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pivotTables/pivotTable1.xml" ContentType="application/vnd.openxmlformats-officedocument.spreadsheetml.pivotTable+xml"/>
  <Override PartName="/xl/drawings/drawing10.xml" ContentType="application/vnd.openxmlformats-officedocument.drawing+xml"/>
  <Override PartName="/xl/pivotTables/pivotTable2.xml" ContentType="application/vnd.openxmlformats-officedocument.spreadsheetml.pivotTab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G:\Regulatory Counsel\Private\2024 UNSG Rate Case\_UNSG ARAM\2026\Workpapers\"/>
    </mc:Choice>
  </mc:AlternateContent>
  <xr:revisionPtr revIDLastSave="0" documentId="13_ncr:1_{23F5CC19-22E3-466D-AEA9-78CE9BC59235}" xr6:coauthVersionLast="47" xr6:coauthVersionMax="47" xr10:uidLastSave="{00000000-0000-0000-0000-000000000000}"/>
  <bookViews>
    <workbookView xWindow="28680" yWindow="-165" windowWidth="29040" windowHeight="15720" tabRatio="824" firstSheet="6" activeTab="13" xr2:uid="{660029CF-97CB-4B14-AF36-040FF104C9DF}"/>
  </bookViews>
  <sheets>
    <sheet name="1. Pro Forma" sheetId="34" r:id="rId1"/>
    <sheet name="2 Adjmt by FERC" sheetId="28" r:id="rId2"/>
    <sheet name="3 Payroll Adjmt" sheetId="26" r:id="rId3"/>
    <sheet name="4 Benefit Adjmt" sheetId="19" r:id="rId4"/>
    <sheet name="4.1 Benefit Query" sheetId="20" r:id="rId5"/>
    <sheet name="5 Adj Payroll by Func 06.26" sheetId="4" r:id="rId6"/>
    <sheet name="6-Alloc Worksheet 2026-06" sheetId="14" r:id="rId7"/>
    <sheet name="7 Wage Increase" sheetId="12" r:id="rId8"/>
    <sheet name="8 A&amp;G Alloc" sheetId="24" r:id="rId9"/>
    <sheet name="8.1 PA509 A&amp;G query 6mo063026" sheetId="23" r:id="rId10"/>
    <sheet name="8.2 PA509 A&amp;G query 6mo123125" sheetId="31" r:id="rId11"/>
    <sheet name="8.3 PA5090626 Summary Tab" sheetId="40" r:id="rId12"/>
    <sheet name="BneLog" sheetId="42" state="veryHidden" r:id="rId13"/>
    <sheet name="8.4 PA5090126 Summary Tab " sheetId="41" r:id="rId14"/>
    <sheet name="queries used" sheetId="32" state="hidden" r:id="rId15"/>
  </sheets>
  <definedNames>
    <definedName name="_xlnm._FilterDatabase" localSheetId="3" hidden="1">'4 Benefit Adjmt'!$C$28</definedName>
    <definedName name="_xlnm._FilterDatabase" localSheetId="9" hidden="1">'8.1 PA509 A&amp;G query 6mo063026'!$A$11:$K$8747</definedName>
    <definedName name="_xlnm._FilterDatabase" localSheetId="10" hidden="1">'8.2 PA509 A&amp;G query 6mo123125'!$A$11:$K$10300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'1. Pro Forma'!$A$1:$D$56</definedName>
    <definedName name="_xlnm.Print_Area" localSheetId="8">'8 A&amp;G Alloc'!$A$1:$E$22</definedName>
    <definedName name="_xlnm.Print_Area" localSheetId="9">'8.1 PA509 A&amp;G query 6mo063026'!$A$1:$R$25</definedName>
    <definedName name="_xlnm.Print_Area" localSheetId="10">'8.2 PA509 A&amp;G query 6mo123125'!$A$1:$R$24</definedName>
    <definedName name="_xlnm.Print_Area" localSheetId="11">'8.3 PA5090626 Summary Tab'!$A$1:$V$33</definedName>
    <definedName name="_xlnm.Print_Area" localSheetId="13">'8.4 PA5090126 Summary Tab '!$A$1:$X$31</definedName>
    <definedName name="_xlnm.Print_Titles" localSheetId="1">'2 Adjmt by FERC'!$1:$11</definedName>
    <definedName name="_xlnm.Print_Titles" localSheetId="5">'5 Adj Payroll by Func 06.26'!$5:$8</definedName>
    <definedName name="_xlnm.Print_Titles" localSheetId="9">'8.1 PA509 A&amp;G query 6mo063026'!$1:$11</definedName>
    <definedName name="_xlnm.Print_Titles" localSheetId="10">'8.2 PA509 A&amp;G query 6mo123125'!$1:$11</definedName>
    <definedName name="Recover" localSheetId="3">#REF!</definedName>
    <definedName name="Recover" localSheetId="4">#REF!</definedName>
    <definedName name="Recover" localSheetId="6">#REF!</definedName>
    <definedName name="Recover">#REF!</definedName>
    <definedName name="TableName">"Dummy"</definedName>
  </definedNames>
  <calcPr calcId="191029"/>
  <pivotCaches>
    <pivotCache cacheId="0" r:id="rId16"/>
    <pivotCache cacheId="1"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 i="4" l="1"/>
  <c r="G34" i="28"/>
  <c r="E37" i="26"/>
  <c r="E35" i="26"/>
  <c r="E21" i="26"/>
  <c r="E29" i="26"/>
  <c r="E23" i="26"/>
  <c r="E33" i="26"/>
  <c r="E27" i="26"/>
  <c r="E11" i="26" l="1"/>
  <c r="E17" i="26" s="1"/>
  <c r="A2" i="23" l="1"/>
  <c r="B27" i="12"/>
  <c r="B25" i="12"/>
  <c r="B57" i="28" l="1"/>
  <c r="B10" i="28" l="1"/>
  <c r="B55" i="28"/>
  <c r="B54" i="28"/>
  <c r="B53" i="28"/>
  <c r="B52" i="28"/>
  <c r="B51" i="28"/>
  <c r="B50" i="28"/>
  <c r="B49" i="28"/>
  <c r="B48" i="28"/>
  <c r="B47" i="28"/>
  <c r="B46" i="28"/>
  <c r="B45" i="28"/>
  <c r="B44" i="28"/>
  <c r="B43" i="28"/>
  <c r="B42" i="28"/>
  <c r="B41" i="28"/>
  <c r="B40" i="28"/>
  <c r="B39" i="28"/>
  <c r="B38" i="28"/>
  <c r="B37" i="28"/>
  <c r="B36" i="28"/>
  <c r="B35" i="28"/>
  <c r="B34" i="28"/>
  <c r="B33" i="28"/>
  <c r="B32" i="28"/>
  <c r="B31" i="28"/>
  <c r="B30" i="28"/>
  <c r="B29" i="28"/>
  <c r="B28" i="28"/>
  <c r="B27" i="28"/>
  <c r="B26" i="28"/>
  <c r="B25" i="28"/>
  <c r="B24" i="28"/>
  <c r="B23" i="28"/>
  <c r="B22" i="28"/>
  <c r="B21" i="28"/>
  <c r="B20" i="28"/>
  <c r="B19" i="28"/>
  <c r="B18" i="28"/>
  <c r="B17" i="28"/>
  <c r="B16" i="28"/>
  <c r="B15" i="28"/>
  <c r="B14" i="28"/>
  <c r="C23" i="19"/>
  <c r="E9" i="26"/>
  <c r="I68" i="4"/>
  <c r="I67" i="4"/>
  <c r="I65" i="4"/>
  <c r="I63" i="4"/>
  <c r="I62" i="4"/>
  <c r="I60" i="4"/>
  <c r="I58" i="4"/>
  <c r="I57" i="4"/>
  <c r="I55" i="4"/>
  <c r="I51" i="4"/>
  <c r="I49" i="4"/>
  <c r="I48" i="4"/>
  <c r="I47" i="4"/>
  <c r="I46" i="4"/>
  <c r="I45" i="4"/>
  <c r="I44" i="4"/>
  <c r="I43" i="4"/>
  <c r="I38" i="4"/>
  <c r="I37" i="4"/>
  <c r="I36" i="4"/>
  <c r="I35" i="4"/>
  <c r="I34" i="4"/>
  <c r="I33" i="4"/>
  <c r="I32" i="4"/>
  <c r="I30" i="4"/>
  <c r="I27" i="4"/>
  <c r="I26" i="4"/>
  <c r="I25" i="4"/>
  <c r="I24" i="4"/>
  <c r="I22" i="4"/>
  <c r="I21" i="4"/>
  <c r="I20" i="4"/>
  <c r="I19" i="4"/>
  <c r="I18" i="4"/>
  <c r="I17" i="4"/>
  <c r="I16" i="4"/>
  <c r="I15" i="4"/>
  <c r="I13" i="4"/>
  <c r="I12" i="4"/>
  <c r="H62" i="4"/>
  <c r="H58" i="4"/>
  <c r="H68" i="4"/>
  <c r="H67" i="4"/>
  <c r="H65" i="4"/>
  <c r="H63" i="4"/>
  <c r="H60" i="4"/>
  <c r="H57" i="4"/>
  <c r="H55" i="4"/>
  <c r="H53" i="4"/>
  <c r="H51" i="4"/>
  <c r="H49" i="4"/>
  <c r="H48" i="4"/>
  <c r="H47" i="4"/>
  <c r="H46" i="4"/>
  <c r="H45" i="4"/>
  <c r="H44" i="4"/>
  <c r="H43" i="4"/>
  <c r="H38" i="4"/>
  <c r="H37" i="4"/>
  <c r="H36" i="4"/>
  <c r="H35" i="4"/>
  <c r="H34" i="4"/>
  <c r="H33" i="4"/>
  <c r="H32" i="4"/>
  <c r="H27" i="4"/>
  <c r="H26" i="4"/>
  <c r="H25" i="4"/>
  <c r="H24" i="4"/>
  <c r="H22" i="4"/>
  <c r="H21" i="4"/>
  <c r="H20" i="4"/>
  <c r="H19" i="4"/>
  <c r="H18" i="4"/>
  <c r="H17" i="4"/>
  <c r="H16" i="4"/>
  <c r="H15" i="4"/>
  <c r="H13" i="4"/>
  <c r="H12" i="4"/>
  <c r="A55" i="28"/>
  <c r="A54" i="28"/>
  <c r="A53" i="28"/>
  <c r="A52" i="28"/>
  <c r="B70" i="4" l="1"/>
  <c r="D70" i="4"/>
  <c r="E68" i="4"/>
  <c r="E67" i="4"/>
  <c r="E65" i="4"/>
  <c r="E63" i="4"/>
  <c r="E62" i="4"/>
  <c r="E60" i="4"/>
  <c r="E58" i="4"/>
  <c r="E57" i="4"/>
  <c r="E55" i="4"/>
  <c r="G55" i="4" s="1"/>
  <c r="E53" i="4"/>
  <c r="E51" i="4"/>
  <c r="E49" i="4"/>
  <c r="E48" i="4"/>
  <c r="E47" i="4"/>
  <c r="E46" i="4"/>
  <c r="E45" i="4"/>
  <c r="E44" i="4"/>
  <c r="E43" i="4"/>
  <c r="E38" i="4"/>
  <c r="E37" i="4"/>
  <c r="E36" i="4"/>
  <c r="E35" i="4"/>
  <c r="E34" i="4"/>
  <c r="E33" i="4"/>
  <c r="E32" i="4"/>
  <c r="E27" i="4"/>
  <c r="E26" i="4"/>
  <c r="E25" i="4"/>
  <c r="E24" i="4"/>
  <c r="E22" i="4"/>
  <c r="E21" i="4"/>
  <c r="G21" i="4" s="1"/>
  <c r="E20" i="4"/>
  <c r="G20" i="4" s="1"/>
  <c r="E19" i="4"/>
  <c r="E18" i="4"/>
  <c r="E17" i="4"/>
  <c r="E16" i="4"/>
  <c r="E15" i="4"/>
  <c r="E13" i="4"/>
  <c r="E12" i="4"/>
  <c r="C68" i="4"/>
  <c r="C67" i="4"/>
  <c r="C65" i="4"/>
  <c r="C63" i="4"/>
  <c r="C62" i="4"/>
  <c r="C60" i="4"/>
  <c r="C58" i="4"/>
  <c r="C57" i="4"/>
  <c r="C55" i="4"/>
  <c r="C53" i="4"/>
  <c r="C51" i="4"/>
  <c r="C49" i="4"/>
  <c r="C48" i="4"/>
  <c r="C47" i="4"/>
  <c r="G47" i="4" s="1"/>
  <c r="C46" i="4"/>
  <c r="C45" i="4"/>
  <c r="C44" i="4"/>
  <c r="C43" i="4"/>
  <c r="C38" i="4"/>
  <c r="C37" i="4"/>
  <c r="C36" i="4"/>
  <c r="C35" i="4"/>
  <c r="C34" i="4"/>
  <c r="C33" i="4"/>
  <c r="C27" i="4"/>
  <c r="C22" i="4"/>
  <c r="C13" i="4"/>
  <c r="C32" i="4"/>
  <c r="G32" i="4" s="1"/>
  <c r="C26" i="4"/>
  <c r="G26" i="4" s="1"/>
  <c r="C25" i="4"/>
  <c r="C24" i="4"/>
  <c r="C21" i="4"/>
  <c r="C20" i="4"/>
  <c r="C19" i="4"/>
  <c r="C18" i="4"/>
  <c r="C17" i="4"/>
  <c r="C16" i="4"/>
  <c r="C15" i="4"/>
  <c r="C12" i="4"/>
  <c r="G22" i="4" l="1"/>
  <c r="G12" i="4"/>
  <c r="G65" i="4"/>
  <c r="G16" i="4"/>
  <c r="G33" i="4"/>
  <c r="E70" i="4"/>
  <c r="G34" i="4"/>
  <c r="G51" i="4"/>
  <c r="G53" i="4"/>
  <c r="G15" i="4"/>
  <c r="G24" i="4"/>
  <c r="G36" i="4"/>
  <c r="G13" i="4"/>
  <c r="G57" i="4"/>
  <c r="G18" i="4"/>
  <c r="G60" i="4"/>
  <c r="G63" i="4"/>
  <c r="G58" i="4"/>
  <c r="G37" i="4"/>
  <c r="G43" i="4"/>
  <c r="G25" i="4"/>
  <c r="G45" i="4"/>
  <c r="G17" i="4"/>
  <c r="G46" i="4"/>
  <c r="G68" i="4"/>
  <c r="G27" i="4"/>
  <c r="G19" i="4"/>
  <c r="G44" i="4"/>
  <c r="G38" i="4"/>
  <c r="G62" i="4"/>
  <c r="G67" i="4"/>
  <c r="G48" i="4"/>
  <c r="G49" i="4"/>
  <c r="G35" i="4"/>
  <c r="C70" i="4"/>
  <c r="R6" i="23"/>
  <c r="W24" i="41" l="1"/>
  <c r="W23" i="41"/>
  <c r="L39" i="28" l="1"/>
  <c r="E15" i="12" l="1"/>
  <c r="E16" i="12"/>
  <c r="C27" i="12" s="1"/>
  <c r="C24" i="12" l="1"/>
  <c r="B24" i="12" s="1"/>
  <c r="C26" i="12"/>
  <c r="C25" i="12"/>
  <c r="C10" i="19"/>
  <c r="C11" i="19"/>
  <c r="C12" i="19"/>
  <c r="C13" i="19"/>
  <c r="C14" i="19"/>
  <c r="C15" i="19"/>
  <c r="C16" i="19"/>
  <c r="C17" i="19"/>
  <c r="C18" i="19"/>
  <c r="C19" i="19"/>
  <c r="C20" i="19"/>
  <c r="C9" i="19"/>
  <c r="C8" i="19"/>
  <c r="E13" i="26"/>
  <c r="R6" i="31"/>
  <c r="B12" i="24" s="1"/>
  <c r="C12" i="24"/>
  <c r="C14" i="24"/>
  <c r="B14" i="24"/>
  <c r="W25" i="41"/>
  <c r="B18" i="24" s="1"/>
  <c r="A4" i="28"/>
  <c r="A4" i="19" s="1"/>
  <c r="A1" i="28"/>
  <c r="A1" i="24" s="1"/>
  <c r="A14" i="28"/>
  <c r="F14" i="28" s="1"/>
  <c r="A17" i="28"/>
  <c r="F17" i="28" s="1"/>
  <c r="A18" i="28"/>
  <c r="F18" i="28" s="1"/>
  <c r="A19" i="28"/>
  <c r="E19" i="28" s="1"/>
  <c r="L19" i="28" s="1"/>
  <c r="A20" i="28"/>
  <c r="F20" i="28" s="1"/>
  <c r="A21" i="28"/>
  <c r="F21" i="28" s="1"/>
  <c r="A22" i="28"/>
  <c r="E22" i="28" s="1"/>
  <c r="L22" i="28" s="1"/>
  <c r="A23" i="28"/>
  <c r="E23" i="28" s="1"/>
  <c r="L23" i="28" s="1"/>
  <c r="A26" i="28"/>
  <c r="E26" i="28" s="1"/>
  <c r="L26" i="28" s="1"/>
  <c r="A27" i="28"/>
  <c r="F27" i="28" s="1"/>
  <c r="A28" i="28"/>
  <c r="E28" i="28" s="1"/>
  <c r="L28" i="28" s="1"/>
  <c r="L30" i="28"/>
  <c r="A31" i="28"/>
  <c r="E31" i="28" s="1"/>
  <c r="L31" i="28" s="1"/>
  <c r="A34" i="28"/>
  <c r="F34" i="28" s="1"/>
  <c r="A35" i="28"/>
  <c r="F35" i="28" s="1"/>
  <c r="A36" i="28"/>
  <c r="E36" i="28" s="1"/>
  <c r="L36" i="28" s="1"/>
  <c r="A37" i="28"/>
  <c r="A38" i="28"/>
  <c r="A39" i="28"/>
  <c r="A46" i="28"/>
  <c r="E46" i="28" s="1"/>
  <c r="L46" i="28" s="1"/>
  <c r="A47" i="28"/>
  <c r="E47" i="28" s="1"/>
  <c r="L47" i="28" s="1"/>
  <c r="A48" i="28"/>
  <c r="E48" i="28" s="1"/>
  <c r="L48" i="28" s="1"/>
  <c r="A49" i="28"/>
  <c r="A50" i="28"/>
  <c r="A51" i="28"/>
  <c r="A16" i="28"/>
  <c r="F16" i="28" s="1"/>
  <c r="B13" i="28"/>
  <c r="B12" i="28"/>
  <c r="A45" i="28"/>
  <c r="F45" i="28" s="1"/>
  <c r="A44" i="28"/>
  <c r="F44" i="28" s="1"/>
  <c r="A43" i="28"/>
  <c r="F43" i="28" s="1"/>
  <c r="A42" i="28"/>
  <c r="A41" i="28"/>
  <c r="A40" i="28"/>
  <c r="A33" i="28"/>
  <c r="E33" i="28" s="1"/>
  <c r="L33" i="28" s="1"/>
  <c r="A32" i="28"/>
  <c r="A30" i="28"/>
  <c r="A29" i="28"/>
  <c r="A25" i="28"/>
  <c r="A24" i="28"/>
  <c r="A15" i="28"/>
  <c r="A13" i="28"/>
  <c r="F13" i="28" s="1"/>
  <c r="B11" i="28"/>
  <c r="A12" i="28"/>
  <c r="E15" i="26" l="1"/>
  <c r="C23" i="28"/>
  <c r="C26" i="28"/>
  <c r="C21" i="28"/>
  <c r="C37" i="28"/>
  <c r="C20" i="28"/>
  <c r="C19" i="28"/>
  <c r="C18" i="28"/>
  <c r="C38" i="28"/>
  <c r="C30" i="28"/>
  <c r="C34" i="28"/>
  <c r="C35" i="28"/>
  <c r="D12" i="24"/>
  <c r="D14" i="24"/>
  <c r="C17" i="28"/>
  <c r="A1" i="26"/>
  <c r="C14" i="28"/>
  <c r="A1" i="19"/>
  <c r="A1" i="12"/>
  <c r="B56" i="28"/>
  <c r="C36" i="28"/>
  <c r="C31" i="28"/>
  <c r="C28" i="28"/>
  <c r="C27" i="28"/>
  <c r="F49" i="28"/>
  <c r="E49" i="28"/>
  <c r="L49" i="28" s="1"/>
  <c r="E38" i="28"/>
  <c r="L38" i="28" s="1"/>
  <c r="F38" i="28"/>
  <c r="F37" i="28"/>
  <c r="E37" i="28"/>
  <c r="L37" i="28" s="1"/>
  <c r="C49" i="28"/>
  <c r="C50" i="28"/>
  <c r="C48" i="28"/>
  <c r="C47" i="28"/>
  <c r="C45" i="28"/>
  <c r="C22" i="28"/>
  <c r="C44" i="28"/>
  <c r="C43" i="28"/>
  <c r="C46" i="28"/>
  <c r="F50" i="28"/>
  <c r="E50" i="28"/>
  <c r="L50" i="28" s="1"/>
  <c r="E14" i="28"/>
  <c r="L14" i="28" s="1"/>
  <c r="E20" i="26"/>
  <c r="E32" i="26" s="1"/>
  <c r="E13" i="28"/>
  <c r="E34" i="28"/>
  <c r="L34" i="28" s="1"/>
  <c r="F46" i="28"/>
  <c r="F48" i="28"/>
  <c r="E17" i="28"/>
  <c r="L17" i="28" s="1"/>
  <c r="E27" i="28"/>
  <c r="L27" i="28" s="1"/>
  <c r="F26" i="28"/>
  <c r="F31" i="28"/>
  <c r="E35" i="28"/>
  <c r="L35" i="28" s="1"/>
  <c r="E20" i="28"/>
  <c r="L20" i="28" s="1"/>
  <c r="C16" i="24"/>
  <c r="C20" i="24" s="1"/>
  <c r="E16" i="28"/>
  <c r="E45" i="28"/>
  <c r="L45" i="28" s="1"/>
  <c r="F19" i="28"/>
  <c r="C21" i="19"/>
  <c r="C24" i="19" s="1"/>
  <c r="B16" i="24"/>
  <c r="B20" i="24" s="1"/>
  <c r="F36" i="28"/>
  <c r="F47" i="28"/>
  <c r="E21" i="28"/>
  <c r="L21" i="28" s="1"/>
  <c r="E43" i="28"/>
  <c r="L43" i="28" s="1"/>
  <c r="E44" i="28"/>
  <c r="L44" i="28" s="1"/>
  <c r="F23" i="28"/>
  <c r="E18" i="28"/>
  <c r="L18" i="28" s="1"/>
  <c r="F28" i="28"/>
  <c r="F33" i="28"/>
  <c r="F22" i="28"/>
  <c r="A4" i="26"/>
  <c r="A4" i="24"/>
  <c r="A4" i="12"/>
  <c r="D20" i="24" l="1"/>
  <c r="D16" i="24"/>
  <c r="C55" i="28"/>
  <c r="D21" i="19"/>
  <c r="E24" i="26" l="1"/>
  <c r="G10" i="28"/>
  <c r="G45" i="28" l="1"/>
  <c r="M45" i="28" s="1"/>
  <c r="G23" i="28"/>
  <c r="M23" i="28" s="1"/>
  <c r="C25" i="34" s="1"/>
  <c r="G37" i="28"/>
  <c r="M37" i="28" s="1"/>
  <c r="G36" i="28"/>
  <c r="M36" i="28" s="1"/>
  <c r="G30" i="28"/>
  <c r="M30" i="28" s="1"/>
  <c r="C35" i="34" s="1"/>
  <c r="G22" i="28"/>
  <c r="M22" i="28" s="1"/>
  <c r="C24" i="34" s="1"/>
  <c r="G20" i="28"/>
  <c r="M20" i="28" s="1"/>
  <c r="C22" i="34" s="1"/>
  <c r="G18" i="28"/>
  <c r="M18" i="28" s="1"/>
  <c r="C20" i="34" s="1"/>
  <c r="G31" i="28"/>
  <c r="M31" i="28" s="1"/>
  <c r="G27" i="28"/>
  <c r="M27" i="28" s="1"/>
  <c r="C33" i="34" s="1"/>
  <c r="G21" i="28"/>
  <c r="M21" i="28" s="1"/>
  <c r="C23" i="34" s="1"/>
  <c r="G38" i="28"/>
  <c r="M38" i="28" s="1"/>
  <c r="G19" i="28"/>
  <c r="M19" i="28" s="1"/>
  <c r="C21" i="34" s="1"/>
  <c r="G35" i="28"/>
  <c r="M35" i="28" s="1"/>
  <c r="G17" i="28"/>
  <c r="M17" i="28" s="1"/>
  <c r="C19" i="34" s="1"/>
  <c r="G28" i="28"/>
  <c r="M28" i="28" s="1"/>
  <c r="C34" i="34" s="1"/>
  <c r="G26" i="28"/>
  <c r="M26" i="28" s="1"/>
  <c r="C32" i="34" s="1"/>
  <c r="G50" i="28"/>
  <c r="M50" i="28" s="1"/>
  <c r="G49" i="28"/>
  <c r="M49" i="28" s="1"/>
  <c r="G46" i="28"/>
  <c r="M46" i="28" s="1"/>
  <c r="G44" i="28"/>
  <c r="M44" i="28" s="1"/>
  <c r="G47" i="28"/>
  <c r="M47" i="28" s="1"/>
  <c r="G43" i="28"/>
  <c r="M43" i="28" s="1"/>
  <c r="G14" i="28"/>
  <c r="M14" i="28" s="1"/>
  <c r="C18" i="34" s="1"/>
  <c r="G48" i="28"/>
  <c r="M48" i="28" s="1"/>
  <c r="G33" i="28"/>
  <c r="J39" i="28"/>
  <c r="M39" i="28" s="1"/>
  <c r="D38" i="34" s="1"/>
  <c r="D46" i="34" s="1"/>
  <c r="C27" i="34" l="1"/>
  <c r="C26" i="34"/>
  <c r="C41" i="34"/>
  <c r="C43" i="34"/>
  <c r="G56" i="28"/>
  <c r="C31" i="34"/>
  <c r="C30" i="34"/>
  <c r="C28" i="34"/>
  <c r="C39" i="34"/>
  <c r="C29" i="34"/>
  <c r="G55" i="28"/>
  <c r="C26" i="19"/>
  <c r="C28" i="19" s="1"/>
  <c r="J34" i="28" s="1"/>
  <c r="M34" i="28" s="1"/>
  <c r="M55" i="28" s="1"/>
  <c r="C37" i="34" l="1"/>
  <c r="M10" i="28"/>
  <c r="M56" i="28" s="1"/>
  <c r="C40" i="34"/>
  <c r="C46" i="34" l="1"/>
  <c r="C48"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Bennetts, Paige</author>
  </authors>
  <commentList>
    <comment ref="B18" authorId="0" shapeId="0" xr:uid="{AA75C1DA-5971-4106-9E43-C53BEAA7B83D}">
      <text>
        <r>
          <rPr>
            <b/>
            <sz val="9"/>
            <color indexed="81"/>
            <rFont val="Tahoma"/>
            <family val="2"/>
          </rPr>
          <t>Bennetts, Paige:</t>
        </r>
        <r>
          <rPr>
            <sz val="9"/>
            <color indexed="81"/>
            <rFont val="Tahoma"/>
            <family val="2"/>
          </rPr>
          <t xml:space="preserve">
ET description is incorrect. This is the ER contribution match.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Bennetts, Paige</author>
  </authors>
  <commentList>
    <comment ref="F18" authorId="0" shapeId="0" xr:uid="{091028DC-4E6E-45C1-81C0-B5C482560345}">
      <text>
        <r>
          <rPr>
            <b/>
            <sz val="9"/>
            <color indexed="81"/>
            <rFont val="Tahoma"/>
            <family val="2"/>
          </rPr>
          <t>Bennetts, Paige:</t>
        </r>
        <r>
          <rPr>
            <sz val="9"/>
            <color indexed="81"/>
            <rFont val="Tahoma"/>
            <family val="2"/>
          </rPr>
          <t xml:space="preserve">
Jan or Jul PA journal</t>
        </r>
      </text>
    </comment>
  </commentList>
</comments>
</file>

<file path=xl/sharedStrings.xml><?xml version="1.0" encoding="utf-8"?>
<sst xmlns="http://schemas.openxmlformats.org/spreadsheetml/2006/main" count="200409" uniqueCount="1085">
  <si>
    <t>INCOME STATEMENT PRO FORMA ADJUSTMENT</t>
  </si>
  <si>
    <t>ADJUSTMENT NAME:</t>
  </si>
  <si>
    <t>ADJUSTMENT TO:</t>
  </si>
  <si>
    <t>Income Statement</t>
  </si>
  <si>
    <t>DATE SUBMITTED:</t>
  </si>
  <si>
    <t>PREPARED BY:</t>
  </si>
  <si>
    <t>CHECKED BY:</t>
  </si>
  <si>
    <t>REVIEWED BY:</t>
  </si>
  <si>
    <t>FERC</t>
  </si>
  <si>
    <t>ACCT</t>
  </si>
  <si>
    <t>FERC ACCOUNT DESCRIPTION</t>
  </si>
  <si>
    <t>DEBIT</t>
  </si>
  <si>
    <t>CREDIT</t>
  </si>
  <si>
    <t xml:space="preserve">   0926</t>
  </si>
  <si>
    <t>ENTRY TOTAL</t>
  </si>
  <si>
    <t>Reason for Adjustment</t>
  </si>
  <si>
    <t>Proforma Adjustment</t>
  </si>
  <si>
    <t>TOTAL ADJUSTMENT BY FERC</t>
  </si>
  <si>
    <t>to distribute:</t>
  </si>
  <si>
    <t>Payroll by Function by FERC</t>
  </si>
  <si>
    <t>% of total</t>
  </si>
  <si>
    <t>FERC Acct</t>
  </si>
  <si>
    <t>Acct Description</t>
  </si>
  <si>
    <t>Adjustment</t>
  </si>
  <si>
    <t>Row Labels</t>
  </si>
  <si>
    <t>Grand Total</t>
  </si>
  <si>
    <t>12 Months Ended</t>
  </si>
  <si>
    <t>Total Wages Charged to O&amp;M</t>
  </si>
  <si>
    <t>Clearing Account Wages Allocated to O&amp;M</t>
  </si>
  <si>
    <t>Estimated Annual O&amp;M Wage Increase in the Year following Test Year</t>
  </si>
  <si>
    <t>Total Payroll Expense Adjustment</t>
  </si>
  <si>
    <t>Total Operations and Maintenance</t>
  </si>
  <si>
    <t>Other Accounts - Balance Sheet</t>
  </si>
  <si>
    <t>Other Accounts - Non-Work</t>
  </si>
  <si>
    <t>Total Payroll - Utility</t>
  </si>
  <si>
    <t>Initial Clearing</t>
  </si>
  <si>
    <t xml:space="preserve">Allocation of </t>
  </si>
  <si>
    <t>Allocation of</t>
  </si>
  <si>
    <t>to the respective FERC accounts. See attached Query results for percentage</t>
  </si>
  <si>
    <t>Acct Balances</t>
  </si>
  <si>
    <t xml:space="preserve">backup for each FERC account. </t>
  </si>
  <si>
    <t>Construction 0107</t>
  </si>
  <si>
    <t>Plant Removal 0108</t>
  </si>
  <si>
    <t>143 Other Accounts Receivable</t>
  </si>
  <si>
    <t xml:space="preserve"> </t>
  </si>
  <si>
    <t>146 Intercompany AR</t>
  </si>
  <si>
    <t>151 Fuel Stock</t>
  </si>
  <si>
    <t>163 Stores Expense</t>
  </si>
  <si>
    <t>182 Other Regulatory Assets</t>
  </si>
  <si>
    <t>184 Clearing Accounts</t>
  </si>
  <si>
    <t>186 Miscellaneous Deferred Debits</t>
  </si>
  <si>
    <t>188 Research &amp; Development</t>
  </si>
  <si>
    <t>416 Merchandising Expense</t>
  </si>
  <si>
    <t>417 Non-Utility Income &amp; Expense</t>
  </si>
  <si>
    <t>426 Other Deductions</t>
  </si>
  <si>
    <t>O&amp;M</t>
  </si>
  <si>
    <t>Per P. McKee:</t>
  </si>
  <si>
    <t>all payroll salary and wage accounts (exclusive of 0163 and 0184).</t>
  </si>
  <si>
    <t>0184 Acct to be Allocated:</t>
  </si>
  <si>
    <t>Direct 0184</t>
  </si>
  <si>
    <t>Allocated from 0163</t>
  </si>
  <si>
    <t>see above allocation of 0163 to 0184</t>
  </si>
  <si>
    <t>Amount</t>
  </si>
  <si>
    <t>a</t>
  </si>
  <si>
    <t>Procedures for Allocating Payroll Charged to</t>
  </si>
  <si>
    <t>b</t>
  </si>
  <si>
    <t>Clearing Accts (0163 &amp; 0184):</t>
  </si>
  <si>
    <t>1. Run a Query on Materials Issued by FERC Acct.</t>
  </si>
  <si>
    <t xml:space="preserve">2. Calculate %'s for each FERC account group </t>
  </si>
  <si>
    <t>(relative materials issued).</t>
  </si>
  <si>
    <t xml:space="preserve">3.  Allocate total costs in 0163 (Stores Expense) to all  </t>
  </si>
  <si>
    <t>other accounts (including 0184) based on these %'s.</t>
  </si>
  <si>
    <t xml:space="preserve">4. Allocate 0184 costs (including allocation from 0163)  </t>
  </si>
  <si>
    <t>into O&amp;M, Construction, Removal and other components</t>
  </si>
  <si>
    <t xml:space="preserve">based on Payroll by Function FSG. </t>
  </si>
  <si>
    <t xml:space="preserve">5. Total adjustments by account and post to FERC </t>
  </si>
  <si>
    <t>A&amp;G ALLOCATION to CAPITAL</t>
  </si>
  <si>
    <t>Amount of A&amp;G allocated to capital</t>
  </si>
  <si>
    <t>1 - Each FERC's $ amount % of Total $</t>
  </si>
  <si>
    <t>AVERAGE ANNUAL WAGE INCREASE</t>
  </si>
  <si>
    <t>2m</t>
  </si>
  <si>
    <t>2q</t>
  </si>
  <si>
    <t>2l</t>
  </si>
  <si>
    <t>2n</t>
  </si>
  <si>
    <t/>
  </si>
  <si>
    <t>and</t>
  </si>
  <si>
    <t>Acct</t>
  </si>
  <si>
    <t>Exp Type</t>
  </si>
  <si>
    <t>002</t>
  </si>
  <si>
    <t>50000</t>
  </si>
  <si>
    <t>324</t>
  </si>
  <si>
    <t>040</t>
  </si>
  <si>
    <t>0920</t>
  </si>
  <si>
    <t>325</t>
  </si>
  <si>
    <t>160</t>
  </si>
  <si>
    <t>360</t>
  </si>
  <si>
    <t>850</t>
  </si>
  <si>
    <t>355</t>
  </si>
  <si>
    <t>650</t>
  </si>
  <si>
    <t>381</t>
  </si>
  <si>
    <t>653</t>
  </si>
  <si>
    <t>658</t>
  </si>
  <si>
    <t>659</t>
  </si>
  <si>
    <t>661</t>
  </si>
  <si>
    <t>662</t>
  </si>
  <si>
    <t>665</t>
  </si>
  <si>
    <t>672</t>
  </si>
  <si>
    <t>692</t>
  </si>
  <si>
    <t>690</t>
  </si>
  <si>
    <t>657</t>
  </si>
  <si>
    <t>670</t>
  </si>
  <si>
    <t>673</t>
  </si>
  <si>
    <t>677</t>
  </si>
  <si>
    <t>680</t>
  </si>
  <si>
    <t>681</t>
  </si>
  <si>
    <t>693</t>
  </si>
  <si>
    <t>694</t>
  </si>
  <si>
    <t>000</t>
  </si>
  <si>
    <t>805</t>
  </si>
  <si>
    <t>955</t>
  </si>
  <si>
    <t>140</t>
  </si>
  <si>
    <t>332</t>
  </si>
  <si>
    <t>150</t>
  </si>
  <si>
    <t>162</t>
  </si>
  <si>
    <t>201</t>
  </si>
  <si>
    <t>224</t>
  </si>
  <si>
    <t>226</t>
  </si>
  <si>
    <t>227</t>
  </si>
  <si>
    <t>264</t>
  </si>
  <si>
    <t>306</t>
  </si>
  <si>
    <t>316</t>
  </si>
  <si>
    <t>231</t>
  </si>
  <si>
    <t>320</t>
  </si>
  <si>
    <t>321</t>
  </si>
  <si>
    <t>326</t>
  </si>
  <si>
    <t>350</t>
  </si>
  <si>
    <t>351</t>
  </si>
  <si>
    <t>963</t>
  </si>
  <si>
    <t>352</t>
  </si>
  <si>
    <t>353</t>
  </si>
  <si>
    <t>354</t>
  </si>
  <si>
    <t>356</t>
  </si>
  <si>
    <t>357</t>
  </si>
  <si>
    <t>362</t>
  </si>
  <si>
    <t>383</t>
  </si>
  <si>
    <t>400</t>
  </si>
  <si>
    <t>370</t>
  </si>
  <si>
    <t>385</t>
  </si>
  <si>
    <t>229</t>
  </si>
  <si>
    <t>386</t>
  </si>
  <si>
    <t>387</t>
  </si>
  <si>
    <t>390</t>
  </si>
  <si>
    <t>465</t>
  </si>
  <si>
    <t>861</t>
  </si>
  <si>
    <t>938</t>
  </si>
  <si>
    <t>195</t>
  </si>
  <si>
    <t>926</t>
  </si>
  <si>
    <t>945</t>
  </si>
  <si>
    <t>941</t>
  </si>
  <si>
    <t>994</t>
  </si>
  <si>
    <t>986</t>
  </si>
  <si>
    <t>987</t>
  </si>
  <si>
    <t>388</t>
  </si>
  <si>
    <t>726</t>
  </si>
  <si>
    <t>775</t>
  </si>
  <si>
    <t>305</t>
  </si>
  <si>
    <t>824</t>
  </si>
  <si>
    <t>330</t>
  </si>
  <si>
    <t>322</t>
  </si>
  <si>
    <t>317</t>
  </si>
  <si>
    <t>010</t>
  </si>
  <si>
    <t>528</t>
  </si>
  <si>
    <t>550</t>
  </si>
  <si>
    <t>970</t>
  </si>
  <si>
    <t>414</t>
  </si>
  <si>
    <t>727</t>
  </si>
  <si>
    <t>958</t>
  </si>
  <si>
    <t>927</t>
  </si>
  <si>
    <t>932</t>
  </si>
  <si>
    <t>988</t>
  </si>
  <si>
    <t>930</t>
  </si>
  <si>
    <t>981</t>
  </si>
  <si>
    <t>751</t>
  </si>
  <si>
    <t>725</t>
  </si>
  <si>
    <t>234</t>
  </si>
  <si>
    <t>261</t>
  </si>
  <si>
    <t>268</t>
  </si>
  <si>
    <t>269</t>
  </si>
  <si>
    <t>720</t>
  </si>
  <si>
    <t>721</t>
  </si>
  <si>
    <t>825</t>
  </si>
  <si>
    <t>826</t>
  </si>
  <si>
    <t>928</t>
  </si>
  <si>
    <t>933</t>
  </si>
  <si>
    <t>935</t>
  </si>
  <si>
    <t>940</t>
  </si>
  <si>
    <t>947</t>
  </si>
  <si>
    <t>982</t>
  </si>
  <si>
    <t>983</t>
  </si>
  <si>
    <t>992</t>
  </si>
  <si>
    <t>993</t>
  </si>
  <si>
    <t>522</t>
  </si>
  <si>
    <t>667</t>
  </si>
  <si>
    <t>331</t>
  </si>
  <si>
    <t>515</t>
  </si>
  <si>
    <t>587</t>
  </si>
  <si>
    <t>936</t>
  </si>
  <si>
    <t>514</t>
  </si>
  <si>
    <t>416</t>
  </si>
  <si>
    <t>518</t>
  </si>
  <si>
    <t>523</t>
  </si>
  <si>
    <t>527</t>
  </si>
  <si>
    <t>466</t>
  </si>
  <si>
    <t>512</t>
  </si>
  <si>
    <t>006</t>
  </si>
  <si>
    <t>This report contains data that may not be released outside the corporation unless specifically authorized by the appropriate data conservator(s).</t>
  </si>
  <si>
    <t>check</t>
  </si>
  <si>
    <t>687</t>
  </si>
  <si>
    <t>411</t>
  </si>
  <si>
    <t>513</t>
  </si>
  <si>
    <t>517</t>
  </si>
  <si>
    <t>541</t>
  </si>
  <si>
    <t>291</t>
  </si>
  <si>
    <t>Description</t>
  </si>
  <si>
    <t>062</t>
  </si>
  <si>
    <t>P/R Deduct-Benefits</t>
  </si>
  <si>
    <t>081</t>
  </si>
  <si>
    <t>401k</t>
  </si>
  <si>
    <t>082</t>
  </si>
  <si>
    <t>Medical Insurance</t>
  </si>
  <si>
    <t>083</t>
  </si>
  <si>
    <t>Dental Insurance</t>
  </si>
  <si>
    <t>084</t>
  </si>
  <si>
    <t>Life Insurance</t>
  </si>
  <si>
    <t>086</t>
  </si>
  <si>
    <t>Other Benefits</t>
  </si>
  <si>
    <t>090</t>
  </si>
  <si>
    <t>LTD - Long Term Disability  Classified Employee</t>
  </si>
  <si>
    <t>091</t>
  </si>
  <si>
    <t>LTD - Long Term Disability Unclassified Employee</t>
  </si>
  <si>
    <t>093</t>
  </si>
  <si>
    <t>ESPP Dividend Match</t>
  </si>
  <si>
    <t>156</t>
  </si>
  <si>
    <t>Contractor Services</t>
  </si>
  <si>
    <t>GL - RT - Journal Summary</t>
  </si>
  <si>
    <t>Jrnl Summary_Pro Forma Employee Benefit</t>
  </si>
  <si>
    <t>Co.</t>
  </si>
  <si>
    <t>Account Description</t>
  </si>
  <si>
    <t>Exp Type Description</t>
  </si>
  <si>
    <t>FERC Description</t>
  </si>
  <si>
    <t>Net Amount</t>
  </si>
  <si>
    <t>70520</t>
  </si>
  <si>
    <t>Medical &amp; Dental Insurance</t>
  </si>
  <si>
    <t>0926</t>
  </si>
  <si>
    <t>Pensions &amp; Benefits</t>
  </si>
  <si>
    <t>70530</t>
  </si>
  <si>
    <t>Life Insurance/LT Disability/ADD</t>
  </si>
  <si>
    <t>062 Total</t>
  </si>
  <si>
    <t>70510</t>
  </si>
  <si>
    <t>081 Total</t>
  </si>
  <si>
    <t>082 Total</t>
  </si>
  <si>
    <t>083 Total</t>
  </si>
  <si>
    <t>084 Total</t>
  </si>
  <si>
    <t>70550</t>
  </si>
  <si>
    <t>Other Pensions &amp; Benefits</t>
  </si>
  <si>
    <t>086 Total</t>
  </si>
  <si>
    <t>LTD - Long Term Disability CLS</t>
  </si>
  <si>
    <t>090 Total</t>
  </si>
  <si>
    <t>LTD - Long Term Disability UNC</t>
  </si>
  <si>
    <t>091 Total</t>
  </si>
  <si>
    <t>093 Total</t>
  </si>
  <si>
    <t>52020</t>
  </si>
  <si>
    <t>156 Total</t>
  </si>
  <si>
    <t>Benefit to wages percentage</t>
  </si>
  <si>
    <t>BENEFITS ADJUSTMENT AMOUNT</t>
  </si>
  <si>
    <t>WAGES ADJUSTMENT AMOUNT</t>
  </si>
  <si>
    <t>Total</t>
  </si>
  <si>
    <t>Employee Benefits - FERC 0926</t>
  </si>
  <si>
    <t>Payroll &amp; Benefit Expense Adjustment</t>
  </si>
  <si>
    <t>030</t>
  </si>
  <si>
    <t>PA - Analysis - A&amp;G Analysis Transaction Detail</t>
  </si>
  <si>
    <t>FERC 0920 &amp; 0921</t>
  </si>
  <si>
    <r>
      <rPr>
        <sz val="8"/>
        <color theme="1"/>
        <rFont val="Calibri"/>
        <family val="2"/>
      </rPr>
      <t xml:space="preserve">Project is not equal to any </t>
    </r>
    <r>
      <rPr>
        <b/>
        <sz val="8"/>
        <color theme="1"/>
        <rFont val="Calibri"/>
        <family val="2"/>
      </rPr>
      <t>Child Flex Value</t>
    </r>
    <r>
      <rPr>
        <sz val="8"/>
        <color theme="1"/>
        <rFont val="Calibri"/>
        <family val="2"/>
      </rPr>
      <t xml:space="preserve">  in  </t>
    </r>
    <r>
      <rPr>
        <b/>
        <sz val="8"/>
        <color theme="1"/>
        <rFont val="Calibri"/>
        <family val="2"/>
      </rPr>
      <t>GL - RT - Parent Child Value Hierarchy WS 09 P Project</t>
    </r>
  </si>
  <si>
    <r>
      <rPr>
        <sz val="8"/>
        <color theme="1"/>
        <rFont val="Calibri"/>
        <family val="2"/>
      </rPr>
      <t xml:space="preserve">Company From Cost Center is not equal to / is not in </t>
    </r>
    <r>
      <rPr>
        <b/>
        <sz val="8"/>
        <color theme="1"/>
        <rFont val="Calibri"/>
        <family val="2"/>
      </rPr>
      <t>XXX</t>
    </r>
  </si>
  <si>
    <r>
      <rPr>
        <sz val="8"/>
        <color theme="1"/>
        <rFont val="Calibri"/>
        <family val="2"/>
      </rPr>
      <t xml:space="preserve">Location is not equal to / is not in </t>
    </r>
    <r>
      <rPr>
        <b/>
        <sz val="8"/>
        <color theme="1"/>
        <rFont val="Calibri"/>
        <family val="2"/>
      </rPr>
      <t>319</t>
    </r>
    <r>
      <rPr>
        <sz val="8"/>
        <color theme="1"/>
        <rFont val="Calibri"/>
        <family val="2"/>
      </rPr>
      <t xml:space="preserve"> , </t>
    </r>
    <r>
      <rPr>
        <b/>
        <sz val="8"/>
        <color theme="1"/>
        <rFont val="Calibri"/>
        <family val="2"/>
      </rPr>
      <t>320</t>
    </r>
    <r>
      <rPr>
        <sz val="8"/>
        <color theme="1"/>
        <rFont val="Calibri"/>
        <family val="2"/>
      </rPr>
      <t xml:space="preserve"> , </t>
    </r>
    <r>
      <rPr>
        <b/>
        <sz val="8"/>
        <color theme="1"/>
        <rFont val="Calibri"/>
        <family val="2"/>
      </rPr>
      <t>321</t>
    </r>
    <r>
      <rPr>
        <sz val="8"/>
        <color theme="1"/>
        <rFont val="Calibri"/>
        <family val="2"/>
      </rPr>
      <t xml:space="preserve"> , </t>
    </r>
    <r>
      <rPr>
        <b/>
        <sz val="8"/>
        <color theme="1"/>
        <rFont val="Calibri"/>
        <family val="2"/>
      </rPr>
      <t>355</t>
    </r>
    <r>
      <rPr>
        <sz val="8"/>
        <color theme="1"/>
        <rFont val="Calibri"/>
        <family val="2"/>
      </rPr>
      <t xml:space="preserve"> , </t>
    </r>
    <r>
      <rPr>
        <b/>
        <sz val="8"/>
        <color theme="1"/>
        <rFont val="Calibri"/>
        <family val="2"/>
      </rPr>
      <t>356</t>
    </r>
    <r>
      <rPr>
        <sz val="8"/>
        <color theme="1"/>
        <rFont val="Calibri"/>
        <family val="2"/>
      </rPr>
      <t xml:space="preserve"> , </t>
    </r>
    <r>
      <rPr>
        <b/>
        <sz val="8"/>
        <color theme="1"/>
        <rFont val="Calibri"/>
        <family val="2"/>
      </rPr>
      <t>357</t>
    </r>
    <r>
      <rPr>
        <sz val="8"/>
        <color theme="1"/>
        <rFont val="Calibri"/>
        <family val="2"/>
      </rPr>
      <t xml:space="preserve"> , </t>
    </r>
    <r>
      <rPr>
        <b/>
        <sz val="8"/>
        <color theme="1"/>
        <rFont val="Calibri"/>
        <family val="2"/>
      </rPr>
      <t>358</t>
    </r>
  </si>
  <si>
    <t>Gl Period Name</t>
  </si>
  <si>
    <t>Company</t>
  </si>
  <si>
    <t>Account</t>
  </si>
  <si>
    <t>Expenditure Type</t>
  </si>
  <si>
    <t>Pa Expenditure Type</t>
  </si>
  <si>
    <t>Expenditure Type Description</t>
  </si>
  <si>
    <t>Cost Center</t>
  </si>
  <si>
    <t>Cost Center Description</t>
  </si>
  <si>
    <t>Ferc Account</t>
  </si>
  <si>
    <t>Company From Cost Center</t>
  </si>
  <si>
    <t>P/R - Paid Absences</t>
  </si>
  <si>
    <t>Welding &amp; Fab Shop</t>
  </si>
  <si>
    <t>Fleet Services</t>
  </si>
  <si>
    <t>Heavy Equip &amp; Transport</t>
  </si>
  <si>
    <t>T&amp;D Equipment C&amp;M Admin</t>
  </si>
  <si>
    <t>Electronics/Comm C&amp;M</t>
  </si>
  <si>
    <t>Electronic Relay C&amp;M</t>
  </si>
  <si>
    <t>Metering Const/Maint</t>
  </si>
  <si>
    <t>Elec Repair/Test Fac</t>
  </si>
  <si>
    <t>Subst Const/Maint</t>
  </si>
  <si>
    <t>Project Management</t>
  </si>
  <si>
    <t>Energy Mgmt Sys Sup</t>
  </si>
  <si>
    <t>Energy Services</t>
  </si>
  <si>
    <t>Supply Side Planning</t>
  </si>
  <si>
    <t>Resource Management</t>
  </si>
  <si>
    <t>GIS Quality Mapping Support</t>
  </si>
  <si>
    <t>Contr/Wholesale Mktg</t>
  </si>
  <si>
    <t>Eng, CAO and CRP Admin</t>
  </si>
  <si>
    <t>T&amp;D Operations Administration</t>
  </si>
  <si>
    <t>Operations Excellence</t>
  </si>
  <si>
    <t>Asset Management</t>
  </si>
  <si>
    <t>Constr &amp; Maint Resources</t>
  </si>
  <si>
    <t>Maint, Trans and Trouble</t>
  </si>
  <si>
    <t>Procuremnt/Contr Svc</t>
  </si>
  <si>
    <t>Fuels Management</t>
  </si>
  <si>
    <t>Distribution Planning</t>
  </si>
  <si>
    <t>Telecommunications</t>
  </si>
  <si>
    <t>Land Resources</t>
  </si>
  <si>
    <t>Corp Environmental Services</t>
  </si>
  <si>
    <t>Drafting &amp; Mapping</t>
  </si>
  <si>
    <t>Standards</t>
  </si>
  <si>
    <t>Surveying</t>
  </si>
  <si>
    <t>Metering</t>
  </si>
  <si>
    <t>Subst Dsgn/Proj Eng</t>
  </si>
  <si>
    <t>Civil/Struct/TranEng</t>
  </si>
  <si>
    <t>Protection</t>
  </si>
  <si>
    <t>SPG Unit 2 Maintenance</t>
  </si>
  <si>
    <t>SPG Mechanical Maint. &amp; Tech Services</t>
  </si>
  <si>
    <t>SPG Coal Handling</t>
  </si>
  <si>
    <t>SPG 1&amp;2 E&amp;I Outlying Areas</t>
  </si>
  <si>
    <t>SPG Operations 1&amp;2</t>
  </si>
  <si>
    <t>SPG Training</t>
  </si>
  <si>
    <t>SPG Personnel Svcs</t>
  </si>
  <si>
    <t>SPG Material Mgmt</t>
  </si>
  <si>
    <t>SPG Business Support</t>
  </si>
  <si>
    <t>SPG Safety/Security</t>
  </si>
  <si>
    <t>SPG Plant Manager</t>
  </si>
  <si>
    <t>P/R - Paid Abs UNSG</t>
  </si>
  <si>
    <t>UNSG AZ Gas GIS</t>
  </si>
  <si>
    <t>032</t>
  </si>
  <si>
    <t>UNSG Arizona Gas Admin</t>
  </si>
  <si>
    <t>P/R - Paid Abs UNSE</t>
  </si>
  <si>
    <t>033</t>
  </si>
  <si>
    <t>UNSE Santa Cruz Electric Eng</t>
  </si>
  <si>
    <t>UNSE Santa Cruz Electric Const</t>
  </si>
  <si>
    <t>UNSE Lake Havasu Electric Eng</t>
  </si>
  <si>
    <t>UNSE Lake Havasu Elec Const</t>
  </si>
  <si>
    <t>UNSE Mohave Electric IS</t>
  </si>
  <si>
    <t>UNSE Kingman Electric Eng</t>
  </si>
  <si>
    <t>UNSE Kingman Electric Const</t>
  </si>
  <si>
    <t>UNSE Mohave Elec Admin</t>
  </si>
  <si>
    <t>TEP Gila River Plant</t>
  </si>
  <si>
    <t>TPP Engineering</t>
  </si>
  <si>
    <t>TPP Admin</t>
  </si>
  <si>
    <t>Capital Resources</t>
  </si>
  <si>
    <t>T&amp;D Operations Applications</t>
  </si>
  <si>
    <t>Commercial Account Services</t>
  </si>
  <si>
    <t>Regulatory Services</t>
  </si>
  <si>
    <t>Rates</t>
  </si>
  <si>
    <t>Budget, Planning &amp; Analysis</t>
  </si>
  <si>
    <t>Financial Planning &amp; Analysis</t>
  </si>
  <si>
    <t>Treasury Services</t>
  </si>
  <si>
    <t>Business Applications</t>
  </si>
  <si>
    <t>IS PMO</t>
  </si>
  <si>
    <t>IS Data Architecture</t>
  </si>
  <si>
    <t>Customer Applications</t>
  </si>
  <si>
    <t>IT Administration</t>
  </si>
  <si>
    <t>Tax Services</t>
  </si>
  <si>
    <t>Audit Services</t>
  </si>
  <si>
    <t>Financial Sys &amp; Process Analysis</t>
  </si>
  <si>
    <t>Accounts Payable - SGS U3&amp;4 Support</t>
  </si>
  <si>
    <t>Payroll - SGS U3&amp;4 Support</t>
  </si>
  <si>
    <t>Plant Accounting</t>
  </si>
  <si>
    <t>External Reporting</t>
  </si>
  <si>
    <t>Corporate Accounting</t>
  </si>
  <si>
    <t>Accounts Payable</t>
  </si>
  <si>
    <t>Payroll</t>
  </si>
  <si>
    <t>Energy Settlements</t>
  </si>
  <si>
    <t>Controller Adm</t>
  </si>
  <si>
    <t>CIP</t>
  </si>
  <si>
    <t>Automation</t>
  </si>
  <si>
    <t>Mail Services</t>
  </si>
  <si>
    <t>Communication</t>
  </si>
  <si>
    <t>SinglePhase DistrMtr</t>
  </si>
  <si>
    <t>Customer Service</t>
  </si>
  <si>
    <t>Cust Experience / Marketing</t>
  </si>
  <si>
    <t>Corporate Communications</t>
  </si>
  <si>
    <t>Community Investment</t>
  </si>
  <si>
    <t>Governmental Affairs</t>
  </si>
  <si>
    <t>Personnel Adm</t>
  </si>
  <si>
    <t>Safety</t>
  </si>
  <si>
    <t>Corporate Security</t>
  </si>
  <si>
    <t>Legal</t>
  </si>
  <si>
    <t>Regulatory Counsel</t>
  </si>
  <si>
    <t>Other TEP</t>
  </si>
  <si>
    <t>SPG Unit 4 Maintenance</t>
  </si>
  <si>
    <t>SPG Unit 3 Maintenance</t>
  </si>
  <si>
    <t>SPG Fuel &amp; Ash Hdlg/Fleet Maint</t>
  </si>
  <si>
    <t>SPG 3 4 E&amp;I WF/WT</t>
  </si>
  <si>
    <t>UNSE Metering</t>
  </si>
  <si>
    <t>UNSE Arizona Electric Dispatch</t>
  </si>
  <si>
    <t>UNSE Mohave Electric Ops Mgmt</t>
  </si>
  <si>
    <t>Direct labor charged to FERC 0920 ET 010-039 included in A&amp;G allocation (certain locations and project are excluded)</t>
  </si>
  <si>
    <t>Unspecified</t>
  </si>
  <si>
    <t>CLS P/R - Regular</t>
  </si>
  <si>
    <t>011</t>
  </si>
  <si>
    <t>CLS P/R - Overtime</t>
  </si>
  <si>
    <t>012</t>
  </si>
  <si>
    <t>CLS P/R - Accruals</t>
  </si>
  <si>
    <t>015</t>
  </si>
  <si>
    <t>CLS P/R - OT Accrual</t>
  </si>
  <si>
    <t>020</t>
  </si>
  <si>
    <t>UNC P/R - Regular</t>
  </si>
  <si>
    <t>021</t>
  </si>
  <si>
    <t>UNC P/R - Overtime</t>
  </si>
  <si>
    <t>022</t>
  </si>
  <si>
    <t>UNC P/R - Accruals</t>
  </si>
  <si>
    <t>025</t>
  </si>
  <si>
    <t>Intern P/R - Regular</t>
  </si>
  <si>
    <t>SPG Engineering</t>
  </si>
  <si>
    <t>026</t>
  </si>
  <si>
    <t>Intern P/R - Accruals</t>
  </si>
  <si>
    <t>027</t>
  </si>
  <si>
    <t>Intern P/R - Overtime</t>
  </si>
  <si>
    <t>028</t>
  </si>
  <si>
    <t>UNC P/R - OT Accrual</t>
  </si>
  <si>
    <t>EXE P/R - Regular</t>
  </si>
  <si>
    <t>031</t>
  </si>
  <si>
    <t>EXE P/R - Accruals</t>
  </si>
  <si>
    <t>054</t>
  </si>
  <si>
    <t>Other Incentives</t>
  </si>
  <si>
    <t>Remote Plants</t>
  </si>
  <si>
    <t>461</t>
  </si>
  <si>
    <t>San Juan</t>
  </si>
  <si>
    <t>508</t>
  </si>
  <si>
    <t>Allocated SGS Adder</t>
  </si>
  <si>
    <t>50100</t>
  </si>
  <si>
    <t>050</t>
  </si>
  <si>
    <t>Incentive Comp - UNC</t>
  </si>
  <si>
    <t>052</t>
  </si>
  <si>
    <t>Incentive Comp - EXE</t>
  </si>
  <si>
    <t>300</t>
  </si>
  <si>
    <t>CFO Adm</t>
  </si>
  <si>
    <t>100</t>
  </si>
  <si>
    <t>CEO Adm</t>
  </si>
  <si>
    <t>055</t>
  </si>
  <si>
    <t>Spot Awards</t>
  </si>
  <si>
    <t>085</t>
  </si>
  <si>
    <t>Add Exec Benefits</t>
  </si>
  <si>
    <t>161</t>
  </si>
  <si>
    <t>Risk Management</t>
  </si>
  <si>
    <t>989</t>
  </si>
  <si>
    <t>SC&amp;R Admin</t>
  </si>
  <si>
    <t>971</t>
  </si>
  <si>
    <t>Generation Sys Cntrl</t>
  </si>
  <si>
    <t>934</t>
  </si>
  <si>
    <t>Transmission Coordination</t>
  </si>
  <si>
    <t>872</t>
  </si>
  <si>
    <t>Warehouse</t>
  </si>
  <si>
    <t>651</t>
  </si>
  <si>
    <t>SPG Environmental</t>
  </si>
  <si>
    <t>TPP Operations</t>
  </si>
  <si>
    <t>502</t>
  </si>
  <si>
    <t>ER Environmental</t>
  </si>
  <si>
    <t>SPG Computers</t>
  </si>
  <si>
    <t>501</t>
  </si>
  <si>
    <t>Legal Admin</t>
  </si>
  <si>
    <t>870</t>
  </si>
  <si>
    <t>56000</t>
  </si>
  <si>
    <t>Building Usage</t>
  </si>
  <si>
    <t>267</t>
  </si>
  <si>
    <t>Building Maint</t>
  </si>
  <si>
    <t>Corporate Compliance</t>
  </si>
  <si>
    <t>593</t>
  </si>
  <si>
    <t>UNSG Gas Operations Mgmt</t>
  </si>
  <si>
    <t>211</t>
  </si>
  <si>
    <t>79200</t>
  </si>
  <si>
    <t>SPG Operational Efficiency</t>
  </si>
  <si>
    <t>583</t>
  </si>
  <si>
    <t>UNSG Kingman Gas Const</t>
  </si>
  <si>
    <t>561</t>
  </si>
  <si>
    <t>UNSG Prescott Gas Const</t>
  </si>
  <si>
    <t>526</t>
  </si>
  <si>
    <t>UNSE Santa Cruz Electric Mgmt</t>
  </si>
  <si>
    <t>205</t>
  </si>
  <si>
    <t>209</t>
  </si>
  <si>
    <t>192</t>
  </si>
  <si>
    <t>UES Support</t>
  </si>
  <si>
    <t>SPG Operations 3&amp;4</t>
  </si>
  <si>
    <t>860</t>
  </si>
  <si>
    <t>UNS Allocation</t>
  </si>
  <si>
    <t>920</t>
  </si>
  <si>
    <t>957</t>
  </si>
  <si>
    <t>Transmission Planning</t>
  </si>
  <si>
    <t>591</t>
  </si>
  <si>
    <t>UNSG Santa Cruz Gas Const</t>
  </si>
  <si>
    <t>597</t>
  </si>
  <si>
    <t>UNS Gas</t>
  </si>
  <si>
    <t>590</t>
  </si>
  <si>
    <t>UNSG QA Training</t>
  </si>
  <si>
    <t>589</t>
  </si>
  <si>
    <t>UNSG AZ Gas IT Support</t>
  </si>
  <si>
    <t>586</t>
  </si>
  <si>
    <t>UNSG Arizona Gas Const &amp; Insp</t>
  </si>
  <si>
    <t>584</t>
  </si>
  <si>
    <t>UNSG AZ Cathodic Protection</t>
  </si>
  <si>
    <t>582</t>
  </si>
  <si>
    <t>UNSG AZ Gas DOT Compliance</t>
  </si>
  <si>
    <t>573</t>
  </si>
  <si>
    <t>UNSG N AZ Gas Cust Serv Mgmt</t>
  </si>
  <si>
    <t>572</t>
  </si>
  <si>
    <t>UNSG Gas Engineering</t>
  </si>
  <si>
    <t>563</t>
  </si>
  <si>
    <t>UNSG Verde Valley Gas Ops Mgt</t>
  </si>
  <si>
    <t>560</t>
  </si>
  <si>
    <t>UNSG Prescott Gas Ops Mgmt</t>
  </si>
  <si>
    <t>557</t>
  </si>
  <si>
    <t>UNSG Flagstaff Gas Const</t>
  </si>
  <si>
    <t>555</t>
  </si>
  <si>
    <t>UNSG Show Low Gas Ops Mgmt</t>
  </si>
  <si>
    <t>567</t>
  </si>
  <si>
    <t>UNSG KGM Dist Gas Ops Mgmt</t>
  </si>
  <si>
    <t>024</t>
  </si>
  <si>
    <t>UNC P/R - Adders</t>
  </si>
  <si>
    <t>585</t>
  </si>
  <si>
    <t>UNSG Arizona Gas Meas &amp; Press</t>
  </si>
  <si>
    <t>570</t>
  </si>
  <si>
    <t>UNSG Lake Havasu Gas Const</t>
  </si>
  <si>
    <t>568</t>
  </si>
  <si>
    <t>UNSG KGM Gas Field Service</t>
  </si>
  <si>
    <t>559</t>
  </si>
  <si>
    <t>UNSG Show Low Gas Const</t>
  </si>
  <si>
    <t>558</t>
  </si>
  <si>
    <t>UNSG Show Low Gas Field Serv</t>
  </si>
  <si>
    <t>556</t>
  </si>
  <si>
    <t>UNSG LH Gas Operations Mgmt</t>
  </si>
  <si>
    <t>554</t>
  </si>
  <si>
    <t>UNSG Flagstaff Gas Field Serv</t>
  </si>
  <si>
    <t>592</t>
  </si>
  <si>
    <t>UNSG SC Gas Field Service</t>
  </si>
  <si>
    <t>562</t>
  </si>
  <si>
    <t>UNSG Prescott Gas Field Serv</t>
  </si>
  <si>
    <t>553</t>
  </si>
  <si>
    <t>UNSG Flagstaff Gas Ops Mgmt</t>
  </si>
  <si>
    <t>544</t>
  </si>
  <si>
    <t>UNS Electric</t>
  </si>
  <si>
    <t>576</t>
  </si>
  <si>
    <t>UNSG Pres Gas Dist Cust Serv</t>
  </si>
  <si>
    <t>564</t>
  </si>
  <si>
    <t>UNSG Cottonwood Gas Const</t>
  </si>
  <si>
    <t>525</t>
  </si>
  <si>
    <t>UNSE Moh Elect Cust Service</t>
  </si>
  <si>
    <t>516</t>
  </si>
  <si>
    <t>UNSE Mohave Elec Sub &amp; Meter</t>
  </si>
  <si>
    <t>542</t>
  </si>
  <si>
    <t>UNSE Gila River Plant</t>
  </si>
  <si>
    <t>531</t>
  </si>
  <si>
    <t>UNSE SC Elec &amp; Gas Cust Serv</t>
  </si>
  <si>
    <t>529</t>
  </si>
  <si>
    <t>UNSE SC Electric Warehouse</t>
  </si>
  <si>
    <t>524</t>
  </si>
  <si>
    <t>UNSE Moh Elect Cust serv Dispatch</t>
  </si>
  <si>
    <t>Sum of Amount</t>
  </si>
  <si>
    <t>Direct labor charged to FERC 0920 included in A&amp;G allocation</t>
  </si>
  <si>
    <t>Direct labor - 010-039</t>
  </si>
  <si>
    <t>SPG Work Management &amp; Planning</t>
  </si>
  <si>
    <t>4 - Total Adjustment</t>
  </si>
  <si>
    <t>3 - Add Benefit Adjustment
Add A&amp;G Alloc Adjustment</t>
  </si>
  <si>
    <t>A portion of 0184 (mostly paid absences) get allocated to FERC 0920 most of which, but not all, is then included in the A&amp;G allocation to capital</t>
  </si>
  <si>
    <t>Total labor in 0920 included in A&amp;G Allocation</t>
  </si>
  <si>
    <t>Add: Allocation of 0184 Paid Absences to O&amp;M FERC 0920 included in A&amp;G Allocation</t>
  </si>
  <si>
    <t>2 - Payroll Adjustment distributed to FERCs</t>
  </si>
  <si>
    <t>Administrative Expenses Transferred - Credit</t>
  </si>
  <si>
    <t>Notes</t>
  </si>
  <si>
    <t>937</t>
  </si>
  <si>
    <t>T&amp;D Contracts Administration</t>
  </si>
  <si>
    <t>943</t>
  </si>
  <si>
    <t>Distribution Control</t>
  </si>
  <si>
    <t>SC&amp;R Trans &amp; CES Admin</t>
  </si>
  <si>
    <t>Average Annual Wage Rate Increase</t>
  </si>
  <si>
    <t>Payroll &amp; Benefits</t>
  </si>
  <si>
    <t>EE Count</t>
  </si>
  <si>
    <t>387 ATB</t>
  </si>
  <si>
    <t>Weighted Average</t>
  </si>
  <si>
    <t>Increase</t>
  </si>
  <si>
    <t>946</t>
  </si>
  <si>
    <t>SC&amp;R Training</t>
  </si>
  <si>
    <t>070</t>
  </si>
  <si>
    <t>Payroll Taxes - FICA</t>
  </si>
  <si>
    <t>251</t>
  </si>
  <si>
    <t>574</t>
  </si>
  <si>
    <t>UNSG Flag Gas Dist Cust Serv</t>
  </si>
  <si>
    <t>%'s for</t>
  </si>
  <si>
    <t>Allocation</t>
  </si>
  <si>
    <t>Operations &amp; Maintenance</t>
  </si>
  <si>
    <t>Total Clearing Accounts Allocation Adjustment</t>
  </si>
  <si>
    <t>Form I pages 354-355.</t>
  </si>
  <si>
    <t>2e</t>
  </si>
  <si>
    <t>Total Adjustment</t>
  </si>
  <si>
    <t>Cust Accounting-Supervision</t>
  </si>
  <si>
    <t>Actual A&amp;G % allocated to capital calculated by Randy Deming, Budgeting</t>
  </si>
  <si>
    <t>Added for proforma:</t>
  </si>
  <si>
    <t>2i</t>
  </si>
  <si>
    <t>2j</t>
  </si>
  <si>
    <t>2p</t>
  </si>
  <si>
    <t>939</t>
  </si>
  <si>
    <t>Landscaping</t>
  </si>
  <si>
    <t>Vegetation Management</t>
  </si>
  <si>
    <t>510</t>
  </si>
  <si>
    <t>Gila, Luna &amp; Renewable Admin</t>
  </si>
  <si>
    <t>Energy Programs - Renewables</t>
  </si>
  <si>
    <t>Energy Programs - Tech</t>
  </si>
  <si>
    <t>Energy Programs</t>
  </si>
  <si>
    <t>250</t>
  </si>
  <si>
    <t>244</t>
  </si>
  <si>
    <t>Customer Analytics</t>
  </si>
  <si>
    <t>820</t>
  </si>
  <si>
    <t>Gila River 2</t>
  </si>
  <si>
    <t>821</t>
  </si>
  <si>
    <t>Oso Grande</t>
  </si>
  <si>
    <t>from G:\BP&amp;A\Shared\A&amp;G for Tax\20YY\PA509MMYY A&amp;G Allocation Calc.xls</t>
  </si>
  <si>
    <r>
      <rPr>
        <sz val="8"/>
        <color theme="1"/>
        <rFont val="Calibri"/>
        <family val="2"/>
      </rPr>
      <t xml:space="preserve">JOIN ASSIST is equal to / is in </t>
    </r>
    <r>
      <rPr>
        <b/>
        <sz val="8"/>
        <color theme="1"/>
        <rFont val="Calibri"/>
        <family val="2"/>
      </rPr>
      <t>X</t>
    </r>
  </si>
  <si>
    <r>
      <rPr>
        <sz val="8"/>
        <color theme="1"/>
        <rFont val="Calibri"/>
        <family val="2"/>
      </rPr>
      <t xml:space="preserve">SV$Uns_Gl_Expendituretype is equal to </t>
    </r>
    <r>
      <rPr>
        <b/>
        <sz val="8"/>
        <color theme="1"/>
        <rFont val="Calibri"/>
        <family val="2"/>
      </rPr>
      <t>062</t>
    </r>
    <r>
      <rPr>
        <sz val="8"/>
        <color theme="1"/>
        <rFont val="Calibri"/>
        <family val="2"/>
      </rPr>
      <t xml:space="preserve"> , </t>
    </r>
    <r>
      <rPr>
        <b/>
        <sz val="8"/>
        <color theme="1"/>
        <rFont val="Calibri"/>
        <family val="2"/>
      </rPr>
      <t>081</t>
    </r>
    <r>
      <rPr>
        <sz val="8"/>
        <color theme="1"/>
        <rFont val="Calibri"/>
        <family val="2"/>
      </rPr>
      <t xml:space="preserve"> , </t>
    </r>
    <r>
      <rPr>
        <b/>
        <sz val="8"/>
        <color theme="1"/>
        <rFont val="Calibri"/>
        <family val="2"/>
      </rPr>
      <t>082</t>
    </r>
    <r>
      <rPr>
        <sz val="8"/>
        <color theme="1"/>
        <rFont val="Calibri"/>
        <family val="2"/>
      </rPr>
      <t xml:space="preserve"> , </t>
    </r>
    <r>
      <rPr>
        <b/>
        <sz val="8"/>
        <color theme="1"/>
        <rFont val="Calibri"/>
        <family val="2"/>
      </rPr>
      <t>083</t>
    </r>
    <r>
      <rPr>
        <sz val="8"/>
        <color theme="1"/>
        <rFont val="Calibri"/>
        <family val="2"/>
      </rPr>
      <t xml:space="preserve"> , </t>
    </r>
    <r>
      <rPr>
        <b/>
        <sz val="8"/>
        <color theme="1"/>
        <rFont val="Calibri"/>
        <family val="2"/>
      </rPr>
      <t>084</t>
    </r>
    <r>
      <rPr>
        <sz val="8"/>
        <color theme="1"/>
        <rFont val="Calibri"/>
        <family val="2"/>
      </rPr>
      <t xml:space="preserve"> , </t>
    </r>
    <r>
      <rPr>
        <b/>
        <sz val="8"/>
        <color theme="1"/>
        <rFont val="Calibri"/>
        <family val="2"/>
      </rPr>
      <t>086</t>
    </r>
    <r>
      <rPr>
        <sz val="8"/>
        <color theme="1"/>
        <rFont val="Calibri"/>
        <family val="2"/>
      </rPr>
      <t xml:space="preserve"> , </t>
    </r>
    <r>
      <rPr>
        <b/>
        <sz val="8"/>
        <color theme="1"/>
        <rFont val="Calibri"/>
        <family val="2"/>
      </rPr>
      <t>090</t>
    </r>
    <r>
      <rPr>
        <sz val="8"/>
        <color theme="1"/>
        <rFont val="Calibri"/>
        <family val="2"/>
      </rPr>
      <t xml:space="preserve"> , </t>
    </r>
    <r>
      <rPr>
        <b/>
        <sz val="8"/>
        <color theme="1"/>
        <rFont val="Calibri"/>
        <family val="2"/>
      </rPr>
      <t>091</t>
    </r>
    <r>
      <rPr>
        <sz val="8"/>
        <color theme="1"/>
        <rFont val="Calibri"/>
        <family val="2"/>
      </rPr>
      <t xml:space="preserve"> , </t>
    </r>
    <r>
      <rPr>
        <b/>
        <sz val="8"/>
        <color theme="1"/>
        <rFont val="Calibri"/>
        <family val="2"/>
      </rPr>
      <t>092</t>
    </r>
    <r>
      <rPr>
        <sz val="8"/>
        <color theme="1"/>
        <rFont val="Calibri"/>
        <family val="2"/>
      </rPr>
      <t xml:space="preserve"> , </t>
    </r>
    <r>
      <rPr>
        <b/>
        <sz val="8"/>
        <color theme="1"/>
        <rFont val="Calibri"/>
        <family val="2"/>
      </rPr>
      <t>093</t>
    </r>
    <r>
      <rPr>
        <sz val="8"/>
        <color theme="1"/>
        <rFont val="Calibri"/>
        <family val="2"/>
      </rPr>
      <t xml:space="preserve"> , </t>
    </r>
    <r>
      <rPr>
        <b/>
        <sz val="8"/>
        <color theme="1"/>
        <rFont val="Calibri"/>
        <family val="2"/>
      </rPr>
      <t>156</t>
    </r>
  </si>
  <si>
    <r>
      <rPr>
        <sz val="8"/>
        <color theme="1"/>
        <rFont val="Calibri"/>
        <family val="2"/>
      </rPr>
      <t xml:space="preserve">SV$Uns_Gl_Project is equal to </t>
    </r>
    <r>
      <rPr>
        <b/>
        <sz val="8"/>
        <color theme="1"/>
        <rFont val="Calibri"/>
        <family val="2"/>
      </rPr>
      <t>CC00212</t>
    </r>
    <r>
      <rPr>
        <sz val="8"/>
        <color theme="1"/>
        <rFont val="Calibri"/>
        <family val="2"/>
      </rPr>
      <t xml:space="preserve"> , </t>
    </r>
    <r>
      <rPr>
        <b/>
        <sz val="8"/>
        <color theme="1"/>
        <rFont val="Calibri"/>
        <family val="2"/>
      </rPr>
      <t>UNSG010</t>
    </r>
    <r>
      <rPr>
        <sz val="8"/>
        <color theme="1"/>
        <rFont val="Calibri"/>
        <family val="2"/>
      </rPr>
      <t xml:space="preserve"> , </t>
    </r>
    <r>
      <rPr>
        <b/>
        <sz val="8"/>
        <color theme="1"/>
        <rFont val="Calibri"/>
        <family val="2"/>
      </rPr>
      <t>UNSE010</t>
    </r>
  </si>
  <si>
    <r>
      <rPr>
        <sz val="8"/>
        <color theme="1"/>
        <rFont val="Calibri"/>
        <family val="2"/>
      </rPr>
      <t xml:space="preserve">SV$Uns_Gl_Costcenter is equal to / is in </t>
    </r>
    <r>
      <rPr>
        <b/>
        <sz val="8"/>
        <color theme="1"/>
        <rFont val="Calibri"/>
        <family val="2"/>
      </rPr>
      <t>212</t>
    </r>
  </si>
  <si>
    <r>
      <rPr>
        <sz val="8"/>
        <color theme="1"/>
        <rFont val="Calibri"/>
        <family val="2"/>
      </rPr>
      <t xml:space="preserve">SV$Uns_Gl_Subaccount is not equal to / is not in </t>
    </r>
    <r>
      <rPr>
        <b/>
        <sz val="8"/>
        <color theme="1"/>
        <rFont val="Calibri"/>
        <family val="2"/>
      </rPr>
      <t>7120</t>
    </r>
  </si>
  <si>
    <t>BI Queries</t>
  </si>
  <si>
    <t>Used for PA509 tabs:</t>
  </si>
  <si>
    <t>Used for Benefit tab:</t>
  </si>
  <si>
    <t>One year projection is calculated using the weighted average rate increase.</t>
  </si>
  <si>
    <t>3A</t>
  </si>
  <si>
    <t>4A</t>
  </si>
  <si>
    <t>A</t>
  </si>
  <si>
    <t>B</t>
  </si>
  <si>
    <t>C</t>
  </si>
  <si>
    <t>092</t>
  </si>
  <si>
    <t>ESPP EE Contribution Match</t>
  </si>
  <si>
    <t>092 Total</t>
  </si>
  <si>
    <t>950</t>
  </si>
  <si>
    <t>Low Voltage</t>
  </si>
  <si>
    <t>Design</t>
  </si>
  <si>
    <t>IT Infrastructure</t>
  </si>
  <si>
    <t>IT Client Technology</t>
  </si>
  <si>
    <t>Design Leadership/Administration</t>
  </si>
  <si>
    <t>Enterprise Cyber Security</t>
  </si>
  <si>
    <t>193</t>
  </si>
  <si>
    <t>Energy Delivery Environmental</t>
  </si>
  <si>
    <t>903</t>
  </si>
  <si>
    <t>Line Location</t>
  </si>
  <si>
    <t>014</t>
  </si>
  <si>
    <t>CLS P/R - Adders</t>
  </si>
  <si>
    <t>040 Paid absences burden - 0184 to 0920</t>
  </si>
  <si>
    <t>Wages adjustment</t>
  </si>
  <si>
    <t>Stores</t>
  </si>
  <si>
    <t>UNS GAS, INC.</t>
  </si>
  <si>
    <t>Dist-Other Expenses</t>
  </si>
  <si>
    <t>Injuries and Damages</t>
  </si>
  <si>
    <t>Net Entry</t>
  </si>
  <si>
    <t>NOTE: Annual merit increases occur in March for Unclassified and in January or March for Classified employees.</t>
  </si>
  <si>
    <t>Unclassifed</t>
  </si>
  <si>
    <t>Classifed</t>
  </si>
  <si>
    <t>1116 ATB</t>
  </si>
  <si>
    <t>UNSG Payroll Function by FERC</t>
  </si>
  <si>
    <t>UNS Gas Inc.</t>
  </si>
  <si>
    <t>UNSG Payroll by Function by FERC</t>
  </si>
  <si>
    <t>ET_REG_OT_PR - Total Regular and Overtime Payroll</t>
  </si>
  <si>
    <t>Operations - Gas</t>
  </si>
  <si>
    <t>0870_FC - Trans-Oper Supervision and Engr</t>
  </si>
  <si>
    <t>FC_TRANS_OPS - Transmission Operating Expenses</t>
  </si>
  <si>
    <t>0874_FC - Dist-Mains and Services Exp</t>
  </si>
  <si>
    <t>0875_FC - Dist-Meas and Reg Station Exp-Gen</t>
  </si>
  <si>
    <t>0876_FC - Dist-Meas and Reg Station Exp-Ind</t>
  </si>
  <si>
    <t>0877_FC - Dist-Meas and Reg Station Exp-CtGt</t>
  </si>
  <si>
    <t>0878_FC - Dist-Meter Exp</t>
  </si>
  <si>
    <t>0879_FC - Dist-Customer Installations Exp</t>
  </si>
  <si>
    <t>0880_FC - Dist-Other Expenses</t>
  </si>
  <si>
    <t>FC_DIST_OPS - Distribution Operating Expenses</t>
  </si>
  <si>
    <t>0901_FC - Cust Accounting-Supervision</t>
  </si>
  <si>
    <t>0902_FC - Meter Reading Expense</t>
  </si>
  <si>
    <t>0903_FC - Cust Rec Collection Exp</t>
  </si>
  <si>
    <t>FC_CUST_ACCTS - Customer Accounts Expenses</t>
  </si>
  <si>
    <t>0920_FC - Admin and General Salaries</t>
  </si>
  <si>
    <t>0925_FC - Injuries and Damages</t>
  </si>
  <si>
    <t>0926_FC - Pensions and Benefits</t>
  </si>
  <si>
    <t>0930_FC - Miscellaneous General Expenses</t>
  </si>
  <si>
    <t>0932_FC - Maint of General Plant</t>
  </si>
  <si>
    <t>FC_ADMIN_GEN_OPS - Admin and General Operating Expenses</t>
  </si>
  <si>
    <t>FC_OPS_EXP - Total Operating Expense</t>
  </si>
  <si>
    <t>Maintenance - Gas</t>
  </si>
  <si>
    <t>0885_FC - Dist-Maint Supervision and Engr</t>
  </si>
  <si>
    <t>0887_FC - Dist-Maint of Mains</t>
  </si>
  <si>
    <t>0889_FC - Dist-Maint Meas and Reg Station Equip-Gen</t>
  </si>
  <si>
    <t>0892_FC - Dist-Maint of Services</t>
  </si>
  <si>
    <t>0893_FC - Dist-Maint of Meters</t>
  </si>
  <si>
    <t>0894_FC - Dist-Maint of Other Equipment</t>
  </si>
  <si>
    <t>FC_DIST_MNT - Distribution Maintenance Expenses</t>
  </si>
  <si>
    <t>FC_MAINT_EXP - Total Maintenance Expense</t>
  </si>
  <si>
    <t>0107_FC - Const Work in Progress</t>
  </si>
  <si>
    <t>1071_FC - Construction Retentions</t>
  </si>
  <si>
    <t>FC_PLNT_CONSTR - Plant Construction</t>
  </si>
  <si>
    <t>0108_FC - Acum Prov-Depre Retr</t>
  </si>
  <si>
    <t>Total Gas Payroll</t>
  </si>
  <si>
    <t>UNSG Payroll Charged to Affiliates</t>
  </si>
  <si>
    <t>Total Payroll for all UNSG Employees</t>
  </si>
  <si>
    <t>UNS Gas, Inc.</t>
  </si>
  <si>
    <t>Note:  FERC 0163 is being allocated based on the percentage of materials issued</t>
  </si>
  <si>
    <t>FERC 0163</t>
  </si>
  <si>
    <t>FERC 0184</t>
  </si>
  <si>
    <t xml:space="preserve"> of FERC 0163</t>
  </si>
  <si>
    <t>0163 &amp; 0184</t>
  </si>
  <si>
    <t>Clearing</t>
  </si>
  <si>
    <t>4a</t>
  </si>
  <si>
    <t>4b</t>
  </si>
  <si>
    <t>4c</t>
  </si>
  <si>
    <t>a     -b</t>
  </si>
  <si>
    <t>4d</t>
  </si>
  <si>
    <t>4e</t>
  </si>
  <si>
    <t xml:space="preserve">Allocation of FERC 0184 should be based upon relative amounts in </t>
  </si>
  <si>
    <t xml:space="preserve"> of FERC 0184</t>
  </si>
  <si>
    <t>Total Wages less 0163 &amp; 0814</t>
  </si>
  <si>
    <t>2s</t>
  </si>
  <si>
    <t>12 months</t>
  </si>
  <si>
    <t>Annual/</t>
  </si>
  <si>
    <t>EE Count Increased</t>
  </si>
  <si>
    <t>Total EE Count</t>
  </si>
  <si>
    <t>WAGE RATE INCREASES in FOLLOWING YEAR</t>
  </si>
  <si>
    <t>T&amp;D Safety and Learning &amp; Development</t>
  </si>
  <si>
    <t>358</t>
  </si>
  <si>
    <t>Operations Applications</t>
  </si>
  <si>
    <t>Business Applications &amp; Data Analytics</t>
  </si>
  <si>
    <t>Beneficial Electrification</t>
  </si>
  <si>
    <t>243</t>
  </si>
  <si>
    <t>Enterprise Project Admin</t>
  </si>
  <si>
    <t>IS Business Relationship Mgmt</t>
  </si>
  <si>
    <t>Occupational Health</t>
  </si>
  <si>
    <t>210</t>
  </si>
  <si>
    <t>Employee &amp; Labor Relations</t>
  </si>
  <si>
    <t>Compensation &amp; Benefits</t>
  </si>
  <si>
    <t>Talent Acquisition</t>
  </si>
  <si>
    <t>203</t>
  </si>
  <si>
    <t>Talent Development</t>
  </si>
  <si>
    <t>HR Operations</t>
  </si>
  <si>
    <t>294</t>
  </si>
  <si>
    <t>Other Revenue - Expense Offset</t>
  </si>
  <si>
    <t>671</t>
  </si>
  <si>
    <t>433</t>
  </si>
  <si>
    <t>266</t>
  </si>
  <si>
    <t>948</t>
  </si>
  <si>
    <t>Syst Contr Dispatch</t>
  </si>
  <si>
    <t>Total Payroll Expense Adjustment to O&amp;M FERCs</t>
  </si>
  <si>
    <t>Total Payroll Expense Adjustment to FERC 922 A&amp;G alloc to capital</t>
  </si>
  <si>
    <t>Increase Adj</t>
  </si>
  <si>
    <t>Customer Srvc-Supervision</t>
  </si>
  <si>
    <t xml:space="preserve">   0907</t>
  </si>
  <si>
    <t>874</t>
  </si>
  <si>
    <t>875</t>
  </si>
  <si>
    <t>876</t>
  </si>
  <si>
    <t>877</t>
  </si>
  <si>
    <t>878</t>
  </si>
  <si>
    <t>879</t>
  </si>
  <si>
    <t>880</t>
  </si>
  <si>
    <t>901</t>
  </si>
  <si>
    <t>902</t>
  </si>
  <si>
    <t>907</t>
  </si>
  <si>
    <t>908</t>
  </si>
  <si>
    <t>925</t>
  </si>
  <si>
    <t>922</t>
  </si>
  <si>
    <t>885</t>
  </si>
  <si>
    <t>887</t>
  </si>
  <si>
    <t>889</t>
  </si>
  <si>
    <t>892</t>
  </si>
  <si>
    <t>893</t>
  </si>
  <si>
    <t>894</t>
  </si>
  <si>
    <t>9302</t>
  </si>
  <si>
    <t>Trans-Oper Supervision and Engr</t>
  </si>
  <si>
    <t>Dist-Mains and Services Exp</t>
  </si>
  <si>
    <t>Dist-Meas and Reg Station Exp-Gen</t>
  </si>
  <si>
    <t>Dist-Meas and Reg Station Exp-Ind</t>
  </si>
  <si>
    <t>Dist-Meas and Reg Station Exp-CtGt</t>
  </si>
  <si>
    <t>Dist-Meter Exp</t>
  </si>
  <si>
    <t>Dist-Customer Installations Exp</t>
  </si>
  <si>
    <t>Meter Reading Expense</t>
  </si>
  <si>
    <t>Cust Rec Collection Exp</t>
  </si>
  <si>
    <t>Customer Assistance Exp</t>
  </si>
  <si>
    <t>Admin and General Salaries</t>
  </si>
  <si>
    <t>Pensions and Benefits</t>
  </si>
  <si>
    <t>Miscellaneous General Expenses</t>
  </si>
  <si>
    <t>Maint of General Plant</t>
  </si>
  <si>
    <t>Dist-Maint Supervision and Engr</t>
  </si>
  <si>
    <t>Dist-Maint of Mains</t>
  </si>
  <si>
    <t>Dist-Maint Meas and Reg Station Equip-Gen</t>
  </si>
  <si>
    <t>Dist-Maint of Services</t>
  </si>
  <si>
    <t>Dist-Maint of Meters</t>
  </si>
  <si>
    <t>Dist-Maint of Other Equipment</t>
  </si>
  <si>
    <t>E</t>
  </si>
  <si>
    <t>3E</t>
  </si>
  <si>
    <t>To adjust payroll and benefits expense recorded in the test year by applying an average wage rate increase to average wages and adjusting for known changes.</t>
  </si>
  <si>
    <r>
      <t xml:space="preserve">The allocation of administrative &amp; general costs hitting FERC 0920 and 0921 is recorded with PA509. Certain transactions hitting those FERCS are not capitalized, such as Fortis salaries, specific locations, and specific projects. In order to calculate an estimation of A&amp;G labor costs allocated to capital for this proforma adjustment to match most closely with amounts reported in FERC 922 on FERC Form 1 page 323, use the same query as used in </t>
    </r>
    <r>
      <rPr>
        <b/>
        <sz val="10"/>
        <color rgb="FFFF0000"/>
        <rFont val="Arial"/>
        <family val="2"/>
      </rPr>
      <t>PA509</t>
    </r>
    <r>
      <rPr>
        <sz val="10"/>
        <color theme="1"/>
        <rFont val="Arial"/>
        <family val="2"/>
      </rPr>
      <t xml:space="preserve"> support to provide the most comparable inputs which actually get allocated.</t>
    </r>
  </si>
  <si>
    <t xml:space="preserve">Therefore, in the year after the test year there will be the increase shown below for 2027.  </t>
  </si>
  <si>
    <t xml:space="preserve">Source:  </t>
  </si>
  <si>
    <t>G:\BP&amp;A\Shared\A&amp;G for Tax\2025\PA5090126 A&amp;G Allocation Calc.xlsm</t>
  </si>
  <si>
    <t>MAR-26</t>
  </si>
  <si>
    <t>MAY-26</t>
  </si>
  <si>
    <t>APR-26</t>
  </si>
  <si>
    <t>FEB-26</t>
  </si>
  <si>
    <t>JAN-26</t>
  </si>
  <si>
    <t>Resource Planning</t>
  </si>
  <si>
    <t>Special Plans TEP</t>
  </si>
  <si>
    <t>942</t>
  </si>
  <si>
    <t>Transmsn Sys Control</t>
  </si>
  <si>
    <t>Matls Svc/HazardWste</t>
  </si>
  <si>
    <t>ER Predictive Maintenance</t>
  </si>
  <si>
    <t>ER Support Services</t>
  </si>
  <si>
    <t>467</t>
  </si>
  <si>
    <t>ER Ops Excellence and Reliability</t>
  </si>
  <si>
    <t>ER Solar PV</t>
  </si>
  <si>
    <t>375</t>
  </si>
  <si>
    <t>Business Relationship Mngmt</t>
  </si>
  <si>
    <t>Investor Relations</t>
  </si>
  <si>
    <t>Strategy, Culture &amp; Innovation</t>
  </si>
  <si>
    <t>OCT-25</t>
  </si>
  <si>
    <t>SEP-25</t>
  </si>
  <si>
    <t>AUG-25</t>
  </si>
  <si>
    <t>JUL-25</t>
  </si>
  <si>
    <t>NOV-25</t>
  </si>
  <si>
    <t>DEC-25</t>
  </si>
  <si>
    <t>961</t>
  </si>
  <si>
    <t>Pre-Sched and After the Fact</t>
  </si>
  <si>
    <t>50200</t>
  </si>
  <si>
    <t>Outside Serv-Contractor &amp; Supple</t>
  </si>
  <si>
    <r>
      <rPr>
        <sz val="8"/>
        <color theme="1"/>
        <rFont val="Calibri"/>
        <family val="2"/>
      </rPr>
      <t xml:space="preserve">Ferc Account is equal to </t>
    </r>
    <r>
      <rPr>
        <b/>
        <sz val="8"/>
        <color theme="1"/>
        <rFont val="Calibri"/>
        <family val="2"/>
      </rPr>
      <t>0920</t>
    </r>
    <r>
      <rPr>
        <sz val="8"/>
        <color theme="1"/>
        <rFont val="Calibri"/>
        <family val="2"/>
      </rPr>
      <t xml:space="preserve"> , </t>
    </r>
    <r>
      <rPr>
        <b/>
        <sz val="8"/>
        <color theme="1"/>
        <rFont val="Calibri"/>
        <family val="2"/>
      </rPr>
      <t>0921</t>
    </r>
  </si>
  <si>
    <t>545</t>
  </si>
  <si>
    <t>UNSE Energy Services</t>
  </si>
  <si>
    <t>51500</t>
  </si>
  <si>
    <t>122</t>
  </si>
  <si>
    <t>Materials Issued - SGS</t>
  </si>
  <si>
    <t>Materials Issued</t>
  </si>
  <si>
    <t>0921</t>
  </si>
  <si>
    <t>Stores Returns</t>
  </si>
  <si>
    <t>654</t>
  </si>
  <si>
    <t>SPG Outage Team</t>
  </si>
  <si>
    <t>Materials Issued - TEP</t>
  </si>
  <si>
    <t>123</t>
  </si>
  <si>
    <t>Materials Purchased</t>
  </si>
  <si>
    <t>537</t>
  </si>
  <si>
    <t>UNSE Billing</t>
  </si>
  <si>
    <t>Accruals - Materials Purchased</t>
  </si>
  <si>
    <t>125</t>
  </si>
  <si>
    <t>Stores Clearing - SGS</t>
  </si>
  <si>
    <t>Stores Clearing</t>
  </si>
  <si>
    <t>Stores Clearing - TEP</t>
  </si>
  <si>
    <t>126</t>
  </si>
  <si>
    <t>Chemicals &amp; Compound</t>
  </si>
  <si>
    <t>127</t>
  </si>
  <si>
    <t>Pers Protect Equip</t>
  </si>
  <si>
    <t>432</t>
  </si>
  <si>
    <t>TPP Electrical Maint</t>
  </si>
  <si>
    <t>431</t>
  </si>
  <si>
    <t>TPP Mechanical Maint</t>
  </si>
  <si>
    <t>415</t>
  </si>
  <si>
    <t>TPP Safety</t>
  </si>
  <si>
    <t>413</t>
  </si>
  <si>
    <t>TPP Training</t>
  </si>
  <si>
    <t>129</t>
  </si>
  <si>
    <t>Fuel - Vehicles</t>
  </si>
  <si>
    <t>Inventory Write-off</t>
  </si>
  <si>
    <t>Inventory Adjustments</t>
  </si>
  <si>
    <t>206</t>
  </si>
  <si>
    <t>Office Supplies</t>
  </si>
  <si>
    <t>ER Special Projects</t>
  </si>
  <si>
    <t>500</t>
  </si>
  <si>
    <t>Energy Res Adm</t>
  </si>
  <si>
    <t>975</t>
  </si>
  <si>
    <t>Interconnection Agr</t>
  </si>
  <si>
    <t>464</t>
  </si>
  <si>
    <t>Luna Energy</t>
  </si>
  <si>
    <t>Stores Issues SGS Units 3&amp;4</t>
  </si>
  <si>
    <t>Software Licenses</t>
  </si>
  <si>
    <t>52100</t>
  </si>
  <si>
    <t>Repairs &amp; Maintenance</t>
  </si>
  <si>
    <t>163</t>
  </si>
  <si>
    <t>Catering Services</t>
  </si>
  <si>
    <t>164</t>
  </si>
  <si>
    <t>Event Purchases and Rentals</t>
  </si>
  <si>
    <t>55000</t>
  </si>
  <si>
    <t>403</t>
  </si>
  <si>
    <t>Transportation Usage</t>
  </si>
  <si>
    <t>55020</t>
  </si>
  <si>
    <t>Software Maintenance</t>
  </si>
  <si>
    <t>204</t>
  </si>
  <si>
    <t>Rentals</t>
  </si>
  <si>
    <t>56010</t>
  </si>
  <si>
    <t>402</t>
  </si>
  <si>
    <t>Utilities</t>
  </si>
  <si>
    <t>56020</t>
  </si>
  <si>
    <t>401</t>
  </si>
  <si>
    <t>Telephone Usage</t>
  </si>
  <si>
    <t>406</t>
  </si>
  <si>
    <t>Communications</t>
  </si>
  <si>
    <t>79010</t>
  </si>
  <si>
    <t>272</t>
  </si>
  <si>
    <t>Travel</t>
  </si>
  <si>
    <t>277</t>
  </si>
  <si>
    <t>Mileage Reimbursement</t>
  </si>
  <si>
    <t>282</t>
  </si>
  <si>
    <t>Meals &amp; Ent - Discretionary</t>
  </si>
  <si>
    <t>691</t>
  </si>
  <si>
    <t>SPG Unit 1 Maintenance</t>
  </si>
  <si>
    <t>212</t>
  </si>
  <si>
    <t>Total Rewards</t>
  </si>
  <si>
    <t>283</t>
  </si>
  <si>
    <t>Travel - Non-Discretionary</t>
  </si>
  <si>
    <t>284</t>
  </si>
  <si>
    <t>Meals &amp; Ent - NonDiscretionary</t>
  </si>
  <si>
    <t>79020</t>
  </si>
  <si>
    <t>252</t>
  </si>
  <si>
    <t>Member Dues - Individual</t>
  </si>
  <si>
    <t>Insurance</t>
  </si>
  <si>
    <t>Renewables Development</t>
  </si>
  <si>
    <t>208</t>
  </si>
  <si>
    <t>Diversity, Equity &amp; Inclusion</t>
  </si>
  <si>
    <t>270</t>
  </si>
  <si>
    <t>Seminar Registration Fees</t>
  </si>
  <si>
    <t>79070</t>
  </si>
  <si>
    <t>Printing &amp; Mailing</t>
  </si>
  <si>
    <t>79120</t>
  </si>
  <si>
    <t>207</t>
  </si>
  <si>
    <t>Postage</t>
  </si>
  <si>
    <t>060</t>
  </si>
  <si>
    <t>Payroll Deductions</t>
  </si>
  <si>
    <t>TPP Solar PV</t>
  </si>
  <si>
    <t>410</t>
  </si>
  <si>
    <t>TPP Chemistry</t>
  </si>
  <si>
    <t>200</t>
  </si>
  <si>
    <t>Permits &amp; Licenses</t>
  </si>
  <si>
    <t>Subs &amp; Ref Materials</t>
  </si>
  <si>
    <t>Bank Service Charges</t>
  </si>
  <si>
    <t>215</t>
  </si>
  <si>
    <t>Promotional Expense</t>
  </si>
  <si>
    <t>263</t>
  </si>
  <si>
    <t>Educational Programs</t>
  </si>
  <si>
    <t>271</t>
  </si>
  <si>
    <t>Training</t>
  </si>
  <si>
    <t>276</t>
  </si>
  <si>
    <t>Relocation</t>
  </si>
  <si>
    <t>299</t>
  </si>
  <si>
    <t>Miscellaneous</t>
  </si>
  <si>
    <t>493</t>
  </si>
  <si>
    <t>Capital Cost Write Off</t>
  </si>
  <si>
    <t>P-Card Not Allocated</t>
  </si>
  <si>
    <t>124</t>
  </si>
  <si>
    <t>Small Tools Expense</t>
  </si>
  <si>
    <t>405</t>
  </si>
  <si>
    <t>Computer Services</t>
  </si>
  <si>
    <t>595</t>
  </si>
  <si>
    <t>UNSG Transportation</t>
  </si>
  <si>
    <t>Hardware Purchases</t>
  </si>
  <si>
    <t>569</t>
  </si>
  <si>
    <t>UNSG LH Gas Field Service</t>
  </si>
  <si>
    <t>565</t>
  </si>
  <si>
    <t>UNSG Cttnwd Gas Field Service</t>
  </si>
  <si>
    <t>552</t>
  </si>
  <si>
    <t>UNSG Public Awareness</t>
  </si>
  <si>
    <t>521</t>
  </si>
  <si>
    <t>UNSE Elect accrual clearing</t>
  </si>
  <si>
    <t>79110</t>
  </si>
  <si>
    <t>533</t>
  </si>
  <si>
    <t>UNSE Santa Cruz Electric CICO</t>
  </si>
  <si>
    <t>530</t>
  </si>
  <si>
    <t>UNSE Santa Cruz Plant Ops</t>
  </si>
  <si>
    <t>538</t>
  </si>
  <si>
    <t>UNSE Mohave Transportation</t>
  </si>
  <si>
    <t>520</t>
  </si>
  <si>
    <t>UNSE Arizona Electric Acct</t>
  </si>
  <si>
    <t>536</t>
  </si>
  <si>
    <t>UNSE LH Electric Warehouse</t>
  </si>
  <si>
    <t>Regulatory Filing Fees</t>
  </si>
  <si>
    <t>190</t>
  </si>
  <si>
    <t>T&amp;D Engineering &amp; Planning Admin</t>
  </si>
  <si>
    <t>676</t>
  </si>
  <si>
    <t>SPG Chemical Svcs</t>
  </si>
  <si>
    <t>Comp &amp; Benefits</t>
  </si>
  <si>
    <t>Hardware Maintenance</t>
  </si>
  <si>
    <t>577</t>
  </si>
  <si>
    <t>UNSG Cttnwd Gas Dist Cust Serv</t>
  </si>
  <si>
    <t>575</t>
  </si>
  <si>
    <t>UNSG Show Low Gas Cust Acct</t>
  </si>
  <si>
    <t>120</t>
  </si>
  <si>
    <t>Fuel</t>
  </si>
  <si>
    <t>532</t>
  </si>
  <si>
    <t>UNSE SC Elec Meter Reading</t>
  </si>
  <si>
    <t>519</t>
  </si>
  <si>
    <t>UNSE Kingman Elec Warehouse</t>
  </si>
  <si>
    <t xml:space="preserve">       -2n</t>
  </si>
  <si>
    <t>Period O&amp;M Wages</t>
  </si>
  <si>
    <t>Payroll Expense Adjustment to O&amp;M FERCs with direct labor</t>
  </si>
  <si>
    <t xml:space="preserve">EE Count Not Increased </t>
  </si>
  <si>
    <t>Actual ATB</t>
  </si>
  <si>
    <t>Per CBA</t>
  </si>
  <si>
    <t>Budgeted</t>
  </si>
  <si>
    <t>Actuals</t>
  </si>
  <si>
    <t>Provided by Giovanna Salgado, Compensation &amp; Benefits, 6/9/26:</t>
  </si>
  <si>
    <t>PERIOD O&amp;M WAGES</t>
  </si>
  <si>
    <t>"Summary" tab</t>
  </si>
  <si>
    <t>c</t>
  </si>
  <si>
    <t>See PDF</t>
  </si>
  <si>
    <t>3B</t>
  </si>
  <si>
    <t xml:space="preserve">   0922</t>
  </si>
  <si>
    <t>d</t>
  </si>
  <si>
    <t>e</t>
  </si>
  <si>
    <t>f</t>
  </si>
  <si>
    <t>f * d</t>
  </si>
  <si>
    <t>g</t>
  </si>
  <si>
    <t>e + g</t>
  </si>
  <si>
    <r>
      <t xml:space="preserve">Benefits adjustment amount - FERC 0926   </t>
    </r>
    <r>
      <rPr>
        <sz val="10"/>
        <color rgb="FFFF0000"/>
        <rFont val="Arial"/>
        <family val="2"/>
      </rPr>
      <t>(b * c)</t>
    </r>
  </si>
  <si>
    <t>RATE BASE PRO FORMA ADJUSTMENT</t>
  </si>
  <si>
    <t>ARAM PRO FORMA ADJUSTMENT</t>
  </si>
  <si>
    <t>Capitalized Wages through A&amp;G Allocation (reduction)</t>
  </si>
  <si>
    <t>Date</t>
  </si>
  <si>
    <t>Time</t>
  </si>
  <si>
    <t>Log Level</t>
  </si>
  <si>
    <t>Source</t>
  </si>
  <si>
    <t>Action</t>
  </si>
  <si>
    <t>ERROR</t>
  </si>
  <si>
    <t>Workbook_Deactivate</t>
  </si>
  <si>
    <t>Error: 438 Object doesn't support this property or method</t>
  </si>
  <si>
    <t>Jun-Dec</t>
  </si>
  <si>
    <t>FOR PERIOD JULY 1, 2025 TO JUNE 30, 2026</t>
  </si>
  <si>
    <t>Time run: 7/10/2026 3:08:58 PM</t>
  </si>
  <si>
    <r>
      <rPr>
        <sz val="8"/>
        <color theme="1"/>
        <rFont val="Calibri"/>
        <family val="2"/>
      </rPr>
      <t xml:space="preserve">Gl Period Name is equal to </t>
    </r>
    <r>
      <rPr>
        <b/>
        <sz val="8"/>
        <color theme="1"/>
        <rFont val="Calibri"/>
        <family val="2"/>
      </rPr>
      <t>JUL-25</t>
    </r>
    <r>
      <rPr>
        <sz val="8"/>
        <color theme="1"/>
        <rFont val="Calibri"/>
        <family val="2"/>
      </rPr>
      <t xml:space="preserve"> , </t>
    </r>
    <r>
      <rPr>
        <b/>
        <sz val="8"/>
        <color theme="1"/>
        <rFont val="Calibri"/>
        <family val="2"/>
      </rPr>
      <t>AUG-25</t>
    </r>
    <r>
      <rPr>
        <sz val="8"/>
        <color theme="1"/>
        <rFont val="Calibri"/>
        <family val="2"/>
      </rPr>
      <t xml:space="preserve"> , </t>
    </r>
    <r>
      <rPr>
        <b/>
        <sz val="8"/>
        <color theme="1"/>
        <rFont val="Calibri"/>
        <family val="2"/>
      </rPr>
      <t>SEP-25</t>
    </r>
    <r>
      <rPr>
        <sz val="8"/>
        <color theme="1"/>
        <rFont val="Calibri"/>
        <family val="2"/>
      </rPr>
      <t xml:space="preserve"> , </t>
    </r>
    <r>
      <rPr>
        <b/>
        <sz val="8"/>
        <color theme="1"/>
        <rFont val="Calibri"/>
        <family val="2"/>
      </rPr>
      <t>OCT-25</t>
    </r>
    <r>
      <rPr>
        <sz val="8"/>
        <color theme="1"/>
        <rFont val="Calibri"/>
        <family val="2"/>
      </rPr>
      <t xml:space="preserve"> , </t>
    </r>
    <r>
      <rPr>
        <b/>
        <sz val="8"/>
        <color theme="1"/>
        <rFont val="Calibri"/>
        <family val="2"/>
      </rPr>
      <t>NOV-25</t>
    </r>
    <r>
      <rPr>
        <sz val="8"/>
        <color theme="1"/>
        <rFont val="Calibri"/>
        <family val="2"/>
      </rPr>
      <t xml:space="preserve"> , </t>
    </r>
    <r>
      <rPr>
        <b/>
        <sz val="8"/>
        <color theme="1"/>
        <rFont val="Calibri"/>
        <family val="2"/>
      </rPr>
      <t>DEC-25</t>
    </r>
  </si>
  <si>
    <t>G:\BP&amp;A\Shared\A&amp;G for Tax\2026\PA5090626 A&amp;G Allocation Calc.xlsm</t>
  </si>
  <si>
    <t>Time run: 7/10/2026 3:26:38 PM</t>
  </si>
  <si>
    <r>
      <rPr>
        <sz val="8"/>
        <color theme="1"/>
        <rFont val="Calibri"/>
        <family val="2"/>
      </rPr>
      <t xml:space="preserve">Gl Period Name is equal to </t>
    </r>
    <r>
      <rPr>
        <b/>
        <sz val="8"/>
        <color theme="1"/>
        <rFont val="Calibri"/>
        <family val="2"/>
      </rPr>
      <t>JAN-26</t>
    </r>
    <r>
      <rPr>
        <sz val="8"/>
        <color theme="1"/>
        <rFont val="Calibri"/>
        <family val="2"/>
      </rPr>
      <t xml:space="preserve"> , </t>
    </r>
    <r>
      <rPr>
        <b/>
        <sz val="8"/>
        <color theme="1"/>
        <rFont val="Calibri"/>
        <family val="2"/>
      </rPr>
      <t>FEB-26</t>
    </r>
    <r>
      <rPr>
        <sz val="8"/>
        <color theme="1"/>
        <rFont val="Calibri"/>
        <family val="2"/>
      </rPr>
      <t xml:space="preserve"> , </t>
    </r>
    <r>
      <rPr>
        <b/>
        <sz val="8"/>
        <color theme="1"/>
        <rFont val="Calibri"/>
        <family val="2"/>
      </rPr>
      <t>MAR-26</t>
    </r>
    <r>
      <rPr>
        <sz val="8"/>
        <color theme="1"/>
        <rFont val="Calibri"/>
        <family val="2"/>
      </rPr>
      <t xml:space="preserve"> , </t>
    </r>
    <r>
      <rPr>
        <b/>
        <sz val="8"/>
        <color theme="1"/>
        <rFont val="Calibri"/>
        <family val="2"/>
      </rPr>
      <t>APR-26</t>
    </r>
    <r>
      <rPr>
        <sz val="8"/>
        <color theme="1"/>
        <rFont val="Calibri"/>
        <family val="2"/>
      </rPr>
      <t xml:space="preserve"> , </t>
    </r>
    <r>
      <rPr>
        <b/>
        <sz val="8"/>
        <color theme="1"/>
        <rFont val="Calibri"/>
        <family val="2"/>
      </rPr>
      <t>MAY-26</t>
    </r>
    <r>
      <rPr>
        <sz val="8"/>
        <color theme="1"/>
        <rFont val="Calibri"/>
        <family val="2"/>
      </rPr>
      <t xml:space="preserve"> , </t>
    </r>
    <r>
      <rPr>
        <b/>
        <sz val="8"/>
        <color theme="1"/>
        <rFont val="Calibri"/>
        <family val="2"/>
      </rPr>
      <t>JUN-26</t>
    </r>
  </si>
  <si>
    <t>JUN-26</t>
  </si>
  <si>
    <t>Enterprise Security</t>
  </si>
  <si>
    <t>Client Technology</t>
  </si>
  <si>
    <t>241</t>
  </si>
  <si>
    <t>Credit &amp; Collections</t>
  </si>
  <si>
    <t>Customer Information Systems</t>
  </si>
  <si>
    <t>12MO 07/01/25-06/30/26 FERC Form 1 Pages 354-355 Allocation Worksheet</t>
  </si>
  <si>
    <t>June 2026</t>
  </si>
  <si>
    <t>Total direct charge wages 12 mo ended 6/30/26</t>
  </si>
  <si>
    <t>Time run: 7/10/2026 5:09:31 PM</t>
  </si>
  <si>
    <r>
      <rPr>
        <sz val="8"/>
        <color theme="1"/>
        <rFont val="Calibri"/>
        <family val="2"/>
      </rPr>
      <t xml:space="preserve">Period Name is equal to </t>
    </r>
    <r>
      <rPr>
        <b/>
        <sz val="8"/>
        <color theme="1"/>
        <rFont val="Calibri"/>
        <family val="2"/>
      </rPr>
      <t>JUL-25</t>
    </r>
    <r>
      <rPr>
        <sz val="8"/>
        <color theme="1"/>
        <rFont val="Calibri"/>
        <family val="2"/>
      </rPr>
      <t xml:space="preserve"> , </t>
    </r>
    <r>
      <rPr>
        <b/>
        <sz val="8"/>
        <color theme="1"/>
        <rFont val="Calibri"/>
        <family val="2"/>
      </rPr>
      <t>AUG-25</t>
    </r>
    <r>
      <rPr>
        <sz val="8"/>
        <color theme="1"/>
        <rFont val="Calibri"/>
        <family val="2"/>
      </rPr>
      <t xml:space="preserve"> , </t>
    </r>
    <r>
      <rPr>
        <b/>
        <sz val="8"/>
        <color theme="1"/>
        <rFont val="Calibri"/>
        <family val="2"/>
      </rPr>
      <t>SEP-25</t>
    </r>
    <r>
      <rPr>
        <sz val="8"/>
        <color theme="1"/>
        <rFont val="Calibri"/>
        <family val="2"/>
      </rPr>
      <t xml:space="preserve"> , </t>
    </r>
    <r>
      <rPr>
        <b/>
        <sz val="8"/>
        <color theme="1"/>
        <rFont val="Calibri"/>
        <family val="2"/>
      </rPr>
      <t>OCT-25</t>
    </r>
    <r>
      <rPr>
        <sz val="8"/>
        <color theme="1"/>
        <rFont val="Calibri"/>
        <family val="2"/>
      </rPr>
      <t xml:space="preserve"> , </t>
    </r>
    <r>
      <rPr>
        <b/>
        <sz val="8"/>
        <color theme="1"/>
        <rFont val="Calibri"/>
        <family val="2"/>
      </rPr>
      <t>NOV-25</t>
    </r>
    <r>
      <rPr>
        <sz val="8"/>
        <color theme="1"/>
        <rFont val="Calibri"/>
        <family val="2"/>
      </rPr>
      <t xml:space="preserve"> , </t>
    </r>
    <r>
      <rPr>
        <b/>
        <sz val="8"/>
        <color theme="1"/>
        <rFont val="Calibri"/>
        <family val="2"/>
      </rPr>
      <t>DEC-25</t>
    </r>
    <r>
      <rPr>
        <sz val="8"/>
        <color theme="1"/>
        <rFont val="Calibri"/>
        <family val="2"/>
      </rPr>
      <t xml:space="preserve"> , </t>
    </r>
    <r>
      <rPr>
        <b/>
        <sz val="8"/>
        <color theme="1"/>
        <rFont val="Calibri"/>
        <family val="2"/>
      </rPr>
      <t>JAN-26</t>
    </r>
    <r>
      <rPr>
        <sz val="8"/>
        <color theme="1"/>
        <rFont val="Calibri"/>
        <family val="2"/>
      </rPr>
      <t xml:space="preserve"> , </t>
    </r>
    <r>
      <rPr>
        <b/>
        <sz val="8"/>
        <color theme="1"/>
        <rFont val="Calibri"/>
        <family val="2"/>
      </rPr>
      <t>FEB-26</t>
    </r>
    <r>
      <rPr>
        <sz val="8"/>
        <color theme="1"/>
        <rFont val="Calibri"/>
        <family val="2"/>
      </rPr>
      <t xml:space="preserve"> , </t>
    </r>
    <r>
      <rPr>
        <b/>
        <sz val="8"/>
        <color theme="1"/>
        <rFont val="Calibri"/>
        <family val="2"/>
      </rPr>
      <t>MAR-26</t>
    </r>
    <r>
      <rPr>
        <sz val="8"/>
        <color theme="1"/>
        <rFont val="Calibri"/>
        <family val="2"/>
      </rPr>
      <t xml:space="preserve"> , </t>
    </r>
    <r>
      <rPr>
        <b/>
        <sz val="8"/>
        <color theme="1"/>
        <rFont val="Calibri"/>
        <family val="2"/>
      </rPr>
      <t>APR-26</t>
    </r>
    <r>
      <rPr>
        <sz val="8"/>
        <color theme="1"/>
        <rFont val="Calibri"/>
        <family val="2"/>
      </rPr>
      <t xml:space="preserve"> , </t>
    </r>
    <r>
      <rPr>
        <b/>
        <sz val="8"/>
        <color theme="1"/>
        <rFont val="Calibri"/>
        <family val="2"/>
      </rPr>
      <t>MAY-26</t>
    </r>
    <r>
      <rPr>
        <sz val="8"/>
        <color theme="1"/>
        <rFont val="Calibri"/>
        <family val="2"/>
      </rPr>
      <t xml:space="preserve"> , </t>
    </r>
    <r>
      <rPr>
        <b/>
        <sz val="8"/>
        <color theme="1"/>
        <rFont val="Calibri"/>
        <family val="2"/>
      </rPr>
      <t>JUN-26</t>
    </r>
  </si>
  <si>
    <t xml:space="preserve">Percentages from WP 8.4 are calculated from 7 months in 2025 and 5 months in 2026.  The Jun-26 PA509 (WP 8.3) calculated the A&amp;G % through May-26. This method is deemed acceptable given the available data. </t>
  </si>
  <si>
    <t>rounding</t>
  </si>
  <si>
    <t>6 Months Ended</t>
  </si>
  <si>
    <t>Jul-25 - Dec-25</t>
  </si>
  <si>
    <t>Jan-26 - Feb-26</t>
  </si>
  <si>
    <t>Mar-26 - Jun-26</t>
  </si>
  <si>
    <t>Classified Only</t>
  </si>
  <si>
    <t>Unclassified Only</t>
  </si>
  <si>
    <t>8/11/2026 2:52:50 PM</t>
  </si>
  <si>
    <t>6 mos</t>
  </si>
  <si>
    <t>July-December 2025</t>
  </si>
  <si>
    <t>0908_FC - Customer Assistance Exp</t>
  </si>
  <si>
    <t>FC_CUST_SERV - Customer Service and Information Expenses</t>
  </si>
  <si>
    <t>February 2026</t>
  </si>
  <si>
    <t>March 2026-June 2026</t>
  </si>
  <si>
    <t>2 mos</t>
  </si>
  <si>
    <t>4 mos Actuals</t>
  </si>
  <si>
    <t xml:space="preserve"> Adjusted 12 Months Ended</t>
  </si>
  <si>
    <t>Rate of Increase:</t>
  </si>
  <si>
    <t>Adjusted for Pay Increases</t>
  </si>
  <si>
    <t>Check</t>
  </si>
  <si>
    <t>Actual 12 Months Ended</t>
  </si>
  <si>
    <t>Wage Increase for 2026</t>
  </si>
  <si>
    <t>Amount for 2026 Increase</t>
  </si>
  <si>
    <t>a + b + c</t>
  </si>
  <si>
    <t>h</t>
  </si>
  <si>
    <t>Confirmed amts with OneStream report</t>
  </si>
  <si>
    <t>Increase for Test Year Wages</t>
  </si>
  <si>
    <t>i</t>
  </si>
  <si>
    <t>j</t>
  </si>
  <si>
    <t>Capitalized Wages for Test Year Increase (reduction)</t>
  </si>
  <si>
    <t>k</t>
  </si>
  <si>
    <t>(h / (a + c)) * e</t>
  </si>
  <si>
    <t>(h + i) * j</t>
  </si>
  <si>
    <t>i + k</t>
  </si>
  <si>
    <t>e + g + i +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</si>
</sst>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42" formatCode="_(&quot;$&quot;* #,##0_);_(&quot;$&quot;* \(#,##0\);_(&quot;$&quot;* &quot;-&quot;_);_(@_)"/>
    <numFmt numFmtId="41" formatCode="_(* #,##0_);_(* \(#,##0\);_(* &quot;-&quot;_);_(@_)"/>
    <numFmt numFmtId="43" formatCode="_(* #,##0.00_);_(* \(#,##0.00\);_(* &quot;-&quot;??_);_(@_)"/>
    <numFmt numFmtId="164" formatCode="mmmm\ d\,\ yyyy"/>
    <numFmt numFmtId="165" formatCode="_(* #,##0_);_(* \(#,##0\);_(* &quot;-&quot;??_);_(@_)"/>
    <numFmt numFmtId="166" formatCode="[$-409]mmm\-yy;@"/>
    <numFmt numFmtId="167" formatCode="0.00000"/>
    <numFmt numFmtId="168" formatCode="0.0000_);\(0.0000\)"/>
    <numFmt numFmtId="169" formatCode="0.0%"/>
    <numFmt numFmtId="170" formatCode="0.0000"/>
    <numFmt numFmtId="171" formatCode="0.0000000"/>
    <numFmt numFmtId="172" formatCode="0.000%"/>
    <numFmt numFmtId="173" formatCode="m/d/yy;@"/>
    <numFmt numFmtId="174" formatCode="#,##0.00\ ;\(#,##0.00\)"/>
  </numFmts>
  <fonts count="64" x14ac:knownFonts="1">
    <font>
      <sz val="11"/>
      <color theme="1"/>
      <name val="Calibri"/>
      <family val="2"/>
      <scheme val="minor"/>
    </font>
    <font>
      <sz val="11"/>
      <color theme="1"/>
      <name val="Calibri"/>
      <family val="2"/>
      <scheme val="minor"/>
    </font>
    <font>
      <sz val="10"/>
      <name val="MS Sans Serif"/>
    </font>
    <font>
      <b/>
      <sz val="11"/>
      <name val="Arial"/>
      <family val="2"/>
    </font>
    <font>
      <sz val="10"/>
      <name val="Arial"/>
      <family val="2"/>
    </font>
    <font>
      <b/>
      <sz val="10"/>
      <name val="Arial"/>
      <family val="2"/>
    </font>
    <font>
      <sz val="10"/>
      <color theme="1"/>
      <name val="Arial"/>
      <family val="2"/>
    </font>
    <font>
      <sz val="10"/>
      <name val="MS Sans Serif"/>
      <family val="2"/>
    </font>
    <font>
      <b/>
      <u/>
      <sz val="10"/>
      <name val="Arial"/>
      <family val="2"/>
    </font>
    <font>
      <b/>
      <sz val="10"/>
      <color theme="1"/>
      <name val="Arial"/>
      <family val="2"/>
    </font>
    <font>
      <sz val="8"/>
      <color theme="1"/>
      <name val="Microsoft Sans Serif"/>
      <family val="2"/>
    </font>
    <font>
      <u/>
      <sz val="8"/>
      <color theme="1"/>
      <name val="Microsoft Sans Serif"/>
      <family val="2"/>
    </font>
    <font>
      <u/>
      <sz val="10"/>
      <color theme="1"/>
      <name val="Arial"/>
      <family val="2"/>
    </font>
    <font>
      <b/>
      <u/>
      <sz val="10"/>
      <color theme="1"/>
      <name val="Arial"/>
      <family val="2"/>
    </font>
    <font>
      <sz val="11"/>
      <color theme="1"/>
      <name val="Calibri"/>
      <family val="2"/>
    </font>
    <font>
      <sz val="10"/>
      <name val="Tahoma"/>
      <family val="2"/>
    </font>
    <font>
      <b/>
      <sz val="10"/>
      <color rgb="FF0070C0"/>
      <name val="Arial"/>
      <family val="2"/>
    </font>
    <font>
      <b/>
      <sz val="10"/>
      <color rgb="FFFF0000"/>
      <name val="Arial"/>
      <family val="2"/>
    </font>
    <font>
      <sz val="10"/>
      <color rgb="FFFF0000"/>
      <name val="Arial"/>
      <family val="2"/>
    </font>
    <font>
      <sz val="9"/>
      <color theme="1"/>
      <name val="Arial"/>
      <family val="2"/>
    </font>
    <font>
      <sz val="11"/>
      <color rgb="FFFF0000"/>
      <name val="Calibri"/>
      <family val="2"/>
      <scheme val="minor"/>
    </font>
    <font>
      <sz val="11"/>
      <name val="Calibri"/>
      <family val="2"/>
      <scheme val="minor"/>
    </font>
    <font>
      <sz val="8"/>
      <color rgb="FF333399"/>
      <name val="Calibri"/>
      <family val="2"/>
    </font>
    <font>
      <sz val="8"/>
      <color theme="1"/>
      <name val="Calibri"/>
      <family val="2"/>
    </font>
    <font>
      <b/>
      <sz val="8"/>
      <color theme="1"/>
      <name val="Calibri"/>
      <family val="2"/>
    </font>
    <font>
      <b/>
      <sz val="9"/>
      <color theme="1"/>
      <name val="Helvetica"/>
    </font>
    <font>
      <sz val="8"/>
      <color theme="1"/>
      <name val="Arial"/>
      <family val="2"/>
    </font>
    <font>
      <sz val="10"/>
      <name val="Arial"/>
      <family val="2"/>
    </font>
    <font>
      <sz val="10"/>
      <color indexed="8"/>
      <name val="Arial"/>
      <family val="2"/>
    </font>
    <font>
      <sz val="10"/>
      <color theme="4"/>
      <name val="Arial"/>
      <family val="2"/>
    </font>
    <font>
      <b/>
      <sz val="11"/>
      <name val="Calibri"/>
      <family val="2"/>
      <scheme val="minor"/>
    </font>
    <font>
      <sz val="10"/>
      <color rgb="FF008000"/>
      <name val="Arial"/>
      <family val="2"/>
    </font>
    <font>
      <sz val="8"/>
      <color rgb="FF008000"/>
      <name val="Microsoft Sans Serif"/>
      <family val="2"/>
    </font>
    <font>
      <u/>
      <sz val="8"/>
      <color rgb="FF008000"/>
      <name val="Microsoft Sans Serif"/>
      <family val="2"/>
    </font>
    <font>
      <b/>
      <sz val="10"/>
      <color rgb="FF008000"/>
      <name val="Arial"/>
      <family val="2"/>
    </font>
    <font>
      <sz val="11"/>
      <color rgb="FF008000"/>
      <name val="Calibri"/>
      <family val="2"/>
      <scheme val="minor"/>
    </font>
    <font>
      <sz val="11"/>
      <color rgb="FF0000FF"/>
      <name val="Calibri"/>
      <family val="2"/>
      <scheme val="minor"/>
    </font>
    <font>
      <i/>
      <sz val="11"/>
      <name val="Calibri"/>
      <family val="2"/>
      <scheme val="minor"/>
    </font>
    <font>
      <sz val="9"/>
      <color indexed="81"/>
      <name val="Tahoma"/>
      <family val="2"/>
    </font>
    <font>
      <b/>
      <sz val="9"/>
      <color indexed="81"/>
      <name val="Tahoma"/>
      <family val="2"/>
    </font>
    <font>
      <sz val="11"/>
      <color theme="1"/>
      <name val="Calibri"/>
      <family val="2"/>
    </font>
    <font>
      <sz val="9"/>
      <color rgb="FF008000"/>
      <name val="Arial"/>
      <family val="2"/>
    </font>
    <font>
      <u/>
      <sz val="11"/>
      <color theme="10"/>
      <name val="Calibri"/>
      <family val="2"/>
      <scheme val="minor"/>
    </font>
    <font>
      <b/>
      <u/>
      <sz val="11"/>
      <color rgb="FFFF0000"/>
      <name val="Calibri"/>
      <family val="2"/>
      <scheme val="minor"/>
    </font>
    <font>
      <b/>
      <sz val="10"/>
      <color theme="1"/>
      <name val="Calibri"/>
      <family val="2"/>
    </font>
    <font>
      <sz val="11"/>
      <color theme="1"/>
      <name val="Calibri"/>
      <family val="2"/>
    </font>
    <font>
      <sz val="11"/>
      <name val="Arial"/>
      <family val="2"/>
    </font>
    <font>
      <b/>
      <sz val="10"/>
      <color indexed="10"/>
      <name val="Arial"/>
      <family val="2"/>
    </font>
    <font>
      <sz val="11"/>
      <color rgb="FFFF0000"/>
      <name val="Calibri"/>
      <family val="2"/>
    </font>
    <font>
      <b/>
      <sz val="11"/>
      <color theme="1"/>
      <name val="Calibri"/>
      <family val="2"/>
      <scheme val="minor"/>
    </font>
    <font>
      <sz val="10"/>
      <color theme="5" tint="-0.249977111117893"/>
      <name val="Arial"/>
      <family val="2"/>
    </font>
    <font>
      <b/>
      <sz val="11"/>
      <color rgb="FFFF0000"/>
      <name val="Calibri"/>
      <family val="2"/>
      <scheme val="minor"/>
    </font>
    <font>
      <u/>
      <sz val="11"/>
      <color rgb="FFFF0000"/>
      <name val="Calibri"/>
      <family val="2"/>
      <scheme val="minor"/>
    </font>
    <font>
      <sz val="9"/>
      <color rgb="FFFF0000"/>
      <name val="Calibri"/>
      <family val="2"/>
      <scheme val="minor"/>
    </font>
    <font>
      <u/>
      <sz val="9"/>
      <color rgb="FFFF0000"/>
      <name val="Calibri"/>
      <family val="2"/>
      <scheme val="minor"/>
    </font>
    <font>
      <sz val="11"/>
      <color rgb="FFFFFFFF"/>
      <name val="Calibri"/>
      <family val="2"/>
      <scheme val="minor"/>
    </font>
    <font>
      <sz val="11"/>
      <color theme="0" tint="-4.9989318521683403E-2"/>
      <name val="Calibri"/>
      <family val="2"/>
    </font>
    <font>
      <sz val="11"/>
      <name val="Calibri"/>
      <family val="2"/>
    </font>
    <font>
      <b/>
      <sz val="11"/>
      <color rgb="FF000000"/>
      <name val="Calibri"/>
      <family val="2"/>
    </font>
    <font>
      <b/>
      <sz val="11"/>
      <name val="Calibri"/>
      <family val="2"/>
    </font>
    <font>
      <i/>
      <sz val="11"/>
      <color rgb="FFFF0000"/>
      <name val="Calibri"/>
      <family val="2"/>
      <scheme val="minor"/>
    </font>
    <font>
      <sz val="10"/>
      <color rgb="FF00B050"/>
      <name val="Arial"/>
      <family val="2"/>
    </font>
    <font>
      <sz val="10"/>
      <color rgb="FFC00000"/>
      <name val="Arial"/>
      <family val="2"/>
    </font>
    <font>
      <sz val="10"/>
      <color rgb="FF963634"/>
      <name val="Arial"/>
      <family val="2"/>
    </font>
  </fonts>
  <fills count="16">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rgb="FFFFFFFF"/>
      </patternFill>
    </fill>
    <fill>
      <patternFill patternType="solid">
        <fgColor indexed="9"/>
        <bgColor indexed="64"/>
      </patternFill>
    </fill>
    <fill>
      <patternFill patternType="solid">
        <fgColor theme="7" tint="0.79998168889431442"/>
        <bgColor indexed="64"/>
      </patternFill>
    </fill>
    <fill>
      <patternFill patternType="solid">
        <fgColor rgb="FFF0F4FA"/>
      </patternFill>
    </fill>
    <fill>
      <patternFill patternType="solid">
        <fgColor rgb="FFFFFF99"/>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FF"/>
        <bgColor rgb="FFFFFFFF"/>
      </patternFill>
    </fill>
    <fill>
      <patternFill patternType="solid">
        <fgColor rgb="FFF2DCDB"/>
        <bgColor rgb="FF000000"/>
      </patternFill>
    </fill>
    <fill>
      <patternFill patternType="solid">
        <fgColor rgb="FFB7DEE8"/>
        <bgColor rgb="FF000000"/>
      </patternFill>
    </fill>
    <fill>
      <patternFill patternType="solid">
        <fgColor rgb="FFFFFF00"/>
        <bgColor rgb="FF000000"/>
      </patternFill>
    </fill>
    <fill>
      <patternFill patternType="solid">
        <fgColor rgb="FFD9D9D9"/>
        <bgColor rgb="FF000000"/>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top style="thin">
        <color indexed="64"/>
      </top>
      <bottom style="double">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double">
        <color rgb="FF993300"/>
      </bottom>
      <diagonal/>
    </border>
    <border>
      <left/>
      <right/>
      <top style="thin">
        <color indexed="64"/>
      </top>
      <bottom style="medium">
        <color indexed="64"/>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right/>
      <top/>
      <bottom style="thick">
        <color rgb="FFB0C4DE"/>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000000"/>
      </top>
      <bottom style="thin">
        <color rgb="FF000000"/>
      </bottom>
      <diagonal/>
    </border>
    <border>
      <left style="thin">
        <color rgb="FFD0D7E5"/>
      </left>
      <right style="thin">
        <color rgb="FFD0D7E5"/>
      </right>
      <top style="thin">
        <color rgb="FFD0D7E5"/>
      </top>
      <bottom style="thin">
        <color rgb="FF000000"/>
      </bottom>
      <diagonal/>
    </border>
    <border>
      <left style="thin">
        <color rgb="FFD0D7E5"/>
      </left>
      <right style="thin">
        <color rgb="FFD0D7E5"/>
      </right>
      <top style="thin">
        <color rgb="FF000000"/>
      </top>
      <bottom style="double">
        <color rgb="FF000000"/>
      </bottom>
      <diagonal/>
    </border>
    <border>
      <left style="thin">
        <color rgb="FF979991"/>
      </left>
      <right style="thin">
        <color rgb="FF979991"/>
      </right>
      <top/>
      <bottom style="thin">
        <color rgb="FF979991"/>
      </bottom>
      <diagonal/>
    </border>
    <border>
      <left style="thin">
        <color rgb="FFD0D7E5"/>
      </left>
      <right/>
      <top style="thin">
        <color indexed="64"/>
      </top>
      <bottom style="thin">
        <color indexed="64"/>
      </bottom>
      <diagonal/>
    </border>
    <border>
      <left style="thin">
        <color rgb="FFD0D7E5"/>
      </left>
      <right/>
      <top/>
      <bottom style="thin">
        <color indexed="64"/>
      </bottom>
      <diagonal/>
    </border>
    <border>
      <left style="thin">
        <color rgb="FFD0D7E5"/>
      </left>
      <right/>
      <top style="thin">
        <color indexed="64"/>
      </top>
      <bottom style="double">
        <color indexed="64"/>
      </bottom>
      <diagonal/>
    </border>
    <border>
      <left style="thin">
        <color rgb="FFD0D7E5"/>
      </left>
      <right style="thin">
        <color rgb="FFD0D7E5"/>
      </right>
      <top style="thin">
        <color rgb="FFD0D7E5"/>
      </top>
      <bottom/>
      <diagonal/>
    </border>
    <border>
      <left style="thin">
        <color rgb="FFD0D7E5"/>
      </left>
      <right style="thin">
        <color rgb="FFD0D7E5"/>
      </right>
      <top style="thin">
        <color indexed="64"/>
      </top>
      <bottom style="thin">
        <color indexed="64"/>
      </bottom>
      <diagonal/>
    </border>
    <border>
      <left style="thin">
        <color rgb="FFD0D7E5"/>
      </left>
      <right style="thin">
        <color rgb="FFD0D7E5"/>
      </right>
      <top/>
      <bottom style="thin">
        <color rgb="FFD0D7E5"/>
      </bottom>
      <diagonal/>
    </border>
    <border>
      <left/>
      <right style="thin">
        <color rgb="FFD0D7E5"/>
      </right>
      <top style="thin">
        <color rgb="FFD0D7E5"/>
      </top>
      <bottom style="thin">
        <color rgb="FFD0D7E5"/>
      </bottom>
      <diagonal/>
    </border>
    <border>
      <left/>
      <right/>
      <top style="thin">
        <color rgb="FFD0D7E5"/>
      </top>
      <bottom style="thin">
        <color rgb="FFD0D7E5"/>
      </bottom>
      <diagonal/>
    </border>
    <border>
      <left/>
      <right/>
      <top style="thin">
        <color rgb="FF000000"/>
      </top>
      <bottom style="thin">
        <color rgb="FF000000"/>
      </bottom>
      <diagonal/>
    </border>
    <border>
      <left/>
      <right/>
      <top style="thin">
        <color rgb="FFD0D7E5"/>
      </top>
      <bottom style="thin">
        <color rgb="FF000000"/>
      </bottom>
      <diagonal/>
    </border>
    <border>
      <left/>
      <right/>
      <top style="thin">
        <color rgb="FF000000"/>
      </top>
      <bottom style="double">
        <color rgb="FF000000"/>
      </bottom>
      <diagonal/>
    </border>
    <border>
      <left/>
      <right style="thin">
        <color rgb="FFD0D7E5"/>
      </right>
      <top style="thin">
        <color rgb="FFD0D7E5"/>
      </top>
      <bottom/>
      <diagonal/>
    </border>
    <border>
      <left/>
      <right style="thin">
        <color rgb="FFD0D7E5"/>
      </right>
      <top style="thin">
        <color indexed="64"/>
      </top>
      <bottom style="thin">
        <color indexed="64"/>
      </bottom>
      <diagonal/>
    </border>
    <border>
      <left/>
      <right style="thin">
        <color rgb="FFD0D7E5"/>
      </right>
      <top style="thin">
        <color rgb="FFD0D7E5"/>
      </top>
      <bottom style="thin">
        <color indexed="64"/>
      </bottom>
      <diagonal/>
    </border>
    <border>
      <left/>
      <right style="thin">
        <color rgb="FFD0D7E5"/>
      </right>
      <top style="thin">
        <color indexed="64"/>
      </top>
      <bottom style="double">
        <color indexed="64"/>
      </bottom>
      <diagonal/>
    </border>
    <border>
      <left/>
      <right style="thin">
        <color rgb="FFD0D7E5"/>
      </right>
      <top/>
      <bottom style="thin">
        <color rgb="FFD0D7E5"/>
      </bottom>
      <diagonal/>
    </border>
    <border>
      <left style="thin">
        <color rgb="FFD0D7E5"/>
      </left>
      <right style="thin">
        <color rgb="FFD0D7E5"/>
      </right>
      <top style="thin">
        <color rgb="FFD0D7E5"/>
      </top>
      <bottom style="thin">
        <color indexed="64"/>
      </bottom>
      <diagonal/>
    </border>
    <border>
      <left style="thin">
        <color rgb="FFD0D7E5"/>
      </left>
      <right style="thin">
        <color rgb="FFD0D7E5"/>
      </right>
      <top style="thin">
        <color indexed="64"/>
      </top>
      <bottom style="double">
        <color indexed="64"/>
      </bottom>
      <diagonal/>
    </border>
  </borders>
  <cellStyleXfs count="1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43" fontId="7" fillId="0" borderId="0" applyFont="0" applyFill="0" applyBorder="0" applyAlignment="0" applyProtection="0"/>
    <xf numFmtId="0" fontId="14" fillId="0" borderId="0"/>
    <xf numFmtId="0" fontId="14" fillId="0" borderId="0"/>
    <xf numFmtId="43" fontId="15" fillId="0" borderId="0" applyFont="0" applyFill="0" applyBorder="0" applyAlignment="0" applyProtection="0"/>
    <xf numFmtId="9" fontId="15" fillId="0" borderId="0" applyFont="0" applyFill="0" applyBorder="0" applyAlignment="0" applyProtection="0"/>
    <xf numFmtId="43" fontId="14" fillId="0" borderId="0" applyFont="0" applyFill="0" applyBorder="0" applyAlignment="0" applyProtection="0"/>
    <xf numFmtId="0" fontId="27" fillId="0" borderId="0"/>
    <xf numFmtId="0" fontId="1" fillId="0" borderId="0"/>
    <xf numFmtId="43" fontId="4" fillId="0" borderId="0" applyFont="0" applyFill="0" applyBorder="0" applyAlignment="0" applyProtection="0"/>
    <xf numFmtId="9" fontId="4" fillId="0" borderId="0" applyFont="0" applyFill="0" applyBorder="0" applyAlignment="0" applyProtection="0"/>
    <xf numFmtId="0" fontId="14" fillId="0" borderId="0"/>
    <xf numFmtId="0" fontId="4" fillId="0" borderId="0"/>
    <xf numFmtId="0" fontId="40" fillId="0" borderId="0"/>
    <xf numFmtId="0" fontId="42" fillId="0" borderId="0" applyNumberFormat="0" applyFill="0" applyBorder="0" applyAlignment="0" applyProtection="0"/>
    <xf numFmtId="0" fontId="45" fillId="0" borderId="0"/>
  </cellStyleXfs>
  <cellXfs count="375">
    <xf numFmtId="0" fontId="0" fillId="0" borderId="0" xfId="0"/>
    <xf numFmtId="0" fontId="9" fillId="0" borderId="0" xfId="0" applyFont="1"/>
    <xf numFmtId="0" fontId="6" fillId="0" borderId="0" xfId="0" applyFont="1"/>
    <xf numFmtId="0" fontId="6" fillId="0" borderId="0" xfId="0" applyFont="1" applyAlignment="1">
      <alignment horizontal="center"/>
    </xf>
    <xf numFmtId="0" fontId="10" fillId="0" borderId="0" xfId="0" applyFont="1"/>
    <xf numFmtId="0" fontId="11" fillId="0" borderId="0" xfId="0" applyFont="1"/>
    <xf numFmtId="0" fontId="12" fillId="0" borderId="0" xfId="0" applyFont="1"/>
    <xf numFmtId="0" fontId="12" fillId="0" borderId="0" xfId="0" applyFont="1" applyAlignment="1">
      <alignment horizontal="center"/>
    </xf>
    <xf numFmtId="0" fontId="0" fillId="0" borderId="0" xfId="0" applyAlignment="1">
      <alignment horizontal="left"/>
    </xf>
    <xf numFmtId="10" fontId="6" fillId="0" borderId="0" xfId="2" applyNumberFormat="1" applyFont="1"/>
    <xf numFmtId="165" fontId="6" fillId="0" borderId="0" xfId="0" applyNumberFormat="1" applyFont="1"/>
    <xf numFmtId="9" fontId="6" fillId="0" borderId="0" xfId="2" applyFont="1"/>
    <xf numFmtId="43" fontId="0" fillId="0" borderId="0" xfId="0" applyNumberFormat="1"/>
    <xf numFmtId="43" fontId="0" fillId="0" borderId="13" xfId="0" applyNumberFormat="1" applyBorder="1"/>
    <xf numFmtId="0" fontId="9" fillId="0" borderId="11" xfId="0" applyFont="1" applyBorder="1" applyAlignment="1">
      <alignment horizontal="center"/>
    </xf>
    <xf numFmtId="0" fontId="19" fillId="0" borderId="0" xfId="0" applyFont="1"/>
    <xf numFmtId="0" fontId="20" fillId="0" borderId="0" xfId="0" applyFont="1"/>
    <xf numFmtId="0" fontId="21" fillId="0" borderId="0" xfId="0" applyFont="1"/>
    <xf numFmtId="9" fontId="21" fillId="0" borderId="0" xfId="2" applyFont="1"/>
    <xf numFmtId="0" fontId="26" fillId="0" borderId="0" xfId="0" applyFont="1" applyAlignment="1">
      <alignment horizontal="right"/>
    </xf>
    <xf numFmtId="165" fontId="26" fillId="0" borderId="0" xfId="0" applyNumberFormat="1" applyFont="1"/>
    <xf numFmtId="0" fontId="0" fillId="0" borderId="0" xfId="0" pivotButton="1"/>
    <xf numFmtId="0" fontId="0" fillId="0" borderId="0" xfId="0" applyAlignment="1">
      <alignment horizontal="center" vertical="top"/>
    </xf>
    <xf numFmtId="0" fontId="0" fillId="0" borderId="0" xfId="0" applyAlignment="1">
      <alignment horizontal="left" vertical="top"/>
    </xf>
    <xf numFmtId="0" fontId="24" fillId="0" borderId="0" xfId="0" applyFont="1" applyAlignment="1">
      <alignment horizontal="center" vertical="top"/>
    </xf>
    <xf numFmtId="0" fontId="5" fillId="0" borderId="0" xfId="10" applyFont="1"/>
    <xf numFmtId="0" fontId="27" fillId="0" borderId="0" xfId="10"/>
    <xf numFmtId="0" fontId="16" fillId="0" borderId="0" xfId="10" applyFont="1"/>
    <xf numFmtId="0" fontId="3" fillId="0" borderId="0" xfId="10" applyFont="1" applyAlignment="1">
      <alignment horizontal="left"/>
    </xf>
    <xf numFmtId="0" fontId="5" fillId="0" borderId="17" xfId="10" applyFont="1" applyBorder="1"/>
    <xf numFmtId="0" fontId="27" fillId="0" borderId="0" xfId="10" applyAlignment="1">
      <alignment horizontal="center"/>
    </xf>
    <xf numFmtId="0" fontId="4" fillId="0" borderId="0" xfId="10" applyFont="1"/>
    <xf numFmtId="0" fontId="28" fillId="5" borderId="0" xfId="11" applyFont="1" applyFill="1" applyAlignment="1">
      <alignment horizontal="left" vertical="top" wrapText="1"/>
    </xf>
    <xf numFmtId="0" fontId="27" fillId="0" borderId="0" xfId="10" quotePrefix="1" applyAlignment="1">
      <alignment horizontal="center"/>
    </xf>
    <xf numFmtId="0" fontId="5" fillId="0" borderId="10" xfId="10" applyFont="1" applyBorder="1"/>
    <xf numFmtId="37" fontId="4" fillId="0" borderId="10" xfId="10" applyNumberFormat="1" applyFont="1" applyBorder="1"/>
    <xf numFmtId="0" fontId="17" fillId="0" borderId="0" xfId="10" applyFont="1" applyAlignment="1">
      <alignment horizontal="right"/>
    </xf>
    <xf numFmtId="165" fontId="0" fillId="0" borderId="0" xfId="12" applyNumberFormat="1" applyFont="1" applyFill="1" applyBorder="1"/>
    <xf numFmtId="165" fontId="27" fillId="0" borderId="0" xfId="10" applyNumberFormat="1"/>
    <xf numFmtId="169" fontId="17" fillId="0" borderId="0" xfId="13" applyNumberFormat="1" applyFont="1" applyFill="1" applyBorder="1" applyAlignment="1">
      <alignment horizontal="right"/>
    </xf>
    <xf numFmtId="169" fontId="29" fillId="0" borderId="0" xfId="13" applyNumberFormat="1" applyFont="1" applyFill="1" applyBorder="1"/>
    <xf numFmtId="169" fontId="0" fillId="0" borderId="0" xfId="13" applyNumberFormat="1" applyFont="1" applyFill="1" applyBorder="1"/>
    <xf numFmtId="165" fontId="4" fillId="0" borderId="0" xfId="12" applyNumberFormat="1" applyFont="1" applyFill="1" applyBorder="1"/>
    <xf numFmtId="165" fontId="5" fillId="0" borderId="0" xfId="12" applyNumberFormat="1" applyFont="1" applyFill="1" applyBorder="1"/>
    <xf numFmtId="0" fontId="14" fillId="0" borderId="0" xfId="14"/>
    <xf numFmtId="0" fontId="5" fillId="0" borderId="10" xfId="10" applyFont="1" applyBorder="1" applyAlignment="1">
      <alignment horizontal="center"/>
    </xf>
    <xf numFmtId="0" fontId="22" fillId="0" borderId="19" xfId="0" applyFont="1" applyBorder="1" applyAlignment="1">
      <alignment horizontal="left" vertical="top"/>
    </xf>
    <xf numFmtId="0" fontId="0" fillId="2" borderId="0" xfId="0" applyFill="1" applyAlignment="1">
      <alignment horizontal="left"/>
    </xf>
    <xf numFmtId="43" fontId="0" fillId="2" borderId="0" xfId="0" applyNumberFormat="1" applyFill="1"/>
    <xf numFmtId="0" fontId="0" fillId="0" borderId="0" xfId="0" quotePrefix="1"/>
    <xf numFmtId="0" fontId="0" fillId="6" borderId="0" xfId="0" applyFill="1" applyAlignment="1">
      <alignment horizontal="left"/>
    </xf>
    <xf numFmtId="43" fontId="0" fillId="6" borderId="0" xfId="0" applyNumberFormat="1" applyFill="1"/>
    <xf numFmtId="165" fontId="9" fillId="0" borderId="18" xfId="0" applyNumberFormat="1" applyFont="1" applyBorder="1"/>
    <xf numFmtId="43" fontId="0" fillId="0" borderId="14" xfId="0" applyNumberFormat="1" applyBorder="1"/>
    <xf numFmtId="165" fontId="5" fillId="0" borderId="14" xfId="12" applyNumberFormat="1" applyFont="1" applyBorder="1"/>
    <xf numFmtId="0" fontId="5" fillId="0" borderId="14" xfId="10" applyFont="1" applyBorder="1"/>
    <xf numFmtId="43" fontId="6" fillId="0" borderId="0" xfId="0" applyNumberFormat="1" applyFont="1"/>
    <xf numFmtId="166" fontId="13" fillId="0" borderId="0" xfId="0" applyNumberFormat="1" applyFont="1" applyAlignment="1">
      <alignment horizontal="center"/>
    </xf>
    <xf numFmtId="0" fontId="9" fillId="0" borderId="0" xfId="0" applyFont="1" applyAlignment="1">
      <alignment horizontal="center"/>
    </xf>
    <xf numFmtId="0" fontId="13" fillId="0" borderId="0" xfId="0" applyFont="1" applyAlignment="1">
      <alignment horizontal="center"/>
    </xf>
    <xf numFmtId="10" fontId="6" fillId="0" borderId="14" xfId="2" applyNumberFormat="1" applyFont="1" applyBorder="1"/>
    <xf numFmtId="165" fontId="6" fillId="0" borderId="14" xfId="0" applyNumberFormat="1" applyFont="1" applyBorder="1"/>
    <xf numFmtId="0" fontId="5" fillId="0" borderId="0" xfId="0" applyFont="1"/>
    <xf numFmtId="0" fontId="4" fillId="0" borderId="0" xfId="0" applyFont="1"/>
    <xf numFmtId="0" fontId="30" fillId="0" borderId="17" xfId="0" applyFont="1" applyBorder="1" applyAlignment="1">
      <alignment horizontal="center"/>
    </xf>
    <xf numFmtId="0" fontId="21" fillId="0" borderId="0" xfId="0" applyFont="1" applyAlignment="1">
      <alignment horizontal="right"/>
    </xf>
    <xf numFmtId="170" fontId="21" fillId="0" borderId="0" xfId="0" applyNumberFormat="1" applyFont="1"/>
    <xf numFmtId="0" fontId="21" fillId="0" borderId="0" xfId="0" applyFont="1" applyAlignment="1">
      <alignment horizontal="center"/>
    </xf>
    <xf numFmtId="10" fontId="21" fillId="0" borderId="0" xfId="0" applyNumberFormat="1" applyFont="1" applyAlignment="1">
      <alignment horizontal="right"/>
    </xf>
    <xf numFmtId="10" fontId="21" fillId="0" borderId="0" xfId="2" applyNumberFormat="1" applyFont="1"/>
    <xf numFmtId="0" fontId="21" fillId="0" borderId="0" xfId="0" applyFont="1" applyAlignment="1">
      <alignment horizontal="left"/>
    </xf>
    <xf numFmtId="0" fontId="30" fillId="0" borderId="0" xfId="0" applyFont="1" applyAlignment="1">
      <alignment horizontal="right"/>
    </xf>
    <xf numFmtId="10" fontId="30" fillId="0" borderId="0" xfId="0" applyNumberFormat="1" applyFont="1" applyAlignment="1">
      <alignment horizontal="right"/>
    </xf>
    <xf numFmtId="0" fontId="6" fillId="0" borderId="0" xfId="0" applyFont="1" applyAlignment="1">
      <alignment horizontal="left" vertical="top" wrapText="1"/>
    </xf>
    <xf numFmtId="0" fontId="32" fillId="0" borderId="0" xfId="0" applyFont="1" applyAlignment="1">
      <alignment horizontal="center"/>
    </xf>
    <xf numFmtId="0" fontId="32" fillId="0" borderId="0" xfId="0" applyFont="1"/>
    <xf numFmtId="37" fontId="31" fillId="0" borderId="0" xfId="10" applyNumberFormat="1" applyFont="1"/>
    <xf numFmtId="41" fontId="31" fillId="0" borderId="0" xfId="10" applyNumberFormat="1" applyFont="1"/>
    <xf numFmtId="165" fontId="31" fillId="0" borderId="0" xfId="12" applyNumberFormat="1" applyFont="1" applyFill="1" applyBorder="1"/>
    <xf numFmtId="0" fontId="37" fillId="0" borderId="0" xfId="0" applyFont="1" applyAlignment="1">
      <alignment horizontal="left"/>
    </xf>
    <xf numFmtId="1" fontId="21" fillId="0" borderId="0" xfId="2" applyNumberFormat="1" applyFont="1" applyAlignment="1">
      <alignment horizontal="center"/>
    </xf>
    <xf numFmtId="0" fontId="5" fillId="0" borderId="0" xfId="15" applyFont="1"/>
    <xf numFmtId="2" fontId="5" fillId="0" borderId="0" xfId="15" applyNumberFormat="1" applyFont="1" applyAlignment="1">
      <alignment horizontal="center"/>
    </xf>
    <xf numFmtId="0" fontId="5" fillId="0" borderId="0" xfId="15" applyFont="1" applyAlignment="1">
      <alignment horizontal="center"/>
    </xf>
    <xf numFmtId="0" fontId="5" fillId="0" borderId="5" xfId="15" applyFont="1" applyBorder="1"/>
    <xf numFmtId="0" fontId="5" fillId="0" borderId="13" xfId="15" applyFont="1" applyBorder="1"/>
    <xf numFmtId="0" fontId="5" fillId="0" borderId="0" xfId="15" quotePrefix="1" applyFont="1"/>
    <xf numFmtId="0" fontId="5" fillId="0" borderId="0" xfId="15" applyFont="1" applyAlignment="1">
      <alignment horizontal="right"/>
    </xf>
    <xf numFmtId="170" fontId="0" fillId="0" borderId="0" xfId="0" applyNumberFormat="1"/>
    <xf numFmtId="173" fontId="34" fillId="0" borderId="17" xfId="10" applyNumberFormat="1" applyFont="1" applyBorder="1" applyAlignment="1">
      <alignment horizontal="center"/>
    </xf>
    <xf numFmtId="0" fontId="41" fillId="0" borderId="0" xfId="10" applyFont="1"/>
    <xf numFmtId="0" fontId="43" fillId="0" borderId="0" xfId="17" applyFont="1" applyAlignment="1">
      <alignment horizontal="right"/>
    </xf>
    <xf numFmtId="0" fontId="43" fillId="0" borderId="0" xfId="17" applyFont="1" applyFill="1"/>
    <xf numFmtId="43" fontId="43" fillId="0" borderId="0" xfId="17" applyNumberFormat="1" applyFont="1" applyAlignment="1">
      <alignment horizontal="right"/>
    </xf>
    <xf numFmtId="43" fontId="43" fillId="0" borderId="0" xfId="17" applyNumberFormat="1" applyFont="1" applyAlignment="1">
      <alignment horizontal="left"/>
    </xf>
    <xf numFmtId="0" fontId="44" fillId="0" borderId="0" xfId="0" applyFont="1" applyAlignment="1">
      <alignment horizontal="left" vertical="top"/>
    </xf>
    <xf numFmtId="0" fontId="22" fillId="0" borderId="0" xfId="0" applyFont="1" applyAlignment="1">
      <alignment horizontal="left" vertical="top"/>
    </xf>
    <xf numFmtId="0" fontId="23" fillId="0" borderId="0" xfId="0" applyFont="1" applyAlignment="1">
      <alignment horizontal="center" vertical="top"/>
    </xf>
    <xf numFmtId="0" fontId="23" fillId="7" borderId="24" xfId="0" applyFont="1" applyFill="1" applyBorder="1" applyAlignment="1">
      <alignment horizontal="center" vertical="top"/>
    </xf>
    <xf numFmtId="0" fontId="23" fillId="7" borderId="21" xfId="0" applyFont="1" applyFill="1" applyBorder="1" applyAlignment="1">
      <alignment horizontal="center" vertical="top"/>
    </xf>
    <xf numFmtId="0" fontId="23" fillId="7" borderId="21" xfId="0" applyFont="1" applyFill="1" applyBorder="1" applyAlignment="1">
      <alignment horizontal="left" vertical="top"/>
    </xf>
    <xf numFmtId="0" fontId="23" fillId="7" borderId="22" xfId="0" applyFont="1" applyFill="1" applyBorder="1" applyAlignment="1">
      <alignment horizontal="center" vertical="top"/>
    </xf>
    <xf numFmtId="0" fontId="23" fillId="4" borderId="23" xfId="0" applyFont="1" applyFill="1" applyBorder="1" applyAlignment="1">
      <alignment horizontal="center" vertical="top"/>
    </xf>
    <xf numFmtId="0" fontId="23" fillId="4" borderId="23" xfId="0" applyFont="1" applyFill="1" applyBorder="1" applyAlignment="1">
      <alignment horizontal="left" vertical="top"/>
    </xf>
    <xf numFmtId="39" fontId="23" fillId="4" borderId="24" xfId="0" applyNumberFormat="1" applyFont="1" applyFill="1" applyBorder="1" applyAlignment="1">
      <alignment horizontal="right" vertical="top"/>
    </xf>
    <xf numFmtId="0" fontId="0" fillId="7" borderId="23" xfId="0" applyFill="1" applyBorder="1" applyAlignment="1">
      <alignment horizontal="center" vertical="top"/>
    </xf>
    <xf numFmtId="0" fontId="0" fillId="7" borderId="23" xfId="0" applyFill="1" applyBorder="1" applyAlignment="1">
      <alignment horizontal="left" vertical="top"/>
    </xf>
    <xf numFmtId="0" fontId="24" fillId="7" borderId="23" xfId="0" applyFont="1" applyFill="1" applyBorder="1" applyAlignment="1">
      <alignment horizontal="center" vertical="top"/>
    </xf>
    <xf numFmtId="39" fontId="24" fillId="7" borderId="24" xfId="0" applyNumberFormat="1" applyFont="1" applyFill="1" applyBorder="1" applyAlignment="1">
      <alignment horizontal="right" vertical="top"/>
    </xf>
    <xf numFmtId="0" fontId="24" fillId="7" borderId="23" xfId="0" applyFont="1" applyFill="1" applyBorder="1" applyAlignment="1">
      <alignment horizontal="left" vertical="top"/>
    </xf>
    <xf numFmtId="0" fontId="25" fillId="0" borderId="0" xfId="0" applyFont="1" applyAlignment="1">
      <alignment horizontal="left" vertical="top"/>
    </xf>
    <xf numFmtId="0" fontId="0" fillId="4" borderId="23" xfId="0" applyFill="1" applyBorder="1" applyAlignment="1">
      <alignment horizontal="left" vertical="top"/>
    </xf>
    <xf numFmtId="0" fontId="0" fillId="7" borderId="24" xfId="0" applyFill="1" applyBorder="1" applyAlignment="1">
      <alignment horizontal="left" vertical="top"/>
    </xf>
    <xf numFmtId="10" fontId="21" fillId="0" borderId="0" xfId="2" applyNumberFormat="1" applyFont="1" applyFill="1" applyAlignment="1">
      <alignment horizontal="right"/>
    </xf>
    <xf numFmtId="0" fontId="6" fillId="0" borderId="0" xfId="0" applyFont="1" applyAlignment="1">
      <alignment horizontal="right"/>
    </xf>
    <xf numFmtId="16" fontId="14" fillId="0" borderId="0" xfId="14" applyNumberFormat="1"/>
    <xf numFmtId="0" fontId="4" fillId="0" borderId="0" xfId="15"/>
    <xf numFmtId="2" fontId="4" fillId="0" borderId="0" xfId="15" applyNumberFormat="1"/>
    <xf numFmtId="0" fontId="5" fillId="0" borderId="0" xfId="15" applyFont="1" applyAlignment="1">
      <alignment horizontal="left"/>
    </xf>
    <xf numFmtId="0" fontId="5" fillId="0" borderId="0" xfId="15" quotePrefix="1" applyFont="1" applyAlignment="1">
      <alignment horizontal="left"/>
    </xf>
    <xf numFmtId="0" fontId="4" fillId="0" borderId="6" xfId="15" applyBorder="1"/>
    <xf numFmtId="0" fontId="4" fillId="0" borderId="15" xfId="15" applyBorder="1" applyAlignment="1">
      <alignment horizontal="left"/>
    </xf>
    <xf numFmtId="0" fontId="4" fillId="0" borderId="0" xfId="15" applyAlignment="1">
      <alignment horizontal="left"/>
    </xf>
    <xf numFmtId="0" fontId="4" fillId="0" borderId="16" xfId="15" applyBorder="1"/>
    <xf numFmtId="0" fontId="4" fillId="0" borderId="8" xfId="15" applyBorder="1"/>
    <xf numFmtId="0" fontId="4" fillId="0" borderId="17" xfId="15" applyBorder="1"/>
    <xf numFmtId="39" fontId="4" fillId="0" borderId="9" xfId="15" applyNumberFormat="1" applyBorder="1"/>
    <xf numFmtId="39" fontId="4" fillId="0" borderId="0" xfId="15" applyNumberFormat="1"/>
    <xf numFmtId="167" fontId="4" fillId="0" borderId="0" xfId="15" applyNumberFormat="1"/>
    <xf numFmtId="43" fontId="4" fillId="0" borderId="0" xfId="15" applyNumberFormat="1"/>
    <xf numFmtId="171" fontId="4" fillId="0" borderId="0" xfId="15" applyNumberFormat="1"/>
    <xf numFmtId="40" fontId="4" fillId="0" borderId="0" xfId="15" applyNumberFormat="1"/>
    <xf numFmtId="3" fontId="4" fillId="0" borderId="0" xfId="15" applyNumberFormat="1"/>
    <xf numFmtId="167" fontId="5" fillId="0" borderId="0" xfId="15" applyNumberFormat="1" applyFont="1" applyAlignment="1">
      <alignment horizontal="right"/>
    </xf>
    <xf numFmtId="2" fontId="4" fillId="0" borderId="17" xfId="15" applyNumberFormat="1" applyBorder="1"/>
    <xf numFmtId="41" fontId="4" fillId="0" borderId="0" xfId="15" applyNumberFormat="1"/>
    <xf numFmtId="167" fontId="4" fillId="0" borderId="14" xfId="15" applyNumberFormat="1" applyBorder="1"/>
    <xf numFmtId="43" fontId="4" fillId="0" borderId="14" xfId="15" applyNumberFormat="1" applyBorder="1"/>
    <xf numFmtId="39" fontId="4" fillId="0" borderId="14" xfId="15" applyNumberFormat="1" applyBorder="1" applyAlignment="1">
      <alignment horizontal="right"/>
    </xf>
    <xf numFmtId="39" fontId="4" fillId="0" borderId="14" xfId="15" applyNumberFormat="1" applyBorder="1"/>
    <xf numFmtId="40" fontId="4" fillId="0" borderId="0" xfId="15" applyNumberFormat="1" applyAlignment="1">
      <alignment horizontal="right"/>
    </xf>
    <xf numFmtId="0" fontId="4" fillId="0" borderId="0" xfId="15" applyAlignment="1">
      <alignment horizontal="right"/>
    </xf>
    <xf numFmtId="0" fontId="5" fillId="0" borderId="0" xfId="15" applyFont="1" applyAlignment="1">
      <alignment horizontal="right" wrapText="1"/>
    </xf>
    <xf numFmtId="43" fontId="4" fillId="0" borderId="0" xfId="15" applyNumberFormat="1" applyAlignment="1">
      <alignment horizontal="center"/>
    </xf>
    <xf numFmtId="168" fontId="4" fillId="0" borderId="0" xfId="15" applyNumberFormat="1"/>
    <xf numFmtId="43" fontId="4" fillId="0" borderId="0" xfId="15" applyNumberFormat="1" applyAlignment="1">
      <alignment horizontal="right"/>
    </xf>
    <xf numFmtId="43" fontId="4" fillId="0" borderId="0" xfId="15" applyNumberFormat="1" applyAlignment="1">
      <alignment horizontal="center" wrapText="1"/>
    </xf>
    <xf numFmtId="43" fontId="4" fillId="0" borderId="14" xfId="15" applyNumberFormat="1" applyBorder="1" applyAlignment="1">
      <alignment horizontal="right"/>
    </xf>
    <xf numFmtId="0" fontId="5" fillId="0" borderId="0" xfId="15" quotePrefix="1" applyFont="1" applyAlignment="1">
      <alignment horizontal="right"/>
    </xf>
    <xf numFmtId="43" fontId="5" fillId="0" borderId="0" xfId="15" applyNumberFormat="1" applyFont="1" applyAlignment="1">
      <alignment horizontal="left"/>
    </xf>
    <xf numFmtId="0" fontId="3" fillId="0" borderId="0" xfId="18" applyFont="1" applyAlignment="1">
      <alignment horizontal="centerContinuous" vertical="center"/>
    </xf>
    <xf numFmtId="0" fontId="46" fillId="0" borderId="0" xfId="18" applyFont="1" applyAlignment="1">
      <alignment horizontal="centerContinuous" vertical="center"/>
    </xf>
    <xf numFmtId="0" fontId="45" fillId="0" borderId="0" xfId="18"/>
    <xf numFmtId="0" fontId="4" fillId="0" borderId="0" xfId="18" applyFont="1" applyAlignment="1">
      <alignment vertical="center"/>
    </xf>
    <xf numFmtId="0" fontId="47" fillId="0" borderId="0" xfId="18" applyFont="1" applyAlignment="1">
      <alignment vertical="center"/>
    </xf>
    <xf numFmtId="0" fontId="5" fillId="0" borderId="1" xfId="18" applyFont="1" applyBorder="1" applyAlignment="1">
      <alignment vertical="center"/>
    </xf>
    <xf numFmtId="0" fontId="4" fillId="0" borderId="1" xfId="18" applyFont="1" applyBorder="1" applyAlignment="1">
      <alignment horizontal="left" vertical="center"/>
    </xf>
    <xf numFmtId="0" fontId="4" fillId="0" borderId="1" xfId="18" applyFont="1" applyBorder="1" applyAlignment="1">
      <alignment vertical="center"/>
    </xf>
    <xf numFmtId="0" fontId="18" fillId="0" borderId="0" xfId="18" applyFont="1" applyAlignment="1">
      <alignment vertical="center"/>
    </xf>
    <xf numFmtId="164" fontId="4" fillId="0" borderId="1" xfId="18" applyNumberFormat="1" applyFont="1" applyBorder="1" applyAlignment="1">
      <alignment horizontal="left" vertical="center"/>
    </xf>
    <xf numFmtId="0" fontId="5" fillId="0" borderId="4" xfId="18" applyFont="1" applyBorder="1" applyAlignment="1">
      <alignment horizontal="center" vertical="center"/>
    </xf>
    <xf numFmtId="0" fontId="4" fillId="0" borderId="6" xfId="18" applyFont="1" applyBorder="1" applyAlignment="1">
      <alignment vertical="center"/>
    </xf>
    <xf numFmtId="0" fontId="4" fillId="0" borderId="4" xfId="18" applyFont="1" applyBorder="1" applyAlignment="1">
      <alignment vertical="center"/>
    </xf>
    <xf numFmtId="0" fontId="5" fillId="0" borderId="7" xfId="18" applyFont="1" applyBorder="1" applyAlignment="1">
      <alignment horizontal="center" vertical="center"/>
    </xf>
    <xf numFmtId="0" fontId="5" fillId="0" borderId="9" xfId="18" applyFont="1" applyBorder="1" applyAlignment="1">
      <alignment horizontal="centerContinuous" vertical="center"/>
    </xf>
    <xf numFmtId="0" fontId="5" fillId="0" borderId="9" xfId="18" applyFont="1" applyBorder="1" applyAlignment="1">
      <alignment horizontal="center" vertical="center"/>
    </xf>
    <xf numFmtId="0" fontId="4" fillId="0" borderId="7" xfId="18" applyFont="1" applyBorder="1" applyAlignment="1">
      <alignment horizontal="center" vertical="center"/>
    </xf>
    <xf numFmtId="5" fontId="4" fillId="0" borderId="1" xfId="18" applyNumberFormat="1" applyFont="1" applyBorder="1" applyAlignment="1">
      <alignment horizontal="right" vertical="center"/>
    </xf>
    <xf numFmtId="0" fontId="4" fillId="0" borderId="1" xfId="18" applyFont="1" applyBorder="1" applyAlignment="1">
      <alignment horizontal="center" vertical="center"/>
    </xf>
    <xf numFmtId="0" fontId="4" fillId="0" borderId="1" xfId="18" quotePrefix="1" applyFont="1" applyBorder="1" applyAlignment="1">
      <alignment horizontal="center" vertical="center"/>
    </xf>
    <xf numFmtId="0" fontId="4" fillId="0" borderId="9" xfId="18" applyFont="1" applyBorder="1" applyAlignment="1">
      <alignment horizontal="right" vertical="center"/>
    </xf>
    <xf numFmtId="0" fontId="4" fillId="0" borderId="0" xfId="18" applyFont="1" applyAlignment="1">
      <alignment horizontal="right" vertical="center"/>
    </xf>
    <xf numFmtId="0" fontId="5" fillId="0" borderId="0" xfId="18" applyFont="1" applyAlignment="1">
      <alignment horizontal="center" vertical="center"/>
    </xf>
    <xf numFmtId="0" fontId="48" fillId="0" borderId="0" xfId="18" applyFont="1"/>
    <xf numFmtId="5" fontId="45" fillId="0" borderId="0" xfId="18" applyNumberFormat="1"/>
    <xf numFmtId="0" fontId="8" fillId="0" borderId="0" xfId="18" applyFont="1" applyAlignment="1">
      <alignment vertical="center"/>
    </xf>
    <xf numFmtId="0" fontId="0" fillId="0" borderId="0" xfId="0" applyAlignment="1">
      <alignment horizontal="center"/>
    </xf>
    <xf numFmtId="0" fontId="0" fillId="0" borderId="0" xfId="0" quotePrefix="1" applyAlignment="1">
      <alignment horizontal="center"/>
    </xf>
    <xf numFmtId="0" fontId="0" fillId="0" borderId="25" xfId="0" applyBorder="1" applyAlignment="1">
      <alignment horizontal="left"/>
    </xf>
    <xf numFmtId="0" fontId="0" fillId="0" borderId="25" xfId="0" applyBorder="1"/>
    <xf numFmtId="0" fontId="0" fillId="4" borderId="26" xfId="0" applyFill="1" applyBorder="1"/>
    <xf numFmtId="174" fontId="0" fillId="0" borderId="26" xfId="0" applyNumberFormat="1" applyBorder="1"/>
    <xf numFmtId="0" fontId="0" fillId="4" borderId="26" xfId="0" applyFill="1" applyBorder="1" applyAlignment="1">
      <alignment horizontal="left" indent="1"/>
    </xf>
    <xf numFmtId="39" fontId="0" fillId="0" borderId="27" xfId="0" applyNumberFormat="1" applyBorder="1"/>
    <xf numFmtId="39" fontId="0" fillId="0" borderId="28" xfId="0" applyNumberFormat="1" applyBorder="1"/>
    <xf numFmtId="174" fontId="0" fillId="0" borderId="28" xfId="0" applyNumberFormat="1" applyBorder="1"/>
    <xf numFmtId="39" fontId="0" fillId="0" borderId="26" xfId="0" applyNumberFormat="1" applyBorder="1"/>
    <xf numFmtId="0" fontId="0" fillId="4" borderId="29" xfId="0" applyFill="1" applyBorder="1" applyAlignment="1">
      <alignment horizontal="left" indent="1"/>
    </xf>
    <xf numFmtId="0" fontId="17" fillId="0" borderId="0" xfId="15" applyFont="1" applyAlignment="1">
      <alignment horizontal="left"/>
    </xf>
    <xf numFmtId="0" fontId="50" fillId="0" borderId="0" xfId="15" applyFont="1" applyAlignment="1">
      <alignment horizontal="right"/>
    </xf>
    <xf numFmtId="0" fontId="5" fillId="0" borderId="0" xfId="15" quotePrefix="1" applyFont="1" applyAlignment="1">
      <alignment horizontal="right" wrapText="1"/>
    </xf>
    <xf numFmtId="41" fontId="6" fillId="0" borderId="0" xfId="0" applyNumberFormat="1" applyFont="1"/>
    <xf numFmtId="1" fontId="21" fillId="0" borderId="0" xfId="0" applyNumberFormat="1" applyFont="1" applyAlignment="1">
      <alignment horizontal="center"/>
    </xf>
    <xf numFmtId="39" fontId="0" fillId="0" borderId="0" xfId="0" applyNumberFormat="1"/>
    <xf numFmtId="0" fontId="49" fillId="0" borderId="0" xfId="0" applyFont="1" applyAlignment="1">
      <alignment horizontal="center" wrapText="1"/>
    </xf>
    <xf numFmtId="0" fontId="49" fillId="0" borderId="0" xfId="0" quotePrefix="1" applyFont="1" applyAlignment="1">
      <alignment horizontal="center"/>
    </xf>
    <xf numFmtId="0" fontId="49" fillId="0" borderId="0" xfId="0" applyFont="1"/>
    <xf numFmtId="39" fontId="49" fillId="0" borderId="0" xfId="0" applyNumberFormat="1" applyFont="1"/>
    <xf numFmtId="37" fontId="4" fillId="0" borderId="1" xfId="18" applyNumberFormat="1" applyFont="1" applyBorder="1" applyAlignment="1" applyProtection="1">
      <alignment vertical="center"/>
      <protection locked="0"/>
    </xf>
    <xf numFmtId="37" fontId="4" fillId="0" borderId="9" xfId="18" applyNumberFormat="1" applyFont="1" applyBorder="1" applyAlignment="1" applyProtection="1">
      <alignment vertical="center"/>
      <protection locked="0"/>
    </xf>
    <xf numFmtId="0" fontId="4" fillId="0" borderId="9" xfId="18" applyFont="1" applyBorder="1" applyAlignment="1">
      <alignment vertical="center"/>
    </xf>
    <xf numFmtId="10" fontId="6" fillId="0" borderId="0" xfId="2" applyNumberFormat="1" applyFont="1" applyAlignment="1">
      <alignment horizontal="center"/>
    </xf>
    <xf numFmtId="0" fontId="0" fillId="0" borderId="0" xfId="0" applyAlignment="1">
      <alignment horizontal="left" indent="1"/>
    </xf>
    <xf numFmtId="0" fontId="30" fillId="0" borderId="17" xfId="0" applyFont="1" applyBorder="1" applyAlignment="1">
      <alignment horizontal="center" wrapText="1"/>
    </xf>
    <xf numFmtId="0" fontId="17" fillId="0" borderId="0" xfId="0" applyFont="1"/>
    <xf numFmtId="0" fontId="17" fillId="0" borderId="0" xfId="15" applyFont="1"/>
    <xf numFmtId="0" fontId="51" fillId="0" borderId="0" xfId="0" applyFont="1"/>
    <xf numFmtId="0" fontId="30" fillId="2" borderId="17" xfId="0" applyFont="1" applyFill="1" applyBorder="1" applyAlignment="1">
      <alignment horizontal="center"/>
    </xf>
    <xf numFmtId="0" fontId="0" fillId="0" borderId="0" xfId="0" applyAlignment="1">
      <alignment horizontal="left" wrapText="1"/>
    </xf>
    <xf numFmtId="0" fontId="52" fillId="0" borderId="0" xfId="17" applyFont="1"/>
    <xf numFmtId="0" fontId="54" fillId="0" borderId="0" xfId="0" applyFont="1" applyAlignment="1">
      <alignment horizontal="center"/>
    </xf>
    <xf numFmtId="43" fontId="53" fillId="0" borderId="0" xfId="1" applyFont="1"/>
    <xf numFmtId="43" fontId="53" fillId="0" borderId="17" xfId="1" applyFont="1" applyBorder="1"/>
    <xf numFmtId="10" fontId="53" fillId="0" borderId="0" xfId="2" applyNumberFormat="1" applyFont="1"/>
    <xf numFmtId="0" fontId="23" fillId="7" borderId="22" xfId="0" applyFont="1" applyFill="1" applyBorder="1" applyAlignment="1">
      <alignment horizontal="left" vertical="top"/>
    </xf>
    <xf numFmtId="40" fontId="23" fillId="4" borderId="23" xfId="0" applyNumberFormat="1" applyFont="1" applyFill="1" applyBorder="1" applyAlignment="1">
      <alignment horizontal="right" vertical="top"/>
    </xf>
    <xf numFmtId="0" fontId="23" fillId="4" borderId="24" xfId="0" applyFont="1" applyFill="1" applyBorder="1" applyAlignment="1">
      <alignment horizontal="left" vertical="top"/>
    </xf>
    <xf numFmtId="40" fontId="24" fillId="7" borderId="23" xfId="0" applyNumberFormat="1" applyFont="1" applyFill="1" applyBorder="1" applyAlignment="1">
      <alignment horizontal="right" vertical="top"/>
    </xf>
    <xf numFmtId="43" fontId="43" fillId="0" borderId="0" xfId="17" applyNumberFormat="1" applyFont="1" applyFill="1" applyAlignment="1">
      <alignment horizontal="right"/>
    </xf>
    <xf numFmtId="43" fontId="43" fillId="0" borderId="0" xfId="17" applyNumberFormat="1" applyFont="1" applyFill="1" applyAlignment="1">
      <alignment horizontal="left"/>
    </xf>
    <xf numFmtId="0" fontId="0" fillId="0" borderId="0" xfId="0" quotePrefix="1" applyAlignment="1">
      <alignment horizontal="left"/>
    </xf>
    <xf numFmtId="0" fontId="6" fillId="0" borderId="20" xfId="0" applyFont="1" applyBorder="1"/>
    <xf numFmtId="0" fontId="9" fillId="0" borderId="20" xfId="0" applyFont="1" applyBorder="1"/>
    <xf numFmtId="165" fontId="9" fillId="0" borderId="20" xfId="0" applyNumberFormat="1" applyFont="1" applyBorder="1"/>
    <xf numFmtId="0" fontId="6" fillId="0" borderId="14" xfId="0" applyFont="1" applyBorder="1"/>
    <xf numFmtId="0" fontId="9" fillId="0" borderId="14" xfId="0" applyFont="1" applyBorder="1"/>
    <xf numFmtId="41" fontId="31" fillId="0" borderId="0" xfId="0" applyNumberFormat="1" applyFont="1"/>
    <xf numFmtId="41" fontId="6" fillId="0" borderId="13" xfId="0" applyNumberFormat="1" applyFont="1" applyBorder="1"/>
    <xf numFmtId="165" fontId="9" fillId="0" borderId="0" xfId="0" applyNumberFormat="1" applyFont="1"/>
    <xf numFmtId="0" fontId="0" fillId="0" borderId="0" xfId="0" applyAlignment="1">
      <alignment vertical="top"/>
    </xf>
    <xf numFmtId="174" fontId="55" fillId="4" borderId="26" xfId="0" applyNumberFormat="1" applyFont="1" applyFill="1" applyBorder="1"/>
    <xf numFmtId="0" fontId="24" fillId="0" borderId="0" xfId="0" applyFont="1" applyAlignment="1">
      <alignment vertical="top"/>
    </xf>
    <xf numFmtId="0" fontId="0" fillId="4" borderId="30" xfId="0" applyFill="1" applyBorder="1" applyAlignment="1">
      <alignment horizontal="left" vertical="top"/>
    </xf>
    <xf numFmtId="10" fontId="0" fillId="0" borderId="0" xfId="2" applyNumberFormat="1" applyFont="1" applyAlignment="1">
      <alignment horizontal="center"/>
    </xf>
    <xf numFmtId="10" fontId="0" fillId="0" borderId="0" xfId="2" applyNumberFormat="1" applyFont="1" applyAlignment="1">
      <alignment horizontal="right"/>
    </xf>
    <xf numFmtId="10" fontId="31" fillId="0" borderId="0" xfId="2" applyNumberFormat="1" applyFont="1" applyFill="1"/>
    <xf numFmtId="43" fontId="1" fillId="0" borderId="0" xfId="1" applyFont="1"/>
    <xf numFmtId="0" fontId="18" fillId="0" borderId="0" xfId="10" applyFont="1"/>
    <xf numFmtId="0" fontId="42" fillId="0" borderId="0" xfId="17"/>
    <xf numFmtId="0" fontId="18" fillId="0" borderId="0" xfId="0" applyFont="1"/>
    <xf numFmtId="0" fontId="42" fillId="0" borderId="0" xfId="17" applyAlignment="1">
      <alignment horizontal="left"/>
    </xf>
    <xf numFmtId="0" fontId="42" fillId="0" borderId="0" xfId="17" applyFill="1"/>
    <xf numFmtId="0" fontId="42" fillId="0" borderId="0" xfId="17" applyAlignment="1">
      <alignment horizontal="right"/>
    </xf>
    <xf numFmtId="0" fontId="43" fillId="0" borderId="0" xfId="17" applyFont="1" applyFill="1" applyAlignment="1">
      <alignment horizontal="right"/>
    </xf>
    <xf numFmtId="0" fontId="6" fillId="0" borderId="0" xfId="2" applyNumberFormat="1" applyFont="1" applyFill="1"/>
    <xf numFmtId="165" fontId="31" fillId="0" borderId="18" xfId="1" applyNumberFormat="1" applyFont="1" applyFill="1" applyBorder="1"/>
    <xf numFmtId="0" fontId="6" fillId="0" borderId="0" xfId="2" quotePrefix="1" applyNumberFormat="1" applyFont="1"/>
    <xf numFmtId="42" fontId="4" fillId="0" borderId="1" xfId="1" applyNumberFormat="1" applyFont="1" applyBorder="1" applyAlignment="1">
      <alignment horizontal="right" vertical="center"/>
    </xf>
    <xf numFmtId="165" fontId="4" fillId="0" borderId="1" xfId="1" applyNumberFormat="1" applyFont="1" applyBorder="1" applyAlignment="1">
      <alignment horizontal="right" vertical="center"/>
    </xf>
    <xf numFmtId="42" fontId="5" fillId="0" borderId="7" xfId="1" applyNumberFormat="1" applyFont="1" applyBorder="1" applyAlignment="1">
      <alignment horizontal="right" vertical="center"/>
    </xf>
    <xf numFmtId="42" fontId="4" fillId="0" borderId="0" xfId="1" applyNumberFormat="1" applyFont="1" applyAlignment="1">
      <alignment horizontal="right" vertical="center"/>
    </xf>
    <xf numFmtId="42" fontId="5" fillId="0" borderId="14" xfId="1" applyNumberFormat="1" applyFont="1" applyBorder="1" applyAlignment="1">
      <alignment horizontal="right" vertical="center"/>
    </xf>
    <xf numFmtId="41" fontId="18" fillId="0" borderId="0" xfId="0" applyNumberFormat="1" applyFont="1" applyAlignment="1">
      <alignment horizontal="right"/>
    </xf>
    <xf numFmtId="0" fontId="18" fillId="0" borderId="0" xfId="0" applyFont="1" applyAlignment="1">
      <alignment horizontal="right"/>
    </xf>
    <xf numFmtId="0" fontId="18" fillId="0" borderId="14" xfId="0" applyFont="1" applyBorder="1" applyAlignment="1">
      <alignment horizontal="right"/>
    </xf>
    <xf numFmtId="0" fontId="17" fillId="8" borderId="0" xfId="15" applyFont="1" applyFill="1" applyAlignment="1">
      <alignment horizontal="left"/>
    </xf>
    <xf numFmtId="41" fontId="6" fillId="8" borderId="14" xfId="0" applyNumberFormat="1" applyFont="1" applyFill="1" applyBorder="1"/>
    <xf numFmtId="165" fontId="6" fillId="9" borderId="13" xfId="0" applyNumberFormat="1" applyFont="1" applyFill="1" applyBorder="1"/>
    <xf numFmtId="165" fontId="9" fillId="9" borderId="14" xfId="0" applyNumberFormat="1" applyFont="1" applyFill="1" applyBorder="1"/>
    <xf numFmtId="41" fontId="4" fillId="0" borderId="1" xfId="1" applyNumberFormat="1" applyFont="1" applyBorder="1" applyAlignment="1">
      <alignment horizontal="right" vertical="center"/>
    </xf>
    <xf numFmtId="0" fontId="56" fillId="0" borderId="0" xfId="18" applyFont="1"/>
    <xf numFmtId="14" fontId="0" fillId="0" borderId="0" xfId="0" applyNumberFormat="1"/>
    <xf numFmtId="19" fontId="0" fillId="0" borderId="0" xfId="0" applyNumberFormat="1"/>
    <xf numFmtId="43" fontId="35" fillId="0" borderId="0" xfId="0" applyNumberFormat="1" applyFont="1"/>
    <xf numFmtId="10" fontId="36" fillId="0" borderId="0" xfId="0" applyNumberFormat="1" applyFont="1"/>
    <xf numFmtId="0" fontId="30" fillId="4" borderId="26" xfId="0" applyFont="1" applyFill="1" applyBorder="1" applyAlignment="1">
      <alignment horizontal="center" wrapText="1"/>
    </xf>
    <xf numFmtId="0" fontId="30" fillId="4" borderId="26" xfId="0" quotePrefix="1" applyFont="1" applyFill="1" applyBorder="1" applyAlignment="1">
      <alignment horizontal="center" wrapText="1"/>
    </xf>
    <xf numFmtId="0" fontId="30" fillId="4" borderId="26" xfId="0" applyFont="1" applyFill="1" applyBorder="1"/>
    <xf numFmtId="0" fontId="52" fillId="0" borderId="0" xfId="17" applyFont="1" applyFill="1" applyBorder="1" applyAlignment="1">
      <alignment horizontal="right"/>
    </xf>
    <xf numFmtId="165" fontId="6" fillId="3" borderId="0" xfId="0" applyNumberFormat="1" applyFont="1" applyFill="1"/>
    <xf numFmtId="0" fontId="20" fillId="0" borderId="0" xfId="0" applyFont="1" applyAlignment="1">
      <alignment wrapText="1"/>
    </xf>
    <xf numFmtId="10" fontId="6" fillId="10" borderId="0" xfId="2" applyNumberFormat="1" applyFont="1" applyFill="1"/>
    <xf numFmtId="165" fontId="6" fillId="10" borderId="0" xfId="0" applyNumberFormat="1" applyFont="1" applyFill="1"/>
    <xf numFmtId="0" fontId="6" fillId="10" borderId="0" xfId="0" applyFont="1" applyFill="1"/>
    <xf numFmtId="10" fontId="6" fillId="10" borderId="0" xfId="2" applyNumberFormat="1" applyFont="1" applyFill="1" applyAlignment="1">
      <alignment horizontal="center"/>
    </xf>
    <xf numFmtId="10" fontId="6" fillId="10" borderId="0" xfId="2" quotePrefix="1" applyNumberFormat="1" applyFont="1" applyFill="1"/>
    <xf numFmtId="0" fontId="6" fillId="3" borderId="0" xfId="0" applyFont="1" applyFill="1"/>
    <xf numFmtId="43" fontId="26" fillId="0" borderId="0" xfId="1" applyFont="1"/>
    <xf numFmtId="0" fontId="57" fillId="0" borderId="0" xfId="0" applyFont="1"/>
    <xf numFmtId="39" fontId="57" fillId="0" borderId="0" xfId="0" applyNumberFormat="1" applyFont="1"/>
    <xf numFmtId="39" fontId="57" fillId="0" borderId="31" xfId="0" applyNumberFormat="1" applyFont="1" applyBorder="1"/>
    <xf numFmtId="39" fontId="57" fillId="0" borderId="27" xfId="0" applyNumberFormat="1" applyFont="1" applyBorder="1"/>
    <xf numFmtId="39" fontId="57" fillId="0" borderId="32" xfId="0" applyNumberFormat="1" applyFont="1" applyBorder="1"/>
    <xf numFmtId="39" fontId="57" fillId="0" borderId="33" xfId="0" applyNumberFormat="1" applyFont="1" applyBorder="1"/>
    <xf numFmtId="0" fontId="58" fillId="11" borderId="26" xfId="0" applyFont="1" applyFill="1" applyBorder="1" applyAlignment="1">
      <alignment horizontal="center" wrapText="1"/>
    </xf>
    <xf numFmtId="0" fontId="58" fillId="11" borderId="26" xfId="0" quotePrefix="1" applyFont="1" applyFill="1" applyBorder="1" applyAlignment="1">
      <alignment horizontal="center" wrapText="1"/>
    </xf>
    <xf numFmtId="174" fontId="57" fillId="0" borderId="26" xfId="0" applyNumberFormat="1" applyFont="1" applyBorder="1"/>
    <xf numFmtId="0" fontId="59" fillId="0" borderId="0" xfId="0" applyFont="1" applyAlignment="1">
      <alignment horizontal="center"/>
    </xf>
    <xf numFmtId="0" fontId="59" fillId="0" borderId="0" xfId="0" applyFont="1" applyAlignment="1">
      <alignment horizontal="center" wrapText="1"/>
    </xf>
    <xf numFmtId="174" fontId="57" fillId="0" borderId="34" xfId="0" applyNumberFormat="1" applyFont="1" applyBorder="1"/>
    <xf numFmtId="174" fontId="57" fillId="0" borderId="35" xfId="0" applyNumberFormat="1" applyFont="1" applyBorder="1"/>
    <xf numFmtId="174" fontId="57" fillId="0" borderId="36" xfId="0" applyNumberFormat="1" applyFont="1" applyBorder="1"/>
    <xf numFmtId="0" fontId="57" fillId="0" borderId="31" xfId="0" applyFont="1" applyBorder="1"/>
    <xf numFmtId="0" fontId="36" fillId="0" borderId="25" xfId="0" applyFont="1" applyBorder="1"/>
    <xf numFmtId="9" fontId="36" fillId="0" borderId="25" xfId="2" applyFont="1" applyBorder="1"/>
    <xf numFmtId="10" fontId="36" fillId="0" borderId="0" xfId="2" applyNumberFormat="1" applyFont="1" applyAlignment="1">
      <alignment horizontal="center"/>
    </xf>
    <xf numFmtId="174" fontId="57" fillId="0" borderId="37" xfId="0" applyNumberFormat="1" applyFont="1" applyBorder="1"/>
    <xf numFmtId="174" fontId="0" fillId="0" borderId="34" xfId="0" applyNumberFormat="1" applyBorder="1"/>
    <xf numFmtId="174" fontId="0" fillId="0" borderId="0" xfId="0" applyNumberFormat="1"/>
    <xf numFmtId="174" fontId="0" fillId="0" borderId="10" xfId="0" applyNumberFormat="1" applyBorder="1"/>
    <xf numFmtId="39" fontId="57" fillId="0" borderId="10" xfId="0" applyNumberFormat="1" applyFont="1" applyBorder="1"/>
    <xf numFmtId="39" fontId="0" fillId="0" borderId="10" xfId="0" applyNumberFormat="1" applyBorder="1"/>
    <xf numFmtId="39" fontId="0" fillId="0" borderId="14" xfId="0" applyNumberFormat="1" applyBorder="1"/>
    <xf numFmtId="39" fontId="0" fillId="0" borderId="17" xfId="0" applyNumberFormat="1" applyBorder="1"/>
    <xf numFmtId="174" fontId="0" fillId="0" borderId="17" xfId="0" applyNumberFormat="1" applyBorder="1"/>
    <xf numFmtId="174" fontId="57" fillId="0" borderId="38" xfId="0" applyNumberFormat="1" applyFont="1" applyBorder="1"/>
    <xf numFmtId="39" fontId="57" fillId="0" borderId="39" xfId="0" applyNumberFormat="1" applyFont="1" applyBorder="1"/>
    <xf numFmtId="39" fontId="57" fillId="0" borderId="40" xfId="0" applyNumberFormat="1" applyFont="1" applyBorder="1"/>
    <xf numFmtId="174" fontId="57" fillId="0" borderId="40" xfId="0" applyNumberFormat="1" applyFont="1" applyBorder="1"/>
    <xf numFmtId="39" fontId="57" fillId="0" borderId="38" xfId="0" applyNumberFormat="1" applyFont="1" applyBorder="1"/>
    <xf numFmtId="39" fontId="57" fillId="0" borderId="41" xfId="0" applyNumberFormat="1" applyFont="1" applyBorder="1"/>
    <xf numFmtId="174" fontId="57" fillId="0" borderId="42" xfId="0" applyNumberFormat="1" applyFont="1" applyBorder="1"/>
    <xf numFmtId="174" fontId="57" fillId="0" borderId="43" xfId="0" applyNumberFormat="1" applyFont="1" applyBorder="1"/>
    <xf numFmtId="174" fontId="57" fillId="0" borderId="44" xfId="0" applyNumberFormat="1" applyFont="1" applyBorder="1"/>
    <xf numFmtId="174" fontId="57" fillId="0" borderId="45" xfId="0" applyNumberFormat="1" applyFont="1" applyBorder="1"/>
    <xf numFmtId="43" fontId="0" fillId="0" borderId="0" xfId="1" applyFont="1"/>
    <xf numFmtId="43" fontId="20" fillId="0" borderId="0" xfId="1" applyFont="1"/>
    <xf numFmtId="0" fontId="60" fillId="4" borderId="0" xfId="0" applyFont="1" applyFill="1" applyAlignment="1">
      <alignment horizontal="right" indent="1"/>
    </xf>
    <xf numFmtId="43" fontId="60" fillId="0" borderId="0" xfId="1" applyFont="1"/>
    <xf numFmtId="165" fontId="26" fillId="0" borderId="0" xfId="1" applyNumberFormat="1" applyFont="1"/>
    <xf numFmtId="10" fontId="6" fillId="0" borderId="0" xfId="2" applyNumberFormat="1" applyFont="1" applyFill="1"/>
    <xf numFmtId="10" fontId="4" fillId="0" borderId="0" xfId="2" quotePrefix="1" applyNumberFormat="1" applyFont="1" applyFill="1" applyAlignment="1">
      <alignment horizontal="left"/>
    </xf>
    <xf numFmtId="10" fontId="4" fillId="0" borderId="0" xfId="2" applyNumberFormat="1" applyFont="1" applyFill="1"/>
    <xf numFmtId="10" fontId="6" fillId="0" borderId="0" xfId="2" applyNumberFormat="1" applyFont="1" applyFill="1" applyAlignment="1">
      <alignment horizontal="center"/>
    </xf>
    <xf numFmtId="172" fontId="21" fillId="0" borderId="0" xfId="2" applyNumberFormat="1" applyFont="1" applyAlignment="1">
      <alignment horizontal="center"/>
    </xf>
    <xf numFmtId="174" fontId="57" fillId="0" borderId="46" xfId="0" applyNumberFormat="1" applyFont="1" applyBorder="1"/>
    <xf numFmtId="174" fontId="57" fillId="0" borderId="47" xfId="0" applyNumberFormat="1" applyFont="1" applyBorder="1"/>
    <xf numFmtId="174" fontId="57" fillId="0" borderId="0" xfId="0" applyNumberFormat="1" applyFont="1"/>
    <xf numFmtId="174" fontId="57" fillId="2" borderId="47" xfId="0" applyNumberFormat="1" applyFont="1" applyFill="1" applyBorder="1"/>
    <xf numFmtId="174" fontId="57" fillId="2" borderId="48" xfId="0" applyNumberFormat="1" applyFont="1" applyFill="1" applyBorder="1"/>
    <xf numFmtId="39" fontId="0" fillId="0" borderId="29" xfId="0" applyNumberFormat="1" applyBorder="1"/>
    <xf numFmtId="174" fontId="57" fillId="2" borderId="0" xfId="0" applyNumberFormat="1" applyFont="1" applyFill="1"/>
    <xf numFmtId="43" fontId="60" fillId="0" borderId="0" xfId="1" applyFont="1" applyAlignment="1">
      <alignment horizontal="right"/>
    </xf>
    <xf numFmtId="0" fontId="43" fillId="0" borderId="0" xfId="17" applyFont="1" applyAlignment="1">
      <alignment horizontal="left"/>
    </xf>
    <xf numFmtId="165" fontId="34" fillId="0" borderId="12" xfId="0" applyNumberFormat="1" applyFont="1" applyBorder="1" applyAlignment="1">
      <alignment horizontal="center"/>
    </xf>
    <xf numFmtId="0" fontId="17" fillId="0" borderId="0" xfId="15" applyFont="1" applyAlignment="1">
      <alignment horizontal="right"/>
    </xf>
    <xf numFmtId="40" fontId="61" fillId="0" borderId="0" xfId="15" applyNumberFormat="1" applyFont="1"/>
    <xf numFmtId="43" fontId="18" fillId="0" borderId="0" xfId="15" applyNumberFormat="1" applyFont="1"/>
    <xf numFmtId="43" fontId="17" fillId="0" borderId="0" xfId="15" quotePrefix="1" applyNumberFormat="1" applyFont="1"/>
    <xf numFmtId="2" fontId="17" fillId="0" borderId="0" xfId="15" applyNumberFormat="1" applyFont="1"/>
    <xf numFmtId="171" fontId="62" fillId="0" borderId="0" xfId="15" applyNumberFormat="1" applyFont="1"/>
    <xf numFmtId="0" fontId="17" fillId="0" borderId="14" xfId="15" applyFont="1" applyBorder="1"/>
    <xf numFmtId="0" fontId="15" fillId="0" borderId="0" xfId="0" applyFont="1"/>
    <xf numFmtId="0" fontId="17" fillId="0" borderId="0" xfId="15" applyFont="1" applyAlignment="1">
      <alignment horizontal="center"/>
    </xf>
    <xf numFmtId="39" fontId="17" fillId="0" borderId="0" xfId="15" applyNumberFormat="1" applyFont="1"/>
    <xf numFmtId="171" fontId="62" fillId="12" borderId="0" xfId="15" applyNumberFormat="1" applyFont="1" applyFill="1"/>
    <xf numFmtId="4" fontId="62" fillId="13" borderId="0" xfId="15" applyNumberFormat="1" applyFont="1" applyFill="1"/>
    <xf numFmtId="43" fontId="4" fillId="14" borderId="0" xfId="15" applyNumberFormat="1" applyFill="1"/>
    <xf numFmtId="43" fontId="62" fillId="13" borderId="0" xfId="15" applyNumberFormat="1" applyFont="1" applyFill="1"/>
    <xf numFmtId="43" fontId="62" fillId="15" borderId="0" xfId="15" applyNumberFormat="1" applyFont="1" applyFill="1"/>
    <xf numFmtId="0" fontId="63" fillId="0" borderId="0" xfId="15" applyFont="1" applyAlignment="1">
      <alignment horizontal="right"/>
    </xf>
    <xf numFmtId="39" fontId="18" fillId="0" borderId="0" xfId="15" applyNumberFormat="1" applyFont="1"/>
    <xf numFmtId="0" fontId="18" fillId="0" borderId="0" xfId="15" applyFont="1"/>
    <xf numFmtId="0" fontId="32" fillId="0" borderId="0" xfId="0" applyFont="1" applyAlignment="1">
      <alignment horizontal="center" wrapText="1"/>
    </xf>
    <xf numFmtId="0" fontId="33" fillId="0" borderId="0" xfId="0" applyFont="1" applyAlignment="1">
      <alignment horizontal="center"/>
    </xf>
    <xf numFmtId="39" fontId="32" fillId="0" borderId="0" xfId="0" applyNumberFormat="1" applyFont="1"/>
    <xf numFmtId="39" fontId="32" fillId="0" borderId="13" xfId="0" applyNumberFormat="1" applyFont="1" applyBorder="1"/>
    <xf numFmtId="39" fontId="32" fillId="0" borderId="17" xfId="0" applyNumberFormat="1" applyFont="1" applyBorder="1"/>
    <xf numFmtId="39" fontId="32" fillId="0" borderId="10" xfId="0" applyNumberFormat="1" applyFont="1" applyBorder="1"/>
    <xf numFmtId="39" fontId="32" fillId="0" borderId="14" xfId="0" applyNumberFormat="1" applyFont="1" applyBorder="1"/>
    <xf numFmtId="172" fontId="4" fillId="0" borderId="0" xfId="2" applyNumberFormat="1" applyFont="1" applyFill="1" applyBorder="1"/>
    <xf numFmtId="43" fontId="4" fillId="0" borderId="0" xfId="12" applyFont="1" applyFill="1" applyBorder="1"/>
    <xf numFmtId="41" fontId="44" fillId="0" borderId="0" xfId="0" applyNumberFormat="1" applyFont="1" applyAlignment="1">
      <alignment horizontal="left" vertical="top"/>
    </xf>
    <xf numFmtId="169" fontId="6" fillId="0" borderId="0" xfId="2" applyNumberFormat="1" applyFont="1"/>
    <xf numFmtId="0" fontId="3" fillId="0" borderId="0" xfId="18" applyFont="1" applyAlignment="1">
      <alignment horizontal="center" vertical="center"/>
    </xf>
    <xf numFmtId="0" fontId="4" fillId="0" borderId="0" xfId="18" applyFont="1" applyAlignment="1">
      <alignment horizontal="left" vertical="center" wrapText="1"/>
    </xf>
    <xf numFmtId="0" fontId="19" fillId="0" borderId="2" xfId="0" applyFont="1" applyBorder="1" applyAlignment="1">
      <alignment horizontal="center"/>
    </xf>
    <xf numFmtId="0" fontId="19" fillId="0" borderId="10" xfId="0" applyFont="1" applyBorder="1" applyAlignment="1">
      <alignment horizontal="center"/>
    </xf>
    <xf numFmtId="0" fontId="19" fillId="0" borderId="3" xfId="0" applyFont="1" applyBorder="1" applyAlignment="1">
      <alignment horizontal="center"/>
    </xf>
    <xf numFmtId="0" fontId="19" fillId="0" borderId="5" xfId="0" applyFont="1" applyBorder="1" applyAlignment="1">
      <alignment horizontal="center" wrapText="1"/>
    </xf>
    <xf numFmtId="0" fontId="19" fillId="0" borderId="6" xfId="0" applyFont="1" applyBorder="1" applyAlignment="1">
      <alignment horizontal="center" wrapText="1"/>
    </xf>
    <xf numFmtId="0" fontId="19" fillId="0" borderId="8" xfId="0" applyFont="1" applyBorder="1" applyAlignment="1">
      <alignment horizontal="center" wrapText="1"/>
    </xf>
    <xf numFmtId="0" fontId="19" fillId="0" borderId="9" xfId="0" applyFont="1" applyBorder="1" applyAlignment="1">
      <alignment horizontal="center" wrapText="1"/>
    </xf>
    <xf numFmtId="0" fontId="6" fillId="0" borderId="0" xfId="0" applyFont="1" applyAlignment="1">
      <alignment horizontal="left" vertical="top" wrapText="1"/>
    </xf>
    <xf numFmtId="0" fontId="0" fillId="0" borderId="0" xfId="0" applyAlignment="1">
      <alignment horizontal="left" wrapText="1"/>
    </xf>
  </cellXfs>
  <cellStyles count="19">
    <cellStyle name="Comma" xfId="1" builtinId="3"/>
    <cellStyle name="Comma 2" xfId="4" xr:uid="{00000000-0005-0000-0000-000001000000}"/>
    <cellStyle name="Comma 3" xfId="7" xr:uid="{00000000-0005-0000-0000-000002000000}"/>
    <cellStyle name="Comma 4" xfId="9" xr:uid="{00000000-0005-0000-0000-000003000000}"/>
    <cellStyle name="Comma 5" xfId="12" xr:uid="{00000000-0005-0000-0000-000004000000}"/>
    <cellStyle name="Comma 6" xfId="15" xr:uid="{00000000-0005-0000-0000-000005000000}"/>
    <cellStyle name="Hyperlink" xfId="17" builtinId="8"/>
    <cellStyle name="Normal" xfId="0" builtinId="0"/>
    <cellStyle name="Normal 2" xfId="3" xr:uid="{00000000-0005-0000-0000-000008000000}"/>
    <cellStyle name="Normal 2 3" xfId="11" xr:uid="{00000000-0005-0000-0000-000009000000}"/>
    <cellStyle name="Normal 3" xfId="5" xr:uid="{00000000-0005-0000-0000-00000A000000}"/>
    <cellStyle name="Normal 4" xfId="6" xr:uid="{00000000-0005-0000-0000-00000B000000}"/>
    <cellStyle name="Normal 5" xfId="10" xr:uid="{00000000-0005-0000-0000-00000C000000}"/>
    <cellStyle name="Normal 6" xfId="16" xr:uid="{00000000-0005-0000-0000-00000D000000}"/>
    <cellStyle name="Normal 7" xfId="18" xr:uid="{44B9A80F-78E0-4104-B936-BA59353F2E86}"/>
    <cellStyle name="Normal 9" xfId="14" xr:uid="{00000000-0005-0000-0000-00000E000000}"/>
    <cellStyle name="Percent" xfId="2" builtinId="5"/>
    <cellStyle name="Percent 2" xfId="8" xr:uid="{00000000-0005-0000-0000-000011000000}"/>
    <cellStyle name="Percent 3" xfId="13" xr:uid="{00000000-0005-0000-0000-000012000000}"/>
  </cellStyles>
  <dxfs count="23">
    <dxf>
      <fill>
        <patternFill patternType="none">
          <bgColor auto="1"/>
        </patternFill>
      </fill>
    </dxf>
    <dxf>
      <fill>
        <patternFill patternType="none">
          <bgColor auto="1"/>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rgb="FFFFFF00"/>
        </patternFill>
      </fill>
    </dxf>
    <dxf>
      <fill>
        <patternFill patternType="solid">
          <bgColor rgb="FFFFFF00"/>
        </patternFill>
      </fill>
    </dxf>
    <dxf>
      <fill>
        <patternFill patternType="solid">
          <bgColor rgb="FFFFFF00"/>
        </patternFill>
      </fill>
    </dxf>
    <dxf>
      <numFmt numFmtId="35" formatCode="_(* #,##0.00_);_(* \(#,##0.00\);_(* &quot;-&quot;??_);_(@_)"/>
    </dxf>
    <dxf>
      <fill>
        <patternFill>
          <bgColor theme="7" tint="0.79998168889431442"/>
        </patternFill>
      </fill>
    </dxf>
    <dxf>
      <fill>
        <patternFill>
          <bgColor theme="7" tint="0.79998168889431442"/>
        </patternFill>
      </fill>
    </dxf>
    <dxf>
      <fill>
        <patternFill patternType="solid">
          <bgColor rgb="FFFFFF00"/>
        </patternFill>
      </fill>
    </dxf>
    <dxf>
      <fill>
        <patternFill patternType="solid">
          <bgColor rgb="FFFFFF00"/>
        </patternFill>
      </fill>
    </dxf>
    <dxf>
      <fill>
        <patternFill patternType="solid">
          <bgColor theme="7" tint="0.79998168889431442"/>
        </patternFill>
      </fill>
    </dxf>
    <dxf>
      <fill>
        <patternFill patternType="solid">
          <bgColor theme="7" tint="0.79998168889431442"/>
        </patternFill>
      </fill>
    </dxf>
    <dxf>
      <fill>
        <patternFill patternType="solid">
          <bgColor theme="7" tint="0.39997558519241921"/>
        </patternFill>
      </fill>
    </dxf>
    <dxf>
      <fill>
        <patternFill patternType="solid">
          <bgColor rgb="FFFFFF00"/>
        </patternFill>
      </fill>
    </dxf>
    <dxf>
      <fill>
        <patternFill>
          <bgColor theme="7" tint="0.79998168889431442"/>
        </patternFill>
      </fill>
    </dxf>
    <dxf>
      <fill>
        <patternFill patternType="solid">
          <bgColor rgb="FFFFFF00"/>
        </patternFill>
      </fill>
    </dxf>
    <dxf>
      <fill>
        <patternFill patternType="solid">
          <bgColor rgb="FFFFFF00"/>
        </patternFill>
      </fill>
    </dxf>
    <dxf>
      <fill>
        <patternFill patternType="solid">
          <bgColor theme="7" tint="0.79998168889431442"/>
        </patternFill>
      </fill>
    </dxf>
    <dxf>
      <numFmt numFmtId="35" formatCode="_(* #,##0.00_);_(* \(#,##0.00\);_(* &quot;-&quot;??_);_(@_)"/>
    </dxf>
  </dxfs>
  <tableStyles count="0" defaultTableStyle="TableStyleMedium2" defaultPivotStyle="PivotStyleLight16"/>
  <colors>
    <mruColors>
      <color rgb="FF0000FF"/>
      <color rgb="FF008000"/>
      <color rgb="FFFFFF99"/>
      <color rgb="FFBCBC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hyperlink" Target="#'1 Expense'!A1"/><Relationship Id="rId1" Type="http://schemas.openxmlformats.org/officeDocument/2006/relationships/hyperlink" Target="#'5 Payroll by Func 06.26'!H12"/></Relationships>
</file>

<file path=xl/drawings/_rels/drawing3.xml.rels><?xml version="1.0" encoding="UTF-8" standalone="yes"?>
<Relationships xmlns="http://schemas.openxmlformats.org/package/2006/relationships"><Relationship Id="rId3" Type="http://schemas.openxmlformats.org/officeDocument/2006/relationships/hyperlink" Target="#'8 Wage Increase'!C25"/><Relationship Id="rId2" Type="http://schemas.openxmlformats.org/officeDocument/2006/relationships/hyperlink" Target="#'6-Alloc Worksheet 2026-06'!N23"/><Relationship Id="rId1" Type="http://schemas.openxmlformats.org/officeDocument/2006/relationships/hyperlink" Target="#'5 Payroll by Func 06.26'!H51"/><Relationship Id="rId4" Type="http://schemas.openxmlformats.org/officeDocument/2006/relationships/hyperlink" Target="#'9 A&amp;G Alloc'!E20"/></Relationships>
</file>

<file path=xl/drawings/_rels/drawing4.xml.rels><?xml version="1.0" encoding="UTF-8" standalone="yes"?>
<Relationships xmlns="http://schemas.openxmlformats.org/package/2006/relationships"><Relationship Id="rId3" Type="http://schemas.openxmlformats.org/officeDocument/2006/relationships/hyperlink" Target="#'5 Payroll by Func 06.26'!H66"/><Relationship Id="rId2" Type="http://schemas.openxmlformats.org/officeDocument/2006/relationships/hyperlink" Target="#'4.1 Benefit Query'!H16"/><Relationship Id="rId1" Type="http://schemas.openxmlformats.org/officeDocument/2006/relationships/hyperlink" Target="#'3 Payroll Adjmt'!F32"/></Relationships>
</file>

<file path=xl/drawings/_rels/drawing6.xml.rels><?xml version="1.0" encoding="UTF-8" standalone="yes"?>
<Relationships xmlns="http://schemas.openxmlformats.org/package/2006/relationships"><Relationship Id="rId3" Type="http://schemas.openxmlformats.org/officeDocument/2006/relationships/hyperlink" Target="#'4 Benefit Adjmt'!C23"/><Relationship Id="rId2" Type="http://schemas.openxmlformats.org/officeDocument/2006/relationships/hyperlink" Target="#'3 Payroll Adjmt'!E9"/><Relationship Id="rId1" Type="http://schemas.openxmlformats.org/officeDocument/2006/relationships/hyperlink" Target="#'2 Adjmt by FERC'!B14"/></Relationships>
</file>

<file path=xl/drawings/_rels/drawing7.xml.rels><?xml version="1.0" encoding="UTF-8" standalone="yes"?>
<Relationships xmlns="http://schemas.openxmlformats.org/package/2006/relationships"><Relationship Id="rId1" Type="http://schemas.openxmlformats.org/officeDocument/2006/relationships/hyperlink" Target="#'3 Payroll Adjmt'!E11"/></Relationships>
</file>

<file path=xl/drawings/_rels/drawing8.xml.rels><?xml version="1.0" encoding="UTF-8" standalone="yes"?>
<Relationships xmlns="http://schemas.openxmlformats.org/package/2006/relationships"><Relationship Id="rId1" Type="http://schemas.openxmlformats.org/officeDocument/2006/relationships/hyperlink" Target="#'3 Payroll Adjmt'!E17"/></Relationships>
</file>

<file path=xl/drawings/drawing1.xml><?xml version="1.0" encoding="utf-8"?>
<xdr:wsDr xmlns:xdr="http://schemas.openxmlformats.org/drawingml/2006/spreadsheetDrawing" xmlns:a="http://schemas.openxmlformats.org/drawingml/2006/main">
  <xdr:twoCellAnchor>
    <xdr:from>
      <xdr:col>1</xdr:col>
      <xdr:colOff>2595562</xdr:colOff>
      <xdr:row>18</xdr:row>
      <xdr:rowOff>28575</xdr:rowOff>
    </xdr:from>
    <xdr:to>
      <xdr:col>1</xdr:col>
      <xdr:colOff>2595562</xdr:colOff>
      <xdr:row>42</xdr:row>
      <xdr:rowOff>180975</xdr:rowOff>
    </xdr:to>
    <xdr:sp macro="" textlink="">
      <xdr:nvSpPr>
        <xdr:cNvPr id="3" name="Line 1">
          <a:extLst>
            <a:ext uri="{FF2B5EF4-FFF2-40B4-BE49-F238E27FC236}">
              <a16:creationId xmlns:a16="http://schemas.microsoft.com/office/drawing/2014/main" id="{0BCC7E4D-2A57-4A9D-A072-A5A97AB8BB4C}"/>
            </a:ext>
          </a:extLst>
        </xdr:cNvPr>
        <xdr:cNvSpPr>
          <a:spLocks noChangeShapeType="1"/>
        </xdr:cNvSpPr>
      </xdr:nvSpPr>
      <xdr:spPr bwMode="auto">
        <a:xfrm>
          <a:off x="3967162" y="3457575"/>
          <a:ext cx="0" cy="4724400"/>
        </a:xfrm>
        <a:prstGeom prst="line">
          <a:avLst/>
        </a:prstGeom>
        <a:noFill/>
        <a:ln w="12700">
          <a:solidFill>
            <a:srgbClr val="FF0000"/>
          </a:solidFill>
          <a:round/>
          <a:headEnd/>
          <a:tailEnd type="triangle" w="med" len="med"/>
        </a:ln>
      </xdr:spPr>
      <xdr:txBody>
        <a:bodyPr/>
        <a:lstStyle/>
        <a:p>
          <a:endParaRPr lang="en-US"/>
        </a:p>
      </xdr:txBody>
    </xdr:sp>
    <xdr:clientData/>
  </xdr:twoCellAnchor>
  <xdr:twoCellAnchor>
    <xdr:from>
      <xdr:col>1</xdr:col>
      <xdr:colOff>2487612</xdr:colOff>
      <xdr:row>16</xdr:row>
      <xdr:rowOff>157692</xdr:rowOff>
    </xdr:from>
    <xdr:to>
      <xdr:col>1</xdr:col>
      <xdr:colOff>2616200</xdr:colOff>
      <xdr:row>18</xdr:row>
      <xdr:rowOff>17992</xdr:rowOff>
    </xdr:to>
    <xdr:sp macro="" textlink="">
      <xdr:nvSpPr>
        <xdr:cNvPr id="4" name="TextBox 3">
          <a:extLst>
            <a:ext uri="{FF2B5EF4-FFF2-40B4-BE49-F238E27FC236}">
              <a16:creationId xmlns:a16="http://schemas.microsoft.com/office/drawing/2014/main" id="{581DD282-3AEF-408E-830D-A750E7033862}"/>
            </a:ext>
          </a:extLst>
        </xdr:cNvPr>
        <xdr:cNvSpPr txBox="1"/>
      </xdr:nvSpPr>
      <xdr:spPr>
        <a:xfrm>
          <a:off x="3863445" y="3205692"/>
          <a:ext cx="128588" cy="241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2</a:t>
          </a:r>
        </a:p>
      </xdr:txBody>
    </xdr:sp>
    <xdr:clientData/>
  </xdr:twoCellAnchor>
  <xdr:twoCellAnchor>
    <xdr:from>
      <xdr:col>1</xdr:col>
      <xdr:colOff>2524125</xdr:colOff>
      <xdr:row>46</xdr:row>
      <xdr:rowOff>128588</xdr:rowOff>
    </xdr:from>
    <xdr:to>
      <xdr:col>2</xdr:col>
      <xdr:colOff>38101</xdr:colOff>
      <xdr:row>47</xdr:row>
      <xdr:rowOff>161925</xdr:rowOff>
    </xdr:to>
    <xdr:sp macro="" textlink="">
      <xdr:nvSpPr>
        <xdr:cNvPr id="5" name="TextBox 4">
          <a:extLst>
            <a:ext uri="{FF2B5EF4-FFF2-40B4-BE49-F238E27FC236}">
              <a16:creationId xmlns:a16="http://schemas.microsoft.com/office/drawing/2014/main" id="{717BD295-27B0-4C52-9193-3EE1B0AD9E53}"/>
            </a:ext>
          </a:extLst>
        </xdr:cNvPr>
        <xdr:cNvSpPr txBox="1"/>
      </xdr:nvSpPr>
      <xdr:spPr>
        <a:xfrm>
          <a:off x="3895725" y="8891588"/>
          <a:ext cx="219076" cy="2238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2</a:t>
          </a:r>
        </a:p>
      </xdr:txBody>
    </xdr:sp>
    <xdr:clientData/>
  </xdr:twoCellAnchor>
  <xdr:twoCellAnchor editAs="oneCell">
    <xdr:from>
      <xdr:col>0</xdr:col>
      <xdr:colOff>19050</xdr:colOff>
      <xdr:row>48</xdr:row>
      <xdr:rowOff>142875</xdr:rowOff>
    </xdr:from>
    <xdr:to>
      <xdr:col>3</xdr:col>
      <xdr:colOff>857250</xdr:colOff>
      <xdr:row>51</xdr:row>
      <xdr:rowOff>89788</xdr:rowOff>
    </xdr:to>
    <xdr:pic>
      <xdr:nvPicPr>
        <xdr:cNvPr id="2" name="Picture 1">
          <a:extLst>
            <a:ext uri="{FF2B5EF4-FFF2-40B4-BE49-F238E27FC236}">
              <a16:creationId xmlns:a16="http://schemas.microsoft.com/office/drawing/2014/main" id="{AC8AC3BD-1E02-D418-15B0-1B02FF25F531}"/>
            </a:ext>
          </a:extLst>
        </xdr:cNvPr>
        <xdr:cNvPicPr>
          <a:picLocks noChangeAspect="1"/>
        </xdr:cNvPicPr>
      </xdr:nvPicPr>
      <xdr:blipFill>
        <a:blip xmlns:r="http://schemas.openxmlformats.org/officeDocument/2006/relationships" r:embed="rId1"/>
        <a:stretch>
          <a:fillRect/>
        </a:stretch>
      </xdr:blipFill>
      <xdr:spPr>
        <a:xfrm>
          <a:off x="19050" y="9296400"/>
          <a:ext cx="5953125" cy="527938"/>
        </a:xfrm>
        <a:prstGeom prst="rect">
          <a:avLst/>
        </a:prstGeom>
        <a:ln>
          <a:solidFill>
            <a:schemeClr val="bg1">
              <a:lumMod val="65000"/>
            </a:schemeClr>
          </a:solidFill>
        </a:ln>
      </xdr:spPr>
    </xdr:pic>
    <xdr:clientData/>
  </xdr:twoCellAnchor>
  <xdr:twoCellAnchor>
    <xdr:from>
      <xdr:col>2</xdr:col>
      <xdr:colOff>2662237</xdr:colOff>
      <xdr:row>16</xdr:row>
      <xdr:rowOff>139700</xdr:rowOff>
    </xdr:from>
    <xdr:to>
      <xdr:col>3</xdr:col>
      <xdr:colOff>19051</xdr:colOff>
      <xdr:row>17</xdr:row>
      <xdr:rowOff>177800</xdr:rowOff>
    </xdr:to>
    <xdr:sp macro="" textlink="">
      <xdr:nvSpPr>
        <xdr:cNvPr id="6" name="TextBox 5">
          <a:extLst>
            <a:ext uri="{FF2B5EF4-FFF2-40B4-BE49-F238E27FC236}">
              <a16:creationId xmlns:a16="http://schemas.microsoft.com/office/drawing/2014/main" id="{8F1E973E-1FF0-4E65-B928-44BA05E22526}"/>
            </a:ext>
          </a:extLst>
        </xdr:cNvPr>
        <xdr:cNvSpPr txBox="1"/>
      </xdr:nvSpPr>
      <xdr:spPr>
        <a:xfrm>
          <a:off x="4133850" y="3035300"/>
          <a:ext cx="257176"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2</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762000</xdr:colOff>
      <xdr:row>5</xdr:row>
      <xdr:rowOff>123825</xdr:rowOff>
    </xdr:from>
    <xdr:to>
      <xdr:col>18</xdr:col>
      <xdr:colOff>66676</xdr:colOff>
      <xdr:row>6</xdr:row>
      <xdr:rowOff>171450</xdr:rowOff>
    </xdr:to>
    <xdr:sp macro="" textlink="">
      <xdr:nvSpPr>
        <xdr:cNvPr id="2" name="TextBox 1">
          <a:extLst>
            <a:ext uri="{FF2B5EF4-FFF2-40B4-BE49-F238E27FC236}">
              <a16:creationId xmlns:a16="http://schemas.microsoft.com/office/drawing/2014/main" id="{3422D335-4F11-4044-8415-CB0965EB245D}"/>
            </a:ext>
          </a:extLst>
        </xdr:cNvPr>
        <xdr:cNvSpPr txBox="1"/>
      </xdr:nvSpPr>
      <xdr:spPr>
        <a:xfrm>
          <a:off x="11534775" y="1095375"/>
          <a:ext cx="257176"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8</a:t>
          </a:r>
        </a:p>
      </xdr:txBody>
    </xdr:sp>
    <xdr:clientData/>
  </xdr:twoCellAnchor>
  <xdr:twoCellAnchor>
    <xdr:from>
      <xdr:col>14</xdr:col>
      <xdr:colOff>942975</xdr:colOff>
      <xdr:row>15</xdr:row>
      <xdr:rowOff>171450</xdr:rowOff>
    </xdr:from>
    <xdr:to>
      <xdr:col>15</xdr:col>
      <xdr:colOff>209551</xdr:colOff>
      <xdr:row>17</xdr:row>
      <xdr:rowOff>28575</xdr:rowOff>
    </xdr:to>
    <xdr:sp macro="" textlink="">
      <xdr:nvSpPr>
        <xdr:cNvPr id="3" name="TextBox 2">
          <a:extLst>
            <a:ext uri="{FF2B5EF4-FFF2-40B4-BE49-F238E27FC236}">
              <a16:creationId xmlns:a16="http://schemas.microsoft.com/office/drawing/2014/main" id="{15EC42FE-D0C3-48E6-90CB-6B305E54E90B}"/>
            </a:ext>
          </a:extLst>
        </xdr:cNvPr>
        <xdr:cNvSpPr txBox="1"/>
      </xdr:nvSpPr>
      <xdr:spPr>
        <a:xfrm>
          <a:off x="9420225" y="3048000"/>
          <a:ext cx="257176"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8</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733425</xdr:colOff>
      <xdr:row>5</xdr:row>
      <xdr:rowOff>123825</xdr:rowOff>
    </xdr:from>
    <xdr:to>
      <xdr:col>18</xdr:col>
      <xdr:colOff>38101</xdr:colOff>
      <xdr:row>6</xdr:row>
      <xdr:rowOff>171450</xdr:rowOff>
    </xdr:to>
    <xdr:sp macro="" textlink="">
      <xdr:nvSpPr>
        <xdr:cNvPr id="2" name="TextBox 1">
          <a:extLst>
            <a:ext uri="{FF2B5EF4-FFF2-40B4-BE49-F238E27FC236}">
              <a16:creationId xmlns:a16="http://schemas.microsoft.com/office/drawing/2014/main" id="{E6E25364-23C5-4626-AE3C-35B1650FCF05}"/>
            </a:ext>
          </a:extLst>
        </xdr:cNvPr>
        <xdr:cNvSpPr txBox="1"/>
      </xdr:nvSpPr>
      <xdr:spPr>
        <a:xfrm>
          <a:off x="11610975" y="1095375"/>
          <a:ext cx="257176"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8</a:t>
          </a:r>
        </a:p>
      </xdr:txBody>
    </xdr:sp>
    <xdr:clientData/>
  </xdr:twoCellAnchor>
  <xdr:twoCellAnchor>
    <xdr:from>
      <xdr:col>14</xdr:col>
      <xdr:colOff>962025</xdr:colOff>
      <xdr:row>15</xdr:row>
      <xdr:rowOff>171450</xdr:rowOff>
    </xdr:from>
    <xdr:to>
      <xdr:col>15</xdr:col>
      <xdr:colOff>228601</xdr:colOff>
      <xdr:row>17</xdr:row>
      <xdr:rowOff>28575</xdr:rowOff>
    </xdr:to>
    <xdr:sp macro="" textlink="">
      <xdr:nvSpPr>
        <xdr:cNvPr id="3" name="TextBox 2">
          <a:extLst>
            <a:ext uri="{FF2B5EF4-FFF2-40B4-BE49-F238E27FC236}">
              <a16:creationId xmlns:a16="http://schemas.microsoft.com/office/drawing/2014/main" id="{7E07D9F9-E6A9-402D-B4A3-8E36D3AA6551}"/>
            </a:ext>
          </a:extLst>
        </xdr:cNvPr>
        <xdr:cNvSpPr txBox="1"/>
      </xdr:nvSpPr>
      <xdr:spPr>
        <a:xfrm>
          <a:off x="9467850" y="3048000"/>
          <a:ext cx="257176"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8</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21</xdr:col>
      <xdr:colOff>409575</xdr:colOff>
      <xdr:row>32</xdr:row>
      <xdr:rowOff>129689</xdr:rowOff>
    </xdr:to>
    <xdr:pic>
      <xdr:nvPicPr>
        <xdr:cNvPr id="5" name="Picture 4">
          <a:extLst>
            <a:ext uri="{FF2B5EF4-FFF2-40B4-BE49-F238E27FC236}">
              <a16:creationId xmlns:a16="http://schemas.microsoft.com/office/drawing/2014/main" id="{77429DB3-F55E-7526-BBC0-A8A454628F59}"/>
            </a:ext>
          </a:extLst>
        </xdr:cNvPr>
        <xdr:cNvPicPr>
          <a:picLocks noChangeAspect="1"/>
        </xdr:cNvPicPr>
      </xdr:nvPicPr>
      <xdr:blipFill>
        <a:blip xmlns:r="http://schemas.openxmlformats.org/officeDocument/2006/relationships" r:embed="rId1"/>
        <a:stretch>
          <a:fillRect/>
        </a:stretch>
      </xdr:blipFill>
      <xdr:spPr>
        <a:xfrm>
          <a:off x="0" y="190500"/>
          <a:ext cx="13211175" cy="6035189"/>
        </a:xfrm>
        <a:prstGeom prst="rect">
          <a:avLst/>
        </a:prstGeom>
      </xdr:spPr>
    </xdr:pic>
    <xdr:clientData/>
  </xdr:twoCellAnchor>
  <xdr:twoCellAnchor>
    <xdr:from>
      <xdr:col>21</xdr:col>
      <xdr:colOff>0</xdr:colOff>
      <xdr:row>24</xdr:row>
      <xdr:rowOff>123825</xdr:rowOff>
    </xdr:from>
    <xdr:to>
      <xdr:col>21</xdr:col>
      <xdr:colOff>409575</xdr:colOff>
      <xdr:row>25</xdr:row>
      <xdr:rowOff>133350</xdr:rowOff>
    </xdr:to>
    <xdr:sp macro="" textlink="">
      <xdr:nvSpPr>
        <xdr:cNvPr id="3" name="Rectangle 2">
          <a:extLst>
            <a:ext uri="{FF2B5EF4-FFF2-40B4-BE49-F238E27FC236}">
              <a16:creationId xmlns:a16="http://schemas.microsoft.com/office/drawing/2014/main" id="{E99873BA-B7D3-3CF6-C076-015BC85DD13D}"/>
            </a:ext>
          </a:extLst>
        </xdr:cNvPr>
        <xdr:cNvSpPr/>
      </xdr:nvSpPr>
      <xdr:spPr>
        <a:xfrm>
          <a:off x="12801600" y="4695825"/>
          <a:ext cx="409575" cy="20002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381000</xdr:colOff>
      <xdr:row>24</xdr:row>
      <xdr:rowOff>95250</xdr:rowOff>
    </xdr:from>
    <xdr:to>
      <xdr:col>22</xdr:col>
      <xdr:colOff>152400</xdr:colOff>
      <xdr:row>25</xdr:row>
      <xdr:rowOff>104775</xdr:rowOff>
    </xdr:to>
    <xdr:sp macro="" textlink="">
      <xdr:nvSpPr>
        <xdr:cNvPr id="4" name="TextBox 3">
          <a:extLst>
            <a:ext uri="{FF2B5EF4-FFF2-40B4-BE49-F238E27FC236}">
              <a16:creationId xmlns:a16="http://schemas.microsoft.com/office/drawing/2014/main" id="{2E2663E4-5D0E-4B07-F719-A256A9E09DDF}"/>
            </a:ext>
          </a:extLst>
        </xdr:cNvPr>
        <xdr:cNvSpPr txBox="1"/>
      </xdr:nvSpPr>
      <xdr:spPr>
        <a:xfrm>
          <a:off x="13182600" y="4667250"/>
          <a:ext cx="38100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8</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17318</xdr:colOff>
      <xdr:row>1</xdr:row>
      <xdr:rowOff>3463</xdr:rowOff>
    </xdr:from>
    <xdr:to>
      <xdr:col>22</xdr:col>
      <xdr:colOff>5526</xdr:colOff>
      <xdr:row>30</xdr:row>
      <xdr:rowOff>82838</xdr:rowOff>
    </xdr:to>
    <xdr:pic>
      <xdr:nvPicPr>
        <xdr:cNvPr id="5" name="Picture 4">
          <a:extLst>
            <a:ext uri="{FF2B5EF4-FFF2-40B4-BE49-F238E27FC236}">
              <a16:creationId xmlns:a16="http://schemas.microsoft.com/office/drawing/2014/main" id="{D3A805A4-46B5-1BE7-9825-69444E646016}"/>
            </a:ext>
          </a:extLst>
        </xdr:cNvPr>
        <xdr:cNvPicPr>
          <a:picLocks noChangeAspect="1"/>
        </xdr:cNvPicPr>
      </xdr:nvPicPr>
      <xdr:blipFill>
        <a:blip xmlns:r="http://schemas.openxmlformats.org/officeDocument/2006/relationships" r:embed="rId1"/>
        <a:stretch>
          <a:fillRect/>
        </a:stretch>
      </xdr:blipFill>
      <xdr:spPr>
        <a:xfrm>
          <a:off x="17318" y="193963"/>
          <a:ext cx="13098072" cy="5603875"/>
        </a:xfrm>
        <a:prstGeom prst="rect">
          <a:avLst/>
        </a:prstGeom>
      </xdr:spPr>
    </xdr:pic>
    <xdr:clientData/>
  </xdr:twoCellAnchor>
  <xdr:twoCellAnchor>
    <xdr:from>
      <xdr:col>22</xdr:col>
      <xdr:colOff>447675</xdr:colOff>
      <xdr:row>24</xdr:row>
      <xdr:rowOff>12123</xdr:rowOff>
    </xdr:from>
    <xdr:to>
      <xdr:col>23</xdr:col>
      <xdr:colOff>0</xdr:colOff>
      <xdr:row>25</xdr:row>
      <xdr:rowOff>21647</xdr:rowOff>
    </xdr:to>
    <xdr:sp macro="" textlink="">
      <xdr:nvSpPr>
        <xdr:cNvPr id="3" name="Rectangle 2">
          <a:extLst>
            <a:ext uri="{FF2B5EF4-FFF2-40B4-BE49-F238E27FC236}">
              <a16:creationId xmlns:a16="http://schemas.microsoft.com/office/drawing/2014/main" id="{D925039B-29A5-4E92-B35D-F6A2408203EE}"/>
            </a:ext>
          </a:extLst>
        </xdr:cNvPr>
        <xdr:cNvSpPr/>
      </xdr:nvSpPr>
      <xdr:spPr>
        <a:xfrm>
          <a:off x="13630275" y="4584123"/>
          <a:ext cx="438150" cy="200024"/>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847725</xdr:colOff>
      <xdr:row>23</xdr:row>
      <xdr:rowOff>171450</xdr:rowOff>
    </xdr:from>
    <xdr:to>
      <xdr:col>24</xdr:col>
      <xdr:colOff>9525</xdr:colOff>
      <xdr:row>24</xdr:row>
      <xdr:rowOff>180975</xdr:rowOff>
    </xdr:to>
    <xdr:sp macro="" textlink="">
      <xdr:nvSpPr>
        <xdr:cNvPr id="4" name="TextBox 3">
          <a:extLst>
            <a:ext uri="{FF2B5EF4-FFF2-40B4-BE49-F238E27FC236}">
              <a16:creationId xmlns:a16="http://schemas.microsoft.com/office/drawing/2014/main" id="{97A11442-AE6B-42CE-9A9F-E2693E16464F}"/>
            </a:ext>
          </a:extLst>
        </xdr:cNvPr>
        <xdr:cNvSpPr txBox="1"/>
      </xdr:nvSpPr>
      <xdr:spPr>
        <a:xfrm>
          <a:off x="14030325" y="4552950"/>
          <a:ext cx="22860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8</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18</xdr:col>
      <xdr:colOff>227200</xdr:colOff>
      <xdr:row>38</xdr:row>
      <xdr:rowOff>9048</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3429000"/>
          <a:ext cx="11200000" cy="3819048"/>
        </a:xfrm>
        <a:prstGeom prst="rect">
          <a:avLst/>
        </a:prstGeom>
        <a:ln>
          <a:solidFill>
            <a:sysClr val="windowText" lastClr="000000"/>
          </a:solidFill>
        </a:ln>
      </xdr:spPr>
    </xdr:pic>
    <xdr:clientData/>
  </xdr:twoCellAnchor>
  <xdr:twoCellAnchor editAs="oneCell">
    <xdr:from>
      <xdr:col>0</xdr:col>
      <xdr:colOff>0</xdr:colOff>
      <xdr:row>3</xdr:row>
      <xdr:rowOff>180975</xdr:rowOff>
    </xdr:from>
    <xdr:to>
      <xdr:col>22</xdr:col>
      <xdr:colOff>360228</xdr:colOff>
      <xdr:row>14</xdr:row>
      <xdr:rowOff>75951</xdr:rowOff>
    </xdr:to>
    <xdr:pic>
      <xdr:nvPicPr>
        <xdr:cNvPr id="4" name="Picture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2"/>
        <a:stretch>
          <a:fillRect/>
        </a:stretch>
      </xdr:blipFill>
      <xdr:spPr>
        <a:xfrm>
          <a:off x="0" y="752475"/>
          <a:ext cx="13771428" cy="1990476"/>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3405196</xdr:colOff>
      <xdr:row>12</xdr:row>
      <xdr:rowOff>85726</xdr:rowOff>
    </xdr:from>
    <xdr:to>
      <xdr:col>1</xdr:col>
      <xdr:colOff>204796</xdr:colOff>
      <xdr:row>14</xdr:row>
      <xdr:rowOff>47625</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3405196" y="2095501"/>
          <a:ext cx="271463" cy="285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5</a:t>
          </a:r>
        </a:p>
      </xdr:txBody>
    </xdr:sp>
    <xdr:clientData/>
  </xdr:twoCellAnchor>
  <xdr:twoCellAnchor>
    <xdr:from>
      <xdr:col>1</xdr:col>
      <xdr:colOff>66675</xdr:colOff>
      <xdr:row>14</xdr:row>
      <xdr:rowOff>19050</xdr:rowOff>
    </xdr:from>
    <xdr:to>
      <xdr:col>1</xdr:col>
      <xdr:colOff>66675</xdr:colOff>
      <xdr:row>54</xdr:row>
      <xdr:rowOff>161925</xdr:rowOff>
    </xdr:to>
    <xdr:cxnSp macro="">
      <xdr:nvCxnSpPr>
        <xdr:cNvPr id="4" name="Straight Arrow Connector 3">
          <a:extLst>
            <a:ext uri="{FF2B5EF4-FFF2-40B4-BE49-F238E27FC236}">
              <a16:creationId xmlns:a16="http://schemas.microsoft.com/office/drawing/2014/main" id="{00000000-0008-0000-0100-000004000000}"/>
            </a:ext>
          </a:extLst>
        </xdr:cNvPr>
        <xdr:cNvCxnSpPr/>
      </xdr:nvCxnSpPr>
      <xdr:spPr>
        <a:xfrm>
          <a:off x="3305175" y="2333625"/>
          <a:ext cx="0" cy="6391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753719</xdr:colOff>
      <xdr:row>11</xdr:row>
      <xdr:rowOff>19051</xdr:rowOff>
    </xdr:from>
    <xdr:to>
      <xdr:col>13</xdr:col>
      <xdr:colOff>231914</xdr:colOff>
      <xdr:row>12</xdr:row>
      <xdr:rowOff>142875</xdr:rowOff>
    </xdr:to>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100-000007000000}"/>
            </a:ext>
          </a:extLst>
        </xdr:cNvPr>
        <xdr:cNvSpPr txBox="1"/>
      </xdr:nvSpPr>
      <xdr:spPr>
        <a:xfrm>
          <a:off x="13616610" y="1882638"/>
          <a:ext cx="298174" cy="289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FF0000"/>
              </a:solidFill>
            </a:rPr>
            <a:t>1</a:t>
          </a:r>
        </a:p>
      </xdr:txBody>
    </xdr:sp>
    <xdr:clientData/>
  </xdr:twoCellAnchor>
  <xdr:twoCellAnchor>
    <xdr:from>
      <xdr:col>13</xdr:col>
      <xdr:colOff>66675</xdr:colOff>
      <xdr:row>12</xdr:row>
      <xdr:rowOff>104775</xdr:rowOff>
    </xdr:from>
    <xdr:to>
      <xdr:col>13</xdr:col>
      <xdr:colOff>66675</xdr:colOff>
      <xdr:row>55</xdr:row>
      <xdr:rowOff>0</xdr:rowOff>
    </xdr:to>
    <xdr:sp macro="" textlink="">
      <xdr:nvSpPr>
        <xdr:cNvPr id="5" name="Line 1">
          <a:extLst>
            <a:ext uri="{FF2B5EF4-FFF2-40B4-BE49-F238E27FC236}">
              <a16:creationId xmlns:a16="http://schemas.microsoft.com/office/drawing/2014/main" id="{E986F0F5-1242-4E46-9866-5ACEA1750F2B}"/>
            </a:ext>
          </a:extLst>
        </xdr:cNvPr>
        <xdr:cNvSpPr>
          <a:spLocks noChangeShapeType="1"/>
        </xdr:cNvSpPr>
      </xdr:nvSpPr>
      <xdr:spPr bwMode="auto">
        <a:xfrm>
          <a:off x="13725525" y="2095500"/>
          <a:ext cx="0" cy="6619875"/>
        </a:xfrm>
        <a:prstGeom prst="line">
          <a:avLst/>
        </a:prstGeom>
        <a:noFill/>
        <a:ln w="12700">
          <a:solidFill>
            <a:srgbClr val="FF0000"/>
          </a:solidFill>
          <a:round/>
          <a:headEnd/>
          <a:tailEnd type="triangle" w="med" len="med"/>
        </a:ln>
      </xdr:spPr>
    </xdr:sp>
    <xdr:clientData/>
  </xdr:twoCellAnchor>
  <xdr:twoCellAnchor>
    <xdr:from>
      <xdr:col>6</xdr:col>
      <xdr:colOff>781050</xdr:colOff>
      <xdr:row>32</xdr:row>
      <xdr:rowOff>161926</xdr:rowOff>
    </xdr:from>
    <xdr:to>
      <xdr:col>7</xdr:col>
      <xdr:colOff>242887</xdr:colOff>
      <xdr:row>34</xdr:row>
      <xdr:rowOff>14288</xdr:rowOff>
    </xdr:to>
    <xdr:sp macro="" textlink="">
      <xdr:nvSpPr>
        <xdr:cNvPr id="6" name="TextBox 5">
          <a:extLst>
            <a:ext uri="{FF2B5EF4-FFF2-40B4-BE49-F238E27FC236}">
              <a16:creationId xmlns:a16="http://schemas.microsoft.com/office/drawing/2014/main" id="{A0CDCC97-D377-C8DD-214A-0218A10C85C6}"/>
            </a:ext>
          </a:extLst>
        </xdr:cNvPr>
        <xdr:cNvSpPr txBox="1"/>
      </xdr:nvSpPr>
      <xdr:spPr>
        <a:xfrm>
          <a:off x="9772650" y="5410201"/>
          <a:ext cx="381000" cy="2047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solidFill>
                <a:srgbClr val="FF0000"/>
              </a:solidFill>
              <a:latin typeface="Arial" panose="020B0604020202020204" pitchFamily="34" charset="0"/>
              <a:cs typeface="Arial" panose="020B0604020202020204" pitchFamily="34" charset="0"/>
            </a:rPr>
            <a:t>b</a:t>
          </a:r>
        </a:p>
      </xdr:txBody>
    </xdr:sp>
    <xdr:clientData/>
  </xdr:twoCellAnchor>
  <xdr:twoCellAnchor>
    <xdr:from>
      <xdr:col>11</xdr:col>
      <xdr:colOff>576263</xdr:colOff>
      <xdr:row>33</xdr:row>
      <xdr:rowOff>4764</xdr:rowOff>
    </xdr:from>
    <xdr:to>
      <xdr:col>12</xdr:col>
      <xdr:colOff>333376</xdr:colOff>
      <xdr:row>33</xdr:row>
      <xdr:rowOff>176214</xdr:rowOff>
    </xdr:to>
    <xdr:sp macro="" textlink="">
      <xdr:nvSpPr>
        <xdr:cNvPr id="8" name="TextBox 7">
          <a:extLst>
            <a:ext uri="{FF2B5EF4-FFF2-40B4-BE49-F238E27FC236}">
              <a16:creationId xmlns:a16="http://schemas.microsoft.com/office/drawing/2014/main" id="{E6D6C2DF-5299-4D9D-9BC1-632151189DC3}"/>
            </a:ext>
          </a:extLst>
        </xdr:cNvPr>
        <xdr:cNvSpPr txBox="1"/>
      </xdr:nvSpPr>
      <xdr:spPr>
        <a:xfrm>
          <a:off x="13015913" y="5419727"/>
          <a:ext cx="500063"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solidFill>
                <a:srgbClr val="FF0000"/>
              </a:solidFill>
              <a:latin typeface="Arial" panose="020B0604020202020204" pitchFamily="34" charset="0"/>
              <a:cs typeface="Arial" panose="020B0604020202020204" pitchFamily="34" charset="0"/>
            </a:rPr>
            <a:t>b +c</a:t>
          </a:r>
        </a:p>
      </xdr:txBody>
    </xdr:sp>
    <xdr:clientData/>
  </xdr:twoCellAnchor>
  <xdr:twoCellAnchor>
    <xdr:from>
      <xdr:col>5</xdr:col>
      <xdr:colOff>2362200</xdr:colOff>
      <xdr:row>52</xdr:row>
      <xdr:rowOff>157162</xdr:rowOff>
    </xdr:from>
    <xdr:to>
      <xdr:col>5</xdr:col>
      <xdr:colOff>2486026</xdr:colOff>
      <xdr:row>56</xdr:row>
      <xdr:rowOff>38099</xdr:rowOff>
    </xdr:to>
    <xdr:sp macro="" textlink="">
      <xdr:nvSpPr>
        <xdr:cNvPr id="3" name="TextBox 2">
          <a:extLst>
            <a:ext uri="{FF2B5EF4-FFF2-40B4-BE49-F238E27FC236}">
              <a16:creationId xmlns:a16="http://schemas.microsoft.com/office/drawing/2014/main" id="{58B06190-179E-2022-E8AD-158842802787}"/>
            </a:ext>
          </a:extLst>
        </xdr:cNvPr>
        <xdr:cNvSpPr txBox="1"/>
      </xdr:nvSpPr>
      <xdr:spPr>
        <a:xfrm>
          <a:off x="8258175" y="8853487"/>
          <a:ext cx="123826" cy="576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rgbClr val="FF0000"/>
              </a:solidFill>
            </a:rPr>
            <a:t>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771525</xdr:colOff>
      <xdr:row>7</xdr:row>
      <xdr:rowOff>123825</xdr:rowOff>
    </xdr:from>
    <xdr:to>
      <xdr:col>4</xdr:col>
      <xdr:colOff>314325</xdr:colOff>
      <xdr:row>9</xdr:row>
      <xdr:rowOff>38100</xdr:rowOff>
    </xdr:to>
    <xdr:sp macro="" textlink="">
      <xdr:nvSpPr>
        <xdr:cNvPr id="5" name="TextBox 4">
          <a:hlinkClick xmlns:r="http://schemas.openxmlformats.org/officeDocument/2006/relationships" r:id="rId1"/>
          <a:extLst>
            <a:ext uri="{FF2B5EF4-FFF2-40B4-BE49-F238E27FC236}">
              <a16:creationId xmlns:a16="http://schemas.microsoft.com/office/drawing/2014/main" id="{F39B1814-11F4-4556-80A3-44B2E1BAE8E9}"/>
            </a:ext>
          </a:extLst>
        </xdr:cNvPr>
        <xdr:cNvSpPr txBox="1"/>
      </xdr:nvSpPr>
      <xdr:spPr>
        <a:xfrm>
          <a:off x="5133975" y="1285875"/>
          <a:ext cx="50482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5</a:t>
          </a:r>
        </a:p>
      </xdr:txBody>
    </xdr:sp>
    <xdr:clientData/>
  </xdr:twoCellAnchor>
  <xdr:twoCellAnchor>
    <xdr:from>
      <xdr:col>3</xdr:col>
      <xdr:colOff>758190</xdr:colOff>
      <xdr:row>10</xdr:row>
      <xdr:rowOff>125730</xdr:rowOff>
    </xdr:from>
    <xdr:to>
      <xdr:col>4</xdr:col>
      <xdr:colOff>320040</xdr:colOff>
      <xdr:row>14</xdr:row>
      <xdr:rowOff>40005</xdr:rowOff>
    </xdr:to>
    <xdr:sp macro="" textlink="">
      <xdr:nvSpPr>
        <xdr:cNvPr id="6" name="TextBox 5">
          <a:hlinkClick xmlns:r="http://schemas.openxmlformats.org/officeDocument/2006/relationships" r:id="rId2"/>
          <a:extLst>
            <a:ext uri="{FF2B5EF4-FFF2-40B4-BE49-F238E27FC236}">
              <a16:creationId xmlns:a16="http://schemas.microsoft.com/office/drawing/2014/main" id="{090B1980-3E2A-48CA-AE55-253430C45870}"/>
            </a:ext>
          </a:extLst>
        </xdr:cNvPr>
        <xdr:cNvSpPr txBox="1"/>
      </xdr:nvSpPr>
      <xdr:spPr>
        <a:xfrm>
          <a:off x="5120640" y="1773555"/>
          <a:ext cx="523875" cy="561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6</a:t>
          </a:r>
        </a:p>
      </xdr:txBody>
    </xdr:sp>
    <xdr:clientData/>
  </xdr:twoCellAnchor>
  <xdr:twoCellAnchor>
    <xdr:from>
      <xdr:col>3</xdr:col>
      <xdr:colOff>766328</xdr:colOff>
      <xdr:row>18</xdr:row>
      <xdr:rowOff>99578</xdr:rowOff>
    </xdr:from>
    <xdr:to>
      <xdr:col>4</xdr:col>
      <xdr:colOff>350692</xdr:colOff>
      <xdr:row>20</xdr:row>
      <xdr:rowOff>37232</xdr:rowOff>
    </xdr:to>
    <xdr:sp macro="" textlink="">
      <xdr:nvSpPr>
        <xdr:cNvPr id="13" name="TextBox 12">
          <a:hlinkClick xmlns:r="http://schemas.openxmlformats.org/officeDocument/2006/relationships" r:id="rId3"/>
          <a:extLst>
            <a:ext uri="{FF2B5EF4-FFF2-40B4-BE49-F238E27FC236}">
              <a16:creationId xmlns:a16="http://schemas.microsoft.com/office/drawing/2014/main" id="{2A0B3468-F317-4673-BFC6-D936C807D856}"/>
            </a:ext>
          </a:extLst>
        </xdr:cNvPr>
        <xdr:cNvSpPr txBox="1"/>
      </xdr:nvSpPr>
      <xdr:spPr>
        <a:xfrm>
          <a:off x="5128778" y="3042803"/>
          <a:ext cx="546389" cy="2615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7</a:t>
          </a:r>
        </a:p>
      </xdr:txBody>
    </xdr:sp>
    <xdr:clientData/>
  </xdr:twoCellAnchor>
  <xdr:twoCellAnchor>
    <xdr:from>
      <xdr:col>3</xdr:col>
      <xdr:colOff>800100</xdr:colOff>
      <xdr:row>26</xdr:row>
      <xdr:rowOff>0</xdr:rowOff>
    </xdr:from>
    <xdr:to>
      <xdr:col>4</xdr:col>
      <xdr:colOff>333375</xdr:colOff>
      <xdr:row>27</xdr:row>
      <xdr:rowOff>28575</xdr:rowOff>
    </xdr:to>
    <xdr:sp macro="" textlink="">
      <xdr:nvSpPr>
        <xdr:cNvPr id="11" name="TextBox 10">
          <a:hlinkClick xmlns:r="http://schemas.openxmlformats.org/officeDocument/2006/relationships" r:id="rId4"/>
          <a:extLst>
            <a:ext uri="{FF2B5EF4-FFF2-40B4-BE49-F238E27FC236}">
              <a16:creationId xmlns:a16="http://schemas.microsoft.com/office/drawing/2014/main" id="{248DA810-7388-4B48-93D3-C9C597F0A1FD}"/>
            </a:ext>
          </a:extLst>
        </xdr:cNvPr>
        <xdr:cNvSpPr txBox="1"/>
      </xdr:nvSpPr>
      <xdr:spPr>
        <a:xfrm>
          <a:off x="5162550" y="4305300"/>
          <a:ext cx="49530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8</a:t>
          </a:r>
        </a:p>
      </xdr:txBody>
    </xdr:sp>
    <xdr:clientData/>
  </xdr:twoCellAnchor>
  <xdr:twoCellAnchor>
    <xdr:from>
      <xdr:col>3</xdr:col>
      <xdr:colOff>761999</xdr:colOff>
      <xdr:row>30</xdr:row>
      <xdr:rowOff>109538</xdr:rowOff>
    </xdr:from>
    <xdr:to>
      <xdr:col>4</xdr:col>
      <xdr:colOff>384463</xdr:colOff>
      <xdr:row>32</xdr:row>
      <xdr:rowOff>47192</xdr:rowOff>
    </xdr:to>
    <xdr:sp macro="" textlink="">
      <xdr:nvSpPr>
        <xdr:cNvPr id="2" name="TextBox 1">
          <a:hlinkClick xmlns:r="http://schemas.openxmlformats.org/officeDocument/2006/relationships" r:id="rId3"/>
          <a:extLst>
            <a:ext uri="{FF2B5EF4-FFF2-40B4-BE49-F238E27FC236}">
              <a16:creationId xmlns:a16="http://schemas.microsoft.com/office/drawing/2014/main" id="{EE056472-1964-4029-9800-6FF117E4F6B9}"/>
            </a:ext>
          </a:extLst>
        </xdr:cNvPr>
        <xdr:cNvSpPr txBox="1"/>
      </xdr:nvSpPr>
      <xdr:spPr>
        <a:xfrm>
          <a:off x="5124449" y="5062538"/>
          <a:ext cx="584489" cy="2615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7</a:t>
          </a:r>
        </a:p>
      </xdr:txBody>
    </xdr:sp>
    <xdr:clientData/>
  </xdr:twoCellAnchor>
  <xdr:twoCellAnchor>
    <xdr:from>
      <xdr:col>3</xdr:col>
      <xdr:colOff>771525</xdr:colOff>
      <xdr:row>9</xdr:row>
      <xdr:rowOff>133350</xdr:rowOff>
    </xdr:from>
    <xdr:to>
      <xdr:col>4</xdr:col>
      <xdr:colOff>314325</xdr:colOff>
      <xdr:row>11</xdr:row>
      <xdr:rowOff>47625</xdr:rowOff>
    </xdr:to>
    <xdr:sp macro="" textlink="">
      <xdr:nvSpPr>
        <xdr:cNvPr id="3" name="TextBox 2">
          <a:hlinkClick xmlns:r="http://schemas.openxmlformats.org/officeDocument/2006/relationships" r:id="rId1"/>
          <a:extLst>
            <a:ext uri="{FF2B5EF4-FFF2-40B4-BE49-F238E27FC236}">
              <a16:creationId xmlns:a16="http://schemas.microsoft.com/office/drawing/2014/main" id="{ADC000A0-C9C2-405F-9D28-199B8689224E}"/>
            </a:ext>
          </a:extLst>
        </xdr:cNvPr>
        <xdr:cNvSpPr txBox="1"/>
      </xdr:nvSpPr>
      <xdr:spPr>
        <a:xfrm>
          <a:off x="5133975" y="1619250"/>
          <a:ext cx="50482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5</a:t>
          </a:r>
        </a:p>
      </xdr:txBody>
    </xdr:sp>
    <xdr:clientData/>
  </xdr:twoCellAnchor>
  <xdr:twoCellAnchor>
    <xdr:from>
      <xdr:col>3</xdr:col>
      <xdr:colOff>914400</xdr:colOff>
      <xdr:row>15</xdr:row>
      <xdr:rowOff>123825</xdr:rowOff>
    </xdr:from>
    <xdr:to>
      <xdr:col>4</xdr:col>
      <xdr:colOff>504825</xdr:colOff>
      <xdr:row>17</xdr:row>
      <xdr:rowOff>104775</xdr:rowOff>
    </xdr:to>
    <xdr:sp macro="" textlink="">
      <xdr:nvSpPr>
        <xdr:cNvPr id="7" name="TextBox 6">
          <a:extLst>
            <a:ext uri="{FF2B5EF4-FFF2-40B4-BE49-F238E27FC236}">
              <a16:creationId xmlns:a16="http://schemas.microsoft.com/office/drawing/2014/main" id="{53D5AC63-B2EE-9A2B-3434-C787F9EE4F57}"/>
            </a:ext>
          </a:extLst>
        </xdr:cNvPr>
        <xdr:cNvSpPr txBox="1"/>
      </xdr:nvSpPr>
      <xdr:spPr>
        <a:xfrm>
          <a:off x="5276850" y="2581275"/>
          <a:ext cx="5524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b</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7924</xdr:colOff>
      <xdr:row>24</xdr:row>
      <xdr:rowOff>110423</xdr:rowOff>
    </xdr:from>
    <xdr:to>
      <xdr:col>2</xdr:col>
      <xdr:colOff>390525</xdr:colOff>
      <xdr:row>26</xdr:row>
      <xdr:rowOff>75863</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300-000003000000}"/>
            </a:ext>
          </a:extLst>
        </xdr:cNvPr>
        <xdr:cNvSpPr txBox="1"/>
      </xdr:nvSpPr>
      <xdr:spPr>
        <a:xfrm>
          <a:off x="3986508" y="4063719"/>
          <a:ext cx="382601"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FF0000"/>
              </a:solidFill>
            </a:rPr>
            <a:t>3C</a:t>
          </a:r>
        </a:p>
      </xdr:txBody>
    </xdr:sp>
    <xdr:clientData/>
  </xdr:twoCellAnchor>
  <xdr:twoCellAnchor>
    <xdr:from>
      <xdr:col>1</xdr:col>
      <xdr:colOff>2815354</xdr:colOff>
      <xdr:row>8</xdr:row>
      <xdr:rowOff>110254</xdr:rowOff>
    </xdr:from>
    <xdr:to>
      <xdr:col>2</xdr:col>
      <xdr:colOff>345597</xdr:colOff>
      <xdr:row>10</xdr:row>
      <xdr:rowOff>63219</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3632987" y="1425210"/>
          <a:ext cx="429889" cy="2732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4.1</a:t>
          </a:r>
        </a:p>
      </xdr:txBody>
    </xdr:sp>
    <xdr:clientData/>
  </xdr:twoCellAnchor>
  <xdr:twoCellAnchor>
    <xdr:from>
      <xdr:col>2</xdr:col>
      <xdr:colOff>138155</xdr:colOff>
      <xdr:row>10</xdr:row>
      <xdr:rowOff>21074</xdr:rowOff>
    </xdr:from>
    <xdr:to>
      <xdr:col>2</xdr:col>
      <xdr:colOff>143296</xdr:colOff>
      <xdr:row>21</xdr:row>
      <xdr:rowOff>0</xdr:rowOff>
    </xdr:to>
    <xdr:cxnSp macro="">
      <xdr:nvCxnSpPr>
        <xdr:cNvPr id="6" name="Straight Arrow Connector 5">
          <a:extLst>
            <a:ext uri="{FF2B5EF4-FFF2-40B4-BE49-F238E27FC236}">
              <a16:creationId xmlns:a16="http://schemas.microsoft.com/office/drawing/2014/main" id="{00000000-0008-0000-0300-000006000000}"/>
            </a:ext>
          </a:extLst>
        </xdr:cNvPr>
        <xdr:cNvCxnSpPr/>
      </xdr:nvCxnSpPr>
      <xdr:spPr>
        <a:xfrm>
          <a:off x="3855434" y="1656339"/>
          <a:ext cx="5141" cy="174063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3055586</xdr:colOff>
      <xdr:row>21</xdr:row>
      <xdr:rowOff>120708</xdr:rowOff>
    </xdr:from>
    <xdr:to>
      <xdr:col>2</xdr:col>
      <xdr:colOff>232141</xdr:colOff>
      <xdr:row>23</xdr:row>
      <xdr:rowOff>33718</xdr:rowOff>
    </xdr:to>
    <xdr:sp macro="" textlink="">
      <xdr:nvSpPr>
        <xdr:cNvPr id="5" name="TextBox 4">
          <a:hlinkClick xmlns:r="http://schemas.openxmlformats.org/officeDocument/2006/relationships" r:id="rId3"/>
          <a:extLst>
            <a:ext uri="{FF2B5EF4-FFF2-40B4-BE49-F238E27FC236}">
              <a16:creationId xmlns:a16="http://schemas.microsoft.com/office/drawing/2014/main" id="{AFEAD1CA-71C3-4CCD-8125-83C95D1DF21E}"/>
            </a:ext>
          </a:extLst>
        </xdr:cNvPr>
        <xdr:cNvSpPr txBox="1"/>
      </xdr:nvSpPr>
      <xdr:spPr>
        <a:xfrm>
          <a:off x="3932223" y="3593540"/>
          <a:ext cx="278502" cy="233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5</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57150</xdr:colOff>
      <xdr:row>16</xdr:row>
      <xdr:rowOff>38100</xdr:rowOff>
    </xdr:from>
    <xdr:to>
      <xdr:col>7</xdr:col>
      <xdr:colOff>66675</xdr:colOff>
      <xdr:row>37</xdr:row>
      <xdr:rowOff>161925</xdr:rowOff>
    </xdr:to>
    <xdr:cxnSp macro="">
      <xdr:nvCxnSpPr>
        <xdr:cNvPr id="3" name="Straight Arrow Connector 2">
          <a:extLst>
            <a:ext uri="{FF2B5EF4-FFF2-40B4-BE49-F238E27FC236}">
              <a16:creationId xmlns:a16="http://schemas.microsoft.com/office/drawing/2014/main" id="{00000000-0008-0000-0400-000003000000}"/>
            </a:ext>
          </a:extLst>
        </xdr:cNvPr>
        <xdr:cNvCxnSpPr/>
      </xdr:nvCxnSpPr>
      <xdr:spPr>
        <a:xfrm>
          <a:off x="7400925" y="3086100"/>
          <a:ext cx="9525" cy="41243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47625</xdr:colOff>
      <xdr:row>12</xdr:row>
      <xdr:rowOff>14288</xdr:rowOff>
    </xdr:from>
    <xdr:to>
      <xdr:col>8</xdr:col>
      <xdr:colOff>66675</xdr:colOff>
      <xdr:row>51</xdr:row>
      <xdr:rowOff>0</xdr:rowOff>
    </xdr:to>
    <xdr:cxnSp macro="">
      <xdr:nvCxnSpPr>
        <xdr:cNvPr id="4" name="Straight Arrow Connector 3">
          <a:extLst>
            <a:ext uri="{FF2B5EF4-FFF2-40B4-BE49-F238E27FC236}">
              <a16:creationId xmlns:a16="http://schemas.microsoft.com/office/drawing/2014/main" id="{00000000-0008-0000-0500-000004000000}"/>
            </a:ext>
          </a:extLst>
        </xdr:cNvPr>
        <xdr:cNvCxnSpPr/>
      </xdr:nvCxnSpPr>
      <xdr:spPr>
        <a:xfrm>
          <a:off x="8353425" y="2890838"/>
          <a:ext cx="19050" cy="741521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876300</xdr:colOff>
      <xdr:row>10</xdr:row>
      <xdr:rowOff>171450</xdr:rowOff>
    </xdr:from>
    <xdr:to>
      <xdr:col>8</xdr:col>
      <xdr:colOff>161925</xdr:colOff>
      <xdr:row>12</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5C363D2A-C907-428E-A39D-8E54E4ED2DBB}"/>
            </a:ext>
          </a:extLst>
        </xdr:cNvPr>
        <xdr:cNvSpPr txBox="1"/>
      </xdr:nvSpPr>
      <xdr:spPr>
        <a:xfrm>
          <a:off x="8229600" y="2667000"/>
          <a:ext cx="23812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2</a:t>
          </a:r>
        </a:p>
      </xdr:txBody>
    </xdr:sp>
    <xdr:clientData/>
  </xdr:twoCellAnchor>
  <xdr:twoCellAnchor>
    <xdr:from>
      <xdr:col>7</xdr:col>
      <xdr:colOff>904875</xdr:colOff>
      <xdr:row>51</xdr:row>
      <xdr:rowOff>180974</xdr:rowOff>
    </xdr:from>
    <xdr:to>
      <xdr:col>8</xdr:col>
      <xdr:colOff>180975</xdr:colOff>
      <xdr:row>53</xdr:row>
      <xdr:rowOff>42862</xdr:rowOff>
    </xdr:to>
    <xdr:sp macro="" textlink="">
      <xdr:nvSpPr>
        <xdr:cNvPr id="5" name="TextBox 4">
          <a:hlinkClick xmlns:r="http://schemas.openxmlformats.org/officeDocument/2006/relationships" r:id="rId2"/>
          <a:extLst>
            <a:ext uri="{FF2B5EF4-FFF2-40B4-BE49-F238E27FC236}">
              <a16:creationId xmlns:a16="http://schemas.microsoft.com/office/drawing/2014/main" id="{96902545-330C-4ACE-AFFA-36A3708AF149}"/>
            </a:ext>
          </a:extLst>
        </xdr:cNvPr>
        <xdr:cNvSpPr txBox="1"/>
      </xdr:nvSpPr>
      <xdr:spPr>
        <a:xfrm>
          <a:off x="10163175" y="10487024"/>
          <a:ext cx="228600" cy="242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3</a:t>
          </a:r>
        </a:p>
      </xdr:txBody>
    </xdr:sp>
    <xdr:clientData/>
  </xdr:twoCellAnchor>
  <xdr:twoCellAnchor>
    <xdr:from>
      <xdr:col>7</xdr:col>
      <xdr:colOff>857250</xdr:colOff>
      <xdr:row>67</xdr:row>
      <xdr:rowOff>4767</xdr:rowOff>
    </xdr:from>
    <xdr:to>
      <xdr:col>8</xdr:col>
      <xdr:colOff>180974</xdr:colOff>
      <xdr:row>68</xdr:row>
      <xdr:rowOff>38100</xdr:rowOff>
    </xdr:to>
    <xdr:sp macro="" textlink="">
      <xdr:nvSpPr>
        <xdr:cNvPr id="8" name="TextBox 7">
          <a:hlinkClick xmlns:r="http://schemas.openxmlformats.org/officeDocument/2006/relationships" r:id="rId3"/>
          <a:extLst>
            <a:ext uri="{FF2B5EF4-FFF2-40B4-BE49-F238E27FC236}">
              <a16:creationId xmlns:a16="http://schemas.microsoft.com/office/drawing/2014/main" id="{3E61B4FA-1A07-4305-945F-C5D60967BE70}"/>
            </a:ext>
          </a:extLst>
        </xdr:cNvPr>
        <xdr:cNvSpPr txBox="1"/>
      </xdr:nvSpPr>
      <xdr:spPr>
        <a:xfrm>
          <a:off x="10115550" y="13358817"/>
          <a:ext cx="276224" cy="233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buFontTx/>
            <a:buNone/>
          </a:pPr>
          <a:r>
            <a:rPr lang="en-US" sz="1100" b="1" u="sng">
              <a:solidFill>
                <a:srgbClr val="FF0000"/>
              </a:solidFill>
            </a:rPr>
            <a:t>4</a:t>
          </a:r>
        </a:p>
      </xdr:txBody>
    </xdr:sp>
    <xdr:clientData/>
  </xdr:twoCellAnchor>
  <xdr:twoCellAnchor>
    <xdr:from>
      <xdr:col>0</xdr:col>
      <xdr:colOff>3267075</xdr:colOff>
      <xdr:row>0</xdr:row>
      <xdr:rowOff>47625</xdr:rowOff>
    </xdr:from>
    <xdr:to>
      <xdr:col>10</xdr:col>
      <xdr:colOff>371475</xdr:colOff>
      <xdr:row>4</xdr:row>
      <xdr:rowOff>114300</xdr:rowOff>
    </xdr:to>
    <xdr:sp macro="" textlink="">
      <xdr:nvSpPr>
        <xdr:cNvPr id="11" name="TextBox 10">
          <a:extLst>
            <a:ext uri="{FF2B5EF4-FFF2-40B4-BE49-F238E27FC236}">
              <a16:creationId xmlns:a16="http://schemas.microsoft.com/office/drawing/2014/main" id="{4F983D18-FBF0-4DF0-9395-6DA7C2B902DB}"/>
            </a:ext>
          </a:extLst>
        </xdr:cNvPr>
        <xdr:cNvSpPr txBox="1"/>
      </xdr:nvSpPr>
      <xdr:spPr>
        <a:xfrm>
          <a:off x="3267075" y="47625"/>
          <a:ext cx="4819650" cy="828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solidFill>
                <a:srgbClr val="FF0000"/>
              </a:solidFill>
            </a:rPr>
            <a:t>Source:  G:\Corpacct\Regulatory Matters\ACC\UNSG TY 2024 0630\ARAM\Assignments due 07.15.2026\Payroll and Benefits and Associated Payroll Taxes (Other Known and Measurable Adjustments)\Support\Annualized Payroll Calculation for Increases - 06.30.26.xlsx</a:t>
          </a:r>
        </a:p>
      </xdr:txBody>
    </xdr:sp>
    <xdr:clientData/>
  </xdr:twoCellAnchor>
  <xdr:twoCellAnchor>
    <xdr:from>
      <xdr:col>8</xdr:col>
      <xdr:colOff>904875</xdr:colOff>
      <xdr:row>51</xdr:row>
      <xdr:rowOff>180974</xdr:rowOff>
    </xdr:from>
    <xdr:to>
      <xdr:col>9</xdr:col>
      <xdr:colOff>133350</xdr:colOff>
      <xdr:row>53</xdr:row>
      <xdr:rowOff>42862</xdr:rowOff>
    </xdr:to>
    <xdr:sp macro="" textlink="">
      <xdr:nvSpPr>
        <xdr:cNvPr id="6" name="TextBox 5">
          <a:hlinkClick xmlns:r="http://schemas.openxmlformats.org/officeDocument/2006/relationships" r:id="rId2"/>
          <a:extLst>
            <a:ext uri="{FF2B5EF4-FFF2-40B4-BE49-F238E27FC236}">
              <a16:creationId xmlns:a16="http://schemas.microsoft.com/office/drawing/2014/main" id="{C10F2E6A-A0A9-483F-A20B-DEB6C6EB1176}"/>
            </a:ext>
          </a:extLst>
        </xdr:cNvPr>
        <xdr:cNvSpPr txBox="1"/>
      </xdr:nvSpPr>
      <xdr:spPr>
        <a:xfrm>
          <a:off x="11115675" y="10487024"/>
          <a:ext cx="180975" cy="242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3</a:t>
          </a:r>
        </a:p>
      </xdr:txBody>
    </xdr:sp>
    <xdr:clientData/>
  </xdr:twoCellAnchor>
  <xdr:twoCellAnchor>
    <xdr:from>
      <xdr:col>7</xdr:col>
      <xdr:colOff>371475</xdr:colOff>
      <xdr:row>68</xdr:row>
      <xdr:rowOff>0</xdr:rowOff>
    </xdr:from>
    <xdr:to>
      <xdr:col>7</xdr:col>
      <xdr:colOff>438150</xdr:colOff>
      <xdr:row>69</xdr:row>
      <xdr:rowOff>38100</xdr:rowOff>
    </xdr:to>
    <xdr:cxnSp macro="">
      <xdr:nvCxnSpPr>
        <xdr:cNvPr id="9" name="Straight Arrow Connector 8">
          <a:extLst>
            <a:ext uri="{FF2B5EF4-FFF2-40B4-BE49-F238E27FC236}">
              <a16:creationId xmlns:a16="http://schemas.microsoft.com/office/drawing/2014/main" id="{7C693C8E-9FD7-3B23-3507-1019F732585B}"/>
            </a:ext>
          </a:extLst>
        </xdr:cNvPr>
        <xdr:cNvCxnSpPr/>
      </xdr:nvCxnSpPr>
      <xdr:spPr>
        <a:xfrm flipV="1">
          <a:off x="7724775" y="13554075"/>
          <a:ext cx="66675" cy="2381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1828800</xdr:colOff>
      <xdr:row>0</xdr:row>
      <xdr:rowOff>0</xdr:rowOff>
    </xdr:from>
    <xdr:to>
      <xdr:col>15</xdr:col>
      <xdr:colOff>9525</xdr:colOff>
      <xdr:row>2</xdr:row>
      <xdr:rowOff>95250</xdr:rowOff>
    </xdr:to>
    <xdr:sp macro="" textlink="">
      <xdr:nvSpPr>
        <xdr:cNvPr id="2" name="TextBox 1">
          <a:extLst>
            <a:ext uri="{FF2B5EF4-FFF2-40B4-BE49-F238E27FC236}">
              <a16:creationId xmlns:a16="http://schemas.microsoft.com/office/drawing/2014/main" id="{F5FD0145-BA4E-40A2-BC05-1E807A2E2F33}"/>
            </a:ext>
          </a:extLst>
        </xdr:cNvPr>
        <xdr:cNvSpPr txBox="1"/>
      </xdr:nvSpPr>
      <xdr:spPr>
        <a:xfrm>
          <a:off x="4495800" y="0"/>
          <a:ext cx="7038975" cy="419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solidFill>
                <a:srgbClr val="FF0000"/>
              </a:solidFill>
            </a:rPr>
            <a:t>Copied from G:\Corpacct\Regulatory Matters\ACC\UNSG TY 2024 0630\ARAM\Assignments due 07.15.2026\Payroll and Benefits and Associated Payroll Taxes (Other Known and Measurable Adjustments)\Support\01 Pages 354-355 UNSG 07.01.25-06.30.26 orig-use for 08.25.26 update.xlsm</a:t>
          </a:r>
        </a:p>
      </xdr:txBody>
    </xdr:sp>
    <xdr:clientData/>
  </xdr:twoCellAnchor>
  <xdr:twoCellAnchor>
    <xdr:from>
      <xdr:col>12</xdr:col>
      <xdr:colOff>876300</xdr:colOff>
      <xdr:row>21</xdr:row>
      <xdr:rowOff>128588</xdr:rowOff>
    </xdr:from>
    <xdr:to>
      <xdr:col>14</xdr:col>
      <xdr:colOff>1</xdr:colOff>
      <xdr:row>23</xdr:row>
      <xdr:rowOff>42863</xdr:rowOff>
    </xdr:to>
    <xdr:sp macro="" textlink="">
      <xdr:nvSpPr>
        <xdr:cNvPr id="3" name="TextBox 2">
          <a:hlinkClick xmlns:r="http://schemas.openxmlformats.org/officeDocument/2006/relationships" r:id="rId1"/>
          <a:extLst>
            <a:ext uri="{FF2B5EF4-FFF2-40B4-BE49-F238E27FC236}">
              <a16:creationId xmlns:a16="http://schemas.microsoft.com/office/drawing/2014/main" id="{6C3154B0-5A3E-45D2-8ACD-BB14BA174A1A}"/>
            </a:ext>
          </a:extLst>
        </xdr:cNvPr>
        <xdr:cNvSpPr txBox="1"/>
      </xdr:nvSpPr>
      <xdr:spPr>
        <a:xfrm>
          <a:off x="11744325" y="3629026"/>
          <a:ext cx="31908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3</a:t>
          </a:r>
        </a:p>
      </xdr:txBody>
    </xdr:sp>
    <xdr:clientData/>
  </xdr:twoCellAnchor>
  <xdr:twoCellAnchor>
    <xdr:from>
      <xdr:col>9</xdr:col>
      <xdr:colOff>9525</xdr:colOff>
      <xdr:row>43</xdr:row>
      <xdr:rowOff>76200</xdr:rowOff>
    </xdr:from>
    <xdr:to>
      <xdr:col>10</xdr:col>
      <xdr:colOff>142875</xdr:colOff>
      <xdr:row>43</xdr:row>
      <xdr:rowOff>76200</xdr:rowOff>
    </xdr:to>
    <xdr:sp macro="" textlink="">
      <xdr:nvSpPr>
        <xdr:cNvPr id="4" name="Line 2">
          <a:extLst>
            <a:ext uri="{FF2B5EF4-FFF2-40B4-BE49-F238E27FC236}">
              <a16:creationId xmlns:a16="http://schemas.microsoft.com/office/drawing/2014/main" id="{A801AA1C-8B85-4E13-A9A8-E6B80EDC5B37}"/>
            </a:ext>
          </a:extLst>
        </xdr:cNvPr>
        <xdr:cNvSpPr>
          <a:spLocks noChangeShapeType="1"/>
        </xdr:cNvSpPr>
      </xdr:nvSpPr>
      <xdr:spPr bwMode="auto">
        <a:xfrm flipH="1">
          <a:off x="8562975" y="7038975"/>
          <a:ext cx="561975" cy="0"/>
        </a:xfrm>
        <a:prstGeom prst="line">
          <a:avLst/>
        </a:prstGeom>
        <a:noFill/>
        <a:ln w="12700">
          <a:solidFill>
            <a:srgbClr val="FF0000"/>
          </a:solidFill>
          <a:round/>
          <a:headEnd/>
          <a:tailEnd/>
        </a:ln>
      </xdr:spPr>
    </xdr:sp>
    <xdr:clientData/>
  </xdr:twoCellAnchor>
  <xdr:twoCellAnchor>
    <xdr:from>
      <xdr:col>6</xdr:col>
      <xdr:colOff>513557</xdr:colOff>
      <xdr:row>25</xdr:row>
      <xdr:rowOff>10319</xdr:rowOff>
    </xdr:from>
    <xdr:to>
      <xdr:col>6</xdr:col>
      <xdr:colOff>515145</xdr:colOff>
      <xdr:row>26</xdr:row>
      <xdr:rowOff>153194</xdr:rowOff>
    </xdr:to>
    <xdr:cxnSp macro="">
      <xdr:nvCxnSpPr>
        <xdr:cNvPr id="5" name="Straight Arrow Connector 4">
          <a:extLst>
            <a:ext uri="{FF2B5EF4-FFF2-40B4-BE49-F238E27FC236}">
              <a16:creationId xmlns:a16="http://schemas.microsoft.com/office/drawing/2014/main" id="{01A2B7AF-93D1-4148-A2F1-89B71DE0D465}"/>
            </a:ext>
          </a:extLst>
        </xdr:cNvPr>
        <xdr:cNvCxnSpPr/>
      </xdr:nvCxnSpPr>
      <xdr:spPr>
        <a:xfrm rot="5400000" flipH="1" flipV="1">
          <a:off x="6567488" y="4205288"/>
          <a:ext cx="314325" cy="1588"/>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427832</xdr:colOff>
      <xdr:row>25</xdr:row>
      <xdr:rowOff>10319</xdr:rowOff>
    </xdr:from>
    <xdr:to>
      <xdr:col>12</xdr:col>
      <xdr:colOff>429420</xdr:colOff>
      <xdr:row>26</xdr:row>
      <xdr:rowOff>153194</xdr:rowOff>
    </xdr:to>
    <xdr:cxnSp macro="">
      <xdr:nvCxnSpPr>
        <xdr:cNvPr id="6" name="Straight Arrow Connector 5">
          <a:extLst>
            <a:ext uri="{FF2B5EF4-FFF2-40B4-BE49-F238E27FC236}">
              <a16:creationId xmlns:a16="http://schemas.microsoft.com/office/drawing/2014/main" id="{BE9A6256-3CE2-4DB4-A641-32FA65B6EE65}"/>
            </a:ext>
          </a:extLst>
        </xdr:cNvPr>
        <xdr:cNvCxnSpPr/>
      </xdr:nvCxnSpPr>
      <xdr:spPr>
        <a:xfrm rot="5400000" flipH="1" flipV="1">
          <a:off x="10253663" y="4205288"/>
          <a:ext cx="314325" cy="1588"/>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514350</xdr:colOff>
      <xdr:row>27</xdr:row>
      <xdr:rowOff>0</xdr:rowOff>
    </xdr:from>
    <xdr:to>
      <xdr:col>12</xdr:col>
      <xdr:colOff>428625</xdr:colOff>
      <xdr:row>27</xdr:row>
      <xdr:rowOff>0</xdr:rowOff>
    </xdr:to>
    <xdr:cxnSp macro="">
      <xdr:nvCxnSpPr>
        <xdr:cNvPr id="7" name="Straight Connector 6">
          <a:extLst>
            <a:ext uri="{FF2B5EF4-FFF2-40B4-BE49-F238E27FC236}">
              <a16:creationId xmlns:a16="http://schemas.microsoft.com/office/drawing/2014/main" id="{F6CE8193-3B01-4BC5-A0B0-CE7A9BD40DF4}"/>
            </a:ext>
          </a:extLst>
        </xdr:cNvPr>
        <xdr:cNvCxnSpPr/>
      </xdr:nvCxnSpPr>
      <xdr:spPr>
        <a:xfrm>
          <a:off x="6724650" y="4371975"/>
          <a:ext cx="3686175"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428625</xdr:colOff>
      <xdr:row>44</xdr:row>
      <xdr:rowOff>85725</xdr:rowOff>
    </xdr:from>
    <xdr:to>
      <xdr:col>8</xdr:col>
      <xdr:colOff>438150</xdr:colOff>
      <xdr:row>49</xdr:row>
      <xdr:rowOff>85725</xdr:rowOff>
    </xdr:to>
    <xdr:sp macro="" textlink="">
      <xdr:nvSpPr>
        <xdr:cNvPr id="8" name="Line 4">
          <a:extLst>
            <a:ext uri="{FF2B5EF4-FFF2-40B4-BE49-F238E27FC236}">
              <a16:creationId xmlns:a16="http://schemas.microsoft.com/office/drawing/2014/main" id="{073039F8-0011-40C9-8D21-BB52D9771CB0}"/>
            </a:ext>
          </a:extLst>
        </xdr:cNvPr>
        <xdr:cNvSpPr>
          <a:spLocks noChangeShapeType="1"/>
        </xdr:cNvSpPr>
      </xdr:nvSpPr>
      <xdr:spPr bwMode="auto">
        <a:xfrm flipH="1" flipV="1">
          <a:off x="8143875" y="7219950"/>
          <a:ext cx="9525" cy="819150"/>
        </a:xfrm>
        <a:prstGeom prst="line">
          <a:avLst/>
        </a:prstGeom>
        <a:noFill/>
        <a:ln w="12700">
          <a:solidFill>
            <a:srgbClr val="FF0000"/>
          </a:solidFill>
          <a:round/>
          <a:headEnd/>
          <a:tailEnd type="triangle" w="med" len="med"/>
        </a:ln>
      </xdr:spPr>
    </xdr:sp>
    <xdr:clientData/>
  </xdr:twoCellAnchor>
  <xdr:twoCellAnchor>
    <xdr:from>
      <xdr:col>3</xdr:col>
      <xdr:colOff>123825</xdr:colOff>
      <xdr:row>49</xdr:row>
      <xdr:rowOff>85725</xdr:rowOff>
    </xdr:from>
    <xdr:to>
      <xdr:col>8</xdr:col>
      <xdr:colOff>438150</xdr:colOff>
      <xdr:row>49</xdr:row>
      <xdr:rowOff>85725</xdr:rowOff>
    </xdr:to>
    <xdr:sp macro="" textlink="">
      <xdr:nvSpPr>
        <xdr:cNvPr id="9" name="Line 3">
          <a:extLst>
            <a:ext uri="{FF2B5EF4-FFF2-40B4-BE49-F238E27FC236}">
              <a16:creationId xmlns:a16="http://schemas.microsoft.com/office/drawing/2014/main" id="{A3EBA99F-4526-47B5-8933-D63031354EC6}"/>
            </a:ext>
          </a:extLst>
        </xdr:cNvPr>
        <xdr:cNvSpPr>
          <a:spLocks noChangeShapeType="1"/>
        </xdr:cNvSpPr>
      </xdr:nvSpPr>
      <xdr:spPr bwMode="auto">
        <a:xfrm>
          <a:off x="4819650" y="8039100"/>
          <a:ext cx="3333750" cy="0"/>
        </a:xfrm>
        <a:prstGeom prst="line">
          <a:avLst/>
        </a:prstGeom>
        <a:noFill/>
        <a:ln w="12700">
          <a:solidFill>
            <a:srgbClr val="FF0000"/>
          </a:solidFill>
          <a:round/>
          <a:headEnd/>
          <a:tailEnd/>
        </a:ln>
      </xdr:spPr>
    </xdr:sp>
    <xdr:clientData/>
  </xdr:twoCellAnchor>
  <xdr:twoCellAnchor>
    <xdr:from>
      <xdr:col>10</xdr:col>
      <xdr:colOff>123825</xdr:colOff>
      <xdr:row>17</xdr:row>
      <xdr:rowOff>0</xdr:rowOff>
    </xdr:from>
    <xdr:to>
      <xdr:col>10</xdr:col>
      <xdr:colOff>123825</xdr:colOff>
      <xdr:row>43</xdr:row>
      <xdr:rowOff>85725</xdr:rowOff>
    </xdr:to>
    <xdr:sp macro="" textlink="">
      <xdr:nvSpPr>
        <xdr:cNvPr id="10" name="Line 1">
          <a:extLst>
            <a:ext uri="{FF2B5EF4-FFF2-40B4-BE49-F238E27FC236}">
              <a16:creationId xmlns:a16="http://schemas.microsoft.com/office/drawing/2014/main" id="{3BCDC261-EEE6-4CFA-9587-FB3C249AB7B6}"/>
            </a:ext>
          </a:extLst>
        </xdr:cNvPr>
        <xdr:cNvSpPr>
          <a:spLocks noChangeShapeType="1"/>
        </xdr:cNvSpPr>
      </xdr:nvSpPr>
      <xdr:spPr bwMode="auto">
        <a:xfrm flipV="1">
          <a:off x="9144000" y="2752725"/>
          <a:ext cx="0" cy="4314825"/>
        </a:xfrm>
        <a:prstGeom prst="line">
          <a:avLst/>
        </a:prstGeom>
        <a:noFill/>
        <a:ln w="12700">
          <a:solidFill>
            <a:srgbClr val="FF0000"/>
          </a:solidFill>
          <a:round/>
          <a:headEnd/>
          <a:tailEnd type="triangle" w="med" len="me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881061</xdr:colOff>
      <xdr:row>25</xdr:row>
      <xdr:rowOff>161924</xdr:rowOff>
    </xdr:from>
    <xdr:to>
      <xdr:col>2</xdr:col>
      <xdr:colOff>166687</xdr:colOff>
      <xdr:row>27</xdr:row>
      <xdr:rowOff>19050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E20A08E4-5358-4D9A-88D9-995B90756D13}"/>
            </a:ext>
          </a:extLst>
        </xdr:cNvPr>
        <xdr:cNvSpPr txBox="1"/>
      </xdr:nvSpPr>
      <xdr:spPr>
        <a:xfrm>
          <a:off x="2138361" y="5114924"/>
          <a:ext cx="228601" cy="238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3</a:t>
          </a:r>
        </a:p>
      </xdr:txBody>
    </xdr:sp>
    <xdr:clientData/>
  </xdr:twoCellAnchor>
  <xdr:twoCellAnchor>
    <xdr:from>
      <xdr:col>1</xdr:col>
      <xdr:colOff>895350</xdr:colOff>
      <xdr:row>23</xdr:row>
      <xdr:rowOff>0</xdr:rowOff>
    </xdr:from>
    <xdr:to>
      <xdr:col>2</xdr:col>
      <xdr:colOff>180976</xdr:colOff>
      <xdr:row>24</xdr:row>
      <xdr:rowOff>47626</xdr:rowOff>
    </xdr:to>
    <xdr:sp macro="" textlink="">
      <xdr:nvSpPr>
        <xdr:cNvPr id="3" name="TextBox 2">
          <a:hlinkClick xmlns:r="http://schemas.openxmlformats.org/officeDocument/2006/relationships" r:id="rId1"/>
          <a:extLst>
            <a:ext uri="{FF2B5EF4-FFF2-40B4-BE49-F238E27FC236}">
              <a16:creationId xmlns:a16="http://schemas.microsoft.com/office/drawing/2014/main" id="{DF6C70A5-8BAC-4907-A464-D52034981758}"/>
            </a:ext>
          </a:extLst>
        </xdr:cNvPr>
        <xdr:cNvSpPr txBox="1"/>
      </xdr:nvSpPr>
      <xdr:spPr>
        <a:xfrm>
          <a:off x="2152650" y="4572000"/>
          <a:ext cx="228601" cy="238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5</a:t>
          </a:r>
        </a:p>
      </xdr:txBody>
    </xdr:sp>
    <xdr:clientData/>
  </xdr:twoCellAnchor>
  <xdr:twoCellAnchor>
    <xdr:from>
      <xdr:col>1</xdr:col>
      <xdr:colOff>895350</xdr:colOff>
      <xdr:row>24</xdr:row>
      <xdr:rowOff>0</xdr:rowOff>
    </xdr:from>
    <xdr:to>
      <xdr:col>2</xdr:col>
      <xdr:colOff>180976</xdr:colOff>
      <xdr:row>25</xdr:row>
      <xdr:rowOff>47626</xdr:rowOff>
    </xdr:to>
    <xdr:sp macro="" textlink="">
      <xdr:nvSpPr>
        <xdr:cNvPr id="4" name="TextBox 3">
          <a:hlinkClick xmlns:r="http://schemas.openxmlformats.org/officeDocument/2006/relationships" r:id="rId1"/>
          <a:extLst>
            <a:ext uri="{FF2B5EF4-FFF2-40B4-BE49-F238E27FC236}">
              <a16:creationId xmlns:a16="http://schemas.microsoft.com/office/drawing/2014/main" id="{2980504F-6227-4050-9F90-3C566BD92CB9}"/>
            </a:ext>
          </a:extLst>
        </xdr:cNvPr>
        <xdr:cNvSpPr txBox="1"/>
      </xdr:nvSpPr>
      <xdr:spPr>
        <a:xfrm>
          <a:off x="2152650" y="4762500"/>
          <a:ext cx="228601" cy="238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5</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4943475</xdr:colOff>
      <xdr:row>10</xdr:row>
      <xdr:rowOff>171450</xdr:rowOff>
    </xdr:from>
    <xdr:to>
      <xdr:col>1</xdr:col>
      <xdr:colOff>247649</xdr:colOff>
      <xdr:row>12</xdr:row>
      <xdr:rowOff>28575</xdr:rowOff>
    </xdr:to>
    <xdr:sp macro="" textlink="">
      <xdr:nvSpPr>
        <xdr:cNvPr id="12" name="TextBox 11">
          <a:extLst>
            <a:ext uri="{FF2B5EF4-FFF2-40B4-BE49-F238E27FC236}">
              <a16:creationId xmlns:a16="http://schemas.microsoft.com/office/drawing/2014/main" id="{67AB1F83-2C14-4581-8E19-239F696F5732}"/>
            </a:ext>
          </a:extLst>
        </xdr:cNvPr>
        <xdr:cNvSpPr txBox="1"/>
      </xdr:nvSpPr>
      <xdr:spPr>
        <a:xfrm>
          <a:off x="4943475" y="2619375"/>
          <a:ext cx="361949"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8.2</a:t>
          </a:r>
        </a:p>
      </xdr:txBody>
    </xdr:sp>
    <xdr:clientData/>
  </xdr:twoCellAnchor>
  <xdr:twoCellAnchor>
    <xdr:from>
      <xdr:col>0</xdr:col>
      <xdr:colOff>4962525</xdr:colOff>
      <xdr:row>12</xdr:row>
      <xdr:rowOff>171450</xdr:rowOff>
    </xdr:from>
    <xdr:to>
      <xdr:col>1</xdr:col>
      <xdr:colOff>276225</xdr:colOff>
      <xdr:row>14</xdr:row>
      <xdr:rowOff>28575</xdr:rowOff>
    </xdr:to>
    <xdr:sp macro="" textlink="">
      <xdr:nvSpPr>
        <xdr:cNvPr id="13" name="TextBox 12">
          <a:extLst>
            <a:ext uri="{FF2B5EF4-FFF2-40B4-BE49-F238E27FC236}">
              <a16:creationId xmlns:a16="http://schemas.microsoft.com/office/drawing/2014/main" id="{E181DB87-9F64-40D2-B38F-ECDB09B095CC}"/>
            </a:ext>
          </a:extLst>
        </xdr:cNvPr>
        <xdr:cNvSpPr txBox="1"/>
      </xdr:nvSpPr>
      <xdr:spPr>
        <a:xfrm>
          <a:off x="4962525" y="3000375"/>
          <a:ext cx="37147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8.2</a:t>
          </a:r>
        </a:p>
      </xdr:txBody>
    </xdr:sp>
    <xdr:clientData/>
  </xdr:twoCellAnchor>
  <xdr:twoCellAnchor>
    <xdr:from>
      <xdr:col>1</xdr:col>
      <xdr:colOff>1023937</xdr:colOff>
      <xdr:row>10</xdr:row>
      <xdr:rowOff>133350</xdr:rowOff>
    </xdr:from>
    <xdr:to>
      <xdr:col>2</xdr:col>
      <xdr:colOff>376236</xdr:colOff>
      <xdr:row>11</xdr:row>
      <xdr:rowOff>171450</xdr:rowOff>
    </xdr:to>
    <xdr:sp macro="" textlink="">
      <xdr:nvSpPr>
        <xdr:cNvPr id="14" name="TextBox 13">
          <a:extLst>
            <a:ext uri="{FF2B5EF4-FFF2-40B4-BE49-F238E27FC236}">
              <a16:creationId xmlns:a16="http://schemas.microsoft.com/office/drawing/2014/main" id="{ECDDA8CA-951B-427F-9E1E-3081639DA097}"/>
            </a:ext>
          </a:extLst>
        </xdr:cNvPr>
        <xdr:cNvSpPr txBox="1"/>
      </xdr:nvSpPr>
      <xdr:spPr>
        <a:xfrm>
          <a:off x="6443662" y="2495550"/>
          <a:ext cx="433387"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8.1</a:t>
          </a:r>
        </a:p>
      </xdr:txBody>
    </xdr:sp>
    <xdr:clientData/>
  </xdr:twoCellAnchor>
  <xdr:twoCellAnchor>
    <xdr:from>
      <xdr:col>1</xdr:col>
      <xdr:colOff>1009650</xdr:colOff>
      <xdr:row>12</xdr:row>
      <xdr:rowOff>123825</xdr:rowOff>
    </xdr:from>
    <xdr:to>
      <xdr:col>2</xdr:col>
      <xdr:colOff>361949</xdr:colOff>
      <xdr:row>13</xdr:row>
      <xdr:rowOff>161925</xdr:rowOff>
    </xdr:to>
    <xdr:sp macro="" textlink="">
      <xdr:nvSpPr>
        <xdr:cNvPr id="15" name="TextBox 14">
          <a:extLst>
            <a:ext uri="{FF2B5EF4-FFF2-40B4-BE49-F238E27FC236}">
              <a16:creationId xmlns:a16="http://schemas.microsoft.com/office/drawing/2014/main" id="{02391303-9C49-47C2-B3C3-C342F3B03931}"/>
            </a:ext>
          </a:extLst>
        </xdr:cNvPr>
        <xdr:cNvSpPr txBox="1"/>
      </xdr:nvSpPr>
      <xdr:spPr>
        <a:xfrm>
          <a:off x="6429375" y="2847975"/>
          <a:ext cx="433387"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8.1</a:t>
          </a:r>
        </a:p>
      </xdr:txBody>
    </xdr:sp>
    <xdr:clientData/>
  </xdr:twoCellAnchor>
  <xdr:twoCellAnchor>
    <xdr:from>
      <xdr:col>0</xdr:col>
      <xdr:colOff>4991100</xdr:colOff>
      <xdr:row>16</xdr:row>
      <xdr:rowOff>171450</xdr:rowOff>
    </xdr:from>
    <xdr:to>
      <xdr:col>1</xdr:col>
      <xdr:colOff>304800</xdr:colOff>
      <xdr:row>18</xdr:row>
      <xdr:rowOff>28575</xdr:rowOff>
    </xdr:to>
    <xdr:sp macro="" textlink="">
      <xdr:nvSpPr>
        <xdr:cNvPr id="18" name="TextBox 17">
          <a:extLst>
            <a:ext uri="{FF2B5EF4-FFF2-40B4-BE49-F238E27FC236}">
              <a16:creationId xmlns:a16="http://schemas.microsoft.com/office/drawing/2014/main" id="{25A5733D-DC7D-4A21-9ACE-CA74FDD0AFB9}"/>
            </a:ext>
          </a:extLst>
        </xdr:cNvPr>
        <xdr:cNvSpPr txBox="1"/>
      </xdr:nvSpPr>
      <xdr:spPr>
        <a:xfrm>
          <a:off x="4991100" y="3762375"/>
          <a:ext cx="37147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8.4</a:t>
          </a:r>
        </a:p>
      </xdr:txBody>
    </xdr:sp>
    <xdr:clientData/>
  </xdr:twoCellAnchor>
  <xdr:twoCellAnchor>
    <xdr:from>
      <xdr:col>2</xdr:col>
      <xdr:colOff>104775</xdr:colOff>
      <xdr:row>16</xdr:row>
      <xdr:rowOff>161925</xdr:rowOff>
    </xdr:from>
    <xdr:to>
      <xdr:col>2</xdr:col>
      <xdr:colOff>476250</xdr:colOff>
      <xdr:row>18</xdr:row>
      <xdr:rowOff>19050</xdr:rowOff>
    </xdr:to>
    <xdr:sp macro="" textlink="">
      <xdr:nvSpPr>
        <xdr:cNvPr id="19" name="TextBox 18">
          <a:extLst>
            <a:ext uri="{FF2B5EF4-FFF2-40B4-BE49-F238E27FC236}">
              <a16:creationId xmlns:a16="http://schemas.microsoft.com/office/drawing/2014/main" id="{7AD37593-474C-4A49-A1DC-649AD55A8A1D}"/>
            </a:ext>
          </a:extLst>
        </xdr:cNvPr>
        <xdr:cNvSpPr txBox="1"/>
      </xdr:nvSpPr>
      <xdr:spPr>
        <a:xfrm>
          <a:off x="6172200" y="3752850"/>
          <a:ext cx="37147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8.3</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rayson, Pamela" refreshedDate="46247.351439814818" createdVersion="8" refreshedVersion="8" minRefreshableVersion="3" recordCount="10400" xr:uid="{41F0C6DF-4C71-4530-9F4E-45FDFD8A008A}">
  <cacheSource type="worksheet">
    <worksheetSource ref="A11:K10411" sheet="8.1 PA509 A&amp;G query 6mo063026"/>
  </cacheSource>
  <cacheFields count="11">
    <cacheField name="Gl Period Name" numFmtId="0">
      <sharedItems/>
    </cacheField>
    <cacheField name="Company" numFmtId="0">
      <sharedItems count="3">
        <s v="002"/>
        <s v="032"/>
        <s v="033"/>
      </sharedItems>
    </cacheField>
    <cacheField name="Account" numFmtId="0">
      <sharedItems/>
    </cacheField>
    <cacheField name="Expenditure Type" numFmtId="0">
      <sharedItems count="67">
        <s v="010"/>
        <s v="011"/>
        <s v="012"/>
        <s v="015"/>
        <s v="020"/>
        <s v="021"/>
        <s v="022"/>
        <s v="025"/>
        <s v="026"/>
        <s v="027"/>
        <s v="028"/>
        <s v="030"/>
        <s v="031"/>
        <s v="040"/>
        <s v="054"/>
        <s v="291"/>
        <s v="294"/>
        <s v="050"/>
        <s v="052"/>
        <s v="055"/>
        <s v="085"/>
        <s v="122"/>
        <s v="123"/>
        <s v="125"/>
        <s v="126"/>
        <s v="127"/>
        <s v="129"/>
        <s v="206"/>
        <s v="527"/>
        <s v="162"/>
        <s v="163"/>
        <s v="164"/>
        <s v="403"/>
        <s v="204"/>
        <s v="400"/>
        <s v="402"/>
        <s v="401"/>
        <s v="406"/>
        <s v="272"/>
        <s v="277"/>
        <s v="282"/>
        <s v="283"/>
        <s v="284"/>
        <s v="252"/>
        <s v="211"/>
        <s v="200"/>
        <s v="207"/>
        <s v="156"/>
        <s v="205"/>
        <s v="209"/>
        <s v="215"/>
        <s v="263"/>
        <s v="270"/>
        <s v="271"/>
        <s v="276"/>
        <s v="299"/>
        <s v="860"/>
        <s v="920"/>
        <s v="024"/>
        <s v="354"/>
        <s v="405"/>
        <s v="350"/>
        <s v="351"/>
        <s v="352"/>
        <s v="014"/>
        <s v="120"/>
        <s v="124"/>
      </sharedItems>
    </cacheField>
    <cacheField name="Pa Expenditure Type" numFmtId="0">
      <sharedItems containsBlank="1"/>
    </cacheField>
    <cacheField name="Expenditure Type Description" numFmtId="0">
      <sharedItems/>
    </cacheField>
    <cacheField name="Cost Center" numFmtId="0">
      <sharedItems/>
    </cacheField>
    <cacheField name="Cost Center Description" numFmtId="0">
      <sharedItems/>
    </cacheField>
    <cacheField name="Ferc Account" numFmtId="0">
      <sharedItems count="2">
        <s v="0920"/>
        <s v="0921"/>
      </sharedItems>
    </cacheField>
    <cacheField name="Amount" numFmtId="40">
      <sharedItems containsSemiMixedTypes="0" containsString="0" containsNumber="1" minValue="-1227407.75" maxValue="1807480.95"/>
    </cacheField>
    <cacheField name="Company From Cost Center"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rayson, Pamela" refreshedDate="46247.35144189815" createdVersion="8" refreshedVersion="8" minRefreshableVersion="3" recordCount="10288" xr:uid="{3097803E-4D22-4A6F-BD7C-FCC1E51A0FB5}">
  <cacheSource type="worksheet">
    <worksheetSource ref="A11:K10299" sheet="8.2 PA509 A&amp;G query 6mo123125"/>
  </cacheSource>
  <cacheFields count="11">
    <cacheField name="Gl Period Name" numFmtId="0">
      <sharedItems/>
    </cacheField>
    <cacheField name="Company" numFmtId="0">
      <sharedItems count="3">
        <s v="002"/>
        <s v="032"/>
        <s v="033"/>
      </sharedItems>
    </cacheField>
    <cacheField name="Account" numFmtId="0">
      <sharedItems/>
    </cacheField>
    <cacheField name="Expenditure Type" numFmtId="0">
      <sharedItems count="68">
        <s v="010"/>
        <s v="011"/>
        <s v="012"/>
        <s v="015"/>
        <s v="020"/>
        <s v="021"/>
        <s v="022"/>
        <s v="025"/>
        <s v="026"/>
        <s v="027"/>
        <s v="028"/>
        <s v="040"/>
        <s v="054"/>
        <s v="291"/>
        <s v="294"/>
        <s v="508"/>
        <s v="050"/>
        <s v="052"/>
        <s v="055"/>
        <s v="085"/>
        <s v="070"/>
        <s v="122"/>
        <s v="123"/>
        <s v="125"/>
        <s v="126"/>
        <s v="127"/>
        <s v="129"/>
        <s v="140"/>
        <s v="206"/>
        <s v="527"/>
        <s v="354"/>
        <s v="162"/>
        <s v="163"/>
        <s v="164"/>
        <s v="403"/>
        <s v="352"/>
        <s v="204"/>
        <s v="400"/>
        <s v="402"/>
        <s v="401"/>
        <s v="406"/>
        <s v="272"/>
        <s v="277"/>
        <s v="282"/>
        <s v="283"/>
        <s v="284"/>
        <s v="252"/>
        <s v="270"/>
        <s v="211"/>
        <s v="207"/>
        <s v="060"/>
        <s v="156"/>
        <s v="200"/>
        <s v="205"/>
        <s v="209"/>
        <s v="215"/>
        <s v="263"/>
        <s v="271"/>
        <s v="276"/>
        <s v="299"/>
        <s v="493"/>
        <s v="860"/>
        <s v="920"/>
        <s v="024"/>
        <s v="124"/>
        <s v="405"/>
        <s v="351"/>
        <s v="014"/>
      </sharedItems>
    </cacheField>
    <cacheField name="Pa Expenditure Type" numFmtId="0">
      <sharedItems containsBlank="1"/>
    </cacheField>
    <cacheField name="Expenditure Type Description" numFmtId="0">
      <sharedItems/>
    </cacheField>
    <cacheField name="Cost Center" numFmtId="0">
      <sharedItems/>
    </cacheField>
    <cacheField name="Cost Center Description" numFmtId="0">
      <sharedItems/>
    </cacheField>
    <cacheField name="Ferc Account" numFmtId="0">
      <sharedItems count="2">
        <s v="0920"/>
        <s v="0921"/>
      </sharedItems>
    </cacheField>
    <cacheField name="Amount" numFmtId="40">
      <sharedItems containsSemiMixedTypes="0" containsString="0" containsNumber="1" minValue="-221188.52" maxValue="915097.75"/>
    </cacheField>
    <cacheField name="Company From Cost Center"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400">
  <r>
    <s v="JUN-26"/>
    <x v="0"/>
    <s v="50000"/>
    <x v="0"/>
    <s v="CLS P/R - Regular"/>
    <s v="CLS P/R - Regular"/>
    <s v="992"/>
    <s v="Heavy Equip &amp; Transport"/>
    <x v="0"/>
    <n v="1006.6"/>
    <s v="002"/>
  </r>
  <r>
    <s v="MAR-26"/>
    <x v="0"/>
    <s v="50000"/>
    <x v="0"/>
    <s v="CLS P/R - Regular"/>
    <s v="CLS P/R - Regular"/>
    <s v="992"/>
    <s v="Heavy Equip &amp; Transport"/>
    <x v="0"/>
    <n v="598.26"/>
    <s v="002"/>
  </r>
  <r>
    <s v="MAY-26"/>
    <x v="0"/>
    <s v="50000"/>
    <x v="0"/>
    <s v="CLS P/R - Regular"/>
    <s v="CLS P/R - Regular"/>
    <s v="992"/>
    <s v="Heavy Equip &amp; Transport"/>
    <x v="0"/>
    <n v="558.53"/>
    <s v="002"/>
  </r>
  <r>
    <s v="APR-26"/>
    <x v="0"/>
    <s v="50000"/>
    <x v="0"/>
    <s v="CLS P/R - Regular"/>
    <s v="CLS P/R - Regular"/>
    <s v="987"/>
    <s v="Electronics/Comm C&amp;M"/>
    <x v="0"/>
    <n v="93.86"/>
    <s v="002"/>
  </r>
  <r>
    <s v="FEB-26"/>
    <x v="0"/>
    <s v="50000"/>
    <x v="0"/>
    <s v="CLS P/R - Regular"/>
    <s v="CLS P/R - Regular"/>
    <s v="987"/>
    <s v="Electronics/Comm C&amp;M"/>
    <x v="0"/>
    <n v="4188.8"/>
    <s v="002"/>
  </r>
  <r>
    <s v="FEB-26"/>
    <x v="0"/>
    <s v="50000"/>
    <x v="0"/>
    <m/>
    <s v="CLS P/R - Regular"/>
    <s v="987"/>
    <s v="Electronics/Comm C&amp;M"/>
    <x v="0"/>
    <n v="-1088.67"/>
    <s v="002"/>
  </r>
  <r>
    <s v="JAN-26"/>
    <x v="0"/>
    <s v="50000"/>
    <x v="0"/>
    <s v="CLS P/R - Regular"/>
    <s v="CLS P/R - Regular"/>
    <s v="987"/>
    <s v="Electronics/Comm C&amp;M"/>
    <x v="0"/>
    <n v="2094.4"/>
    <s v="002"/>
  </r>
  <r>
    <s v="JAN-26"/>
    <x v="0"/>
    <s v="50000"/>
    <x v="0"/>
    <m/>
    <s v="CLS P/R - Regular"/>
    <s v="987"/>
    <s v="Electronics/Comm C&amp;M"/>
    <x v="0"/>
    <n v="-544.34"/>
    <s v="002"/>
  </r>
  <r>
    <s v="MAR-26"/>
    <x v="0"/>
    <s v="50000"/>
    <x v="0"/>
    <s v="CLS P/R - Regular"/>
    <s v="CLS P/R - Regular"/>
    <s v="987"/>
    <s v="Electronics/Comm C&amp;M"/>
    <x v="0"/>
    <n v="4188.8"/>
    <s v="002"/>
  </r>
  <r>
    <s v="MAR-26"/>
    <x v="0"/>
    <s v="50000"/>
    <x v="0"/>
    <m/>
    <s v="CLS P/R - Regular"/>
    <s v="987"/>
    <s v="Electronics/Comm C&amp;M"/>
    <x v="0"/>
    <n v="-1088.67"/>
    <s v="002"/>
  </r>
  <r>
    <s v="MAY-26"/>
    <x v="0"/>
    <s v="50000"/>
    <x v="0"/>
    <s v="CLS P/R - Regular"/>
    <s v="CLS P/R - Regular"/>
    <s v="987"/>
    <s v="Electronics/Comm C&amp;M"/>
    <x v="0"/>
    <n v="333.3"/>
    <s v="002"/>
  </r>
  <r>
    <s v="APR-26"/>
    <x v="0"/>
    <s v="50000"/>
    <x v="0"/>
    <s v="CLS P/R - Regular"/>
    <s v="CLS P/R - Regular"/>
    <s v="986"/>
    <s v="Electronic Relay C&amp;M"/>
    <x v="0"/>
    <n v="146.18"/>
    <s v="002"/>
  </r>
  <r>
    <s v="FEB-26"/>
    <x v="0"/>
    <s v="50000"/>
    <x v="0"/>
    <s v="CLS P/R - Regular"/>
    <s v="CLS P/R - Regular"/>
    <s v="983"/>
    <s v="Metering Const/Maint"/>
    <x v="0"/>
    <n v="189.57"/>
    <s v="002"/>
  </r>
  <r>
    <s v="APR-26"/>
    <x v="0"/>
    <s v="50000"/>
    <x v="0"/>
    <s v="CLS P/R - Regular"/>
    <s v="CLS P/R - Regular"/>
    <s v="982"/>
    <s v="Elec Repair/Test Fac"/>
    <x v="0"/>
    <n v="648.38"/>
    <s v="002"/>
  </r>
  <r>
    <s v="FEB-26"/>
    <x v="0"/>
    <s v="50000"/>
    <x v="0"/>
    <s v="CLS P/R - Regular"/>
    <s v="CLS P/R - Regular"/>
    <s v="982"/>
    <s v="Elec Repair/Test Fac"/>
    <x v="0"/>
    <n v="130.9"/>
    <s v="002"/>
  </r>
  <r>
    <s v="JUN-26"/>
    <x v="0"/>
    <s v="50000"/>
    <x v="0"/>
    <s v="CLS P/R - Regular"/>
    <s v="CLS P/R - Regular"/>
    <s v="982"/>
    <s v="Elec Repair/Test Fac"/>
    <x v="0"/>
    <n v="2094.4"/>
    <s v="002"/>
  </r>
  <r>
    <s v="MAR-26"/>
    <x v="0"/>
    <s v="50000"/>
    <x v="0"/>
    <s v="CLS P/R - Regular"/>
    <s v="CLS P/R - Regular"/>
    <s v="982"/>
    <s v="Elec Repair/Test Fac"/>
    <x v="0"/>
    <n v="192.11"/>
    <s v="002"/>
  </r>
  <r>
    <s v="APR-26"/>
    <x v="0"/>
    <s v="50000"/>
    <x v="0"/>
    <s v="CLS P/R - Regular"/>
    <s v="CLS P/R - Regular"/>
    <s v="981"/>
    <s v="Subst Const/Maint"/>
    <x v="0"/>
    <n v="2682.94"/>
    <s v="002"/>
  </r>
  <r>
    <s v="APR-26"/>
    <x v="0"/>
    <s v="50000"/>
    <x v="0"/>
    <s v="CLS P/R - Regular"/>
    <s v="CLS P/R - Regular"/>
    <s v="955"/>
    <s v="Resource Planning"/>
    <x v="0"/>
    <n v="2729.78"/>
    <s v="002"/>
  </r>
  <r>
    <s v="JUN-26"/>
    <x v="0"/>
    <s v="50000"/>
    <x v="0"/>
    <s v="CLS P/R - Regular"/>
    <s v="CLS P/R - Regular"/>
    <s v="955"/>
    <s v="Resource Planning"/>
    <x v="0"/>
    <n v="2430.17"/>
    <s v="002"/>
  </r>
  <r>
    <s v="MAY-26"/>
    <x v="0"/>
    <s v="50000"/>
    <x v="0"/>
    <s v="CLS P/R - Regular"/>
    <s v="CLS P/R - Regular"/>
    <s v="955"/>
    <s v="Resource Planning"/>
    <x v="0"/>
    <n v="4327.7"/>
    <s v="002"/>
  </r>
  <r>
    <s v="APR-26"/>
    <x v="0"/>
    <s v="50000"/>
    <x v="0"/>
    <s v="CLS P/R - Regular"/>
    <s v="CLS P/R - Regular"/>
    <s v="948"/>
    <s v="Syst Contr Dispatch"/>
    <x v="0"/>
    <n v="3185.6"/>
    <s v="002"/>
  </r>
  <r>
    <s v="JUN-26"/>
    <x v="0"/>
    <s v="50000"/>
    <x v="0"/>
    <s v="CLS P/R - Regular"/>
    <s v="CLS P/R - Regular"/>
    <s v="948"/>
    <s v="Syst Contr Dispatch"/>
    <x v="0"/>
    <n v="-3185.6"/>
    <s v="002"/>
  </r>
  <r>
    <s v="APR-26"/>
    <x v="0"/>
    <s v="50000"/>
    <x v="0"/>
    <s v="CLS P/R - Regular"/>
    <s v="CLS P/R - Regular"/>
    <s v="945"/>
    <s v="GIS Quality Mapping Support"/>
    <x v="0"/>
    <n v="3697.97"/>
    <s v="002"/>
  </r>
  <r>
    <s v="APR-26"/>
    <x v="0"/>
    <s v="50000"/>
    <x v="0"/>
    <m/>
    <s v="CLS P/R - Regular"/>
    <s v="945"/>
    <s v="GIS Quality Mapping Support"/>
    <x v="0"/>
    <n v="-3681.56"/>
    <s v="002"/>
  </r>
  <r>
    <s v="FEB-26"/>
    <x v="0"/>
    <s v="50000"/>
    <x v="0"/>
    <s v="CLS P/R - Regular"/>
    <s v="CLS P/R - Regular"/>
    <s v="945"/>
    <s v="GIS Quality Mapping Support"/>
    <x v="0"/>
    <n v="2497.69"/>
    <s v="002"/>
  </r>
  <r>
    <s v="FEB-26"/>
    <x v="0"/>
    <s v="50000"/>
    <x v="0"/>
    <m/>
    <s v="CLS P/R - Regular"/>
    <s v="945"/>
    <s v="GIS Quality Mapping Support"/>
    <x v="0"/>
    <n v="-2486.59"/>
    <s v="002"/>
  </r>
  <r>
    <s v="JUN-26"/>
    <x v="0"/>
    <s v="50000"/>
    <x v="0"/>
    <s v="CLS P/R - Regular"/>
    <s v="CLS P/R - Regular"/>
    <s v="945"/>
    <s v="GIS Quality Mapping Support"/>
    <x v="0"/>
    <n v="33.39"/>
    <s v="002"/>
  </r>
  <r>
    <s v="JUN-26"/>
    <x v="0"/>
    <s v="50000"/>
    <x v="0"/>
    <m/>
    <s v="CLS P/R - Regular"/>
    <s v="945"/>
    <s v="GIS Quality Mapping Support"/>
    <x v="0"/>
    <n v="-33.24"/>
    <s v="002"/>
  </r>
  <r>
    <s v="MAR-26"/>
    <x v="0"/>
    <s v="50000"/>
    <x v="0"/>
    <s v="CLS P/R - Regular"/>
    <s v="CLS P/R - Regular"/>
    <s v="945"/>
    <s v="GIS Quality Mapping Support"/>
    <x v="0"/>
    <n v="2012.54"/>
    <s v="002"/>
  </r>
  <r>
    <s v="MAR-26"/>
    <x v="0"/>
    <s v="50000"/>
    <x v="0"/>
    <m/>
    <s v="CLS P/R - Regular"/>
    <s v="945"/>
    <s v="GIS Quality Mapping Support"/>
    <x v="0"/>
    <n v="-2003.6"/>
    <s v="002"/>
  </r>
  <r>
    <s v="MAY-26"/>
    <x v="0"/>
    <s v="50000"/>
    <x v="0"/>
    <s v="CLS P/R - Regular"/>
    <s v="CLS P/R - Regular"/>
    <s v="945"/>
    <s v="GIS Quality Mapping Support"/>
    <x v="0"/>
    <n v="41.74"/>
    <s v="002"/>
  </r>
  <r>
    <s v="MAY-26"/>
    <x v="0"/>
    <s v="50000"/>
    <x v="0"/>
    <m/>
    <s v="CLS P/R - Regular"/>
    <s v="945"/>
    <s v="GIS Quality Mapping Support"/>
    <x v="0"/>
    <n v="-41.55"/>
    <s v="002"/>
  </r>
  <r>
    <s v="APR-26"/>
    <x v="0"/>
    <s v="50000"/>
    <x v="0"/>
    <s v="CLS P/R - Regular"/>
    <s v="CLS P/R - Regular"/>
    <s v="935"/>
    <s v="T&amp;D Safety and Learning &amp; Development"/>
    <x v="0"/>
    <n v="3573.57"/>
    <s v="002"/>
  </r>
  <r>
    <s v="FEB-26"/>
    <x v="0"/>
    <s v="50000"/>
    <x v="0"/>
    <s v="CLS P/R - Regular"/>
    <s v="CLS P/R - Regular"/>
    <s v="935"/>
    <s v="T&amp;D Safety and Learning &amp; Development"/>
    <x v="0"/>
    <n v="3141.6"/>
    <s v="002"/>
  </r>
  <r>
    <s v="JAN-26"/>
    <x v="0"/>
    <s v="50000"/>
    <x v="0"/>
    <s v="CLS P/R - Regular"/>
    <s v="CLS P/R - Regular"/>
    <s v="935"/>
    <s v="T&amp;D Safety and Learning &amp; Development"/>
    <x v="0"/>
    <n v="2958.34"/>
    <s v="002"/>
  </r>
  <r>
    <s v="JUN-26"/>
    <x v="0"/>
    <s v="50000"/>
    <x v="0"/>
    <s v="CLS P/R - Regular"/>
    <s v="CLS P/R - Regular"/>
    <s v="935"/>
    <s v="T&amp;D Safety and Learning &amp; Development"/>
    <x v="0"/>
    <n v="3082.7"/>
    <s v="002"/>
  </r>
  <r>
    <s v="MAR-26"/>
    <x v="0"/>
    <s v="50000"/>
    <x v="0"/>
    <s v="CLS P/R - Regular"/>
    <s v="CLS P/R - Regular"/>
    <s v="935"/>
    <s v="T&amp;D Safety and Learning &amp; Development"/>
    <x v="0"/>
    <n v="3488.49"/>
    <s v="002"/>
  </r>
  <r>
    <s v="MAY-26"/>
    <x v="0"/>
    <s v="50000"/>
    <x v="0"/>
    <s v="CLS P/R - Regular"/>
    <s v="CLS P/R - Regular"/>
    <s v="935"/>
    <s v="T&amp;D Safety and Learning &amp; Development"/>
    <x v="0"/>
    <n v="5157.46"/>
    <s v="002"/>
  </r>
  <r>
    <s v="APR-26"/>
    <x v="0"/>
    <s v="50000"/>
    <x v="0"/>
    <s v="CLS P/R - Regular"/>
    <s v="CLS P/R - Regular"/>
    <s v="927"/>
    <s v="Maint, Trans and Trouble"/>
    <x v="0"/>
    <n v="125.14"/>
    <s v="002"/>
  </r>
  <r>
    <s v="FEB-26"/>
    <x v="0"/>
    <s v="50000"/>
    <x v="0"/>
    <s v="CLS P/R - Regular"/>
    <s v="CLS P/R - Regular"/>
    <s v="927"/>
    <s v="Maint, Trans and Trouble"/>
    <x v="0"/>
    <n v="84.93"/>
    <s v="002"/>
  </r>
  <r>
    <s v="MAR-26"/>
    <x v="0"/>
    <s v="50000"/>
    <x v="0"/>
    <s v="CLS P/R - Regular"/>
    <s v="CLS P/R - Regular"/>
    <s v="927"/>
    <s v="Maint, Trans and Trouble"/>
    <x v="0"/>
    <n v="33.97"/>
    <s v="002"/>
  </r>
  <r>
    <s v="APR-26"/>
    <x v="0"/>
    <s v="50000"/>
    <x v="0"/>
    <s v="CLS P/R - Regular"/>
    <s v="CLS P/R - Regular"/>
    <s v="926"/>
    <s v="Design"/>
    <x v="0"/>
    <n v="1509.44"/>
    <s v="002"/>
  </r>
  <r>
    <s v="APR-26"/>
    <x v="0"/>
    <s v="50000"/>
    <x v="0"/>
    <m/>
    <s v="CLS P/R - Regular"/>
    <s v="926"/>
    <s v="Design"/>
    <x v="0"/>
    <n v="-1500.38"/>
    <s v="002"/>
  </r>
  <r>
    <s v="FEB-26"/>
    <x v="0"/>
    <s v="50000"/>
    <x v="0"/>
    <s v="CLS P/R - Regular"/>
    <s v="CLS P/R - Regular"/>
    <s v="926"/>
    <s v="Design"/>
    <x v="0"/>
    <n v="238.56"/>
    <s v="002"/>
  </r>
  <r>
    <s v="JUN-26"/>
    <x v="0"/>
    <s v="50000"/>
    <x v="0"/>
    <s v="CLS P/R - Regular"/>
    <s v="CLS P/R - Regular"/>
    <s v="926"/>
    <s v="Design"/>
    <x v="0"/>
    <n v="18700.509999999998"/>
    <s v="002"/>
  </r>
  <r>
    <s v="JUN-26"/>
    <x v="0"/>
    <s v="50000"/>
    <x v="0"/>
    <m/>
    <s v="CLS P/R - Regular"/>
    <s v="926"/>
    <s v="Design"/>
    <x v="0"/>
    <n v="-18465.650000000001"/>
    <s v="002"/>
  </r>
  <r>
    <s v="MAY-26"/>
    <x v="0"/>
    <s v="50000"/>
    <x v="0"/>
    <s v="CLS P/R - Regular"/>
    <s v="CLS P/R - Regular"/>
    <s v="926"/>
    <s v="Design"/>
    <x v="0"/>
    <n v="12245.07"/>
    <s v="002"/>
  </r>
  <r>
    <s v="MAY-26"/>
    <x v="0"/>
    <s v="50000"/>
    <x v="0"/>
    <m/>
    <s v="CLS P/R - Regular"/>
    <s v="926"/>
    <s v="Design"/>
    <x v="0"/>
    <n v="-12171.59"/>
    <s v="002"/>
  </r>
  <r>
    <s v="FEB-26"/>
    <x v="0"/>
    <s v="50000"/>
    <x v="0"/>
    <s v="CLS P/R - Regular"/>
    <s v="CLS P/R - Regular"/>
    <s v="903"/>
    <s v="Line Location"/>
    <x v="0"/>
    <n v="243.1"/>
    <s v="002"/>
  </r>
  <r>
    <s v="MAR-26"/>
    <x v="0"/>
    <s v="50000"/>
    <x v="0"/>
    <s v="CLS P/R - Regular"/>
    <s v="CLS P/R - Regular"/>
    <s v="903"/>
    <s v="Line Location"/>
    <x v="0"/>
    <n v="126.26"/>
    <s v="002"/>
  </r>
  <r>
    <s v="JUN-26"/>
    <x v="0"/>
    <s v="50000"/>
    <x v="0"/>
    <s v="CLS P/R - Regular"/>
    <s v="CLS P/R - Regular"/>
    <s v="872"/>
    <s v="Warehouse"/>
    <x v="0"/>
    <n v="4051.2"/>
    <s v="002"/>
  </r>
  <r>
    <s v="APR-26"/>
    <x v="0"/>
    <s v="50000"/>
    <x v="0"/>
    <s v="CLS P/R - Regular"/>
    <s v="CLS P/R - Regular"/>
    <s v="825"/>
    <s v="Telecommunications"/>
    <x v="0"/>
    <n v="1138.72"/>
    <s v="002"/>
  </r>
  <r>
    <s v="APR-26"/>
    <x v="0"/>
    <s v="50000"/>
    <x v="0"/>
    <m/>
    <s v="CLS P/R - Regular"/>
    <s v="825"/>
    <s v="Telecommunications"/>
    <x v="0"/>
    <n v="-1131.8800000000001"/>
    <s v="002"/>
  </r>
  <r>
    <s v="APR-26"/>
    <x v="0"/>
    <s v="50000"/>
    <x v="0"/>
    <s v="CLS P/R - Regular"/>
    <s v="CLS P/R - Regular"/>
    <s v="694"/>
    <s v="SPG Unit 4 Maintenance"/>
    <x v="0"/>
    <n v="565.4"/>
    <s v="002"/>
  </r>
  <r>
    <s v="APR-26"/>
    <x v="0"/>
    <s v="50000"/>
    <x v="0"/>
    <m/>
    <s v="CLS P/R - Regular"/>
    <s v="694"/>
    <s v="SPG Unit 4 Maintenance"/>
    <x v="0"/>
    <n v="-282.7"/>
    <s v="002"/>
  </r>
  <r>
    <s v="FEB-26"/>
    <x v="0"/>
    <s v="50000"/>
    <x v="0"/>
    <s v="CLS P/R - Regular"/>
    <s v="CLS P/R - Regular"/>
    <s v="694"/>
    <s v="SPG Unit 4 Maintenance"/>
    <x v="0"/>
    <n v="113.08"/>
    <s v="002"/>
  </r>
  <r>
    <s v="FEB-26"/>
    <x v="0"/>
    <s v="50000"/>
    <x v="0"/>
    <m/>
    <s v="CLS P/R - Regular"/>
    <s v="694"/>
    <s v="SPG Unit 4 Maintenance"/>
    <x v="0"/>
    <n v="-56.54"/>
    <s v="002"/>
  </r>
  <r>
    <s v="JUN-26"/>
    <x v="0"/>
    <s v="50000"/>
    <x v="0"/>
    <s v="CLS P/R - Regular"/>
    <s v="CLS P/R - Regular"/>
    <s v="694"/>
    <s v="SPG Unit 4 Maintenance"/>
    <x v="0"/>
    <n v="1245.8499999999999"/>
    <s v="002"/>
  </r>
  <r>
    <s v="JUN-26"/>
    <x v="0"/>
    <s v="50000"/>
    <x v="0"/>
    <m/>
    <s v="CLS P/R - Regular"/>
    <s v="694"/>
    <s v="SPG Unit 4 Maintenance"/>
    <x v="0"/>
    <n v="-622.91"/>
    <s v="002"/>
  </r>
  <r>
    <s v="MAR-26"/>
    <x v="0"/>
    <s v="50000"/>
    <x v="0"/>
    <s v="CLS P/R - Regular"/>
    <s v="CLS P/R - Regular"/>
    <s v="694"/>
    <s v="SPG Unit 4 Maintenance"/>
    <x v="0"/>
    <n v="1413.5"/>
    <s v="002"/>
  </r>
  <r>
    <s v="MAR-26"/>
    <x v="0"/>
    <s v="50000"/>
    <x v="0"/>
    <m/>
    <s v="CLS P/R - Regular"/>
    <s v="694"/>
    <s v="SPG Unit 4 Maintenance"/>
    <x v="0"/>
    <n v="-706.74"/>
    <s v="002"/>
  </r>
  <r>
    <s v="MAY-26"/>
    <x v="0"/>
    <s v="50000"/>
    <x v="0"/>
    <s v="CLS P/R - Regular"/>
    <s v="CLS P/R - Regular"/>
    <s v="694"/>
    <s v="SPG Unit 4 Maintenance"/>
    <x v="0"/>
    <n v="226.16"/>
    <s v="002"/>
  </r>
  <r>
    <s v="MAY-26"/>
    <x v="0"/>
    <s v="50000"/>
    <x v="0"/>
    <m/>
    <s v="CLS P/R - Regular"/>
    <s v="694"/>
    <s v="SPG Unit 4 Maintenance"/>
    <x v="0"/>
    <n v="-113.08"/>
    <s v="002"/>
  </r>
  <r>
    <s v="APR-26"/>
    <x v="0"/>
    <s v="50000"/>
    <x v="0"/>
    <s v="CLS P/R - Regular"/>
    <s v="CLS P/R - Regular"/>
    <s v="692"/>
    <s v="SPG Unit 2 Maintenance"/>
    <x v="0"/>
    <n v="56.96"/>
    <s v="002"/>
  </r>
  <r>
    <s v="APR-26"/>
    <x v="0"/>
    <s v="50000"/>
    <x v="0"/>
    <m/>
    <s v="CLS P/R - Regular"/>
    <s v="692"/>
    <s v="SPG Unit 2 Maintenance"/>
    <x v="0"/>
    <n v="-28.48"/>
    <s v="002"/>
  </r>
  <r>
    <s v="JUN-26"/>
    <x v="0"/>
    <s v="50000"/>
    <x v="0"/>
    <s v="CLS P/R - Regular"/>
    <s v="CLS P/R - Regular"/>
    <s v="692"/>
    <s v="SPG Unit 2 Maintenance"/>
    <x v="0"/>
    <n v="4523.2"/>
    <s v="002"/>
  </r>
  <r>
    <s v="JUN-26"/>
    <x v="0"/>
    <s v="50000"/>
    <x v="0"/>
    <s v="CLS P/R - Regular"/>
    <s v="CLS P/R - Regular"/>
    <s v="691"/>
    <s v="SPG Unit 1 Maintenance"/>
    <x v="0"/>
    <n v="1556.1"/>
    <s v="002"/>
  </r>
  <r>
    <s v="JUN-26"/>
    <x v="0"/>
    <s v="50000"/>
    <x v="0"/>
    <m/>
    <s v="CLS P/R - Regular"/>
    <s v="691"/>
    <s v="SPG Unit 1 Maintenance"/>
    <x v="0"/>
    <n v="-778.04"/>
    <s v="002"/>
  </r>
  <r>
    <s v="APR-26"/>
    <x v="0"/>
    <s v="50000"/>
    <x v="0"/>
    <s v="CLS P/R - Regular"/>
    <s v="CLS P/R - Regular"/>
    <s v="687"/>
    <s v="SPG Fuel &amp; Ash Hdlg/Fleet Maint"/>
    <x v="0"/>
    <n v="600.89"/>
    <s v="002"/>
  </r>
  <r>
    <s v="APR-26"/>
    <x v="0"/>
    <s v="50000"/>
    <x v="0"/>
    <m/>
    <s v="CLS P/R - Regular"/>
    <s v="687"/>
    <s v="SPG Fuel &amp; Ash Hdlg/Fleet Maint"/>
    <x v="0"/>
    <n v="-300.45"/>
    <s v="002"/>
  </r>
  <r>
    <s v="JAN-26"/>
    <x v="0"/>
    <s v="50000"/>
    <x v="0"/>
    <s v="CLS P/R - Regular"/>
    <s v="CLS P/R - Regular"/>
    <s v="687"/>
    <s v="SPG Fuel &amp; Ash Hdlg/Fleet Maint"/>
    <x v="0"/>
    <n v="422.85"/>
    <s v="002"/>
  </r>
  <r>
    <s v="JAN-26"/>
    <x v="0"/>
    <s v="50000"/>
    <x v="0"/>
    <m/>
    <s v="CLS P/R - Regular"/>
    <s v="687"/>
    <s v="SPG Fuel &amp; Ash Hdlg/Fleet Maint"/>
    <x v="0"/>
    <n v="-211.43"/>
    <s v="002"/>
  </r>
  <r>
    <s v="JUN-26"/>
    <x v="0"/>
    <s v="50000"/>
    <x v="0"/>
    <s v="CLS P/R - Regular"/>
    <s v="CLS P/R - Regular"/>
    <s v="687"/>
    <s v="SPG Fuel &amp; Ash Hdlg/Fleet Maint"/>
    <x v="0"/>
    <n v="133.53"/>
    <s v="002"/>
  </r>
  <r>
    <s v="JUN-26"/>
    <x v="0"/>
    <s v="50000"/>
    <x v="0"/>
    <m/>
    <s v="CLS P/R - Regular"/>
    <s v="687"/>
    <s v="SPG Fuel &amp; Ash Hdlg/Fleet Maint"/>
    <x v="0"/>
    <n v="-66.77"/>
    <s v="002"/>
  </r>
  <r>
    <s v="MAR-26"/>
    <x v="0"/>
    <s v="50000"/>
    <x v="0"/>
    <s v="CLS P/R - Regular"/>
    <s v="CLS P/R - Regular"/>
    <s v="687"/>
    <s v="SPG Fuel &amp; Ash Hdlg/Fleet Maint"/>
    <x v="0"/>
    <n v="182.94"/>
    <s v="002"/>
  </r>
  <r>
    <s v="MAR-26"/>
    <x v="0"/>
    <s v="50000"/>
    <x v="0"/>
    <m/>
    <s v="CLS P/R - Regular"/>
    <s v="687"/>
    <s v="SPG Fuel &amp; Ash Hdlg/Fleet Maint"/>
    <x v="0"/>
    <n v="-91.46"/>
    <s v="002"/>
  </r>
  <r>
    <s v="JUN-26"/>
    <x v="0"/>
    <s v="50000"/>
    <x v="0"/>
    <s v="CLS P/R - Regular"/>
    <s v="CLS P/R - Regular"/>
    <s v="681"/>
    <s v="SPG Coal Handling"/>
    <x v="0"/>
    <n v="726.18"/>
    <s v="002"/>
  </r>
  <r>
    <s v="JUN-26"/>
    <x v="0"/>
    <s v="50000"/>
    <x v="0"/>
    <m/>
    <s v="CLS P/R - Regular"/>
    <s v="681"/>
    <s v="SPG Coal Handling"/>
    <x v="0"/>
    <n v="-363.08"/>
    <s v="002"/>
  </r>
  <r>
    <s v="JUN-26"/>
    <x v="0"/>
    <s v="50000"/>
    <x v="0"/>
    <s v="CLS P/R - Regular"/>
    <s v="CLS P/R - Regular"/>
    <s v="677"/>
    <s v="SPG 1&amp;2 E&amp;I Outlying Areas"/>
    <x v="0"/>
    <n v="4637.3"/>
    <s v="002"/>
  </r>
  <r>
    <s v="JUN-26"/>
    <x v="0"/>
    <s v="50000"/>
    <x v="0"/>
    <m/>
    <s v="CLS P/R - Regular"/>
    <s v="677"/>
    <s v="SPG 1&amp;2 E&amp;I Outlying Areas"/>
    <x v="0"/>
    <n v="-2318.64"/>
    <s v="002"/>
  </r>
  <r>
    <s v="JUN-26"/>
    <x v="0"/>
    <s v="50000"/>
    <x v="0"/>
    <s v="CLS P/R - Regular"/>
    <s v="CLS P/R - Regular"/>
    <s v="667"/>
    <s v="SPG Operations 3&amp;4"/>
    <x v="0"/>
    <n v="3624.59"/>
    <s v="002"/>
  </r>
  <r>
    <s v="JUN-26"/>
    <x v="0"/>
    <s v="50000"/>
    <x v="0"/>
    <m/>
    <s v="CLS P/R - Regular"/>
    <s v="667"/>
    <s v="SPG Operations 3&amp;4"/>
    <x v="0"/>
    <n v="-920.69"/>
    <s v="002"/>
  </r>
  <r>
    <s v="MAY-26"/>
    <x v="0"/>
    <s v="50000"/>
    <x v="0"/>
    <s v="CLS P/R - Regular"/>
    <s v="CLS P/R - Regular"/>
    <s v="667"/>
    <s v="SPG Operations 3&amp;4"/>
    <x v="0"/>
    <n v="5950.4"/>
    <s v="002"/>
  </r>
  <r>
    <s v="JUN-26"/>
    <x v="0"/>
    <s v="50000"/>
    <x v="0"/>
    <s v="CLS P/R - Regular"/>
    <s v="CLS P/R - Regular"/>
    <s v="665"/>
    <s v="SPG Operations 1&amp;2"/>
    <x v="0"/>
    <n v="3610.6"/>
    <s v="002"/>
  </r>
  <r>
    <s v="JUN-26"/>
    <x v="0"/>
    <s v="50000"/>
    <x v="0"/>
    <m/>
    <s v="CLS P/R - Regular"/>
    <s v="665"/>
    <s v="SPG Operations 1&amp;2"/>
    <x v="0"/>
    <n v="-1805.3"/>
    <s v="002"/>
  </r>
  <r>
    <s v="MAY-26"/>
    <x v="0"/>
    <s v="50000"/>
    <x v="0"/>
    <s v="CLS P/R - Regular"/>
    <s v="CLS P/R - Regular"/>
    <s v="665"/>
    <s v="SPG Operations 1&amp;2"/>
    <x v="0"/>
    <n v="298"/>
    <s v="002"/>
  </r>
  <r>
    <s v="APR-26"/>
    <x v="0"/>
    <s v="50000"/>
    <x v="0"/>
    <s v="CLS P/R - Regular"/>
    <s v="CLS P/R - Regular"/>
    <s v="662"/>
    <s v="SPG Training"/>
    <x v="0"/>
    <n v="8170.5"/>
    <s v="002"/>
  </r>
  <r>
    <s v="APR-26"/>
    <x v="0"/>
    <s v="50000"/>
    <x v="0"/>
    <m/>
    <s v="CLS P/R - Regular"/>
    <s v="662"/>
    <s v="SPG Training"/>
    <x v="0"/>
    <n v="-4085.24"/>
    <s v="002"/>
  </r>
  <r>
    <s v="FEB-26"/>
    <x v="0"/>
    <s v="50000"/>
    <x v="0"/>
    <s v="CLS P/R - Regular"/>
    <s v="CLS P/R - Regular"/>
    <s v="662"/>
    <s v="SPG Training"/>
    <x v="0"/>
    <n v="10056"/>
    <s v="002"/>
  </r>
  <r>
    <s v="FEB-26"/>
    <x v="0"/>
    <s v="50000"/>
    <x v="0"/>
    <m/>
    <s v="CLS P/R - Regular"/>
    <s v="662"/>
    <s v="SPG Training"/>
    <x v="0"/>
    <n v="-5028"/>
    <s v="002"/>
  </r>
  <r>
    <s v="JAN-26"/>
    <x v="0"/>
    <s v="50000"/>
    <x v="0"/>
    <s v="CLS P/R - Regular"/>
    <s v="CLS P/R - Regular"/>
    <s v="662"/>
    <s v="SPG Training"/>
    <x v="0"/>
    <n v="6913.5"/>
    <s v="002"/>
  </r>
  <r>
    <s v="JAN-26"/>
    <x v="0"/>
    <s v="50000"/>
    <x v="0"/>
    <m/>
    <s v="CLS P/R - Regular"/>
    <s v="662"/>
    <s v="SPG Training"/>
    <x v="0"/>
    <n v="-3456.74"/>
    <s v="002"/>
  </r>
  <r>
    <s v="JUN-26"/>
    <x v="0"/>
    <s v="50000"/>
    <x v="0"/>
    <s v="CLS P/R - Regular"/>
    <s v="CLS P/R - Regular"/>
    <s v="662"/>
    <s v="SPG Training"/>
    <x v="0"/>
    <n v="9238.9500000000007"/>
    <s v="002"/>
  </r>
  <r>
    <s v="JUN-26"/>
    <x v="0"/>
    <s v="50000"/>
    <x v="0"/>
    <m/>
    <s v="CLS P/R - Regular"/>
    <s v="662"/>
    <s v="SPG Training"/>
    <x v="0"/>
    <n v="-4619.47"/>
    <s v="002"/>
  </r>
  <r>
    <s v="MAR-26"/>
    <x v="0"/>
    <s v="50000"/>
    <x v="0"/>
    <s v="CLS P/R - Regular"/>
    <s v="CLS P/R - Regular"/>
    <s v="662"/>
    <s v="SPG Training"/>
    <x v="0"/>
    <n v="9427.5"/>
    <s v="002"/>
  </r>
  <r>
    <s v="MAR-26"/>
    <x v="0"/>
    <s v="50000"/>
    <x v="0"/>
    <m/>
    <s v="CLS P/R - Regular"/>
    <s v="662"/>
    <s v="SPG Training"/>
    <x v="0"/>
    <n v="-4713.74"/>
    <s v="002"/>
  </r>
  <r>
    <s v="MAY-26"/>
    <x v="0"/>
    <s v="50000"/>
    <x v="0"/>
    <s v="CLS P/R - Regular"/>
    <s v="CLS P/R - Regular"/>
    <s v="662"/>
    <s v="SPG Training"/>
    <x v="0"/>
    <n v="12381.45"/>
    <s v="002"/>
  </r>
  <r>
    <s v="MAY-26"/>
    <x v="0"/>
    <s v="50000"/>
    <x v="0"/>
    <m/>
    <s v="CLS P/R - Regular"/>
    <s v="662"/>
    <s v="SPG Training"/>
    <x v="0"/>
    <n v="-6190.73"/>
    <s v="002"/>
  </r>
  <r>
    <s v="JUN-26"/>
    <x v="0"/>
    <s v="50000"/>
    <x v="0"/>
    <s v="CLS P/R - Regular"/>
    <s v="CLS P/R - Regular"/>
    <s v="657"/>
    <s v="SPG 3 4 E&amp;I WF/WT"/>
    <x v="0"/>
    <n v="3358.08"/>
    <s v="002"/>
  </r>
  <r>
    <s v="JUN-26"/>
    <x v="0"/>
    <s v="50000"/>
    <x v="0"/>
    <m/>
    <s v="CLS P/R - Regular"/>
    <s v="657"/>
    <s v="SPG 3 4 E&amp;I WF/WT"/>
    <x v="0"/>
    <n v="-1679.04"/>
    <s v="002"/>
  </r>
  <r>
    <s v="MAR-26"/>
    <x v="0"/>
    <s v="50000"/>
    <x v="0"/>
    <s v="CLS P/R - Regular"/>
    <s v="CLS P/R - Regular"/>
    <s v="657"/>
    <s v="SPG 3 4 E&amp;I WF/WT"/>
    <x v="0"/>
    <n v="1467.5"/>
    <s v="002"/>
  </r>
  <r>
    <s v="MAR-26"/>
    <x v="0"/>
    <s v="50000"/>
    <x v="0"/>
    <m/>
    <s v="CLS P/R - Regular"/>
    <s v="657"/>
    <s v="SPG 3 4 E&amp;I WF/WT"/>
    <x v="0"/>
    <n v="-733.74"/>
    <s v="002"/>
  </r>
  <r>
    <s v="MAY-26"/>
    <x v="0"/>
    <s v="50000"/>
    <x v="0"/>
    <s v="CLS P/R - Regular"/>
    <s v="CLS P/R - Regular"/>
    <s v="657"/>
    <s v="SPG 3 4 E&amp;I WF/WT"/>
    <x v="0"/>
    <n v="410.9"/>
    <s v="002"/>
  </r>
  <r>
    <s v="MAY-26"/>
    <x v="0"/>
    <s v="50000"/>
    <x v="0"/>
    <m/>
    <s v="CLS P/R - Regular"/>
    <s v="657"/>
    <s v="SPG 3 4 E&amp;I WF/WT"/>
    <x v="0"/>
    <n v="-205.44"/>
    <s v="002"/>
  </r>
  <r>
    <s v="MAR-26"/>
    <x v="0"/>
    <s v="50000"/>
    <x v="0"/>
    <s v="CLS P/R - Regular"/>
    <s v="CLS P/R - Regular"/>
    <s v="583"/>
    <s v="UNSG Kingman Gas Const"/>
    <x v="0"/>
    <n v="229.74"/>
    <s v="032"/>
  </r>
  <r>
    <s v="MAR-26"/>
    <x v="0"/>
    <s v="50000"/>
    <x v="0"/>
    <m/>
    <s v="CLS P/R - Regular"/>
    <s v="583"/>
    <s v="UNSG Kingman Gas Const"/>
    <x v="0"/>
    <n v="-228.36"/>
    <s v="032"/>
  </r>
  <r>
    <s v="MAY-26"/>
    <x v="0"/>
    <s v="50000"/>
    <x v="0"/>
    <s v="CLS P/R - Regular"/>
    <s v="CLS P/R - Regular"/>
    <s v="583"/>
    <s v="UNSG Kingman Gas Const"/>
    <x v="0"/>
    <n v="76.58"/>
    <s v="032"/>
  </r>
  <r>
    <s v="MAY-26"/>
    <x v="0"/>
    <s v="50000"/>
    <x v="0"/>
    <m/>
    <s v="CLS P/R - Regular"/>
    <s v="583"/>
    <s v="UNSG Kingman Gas Const"/>
    <x v="0"/>
    <n v="-76.13"/>
    <s v="032"/>
  </r>
  <r>
    <s v="MAR-26"/>
    <x v="0"/>
    <s v="50000"/>
    <x v="0"/>
    <s v="CLS P/R - Regular"/>
    <s v="CLS P/R - Regular"/>
    <s v="570"/>
    <s v="UNSG Lake Havasu Gas Const"/>
    <x v="0"/>
    <n v="414.06"/>
    <s v="032"/>
  </r>
  <r>
    <s v="MAR-26"/>
    <x v="0"/>
    <s v="50000"/>
    <x v="0"/>
    <m/>
    <s v="CLS P/R - Regular"/>
    <s v="570"/>
    <s v="UNSG Lake Havasu Gas Const"/>
    <x v="0"/>
    <n v="-411.58"/>
    <s v="032"/>
  </r>
  <r>
    <s v="MAY-26"/>
    <x v="0"/>
    <s v="50000"/>
    <x v="0"/>
    <s v="CLS P/R - Regular"/>
    <s v="CLS P/R - Regular"/>
    <s v="570"/>
    <s v="UNSG Lake Havasu Gas Const"/>
    <x v="0"/>
    <n v="1109.83"/>
    <s v="032"/>
  </r>
  <r>
    <s v="MAY-26"/>
    <x v="0"/>
    <s v="50000"/>
    <x v="0"/>
    <m/>
    <s v="CLS P/R - Regular"/>
    <s v="570"/>
    <s v="UNSG Lake Havasu Gas Const"/>
    <x v="0"/>
    <n v="-1103.17"/>
    <s v="032"/>
  </r>
  <r>
    <s v="MAR-26"/>
    <x v="0"/>
    <s v="50000"/>
    <x v="0"/>
    <s v="CLS P/R - Regular"/>
    <s v="CLS P/R - Regular"/>
    <s v="564"/>
    <s v="UNSG Cottonwood Gas Const"/>
    <x v="0"/>
    <n v="306.32"/>
    <s v="032"/>
  </r>
  <r>
    <s v="MAR-26"/>
    <x v="0"/>
    <s v="50000"/>
    <x v="0"/>
    <m/>
    <s v="CLS P/R - Regular"/>
    <s v="564"/>
    <s v="UNSG Cottonwood Gas Const"/>
    <x v="0"/>
    <n v="-304.48"/>
    <s v="032"/>
  </r>
  <r>
    <s v="MAY-26"/>
    <x v="0"/>
    <s v="50000"/>
    <x v="0"/>
    <s v="CLS P/R - Regular"/>
    <s v="CLS P/R - Regular"/>
    <s v="564"/>
    <s v="UNSG Cottonwood Gas Const"/>
    <x v="0"/>
    <n v="459.48"/>
    <s v="032"/>
  </r>
  <r>
    <s v="MAY-26"/>
    <x v="0"/>
    <s v="50000"/>
    <x v="0"/>
    <m/>
    <s v="CLS P/R - Regular"/>
    <s v="564"/>
    <s v="UNSG Cottonwood Gas Const"/>
    <x v="0"/>
    <n v="-456.72"/>
    <s v="032"/>
  </r>
  <r>
    <s v="MAR-26"/>
    <x v="0"/>
    <s v="50000"/>
    <x v="0"/>
    <s v="CLS P/R - Regular"/>
    <s v="CLS P/R - Regular"/>
    <s v="561"/>
    <s v="UNSG Prescott Gas Const"/>
    <x v="0"/>
    <n v="499.42"/>
    <s v="032"/>
  </r>
  <r>
    <s v="MAR-26"/>
    <x v="0"/>
    <s v="50000"/>
    <x v="0"/>
    <m/>
    <s v="CLS P/R - Regular"/>
    <s v="561"/>
    <s v="UNSG Prescott Gas Const"/>
    <x v="0"/>
    <n v="-496.43"/>
    <s v="032"/>
  </r>
  <r>
    <s v="MAY-26"/>
    <x v="0"/>
    <s v="50000"/>
    <x v="0"/>
    <s v="CLS P/R - Regular"/>
    <s v="CLS P/R - Regular"/>
    <s v="561"/>
    <s v="UNSG Prescott Gas Const"/>
    <x v="0"/>
    <n v="606.78"/>
    <s v="032"/>
  </r>
  <r>
    <s v="MAY-26"/>
    <x v="0"/>
    <s v="50000"/>
    <x v="0"/>
    <m/>
    <s v="CLS P/R - Regular"/>
    <s v="561"/>
    <s v="UNSG Prescott Gas Const"/>
    <x v="0"/>
    <n v="-603.14"/>
    <s v="032"/>
  </r>
  <r>
    <s v="MAR-26"/>
    <x v="0"/>
    <s v="50000"/>
    <x v="0"/>
    <s v="CLS P/R - Regular"/>
    <s v="CLS P/R - Regular"/>
    <s v="559"/>
    <s v="UNSG Show Low Gas Const"/>
    <x v="0"/>
    <n v="229.74"/>
    <s v="032"/>
  </r>
  <r>
    <s v="MAR-26"/>
    <x v="0"/>
    <s v="50000"/>
    <x v="0"/>
    <m/>
    <s v="CLS P/R - Regular"/>
    <s v="559"/>
    <s v="UNSG Show Low Gas Const"/>
    <x v="0"/>
    <n v="-228.36"/>
    <s v="032"/>
  </r>
  <r>
    <s v="MAY-26"/>
    <x v="0"/>
    <s v="50000"/>
    <x v="0"/>
    <s v="CLS P/R - Regular"/>
    <s v="CLS P/R - Regular"/>
    <s v="559"/>
    <s v="UNSG Show Low Gas Const"/>
    <x v="0"/>
    <n v="516.91999999999996"/>
    <s v="032"/>
  </r>
  <r>
    <s v="MAY-26"/>
    <x v="0"/>
    <s v="50000"/>
    <x v="0"/>
    <m/>
    <s v="CLS P/R - Regular"/>
    <s v="559"/>
    <s v="UNSG Show Low Gas Const"/>
    <x v="0"/>
    <n v="-513.82000000000005"/>
    <s v="032"/>
  </r>
  <r>
    <s v="MAR-26"/>
    <x v="0"/>
    <s v="50000"/>
    <x v="0"/>
    <s v="CLS P/R - Regular"/>
    <s v="CLS P/R - Regular"/>
    <s v="557"/>
    <s v="UNSG Flagstaff Gas Const"/>
    <x v="0"/>
    <n v="229.74"/>
    <s v="032"/>
  </r>
  <r>
    <s v="MAR-26"/>
    <x v="0"/>
    <s v="50000"/>
    <x v="0"/>
    <m/>
    <s v="CLS P/R - Regular"/>
    <s v="557"/>
    <s v="UNSG Flagstaff Gas Const"/>
    <x v="0"/>
    <n v="-228.36"/>
    <s v="032"/>
  </r>
  <r>
    <s v="MAY-26"/>
    <x v="0"/>
    <s v="50000"/>
    <x v="0"/>
    <s v="CLS P/R - Regular"/>
    <s v="CLS P/R - Regular"/>
    <s v="557"/>
    <s v="UNSG Flagstaff Gas Const"/>
    <x v="0"/>
    <n v="1378.44"/>
    <s v="032"/>
  </r>
  <r>
    <s v="MAY-26"/>
    <x v="0"/>
    <s v="50000"/>
    <x v="0"/>
    <m/>
    <s v="CLS P/R - Regular"/>
    <s v="557"/>
    <s v="UNSG Flagstaff Gas Const"/>
    <x v="0"/>
    <n v="-1370.17"/>
    <s v="032"/>
  </r>
  <r>
    <s v="MAR-26"/>
    <x v="0"/>
    <s v="50000"/>
    <x v="0"/>
    <s v="CLS P/R - Regular"/>
    <s v="CLS P/R - Regular"/>
    <s v="531"/>
    <s v="UNSE SC Elec &amp; Gas Cust Serv"/>
    <x v="0"/>
    <n v="29.36"/>
    <s v="033"/>
  </r>
  <r>
    <s v="JUN-26"/>
    <x v="0"/>
    <s v="50000"/>
    <x v="0"/>
    <s v="CLS P/R - Regular"/>
    <s v="CLS P/R - Regular"/>
    <s v="528"/>
    <s v="UNSE Santa Cruz Electric Eng"/>
    <x v="0"/>
    <n v="1616.28"/>
    <s v="033"/>
  </r>
  <r>
    <s v="JUN-26"/>
    <x v="0"/>
    <s v="50000"/>
    <x v="0"/>
    <m/>
    <s v="CLS P/R - Regular"/>
    <s v="528"/>
    <s v="UNSE Santa Cruz Electric Eng"/>
    <x v="0"/>
    <n v="-1606.59"/>
    <s v="033"/>
  </r>
  <r>
    <s v="MAY-26"/>
    <x v="0"/>
    <s v="50000"/>
    <x v="0"/>
    <s v="CLS P/R - Regular"/>
    <s v="CLS P/R - Regular"/>
    <s v="528"/>
    <s v="UNSE Santa Cruz Electric Eng"/>
    <x v="0"/>
    <n v="1597.26"/>
    <s v="033"/>
  </r>
  <r>
    <s v="MAY-26"/>
    <x v="0"/>
    <s v="50000"/>
    <x v="0"/>
    <m/>
    <s v="CLS P/R - Regular"/>
    <s v="528"/>
    <s v="UNSE Santa Cruz Electric Eng"/>
    <x v="0"/>
    <n v="-1587.67"/>
    <s v="033"/>
  </r>
  <r>
    <s v="APR-26"/>
    <x v="0"/>
    <s v="50000"/>
    <x v="0"/>
    <s v="CLS P/R - Regular"/>
    <s v="CLS P/R - Regular"/>
    <s v="523"/>
    <s v="UNSE Lake Havasu Electric Eng"/>
    <x v="0"/>
    <n v="1799.46"/>
    <s v="033"/>
  </r>
  <r>
    <s v="APR-26"/>
    <x v="0"/>
    <s v="50000"/>
    <x v="0"/>
    <m/>
    <s v="CLS P/R - Regular"/>
    <s v="523"/>
    <s v="UNSE Lake Havasu Electric Eng"/>
    <x v="0"/>
    <n v="-1788.66"/>
    <s v="033"/>
  </r>
  <r>
    <s v="FEB-26"/>
    <x v="0"/>
    <s v="50000"/>
    <x v="0"/>
    <s v="CLS P/R - Regular"/>
    <s v="CLS P/R - Regular"/>
    <s v="523"/>
    <s v="UNSE Lake Havasu Electric Eng"/>
    <x v="0"/>
    <n v="37.54"/>
    <s v="033"/>
  </r>
  <r>
    <s v="JUN-26"/>
    <x v="0"/>
    <s v="50000"/>
    <x v="0"/>
    <s v="CLS P/R - Regular"/>
    <s v="CLS P/R - Regular"/>
    <s v="523"/>
    <s v="UNSE Lake Havasu Electric Eng"/>
    <x v="0"/>
    <n v="2727.45"/>
    <s v="033"/>
  </r>
  <r>
    <s v="JUN-26"/>
    <x v="0"/>
    <s v="50000"/>
    <x v="0"/>
    <m/>
    <s v="CLS P/R - Regular"/>
    <s v="523"/>
    <s v="UNSE Lake Havasu Electric Eng"/>
    <x v="0"/>
    <n v="-2711.09"/>
    <s v="033"/>
  </r>
  <r>
    <s v="MAR-26"/>
    <x v="0"/>
    <s v="50000"/>
    <x v="0"/>
    <s v="CLS P/R - Regular"/>
    <s v="CLS P/R - Regular"/>
    <s v="523"/>
    <s v="UNSE Lake Havasu Electric Eng"/>
    <x v="0"/>
    <n v="37.54"/>
    <s v="033"/>
  </r>
  <r>
    <s v="MAY-26"/>
    <x v="0"/>
    <s v="50000"/>
    <x v="0"/>
    <s v="CLS P/R - Regular"/>
    <s v="CLS P/R - Regular"/>
    <s v="523"/>
    <s v="UNSE Lake Havasu Electric Eng"/>
    <x v="0"/>
    <n v="2515.54"/>
    <s v="033"/>
  </r>
  <r>
    <s v="MAY-26"/>
    <x v="0"/>
    <s v="50000"/>
    <x v="0"/>
    <m/>
    <s v="CLS P/R - Regular"/>
    <s v="523"/>
    <s v="UNSE Lake Havasu Electric Eng"/>
    <x v="0"/>
    <n v="-2500.4499999999998"/>
    <s v="033"/>
  </r>
  <r>
    <s v="FEB-26"/>
    <x v="0"/>
    <s v="50000"/>
    <x v="0"/>
    <s v="CLS P/R - Regular"/>
    <s v="CLS P/R - Regular"/>
    <s v="522"/>
    <s v="UNSE Lake Havasu Elec Const"/>
    <x v="0"/>
    <n v="29.06"/>
    <s v="033"/>
  </r>
  <r>
    <s v="FEB-26"/>
    <x v="0"/>
    <s v="50000"/>
    <x v="0"/>
    <s v="CLS P/R - Regular"/>
    <s v="CLS P/R - Regular"/>
    <s v="516"/>
    <s v="UNSE Mohave Elec Sub &amp; Meter"/>
    <x v="0"/>
    <n v="86.51"/>
    <s v="033"/>
  </r>
  <r>
    <s v="APR-26"/>
    <x v="0"/>
    <s v="50000"/>
    <x v="0"/>
    <s v="CLS P/R - Regular"/>
    <s v="CLS P/R - Regular"/>
    <s v="515"/>
    <s v="UNSE Kingman Electric Eng"/>
    <x v="0"/>
    <n v="1811.48"/>
    <s v="033"/>
  </r>
  <r>
    <s v="APR-26"/>
    <x v="0"/>
    <s v="50000"/>
    <x v="0"/>
    <m/>
    <s v="CLS P/R - Regular"/>
    <s v="515"/>
    <s v="UNSE Kingman Electric Eng"/>
    <x v="0"/>
    <n v="-1800.61"/>
    <s v="033"/>
  </r>
  <r>
    <s v="FEB-26"/>
    <x v="0"/>
    <s v="50000"/>
    <x v="0"/>
    <s v="CLS P/R - Regular"/>
    <s v="CLS P/R - Regular"/>
    <s v="515"/>
    <s v="UNSE Kingman Electric Eng"/>
    <x v="0"/>
    <n v="354.42"/>
    <s v="033"/>
  </r>
  <r>
    <s v="FEB-26"/>
    <x v="0"/>
    <s v="50000"/>
    <x v="0"/>
    <m/>
    <s v="CLS P/R - Regular"/>
    <s v="515"/>
    <s v="UNSE Kingman Electric Eng"/>
    <x v="0"/>
    <n v="-352.29"/>
    <s v="033"/>
  </r>
  <r>
    <s v="JAN-26"/>
    <x v="0"/>
    <s v="50000"/>
    <x v="0"/>
    <s v="CLS P/R - Regular"/>
    <s v="CLS P/R - Regular"/>
    <s v="515"/>
    <s v="UNSE Kingman Electric Eng"/>
    <x v="0"/>
    <n v="260.06"/>
    <s v="033"/>
  </r>
  <r>
    <s v="JAN-26"/>
    <x v="0"/>
    <s v="50000"/>
    <x v="0"/>
    <m/>
    <s v="CLS P/R - Regular"/>
    <s v="515"/>
    <s v="UNSE Kingman Electric Eng"/>
    <x v="0"/>
    <n v="-258.49"/>
    <s v="033"/>
  </r>
  <r>
    <s v="JUN-26"/>
    <x v="0"/>
    <s v="50000"/>
    <x v="0"/>
    <s v="CLS P/R - Regular"/>
    <s v="CLS P/R - Regular"/>
    <s v="515"/>
    <s v="UNSE Kingman Electric Eng"/>
    <x v="0"/>
    <n v="1898.8"/>
    <s v="033"/>
  </r>
  <r>
    <s v="JUN-26"/>
    <x v="0"/>
    <s v="50000"/>
    <x v="0"/>
    <m/>
    <s v="CLS P/R - Regular"/>
    <s v="515"/>
    <s v="UNSE Kingman Electric Eng"/>
    <x v="0"/>
    <n v="-1887.41"/>
    <s v="033"/>
  </r>
  <r>
    <s v="MAR-26"/>
    <x v="0"/>
    <s v="50000"/>
    <x v="0"/>
    <s v="CLS P/R - Regular"/>
    <s v="CLS P/R - Regular"/>
    <s v="515"/>
    <s v="UNSE Kingman Electric Eng"/>
    <x v="0"/>
    <n v="275.66000000000003"/>
    <s v="033"/>
  </r>
  <r>
    <s v="MAR-26"/>
    <x v="0"/>
    <s v="50000"/>
    <x v="0"/>
    <m/>
    <s v="CLS P/R - Regular"/>
    <s v="515"/>
    <s v="UNSE Kingman Electric Eng"/>
    <x v="0"/>
    <n v="-274"/>
    <s v="033"/>
  </r>
  <r>
    <s v="MAY-26"/>
    <x v="0"/>
    <s v="50000"/>
    <x v="0"/>
    <s v="CLS P/R - Regular"/>
    <s v="CLS P/R - Regular"/>
    <s v="515"/>
    <s v="UNSE Kingman Electric Eng"/>
    <x v="0"/>
    <n v="3355.12"/>
    <s v="033"/>
  </r>
  <r>
    <s v="MAY-26"/>
    <x v="0"/>
    <s v="50000"/>
    <x v="0"/>
    <m/>
    <s v="CLS P/R - Regular"/>
    <s v="515"/>
    <s v="UNSE Kingman Electric Eng"/>
    <x v="0"/>
    <n v="-3334.99"/>
    <s v="033"/>
  </r>
  <r>
    <s v="APR-26"/>
    <x v="0"/>
    <s v="50000"/>
    <x v="0"/>
    <s v="CLS P/R - Regular"/>
    <s v="CLS P/R - Regular"/>
    <s v="465"/>
    <s v="Energy Programs - Renewables"/>
    <x v="0"/>
    <n v="7136.54"/>
    <s v="002"/>
  </r>
  <r>
    <s v="JUN-26"/>
    <x v="0"/>
    <s v="50000"/>
    <x v="0"/>
    <s v="CLS P/R - Regular"/>
    <s v="CLS P/R - Regular"/>
    <s v="465"/>
    <s v="Energy Programs - Renewables"/>
    <x v="0"/>
    <n v="8141.68"/>
    <s v="002"/>
  </r>
  <r>
    <s v="MAY-26"/>
    <x v="0"/>
    <s v="50000"/>
    <x v="0"/>
    <s v="CLS P/R - Regular"/>
    <s v="CLS P/R - Regular"/>
    <s v="465"/>
    <s v="Energy Programs - Renewables"/>
    <x v="0"/>
    <n v="8845.2800000000007"/>
    <s v="002"/>
  </r>
  <r>
    <s v="APR-26"/>
    <x v="0"/>
    <s v="50000"/>
    <x v="0"/>
    <s v="CLS P/R - Regular"/>
    <s v="CLS P/R - Regular"/>
    <s v="411"/>
    <s v="TPP Operations"/>
    <x v="0"/>
    <n v="3721.6"/>
    <s v="002"/>
  </r>
  <r>
    <s v="MAY-26"/>
    <x v="0"/>
    <s v="50000"/>
    <x v="0"/>
    <s v="CLS P/R - Regular"/>
    <s v="CLS P/R - Regular"/>
    <s v="411"/>
    <s v="TPP Operations"/>
    <x v="0"/>
    <n v="-3721.6"/>
    <s v="002"/>
  </r>
  <r>
    <s v="APR-26"/>
    <x v="0"/>
    <s v="50000"/>
    <x v="0"/>
    <s v="CLS P/R - Regular"/>
    <s v="CLS P/R - Regular"/>
    <s v="357"/>
    <s v="Business Applications &amp; Data Analytics"/>
    <x v="0"/>
    <n v="604.35"/>
    <s v="002"/>
  </r>
  <r>
    <s v="APR-26"/>
    <x v="0"/>
    <s v="50000"/>
    <x v="0"/>
    <m/>
    <s v="CLS P/R - Regular"/>
    <s v="357"/>
    <s v="Business Applications &amp; Data Analytics"/>
    <x v="0"/>
    <n v="-151.25"/>
    <s v="002"/>
  </r>
  <r>
    <s v="JUN-26"/>
    <x v="0"/>
    <s v="50000"/>
    <x v="0"/>
    <s v="CLS P/R - Regular"/>
    <s v="CLS P/R - Regular"/>
    <s v="357"/>
    <s v="Business Applications &amp; Data Analytics"/>
    <x v="0"/>
    <n v="290.99"/>
    <s v="002"/>
  </r>
  <r>
    <s v="JUN-26"/>
    <x v="0"/>
    <s v="50000"/>
    <x v="0"/>
    <m/>
    <s v="CLS P/R - Regular"/>
    <s v="357"/>
    <s v="Business Applications &amp; Data Analytics"/>
    <x v="0"/>
    <n v="-75.63"/>
    <s v="002"/>
  </r>
  <r>
    <s v="MAY-26"/>
    <x v="0"/>
    <s v="50000"/>
    <x v="0"/>
    <s v="CLS P/R - Regular"/>
    <s v="CLS P/R - Regular"/>
    <s v="357"/>
    <s v="Business Applications &amp; Data Analytics"/>
    <x v="0"/>
    <n v="470.06"/>
    <s v="002"/>
  </r>
  <r>
    <s v="MAY-26"/>
    <x v="0"/>
    <s v="50000"/>
    <x v="0"/>
    <m/>
    <s v="CLS P/R - Regular"/>
    <s v="357"/>
    <s v="Business Applications &amp; Data Analytics"/>
    <x v="0"/>
    <n v="-116.35"/>
    <s v="002"/>
  </r>
  <r>
    <s v="APR-26"/>
    <x v="0"/>
    <s v="50000"/>
    <x v="0"/>
    <s v="CLS P/R - Regular"/>
    <s v="CLS P/R - Regular"/>
    <s v="353"/>
    <s v="IT Infrastructure"/>
    <x v="0"/>
    <n v="4254.76"/>
    <s v="002"/>
  </r>
  <r>
    <s v="APR-26"/>
    <x v="0"/>
    <s v="50000"/>
    <x v="0"/>
    <m/>
    <s v="CLS P/R - Regular"/>
    <s v="353"/>
    <s v="IT Infrastructure"/>
    <x v="0"/>
    <n v="-1105.81"/>
    <s v="002"/>
  </r>
  <r>
    <s v="FEB-26"/>
    <x v="0"/>
    <s v="50000"/>
    <x v="0"/>
    <s v="CLS P/R - Regular"/>
    <s v="CLS P/R - Regular"/>
    <s v="353"/>
    <s v="IT Infrastructure"/>
    <x v="0"/>
    <n v="4004.48"/>
    <s v="002"/>
  </r>
  <r>
    <s v="FEB-26"/>
    <x v="0"/>
    <s v="50000"/>
    <x v="0"/>
    <m/>
    <s v="CLS P/R - Regular"/>
    <s v="353"/>
    <s v="IT Infrastructure"/>
    <x v="0"/>
    <n v="-1040.76"/>
    <s v="002"/>
  </r>
  <r>
    <s v="JAN-26"/>
    <x v="0"/>
    <s v="50000"/>
    <x v="0"/>
    <s v="CLS P/R - Regular"/>
    <s v="CLS P/R - Regular"/>
    <s v="353"/>
    <s v="IT Infrastructure"/>
    <x v="0"/>
    <n v="3816.77"/>
    <s v="002"/>
  </r>
  <r>
    <s v="JAN-26"/>
    <x v="0"/>
    <s v="50000"/>
    <x v="0"/>
    <m/>
    <s v="CLS P/R - Regular"/>
    <s v="353"/>
    <s v="IT Infrastructure"/>
    <x v="0"/>
    <n v="-991.98"/>
    <s v="002"/>
  </r>
  <r>
    <s v="JUN-26"/>
    <x v="0"/>
    <s v="50000"/>
    <x v="0"/>
    <s v="CLS P/R - Regular"/>
    <s v="CLS P/R - Regular"/>
    <s v="353"/>
    <s v="IT Infrastructure"/>
    <x v="0"/>
    <n v="2815.65"/>
    <s v="002"/>
  </r>
  <r>
    <s v="JUN-26"/>
    <x v="0"/>
    <s v="50000"/>
    <x v="0"/>
    <m/>
    <s v="CLS P/R - Regular"/>
    <s v="353"/>
    <s v="IT Infrastructure"/>
    <x v="0"/>
    <n v="-731.78"/>
    <s v="002"/>
  </r>
  <r>
    <s v="MAR-26"/>
    <x v="0"/>
    <s v="50000"/>
    <x v="0"/>
    <s v="CLS P/R - Regular"/>
    <s v="CLS P/R - Regular"/>
    <s v="353"/>
    <s v="IT Infrastructure"/>
    <x v="0"/>
    <n v="3378.78"/>
    <s v="002"/>
  </r>
  <r>
    <s v="MAR-26"/>
    <x v="0"/>
    <s v="50000"/>
    <x v="0"/>
    <m/>
    <s v="CLS P/R - Regular"/>
    <s v="353"/>
    <s v="IT Infrastructure"/>
    <x v="0"/>
    <n v="-878.14"/>
    <s v="002"/>
  </r>
  <r>
    <s v="MAY-26"/>
    <x v="0"/>
    <s v="50000"/>
    <x v="0"/>
    <s v="CLS P/R - Regular"/>
    <s v="CLS P/R - Regular"/>
    <s v="353"/>
    <s v="IT Infrastructure"/>
    <x v="0"/>
    <n v="5693.87"/>
    <s v="002"/>
  </r>
  <r>
    <s v="MAY-26"/>
    <x v="0"/>
    <s v="50000"/>
    <x v="0"/>
    <m/>
    <s v="CLS P/R - Regular"/>
    <s v="353"/>
    <s v="IT Infrastructure"/>
    <x v="0"/>
    <n v="-1479.84"/>
    <s v="002"/>
  </r>
  <r>
    <s v="APR-26"/>
    <x v="0"/>
    <s v="50000"/>
    <x v="0"/>
    <s v="CLS P/R - Regular"/>
    <s v="CLS P/R - Regular"/>
    <s v="351"/>
    <s v="Customer Applications"/>
    <x v="0"/>
    <n v="2067.6"/>
    <s v="002"/>
  </r>
  <r>
    <s v="JUN-26"/>
    <x v="0"/>
    <s v="50000"/>
    <x v="0"/>
    <s v="CLS P/R - Regular"/>
    <s v="CLS P/R - Regular"/>
    <s v="351"/>
    <s v="Customer Applications"/>
    <x v="0"/>
    <n v="895.96"/>
    <s v="002"/>
  </r>
  <r>
    <s v="MAY-26"/>
    <x v="0"/>
    <s v="50000"/>
    <x v="0"/>
    <s v="CLS P/R - Regular"/>
    <s v="CLS P/R - Regular"/>
    <s v="351"/>
    <s v="Customer Applications"/>
    <x v="0"/>
    <n v="3428.77"/>
    <s v="002"/>
  </r>
  <r>
    <s v="APR-26"/>
    <x v="0"/>
    <s v="50000"/>
    <x v="0"/>
    <s v="CLS P/R - Regular"/>
    <s v="CLS P/R - Regular"/>
    <s v="264"/>
    <s v="Mail Services"/>
    <x v="0"/>
    <n v="14974.13"/>
    <s v="002"/>
  </r>
  <r>
    <s v="FEB-26"/>
    <x v="0"/>
    <s v="50000"/>
    <x v="0"/>
    <s v="CLS P/R - Regular"/>
    <s v="CLS P/R - Regular"/>
    <s v="264"/>
    <s v="Mail Services"/>
    <x v="0"/>
    <n v="11859.14"/>
    <s v="002"/>
  </r>
  <r>
    <s v="JAN-26"/>
    <x v="0"/>
    <s v="50000"/>
    <x v="0"/>
    <s v="CLS P/R - Regular"/>
    <s v="CLS P/R - Regular"/>
    <s v="264"/>
    <s v="Mail Services"/>
    <x v="0"/>
    <n v="13245.61"/>
    <s v="002"/>
  </r>
  <r>
    <s v="JUN-26"/>
    <x v="0"/>
    <s v="50000"/>
    <x v="0"/>
    <s v="CLS P/R - Regular"/>
    <s v="CLS P/R - Regular"/>
    <s v="264"/>
    <s v="Mail Services"/>
    <x v="0"/>
    <n v="14789.54"/>
    <s v="002"/>
  </r>
  <r>
    <s v="MAR-26"/>
    <x v="0"/>
    <s v="50000"/>
    <x v="0"/>
    <s v="CLS P/R - Regular"/>
    <s v="CLS P/R - Regular"/>
    <s v="264"/>
    <s v="Mail Services"/>
    <x v="0"/>
    <n v="12684.43"/>
    <s v="002"/>
  </r>
  <r>
    <s v="MAY-26"/>
    <x v="0"/>
    <s v="50000"/>
    <x v="0"/>
    <s v="CLS P/R - Regular"/>
    <s v="CLS P/R - Regular"/>
    <s v="264"/>
    <s v="Mail Services"/>
    <x v="0"/>
    <n v="23011.57"/>
    <s v="002"/>
  </r>
  <r>
    <s v="FEB-26"/>
    <x v="0"/>
    <s v="50000"/>
    <x v="0"/>
    <s v="CLS P/R - Regular"/>
    <s v="CLS P/R - Regular"/>
    <s v="231"/>
    <s v="Customer Service"/>
    <x v="0"/>
    <n v="34.46"/>
    <s v="002"/>
  </r>
  <r>
    <s v="MAR-26"/>
    <x v="0"/>
    <s v="50000"/>
    <x v="0"/>
    <s v="CLS P/R - Regular"/>
    <s v="CLS P/R - Regular"/>
    <s v="231"/>
    <s v="Customer Service"/>
    <x v="0"/>
    <n v="34.46"/>
    <s v="002"/>
  </r>
  <r>
    <s v="APR-26"/>
    <x v="0"/>
    <s v="50000"/>
    <x v="0"/>
    <s v="CLS P/R - Regular"/>
    <s v="CLS P/R - Regular"/>
    <s v="227"/>
    <s v="Corporate Communications"/>
    <x v="0"/>
    <n v="5435.2"/>
    <s v="002"/>
  </r>
  <r>
    <s v="FEB-26"/>
    <x v="0"/>
    <s v="50000"/>
    <x v="0"/>
    <s v="CLS P/R - Regular"/>
    <s v="CLS P/R - Regular"/>
    <s v="227"/>
    <s v="Corporate Communications"/>
    <x v="0"/>
    <n v="3804.64"/>
    <s v="002"/>
  </r>
  <r>
    <s v="JAN-26"/>
    <x v="0"/>
    <s v="50000"/>
    <x v="0"/>
    <s v="CLS P/R - Regular"/>
    <s v="CLS P/R - Regular"/>
    <s v="227"/>
    <s v="Corporate Communications"/>
    <x v="0"/>
    <n v="3430.97"/>
    <s v="002"/>
  </r>
  <r>
    <s v="JUN-26"/>
    <x v="0"/>
    <s v="50000"/>
    <x v="0"/>
    <s v="CLS P/R - Regular"/>
    <s v="CLS P/R - Regular"/>
    <s v="227"/>
    <s v="Corporate Communications"/>
    <x v="0"/>
    <n v="4348.16"/>
    <s v="002"/>
  </r>
  <r>
    <s v="MAR-26"/>
    <x v="0"/>
    <s v="50000"/>
    <x v="0"/>
    <s v="CLS P/R - Regular"/>
    <s v="CLS P/R - Regular"/>
    <s v="227"/>
    <s v="Corporate Communications"/>
    <x v="0"/>
    <n v="4484.04"/>
    <s v="002"/>
  </r>
  <r>
    <s v="MAY-26"/>
    <x v="0"/>
    <s v="50000"/>
    <x v="0"/>
    <s v="CLS P/R - Regular"/>
    <s v="CLS P/R - Regular"/>
    <s v="227"/>
    <s v="Corporate Communications"/>
    <x v="0"/>
    <n v="5027.5600000000004"/>
    <s v="002"/>
  </r>
  <r>
    <s v="JUN-26"/>
    <x v="0"/>
    <s v="50000"/>
    <x v="1"/>
    <s v="CLS P/R - Overtime"/>
    <s v="CLS P/R - Overtime"/>
    <s v="992"/>
    <s v="Heavy Equip &amp; Transport"/>
    <x v="0"/>
    <n v="49.04"/>
    <s v="002"/>
  </r>
  <r>
    <s v="FEB-26"/>
    <x v="0"/>
    <s v="50000"/>
    <x v="1"/>
    <s v="CLS P/R - Overtime"/>
    <s v="CLS P/R - Overtime"/>
    <s v="982"/>
    <s v="Elec Repair/Test Fac"/>
    <x v="0"/>
    <n v="126.38"/>
    <s v="002"/>
  </r>
  <r>
    <s v="APR-26"/>
    <x v="0"/>
    <s v="50000"/>
    <x v="1"/>
    <s v="CLS P/R - Overtime"/>
    <s v="CLS P/R - Overtime"/>
    <s v="945"/>
    <s v="GIS Quality Mapping Support"/>
    <x v="0"/>
    <n v="185.81"/>
    <s v="002"/>
  </r>
  <r>
    <s v="APR-26"/>
    <x v="0"/>
    <s v="50000"/>
    <x v="1"/>
    <m/>
    <s v="CLS P/R - Overtime"/>
    <s v="945"/>
    <s v="GIS Quality Mapping Support"/>
    <x v="0"/>
    <n v="-184.98"/>
    <s v="002"/>
  </r>
  <r>
    <s v="FEB-26"/>
    <x v="0"/>
    <s v="50000"/>
    <x v="1"/>
    <s v="CLS P/R - Overtime"/>
    <s v="CLS P/R - Overtime"/>
    <s v="945"/>
    <s v="GIS Quality Mapping Support"/>
    <x v="0"/>
    <n v="128.46"/>
    <s v="002"/>
  </r>
  <r>
    <s v="FEB-26"/>
    <x v="0"/>
    <s v="50000"/>
    <x v="1"/>
    <m/>
    <s v="CLS P/R - Overtime"/>
    <s v="945"/>
    <s v="GIS Quality Mapping Support"/>
    <x v="0"/>
    <n v="-127.88"/>
    <s v="002"/>
  </r>
  <r>
    <s v="MAR-26"/>
    <x v="0"/>
    <s v="50000"/>
    <x v="1"/>
    <s v="CLS P/R - Overtime"/>
    <s v="CLS P/R - Overtime"/>
    <s v="945"/>
    <s v="GIS Quality Mapping Support"/>
    <x v="0"/>
    <n v="342.56"/>
    <s v="002"/>
  </r>
  <r>
    <s v="MAR-26"/>
    <x v="0"/>
    <s v="50000"/>
    <x v="1"/>
    <m/>
    <s v="CLS P/R - Overtime"/>
    <s v="945"/>
    <s v="GIS Quality Mapping Support"/>
    <x v="0"/>
    <n v="-341.04"/>
    <s v="002"/>
  </r>
  <r>
    <s v="FEB-26"/>
    <x v="0"/>
    <s v="50000"/>
    <x v="1"/>
    <s v="CLS P/R - Overtime"/>
    <s v="CLS P/R - Overtime"/>
    <s v="926"/>
    <s v="Design"/>
    <x v="0"/>
    <n v="79.52"/>
    <s v="002"/>
  </r>
  <r>
    <s v="MAR-26"/>
    <x v="0"/>
    <s v="50000"/>
    <x v="1"/>
    <s v="CLS P/R - Overtime"/>
    <s v="CLS P/R - Overtime"/>
    <s v="926"/>
    <s v="Design"/>
    <x v="0"/>
    <n v="159.04"/>
    <s v="002"/>
  </r>
  <r>
    <s v="APR-26"/>
    <x v="0"/>
    <s v="50000"/>
    <x v="1"/>
    <s v="CLS P/R - Overtime"/>
    <s v="CLS P/R - Overtime"/>
    <s v="694"/>
    <s v="SPG Unit 4 Maintenance"/>
    <x v="0"/>
    <n v="452.32"/>
    <s v="002"/>
  </r>
  <r>
    <s v="APR-26"/>
    <x v="0"/>
    <s v="50000"/>
    <x v="1"/>
    <m/>
    <s v="CLS P/R - Overtime"/>
    <s v="694"/>
    <s v="SPG Unit 4 Maintenance"/>
    <x v="0"/>
    <n v="-226.16"/>
    <s v="002"/>
  </r>
  <r>
    <s v="APR-26"/>
    <x v="0"/>
    <s v="50000"/>
    <x v="1"/>
    <s v="CLS P/R - Overtime"/>
    <s v="CLS P/R - Overtime"/>
    <s v="687"/>
    <s v="SPG Fuel &amp; Ash Hdlg/Fleet Maint"/>
    <x v="0"/>
    <n v="267.06"/>
    <s v="002"/>
  </r>
  <r>
    <s v="APR-26"/>
    <x v="0"/>
    <s v="50000"/>
    <x v="1"/>
    <m/>
    <s v="CLS P/R - Overtime"/>
    <s v="687"/>
    <s v="SPG Fuel &amp; Ash Hdlg/Fleet Maint"/>
    <x v="0"/>
    <n v="-133.52000000000001"/>
    <s v="002"/>
  </r>
  <r>
    <s v="JUN-26"/>
    <x v="0"/>
    <s v="50000"/>
    <x v="1"/>
    <s v="CLS P/R - Overtime"/>
    <s v="CLS P/R - Overtime"/>
    <s v="677"/>
    <s v="SPG 1&amp;2 E&amp;I Outlying Areas"/>
    <x v="0"/>
    <n v="126.8"/>
    <s v="002"/>
  </r>
  <r>
    <s v="JUN-26"/>
    <x v="0"/>
    <s v="50000"/>
    <x v="1"/>
    <m/>
    <s v="CLS P/R - Overtime"/>
    <s v="677"/>
    <s v="SPG 1&amp;2 E&amp;I Outlying Areas"/>
    <x v="0"/>
    <n v="-63.4"/>
    <s v="002"/>
  </r>
  <r>
    <s v="APR-26"/>
    <x v="0"/>
    <s v="50000"/>
    <x v="1"/>
    <s v="CLS P/R - Overtime"/>
    <s v="CLS P/R - Overtime"/>
    <s v="662"/>
    <s v="SPG Training"/>
    <x v="0"/>
    <n v="1257"/>
    <s v="002"/>
  </r>
  <r>
    <s v="APR-26"/>
    <x v="0"/>
    <s v="50000"/>
    <x v="1"/>
    <m/>
    <s v="CLS P/R - Overtime"/>
    <s v="662"/>
    <s v="SPG Training"/>
    <x v="0"/>
    <n v="-628.5"/>
    <s v="002"/>
  </r>
  <r>
    <s v="FEB-26"/>
    <x v="0"/>
    <s v="50000"/>
    <x v="1"/>
    <s v="CLS P/R - Overtime"/>
    <s v="CLS P/R - Overtime"/>
    <s v="662"/>
    <s v="SPG Training"/>
    <x v="0"/>
    <n v="3771"/>
    <s v="002"/>
  </r>
  <r>
    <s v="FEB-26"/>
    <x v="0"/>
    <s v="50000"/>
    <x v="1"/>
    <m/>
    <s v="CLS P/R - Overtime"/>
    <s v="662"/>
    <s v="SPG Training"/>
    <x v="0"/>
    <n v="-1885.5"/>
    <s v="002"/>
  </r>
  <r>
    <s v="JUN-26"/>
    <x v="0"/>
    <s v="50000"/>
    <x v="1"/>
    <s v="CLS P/R - Overtime"/>
    <s v="CLS P/R - Overtime"/>
    <s v="662"/>
    <s v="SPG Training"/>
    <x v="0"/>
    <n v="754.2"/>
    <s v="002"/>
  </r>
  <r>
    <s v="JUN-26"/>
    <x v="0"/>
    <s v="50000"/>
    <x v="1"/>
    <m/>
    <s v="CLS P/R - Overtime"/>
    <s v="662"/>
    <s v="SPG Training"/>
    <x v="0"/>
    <n v="-377.1"/>
    <s v="002"/>
  </r>
  <r>
    <s v="MAR-26"/>
    <x v="0"/>
    <s v="50000"/>
    <x v="1"/>
    <s v="CLS P/R - Overtime"/>
    <s v="CLS P/R - Overtime"/>
    <s v="662"/>
    <s v="SPG Training"/>
    <x v="0"/>
    <n v="565.65"/>
    <s v="002"/>
  </r>
  <r>
    <s v="MAR-26"/>
    <x v="0"/>
    <s v="50000"/>
    <x v="1"/>
    <m/>
    <s v="CLS P/R - Overtime"/>
    <s v="662"/>
    <s v="SPG Training"/>
    <x v="0"/>
    <n v="-282.83"/>
    <s v="002"/>
  </r>
  <r>
    <s v="MAY-26"/>
    <x v="0"/>
    <s v="50000"/>
    <x v="1"/>
    <s v="CLS P/R - Overtime"/>
    <s v="CLS P/R - Overtime"/>
    <s v="662"/>
    <s v="SPG Training"/>
    <x v="0"/>
    <n v="2011.2"/>
    <s v="002"/>
  </r>
  <r>
    <s v="MAY-26"/>
    <x v="0"/>
    <s v="50000"/>
    <x v="1"/>
    <m/>
    <s v="CLS P/R - Overtime"/>
    <s v="662"/>
    <s v="SPG Training"/>
    <x v="0"/>
    <n v="-1005.6"/>
    <s v="002"/>
  </r>
  <r>
    <s v="JUN-26"/>
    <x v="0"/>
    <s v="50000"/>
    <x v="1"/>
    <s v="CLS P/R - Overtime"/>
    <s v="CLS P/R - Overtime"/>
    <s v="657"/>
    <s v="SPG 3 4 E&amp;I WF/WT"/>
    <x v="0"/>
    <n v="117.4"/>
    <s v="002"/>
  </r>
  <r>
    <s v="JUN-26"/>
    <x v="0"/>
    <s v="50000"/>
    <x v="1"/>
    <m/>
    <s v="CLS P/R - Overtime"/>
    <s v="657"/>
    <s v="SPG 3 4 E&amp;I WF/WT"/>
    <x v="0"/>
    <n v="-58.68"/>
    <s v="002"/>
  </r>
  <r>
    <s v="MAR-26"/>
    <x v="0"/>
    <s v="50000"/>
    <x v="1"/>
    <s v="CLS P/R - Overtime"/>
    <s v="CLS P/R - Overtime"/>
    <s v="657"/>
    <s v="SPG 3 4 E&amp;I WF/WT"/>
    <x v="0"/>
    <n v="234.8"/>
    <s v="002"/>
  </r>
  <r>
    <s v="MAR-26"/>
    <x v="0"/>
    <s v="50000"/>
    <x v="1"/>
    <m/>
    <s v="CLS P/R - Overtime"/>
    <s v="657"/>
    <s v="SPG 3 4 E&amp;I WF/WT"/>
    <x v="0"/>
    <n v="-117.4"/>
    <s v="002"/>
  </r>
  <r>
    <s v="MAY-26"/>
    <x v="0"/>
    <s v="50000"/>
    <x v="1"/>
    <s v="CLS P/R - Overtime"/>
    <s v="CLS P/R - Overtime"/>
    <s v="564"/>
    <s v="UNSG Cottonwood Gas Const"/>
    <x v="0"/>
    <n v="114.87"/>
    <s v="032"/>
  </r>
  <r>
    <s v="MAY-26"/>
    <x v="0"/>
    <s v="50000"/>
    <x v="1"/>
    <m/>
    <s v="CLS P/R - Overtime"/>
    <s v="564"/>
    <s v="UNSG Cottonwood Gas Const"/>
    <x v="0"/>
    <n v="-114.18"/>
    <s v="032"/>
  </r>
  <r>
    <s v="JUN-26"/>
    <x v="0"/>
    <s v="50000"/>
    <x v="1"/>
    <s v="CLS P/R - Overtime"/>
    <s v="CLS P/R - Overtime"/>
    <s v="528"/>
    <s v="UNSE Santa Cruz Electric Eng"/>
    <x v="0"/>
    <n v="532.41999999999996"/>
    <s v="033"/>
  </r>
  <r>
    <s v="JUN-26"/>
    <x v="0"/>
    <s v="50000"/>
    <x v="1"/>
    <m/>
    <s v="CLS P/R - Overtime"/>
    <s v="528"/>
    <s v="UNSE Santa Cruz Electric Eng"/>
    <x v="0"/>
    <n v="-529.22"/>
    <s v="033"/>
  </r>
  <r>
    <s v="MAY-26"/>
    <x v="0"/>
    <s v="50000"/>
    <x v="1"/>
    <s v="CLS P/R - Overtime"/>
    <s v="CLS P/R - Overtime"/>
    <s v="528"/>
    <s v="UNSE Santa Cruz Electric Eng"/>
    <x v="0"/>
    <n v="1064.8399999999999"/>
    <s v="033"/>
  </r>
  <r>
    <s v="MAY-26"/>
    <x v="0"/>
    <s v="50000"/>
    <x v="1"/>
    <m/>
    <s v="CLS P/R - Overtime"/>
    <s v="528"/>
    <s v="UNSE Santa Cruz Electric Eng"/>
    <x v="0"/>
    <n v="-1058.45"/>
    <s v="033"/>
  </r>
  <r>
    <s v="APR-26"/>
    <x v="0"/>
    <s v="50000"/>
    <x v="1"/>
    <s v="CLS P/R - Overtime"/>
    <s v="CLS P/R - Overtime"/>
    <s v="523"/>
    <s v="UNSE Lake Havasu Electric Eng"/>
    <x v="0"/>
    <n v="442.6"/>
    <s v="033"/>
  </r>
  <r>
    <s v="APR-26"/>
    <x v="0"/>
    <s v="50000"/>
    <x v="1"/>
    <m/>
    <s v="CLS P/R - Overtime"/>
    <s v="523"/>
    <s v="UNSE Lake Havasu Electric Eng"/>
    <x v="0"/>
    <n v="-439.94"/>
    <s v="033"/>
  </r>
  <r>
    <s v="MAY-26"/>
    <x v="0"/>
    <s v="50000"/>
    <x v="1"/>
    <s v="CLS P/R - Overtime"/>
    <s v="CLS P/R - Overtime"/>
    <s v="523"/>
    <s v="UNSE Lake Havasu Electric Eng"/>
    <x v="0"/>
    <n v="322.66000000000003"/>
    <s v="033"/>
  </r>
  <r>
    <s v="MAY-26"/>
    <x v="0"/>
    <s v="50000"/>
    <x v="1"/>
    <m/>
    <s v="CLS P/R - Overtime"/>
    <s v="523"/>
    <s v="UNSE Lake Havasu Electric Eng"/>
    <x v="0"/>
    <n v="-320.72000000000003"/>
    <s v="033"/>
  </r>
  <r>
    <s v="FEB-26"/>
    <x v="0"/>
    <s v="50000"/>
    <x v="1"/>
    <s v="CLS P/R - Overtime"/>
    <s v="CLS P/R - Overtime"/>
    <s v="516"/>
    <s v="UNSE Mohave Elec Sub &amp; Meter"/>
    <x v="0"/>
    <n v="115.34"/>
    <s v="033"/>
  </r>
  <r>
    <s v="MAR-26"/>
    <x v="0"/>
    <s v="50000"/>
    <x v="1"/>
    <s v="CLS P/R - Overtime"/>
    <s v="CLS P/R - Overtime"/>
    <s v="516"/>
    <s v="UNSE Mohave Elec Sub &amp; Meter"/>
    <x v="0"/>
    <n v="115.34"/>
    <s v="033"/>
  </r>
  <r>
    <s v="APR-26"/>
    <x v="0"/>
    <s v="50000"/>
    <x v="1"/>
    <s v="CLS P/R - Overtime"/>
    <s v="CLS P/R - Overtime"/>
    <s v="515"/>
    <s v="UNSE Kingman Electric Eng"/>
    <x v="0"/>
    <n v="630.08000000000004"/>
    <s v="033"/>
  </r>
  <r>
    <s v="APR-26"/>
    <x v="0"/>
    <s v="50000"/>
    <x v="1"/>
    <m/>
    <s v="CLS P/R - Overtime"/>
    <s v="515"/>
    <s v="UNSE Kingman Electric Eng"/>
    <x v="0"/>
    <n v="-626.29999999999995"/>
    <s v="033"/>
  </r>
  <r>
    <s v="JUN-26"/>
    <x v="0"/>
    <s v="50000"/>
    <x v="1"/>
    <s v="CLS P/R - Overtime"/>
    <s v="CLS P/R - Overtime"/>
    <s v="515"/>
    <s v="UNSE Kingman Electric Eng"/>
    <x v="0"/>
    <n v="1613.98"/>
    <s v="033"/>
  </r>
  <r>
    <s v="JUN-26"/>
    <x v="0"/>
    <s v="50000"/>
    <x v="1"/>
    <m/>
    <s v="CLS P/R - Overtime"/>
    <s v="515"/>
    <s v="UNSE Kingman Electric Eng"/>
    <x v="0"/>
    <n v="-1604.29"/>
    <s v="033"/>
  </r>
  <r>
    <s v="MAY-26"/>
    <x v="0"/>
    <s v="50000"/>
    <x v="1"/>
    <s v="CLS P/R - Overtime"/>
    <s v="CLS P/R - Overtime"/>
    <s v="515"/>
    <s v="UNSE Kingman Electric Eng"/>
    <x v="0"/>
    <n v="118.14"/>
    <s v="033"/>
  </r>
  <r>
    <s v="MAY-26"/>
    <x v="0"/>
    <s v="50000"/>
    <x v="1"/>
    <m/>
    <s v="CLS P/R - Overtime"/>
    <s v="515"/>
    <s v="UNSE Kingman Electric Eng"/>
    <x v="0"/>
    <n v="-117.43"/>
    <s v="033"/>
  </r>
  <r>
    <s v="MAR-26"/>
    <x v="0"/>
    <s v="50000"/>
    <x v="1"/>
    <s v="CLS P/R - Overtime"/>
    <s v="CLS P/R - Overtime"/>
    <s v="353"/>
    <s v="IT Infrastructure"/>
    <x v="0"/>
    <n v="625.70000000000005"/>
    <s v="002"/>
  </r>
  <r>
    <s v="MAR-26"/>
    <x v="0"/>
    <s v="50000"/>
    <x v="1"/>
    <m/>
    <s v="CLS P/R - Overtime"/>
    <s v="353"/>
    <s v="IT Infrastructure"/>
    <x v="0"/>
    <n v="-162.62"/>
    <s v="002"/>
  </r>
  <r>
    <s v="MAY-26"/>
    <x v="0"/>
    <s v="50000"/>
    <x v="1"/>
    <s v="CLS P/R - Overtime"/>
    <s v="CLS P/R - Overtime"/>
    <s v="353"/>
    <s v="IT Infrastructure"/>
    <x v="0"/>
    <n v="2502.8000000000002"/>
    <s v="002"/>
  </r>
  <r>
    <s v="MAY-26"/>
    <x v="0"/>
    <s v="50000"/>
    <x v="1"/>
    <m/>
    <s v="CLS P/R - Overtime"/>
    <s v="353"/>
    <s v="IT Infrastructure"/>
    <x v="0"/>
    <n v="-650.48"/>
    <s v="002"/>
  </r>
  <r>
    <s v="APR-26"/>
    <x v="0"/>
    <s v="50000"/>
    <x v="1"/>
    <s v="CLS P/R - Overtime"/>
    <s v="CLS P/R - Overtime"/>
    <s v="264"/>
    <s v="Mail Services"/>
    <x v="0"/>
    <n v="1548.79"/>
    <s v="002"/>
  </r>
  <r>
    <s v="FEB-26"/>
    <x v="0"/>
    <s v="50000"/>
    <x v="1"/>
    <s v="CLS P/R - Overtime"/>
    <s v="CLS P/R - Overtime"/>
    <s v="264"/>
    <s v="Mail Services"/>
    <x v="0"/>
    <n v="380.38"/>
    <s v="002"/>
  </r>
  <r>
    <s v="JAN-26"/>
    <x v="0"/>
    <s v="50000"/>
    <x v="1"/>
    <s v="CLS P/R - Overtime"/>
    <s v="CLS P/R - Overtime"/>
    <s v="264"/>
    <s v="Mail Services"/>
    <x v="0"/>
    <n v="1082.46"/>
    <s v="002"/>
  </r>
  <r>
    <s v="JUN-26"/>
    <x v="0"/>
    <s v="50000"/>
    <x v="1"/>
    <s v="CLS P/R - Overtime"/>
    <s v="CLS P/R - Overtime"/>
    <s v="264"/>
    <s v="Mail Services"/>
    <x v="0"/>
    <n v="532.49"/>
    <s v="002"/>
  </r>
  <r>
    <s v="MAR-26"/>
    <x v="0"/>
    <s v="50000"/>
    <x v="1"/>
    <s v="CLS P/R - Overtime"/>
    <s v="CLS P/R - Overtime"/>
    <s v="264"/>
    <s v="Mail Services"/>
    <x v="0"/>
    <n v="58.52"/>
    <s v="002"/>
  </r>
  <r>
    <s v="MAY-26"/>
    <x v="0"/>
    <s v="50000"/>
    <x v="1"/>
    <s v="CLS P/R - Overtime"/>
    <s v="CLS P/R - Overtime"/>
    <s v="264"/>
    <s v="Mail Services"/>
    <x v="0"/>
    <n v="1072.76"/>
    <s v="002"/>
  </r>
  <r>
    <s v="APR-26"/>
    <x v="0"/>
    <s v="50000"/>
    <x v="2"/>
    <s v="CLS P/R - Accruals"/>
    <s v="CLS P/R - Accruals"/>
    <s v="992"/>
    <s v="Heavy Equip &amp; Transport"/>
    <x v="0"/>
    <n v="-461.47"/>
    <s v="002"/>
  </r>
  <r>
    <s v="JUN-26"/>
    <x v="0"/>
    <s v="50000"/>
    <x v="2"/>
    <s v="CLS P/R - Accruals"/>
    <s v="CLS P/R - Accruals"/>
    <s v="992"/>
    <s v="Heavy Equip &amp; Transport"/>
    <x v="0"/>
    <n v="677"/>
    <s v="002"/>
  </r>
  <r>
    <s v="MAR-26"/>
    <x v="0"/>
    <s v="50000"/>
    <x v="2"/>
    <s v="CLS P/R - Accruals"/>
    <s v="CLS P/R - Accruals"/>
    <s v="992"/>
    <s v="Heavy Equip &amp; Transport"/>
    <x v="0"/>
    <n v="461.47"/>
    <s v="002"/>
  </r>
  <r>
    <s v="MAY-26"/>
    <x v="0"/>
    <s v="50000"/>
    <x v="2"/>
    <s v="CLS P/R - Accruals"/>
    <s v="CLS P/R - Accruals"/>
    <s v="992"/>
    <s v="Heavy Equip &amp; Transport"/>
    <x v="0"/>
    <n v="27.62"/>
    <s v="002"/>
  </r>
  <r>
    <s v="APR-26"/>
    <x v="0"/>
    <s v="50000"/>
    <x v="2"/>
    <s v="CLS P/R - Accruals"/>
    <s v="CLS P/R - Accruals"/>
    <s v="987"/>
    <s v="Electronics/Comm C&amp;M"/>
    <x v="0"/>
    <n v="-2381.88"/>
    <s v="002"/>
  </r>
  <r>
    <s v="APR-26"/>
    <x v="0"/>
    <s v="50000"/>
    <x v="2"/>
    <m/>
    <s v="CLS P/R - Accruals"/>
    <s v="987"/>
    <s v="Electronics/Comm C&amp;M"/>
    <x v="0"/>
    <n v="653.21"/>
    <s v="002"/>
  </r>
  <r>
    <s v="FEB-26"/>
    <x v="0"/>
    <s v="50000"/>
    <x v="2"/>
    <s v="CLS P/R - Accruals"/>
    <s v="CLS P/R - Accruals"/>
    <s v="987"/>
    <s v="Electronics/Comm C&amp;M"/>
    <x v="0"/>
    <n v="0"/>
    <s v="002"/>
  </r>
  <r>
    <s v="JAN-26"/>
    <x v="0"/>
    <s v="50000"/>
    <x v="2"/>
    <s v="CLS P/R - Accruals"/>
    <s v="CLS P/R - Accruals"/>
    <s v="987"/>
    <s v="Electronics/Comm C&amp;M"/>
    <x v="0"/>
    <n v="418.88"/>
    <s v="002"/>
  </r>
  <r>
    <s v="JAN-26"/>
    <x v="0"/>
    <s v="50000"/>
    <x v="2"/>
    <m/>
    <s v="CLS P/R - Accruals"/>
    <s v="987"/>
    <s v="Electronics/Comm C&amp;M"/>
    <x v="0"/>
    <n v="-108.87"/>
    <s v="002"/>
  </r>
  <r>
    <s v="MAR-26"/>
    <x v="0"/>
    <s v="50000"/>
    <x v="2"/>
    <s v="CLS P/R - Accruals"/>
    <s v="CLS P/R - Accruals"/>
    <s v="987"/>
    <s v="Electronics/Comm C&amp;M"/>
    <x v="0"/>
    <n v="418.88"/>
    <s v="002"/>
  </r>
  <r>
    <s v="MAR-26"/>
    <x v="0"/>
    <s v="50000"/>
    <x v="2"/>
    <m/>
    <s v="CLS P/R - Accruals"/>
    <s v="987"/>
    <s v="Electronics/Comm C&amp;M"/>
    <x v="0"/>
    <n v="-108.87"/>
    <s v="002"/>
  </r>
  <r>
    <s v="MAY-26"/>
    <x v="0"/>
    <s v="50000"/>
    <x v="2"/>
    <s v="CLS P/R - Accruals"/>
    <s v="CLS P/R - Accruals"/>
    <s v="987"/>
    <s v="Electronics/Comm C&amp;M"/>
    <x v="0"/>
    <n v="-131.4"/>
    <s v="002"/>
  </r>
  <r>
    <s v="APR-26"/>
    <x v="0"/>
    <s v="50000"/>
    <x v="2"/>
    <s v="CLS P/R - Accruals"/>
    <s v="CLS P/R - Accruals"/>
    <s v="986"/>
    <s v="Electronic Relay C&amp;M"/>
    <x v="0"/>
    <n v="204.65"/>
    <s v="002"/>
  </r>
  <r>
    <s v="MAY-26"/>
    <x v="0"/>
    <s v="50000"/>
    <x v="2"/>
    <s v="CLS P/R - Accruals"/>
    <s v="CLS P/R - Accruals"/>
    <s v="986"/>
    <s v="Electronic Relay C&amp;M"/>
    <x v="0"/>
    <n v="-204.65"/>
    <s v="002"/>
  </r>
  <r>
    <s v="FEB-26"/>
    <x v="0"/>
    <s v="50000"/>
    <x v="2"/>
    <s v="CLS P/R - Accruals"/>
    <s v="CLS P/R - Accruals"/>
    <s v="983"/>
    <s v="Metering Const/Maint"/>
    <x v="0"/>
    <n v="189.57"/>
    <s v="002"/>
  </r>
  <r>
    <s v="MAR-26"/>
    <x v="0"/>
    <s v="50000"/>
    <x v="2"/>
    <s v="CLS P/R - Accruals"/>
    <s v="CLS P/R - Accruals"/>
    <s v="983"/>
    <s v="Metering Const/Maint"/>
    <x v="0"/>
    <n v="-189.57"/>
    <s v="002"/>
  </r>
  <r>
    <s v="FEB-26"/>
    <x v="0"/>
    <s v="50000"/>
    <x v="2"/>
    <s v="CLS P/R - Accruals"/>
    <s v="CLS P/R - Accruals"/>
    <s v="982"/>
    <s v="Elec Repair/Test Fac"/>
    <x v="0"/>
    <n v="130.9"/>
    <s v="002"/>
  </r>
  <r>
    <s v="JAN-26"/>
    <x v="0"/>
    <s v="50000"/>
    <x v="2"/>
    <s v="CLS P/R - Accruals"/>
    <s v="CLS P/R - Accruals"/>
    <s v="982"/>
    <s v="Elec Repair/Test Fac"/>
    <x v="0"/>
    <n v="-50.55"/>
    <s v="002"/>
  </r>
  <r>
    <s v="JUN-26"/>
    <x v="0"/>
    <s v="50000"/>
    <x v="2"/>
    <s v="CLS P/R - Accruals"/>
    <s v="CLS P/R - Accruals"/>
    <s v="982"/>
    <s v="Elec Repair/Test Fac"/>
    <x v="0"/>
    <n v="1466.08"/>
    <s v="002"/>
  </r>
  <r>
    <s v="MAR-26"/>
    <x v="0"/>
    <s v="50000"/>
    <x v="2"/>
    <s v="CLS P/R - Accruals"/>
    <s v="CLS P/R - Accruals"/>
    <s v="982"/>
    <s v="Elec Repair/Test Fac"/>
    <x v="0"/>
    <n v="-130.9"/>
    <s v="002"/>
  </r>
  <r>
    <s v="APR-26"/>
    <x v="0"/>
    <s v="50000"/>
    <x v="2"/>
    <s v="CLS P/R - Accruals"/>
    <s v="CLS P/R - Accruals"/>
    <s v="981"/>
    <s v="Subst Const/Maint"/>
    <x v="0"/>
    <n v="175.2"/>
    <s v="002"/>
  </r>
  <r>
    <s v="MAY-26"/>
    <x v="0"/>
    <s v="50000"/>
    <x v="2"/>
    <s v="CLS P/R - Accruals"/>
    <s v="CLS P/R - Accruals"/>
    <s v="981"/>
    <s v="Subst Const/Maint"/>
    <x v="0"/>
    <n v="-175.2"/>
    <s v="002"/>
  </r>
  <r>
    <s v="APR-26"/>
    <x v="0"/>
    <s v="50000"/>
    <x v="2"/>
    <s v="CLS P/R - Accruals"/>
    <s v="CLS P/R - Accruals"/>
    <s v="955"/>
    <s v="Resource Planning"/>
    <x v="0"/>
    <n v="2097.2800000000002"/>
    <s v="002"/>
  </r>
  <r>
    <s v="JUN-26"/>
    <x v="0"/>
    <s v="50000"/>
    <x v="2"/>
    <s v="CLS P/R - Accruals"/>
    <s v="CLS P/R - Accruals"/>
    <s v="955"/>
    <s v="Resource Planning"/>
    <x v="0"/>
    <n v="299.62"/>
    <s v="002"/>
  </r>
  <r>
    <s v="MAY-26"/>
    <x v="0"/>
    <s v="50000"/>
    <x v="2"/>
    <s v="CLS P/R - Accruals"/>
    <s v="CLS P/R - Accruals"/>
    <s v="955"/>
    <s v="Resource Planning"/>
    <x v="0"/>
    <n v="-1464.76"/>
    <s v="002"/>
  </r>
  <r>
    <s v="APR-26"/>
    <x v="0"/>
    <s v="50000"/>
    <x v="2"/>
    <s v="CLS P/R - Accruals"/>
    <s v="CLS P/R - Accruals"/>
    <s v="948"/>
    <s v="Syst Contr Dispatch"/>
    <x v="0"/>
    <n v="4459.84"/>
    <s v="002"/>
  </r>
  <r>
    <s v="MAY-26"/>
    <x v="0"/>
    <s v="50000"/>
    <x v="2"/>
    <s v="CLS P/R - Accruals"/>
    <s v="CLS P/R - Accruals"/>
    <s v="948"/>
    <s v="Syst Contr Dispatch"/>
    <x v="0"/>
    <n v="-4459.84"/>
    <s v="002"/>
  </r>
  <r>
    <s v="APR-26"/>
    <x v="0"/>
    <s v="50000"/>
    <x v="2"/>
    <s v="CLS P/R - Accruals"/>
    <s v="CLS P/R - Accruals"/>
    <s v="945"/>
    <s v="GIS Quality Mapping Support"/>
    <x v="0"/>
    <n v="5177.16"/>
    <s v="002"/>
  </r>
  <r>
    <s v="APR-26"/>
    <x v="0"/>
    <s v="50000"/>
    <x v="2"/>
    <m/>
    <s v="CLS P/R - Accruals"/>
    <s v="945"/>
    <s v="GIS Quality Mapping Support"/>
    <x v="0"/>
    <n v="-5154.17"/>
    <s v="002"/>
  </r>
  <r>
    <s v="FEB-26"/>
    <x v="0"/>
    <s v="50000"/>
    <x v="2"/>
    <s v="CLS P/R - Accruals"/>
    <s v="CLS P/R - Accruals"/>
    <s v="945"/>
    <s v="GIS Quality Mapping Support"/>
    <x v="0"/>
    <n v="984.86"/>
    <s v="002"/>
  </r>
  <r>
    <s v="FEB-26"/>
    <x v="0"/>
    <s v="50000"/>
    <x v="2"/>
    <m/>
    <s v="CLS P/R - Accruals"/>
    <s v="945"/>
    <s v="GIS Quality Mapping Support"/>
    <x v="0"/>
    <n v="-980.5"/>
    <s v="002"/>
  </r>
  <r>
    <s v="JUN-26"/>
    <x v="0"/>
    <s v="50000"/>
    <x v="2"/>
    <s v="CLS P/R - Accruals"/>
    <s v="CLS P/R - Accruals"/>
    <s v="945"/>
    <s v="GIS Quality Mapping Support"/>
    <x v="0"/>
    <n v="-20.87"/>
    <s v="002"/>
  </r>
  <r>
    <s v="JUN-26"/>
    <x v="0"/>
    <s v="50000"/>
    <x v="2"/>
    <m/>
    <s v="CLS P/R - Accruals"/>
    <s v="945"/>
    <s v="GIS Quality Mapping Support"/>
    <x v="0"/>
    <n v="20.77"/>
    <s v="002"/>
  </r>
  <r>
    <s v="MAR-26"/>
    <x v="0"/>
    <s v="50000"/>
    <x v="2"/>
    <s v="CLS P/R - Accruals"/>
    <s v="CLS P/R - Accruals"/>
    <s v="945"/>
    <s v="GIS Quality Mapping Support"/>
    <x v="0"/>
    <n v="-984.86"/>
    <s v="002"/>
  </r>
  <r>
    <s v="MAR-26"/>
    <x v="0"/>
    <s v="50000"/>
    <x v="2"/>
    <m/>
    <s v="CLS P/R - Accruals"/>
    <s v="945"/>
    <s v="GIS Quality Mapping Support"/>
    <x v="0"/>
    <n v="980.5"/>
    <s v="002"/>
  </r>
  <r>
    <s v="MAY-26"/>
    <x v="0"/>
    <s v="50000"/>
    <x v="2"/>
    <s v="CLS P/R - Accruals"/>
    <s v="CLS P/R - Accruals"/>
    <s v="945"/>
    <s v="GIS Quality Mapping Support"/>
    <x v="0"/>
    <n v="-5156.29"/>
    <s v="002"/>
  </r>
  <r>
    <s v="MAY-26"/>
    <x v="0"/>
    <s v="50000"/>
    <x v="2"/>
    <m/>
    <s v="CLS P/R - Accruals"/>
    <s v="945"/>
    <s v="GIS Quality Mapping Support"/>
    <x v="0"/>
    <n v="5133.3900000000003"/>
    <s v="002"/>
  </r>
  <r>
    <s v="APR-26"/>
    <x v="0"/>
    <s v="50000"/>
    <x v="2"/>
    <s v="CLS P/R - Accruals"/>
    <s v="CLS P/R - Accruals"/>
    <s v="935"/>
    <s v="T&amp;D Safety and Learning &amp; Development"/>
    <x v="0"/>
    <n v="188.49"/>
    <s v="002"/>
  </r>
  <r>
    <s v="FEB-26"/>
    <x v="0"/>
    <s v="50000"/>
    <x v="2"/>
    <s v="CLS P/R - Accruals"/>
    <s v="CLS P/R - Accruals"/>
    <s v="935"/>
    <s v="T&amp;D Safety and Learning &amp; Development"/>
    <x v="0"/>
    <n v="0"/>
    <s v="002"/>
  </r>
  <r>
    <s v="JAN-26"/>
    <x v="0"/>
    <s v="50000"/>
    <x v="2"/>
    <s v="CLS P/R - Accruals"/>
    <s v="CLS P/R - Accruals"/>
    <s v="935"/>
    <s v="T&amp;D Safety and Learning &amp; Development"/>
    <x v="0"/>
    <n v="544.54"/>
    <s v="002"/>
  </r>
  <r>
    <s v="JUN-26"/>
    <x v="0"/>
    <s v="50000"/>
    <x v="2"/>
    <s v="CLS P/R - Accruals"/>
    <s v="CLS P/R - Accruals"/>
    <s v="935"/>
    <s v="T&amp;D Safety and Learning &amp; Development"/>
    <x v="0"/>
    <n v="511.82"/>
    <s v="002"/>
  </r>
  <r>
    <s v="MAR-26"/>
    <x v="0"/>
    <s v="50000"/>
    <x v="2"/>
    <s v="CLS P/R - Accruals"/>
    <s v="CLS P/R - Accruals"/>
    <s v="935"/>
    <s v="T&amp;D Safety and Learning &amp; Development"/>
    <x v="0"/>
    <n v="500.04"/>
    <s v="002"/>
  </r>
  <r>
    <s v="MAY-26"/>
    <x v="0"/>
    <s v="50000"/>
    <x v="2"/>
    <s v="CLS P/R - Accruals"/>
    <s v="CLS P/R - Accruals"/>
    <s v="935"/>
    <s v="T&amp;D Safety and Learning &amp; Development"/>
    <x v="0"/>
    <n v="-1473.93"/>
    <s v="002"/>
  </r>
  <r>
    <s v="APR-26"/>
    <x v="0"/>
    <s v="50000"/>
    <x v="2"/>
    <s v="CLS P/R - Accruals"/>
    <s v="CLS P/R - Accruals"/>
    <s v="927"/>
    <s v="Maint, Trans and Trouble"/>
    <x v="0"/>
    <n v="175.2"/>
    <s v="002"/>
  </r>
  <r>
    <s v="JAN-26"/>
    <x v="0"/>
    <s v="50000"/>
    <x v="2"/>
    <s v="CLS P/R - Accruals"/>
    <s v="CLS P/R - Accruals"/>
    <s v="927"/>
    <s v="Maint, Trans and Trouble"/>
    <x v="0"/>
    <n v="-27.18"/>
    <s v="002"/>
  </r>
  <r>
    <s v="MAY-26"/>
    <x v="0"/>
    <s v="50000"/>
    <x v="2"/>
    <s v="CLS P/R - Accruals"/>
    <s v="CLS P/R - Accruals"/>
    <s v="927"/>
    <s v="Maint, Trans and Trouble"/>
    <x v="0"/>
    <n v="-175.2"/>
    <s v="002"/>
  </r>
  <r>
    <s v="APR-26"/>
    <x v="0"/>
    <s v="50000"/>
    <x v="2"/>
    <s v="CLS P/R - Accruals"/>
    <s v="CLS P/R - Accruals"/>
    <s v="926"/>
    <s v="Design"/>
    <x v="0"/>
    <n v="312.33"/>
    <s v="002"/>
  </r>
  <r>
    <s v="APR-26"/>
    <x v="0"/>
    <s v="50000"/>
    <x v="2"/>
    <m/>
    <s v="CLS P/R - Accruals"/>
    <s v="926"/>
    <s v="Design"/>
    <x v="0"/>
    <n v="-310.45999999999998"/>
    <s v="002"/>
  </r>
  <r>
    <s v="FEB-26"/>
    <x v="0"/>
    <s v="50000"/>
    <x v="2"/>
    <s v="CLS P/R - Accruals"/>
    <s v="CLS P/R - Accruals"/>
    <s v="926"/>
    <s v="Design"/>
    <x v="0"/>
    <n v="238.56"/>
    <s v="002"/>
  </r>
  <r>
    <s v="JAN-26"/>
    <x v="0"/>
    <s v="50000"/>
    <x v="2"/>
    <s v="CLS P/R - Accruals"/>
    <s v="CLS P/R - Accruals"/>
    <s v="926"/>
    <s v="Design"/>
    <x v="0"/>
    <n v="-31.81"/>
    <s v="002"/>
  </r>
  <r>
    <s v="JUN-26"/>
    <x v="0"/>
    <s v="50000"/>
    <x v="2"/>
    <s v="CLS P/R - Accruals"/>
    <s v="CLS P/R - Accruals"/>
    <s v="926"/>
    <s v="Design"/>
    <x v="0"/>
    <n v="-1181.6099999999999"/>
    <s v="002"/>
  </r>
  <r>
    <s v="JUN-26"/>
    <x v="0"/>
    <s v="50000"/>
    <x v="2"/>
    <m/>
    <s v="CLS P/R - Accruals"/>
    <s v="926"/>
    <s v="Design"/>
    <x v="0"/>
    <n v="1174.52"/>
    <s v="002"/>
  </r>
  <r>
    <s v="MAR-26"/>
    <x v="0"/>
    <s v="50000"/>
    <x v="2"/>
    <s v="CLS P/R - Accruals"/>
    <s v="CLS P/R - Accruals"/>
    <s v="926"/>
    <s v="Design"/>
    <x v="0"/>
    <n v="-238.56"/>
    <s v="002"/>
  </r>
  <r>
    <s v="MAY-26"/>
    <x v="0"/>
    <s v="50000"/>
    <x v="2"/>
    <s v="CLS P/R - Accruals"/>
    <s v="CLS P/R - Accruals"/>
    <s v="926"/>
    <s v="Design"/>
    <x v="0"/>
    <n v="5780.99"/>
    <s v="002"/>
  </r>
  <r>
    <s v="MAY-26"/>
    <x v="0"/>
    <s v="50000"/>
    <x v="2"/>
    <m/>
    <s v="CLS P/R - Accruals"/>
    <s v="926"/>
    <s v="Design"/>
    <x v="0"/>
    <n v="-5746.3"/>
    <s v="002"/>
  </r>
  <r>
    <s v="APR-26"/>
    <x v="0"/>
    <s v="50000"/>
    <x v="2"/>
    <s v="CLS P/R - Accruals"/>
    <s v="CLS P/R - Accruals"/>
    <s v="903"/>
    <s v="Line Location"/>
    <x v="0"/>
    <n v="-151.51"/>
    <s v="002"/>
  </r>
  <r>
    <s v="FEB-26"/>
    <x v="0"/>
    <s v="50000"/>
    <x v="2"/>
    <s v="CLS P/R - Accruals"/>
    <s v="CLS P/R - Accruals"/>
    <s v="903"/>
    <s v="Line Location"/>
    <x v="0"/>
    <n v="243.1"/>
    <s v="002"/>
  </r>
  <r>
    <s v="MAR-26"/>
    <x v="0"/>
    <s v="50000"/>
    <x v="2"/>
    <s v="CLS P/R - Accruals"/>
    <s v="CLS P/R - Accruals"/>
    <s v="903"/>
    <s v="Line Location"/>
    <x v="0"/>
    <n v="-91.59"/>
    <s v="002"/>
  </r>
  <r>
    <s v="JUN-26"/>
    <x v="0"/>
    <s v="50000"/>
    <x v="2"/>
    <s v="CLS P/R - Accruals"/>
    <s v="CLS P/R - Accruals"/>
    <s v="872"/>
    <s v="Warehouse"/>
    <x v="0"/>
    <n v="2835.84"/>
    <s v="002"/>
  </r>
  <r>
    <s v="APR-26"/>
    <x v="0"/>
    <s v="50000"/>
    <x v="2"/>
    <s v="CLS P/R - Accruals"/>
    <s v="CLS P/R - Accruals"/>
    <s v="694"/>
    <s v="SPG Unit 4 Maintenance"/>
    <x v="0"/>
    <n v="-1696.2"/>
    <s v="002"/>
  </r>
  <r>
    <s v="APR-26"/>
    <x v="0"/>
    <s v="50000"/>
    <x v="2"/>
    <m/>
    <s v="CLS P/R - Accruals"/>
    <s v="694"/>
    <s v="SPG Unit 4 Maintenance"/>
    <x v="0"/>
    <n v="848.1"/>
    <s v="002"/>
  </r>
  <r>
    <s v="JAN-26"/>
    <x v="0"/>
    <s v="50000"/>
    <x v="2"/>
    <s v="CLS P/R - Accruals"/>
    <s v="CLS P/R - Accruals"/>
    <s v="694"/>
    <s v="SPG Unit 4 Maintenance"/>
    <x v="0"/>
    <n v="-678.48"/>
    <s v="002"/>
  </r>
  <r>
    <s v="JAN-26"/>
    <x v="0"/>
    <s v="50000"/>
    <x v="2"/>
    <m/>
    <s v="CLS P/R - Accruals"/>
    <s v="694"/>
    <s v="SPG Unit 4 Maintenance"/>
    <x v="0"/>
    <n v="339.24"/>
    <s v="002"/>
  </r>
  <r>
    <s v="JUN-26"/>
    <x v="0"/>
    <s v="50000"/>
    <x v="2"/>
    <s v="CLS P/R - Accruals"/>
    <s v="CLS P/R - Accruals"/>
    <s v="694"/>
    <s v="SPG Unit 4 Maintenance"/>
    <x v="0"/>
    <n v="-56.54"/>
    <s v="002"/>
  </r>
  <r>
    <s v="JUN-26"/>
    <x v="0"/>
    <s v="50000"/>
    <x v="2"/>
    <m/>
    <s v="CLS P/R - Accruals"/>
    <s v="694"/>
    <s v="SPG Unit 4 Maintenance"/>
    <x v="0"/>
    <n v="28.26"/>
    <s v="002"/>
  </r>
  <r>
    <s v="MAR-26"/>
    <x v="0"/>
    <s v="50000"/>
    <x v="2"/>
    <s v="CLS P/R - Accruals"/>
    <s v="CLS P/R - Accruals"/>
    <s v="694"/>
    <s v="SPG Unit 4 Maintenance"/>
    <x v="0"/>
    <n v="1696.2"/>
    <s v="002"/>
  </r>
  <r>
    <s v="MAR-26"/>
    <x v="0"/>
    <s v="50000"/>
    <x v="2"/>
    <m/>
    <s v="CLS P/R - Accruals"/>
    <s v="694"/>
    <s v="SPG Unit 4 Maintenance"/>
    <x v="0"/>
    <n v="-848.1"/>
    <s v="002"/>
  </r>
  <r>
    <s v="MAY-26"/>
    <x v="0"/>
    <s v="50000"/>
    <x v="2"/>
    <s v="CLS P/R - Accruals"/>
    <s v="CLS P/R - Accruals"/>
    <s v="694"/>
    <s v="SPG Unit 4 Maintenance"/>
    <x v="0"/>
    <n v="56.54"/>
    <s v="002"/>
  </r>
  <r>
    <s v="MAY-26"/>
    <x v="0"/>
    <s v="50000"/>
    <x v="2"/>
    <m/>
    <s v="CLS P/R - Accruals"/>
    <s v="694"/>
    <s v="SPG Unit 4 Maintenance"/>
    <x v="0"/>
    <n v="-28.26"/>
    <s v="002"/>
  </r>
  <r>
    <s v="JAN-26"/>
    <x v="0"/>
    <s v="50000"/>
    <x v="2"/>
    <s v="CLS P/R - Accruals"/>
    <s v="CLS P/R - Accruals"/>
    <s v="693"/>
    <s v="SPG Unit 3 Maintenance"/>
    <x v="0"/>
    <n v="-318.98"/>
    <s v="002"/>
  </r>
  <r>
    <s v="JAN-26"/>
    <x v="0"/>
    <s v="50000"/>
    <x v="2"/>
    <m/>
    <s v="CLS P/R - Accruals"/>
    <s v="693"/>
    <s v="SPG Unit 3 Maintenance"/>
    <x v="0"/>
    <n v="159.47999999999999"/>
    <s v="002"/>
  </r>
  <r>
    <s v="APR-26"/>
    <x v="0"/>
    <s v="50000"/>
    <x v="2"/>
    <s v="CLS P/R - Accruals"/>
    <s v="CLS P/R - Accruals"/>
    <s v="692"/>
    <s v="SPG Unit 2 Maintenance"/>
    <x v="0"/>
    <n v="79.739999999999995"/>
    <s v="002"/>
  </r>
  <r>
    <s v="APR-26"/>
    <x v="0"/>
    <s v="50000"/>
    <x v="2"/>
    <m/>
    <s v="CLS P/R - Accruals"/>
    <s v="692"/>
    <s v="SPG Unit 2 Maintenance"/>
    <x v="0"/>
    <n v="-39.86"/>
    <s v="002"/>
  </r>
  <r>
    <s v="JUN-26"/>
    <x v="0"/>
    <s v="50000"/>
    <x v="2"/>
    <s v="CLS P/R - Accruals"/>
    <s v="CLS P/R - Accruals"/>
    <s v="692"/>
    <s v="SPG Unit 2 Maintenance"/>
    <x v="0"/>
    <n v="3166.24"/>
    <s v="002"/>
  </r>
  <r>
    <s v="MAY-26"/>
    <x v="0"/>
    <s v="50000"/>
    <x v="2"/>
    <s v="CLS P/R - Accruals"/>
    <s v="CLS P/R - Accruals"/>
    <s v="692"/>
    <s v="SPG Unit 2 Maintenance"/>
    <x v="0"/>
    <n v="-79.739999999999995"/>
    <s v="002"/>
  </r>
  <r>
    <s v="MAY-26"/>
    <x v="0"/>
    <s v="50000"/>
    <x v="2"/>
    <m/>
    <s v="CLS P/R - Accruals"/>
    <s v="692"/>
    <s v="SPG Unit 2 Maintenance"/>
    <x v="0"/>
    <n v="39.86"/>
    <s v="002"/>
  </r>
  <r>
    <s v="JUN-26"/>
    <x v="0"/>
    <s v="50000"/>
    <x v="2"/>
    <s v="CLS P/R - Accruals"/>
    <s v="CLS P/R - Accruals"/>
    <s v="691"/>
    <s v="SPG Unit 1 Maintenance"/>
    <x v="0"/>
    <n v="1089.28"/>
    <s v="002"/>
  </r>
  <r>
    <s v="JUN-26"/>
    <x v="0"/>
    <s v="50000"/>
    <x v="2"/>
    <m/>
    <s v="CLS P/R - Accruals"/>
    <s v="691"/>
    <s v="SPG Unit 1 Maintenance"/>
    <x v="0"/>
    <n v="-544.62"/>
    <s v="002"/>
  </r>
  <r>
    <s v="APR-26"/>
    <x v="0"/>
    <s v="50000"/>
    <x v="2"/>
    <s v="CLS P/R - Accruals"/>
    <s v="CLS P/R - Accruals"/>
    <s v="687"/>
    <s v="SPG Fuel &amp; Ash Hdlg/Fleet Maint"/>
    <x v="0"/>
    <n v="-53.41"/>
    <s v="002"/>
  </r>
  <r>
    <s v="APR-26"/>
    <x v="0"/>
    <s v="50000"/>
    <x v="2"/>
    <m/>
    <s v="CLS P/R - Accruals"/>
    <s v="687"/>
    <s v="SPG Fuel &amp; Ash Hdlg/Fleet Maint"/>
    <x v="0"/>
    <n v="26.71"/>
    <s v="002"/>
  </r>
  <r>
    <s v="JAN-26"/>
    <x v="0"/>
    <s v="50000"/>
    <x v="2"/>
    <s v="CLS P/R - Accruals"/>
    <s v="CLS P/R - Accruals"/>
    <s v="687"/>
    <s v="SPG Fuel &amp; Ash Hdlg/Fleet Maint"/>
    <x v="0"/>
    <n v="-71.22"/>
    <s v="002"/>
  </r>
  <r>
    <s v="JAN-26"/>
    <x v="0"/>
    <s v="50000"/>
    <x v="2"/>
    <m/>
    <s v="CLS P/R - Accruals"/>
    <s v="687"/>
    <s v="SPG Fuel &amp; Ash Hdlg/Fleet Maint"/>
    <x v="0"/>
    <n v="35.619999999999997"/>
    <s v="002"/>
  </r>
  <r>
    <s v="JUN-26"/>
    <x v="0"/>
    <s v="50000"/>
    <x v="2"/>
    <s v="CLS P/R - Accruals"/>
    <s v="CLS P/R - Accruals"/>
    <s v="687"/>
    <s v="SPG Fuel &amp; Ash Hdlg/Fleet Maint"/>
    <x v="0"/>
    <n v="93.47"/>
    <s v="002"/>
  </r>
  <r>
    <s v="JUN-26"/>
    <x v="0"/>
    <s v="50000"/>
    <x v="2"/>
    <m/>
    <s v="CLS P/R - Accruals"/>
    <s v="687"/>
    <s v="SPG Fuel &amp; Ash Hdlg/Fleet Maint"/>
    <x v="0"/>
    <n v="-46.73"/>
    <s v="002"/>
  </r>
  <r>
    <s v="MAR-26"/>
    <x v="0"/>
    <s v="50000"/>
    <x v="2"/>
    <s v="CLS P/R - Accruals"/>
    <s v="CLS P/R - Accruals"/>
    <s v="687"/>
    <s v="SPG Fuel &amp; Ash Hdlg/Fleet Maint"/>
    <x v="0"/>
    <n v="53.41"/>
    <s v="002"/>
  </r>
  <r>
    <s v="MAR-26"/>
    <x v="0"/>
    <s v="50000"/>
    <x v="2"/>
    <m/>
    <s v="CLS P/R - Accruals"/>
    <s v="687"/>
    <s v="SPG Fuel &amp; Ash Hdlg/Fleet Maint"/>
    <x v="0"/>
    <n v="-26.71"/>
    <s v="002"/>
  </r>
  <r>
    <s v="JUN-26"/>
    <x v="0"/>
    <s v="50000"/>
    <x v="2"/>
    <s v="CLS P/R - Accruals"/>
    <s v="CLS P/R - Accruals"/>
    <s v="681"/>
    <s v="SPG Coal Handling"/>
    <x v="0"/>
    <n v="508.33"/>
    <s v="002"/>
  </r>
  <r>
    <s v="JUN-26"/>
    <x v="0"/>
    <s v="50000"/>
    <x v="2"/>
    <m/>
    <s v="CLS P/R - Accruals"/>
    <s v="681"/>
    <s v="SPG Coal Handling"/>
    <x v="0"/>
    <n v="-254.17"/>
    <s v="002"/>
  </r>
  <r>
    <s v="JUN-26"/>
    <x v="0"/>
    <s v="50000"/>
    <x v="2"/>
    <s v="CLS P/R - Accruals"/>
    <s v="CLS P/R - Accruals"/>
    <s v="677"/>
    <s v="SPG 1&amp;2 E&amp;I Outlying Areas"/>
    <x v="0"/>
    <n v="2802.34"/>
    <s v="002"/>
  </r>
  <r>
    <s v="JUN-26"/>
    <x v="0"/>
    <s v="50000"/>
    <x v="2"/>
    <m/>
    <s v="CLS P/R - Accruals"/>
    <s v="677"/>
    <s v="SPG 1&amp;2 E&amp;I Outlying Areas"/>
    <x v="0"/>
    <n v="-1401.18"/>
    <s v="002"/>
  </r>
  <r>
    <s v="JUN-26"/>
    <x v="0"/>
    <s v="50000"/>
    <x v="2"/>
    <s v="CLS P/R - Accruals"/>
    <s v="CLS P/R - Accruals"/>
    <s v="667"/>
    <s v="SPG Operations 3&amp;4"/>
    <x v="0"/>
    <n v="1248.24"/>
    <s v="002"/>
  </r>
  <r>
    <s v="APR-26"/>
    <x v="0"/>
    <s v="50000"/>
    <x v="2"/>
    <s v="CLS P/R - Accruals"/>
    <s v="CLS P/R - Accruals"/>
    <s v="662"/>
    <s v="SPG Training"/>
    <x v="0"/>
    <n v="879.9"/>
    <s v="002"/>
  </r>
  <r>
    <s v="APR-26"/>
    <x v="0"/>
    <s v="50000"/>
    <x v="2"/>
    <m/>
    <s v="CLS P/R - Accruals"/>
    <s v="662"/>
    <s v="SPG Training"/>
    <x v="0"/>
    <n v="-439.94"/>
    <s v="002"/>
  </r>
  <r>
    <s v="FEB-26"/>
    <x v="0"/>
    <s v="50000"/>
    <x v="2"/>
    <s v="CLS P/R - Accruals"/>
    <s v="CLS P/R - Accruals"/>
    <s v="662"/>
    <s v="SPG Training"/>
    <x v="0"/>
    <n v="0"/>
    <s v="002"/>
  </r>
  <r>
    <s v="FEB-26"/>
    <x v="0"/>
    <s v="50000"/>
    <x v="2"/>
    <m/>
    <s v="CLS P/R - Accruals"/>
    <s v="662"/>
    <s v="SPG Training"/>
    <x v="0"/>
    <n v="0"/>
    <s v="002"/>
  </r>
  <r>
    <s v="JAN-26"/>
    <x v="0"/>
    <s v="50000"/>
    <x v="2"/>
    <s v="CLS P/R - Accruals"/>
    <s v="CLS P/R - Accruals"/>
    <s v="662"/>
    <s v="SPG Training"/>
    <x v="0"/>
    <n v="1005.6"/>
    <s v="002"/>
  </r>
  <r>
    <s v="JAN-26"/>
    <x v="0"/>
    <s v="50000"/>
    <x v="2"/>
    <m/>
    <s v="CLS P/R - Accruals"/>
    <s v="662"/>
    <s v="SPG Training"/>
    <x v="0"/>
    <n v="-502.8"/>
    <s v="002"/>
  </r>
  <r>
    <s v="JUN-26"/>
    <x v="0"/>
    <s v="50000"/>
    <x v="2"/>
    <s v="CLS P/R - Accruals"/>
    <s v="CLS P/R - Accruals"/>
    <s v="662"/>
    <s v="SPG Training"/>
    <x v="0"/>
    <n v="1005.6"/>
    <s v="002"/>
  </r>
  <r>
    <s v="JUN-26"/>
    <x v="0"/>
    <s v="50000"/>
    <x v="2"/>
    <m/>
    <s v="CLS P/R - Accruals"/>
    <s v="662"/>
    <s v="SPG Training"/>
    <x v="0"/>
    <n v="-502.8"/>
    <s v="002"/>
  </r>
  <r>
    <s v="MAR-26"/>
    <x v="0"/>
    <s v="50000"/>
    <x v="2"/>
    <s v="CLS P/R - Accruals"/>
    <s v="CLS P/R - Accruals"/>
    <s v="662"/>
    <s v="SPG Training"/>
    <x v="0"/>
    <n v="251.4"/>
    <s v="002"/>
  </r>
  <r>
    <s v="MAR-26"/>
    <x v="0"/>
    <s v="50000"/>
    <x v="2"/>
    <m/>
    <s v="CLS P/R - Accruals"/>
    <s v="662"/>
    <s v="SPG Training"/>
    <x v="0"/>
    <n v="-125.7"/>
    <s v="002"/>
  </r>
  <r>
    <s v="MAY-26"/>
    <x v="0"/>
    <s v="50000"/>
    <x v="2"/>
    <s v="CLS P/R - Accruals"/>
    <s v="CLS P/R - Accruals"/>
    <s v="662"/>
    <s v="SPG Training"/>
    <x v="0"/>
    <n v="-3645.3"/>
    <s v="002"/>
  </r>
  <r>
    <s v="MAY-26"/>
    <x v="0"/>
    <s v="50000"/>
    <x v="2"/>
    <m/>
    <s v="CLS P/R - Accruals"/>
    <s v="662"/>
    <s v="SPG Training"/>
    <x v="0"/>
    <n v="1822.64"/>
    <s v="002"/>
  </r>
  <r>
    <s v="APR-26"/>
    <x v="0"/>
    <s v="50000"/>
    <x v="2"/>
    <s v="CLS P/R - Accruals"/>
    <s v="CLS P/R - Accruals"/>
    <s v="657"/>
    <s v="SPG 3 4 E&amp;I WF/WT"/>
    <x v="0"/>
    <n v="-1761"/>
    <s v="002"/>
  </r>
  <r>
    <s v="APR-26"/>
    <x v="0"/>
    <s v="50000"/>
    <x v="2"/>
    <m/>
    <s v="CLS P/R - Accruals"/>
    <s v="657"/>
    <s v="SPG 3 4 E&amp;I WF/WT"/>
    <x v="0"/>
    <n v="880.5"/>
    <s v="002"/>
  </r>
  <r>
    <s v="JAN-26"/>
    <x v="0"/>
    <s v="50000"/>
    <x v="2"/>
    <s v="CLS P/R - Accruals"/>
    <s v="CLS P/R - Accruals"/>
    <s v="657"/>
    <s v="SPG 3 4 E&amp;I WF/WT"/>
    <x v="0"/>
    <n v="-751.36"/>
    <s v="002"/>
  </r>
  <r>
    <s v="JAN-26"/>
    <x v="0"/>
    <s v="50000"/>
    <x v="2"/>
    <m/>
    <s v="CLS P/R - Accruals"/>
    <s v="657"/>
    <s v="SPG 3 4 E&amp;I WF/WT"/>
    <x v="0"/>
    <n v="375.68"/>
    <s v="002"/>
  </r>
  <r>
    <s v="JUN-26"/>
    <x v="0"/>
    <s v="50000"/>
    <x v="2"/>
    <s v="CLS P/R - Accruals"/>
    <s v="CLS P/R - Accruals"/>
    <s v="657"/>
    <s v="SPG 3 4 E&amp;I WF/WT"/>
    <x v="0"/>
    <n v="2233.2600000000002"/>
    <s v="002"/>
  </r>
  <r>
    <s v="JUN-26"/>
    <x v="0"/>
    <s v="50000"/>
    <x v="2"/>
    <m/>
    <s v="CLS P/R - Accruals"/>
    <s v="657"/>
    <s v="SPG 3 4 E&amp;I WF/WT"/>
    <x v="0"/>
    <n v="-1116.5999999999999"/>
    <s v="002"/>
  </r>
  <r>
    <s v="MAR-26"/>
    <x v="0"/>
    <s v="50000"/>
    <x v="2"/>
    <s v="CLS P/R - Accruals"/>
    <s v="CLS P/R - Accruals"/>
    <s v="657"/>
    <s v="SPG 3 4 E&amp;I WF/WT"/>
    <x v="0"/>
    <n v="1761"/>
    <s v="002"/>
  </r>
  <r>
    <s v="MAR-26"/>
    <x v="0"/>
    <s v="50000"/>
    <x v="2"/>
    <m/>
    <s v="CLS P/R - Accruals"/>
    <s v="657"/>
    <s v="SPG 3 4 E&amp;I WF/WT"/>
    <x v="0"/>
    <n v="-880.5"/>
    <s v="002"/>
  </r>
  <r>
    <s v="MAY-26"/>
    <x v="0"/>
    <s v="50000"/>
    <x v="2"/>
    <s v="CLS P/R - Accruals"/>
    <s v="CLS P/R - Accruals"/>
    <s v="657"/>
    <s v="SPG 3 4 E&amp;I WF/WT"/>
    <x v="0"/>
    <n v="117.4"/>
    <s v="002"/>
  </r>
  <r>
    <s v="MAY-26"/>
    <x v="0"/>
    <s v="50000"/>
    <x v="2"/>
    <m/>
    <s v="CLS P/R - Accruals"/>
    <s v="657"/>
    <s v="SPG 3 4 E&amp;I WF/WT"/>
    <x v="0"/>
    <n v="-58.7"/>
    <s v="002"/>
  </r>
  <r>
    <s v="APR-26"/>
    <x v="0"/>
    <s v="50000"/>
    <x v="2"/>
    <s v="CLS P/R - Accruals"/>
    <s v="CLS P/R - Accruals"/>
    <s v="583"/>
    <s v="UNSG Kingman Gas Const"/>
    <x v="0"/>
    <n v="-275.69"/>
    <s v="032"/>
  </r>
  <r>
    <s v="APR-26"/>
    <x v="0"/>
    <s v="50000"/>
    <x v="2"/>
    <m/>
    <s v="CLS P/R - Accruals"/>
    <s v="583"/>
    <s v="UNSG Kingman Gas Const"/>
    <x v="0"/>
    <n v="274.05"/>
    <s v="032"/>
  </r>
  <r>
    <s v="MAR-26"/>
    <x v="0"/>
    <s v="50000"/>
    <x v="2"/>
    <s v="CLS P/R - Accruals"/>
    <s v="CLS P/R - Accruals"/>
    <s v="583"/>
    <s v="UNSG Kingman Gas Const"/>
    <x v="0"/>
    <n v="275.69"/>
    <s v="032"/>
  </r>
  <r>
    <s v="MAR-26"/>
    <x v="0"/>
    <s v="50000"/>
    <x v="2"/>
    <m/>
    <s v="CLS P/R - Accruals"/>
    <s v="583"/>
    <s v="UNSG Kingman Gas Const"/>
    <x v="0"/>
    <n v="-274.05"/>
    <s v="032"/>
  </r>
  <r>
    <s v="APR-26"/>
    <x v="0"/>
    <s v="50000"/>
    <x v="2"/>
    <s v="CLS P/R - Accruals"/>
    <s v="CLS P/R - Accruals"/>
    <s v="570"/>
    <s v="UNSG Lake Havasu Gas Const"/>
    <x v="0"/>
    <n v="-496.87"/>
    <s v="032"/>
  </r>
  <r>
    <s v="APR-26"/>
    <x v="0"/>
    <s v="50000"/>
    <x v="2"/>
    <m/>
    <s v="CLS P/R - Accruals"/>
    <s v="570"/>
    <s v="UNSG Lake Havasu Gas Const"/>
    <x v="0"/>
    <n v="493.9"/>
    <s v="032"/>
  </r>
  <r>
    <s v="MAR-26"/>
    <x v="0"/>
    <s v="50000"/>
    <x v="2"/>
    <s v="CLS P/R - Accruals"/>
    <s v="CLS P/R - Accruals"/>
    <s v="570"/>
    <s v="UNSG Lake Havasu Gas Const"/>
    <x v="0"/>
    <n v="496.87"/>
    <s v="032"/>
  </r>
  <r>
    <s v="MAR-26"/>
    <x v="0"/>
    <s v="50000"/>
    <x v="2"/>
    <m/>
    <s v="CLS P/R - Accruals"/>
    <s v="570"/>
    <s v="UNSG Lake Havasu Gas Const"/>
    <x v="0"/>
    <n v="-493.9"/>
    <s v="032"/>
  </r>
  <r>
    <s v="APR-26"/>
    <x v="0"/>
    <s v="50000"/>
    <x v="2"/>
    <s v="CLS P/R - Accruals"/>
    <s v="CLS P/R - Accruals"/>
    <s v="564"/>
    <s v="UNSG Cottonwood Gas Const"/>
    <x v="0"/>
    <n v="-367.58"/>
    <s v="032"/>
  </r>
  <r>
    <s v="APR-26"/>
    <x v="0"/>
    <s v="50000"/>
    <x v="2"/>
    <m/>
    <s v="CLS P/R - Accruals"/>
    <s v="564"/>
    <s v="UNSG Cottonwood Gas Const"/>
    <x v="0"/>
    <n v="365.38"/>
    <s v="032"/>
  </r>
  <r>
    <s v="MAR-26"/>
    <x v="0"/>
    <s v="50000"/>
    <x v="2"/>
    <s v="CLS P/R - Accruals"/>
    <s v="CLS P/R - Accruals"/>
    <s v="564"/>
    <s v="UNSG Cottonwood Gas Const"/>
    <x v="0"/>
    <n v="367.58"/>
    <s v="032"/>
  </r>
  <r>
    <s v="MAR-26"/>
    <x v="0"/>
    <s v="50000"/>
    <x v="2"/>
    <m/>
    <s v="CLS P/R - Accruals"/>
    <s v="564"/>
    <s v="UNSG Cottonwood Gas Const"/>
    <x v="0"/>
    <n v="-365.38"/>
    <s v="032"/>
  </r>
  <r>
    <s v="APR-26"/>
    <x v="0"/>
    <s v="50000"/>
    <x v="2"/>
    <s v="CLS P/R - Accruals"/>
    <s v="CLS P/R - Accruals"/>
    <s v="561"/>
    <s v="UNSG Prescott Gas Const"/>
    <x v="0"/>
    <n v="-599.30999999999995"/>
    <s v="032"/>
  </r>
  <r>
    <s v="APR-26"/>
    <x v="0"/>
    <s v="50000"/>
    <x v="2"/>
    <m/>
    <s v="CLS P/R - Accruals"/>
    <s v="561"/>
    <s v="UNSG Prescott Gas Const"/>
    <x v="0"/>
    <n v="595.71"/>
    <s v="032"/>
  </r>
  <r>
    <s v="MAR-26"/>
    <x v="0"/>
    <s v="50000"/>
    <x v="2"/>
    <s v="CLS P/R - Accruals"/>
    <s v="CLS P/R - Accruals"/>
    <s v="561"/>
    <s v="UNSG Prescott Gas Const"/>
    <x v="0"/>
    <n v="599.30999999999995"/>
    <s v="032"/>
  </r>
  <r>
    <s v="MAR-26"/>
    <x v="0"/>
    <s v="50000"/>
    <x v="2"/>
    <m/>
    <s v="CLS P/R - Accruals"/>
    <s v="561"/>
    <s v="UNSG Prescott Gas Const"/>
    <x v="0"/>
    <n v="-595.71"/>
    <s v="032"/>
  </r>
  <r>
    <s v="APR-26"/>
    <x v="0"/>
    <s v="50000"/>
    <x v="2"/>
    <s v="CLS P/R - Accruals"/>
    <s v="CLS P/R - Accruals"/>
    <s v="559"/>
    <s v="UNSG Show Low Gas Const"/>
    <x v="0"/>
    <n v="-275.69"/>
    <s v="032"/>
  </r>
  <r>
    <s v="APR-26"/>
    <x v="0"/>
    <s v="50000"/>
    <x v="2"/>
    <m/>
    <s v="CLS P/R - Accruals"/>
    <s v="559"/>
    <s v="UNSG Show Low Gas Const"/>
    <x v="0"/>
    <n v="274.05"/>
    <s v="032"/>
  </r>
  <r>
    <s v="MAR-26"/>
    <x v="0"/>
    <s v="50000"/>
    <x v="2"/>
    <s v="CLS P/R - Accruals"/>
    <s v="CLS P/R - Accruals"/>
    <s v="559"/>
    <s v="UNSG Show Low Gas Const"/>
    <x v="0"/>
    <n v="275.69"/>
    <s v="032"/>
  </r>
  <r>
    <s v="MAR-26"/>
    <x v="0"/>
    <s v="50000"/>
    <x v="2"/>
    <m/>
    <s v="CLS P/R - Accruals"/>
    <s v="559"/>
    <s v="UNSG Show Low Gas Const"/>
    <x v="0"/>
    <n v="-274.05"/>
    <s v="032"/>
  </r>
  <r>
    <s v="APR-26"/>
    <x v="0"/>
    <s v="50000"/>
    <x v="2"/>
    <s v="CLS P/R - Accruals"/>
    <s v="CLS P/R - Accruals"/>
    <s v="557"/>
    <s v="UNSG Flagstaff Gas Const"/>
    <x v="0"/>
    <n v="-275.69"/>
    <s v="032"/>
  </r>
  <r>
    <s v="APR-26"/>
    <x v="0"/>
    <s v="50000"/>
    <x v="2"/>
    <m/>
    <s v="CLS P/R - Accruals"/>
    <s v="557"/>
    <s v="UNSG Flagstaff Gas Const"/>
    <x v="0"/>
    <n v="274.05"/>
    <s v="032"/>
  </r>
  <r>
    <s v="MAR-26"/>
    <x v="0"/>
    <s v="50000"/>
    <x v="2"/>
    <s v="CLS P/R - Accruals"/>
    <s v="CLS P/R - Accruals"/>
    <s v="557"/>
    <s v="UNSG Flagstaff Gas Const"/>
    <x v="0"/>
    <n v="275.69"/>
    <s v="032"/>
  </r>
  <r>
    <s v="MAR-26"/>
    <x v="0"/>
    <s v="50000"/>
    <x v="2"/>
    <m/>
    <s v="CLS P/R - Accruals"/>
    <s v="557"/>
    <s v="UNSG Flagstaff Gas Const"/>
    <x v="0"/>
    <n v="-274.05"/>
    <s v="032"/>
  </r>
  <r>
    <s v="APR-26"/>
    <x v="0"/>
    <s v="50000"/>
    <x v="2"/>
    <s v="CLS P/R - Accruals"/>
    <s v="CLS P/R - Accruals"/>
    <s v="531"/>
    <s v="UNSE SC Elec &amp; Gas Cust Serv"/>
    <x v="0"/>
    <n v="-35.229999999999997"/>
    <s v="033"/>
  </r>
  <r>
    <s v="JAN-26"/>
    <x v="0"/>
    <s v="50000"/>
    <x v="2"/>
    <s v="CLS P/R - Accruals"/>
    <s v="CLS P/R - Accruals"/>
    <s v="531"/>
    <s v="UNSE SC Elec &amp; Gas Cust Serv"/>
    <x v="0"/>
    <n v="-22.75"/>
    <s v="033"/>
  </r>
  <r>
    <s v="MAR-26"/>
    <x v="0"/>
    <s v="50000"/>
    <x v="2"/>
    <s v="CLS P/R - Accruals"/>
    <s v="CLS P/R - Accruals"/>
    <s v="531"/>
    <s v="UNSE SC Elec &amp; Gas Cust Serv"/>
    <x v="0"/>
    <n v="35.229999999999997"/>
    <s v="033"/>
  </r>
  <r>
    <s v="JUN-26"/>
    <x v="0"/>
    <s v="50000"/>
    <x v="2"/>
    <s v="CLS P/R - Accruals"/>
    <s v="CLS P/R - Accruals"/>
    <s v="528"/>
    <s v="UNSE Santa Cruz Electric Eng"/>
    <x v="0"/>
    <n v="-705.45"/>
    <s v="033"/>
  </r>
  <r>
    <s v="JUN-26"/>
    <x v="0"/>
    <s v="50000"/>
    <x v="2"/>
    <m/>
    <s v="CLS P/R - Accruals"/>
    <s v="528"/>
    <s v="UNSE Santa Cruz Electric Eng"/>
    <x v="0"/>
    <n v="701.21"/>
    <s v="033"/>
  </r>
  <r>
    <s v="MAY-26"/>
    <x v="0"/>
    <s v="50000"/>
    <x v="2"/>
    <s v="CLS P/R - Accruals"/>
    <s v="CLS P/R - Accruals"/>
    <s v="528"/>
    <s v="UNSE Santa Cruz Electric Eng"/>
    <x v="0"/>
    <n v="798.63"/>
    <s v="033"/>
  </r>
  <r>
    <s v="MAY-26"/>
    <x v="0"/>
    <s v="50000"/>
    <x v="2"/>
    <m/>
    <s v="CLS P/R - Accruals"/>
    <s v="528"/>
    <s v="UNSE Santa Cruz Electric Eng"/>
    <x v="0"/>
    <n v="-793.85"/>
    <s v="033"/>
  </r>
  <r>
    <s v="APR-26"/>
    <x v="0"/>
    <s v="50000"/>
    <x v="2"/>
    <s v="CLS P/R - Accruals"/>
    <s v="CLS P/R - Accruals"/>
    <s v="523"/>
    <s v="UNSE Lake Havasu Electric Eng"/>
    <x v="0"/>
    <n v="-4.37"/>
    <s v="033"/>
  </r>
  <r>
    <s v="APR-26"/>
    <x v="0"/>
    <s v="50000"/>
    <x v="2"/>
    <m/>
    <s v="CLS P/R - Accruals"/>
    <s v="523"/>
    <s v="UNSE Lake Havasu Electric Eng"/>
    <x v="0"/>
    <n v="-40.44"/>
    <s v="033"/>
  </r>
  <r>
    <s v="FEB-26"/>
    <x v="0"/>
    <s v="50000"/>
    <x v="2"/>
    <s v="CLS P/R - Accruals"/>
    <s v="CLS P/R - Accruals"/>
    <s v="523"/>
    <s v="UNSE Lake Havasu Electric Eng"/>
    <x v="0"/>
    <n v="37.54"/>
    <s v="033"/>
  </r>
  <r>
    <s v="JUN-26"/>
    <x v="0"/>
    <s v="50000"/>
    <x v="2"/>
    <s v="CLS P/R - Accruals"/>
    <s v="CLS P/R - Accruals"/>
    <s v="523"/>
    <s v="UNSE Lake Havasu Electric Eng"/>
    <x v="0"/>
    <n v="30.86"/>
    <s v="033"/>
  </r>
  <r>
    <s v="JUN-26"/>
    <x v="0"/>
    <s v="50000"/>
    <x v="2"/>
    <m/>
    <s v="CLS P/R - Accruals"/>
    <s v="523"/>
    <s v="UNSE Lake Havasu Electric Eng"/>
    <x v="0"/>
    <n v="-30.68"/>
    <s v="033"/>
  </r>
  <r>
    <s v="MAR-26"/>
    <x v="0"/>
    <s v="50000"/>
    <x v="2"/>
    <s v="CLS P/R - Accruals"/>
    <s v="CLS P/R - Accruals"/>
    <s v="523"/>
    <s v="UNSE Lake Havasu Electric Eng"/>
    <x v="0"/>
    <n v="7.51"/>
    <s v="033"/>
  </r>
  <r>
    <s v="MAY-26"/>
    <x v="0"/>
    <s v="50000"/>
    <x v="2"/>
    <s v="CLS P/R - Accruals"/>
    <s v="CLS P/R - Accruals"/>
    <s v="523"/>
    <s v="UNSE Lake Havasu Electric Eng"/>
    <x v="0"/>
    <n v="1217.0899999999999"/>
    <s v="033"/>
  </r>
  <r>
    <s v="MAY-26"/>
    <x v="0"/>
    <s v="50000"/>
    <x v="2"/>
    <m/>
    <s v="CLS P/R - Accruals"/>
    <s v="523"/>
    <s v="UNSE Lake Havasu Electric Eng"/>
    <x v="0"/>
    <n v="-1209.78"/>
    <s v="033"/>
  </r>
  <r>
    <s v="JAN-26"/>
    <x v="0"/>
    <s v="50000"/>
    <x v="2"/>
    <s v="CLS P/R - Accruals"/>
    <s v="CLS P/R - Accruals"/>
    <s v="522"/>
    <s v="UNSE Lake Havasu Elec Const"/>
    <x v="0"/>
    <n v="-22.57"/>
    <s v="033"/>
  </r>
  <r>
    <s v="FEB-26"/>
    <x v="0"/>
    <s v="50000"/>
    <x v="2"/>
    <s v="CLS P/R - Accruals"/>
    <s v="CLS P/R - Accruals"/>
    <s v="516"/>
    <s v="UNSE Mohave Elec Sub &amp; Meter"/>
    <x v="0"/>
    <n v="86.51"/>
    <s v="033"/>
  </r>
  <r>
    <s v="MAR-26"/>
    <x v="0"/>
    <s v="50000"/>
    <x v="2"/>
    <s v="CLS P/R - Accruals"/>
    <s v="CLS P/R - Accruals"/>
    <s v="516"/>
    <s v="UNSE Mohave Elec Sub &amp; Meter"/>
    <x v="0"/>
    <n v="-86.51"/>
    <s v="033"/>
  </r>
  <r>
    <s v="APR-26"/>
    <x v="0"/>
    <s v="50000"/>
    <x v="2"/>
    <s v="CLS P/R - Accruals"/>
    <s v="CLS P/R - Accruals"/>
    <s v="515"/>
    <s v="UNSE Kingman Electric Eng"/>
    <x v="0"/>
    <n v="189.02"/>
    <s v="033"/>
  </r>
  <r>
    <s v="APR-26"/>
    <x v="0"/>
    <s v="50000"/>
    <x v="2"/>
    <m/>
    <s v="CLS P/R - Accruals"/>
    <s v="515"/>
    <s v="UNSE Kingman Electric Eng"/>
    <x v="0"/>
    <n v="-187.88"/>
    <s v="033"/>
  </r>
  <r>
    <s v="FEB-26"/>
    <x v="0"/>
    <s v="50000"/>
    <x v="2"/>
    <s v="CLS P/R - Accruals"/>
    <s v="CLS P/R - Accruals"/>
    <s v="515"/>
    <s v="UNSE Kingman Electric Eng"/>
    <x v="0"/>
    <n v="15.6"/>
    <s v="033"/>
  </r>
  <r>
    <s v="FEB-26"/>
    <x v="0"/>
    <s v="50000"/>
    <x v="2"/>
    <m/>
    <s v="CLS P/R - Accruals"/>
    <s v="515"/>
    <s v="UNSE Kingman Electric Eng"/>
    <x v="0"/>
    <n v="-15.5"/>
    <s v="033"/>
  </r>
  <r>
    <s v="JAN-26"/>
    <x v="0"/>
    <s v="50000"/>
    <x v="2"/>
    <s v="CLS P/R - Accruals"/>
    <s v="CLS P/R - Accruals"/>
    <s v="515"/>
    <s v="UNSE Kingman Electric Eng"/>
    <x v="0"/>
    <n v="137.72"/>
    <s v="033"/>
  </r>
  <r>
    <s v="JAN-26"/>
    <x v="0"/>
    <s v="50000"/>
    <x v="2"/>
    <m/>
    <s v="CLS P/R - Accruals"/>
    <s v="515"/>
    <s v="UNSE Kingman Electric Eng"/>
    <x v="0"/>
    <n v="-136.9"/>
    <s v="033"/>
  </r>
  <r>
    <s v="JUN-26"/>
    <x v="0"/>
    <s v="50000"/>
    <x v="2"/>
    <s v="CLS P/R - Accruals"/>
    <s v="CLS P/R - Accruals"/>
    <s v="515"/>
    <s v="UNSE Kingman Electric Eng"/>
    <x v="0"/>
    <n v="-594.54"/>
    <s v="033"/>
  </r>
  <r>
    <s v="JUN-26"/>
    <x v="0"/>
    <s v="50000"/>
    <x v="2"/>
    <m/>
    <s v="CLS P/R - Accruals"/>
    <s v="515"/>
    <s v="UNSE Kingman Electric Eng"/>
    <x v="0"/>
    <n v="590.98"/>
    <s v="033"/>
  </r>
  <r>
    <s v="MAR-26"/>
    <x v="0"/>
    <s v="50000"/>
    <x v="2"/>
    <s v="CLS P/R - Accruals"/>
    <s v="CLS P/R - Accruals"/>
    <s v="515"/>
    <s v="UNSE Kingman Electric Eng"/>
    <x v="0"/>
    <n v="-133.88999999999999"/>
    <s v="033"/>
  </r>
  <r>
    <s v="MAR-26"/>
    <x v="0"/>
    <s v="50000"/>
    <x v="2"/>
    <m/>
    <s v="CLS P/R - Accruals"/>
    <s v="515"/>
    <s v="UNSE Kingman Electric Eng"/>
    <x v="0"/>
    <n v="133.08000000000001"/>
    <s v="033"/>
  </r>
  <r>
    <s v="MAY-26"/>
    <x v="0"/>
    <s v="50000"/>
    <x v="2"/>
    <s v="CLS P/R - Accruals"/>
    <s v="CLS P/R - Accruals"/>
    <s v="515"/>
    <s v="UNSE Kingman Electric Eng"/>
    <x v="0"/>
    <n v="1327.08"/>
    <s v="033"/>
  </r>
  <r>
    <s v="MAY-26"/>
    <x v="0"/>
    <s v="50000"/>
    <x v="2"/>
    <m/>
    <s v="CLS P/R - Accruals"/>
    <s v="515"/>
    <s v="UNSE Kingman Electric Eng"/>
    <x v="0"/>
    <n v="-1319.12"/>
    <s v="033"/>
  </r>
  <r>
    <s v="APR-26"/>
    <x v="0"/>
    <s v="50000"/>
    <x v="2"/>
    <s v="CLS P/R - Accruals"/>
    <s v="CLS P/R - Accruals"/>
    <s v="465"/>
    <s v="Energy Programs - Renewables"/>
    <x v="0"/>
    <n v="4925.21"/>
    <s v="002"/>
  </r>
  <r>
    <s v="JUN-26"/>
    <x v="0"/>
    <s v="50000"/>
    <x v="2"/>
    <s v="CLS P/R - Accruals"/>
    <s v="CLS P/R - Accruals"/>
    <s v="465"/>
    <s v="Energy Programs - Renewables"/>
    <x v="0"/>
    <n v="980.02"/>
    <s v="002"/>
  </r>
  <r>
    <s v="MAY-26"/>
    <x v="0"/>
    <s v="50000"/>
    <x v="2"/>
    <s v="CLS P/R - Accruals"/>
    <s v="CLS P/R - Accruals"/>
    <s v="465"/>
    <s v="Energy Programs - Renewables"/>
    <x v="0"/>
    <n v="-3090.82"/>
    <s v="002"/>
  </r>
  <r>
    <s v="APR-26"/>
    <x v="0"/>
    <s v="50000"/>
    <x v="2"/>
    <s v="CLS P/R - Accruals"/>
    <s v="CLS P/R - Accruals"/>
    <s v="357"/>
    <s v="Business Applications &amp; Data Analytics"/>
    <x v="0"/>
    <n v="470.05"/>
    <s v="002"/>
  </r>
  <r>
    <s v="APR-26"/>
    <x v="0"/>
    <s v="50000"/>
    <x v="2"/>
    <m/>
    <s v="CLS P/R - Accruals"/>
    <s v="357"/>
    <s v="Business Applications &amp; Data Analytics"/>
    <x v="0"/>
    <n v="-114.02"/>
    <s v="002"/>
  </r>
  <r>
    <s v="JUN-26"/>
    <x v="0"/>
    <s v="50000"/>
    <x v="2"/>
    <s v="CLS P/R - Accruals"/>
    <s v="CLS P/R - Accruals"/>
    <s v="357"/>
    <s v="Business Applications &amp; Data Analytics"/>
    <x v="0"/>
    <n v="73.87"/>
    <s v="002"/>
  </r>
  <r>
    <s v="JUN-26"/>
    <x v="0"/>
    <s v="50000"/>
    <x v="2"/>
    <m/>
    <s v="CLS P/R - Accruals"/>
    <s v="357"/>
    <s v="Business Applications &amp; Data Analytics"/>
    <x v="0"/>
    <n v="-19.2"/>
    <s v="002"/>
  </r>
  <r>
    <s v="MAY-26"/>
    <x v="0"/>
    <s v="50000"/>
    <x v="2"/>
    <s v="CLS P/R - Accruals"/>
    <s v="CLS P/R - Accruals"/>
    <s v="357"/>
    <s v="Business Applications &amp; Data Analytics"/>
    <x v="0"/>
    <n v="-402.9"/>
    <s v="002"/>
  </r>
  <r>
    <s v="MAY-26"/>
    <x v="0"/>
    <s v="50000"/>
    <x v="2"/>
    <m/>
    <s v="CLS P/R - Accruals"/>
    <s v="357"/>
    <s v="Business Applications &amp; Data Analytics"/>
    <x v="0"/>
    <n v="96.57"/>
    <s v="002"/>
  </r>
  <r>
    <s v="APR-26"/>
    <x v="0"/>
    <s v="50000"/>
    <x v="2"/>
    <s v="CLS P/R - Accruals"/>
    <s v="CLS P/R - Accruals"/>
    <s v="353"/>
    <s v="IT Infrastructure"/>
    <x v="0"/>
    <n v="1401.57"/>
    <s v="002"/>
  </r>
  <r>
    <s v="APR-26"/>
    <x v="0"/>
    <s v="50000"/>
    <x v="2"/>
    <m/>
    <s v="CLS P/R - Accruals"/>
    <s v="353"/>
    <s v="IT Infrastructure"/>
    <x v="0"/>
    <n v="-364.27"/>
    <s v="002"/>
  </r>
  <r>
    <s v="FEB-26"/>
    <x v="0"/>
    <s v="50000"/>
    <x v="2"/>
    <s v="CLS P/R - Accruals"/>
    <s v="CLS P/R - Accruals"/>
    <s v="353"/>
    <s v="IT Infrastructure"/>
    <x v="0"/>
    <n v="-312.85000000000002"/>
    <s v="002"/>
  </r>
  <r>
    <s v="FEB-26"/>
    <x v="0"/>
    <s v="50000"/>
    <x v="2"/>
    <m/>
    <s v="CLS P/R - Accruals"/>
    <s v="353"/>
    <s v="IT Infrastructure"/>
    <x v="0"/>
    <n v="81.31"/>
    <s v="002"/>
  </r>
  <r>
    <s v="JAN-26"/>
    <x v="0"/>
    <s v="50000"/>
    <x v="2"/>
    <s v="CLS P/R - Accruals"/>
    <s v="CLS P/R - Accruals"/>
    <s v="353"/>
    <s v="IT Infrastructure"/>
    <x v="0"/>
    <n v="-125.14"/>
    <s v="002"/>
  </r>
  <r>
    <s v="JAN-26"/>
    <x v="0"/>
    <s v="50000"/>
    <x v="2"/>
    <m/>
    <s v="CLS P/R - Accruals"/>
    <s v="353"/>
    <s v="IT Infrastructure"/>
    <x v="0"/>
    <n v="32.520000000000003"/>
    <s v="002"/>
  </r>
  <r>
    <s v="JUN-26"/>
    <x v="0"/>
    <s v="50000"/>
    <x v="2"/>
    <s v="CLS P/R - Accruals"/>
    <s v="CLS P/R - Accruals"/>
    <s v="353"/>
    <s v="IT Infrastructure"/>
    <x v="0"/>
    <n v="469.28"/>
    <s v="002"/>
  </r>
  <r>
    <s v="JUN-26"/>
    <x v="0"/>
    <s v="50000"/>
    <x v="2"/>
    <m/>
    <s v="CLS P/R - Accruals"/>
    <s v="353"/>
    <s v="IT Infrastructure"/>
    <x v="0"/>
    <n v="-121.97"/>
    <s v="002"/>
  </r>
  <r>
    <s v="MAR-26"/>
    <x v="0"/>
    <s v="50000"/>
    <x v="2"/>
    <s v="CLS P/R - Accruals"/>
    <s v="CLS P/R - Accruals"/>
    <s v="353"/>
    <s v="IT Infrastructure"/>
    <x v="0"/>
    <n v="-237.77"/>
    <s v="002"/>
  </r>
  <r>
    <s v="MAR-26"/>
    <x v="0"/>
    <s v="50000"/>
    <x v="2"/>
    <m/>
    <s v="CLS P/R - Accruals"/>
    <s v="353"/>
    <s v="IT Infrastructure"/>
    <x v="0"/>
    <n v="61.8"/>
    <s v="002"/>
  </r>
  <r>
    <s v="MAY-26"/>
    <x v="0"/>
    <s v="50000"/>
    <x v="2"/>
    <s v="CLS P/R - Accruals"/>
    <s v="CLS P/R - Accruals"/>
    <s v="353"/>
    <s v="IT Infrastructure"/>
    <x v="0"/>
    <n v="-2352.63"/>
    <s v="002"/>
  </r>
  <r>
    <s v="MAY-26"/>
    <x v="0"/>
    <s v="50000"/>
    <x v="2"/>
    <m/>
    <s v="CLS P/R - Accruals"/>
    <s v="353"/>
    <s v="IT Infrastructure"/>
    <x v="0"/>
    <n v="611.45000000000005"/>
    <s v="002"/>
  </r>
  <r>
    <s v="APR-26"/>
    <x v="0"/>
    <s v="50000"/>
    <x v="2"/>
    <s v="CLS P/R - Accruals"/>
    <s v="CLS P/R - Accruals"/>
    <s v="351"/>
    <s v="Customer Applications"/>
    <x v="0"/>
    <n v="1326.71"/>
    <s v="002"/>
  </r>
  <r>
    <s v="JUN-26"/>
    <x v="0"/>
    <s v="50000"/>
    <x v="2"/>
    <s v="CLS P/R - Accruals"/>
    <s v="CLS P/R - Accruals"/>
    <s v="351"/>
    <s v="Customer Applications"/>
    <x v="0"/>
    <n v="-534.14"/>
    <s v="002"/>
  </r>
  <r>
    <s v="MAY-26"/>
    <x v="0"/>
    <s v="50000"/>
    <x v="2"/>
    <s v="CLS P/R - Accruals"/>
    <s v="CLS P/R - Accruals"/>
    <s v="351"/>
    <s v="Customer Applications"/>
    <x v="0"/>
    <n v="-792.57"/>
    <s v="002"/>
  </r>
  <r>
    <s v="JAN-26"/>
    <x v="0"/>
    <s v="50000"/>
    <x v="2"/>
    <s v="CLS P/R - Accruals"/>
    <s v="CLS P/R - Accruals"/>
    <s v="266"/>
    <s v="Special Plans TEP"/>
    <x v="0"/>
    <n v="-27.57"/>
    <s v="002"/>
  </r>
  <r>
    <s v="APR-26"/>
    <x v="0"/>
    <s v="50000"/>
    <x v="2"/>
    <s v="CLS P/R - Accruals"/>
    <s v="CLS P/R - Accruals"/>
    <s v="264"/>
    <s v="Mail Services"/>
    <x v="0"/>
    <n v="2620.1799999999998"/>
    <s v="002"/>
  </r>
  <r>
    <s v="FEB-26"/>
    <x v="0"/>
    <s v="50000"/>
    <x v="2"/>
    <s v="CLS P/R - Accruals"/>
    <s v="CLS P/R - Accruals"/>
    <s v="264"/>
    <s v="Mail Services"/>
    <x v="0"/>
    <n v="-1541.31"/>
    <s v="002"/>
  </r>
  <r>
    <s v="JAN-26"/>
    <x v="0"/>
    <s v="50000"/>
    <x v="2"/>
    <s v="CLS P/R - Accruals"/>
    <s v="CLS P/R - Accruals"/>
    <s v="264"/>
    <s v="Mail Services"/>
    <x v="0"/>
    <n v="1316.48"/>
    <s v="002"/>
  </r>
  <r>
    <s v="JUN-26"/>
    <x v="0"/>
    <s v="50000"/>
    <x v="2"/>
    <s v="CLS P/R - Accruals"/>
    <s v="CLS P/R - Accruals"/>
    <s v="264"/>
    <s v="Mail Services"/>
    <x v="0"/>
    <n v="1708.49"/>
    <s v="002"/>
  </r>
  <r>
    <s v="MAR-26"/>
    <x v="0"/>
    <s v="50000"/>
    <x v="2"/>
    <s v="CLS P/R - Accruals"/>
    <s v="CLS P/R - Accruals"/>
    <s v="264"/>
    <s v="Mail Services"/>
    <x v="0"/>
    <n v="1839.59"/>
    <s v="002"/>
  </r>
  <r>
    <s v="MAY-26"/>
    <x v="0"/>
    <s v="50000"/>
    <x v="2"/>
    <s v="CLS P/R - Accruals"/>
    <s v="CLS P/R - Accruals"/>
    <s v="264"/>
    <s v="Mail Services"/>
    <x v="0"/>
    <n v="-6521.2"/>
    <s v="002"/>
  </r>
  <r>
    <s v="JAN-26"/>
    <x v="0"/>
    <s v="50000"/>
    <x v="2"/>
    <s v="CLS P/R - Accruals"/>
    <s v="CLS P/R - Accruals"/>
    <s v="231"/>
    <s v="Customer Service"/>
    <x v="0"/>
    <n v="-27.57"/>
    <s v="002"/>
  </r>
  <r>
    <s v="APR-26"/>
    <x v="0"/>
    <s v="50000"/>
    <x v="2"/>
    <s v="CLS P/R - Accruals"/>
    <s v="CLS P/R - Accruals"/>
    <s v="227"/>
    <s v="Corporate Communications"/>
    <x v="0"/>
    <n v="1114.2"/>
    <s v="002"/>
  </r>
  <r>
    <s v="FEB-26"/>
    <x v="0"/>
    <s v="50000"/>
    <x v="2"/>
    <s v="CLS P/R - Accruals"/>
    <s v="CLS P/R - Accruals"/>
    <s v="227"/>
    <s v="Corporate Communications"/>
    <x v="0"/>
    <n v="-917.19"/>
    <s v="002"/>
  </r>
  <r>
    <s v="JAN-26"/>
    <x v="0"/>
    <s v="50000"/>
    <x v="2"/>
    <s v="CLS P/R - Accruals"/>
    <s v="CLS P/R - Accruals"/>
    <s v="227"/>
    <s v="Corporate Communications"/>
    <x v="0"/>
    <n v="1324.83"/>
    <s v="002"/>
  </r>
  <r>
    <s v="JUN-26"/>
    <x v="0"/>
    <s v="50000"/>
    <x v="2"/>
    <s v="CLS P/R - Accruals"/>
    <s v="CLS P/R - Accruals"/>
    <s v="227"/>
    <s v="Corporate Communications"/>
    <x v="0"/>
    <n v="866.21"/>
    <s v="002"/>
  </r>
  <r>
    <s v="MAR-26"/>
    <x v="0"/>
    <s v="50000"/>
    <x v="2"/>
    <s v="CLS P/R - Accruals"/>
    <s v="CLS P/R - Accruals"/>
    <s v="227"/>
    <s v="Corporate Communications"/>
    <x v="0"/>
    <n v="1059.8699999999999"/>
    <s v="002"/>
  </r>
  <r>
    <s v="MAY-26"/>
    <x v="0"/>
    <s v="50000"/>
    <x v="2"/>
    <s v="CLS P/R - Accruals"/>
    <s v="CLS P/R - Accruals"/>
    <s v="227"/>
    <s v="Corporate Communications"/>
    <x v="0"/>
    <n v="-2768.52"/>
    <s v="002"/>
  </r>
  <r>
    <s v="JUN-26"/>
    <x v="0"/>
    <s v="50000"/>
    <x v="3"/>
    <s v="CLS P/R - OT Accrual"/>
    <s v="CLS P/R - OT Accrual"/>
    <s v="992"/>
    <s v="Heavy Equip &amp; Transport"/>
    <x v="0"/>
    <n v="34.33"/>
    <s v="002"/>
  </r>
  <r>
    <s v="APR-26"/>
    <x v="0"/>
    <s v="50000"/>
    <x v="3"/>
    <s v="CLS P/R - OT Accrual"/>
    <s v="CLS P/R - OT Accrual"/>
    <s v="945"/>
    <s v="GIS Quality Mapping Support"/>
    <x v="0"/>
    <n v="260.14"/>
    <s v="002"/>
  </r>
  <r>
    <s v="APR-26"/>
    <x v="0"/>
    <s v="50000"/>
    <x v="3"/>
    <m/>
    <s v="CLS P/R - OT Accrual"/>
    <s v="945"/>
    <s v="GIS Quality Mapping Support"/>
    <x v="0"/>
    <n v="-258.99"/>
    <s v="002"/>
  </r>
  <r>
    <s v="MAY-26"/>
    <x v="0"/>
    <s v="50000"/>
    <x v="3"/>
    <s v="CLS P/R - OT Accrual"/>
    <s v="CLS P/R - OT Accrual"/>
    <s v="945"/>
    <s v="GIS Quality Mapping Support"/>
    <x v="0"/>
    <n v="-260.14"/>
    <s v="002"/>
  </r>
  <r>
    <s v="MAY-26"/>
    <x v="0"/>
    <s v="50000"/>
    <x v="3"/>
    <m/>
    <s v="CLS P/R - OT Accrual"/>
    <s v="945"/>
    <s v="GIS Quality Mapping Support"/>
    <x v="0"/>
    <n v="258.99"/>
    <s v="002"/>
  </r>
  <r>
    <s v="JAN-26"/>
    <x v="0"/>
    <s v="50000"/>
    <x v="3"/>
    <s v="CLS P/R - OT Accrual"/>
    <s v="CLS P/R - OT Accrual"/>
    <s v="694"/>
    <s v="SPG Unit 4 Maintenance"/>
    <x v="0"/>
    <n v="-45.23"/>
    <s v="002"/>
  </r>
  <r>
    <s v="JAN-26"/>
    <x v="0"/>
    <s v="50000"/>
    <x v="3"/>
    <m/>
    <s v="CLS P/R - OT Accrual"/>
    <s v="694"/>
    <s v="SPG Unit 4 Maintenance"/>
    <x v="0"/>
    <n v="22.61"/>
    <s v="002"/>
  </r>
  <r>
    <s v="JUN-26"/>
    <x v="0"/>
    <s v="50000"/>
    <x v="3"/>
    <s v="CLS P/R - OT Accrual"/>
    <s v="CLS P/R - OT Accrual"/>
    <s v="677"/>
    <s v="SPG 1&amp;2 E&amp;I Outlying Areas"/>
    <x v="0"/>
    <n v="88.76"/>
    <s v="002"/>
  </r>
  <r>
    <s v="JUN-26"/>
    <x v="0"/>
    <s v="50000"/>
    <x v="3"/>
    <m/>
    <s v="CLS P/R - OT Accrual"/>
    <s v="677"/>
    <s v="SPG 1&amp;2 E&amp;I Outlying Areas"/>
    <x v="0"/>
    <n v="-44.38"/>
    <s v="002"/>
  </r>
  <r>
    <s v="APR-26"/>
    <x v="0"/>
    <s v="50000"/>
    <x v="3"/>
    <s v="CLS P/R - OT Accrual"/>
    <s v="CLS P/R - OT Accrual"/>
    <s v="662"/>
    <s v="SPG Training"/>
    <x v="0"/>
    <n v="-678.78"/>
    <s v="002"/>
  </r>
  <r>
    <s v="APR-26"/>
    <x v="0"/>
    <s v="50000"/>
    <x v="3"/>
    <m/>
    <s v="CLS P/R - OT Accrual"/>
    <s v="662"/>
    <s v="SPG Training"/>
    <x v="0"/>
    <n v="339.38"/>
    <s v="002"/>
  </r>
  <r>
    <s v="FEB-26"/>
    <x v="0"/>
    <s v="50000"/>
    <x v="3"/>
    <s v="CLS P/R - OT Accrual"/>
    <s v="CLS P/R - OT Accrual"/>
    <s v="662"/>
    <s v="SPG Training"/>
    <x v="0"/>
    <n v="2514"/>
    <s v="002"/>
  </r>
  <r>
    <s v="FEB-26"/>
    <x v="0"/>
    <s v="50000"/>
    <x v="3"/>
    <m/>
    <s v="CLS P/R - OT Accrual"/>
    <s v="662"/>
    <s v="SPG Training"/>
    <x v="0"/>
    <n v="-1257"/>
    <s v="002"/>
  </r>
  <r>
    <s v="JUN-26"/>
    <x v="0"/>
    <s v="50000"/>
    <x v="3"/>
    <s v="CLS P/R - OT Accrual"/>
    <s v="CLS P/R - OT Accrual"/>
    <s v="662"/>
    <s v="SPG Training"/>
    <x v="0"/>
    <n v="-477.66"/>
    <s v="002"/>
  </r>
  <r>
    <s v="JUN-26"/>
    <x v="0"/>
    <s v="50000"/>
    <x v="3"/>
    <m/>
    <s v="CLS P/R - OT Accrual"/>
    <s v="662"/>
    <s v="SPG Training"/>
    <x v="0"/>
    <n v="238.84"/>
    <s v="002"/>
  </r>
  <r>
    <s v="MAR-26"/>
    <x v="0"/>
    <s v="50000"/>
    <x v="3"/>
    <s v="CLS P/R - OT Accrual"/>
    <s v="CLS P/R - OT Accrual"/>
    <s v="662"/>
    <s v="SPG Training"/>
    <x v="0"/>
    <n v="-1835.22"/>
    <s v="002"/>
  </r>
  <r>
    <s v="MAR-26"/>
    <x v="0"/>
    <s v="50000"/>
    <x v="3"/>
    <m/>
    <s v="CLS P/R - OT Accrual"/>
    <s v="662"/>
    <s v="SPG Training"/>
    <x v="0"/>
    <n v="917.62"/>
    <s v="002"/>
  </r>
  <r>
    <s v="MAY-26"/>
    <x v="0"/>
    <s v="50000"/>
    <x v="3"/>
    <s v="CLS P/R - OT Accrual"/>
    <s v="CLS P/R - OT Accrual"/>
    <s v="662"/>
    <s v="SPG Training"/>
    <x v="0"/>
    <n v="1005.6"/>
    <s v="002"/>
  </r>
  <r>
    <s v="MAY-26"/>
    <x v="0"/>
    <s v="50000"/>
    <x v="3"/>
    <m/>
    <s v="CLS P/R - OT Accrual"/>
    <s v="662"/>
    <s v="SPG Training"/>
    <x v="0"/>
    <n v="-502.8"/>
    <s v="002"/>
  </r>
  <r>
    <s v="APR-26"/>
    <x v="0"/>
    <s v="50000"/>
    <x v="3"/>
    <s v="CLS P/R - OT Accrual"/>
    <s v="CLS P/R - OT Accrual"/>
    <s v="657"/>
    <s v="SPG 3 4 E&amp;I WF/WT"/>
    <x v="0"/>
    <n v="-281.76"/>
    <s v="002"/>
  </r>
  <r>
    <s v="APR-26"/>
    <x v="0"/>
    <s v="50000"/>
    <x v="3"/>
    <m/>
    <s v="CLS P/R - OT Accrual"/>
    <s v="657"/>
    <s v="SPG 3 4 E&amp;I WF/WT"/>
    <x v="0"/>
    <n v="140.88"/>
    <s v="002"/>
  </r>
  <r>
    <s v="JUN-26"/>
    <x v="0"/>
    <s v="50000"/>
    <x v="3"/>
    <s v="CLS P/R - OT Accrual"/>
    <s v="CLS P/R - OT Accrual"/>
    <s v="657"/>
    <s v="SPG 3 4 E&amp;I WF/WT"/>
    <x v="0"/>
    <n v="82.18"/>
    <s v="002"/>
  </r>
  <r>
    <s v="JUN-26"/>
    <x v="0"/>
    <s v="50000"/>
    <x v="3"/>
    <m/>
    <s v="CLS P/R - OT Accrual"/>
    <s v="657"/>
    <s v="SPG 3 4 E&amp;I WF/WT"/>
    <x v="0"/>
    <n v="-41.1"/>
    <s v="002"/>
  </r>
  <r>
    <s v="MAR-26"/>
    <x v="0"/>
    <s v="50000"/>
    <x v="3"/>
    <s v="CLS P/R - OT Accrual"/>
    <s v="CLS P/R - OT Accrual"/>
    <s v="657"/>
    <s v="SPG 3 4 E&amp;I WF/WT"/>
    <x v="0"/>
    <n v="281.76"/>
    <s v="002"/>
  </r>
  <r>
    <s v="MAR-26"/>
    <x v="0"/>
    <s v="50000"/>
    <x v="3"/>
    <m/>
    <s v="CLS P/R - OT Accrual"/>
    <s v="657"/>
    <s v="SPG 3 4 E&amp;I WF/WT"/>
    <x v="0"/>
    <n v="-140.88"/>
    <s v="002"/>
  </r>
  <r>
    <s v="JUN-26"/>
    <x v="0"/>
    <s v="50000"/>
    <x v="3"/>
    <s v="CLS P/R - OT Accrual"/>
    <s v="CLS P/R - OT Accrual"/>
    <s v="528"/>
    <s v="UNSE Santa Cruz Electric Eng"/>
    <x v="0"/>
    <n v="-532.41999999999996"/>
    <s v="033"/>
  </r>
  <r>
    <s v="JUN-26"/>
    <x v="0"/>
    <s v="50000"/>
    <x v="3"/>
    <m/>
    <s v="CLS P/R - OT Accrual"/>
    <s v="528"/>
    <s v="UNSE Santa Cruz Electric Eng"/>
    <x v="0"/>
    <n v="529.22"/>
    <s v="033"/>
  </r>
  <r>
    <s v="MAY-26"/>
    <x v="0"/>
    <s v="50000"/>
    <x v="3"/>
    <s v="CLS P/R - OT Accrual"/>
    <s v="CLS P/R - OT Accrual"/>
    <s v="528"/>
    <s v="UNSE Santa Cruz Electric Eng"/>
    <x v="0"/>
    <n v="532.41999999999996"/>
    <s v="033"/>
  </r>
  <r>
    <s v="MAY-26"/>
    <x v="0"/>
    <s v="50000"/>
    <x v="3"/>
    <m/>
    <s v="CLS P/R - OT Accrual"/>
    <s v="528"/>
    <s v="UNSE Santa Cruz Electric Eng"/>
    <x v="0"/>
    <n v="-529.22"/>
    <s v="033"/>
  </r>
  <r>
    <s v="JUN-26"/>
    <x v="0"/>
    <s v="50000"/>
    <x v="3"/>
    <s v="CLS P/R - OT Accrual"/>
    <s v="CLS P/R - OT Accrual"/>
    <s v="523"/>
    <s v="UNSE Lake Havasu Electric Eng"/>
    <x v="0"/>
    <n v="-161.33000000000001"/>
    <s v="033"/>
  </r>
  <r>
    <s v="JUN-26"/>
    <x v="0"/>
    <s v="50000"/>
    <x v="3"/>
    <m/>
    <s v="CLS P/R - OT Accrual"/>
    <s v="523"/>
    <s v="UNSE Lake Havasu Electric Eng"/>
    <x v="0"/>
    <n v="160.36000000000001"/>
    <s v="033"/>
  </r>
  <r>
    <s v="MAY-26"/>
    <x v="0"/>
    <s v="50000"/>
    <x v="3"/>
    <s v="CLS P/R - OT Accrual"/>
    <s v="CLS P/R - OT Accrual"/>
    <s v="523"/>
    <s v="UNSE Lake Havasu Electric Eng"/>
    <x v="0"/>
    <n v="161.33000000000001"/>
    <s v="033"/>
  </r>
  <r>
    <s v="MAY-26"/>
    <x v="0"/>
    <s v="50000"/>
    <x v="3"/>
    <m/>
    <s v="CLS P/R - OT Accrual"/>
    <s v="523"/>
    <s v="UNSE Lake Havasu Electric Eng"/>
    <x v="0"/>
    <n v="-160.36000000000001"/>
    <s v="033"/>
  </r>
  <r>
    <s v="APR-26"/>
    <x v="0"/>
    <s v="50000"/>
    <x v="3"/>
    <s v="CLS P/R - OT Accrual"/>
    <s v="CLS P/R - OT Accrual"/>
    <s v="515"/>
    <s v="UNSE Kingman Electric Eng"/>
    <x v="0"/>
    <n v="110.26"/>
    <s v="033"/>
  </r>
  <r>
    <s v="APR-26"/>
    <x v="0"/>
    <s v="50000"/>
    <x v="3"/>
    <m/>
    <s v="CLS P/R - OT Accrual"/>
    <s v="515"/>
    <s v="UNSE Kingman Electric Eng"/>
    <x v="0"/>
    <n v="-109.6"/>
    <s v="033"/>
  </r>
  <r>
    <s v="JUN-26"/>
    <x v="0"/>
    <s v="50000"/>
    <x v="3"/>
    <s v="CLS P/R - OT Accrual"/>
    <s v="CLS P/R - OT Accrual"/>
    <s v="515"/>
    <s v="UNSE Kingman Electric Eng"/>
    <x v="0"/>
    <n v="1070.72"/>
    <s v="033"/>
  </r>
  <r>
    <s v="JUN-26"/>
    <x v="0"/>
    <s v="50000"/>
    <x v="3"/>
    <m/>
    <s v="CLS P/R - OT Accrual"/>
    <s v="515"/>
    <s v="UNSE Kingman Electric Eng"/>
    <x v="0"/>
    <n v="-1064.3"/>
    <s v="033"/>
  </r>
  <r>
    <s v="MAY-26"/>
    <x v="0"/>
    <s v="50000"/>
    <x v="3"/>
    <s v="CLS P/R - OT Accrual"/>
    <s v="CLS P/R - OT Accrual"/>
    <s v="515"/>
    <s v="UNSE Kingman Electric Eng"/>
    <x v="0"/>
    <n v="-51.19"/>
    <s v="033"/>
  </r>
  <r>
    <s v="MAY-26"/>
    <x v="0"/>
    <s v="50000"/>
    <x v="3"/>
    <m/>
    <s v="CLS P/R - OT Accrual"/>
    <s v="515"/>
    <s v="UNSE Kingman Electric Eng"/>
    <x v="0"/>
    <n v="50.88"/>
    <s v="033"/>
  </r>
  <r>
    <s v="APR-26"/>
    <x v="0"/>
    <s v="50000"/>
    <x v="3"/>
    <s v="CLS P/R - OT Accrual"/>
    <s v="CLS P/R - OT Accrual"/>
    <s v="264"/>
    <s v="Mail Services"/>
    <x v="0"/>
    <n v="1626.53"/>
    <s v="002"/>
  </r>
  <r>
    <s v="FEB-26"/>
    <x v="0"/>
    <s v="50000"/>
    <x v="3"/>
    <s v="CLS P/R - OT Accrual"/>
    <s v="CLS P/R - OT Accrual"/>
    <s v="264"/>
    <s v="Mail Services"/>
    <x v="0"/>
    <n v="-403.03"/>
    <s v="002"/>
  </r>
  <r>
    <s v="JAN-26"/>
    <x v="0"/>
    <s v="50000"/>
    <x v="3"/>
    <s v="CLS P/R - OT Accrual"/>
    <s v="CLS P/R - OT Accrual"/>
    <s v="264"/>
    <s v="Mail Services"/>
    <x v="0"/>
    <n v="403.03"/>
    <s v="002"/>
  </r>
  <r>
    <s v="JUN-26"/>
    <x v="0"/>
    <s v="50000"/>
    <x v="3"/>
    <s v="CLS P/R - OT Accrual"/>
    <s v="CLS P/R - OT Accrual"/>
    <s v="264"/>
    <s v="Mail Services"/>
    <x v="0"/>
    <n v="-43.89"/>
    <s v="002"/>
  </r>
  <r>
    <s v="MAR-26"/>
    <x v="0"/>
    <s v="50000"/>
    <x v="3"/>
    <s v="CLS P/R - OT Accrual"/>
    <s v="CLS P/R - OT Accrual"/>
    <s v="264"/>
    <s v="Mail Services"/>
    <x v="0"/>
    <n v="70.22"/>
    <s v="002"/>
  </r>
  <r>
    <s v="MAY-26"/>
    <x v="0"/>
    <s v="50000"/>
    <x v="3"/>
    <s v="CLS P/R - OT Accrual"/>
    <s v="CLS P/R - OT Accrual"/>
    <s v="264"/>
    <s v="Mail Services"/>
    <x v="0"/>
    <n v="-1652.86"/>
    <s v="002"/>
  </r>
  <r>
    <s v="FEB-26"/>
    <x v="0"/>
    <s v="50000"/>
    <x v="4"/>
    <s v="UNC P/R - Regular"/>
    <s v="UNC P/R - Regular"/>
    <s v="994"/>
    <s v="Welding &amp; Fab Shop"/>
    <x v="0"/>
    <n v="274.04000000000002"/>
    <s v="002"/>
  </r>
  <r>
    <s v="FEB-26"/>
    <x v="0"/>
    <s v="50000"/>
    <x v="4"/>
    <s v="UNC P/R - Regular"/>
    <s v="UNC P/R - Regular"/>
    <s v="989"/>
    <s v="SC&amp;R Admin"/>
    <x v="0"/>
    <n v="223.15"/>
    <s v="002"/>
  </r>
  <r>
    <s v="JUN-26"/>
    <x v="0"/>
    <s v="50000"/>
    <x v="4"/>
    <s v="UNC P/R - Regular"/>
    <s v="UNC P/R - Regular"/>
    <s v="989"/>
    <s v="SC&amp;R Admin"/>
    <x v="0"/>
    <n v="-6006.07"/>
    <s v="002"/>
  </r>
  <r>
    <s v="JUN-26"/>
    <x v="0"/>
    <s v="50000"/>
    <x v="4"/>
    <m/>
    <s v="UNC P/R - Regular"/>
    <s v="989"/>
    <s v="SC&amp;R Admin"/>
    <x v="0"/>
    <n v="-953.24"/>
    <s v="002"/>
  </r>
  <r>
    <s v="MAR-26"/>
    <x v="0"/>
    <s v="50000"/>
    <x v="4"/>
    <s v="UNC P/R - Regular"/>
    <s v="UNC P/R - Regular"/>
    <s v="989"/>
    <s v="SC&amp;R Admin"/>
    <x v="0"/>
    <n v="177.81"/>
    <s v="002"/>
  </r>
  <r>
    <s v="MAY-26"/>
    <x v="0"/>
    <s v="50000"/>
    <x v="4"/>
    <s v="UNC P/R - Regular"/>
    <s v="UNC P/R - Regular"/>
    <s v="989"/>
    <s v="SC&amp;R Admin"/>
    <x v="0"/>
    <n v="6963.56"/>
    <s v="002"/>
  </r>
  <r>
    <s v="APR-26"/>
    <x v="0"/>
    <s v="50000"/>
    <x v="4"/>
    <s v="UNC P/R - Regular"/>
    <s v="UNC P/R - Regular"/>
    <s v="988"/>
    <s v="T&amp;D Equipment C&amp;M Admin"/>
    <x v="0"/>
    <n v="2265.2399999999998"/>
    <s v="002"/>
  </r>
  <r>
    <s v="APR-26"/>
    <x v="0"/>
    <s v="50000"/>
    <x v="4"/>
    <m/>
    <s v="UNC P/R - Regular"/>
    <s v="988"/>
    <s v="T&amp;D Equipment C&amp;M Admin"/>
    <x v="0"/>
    <n v="-227.09"/>
    <s v="002"/>
  </r>
  <r>
    <s v="FEB-26"/>
    <x v="0"/>
    <s v="50000"/>
    <x v="4"/>
    <s v="UNC P/R - Regular"/>
    <s v="UNC P/R - Regular"/>
    <s v="988"/>
    <s v="T&amp;D Equipment C&amp;M Admin"/>
    <x v="0"/>
    <n v="5539.37"/>
    <s v="002"/>
  </r>
  <r>
    <s v="FEB-26"/>
    <x v="0"/>
    <s v="50000"/>
    <x v="4"/>
    <m/>
    <s v="UNC P/R - Regular"/>
    <s v="988"/>
    <s v="T&amp;D Equipment C&amp;M Admin"/>
    <x v="0"/>
    <n v="-219.4"/>
    <s v="002"/>
  </r>
  <r>
    <s v="JAN-26"/>
    <x v="0"/>
    <s v="50000"/>
    <x v="4"/>
    <s v="UNC P/R - Regular"/>
    <s v="UNC P/R - Regular"/>
    <s v="988"/>
    <s v="T&amp;D Equipment C&amp;M Admin"/>
    <x v="0"/>
    <n v="5056.43"/>
    <s v="002"/>
  </r>
  <r>
    <s v="JAN-26"/>
    <x v="0"/>
    <s v="50000"/>
    <x v="4"/>
    <m/>
    <s v="UNC P/R - Regular"/>
    <s v="988"/>
    <s v="T&amp;D Equipment C&amp;M Admin"/>
    <x v="0"/>
    <n v="-391.8"/>
    <s v="002"/>
  </r>
  <r>
    <s v="JUN-26"/>
    <x v="0"/>
    <s v="50000"/>
    <x v="4"/>
    <s v="UNC P/R - Regular"/>
    <s v="UNC P/R - Regular"/>
    <s v="988"/>
    <s v="T&amp;D Equipment C&amp;M Admin"/>
    <x v="0"/>
    <n v="1810.85"/>
    <s v="002"/>
  </r>
  <r>
    <s v="JUN-26"/>
    <x v="0"/>
    <s v="50000"/>
    <x v="4"/>
    <m/>
    <s v="UNC P/R - Regular"/>
    <s v="988"/>
    <s v="T&amp;D Equipment C&amp;M Admin"/>
    <x v="0"/>
    <n v="-194.65"/>
    <s v="002"/>
  </r>
  <r>
    <s v="MAR-26"/>
    <x v="0"/>
    <s v="50000"/>
    <x v="4"/>
    <s v="UNC P/R - Regular"/>
    <s v="UNC P/R - Regular"/>
    <s v="988"/>
    <s v="T&amp;D Equipment C&amp;M Admin"/>
    <x v="0"/>
    <n v="5888.15"/>
    <s v="002"/>
  </r>
  <r>
    <s v="MAR-26"/>
    <x v="0"/>
    <s v="50000"/>
    <x v="4"/>
    <m/>
    <s v="UNC P/R - Regular"/>
    <s v="988"/>
    <s v="T&amp;D Equipment C&amp;M Admin"/>
    <x v="0"/>
    <n v="-253.49"/>
    <s v="002"/>
  </r>
  <r>
    <s v="MAY-26"/>
    <x v="0"/>
    <s v="50000"/>
    <x v="4"/>
    <s v="UNC P/R - Regular"/>
    <s v="UNC P/R - Regular"/>
    <s v="988"/>
    <s v="T&amp;D Equipment C&amp;M Admin"/>
    <x v="0"/>
    <n v="3264.76"/>
    <s v="002"/>
  </r>
  <r>
    <s v="MAY-26"/>
    <x v="0"/>
    <s v="50000"/>
    <x v="4"/>
    <m/>
    <s v="UNC P/R - Regular"/>
    <s v="988"/>
    <s v="T&amp;D Equipment C&amp;M Admin"/>
    <x v="0"/>
    <n v="-210.87"/>
    <s v="002"/>
  </r>
  <r>
    <s v="FEB-26"/>
    <x v="0"/>
    <s v="50000"/>
    <x v="4"/>
    <s v="UNC P/R - Regular"/>
    <s v="UNC P/R - Regular"/>
    <s v="971"/>
    <s v="Generation Sys Cntrl"/>
    <x v="0"/>
    <n v="302.64"/>
    <s v="002"/>
  </r>
  <r>
    <s v="JAN-26"/>
    <x v="0"/>
    <s v="50000"/>
    <x v="4"/>
    <s v="UNC P/R - Regular"/>
    <s v="UNC P/R - Regular"/>
    <s v="971"/>
    <s v="Generation Sys Cntrl"/>
    <x v="0"/>
    <n v="108.54"/>
    <s v="002"/>
  </r>
  <r>
    <s v="JUN-26"/>
    <x v="0"/>
    <s v="50000"/>
    <x v="4"/>
    <s v="UNC P/R - Regular"/>
    <s v="UNC P/R - Regular"/>
    <s v="971"/>
    <s v="Generation Sys Cntrl"/>
    <x v="0"/>
    <n v="56.04"/>
    <s v="002"/>
  </r>
  <r>
    <s v="MAR-26"/>
    <x v="0"/>
    <s v="50000"/>
    <x v="4"/>
    <s v="UNC P/R - Regular"/>
    <s v="UNC P/R - Regular"/>
    <s v="971"/>
    <s v="Generation Sys Cntrl"/>
    <x v="0"/>
    <n v="56.03"/>
    <s v="002"/>
  </r>
  <r>
    <s v="FEB-26"/>
    <x v="0"/>
    <s v="50000"/>
    <x v="4"/>
    <s v="UNC P/R - Regular"/>
    <s v="UNC P/R - Regular"/>
    <s v="970"/>
    <s v="Project Management"/>
    <x v="0"/>
    <n v="108.06"/>
    <s v="002"/>
  </r>
  <r>
    <s v="MAR-26"/>
    <x v="0"/>
    <s v="50000"/>
    <x v="4"/>
    <s v="UNC P/R - Regular"/>
    <s v="UNC P/R - Regular"/>
    <s v="970"/>
    <s v="Project Management"/>
    <x v="0"/>
    <n v="43.22"/>
    <s v="002"/>
  </r>
  <r>
    <s v="APR-26"/>
    <x v="0"/>
    <s v="50000"/>
    <x v="4"/>
    <s v="UNC P/R - Regular"/>
    <s v="UNC P/R - Regular"/>
    <s v="963"/>
    <s v="Energy Mgmt Sys Sup"/>
    <x v="0"/>
    <n v="23221.82"/>
    <s v="002"/>
  </r>
  <r>
    <s v="APR-26"/>
    <x v="0"/>
    <s v="50000"/>
    <x v="4"/>
    <m/>
    <s v="UNC P/R - Regular"/>
    <s v="963"/>
    <s v="Energy Mgmt Sys Sup"/>
    <x v="0"/>
    <n v="-6132.62"/>
    <s v="002"/>
  </r>
  <r>
    <s v="FEB-26"/>
    <x v="0"/>
    <s v="50000"/>
    <x v="4"/>
    <s v="UNC P/R - Regular"/>
    <s v="UNC P/R - Regular"/>
    <s v="963"/>
    <s v="Energy Mgmt Sys Sup"/>
    <x v="0"/>
    <n v="19790.82"/>
    <s v="002"/>
  </r>
  <r>
    <s v="FEB-26"/>
    <x v="0"/>
    <s v="50000"/>
    <x v="4"/>
    <m/>
    <s v="UNC P/R - Regular"/>
    <s v="963"/>
    <s v="Energy Mgmt Sys Sup"/>
    <x v="0"/>
    <n v="-4560.3599999999997"/>
    <s v="002"/>
  </r>
  <r>
    <s v="JAN-26"/>
    <x v="0"/>
    <s v="50000"/>
    <x v="4"/>
    <s v="UNC P/R - Regular"/>
    <s v="UNC P/R - Regular"/>
    <s v="963"/>
    <s v="Energy Mgmt Sys Sup"/>
    <x v="0"/>
    <n v="9315.3700000000008"/>
    <s v="002"/>
  </r>
  <r>
    <s v="JAN-26"/>
    <x v="0"/>
    <s v="50000"/>
    <x v="4"/>
    <m/>
    <s v="UNC P/R - Regular"/>
    <s v="963"/>
    <s v="Energy Mgmt Sys Sup"/>
    <x v="0"/>
    <n v="-1196.3800000000001"/>
    <s v="002"/>
  </r>
  <r>
    <s v="JUN-26"/>
    <x v="0"/>
    <s v="50000"/>
    <x v="4"/>
    <s v="UNC P/R - Regular"/>
    <s v="UNC P/R - Regular"/>
    <s v="963"/>
    <s v="Energy Mgmt Sys Sup"/>
    <x v="0"/>
    <n v="17084.580000000002"/>
    <s v="002"/>
  </r>
  <r>
    <s v="JUN-26"/>
    <x v="0"/>
    <s v="50000"/>
    <x v="4"/>
    <m/>
    <s v="UNC P/R - Regular"/>
    <s v="963"/>
    <s v="Energy Mgmt Sys Sup"/>
    <x v="0"/>
    <n v="-2148.31"/>
    <s v="002"/>
  </r>
  <r>
    <s v="MAR-26"/>
    <x v="0"/>
    <s v="50000"/>
    <x v="4"/>
    <s v="UNC P/R - Regular"/>
    <s v="UNC P/R - Regular"/>
    <s v="963"/>
    <s v="Energy Mgmt Sys Sup"/>
    <x v="0"/>
    <n v="16396.400000000001"/>
    <s v="002"/>
  </r>
  <r>
    <s v="MAR-26"/>
    <x v="0"/>
    <s v="50000"/>
    <x v="4"/>
    <m/>
    <s v="UNC P/R - Regular"/>
    <s v="963"/>
    <s v="Energy Mgmt Sys Sup"/>
    <x v="0"/>
    <n v="-2418.2199999999998"/>
    <s v="002"/>
  </r>
  <r>
    <s v="MAY-26"/>
    <x v="0"/>
    <s v="50000"/>
    <x v="4"/>
    <s v="UNC P/R - Regular"/>
    <s v="UNC P/R - Regular"/>
    <s v="963"/>
    <s v="Energy Mgmt Sys Sup"/>
    <x v="0"/>
    <n v="28506.23"/>
    <s v="002"/>
  </r>
  <r>
    <s v="MAY-26"/>
    <x v="0"/>
    <s v="50000"/>
    <x v="4"/>
    <m/>
    <s v="UNC P/R - Regular"/>
    <s v="963"/>
    <s v="Energy Mgmt Sys Sup"/>
    <x v="0"/>
    <n v="-6836.55"/>
    <s v="002"/>
  </r>
  <r>
    <s v="APR-26"/>
    <x v="0"/>
    <s v="50000"/>
    <x v="4"/>
    <s v="UNC P/R - Regular"/>
    <s v="UNC P/R - Regular"/>
    <s v="958"/>
    <s v="Energy Services"/>
    <x v="0"/>
    <n v="1078.02"/>
    <s v="002"/>
  </r>
  <r>
    <s v="FEB-26"/>
    <x v="0"/>
    <s v="50000"/>
    <x v="4"/>
    <s v="UNC P/R - Regular"/>
    <s v="UNC P/R - Regular"/>
    <s v="958"/>
    <s v="Energy Services"/>
    <x v="0"/>
    <n v="1351.98"/>
    <s v="002"/>
  </r>
  <r>
    <s v="JAN-26"/>
    <x v="0"/>
    <s v="50000"/>
    <x v="4"/>
    <s v="UNC P/R - Regular"/>
    <s v="UNC P/R - Regular"/>
    <s v="958"/>
    <s v="Energy Services"/>
    <x v="0"/>
    <n v="755.67"/>
    <s v="002"/>
  </r>
  <r>
    <s v="JUN-26"/>
    <x v="0"/>
    <s v="50000"/>
    <x v="4"/>
    <s v="UNC P/R - Regular"/>
    <s v="UNC P/R - Regular"/>
    <s v="958"/>
    <s v="Energy Services"/>
    <x v="0"/>
    <n v="1470.02"/>
    <s v="002"/>
  </r>
  <r>
    <s v="MAR-26"/>
    <x v="0"/>
    <s v="50000"/>
    <x v="4"/>
    <s v="UNC P/R - Regular"/>
    <s v="UNC P/R - Regular"/>
    <s v="958"/>
    <s v="Energy Services"/>
    <x v="0"/>
    <n v="897.4"/>
    <s v="002"/>
  </r>
  <r>
    <s v="MAY-26"/>
    <x v="0"/>
    <s v="50000"/>
    <x v="4"/>
    <s v="UNC P/R - Regular"/>
    <s v="UNC P/R - Regular"/>
    <s v="958"/>
    <s v="Energy Services"/>
    <x v="0"/>
    <n v="2156.0300000000002"/>
    <s v="002"/>
  </r>
  <r>
    <s v="APR-26"/>
    <x v="0"/>
    <s v="50000"/>
    <x v="4"/>
    <s v="UNC P/R - Regular"/>
    <s v="UNC P/R - Regular"/>
    <s v="957"/>
    <s v="Transmission Planning"/>
    <x v="0"/>
    <n v="62.76"/>
    <s v="002"/>
  </r>
  <r>
    <s v="FEB-26"/>
    <x v="0"/>
    <s v="50000"/>
    <x v="4"/>
    <s v="UNC P/R - Regular"/>
    <s v="UNC P/R - Regular"/>
    <s v="957"/>
    <s v="Transmission Planning"/>
    <x v="0"/>
    <n v="1113.67"/>
    <s v="002"/>
  </r>
  <r>
    <s v="JAN-26"/>
    <x v="0"/>
    <s v="50000"/>
    <x v="4"/>
    <s v="UNC P/R - Regular"/>
    <s v="UNC P/R - Regular"/>
    <s v="957"/>
    <s v="Transmission Planning"/>
    <x v="0"/>
    <n v="610.08000000000004"/>
    <s v="002"/>
  </r>
  <r>
    <s v="JUN-26"/>
    <x v="0"/>
    <s v="50000"/>
    <x v="4"/>
    <s v="UNC P/R - Regular"/>
    <s v="UNC P/R - Regular"/>
    <s v="957"/>
    <s v="Transmission Planning"/>
    <x v="0"/>
    <n v="3753.88"/>
    <s v="002"/>
  </r>
  <r>
    <s v="MAR-26"/>
    <x v="0"/>
    <s v="50000"/>
    <x v="4"/>
    <s v="UNC P/R - Regular"/>
    <s v="UNC P/R - Regular"/>
    <s v="957"/>
    <s v="Transmission Planning"/>
    <x v="0"/>
    <n v="1331.81"/>
    <s v="002"/>
  </r>
  <r>
    <s v="MAY-26"/>
    <x v="0"/>
    <s v="50000"/>
    <x v="4"/>
    <s v="UNC P/R - Regular"/>
    <s v="UNC P/R - Regular"/>
    <s v="957"/>
    <s v="Transmission Planning"/>
    <x v="0"/>
    <n v="800.73"/>
    <s v="002"/>
  </r>
  <r>
    <s v="APR-26"/>
    <x v="0"/>
    <s v="50000"/>
    <x v="4"/>
    <s v="UNC P/R - Regular"/>
    <s v="UNC P/R - Regular"/>
    <s v="955"/>
    <s v="Resource Planning"/>
    <x v="0"/>
    <n v="60693.87"/>
    <s v="002"/>
  </r>
  <r>
    <s v="FEB-26"/>
    <x v="0"/>
    <s v="50000"/>
    <x v="4"/>
    <s v="UNC P/R - Regular"/>
    <s v="UNC P/R - Regular"/>
    <s v="955"/>
    <s v="Resource Planning"/>
    <x v="0"/>
    <n v="355.45"/>
    <s v="002"/>
  </r>
  <r>
    <s v="FEB-26"/>
    <x v="0"/>
    <s v="50000"/>
    <x v="4"/>
    <s v="UNC P/R - Regular"/>
    <s v="UNC P/R - Regular"/>
    <s v="955"/>
    <s v="Supply Side Planning"/>
    <x v="0"/>
    <n v="50326.52"/>
    <s v="002"/>
  </r>
  <r>
    <s v="JAN-26"/>
    <x v="0"/>
    <s v="50000"/>
    <x v="4"/>
    <s v="UNC P/R - Regular"/>
    <s v="UNC P/R - Regular"/>
    <s v="955"/>
    <s v="Resource Planning"/>
    <x v="0"/>
    <n v="549.35"/>
    <s v="002"/>
  </r>
  <r>
    <s v="JAN-26"/>
    <x v="0"/>
    <s v="50000"/>
    <x v="4"/>
    <s v="UNC P/R - Regular"/>
    <s v="UNC P/R - Regular"/>
    <s v="955"/>
    <s v="Supply Side Planning"/>
    <x v="0"/>
    <n v="37299.910000000003"/>
    <s v="002"/>
  </r>
  <r>
    <s v="JUN-26"/>
    <x v="0"/>
    <s v="50000"/>
    <x v="4"/>
    <s v="UNC P/R - Regular"/>
    <s v="UNC P/R - Regular"/>
    <s v="955"/>
    <s v="Resource Planning"/>
    <x v="0"/>
    <n v="3765.67"/>
    <s v="002"/>
  </r>
  <r>
    <s v="JUN-26"/>
    <x v="0"/>
    <s v="50000"/>
    <x v="4"/>
    <s v="UNC P/R - Regular"/>
    <s v="UNC P/R - Regular"/>
    <s v="955"/>
    <s v="Supply Side Planning"/>
    <x v="0"/>
    <n v="50156.49"/>
    <s v="002"/>
  </r>
  <r>
    <s v="MAR-26"/>
    <x v="0"/>
    <s v="50000"/>
    <x v="4"/>
    <s v="UNC P/R - Regular"/>
    <s v="UNC P/R - Regular"/>
    <s v="955"/>
    <s v="Resource Planning"/>
    <x v="0"/>
    <n v="2361.73"/>
    <s v="002"/>
  </r>
  <r>
    <s v="MAR-26"/>
    <x v="0"/>
    <s v="50000"/>
    <x v="4"/>
    <s v="UNC P/R - Regular"/>
    <s v="UNC P/R - Regular"/>
    <s v="955"/>
    <s v="Supply Side Planning"/>
    <x v="0"/>
    <n v="53814.19"/>
    <s v="002"/>
  </r>
  <r>
    <s v="MAY-26"/>
    <x v="0"/>
    <s v="50000"/>
    <x v="4"/>
    <s v="UNC P/R - Regular"/>
    <s v="UNC P/R - Regular"/>
    <s v="955"/>
    <s v="Resource Planning"/>
    <x v="0"/>
    <n v="58483.03"/>
    <s v="002"/>
  </r>
  <r>
    <s v="MAY-26"/>
    <x v="0"/>
    <s v="50000"/>
    <x v="4"/>
    <s v="UNC P/R - Regular"/>
    <s v="UNC P/R - Regular"/>
    <s v="955"/>
    <s v="Supply Side Planning"/>
    <x v="0"/>
    <n v="24819.119999999999"/>
    <s v="002"/>
  </r>
  <r>
    <s v="FEB-26"/>
    <x v="0"/>
    <s v="50000"/>
    <x v="4"/>
    <s v="UNC P/R - Regular"/>
    <s v="UNC P/R - Regular"/>
    <s v="947"/>
    <s v="Resource Management"/>
    <x v="0"/>
    <n v="64.92"/>
    <s v="002"/>
  </r>
  <r>
    <s v="MAR-26"/>
    <x v="0"/>
    <s v="50000"/>
    <x v="4"/>
    <s v="UNC P/R - Regular"/>
    <s v="UNC P/R - Regular"/>
    <s v="947"/>
    <s v="Resource Management"/>
    <x v="0"/>
    <n v="43.28"/>
    <s v="002"/>
  </r>
  <r>
    <s v="MAY-26"/>
    <x v="0"/>
    <s v="50000"/>
    <x v="4"/>
    <s v="UNC P/R - Regular"/>
    <s v="UNC P/R - Regular"/>
    <s v="947"/>
    <s v="Resource Management"/>
    <x v="0"/>
    <n v="44.58"/>
    <s v="002"/>
  </r>
  <r>
    <s v="JUN-26"/>
    <x v="0"/>
    <s v="50000"/>
    <x v="4"/>
    <s v="UNC P/R - Regular"/>
    <s v="UNC P/R - Regular"/>
    <s v="946"/>
    <s v="SC&amp;R Training"/>
    <x v="0"/>
    <n v="6468.92"/>
    <s v="002"/>
  </r>
  <r>
    <s v="APR-26"/>
    <x v="0"/>
    <s v="50000"/>
    <x v="4"/>
    <s v="UNC P/R - Regular"/>
    <s v="UNC P/R - Regular"/>
    <s v="942"/>
    <s v="Transmsn Sys Control"/>
    <x v="0"/>
    <n v="104.9"/>
    <s v="002"/>
  </r>
  <r>
    <s v="APR-26"/>
    <x v="0"/>
    <s v="50000"/>
    <x v="4"/>
    <s v="UNC P/R - Regular"/>
    <s v="UNC P/R - Regular"/>
    <s v="941"/>
    <s v="Contr/Wholesale Mktg"/>
    <x v="0"/>
    <n v="132291.16"/>
    <s v="002"/>
  </r>
  <r>
    <s v="FEB-26"/>
    <x v="0"/>
    <s v="50000"/>
    <x v="4"/>
    <s v="UNC P/R - Regular"/>
    <s v="UNC P/R - Regular"/>
    <s v="941"/>
    <s v="Contr/Wholesale Mktg"/>
    <x v="0"/>
    <n v="129754.56"/>
    <s v="002"/>
  </r>
  <r>
    <s v="JAN-26"/>
    <x v="0"/>
    <s v="50000"/>
    <x v="4"/>
    <s v="UNC P/R - Regular"/>
    <s v="UNC P/R - Regular"/>
    <s v="941"/>
    <s v="Contr/Wholesale Mktg"/>
    <x v="0"/>
    <n v="104170.91"/>
    <s v="002"/>
  </r>
  <r>
    <s v="JUN-26"/>
    <x v="0"/>
    <s v="50000"/>
    <x v="4"/>
    <s v="UNC P/R - Regular"/>
    <s v="UNC P/R - Regular"/>
    <s v="941"/>
    <s v="Contr/Wholesale Mktg"/>
    <x v="0"/>
    <n v="124218.97"/>
    <s v="002"/>
  </r>
  <r>
    <s v="MAR-26"/>
    <x v="0"/>
    <s v="50000"/>
    <x v="4"/>
    <s v="UNC P/R - Regular"/>
    <s v="UNC P/R - Regular"/>
    <s v="941"/>
    <s v="Contr/Wholesale Mktg"/>
    <x v="0"/>
    <n v="134823.76"/>
    <s v="002"/>
  </r>
  <r>
    <s v="MAY-26"/>
    <x v="0"/>
    <s v="50000"/>
    <x v="4"/>
    <s v="UNC P/R - Regular"/>
    <s v="UNC P/R - Regular"/>
    <s v="941"/>
    <s v="Contr/Wholesale Mktg"/>
    <x v="0"/>
    <n v="186898.71"/>
    <s v="002"/>
  </r>
  <r>
    <s v="APR-26"/>
    <x v="0"/>
    <s v="50000"/>
    <x v="4"/>
    <s v="UNC P/R - Regular"/>
    <s v="UNC P/R - Regular"/>
    <s v="938"/>
    <s v="T&amp;D Operations Administration"/>
    <x v="0"/>
    <n v="35.5"/>
    <s v="002"/>
  </r>
  <r>
    <s v="FEB-26"/>
    <x v="0"/>
    <s v="50000"/>
    <x v="4"/>
    <s v="UNC P/R - Regular"/>
    <s v="UNC P/R - Regular"/>
    <s v="938"/>
    <s v="T&amp;D Operations Administration"/>
    <x v="0"/>
    <n v="34.47"/>
    <s v="002"/>
  </r>
  <r>
    <s v="MAR-26"/>
    <x v="0"/>
    <s v="50000"/>
    <x v="4"/>
    <s v="UNC P/R - Regular"/>
    <s v="UNC P/R - Regular"/>
    <s v="938"/>
    <s v="T&amp;D Operations Administration"/>
    <x v="0"/>
    <n v="34.47"/>
    <s v="002"/>
  </r>
  <r>
    <s v="APR-26"/>
    <x v="0"/>
    <s v="50000"/>
    <x v="4"/>
    <s v="UNC P/R - Regular"/>
    <s v="UNC P/R - Regular"/>
    <s v="936"/>
    <s v="Operations Excellence"/>
    <x v="0"/>
    <n v="25357.72"/>
    <s v="002"/>
  </r>
  <r>
    <s v="APR-26"/>
    <x v="0"/>
    <s v="50000"/>
    <x v="4"/>
    <m/>
    <s v="UNC P/R - Regular"/>
    <s v="936"/>
    <s v="Operations Excellence"/>
    <x v="0"/>
    <n v="-1925.55"/>
    <s v="002"/>
  </r>
  <r>
    <s v="FEB-26"/>
    <x v="0"/>
    <s v="50000"/>
    <x v="4"/>
    <s v="UNC P/R - Regular"/>
    <s v="UNC P/R - Regular"/>
    <s v="936"/>
    <s v="Operations Excellence"/>
    <x v="0"/>
    <n v="22473.65"/>
    <s v="002"/>
  </r>
  <r>
    <s v="FEB-26"/>
    <x v="0"/>
    <s v="50000"/>
    <x v="4"/>
    <m/>
    <s v="UNC P/R - Regular"/>
    <s v="936"/>
    <s v="Operations Excellence"/>
    <x v="0"/>
    <n v="-1139.55"/>
    <s v="002"/>
  </r>
  <r>
    <s v="JAN-26"/>
    <x v="0"/>
    <s v="50000"/>
    <x v="4"/>
    <s v="UNC P/R - Regular"/>
    <s v="UNC P/R - Regular"/>
    <s v="936"/>
    <s v="Operations Excellence"/>
    <x v="0"/>
    <n v="19738.84"/>
    <s v="002"/>
  </r>
  <r>
    <s v="JUN-26"/>
    <x v="0"/>
    <s v="50000"/>
    <x v="4"/>
    <s v="UNC P/R - Regular"/>
    <s v="UNC P/R - Regular"/>
    <s v="936"/>
    <s v="Operations Excellence"/>
    <x v="0"/>
    <n v="21003.119999999999"/>
    <s v="002"/>
  </r>
  <r>
    <s v="JUN-26"/>
    <x v="0"/>
    <s v="50000"/>
    <x v="4"/>
    <m/>
    <s v="UNC P/R - Regular"/>
    <s v="936"/>
    <s v="Operations Excellence"/>
    <x v="0"/>
    <n v="-3595.65"/>
    <s v="002"/>
  </r>
  <r>
    <s v="MAR-26"/>
    <x v="0"/>
    <s v="50000"/>
    <x v="4"/>
    <s v="UNC P/R - Regular"/>
    <s v="UNC P/R - Regular"/>
    <s v="936"/>
    <s v="Operations Excellence"/>
    <x v="0"/>
    <n v="32088.14"/>
    <s v="002"/>
  </r>
  <r>
    <s v="MAR-26"/>
    <x v="0"/>
    <s v="50000"/>
    <x v="4"/>
    <m/>
    <s v="UNC P/R - Regular"/>
    <s v="936"/>
    <s v="Operations Excellence"/>
    <x v="0"/>
    <n v="-510.88"/>
    <s v="002"/>
  </r>
  <r>
    <s v="MAY-26"/>
    <x v="0"/>
    <s v="50000"/>
    <x v="4"/>
    <s v="UNC P/R - Regular"/>
    <s v="UNC P/R - Regular"/>
    <s v="936"/>
    <s v="Operations Excellence"/>
    <x v="0"/>
    <n v="39791.64"/>
    <s v="002"/>
  </r>
  <r>
    <s v="MAY-26"/>
    <x v="0"/>
    <s v="50000"/>
    <x v="4"/>
    <m/>
    <s v="UNC P/R - Regular"/>
    <s v="936"/>
    <s v="Operations Excellence"/>
    <x v="0"/>
    <n v="-6682.93"/>
    <s v="002"/>
  </r>
  <r>
    <s v="APR-26"/>
    <x v="0"/>
    <s v="50000"/>
    <x v="4"/>
    <s v="UNC P/R - Regular"/>
    <s v="UNC P/R - Regular"/>
    <s v="935"/>
    <s v="T&amp;D Safety and Learning &amp; Development"/>
    <x v="0"/>
    <n v="22825.23"/>
    <s v="002"/>
  </r>
  <r>
    <s v="FEB-26"/>
    <x v="0"/>
    <s v="50000"/>
    <x v="4"/>
    <s v="UNC P/R - Regular"/>
    <s v="UNC P/R - Regular"/>
    <s v="935"/>
    <s v="T&amp;D Safety and Learning &amp; Development"/>
    <x v="0"/>
    <n v="18667.7"/>
    <s v="002"/>
  </r>
  <r>
    <s v="JAN-26"/>
    <x v="0"/>
    <s v="50000"/>
    <x v="4"/>
    <s v="UNC P/R - Regular"/>
    <s v="UNC P/R - Regular"/>
    <s v="935"/>
    <s v="T&amp;D Safety and Learning &amp; Development"/>
    <x v="0"/>
    <n v="10113.42"/>
    <s v="002"/>
  </r>
  <r>
    <s v="JUN-26"/>
    <x v="0"/>
    <s v="50000"/>
    <x v="4"/>
    <s v="UNC P/R - Regular"/>
    <s v="UNC P/R - Regular"/>
    <s v="935"/>
    <s v="T&amp;D Safety and Learning &amp; Development"/>
    <x v="0"/>
    <n v="23608.09"/>
    <s v="002"/>
  </r>
  <r>
    <s v="MAR-26"/>
    <x v="0"/>
    <s v="50000"/>
    <x v="4"/>
    <s v="UNC P/R - Regular"/>
    <s v="UNC P/R - Regular"/>
    <s v="935"/>
    <s v="T&amp;D Safety and Learning &amp; Development"/>
    <x v="0"/>
    <n v="23733.17"/>
    <s v="002"/>
  </r>
  <r>
    <s v="MAY-26"/>
    <x v="0"/>
    <s v="50000"/>
    <x v="4"/>
    <s v="UNC P/R - Regular"/>
    <s v="UNC P/R - Regular"/>
    <s v="935"/>
    <s v="T&amp;D Safety and Learning &amp; Development"/>
    <x v="0"/>
    <n v="32275.69"/>
    <s v="002"/>
  </r>
  <r>
    <s v="FEB-26"/>
    <x v="0"/>
    <s v="50000"/>
    <x v="4"/>
    <s v="UNC P/R - Regular"/>
    <s v="UNC P/R - Regular"/>
    <s v="934"/>
    <s v="Transmission Coordination"/>
    <x v="0"/>
    <n v="64.75"/>
    <s v="002"/>
  </r>
  <r>
    <s v="MAR-26"/>
    <x v="0"/>
    <s v="50000"/>
    <x v="4"/>
    <s v="UNC P/R - Regular"/>
    <s v="UNC P/R - Regular"/>
    <s v="934"/>
    <s v="Transmission Coordination"/>
    <x v="0"/>
    <n v="133.84"/>
    <s v="002"/>
  </r>
  <r>
    <s v="APR-26"/>
    <x v="0"/>
    <s v="50000"/>
    <x v="4"/>
    <s v="UNC P/R - Regular"/>
    <s v="UNC P/R - Regular"/>
    <s v="932"/>
    <s v="Asset Management"/>
    <x v="0"/>
    <n v="90.67"/>
    <s v="002"/>
  </r>
  <r>
    <s v="FEB-26"/>
    <x v="0"/>
    <s v="50000"/>
    <x v="4"/>
    <s v="UNC P/R - Regular"/>
    <s v="UNC P/R - Regular"/>
    <s v="932"/>
    <s v="Asset Management"/>
    <x v="0"/>
    <n v="154.01"/>
    <s v="002"/>
  </r>
  <r>
    <s v="JAN-26"/>
    <x v="0"/>
    <s v="50000"/>
    <x v="4"/>
    <s v="UNC P/R - Regular"/>
    <s v="UNC P/R - Regular"/>
    <s v="932"/>
    <s v="Asset Management"/>
    <x v="0"/>
    <n v="88"/>
    <s v="002"/>
  </r>
  <r>
    <s v="JUN-26"/>
    <x v="0"/>
    <s v="50000"/>
    <x v="4"/>
    <s v="UNC P/R - Regular"/>
    <s v="UNC P/R - Regular"/>
    <s v="932"/>
    <s v="Asset Management"/>
    <x v="0"/>
    <n v="2308.73"/>
    <s v="002"/>
  </r>
  <r>
    <s v="MAR-26"/>
    <x v="0"/>
    <s v="50000"/>
    <x v="4"/>
    <s v="UNC P/R - Regular"/>
    <s v="UNC P/R - Regular"/>
    <s v="932"/>
    <s v="Asset Management"/>
    <x v="0"/>
    <n v="225.29"/>
    <m/>
  </r>
  <r>
    <s v="MAY-26"/>
    <x v="0"/>
    <s v="50000"/>
    <x v="4"/>
    <s v="UNC P/R - Regular"/>
    <s v="UNC P/R - Regular"/>
    <s v="932"/>
    <s v="Asset Management"/>
    <x v="0"/>
    <n v="272"/>
    <s v="002"/>
  </r>
  <r>
    <s v="APR-26"/>
    <x v="0"/>
    <s v="50000"/>
    <x v="4"/>
    <s v="UNC P/R - Regular"/>
    <s v="UNC P/R - Regular"/>
    <s v="930"/>
    <s v="Design Leadership/Administration"/>
    <x v="0"/>
    <n v="3375.35"/>
    <s v="002"/>
  </r>
  <r>
    <s v="APR-26"/>
    <x v="0"/>
    <s v="50000"/>
    <x v="4"/>
    <m/>
    <s v="UNC P/R - Regular"/>
    <s v="930"/>
    <s v="Design Leadership/Administration"/>
    <x v="0"/>
    <n v="-3357.2"/>
    <s v="002"/>
  </r>
  <r>
    <s v="FEB-26"/>
    <x v="0"/>
    <s v="50000"/>
    <x v="4"/>
    <s v="UNC P/R - Regular"/>
    <s v="UNC P/R - Regular"/>
    <s v="930"/>
    <s v="Design Leadership/Administration"/>
    <x v="0"/>
    <n v="82.69"/>
    <s v="002"/>
  </r>
  <r>
    <s v="JAN-26"/>
    <x v="0"/>
    <s v="50000"/>
    <x v="4"/>
    <s v="UNC P/R - Regular"/>
    <s v="UNC P/R - Regular"/>
    <s v="930"/>
    <s v="Design Leadership/Administration"/>
    <x v="0"/>
    <n v="448.39"/>
    <s v="002"/>
  </r>
  <r>
    <s v="JAN-26"/>
    <x v="0"/>
    <s v="50000"/>
    <x v="4"/>
    <m/>
    <s v="UNC P/R - Regular"/>
    <s v="930"/>
    <s v="Design Leadership/Administration"/>
    <x v="0"/>
    <n v="-182.9"/>
    <s v="002"/>
  </r>
  <r>
    <s v="JUN-26"/>
    <x v="0"/>
    <s v="50000"/>
    <x v="4"/>
    <s v="UNC P/R - Regular"/>
    <s v="UNC P/R - Regular"/>
    <s v="930"/>
    <s v="Design Leadership/Administration"/>
    <x v="0"/>
    <n v="474.46"/>
    <s v="002"/>
  </r>
  <r>
    <s v="JUN-26"/>
    <x v="0"/>
    <s v="50000"/>
    <x v="4"/>
    <m/>
    <s v="UNC P/R - Regular"/>
    <s v="930"/>
    <s v="Design Leadership/Administration"/>
    <x v="0"/>
    <n v="-471.61"/>
    <s v="002"/>
  </r>
  <r>
    <s v="MAR-26"/>
    <x v="0"/>
    <s v="50000"/>
    <x v="4"/>
    <s v="UNC P/R - Regular"/>
    <s v="UNC P/R - Regular"/>
    <s v="930"/>
    <s v="Design Leadership/Administration"/>
    <x v="0"/>
    <n v="413.68"/>
    <s v="002"/>
  </r>
  <r>
    <s v="MAR-26"/>
    <x v="0"/>
    <s v="50000"/>
    <x v="4"/>
    <m/>
    <s v="UNC P/R - Regular"/>
    <s v="930"/>
    <s v="Design Leadership/Administration"/>
    <x v="0"/>
    <n v="-183"/>
    <s v="002"/>
  </r>
  <r>
    <s v="MAY-26"/>
    <x v="0"/>
    <s v="50000"/>
    <x v="4"/>
    <s v="UNC P/R - Regular"/>
    <s v="UNC P/R - Regular"/>
    <s v="930"/>
    <s v="Design Leadership/Administration"/>
    <x v="0"/>
    <n v="1802.94"/>
    <s v="002"/>
  </r>
  <r>
    <s v="MAY-26"/>
    <x v="0"/>
    <s v="50000"/>
    <x v="4"/>
    <m/>
    <s v="UNC P/R - Regular"/>
    <s v="930"/>
    <s v="Design Leadership/Administration"/>
    <x v="0"/>
    <n v="-1792.12"/>
    <s v="002"/>
  </r>
  <r>
    <s v="FEB-26"/>
    <x v="0"/>
    <s v="50000"/>
    <x v="4"/>
    <s v="UNC P/R - Regular"/>
    <s v="UNC P/R - Regular"/>
    <s v="928"/>
    <s v="Constr &amp; Maint Resources"/>
    <x v="0"/>
    <n v="102.17"/>
    <s v="002"/>
  </r>
  <r>
    <s v="JAN-26"/>
    <x v="0"/>
    <s v="50000"/>
    <x v="4"/>
    <s v="UNC P/R - Regular"/>
    <s v="UNC P/R - Regular"/>
    <s v="927"/>
    <s v="Maint, Trans and Trouble"/>
    <x v="0"/>
    <n v="185"/>
    <s v="002"/>
  </r>
  <r>
    <s v="FEB-26"/>
    <x v="0"/>
    <s v="50000"/>
    <x v="4"/>
    <s v="UNC P/R - Regular"/>
    <s v="UNC P/R - Regular"/>
    <s v="870"/>
    <s v="Matls Svc/HazardWste"/>
    <x v="0"/>
    <n v="2548.62"/>
    <s v="002"/>
  </r>
  <r>
    <s v="JAN-26"/>
    <x v="0"/>
    <s v="50000"/>
    <x v="4"/>
    <s v="UNC P/R - Regular"/>
    <s v="UNC P/R - Regular"/>
    <s v="870"/>
    <s v="Matls Svc/HazardWste"/>
    <x v="0"/>
    <n v="590.79999999999995"/>
    <s v="002"/>
  </r>
  <r>
    <s v="MAR-26"/>
    <x v="0"/>
    <s v="50000"/>
    <x v="4"/>
    <s v="UNC P/R - Regular"/>
    <s v="UNC P/R - Regular"/>
    <s v="870"/>
    <s v="Matls Svc/HazardWste"/>
    <x v="0"/>
    <n v="496.16"/>
    <s v="002"/>
  </r>
  <r>
    <s v="APR-26"/>
    <x v="0"/>
    <s v="50000"/>
    <x v="4"/>
    <s v="UNC P/R - Regular"/>
    <s v="UNC P/R - Regular"/>
    <s v="861"/>
    <s v="Procuremnt/Contr Svc"/>
    <x v="0"/>
    <n v="105402.16"/>
    <s v="002"/>
  </r>
  <r>
    <s v="FEB-26"/>
    <x v="0"/>
    <s v="50000"/>
    <x v="4"/>
    <s v="UNC P/R - Regular"/>
    <s v="UNC P/R - Regular"/>
    <s v="861"/>
    <s v="Procuremnt/Contr Svc"/>
    <x v="0"/>
    <n v="89521.83"/>
    <s v="002"/>
  </r>
  <r>
    <s v="JAN-26"/>
    <x v="0"/>
    <s v="50000"/>
    <x v="4"/>
    <s v="UNC P/R - Regular"/>
    <s v="UNC P/R - Regular"/>
    <s v="861"/>
    <s v="Procuremnt/Contr Svc"/>
    <x v="0"/>
    <n v="66805.429999999993"/>
    <s v="002"/>
  </r>
  <r>
    <s v="JUN-26"/>
    <x v="0"/>
    <s v="50000"/>
    <x v="4"/>
    <s v="UNC P/R - Regular"/>
    <s v="UNC P/R - Regular"/>
    <s v="861"/>
    <s v="Procuremnt/Contr Svc"/>
    <x v="0"/>
    <n v="89498.67"/>
    <s v="002"/>
  </r>
  <r>
    <s v="MAR-26"/>
    <x v="0"/>
    <s v="50000"/>
    <x v="4"/>
    <s v="UNC P/R - Regular"/>
    <s v="UNC P/R - Regular"/>
    <s v="861"/>
    <s v="Procuremnt/Contr Svc"/>
    <x v="0"/>
    <n v="93579.51"/>
    <s v="002"/>
  </r>
  <r>
    <s v="MAY-26"/>
    <x v="0"/>
    <s v="50000"/>
    <x v="4"/>
    <s v="UNC P/R - Regular"/>
    <s v="UNC P/R - Regular"/>
    <s v="861"/>
    <s v="Procuremnt/Contr Svc"/>
    <x v="0"/>
    <n v="160502.59"/>
    <s v="002"/>
  </r>
  <r>
    <s v="APR-26"/>
    <x v="0"/>
    <s v="50000"/>
    <x v="4"/>
    <s v="UNC P/R - Regular"/>
    <s v="UNC P/R - Regular"/>
    <s v="850"/>
    <s v="Fuels Management"/>
    <x v="0"/>
    <n v="20201.88"/>
    <s v="002"/>
  </r>
  <r>
    <s v="FEB-26"/>
    <x v="0"/>
    <s v="50000"/>
    <x v="4"/>
    <s v="UNC P/R - Regular"/>
    <s v="UNC P/R - Regular"/>
    <s v="850"/>
    <s v="Fuels Management"/>
    <x v="0"/>
    <n v="20283.34"/>
    <s v="002"/>
  </r>
  <r>
    <s v="JAN-26"/>
    <x v="0"/>
    <s v="50000"/>
    <x v="4"/>
    <s v="UNC P/R - Regular"/>
    <s v="UNC P/R - Regular"/>
    <s v="850"/>
    <s v="Fuels Management"/>
    <x v="0"/>
    <n v="16089.11"/>
    <s v="002"/>
  </r>
  <r>
    <s v="JUN-26"/>
    <x v="0"/>
    <s v="50000"/>
    <x v="4"/>
    <s v="UNC P/R - Regular"/>
    <s v="UNC P/R - Regular"/>
    <s v="850"/>
    <s v="Fuels Management"/>
    <x v="0"/>
    <n v="15743.46"/>
    <s v="002"/>
  </r>
  <r>
    <s v="MAR-26"/>
    <x v="0"/>
    <s v="50000"/>
    <x v="4"/>
    <s v="UNC P/R - Regular"/>
    <s v="UNC P/R - Regular"/>
    <s v="850"/>
    <s v="Fuels Management"/>
    <x v="0"/>
    <n v="17983.46"/>
    <s v="002"/>
  </r>
  <r>
    <s v="MAY-26"/>
    <x v="0"/>
    <s v="50000"/>
    <x v="4"/>
    <s v="UNC P/R - Regular"/>
    <s v="UNC P/R - Regular"/>
    <s v="850"/>
    <s v="Fuels Management"/>
    <x v="0"/>
    <n v="29635.93"/>
    <s v="002"/>
  </r>
  <r>
    <s v="JUN-26"/>
    <x v="0"/>
    <s v="50000"/>
    <x v="4"/>
    <s v="UNC P/R - Regular"/>
    <s v="UNC P/R - Regular"/>
    <s v="826"/>
    <s v="Distribution Planning"/>
    <x v="0"/>
    <n v="3880.31"/>
    <s v="002"/>
  </r>
  <r>
    <s v="APR-26"/>
    <x v="0"/>
    <s v="50000"/>
    <x v="4"/>
    <s v="UNC P/R - Regular"/>
    <s v="UNC P/R - Regular"/>
    <s v="824"/>
    <s v="Land Resources"/>
    <x v="0"/>
    <n v="724.1"/>
    <s v="002"/>
  </r>
  <r>
    <s v="FEB-26"/>
    <x v="0"/>
    <s v="50000"/>
    <x v="4"/>
    <s v="UNC P/R - Regular"/>
    <s v="UNC P/R - Regular"/>
    <s v="824"/>
    <s v="Land Resources"/>
    <x v="0"/>
    <n v="67.31"/>
    <s v="002"/>
  </r>
  <r>
    <s v="JAN-26"/>
    <x v="0"/>
    <s v="50000"/>
    <x v="4"/>
    <s v="UNC P/R - Regular"/>
    <s v="UNC P/R - Regular"/>
    <s v="824"/>
    <s v="Land Resources"/>
    <x v="0"/>
    <n v="67.31"/>
    <s v="002"/>
  </r>
  <r>
    <s v="JUN-26"/>
    <x v="0"/>
    <s v="50000"/>
    <x v="4"/>
    <s v="UNC P/R - Regular"/>
    <s v="UNC P/R - Regular"/>
    <s v="824"/>
    <s v="Land Resources"/>
    <x v="0"/>
    <n v="4713.51"/>
    <s v="002"/>
  </r>
  <r>
    <s v="APR-26"/>
    <x v="0"/>
    <s v="50000"/>
    <x v="4"/>
    <m/>
    <s v="UNC P/R - Regular"/>
    <s v="820"/>
    <s v="Gila River 2"/>
    <x v="0"/>
    <n v="23.13"/>
    <s v="002"/>
  </r>
  <r>
    <s v="FEB-26"/>
    <x v="0"/>
    <s v="50000"/>
    <x v="4"/>
    <m/>
    <s v="UNC P/R - Regular"/>
    <s v="820"/>
    <s v="Gila River 2"/>
    <x v="0"/>
    <n v="35.53"/>
    <s v="002"/>
  </r>
  <r>
    <s v="JAN-26"/>
    <x v="0"/>
    <s v="50000"/>
    <x v="4"/>
    <m/>
    <s v="UNC P/R - Regular"/>
    <s v="820"/>
    <s v="Gila River 2"/>
    <x v="0"/>
    <n v="62.88"/>
    <s v="002"/>
  </r>
  <r>
    <s v="JUN-26"/>
    <x v="0"/>
    <s v="50000"/>
    <x v="4"/>
    <m/>
    <s v="UNC P/R - Regular"/>
    <s v="820"/>
    <s v="Gila River 2"/>
    <x v="0"/>
    <n v="40.98"/>
    <s v="002"/>
  </r>
  <r>
    <s v="MAR-26"/>
    <x v="0"/>
    <s v="50000"/>
    <x v="4"/>
    <m/>
    <s v="UNC P/R - Regular"/>
    <s v="820"/>
    <s v="Gila River 2"/>
    <x v="0"/>
    <n v="61.73"/>
    <s v="002"/>
  </r>
  <r>
    <s v="MAY-26"/>
    <x v="0"/>
    <s v="50000"/>
    <x v="4"/>
    <m/>
    <s v="UNC P/R - Regular"/>
    <s v="820"/>
    <s v="Gila River 2"/>
    <x v="0"/>
    <n v="241.6"/>
    <s v="002"/>
  </r>
  <r>
    <s v="APR-26"/>
    <x v="0"/>
    <s v="50000"/>
    <x v="4"/>
    <s v="UNC P/R - Regular"/>
    <s v="UNC P/R - Regular"/>
    <s v="805"/>
    <s v="Corp Environmental Services"/>
    <x v="0"/>
    <n v="47412.480000000003"/>
    <s v="002"/>
  </r>
  <r>
    <s v="APR-26"/>
    <x v="0"/>
    <s v="50000"/>
    <x v="4"/>
    <m/>
    <s v="UNC P/R - Regular"/>
    <s v="805"/>
    <s v="Corp Environmental Services"/>
    <x v="0"/>
    <n v="-46.25"/>
    <s v="002"/>
  </r>
  <r>
    <s v="FEB-26"/>
    <x v="0"/>
    <s v="50000"/>
    <x v="4"/>
    <s v="UNC P/R - Regular"/>
    <s v="UNC P/R - Regular"/>
    <s v="805"/>
    <s v="Corp Environmental Services"/>
    <x v="0"/>
    <n v="35852.04"/>
    <s v="002"/>
  </r>
  <r>
    <s v="FEB-26"/>
    <x v="0"/>
    <s v="50000"/>
    <x v="4"/>
    <m/>
    <s v="UNC P/R - Regular"/>
    <s v="805"/>
    <s v="Corp Environmental Services"/>
    <x v="0"/>
    <n v="-71.06"/>
    <s v="002"/>
  </r>
  <r>
    <s v="JAN-26"/>
    <x v="0"/>
    <s v="50000"/>
    <x v="4"/>
    <s v="UNC P/R - Regular"/>
    <s v="UNC P/R - Regular"/>
    <s v="805"/>
    <s v="Corp Environmental Services"/>
    <x v="0"/>
    <n v="26343.95"/>
    <s v="002"/>
  </r>
  <r>
    <s v="JAN-26"/>
    <x v="0"/>
    <s v="50000"/>
    <x v="4"/>
    <m/>
    <s v="UNC P/R - Regular"/>
    <s v="805"/>
    <s v="Corp Environmental Services"/>
    <x v="0"/>
    <n v="-125.76"/>
    <s v="002"/>
  </r>
  <r>
    <s v="JUN-26"/>
    <x v="0"/>
    <s v="50000"/>
    <x v="4"/>
    <s v="UNC P/R - Regular"/>
    <s v="UNC P/R - Regular"/>
    <s v="805"/>
    <s v="Corp Environmental Services"/>
    <x v="0"/>
    <n v="40284.480000000003"/>
    <s v="002"/>
  </r>
  <r>
    <s v="JUN-26"/>
    <x v="0"/>
    <s v="50000"/>
    <x v="4"/>
    <m/>
    <s v="UNC P/R - Regular"/>
    <s v="805"/>
    <s v="Corp Environmental Services"/>
    <x v="0"/>
    <n v="-81.97"/>
    <s v="002"/>
  </r>
  <r>
    <s v="MAR-26"/>
    <x v="0"/>
    <s v="50000"/>
    <x v="4"/>
    <s v="UNC P/R - Regular"/>
    <s v="UNC P/R - Regular"/>
    <s v="805"/>
    <s v="Corp Environmental Services"/>
    <x v="0"/>
    <n v="35817.769999999997"/>
    <s v="002"/>
  </r>
  <r>
    <s v="MAR-26"/>
    <x v="0"/>
    <s v="50000"/>
    <x v="4"/>
    <m/>
    <s v="UNC P/R - Regular"/>
    <s v="805"/>
    <s v="Corp Environmental Services"/>
    <x v="0"/>
    <n v="-123.46"/>
    <s v="002"/>
  </r>
  <r>
    <s v="MAY-26"/>
    <x v="0"/>
    <s v="50000"/>
    <x v="4"/>
    <s v="UNC P/R - Regular"/>
    <s v="UNC P/R - Regular"/>
    <s v="805"/>
    <s v="Corp Environmental Services"/>
    <x v="0"/>
    <n v="59943.63"/>
    <s v="002"/>
  </r>
  <r>
    <s v="MAY-26"/>
    <x v="0"/>
    <s v="50000"/>
    <x v="4"/>
    <m/>
    <s v="UNC P/R - Regular"/>
    <s v="805"/>
    <s v="Corp Environmental Services"/>
    <x v="0"/>
    <n v="-483.2"/>
    <s v="002"/>
  </r>
  <r>
    <s v="APR-26"/>
    <x v="0"/>
    <s v="50000"/>
    <x v="4"/>
    <s v="UNC P/R - Regular"/>
    <s v="UNC P/R - Regular"/>
    <s v="775"/>
    <s v="Drafting &amp; Mapping"/>
    <x v="0"/>
    <n v="165.83"/>
    <s v="002"/>
  </r>
  <r>
    <s v="FEB-26"/>
    <x v="0"/>
    <s v="50000"/>
    <x v="4"/>
    <s v="UNC P/R - Regular"/>
    <s v="UNC P/R - Regular"/>
    <s v="775"/>
    <s v="Drafting &amp; Mapping"/>
    <x v="0"/>
    <n v="178.66"/>
    <s v="002"/>
  </r>
  <r>
    <s v="MAR-26"/>
    <x v="0"/>
    <s v="50000"/>
    <x v="4"/>
    <s v="UNC P/R - Regular"/>
    <s v="UNC P/R - Regular"/>
    <s v="775"/>
    <s v="Drafting &amp; Mapping"/>
    <x v="0"/>
    <n v="90.99"/>
    <s v="002"/>
  </r>
  <r>
    <s v="MAY-26"/>
    <x v="0"/>
    <s v="50000"/>
    <x v="4"/>
    <s v="UNC P/R - Regular"/>
    <s v="UNC P/R - Regular"/>
    <s v="775"/>
    <s v="Drafting &amp; Mapping"/>
    <x v="0"/>
    <n v="110.56"/>
    <s v="002"/>
  </r>
  <r>
    <s v="APR-26"/>
    <x v="0"/>
    <s v="50000"/>
    <x v="4"/>
    <s v="UNC P/R - Regular"/>
    <s v="UNC P/R - Regular"/>
    <s v="726"/>
    <s v="Metering"/>
    <x v="0"/>
    <n v="1011.99"/>
    <s v="002"/>
  </r>
  <r>
    <s v="FEB-26"/>
    <x v="0"/>
    <s v="50000"/>
    <x v="4"/>
    <s v="UNC P/R - Regular"/>
    <s v="UNC P/R - Regular"/>
    <s v="726"/>
    <s v="Metering"/>
    <x v="0"/>
    <n v="1149.68"/>
    <s v="002"/>
  </r>
  <r>
    <s v="JAN-26"/>
    <x v="0"/>
    <s v="50000"/>
    <x v="4"/>
    <s v="UNC P/R - Regular"/>
    <s v="UNC P/R - Regular"/>
    <s v="726"/>
    <s v="Metering"/>
    <x v="0"/>
    <n v="1919.23"/>
    <s v="002"/>
  </r>
  <r>
    <s v="JUN-26"/>
    <x v="0"/>
    <s v="50000"/>
    <x v="4"/>
    <s v="UNC P/R - Regular"/>
    <s v="UNC P/R - Regular"/>
    <s v="726"/>
    <s v="Metering"/>
    <x v="0"/>
    <n v="1135.82"/>
    <s v="002"/>
  </r>
  <r>
    <s v="MAR-26"/>
    <x v="0"/>
    <s v="50000"/>
    <x v="4"/>
    <s v="UNC P/R - Regular"/>
    <s v="UNC P/R - Regular"/>
    <s v="726"/>
    <s v="Metering"/>
    <x v="0"/>
    <n v="943.31"/>
    <s v="002"/>
  </r>
  <r>
    <s v="MAY-26"/>
    <x v="0"/>
    <s v="50000"/>
    <x v="4"/>
    <s v="UNC P/R - Regular"/>
    <s v="UNC P/R - Regular"/>
    <s v="726"/>
    <s v="Metering"/>
    <x v="0"/>
    <n v="1998.34"/>
    <s v="002"/>
  </r>
  <r>
    <s v="APR-26"/>
    <x v="0"/>
    <s v="50000"/>
    <x v="4"/>
    <s v="UNC P/R - Regular"/>
    <s v="UNC P/R - Regular"/>
    <s v="725"/>
    <s v="Subst Dsgn/Proj Eng"/>
    <x v="0"/>
    <n v="633"/>
    <s v="002"/>
  </r>
  <r>
    <s v="MAY-26"/>
    <x v="0"/>
    <s v="50000"/>
    <x v="4"/>
    <s v="UNC P/R - Regular"/>
    <s v="UNC P/R - Regular"/>
    <s v="720"/>
    <s v="Protection"/>
    <x v="0"/>
    <n v="6358.1"/>
    <s v="002"/>
  </r>
  <r>
    <s v="APR-26"/>
    <x v="0"/>
    <s v="50000"/>
    <x v="4"/>
    <s v="UNC P/R - Regular"/>
    <s v="UNC P/R - Regular"/>
    <s v="694"/>
    <s v="SPG Unit 4 Maintenance"/>
    <x v="0"/>
    <n v="1532.6"/>
    <s v="002"/>
  </r>
  <r>
    <s v="APR-26"/>
    <x v="0"/>
    <s v="50000"/>
    <x v="4"/>
    <m/>
    <s v="UNC P/R - Regular"/>
    <s v="694"/>
    <s v="SPG Unit 4 Maintenance"/>
    <x v="0"/>
    <n v="-766.3"/>
    <s v="002"/>
  </r>
  <r>
    <s v="APR-26"/>
    <x v="0"/>
    <s v="50000"/>
    <x v="4"/>
    <s v="UNC P/R - Regular"/>
    <s v="UNC P/R - Regular"/>
    <s v="677"/>
    <s v="SPG 1&amp;2 E&amp;I Outlying Areas"/>
    <x v="0"/>
    <n v="383.15"/>
    <s v="002"/>
  </r>
  <r>
    <s v="APR-26"/>
    <x v="0"/>
    <s v="50000"/>
    <x v="4"/>
    <m/>
    <s v="UNC P/R - Regular"/>
    <s v="677"/>
    <s v="SPG 1&amp;2 E&amp;I Outlying Areas"/>
    <x v="0"/>
    <n v="-191.57"/>
    <s v="002"/>
  </r>
  <r>
    <s v="MAR-26"/>
    <x v="0"/>
    <s v="50000"/>
    <x v="4"/>
    <s v="UNC P/R - Regular"/>
    <s v="UNC P/R - Regular"/>
    <s v="677"/>
    <s v="SPG 1&amp;2 E&amp;I Outlying Areas"/>
    <x v="0"/>
    <n v="1915.75"/>
    <s v="002"/>
  </r>
  <r>
    <s v="MAR-26"/>
    <x v="0"/>
    <s v="50000"/>
    <x v="4"/>
    <m/>
    <s v="UNC P/R - Regular"/>
    <s v="677"/>
    <s v="SPG 1&amp;2 E&amp;I Outlying Areas"/>
    <x v="0"/>
    <n v="-957.87"/>
    <s v="002"/>
  </r>
  <r>
    <s v="APR-26"/>
    <x v="0"/>
    <s v="50000"/>
    <x v="4"/>
    <s v="UNC P/R - Regular"/>
    <s v="UNC P/R - Regular"/>
    <s v="672"/>
    <s v="SPG Operational Efficiency"/>
    <x v="0"/>
    <n v="5482.27"/>
    <s v="002"/>
  </r>
  <r>
    <s v="APR-26"/>
    <x v="0"/>
    <s v="50000"/>
    <x v="4"/>
    <m/>
    <s v="UNC P/R - Regular"/>
    <s v="672"/>
    <s v="SPG Operational Efficiency"/>
    <x v="0"/>
    <n v="-2741.13"/>
    <s v="002"/>
  </r>
  <r>
    <s v="FEB-26"/>
    <x v="0"/>
    <s v="50000"/>
    <x v="4"/>
    <s v="UNC P/R - Regular"/>
    <s v="UNC P/R - Regular"/>
    <s v="672"/>
    <s v="SPG Operational Efficiency"/>
    <x v="0"/>
    <n v="5296.87"/>
    <s v="002"/>
  </r>
  <r>
    <s v="FEB-26"/>
    <x v="0"/>
    <s v="50000"/>
    <x v="4"/>
    <m/>
    <s v="UNC P/R - Regular"/>
    <s v="672"/>
    <s v="SPG Operational Efficiency"/>
    <x v="0"/>
    <n v="-2648.43"/>
    <s v="002"/>
  </r>
  <r>
    <s v="JAN-26"/>
    <x v="0"/>
    <s v="50000"/>
    <x v="4"/>
    <s v="UNC P/R - Regular"/>
    <s v="UNC P/R - Regular"/>
    <s v="672"/>
    <s v="SPG Operational Efficiency"/>
    <x v="0"/>
    <n v="6053.56"/>
    <s v="002"/>
  </r>
  <r>
    <s v="JAN-26"/>
    <x v="0"/>
    <s v="50000"/>
    <x v="4"/>
    <m/>
    <s v="UNC P/R - Regular"/>
    <s v="672"/>
    <s v="SPG Operational Efficiency"/>
    <x v="0"/>
    <n v="-3026.78"/>
    <s v="002"/>
  </r>
  <r>
    <s v="MAR-26"/>
    <x v="0"/>
    <s v="50000"/>
    <x v="4"/>
    <s v="UNC P/R - Regular"/>
    <s v="UNC P/R - Regular"/>
    <s v="672"/>
    <s v="SPG Operational Efficiency"/>
    <x v="0"/>
    <n v="9292.2199999999993"/>
    <s v="002"/>
  </r>
  <r>
    <s v="MAR-26"/>
    <x v="0"/>
    <s v="50000"/>
    <x v="4"/>
    <m/>
    <s v="UNC P/R - Regular"/>
    <s v="672"/>
    <s v="SPG Operational Efficiency"/>
    <x v="0"/>
    <n v="-4646.1000000000004"/>
    <s v="002"/>
  </r>
  <r>
    <s v="APR-26"/>
    <x v="0"/>
    <s v="50000"/>
    <x v="4"/>
    <s v="UNC P/R - Regular"/>
    <s v="UNC P/R - Regular"/>
    <s v="671"/>
    <s v="ER Predictive Maintenance"/>
    <x v="0"/>
    <n v="5442.69"/>
    <s v="002"/>
  </r>
  <r>
    <s v="APR-26"/>
    <x v="0"/>
    <s v="50000"/>
    <x v="4"/>
    <s v="UNC P/R - Regular"/>
    <s v="UNC P/R - Regular"/>
    <s v="662"/>
    <s v="SPG Training"/>
    <x v="0"/>
    <n v="31210.83"/>
    <s v="002"/>
  </r>
  <r>
    <s v="APR-26"/>
    <x v="0"/>
    <s v="50000"/>
    <x v="4"/>
    <m/>
    <s v="UNC P/R - Regular"/>
    <s v="662"/>
    <s v="SPG Training"/>
    <x v="0"/>
    <n v="-15605.41"/>
    <s v="002"/>
  </r>
  <r>
    <s v="FEB-26"/>
    <x v="0"/>
    <s v="50000"/>
    <x v="4"/>
    <s v="UNC P/R - Regular"/>
    <s v="UNC P/R - Regular"/>
    <s v="662"/>
    <s v="SPG Training"/>
    <x v="0"/>
    <n v="32119.67"/>
    <s v="002"/>
  </r>
  <r>
    <s v="FEB-26"/>
    <x v="0"/>
    <s v="50000"/>
    <x v="4"/>
    <m/>
    <s v="UNC P/R - Regular"/>
    <s v="662"/>
    <s v="SPG Training"/>
    <x v="0"/>
    <n v="-16059.81"/>
    <s v="002"/>
  </r>
  <r>
    <s v="JAN-26"/>
    <x v="0"/>
    <s v="50000"/>
    <x v="4"/>
    <s v="UNC P/R - Regular"/>
    <s v="UNC P/R - Regular"/>
    <s v="662"/>
    <s v="SPG Training"/>
    <x v="0"/>
    <n v="24151.42"/>
    <s v="002"/>
  </r>
  <r>
    <s v="JAN-26"/>
    <x v="0"/>
    <s v="50000"/>
    <x v="4"/>
    <m/>
    <s v="UNC P/R - Regular"/>
    <s v="662"/>
    <s v="SPG Training"/>
    <x v="0"/>
    <n v="-12075.68"/>
    <s v="002"/>
  </r>
  <r>
    <s v="JUN-26"/>
    <x v="0"/>
    <s v="50000"/>
    <x v="4"/>
    <s v="UNC P/R - Regular"/>
    <s v="UNC P/R - Regular"/>
    <s v="662"/>
    <s v="SPG Training"/>
    <x v="0"/>
    <n v="4561.5"/>
    <s v="002"/>
  </r>
  <r>
    <s v="JUN-26"/>
    <x v="0"/>
    <s v="50000"/>
    <x v="4"/>
    <m/>
    <s v="UNC P/R - Regular"/>
    <s v="662"/>
    <s v="SPG Training"/>
    <x v="0"/>
    <n v="-2280.7399999999998"/>
    <s v="002"/>
  </r>
  <r>
    <s v="MAR-26"/>
    <x v="0"/>
    <s v="50000"/>
    <x v="4"/>
    <s v="UNC P/R - Regular"/>
    <s v="UNC P/R - Regular"/>
    <s v="662"/>
    <s v="SPG Training"/>
    <x v="0"/>
    <n v="32296.62"/>
    <s v="002"/>
  </r>
  <r>
    <s v="MAR-26"/>
    <x v="0"/>
    <s v="50000"/>
    <x v="4"/>
    <m/>
    <s v="UNC P/R - Regular"/>
    <s v="662"/>
    <s v="SPG Training"/>
    <x v="0"/>
    <n v="-16148.28"/>
    <s v="002"/>
  </r>
  <r>
    <s v="MAY-26"/>
    <x v="0"/>
    <s v="50000"/>
    <x v="4"/>
    <s v="UNC P/R - Regular"/>
    <s v="UNC P/R - Regular"/>
    <s v="662"/>
    <s v="SPG Training"/>
    <x v="0"/>
    <n v="9201.2099999999991"/>
    <s v="002"/>
  </r>
  <r>
    <s v="MAY-26"/>
    <x v="0"/>
    <s v="50000"/>
    <x v="4"/>
    <m/>
    <s v="UNC P/R - Regular"/>
    <s v="662"/>
    <s v="SPG Training"/>
    <x v="0"/>
    <n v="-4600.59"/>
    <s v="002"/>
  </r>
  <r>
    <s v="APR-26"/>
    <x v="0"/>
    <s v="50000"/>
    <x v="4"/>
    <s v="UNC P/R - Regular"/>
    <s v="UNC P/R - Regular"/>
    <s v="661"/>
    <s v="SPG Personnel Svcs"/>
    <x v="0"/>
    <n v="21255.99"/>
    <s v="002"/>
  </r>
  <r>
    <s v="APR-26"/>
    <x v="0"/>
    <s v="50000"/>
    <x v="4"/>
    <m/>
    <s v="UNC P/R - Regular"/>
    <s v="661"/>
    <s v="SPG Personnel Svcs"/>
    <x v="0"/>
    <n v="-10627.99"/>
    <s v="002"/>
  </r>
  <r>
    <s v="FEB-26"/>
    <x v="0"/>
    <s v="50000"/>
    <x v="4"/>
    <s v="UNC P/R - Regular"/>
    <s v="UNC P/R - Regular"/>
    <s v="661"/>
    <s v="SPG Personnel Svcs"/>
    <x v="0"/>
    <n v="17458.88"/>
    <s v="002"/>
  </r>
  <r>
    <s v="FEB-26"/>
    <x v="0"/>
    <s v="50000"/>
    <x v="4"/>
    <m/>
    <s v="UNC P/R - Regular"/>
    <s v="661"/>
    <s v="SPG Personnel Svcs"/>
    <x v="0"/>
    <n v="-8488.73"/>
    <s v="002"/>
  </r>
  <r>
    <s v="JAN-26"/>
    <x v="0"/>
    <s v="50000"/>
    <x v="4"/>
    <s v="UNC P/R - Regular"/>
    <s v="UNC P/R - Regular"/>
    <s v="661"/>
    <s v="SPG Personnel Svcs"/>
    <x v="0"/>
    <n v="12057.92"/>
    <s v="002"/>
  </r>
  <r>
    <s v="JAN-26"/>
    <x v="0"/>
    <s v="50000"/>
    <x v="4"/>
    <m/>
    <s v="UNC P/R - Regular"/>
    <s v="661"/>
    <s v="SPG Personnel Svcs"/>
    <x v="0"/>
    <n v="-5900.59"/>
    <s v="002"/>
  </r>
  <r>
    <s v="JUN-26"/>
    <x v="0"/>
    <s v="50000"/>
    <x v="4"/>
    <s v="UNC P/R - Regular"/>
    <s v="UNC P/R - Regular"/>
    <s v="661"/>
    <s v="SPG Personnel Svcs"/>
    <x v="0"/>
    <n v="20448.009999999998"/>
    <s v="002"/>
  </r>
  <r>
    <s v="JUN-26"/>
    <x v="0"/>
    <s v="50000"/>
    <x v="4"/>
    <m/>
    <s v="UNC P/R - Regular"/>
    <s v="661"/>
    <s v="SPG Personnel Svcs"/>
    <x v="0"/>
    <n v="-10224.01"/>
    <s v="002"/>
  </r>
  <r>
    <s v="MAR-26"/>
    <x v="0"/>
    <s v="50000"/>
    <x v="4"/>
    <s v="UNC P/R - Regular"/>
    <s v="UNC P/R - Regular"/>
    <s v="661"/>
    <s v="SPG Personnel Svcs"/>
    <x v="0"/>
    <n v="18140.09"/>
    <s v="002"/>
  </r>
  <r>
    <s v="MAR-26"/>
    <x v="0"/>
    <s v="50000"/>
    <x v="4"/>
    <m/>
    <s v="UNC P/R - Regular"/>
    <s v="661"/>
    <s v="SPG Personnel Svcs"/>
    <x v="0"/>
    <n v="-8203.58"/>
    <s v="002"/>
  </r>
  <r>
    <s v="MAY-26"/>
    <x v="0"/>
    <s v="50000"/>
    <x v="4"/>
    <s v="UNC P/R - Regular"/>
    <s v="UNC P/R - Regular"/>
    <s v="661"/>
    <s v="SPG Personnel Svcs"/>
    <x v="0"/>
    <n v="28779.01"/>
    <s v="002"/>
  </r>
  <r>
    <s v="MAY-26"/>
    <x v="0"/>
    <s v="50000"/>
    <x v="4"/>
    <m/>
    <s v="UNC P/R - Regular"/>
    <s v="661"/>
    <s v="SPG Personnel Svcs"/>
    <x v="0"/>
    <n v="-14389.49"/>
    <s v="002"/>
  </r>
  <r>
    <s v="APR-26"/>
    <x v="0"/>
    <s v="50000"/>
    <x v="4"/>
    <s v="UNC P/R - Regular"/>
    <s v="UNC P/R - Regular"/>
    <s v="659"/>
    <s v="SPG Material Mgmt"/>
    <x v="0"/>
    <n v="9113.44"/>
    <s v="002"/>
  </r>
  <r>
    <s v="APR-26"/>
    <x v="0"/>
    <s v="50000"/>
    <x v="4"/>
    <m/>
    <s v="UNC P/R - Regular"/>
    <s v="659"/>
    <s v="SPG Material Mgmt"/>
    <x v="0"/>
    <n v="-4556.72"/>
    <s v="002"/>
  </r>
  <r>
    <s v="FEB-26"/>
    <x v="0"/>
    <s v="50000"/>
    <x v="4"/>
    <s v="UNC P/R - Regular"/>
    <s v="UNC P/R - Regular"/>
    <s v="659"/>
    <s v="SPG Material Mgmt"/>
    <x v="0"/>
    <n v="8046.04"/>
    <s v="002"/>
  </r>
  <r>
    <s v="FEB-26"/>
    <x v="0"/>
    <s v="50000"/>
    <x v="4"/>
    <m/>
    <s v="UNC P/R - Regular"/>
    <s v="659"/>
    <s v="SPG Material Mgmt"/>
    <x v="0"/>
    <n v="-4023.02"/>
    <s v="002"/>
  </r>
  <r>
    <s v="JAN-26"/>
    <x v="0"/>
    <s v="50000"/>
    <x v="4"/>
    <s v="UNC P/R - Regular"/>
    <s v="UNC P/R - Regular"/>
    <s v="659"/>
    <s v="SPG Material Mgmt"/>
    <x v="0"/>
    <n v="6216.2"/>
    <s v="002"/>
  </r>
  <r>
    <s v="JAN-26"/>
    <x v="0"/>
    <s v="50000"/>
    <x v="4"/>
    <m/>
    <s v="UNC P/R - Regular"/>
    <s v="659"/>
    <s v="SPG Material Mgmt"/>
    <x v="0"/>
    <n v="-3108.08"/>
    <s v="002"/>
  </r>
  <r>
    <s v="JUN-26"/>
    <x v="0"/>
    <s v="50000"/>
    <x v="4"/>
    <s v="UNC P/R - Regular"/>
    <s v="UNC P/R - Regular"/>
    <s v="659"/>
    <s v="SPG Material Mgmt"/>
    <x v="0"/>
    <n v="11428.85"/>
    <s v="002"/>
  </r>
  <r>
    <s v="JUN-26"/>
    <x v="0"/>
    <s v="50000"/>
    <x v="4"/>
    <m/>
    <s v="UNC P/R - Regular"/>
    <s v="659"/>
    <s v="SPG Material Mgmt"/>
    <x v="0"/>
    <n v="-3559.64"/>
    <s v="002"/>
  </r>
  <r>
    <s v="MAR-26"/>
    <x v="0"/>
    <s v="50000"/>
    <x v="4"/>
    <s v="UNC P/R - Regular"/>
    <s v="UNC P/R - Regular"/>
    <s v="659"/>
    <s v="SPG Material Mgmt"/>
    <x v="0"/>
    <n v="8391.35"/>
    <s v="002"/>
  </r>
  <r>
    <s v="MAR-26"/>
    <x v="0"/>
    <s v="50000"/>
    <x v="4"/>
    <m/>
    <s v="UNC P/R - Regular"/>
    <s v="659"/>
    <s v="SPG Material Mgmt"/>
    <x v="0"/>
    <n v="-4195.6499999999996"/>
    <s v="002"/>
  </r>
  <r>
    <s v="MAY-26"/>
    <x v="0"/>
    <s v="50000"/>
    <x v="4"/>
    <s v="UNC P/R - Regular"/>
    <s v="UNC P/R - Regular"/>
    <s v="659"/>
    <s v="SPG Material Mgmt"/>
    <x v="0"/>
    <n v="11924.74"/>
    <s v="002"/>
  </r>
  <r>
    <s v="MAY-26"/>
    <x v="0"/>
    <s v="50000"/>
    <x v="4"/>
    <m/>
    <s v="UNC P/R - Regular"/>
    <s v="659"/>
    <s v="SPG Material Mgmt"/>
    <x v="0"/>
    <n v="-5962.36"/>
    <s v="002"/>
  </r>
  <r>
    <s v="APR-26"/>
    <x v="0"/>
    <s v="50000"/>
    <x v="4"/>
    <s v="UNC P/R - Regular"/>
    <s v="UNC P/R - Regular"/>
    <s v="658"/>
    <s v="SPG Business Support"/>
    <x v="0"/>
    <n v="48153.8"/>
    <s v="002"/>
  </r>
  <r>
    <s v="APR-26"/>
    <x v="0"/>
    <s v="50000"/>
    <x v="4"/>
    <m/>
    <s v="UNC P/R - Regular"/>
    <s v="658"/>
    <s v="SPG Business Support"/>
    <x v="0"/>
    <n v="-23146.95"/>
    <s v="002"/>
  </r>
  <r>
    <s v="FEB-26"/>
    <x v="0"/>
    <s v="50000"/>
    <x v="4"/>
    <s v="UNC P/R - Regular"/>
    <s v="UNC P/R - Regular"/>
    <s v="658"/>
    <s v="SPG Business Support"/>
    <x v="0"/>
    <n v="44566.84"/>
    <s v="002"/>
  </r>
  <r>
    <s v="FEB-26"/>
    <x v="0"/>
    <s v="50000"/>
    <x v="4"/>
    <m/>
    <s v="UNC P/R - Regular"/>
    <s v="658"/>
    <s v="SPG Business Support"/>
    <x v="0"/>
    <n v="-20742.78"/>
    <s v="002"/>
  </r>
  <r>
    <s v="JAN-26"/>
    <x v="0"/>
    <s v="50000"/>
    <x v="4"/>
    <s v="UNC P/R - Regular"/>
    <s v="UNC P/R - Regular"/>
    <s v="658"/>
    <s v="SPG Business Support"/>
    <x v="0"/>
    <n v="31351.54"/>
    <s v="002"/>
  </r>
  <r>
    <s v="JAN-26"/>
    <x v="0"/>
    <s v="50000"/>
    <x v="4"/>
    <m/>
    <s v="UNC P/R - Regular"/>
    <s v="658"/>
    <s v="SPG Business Support"/>
    <x v="0"/>
    <n v="-14392.82"/>
    <s v="002"/>
  </r>
  <r>
    <s v="JUN-26"/>
    <x v="0"/>
    <s v="50000"/>
    <x v="4"/>
    <s v="UNC P/R - Regular"/>
    <s v="UNC P/R - Regular"/>
    <s v="658"/>
    <s v="SPG Business Support"/>
    <x v="0"/>
    <n v="45740.09"/>
    <s v="002"/>
  </r>
  <r>
    <s v="JUN-26"/>
    <x v="0"/>
    <s v="50000"/>
    <x v="4"/>
    <m/>
    <s v="UNC P/R - Regular"/>
    <s v="658"/>
    <s v="SPG Business Support"/>
    <x v="0"/>
    <n v="-22870.05"/>
    <s v="002"/>
  </r>
  <r>
    <s v="MAR-26"/>
    <x v="0"/>
    <s v="50000"/>
    <x v="4"/>
    <s v="UNC P/R - Regular"/>
    <s v="UNC P/R - Regular"/>
    <s v="658"/>
    <s v="SPG Business Support"/>
    <x v="0"/>
    <n v="41266.129999999997"/>
    <s v="002"/>
  </r>
  <r>
    <s v="MAR-26"/>
    <x v="0"/>
    <s v="50000"/>
    <x v="4"/>
    <m/>
    <s v="UNC P/R - Regular"/>
    <s v="658"/>
    <s v="SPG Business Support"/>
    <x v="0"/>
    <n v="-19112.05"/>
    <s v="002"/>
  </r>
  <r>
    <s v="MAY-26"/>
    <x v="0"/>
    <s v="50000"/>
    <x v="4"/>
    <s v="UNC P/R - Regular"/>
    <s v="UNC P/R - Regular"/>
    <s v="658"/>
    <s v="SPG Business Support"/>
    <x v="0"/>
    <n v="64788.18"/>
    <s v="002"/>
  </r>
  <r>
    <s v="MAY-26"/>
    <x v="0"/>
    <s v="50000"/>
    <x v="4"/>
    <m/>
    <s v="UNC P/R - Regular"/>
    <s v="658"/>
    <s v="SPG Business Support"/>
    <x v="0"/>
    <n v="-32394.080000000002"/>
    <s v="002"/>
  </r>
  <r>
    <s v="APR-26"/>
    <x v="0"/>
    <s v="50000"/>
    <x v="4"/>
    <s v="UNC P/R - Regular"/>
    <s v="UNC P/R - Regular"/>
    <s v="653"/>
    <s v="SPG Safety/Security"/>
    <x v="0"/>
    <n v="19279.5"/>
    <s v="002"/>
  </r>
  <r>
    <s v="APR-26"/>
    <x v="0"/>
    <s v="50000"/>
    <x v="4"/>
    <m/>
    <s v="UNC P/R - Regular"/>
    <s v="653"/>
    <s v="SPG Safety/Security"/>
    <x v="0"/>
    <n v="-9639.74"/>
    <s v="002"/>
  </r>
  <r>
    <s v="FEB-26"/>
    <x v="0"/>
    <s v="50000"/>
    <x v="4"/>
    <s v="UNC P/R - Regular"/>
    <s v="UNC P/R - Regular"/>
    <s v="653"/>
    <s v="SPG Safety/Security"/>
    <x v="0"/>
    <n v="26749.99"/>
    <s v="002"/>
  </r>
  <r>
    <s v="FEB-26"/>
    <x v="0"/>
    <s v="50000"/>
    <x v="4"/>
    <m/>
    <s v="UNC P/R - Regular"/>
    <s v="653"/>
    <s v="SPG Safety/Security"/>
    <x v="0"/>
    <n v="-13374.97"/>
    <s v="002"/>
  </r>
  <r>
    <s v="JAN-26"/>
    <x v="0"/>
    <s v="50000"/>
    <x v="4"/>
    <s v="UNC P/R - Regular"/>
    <s v="UNC P/R - Regular"/>
    <s v="653"/>
    <s v="SPG Safety/Security"/>
    <x v="0"/>
    <n v="19860.05"/>
    <s v="002"/>
  </r>
  <r>
    <s v="JAN-26"/>
    <x v="0"/>
    <s v="50000"/>
    <x v="4"/>
    <m/>
    <s v="UNC P/R - Regular"/>
    <s v="653"/>
    <s v="SPG Safety/Security"/>
    <x v="0"/>
    <n v="-9930.0300000000007"/>
    <s v="002"/>
  </r>
  <r>
    <s v="MAR-26"/>
    <x v="0"/>
    <s v="50000"/>
    <x v="4"/>
    <s v="UNC P/R - Regular"/>
    <s v="UNC P/R - Regular"/>
    <s v="653"/>
    <s v="SPG Safety/Security"/>
    <x v="0"/>
    <n v="28057.61"/>
    <s v="002"/>
  </r>
  <r>
    <s v="MAR-26"/>
    <x v="0"/>
    <s v="50000"/>
    <x v="4"/>
    <m/>
    <s v="UNC P/R - Regular"/>
    <s v="653"/>
    <s v="SPG Safety/Security"/>
    <x v="0"/>
    <n v="-14028.81"/>
    <s v="002"/>
  </r>
  <r>
    <s v="JAN-26"/>
    <x v="0"/>
    <s v="50000"/>
    <x v="4"/>
    <s v="UNC P/R - Regular"/>
    <s v="UNC P/R - Regular"/>
    <s v="651"/>
    <s v="SPG Environmental"/>
    <x v="0"/>
    <n v="2669.3"/>
    <s v="002"/>
  </r>
  <r>
    <s v="JAN-26"/>
    <x v="0"/>
    <s v="50000"/>
    <x v="4"/>
    <m/>
    <s v="UNC P/R - Regular"/>
    <s v="651"/>
    <s v="SPG Environmental"/>
    <x v="0"/>
    <n v="-1334.66"/>
    <s v="002"/>
  </r>
  <r>
    <s v="MAY-26"/>
    <x v="0"/>
    <s v="50000"/>
    <x v="4"/>
    <s v="UNC P/R - Regular"/>
    <s v="UNC P/R - Regular"/>
    <s v="651"/>
    <s v="SPG Environmental"/>
    <x v="0"/>
    <n v="1423.6"/>
    <s v="002"/>
  </r>
  <r>
    <s v="APR-26"/>
    <x v="0"/>
    <s v="50000"/>
    <x v="4"/>
    <s v="UNC P/R - Regular"/>
    <s v="UNC P/R - Regular"/>
    <s v="650"/>
    <s v="SPG Plant Manager"/>
    <x v="0"/>
    <n v="20746.86"/>
    <s v="002"/>
  </r>
  <r>
    <s v="APR-26"/>
    <x v="0"/>
    <s v="50000"/>
    <x v="4"/>
    <m/>
    <s v="UNC P/R - Regular"/>
    <s v="650"/>
    <s v="SPG Plant Manager"/>
    <x v="0"/>
    <n v="-5056.37"/>
    <s v="002"/>
  </r>
  <r>
    <s v="FEB-26"/>
    <x v="0"/>
    <s v="50000"/>
    <x v="4"/>
    <s v="UNC P/R - Regular"/>
    <s v="UNC P/R - Regular"/>
    <s v="650"/>
    <s v="SPG Plant Manager"/>
    <x v="0"/>
    <n v="17711.169999999998"/>
    <s v="002"/>
  </r>
  <r>
    <s v="FEB-26"/>
    <x v="0"/>
    <s v="50000"/>
    <x v="4"/>
    <m/>
    <s v="UNC P/R - Regular"/>
    <s v="650"/>
    <s v="SPG Plant Manager"/>
    <x v="0"/>
    <n v="-2974.56"/>
    <s v="002"/>
  </r>
  <r>
    <s v="JAN-26"/>
    <x v="0"/>
    <s v="50000"/>
    <x v="4"/>
    <s v="UNC P/R - Regular"/>
    <s v="UNC P/R - Regular"/>
    <s v="650"/>
    <s v="SPG Plant Manager"/>
    <x v="0"/>
    <n v="14570.89"/>
    <s v="002"/>
  </r>
  <r>
    <s v="JAN-26"/>
    <x v="0"/>
    <s v="50000"/>
    <x v="4"/>
    <m/>
    <s v="UNC P/R - Regular"/>
    <s v="650"/>
    <s v="SPG Plant Manager"/>
    <x v="0"/>
    <n v="-3392.77"/>
    <s v="002"/>
  </r>
  <r>
    <s v="JUN-26"/>
    <x v="0"/>
    <s v="50000"/>
    <x v="4"/>
    <s v="UNC P/R - Regular"/>
    <s v="UNC P/R - Regular"/>
    <s v="650"/>
    <s v="SPG Plant Manager"/>
    <x v="0"/>
    <n v="20121.41"/>
    <s v="002"/>
  </r>
  <r>
    <s v="JUN-26"/>
    <x v="0"/>
    <s v="50000"/>
    <x v="4"/>
    <m/>
    <s v="UNC P/R - Regular"/>
    <s v="650"/>
    <s v="SPG Plant Manager"/>
    <x v="0"/>
    <n v="-4524.25"/>
    <s v="002"/>
  </r>
  <r>
    <s v="MAR-26"/>
    <x v="0"/>
    <s v="50000"/>
    <x v="4"/>
    <s v="UNC P/R - Regular"/>
    <s v="UNC P/R - Regular"/>
    <s v="650"/>
    <s v="SPG Plant Manager"/>
    <x v="0"/>
    <n v="18327.689999999999"/>
    <s v="002"/>
  </r>
  <r>
    <s v="MAR-26"/>
    <x v="0"/>
    <s v="50000"/>
    <x v="4"/>
    <m/>
    <s v="UNC P/R - Regular"/>
    <s v="650"/>
    <s v="SPG Plant Manager"/>
    <x v="0"/>
    <n v="-3916.41"/>
    <s v="002"/>
  </r>
  <r>
    <s v="MAY-26"/>
    <x v="0"/>
    <s v="50000"/>
    <x v="4"/>
    <s v="UNC P/R - Regular"/>
    <s v="UNC P/R - Regular"/>
    <s v="650"/>
    <s v="SPG Plant Manager"/>
    <x v="0"/>
    <n v="26599.29"/>
    <s v="002"/>
  </r>
  <r>
    <s v="MAY-26"/>
    <x v="0"/>
    <s v="50000"/>
    <x v="4"/>
    <m/>
    <s v="UNC P/R - Regular"/>
    <s v="650"/>
    <s v="SPG Plant Manager"/>
    <x v="0"/>
    <n v="-7543.85"/>
    <s v="002"/>
  </r>
  <r>
    <s v="APR-26"/>
    <x v="0"/>
    <s v="50000"/>
    <x v="4"/>
    <s v="UNC P/R - Regular"/>
    <s v="UNC P/R - Regular"/>
    <s v="593"/>
    <s v="UNSG Gas Operations Mgmt"/>
    <x v="0"/>
    <n v="211.05"/>
    <s v="032"/>
  </r>
  <r>
    <s v="FEB-26"/>
    <x v="0"/>
    <s v="50000"/>
    <x v="4"/>
    <s v="UNC P/R - Regular"/>
    <s v="UNC P/R - Regular"/>
    <s v="593"/>
    <s v="UNSG Gas Operations Mgmt"/>
    <x v="0"/>
    <n v="1578.5"/>
    <s v="032"/>
  </r>
  <r>
    <s v="JAN-26"/>
    <x v="0"/>
    <s v="50000"/>
    <x v="4"/>
    <s v="UNC P/R - Regular"/>
    <s v="UNC P/R - Regular"/>
    <s v="593"/>
    <s v="UNSG Gas Operations Mgmt"/>
    <x v="0"/>
    <n v="1475.56"/>
    <s v="032"/>
  </r>
  <r>
    <s v="MAR-26"/>
    <x v="0"/>
    <s v="50000"/>
    <x v="4"/>
    <s v="UNC P/R - Regular"/>
    <s v="UNC P/R - Regular"/>
    <s v="593"/>
    <s v="UNSG Gas Operations Mgmt"/>
    <x v="0"/>
    <n v="1211.33"/>
    <s v="032"/>
  </r>
  <r>
    <s v="APR-26"/>
    <x v="0"/>
    <s v="50000"/>
    <x v="4"/>
    <s v="UNC P/R - Regular"/>
    <s v="UNC P/R - Regular"/>
    <s v="587"/>
    <s v="UNSG AZ Gas GIS"/>
    <x v="0"/>
    <n v="593.19000000000005"/>
    <s v="032"/>
  </r>
  <r>
    <s v="APR-26"/>
    <x v="0"/>
    <s v="50000"/>
    <x v="4"/>
    <m/>
    <s v="UNC P/R - Regular"/>
    <s v="587"/>
    <s v="UNSG AZ Gas GIS"/>
    <x v="0"/>
    <n v="-590.54999999999995"/>
    <s v="032"/>
  </r>
  <r>
    <s v="FEB-26"/>
    <x v="0"/>
    <s v="50000"/>
    <x v="4"/>
    <s v="UNC P/R - Regular"/>
    <s v="UNC P/R - Regular"/>
    <s v="587"/>
    <s v="UNSG AZ Gas GIS"/>
    <x v="0"/>
    <n v="1172.32"/>
    <s v="032"/>
  </r>
  <r>
    <s v="FEB-26"/>
    <x v="0"/>
    <s v="50000"/>
    <x v="4"/>
    <m/>
    <s v="UNC P/R - Regular"/>
    <s v="587"/>
    <s v="UNSG AZ Gas GIS"/>
    <x v="0"/>
    <n v="-1167.1099999999999"/>
    <s v="032"/>
  </r>
  <r>
    <s v="JAN-26"/>
    <x v="0"/>
    <s v="50000"/>
    <x v="4"/>
    <s v="UNC P/R - Regular"/>
    <s v="UNC P/R - Regular"/>
    <s v="587"/>
    <s v="UNSG AZ Gas GIS"/>
    <x v="0"/>
    <n v="888.9"/>
    <s v="032"/>
  </r>
  <r>
    <s v="JAN-26"/>
    <x v="0"/>
    <s v="50000"/>
    <x v="4"/>
    <m/>
    <s v="UNC P/R - Regular"/>
    <s v="587"/>
    <s v="UNSG AZ Gas GIS"/>
    <x v="0"/>
    <n v="-884.95"/>
    <s v="032"/>
  </r>
  <r>
    <s v="JUN-26"/>
    <x v="0"/>
    <s v="50000"/>
    <x v="4"/>
    <s v="UNC P/R - Regular"/>
    <s v="UNC P/R - Regular"/>
    <s v="587"/>
    <s v="UNSG AZ Gas GIS"/>
    <x v="0"/>
    <n v="1078.72"/>
    <s v="032"/>
  </r>
  <r>
    <s v="JUN-26"/>
    <x v="0"/>
    <s v="50000"/>
    <x v="4"/>
    <m/>
    <s v="UNC P/R - Regular"/>
    <s v="587"/>
    <s v="UNSG AZ Gas GIS"/>
    <x v="0"/>
    <n v="-1073.93"/>
    <s v="032"/>
  </r>
  <r>
    <s v="MAY-26"/>
    <x v="0"/>
    <s v="50000"/>
    <x v="4"/>
    <s v="UNC P/R - Regular"/>
    <s v="UNC P/R - Regular"/>
    <s v="587"/>
    <s v="UNSG AZ Gas GIS"/>
    <x v="0"/>
    <n v="6116.02"/>
    <s v="032"/>
  </r>
  <r>
    <s v="MAY-26"/>
    <x v="0"/>
    <s v="50000"/>
    <x v="4"/>
    <m/>
    <s v="UNC P/R - Regular"/>
    <s v="587"/>
    <s v="UNSG AZ Gas GIS"/>
    <x v="0"/>
    <n v="-6088.86"/>
    <s v="032"/>
  </r>
  <r>
    <s v="FEB-26"/>
    <x v="0"/>
    <s v="50000"/>
    <x v="4"/>
    <s v="UNC P/R - Regular"/>
    <s v="UNC P/R - Regular"/>
    <s v="582"/>
    <s v="UNSG AZ Gas DOT Compliance"/>
    <x v="0"/>
    <n v="40.9"/>
    <s v="032"/>
  </r>
  <r>
    <s v="MAR-26"/>
    <x v="0"/>
    <s v="50000"/>
    <x v="4"/>
    <s v="UNC P/R - Regular"/>
    <s v="UNC P/R - Regular"/>
    <s v="582"/>
    <s v="UNSG AZ Gas DOT Compliance"/>
    <x v="0"/>
    <n v="252.16"/>
    <s v="032"/>
  </r>
  <r>
    <s v="APR-26"/>
    <x v="0"/>
    <s v="50000"/>
    <x v="4"/>
    <s v="UNC P/R - Regular"/>
    <s v="UNC P/R - Regular"/>
    <s v="572"/>
    <s v="UNSG Gas Engineering"/>
    <x v="0"/>
    <n v="121.75"/>
    <s v="032"/>
  </r>
  <r>
    <s v="APR-26"/>
    <x v="0"/>
    <s v="50000"/>
    <x v="4"/>
    <m/>
    <s v="UNC P/R - Regular"/>
    <s v="572"/>
    <s v="UNSG Gas Engineering"/>
    <x v="0"/>
    <n v="-121.01"/>
    <s v="032"/>
  </r>
  <r>
    <s v="FEB-26"/>
    <x v="0"/>
    <s v="50000"/>
    <x v="4"/>
    <s v="UNC P/R - Regular"/>
    <s v="UNC P/R - Regular"/>
    <s v="572"/>
    <s v="UNSG Gas Engineering"/>
    <x v="0"/>
    <n v="837.2"/>
    <s v="032"/>
  </r>
  <r>
    <s v="FEB-26"/>
    <x v="0"/>
    <s v="50000"/>
    <x v="4"/>
    <m/>
    <s v="UNC P/R - Regular"/>
    <s v="572"/>
    <s v="UNSG Gas Engineering"/>
    <x v="0"/>
    <n v="-691.04"/>
    <s v="032"/>
  </r>
  <r>
    <s v="JAN-26"/>
    <x v="0"/>
    <s v="50000"/>
    <x v="4"/>
    <s v="UNC P/R - Regular"/>
    <s v="UNC P/R - Regular"/>
    <s v="572"/>
    <s v="UNSG Gas Engineering"/>
    <x v="0"/>
    <n v="235.6"/>
    <s v="032"/>
  </r>
  <r>
    <s v="JAN-26"/>
    <x v="0"/>
    <s v="50000"/>
    <x v="4"/>
    <m/>
    <s v="UNC P/R - Regular"/>
    <s v="572"/>
    <s v="UNSG Gas Engineering"/>
    <x v="0"/>
    <n v="-234.18"/>
    <s v="032"/>
  </r>
  <r>
    <s v="JUN-26"/>
    <x v="0"/>
    <s v="50000"/>
    <x v="4"/>
    <s v="UNC P/R - Regular"/>
    <s v="UNC P/R - Regular"/>
    <s v="572"/>
    <s v="UNSG Gas Engineering"/>
    <x v="0"/>
    <n v="2982.72"/>
    <s v="032"/>
  </r>
  <r>
    <s v="JUN-26"/>
    <x v="0"/>
    <s v="50000"/>
    <x v="4"/>
    <m/>
    <s v="UNC P/R - Regular"/>
    <s v="572"/>
    <s v="UNSG Gas Engineering"/>
    <x v="0"/>
    <n v="-2964.82"/>
    <s v="032"/>
  </r>
  <r>
    <s v="MAR-26"/>
    <x v="0"/>
    <s v="50000"/>
    <x v="4"/>
    <s v="UNC P/R - Regular"/>
    <s v="UNC P/R - Regular"/>
    <s v="572"/>
    <s v="UNSG Gas Engineering"/>
    <x v="0"/>
    <n v="907.56"/>
    <s v="032"/>
  </r>
  <r>
    <s v="MAR-26"/>
    <x v="0"/>
    <s v="50000"/>
    <x v="4"/>
    <m/>
    <s v="UNC P/R - Regular"/>
    <s v="572"/>
    <s v="UNSG Gas Engineering"/>
    <x v="0"/>
    <n v="-853.59"/>
    <s v="032"/>
  </r>
  <r>
    <s v="MAY-26"/>
    <x v="0"/>
    <s v="50000"/>
    <x v="4"/>
    <s v="UNC P/R - Regular"/>
    <s v="UNC P/R - Regular"/>
    <s v="572"/>
    <s v="UNSG Gas Engineering"/>
    <x v="0"/>
    <n v="928.98"/>
    <s v="032"/>
  </r>
  <r>
    <s v="MAY-26"/>
    <x v="0"/>
    <s v="50000"/>
    <x v="4"/>
    <m/>
    <s v="UNC P/R - Regular"/>
    <s v="572"/>
    <s v="UNSG Gas Engineering"/>
    <x v="0"/>
    <n v="-923.4"/>
    <s v="032"/>
  </r>
  <r>
    <s v="APR-26"/>
    <x v="0"/>
    <s v="50000"/>
    <x v="4"/>
    <s v="UNC P/R - Regular"/>
    <s v="UNC P/R - Regular"/>
    <s v="550"/>
    <s v="UNSG Arizona Gas Admin"/>
    <x v="0"/>
    <n v="2401.2600000000002"/>
    <s v="032"/>
  </r>
  <r>
    <s v="APR-26"/>
    <x v="0"/>
    <s v="50000"/>
    <x v="4"/>
    <m/>
    <s v="UNC P/R - Regular"/>
    <s v="550"/>
    <s v="UNSG Arizona Gas Admin"/>
    <x v="0"/>
    <n v="-2255.65"/>
    <s v="032"/>
  </r>
  <r>
    <s v="FEB-26"/>
    <x v="0"/>
    <s v="50000"/>
    <x v="4"/>
    <s v="UNC P/R - Regular"/>
    <s v="UNC P/R - Regular"/>
    <s v="550"/>
    <s v="UNSG Arizona Gas Admin"/>
    <x v="0"/>
    <n v="938.01"/>
    <s v="032"/>
  </r>
  <r>
    <s v="JAN-26"/>
    <x v="0"/>
    <s v="50000"/>
    <x v="4"/>
    <s v="UNC P/R - Regular"/>
    <s v="UNC P/R - Regular"/>
    <s v="550"/>
    <s v="UNSG Arizona Gas Admin"/>
    <x v="0"/>
    <n v="895.38"/>
    <s v="032"/>
  </r>
  <r>
    <s v="JUN-26"/>
    <x v="0"/>
    <s v="50000"/>
    <x v="4"/>
    <s v="UNC P/R - Regular"/>
    <s v="UNC P/R - Regular"/>
    <s v="550"/>
    <s v="UNSG Arizona Gas Admin"/>
    <x v="0"/>
    <n v="5979.53"/>
    <s v="032"/>
  </r>
  <r>
    <s v="JUN-26"/>
    <x v="0"/>
    <s v="50000"/>
    <x v="4"/>
    <m/>
    <s v="UNC P/R - Regular"/>
    <s v="550"/>
    <s v="UNSG Arizona Gas Admin"/>
    <x v="0"/>
    <n v="-709.61"/>
    <s v="032"/>
  </r>
  <r>
    <s v="MAR-26"/>
    <x v="0"/>
    <s v="50000"/>
    <x v="4"/>
    <s v="UNC P/R - Regular"/>
    <s v="UNC P/R - Regular"/>
    <s v="550"/>
    <s v="UNSG Arizona Gas Admin"/>
    <x v="0"/>
    <n v="1720.71"/>
    <s v="032"/>
  </r>
  <r>
    <s v="MAR-26"/>
    <x v="0"/>
    <s v="50000"/>
    <x v="4"/>
    <m/>
    <s v="UNC P/R - Regular"/>
    <s v="550"/>
    <s v="UNSG Arizona Gas Admin"/>
    <x v="0"/>
    <n v="-760.44"/>
    <s v="032"/>
  </r>
  <r>
    <s v="MAY-26"/>
    <x v="0"/>
    <s v="50000"/>
    <x v="4"/>
    <s v="UNC P/R - Regular"/>
    <s v="UNC P/R - Regular"/>
    <s v="550"/>
    <s v="UNSG Arizona Gas Admin"/>
    <x v="0"/>
    <n v="4971.13"/>
    <s v="032"/>
  </r>
  <r>
    <s v="MAY-26"/>
    <x v="0"/>
    <s v="50000"/>
    <x v="4"/>
    <m/>
    <s v="UNC P/R - Regular"/>
    <s v="550"/>
    <s v="UNSG Arizona Gas Admin"/>
    <x v="0"/>
    <n v="-4943.96"/>
    <s v="032"/>
  </r>
  <r>
    <s v="APR-26"/>
    <x v="0"/>
    <s v="50000"/>
    <x v="4"/>
    <s v="UNC P/R - Regular"/>
    <s v="UNC P/R - Regular"/>
    <s v="528"/>
    <s v="UNSE Santa Cruz Electric Eng"/>
    <x v="0"/>
    <n v="4488.33"/>
    <s v="033"/>
  </r>
  <r>
    <s v="APR-26"/>
    <x v="0"/>
    <s v="50000"/>
    <x v="4"/>
    <m/>
    <s v="UNC P/R - Regular"/>
    <s v="528"/>
    <s v="UNSE Santa Cruz Electric Eng"/>
    <x v="0"/>
    <n v="-4461.3999999999996"/>
    <s v="033"/>
  </r>
  <r>
    <s v="FEB-26"/>
    <x v="0"/>
    <s v="50000"/>
    <x v="4"/>
    <s v="UNC P/R - Regular"/>
    <s v="UNC P/R - Regular"/>
    <s v="528"/>
    <s v="UNSE Santa Cruz Electric Eng"/>
    <x v="0"/>
    <n v="158.65"/>
    <s v="033"/>
  </r>
  <r>
    <s v="FEB-26"/>
    <x v="0"/>
    <s v="50000"/>
    <x v="4"/>
    <m/>
    <s v="UNC P/R - Regular"/>
    <s v="528"/>
    <s v="UNSE Santa Cruz Electric Eng"/>
    <x v="0"/>
    <n v="-157.69999999999999"/>
    <s v="033"/>
  </r>
  <r>
    <s v="JAN-26"/>
    <x v="0"/>
    <s v="50000"/>
    <x v="4"/>
    <s v="UNC P/R - Regular"/>
    <s v="UNC P/R - Regular"/>
    <s v="528"/>
    <s v="UNSE Santa Cruz Electric Eng"/>
    <x v="0"/>
    <n v="423.07"/>
    <s v="033"/>
  </r>
  <r>
    <s v="JAN-26"/>
    <x v="0"/>
    <s v="50000"/>
    <x v="4"/>
    <m/>
    <s v="UNC P/R - Regular"/>
    <s v="528"/>
    <s v="UNSE Santa Cruz Electric Eng"/>
    <x v="0"/>
    <n v="-420.77"/>
    <s v="033"/>
  </r>
  <r>
    <s v="MAR-26"/>
    <x v="0"/>
    <s v="50000"/>
    <x v="4"/>
    <s v="UNC P/R - Regular"/>
    <s v="UNC P/R - Regular"/>
    <s v="528"/>
    <s v="UNSE Santa Cruz Electric Eng"/>
    <x v="0"/>
    <n v="370.19"/>
    <s v="033"/>
  </r>
  <r>
    <s v="MAR-26"/>
    <x v="0"/>
    <s v="50000"/>
    <x v="4"/>
    <m/>
    <s v="UNC P/R - Regular"/>
    <s v="528"/>
    <s v="UNSE Santa Cruz Electric Eng"/>
    <x v="0"/>
    <n v="-367.96"/>
    <s v="033"/>
  </r>
  <r>
    <s v="MAY-26"/>
    <x v="0"/>
    <s v="50000"/>
    <x v="4"/>
    <s v="UNC P/R - Regular"/>
    <s v="UNC P/R - Regular"/>
    <s v="528"/>
    <s v="UNSE Santa Cruz Electric Eng"/>
    <x v="0"/>
    <n v="2517.85"/>
    <s v="033"/>
  </r>
  <r>
    <s v="MAY-26"/>
    <x v="0"/>
    <s v="50000"/>
    <x v="4"/>
    <m/>
    <s v="UNC P/R - Regular"/>
    <s v="528"/>
    <s v="UNSE Santa Cruz Electric Eng"/>
    <x v="0"/>
    <n v="-2502.73"/>
    <s v="033"/>
  </r>
  <r>
    <s v="MAR-26"/>
    <x v="0"/>
    <s v="50000"/>
    <x v="4"/>
    <s v="UNC P/R - Regular"/>
    <s v="UNC P/R - Regular"/>
    <s v="525"/>
    <s v="UNSE Moh Elect Cust Service"/>
    <x v="0"/>
    <n v="43.29"/>
    <s v="033"/>
  </r>
  <r>
    <s v="MAY-26"/>
    <x v="0"/>
    <s v="50000"/>
    <x v="4"/>
    <s v="UNC P/R - Regular"/>
    <s v="UNC P/R - Regular"/>
    <s v="523"/>
    <s v="UNSE Lake Havasu Electric Eng"/>
    <x v="0"/>
    <n v="1460.95"/>
    <s v="033"/>
  </r>
  <r>
    <s v="MAY-26"/>
    <x v="0"/>
    <s v="50000"/>
    <x v="4"/>
    <m/>
    <s v="UNC P/R - Regular"/>
    <s v="523"/>
    <s v="UNSE Lake Havasu Electric Eng"/>
    <x v="0"/>
    <n v="-1452.18"/>
    <s v="033"/>
  </r>
  <r>
    <s v="APR-26"/>
    <x v="0"/>
    <s v="50000"/>
    <x v="4"/>
    <s v="UNC P/R - Regular"/>
    <s v="UNC P/R - Regular"/>
    <s v="515"/>
    <s v="UNSE Kingman Electric Eng"/>
    <x v="0"/>
    <n v="744.51"/>
    <s v="033"/>
  </r>
  <r>
    <s v="APR-26"/>
    <x v="0"/>
    <s v="50000"/>
    <x v="4"/>
    <m/>
    <s v="UNC P/R - Regular"/>
    <s v="515"/>
    <s v="UNSE Kingman Electric Eng"/>
    <x v="0"/>
    <n v="-741.2"/>
    <s v="033"/>
  </r>
  <r>
    <s v="FEB-26"/>
    <x v="0"/>
    <s v="50000"/>
    <x v="4"/>
    <s v="UNC P/R - Regular"/>
    <s v="UNC P/R - Regular"/>
    <s v="515"/>
    <s v="UNSE Kingman Electric Eng"/>
    <x v="0"/>
    <n v="85.68"/>
    <s v="033"/>
  </r>
  <r>
    <s v="FEB-26"/>
    <x v="0"/>
    <s v="50000"/>
    <x v="4"/>
    <m/>
    <s v="UNC P/R - Regular"/>
    <s v="515"/>
    <s v="UNSE Kingman Electric Eng"/>
    <x v="0"/>
    <n v="-85.18"/>
    <s v="033"/>
  </r>
  <r>
    <s v="JAN-26"/>
    <x v="0"/>
    <s v="50000"/>
    <x v="4"/>
    <s v="UNC P/R - Regular"/>
    <s v="UNC P/R - Regular"/>
    <s v="515"/>
    <s v="UNSE Kingman Electric Eng"/>
    <x v="0"/>
    <n v="57.12"/>
    <s v="033"/>
  </r>
  <r>
    <s v="JAN-26"/>
    <x v="0"/>
    <s v="50000"/>
    <x v="4"/>
    <m/>
    <s v="UNC P/R - Regular"/>
    <s v="515"/>
    <s v="UNSE Kingman Electric Eng"/>
    <x v="0"/>
    <n v="-56.86"/>
    <s v="033"/>
  </r>
  <r>
    <s v="FEB-26"/>
    <x v="0"/>
    <s v="50000"/>
    <x v="4"/>
    <s v="UNC P/R - Regular"/>
    <s v="UNC P/R - Regular"/>
    <s v="512"/>
    <s v="UNSE Mohave Elec Admin"/>
    <x v="0"/>
    <n v="638.29"/>
    <s v="033"/>
  </r>
  <r>
    <s v="JAN-26"/>
    <x v="0"/>
    <s v="50000"/>
    <x v="4"/>
    <s v="UNC P/R - Regular"/>
    <s v="UNC P/R - Regular"/>
    <s v="512"/>
    <s v="UNSE Mohave Elec Admin"/>
    <x v="0"/>
    <n v="928.42"/>
    <s v="033"/>
  </r>
  <r>
    <s v="MAR-26"/>
    <x v="0"/>
    <s v="50000"/>
    <x v="4"/>
    <s v="UNC P/R - Regular"/>
    <s v="UNC P/R - Regular"/>
    <s v="512"/>
    <s v="UNSE Mohave Elec Admin"/>
    <x v="0"/>
    <n v="1462.26"/>
    <s v="033"/>
  </r>
  <r>
    <s v="APR-26"/>
    <x v="0"/>
    <s v="50000"/>
    <x v="4"/>
    <s v="UNC P/R - Regular"/>
    <s v="UNC P/R - Regular"/>
    <s v="510"/>
    <s v="Gila, Luna &amp; Renewable Admin"/>
    <x v="0"/>
    <n v="12340.4"/>
    <s v="002"/>
  </r>
  <r>
    <s v="APR-26"/>
    <x v="0"/>
    <s v="50000"/>
    <x v="4"/>
    <m/>
    <s v="UNC P/R - Regular"/>
    <s v="510"/>
    <s v="Gila, Luna &amp; Renewable Admin"/>
    <x v="0"/>
    <n v="-3085.1"/>
    <s v="002"/>
  </r>
  <r>
    <s v="JUN-26"/>
    <x v="0"/>
    <s v="50000"/>
    <x v="4"/>
    <s v="UNC P/R - Regular"/>
    <s v="UNC P/R - Regular"/>
    <s v="510"/>
    <s v="Gila, Luna &amp; Renewable Admin"/>
    <x v="0"/>
    <n v="11569.12"/>
    <s v="002"/>
  </r>
  <r>
    <s v="JUN-26"/>
    <x v="0"/>
    <s v="50000"/>
    <x v="4"/>
    <m/>
    <s v="UNC P/R - Regular"/>
    <s v="510"/>
    <s v="Gila, Luna &amp; Renewable Admin"/>
    <x v="0"/>
    <n v="-2892.28"/>
    <s v="002"/>
  </r>
  <r>
    <s v="MAR-26"/>
    <x v="0"/>
    <s v="50000"/>
    <x v="4"/>
    <s v="UNC P/R - Regular"/>
    <s v="UNC P/R - Regular"/>
    <s v="510"/>
    <s v="Gila, Luna &amp; Renewable Admin"/>
    <x v="0"/>
    <n v="12131.73"/>
    <s v="002"/>
  </r>
  <r>
    <s v="MAR-26"/>
    <x v="0"/>
    <s v="50000"/>
    <x v="4"/>
    <m/>
    <s v="UNC P/R - Regular"/>
    <s v="510"/>
    <s v="Gila, Luna &amp; Renewable Admin"/>
    <x v="0"/>
    <n v="-3032.93"/>
    <s v="002"/>
  </r>
  <r>
    <s v="MAY-26"/>
    <x v="0"/>
    <s v="50000"/>
    <x v="4"/>
    <s v="UNC P/R - Regular"/>
    <s v="UNC P/R - Regular"/>
    <s v="510"/>
    <s v="Gila, Luna &amp; Renewable Admin"/>
    <x v="0"/>
    <n v="16968.05"/>
    <s v="002"/>
  </r>
  <r>
    <s v="MAY-26"/>
    <x v="0"/>
    <s v="50000"/>
    <x v="4"/>
    <m/>
    <s v="UNC P/R - Regular"/>
    <s v="510"/>
    <s v="Gila, Luna &amp; Renewable Admin"/>
    <x v="0"/>
    <n v="-4242.01"/>
    <s v="002"/>
  </r>
  <r>
    <s v="APR-26"/>
    <x v="0"/>
    <s v="50000"/>
    <x v="4"/>
    <s v="UNC P/R - Regular"/>
    <s v="UNC P/R - Regular"/>
    <s v="501"/>
    <s v="ER Support Services"/>
    <x v="0"/>
    <n v="20386.86"/>
    <s v="002"/>
  </r>
  <r>
    <s v="FEB-26"/>
    <x v="0"/>
    <s v="50000"/>
    <x v="4"/>
    <s v="UNC P/R - Regular"/>
    <s v="UNC P/R - Regular"/>
    <s v="501"/>
    <s v="ER Support Services"/>
    <x v="0"/>
    <n v="27686.54"/>
    <s v="002"/>
  </r>
  <r>
    <s v="JAN-26"/>
    <x v="0"/>
    <s v="50000"/>
    <x v="4"/>
    <s v="UNC P/R - Regular"/>
    <s v="UNC P/R - Regular"/>
    <s v="501"/>
    <s v="ER Support Services"/>
    <x v="0"/>
    <n v="15347.42"/>
    <s v="002"/>
  </r>
  <r>
    <s v="JUN-26"/>
    <x v="0"/>
    <s v="50000"/>
    <x v="4"/>
    <s v="UNC P/R - Regular"/>
    <s v="UNC P/R - Regular"/>
    <s v="501"/>
    <s v="ER Support Services"/>
    <x v="0"/>
    <n v="22316.7"/>
    <s v="002"/>
  </r>
  <r>
    <s v="MAR-26"/>
    <x v="0"/>
    <s v="50000"/>
    <x v="4"/>
    <s v="UNC P/R - Regular"/>
    <s v="UNC P/R - Regular"/>
    <s v="501"/>
    <s v="ER Support Services"/>
    <x v="0"/>
    <n v="22822.99"/>
    <s v="002"/>
  </r>
  <r>
    <s v="MAY-26"/>
    <x v="0"/>
    <s v="50000"/>
    <x v="4"/>
    <s v="UNC P/R - Regular"/>
    <s v="UNC P/R - Regular"/>
    <s v="501"/>
    <s v="ER Support Services"/>
    <x v="0"/>
    <n v="30228.02"/>
    <s v="002"/>
  </r>
  <r>
    <s v="APR-26"/>
    <x v="0"/>
    <s v="50000"/>
    <x v="4"/>
    <s v="UNC P/R - Regular"/>
    <s v="UNC P/R - Regular"/>
    <s v="467"/>
    <s v="ER Ops Excellence and Reliability"/>
    <x v="0"/>
    <n v="32528.98"/>
    <s v="002"/>
  </r>
  <r>
    <s v="FEB-26"/>
    <x v="0"/>
    <s v="50000"/>
    <x v="4"/>
    <s v="UNC P/R - Regular"/>
    <s v="UNC P/R - Regular"/>
    <s v="467"/>
    <s v="ER Ops Excellence and Reliability"/>
    <x v="0"/>
    <n v="59252.480000000003"/>
    <s v="002"/>
  </r>
  <r>
    <s v="JAN-26"/>
    <x v="0"/>
    <s v="50000"/>
    <x v="4"/>
    <s v="UNC P/R - Regular"/>
    <s v="UNC P/R - Regular"/>
    <s v="467"/>
    <s v="ER Ops Excellence and Reliability"/>
    <x v="0"/>
    <n v="40400.379999999997"/>
    <s v="002"/>
  </r>
  <r>
    <s v="JUN-26"/>
    <x v="0"/>
    <s v="50000"/>
    <x v="4"/>
    <s v="UNC P/R - Regular"/>
    <s v="UNC P/R - Regular"/>
    <s v="467"/>
    <s v="ER Ops Excellence and Reliability"/>
    <x v="0"/>
    <n v="66817.350000000006"/>
    <s v="002"/>
  </r>
  <r>
    <s v="MAR-26"/>
    <x v="0"/>
    <s v="50000"/>
    <x v="4"/>
    <s v="UNC P/R - Regular"/>
    <s v="UNC P/R - Regular"/>
    <s v="467"/>
    <s v="ER Ops Excellence and Reliability"/>
    <x v="0"/>
    <n v="63369.52"/>
    <s v="002"/>
  </r>
  <r>
    <s v="MAY-26"/>
    <x v="0"/>
    <s v="50000"/>
    <x v="4"/>
    <s v="UNC P/R - Regular"/>
    <s v="UNC P/R - Regular"/>
    <s v="467"/>
    <s v="ER Ops Excellence and Reliability"/>
    <x v="0"/>
    <n v="92321.36"/>
    <s v="002"/>
  </r>
  <r>
    <s v="APR-26"/>
    <x v="0"/>
    <s v="50000"/>
    <x v="4"/>
    <m/>
    <s v="UNC P/R - Regular"/>
    <s v="466"/>
    <s v="TEP Gila River Plant"/>
    <x v="0"/>
    <n v="17.34"/>
    <s v="002"/>
  </r>
  <r>
    <s v="FEB-26"/>
    <x v="0"/>
    <s v="50000"/>
    <x v="4"/>
    <s v="UNC P/R - Regular"/>
    <s v="UNC P/R - Regular"/>
    <s v="466"/>
    <s v="TEP Gila River Plant"/>
    <x v="0"/>
    <n v="11923.08"/>
    <s v="002"/>
  </r>
  <r>
    <s v="FEB-26"/>
    <x v="0"/>
    <s v="50000"/>
    <x v="4"/>
    <m/>
    <s v="UNC P/R - Regular"/>
    <s v="466"/>
    <s v="TEP Gila River Plant"/>
    <x v="0"/>
    <n v="-2954.12"/>
    <s v="002"/>
  </r>
  <r>
    <s v="JAN-26"/>
    <x v="0"/>
    <s v="50000"/>
    <x v="4"/>
    <s v="UNC P/R - Regular"/>
    <s v="UNC P/R - Regular"/>
    <s v="466"/>
    <s v="TEP Gila River Plant"/>
    <x v="0"/>
    <n v="5961.54"/>
    <s v="002"/>
  </r>
  <r>
    <s v="JAN-26"/>
    <x v="0"/>
    <s v="50000"/>
    <x v="4"/>
    <m/>
    <s v="UNC P/R - Regular"/>
    <s v="466"/>
    <s v="TEP Gila River Plant"/>
    <x v="0"/>
    <n v="-1443.23"/>
    <s v="002"/>
  </r>
  <r>
    <s v="JUN-26"/>
    <x v="0"/>
    <s v="50000"/>
    <x v="4"/>
    <m/>
    <s v="UNC P/R - Regular"/>
    <s v="466"/>
    <s v="TEP Gila River Plant"/>
    <x v="0"/>
    <n v="30.74"/>
    <s v="002"/>
  </r>
  <r>
    <s v="MAR-26"/>
    <x v="0"/>
    <s v="50000"/>
    <x v="4"/>
    <m/>
    <s v="UNC P/R - Regular"/>
    <s v="466"/>
    <s v="TEP Gila River Plant"/>
    <x v="0"/>
    <n v="46.3"/>
    <s v="002"/>
  </r>
  <r>
    <s v="MAY-26"/>
    <x v="0"/>
    <s v="50000"/>
    <x v="4"/>
    <m/>
    <s v="UNC P/R - Regular"/>
    <s v="466"/>
    <s v="TEP Gila River Plant"/>
    <x v="0"/>
    <n v="181.2"/>
    <s v="002"/>
  </r>
  <r>
    <s v="APR-26"/>
    <x v="0"/>
    <s v="50000"/>
    <x v="4"/>
    <s v="UNC P/R - Regular"/>
    <s v="UNC P/R - Regular"/>
    <s v="465"/>
    <s v="Energy Programs - Renewables"/>
    <x v="0"/>
    <n v="22524.12"/>
    <s v="002"/>
  </r>
  <r>
    <s v="FEB-26"/>
    <x v="0"/>
    <s v="50000"/>
    <x v="4"/>
    <s v="UNC P/R - Regular"/>
    <s v="UNC P/R - Regular"/>
    <s v="465"/>
    <s v="Energy Programs - Renewables"/>
    <x v="0"/>
    <n v="32955.08"/>
    <s v="002"/>
  </r>
  <r>
    <s v="JAN-26"/>
    <x v="0"/>
    <s v="50000"/>
    <x v="4"/>
    <s v="UNC P/R - Regular"/>
    <s v="UNC P/R - Regular"/>
    <s v="465"/>
    <s v="Energy Programs - Renewables"/>
    <x v="0"/>
    <n v="26024.959999999999"/>
    <s v="002"/>
  </r>
  <r>
    <s v="JUN-26"/>
    <x v="0"/>
    <s v="50000"/>
    <x v="4"/>
    <s v="UNC P/R - Regular"/>
    <s v="UNC P/R - Regular"/>
    <s v="465"/>
    <s v="Energy Programs - Renewables"/>
    <x v="0"/>
    <n v="20696.09"/>
    <s v="002"/>
  </r>
  <r>
    <s v="MAR-26"/>
    <x v="0"/>
    <s v="50000"/>
    <x v="4"/>
    <s v="UNC P/R - Regular"/>
    <s v="UNC P/R - Regular"/>
    <s v="465"/>
    <s v="Energy Programs - Renewables"/>
    <x v="0"/>
    <n v="33056.81"/>
    <s v="002"/>
  </r>
  <r>
    <s v="MAY-26"/>
    <x v="0"/>
    <s v="50000"/>
    <x v="4"/>
    <s v="UNC P/R - Regular"/>
    <s v="UNC P/R - Regular"/>
    <s v="465"/>
    <s v="Energy Programs - Renewables"/>
    <x v="0"/>
    <n v="33947.65"/>
    <s v="002"/>
  </r>
  <r>
    <s v="APR-26"/>
    <x v="0"/>
    <s v="50000"/>
    <x v="4"/>
    <s v="UNC P/R - Regular"/>
    <s v="UNC P/R - Regular"/>
    <s v="433"/>
    <s v="ER Solar PV"/>
    <x v="0"/>
    <n v="1043.07"/>
    <s v="002"/>
  </r>
  <r>
    <s v="FEB-26"/>
    <x v="0"/>
    <s v="50000"/>
    <x v="4"/>
    <s v="UNC P/R - Regular"/>
    <s v="UNC P/R - Regular"/>
    <s v="433"/>
    <s v="ER Solar PV"/>
    <x v="0"/>
    <n v="2218.11"/>
    <s v="002"/>
  </r>
  <r>
    <s v="JUN-26"/>
    <x v="0"/>
    <s v="50000"/>
    <x v="4"/>
    <s v="UNC P/R - Regular"/>
    <s v="UNC P/R - Regular"/>
    <s v="433"/>
    <s v="ER Solar PV"/>
    <x v="0"/>
    <n v="198.68"/>
    <s v="002"/>
  </r>
  <r>
    <s v="MAR-26"/>
    <x v="0"/>
    <s v="50000"/>
    <x v="4"/>
    <s v="UNC P/R - Regular"/>
    <s v="UNC P/R - Regular"/>
    <s v="433"/>
    <s v="ER Solar PV"/>
    <x v="0"/>
    <n v="3481.6"/>
    <s v="002"/>
  </r>
  <r>
    <s v="MAY-26"/>
    <x v="0"/>
    <s v="50000"/>
    <x v="4"/>
    <s v="UNC P/R - Regular"/>
    <s v="UNC P/R - Regular"/>
    <s v="433"/>
    <s v="ER Solar PV"/>
    <x v="0"/>
    <n v="214.39"/>
    <s v="002"/>
  </r>
  <r>
    <s v="MAR-26"/>
    <x v="0"/>
    <s v="50000"/>
    <x v="4"/>
    <s v="UNC P/R - Regular"/>
    <s v="UNC P/R - Regular"/>
    <s v="414"/>
    <s v="TPP Admin"/>
    <x v="0"/>
    <n v="91.03"/>
    <s v="002"/>
  </r>
  <r>
    <s v="MAY-26"/>
    <x v="0"/>
    <s v="50000"/>
    <x v="4"/>
    <s v="UNC P/R - Regular"/>
    <s v="UNC P/R - Regular"/>
    <s v="414"/>
    <s v="TPP Admin"/>
    <x v="0"/>
    <n v="59.14"/>
    <s v="002"/>
  </r>
  <r>
    <s v="APR-26"/>
    <x v="0"/>
    <s v="50000"/>
    <x v="4"/>
    <s v="UNC P/R - Regular"/>
    <s v="UNC P/R - Regular"/>
    <s v="400"/>
    <s v="Capital Resources"/>
    <x v="0"/>
    <n v="36507.089999999997"/>
    <s v="002"/>
  </r>
  <r>
    <s v="FEB-26"/>
    <x v="0"/>
    <s v="50000"/>
    <x v="4"/>
    <s v="UNC P/R - Regular"/>
    <s v="UNC P/R - Regular"/>
    <s v="400"/>
    <s v="Capital Resources"/>
    <x v="0"/>
    <n v="35742.78"/>
    <s v="002"/>
  </r>
  <r>
    <s v="JAN-26"/>
    <x v="0"/>
    <s v="50000"/>
    <x v="4"/>
    <s v="UNC P/R - Regular"/>
    <s v="UNC P/R - Regular"/>
    <s v="400"/>
    <s v="Capital Resources"/>
    <x v="0"/>
    <n v="27794.75"/>
    <s v="002"/>
  </r>
  <r>
    <s v="JUN-26"/>
    <x v="0"/>
    <s v="50000"/>
    <x v="4"/>
    <s v="UNC P/R - Regular"/>
    <s v="UNC P/R - Regular"/>
    <s v="400"/>
    <s v="Capital Resources"/>
    <x v="0"/>
    <n v="34607.01"/>
    <s v="002"/>
  </r>
  <r>
    <s v="MAR-26"/>
    <x v="0"/>
    <s v="50000"/>
    <x v="4"/>
    <s v="UNC P/R - Regular"/>
    <s v="UNC P/R - Regular"/>
    <s v="400"/>
    <s v="Capital Resources"/>
    <x v="0"/>
    <n v="33894.83"/>
    <s v="002"/>
  </r>
  <r>
    <s v="MAY-26"/>
    <x v="0"/>
    <s v="50000"/>
    <x v="4"/>
    <s v="UNC P/R - Regular"/>
    <s v="UNC P/R - Regular"/>
    <s v="400"/>
    <s v="Capital Resources"/>
    <x v="0"/>
    <n v="47222.81"/>
    <s v="002"/>
  </r>
  <r>
    <s v="APR-26"/>
    <x v="0"/>
    <s v="50000"/>
    <x v="4"/>
    <s v="UNC P/R - Regular"/>
    <s v="UNC P/R - Regular"/>
    <s v="390"/>
    <s v="Energy Programs - Tech"/>
    <x v="0"/>
    <n v="34947.49"/>
    <s v="002"/>
  </r>
  <r>
    <s v="FEB-26"/>
    <x v="0"/>
    <s v="50000"/>
    <x v="4"/>
    <s v="UNC P/R - Regular"/>
    <s v="UNC P/R - Regular"/>
    <s v="390"/>
    <s v="Energy Programs - Tech"/>
    <x v="0"/>
    <n v="33381.449999999997"/>
    <s v="002"/>
  </r>
  <r>
    <s v="JAN-26"/>
    <x v="0"/>
    <s v="50000"/>
    <x v="4"/>
    <s v="UNC P/R - Regular"/>
    <s v="UNC P/R - Regular"/>
    <s v="390"/>
    <s v="Energy Programs - Tech"/>
    <x v="0"/>
    <n v="29182.82"/>
    <s v="002"/>
  </r>
  <r>
    <s v="JUN-26"/>
    <x v="0"/>
    <s v="50000"/>
    <x v="4"/>
    <s v="UNC P/R - Regular"/>
    <s v="UNC P/R - Regular"/>
    <s v="390"/>
    <s v="Energy Programs - Tech"/>
    <x v="0"/>
    <n v="28490.31"/>
    <s v="002"/>
  </r>
  <r>
    <s v="MAR-26"/>
    <x v="0"/>
    <s v="50000"/>
    <x v="4"/>
    <s v="UNC P/R - Regular"/>
    <s v="UNC P/R - Regular"/>
    <s v="390"/>
    <s v="Energy Programs - Tech"/>
    <x v="0"/>
    <n v="35353.160000000003"/>
    <s v="002"/>
  </r>
  <r>
    <s v="MAY-26"/>
    <x v="0"/>
    <s v="50000"/>
    <x v="4"/>
    <s v="UNC P/R - Regular"/>
    <s v="UNC P/R - Regular"/>
    <s v="390"/>
    <s v="Energy Programs - Tech"/>
    <x v="0"/>
    <n v="57356.17"/>
    <s v="002"/>
  </r>
  <r>
    <s v="APR-26"/>
    <x v="0"/>
    <s v="50000"/>
    <x v="4"/>
    <s v="UNC P/R - Regular"/>
    <s v="UNC P/R - Regular"/>
    <s v="388"/>
    <s v="T&amp;D Operations Applications"/>
    <x v="0"/>
    <n v="24762"/>
    <s v="002"/>
  </r>
  <r>
    <s v="APR-26"/>
    <x v="0"/>
    <s v="50000"/>
    <x v="4"/>
    <m/>
    <s v="UNC P/R - Regular"/>
    <s v="388"/>
    <s v="T&amp;D Operations Applications"/>
    <x v="0"/>
    <n v="-16985.2"/>
    <s v="002"/>
  </r>
  <r>
    <s v="FEB-26"/>
    <x v="0"/>
    <s v="50000"/>
    <x v="4"/>
    <s v="UNC P/R - Regular"/>
    <s v="UNC P/R - Regular"/>
    <s v="388"/>
    <s v="T&amp;D Operations Applications"/>
    <x v="0"/>
    <n v="24168.560000000001"/>
    <s v="002"/>
  </r>
  <r>
    <s v="FEB-26"/>
    <x v="0"/>
    <s v="50000"/>
    <x v="4"/>
    <m/>
    <s v="UNC P/R - Regular"/>
    <s v="388"/>
    <s v="T&amp;D Operations Applications"/>
    <x v="0"/>
    <n v="-14112.26"/>
    <s v="002"/>
  </r>
  <r>
    <s v="JAN-26"/>
    <x v="0"/>
    <s v="50000"/>
    <x v="4"/>
    <s v="UNC P/R - Regular"/>
    <s v="UNC P/R - Regular"/>
    <s v="388"/>
    <s v="T&amp;D Operations Applications"/>
    <x v="0"/>
    <n v="22130.85"/>
    <s v="002"/>
  </r>
  <r>
    <s v="JAN-26"/>
    <x v="0"/>
    <s v="50000"/>
    <x v="4"/>
    <m/>
    <s v="UNC P/R - Regular"/>
    <s v="388"/>
    <s v="T&amp;D Operations Applications"/>
    <x v="0"/>
    <n v="-12182.33"/>
    <s v="002"/>
  </r>
  <r>
    <s v="JUN-26"/>
    <x v="0"/>
    <s v="50000"/>
    <x v="4"/>
    <s v="UNC P/R - Regular"/>
    <s v="UNC P/R - Regular"/>
    <s v="388"/>
    <s v="T&amp;D Operations Applications"/>
    <x v="0"/>
    <n v="16672.63"/>
    <s v="002"/>
  </r>
  <r>
    <s v="JUN-26"/>
    <x v="0"/>
    <s v="50000"/>
    <x v="4"/>
    <m/>
    <s v="UNC P/R - Regular"/>
    <s v="388"/>
    <s v="T&amp;D Operations Applications"/>
    <x v="0"/>
    <n v="-8475.5400000000009"/>
    <s v="002"/>
  </r>
  <r>
    <s v="MAR-26"/>
    <x v="0"/>
    <s v="50000"/>
    <x v="4"/>
    <s v="UNC P/R - Regular"/>
    <s v="UNC P/R - Regular"/>
    <s v="388"/>
    <s v="T&amp;D Operations Applications"/>
    <x v="0"/>
    <n v="23871.26"/>
    <s v="002"/>
  </r>
  <r>
    <s v="MAR-26"/>
    <x v="0"/>
    <s v="50000"/>
    <x v="4"/>
    <m/>
    <s v="UNC P/R - Regular"/>
    <s v="388"/>
    <s v="T&amp;D Operations Applications"/>
    <x v="0"/>
    <n v="-14140.43"/>
    <s v="002"/>
  </r>
  <r>
    <s v="MAY-26"/>
    <x v="0"/>
    <s v="50000"/>
    <x v="4"/>
    <s v="UNC P/R - Regular"/>
    <s v="UNC P/R - Regular"/>
    <s v="388"/>
    <s v="T&amp;D Operations Applications"/>
    <x v="0"/>
    <n v="34842.61"/>
    <s v="002"/>
  </r>
  <r>
    <s v="MAY-26"/>
    <x v="0"/>
    <s v="50000"/>
    <x v="4"/>
    <m/>
    <s v="UNC P/R - Regular"/>
    <s v="388"/>
    <s v="T&amp;D Operations Applications"/>
    <x v="0"/>
    <n v="-24395.77"/>
    <s v="002"/>
  </r>
  <r>
    <s v="APR-26"/>
    <x v="0"/>
    <s v="50000"/>
    <x v="4"/>
    <s v="UNC P/R - Regular"/>
    <s v="UNC P/R - Regular"/>
    <s v="387"/>
    <s v="Commercial Account Services"/>
    <x v="0"/>
    <n v="68959.12"/>
    <s v="002"/>
  </r>
  <r>
    <s v="FEB-26"/>
    <x v="0"/>
    <s v="50000"/>
    <x v="4"/>
    <s v="UNC P/R - Regular"/>
    <s v="UNC P/R - Regular"/>
    <s v="387"/>
    <s v="Commercial Account Services"/>
    <x v="0"/>
    <n v="53727.77"/>
    <s v="002"/>
  </r>
  <r>
    <s v="JAN-26"/>
    <x v="0"/>
    <s v="50000"/>
    <x v="4"/>
    <s v="UNC P/R - Regular"/>
    <s v="UNC P/R - Regular"/>
    <s v="387"/>
    <s v="Commercial Account Services"/>
    <x v="0"/>
    <n v="50108.79"/>
    <s v="002"/>
  </r>
  <r>
    <s v="JUN-26"/>
    <x v="0"/>
    <s v="50000"/>
    <x v="4"/>
    <s v="UNC P/R - Regular"/>
    <s v="UNC P/R - Regular"/>
    <s v="387"/>
    <s v="Commercial Account Services"/>
    <x v="0"/>
    <n v="60256.56"/>
    <s v="002"/>
  </r>
  <r>
    <s v="MAR-26"/>
    <x v="0"/>
    <s v="50000"/>
    <x v="4"/>
    <s v="UNC P/R - Regular"/>
    <s v="UNC P/R - Regular"/>
    <s v="387"/>
    <s v="Commercial Account Services"/>
    <x v="0"/>
    <n v="63670.95"/>
    <s v="002"/>
  </r>
  <r>
    <s v="MAY-26"/>
    <x v="0"/>
    <s v="50000"/>
    <x v="4"/>
    <s v="UNC P/R - Regular"/>
    <s v="UNC P/R - Regular"/>
    <s v="387"/>
    <s v="Commercial Account Services"/>
    <x v="0"/>
    <n v="93644.06"/>
    <s v="002"/>
  </r>
  <r>
    <s v="APR-26"/>
    <x v="0"/>
    <s v="50000"/>
    <x v="4"/>
    <s v="UNC P/R - Regular"/>
    <s v="UNC P/R - Regular"/>
    <s v="386"/>
    <s v="Regulatory Services"/>
    <x v="0"/>
    <n v="23078.02"/>
    <s v="002"/>
  </r>
  <r>
    <s v="FEB-26"/>
    <x v="0"/>
    <s v="50000"/>
    <x v="4"/>
    <s v="UNC P/R - Regular"/>
    <s v="UNC P/R - Regular"/>
    <s v="386"/>
    <s v="Regulatory Services"/>
    <x v="0"/>
    <n v="18867.39"/>
    <s v="002"/>
  </r>
  <r>
    <s v="JAN-26"/>
    <x v="0"/>
    <s v="50000"/>
    <x v="4"/>
    <s v="UNC P/R - Regular"/>
    <s v="UNC P/R - Regular"/>
    <s v="386"/>
    <s v="Regulatory Services"/>
    <x v="0"/>
    <n v="16246.63"/>
    <s v="002"/>
  </r>
  <r>
    <s v="JUN-26"/>
    <x v="0"/>
    <s v="50000"/>
    <x v="4"/>
    <s v="UNC P/R - Regular"/>
    <s v="UNC P/R - Regular"/>
    <s v="386"/>
    <s v="Regulatory Services"/>
    <x v="0"/>
    <n v="14762.7"/>
    <s v="002"/>
  </r>
  <r>
    <s v="MAR-26"/>
    <x v="0"/>
    <s v="50000"/>
    <x v="4"/>
    <s v="UNC P/R - Regular"/>
    <s v="UNC P/R - Regular"/>
    <s v="386"/>
    <s v="Regulatory Services"/>
    <x v="0"/>
    <n v="20902.36"/>
    <s v="002"/>
  </r>
  <r>
    <s v="MAY-26"/>
    <x v="0"/>
    <s v="50000"/>
    <x v="4"/>
    <s v="UNC P/R - Regular"/>
    <s v="UNC P/R - Regular"/>
    <s v="386"/>
    <s v="Regulatory Services"/>
    <x v="0"/>
    <n v="34966.080000000002"/>
    <s v="002"/>
  </r>
  <r>
    <s v="APR-26"/>
    <x v="0"/>
    <s v="50000"/>
    <x v="4"/>
    <s v="UNC P/R - Regular"/>
    <s v="UNC P/R - Regular"/>
    <s v="385"/>
    <s v="Energy Programs"/>
    <x v="0"/>
    <n v="45925.05"/>
    <s v="002"/>
  </r>
  <r>
    <s v="FEB-26"/>
    <x v="0"/>
    <s v="50000"/>
    <x v="4"/>
    <s v="UNC P/R - Regular"/>
    <s v="UNC P/R - Regular"/>
    <s v="385"/>
    <s v="Energy Programs"/>
    <x v="0"/>
    <n v="41114.14"/>
    <s v="002"/>
  </r>
  <r>
    <s v="JAN-26"/>
    <x v="0"/>
    <s v="50000"/>
    <x v="4"/>
    <s v="UNC P/R - Regular"/>
    <s v="UNC P/R - Regular"/>
    <s v="385"/>
    <s v="Energy Programs"/>
    <x v="0"/>
    <n v="30829.279999999999"/>
    <s v="002"/>
  </r>
  <r>
    <s v="JUN-26"/>
    <x v="0"/>
    <s v="50000"/>
    <x v="4"/>
    <s v="UNC P/R - Regular"/>
    <s v="UNC P/R - Regular"/>
    <s v="385"/>
    <s v="Energy Programs"/>
    <x v="0"/>
    <n v="48529.34"/>
    <s v="002"/>
  </r>
  <r>
    <s v="MAR-26"/>
    <x v="0"/>
    <s v="50000"/>
    <x v="4"/>
    <s v="UNC P/R - Regular"/>
    <s v="UNC P/R - Regular"/>
    <s v="385"/>
    <s v="Energy Programs"/>
    <x v="0"/>
    <n v="41188.44"/>
    <s v="002"/>
  </r>
  <r>
    <s v="MAY-26"/>
    <x v="0"/>
    <s v="50000"/>
    <x v="4"/>
    <s v="UNC P/R - Regular"/>
    <s v="UNC P/R - Regular"/>
    <s v="385"/>
    <s v="Energy Programs"/>
    <x v="0"/>
    <n v="68740.36"/>
    <s v="002"/>
  </r>
  <r>
    <s v="APR-26"/>
    <x v="0"/>
    <s v="50000"/>
    <x v="4"/>
    <s v="UNC P/R - Regular"/>
    <s v="UNC P/R - Regular"/>
    <s v="381"/>
    <s v="Rates"/>
    <x v="0"/>
    <n v="100647.47"/>
    <s v="002"/>
  </r>
  <r>
    <s v="FEB-26"/>
    <x v="0"/>
    <s v="50000"/>
    <x v="4"/>
    <s v="UNC P/R - Regular"/>
    <s v="UNC P/R - Regular"/>
    <s v="381"/>
    <s v="Rates"/>
    <x v="0"/>
    <n v="96052.1"/>
    <s v="002"/>
  </r>
  <r>
    <s v="FEB-26"/>
    <x v="0"/>
    <s v="50000"/>
    <x v="4"/>
    <m/>
    <s v="UNC P/R - Regular"/>
    <s v="381"/>
    <s v="Rates"/>
    <x v="0"/>
    <n v="-2152.0300000000002"/>
    <s v="002"/>
  </r>
  <r>
    <s v="JAN-26"/>
    <x v="0"/>
    <s v="50000"/>
    <x v="4"/>
    <s v="UNC P/R - Regular"/>
    <s v="UNC P/R - Regular"/>
    <s v="381"/>
    <s v="Rates"/>
    <x v="0"/>
    <n v="78386.55"/>
    <s v="002"/>
  </r>
  <r>
    <s v="JAN-26"/>
    <x v="0"/>
    <s v="50000"/>
    <x v="4"/>
    <m/>
    <s v="UNC P/R - Regular"/>
    <s v="381"/>
    <s v="Rates"/>
    <x v="0"/>
    <n v="-3544.7"/>
    <s v="002"/>
  </r>
  <r>
    <s v="JUN-26"/>
    <x v="0"/>
    <s v="50000"/>
    <x v="4"/>
    <s v="UNC P/R - Regular"/>
    <s v="UNC P/R - Regular"/>
    <s v="381"/>
    <s v="Rates"/>
    <x v="0"/>
    <n v="78456.679999999993"/>
    <s v="002"/>
  </r>
  <r>
    <s v="MAR-26"/>
    <x v="0"/>
    <s v="50000"/>
    <x v="4"/>
    <s v="UNC P/R - Regular"/>
    <s v="UNC P/R - Regular"/>
    <s v="381"/>
    <s v="Rates"/>
    <x v="0"/>
    <n v="84862.53"/>
    <m/>
  </r>
  <r>
    <s v="MAY-26"/>
    <x v="0"/>
    <s v="50000"/>
    <x v="4"/>
    <s v="UNC P/R - Regular"/>
    <s v="UNC P/R - Regular"/>
    <s v="381"/>
    <s v="Rates"/>
    <x v="0"/>
    <n v="141731.37"/>
    <s v="002"/>
  </r>
  <r>
    <s v="APR-26"/>
    <x v="0"/>
    <s v="50000"/>
    <x v="4"/>
    <s v="UNC P/R - Regular"/>
    <s v="UNC P/R - Regular"/>
    <s v="375"/>
    <s v="Business Relationship Mngmt"/>
    <x v="0"/>
    <n v="36387.39"/>
    <s v="002"/>
  </r>
  <r>
    <s v="APR-26"/>
    <x v="0"/>
    <s v="50000"/>
    <x v="4"/>
    <m/>
    <s v="UNC P/R - Regular"/>
    <s v="375"/>
    <s v="Business Relationship Mngmt"/>
    <x v="0"/>
    <n v="-49.99"/>
    <s v="002"/>
  </r>
  <r>
    <s v="FEB-26"/>
    <x v="0"/>
    <s v="50000"/>
    <x v="4"/>
    <s v="UNC P/R - Regular"/>
    <s v="UNC P/R - Regular"/>
    <s v="375"/>
    <s v="Business Relationship Mngmt"/>
    <x v="0"/>
    <n v="23259.09"/>
    <s v="002"/>
  </r>
  <r>
    <s v="FEB-26"/>
    <x v="0"/>
    <s v="50000"/>
    <x v="4"/>
    <m/>
    <s v="UNC P/R - Regular"/>
    <s v="375"/>
    <s v="Business Relationship Mngmt"/>
    <x v="0"/>
    <n v="-199.93"/>
    <s v="002"/>
  </r>
  <r>
    <s v="JAN-26"/>
    <x v="0"/>
    <s v="50000"/>
    <x v="4"/>
    <s v="UNC P/R - Regular"/>
    <s v="UNC P/R - Regular"/>
    <s v="375"/>
    <s v="Business Relationship Mngmt"/>
    <x v="0"/>
    <n v="20252.02"/>
    <s v="002"/>
  </r>
  <r>
    <s v="JAN-26"/>
    <x v="0"/>
    <s v="50000"/>
    <x v="4"/>
    <s v="UNC P/R - Regular"/>
    <s v="UNC P/R - Regular"/>
    <s v="375"/>
    <s v="Investor Relations"/>
    <x v="0"/>
    <n v="90.08"/>
    <s v="002"/>
  </r>
  <r>
    <s v="JAN-26"/>
    <x v="0"/>
    <s v="50000"/>
    <x v="4"/>
    <m/>
    <s v="UNC P/R - Regular"/>
    <s v="375"/>
    <s v="Business Relationship Mngmt"/>
    <x v="0"/>
    <n v="-305.91000000000003"/>
    <s v="002"/>
  </r>
  <r>
    <s v="JUN-26"/>
    <x v="0"/>
    <s v="50000"/>
    <x v="4"/>
    <s v="UNC P/R - Regular"/>
    <s v="UNC P/R - Regular"/>
    <s v="375"/>
    <s v="Business Relationship Mngmt"/>
    <x v="0"/>
    <n v="31643.759999999998"/>
    <s v="002"/>
  </r>
  <r>
    <s v="JUN-26"/>
    <x v="0"/>
    <s v="50000"/>
    <x v="4"/>
    <s v="UNC P/R - Regular"/>
    <s v="UNC P/R - Regular"/>
    <s v="375"/>
    <s v="Investor Relations"/>
    <x v="0"/>
    <n v="1490.39"/>
    <s v="002"/>
  </r>
  <r>
    <s v="JUN-26"/>
    <x v="0"/>
    <s v="50000"/>
    <x v="4"/>
    <m/>
    <s v="UNC P/R - Regular"/>
    <s v="375"/>
    <s v="Business Relationship Mngmt"/>
    <x v="0"/>
    <n v="-137.44999999999999"/>
    <s v="002"/>
  </r>
  <r>
    <s v="MAR-26"/>
    <x v="0"/>
    <s v="50000"/>
    <x v="4"/>
    <s v="UNC P/R - Regular"/>
    <s v="UNC P/R - Regular"/>
    <s v="375"/>
    <s v="Business Relationship Mngmt"/>
    <x v="0"/>
    <n v="31787.21"/>
    <s v="002"/>
  </r>
  <r>
    <s v="MAR-26"/>
    <x v="0"/>
    <s v="50000"/>
    <x v="4"/>
    <s v="UNC P/R - Regular"/>
    <s v="UNC P/R - Regular"/>
    <s v="375"/>
    <s v="Investor Relations"/>
    <x v="0"/>
    <n v="865.39"/>
    <s v="002"/>
  </r>
  <r>
    <s v="MAR-26"/>
    <x v="0"/>
    <s v="50000"/>
    <x v="4"/>
    <m/>
    <s v="UNC P/R - Regular"/>
    <s v="375"/>
    <s v="Business Relationship Mngmt"/>
    <x v="0"/>
    <n v="-760.51"/>
    <s v="002"/>
  </r>
  <r>
    <s v="MAY-26"/>
    <x v="0"/>
    <s v="50000"/>
    <x v="4"/>
    <s v="UNC P/R - Regular"/>
    <s v="UNC P/R - Regular"/>
    <s v="375"/>
    <s v="Business Relationship Mngmt"/>
    <x v="0"/>
    <n v="52921.5"/>
    <s v="002"/>
  </r>
  <r>
    <s v="MAY-26"/>
    <x v="0"/>
    <s v="50000"/>
    <x v="4"/>
    <s v="UNC P/R - Regular"/>
    <s v="UNC P/R - Regular"/>
    <s v="375"/>
    <s v="Investor Relations"/>
    <x v="0"/>
    <n v="673.08"/>
    <s v="002"/>
  </r>
  <r>
    <s v="MAY-26"/>
    <x v="0"/>
    <s v="50000"/>
    <x v="4"/>
    <m/>
    <s v="UNC P/R - Regular"/>
    <s v="375"/>
    <s v="Business Relationship Mngmt"/>
    <x v="0"/>
    <n v="-112.46"/>
    <s v="002"/>
  </r>
  <r>
    <s v="APR-26"/>
    <x v="0"/>
    <s v="50000"/>
    <x v="4"/>
    <s v="UNC P/R - Regular"/>
    <s v="UNC P/R - Regular"/>
    <s v="370"/>
    <s v="Budget, Planning &amp; Analysis"/>
    <x v="0"/>
    <n v="37319.72"/>
    <s v="002"/>
  </r>
  <r>
    <s v="FEB-26"/>
    <x v="0"/>
    <s v="50000"/>
    <x v="4"/>
    <s v="UNC P/R - Regular"/>
    <s v="UNC P/R - Regular"/>
    <s v="370"/>
    <s v="Budget, Planning &amp; Analysis"/>
    <x v="0"/>
    <n v="33574.089999999997"/>
    <s v="002"/>
  </r>
  <r>
    <s v="JAN-26"/>
    <x v="0"/>
    <s v="50000"/>
    <x v="4"/>
    <s v="UNC P/R - Regular"/>
    <s v="UNC P/R - Regular"/>
    <s v="370"/>
    <s v="Budget, Planning &amp; Analysis"/>
    <x v="0"/>
    <n v="27513.62"/>
    <s v="002"/>
  </r>
  <r>
    <s v="JUN-26"/>
    <x v="0"/>
    <s v="50000"/>
    <x v="4"/>
    <s v="UNC P/R - Regular"/>
    <s v="UNC P/R - Regular"/>
    <s v="370"/>
    <s v="Budget, Planning &amp; Analysis"/>
    <x v="0"/>
    <n v="39074.699999999997"/>
    <s v="002"/>
  </r>
  <r>
    <s v="MAR-26"/>
    <x v="0"/>
    <s v="50000"/>
    <x v="4"/>
    <s v="UNC P/R - Regular"/>
    <s v="UNC P/R - Regular"/>
    <s v="370"/>
    <s v="Budget, Planning &amp; Analysis"/>
    <x v="0"/>
    <n v="41351.69"/>
    <s v="002"/>
  </r>
  <r>
    <s v="MAY-26"/>
    <x v="0"/>
    <s v="50000"/>
    <x v="4"/>
    <s v="UNC P/R - Regular"/>
    <s v="UNC P/R - Regular"/>
    <s v="370"/>
    <s v="Budget, Planning &amp; Analysis"/>
    <x v="0"/>
    <n v="55324.24"/>
    <s v="002"/>
  </r>
  <r>
    <s v="APR-26"/>
    <x v="0"/>
    <s v="50000"/>
    <x v="4"/>
    <s v="UNC P/R - Regular"/>
    <s v="UNC P/R - Regular"/>
    <s v="362"/>
    <s v="Financial Planning &amp; Analysis"/>
    <x v="0"/>
    <n v="20834.27"/>
    <s v="002"/>
  </r>
  <r>
    <s v="FEB-26"/>
    <x v="0"/>
    <s v="50000"/>
    <x v="4"/>
    <s v="UNC P/R - Regular"/>
    <s v="UNC P/R - Regular"/>
    <s v="362"/>
    <s v="Financial Planning &amp; Analysis"/>
    <x v="0"/>
    <n v="24794.3"/>
    <s v="002"/>
  </r>
  <r>
    <s v="JAN-26"/>
    <x v="0"/>
    <s v="50000"/>
    <x v="4"/>
    <s v="UNC P/R - Regular"/>
    <s v="UNC P/R - Regular"/>
    <s v="362"/>
    <s v="Financial Planning &amp; Analysis"/>
    <x v="0"/>
    <n v="17613.63"/>
    <s v="002"/>
  </r>
  <r>
    <s v="JUN-26"/>
    <x v="0"/>
    <s v="50000"/>
    <x v="4"/>
    <s v="UNC P/R - Regular"/>
    <s v="UNC P/R - Regular"/>
    <s v="362"/>
    <s v="Financial Planning &amp; Analysis"/>
    <x v="0"/>
    <n v="20605.78"/>
    <s v="002"/>
  </r>
  <r>
    <s v="MAR-26"/>
    <x v="0"/>
    <s v="50000"/>
    <x v="4"/>
    <s v="UNC P/R - Regular"/>
    <s v="UNC P/R - Regular"/>
    <s v="362"/>
    <s v="Financial Planning &amp; Analysis"/>
    <x v="0"/>
    <n v="24804.02"/>
    <s v="002"/>
  </r>
  <r>
    <s v="MAY-26"/>
    <x v="0"/>
    <s v="50000"/>
    <x v="4"/>
    <s v="UNC P/R - Regular"/>
    <s v="UNC P/R - Regular"/>
    <s v="362"/>
    <s v="Financial Planning &amp; Analysis"/>
    <x v="0"/>
    <n v="24744.03"/>
    <s v="002"/>
  </r>
  <r>
    <s v="APR-26"/>
    <x v="0"/>
    <s v="50000"/>
    <x v="4"/>
    <s v="UNC P/R - Regular"/>
    <s v="UNC P/R - Regular"/>
    <s v="360"/>
    <s v="Treasury Services"/>
    <x v="0"/>
    <n v="8655.68"/>
    <s v="002"/>
  </r>
  <r>
    <s v="FEB-26"/>
    <x v="0"/>
    <s v="50000"/>
    <x v="4"/>
    <s v="UNC P/R - Regular"/>
    <s v="UNC P/R - Regular"/>
    <s v="360"/>
    <s v="Treasury Services"/>
    <x v="0"/>
    <n v="8759.84"/>
    <s v="002"/>
  </r>
  <r>
    <s v="JAN-26"/>
    <x v="0"/>
    <s v="50000"/>
    <x v="4"/>
    <s v="UNC P/R - Regular"/>
    <s v="UNC P/R - Regular"/>
    <s v="360"/>
    <s v="Treasury Services"/>
    <x v="0"/>
    <n v="7496.83"/>
    <s v="002"/>
  </r>
  <r>
    <s v="JUN-26"/>
    <x v="0"/>
    <s v="50000"/>
    <x v="4"/>
    <s v="UNC P/R - Regular"/>
    <s v="UNC P/R - Regular"/>
    <s v="360"/>
    <s v="Treasury Services"/>
    <x v="0"/>
    <n v="12127.65"/>
    <s v="002"/>
  </r>
  <r>
    <s v="MAR-26"/>
    <x v="0"/>
    <s v="50000"/>
    <x v="4"/>
    <s v="UNC P/R - Regular"/>
    <s v="UNC P/R - Regular"/>
    <s v="360"/>
    <s v="Treasury Services"/>
    <x v="0"/>
    <n v="9555.39"/>
    <s v="002"/>
  </r>
  <r>
    <s v="MAY-26"/>
    <x v="0"/>
    <s v="50000"/>
    <x v="4"/>
    <s v="UNC P/R - Regular"/>
    <s v="UNC P/R - Regular"/>
    <s v="360"/>
    <s v="Treasury Services"/>
    <x v="0"/>
    <n v="19401.11"/>
    <s v="002"/>
  </r>
  <r>
    <s v="APR-26"/>
    <x v="0"/>
    <s v="50000"/>
    <x v="4"/>
    <s v="UNC P/R - Regular"/>
    <s v="UNC P/R - Regular"/>
    <s v="358"/>
    <s v="Operations Applications"/>
    <x v="0"/>
    <n v="39462.18"/>
    <s v="002"/>
  </r>
  <r>
    <s v="APR-26"/>
    <x v="0"/>
    <s v="50000"/>
    <x v="4"/>
    <m/>
    <s v="UNC P/R - Regular"/>
    <s v="358"/>
    <s v="Operations Applications"/>
    <x v="0"/>
    <n v="-15528.1"/>
    <s v="002"/>
  </r>
  <r>
    <s v="FEB-26"/>
    <x v="0"/>
    <s v="50000"/>
    <x v="4"/>
    <s v="UNC P/R - Regular"/>
    <s v="UNC P/R - Regular"/>
    <s v="358"/>
    <s v="Operations Applications"/>
    <x v="0"/>
    <n v="42115.07"/>
    <s v="002"/>
  </r>
  <r>
    <s v="FEB-26"/>
    <x v="0"/>
    <s v="50000"/>
    <x v="4"/>
    <m/>
    <s v="UNC P/R - Regular"/>
    <s v="358"/>
    <s v="Operations Applications"/>
    <x v="0"/>
    <n v="-18079.95"/>
    <s v="002"/>
  </r>
  <r>
    <s v="JAN-26"/>
    <x v="0"/>
    <s v="50000"/>
    <x v="4"/>
    <s v="UNC P/R - Regular"/>
    <s v="UNC P/R - Regular"/>
    <s v="358"/>
    <s v="Operations Applications"/>
    <x v="0"/>
    <n v="43007.77"/>
    <s v="002"/>
  </r>
  <r>
    <s v="JAN-26"/>
    <x v="0"/>
    <s v="50000"/>
    <x v="4"/>
    <m/>
    <s v="UNC P/R - Regular"/>
    <s v="358"/>
    <s v="Operations Applications"/>
    <x v="0"/>
    <n v="-18319.830000000002"/>
    <s v="002"/>
  </r>
  <r>
    <s v="JUN-26"/>
    <x v="0"/>
    <s v="50000"/>
    <x v="4"/>
    <s v="UNC P/R - Regular"/>
    <s v="UNC P/R - Regular"/>
    <s v="358"/>
    <s v="Operations Applications"/>
    <x v="0"/>
    <n v="27778.17"/>
    <s v="002"/>
  </r>
  <r>
    <s v="JUN-26"/>
    <x v="0"/>
    <s v="50000"/>
    <x v="4"/>
    <m/>
    <s v="UNC P/R - Regular"/>
    <s v="358"/>
    <s v="Operations Applications"/>
    <x v="0"/>
    <n v="-12784.32"/>
    <s v="002"/>
  </r>
  <r>
    <s v="MAR-26"/>
    <x v="0"/>
    <s v="50000"/>
    <x v="4"/>
    <s v="UNC P/R - Regular"/>
    <s v="UNC P/R - Regular"/>
    <s v="358"/>
    <s v="Operations Applications"/>
    <x v="0"/>
    <n v="38211.31"/>
    <s v="002"/>
  </r>
  <r>
    <s v="MAR-26"/>
    <x v="0"/>
    <s v="50000"/>
    <x v="4"/>
    <m/>
    <s v="UNC P/R - Regular"/>
    <s v="358"/>
    <s v="Operations Applications"/>
    <x v="0"/>
    <n v="-16722.52"/>
    <s v="002"/>
  </r>
  <r>
    <s v="MAY-26"/>
    <x v="0"/>
    <s v="50000"/>
    <x v="4"/>
    <s v="UNC P/R - Regular"/>
    <s v="UNC P/R - Regular"/>
    <s v="358"/>
    <s v="Operations Applications"/>
    <x v="0"/>
    <n v="58378.75"/>
    <s v="002"/>
  </r>
  <r>
    <s v="MAY-26"/>
    <x v="0"/>
    <s v="50000"/>
    <x v="4"/>
    <m/>
    <s v="UNC P/R - Regular"/>
    <s v="358"/>
    <s v="Operations Applications"/>
    <x v="0"/>
    <n v="-20283.87"/>
    <s v="002"/>
  </r>
  <r>
    <s v="APR-26"/>
    <x v="0"/>
    <s v="50000"/>
    <x v="4"/>
    <s v="UNC P/R - Regular"/>
    <s v="UNC P/R - Regular"/>
    <s v="357"/>
    <s v="Business Applications"/>
    <x v="0"/>
    <n v="34512.61"/>
    <s v="002"/>
  </r>
  <r>
    <s v="APR-26"/>
    <x v="0"/>
    <s v="50000"/>
    <x v="4"/>
    <s v="UNC P/R - Regular"/>
    <s v="UNC P/R - Regular"/>
    <s v="357"/>
    <s v="Business Applications &amp; Data Analytics"/>
    <x v="0"/>
    <n v="119636.16"/>
    <s v="002"/>
  </r>
  <r>
    <s v="APR-26"/>
    <x v="0"/>
    <s v="50000"/>
    <x v="4"/>
    <m/>
    <s v="UNC P/R - Regular"/>
    <s v="357"/>
    <s v="Business Applications"/>
    <x v="0"/>
    <n v="-4267.6499999999996"/>
    <s v="002"/>
  </r>
  <r>
    <s v="APR-26"/>
    <x v="0"/>
    <s v="50000"/>
    <x v="4"/>
    <m/>
    <s v="UNC P/R - Regular"/>
    <s v="357"/>
    <s v="Business Applications &amp; Data Analytics"/>
    <x v="0"/>
    <n v="-11672.33"/>
    <s v="002"/>
  </r>
  <r>
    <s v="FEB-26"/>
    <x v="0"/>
    <s v="50000"/>
    <x v="4"/>
    <s v="UNC P/R - Regular"/>
    <s v="UNC P/R - Regular"/>
    <s v="357"/>
    <s v="Business Applications"/>
    <x v="0"/>
    <n v="79271.45"/>
    <s v="002"/>
  </r>
  <r>
    <s v="FEB-26"/>
    <x v="0"/>
    <s v="50000"/>
    <x v="4"/>
    <s v="UNC P/R - Regular"/>
    <s v="UNC P/R - Regular"/>
    <s v="357"/>
    <s v="Business Applications &amp; Data Analytics"/>
    <x v="0"/>
    <n v="27760.93"/>
    <s v="002"/>
  </r>
  <r>
    <s v="FEB-26"/>
    <x v="0"/>
    <s v="50000"/>
    <x v="4"/>
    <m/>
    <s v="UNC P/R - Regular"/>
    <s v="357"/>
    <s v="Business Applications"/>
    <x v="0"/>
    <n v="-16891.43"/>
    <s v="002"/>
  </r>
  <r>
    <s v="JAN-26"/>
    <x v="0"/>
    <s v="50000"/>
    <x v="4"/>
    <s v="UNC P/R - Regular"/>
    <s v="UNC P/R - Regular"/>
    <s v="357"/>
    <s v="Business Applications"/>
    <x v="0"/>
    <n v="44663.29"/>
    <s v="002"/>
  </r>
  <r>
    <s v="JAN-26"/>
    <x v="0"/>
    <s v="50000"/>
    <x v="4"/>
    <s v="UNC P/R - Regular"/>
    <s v="UNC P/R - Regular"/>
    <s v="357"/>
    <s v="Business Applications &amp; Data Analytics"/>
    <x v="0"/>
    <n v="21463.45"/>
    <s v="002"/>
  </r>
  <r>
    <s v="JAN-26"/>
    <x v="0"/>
    <s v="50000"/>
    <x v="4"/>
    <m/>
    <s v="UNC P/R - Regular"/>
    <s v="357"/>
    <s v="Business Applications"/>
    <x v="0"/>
    <n v="-9149.9"/>
    <s v="002"/>
  </r>
  <r>
    <s v="JUN-26"/>
    <x v="0"/>
    <s v="50000"/>
    <x v="4"/>
    <s v="UNC P/R - Regular"/>
    <s v="UNC P/R - Regular"/>
    <s v="357"/>
    <s v="Business Applications"/>
    <x v="0"/>
    <n v="62515.360000000001"/>
    <s v="002"/>
  </r>
  <r>
    <s v="JUN-26"/>
    <x v="0"/>
    <s v="50000"/>
    <x v="4"/>
    <s v="UNC P/R - Regular"/>
    <s v="UNC P/R - Regular"/>
    <s v="357"/>
    <s v="Business Applications &amp; Data Analytics"/>
    <x v="0"/>
    <n v="65537.039999999994"/>
    <s v="002"/>
  </r>
  <r>
    <s v="JUN-26"/>
    <x v="0"/>
    <s v="50000"/>
    <x v="4"/>
    <m/>
    <s v="UNC P/R - Regular"/>
    <s v="357"/>
    <s v="Business Applications"/>
    <x v="0"/>
    <n v="-9728.2800000000007"/>
    <s v="002"/>
  </r>
  <r>
    <s v="JUN-26"/>
    <x v="0"/>
    <s v="50000"/>
    <x v="4"/>
    <m/>
    <s v="UNC P/R - Regular"/>
    <s v="357"/>
    <s v="Business Applications &amp; Data Analytics"/>
    <x v="0"/>
    <n v="-2831.92"/>
    <s v="002"/>
  </r>
  <r>
    <s v="MAR-26"/>
    <x v="0"/>
    <s v="50000"/>
    <x v="4"/>
    <s v="UNC P/R - Regular"/>
    <s v="UNC P/R - Regular"/>
    <s v="357"/>
    <s v="Business Applications"/>
    <x v="0"/>
    <n v="119261.74"/>
    <s v="002"/>
  </r>
  <r>
    <s v="MAR-26"/>
    <x v="0"/>
    <s v="50000"/>
    <x v="4"/>
    <s v="UNC P/R - Regular"/>
    <s v="UNC P/R - Regular"/>
    <s v="357"/>
    <s v="Business Applications &amp; Data Analytics"/>
    <x v="0"/>
    <n v="54730.69"/>
    <s v="002"/>
  </r>
  <r>
    <s v="MAR-26"/>
    <x v="0"/>
    <s v="50000"/>
    <x v="4"/>
    <m/>
    <s v="UNC P/R - Regular"/>
    <s v="357"/>
    <s v="Business Applications"/>
    <x v="0"/>
    <n v="-25913.41"/>
    <s v="002"/>
  </r>
  <r>
    <s v="MAY-26"/>
    <x v="0"/>
    <s v="50000"/>
    <x v="4"/>
    <s v="UNC P/R - Regular"/>
    <s v="UNC P/R - Regular"/>
    <s v="357"/>
    <s v="Business Applications"/>
    <x v="0"/>
    <n v="67105.600000000006"/>
    <s v="002"/>
  </r>
  <r>
    <s v="MAY-26"/>
    <x v="0"/>
    <s v="50000"/>
    <x v="4"/>
    <s v="UNC P/R - Regular"/>
    <s v="UNC P/R - Regular"/>
    <s v="357"/>
    <s v="Business Applications &amp; Data Analytics"/>
    <x v="0"/>
    <n v="127621.95"/>
    <s v="002"/>
  </r>
  <r>
    <s v="MAY-26"/>
    <x v="0"/>
    <s v="50000"/>
    <x v="4"/>
    <m/>
    <s v="UNC P/R - Regular"/>
    <s v="357"/>
    <s v="Business Applications"/>
    <x v="0"/>
    <n v="-11199.4"/>
    <s v="002"/>
  </r>
  <r>
    <s v="MAY-26"/>
    <x v="0"/>
    <s v="50000"/>
    <x v="4"/>
    <m/>
    <s v="UNC P/R - Regular"/>
    <s v="357"/>
    <s v="Business Applications &amp; Data Analytics"/>
    <x v="0"/>
    <n v="-7835.47"/>
    <s v="002"/>
  </r>
  <r>
    <s v="APR-26"/>
    <x v="0"/>
    <s v="50000"/>
    <x v="4"/>
    <s v="UNC P/R - Regular"/>
    <s v="UNC P/R - Regular"/>
    <s v="356"/>
    <s v="IS PMO"/>
    <x v="0"/>
    <n v="68404.850000000006"/>
    <s v="002"/>
  </r>
  <r>
    <s v="APR-26"/>
    <x v="0"/>
    <s v="50000"/>
    <x v="4"/>
    <m/>
    <s v="UNC P/R - Regular"/>
    <s v="356"/>
    <s v="IS PMO"/>
    <x v="0"/>
    <n v="-10417.629999999999"/>
    <s v="002"/>
  </r>
  <r>
    <s v="FEB-26"/>
    <x v="0"/>
    <s v="50000"/>
    <x v="4"/>
    <s v="UNC P/R - Regular"/>
    <s v="UNC P/R - Regular"/>
    <s v="356"/>
    <s v="IS PMO"/>
    <x v="0"/>
    <n v="66686.55"/>
    <s v="002"/>
  </r>
  <r>
    <s v="FEB-26"/>
    <x v="0"/>
    <s v="50000"/>
    <x v="4"/>
    <m/>
    <s v="UNC P/R - Regular"/>
    <s v="356"/>
    <s v="IS PMO"/>
    <x v="0"/>
    <n v="-9701.76"/>
    <s v="002"/>
  </r>
  <r>
    <s v="JAN-26"/>
    <x v="0"/>
    <s v="50000"/>
    <x v="4"/>
    <s v="UNC P/R - Regular"/>
    <s v="UNC P/R - Regular"/>
    <s v="356"/>
    <s v="IS PMO"/>
    <x v="0"/>
    <n v="47722.38"/>
    <s v="002"/>
  </r>
  <r>
    <s v="JAN-26"/>
    <x v="0"/>
    <s v="50000"/>
    <x v="4"/>
    <m/>
    <s v="UNC P/R - Regular"/>
    <s v="356"/>
    <s v="IS PMO"/>
    <x v="0"/>
    <n v="-6505.65"/>
    <s v="002"/>
  </r>
  <r>
    <s v="JUN-26"/>
    <x v="0"/>
    <s v="50000"/>
    <x v="4"/>
    <s v="UNC P/R - Regular"/>
    <s v="UNC P/R - Regular"/>
    <s v="356"/>
    <s v="IS PMO"/>
    <x v="0"/>
    <n v="44576.56"/>
    <s v="002"/>
  </r>
  <r>
    <s v="JUN-26"/>
    <x v="0"/>
    <s v="50000"/>
    <x v="4"/>
    <m/>
    <s v="UNC P/R - Regular"/>
    <s v="356"/>
    <s v="IS PMO"/>
    <x v="0"/>
    <n v="-7025.74"/>
    <s v="002"/>
  </r>
  <r>
    <s v="MAR-26"/>
    <x v="0"/>
    <s v="50000"/>
    <x v="4"/>
    <s v="UNC P/R - Regular"/>
    <s v="UNC P/R - Regular"/>
    <s v="356"/>
    <s v="IS PMO"/>
    <x v="0"/>
    <n v="68455.44"/>
    <s v="002"/>
  </r>
  <r>
    <s v="MAR-26"/>
    <x v="0"/>
    <s v="50000"/>
    <x v="4"/>
    <m/>
    <s v="UNC P/R - Regular"/>
    <s v="356"/>
    <s v="IS PMO"/>
    <x v="0"/>
    <n v="-10930.98"/>
    <s v="002"/>
  </r>
  <r>
    <s v="MAY-26"/>
    <x v="0"/>
    <s v="50000"/>
    <x v="4"/>
    <s v="UNC P/R - Regular"/>
    <s v="UNC P/R - Regular"/>
    <s v="356"/>
    <s v="IS PMO"/>
    <x v="0"/>
    <n v="71947.820000000007"/>
    <s v="002"/>
  </r>
  <r>
    <s v="MAY-26"/>
    <x v="0"/>
    <s v="50000"/>
    <x v="4"/>
    <m/>
    <s v="UNC P/R - Regular"/>
    <s v="356"/>
    <s v="IS PMO"/>
    <x v="0"/>
    <n v="-11104.56"/>
    <s v="002"/>
  </r>
  <r>
    <s v="APR-26"/>
    <x v="0"/>
    <s v="50000"/>
    <x v="4"/>
    <s v="UNC P/R - Regular"/>
    <s v="UNC P/R - Regular"/>
    <s v="355"/>
    <s v="IS Data Architecture"/>
    <x v="0"/>
    <n v="117156.05"/>
    <s v="002"/>
  </r>
  <r>
    <s v="APR-26"/>
    <x v="0"/>
    <s v="50000"/>
    <x v="4"/>
    <m/>
    <s v="UNC P/R - Regular"/>
    <s v="355"/>
    <s v="IS Data Architecture"/>
    <x v="0"/>
    <n v="-23183.45"/>
    <s v="002"/>
  </r>
  <r>
    <s v="FEB-26"/>
    <x v="0"/>
    <s v="50000"/>
    <x v="4"/>
    <s v="UNC P/R - Regular"/>
    <s v="UNC P/R - Regular"/>
    <s v="355"/>
    <s v="IS Data Architecture"/>
    <x v="0"/>
    <n v="123212.75"/>
    <s v="002"/>
  </r>
  <r>
    <s v="FEB-26"/>
    <x v="0"/>
    <s v="50000"/>
    <x v="4"/>
    <m/>
    <s v="UNC P/R - Regular"/>
    <s v="355"/>
    <s v="IS Data Architecture"/>
    <x v="0"/>
    <n v="-24281.18"/>
    <s v="002"/>
  </r>
  <r>
    <s v="JAN-26"/>
    <x v="0"/>
    <s v="50000"/>
    <x v="4"/>
    <s v="UNC P/R - Regular"/>
    <s v="UNC P/R - Regular"/>
    <s v="355"/>
    <s v="IS Data Architecture"/>
    <x v="0"/>
    <n v="79708.990000000005"/>
    <s v="002"/>
  </r>
  <r>
    <s v="JAN-26"/>
    <x v="0"/>
    <s v="50000"/>
    <x v="4"/>
    <m/>
    <s v="UNC P/R - Regular"/>
    <s v="355"/>
    <s v="IS Data Architecture"/>
    <x v="0"/>
    <n v="-17449.87"/>
    <s v="002"/>
  </r>
  <r>
    <s v="JUN-26"/>
    <x v="0"/>
    <s v="50000"/>
    <x v="4"/>
    <s v="UNC P/R - Regular"/>
    <s v="UNC P/R - Regular"/>
    <s v="355"/>
    <s v="IS Data Architecture"/>
    <x v="0"/>
    <n v="84260.38"/>
    <s v="002"/>
  </r>
  <r>
    <s v="JUN-26"/>
    <x v="0"/>
    <s v="50000"/>
    <x v="4"/>
    <m/>
    <s v="UNC P/R - Regular"/>
    <s v="355"/>
    <s v="IS Data Architecture"/>
    <x v="0"/>
    <n v="-19048.84"/>
    <s v="002"/>
  </r>
  <r>
    <s v="MAR-26"/>
    <x v="0"/>
    <s v="50000"/>
    <x v="4"/>
    <s v="UNC P/R - Regular"/>
    <s v="UNC P/R - Regular"/>
    <s v="355"/>
    <s v="IS Data Architecture"/>
    <x v="0"/>
    <n v="133032.26999999999"/>
    <s v="002"/>
  </r>
  <r>
    <s v="MAR-26"/>
    <x v="0"/>
    <s v="50000"/>
    <x v="4"/>
    <m/>
    <s v="UNC P/R - Regular"/>
    <s v="355"/>
    <s v="IS Data Architecture"/>
    <x v="0"/>
    <n v="-27200.87"/>
    <s v="002"/>
  </r>
  <r>
    <s v="MAY-26"/>
    <x v="0"/>
    <s v="50000"/>
    <x v="4"/>
    <s v="UNC P/R - Regular"/>
    <s v="UNC P/R - Regular"/>
    <s v="355"/>
    <s v="IS Data Architecture"/>
    <x v="0"/>
    <n v="178519.48"/>
    <s v="002"/>
  </r>
  <r>
    <s v="MAY-26"/>
    <x v="0"/>
    <s v="50000"/>
    <x v="4"/>
    <m/>
    <s v="UNC P/R - Regular"/>
    <s v="355"/>
    <s v="IS Data Architecture"/>
    <x v="0"/>
    <n v="-40251.480000000003"/>
    <s v="002"/>
  </r>
  <r>
    <s v="APR-26"/>
    <x v="0"/>
    <s v="50000"/>
    <x v="4"/>
    <s v="UNC P/R - Regular"/>
    <s v="UNC P/R - Regular"/>
    <s v="354"/>
    <s v="Enterprise Cyber Security"/>
    <x v="0"/>
    <n v="124599.83"/>
    <s v="002"/>
  </r>
  <r>
    <s v="APR-26"/>
    <x v="0"/>
    <s v="50000"/>
    <x v="4"/>
    <m/>
    <s v="UNC P/R - Regular"/>
    <s v="354"/>
    <s v="Enterprise Cyber Security"/>
    <x v="0"/>
    <n v="-28590.71"/>
    <s v="002"/>
  </r>
  <r>
    <s v="FEB-26"/>
    <x v="0"/>
    <s v="50000"/>
    <x v="4"/>
    <s v="UNC P/R - Regular"/>
    <s v="UNC P/R - Regular"/>
    <s v="354"/>
    <s v="Enterprise Cyber Security"/>
    <x v="0"/>
    <n v="112479.88"/>
    <s v="002"/>
  </r>
  <r>
    <s v="FEB-26"/>
    <x v="0"/>
    <s v="50000"/>
    <x v="4"/>
    <m/>
    <s v="UNC P/R - Regular"/>
    <s v="354"/>
    <s v="Enterprise Cyber Security"/>
    <x v="0"/>
    <n v="-25640.720000000001"/>
    <s v="002"/>
  </r>
  <r>
    <s v="JAN-26"/>
    <x v="0"/>
    <s v="50000"/>
    <x v="4"/>
    <s v="UNC P/R - Regular"/>
    <s v="UNC P/R - Regular"/>
    <s v="354"/>
    <s v="Enterprise Cyber Security"/>
    <x v="0"/>
    <n v="96173.05"/>
    <s v="002"/>
  </r>
  <r>
    <s v="JAN-26"/>
    <x v="0"/>
    <s v="50000"/>
    <x v="4"/>
    <m/>
    <s v="UNC P/R - Regular"/>
    <s v="354"/>
    <s v="Enterprise Cyber Security"/>
    <x v="0"/>
    <n v="-22342.639999999999"/>
    <s v="002"/>
  </r>
  <r>
    <s v="JUN-26"/>
    <x v="0"/>
    <s v="50000"/>
    <x v="4"/>
    <s v="UNC P/R - Regular"/>
    <s v="UNC P/R - Regular"/>
    <s v="354"/>
    <s v="Enterprise Cyber Security"/>
    <x v="0"/>
    <n v="133793.69"/>
    <s v="002"/>
  </r>
  <r>
    <s v="JUN-26"/>
    <x v="0"/>
    <s v="50000"/>
    <x v="4"/>
    <s v="UNC P/R - Regular"/>
    <s v="UNC P/R - Regular"/>
    <s v="354"/>
    <s v="Enterprise Security"/>
    <x v="0"/>
    <n v="9155.01"/>
    <s v="002"/>
  </r>
  <r>
    <s v="JUN-26"/>
    <x v="0"/>
    <s v="50000"/>
    <x v="4"/>
    <m/>
    <s v="UNC P/R - Regular"/>
    <s v="354"/>
    <s v="Enterprise Cyber Security"/>
    <x v="0"/>
    <n v="-31867.78"/>
    <s v="002"/>
  </r>
  <r>
    <s v="MAR-26"/>
    <x v="0"/>
    <s v="50000"/>
    <x v="4"/>
    <s v="UNC P/R - Regular"/>
    <s v="UNC P/R - Regular"/>
    <s v="354"/>
    <s v="Enterprise Cyber Security"/>
    <x v="0"/>
    <n v="119374.78"/>
    <s v="002"/>
  </r>
  <r>
    <s v="MAR-26"/>
    <x v="0"/>
    <s v="50000"/>
    <x v="4"/>
    <m/>
    <s v="UNC P/R - Regular"/>
    <s v="354"/>
    <s v="Enterprise Cyber Security"/>
    <x v="0"/>
    <n v="-28147.34"/>
    <s v="002"/>
  </r>
  <r>
    <s v="MAY-26"/>
    <x v="0"/>
    <s v="50000"/>
    <x v="4"/>
    <s v="UNC P/R - Regular"/>
    <s v="UNC P/R - Regular"/>
    <s v="354"/>
    <s v="Enterprise Cyber Security"/>
    <x v="0"/>
    <n v="175685.47"/>
    <s v="002"/>
  </r>
  <r>
    <s v="MAY-26"/>
    <x v="0"/>
    <s v="50000"/>
    <x v="4"/>
    <m/>
    <s v="UNC P/R - Regular"/>
    <s v="354"/>
    <s v="Enterprise Cyber Security"/>
    <x v="0"/>
    <n v="-41003.279999999999"/>
    <s v="002"/>
  </r>
  <r>
    <s v="APR-26"/>
    <x v="0"/>
    <s v="50000"/>
    <x v="4"/>
    <s v="UNC P/R - Regular"/>
    <s v="UNC P/R - Regular"/>
    <s v="353"/>
    <s v="IT Infrastructure"/>
    <x v="0"/>
    <n v="177553.94"/>
    <s v="002"/>
  </r>
  <r>
    <s v="APR-26"/>
    <x v="0"/>
    <s v="50000"/>
    <x v="4"/>
    <m/>
    <s v="UNC P/R - Regular"/>
    <s v="353"/>
    <s v="IT Infrastructure"/>
    <x v="0"/>
    <n v="-39513.089999999997"/>
    <s v="002"/>
  </r>
  <r>
    <s v="FEB-26"/>
    <x v="0"/>
    <s v="50000"/>
    <x v="4"/>
    <s v="UNC P/R - Regular"/>
    <s v="UNC P/R - Regular"/>
    <s v="353"/>
    <s v="IT Infrastructure"/>
    <x v="0"/>
    <n v="165438.18"/>
    <s v="002"/>
  </r>
  <r>
    <s v="FEB-26"/>
    <x v="0"/>
    <s v="50000"/>
    <x v="4"/>
    <m/>
    <s v="UNC P/R - Regular"/>
    <s v="353"/>
    <s v="IT Infrastructure"/>
    <x v="0"/>
    <n v="-36725.360000000001"/>
    <s v="002"/>
  </r>
  <r>
    <s v="JAN-26"/>
    <x v="0"/>
    <s v="50000"/>
    <x v="4"/>
    <s v="UNC P/R - Regular"/>
    <s v="UNC P/R - Regular"/>
    <s v="353"/>
    <s v="IT Infrastructure"/>
    <x v="0"/>
    <n v="138231.39000000001"/>
    <s v="002"/>
  </r>
  <r>
    <s v="JAN-26"/>
    <x v="0"/>
    <s v="50000"/>
    <x v="4"/>
    <m/>
    <s v="UNC P/R - Regular"/>
    <s v="353"/>
    <s v="IT Infrastructure"/>
    <x v="0"/>
    <n v="-31559.1"/>
    <s v="002"/>
  </r>
  <r>
    <s v="JUN-26"/>
    <x v="0"/>
    <s v="50000"/>
    <x v="4"/>
    <s v="UNC P/R - Regular"/>
    <s v="UNC P/R - Regular"/>
    <s v="353"/>
    <s v="IT Infrastructure"/>
    <x v="0"/>
    <n v="161988.53"/>
    <s v="002"/>
  </r>
  <r>
    <s v="JUN-26"/>
    <x v="0"/>
    <s v="50000"/>
    <x v="4"/>
    <m/>
    <s v="UNC P/R - Regular"/>
    <s v="353"/>
    <s v="IT Infrastructure"/>
    <x v="0"/>
    <n v="-34780.480000000003"/>
    <s v="002"/>
  </r>
  <r>
    <s v="MAR-26"/>
    <x v="0"/>
    <s v="50000"/>
    <x v="4"/>
    <s v="UNC P/R - Regular"/>
    <s v="UNC P/R - Regular"/>
    <s v="353"/>
    <s v="IT Infrastructure"/>
    <x v="0"/>
    <n v="184396.42"/>
    <s v="002"/>
  </r>
  <r>
    <s v="MAR-26"/>
    <x v="0"/>
    <s v="50000"/>
    <x v="4"/>
    <m/>
    <s v="UNC P/R - Regular"/>
    <s v="353"/>
    <s v="IT Infrastructure"/>
    <x v="0"/>
    <n v="-41274.18"/>
    <s v="002"/>
  </r>
  <r>
    <s v="MAY-26"/>
    <x v="0"/>
    <s v="50000"/>
    <x v="4"/>
    <s v="UNC P/R - Regular"/>
    <s v="UNC P/R - Regular"/>
    <s v="353"/>
    <s v="IT Infrastructure"/>
    <x v="0"/>
    <n v="257673"/>
    <s v="002"/>
  </r>
  <r>
    <s v="MAY-26"/>
    <x v="0"/>
    <s v="50000"/>
    <x v="4"/>
    <m/>
    <s v="UNC P/R - Regular"/>
    <s v="353"/>
    <s v="IT Infrastructure"/>
    <x v="0"/>
    <n v="-57679.519999999997"/>
    <s v="002"/>
  </r>
  <r>
    <s v="APR-26"/>
    <x v="0"/>
    <s v="50000"/>
    <x v="4"/>
    <s v="UNC P/R - Regular"/>
    <s v="UNC P/R - Regular"/>
    <s v="352"/>
    <s v="IT Client Technology"/>
    <x v="0"/>
    <n v="163031.57"/>
    <s v="002"/>
  </r>
  <r>
    <s v="APR-26"/>
    <x v="0"/>
    <s v="50000"/>
    <x v="4"/>
    <m/>
    <s v="UNC P/R - Regular"/>
    <s v="352"/>
    <s v="IT Client Technology"/>
    <x v="0"/>
    <n v="-37303.15"/>
    <s v="002"/>
  </r>
  <r>
    <s v="FEB-26"/>
    <x v="0"/>
    <s v="50000"/>
    <x v="4"/>
    <s v="UNC P/R - Regular"/>
    <s v="UNC P/R - Regular"/>
    <s v="352"/>
    <s v="IT Client Technology"/>
    <x v="0"/>
    <n v="160217.15"/>
    <s v="002"/>
  </r>
  <r>
    <s v="FEB-26"/>
    <x v="0"/>
    <s v="50000"/>
    <x v="4"/>
    <m/>
    <s v="UNC P/R - Regular"/>
    <s v="352"/>
    <s v="IT Client Technology"/>
    <x v="0"/>
    <n v="-36897.279999999999"/>
    <s v="002"/>
  </r>
  <r>
    <s v="JAN-26"/>
    <x v="0"/>
    <s v="50000"/>
    <x v="4"/>
    <s v="UNC P/R - Regular"/>
    <s v="UNC P/R - Regular"/>
    <s v="352"/>
    <s v="IT Client Technology"/>
    <x v="0"/>
    <n v="120111.22"/>
    <s v="002"/>
  </r>
  <r>
    <s v="JAN-26"/>
    <x v="0"/>
    <s v="50000"/>
    <x v="4"/>
    <m/>
    <s v="UNC P/R - Regular"/>
    <s v="352"/>
    <s v="IT Client Technology"/>
    <x v="0"/>
    <n v="-28270.86"/>
    <s v="002"/>
  </r>
  <r>
    <s v="JUN-26"/>
    <x v="0"/>
    <s v="50000"/>
    <x v="4"/>
    <s v="UNC P/R - Regular"/>
    <s v="UNC P/R - Regular"/>
    <s v="352"/>
    <s v="IT Client Technology"/>
    <x v="0"/>
    <n v="134972.92000000001"/>
    <s v="002"/>
  </r>
  <r>
    <s v="JUN-26"/>
    <x v="0"/>
    <s v="50000"/>
    <x v="4"/>
    <m/>
    <s v="UNC P/R - Regular"/>
    <s v="352"/>
    <s v="IT Client Technology"/>
    <x v="0"/>
    <n v="-30109.48"/>
    <s v="002"/>
  </r>
  <r>
    <s v="MAR-26"/>
    <x v="0"/>
    <s v="50000"/>
    <x v="4"/>
    <s v="UNC P/R - Regular"/>
    <s v="UNC P/R - Regular"/>
    <s v="352"/>
    <s v="IT Client Technology"/>
    <x v="0"/>
    <n v="166132.78"/>
    <s v="002"/>
  </r>
  <r>
    <s v="MAR-26"/>
    <x v="0"/>
    <s v="50000"/>
    <x v="4"/>
    <m/>
    <s v="UNC P/R - Regular"/>
    <s v="352"/>
    <s v="IT Client Technology"/>
    <x v="0"/>
    <n v="-39181.11"/>
    <s v="002"/>
  </r>
  <r>
    <s v="MAY-26"/>
    <x v="0"/>
    <s v="50000"/>
    <x v="4"/>
    <s v="UNC P/R - Regular"/>
    <s v="UNC P/R - Regular"/>
    <s v="352"/>
    <s v="IT Client Technology"/>
    <x v="0"/>
    <n v="249459.16"/>
    <s v="002"/>
  </r>
  <r>
    <s v="MAY-26"/>
    <x v="0"/>
    <s v="50000"/>
    <x v="4"/>
    <m/>
    <s v="UNC P/R - Regular"/>
    <s v="352"/>
    <s v="IT Client Technology"/>
    <x v="0"/>
    <n v="-56819.19"/>
    <s v="002"/>
  </r>
  <r>
    <s v="APR-26"/>
    <x v="0"/>
    <s v="50000"/>
    <x v="4"/>
    <s v="UNC P/R - Regular"/>
    <s v="UNC P/R - Regular"/>
    <s v="351"/>
    <s v="Customer Applications"/>
    <x v="0"/>
    <n v="79640.17"/>
    <s v="002"/>
  </r>
  <r>
    <s v="APR-26"/>
    <x v="0"/>
    <s v="50000"/>
    <x v="4"/>
    <m/>
    <s v="UNC P/R - Regular"/>
    <s v="351"/>
    <s v="Customer Applications"/>
    <x v="0"/>
    <n v="-2271.04"/>
    <s v="002"/>
  </r>
  <r>
    <s v="FEB-26"/>
    <x v="0"/>
    <s v="50000"/>
    <x v="4"/>
    <s v="UNC P/R - Regular"/>
    <s v="UNC P/R - Regular"/>
    <s v="351"/>
    <s v="Customer Applications"/>
    <x v="0"/>
    <n v="82084.91"/>
    <s v="002"/>
  </r>
  <r>
    <s v="FEB-26"/>
    <x v="0"/>
    <s v="50000"/>
    <x v="4"/>
    <m/>
    <s v="UNC P/R - Regular"/>
    <s v="351"/>
    <s v="Customer Applications"/>
    <x v="0"/>
    <n v="-138.74"/>
    <s v="002"/>
  </r>
  <r>
    <s v="JAN-26"/>
    <x v="0"/>
    <s v="50000"/>
    <x v="4"/>
    <s v="UNC P/R - Regular"/>
    <s v="UNC P/R - Regular"/>
    <s v="351"/>
    <s v="Customer Applications"/>
    <x v="0"/>
    <n v="47350.44"/>
    <s v="002"/>
  </r>
  <r>
    <s v="JAN-26"/>
    <x v="0"/>
    <s v="50000"/>
    <x v="4"/>
    <m/>
    <s v="UNC P/R - Regular"/>
    <s v="351"/>
    <s v="Customer Applications"/>
    <x v="0"/>
    <n v="-11.56"/>
    <s v="002"/>
  </r>
  <r>
    <s v="JUN-26"/>
    <x v="0"/>
    <s v="50000"/>
    <x v="4"/>
    <s v="UNC P/R - Regular"/>
    <s v="UNC P/R - Regular"/>
    <s v="351"/>
    <s v="Customer Applications"/>
    <x v="0"/>
    <n v="62915.14"/>
    <s v="002"/>
  </r>
  <r>
    <s v="JUN-26"/>
    <x v="0"/>
    <s v="50000"/>
    <x v="4"/>
    <m/>
    <s v="UNC P/R - Regular"/>
    <s v="351"/>
    <s v="Customer Applications"/>
    <x v="0"/>
    <n v="-611.59"/>
    <s v="002"/>
  </r>
  <r>
    <s v="MAR-26"/>
    <x v="0"/>
    <s v="50000"/>
    <x v="4"/>
    <s v="UNC P/R - Regular"/>
    <s v="UNC P/R - Regular"/>
    <s v="351"/>
    <s v="Customer Applications"/>
    <x v="0"/>
    <n v="73191.73"/>
    <s v="002"/>
  </r>
  <r>
    <s v="MAR-26"/>
    <x v="0"/>
    <s v="50000"/>
    <x v="4"/>
    <m/>
    <s v="UNC P/R - Regular"/>
    <s v="351"/>
    <s v="Customer Applications"/>
    <x v="0"/>
    <n v="-1659.17"/>
    <s v="002"/>
  </r>
  <r>
    <s v="MAY-26"/>
    <x v="0"/>
    <s v="50000"/>
    <x v="4"/>
    <s v="UNC P/R - Regular"/>
    <s v="UNC P/R - Regular"/>
    <s v="351"/>
    <s v="Customer Applications"/>
    <x v="0"/>
    <n v="110388.96"/>
    <s v="002"/>
  </r>
  <r>
    <s v="MAY-26"/>
    <x v="0"/>
    <s v="50000"/>
    <x v="4"/>
    <m/>
    <s v="UNC P/R - Regular"/>
    <s v="351"/>
    <s v="Customer Applications"/>
    <x v="0"/>
    <n v="-2802.52"/>
    <s v="002"/>
  </r>
  <r>
    <s v="APR-26"/>
    <x v="0"/>
    <s v="50000"/>
    <x v="4"/>
    <s v="UNC P/R - Regular"/>
    <s v="UNC P/R - Regular"/>
    <s v="332"/>
    <s v="Tax Services"/>
    <x v="0"/>
    <n v="17150.88"/>
    <s v="002"/>
  </r>
  <r>
    <s v="FEB-26"/>
    <x v="0"/>
    <s v="50000"/>
    <x v="4"/>
    <s v="UNC P/R - Regular"/>
    <s v="UNC P/R - Regular"/>
    <s v="332"/>
    <s v="Tax Services"/>
    <x v="0"/>
    <n v="15468.23"/>
    <s v="002"/>
  </r>
  <r>
    <s v="JAN-26"/>
    <x v="0"/>
    <s v="50000"/>
    <x v="4"/>
    <s v="UNC P/R - Regular"/>
    <s v="UNC P/R - Regular"/>
    <s v="332"/>
    <s v="Tax Services"/>
    <x v="0"/>
    <n v="12020.17"/>
    <s v="002"/>
  </r>
  <r>
    <s v="JUN-26"/>
    <x v="0"/>
    <s v="50000"/>
    <x v="4"/>
    <s v="UNC P/R - Regular"/>
    <s v="UNC P/R - Regular"/>
    <s v="332"/>
    <s v="Tax Services"/>
    <x v="0"/>
    <n v="12551.59"/>
    <s v="002"/>
  </r>
  <r>
    <s v="MAR-26"/>
    <x v="0"/>
    <s v="50000"/>
    <x v="4"/>
    <s v="UNC P/R - Regular"/>
    <s v="UNC P/R - Regular"/>
    <s v="332"/>
    <s v="Tax Services"/>
    <x v="0"/>
    <n v="15565.29"/>
    <s v="002"/>
  </r>
  <r>
    <s v="MAY-26"/>
    <x v="0"/>
    <s v="50000"/>
    <x v="4"/>
    <s v="UNC P/R - Regular"/>
    <s v="UNC P/R - Regular"/>
    <s v="332"/>
    <s v="Tax Services"/>
    <x v="0"/>
    <n v="25182.22"/>
    <s v="002"/>
  </r>
  <r>
    <s v="FEB-26"/>
    <x v="0"/>
    <s v="50000"/>
    <x v="4"/>
    <s v="UNC P/R - Regular"/>
    <s v="UNC P/R - Regular"/>
    <s v="331"/>
    <s v="Corporate Compliance"/>
    <x v="0"/>
    <n v="368.46"/>
    <s v="002"/>
  </r>
  <r>
    <s v="APR-26"/>
    <x v="0"/>
    <s v="50000"/>
    <x v="4"/>
    <s v="UNC P/R - Regular"/>
    <s v="UNC P/R - Regular"/>
    <s v="326"/>
    <s v="Financial Sys &amp; Process Analysis"/>
    <x v="0"/>
    <n v="10598.45"/>
    <s v="002"/>
  </r>
  <r>
    <s v="FEB-26"/>
    <x v="0"/>
    <s v="50000"/>
    <x v="4"/>
    <s v="UNC P/R - Regular"/>
    <s v="UNC P/R - Regular"/>
    <s v="326"/>
    <s v="Financial Sys &amp; Process Analysis"/>
    <x v="0"/>
    <n v="4190.07"/>
    <s v="002"/>
  </r>
  <r>
    <s v="JAN-26"/>
    <x v="0"/>
    <s v="50000"/>
    <x v="4"/>
    <s v="UNC P/R - Regular"/>
    <s v="UNC P/R - Regular"/>
    <s v="326"/>
    <s v="Financial Sys &amp; Process Analysis"/>
    <x v="0"/>
    <n v="2153.87"/>
    <s v="002"/>
  </r>
  <r>
    <s v="JUN-26"/>
    <x v="0"/>
    <s v="50000"/>
    <x v="4"/>
    <s v="UNC P/R - Regular"/>
    <s v="UNC P/R - Regular"/>
    <s v="326"/>
    <s v="Financial Sys &amp; Process Analysis"/>
    <x v="0"/>
    <n v="9325.1200000000008"/>
    <s v="002"/>
  </r>
  <r>
    <s v="MAR-26"/>
    <x v="0"/>
    <s v="50000"/>
    <x v="4"/>
    <s v="UNC P/R - Regular"/>
    <s v="UNC P/R - Regular"/>
    <s v="326"/>
    <s v="Financial Sys &amp; Process Analysis"/>
    <x v="0"/>
    <n v="7675.03"/>
    <s v="002"/>
  </r>
  <r>
    <s v="MAY-26"/>
    <x v="0"/>
    <s v="50000"/>
    <x v="4"/>
    <s v="UNC P/R - Regular"/>
    <s v="UNC P/R - Regular"/>
    <s v="326"/>
    <s v="Financial Sys &amp; Process Analysis"/>
    <x v="0"/>
    <n v="7137.25"/>
    <s v="002"/>
  </r>
  <r>
    <s v="APR-26"/>
    <x v="0"/>
    <s v="50000"/>
    <x v="4"/>
    <s v="UNC P/R - Regular"/>
    <s v="UNC P/R - Regular"/>
    <s v="325"/>
    <s v="Accounts Payable - SGS U3&amp;4 Support"/>
    <x v="0"/>
    <n v="3830.1"/>
    <s v="002"/>
  </r>
  <r>
    <s v="FEB-26"/>
    <x v="0"/>
    <s v="50000"/>
    <x v="4"/>
    <s v="UNC P/R - Regular"/>
    <s v="UNC P/R - Regular"/>
    <s v="325"/>
    <s v="Accounts Payable - SGS U3&amp;4 Support"/>
    <x v="0"/>
    <n v="3049.5"/>
    <s v="002"/>
  </r>
  <r>
    <s v="JAN-26"/>
    <x v="0"/>
    <s v="50000"/>
    <x v="4"/>
    <s v="UNC P/R - Regular"/>
    <s v="UNC P/R - Regular"/>
    <s v="325"/>
    <s v="Accounts Payable - SGS U3&amp;4 Support"/>
    <x v="0"/>
    <n v="1959.34"/>
    <s v="002"/>
  </r>
  <r>
    <s v="JUN-26"/>
    <x v="0"/>
    <s v="50000"/>
    <x v="4"/>
    <s v="UNC P/R - Regular"/>
    <s v="UNC P/R - Regular"/>
    <s v="325"/>
    <s v="Accounts Payable - SGS U3&amp;4 Support"/>
    <x v="0"/>
    <n v="5259.02"/>
    <s v="002"/>
  </r>
  <r>
    <s v="MAR-26"/>
    <x v="0"/>
    <s v="50000"/>
    <x v="4"/>
    <s v="UNC P/R - Regular"/>
    <s v="UNC P/R - Regular"/>
    <s v="325"/>
    <s v="Accounts Payable - SGS U3&amp;4 Support"/>
    <x v="0"/>
    <n v="2783.81"/>
    <s v="002"/>
  </r>
  <r>
    <s v="MAY-26"/>
    <x v="0"/>
    <s v="50000"/>
    <x v="4"/>
    <s v="UNC P/R - Regular"/>
    <s v="UNC P/R - Regular"/>
    <s v="325"/>
    <s v="Accounts Payable - SGS U3&amp;4 Support"/>
    <x v="0"/>
    <n v="4728.4399999999996"/>
    <s v="002"/>
  </r>
  <r>
    <s v="APR-26"/>
    <x v="0"/>
    <s v="50000"/>
    <x v="4"/>
    <s v="UNC P/R - Regular"/>
    <s v="UNC P/R - Regular"/>
    <s v="324"/>
    <s v="Payroll - SGS U3&amp;4 Support"/>
    <x v="0"/>
    <n v="6073.42"/>
    <s v="002"/>
  </r>
  <r>
    <s v="FEB-26"/>
    <x v="0"/>
    <s v="50000"/>
    <x v="4"/>
    <s v="UNC P/R - Regular"/>
    <s v="UNC P/R - Regular"/>
    <s v="324"/>
    <s v="Payroll - SGS U3&amp;4 Support"/>
    <x v="0"/>
    <n v="5496.64"/>
    <s v="002"/>
  </r>
  <r>
    <s v="JAN-26"/>
    <x v="0"/>
    <s v="50000"/>
    <x v="4"/>
    <s v="UNC P/R - Regular"/>
    <s v="UNC P/R - Regular"/>
    <s v="324"/>
    <s v="Payroll - SGS U3&amp;4 Support"/>
    <x v="0"/>
    <n v="3862.5"/>
    <s v="002"/>
  </r>
  <r>
    <s v="JUN-26"/>
    <x v="0"/>
    <s v="50000"/>
    <x v="4"/>
    <s v="UNC P/R - Regular"/>
    <s v="UNC P/R - Regular"/>
    <s v="324"/>
    <s v="Payroll - SGS U3&amp;4 Support"/>
    <x v="0"/>
    <n v="4458.96"/>
    <s v="002"/>
  </r>
  <r>
    <s v="MAR-26"/>
    <x v="0"/>
    <s v="50000"/>
    <x v="4"/>
    <s v="UNC P/R - Regular"/>
    <s v="UNC P/R - Regular"/>
    <s v="324"/>
    <s v="Payroll - SGS U3&amp;4 Support"/>
    <x v="0"/>
    <n v="4393.59"/>
    <s v="002"/>
  </r>
  <r>
    <s v="MAY-26"/>
    <x v="0"/>
    <s v="50000"/>
    <x v="4"/>
    <s v="UNC P/R - Regular"/>
    <s v="UNC P/R - Regular"/>
    <s v="324"/>
    <s v="Payroll - SGS U3&amp;4 Support"/>
    <x v="0"/>
    <n v="8764.18"/>
    <s v="002"/>
  </r>
  <r>
    <s v="APR-26"/>
    <x v="0"/>
    <s v="50000"/>
    <x v="4"/>
    <s v="UNC P/R - Regular"/>
    <s v="UNC P/R - Regular"/>
    <s v="322"/>
    <s v="Plant Accounting"/>
    <x v="0"/>
    <n v="67819.72"/>
    <s v="002"/>
  </r>
  <r>
    <s v="FEB-26"/>
    <x v="0"/>
    <s v="50000"/>
    <x v="4"/>
    <s v="UNC P/R - Regular"/>
    <s v="UNC P/R - Regular"/>
    <s v="322"/>
    <s v="Plant Accounting"/>
    <x v="0"/>
    <n v="62208.45"/>
    <s v="002"/>
  </r>
  <r>
    <s v="JAN-26"/>
    <x v="0"/>
    <s v="50000"/>
    <x v="4"/>
    <s v="UNC P/R - Regular"/>
    <s v="UNC P/R - Regular"/>
    <s v="322"/>
    <s v="Plant Accounting"/>
    <x v="0"/>
    <n v="57728.13"/>
    <s v="002"/>
  </r>
  <r>
    <s v="JUN-26"/>
    <x v="0"/>
    <s v="50000"/>
    <x v="4"/>
    <s v="UNC P/R - Regular"/>
    <s v="UNC P/R - Regular"/>
    <s v="322"/>
    <s v="Plant Accounting"/>
    <x v="0"/>
    <n v="53207.76"/>
    <s v="002"/>
  </r>
  <r>
    <s v="MAR-26"/>
    <x v="0"/>
    <s v="50000"/>
    <x v="4"/>
    <s v="UNC P/R - Regular"/>
    <s v="UNC P/R - Regular"/>
    <s v="322"/>
    <s v="Plant Accounting"/>
    <x v="0"/>
    <n v="66435.350000000006"/>
    <s v="002"/>
  </r>
  <r>
    <s v="MAY-26"/>
    <x v="0"/>
    <s v="50000"/>
    <x v="4"/>
    <s v="UNC P/R - Regular"/>
    <s v="UNC P/R - Regular"/>
    <s v="322"/>
    <s v="Plant Accounting"/>
    <x v="0"/>
    <n v="95080.03"/>
    <s v="002"/>
  </r>
  <r>
    <s v="APR-26"/>
    <x v="0"/>
    <s v="50000"/>
    <x v="4"/>
    <s v="UNC P/R - Regular"/>
    <s v="UNC P/R - Regular"/>
    <s v="321"/>
    <s v="External Reporting"/>
    <x v="0"/>
    <n v="25492.14"/>
    <s v="002"/>
  </r>
  <r>
    <s v="FEB-26"/>
    <x v="0"/>
    <s v="50000"/>
    <x v="4"/>
    <s v="UNC P/R - Regular"/>
    <s v="UNC P/R - Regular"/>
    <s v="321"/>
    <s v="External Reporting"/>
    <x v="0"/>
    <n v="20456.78"/>
    <s v="002"/>
  </r>
  <r>
    <s v="JAN-26"/>
    <x v="0"/>
    <s v="50000"/>
    <x v="4"/>
    <s v="UNC P/R - Regular"/>
    <s v="UNC P/R - Regular"/>
    <s v="321"/>
    <s v="External Reporting"/>
    <x v="0"/>
    <n v="14719.82"/>
    <s v="002"/>
  </r>
  <r>
    <s v="JUN-26"/>
    <x v="0"/>
    <s v="50000"/>
    <x v="4"/>
    <s v="UNC P/R - Regular"/>
    <s v="UNC P/R - Regular"/>
    <s v="321"/>
    <s v="External Reporting"/>
    <x v="0"/>
    <n v="27062.89"/>
    <s v="002"/>
  </r>
  <r>
    <s v="MAR-26"/>
    <x v="0"/>
    <s v="50000"/>
    <x v="4"/>
    <s v="UNC P/R - Regular"/>
    <s v="UNC P/R - Regular"/>
    <s v="321"/>
    <s v="External Reporting"/>
    <x v="0"/>
    <n v="21490.240000000002"/>
    <s v="002"/>
  </r>
  <r>
    <s v="MAY-26"/>
    <x v="0"/>
    <s v="50000"/>
    <x v="4"/>
    <s v="UNC P/R - Regular"/>
    <s v="UNC P/R - Regular"/>
    <s v="321"/>
    <s v="External Reporting"/>
    <x v="0"/>
    <n v="42399.31"/>
    <s v="002"/>
  </r>
  <r>
    <s v="APR-26"/>
    <x v="0"/>
    <s v="50000"/>
    <x v="4"/>
    <s v="UNC P/R - Regular"/>
    <s v="UNC P/R - Regular"/>
    <s v="320"/>
    <s v="Corporate Accounting"/>
    <x v="0"/>
    <n v="56875.77"/>
    <s v="002"/>
  </r>
  <r>
    <s v="FEB-26"/>
    <x v="0"/>
    <s v="50000"/>
    <x v="4"/>
    <s v="UNC P/R - Regular"/>
    <s v="UNC P/R - Regular"/>
    <s v="320"/>
    <s v="Corporate Accounting"/>
    <x v="0"/>
    <n v="58197.22"/>
    <s v="002"/>
  </r>
  <r>
    <s v="JAN-26"/>
    <x v="0"/>
    <s v="50000"/>
    <x v="4"/>
    <s v="UNC P/R - Regular"/>
    <s v="UNC P/R - Regular"/>
    <s v="320"/>
    <s v="Corporate Accounting"/>
    <x v="0"/>
    <n v="41732.35"/>
    <s v="002"/>
  </r>
  <r>
    <s v="JUN-26"/>
    <x v="0"/>
    <s v="50000"/>
    <x v="4"/>
    <s v="UNC P/R - Regular"/>
    <s v="UNC P/R - Regular"/>
    <s v="320"/>
    <s v="Corporate Accounting"/>
    <x v="0"/>
    <n v="44323.040000000001"/>
    <s v="002"/>
  </r>
  <r>
    <s v="MAR-26"/>
    <x v="0"/>
    <s v="50000"/>
    <x v="4"/>
    <s v="UNC P/R - Regular"/>
    <s v="UNC P/R - Regular"/>
    <s v="320"/>
    <s v="Corporate Accounting"/>
    <x v="0"/>
    <n v="62321.13"/>
    <s v="002"/>
  </r>
  <r>
    <s v="MAY-26"/>
    <x v="0"/>
    <s v="50000"/>
    <x v="4"/>
    <s v="UNC P/R - Regular"/>
    <s v="UNC P/R - Regular"/>
    <s v="320"/>
    <s v="Corporate Accounting"/>
    <x v="0"/>
    <n v="86882.17"/>
    <s v="002"/>
  </r>
  <r>
    <s v="APR-26"/>
    <x v="0"/>
    <s v="50000"/>
    <x v="4"/>
    <s v="UNC P/R - Regular"/>
    <s v="UNC P/R - Regular"/>
    <s v="317"/>
    <s v="Accounts Payable"/>
    <x v="0"/>
    <n v="3999.01"/>
    <s v="002"/>
  </r>
  <r>
    <s v="FEB-26"/>
    <x v="0"/>
    <s v="50000"/>
    <x v="4"/>
    <s v="UNC P/R - Regular"/>
    <s v="UNC P/R - Regular"/>
    <s v="317"/>
    <s v="Accounts Payable"/>
    <x v="0"/>
    <n v="3758.52"/>
    <s v="002"/>
  </r>
  <r>
    <s v="JAN-26"/>
    <x v="0"/>
    <s v="50000"/>
    <x v="4"/>
    <s v="UNC P/R - Regular"/>
    <s v="UNC P/R - Regular"/>
    <s v="317"/>
    <s v="Accounts Payable"/>
    <x v="0"/>
    <n v="3078.6"/>
    <s v="002"/>
  </r>
  <r>
    <s v="JUN-26"/>
    <x v="0"/>
    <s v="50000"/>
    <x v="4"/>
    <s v="UNC P/R - Regular"/>
    <s v="UNC P/R - Regular"/>
    <s v="317"/>
    <s v="Accounts Payable"/>
    <x v="0"/>
    <n v="4149.45"/>
    <s v="002"/>
  </r>
  <r>
    <s v="MAR-26"/>
    <x v="0"/>
    <s v="50000"/>
    <x v="4"/>
    <s v="UNC P/R - Regular"/>
    <s v="UNC P/R - Regular"/>
    <s v="317"/>
    <s v="Accounts Payable"/>
    <x v="0"/>
    <n v="3724.58"/>
    <s v="002"/>
  </r>
  <r>
    <s v="MAY-26"/>
    <x v="0"/>
    <s v="50000"/>
    <x v="4"/>
    <s v="UNC P/R - Regular"/>
    <s v="UNC P/R - Regular"/>
    <s v="317"/>
    <s v="Accounts Payable"/>
    <x v="0"/>
    <n v="5636.02"/>
    <s v="002"/>
  </r>
  <r>
    <s v="APR-26"/>
    <x v="0"/>
    <s v="50000"/>
    <x v="4"/>
    <s v="UNC P/R - Regular"/>
    <s v="UNC P/R - Regular"/>
    <s v="316"/>
    <s v="Payroll"/>
    <x v="0"/>
    <n v="40557.760000000002"/>
    <s v="002"/>
  </r>
  <r>
    <s v="FEB-26"/>
    <x v="0"/>
    <s v="50000"/>
    <x v="4"/>
    <s v="UNC P/R - Regular"/>
    <s v="UNC P/R - Regular"/>
    <s v="316"/>
    <s v="Payroll"/>
    <x v="0"/>
    <n v="19317.28"/>
    <s v="002"/>
  </r>
  <r>
    <s v="JAN-26"/>
    <x v="0"/>
    <s v="50000"/>
    <x v="4"/>
    <s v="UNC P/R - Regular"/>
    <s v="UNC P/R - Regular"/>
    <s v="316"/>
    <s v="Payroll"/>
    <x v="0"/>
    <n v="18298.61"/>
    <s v="002"/>
  </r>
  <r>
    <s v="JUN-26"/>
    <x v="0"/>
    <s v="50000"/>
    <x v="4"/>
    <s v="UNC P/R - Regular"/>
    <s v="UNC P/R - Regular"/>
    <s v="316"/>
    <s v="Payroll"/>
    <x v="0"/>
    <n v="32186.02"/>
    <s v="002"/>
  </r>
  <r>
    <s v="MAR-26"/>
    <x v="0"/>
    <s v="50000"/>
    <x v="4"/>
    <s v="UNC P/R - Regular"/>
    <s v="UNC P/R - Regular"/>
    <s v="316"/>
    <s v="Payroll"/>
    <x v="0"/>
    <n v="29274.67"/>
    <s v="002"/>
  </r>
  <r>
    <s v="MAY-26"/>
    <x v="0"/>
    <s v="50000"/>
    <x v="4"/>
    <s v="UNC P/R - Regular"/>
    <s v="UNC P/R - Regular"/>
    <s v="316"/>
    <s v="Payroll"/>
    <x v="0"/>
    <n v="48377.89"/>
    <s v="002"/>
  </r>
  <r>
    <s v="APR-26"/>
    <x v="0"/>
    <s v="50000"/>
    <x v="4"/>
    <s v="UNC P/R - Regular"/>
    <s v="UNC P/R - Regular"/>
    <s v="306"/>
    <s v="Energy Settlements"/>
    <x v="0"/>
    <n v="45416.31"/>
    <s v="002"/>
  </r>
  <r>
    <s v="FEB-26"/>
    <x v="0"/>
    <s v="50000"/>
    <x v="4"/>
    <s v="UNC P/R - Regular"/>
    <s v="UNC P/R - Regular"/>
    <s v="306"/>
    <s v="Energy Settlements"/>
    <x v="0"/>
    <n v="41149.5"/>
    <s v="002"/>
  </r>
  <r>
    <s v="JAN-26"/>
    <x v="0"/>
    <s v="50000"/>
    <x v="4"/>
    <s v="UNC P/R - Regular"/>
    <s v="UNC P/R - Regular"/>
    <s v="306"/>
    <s v="Energy Settlements"/>
    <x v="0"/>
    <n v="39438.379999999997"/>
    <s v="002"/>
  </r>
  <r>
    <s v="JUN-26"/>
    <x v="0"/>
    <s v="50000"/>
    <x v="4"/>
    <s v="UNC P/R - Regular"/>
    <s v="UNC P/R - Regular"/>
    <s v="306"/>
    <s v="Energy Settlements"/>
    <x v="0"/>
    <n v="50427.34"/>
    <s v="002"/>
  </r>
  <r>
    <s v="MAR-26"/>
    <x v="0"/>
    <s v="50000"/>
    <x v="4"/>
    <s v="UNC P/R - Regular"/>
    <s v="UNC P/R - Regular"/>
    <s v="306"/>
    <s v="Energy Settlements"/>
    <x v="0"/>
    <n v="41242.14"/>
    <s v="002"/>
  </r>
  <r>
    <s v="MAY-26"/>
    <x v="0"/>
    <s v="50000"/>
    <x v="4"/>
    <s v="UNC P/R - Regular"/>
    <s v="UNC P/R - Regular"/>
    <s v="306"/>
    <s v="Energy Settlements"/>
    <x v="0"/>
    <n v="75949.509999999995"/>
    <s v="002"/>
  </r>
  <r>
    <s v="APR-26"/>
    <x v="0"/>
    <s v="50000"/>
    <x v="4"/>
    <s v="UNC P/R - Regular"/>
    <s v="UNC P/R - Regular"/>
    <s v="300"/>
    <s v="CFO Adm"/>
    <x v="0"/>
    <n v="510.52"/>
    <s v="002"/>
  </r>
  <r>
    <s v="FEB-26"/>
    <x v="0"/>
    <s v="50000"/>
    <x v="4"/>
    <s v="UNC P/R - Regular"/>
    <s v="UNC P/R - Regular"/>
    <s v="300"/>
    <s v="CFO Adm"/>
    <x v="0"/>
    <n v="1178.3699999999999"/>
    <s v="002"/>
  </r>
  <r>
    <s v="JAN-26"/>
    <x v="0"/>
    <s v="50000"/>
    <x v="4"/>
    <s v="UNC P/R - Regular"/>
    <s v="UNC P/R - Regular"/>
    <s v="300"/>
    <s v="CFO Adm"/>
    <x v="0"/>
    <n v="1325.36"/>
    <s v="002"/>
  </r>
  <r>
    <s v="JUN-26"/>
    <x v="0"/>
    <s v="50000"/>
    <x v="4"/>
    <s v="UNC P/R - Regular"/>
    <s v="UNC P/R - Regular"/>
    <s v="300"/>
    <s v="CFO Adm"/>
    <x v="0"/>
    <n v="2865.31"/>
    <s v="002"/>
  </r>
  <r>
    <s v="MAR-26"/>
    <x v="0"/>
    <s v="50000"/>
    <x v="4"/>
    <s v="UNC P/R - Regular"/>
    <s v="UNC P/R - Regular"/>
    <s v="300"/>
    <s v="CFO Adm"/>
    <x v="0"/>
    <n v="397.07"/>
    <s v="002"/>
  </r>
  <r>
    <s v="MAY-26"/>
    <x v="0"/>
    <s v="50000"/>
    <x v="4"/>
    <s v="UNC P/R - Regular"/>
    <s v="UNC P/R - Regular"/>
    <s v="300"/>
    <s v="CFO Adm"/>
    <x v="0"/>
    <n v="2281.2199999999998"/>
    <s v="002"/>
  </r>
  <r>
    <s v="FEB-26"/>
    <x v="0"/>
    <s v="50000"/>
    <x v="4"/>
    <s v="UNC P/R - Regular"/>
    <s v="UNC P/R - Regular"/>
    <s v="266"/>
    <s v="Special Plans TEP"/>
    <x v="0"/>
    <n v="45.02"/>
    <s v="002"/>
  </r>
  <r>
    <s v="MAR-26"/>
    <x v="0"/>
    <s v="50000"/>
    <x v="4"/>
    <s v="UNC P/R - Regular"/>
    <s v="UNC P/R - Regular"/>
    <s v="266"/>
    <s v="Special Plans TEP"/>
    <x v="0"/>
    <n v="45.02"/>
    <s v="002"/>
  </r>
  <r>
    <s v="APR-26"/>
    <x v="0"/>
    <s v="50000"/>
    <x v="4"/>
    <s v="UNC P/R - Regular"/>
    <s v="UNC P/R - Regular"/>
    <s v="264"/>
    <s v="Mail Services"/>
    <x v="0"/>
    <n v="7315.96"/>
    <s v="002"/>
  </r>
  <r>
    <s v="FEB-26"/>
    <x v="0"/>
    <s v="50000"/>
    <x v="4"/>
    <s v="UNC P/R - Regular"/>
    <s v="UNC P/R - Regular"/>
    <s v="264"/>
    <s v="Mail Services"/>
    <x v="0"/>
    <n v="8104.44"/>
    <s v="002"/>
  </r>
  <r>
    <s v="JAN-26"/>
    <x v="0"/>
    <s v="50000"/>
    <x v="4"/>
    <s v="UNC P/R - Regular"/>
    <s v="UNC P/R - Regular"/>
    <s v="264"/>
    <s v="Mail Services"/>
    <x v="0"/>
    <n v="6650.52"/>
    <s v="002"/>
  </r>
  <r>
    <s v="JUN-26"/>
    <x v="0"/>
    <s v="50000"/>
    <x v="4"/>
    <s v="UNC P/R - Regular"/>
    <s v="UNC P/R - Regular"/>
    <s v="264"/>
    <s v="Mail Services"/>
    <x v="0"/>
    <n v="6512.92"/>
    <s v="002"/>
  </r>
  <r>
    <s v="MAR-26"/>
    <x v="0"/>
    <s v="50000"/>
    <x v="4"/>
    <s v="UNC P/R - Regular"/>
    <s v="UNC P/R - Regular"/>
    <s v="264"/>
    <s v="Mail Services"/>
    <x v="0"/>
    <n v="10159.4"/>
    <s v="002"/>
  </r>
  <r>
    <s v="MAY-26"/>
    <x v="0"/>
    <s v="50000"/>
    <x v="4"/>
    <s v="UNC P/R - Regular"/>
    <s v="UNC P/R - Regular"/>
    <s v="264"/>
    <s v="Mail Services"/>
    <x v="0"/>
    <n v="10682.76"/>
    <s v="002"/>
  </r>
  <r>
    <s v="JUN-26"/>
    <x v="0"/>
    <s v="50000"/>
    <x v="4"/>
    <s v="UNC P/R - Regular"/>
    <s v="UNC P/R - Regular"/>
    <s v="251"/>
    <s v="Beneficial Electrification"/>
    <x v="0"/>
    <n v="1157.17"/>
    <s v="002"/>
  </r>
  <r>
    <s v="MAY-26"/>
    <x v="0"/>
    <s v="50000"/>
    <x v="4"/>
    <s v="UNC P/R - Regular"/>
    <s v="UNC P/R - Regular"/>
    <s v="251"/>
    <s v="Beneficial Electrification"/>
    <x v="0"/>
    <n v="1998.75"/>
    <s v="002"/>
  </r>
  <r>
    <s v="APR-26"/>
    <x v="0"/>
    <s v="50000"/>
    <x v="4"/>
    <s v="UNC P/R - Regular"/>
    <s v="UNC P/R - Regular"/>
    <s v="250"/>
    <s v="Strategy, Culture &amp; Innovation"/>
    <x v="0"/>
    <n v="47616.35"/>
    <s v="002"/>
  </r>
  <r>
    <s v="FEB-26"/>
    <x v="0"/>
    <s v="50000"/>
    <x v="4"/>
    <s v="UNC P/R - Regular"/>
    <s v="UNC P/R - Regular"/>
    <s v="250"/>
    <s v="Strategy, Culture &amp; Innovation"/>
    <x v="0"/>
    <n v="43251.49"/>
    <s v="002"/>
  </r>
  <r>
    <s v="JAN-26"/>
    <x v="0"/>
    <s v="50000"/>
    <x v="4"/>
    <s v="UNC P/R - Regular"/>
    <s v="UNC P/R - Regular"/>
    <s v="250"/>
    <s v="Strategy, Culture &amp; Innovation"/>
    <x v="0"/>
    <n v="36016.29"/>
    <s v="002"/>
  </r>
  <r>
    <s v="JUN-26"/>
    <x v="0"/>
    <s v="50000"/>
    <x v="4"/>
    <s v="UNC P/R - Regular"/>
    <s v="UNC P/R - Regular"/>
    <s v="250"/>
    <s v="Strategy, Culture &amp; Innovation"/>
    <x v="0"/>
    <n v="31722.32"/>
    <s v="002"/>
  </r>
  <r>
    <s v="MAR-26"/>
    <x v="0"/>
    <s v="50000"/>
    <x v="4"/>
    <s v="UNC P/R - Regular"/>
    <s v="UNC P/R - Regular"/>
    <s v="250"/>
    <s v="Strategy, Culture &amp; Innovation"/>
    <x v="0"/>
    <n v="46448.160000000003"/>
    <s v="002"/>
  </r>
  <r>
    <s v="MAY-26"/>
    <x v="0"/>
    <s v="50000"/>
    <x v="4"/>
    <s v="UNC P/R - Regular"/>
    <s v="UNC P/R - Regular"/>
    <s v="250"/>
    <s v="Strategy, Culture &amp; Innovation"/>
    <x v="0"/>
    <n v="65348.54"/>
    <s v="002"/>
  </r>
  <r>
    <s v="APR-26"/>
    <x v="0"/>
    <s v="50000"/>
    <x v="4"/>
    <s v="UNC P/R - Regular"/>
    <s v="UNC P/R - Regular"/>
    <s v="244"/>
    <s v="Customer Analytics"/>
    <x v="0"/>
    <n v="29702.13"/>
    <s v="002"/>
  </r>
  <r>
    <s v="FEB-26"/>
    <x v="0"/>
    <s v="50000"/>
    <x v="4"/>
    <s v="UNC P/R - Regular"/>
    <s v="UNC P/R - Regular"/>
    <s v="244"/>
    <s v="Customer Analytics"/>
    <x v="0"/>
    <n v="29547.74"/>
    <s v="002"/>
  </r>
  <r>
    <s v="JAN-26"/>
    <x v="0"/>
    <s v="50000"/>
    <x v="4"/>
    <s v="UNC P/R - Regular"/>
    <s v="UNC P/R - Regular"/>
    <s v="244"/>
    <s v="Customer Analytics"/>
    <x v="0"/>
    <n v="24663.46"/>
    <s v="002"/>
  </r>
  <r>
    <s v="JUN-26"/>
    <x v="0"/>
    <s v="50000"/>
    <x v="4"/>
    <s v="UNC P/R - Regular"/>
    <s v="UNC P/R - Regular"/>
    <s v="244"/>
    <s v="Customer Analytics"/>
    <x v="0"/>
    <n v="26794.7"/>
    <s v="002"/>
  </r>
  <r>
    <s v="MAR-26"/>
    <x v="0"/>
    <s v="50000"/>
    <x v="4"/>
    <s v="UNC P/R - Regular"/>
    <s v="UNC P/R - Regular"/>
    <s v="244"/>
    <s v="Customer Analytics"/>
    <x v="0"/>
    <n v="27358.7"/>
    <s v="002"/>
  </r>
  <r>
    <s v="MAY-26"/>
    <x v="0"/>
    <s v="50000"/>
    <x v="4"/>
    <s v="UNC P/R - Regular"/>
    <s v="UNC P/R - Regular"/>
    <s v="244"/>
    <s v="Customer Analytics"/>
    <x v="0"/>
    <n v="38455.15"/>
    <s v="002"/>
  </r>
  <r>
    <s v="APR-26"/>
    <x v="0"/>
    <s v="50000"/>
    <x v="4"/>
    <s v="UNC P/R - Regular"/>
    <s v="UNC P/R - Regular"/>
    <s v="243"/>
    <s v="Enterprise Project Admin"/>
    <x v="0"/>
    <n v="16136.81"/>
    <s v="002"/>
  </r>
  <r>
    <s v="APR-26"/>
    <x v="0"/>
    <s v="50000"/>
    <x v="4"/>
    <s v="UNC P/R - Regular"/>
    <s v="UNC P/R - Regular"/>
    <s v="243"/>
    <s v="IS Business Relationship Mgmt"/>
    <x v="0"/>
    <n v="15902.59"/>
    <s v="002"/>
  </r>
  <r>
    <s v="APR-26"/>
    <x v="0"/>
    <s v="50000"/>
    <x v="4"/>
    <m/>
    <s v="UNC P/R - Regular"/>
    <s v="243"/>
    <s v="Enterprise Project Admin"/>
    <x v="0"/>
    <n v="-1227.51"/>
    <s v="002"/>
  </r>
  <r>
    <s v="FEB-26"/>
    <x v="0"/>
    <s v="50000"/>
    <x v="4"/>
    <s v="UNC P/R - Regular"/>
    <s v="UNC P/R - Regular"/>
    <s v="243"/>
    <s v="Enterprise Project Admin"/>
    <x v="0"/>
    <n v="16368.82"/>
    <s v="002"/>
  </r>
  <r>
    <s v="FEB-26"/>
    <x v="0"/>
    <s v="50000"/>
    <x v="4"/>
    <s v="UNC P/R - Regular"/>
    <s v="UNC P/R - Regular"/>
    <s v="243"/>
    <s v="IS Business Relationship Mgmt"/>
    <x v="0"/>
    <n v="3182.81"/>
    <s v="002"/>
  </r>
  <r>
    <s v="FEB-26"/>
    <x v="0"/>
    <s v="50000"/>
    <x v="4"/>
    <m/>
    <s v="UNC P/R - Regular"/>
    <s v="243"/>
    <s v="Enterprise Project Admin"/>
    <x v="0"/>
    <n v="-470.92"/>
    <s v="002"/>
  </r>
  <r>
    <s v="JAN-26"/>
    <x v="0"/>
    <s v="50000"/>
    <x v="4"/>
    <s v="UNC P/R - Regular"/>
    <s v="UNC P/R - Regular"/>
    <s v="243"/>
    <s v="Enterprise Project Admin"/>
    <x v="0"/>
    <n v="8515.42"/>
    <s v="002"/>
  </r>
  <r>
    <s v="JAN-26"/>
    <x v="0"/>
    <s v="50000"/>
    <x v="4"/>
    <s v="UNC P/R - Regular"/>
    <s v="UNC P/R - Regular"/>
    <s v="243"/>
    <s v="IS Business Relationship Mgmt"/>
    <x v="0"/>
    <n v="2173.62"/>
    <s v="002"/>
  </r>
  <r>
    <s v="JAN-26"/>
    <x v="0"/>
    <s v="50000"/>
    <x v="4"/>
    <m/>
    <s v="UNC P/R - Regular"/>
    <s v="243"/>
    <s v="Enterprise Project Admin"/>
    <x v="0"/>
    <n v="-745.62"/>
    <s v="002"/>
  </r>
  <r>
    <s v="JUN-26"/>
    <x v="0"/>
    <s v="50000"/>
    <x v="4"/>
    <s v="UNC P/R - Regular"/>
    <s v="UNC P/R - Regular"/>
    <s v="243"/>
    <s v="Enterprise Project Admin"/>
    <x v="0"/>
    <n v="5975.27"/>
    <s v="002"/>
  </r>
  <r>
    <s v="JUN-26"/>
    <x v="0"/>
    <s v="50000"/>
    <x v="4"/>
    <s v="UNC P/R - Regular"/>
    <s v="UNC P/R - Regular"/>
    <s v="243"/>
    <s v="IS Business Relationship Mgmt"/>
    <x v="0"/>
    <n v="10316.58"/>
    <s v="002"/>
  </r>
  <r>
    <s v="JUN-26"/>
    <x v="0"/>
    <s v="50000"/>
    <x v="4"/>
    <m/>
    <s v="UNC P/R - Regular"/>
    <s v="243"/>
    <s v="Enterprise Project Admin"/>
    <x v="0"/>
    <n v="-2801.32"/>
    <s v="002"/>
  </r>
  <r>
    <s v="MAR-26"/>
    <x v="0"/>
    <s v="50000"/>
    <x v="4"/>
    <s v="UNC P/R - Regular"/>
    <s v="UNC P/R - Regular"/>
    <s v="243"/>
    <s v="Enterprise Project Admin"/>
    <x v="0"/>
    <n v="13038.34"/>
    <s v="002"/>
  </r>
  <r>
    <s v="MAR-26"/>
    <x v="0"/>
    <s v="50000"/>
    <x v="4"/>
    <s v="UNC P/R - Regular"/>
    <s v="UNC P/R - Regular"/>
    <s v="243"/>
    <s v="IS Business Relationship Mgmt"/>
    <x v="0"/>
    <n v="2251.27"/>
    <s v="002"/>
  </r>
  <r>
    <s v="MAR-26"/>
    <x v="0"/>
    <s v="50000"/>
    <x v="4"/>
    <m/>
    <s v="UNC P/R - Regular"/>
    <s v="243"/>
    <s v="Enterprise Project Admin"/>
    <x v="0"/>
    <n v="-588.59"/>
    <s v="002"/>
  </r>
  <r>
    <s v="MAY-26"/>
    <x v="0"/>
    <s v="50000"/>
    <x v="4"/>
    <s v="UNC P/R - Regular"/>
    <s v="UNC P/R - Regular"/>
    <s v="243"/>
    <s v="Enterprise Project Admin"/>
    <x v="0"/>
    <n v="14056.14"/>
    <s v="002"/>
  </r>
  <r>
    <s v="MAY-26"/>
    <x v="0"/>
    <s v="50000"/>
    <x v="4"/>
    <s v="UNC P/R - Regular"/>
    <s v="UNC P/R - Regular"/>
    <s v="243"/>
    <s v="IS Business Relationship Mgmt"/>
    <x v="0"/>
    <n v="19754"/>
    <s v="002"/>
  </r>
  <r>
    <s v="MAY-26"/>
    <x v="0"/>
    <s v="50000"/>
    <x v="4"/>
    <m/>
    <s v="UNC P/R - Regular"/>
    <s v="243"/>
    <s v="Enterprise Project Admin"/>
    <x v="0"/>
    <n v="-2158.85"/>
    <s v="002"/>
  </r>
  <r>
    <s v="MAY-26"/>
    <x v="0"/>
    <s v="50000"/>
    <x v="4"/>
    <s v="UNC P/R - Regular"/>
    <s v="UNC P/R - Regular"/>
    <s v="231"/>
    <s v="Customer Service"/>
    <x v="0"/>
    <n v="7940.45"/>
    <s v="002"/>
  </r>
  <r>
    <s v="APR-26"/>
    <x v="0"/>
    <s v="50000"/>
    <x v="4"/>
    <s v="UNC P/R - Regular"/>
    <s v="UNC P/R - Regular"/>
    <s v="229"/>
    <s v="Cust Experience / Marketing"/>
    <x v="0"/>
    <n v="80015.199999999997"/>
    <s v="002"/>
  </r>
  <r>
    <s v="FEB-26"/>
    <x v="0"/>
    <s v="50000"/>
    <x v="4"/>
    <s v="UNC P/R - Regular"/>
    <s v="UNC P/R - Regular"/>
    <s v="229"/>
    <s v="Cust Experience / Marketing"/>
    <x v="0"/>
    <n v="62926.63"/>
    <s v="002"/>
  </r>
  <r>
    <s v="JAN-26"/>
    <x v="0"/>
    <s v="50000"/>
    <x v="4"/>
    <s v="UNC P/R - Regular"/>
    <s v="UNC P/R - Regular"/>
    <s v="229"/>
    <s v="Cust Experience / Marketing"/>
    <x v="0"/>
    <n v="46687.58"/>
    <s v="002"/>
  </r>
  <r>
    <s v="JUN-26"/>
    <x v="0"/>
    <s v="50000"/>
    <x v="4"/>
    <s v="UNC P/R - Regular"/>
    <s v="UNC P/R - Regular"/>
    <s v="229"/>
    <s v="Cust Experience / Marketing"/>
    <x v="0"/>
    <n v="68908.539999999994"/>
    <s v="002"/>
  </r>
  <r>
    <s v="MAR-26"/>
    <x v="0"/>
    <s v="50000"/>
    <x v="4"/>
    <s v="UNC P/R - Regular"/>
    <s v="UNC P/R - Regular"/>
    <s v="229"/>
    <s v="Cust Experience / Marketing"/>
    <x v="0"/>
    <n v="64142.11"/>
    <s v="002"/>
  </r>
  <r>
    <s v="MAY-26"/>
    <x v="0"/>
    <s v="50000"/>
    <x v="4"/>
    <s v="UNC P/R - Regular"/>
    <s v="UNC P/R - Regular"/>
    <s v="229"/>
    <s v="Cust Experience / Marketing"/>
    <x v="0"/>
    <n v="114672.94"/>
    <s v="002"/>
  </r>
  <r>
    <s v="APR-26"/>
    <x v="0"/>
    <s v="50000"/>
    <x v="4"/>
    <s v="UNC P/R - Regular"/>
    <s v="UNC P/R - Regular"/>
    <s v="227"/>
    <s v="Corporate Communications"/>
    <x v="0"/>
    <n v="90643.55"/>
    <s v="002"/>
  </r>
  <r>
    <s v="FEB-26"/>
    <x v="0"/>
    <s v="50000"/>
    <x v="4"/>
    <s v="UNC P/R - Regular"/>
    <s v="UNC P/R - Regular"/>
    <s v="227"/>
    <s v="Corporate Communications"/>
    <x v="0"/>
    <n v="77433.789999999994"/>
    <s v="002"/>
  </r>
  <r>
    <s v="JAN-26"/>
    <x v="0"/>
    <s v="50000"/>
    <x v="4"/>
    <s v="UNC P/R - Regular"/>
    <s v="UNC P/R - Regular"/>
    <s v="227"/>
    <s v="Corporate Communications"/>
    <x v="0"/>
    <n v="56540.02"/>
    <s v="002"/>
  </r>
  <r>
    <s v="JUN-26"/>
    <x v="0"/>
    <s v="50000"/>
    <x v="4"/>
    <s v="UNC P/R - Regular"/>
    <s v="UNC P/R - Regular"/>
    <s v="227"/>
    <s v="Corporate Communications"/>
    <x v="0"/>
    <n v="84570.69"/>
    <s v="002"/>
  </r>
  <r>
    <s v="MAR-26"/>
    <x v="0"/>
    <s v="50000"/>
    <x v="4"/>
    <s v="UNC P/R - Regular"/>
    <s v="UNC P/R - Regular"/>
    <s v="227"/>
    <s v="Corporate Communications"/>
    <x v="0"/>
    <n v="82143.509999999995"/>
    <s v="002"/>
  </r>
  <r>
    <s v="MAY-26"/>
    <x v="0"/>
    <s v="50000"/>
    <x v="4"/>
    <s v="UNC P/R - Regular"/>
    <s v="UNC P/R - Regular"/>
    <s v="227"/>
    <s v="Corporate Communications"/>
    <x v="0"/>
    <n v="128005.89"/>
    <s v="002"/>
  </r>
  <r>
    <s v="APR-26"/>
    <x v="0"/>
    <s v="50000"/>
    <x v="4"/>
    <s v="UNC P/R - Regular"/>
    <s v="UNC P/R - Regular"/>
    <s v="226"/>
    <s v="Community Investment"/>
    <x v="0"/>
    <n v="3803.94"/>
    <s v="002"/>
  </r>
  <r>
    <s v="FEB-26"/>
    <x v="0"/>
    <s v="50000"/>
    <x v="4"/>
    <s v="UNC P/R - Regular"/>
    <s v="UNC P/R - Regular"/>
    <s v="226"/>
    <s v="Community Investment"/>
    <x v="0"/>
    <n v="3552.7"/>
    <s v="002"/>
  </r>
  <r>
    <s v="JAN-26"/>
    <x v="0"/>
    <s v="50000"/>
    <x v="4"/>
    <s v="UNC P/R - Regular"/>
    <s v="UNC P/R - Regular"/>
    <s v="226"/>
    <s v="Community Investment"/>
    <x v="0"/>
    <n v="4100.75"/>
    <s v="002"/>
  </r>
  <r>
    <s v="MAR-26"/>
    <x v="0"/>
    <s v="50000"/>
    <x v="4"/>
    <s v="UNC P/R - Regular"/>
    <s v="UNC P/R - Regular"/>
    <s v="226"/>
    <s v="Community Investment"/>
    <x v="0"/>
    <n v="4307.32"/>
    <s v="002"/>
  </r>
  <r>
    <s v="MAY-26"/>
    <x v="0"/>
    <s v="50000"/>
    <x v="4"/>
    <s v="UNC P/R - Regular"/>
    <s v="UNC P/R - Regular"/>
    <s v="226"/>
    <s v="Community Investment"/>
    <x v="0"/>
    <n v="7317.66"/>
    <s v="002"/>
  </r>
  <r>
    <s v="APR-26"/>
    <x v="0"/>
    <s v="50000"/>
    <x v="4"/>
    <s v="UNC P/R - Regular"/>
    <s v="UNC P/R - Regular"/>
    <s v="224"/>
    <s v="Governmental Affairs"/>
    <x v="0"/>
    <n v="25329.74"/>
    <s v="002"/>
  </r>
  <r>
    <s v="FEB-26"/>
    <x v="0"/>
    <s v="50000"/>
    <x v="4"/>
    <s v="UNC P/R - Regular"/>
    <s v="UNC P/R - Regular"/>
    <s v="224"/>
    <s v="Governmental Affairs"/>
    <x v="0"/>
    <n v="23804.33"/>
    <s v="002"/>
  </r>
  <r>
    <s v="JAN-26"/>
    <x v="0"/>
    <s v="50000"/>
    <x v="4"/>
    <s v="UNC P/R - Regular"/>
    <s v="UNC P/R - Regular"/>
    <s v="224"/>
    <s v="Governmental Affairs"/>
    <x v="0"/>
    <n v="23242.39"/>
    <s v="002"/>
  </r>
  <r>
    <s v="JUN-26"/>
    <x v="0"/>
    <s v="50000"/>
    <x v="4"/>
    <s v="UNC P/R - Regular"/>
    <s v="UNC P/R - Regular"/>
    <s v="224"/>
    <s v="Governmental Affairs"/>
    <x v="0"/>
    <n v="23608.03"/>
    <s v="002"/>
  </r>
  <r>
    <s v="MAR-26"/>
    <x v="0"/>
    <s v="50000"/>
    <x v="4"/>
    <s v="UNC P/R - Regular"/>
    <s v="UNC P/R - Regular"/>
    <s v="224"/>
    <s v="Governmental Affairs"/>
    <x v="0"/>
    <n v="24099.32"/>
    <s v="002"/>
  </r>
  <r>
    <s v="MAY-26"/>
    <x v="0"/>
    <s v="50000"/>
    <x v="4"/>
    <s v="UNC P/R - Regular"/>
    <s v="UNC P/R - Regular"/>
    <s v="224"/>
    <s v="Governmental Affairs"/>
    <x v="0"/>
    <n v="34134.839999999997"/>
    <s v="002"/>
  </r>
  <r>
    <s v="APR-26"/>
    <x v="0"/>
    <s v="50000"/>
    <x v="4"/>
    <s v="UNC P/R - Regular"/>
    <s v="UNC P/R - Regular"/>
    <s v="211"/>
    <s v="Occupational Health"/>
    <x v="0"/>
    <n v="17388.82"/>
    <s v="002"/>
  </r>
  <r>
    <s v="FEB-26"/>
    <x v="0"/>
    <s v="50000"/>
    <x v="4"/>
    <s v="UNC P/R - Regular"/>
    <s v="UNC P/R - Regular"/>
    <s v="211"/>
    <s v="Occupational Health"/>
    <x v="0"/>
    <n v="16167.53"/>
    <s v="002"/>
  </r>
  <r>
    <s v="JAN-26"/>
    <x v="0"/>
    <s v="50000"/>
    <x v="4"/>
    <s v="UNC P/R - Regular"/>
    <s v="UNC P/R - Regular"/>
    <s v="211"/>
    <s v="Occupational Health"/>
    <x v="0"/>
    <n v="9843.5300000000007"/>
    <s v="002"/>
  </r>
  <r>
    <s v="JUN-26"/>
    <x v="0"/>
    <s v="50000"/>
    <x v="4"/>
    <s v="UNC P/R - Regular"/>
    <s v="UNC P/R - Regular"/>
    <s v="211"/>
    <s v="Occupational Health"/>
    <x v="0"/>
    <n v="15568.5"/>
    <s v="002"/>
  </r>
  <r>
    <s v="MAR-26"/>
    <x v="0"/>
    <s v="50000"/>
    <x v="4"/>
    <s v="UNC P/R - Regular"/>
    <s v="UNC P/R - Regular"/>
    <s v="211"/>
    <s v="Occupational Health"/>
    <x v="0"/>
    <n v="16782.740000000002"/>
    <s v="002"/>
  </r>
  <r>
    <s v="MAY-26"/>
    <x v="0"/>
    <s v="50000"/>
    <x v="4"/>
    <s v="UNC P/R - Regular"/>
    <s v="UNC P/R - Regular"/>
    <s v="211"/>
    <s v="Occupational Health"/>
    <x v="0"/>
    <n v="23149.64"/>
    <s v="002"/>
  </r>
  <r>
    <s v="APR-26"/>
    <x v="0"/>
    <s v="50000"/>
    <x v="4"/>
    <s v="UNC P/R - Regular"/>
    <s v="UNC P/R - Regular"/>
    <s v="210"/>
    <s v="Employee &amp; Labor Relations"/>
    <x v="0"/>
    <n v="72104.429999999993"/>
    <s v="002"/>
  </r>
  <r>
    <s v="APR-26"/>
    <x v="0"/>
    <s v="50000"/>
    <x v="4"/>
    <m/>
    <s v="UNC P/R - Regular"/>
    <s v="210"/>
    <s v="Employee &amp; Labor Relations"/>
    <x v="0"/>
    <n v="0"/>
    <s v="002"/>
  </r>
  <r>
    <s v="FEB-26"/>
    <x v="0"/>
    <s v="50000"/>
    <x v="4"/>
    <s v="UNC P/R - Regular"/>
    <s v="UNC P/R - Regular"/>
    <s v="210"/>
    <s v="Employee &amp; Labor Relations"/>
    <x v="0"/>
    <n v="56849.08"/>
    <s v="002"/>
  </r>
  <r>
    <s v="FEB-26"/>
    <x v="0"/>
    <s v="50000"/>
    <x v="4"/>
    <m/>
    <s v="UNC P/R - Regular"/>
    <s v="210"/>
    <s v="Employee &amp; Labor Relations"/>
    <x v="0"/>
    <n v="0"/>
    <s v="002"/>
  </r>
  <r>
    <s v="JAN-26"/>
    <x v="0"/>
    <s v="50000"/>
    <x v="4"/>
    <s v="UNC P/R - Regular"/>
    <s v="UNC P/R - Regular"/>
    <s v="210"/>
    <s v="Employee &amp; Labor Relations"/>
    <x v="0"/>
    <n v="52605.3"/>
    <s v="002"/>
  </r>
  <r>
    <s v="JAN-26"/>
    <x v="0"/>
    <s v="50000"/>
    <x v="4"/>
    <m/>
    <s v="UNC P/R - Regular"/>
    <s v="210"/>
    <s v="Employee &amp; Labor Relations"/>
    <x v="0"/>
    <n v="0"/>
    <s v="002"/>
  </r>
  <r>
    <s v="JUN-26"/>
    <x v="0"/>
    <s v="50000"/>
    <x v="4"/>
    <s v="UNC P/R - Regular"/>
    <s v="UNC P/R - Regular"/>
    <s v="210"/>
    <s v="Employee &amp; Labor Relations"/>
    <x v="0"/>
    <n v="63809.79"/>
    <s v="002"/>
  </r>
  <r>
    <s v="JUN-26"/>
    <x v="0"/>
    <s v="50000"/>
    <x v="4"/>
    <m/>
    <s v="UNC P/R - Regular"/>
    <s v="210"/>
    <s v="Employee &amp; Labor Relations"/>
    <x v="0"/>
    <n v="0"/>
    <s v="002"/>
  </r>
  <r>
    <s v="MAR-26"/>
    <x v="0"/>
    <s v="50000"/>
    <x v="4"/>
    <s v="UNC P/R - Regular"/>
    <s v="UNC P/R - Regular"/>
    <s v="210"/>
    <s v="Employee &amp; Labor Relations"/>
    <x v="0"/>
    <n v="70154.350000000006"/>
    <s v="002"/>
  </r>
  <r>
    <s v="MAR-26"/>
    <x v="0"/>
    <s v="50000"/>
    <x v="4"/>
    <m/>
    <s v="UNC P/R - Regular"/>
    <s v="210"/>
    <s v="Employee &amp; Labor Relations"/>
    <x v="0"/>
    <n v="0"/>
    <s v="002"/>
  </r>
  <r>
    <s v="MAY-26"/>
    <x v="0"/>
    <s v="50000"/>
    <x v="4"/>
    <s v="UNC P/R - Regular"/>
    <s v="UNC P/R - Regular"/>
    <s v="210"/>
    <s v="Employee &amp; Labor Relations"/>
    <x v="0"/>
    <n v="96096.03"/>
    <s v="002"/>
  </r>
  <r>
    <s v="MAY-26"/>
    <x v="0"/>
    <s v="50000"/>
    <x v="4"/>
    <m/>
    <s v="UNC P/R - Regular"/>
    <s v="210"/>
    <s v="Employee &amp; Labor Relations"/>
    <x v="0"/>
    <n v="0"/>
    <s v="002"/>
  </r>
  <r>
    <s v="APR-26"/>
    <x v="0"/>
    <s v="50000"/>
    <x v="4"/>
    <s v="UNC P/R - Regular"/>
    <s v="UNC P/R - Regular"/>
    <s v="209"/>
    <s v="Compensation &amp; Benefits"/>
    <x v="0"/>
    <n v="15081.92"/>
    <s v="002"/>
  </r>
  <r>
    <s v="FEB-26"/>
    <x v="0"/>
    <s v="50000"/>
    <x v="4"/>
    <s v="UNC P/R - Regular"/>
    <s v="UNC P/R - Regular"/>
    <s v="209"/>
    <s v="Compensation &amp; Benefits"/>
    <x v="0"/>
    <n v="8731.7099999999991"/>
    <s v="002"/>
  </r>
  <r>
    <s v="JAN-26"/>
    <x v="0"/>
    <s v="50000"/>
    <x v="4"/>
    <s v="UNC P/R - Regular"/>
    <s v="UNC P/R - Regular"/>
    <s v="209"/>
    <s v="Compensation &amp; Benefits"/>
    <x v="0"/>
    <n v="4394"/>
    <s v="002"/>
  </r>
  <r>
    <s v="JUN-26"/>
    <x v="0"/>
    <s v="50000"/>
    <x v="4"/>
    <s v="UNC P/R - Regular"/>
    <s v="UNC P/R - Regular"/>
    <s v="209"/>
    <s v="Compensation &amp; Benefits"/>
    <x v="0"/>
    <n v="16519.84"/>
    <s v="002"/>
  </r>
  <r>
    <s v="MAR-26"/>
    <x v="0"/>
    <s v="50000"/>
    <x v="4"/>
    <s v="UNC P/R - Regular"/>
    <s v="UNC P/R - Regular"/>
    <s v="209"/>
    <s v="Compensation &amp; Benefits"/>
    <x v="0"/>
    <n v="24137.67"/>
    <s v="002"/>
  </r>
  <r>
    <s v="MAY-26"/>
    <x v="0"/>
    <s v="50000"/>
    <x v="4"/>
    <s v="UNC P/R - Regular"/>
    <s v="UNC P/R - Regular"/>
    <s v="209"/>
    <s v="Compensation &amp; Benefits"/>
    <x v="0"/>
    <n v="19969.38"/>
    <s v="002"/>
  </r>
  <r>
    <s v="MAY-26"/>
    <x v="0"/>
    <s v="50000"/>
    <x v="4"/>
    <m/>
    <s v="UNC P/R - Regular"/>
    <s v="209"/>
    <s v="Compensation &amp; Benefits"/>
    <x v="0"/>
    <n v="0"/>
    <s v="002"/>
  </r>
  <r>
    <s v="APR-26"/>
    <x v="0"/>
    <s v="50000"/>
    <x v="4"/>
    <s v="UNC P/R - Regular"/>
    <s v="UNC P/R - Regular"/>
    <s v="205"/>
    <s v="Talent Acquisition"/>
    <x v="0"/>
    <n v="28013.46"/>
    <s v="002"/>
  </r>
  <r>
    <s v="FEB-26"/>
    <x v="0"/>
    <s v="50000"/>
    <x v="4"/>
    <s v="UNC P/R - Regular"/>
    <s v="UNC P/R - Regular"/>
    <s v="205"/>
    <s v="Talent Acquisition"/>
    <x v="0"/>
    <n v="22599.53"/>
    <s v="002"/>
  </r>
  <r>
    <s v="JAN-26"/>
    <x v="0"/>
    <s v="50000"/>
    <x v="4"/>
    <s v="UNC P/R - Regular"/>
    <s v="UNC P/R - Regular"/>
    <s v="205"/>
    <s v="Talent Acquisition"/>
    <x v="0"/>
    <n v="15470.14"/>
    <m/>
  </r>
  <r>
    <s v="JUN-26"/>
    <x v="0"/>
    <s v="50000"/>
    <x v="4"/>
    <s v="UNC P/R - Regular"/>
    <s v="UNC P/R - Regular"/>
    <s v="205"/>
    <s v="Talent Acquisition"/>
    <x v="0"/>
    <n v="22609.03"/>
    <s v="002"/>
  </r>
  <r>
    <s v="MAR-26"/>
    <x v="0"/>
    <s v="50000"/>
    <x v="4"/>
    <s v="UNC P/R - Regular"/>
    <s v="UNC P/R - Regular"/>
    <s v="205"/>
    <s v="Talent Acquisition"/>
    <x v="0"/>
    <n v="24570.86"/>
    <s v="002"/>
  </r>
  <r>
    <s v="MAY-26"/>
    <x v="0"/>
    <s v="50000"/>
    <x v="4"/>
    <s v="UNC P/R - Regular"/>
    <s v="UNC P/R - Regular"/>
    <s v="205"/>
    <s v="Talent Acquisition"/>
    <x v="0"/>
    <n v="40397.93"/>
    <s v="002"/>
  </r>
  <r>
    <s v="APR-26"/>
    <x v="0"/>
    <s v="50000"/>
    <x v="4"/>
    <s v="UNC P/R - Regular"/>
    <s v="UNC P/R - Regular"/>
    <s v="203"/>
    <s v="Talent Development"/>
    <x v="0"/>
    <n v="57428.92"/>
    <s v="002"/>
  </r>
  <r>
    <s v="FEB-26"/>
    <x v="0"/>
    <s v="50000"/>
    <x v="4"/>
    <s v="UNC P/R - Regular"/>
    <s v="UNC P/R - Regular"/>
    <s v="203"/>
    <s v="Talent Development"/>
    <x v="0"/>
    <n v="36764.32"/>
    <s v="002"/>
  </r>
  <r>
    <s v="JAN-26"/>
    <x v="0"/>
    <s v="50000"/>
    <x v="4"/>
    <s v="UNC P/R - Regular"/>
    <s v="UNC P/R - Regular"/>
    <s v="203"/>
    <s v="Talent Development"/>
    <x v="0"/>
    <n v="26920.799999999999"/>
    <s v="002"/>
  </r>
  <r>
    <s v="JUN-26"/>
    <x v="0"/>
    <s v="50000"/>
    <x v="4"/>
    <s v="UNC P/R - Regular"/>
    <s v="UNC P/R - Regular"/>
    <s v="203"/>
    <s v="Talent Development"/>
    <x v="0"/>
    <n v="57942.63"/>
    <s v="002"/>
  </r>
  <r>
    <s v="MAR-26"/>
    <x v="0"/>
    <s v="50000"/>
    <x v="4"/>
    <s v="UNC P/R - Regular"/>
    <s v="UNC P/R - Regular"/>
    <s v="203"/>
    <s v="Talent Development"/>
    <x v="0"/>
    <n v="48555.9"/>
    <s v="002"/>
  </r>
  <r>
    <s v="MAY-26"/>
    <x v="0"/>
    <s v="50000"/>
    <x v="4"/>
    <s v="UNC P/R - Regular"/>
    <s v="UNC P/R - Regular"/>
    <s v="203"/>
    <s v="Talent Development"/>
    <x v="0"/>
    <n v="88624.21"/>
    <s v="002"/>
  </r>
  <r>
    <s v="APR-26"/>
    <x v="0"/>
    <s v="50000"/>
    <x v="4"/>
    <s v="UNC P/R - Regular"/>
    <s v="UNC P/R - Regular"/>
    <s v="201"/>
    <s v="HR Operations"/>
    <x v="0"/>
    <n v="80104.97"/>
    <s v="002"/>
  </r>
  <r>
    <s v="APR-26"/>
    <x v="0"/>
    <s v="50000"/>
    <x v="4"/>
    <s v="UNC P/R - Regular"/>
    <s v="UNC P/R - Regular"/>
    <s v="201"/>
    <s v="Personnel Adm"/>
    <x v="0"/>
    <n v="9134.6299999999992"/>
    <s v="002"/>
  </r>
  <r>
    <s v="FEB-26"/>
    <x v="0"/>
    <s v="50000"/>
    <x v="4"/>
    <s v="UNC P/R - Regular"/>
    <s v="UNC P/R - Regular"/>
    <s v="201"/>
    <s v="HR Operations"/>
    <x v="0"/>
    <n v="32055.55"/>
    <s v="002"/>
  </r>
  <r>
    <s v="FEB-26"/>
    <x v="0"/>
    <s v="50000"/>
    <x v="4"/>
    <s v="UNC P/R - Regular"/>
    <s v="UNC P/R - Regular"/>
    <s v="201"/>
    <s v="Personnel Adm"/>
    <x v="0"/>
    <n v="5273.44"/>
    <s v="002"/>
  </r>
  <r>
    <s v="JAN-26"/>
    <x v="0"/>
    <s v="50000"/>
    <x v="4"/>
    <s v="UNC P/R - Regular"/>
    <s v="UNC P/R - Regular"/>
    <s v="201"/>
    <s v="HR Operations"/>
    <x v="0"/>
    <n v="30694.38"/>
    <s v="002"/>
  </r>
  <r>
    <s v="JAN-26"/>
    <x v="0"/>
    <s v="50000"/>
    <x v="4"/>
    <s v="UNC P/R - Regular"/>
    <s v="UNC P/R - Regular"/>
    <s v="201"/>
    <s v="Personnel Adm"/>
    <x v="0"/>
    <n v="4366.34"/>
    <s v="002"/>
  </r>
  <r>
    <s v="JUN-26"/>
    <x v="0"/>
    <s v="50000"/>
    <x v="4"/>
    <s v="UNC P/R - Regular"/>
    <s v="UNC P/R - Regular"/>
    <s v="201"/>
    <s v="HR Operations"/>
    <x v="0"/>
    <n v="56663.86"/>
    <s v="002"/>
  </r>
  <r>
    <s v="MAR-26"/>
    <x v="0"/>
    <s v="50000"/>
    <x v="4"/>
    <s v="UNC P/R - Regular"/>
    <s v="UNC P/R - Regular"/>
    <s v="201"/>
    <s v="HR Operations"/>
    <x v="0"/>
    <n v="35367.61"/>
    <s v="002"/>
  </r>
  <r>
    <s v="MAY-26"/>
    <x v="0"/>
    <s v="50000"/>
    <x v="4"/>
    <s v="UNC P/R - Regular"/>
    <s v="UNC P/R - Regular"/>
    <s v="201"/>
    <s v="HR Operations"/>
    <x v="0"/>
    <n v="110194.46"/>
    <s v="002"/>
  </r>
  <r>
    <s v="APR-26"/>
    <x v="0"/>
    <s v="50000"/>
    <x v="4"/>
    <s v="UNC P/R - Regular"/>
    <s v="UNC P/R - Regular"/>
    <s v="195"/>
    <s v="Safety"/>
    <x v="0"/>
    <n v="49497.75"/>
    <s v="002"/>
  </r>
  <r>
    <s v="FEB-26"/>
    <x v="0"/>
    <s v="50000"/>
    <x v="4"/>
    <s v="UNC P/R - Regular"/>
    <s v="UNC P/R - Regular"/>
    <s v="195"/>
    <s v="Safety"/>
    <x v="0"/>
    <n v="40884.080000000002"/>
    <s v="002"/>
  </r>
  <r>
    <s v="JAN-26"/>
    <x v="0"/>
    <s v="50000"/>
    <x v="4"/>
    <s v="UNC P/R - Regular"/>
    <s v="UNC P/R - Regular"/>
    <s v="195"/>
    <s v="Safety"/>
    <x v="0"/>
    <n v="33652.400000000001"/>
    <s v="002"/>
  </r>
  <r>
    <s v="JUN-26"/>
    <x v="0"/>
    <s v="50000"/>
    <x v="4"/>
    <s v="UNC P/R - Regular"/>
    <s v="UNC P/R - Regular"/>
    <s v="195"/>
    <s v="Safety"/>
    <x v="0"/>
    <n v="43014.25"/>
    <s v="002"/>
  </r>
  <r>
    <s v="MAR-26"/>
    <x v="0"/>
    <s v="50000"/>
    <x v="4"/>
    <s v="UNC P/R - Regular"/>
    <s v="UNC P/R - Regular"/>
    <s v="195"/>
    <s v="Safety"/>
    <x v="0"/>
    <n v="44633.83"/>
    <s v="002"/>
  </r>
  <r>
    <s v="MAY-26"/>
    <x v="0"/>
    <s v="50000"/>
    <x v="4"/>
    <s v="UNC P/R - Regular"/>
    <s v="UNC P/R - Regular"/>
    <s v="195"/>
    <s v="Safety"/>
    <x v="0"/>
    <n v="72185.97"/>
    <s v="002"/>
  </r>
  <r>
    <s v="APR-26"/>
    <x v="0"/>
    <s v="50000"/>
    <x v="4"/>
    <s v="UNC P/R - Regular"/>
    <s v="UNC P/R - Regular"/>
    <s v="193"/>
    <s v="Energy Delivery Environmental"/>
    <x v="0"/>
    <n v="9134.1200000000008"/>
    <s v="002"/>
  </r>
  <r>
    <s v="FEB-26"/>
    <x v="0"/>
    <s v="50000"/>
    <x v="4"/>
    <s v="UNC P/R - Regular"/>
    <s v="UNC P/R - Regular"/>
    <s v="193"/>
    <s v="Energy Delivery Environmental"/>
    <x v="0"/>
    <n v="7740.15"/>
    <s v="002"/>
  </r>
  <r>
    <s v="JAN-26"/>
    <x v="0"/>
    <s v="50000"/>
    <x v="4"/>
    <s v="UNC P/R - Regular"/>
    <s v="UNC P/R - Regular"/>
    <s v="193"/>
    <s v="Energy Delivery Environmental"/>
    <x v="0"/>
    <n v="5593.87"/>
    <s v="002"/>
  </r>
  <r>
    <s v="JUN-26"/>
    <x v="0"/>
    <s v="50000"/>
    <x v="4"/>
    <s v="UNC P/R - Regular"/>
    <s v="UNC P/R - Regular"/>
    <s v="193"/>
    <s v="Energy Delivery Environmental"/>
    <x v="0"/>
    <n v="7302.16"/>
    <s v="002"/>
  </r>
  <r>
    <s v="MAR-26"/>
    <x v="0"/>
    <s v="50000"/>
    <x v="4"/>
    <s v="UNC P/R - Regular"/>
    <s v="UNC P/R - Regular"/>
    <s v="193"/>
    <s v="Energy Delivery Environmental"/>
    <x v="0"/>
    <n v="9162.3799999999992"/>
    <s v="002"/>
  </r>
  <r>
    <s v="MAY-26"/>
    <x v="0"/>
    <s v="50000"/>
    <x v="4"/>
    <s v="UNC P/R - Regular"/>
    <s v="UNC P/R - Regular"/>
    <s v="193"/>
    <s v="Energy Delivery Environmental"/>
    <x v="0"/>
    <n v="15966.37"/>
    <s v="002"/>
  </r>
  <r>
    <s v="APR-26"/>
    <x v="0"/>
    <s v="50000"/>
    <x v="4"/>
    <s v="UNC P/R - Regular"/>
    <s v="UNC P/R - Regular"/>
    <s v="192"/>
    <s v="UES Support"/>
    <x v="0"/>
    <n v="8239.9500000000007"/>
    <s v="002"/>
  </r>
  <r>
    <s v="APR-26"/>
    <x v="0"/>
    <s v="50000"/>
    <x v="4"/>
    <m/>
    <s v="UNC P/R - Regular"/>
    <s v="192"/>
    <s v="UES Support"/>
    <x v="0"/>
    <n v="0"/>
    <s v="002"/>
  </r>
  <r>
    <s v="JAN-26"/>
    <x v="0"/>
    <s v="50000"/>
    <x v="4"/>
    <s v="UNC P/R - Regular"/>
    <s v="UNC P/R - Regular"/>
    <s v="192"/>
    <s v="UES Support"/>
    <x v="0"/>
    <n v="7069.71"/>
    <s v="002"/>
  </r>
  <r>
    <s v="JAN-26"/>
    <x v="0"/>
    <s v="50000"/>
    <x v="4"/>
    <m/>
    <s v="UNC P/R - Regular"/>
    <s v="192"/>
    <s v="UES Support"/>
    <x v="0"/>
    <n v="0"/>
    <s v="002"/>
  </r>
  <r>
    <s v="JUN-26"/>
    <x v="0"/>
    <s v="50000"/>
    <x v="4"/>
    <s v="UNC P/R - Regular"/>
    <s v="UNC P/R - Regular"/>
    <s v="192"/>
    <s v="UES Support"/>
    <x v="0"/>
    <n v="7090.2"/>
    <s v="002"/>
  </r>
  <r>
    <s v="JUN-26"/>
    <x v="0"/>
    <s v="50000"/>
    <x v="4"/>
    <m/>
    <s v="UNC P/R - Regular"/>
    <s v="192"/>
    <s v="UES Support"/>
    <x v="0"/>
    <n v="0"/>
    <s v="002"/>
  </r>
  <r>
    <s v="MAR-26"/>
    <x v="0"/>
    <s v="50000"/>
    <x v="4"/>
    <s v="UNC P/R - Regular"/>
    <s v="UNC P/R - Regular"/>
    <s v="192"/>
    <s v="UES Support"/>
    <x v="0"/>
    <n v="16919.88"/>
    <s v="002"/>
  </r>
  <r>
    <s v="MAR-26"/>
    <x v="0"/>
    <s v="50000"/>
    <x v="4"/>
    <m/>
    <s v="UNC P/R - Regular"/>
    <s v="192"/>
    <s v="UES Support"/>
    <x v="0"/>
    <n v="0"/>
    <s v="002"/>
  </r>
  <r>
    <s v="MAY-26"/>
    <x v="0"/>
    <s v="50000"/>
    <x v="4"/>
    <s v="UNC P/R - Regular"/>
    <s v="UNC P/R - Regular"/>
    <s v="192"/>
    <s v="UES Support"/>
    <x v="0"/>
    <n v="8144.14"/>
    <s v="002"/>
  </r>
  <r>
    <s v="MAY-26"/>
    <x v="0"/>
    <s v="50000"/>
    <x v="4"/>
    <m/>
    <s v="UNC P/R - Regular"/>
    <s v="192"/>
    <s v="UES Support"/>
    <x v="0"/>
    <n v="0"/>
    <s v="002"/>
  </r>
  <r>
    <s v="APR-26"/>
    <x v="0"/>
    <s v="50000"/>
    <x v="4"/>
    <s v="UNC P/R - Regular"/>
    <s v="UNC P/R - Regular"/>
    <s v="162"/>
    <s v="Corporate Security"/>
    <x v="0"/>
    <n v="44601.5"/>
    <s v="002"/>
  </r>
  <r>
    <s v="FEB-26"/>
    <x v="0"/>
    <s v="50000"/>
    <x v="4"/>
    <s v="UNC P/R - Regular"/>
    <s v="UNC P/R - Regular"/>
    <s v="162"/>
    <s v="Corporate Security"/>
    <x v="0"/>
    <n v="36206.85"/>
    <s v="002"/>
  </r>
  <r>
    <s v="JAN-26"/>
    <x v="0"/>
    <s v="50000"/>
    <x v="4"/>
    <s v="UNC P/R - Regular"/>
    <s v="UNC P/R - Regular"/>
    <s v="162"/>
    <s v="Corporate Security"/>
    <x v="0"/>
    <n v="28588.41"/>
    <s v="002"/>
  </r>
  <r>
    <s v="JUN-26"/>
    <x v="0"/>
    <s v="50000"/>
    <x v="4"/>
    <s v="UNC P/R - Regular"/>
    <s v="UNC P/R - Regular"/>
    <s v="162"/>
    <s v="Corporate Security"/>
    <x v="0"/>
    <n v="45138.55"/>
    <s v="002"/>
  </r>
  <r>
    <s v="MAR-26"/>
    <x v="0"/>
    <s v="50000"/>
    <x v="4"/>
    <s v="UNC P/R - Regular"/>
    <s v="UNC P/R - Regular"/>
    <s v="162"/>
    <s v="Corporate Security"/>
    <x v="0"/>
    <n v="41794.99"/>
    <s v="002"/>
  </r>
  <r>
    <s v="MAY-26"/>
    <x v="0"/>
    <s v="50000"/>
    <x v="4"/>
    <s v="UNC P/R - Regular"/>
    <s v="UNC P/R - Regular"/>
    <s v="162"/>
    <s v="Corporate Security"/>
    <x v="0"/>
    <n v="67462.33"/>
    <s v="002"/>
  </r>
  <r>
    <s v="JUN-26"/>
    <x v="0"/>
    <s v="50000"/>
    <x v="4"/>
    <s v="UNC P/R - Regular"/>
    <s v="UNC P/R - Regular"/>
    <s v="161"/>
    <s v="Risk Management"/>
    <x v="0"/>
    <n v="2553.9299999999998"/>
    <s v="002"/>
  </r>
  <r>
    <s v="APR-26"/>
    <x v="0"/>
    <s v="50000"/>
    <x v="4"/>
    <s v="UNC P/R - Regular"/>
    <s v="UNC P/R - Regular"/>
    <s v="160"/>
    <s v="Legal"/>
    <x v="0"/>
    <n v="136351.6"/>
    <s v="002"/>
  </r>
  <r>
    <s v="FEB-26"/>
    <x v="0"/>
    <s v="50000"/>
    <x v="4"/>
    <s v="UNC P/R - Regular"/>
    <s v="UNC P/R - Regular"/>
    <s v="160"/>
    <s v="Legal"/>
    <x v="0"/>
    <n v="120964.77"/>
    <s v="002"/>
  </r>
  <r>
    <s v="JAN-26"/>
    <x v="0"/>
    <s v="50000"/>
    <x v="4"/>
    <s v="UNC P/R - Regular"/>
    <s v="UNC P/R - Regular"/>
    <s v="160"/>
    <s v="Legal"/>
    <x v="0"/>
    <n v="87892.51"/>
    <s v="002"/>
  </r>
  <r>
    <s v="JUN-26"/>
    <x v="0"/>
    <s v="50000"/>
    <x v="4"/>
    <s v="UNC P/R - Regular"/>
    <s v="UNC P/R - Regular"/>
    <s v="160"/>
    <s v="Legal"/>
    <x v="0"/>
    <n v="103199.01"/>
    <s v="002"/>
  </r>
  <r>
    <s v="MAR-26"/>
    <x v="0"/>
    <s v="50000"/>
    <x v="4"/>
    <s v="UNC P/R - Regular"/>
    <s v="UNC P/R - Regular"/>
    <s v="160"/>
    <s v="Legal"/>
    <x v="0"/>
    <n v="121020.74"/>
    <s v="002"/>
  </r>
  <r>
    <s v="MAY-26"/>
    <x v="0"/>
    <s v="50000"/>
    <x v="4"/>
    <s v="UNC P/R - Regular"/>
    <s v="UNC P/R - Regular"/>
    <s v="160"/>
    <s v="Legal"/>
    <x v="0"/>
    <n v="189085.99"/>
    <s v="002"/>
  </r>
  <r>
    <s v="APR-26"/>
    <x v="0"/>
    <s v="50000"/>
    <x v="4"/>
    <s v="UNC P/R - Regular"/>
    <s v="UNC P/R - Regular"/>
    <s v="140"/>
    <s v="Regulatory Counsel"/>
    <x v="0"/>
    <n v="47393.79"/>
    <s v="002"/>
  </r>
  <r>
    <s v="FEB-26"/>
    <x v="0"/>
    <s v="50000"/>
    <x v="4"/>
    <s v="UNC P/R - Regular"/>
    <s v="UNC P/R - Regular"/>
    <s v="140"/>
    <s v="Regulatory Counsel"/>
    <x v="0"/>
    <n v="29015.31"/>
    <s v="002"/>
  </r>
  <r>
    <s v="JAN-26"/>
    <x v="0"/>
    <s v="50000"/>
    <x v="4"/>
    <s v="UNC P/R - Regular"/>
    <s v="UNC P/R - Regular"/>
    <s v="140"/>
    <s v="Regulatory Counsel"/>
    <x v="0"/>
    <n v="29740.560000000001"/>
    <s v="002"/>
  </r>
  <r>
    <s v="JUN-26"/>
    <x v="0"/>
    <s v="50000"/>
    <x v="4"/>
    <s v="UNC P/R - Regular"/>
    <s v="UNC P/R - Regular"/>
    <s v="140"/>
    <s v="Regulatory Counsel"/>
    <x v="0"/>
    <n v="34126.050000000003"/>
    <s v="002"/>
  </r>
  <r>
    <s v="MAR-26"/>
    <x v="0"/>
    <s v="50000"/>
    <x v="4"/>
    <s v="UNC P/R - Regular"/>
    <s v="UNC P/R - Regular"/>
    <s v="140"/>
    <s v="Regulatory Counsel"/>
    <x v="0"/>
    <n v="42971.62"/>
    <s v="002"/>
  </r>
  <r>
    <s v="MAY-26"/>
    <x v="0"/>
    <s v="50000"/>
    <x v="4"/>
    <s v="UNC P/R - Regular"/>
    <s v="UNC P/R - Regular"/>
    <s v="140"/>
    <s v="Regulatory Counsel"/>
    <x v="0"/>
    <n v="79537.210000000006"/>
    <s v="002"/>
  </r>
  <r>
    <s v="APR-26"/>
    <x v="0"/>
    <s v="50000"/>
    <x v="4"/>
    <s v="UNC P/R - Regular"/>
    <s v="UNC P/R - Regular"/>
    <s v="100"/>
    <s v="CEO Adm"/>
    <x v="0"/>
    <n v="6119.5"/>
    <s v="002"/>
  </r>
  <r>
    <s v="APR-26"/>
    <x v="0"/>
    <s v="50000"/>
    <x v="4"/>
    <m/>
    <s v="UNC P/R - Regular"/>
    <s v="100"/>
    <s v="CEO Adm"/>
    <x v="0"/>
    <n v="-6018.19"/>
    <s v="002"/>
  </r>
  <r>
    <s v="FEB-26"/>
    <x v="0"/>
    <s v="50000"/>
    <x v="4"/>
    <s v="UNC P/R - Regular"/>
    <s v="UNC P/R - Regular"/>
    <s v="100"/>
    <s v="CEO Adm"/>
    <x v="0"/>
    <n v="2290.56"/>
    <s v="002"/>
  </r>
  <r>
    <s v="FEB-26"/>
    <x v="0"/>
    <s v="50000"/>
    <x v="4"/>
    <m/>
    <s v="UNC P/R - Regular"/>
    <s v="100"/>
    <s v="CEO Adm"/>
    <x v="0"/>
    <n v="-2278.61"/>
    <s v="002"/>
  </r>
  <r>
    <s v="JAN-26"/>
    <x v="0"/>
    <s v="50000"/>
    <x v="4"/>
    <s v="UNC P/R - Regular"/>
    <s v="UNC P/R - Regular"/>
    <s v="100"/>
    <s v="CEO Adm"/>
    <x v="0"/>
    <n v="7307.69"/>
    <s v="002"/>
  </r>
  <r>
    <s v="JUN-26"/>
    <x v="0"/>
    <s v="50000"/>
    <x v="4"/>
    <s v="UNC P/R - Regular"/>
    <s v="UNC P/R - Regular"/>
    <s v="100"/>
    <s v="CEO Adm"/>
    <x v="0"/>
    <n v="7059.89"/>
    <s v="002"/>
  </r>
  <r>
    <s v="JUN-26"/>
    <x v="0"/>
    <s v="50000"/>
    <x v="4"/>
    <m/>
    <s v="UNC P/R - Regular"/>
    <s v="100"/>
    <s v="CEO Adm"/>
    <x v="0"/>
    <n v="-6606.96"/>
    <s v="002"/>
  </r>
  <r>
    <s v="MAR-26"/>
    <x v="0"/>
    <s v="50000"/>
    <x v="4"/>
    <s v="UNC P/R - Regular"/>
    <s v="UNC P/R - Regular"/>
    <s v="100"/>
    <s v="CEO Adm"/>
    <x v="0"/>
    <n v="4231.66"/>
    <s v="002"/>
  </r>
  <r>
    <s v="MAR-26"/>
    <x v="0"/>
    <s v="50000"/>
    <x v="4"/>
    <m/>
    <s v="UNC P/R - Regular"/>
    <s v="100"/>
    <s v="CEO Adm"/>
    <x v="0"/>
    <n v="-4209.5600000000004"/>
    <s v="002"/>
  </r>
  <r>
    <s v="MAY-26"/>
    <x v="0"/>
    <s v="50000"/>
    <x v="4"/>
    <s v="UNC P/R - Regular"/>
    <s v="UNC P/R - Regular"/>
    <s v="100"/>
    <s v="CEO Adm"/>
    <x v="0"/>
    <n v="6708.13"/>
    <s v="002"/>
  </r>
  <r>
    <s v="MAY-26"/>
    <x v="0"/>
    <s v="50000"/>
    <x v="4"/>
    <m/>
    <s v="UNC P/R - Regular"/>
    <s v="100"/>
    <s v="CEO Adm"/>
    <x v="0"/>
    <n v="-6083.65"/>
    <s v="002"/>
  </r>
  <r>
    <s v="APR-26"/>
    <x v="0"/>
    <s v="50000"/>
    <x v="5"/>
    <s v="UNC P/R - Overtime"/>
    <s v="UNC P/R - Overtime"/>
    <s v="941"/>
    <s v="Contr/Wholesale Mktg"/>
    <x v="0"/>
    <n v="6836.24"/>
    <s v="002"/>
  </r>
  <r>
    <s v="FEB-26"/>
    <x v="0"/>
    <s v="50000"/>
    <x v="5"/>
    <s v="UNC P/R - Overtime"/>
    <s v="UNC P/R - Overtime"/>
    <s v="941"/>
    <s v="Contr/Wholesale Mktg"/>
    <x v="0"/>
    <n v="11951.27"/>
    <s v="002"/>
  </r>
  <r>
    <s v="JAN-26"/>
    <x v="0"/>
    <s v="50000"/>
    <x v="5"/>
    <s v="UNC P/R - Overtime"/>
    <s v="UNC P/R - Overtime"/>
    <s v="941"/>
    <s v="Contr/Wholesale Mktg"/>
    <x v="0"/>
    <n v="21592.240000000002"/>
    <s v="002"/>
  </r>
  <r>
    <s v="JUN-26"/>
    <x v="0"/>
    <s v="50000"/>
    <x v="5"/>
    <s v="UNC P/R - Overtime"/>
    <s v="UNC P/R - Overtime"/>
    <s v="941"/>
    <s v="Contr/Wholesale Mktg"/>
    <x v="0"/>
    <n v="11888.42"/>
    <s v="002"/>
  </r>
  <r>
    <s v="MAR-26"/>
    <x v="0"/>
    <s v="50000"/>
    <x v="5"/>
    <s v="UNC P/R - Overtime"/>
    <s v="UNC P/R - Overtime"/>
    <s v="941"/>
    <s v="Contr/Wholesale Mktg"/>
    <x v="0"/>
    <n v="7956.58"/>
    <s v="002"/>
  </r>
  <r>
    <s v="MAY-26"/>
    <x v="0"/>
    <s v="50000"/>
    <x v="5"/>
    <s v="UNC P/R - Overtime"/>
    <s v="UNC P/R - Overtime"/>
    <s v="941"/>
    <s v="Contr/Wholesale Mktg"/>
    <x v="0"/>
    <n v="12326.31"/>
    <s v="002"/>
  </r>
  <r>
    <s v="MAR-26"/>
    <x v="0"/>
    <s v="50000"/>
    <x v="5"/>
    <s v="UNC P/R - Overtime"/>
    <s v="UNC P/R - Overtime"/>
    <s v="928"/>
    <s v="Constr &amp; Maint Resources"/>
    <x v="0"/>
    <n v="22.36"/>
    <s v="002"/>
  </r>
  <r>
    <s v="FEB-26"/>
    <x v="0"/>
    <s v="50000"/>
    <x v="5"/>
    <s v="UNC P/R - Overtime"/>
    <s v="UNC P/R - Overtime"/>
    <s v="662"/>
    <s v="SPG Training"/>
    <x v="0"/>
    <n v="22.13"/>
    <s v="002"/>
  </r>
  <r>
    <s v="FEB-26"/>
    <x v="0"/>
    <s v="50000"/>
    <x v="5"/>
    <m/>
    <s v="UNC P/R - Overtime"/>
    <s v="662"/>
    <s v="SPG Training"/>
    <x v="0"/>
    <n v="-11.07"/>
    <s v="002"/>
  </r>
  <r>
    <s v="MAY-26"/>
    <x v="0"/>
    <s v="50000"/>
    <x v="5"/>
    <s v="UNC P/R - Overtime"/>
    <s v="UNC P/R - Overtime"/>
    <s v="662"/>
    <s v="SPG Training"/>
    <x v="0"/>
    <n v="228.08"/>
    <s v="002"/>
  </r>
  <r>
    <s v="MAY-26"/>
    <x v="0"/>
    <s v="50000"/>
    <x v="5"/>
    <m/>
    <s v="UNC P/R - Overtime"/>
    <s v="662"/>
    <s v="SPG Training"/>
    <x v="0"/>
    <n v="-114.04"/>
    <s v="002"/>
  </r>
  <r>
    <s v="MAY-26"/>
    <x v="0"/>
    <s v="50000"/>
    <x v="5"/>
    <s v="UNC P/R - Overtime"/>
    <s v="UNC P/R - Overtime"/>
    <s v="465"/>
    <s v="Energy Programs - Renewables"/>
    <x v="0"/>
    <n v="141.38999999999999"/>
    <s v="002"/>
  </r>
  <r>
    <s v="APR-26"/>
    <x v="0"/>
    <s v="50000"/>
    <x v="5"/>
    <s v="UNC P/R - Overtime"/>
    <s v="UNC P/R - Overtime"/>
    <s v="433"/>
    <s v="ER Solar PV"/>
    <x v="0"/>
    <n v="223.52"/>
    <s v="002"/>
  </r>
  <r>
    <s v="MAR-26"/>
    <x v="0"/>
    <s v="50000"/>
    <x v="5"/>
    <s v="UNC P/R - Overtime"/>
    <s v="UNC P/R - Overtime"/>
    <s v="433"/>
    <s v="ER Solar PV"/>
    <x v="0"/>
    <n v="1030.02"/>
    <s v="002"/>
  </r>
  <r>
    <s v="APR-26"/>
    <x v="0"/>
    <s v="50000"/>
    <x v="5"/>
    <s v="UNC P/R - Overtime"/>
    <s v="UNC P/R - Overtime"/>
    <s v="362"/>
    <s v="Financial Planning &amp; Analysis"/>
    <x v="0"/>
    <n v="222.36"/>
    <s v="002"/>
  </r>
  <r>
    <s v="FEB-26"/>
    <x v="0"/>
    <s v="50000"/>
    <x v="5"/>
    <s v="UNC P/R - Overtime"/>
    <s v="UNC P/R - Overtime"/>
    <s v="362"/>
    <s v="Financial Planning &amp; Analysis"/>
    <x v="0"/>
    <n v="563.95000000000005"/>
    <s v="002"/>
  </r>
  <r>
    <s v="MAR-26"/>
    <x v="0"/>
    <s v="50000"/>
    <x v="5"/>
    <s v="UNC P/R - Overtime"/>
    <s v="UNC P/R - Overtime"/>
    <s v="362"/>
    <s v="Financial Planning &amp; Analysis"/>
    <x v="0"/>
    <n v="444.67"/>
    <s v="002"/>
  </r>
  <r>
    <s v="APR-26"/>
    <x v="0"/>
    <s v="50000"/>
    <x v="5"/>
    <s v="UNC P/R - Overtime"/>
    <s v="UNC P/R - Overtime"/>
    <s v="353"/>
    <s v="IT Infrastructure"/>
    <x v="0"/>
    <n v="376.05"/>
    <s v="002"/>
  </r>
  <r>
    <s v="APR-26"/>
    <x v="0"/>
    <s v="50000"/>
    <x v="5"/>
    <m/>
    <s v="UNC P/R - Overtime"/>
    <s v="353"/>
    <s v="IT Infrastructure"/>
    <x v="0"/>
    <n v="-97.74"/>
    <s v="002"/>
  </r>
  <r>
    <s v="JUN-26"/>
    <x v="0"/>
    <s v="50000"/>
    <x v="5"/>
    <s v="UNC P/R - Overtime"/>
    <s v="UNC P/R - Overtime"/>
    <s v="353"/>
    <s v="IT Infrastructure"/>
    <x v="0"/>
    <n v="150.41999999999999"/>
    <s v="002"/>
  </r>
  <r>
    <s v="JUN-26"/>
    <x v="0"/>
    <s v="50000"/>
    <x v="5"/>
    <m/>
    <s v="UNC P/R - Overtime"/>
    <s v="353"/>
    <s v="IT Infrastructure"/>
    <x v="0"/>
    <n v="-39.090000000000003"/>
    <s v="002"/>
  </r>
  <r>
    <s v="MAR-26"/>
    <x v="0"/>
    <s v="50000"/>
    <x v="5"/>
    <s v="UNC P/R - Overtime"/>
    <s v="UNC P/R - Overtime"/>
    <s v="353"/>
    <s v="IT Infrastructure"/>
    <x v="0"/>
    <n v="300.83"/>
    <s v="002"/>
  </r>
  <r>
    <s v="MAR-26"/>
    <x v="0"/>
    <s v="50000"/>
    <x v="5"/>
    <m/>
    <s v="UNC P/R - Overtime"/>
    <s v="353"/>
    <s v="IT Infrastructure"/>
    <x v="0"/>
    <n v="-78.180000000000007"/>
    <s v="002"/>
  </r>
  <r>
    <s v="MAY-26"/>
    <x v="0"/>
    <s v="50000"/>
    <x v="5"/>
    <s v="UNC P/R - Overtime"/>
    <s v="UNC P/R - Overtime"/>
    <s v="353"/>
    <s v="IT Infrastructure"/>
    <x v="0"/>
    <n v="150.41999999999999"/>
    <s v="002"/>
  </r>
  <r>
    <s v="MAY-26"/>
    <x v="0"/>
    <s v="50000"/>
    <x v="5"/>
    <m/>
    <s v="UNC P/R - Overtime"/>
    <s v="353"/>
    <s v="IT Infrastructure"/>
    <x v="0"/>
    <n v="-39.090000000000003"/>
    <s v="002"/>
  </r>
  <r>
    <s v="APR-26"/>
    <x v="0"/>
    <s v="50000"/>
    <x v="5"/>
    <s v="UNC P/R - Overtime"/>
    <s v="UNC P/R - Overtime"/>
    <s v="352"/>
    <s v="IT Client Technology"/>
    <x v="0"/>
    <n v="1847.04"/>
    <s v="002"/>
  </r>
  <r>
    <s v="APR-26"/>
    <x v="0"/>
    <s v="50000"/>
    <x v="5"/>
    <m/>
    <s v="UNC P/R - Overtime"/>
    <s v="352"/>
    <s v="IT Client Technology"/>
    <x v="0"/>
    <n v="-480.04"/>
    <s v="002"/>
  </r>
  <r>
    <s v="FEB-26"/>
    <x v="0"/>
    <s v="50000"/>
    <x v="5"/>
    <s v="UNC P/R - Overtime"/>
    <s v="UNC P/R - Overtime"/>
    <s v="352"/>
    <s v="IT Client Technology"/>
    <x v="0"/>
    <n v="1665.87"/>
    <s v="002"/>
  </r>
  <r>
    <s v="FEB-26"/>
    <x v="0"/>
    <s v="50000"/>
    <x v="5"/>
    <m/>
    <s v="UNC P/R - Overtime"/>
    <s v="352"/>
    <s v="IT Client Technology"/>
    <x v="0"/>
    <n v="-432.96"/>
    <s v="002"/>
  </r>
  <r>
    <s v="JAN-26"/>
    <x v="0"/>
    <s v="50000"/>
    <x v="5"/>
    <s v="UNC P/R - Overtime"/>
    <s v="UNC P/R - Overtime"/>
    <s v="352"/>
    <s v="IT Client Technology"/>
    <x v="0"/>
    <n v="1278.3800000000001"/>
    <s v="002"/>
  </r>
  <r>
    <s v="JAN-26"/>
    <x v="0"/>
    <s v="50000"/>
    <x v="5"/>
    <m/>
    <s v="UNC P/R - Overtime"/>
    <s v="352"/>
    <s v="IT Client Technology"/>
    <x v="0"/>
    <n v="-332.26"/>
    <s v="002"/>
  </r>
  <r>
    <s v="JUN-26"/>
    <x v="0"/>
    <s v="50000"/>
    <x v="5"/>
    <s v="UNC P/R - Overtime"/>
    <s v="UNC P/R - Overtime"/>
    <s v="352"/>
    <s v="IT Client Technology"/>
    <x v="0"/>
    <n v="1381.56"/>
    <s v="002"/>
  </r>
  <r>
    <s v="JUN-26"/>
    <x v="0"/>
    <s v="50000"/>
    <x v="5"/>
    <m/>
    <s v="UNC P/R - Overtime"/>
    <s v="352"/>
    <s v="IT Client Technology"/>
    <x v="0"/>
    <n v="-359.07"/>
    <s v="002"/>
  </r>
  <r>
    <s v="MAR-26"/>
    <x v="0"/>
    <s v="50000"/>
    <x v="5"/>
    <s v="UNC P/R - Overtime"/>
    <s v="UNC P/R - Overtime"/>
    <s v="352"/>
    <s v="IT Client Technology"/>
    <x v="0"/>
    <n v="1810.11"/>
    <s v="002"/>
  </r>
  <r>
    <s v="MAR-26"/>
    <x v="0"/>
    <s v="50000"/>
    <x v="5"/>
    <m/>
    <s v="UNC P/R - Overtime"/>
    <s v="352"/>
    <s v="IT Client Technology"/>
    <x v="0"/>
    <n v="-470.44"/>
    <s v="002"/>
  </r>
  <r>
    <s v="MAY-26"/>
    <x v="0"/>
    <s v="50000"/>
    <x v="5"/>
    <s v="UNC P/R - Overtime"/>
    <s v="UNC P/R - Overtime"/>
    <s v="352"/>
    <s v="IT Client Technology"/>
    <x v="0"/>
    <n v="2655.33"/>
    <s v="002"/>
  </r>
  <r>
    <s v="MAY-26"/>
    <x v="0"/>
    <s v="50000"/>
    <x v="5"/>
    <m/>
    <s v="UNC P/R - Overtime"/>
    <s v="352"/>
    <s v="IT Client Technology"/>
    <x v="0"/>
    <n v="-690.12"/>
    <s v="002"/>
  </r>
  <r>
    <s v="APR-26"/>
    <x v="0"/>
    <s v="50000"/>
    <x v="5"/>
    <s v="UNC P/R - Overtime"/>
    <s v="UNC P/R - Overtime"/>
    <s v="325"/>
    <s v="Accounts Payable - SGS U3&amp;4 Support"/>
    <x v="0"/>
    <n v="361.53"/>
    <s v="002"/>
  </r>
  <r>
    <s v="FEB-26"/>
    <x v="0"/>
    <s v="50000"/>
    <x v="5"/>
    <s v="UNC P/R - Overtime"/>
    <s v="UNC P/R - Overtime"/>
    <s v="325"/>
    <s v="Accounts Payable - SGS U3&amp;4 Support"/>
    <x v="0"/>
    <n v="521.9"/>
    <s v="002"/>
  </r>
  <r>
    <s v="JAN-26"/>
    <x v="0"/>
    <s v="50000"/>
    <x v="5"/>
    <s v="UNC P/R - Overtime"/>
    <s v="UNC P/R - Overtime"/>
    <s v="325"/>
    <s v="Accounts Payable - SGS U3&amp;4 Support"/>
    <x v="0"/>
    <n v="463.91"/>
    <s v="002"/>
  </r>
  <r>
    <s v="JUN-26"/>
    <x v="0"/>
    <s v="50000"/>
    <x v="5"/>
    <s v="UNC P/R - Overtime"/>
    <s v="UNC P/R - Overtime"/>
    <s v="325"/>
    <s v="Accounts Payable - SGS U3&amp;4 Support"/>
    <x v="0"/>
    <n v="968.27"/>
    <s v="002"/>
  </r>
  <r>
    <s v="MAR-26"/>
    <x v="0"/>
    <s v="50000"/>
    <x v="5"/>
    <s v="UNC P/R - Overtime"/>
    <s v="UNC P/R - Overtime"/>
    <s v="325"/>
    <s v="Accounts Payable - SGS U3&amp;4 Support"/>
    <x v="0"/>
    <n v="434.92"/>
    <s v="002"/>
  </r>
  <r>
    <s v="MAY-26"/>
    <x v="0"/>
    <s v="50000"/>
    <x v="5"/>
    <s v="UNC P/R - Overtime"/>
    <s v="UNC P/R - Overtime"/>
    <s v="325"/>
    <s v="Accounts Payable - SGS U3&amp;4 Support"/>
    <x v="0"/>
    <n v="512.17999999999995"/>
    <s v="002"/>
  </r>
  <r>
    <s v="APR-26"/>
    <x v="0"/>
    <s v="50000"/>
    <x v="5"/>
    <s v="UNC P/R - Overtime"/>
    <s v="UNC P/R - Overtime"/>
    <s v="320"/>
    <s v="Corporate Accounting"/>
    <x v="0"/>
    <n v="487.61"/>
    <s v="002"/>
  </r>
  <r>
    <s v="FEB-26"/>
    <x v="0"/>
    <s v="50000"/>
    <x v="5"/>
    <s v="UNC P/R - Overtime"/>
    <s v="UNC P/R - Overtime"/>
    <s v="320"/>
    <s v="Corporate Accounting"/>
    <x v="0"/>
    <n v="325.07"/>
    <s v="002"/>
  </r>
  <r>
    <s v="JAN-26"/>
    <x v="0"/>
    <s v="50000"/>
    <x v="5"/>
    <s v="UNC P/R - Overtime"/>
    <s v="UNC P/R - Overtime"/>
    <s v="320"/>
    <s v="Corporate Accounting"/>
    <x v="0"/>
    <n v="137.53"/>
    <s v="002"/>
  </r>
  <r>
    <s v="MAR-26"/>
    <x v="0"/>
    <s v="50000"/>
    <x v="5"/>
    <s v="UNC P/R - Overtime"/>
    <s v="UNC P/R - Overtime"/>
    <s v="320"/>
    <s v="Corporate Accounting"/>
    <x v="0"/>
    <n v="262.55"/>
    <s v="002"/>
  </r>
  <r>
    <s v="APR-26"/>
    <x v="0"/>
    <s v="50000"/>
    <x v="5"/>
    <s v="UNC P/R - Overtime"/>
    <s v="UNC P/R - Overtime"/>
    <s v="317"/>
    <s v="Accounts Payable"/>
    <x v="0"/>
    <n v="198.42"/>
    <s v="002"/>
  </r>
  <r>
    <s v="FEB-26"/>
    <x v="0"/>
    <s v="50000"/>
    <x v="5"/>
    <s v="UNC P/R - Overtime"/>
    <s v="UNC P/R - Overtime"/>
    <s v="317"/>
    <s v="Accounts Payable"/>
    <x v="0"/>
    <n v="209.35"/>
    <s v="002"/>
  </r>
  <r>
    <s v="JAN-26"/>
    <x v="0"/>
    <s v="50000"/>
    <x v="5"/>
    <s v="UNC P/R - Overtime"/>
    <s v="UNC P/R - Overtime"/>
    <s v="317"/>
    <s v="Accounts Payable"/>
    <x v="0"/>
    <n v="175.53"/>
    <s v="002"/>
  </r>
  <r>
    <s v="JUN-26"/>
    <x v="0"/>
    <s v="50000"/>
    <x v="5"/>
    <s v="UNC P/R - Overtime"/>
    <s v="UNC P/R - Overtime"/>
    <s v="317"/>
    <s v="Accounts Payable"/>
    <x v="0"/>
    <n v="240.19"/>
    <s v="002"/>
  </r>
  <r>
    <s v="MAR-26"/>
    <x v="0"/>
    <s v="50000"/>
    <x v="5"/>
    <s v="UNC P/R - Overtime"/>
    <s v="UNC P/R - Overtime"/>
    <s v="317"/>
    <s v="Accounts Payable"/>
    <x v="0"/>
    <n v="230.28"/>
    <s v="002"/>
  </r>
  <r>
    <s v="MAY-26"/>
    <x v="0"/>
    <s v="50000"/>
    <x v="5"/>
    <s v="UNC P/R - Overtime"/>
    <s v="UNC P/R - Overtime"/>
    <s v="317"/>
    <s v="Accounts Payable"/>
    <x v="0"/>
    <n v="153.91"/>
    <s v="002"/>
  </r>
  <r>
    <s v="MAR-26"/>
    <x v="0"/>
    <s v="50000"/>
    <x v="5"/>
    <s v="UNC P/R - Overtime"/>
    <s v="UNC P/R - Overtime"/>
    <s v="316"/>
    <s v="Payroll"/>
    <x v="0"/>
    <n v="679.66"/>
    <s v="002"/>
  </r>
  <r>
    <s v="FEB-26"/>
    <x v="0"/>
    <s v="50000"/>
    <x v="5"/>
    <s v="UNC P/R - Overtime"/>
    <s v="UNC P/R - Overtime"/>
    <s v="306"/>
    <s v="Energy Settlements"/>
    <x v="0"/>
    <n v="54.03"/>
    <s v="002"/>
  </r>
  <r>
    <s v="JUN-26"/>
    <x v="0"/>
    <s v="50000"/>
    <x v="5"/>
    <s v="UNC P/R - Overtime"/>
    <s v="UNC P/R - Overtime"/>
    <s v="306"/>
    <s v="Energy Settlements"/>
    <x v="0"/>
    <n v="164.52"/>
    <s v="002"/>
  </r>
  <r>
    <s v="FEB-26"/>
    <x v="0"/>
    <s v="50000"/>
    <x v="6"/>
    <s v="UNC P/R - Accruals"/>
    <s v="UNC P/R - Accruals"/>
    <s v="994"/>
    <s v="Welding &amp; Fab Shop"/>
    <x v="0"/>
    <n v="274.04000000000002"/>
    <s v="002"/>
  </r>
  <r>
    <s v="MAR-26"/>
    <x v="0"/>
    <s v="50000"/>
    <x v="6"/>
    <s v="UNC P/R - Accruals"/>
    <s v="UNC P/R - Accruals"/>
    <s v="994"/>
    <s v="Welding &amp; Fab Shop"/>
    <x v="0"/>
    <n v="-274.04000000000002"/>
    <s v="002"/>
  </r>
  <r>
    <s v="APR-26"/>
    <x v="0"/>
    <s v="50000"/>
    <x v="6"/>
    <s v="UNC P/R - Accruals"/>
    <s v="UNC P/R - Accruals"/>
    <s v="989"/>
    <s v="SC&amp;R Admin"/>
    <x v="0"/>
    <n v="-72.650000000000006"/>
    <s v="002"/>
  </r>
  <r>
    <s v="JUN-26"/>
    <x v="0"/>
    <s v="50000"/>
    <x v="6"/>
    <s v="UNC P/R - Accruals"/>
    <s v="UNC P/R - Accruals"/>
    <s v="989"/>
    <s v="SC&amp;R Admin"/>
    <x v="0"/>
    <n v="-2811.54"/>
    <s v="002"/>
  </r>
  <r>
    <s v="JUN-26"/>
    <x v="0"/>
    <s v="50000"/>
    <x v="6"/>
    <m/>
    <s v="UNC P/R - Accruals"/>
    <s v="989"/>
    <s v="SC&amp;R Admin"/>
    <x v="0"/>
    <n v="-667.27"/>
    <s v="002"/>
  </r>
  <r>
    <s v="MAR-26"/>
    <x v="0"/>
    <s v="50000"/>
    <x v="6"/>
    <s v="UNC P/R - Accruals"/>
    <s v="UNC P/R - Accruals"/>
    <s v="989"/>
    <s v="SC&amp;R Admin"/>
    <x v="0"/>
    <n v="72.650000000000006"/>
    <s v="002"/>
  </r>
  <r>
    <s v="MAY-26"/>
    <x v="0"/>
    <s v="50000"/>
    <x v="6"/>
    <s v="UNC P/R - Accruals"/>
    <s v="UNC P/R - Accruals"/>
    <s v="989"/>
    <s v="SC&amp;R Admin"/>
    <x v="0"/>
    <n v="3481.78"/>
    <s v="002"/>
  </r>
  <r>
    <s v="APR-26"/>
    <x v="0"/>
    <s v="50000"/>
    <x v="6"/>
    <s v="UNC P/R - Accruals"/>
    <s v="UNC P/R - Accruals"/>
    <s v="988"/>
    <s v="T&amp;D Equipment C&amp;M Admin"/>
    <x v="0"/>
    <n v="-1373.13"/>
    <s v="002"/>
  </r>
  <r>
    <s v="APR-26"/>
    <x v="0"/>
    <s v="50000"/>
    <x v="6"/>
    <m/>
    <s v="UNC P/R - Accruals"/>
    <s v="988"/>
    <s v="T&amp;D Equipment C&amp;M Admin"/>
    <x v="0"/>
    <n v="-129.76"/>
    <s v="002"/>
  </r>
  <r>
    <s v="FEB-26"/>
    <x v="0"/>
    <s v="50000"/>
    <x v="6"/>
    <s v="UNC P/R - Accruals"/>
    <s v="UNC P/R - Accruals"/>
    <s v="988"/>
    <s v="T&amp;D Equipment C&amp;M Admin"/>
    <x v="0"/>
    <n v="-1204.81"/>
    <s v="002"/>
  </r>
  <r>
    <s v="FEB-26"/>
    <x v="0"/>
    <s v="50000"/>
    <x v="6"/>
    <m/>
    <s v="UNC P/R - Accruals"/>
    <s v="988"/>
    <s v="T&amp;D Equipment C&amp;M Admin"/>
    <x v="0"/>
    <n v="94.03"/>
    <s v="002"/>
  </r>
  <r>
    <s v="JAN-26"/>
    <x v="0"/>
    <s v="50000"/>
    <x v="6"/>
    <s v="UNC P/R - Accruals"/>
    <s v="UNC P/R - Accruals"/>
    <s v="988"/>
    <s v="T&amp;D Equipment C&amp;M Admin"/>
    <x v="0"/>
    <n v="1139.71"/>
    <s v="002"/>
  </r>
  <r>
    <s v="JAN-26"/>
    <x v="0"/>
    <s v="50000"/>
    <x v="6"/>
    <m/>
    <s v="UNC P/R - Accruals"/>
    <s v="988"/>
    <s v="T&amp;D Equipment C&amp;M Admin"/>
    <x v="0"/>
    <n v="-144.18"/>
    <s v="002"/>
  </r>
  <r>
    <s v="JUN-26"/>
    <x v="0"/>
    <s v="50000"/>
    <x v="6"/>
    <s v="UNC P/R - Accruals"/>
    <s v="UNC P/R - Accruals"/>
    <s v="988"/>
    <s v="T&amp;D Equipment C&amp;M Admin"/>
    <x v="0"/>
    <n v="203.94"/>
    <s v="002"/>
  </r>
  <r>
    <s v="JUN-26"/>
    <x v="0"/>
    <s v="50000"/>
    <x v="6"/>
    <m/>
    <s v="UNC P/R - Accruals"/>
    <s v="988"/>
    <s v="T&amp;D Equipment C&amp;M Admin"/>
    <x v="0"/>
    <n v="-72.989999999999995"/>
    <s v="002"/>
  </r>
  <r>
    <s v="MAR-26"/>
    <x v="0"/>
    <s v="50000"/>
    <x v="6"/>
    <s v="UNC P/R - Accruals"/>
    <s v="UNC P/R - Accruals"/>
    <s v="988"/>
    <s v="T&amp;D Equipment C&amp;M Admin"/>
    <x v="0"/>
    <n v="796.81"/>
    <s v="002"/>
  </r>
  <r>
    <s v="MAR-26"/>
    <x v="0"/>
    <s v="50000"/>
    <x v="6"/>
    <m/>
    <s v="UNC P/R - Accruals"/>
    <s v="988"/>
    <s v="T&amp;D Equipment C&amp;M Admin"/>
    <x v="0"/>
    <n v="28.05"/>
    <s v="002"/>
  </r>
  <r>
    <s v="MAY-26"/>
    <x v="0"/>
    <s v="50000"/>
    <x v="6"/>
    <s v="UNC P/R - Accruals"/>
    <s v="UNC P/R - Accruals"/>
    <s v="988"/>
    <s v="T&amp;D Equipment C&amp;M Admin"/>
    <x v="0"/>
    <n v="-1486.69"/>
    <s v="002"/>
  </r>
  <r>
    <s v="MAY-26"/>
    <x v="0"/>
    <s v="50000"/>
    <x v="6"/>
    <m/>
    <s v="UNC P/R - Accruals"/>
    <s v="988"/>
    <s v="T&amp;D Equipment C&amp;M Admin"/>
    <x v="0"/>
    <n v="186.53"/>
    <s v="002"/>
  </r>
  <r>
    <s v="APR-26"/>
    <x v="0"/>
    <s v="50000"/>
    <x v="6"/>
    <s v="UNC P/R - Accruals"/>
    <s v="UNC P/R - Accruals"/>
    <s v="971"/>
    <s v="Generation Sys Cntrl"/>
    <x v="0"/>
    <n v="-67.239999999999995"/>
    <s v="002"/>
  </r>
  <r>
    <s v="FEB-26"/>
    <x v="0"/>
    <s v="50000"/>
    <x v="6"/>
    <s v="UNC P/R - Accruals"/>
    <s v="UNC P/R - Accruals"/>
    <s v="971"/>
    <s v="Generation Sys Cntrl"/>
    <x v="0"/>
    <n v="112.7"/>
    <s v="002"/>
  </r>
  <r>
    <s v="JAN-26"/>
    <x v="0"/>
    <s v="50000"/>
    <x v="6"/>
    <s v="UNC P/R - Accruals"/>
    <s v="UNC P/R - Accruals"/>
    <s v="971"/>
    <s v="Generation Sys Cntrl"/>
    <x v="0"/>
    <n v="108.54"/>
    <s v="002"/>
  </r>
  <r>
    <s v="JUN-26"/>
    <x v="0"/>
    <s v="50000"/>
    <x v="6"/>
    <s v="UNC P/R - Accruals"/>
    <s v="UNC P/R - Accruals"/>
    <s v="971"/>
    <s v="Generation Sys Cntrl"/>
    <x v="0"/>
    <n v="39.229999999999997"/>
    <s v="002"/>
  </r>
  <r>
    <s v="MAR-26"/>
    <x v="0"/>
    <s v="50000"/>
    <x v="6"/>
    <s v="UNC P/R - Accruals"/>
    <s v="UNC P/R - Accruals"/>
    <s v="971"/>
    <s v="Generation Sys Cntrl"/>
    <x v="0"/>
    <n v="-154"/>
    <s v="002"/>
  </r>
  <r>
    <s v="FEB-26"/>
    <x v="0"/>
    <s v="50000"/>
    <x v="6"/>
    <s v="UNC P/R - Accruals"/>
    <s v="UNC P/R - Accruals"/>
    <s v="970"/>
    <s v="Project Management"/>
    <x v="0"/>
    <n v="64.84"/>
    <s v="002"/>
  </r>
  <r>
    <s v="JAN-26"/>
    <x v="0"/>
    <s v="50000"/>
    <x v="6"/>
    <s v="UNC P/R - Accruals"/>
    <s v="UNC P/R - Accruals"/>
    <s v="970"/>
    <s v="Project Management"/>
    <x v="0"/>
    <n v="-34.58"/>
    <s v="002"/>
  </r>
  <r>
    <s v="MAR-26"/>
    <x v="0"/>
    <s v="50000"/>
    <x v="6"/>
    <s v="UNC P/R - Accruals"/>
    <s v="UNC P/R - Accruals"/>
    <s v="970"/>
    <s v="Project Management"/>
    <x v="0"/>
    <n v="-64.84"/>
    <s v="002"/>
  </r>
  <r>
    <s v="APR-26"/>
    <x v="0"/>
    <s v="50000"/>
    <x v="6"/>
    <s v="UNC P/R - Accruals"/>
    <s v="UNC P/R - Accruals"/>
    <s v="963"/>
    <s v="Energy Mgmt Sys Sup"/>
    <x v="0"/>
    <n v="8807.7900000000009"/>
    <s v="002"/>
  </r>
  <r>
    <s v="APR-26"/>
    <x v="0"/>
    <s v="50000"/>
    <x v="6"/>
    <m/>
    <s v="UNC P/R - Accruals"/>
    <s v="963"/>
    <s v="Energy Mgmt Sys Sup"/>
    <x v="0"/>
    <n v="-2994.29"/>
    <s v="002"/>
  </r>
  <r>
    <s v="FEB-26"/>
    <x v="0"/>
    <s v="50000"/>
    <x v="6"/>
    <s v="UNC P/R - Accruals"/>
    <s v="UNC P/R - Accruals"/>
    <s v="963"/>
    <s v="Energy Mgmt Sys Sup"/>
    <x v="0"/>
    <n v="-434.63"/>
    <s v="002"/>
  </r>
  <r>
    <s v="FEB-26"/>
    <x v="0"/>
    <s v="50000"/>
    <x v="6"/>
    <m/>
    <s v="UNC P/R - Accruals"/>
    <s v="963"/>
    <s v="Energy Mgmt Sys Sup"/>
    <x v="0"/>
    <n v="169.91"/>
    <s v="002"/>
  </r>
  <r>
    <s v="JAN-26"/>
    <x v="0"/>
    <s v="50000"/>
    <x v="6"/>
    <s v="UNC P/R - Accruals"/>
    <s v="UNC P/R - Accruals"/>
    <s v="963"/>
    <s v="Energy Mgmt Sys Sup"/>
    <x v="0"/>
    <n v="1637.4"/>
    <s v="002"/>
  </r>
  <r>
    <s v="JAN-26"/>
    <x v="0"/>
    <s v="50000"/>
    <x v="6"/>
    <m/>
    <s v="UNC P/R - Accruals"/>
    <s v="963"/>
    <s v="Energy Mgmt Sys Sup"/>
    <x v="0"/>
    <n v="-215.73"/>
    <s v="002"/>
  </r>
  <r>
    <s v="JUN-26"/>
    <x v="0"/>
    <s v="50000"/>
    <x v="6"/>
    <s v="UNC P/R - Accruals"/>
    <s v="UNC P/R - Accruals"/>
    <s v="963"/>
    <s v="Energy Mgmt Sys Sup"/>
    <x v="0"/>
    <n v="3471.78"/>
    <s v="002"/>
  </r>
  <r>
    <s v="JUN-26"/>
    <x v="0"/>
    <s v="50000"/>
    <x v="6"/>
    <m/>
    <s v="UNC P/R - Accruals"/>
    <s v="963"/>
    <s v="Energy Mgmt Sys Sup"/>
    <x v="0"/>
    <n v="-458.01"/>
    <s v="002"/>
  </r>
  <r>
    <s v="MAR-26"/>
    <x v="0"/>
    <s v="50000"/>
    <x v="6"/>
    <s v="UNC P/R - Accruals"/>
    <s v="UNC P/R - Accruals"/>
    <s v="963"/>
    <s v="Energy Mgmt Sys Sup"/>
    <x v="0"/>
    <n v="1173.8499999999999"/>
    <s v="002"/>
  </r>
  <r>
    <s v="MAR-26"/>
    <x v="0"/>
    <s v="50000"/>
    <x v="6"/>
    <m/>
    <s v="UNC P/R - Accruals"/>
    <s v="963"/>
    <s v="Energy Mgmt Sys Sup"/>
    <x v="0"/>
    <n v="-387.83"/>
    <s v="002"/>
  </r>
  <r>
    <s v="MAY-26"/>
    <x v="0"/>
    <s v="50000"/>
    <x v="6"/>
    <s v="UNC P/R - Accruals"/>
    <s v="UNC P/R - Accruals"/>
    <s v="963"/>
    <s v="Energy Mgmt Sys Sup"/>
    <x v="0"/>
    <n v="-14768.65"/>
    <s v="002"/>
  </r>
  <r>
    <s v="MAY-26"/>
    <x v="0"/>
    <s v="50000"/>
    <x v="6"/>
    <m/>
    <s v="UNC P/R - Accruals"/>
    <s v="963"/>
    <s v="Energy Mgmt Sys Sup"/>
    <x v="0"/>
    <n v="4125.13"/>
    <s v="002"/>
  </r>
  <r>
    <s v="APR-26"/>
    <x v="0"/>
    <s v="50000"/>
    <x v="6"/>
    <s v="UNC P/R - Accruals"/>
    <s v="UNC P/R - Accruals"/>
    <s v="958"/>
    <s v="Energy Services"/>
    <x v="0"/>
    <n v="372.41"/>
    <s v="002"/>
  </r>
  <r>
    <s v="FEB-26"/>
    <x v="0"/>
    <s v="50000"/>
    <x v="6"/>
    <s v="UNC P/R - Accruals"/>
    <s v="UNC P/R - Accruals"/>
    <s v="958"/>
    <s v="Energy Services"/>
    <x v="0"/>
    <n v="377.83"/>
    <s v="002"/>
  </r>
  <r>
    <s v="JAN-26"/>
    <x v="0"/>
    <s v="50000"/>
    <x v="6"/>
    <s v="UNC P/R - Accruals"/>
    <s v="UNC P/R - Accruals"/>
    <s v="958"/>
    <s v="Energy Services"/>
    <x v="0"/>
    <n v="240.83"/>
    <s v="002"/>
  </r>
  <r>
    <s v="JUN-26"/>
    <x v="0"/>
    <s v="50000"/>
    <x v="6"/>
    <s v="UNC P/R - Accruals"/>
    <s v="UNC P/R - Accruals"/>
    <s v="958"/>
    <s v="Energy Services"/>
    <x v="0"/>
    <n v="107.8"/>
    <s v="002"/>
  </r>
  <r>
    <s v="MAR-26"/>
    <x v="0"/>
    <s v="50000"/>
    <x v="6"/>
    <s v="UNC P/R - Accruals"/>
    <s v="UNC P/R - Accruals"/>
    <s v="958"/>
    <s v="Energy Services"/>
    <x v="0"/>
    <n v="-356.58"/>
    <s v="002"/>
  </r>
  <r>
    <s v="MAY-26"/>
    <x v="0"/>
    <s v="50000"/>
    <x v="6"/>
    <s v="UNC P/R - Accruals"/>
    <s v="UNC P/R - Accruals"/>
    <s v="958"/>
    <s v="Energy Services"/>
    <x v="0"/>
    <n v="-519.4"/>
    <s v="002"/>
  </r>
  <r>
    <s v="APR-26"/>
    <x v="0"/>
    <s v="50000"/>
    <x v="6"/>
    <s v="UNC P/R - Accruals"/>
    <s v="UNC P/R - Accruals"/>
    <s v="957"/>
    <s v="Transmission Planning"/>
    <x v="0"/>
    <n v="-526.45000000000005"/>
    <s v="002"/>
  </r>
  <r>
    <s v="FEB-26"/>
    <x v="0"/>
    <s v="50000"/>
    <x v="6"/>
    <s v="UNC P/R - Accruals"/>
    <s v="UNC P/R - Accruals"/>
    <s v="957"/>
    <s v="Transmission Planning"/>
    <x v="0"/>
    <n v="121.71"/>
    <s v="002"/>
  </r>
  <r>
    <s v="JAN-26"/>
    <x v="0"/>
    <s v="50000"/>
    <x v="6"/>
    <s v="UNC P/R - Accruals"/>
    <s v="UNC P/R - Accruals"/>
    <s v="957"/>
    <s v="Transmission Planning"/>
    <x v="0"/>
    <n v="96.17"/>
    <s v="002"/>
  </r>
  <r>
    <s v="JUN-26"/>
    <x v="0"/>
    <s v="50000"/>
    <x v="6"/>
    <s v="UNC P/R - Accruals"/>
    <s v="UNC P/R - Accruals"/>
    <s v="957"/>
    <s v="Transmission Planning"/>
    <x v="0"/>
    <n v="2380.0100000000002"/>
    <s v="002"/>
  </r>
  <r>
    <s v="MAR-26"/>
    <x v="0"/>
    <s v="50000"/>
    <x v="6"/>
    <s v="UNC P/R - Accruals"/>
    <s v="UNC P/R - Accruals"/>
    <s v="957"/>
    <s v="Transmission Planning"/>
    <x v="0"/>
    <n v="222.45"/>
    <s v="002"/>
  </r>
  <r>
    <s v="MAY-26"/>
    <x v="0"/>
    <s v="50000"/>
    <x v="6"/>
    <s v="UNC P/R - Accruals"/>
    <s v="UNC P/R - Accruals"/>
    <s v="957"/>
    <s v="Transmission Planning"/>
    <x v="0"/>
    <n v="-15.87"/>
    <s v="002"/>
  </r>
  <r>
    <s v="APR-26"/>
    <x v="0"/>
    <s v="50000"/>
    <x v="6"/>
    <s v="UNC P/R - Accruals"/>
    <s v="UNC P/R - Accruals"/>
    <s v="955"/>
    <s v="Resource Planning"/>
    <x v="0"/>
    <n v="1016.76"/>
    <s v="002"/>
  </r>
  <r>
    <s v="APR-26"/>
    <x v="0"/>
    <s v="50000"/>
    <x v="6"/>
    <s v="UNC P/R - Accruals"/>
    <s v="UNC P/R - Accruals"/>
    <s v="955"/>
    <s v="Supply Side Planning"/>
    <x v="0"/>
    <n v="5906.57"/>
    <s v="002"/>
  </r>
  <r>
    <s v="FEB-26"/>
    <x v="0"/>
    <s v="50000"/>
    <x v="6"/>
    <s v="UNC P/R - Accruals"/>
    <s v="UNC P/R - Accruals"/>
    <s v="955"/>
    <s v="Resource Planning"/>
    <x v="0"/>
    <n v="-387.78"/>
    <s v="002"/>
  </r>
  <r>
    <s v="FEB-26"/>
    <x v="0"/>
    <s v="50000"/>
    <x v="6"/>
    <s v="UNC P/R - Accruals"/>
    <s v="UNC P/R - Accruals"/>
    <s v="955"/>
    <s v="Supply Side Planning"/>
    <x v="0"/>
    <n v="40.200000000000003"/>
    <s v="002"/>
  </r>
  <r>
    <s v="JAN-26"/>
    <x v="0"/>
    <s v="50000"/>
    <x v="6"/>
    <s v="UNC P/R - Accruals"/>
    <s v="UNC P/R - Accruals"/>
    <s v="955"/>
    <s v="Resource Planning"/>
    <x v="0"/>
    <n v="368.39"/>
    <s v="002"/>
  </r>
  <r>
    <s v="JAN-26"/>
    <x v="0"/>
    <s v="50000"/>
    <x v="6"/>
    <s v="UNC P/R - Accruals"/>
    <s v="UNC P/R - Accruals"/>
    <s v="955"/>
    <s v="Supply Side Planning"/>
    <x v="0"/>
    <n v="5042.72"/>
    <s v="002"/>
  </r>
  <r>
    <s v="JUN-26"/>
    <x v="0"/>
    <s v="50000"/>
    <x v="6"/>
    <s v="UNC P/R - Accruals"/>
    <s v="UNC P/R - Accruals"/>
    <s v="955"/>
    <s v="Resource Planning"/>
    <x v="0"/>
    <n v="-292.45999999999998"/>
    <s v="002"/>
  </r>
  <r>
    <s v="JUN-26"/>
    <x v="0"/>
    <s v="50000"/>
    <x v="6"/>
    <s v="UNC P/R - Accruals"/>
    <s v="UNC P/R - Accruals"/>
    <s v="955"/>
    <s v="Supply Side Planning"/>
    <x v="0"/>
    <n v="4802.87"/>
    <s v="002"/>
  </r>
  <r>
    <s v="MAR-26"/>
    <x v="0"/>
    <s v="50000"/>
    <x v="6"/>
    <s v="UNC P/R - Accruals"/>
    <s v="UNC P/R - Accruals"/>
    <s v="955"/>
    <s v="Resource Planning"/>
    <x v="0"/>
    <n v="2245.96"/>
    <s v="002"/>
  </r>
  <r>
    <s v="MAR-26"/>
    <x v="0"/>
    <s v="50000"/>
    <x v="6"/>
    <s v="UNC P/R - Accruals"/>
    <s v="UNC P/R - Accruals"/>
    <s v="955"/>
    <s v="Supply Side Planning"/>
    <x v="0"/>
    <n v="5933.41"/>
    <s v="002"/>
  </r>
  <r>
    <s v="MAY-26"/>
    <x v="0"/>
    <s v="50000"/>
    <x v="6"/>
    <s v="UNC P/R - Accruals"/>
    <s v="UNC P/R - Accruals"/>
    <s v="955"/>
    <s v="Resource Planning"/>
    <x v="0"/>
    <n v="-2104.54"/>
    <s v="002"/>
  </r>
  <r>
    <s v="MAY-26"/>
    <x v="0"/>
    <s v="50000"/>
    <x v="6"/>
    <s v="UNC P/R - Accruals"/>
    <s v="UNC P/R - Accruals"/>
    <s v="955"/>
    <s v="Supply Side Planning"/>
    <x v="0"/>
    <n v="-27631.02"/>
    <s v="002"/>
  </r>
  <r>
    <s v="FEB-26"/>
    <x v="0"/>
    <s v="50000"/>
    <x v="6"/>
    <s v="UNC P/R - Accruals"/>
    <s v="UNC P/R - Accruals"/>
    <s v="947"/>
    <s v="Resource Management"/>
    <x v="0"/>
    <n v="43.28"/>
    <s v="002"/>
  </r>
  <r>
    <s v="JAN-26"/>
    <x v="0"/>
    <s v="50000"/>
    <x v="6"/>
    <s v="UNC P/R - Accruals"/>
    <s v="UNC P/R - Accruals"/>
    <s v="947"/>
    <s v="Resource Management"/>
    <x v="0"/>
    <n v="-17.309999999999999"/>
    <s v="002"/>
  </r>
  <r>
    <s v="JUN-26"/>
    <x v="0"/>
    <s v="50000"/>
    <x v="6"/>
    <s v="UNC P/R - Accruals"/>
    <s v="UNC P/R - Accruals"/>
    <s v="947"/>
    <s v="Resource Management"/>
    <x v="0"/>
    <n v="-22.29"/>
    <s v="002"/>
  </r>
  <r>
    <s v="MAR-26"/>
    <x v="0"/>
    <s v="50000"/>
    <x v="6"/>
    <s v="UNC P/R - Accruals"/>
    <s v="UNC P/R - Accruals"/>
    <s v="947"/>
    <s v="Resource Management"/>
    <x v="0"/>
    <n v="-43.28"/>
    <s v="002"/>
  </r>
  <r>
    <s v="MAY-26"/>
    <x v="0"/>
    <s v="50000"/>
    <x v="6"/>
    <s v="UNC P/R - Accruals"/>
    <s v="UNC P/R - Accruals"/>
    <s v="947"/>
    <s v="Resource Management"/>
    <x v="0"/>
    <n v="22.29"/>
    <s v="002"/>
  </r>
  <r>
    <s v="JUN-26"/>
    <x v="0"/>
    <s v="50000"/>
    <x v="6"/>
    <s v="UNC P/R - Accruals"/>
    <s v="UNC P/R - Accruals"/>
    <s v="946"/>
    <s v="SC&amp;R Training"/>
    <x v="0"/>
    <n v="4528.24"/>
    <s v="002"/>
  </r>
  <r>
    <s v="APR-26"/>
    <x v="0"/>
    <s v="50000"/>
    <x v="6"/>
    <s v="UNC P/R - Accruals"/>
    <s v="UNC P/R - Accruals"/>
    <s v="942"/>
    <s v="Transmsn Sys Control"/>
    <x v="0"/>
    <n v="146.86000000000001"/>
    <s v="002"/>
  </r>
  <r>
    <s v="MAY-26"/>
    <x v="0"/>
    <s v="50000"/>
    <x v="6"/>
    <s v="UNC P/R - Accruals"/>
    <s v="UNC P/R - Accruals"/>
    <s v="942"/>
    <s v="Transmsn Sys Control"/>
    <x v="0"/>
    <n v="-146.86000000000001"/>
    <s v="002"/>
  </r>
  <r>
    <s v="APR-26"/>
    <x v="0"/>
    <s v="50000"/>
    <x v="6"/>
    <s v="UNC P/R - Accruals"/>
    <s v="UNC P/R - Accruals"/>
    <s v="941"/>
    <s v="Contr/Wholesale Mktg"/>
    <x v="0"/>
    <n v="3953.99"/>
    <s v="002"/>
  </r>
  <r>
    <s v="FEB-26"/>
    <x v="0"/>
    <s v="50000"/>
    <x v="6"/>
    <s v="UNC P/R - Accruals"/>
    <s v="UNC P/R - Accruals"/>
    <s v="941"/>
    <s v="Contr/Wholesale Mktg"/>
    <x v="0"/>
    <n v="-2404.0300000000002"/>
    <s v="002"/>
  </r>
  <r>
    <s v="JAN-26"/>
    <x v="0"/>
    <s v="50000"/>
    <x v="6"/>
    <s v="UNC P/R - Accruals"/>
    <s v="UNC P/R - Accruals"/>
    <s v="941"/>
    <s v="Contr/Wholesale Mktg"/>
    <x v="0"/>
    <n v="13073.3"/>
    <s v="002"/>
  </r>
  <r>
    <s v="JUN-26"/>
    <x v="0"/>
    <s v="50000"/>
    <x v="6"/>
    <s v="UNC P/R - Accruals"/>
    <s v="UNC P/R - Accruals"/>
    <s v="941"/>
    <s v="Contr/Wholesale Mktg"/>
    <x v="0"/>
    <n v="13284.17"/>
    <s v="002"/>
  </r>
  <r>
    <s v="MAR-26"/>
    <x v="0"/>
    <s v="50000"/>
    <x v="6"/>
    <s v="UNC P/R - Accruals"/>
    <s v="UNC P/R - Accruals"/>
    <s v="941"/>
    <s v="Contr/Wholesale Mktg"/>
    <x v="0"/>
    <n v="21758.38"/>
    <s v="002"/>
  </r>
  <r>
    <s v="MAY-26"/>
    <x v="0"/>
    <s v="50000"/>
    <x v="6"/>
    <s v="UNC P/R - Accruals"/>
    <s v="UNC P/R - Accruals"/>
    <s v="941"/>
    <s v="Contr/Wholesale Mktg"/>
    <x v="0"/>
    <n v="-56896.61"/>
    <s v="002"/>
  </r>
  <r>
    <s v="APR-26"/>
    <x v="0"/>
    <s v="50000"/>
    <x v="6"/>
    <s v="UNC P/R - Accruals"/>
    <s v="UNC P/R - Accruals"/>
    <s v="938"/>
    <s v="T&amp;D Operations Administration"/>
    <x v="0"/>
    <n v="49.7"/>
    <s v="002"/>
  </r>
  <r>
    <s v="JAN-26"/>
    <x v="0"/>
    <s v="50000"/>
    <x v="6"/>
    <s v="UNC P/R - Accruals"/>
    <s v="UNC P/R - Accruals"/>
    <s v="938"/>
    <s v="T&amp;D Operations Administration"/>
    <x v="0"/>
    <n v="330.9"/>
    <s v="002"/>
  </r>
  <r>
    <s v="MAY-26"/>
    <x v="0"/>
    <s v="50000"/>
    <x v="6"/>
    <s v="UNC P/R - Accruals"/>
    <s v="UNC P/R - Accruals"/>
    <s v="938"/>
    <s v="T&amp;D Operations Administration"/>
    <x v="0"/>
    <n v="-49.7"/>
    <s v="002"/>
  </r>
  <r>
    <s v="APR-26"/>
    <x v="0"/>
    <s v="50000"/>
    <x v="6"/>
    <s v="UNC P/R - Accruals"/>
    <s v="UNC P/R - Accruals"/>
    <s v="936"/>
    <s v="Operations Excellence"/>
    <x v="0"/>
    <n v="-1216.1400000000001"/>
    <s v="002"/>
  </r>
  <r>
    <s v="APR-26"/>
    <x v="0"/>
    <s v="50000"/>
    <x v="6"/>
    <m/>
    <s v="UNC P/R - Accruals"/>
    <s v="936"/>
    <s v="Operations Excellence"/>
    <x v="0"/>
    <n v="-834.78"/>
    <s v="002"/>
  </r>
  <r>
    <s v="FEB-26"/>
    <x v="0"/>
    <s v="50000"/>
    <x v="6"/>
    <s v="UNC P/R - Accruals"/>
    <s v="UNC P/R - Accruals"/>
    <s v="936"/>
    <s v="Operations Excellence"/>
    <x v="0"/>
    <n v="-2921.12"/>
    <s v="002"/>
  </r>
  <r>
    <s v="FEB-26"/>
    <x v="0"/>
    <s v="50000"/>
    <x v="6"/>
    <m/>
    <s v="UNC P/R - Accruals"/>
    <s v="936"/>
    <s v="Operations Excellence"/>
    <x v="0"/>
    <n v="-499.8"/>
    <s v="002"/>
  </r>
  <r>
    <s v="JAN-26"/>
    <x v="0"/>
    <s v="50000"/>
    <x v="6"/>
    <s v="UNC P/R - Accruals"/>
    <s v="UNC P/R - Accruals"/>
    <s v="936"/>
    <s v="Operations Excellence"/>
    <x v="0"/>
    <n v="3049.52"/>
    <s v="002"/>
  </r>
  <r>
    <s v="JUN-26"/>
    <x v="0"/>
    <s v="50000"/>
    <x v="6"/>
    <s v="UNC P/R - Accruals"/>
    <s v="UNC P/R - Accruals"/>
    <s v="936"/>
    <s v="Operations Excellence"/>
    <x v="0"/>
    <n v="2981.95"/>
    <s v="002"/>
  </r>
  <r>
    <s v="JUN-26"/>
    <x v="0"/>
    <s v="50000"/>
    <x v="6"/>
    <m/>
    <s v="UNC P/R - Accruals"/>
    <s v="936"/>
    <s v="Operations Excellence"/>
    <x v="0"/>
    <n v="-795.8"/>
    <s v="002"/>
  </r>
  <r>
    <s v="MAR-26"/>
    <x v="0"/>
    <s v="50000"/>
    <x v="6"/>
    <s v="UNC P/R - Accruals"/>
    <s v="UNC P/R - Accruals"/>
    <s v="936"/>
    <s v="Operations Excellence"/>
    <x v="0"/>
    <n v="9421.2099999999991"/>
    <s v="002"/>
  </r>
  <r>
    <s v="MAR-26"/>
    <x v="0"/>
    <s v="50000"/>
    <x v="6"/>
    <m/>
    <s v="UNC P/R - Accruals"/>
    <s v="936"/>
    <s v="Operations Excellence"/>
    <x v="0"/>
    <n v="-17.3"/>
    <s v="002"/>
  </r>
  <r>
    <s v="MAY-26"/>
    <x v="0"/>
    <s v="50000"/>
    <x v="6"/>
    <s v="UNC P/R - Accruals"/>
    <s v="UNC P/R - Accruals"/>
    <s v="936"/>
    <s v="Operations Excellence"/>
    <x v="0"/>
    <n v="-12286.21"/>
    <s v="002"/>
  </r>
  <r>
    <s v="MAY-26"/>
    <x v="0"/>
    <s v="50000"/>
    <x v="6"/>
    <m/>
    <s v="UNC P/R - Accruals"/>
    <s v="936"/>
    <s v="Operations Excellence"/>
    <x v="0"/>
    <n v="42.16"/>
    <s v="002"/>
  </r>
  <r>
    <s v="APR-26"/>
    <x v="0"/>
    <s v="50000"/>
    <x v="6"/>
    <s v="UNC P/R - Accruals"/>
    <s v="UNC P/R - Accruals"/>
    <s v="935"/>
    <s v="T&amp;D Safety and Learning &amp; Development"/>
    <x v="0"/>
    <n v="2499.0700000000002"/>
    <s v="002"/>
  </r>
  <r>
    <s v="FEB-26"/>
    <x v="0"/>
    <s v="50000"/>
    <x v="6"/>
    <s v="UNC P/R - Accruals"/>
    <s v="UNC P/R - Accruals"/>
    <s v="935"/>
    <s v="T&amp;D Safety and Learning &amp; Development"/>
    <x v="0"/>
    <n v="3581.13"/>
    <s v="002"/>
  </r>
  <r>
    <s v="JAN-26"/>
    <x v="0"/>
    <s v="50000"/>
    <x v="6"/>
    <s v="UNC P/R - Accruals"/>
    <s v="UNC P/R - Accruals"/>
    <s v="935"/>
    <s v="T&amp;D Safety and Learning &amp; Development"/>
    <x v="0"/>
    <n v="-631.99"/>
    <s v="002"/>
  </r>
  <r>
    <s v="JUN-26"/>
    <x v="0"/>
    <s v="50000"/>
    <x v="6"/>
    <s v="UNC P/R - Accruals"/>
    <s v="UNC P/R - Accruals"/>
    <s v="935"/>
    <s v="T&amp;D Safety and Learning &amp; Development"/>
    <x v="0"/>
    <n v="3001.24"/>
    <s v="002"/>
  </r>
  <r>
    <s v="MAR-26"/>
    <x v="0"/>
    <s v="50000"/>
    <x v="6"/>
    <s v="UNC P/R - Accruals"/>
    <s v="UNC P/R - Accruals"/>
    <s v="935"/>
    <s v="T&amp;D Safety and Learning &amp; Development"/>
    <x v="0"/>
    <n v="4209.92"/>
    <s v="002"/>
  </r>
  <r>
    <s v="MAY-26"/>
    <x v="0"/>
    <s v="50000"/>
    <x v="6"/>
    <s v="UNC P/R - Accruals"/>
    <s v="UNC P/R - Accruals"/>
    <s v="935"/>
    <s v="T&amp;D Safety and Learning &amp; Development"/>
    <x v="0"/>
    <n v="-11592.64"/>
    <s v="002"/>
  </r>
  <r>
    <s v="APR-26"/>
    <x v="0"/>
    <s v="50000"/>
    <x v="6"/>
    <s v="UNC P/R - Accruals"/>
    <s v="UNC P/R - Accruals"/>
    <s v="934"/>
    <s v="Transmission Coordination"/>
    <x v="0"/>
    <n v="-160.61000000000001"/>
    <s v="002"/>
  </r>
  <r>
    <s v="MAR-26"/>
    <x v="0"/>
    <s v="50000"/>
    <x v="6"/>
    <s v="UNC P/R - Accruals"/>
    <s v="UNC P/R - Accruals"/>
    <s v="934"/>
    <s v="Transmission Coordination"/>
    <x v="0"/>
    <n v="160.61000000000001"/>
    <s v="002"/>
  </r>
  <r>
    <s v="APR-26"/>
    <x v="0"/>
    <s v="50000"/>
    <x v="6"/>
    <s v="UNC P/R - Accruals"/>
    <s v="UNC P/R - Accruals"/>
    <s v="932"/>
    <s v="Asset Management"/>
    <x v="0"/>
    <n v="-185.81"/>
    <s v="002"/>
  </r>
  <r>
    <s v="FEB-26"/>
    <x v="0"/>
    <s v="50000"/>
    <x v="6"/>
    <s v="UNC P/R - Accruals"/>
    <s v="UNC P/R - Accruals"/>
    <s v="932"/>
    <s v="Asset Management"/>
    <x v="0"/>
    <n v="44.01"/>
    <s v="002"/>
  </r>
  <r>
    <s v="JAN-26"/>
    <x v="0"/>
    <s v="50000"/>
    <x v="6"/>
    <s v="UNC P/R - Accruals"/>
    <s v="UNC P/R - Accruals"/>
    <s v="932"/>
    <s v="Asset Management"/>
    <x v="0"/>
    <n v="39.6"/>
    <s v="002"/>
  </r>
  <r>
    <s v="JUN-26"/>
    <x v="0"/>
    <s v="50000"/>
    <x v="6"/>
    <s v="UNC P/R - Accruals"/>
    <s v="UNC P/R - Accruals"/>
    <s v="932"/>
    <s v="Asset Management"/>
    <x v="0"/>
    <n v="1539.03"/>
    <s v="002"/>
  </r>
  <r>
    <s v="MAR-26"/>
    <x v="0"/>
    <s v="50000"/>
    <x v="6"/>
    <s v="UNC P/R - Accruals"/>
    <s v="UNC P/R - Accruals"/>
    <s v="932"/>
    <s v="Asset Management"/>
    <x v="0"/>
    <n v="107.54"/>
    <s v="002"/>
  </r>
  <r>
    <s v="MAY-26"/>
    <x v="0"/>
    <s v="50000"/>
    <x v="6"/>
    <s v="UNC P/R - Accruals"/>
    <s v="UNC P/R - Accruals"/>
    <s v="932"/>
    <s v="Asset Management"/>
    <x v="0"/>
    <n v="13.6"/>
    <s v="002"/>
  </r>
  <r>
    <s v="APR-26"/>
    <x v="0"/>
    <s v="50000"/>
    <x v="6"/>
    <s v="UNC P/R - Accruals"/>
    <s v="UNC P/R - Accruals"/>
    <s v="930"/>
    <s v="Design Leadership/Administration"/>
    <x v="0"/>
    <n v="1263.67"/>
    <s v="002"/>
  </r>
  <r>
    <s v="APR-26"/>
    <x v="0"/>
    <s v="50000"/>
    <x v="6"/>
    <m/>
    <s v="UNC P/R - Accruals"/>
    <s v="930"/>
    <s v="Design Leadership/Administration"/>
    <x v="0"/>
    <n v="-1532.67"/>
    <s v="002"/>
  </r>
  <r>
    <s v="FEB-26"/>
    <x v="0"/>
    <s v="50000"/>
    <x v="6"/>
    <s v="UNC P/R - Accruals"/>
    <s v="UNC P/R - Accruals"/>
    <s v="930"/>
    <s v="Design Leadership/Administration"/>
    <x v="0"/>
    <n v="-365.7"/>
    <s v="002"/>
  </r>
  <r>
    <s v="FEB-26"/>
    <x v="0"/>
    <s v="50000"/>
    <x v="6"/>
    <m/>
    <s v="UNC P/R - Accruals"/>
    <s v="930"/>
    <s v="Design Leadership/Administration"/>
    <x v="0"/>
    <n v="182.9"/>
    <s v="002"/>
  </r>
  <r>
    <s v="JAN-26"/>
    <x v="0"/>
    <s v="50000"/>
    <x v="6"/>
    <s v="UNC P/R - Accruals"/>
    <s v="UNC P/R - Accruals"/>
    <s v="930"/>
    <s v="Design Leadership/Administration"/>
    <x v="0"/>
    <n v="209.71"/>
    <s v="002"/>
  </r>
  <r>
    <s v="JAN-26"/>
    <x v="0"/>
    <s v="50000"/>
    <x v="6"/>
    <m/>
    <s v="UNC P/R - Accruals"/>
    <s v="930"/>
    <s v="Design Leadership/Administration"/>
    <x v="0"/>
    <n v="54.34"/>
    <s v="002"/>
  </r>
  <r>
    <s v="JUN-26"/>
    <x v="0"/>
    <s v="50000"/>
    <x v="6"/>
    <s v="UNC P/R - Accruals"/>
    <s v="UNC P/R - Accruals"/>
    <s v="930"/>
    <s v="Design Leadership/Administration"/>
    <x v="0"/>
    <n v="-901.47"/>
    <s v="002"/>
  </r>
  <r>
    <s v="JUN-26"/>
    <x v="0"/>
    <s v="50000"/>
    <x v="6"/>
    <m/>
    <s v="UNC P/R - Accruals"/>
    <s v="930"/>
    <s v="Design Leadership/Administration"/>
    <x v="0"/>
    <n v="896.07"/>
    <s v="002"/>
  </r>
  <r>
    <s v="MAR-26"/>
    <x v="0"/>
    <s v="50000"/>
    <x v="6"/>
    <s v="UNC P/R - Accruals"/>
    <s v="UNC P/R - Accruals"/>
    <s v="930"/>
    <s v="Design Leadership/Administration"/>
    <x v="0"/>
    <n v="193.15"/>
    <s v="002"/>
  </r>
  <r>
    <s v="MAY-26"/>
    <x v="0"/>
    <s v="50000"/>
    <x v="6"/>
    <s v="UNC P/R - Accruals"/>
    <s v="UNC P/R - Accruals"/>
    <s v="930"/>
    <s v="Design Leadership/Administration"/>
    <x v="0"/>
    <n v="-638.04"/>
    <s v="002"/>
  </r>
  <r>
    <s v="MAY-26"/>
    <x v="0"/>
    <s v="50000"/>
    <x v="6"/>
    <m/>
    <s v="UNC P/R - Accruals"/>
    <s v="930"/>
    <s v="Design Leadership/Administration"/>
    <x v="0"/>
    <n v="636.6"/>
    <s v="002"/>
  </r>
  <r>
    <s v="FEB-26"/>
    <x v="0"/>
    <s v="50000"/>
    <x v="6"/>
    <s v="UNC P/R - Accruals"/>
    <s v="UNC P/R - Accruals"/>
    <s v="928"/>
    <s v="Constr &amp; Maint Resources"/>
    <x v="0"/>
    <n v="72.36"/>
    <s v="002"/>
  </r>
  <r>
    <s v="JAN-26"/>
    <x v="0"/>
    <s v="50000"/>
    <x v="6"/>
    <s v="UNC P/R - Accruals"/>
    <s v="UNC P/R - Accruals"/>
    <s v="928"/>
    <s v="Constr &amp; Maint Resources"/>
    <x v="0"/>
    <n v="-23.85"/>
    <s v="002"/>
  </r>
  <r>
    <s v="MAR-26"/>
    <x v="0"/>
    <s v="50000"/>
    <x v="6"/>
    <s v="UNC P/R - Accruals"/>
    <s v="UNC P/R - Accruals"/>
    <s v="928"/>
    <s v="Constr &amp; Maint Resources"/>
    <x v="0"/>
    <n v="-72.36"/>
    <s v="002"/>
  </r>
  <r>
    <s v="FEB-26"/>
    <x v="0"/>
    <s v="50000"/>
    <x v="6"/>
    <s v="UNC P/R - Accruals"/>
    <s v="UNC P/R - Accruals"/>
    <s v="927"/>
    <s v="Maint, Trans and Trouble"/>
    <x v="0"/>
    <n v="-185"/>
    <s v="002"/>
  </r>
  <r>
    <s v="JAN-26"/>
    <x v="0"/>
    <s v="50000"/>
    <x v="6"/>
    <s v="UNC P/R - Accruals"/>
    <s v="UNC P/R - Accruals"/>
    <s v="927"/>
    <s v="Maint, Trans and Trouble"/>
    <x v="0"/>
    <n v="185"/>
    <s v="002"/>
  </r>
  <r>
    <s v="APR-26"/>
    <x v="0"/>
    <s v="50000"/>
    <x v="6"/>
    <s v="UNC P/R - Accruals"/>
    <s v="UNC P/R - Accruals"/>
    <s v="870"/>
    <s v="Matls Svc/HazardWste"/>
    <x v="0"/>
    <n v="-558.41"/>
    <s v="002"/>
  </r>
  <r>
    <s v="FEB-26"/>
    <x v="0"/>
    <s v="50000"/>
    <x v="6"/>
    <s v="UNC P/R - Accruals"/>
    <s v="UNC P/R - Accruals"/>
    <s v="870"/>
    <s v="Matls Svc/HazardWste"/>
    <x v="0"/>
    <n v="1683.16"/>
    <s v="002"/>
  </r>
  <r>
    <s v="JAN-26"/>
    <x v="0"/>
    <s v="50000"/>
    <x v="6"/>
    <s v="UNC P/R - Accruals"/>
    <s v="UNC P/R - Accruals"/>
    <s v="870"/>
    <s v="Matls Svc/HazardWste"/>
    <x v="0"/>
    <n v="590.79999999999995"/>
    <s v="002"/>
  </r>
  <r>
    <s v="MAR-26"/>
    <x v="0"/>
    <s v="50000"/>
    <x v="6"/>
    <s v="UNC P/R - Accruals"/>
    <s v="UNC P/R - Accruals"/>
    <s v="870"/>
    <s v="Matls Svc/HazardWste"/>
    <x v="0"/>
    <n v="-1715.55"/>
    <s v="002"/>
  </r>
  <r>
    <s v="APR-26"/>
    <x v="0"/>
    <s v="50000"/>
    <x v="6"/>
    <s v="UNC P/R - Accruals"/>
    <s v="UNC P/R - Accruals"/>
    <s v="861"/>
    <s v="Procuremnt/Contr Svc"/>
    <x v="0"/>
    <n v="14625.44"/>
    <s v="002"/>
  </r>
  <r>
    <s v="FEB-26"/>
    <x v="0"/>
    <s v="50000"/>
    <x v="6"/>
    <s v="UNC P/R - Accruals"/>
    <s v="UNC P/R - Accruals"/>
    <s v="861"/>
    <s v="Procuremnt/Contr Svc"/>
    <x v="0"/>
    <n v="-1527.38"/>
    <s v="002"/>
  </r>
  <r>
    <s v="JAN-26"/>
    <x v="0"/>
    <s v="50000"/>
    <x v="6"/>
    <s v="UNC P/R - Accruals"/>
    <s v="UNC P/R - Accruals"/>
    <s v="861"/>
    <s v="Procuremnt/Contr Svc"/>
    <x v="0"/>
    <n v="10783.82"/>
    <s v="002"/>
  </r>
  <r>
    <s v="JUN-26"/>
    <x v="0"/>
    <s v="50000"/>
    <x v="6"/>
    <s v="UNC P/R - Accruals"/>
    <s v="UNC P/R - Accruals"/>
    <s v="861"/>
    <s v="Procuremnt/Contr Svc"/>
    <x v="0"/>
    <n v="524.41"/>
    <s v="002"/>
  </r>
  <r>
    <s v="MAR-26"/>
    <x v="0"/>
    <s v="50000"/>
    <x v="6"/>
    <s v="UNC P/R - Accruals"/>
    <s v="UNC P/R - Accruals"/>
    <s v="861"/>
    <s v="Procuremnt/Contr Svc"/>
    <x v="0"/>
    <n v="8342.32"/>
    <s v="002"/>
  </r>
  <r>
    <s v="MAY-26"/>
    <x v="0"/>
    <s v="50000"/>
    <x v="6"/>
    <s v="UNC P/R - Accruals"/>
    <s v="UNC P/R - Accruals"/>
    <s v="861"/>
    <s v="Procuremnt/Contr Svc"/>
    <x v="0"/>
    <n v="-41719.410000000003"/>
    <s v="002"/>
  </r>
  <r>
    <s v="APR-26"/>
    <x v="0"/>
    <s v="50000"/>
    <x v="6"/>
    <s v="UNC P/R - Accruals"/>
    <s v="UNC P/R - Accruals"/>
    <s v="850"/>
    <s v="Fuels Management"/>
    <x v="0"/>
    <n v="3771.15"/>
    <s v="002"/>
  </r>
  <r>
    <s v="FEB-26"/>
    <x v="0"/>
    <s v="50000"/>
    <x v="6"/>
    <s v="UNC P/R - Accruals"/>
    <s v="UNC P/R - Accruals"/>
    <s v="850"/>
    <s v="Fuels Management"/>
    <x v="0"/>
    <n v="-16.29"/>
    <s v="002"/>
  </r>
  <r>
    <s v="JAN-26"/>
    <x v="0"/>
    <s v="50000"/>
    <x v="6"/>
    <s v="UNC P/R - Accruals"/>
    <s v="UNC P/R - Accruals"/>
    <s v="850"/>
    <s v="Fuels Management"/>
    <x v="0"/>
    <n v="3024.41"/>
    <s v="002"/>
  </r>
  <r>
    <s v="JUN-26"/>
    <x v="0"/>
    <s v="50000"/>
    <x v="6"/>
    <s v="UNC P/R - Accruals"/>
    <s v="UNC P/R - Accruals"/>
    <s v="850"/>
    <s v="Fuels Management"/>
    <x v="0"/>
    <n v="1804.12"/>
    <s v="002"/>
  </r>
  <r>
    <s v="MAR-26"/>
    <x v="0"/>
    <s v="50000"/>
    <x v="6"/>
    <s v="UNC P/R - Accruals"/>
    <s v="UNC P/R - Accruals"/>
    <s v="850"/>
    <s v="Fuels Management"/>
    <x v="0"/>
    <n v="808.39"/>
    <s v="002"/>
  </r>
  <r>
    <s v="MAY-26"/>
    <x v="0"/>
    <s v="50000"/>
    <x v="6"/>
    <s v="UNC P/R - Accruals"/>
    <s v="UNC P/R - Accruals"/>
    <s v="850"/>
    <s v="Fuels Management"/>
    <x v="0"/>
    <n v="-10662.39"/>
    <s v="002"/>
  </r>
  <r>
    <s v="JUN-26"/>
    <x v="0"/>
    <s v="50000"/>
    <x v="6"/>
    <s v="UNC P/R - Accruals"/>
    <s v="UNC P/R - Accruals"/>
    <s v="826"/>
    <s v="Distribution Planning"/>
    <x v="0"/>
    <n v="2716.22"/>
    <s v="002"/>
  </r>
  <r>
    <s v="FEB-26"/>
    <x v="0"/>
    <s v="50000"/>
    <x v="6"/>
    <s v="UNC P/R - Accruals"/>
    <s v="UNC P/R - Accruals"/>
    <s v="824"/>
    <s v="Land Resources"/>
    <x v="0"/>
    <n v="-67.31"/>
    <s v="002"/>
  </r>
  <r>
    <s v="JAN-26"/>
    <x v="0"/>
    <s v="50000"/>
    <x v="6"/>
    <s v="UNC P/R - Accruals"/>
    <s v="UNC P/R - Accruals"/>
    <s v="824"/>
    <s v="Land Resources"/>
    <x v="0"/>
    <n v="67.31"/>
    <s v="002"/>
  </r>
  <r>
    <s v="JAN-26"/>
    <x v="0"/>
    <s v="50000"/>
    <x v="6"/>
    <s v="UNC P/R - Accruals"/>
    <s v="UNC P/R - Accruals"/>
    <s v="821"/>
    <s v="Oso Grande"/>
    <x v="0"/>
    <n v="-59.24"/>
    <s v="002"/>
  </r>
  <r>
    <s v="FEB-26"/>
    <x v="0"/>
    <s v="50000"/>
    <x v="6"/>
    <m/>
    <s v="UNC P/R - Accruals"/>
    <s v="820"/>
    <s v="Gila River 2"/>
    <x v="0"/>
    <n v="-62.88"/>
    <s v="002"/>
  </r>
  <r>
    <s v="JAN-26"/>
    <x v="0"/>
    <s v="50000"/>
    <x v="6"/>
    <m/>
    <s v="UNC P/R - Accruals"/>
    <s v="820"/>
    <s v="Gila River 2"/>
    <x v="0"/>
    <n v="-390.23"/>
    <s v="002"/>
  </r>
  <r>
    <s v="JUN-26"/>
    <x v="0"/>
    <s v="50000"/>
    <x v="6"/>
    <m/>
    <s v="UNC P/R - Accruals"/>
    <s v="820"/>
    <s v="Gila River 2"/>
    <x v="0"/>
    <n v="-51.86"/>
    <s v="002"/>
  </r>
  <r>
    <s v="MAY-26"/>
    <x v="0"/>
    <s v="50000"/>
    <x v="6"/>
    <m/>
    <s v="UNC P/R - Accruals"/>
    <s v="820"/>
    <s v="Gila River 2"/>
    <x v="0"/>
    <n v="80.540000000000006"/>
    <s v="002"/>
  </r>
  <r>
    <s v="APR-26"/>
    <x v="0"/>
    <s v="50000"/>
    <x v="6"/>
    <s v="UNC P/R - Accruals"/>
    <s v="UNC P/R - Accruals"/>
    <s v="805"/>
    <s v="Corp Environmental Services"/>
    <x v="0"/>
    <n v="13015.73"/>
    <s v="002"/>
  </r>
  <r>
    <s v="FEB-26"/>
    <x v="0"/>
    <s v="50000"/>
    <x v="6"/>
    <s v="UNC P/R - Accruals"/>
    <s v="UNC P/R - Accruals"/>
    <s v="805"/>
    <s v="Corp Environmental Services"/>
    <x v="0"/>
    <n v="1887.03"/>
    <s v="002"/>
  </r>
  <r>
    <s v="FEB-26"/>
    <x v="0"/>
    <s v="50000"/>
    <x v="6"/>
    <m/>
    <s v="UNC P/R - Accruals"/>
    <s v="805"/>
    <s v="Corp Environmental Services"/>
    <x v="0"/>
    <n v="125.76"/>
    <s v="002"/>
  </r>
  <r>
    <s v="JAN-26"/>
    <x v="0"/>
    <s v="50000"/>
    <x v="6"/>
    <s v="UNC P/R - Accruals"/>
    <s v="UNC P/R - Accruals"/>
    <s v="805"/>
    <s v="Corp Environmental Services"/>
    <x v="0"/>
    <n v="-600.75"/>
    <s v="002"/>
  </r>
  <r>
    <s v="JAN-26"/>
    <x v="0"/>
    <s v="50000"/>
    <x v="6"/>
    <m/>
    <s v="UNC P/R - Accruals"/>
    <s v="805"/>
    <s v="Corp Environmental Services"/>
    <x v="0"/>
    <n v="780.46"/>
    <s v="002"/>
  </r>
  <r>
    <s v="JUN-26"/>
    <x v="0"/>
    <s v="50000"/>
    <x v="6"/>
    <s v="UNC P/R - Accruals"/>
    <s v="UNC P/R - Accruals"/>
    <s v="805"/>
    <s v="Corp Environmental Services"/>
    <x v="0"/>
    <n v="2061.13"/>
    <s v="002"/>
  </r>
  <r>
    <s v="JUN-26"/>
    <x v="0"/>
    <s v="50000"/>
    <x v="6"/>
    <m/>
    <s v="UNC P/R - Accruals"/>
    <s v="805"/>
    <s v="Corp Environmental Services"/>
    <x v="0"/>
    <n v="103.71"/>
    <s v="002"/>
  </r>
  <r>
    <s v="MAR-26"/>
    <x v="0"/>
    <s v="50000"/>
    <x v="6"/>
    <s v="UNC P/R - Accruals"/>
    <s v="UNC P/R - Accruals"/>
    <s v="805"/>
    <s v="Corp Environmental Services"/>
    <x v="0"/>
    <n v="2369.7800000000002"/>
    <s v="002"/>
  </r>
  <r>
    <s v="MAY-26"/>
    <x v="0"/>
    <s v="50000"/>
    <x v="6"/>
    <s v="UNC P/R - Accruals"/>
    <s v="UNC P/R - Accruals"/>
    <s v="805"/>
    <s v="Corp Environmental Services"/>
    <x v="0"/>
    <n v="-22864.26"/>
    <s v="002"/>
  </r>
  <r>
    <s v="MAY-26"/>
    <x v="0"/>
    <s v="50000"/>
    <x v="6"/>
    <m/>
    <s v="UNC P/R - Accruals"/>
    <s v="805"/>
    <s v="Corp Environmental Services"/>
    <x v="0"/>
    <n v="-161.09"/>
    <s v="002"/>
  </r>
  <r>
    <s v="APR-26"/>
    <x v="0"/>
    <s v="50000"/>
    <x v="6"/>
    <s v="UNC P/R - Accruals"/>
    <s v="UNC P/R - Accruals"/>
    <s v="775"/>
    <s v="Drafting &amp; Mapping"/>
    <x v="0"/>
    <n v="165.85"/>
    <s v="002"/>
  </r>
  <r>
    <s v="FEB-26"/>
    <x v="0"/>
    <s v="50000"/>
    <x v="6"/>
    <s v="UNC P/R - Accruals"/>
    <s v="UNC P/R - Accruals"/>
    <s v="775"/>
    <s v="Drafting &amp; Mapping"/>
    <x v="0"/>
    <n v="178.66"/>
    <s v="002"/>
  </r>
  <r>
    <s v="MAR-26"/>
    <x v="0"/>
    <s v="50000"/>
    <x v="6"/>
    <s v="UNC P/R - Accruals"/>
    <s v="UNC P/R - Accruals"/>
    <s v="775"/>
    <s v="Drafting &amp; Mapping"/>
    <x v="0"/>
    <n v="-112.35"/>
    <s v="002"/>
  </r>
  <r>
    <s v="MAY-26"/>
    <x v="0"/>
    <s v="50000"/>
    <x v="6"/>
    <s v="UNC P/R - Accruals"/>
    <s v="UNC P/R - Accruals"/>
    <s v="775"/>
    <s v="Drafting &amp; Mapping"/>
    <x v="0"/>
    <n v="-232.16"/>
    <s v="002"/>
  </r>
  <r>
    <s v="APR-26"/>
    <x v="0"/>
    <s v="50000"/>
    <x v="6"/>
    <s v="UNC P/R - Accruals"/>
    <s v="UNC P/R - Accruals"/>
    <s v="726"/>
    <s v="Metering"/>
    <x v="0"/>
    <n v="101.63"/>
    <s v="002"/>
  </r>
  <r>
    <s v="FEB-26"/>
    <x v="0"/>
    <s v="50000"/>
    <x v="6"/>
    <s v="UNC P/R - Accruals"/>
    <s v="UNC P/R - Accruals"/>
    <s v="726"/>
    <s v="Metering"/>
    <x v="0"/>
    <n v="-161.28"/>
    <s v="002"/>
  </r>
  <r>
    <s v="JAN-26"/>
    <x v="0"/>
    <s v="50000"/>
    <x v="6"/>
    <s v="UNC P/R - Accruals"/>
    <s v="UNC P/R - Accruals"/>
    <s v="726"/>
    <s v="Metering"/>
    <x v="0"/>
    <n v="-533.76"/>
    <s v="002"/>
  </r>
  <r>
    <s v="JUN-26"/>
    <x v="0"/>
    <s v="50000"/>
    <x v="6"/>
    <s v="UNC P/R - Accruals"/>
    <s v="UNC P/R - Accruals"/>
    <s v="726"/>
    <s v="Metering"/>
    <x v="0"/>
    <n v="119.56"/>
    <s v="002"/>
  </r>
  <r>
    <s v="MAR-26"/>
    <x v="0"/>
    <s v="50000"/>
    <x v="6"/>
    <s v="UNC P/R - Accruals"/>
    <s v="UNC P/R - Accruals"/>
    <s v="726"/>
    <s v="Metering"/>
    <x v="0"/>
    <n v="66.64"/>
    <s v="002"/>
  </r>
  <r>
    <s v="MAY-26"/>
    <x v="0"/>
    <s v="50000"/>
    <x v="6"/>
    <s v="UNC P/R - Accruals"/>
    <s v="UNC P/R - Accruals"/>
    <s v="726"/>
    <s v="Metering"/>
    <x v="0"/>
    <n v="-448.35"/>
    <s v="002"/>
  </r>
  <r>
    <s v="APR-26"/>
    <x v="0"/>
    <s v="50000"/>
    <x v="6"/>
    <s v="UNC P/R - Accruals"/>
    <s v="UNC P/R - Accruals"/>
    <s v="725"/>
    <s v="Subst Dsgn/Proj Eng"/>
    <x v="0"/>
    <n v="886.2"/>
    <s v="002"/>
  </r>
  <r>
    <s v="MAY-26"/>
    <x v="0"/>
    <s v="50000"/>
    <x v="6"/>
    <s v="UNC P/R - Accruals"/>
    <s v="UNC P/R - Accruals"/>
    <s v="725"/>
    <s v="Subst Dsgn/Proj Eng"/>
    <x v="0"/>
    <n v="-886.2"/>
    <s v="002"/>
  </r>
  <r>
    <s v="APR-26"/>
    <x v="0"/>
    <s v="50000"/>
    <x v="6"/>
    <s v="UNC P/R - Accruals"/>
    <s v="UNC P/R - Accruals"/>
    <s v="677"/>
    <s v="SPG 1&amp;2 E&amp;I Outlying Areas"/>
    <x v="0"/>
    <n v="-2298.9"/>
    <s v="002"/>
  </r>
  <r>
    <s v="APR-26"/>
    <x v="0"/>
    <s v="50000"/>
    <x v="6"/>
    <m/>
    <s v="UNC P/R - Accruals"/>
    <s v="677"/>
    <s v="SPG 1&amp;2 E&amp;I Outlying Areas"/>
    <x v="0"/>
    <n v="1149.44"/>
    <s v="002"/>
  </r>
  <r>
    <s v="JAN-26"/>
    <x v="0"/>
    <s v="50000"/>
    <x v="6"/>
    <s v="UNC P/R - Accruals"/>
    <s v="UNC P/R - Accruals"/>
    <s v="677"/>
    <s v="SPG 1&amp;2 E&amp;I Outlying Areas"/>
    <x v="0"/>
    <n v="-918.22"/>
    <s v="002"/>
  </r>
  <r>
    <s v="JAN-26"/>
    <x v="0"/>
    <s v="50000"/>
    <x v="6"/>
    <m/>
    <s v="UNC P/R - Accruals"/>
    <s v="677"/>
    <s v="SPG 1&amp;2 E&amp;I Outlying Areas"/>
    <x v="0"/>
    <n v="459.1"/>
    <s v="002"/>
  </r>
  <r>
    <s v="MAR-26"/>
    <x v="0"/>
    <s v="50000"/>
    <x v="6"/>
    <s v="UNC P/R - Accruals"/>
    <s v="UNC P/R - Accruals"/>
    <s v="677"/>
    <s v="SPG 1&amp;2 E&amp;I Outlying Areas"/>
    <x v="0"/>
    <n v="2298.9"/>
    <s v="002"/>
  </r>
  <r>
    <s v="MAR-26"/>
    <x v="0"/>
    <s v="50000"/>
    <x v="6"/>
    <m/>
    <s v="UNC P/R - Accruals"/>
    <s v="677"/>
    <s v="SPG 1&amp;2 E&amp;I Outlying Areas"/>
    <x v="0"/>
    <n v="-1149.44"/>
    <s v="002"/>
  </r>
  <r>
    <s v="APR-26"/>
    <x v="0"/>
    <s v="50000"/>
    <x v="6"/>
    <s v="UNC P/R - Accruals"/>
    <s v="UNC P/R - Accruals"/>
    <s v="672"/>
    <s v="SPG Operational Efficiency"/>
    <x v="0"/>
    <n v="-7518.53"/>
    <s v="002"/>
  </r>
  <r>
    <s v="APR-26"/>
    <x v="0"/>
    <s v="50000"/>
    <x v="6"/>
    <m/>
    <s v="UNC P/R - Accruals"/>
    <s v="672"/>
    <s v="SPG Operational Efficiency"/>
    <x v="0"/>
    <n v="3759.27"/>
    <s v="002"/>
  </r>
  <r>
    <s v="FEB-26"/>
    <x v="0"/>
    <s v="50000"/>
    <x v="6"/>
    <s v="UNC P/R - Accruals"/>
    <s v="UNC P/R - Accruals"/>
    <s v="672"/>
    <s v="SPG Operational Efficiency"/>
    <x v="0"/>
    <n v="0"/>
    <s v="002"/>
  </r>
  <r>
    <s v="FEB-26"/>
    <x v="0"/>
    <s v="50000"/>
    <x v="6"/>
    <m/>
    <s v="UNC P/R - Accruals"/>
    <s v="672"/>
    <s v="SPG Operational Efficiency"/>
    <x v="0"/>
    <n v="0"/>
    <s v="002"/>
  </r>
  <r>
    <s v="JAN-26"/>
    <x v="0"/>
    <s v="50000"/>
    <x v="6"/>
    <s v="UNC P/R - Accruals"/>
    <s v="UNC P/R - Accruals"/>
    <s v="672"/>
    <s v="SPG Operational Efficiency"/>
    <x v="0"/>
    <n v="605.35"/>
    <s v="002"/>
  </r>
  <r>
    <s v="JAN-26"/>
    <x v="0"/>
    <s v="50000"/>
    <x v="6"/>
    <m/>
    <s v="UNC P/R - Accruals"/>
    <s v="672"/>
    <s v="SPG Operational Efficiency"/>
    <x v="0"/>
    <n v="-302.69"/>
    <s v="002"/>
  </r>
  <r>
    <s v="MAR-26"/>
    <x v="0"/>
    <s v="50000"/>
    <x v="6"/>
    <s v="UNC P/R - Accruals"/>
    <s v="UNC P/R - Accruals"/>
    <s v="672"/>
    <s v="SPG Operational Efficiency"/>
    <x v="0"/>
    <n v="2978.36"/>
    <s v="002"/>
  </r>
  <r>
    <s v="MAR-26"/>
    <x v="0"/>
    <s v="50000"/>
    <x v="6"/>
    <m/>
    <s v="UNC P/R - Accruals"/>
    <s v="672"/>
    <s v="SPG Operational Efficiency"/>
    <x v="0"/>
    <n v="-1489.18"/>
    <s v="002"/>
  </r>
  <r>
    <s v="APR-26"/>
    <x v="0"/>
    <s v="50000"/>
    <x v="6"/>
    <s v="UNC P/R - Accruals"/>
    <s v="UNC P/R - Accruals"/>
    <s v="671"/>
    <s v="ER Predictive Maintenance"/>
    <x v="0"/>
    <n v="7619.77"/>
    <s v="002"/>
  </r>
  <r>
    <s v="MAY-26"/>
    <x v="0"/>
    <s v="50000"/>
    <x v="6"/>
    <s v="UNC P/R - Accruals"/>
    <s v="UNC P/R - Accruals"/>
    <s v="671"/>
    <s v="ER Predictive Maintenance"/>
    <x v="0"/>
    <n v="-7619.77"/>
    <s v="002"/>
  </r>
  <r>
    <s v="APR-26"/>
    <x v="0"/>
    <s v="50000"/>
    <x v="6"/>
    <s v="UNC P/R - Accruals"/>
    <s v="UNC P/R - Accruals"/>
    <s v="662"/>
    <s v="SPG Training"/>
    <x v="0"/>
    <n v="-4093.97"/>
    <s v="002"/>
  </r>
  <r>
    <s v="APR-26"/>
    <x v="0"/>
    <s v="50000"/>
    <x v="6"/>
    <m/>
    <s v="UNC P/R - Accruals"/>
    <s v="662"/>
    <s v="SPG Training"/>
    <x v="0"/>
    <n v="2046.97"/>
    <s v="002"/>
  </r>
  <r>
    <s v="FEB-26"/>
    <x v="0"/>
    <s v="50000"/>
    <x v="6"/>
    <s v="UNC P/R - Accruals"/>
    <s v="UNC P/R - Accruals"/>
    <s v="662"/>
    <s v="SPG Training"/>
    <x v="0"/>
    <n v="282.04000000000002"/>
    <s v="002"/>
  </r>
  <r>
    <s v="FEB-26"/>
    <x v="0"/>
    <s v="50000"/>
    <x v="6"/>
    <m/>
    <s v="UNC P/R - Accruals"/>
    <s v="662"/>
    <s v="SPG Training"/>
    <x v="0"/>
    <n v="-141.02000000000001"/>
    <s v="002"/>
  </r>
  <r>
    <s v="JAN-26"/>
    <x v="0"/>
    <s v="50000"/>
    <x v="6"/>
    <s v="UNC P/R - Accruals"/>
    <s v="UNC P/R - Accruals"/>
    <s v="662"/>
    <s v="SPG Training"/>
    <x v="0"/>
    <n v="4465.55"/>
    <s v="002"/>
  </r>
  <r>
    <s v="JAN-26"/>
    <x v="0"/>
    <s v="50000"/>
    <x v="6"/>
    <m/>
    <s v="UNC P/R - Accruals"/>
    <s v="662"/>
    <s v="SPG Training"/>
    <x v="0"/>
    <n v="-2232.77"/>
    <s v="002"/>
  </r>
  <r>
    <s v="JUN-26"/>
    <x v="0"/>
    <s v="50000"/>
    <x v="6"/>
    <s v="UNC P/R - Accruals"/>
    <s v="UNC P/R - Accruals"/>
    <s v="662"/>
    <s v="SPG Training"/>
    <x v="0"/>
    <n v="608.20000000000005"/>
    <s v="002"/>
  </r>
  <r>
    <s v="JUN-26"/>
    <x v="0"/>
    <s v="50000"/>
    <x v="6"/>
    <m/>
    <s v="UNC P/R - Accruals"/>
    <s v="662"/>
    <s v="SPG Training"/>
    <x v="0"/>
    <n v="-304.10000000000002"/>
    <s v="002"/>
  </r>
  <r>
    <s v="MAR-26"/>
    <x v="0"/>
    <s v="50000"/>
    <x v="6"/>
    <s v="UNC P/R - Accruals"/>
    <s v="UNC P/R - Accruals"/>
    <s v="662"/>
    <s v="SPG Training"/>
    <x v="0"/>
    <n v="1477.06"/>
    <s v="002"/>
  </r>
  <r>
    <s v="MAR-26"/>
    <x v="0"/>
    <s v="50000"/>
    <x v="6"/>
    <m/>
    <s v="UNC P/R - Accruals"/>
    <s v="662"/>
    <s v="SPG Training"/>
    <x v="0"/>
    <n v="-738.52"/>
    <s v="002"/>
  </r>
  <r>
    <s v="MAY-26"/>
    <x v="0"/>
    <s v="50000"/>
    <x v="6"/>
    <s v="UNC P/R - Accruals"/>
    <s v="UNC P/R - Accruals"/>
    <s v="662"/>
    <s v="SPG Training"/>
    <x v="0"/>
    <n v="-13303.51"/>
    <s v="002"/>
  </r>
  <r>
    <s v="MAY-26"/>
    <x v="0"/>
    <s v="50000"/>
    <x v="6"/>
    <m/>
    <s v="UNC P/R - Accruals"/>
    <s v="662"/>
    <s v="SPG Training"/>
    <x v="0"/>
    <n v="6651.75"/>
    <s v="002"/>
  </r>
  <r>
    <s v="APR-26"/>
    <x v="0"/>
    <s v="50000"/>
    <x v="6"/>
    <s v="UNC P/R - Accruals"/>
    <s v="UNC P/R - Accruals"/>
    <s v="661"/>
    <s v="SPG Personnel Svcs"/>
    <x v="0"/>
    <n v="3248.19"/>
    <s v="002"/>
  </r>
  <r>
    <s v="APR-26"/>
    <x v="0"/>
    <s v="50000"/>
    <x v="6"/>
    <m/>
    <s v="UNC P/R - Accruals"/>
    <s v="661"/>
    <s v="SPG Personnel Svcs"/>
    <x v="0"/>
    <n v="-1970.68"/>
    <s v="002"/>
  </r>
  <r>
    <s v="FEB-26"/>
    <x v="0"/>
    <s v="50000"/>
    <x v="6"/>
    <s v="UNC P/R - Accruals"/>
    <s v="UNC P/R - Accruals"/>
    <s v="661"/>
    <s v="SPG Personnel Svcs"/>
    <x v="0"/>
    <n v="-1894.18"/>
    <s v="002"/>
  </r>
  <r>
    <s v="FEB-26"/>
    <x v="0"/>
    <s v="50000"/>
    <x v="6"/>
    <m/>
    <s v="UNC P/R - Accruals"/>
    <s v="661"/>
    <s v="SPG Personnel Svcs"/>
    <x v="0"/>
    <n v="818.73"/>
    <s v="002"/>
  </r>
  <r>
    <s v="JAN-26"/>
    <x v="0"/>
    <s v="50000"/>
    <x v="6"/>
    <s v="UNC P/R - Accruals"/>
    <s v="UNC P/R - Accruals"/>
    <s v="661"/>
    <s v="SPG Personnel Svcs"/>
    <x v="0"/>
    <n v="4434.25"/>
    <s v="002"/>
  </r>
  <r>
    <s v="JAN-26"/>
    <x v="0"/>
    <s v="50000"/>
    <x v="6"/>
    <m/>
    <s v="UNC P/R - Accruals"/>
    <s v="661"/>
    <s v="SPG Personnel Svcs"/>
    <x v="0"/>
    <n v="-2088.7600000000002"/>
    <s v="002"/>
  </r>
  <r>
    <s v="JUN-26"/>
    <x v="0"/>
    <s v="50000"/>
    <x v="6"/>
    <s v="UNC P/R - Accruals"/>
    <s v="UNC P/R - Accruals"/>
    <s v="661"/>
    <s v="SPG Personnel Svcs"/>
    <x v="0"/>
    <n v="2594.2199999999998"/>
    <s v="002"/>
  </r>
  <r>
    <s v="JUN-26"/>
    <x v="0"/>
    <s v="50000"/>
    <x v="6"/>
    <m/>
    <s v="UNC P/R - Accruals"/>
    <s v="661"/>
    <s v="SPG Personnel Svcs"/>
    <x v="0"/>
    <n v="-1297.1199999999999"/>
    <s v="002"/>
  </r>
  <r>
    <s v="MAR-26"/>
    <x v="0"/>
    <s v="50000"/>
    <x v="6"/>
    <s v="UNC P/R - Accruals"/>
    <s v="UNC P/R - Accruals"/>
    <s v="661"/>
    <s v="SPG Personnel Svcs"/>
    <x v="0"/>
    <n v="3761.6"/>
    <s v="002"/>
  </r>
  <r>
    <s v="MAR-26"/>
    <x v="0"/>
    <s v="50000"/>
    <x v="6"/>
    <m/>
    <s v="UNC P/R - Accruals"/>
    <s v="661"/>
    <s v="SPG Personnel Svcs"/>
    <x v="0"/>
    <n v="-1534.23"/>
    <s v="002"/>
  </r>
  <r>
    <s v="MAY-26"/>
    <x v="0"/>
    <s v="50000"/>
    <x v="6"/>
    <s v="UNC P/R - Accruals"/>
    <s v="UNC P/R - Accruals"/>
    <s v="661"/>
    <s v="SPG Personnel Svcs"/>
    <x v="0"/>
    <n v="-10371.549999999999"/>
    <s v="002"/>
  </r>
  <r>
    <s v="MAY-26"/>
    <x v="0"/>
    <s v="50000"/>
    <x v="6"/>
    <m/>
    <s v="UNC P/R - Accruals"/>
    <s v="661"/>
    <s v="SPG Personnel Svcs"/>
    <x v="0"/>
    <n v="5185.79"/>
    <s v="002"/>
  </r>
  <r>
    <s v="APR-26"/>
    <x v="0"/>
    <s v="50000"/>
    <x v="6"/>
    <s v="UNC P/R - Accruals"/>
    <s v="UNC P/R - Accruals"/>
    <s v="659"/>
    <s v="SPG Material Mgmt"/>
    <x v="0"/>
    <n v="859.87"/>
    <s v="002"/>
  </r>
  <r>
    <s v="APR-26"/>
    <x v="0"/>
    <s v="50000"/>
    <x v="6"/>
    <m/>
    <s v="UNC P/R - Accruals"/>
    <s v="659"/>
    <s v="SPG Material Mgmt"/>
    <x v="0"/>
    <n v="-429.93"/>
    <s v="002"/>
  </r>
  <r>
    <s v="FEB-26"/>
    <x v="0"/>
    <s v="50000"/>
    <x v="6"/>
    <s v="UNC P/R - Accruals"/>
    <s v="UNC P/R - Accruals"/>
    <s v="659"/>
    <s v="SPG Material Mgmt"/>
    <x v="0"/>
    <n v="48.54"/>
    <s v="002"/>
  </r>
  <r>
    <s v="FEB-26"/>
    <x v="0"/>
    <s v="50000"/>
    <x v="6"/>
    <m/>
    <s v="UNC P/R - Accruals"/>
    <s v="659"/>
    <s v="SPG Material Mgmt"/>
    <x v="0"/>
    <n v="-24.28"/>
    <s v="002"/>
  </r>
  <r>
    <s v="JAN-26"/>
    <x v="0"/>
    <s v="50000"/>
    <x v="6"/>
    <s v="UNC P/R - Accruals"/>
    <s v="UNC P/R - Accruals"/>
    <s v="659"/>
    <s v="SPG Material Mgmt"/>
    <x v="0"/>
    <n v="1360.42"/>
    <s v="002"/>
  </r>
  <r>
    <s v="JAN-26"/>
    <x v="0"/>
    <s v="50000"/>
    <x v="6"/>
    <m/>
    <s v="UNC P/R - Accruals"/>
    <s v="659"/>
    <s v="SPG Material Mgmt"/>
    <x v="0"/>
    <n v="-680.2"/>
    <s v="002"/>
  </r>
  <r>
    <s v="JUN-26"/>
    <x v="0"/>
    <s v="50000"/>
    <x v="6"/>
    <s v="UNC P/R - Accruals"/>
    <s v="UNC P/R - Accruals"/>
    <s v="659"/>
    <s v="SPG Material Mgmt"/>
    <x v="0"/>
    <n v="3213.37"/>
    <s v="002"/>
  </r>
  <r>
    <s v="JUN-26"/>
    <x v="0"/>
    <s v="50000"/>
    <x v="6"/>
    <m/>
    <s v="UNC P/R - Accruals"/>
    <s v="659"/>
    <s v="SPG Material Mgmt"/>
    <x v="0"/>
    <n v="-98.33"/>
    <s v="002"/>
  </r>
  <r>
    <s v="MAR-26"/>
    <x v="0"/>
    <s v="50000"/>
    <x v="6"/>
    <s v="UNC P/R - Accruals"/>
    <s v="UNC P/R - Accruals"/>
    <s v="659"/>
    <s v="SPG Material Mgmt"/>
    <x v="0"/>
    <n v="1126.6199999999999"/>
    <s v="002"/>
  </r>
  <r>
    <s v="MAR-26"/>
    <x v="0"/>
    <s v="50000"/>
    <x v="6"/>
    <m/>
    <s v="UNC P/R - Accruals"/>
    <s v="659"/>
    <s v="SPG Material Mgmt"/>
    <x v="0"/>
    <n v="-563.29999999999995"/>
    <s v="002"/>
  </r>
  <r>
    <s v="MAY-26"/>
    <x v="0"/>
    <s v="50000"/>
    <x v="6"/>
    <s v="UNC P/R - Accruals"/>
    <s v="UNC P/R - Accruals"/>
    <s v="659"/>
    <s v="SPG Material Mgmt"/>
    <x v="0"/>
    <n v="-4314.75"/>
    <s v="002"/>
  </r>
  <r>
    <s v="MAY-26"/>
    <x v="0"/>
    <s v="50000"/>
    <x v="6"/>
    <m/>
    <s v="UNC P/R - Accruals"/>
    <s v="659"/>
    <s v="SPG Material Mgmt"/>
    <x v="0"/>
    <n v="2157.37"/>
    <s v="002"/>
  </r>
  <r>
    <s v="APR-26"/>
    <x v="0"/>
    <s v="50000"/>
    <x v="6"/>
    <s v="UNC P/R - Accruals"/>
    <s v="UNC P/R - Accruals"/>
    <s v="658"/>
    <s v="SPG Business Support"/>
    <x v="0"/>
    <n v="12013.18"/>
    <s v="002"/>
  </r>
  <r>
    <s v="APR-26"/>
    <x v="0"/>
    <s v="50000"/>
    <x v="6"/>
    <m/>
    <s v="UNC P/R - Accruals"/>
    <s v="658"/>
    <s v="SPG Business Support"/>
    <x v="0"/>
    <n v="-6843.55"/>
    <s v="002"/>
  </r>
  <r>
    <s v="FEB-26"/>
    <x v="0"/>
    <s v="50000"/>
    <x v="6"/>
    <s v="UNC P/R - Accruals"/>
    <s v="UNC P/R - Accruals"/>
    <s v="658"/>
    <s v="SPG Business Support"/>
    <x v="0"/>
    <n v="260.64"/>
    <s v="002"/>
  </r>
  <r>
    <s v="FEB-26"/>
    <x v="0"/>
    <s v="50000"/>
    <x v="6"/>
    <m/>
    <s v="UNC P/R - Accruals"/>
    <s v="658"/>
    <s v="SPG Business Support"/>
    <x v="0"/>
    <n v="-253.58"/>
    <s v="002"/>
  </r>
  <r>
    <s v="JAN-26"/>
    <x v="0"/>
    <s v="50000"/>
    <x v="6"/>
    <s v="UNC P/R - Accruals"/>
    <s v="UNC P/R - Accruals"/>
    <s v="658"/>
    <s v="SPG Business Support"/>
    <x v="0"/>
    <n v="3944.85"/>
    <s v="002"/>
  </r>
  <r>
    <s v="JAN-26"/>
    <x v="0"/>
    <s v="50000"/>
    <x v="6"/>
    <m/>
    <s v="UNC P/R - Accruals"/>
    <s v="658"/>
    <s v="SPG Business Support"/>
    <x v="0"/>
    <n v="-1703.52"/>
    <s v="002"/>
  </r>
  <r>
    <s v="JUN-26"/>
    <x v="0"/>
    <s v="50000"/>
    <x v="6"/>
    <s v="UNC P/R - Accruals"/>
    <s v="UNC P/R - Accruals"/>
    <s v="658"/>
    <s v="SPG Business Support"/>
    <x v="0"/>
    <n v="6435.78"/>
    <s v="002"/>
  </r>
  <r>
    <s v="JUN-26"/>
    <x v="0"/>
    <s v="50000"/>
    <x v="6"/>
    <m/>
    <s v="UNC P/R - Accruals"/>
    <s v="658"/>
    <s v="SPG Business Support"/>
    <x v="0"/>
    <n v="-3217.88"/>
    <s v="002"/>
  </r>
  <r>
    <s v="MAR-26"/>
    <x v="0"/>
    <s v="50000"/>
    <x v="6"/>
    <s v="UNC P/R - Accruals"/>
    <s v="UNC P/R - Accruals"/>
    <s v="658"/>
    <s v="SPG Business Support"/>
    <x v="0"/>
    <n v="345.89"/>
    <s v="002"/>
  </r>
  <r>
    <s v="MAR-26"/>
    <x v="0"/>
    <s v="50000"/>
    <x v="6"/>
    <m/>
    <s v="UNC P/R - Accruals"/>
    <s v="658"/>
    <s v="SPG Business Support"/>
    <x v="0"/>
    <n v="-109.08"/>
    <s v="002"/>
  </r>
  <r>
    <s v="MAY-26"/>
    <x v="0"/>
    <s v="50000"/>
    <x v="6"/>
    <s v="UNC P/R - Accruals"/>
    <s v="UNC P/R - Accruals"/>
    <s v="658"/>
    <s v="SPG Business Support"/>
    <x v="0"/>
    <n v="-24811.919999999998"/>
    <s v="002"/>
  </r>
  <r>
    <s v="MAY-26"/>
    <x v="0"/>
    <s v="50000"/>
    <x v="6"/>
    <m/>
    <s v="UNC P/R - Accruals"/>
    <s v="658"/>
    <s v="SPG Business Support"/>
    <x v="0"/>
    <n v="12405.96"/>
    <s v="002"/>
  </r>
  <r>
    <s v="APR-26"/>
    <x v="0"/>
    <s v="50000"/>
    <x v="6"/>
    <s v="UNC P/R - Accruals"/>
    <s v="UNC P/R - Accruals"/>
    <s v="653"/>
    <s v="SPG Safety/Security"/>
    <x v="0"/>
    <n v="-17131.3"/>
    <s v="002"/>
  </r>
  <r>
    <s v="APR-26"/>
    <x v="0"/>
    <s v="50000"/>
    <x v="6"/>
    <m/>
    <s v="UNC P/R - Accruals"/>
    <s v="653"/>
    <s v="SPG Safety/Security"/>
    <x v="0"/>
    <n v="8565.64"/>
    <s v="002"/>
  </r>
  <r>
    <s v="FEB-26"/>
    <x v="0"/>
    <s v="50000"/>
    <x v="6"/>
    <s v="UNC P/R - Accruals"/>
    <s v="UNC P/R - Accruals"/>
    <s v="653"/>
    <s v="SPG Safety/Security"/>
    <x v="0"/>
    <n v="1298.42"/>
    <s v="002"/>
  </r>
  <r>
    <s v="FEB-26"/>
    <x v="0"/>
    <s v="50000"/>
    <x v="6"/>
    <m/>
    <s v="UNC P/R - Accruals"/>
    <s v="653"/>
    <s v="SPG Safety/Security"/>
    <x v="0"/>
    <n v="-649.20000000000005"/>
    <s v="002"/>
  </r>
  <r>
    <s v="JAN-26"/>
    <x v="0"/>
    <s v="50000"/>
    <x v="6"/>
    <s v="UNC P/R - Accruals"/>
    <s v="UNC P/R - Accruals"/>
    <s v="653"/>
    <s v="SPG Safety/Security"/>
    <x v="0"/>
    <n v="1845.56"/>
    <s v="002"/>
  </r>
  <r>
    <s v="JAN-26"/>
    <x v="0"/>
    <s v="50000"/>
    <x v="6"/>
    <m/>
    <s v="UNC P/R - Accruals"/>
    <s v="653"/>
    <s v="SPG Safety/Security"/>
    <x v="0"/>
    <n v="-922.78"/>
    <s v="002"/>
  </r>
  <r>
    <s v="MAR-26"/>
    <x v="0"/>
    <s v="50000"/>
    <x v="6"/>
    <s v="UNC P/R - Accruals"/>
    <s v="UNC P/R - Accruals"/>
    <s v="653"/>
    <s v="SPG Safety/Security"/>
    <x v="0"/>
    <n v="2829.79"/>
    <s v="002"/>
  </r>
  <r>
    <s v="MAR-26"/>
    <x v="0"/>
    <s v="50000"/>
    <x v="6"/>
    <m/>
    <s v="UNC P/R - Accruals"/>
    <s v="653"/>
    <s v="SPG Safety/Security"/>
    <x v="0"/>
    <n v="-1414.89"/>
    <s v="002"/>
  </r>
  <r>
    <s v="FEB-26"/>
    <x v="0"/>
    <s v="50000"/>
    <x v="6"/>
    <s v="UNC P/R - Accruals"/>
    <s v="UNC P/R - Accruals"/>
    <s v="651"/>
    <s v="SPG Environmental"/>
    <x v="0"/>
    <n v="-1957.49"/>
    <s v="002"/>
  </r>
  <r>
    <s v="FEB-26"/>
    <x v="0"/>
    <s v="50000"/>
    <x v="6"/>
    <m/>
    <s v="UNC P/R - Accruals"/>
    <s v="651"/>
    <s v="SPG Environmental"/>
    <x v="0"/>
    <n v="978.75"/>
    <s v="002"/>
  </r>
  <r>
    <s v="JAN-26"/>
    <x v="0"/>
    <s v="50000"/>
    <x v="6"/>
    <s v="UNC P/R - Accruals"/>
    <s v="UNC P/R - Accruals"/>
    <s v="651"/>
    <s v="SPG Environmental"/>
    <x v="0"/>
    <n v="306.08"/>
    <s v="002"/>
  </r>
  <r>
    <s v="JAN-26"/>
    <x v="0"/>
    <s v="50000"/>
    <x v="6"/>
    <m/>
    <s v="UNC P/R - Accruals"/>
    <s v="651"/>
    <s v="SPG Environmental"/>
    <x v="0"/>
    <n v="-153.04"/>
    <s v="002"/>
  </r>
  <r>
    <s v="APR-26"/>
    <x v="0"/>
    <s v="50000"/>
    <x v="6"/>
    <s v="UNC P/R - Accruals"/>
    <s v="UNC P/R - Accruals"/>
    <s v="650"/>
    <s v="SPG Plant Manager"/>
    <x v="0"/>
    <n v="5625.53"/>
    <s v="002"/>
  </r>
  <r>
    <s v="APR-26"/>
    <x v="0"/>
    <s v="50000"/>
    <x v="6"/>
    <m/>
    <s v="UNC P/R - Accruals"/>
    <s v="650"/>
    <s v="SPG Plant Manager"/>
    <x v="0"/>
    <n v="-2005.03"/>
    <s v="002"/>
  </r>
  <r>
    <s v="FEB-26"/>
    <x v="0"/>
    <s v="50000"/>
    <x v="6"/>
    <s v="UNC P/R - Accruals"/>
    <s v="UNC P/R - Accruals"/>
    <s v="650"/>
    <s v="SPG Plant Manager"/>
    <x v="0"/>
    <n v="-2393.9899999999998"/>
    <s v="002"/>
  </r>
  <r>
    <s v="FEB-26"/>
    <x v="0"/>
    <s v="50000"/>
    <x v="6"/>
    <m/>
    <s v="UNC P/R - Accruals"/>
    <s v="650"/>
    <s v="SPG Plant Manager"/>
    <x v="0"/>
    <n v="916.96"/>
    <s v="002"/>
  </r>
  <r>
    <s v="JAN-26"/>
    <x v="0"/>
    <s v="50000"/>
    <x v="6"/>
    <s v="UNC P/R - Accruals"/>
    <s v="UNC P/R - Accruals"/>
    <s v="650"/>
    <s v="SPG Plant Manager"/>
    <x v="0"/>
    <n v="962.64"/>
    <s v="002"/>
  </r>
  <r>
    <s v="JAN-26"/>
    <x v="0"/>
    <s v="50000"/>
    <x v="6"/>
    <m/>
    <s v="UNC P/R - Accruals"/>
    <s v="650"/>
    <s v="SPG Plant Manager"/>
    <x v="0"/>
    <n v="-206.88"/>
    <s v="002"/>
  </r>
  <r>
    <s v="JUN-26"/>
    <x v="0"/>
    <s v="50000"/>
    <x v="6"/>
    <s v="UNC P/R - Accruals"/>
    <s v="UNC P/R - Accruals"/>
    <s v="650"/>
    <s v="SPG Plant Manager"/>
    <x v="0"/>
    <n v="2372.31"/>
    <s v="002"/>
  </r>
  <r>
    <s v="JUN-26"/>
    <x v="0"/>
    <s v="50000"/>
    <x v="6"/>
    <m/>
    <s v="UNC P/R - Accruals"/>
    <s v="650"/>
    <s v="SPG Plant Manager"/>
    <x v="0"/>
    <n v="-306.32"/>
    <s v="002"/>
  </r>
  <r>
    <s v="MAR-26"/>
    <x v="0"/>
    <s v="50000"/>
    <x v="6"/>
    <s v="UNC P/R - Accruals"/>
    <s v="UNC P/R - Accruals"/>
    <s v="650"/>
    <s v="SPG Plant Manager"/>
    <x v="0"/>
    <n v="2004.14"/>
    <s v="002"/>
  </r>
  <r>
    <s v="MAR-26"/>
    <x v="0"/>
    <s v="50000"/>
    <x v="6"/>
    <m/>
    <s v="UNC P/R - Accruals"/>
    <s v="650"/>
    <s v="SPG Plant Manager"/>
    <x v="0"/>
    <n v="-1084.69"/>
    <s v="002"/>
  </r>
  <r>
    <s v="MAY-26"/>
    <x v="0"/>
    <s v="50000"/>
    <x v="6"/>
    <s v="UNC P/R - Accruals"/>
    <s v="UNC P/R - Accruals"/>
    <s v="650"/>
    <s v="SPG Plant Manager"/>
    <x v="0"/>
    <n v="-11700.14"/>
    <s v="002"/>
  </r>
  <r>
    <s v="MAY-26"/>
    <x v="0"/>
    <s v="50000"/>
    <x v="6"/>
    <m/>
    <s v="UNC P/R - Accruals"/>
    <s v="650"/>
    <s v="SPG Plant Manager"/>
    <x v="0"/>
    <n v="2951.84"/>
    <s v="002"/>
  </r>
  <r>
    <s v="APR-26"/>
    <x v="0"/>
    <s v="50000"/>
    <x v="6"/>
    <s v="UNC P/R - Accruals"/>
    <s v="UNC P/R - Accruals"/>
    <s v="593"/>
    <s v="UNSG Gas Operations Mgmt"/>
    <x v="0"/>
    <n v="-408.01"/>
    <s v="032"/>
  </r>
  <r>
    <s v="FEB-26"/>
    <x v="0"/>
    <s v="50000"/>
    <x v="6"/>
    <s v="UNC P/R - Accruals"/>
    <s v="UNC P/R - Accruals"/>
    <s v="593"/>
    <s v="UNSG Gas Operations Mgmt"/>
    <x v="0"/>
    <n v="-446.1"/>
    <s v="032"/>
  </r>
  <r>
    <s v="JAN-26"/>
    <x v="0"/>
    <s v="50000"/>
    <x v="6"/>
    <s v="UNC P/R - Accruals"/>
    <s v="UNC P/R - Accruals"/>
    <s v="593"/>
    <s v="UNSG Gas Operations Mgmt"/>
    <x v="0"/>
    <n v="823.57"/>
    <s v="032"/>
  </r>
  <r>
    <s v="MAR-26"/>
    <x v="0"/>
    <s v="50000"/>
    <x v="6"/>
    <s v="UNC P/R - Accruals"/>
    <s v="UNC P/R - Accruals"/>
    <s v="593"/>
    <s v="UNSG Gas Operations Mgmt"/>
    <x v="0"/>
    <n v="-282.75"/>
    <s v="032"/>
  </r>
  <r>
    <s v="MAY-26"/>
    <x v="0"/>
    <s v="50000"/>
    <x v="6"/>
    <s v="UNC P/R - Accruals"/>
    <s v="UNC P/R - Accruals"/>
    <s v="593"/>
    <s v="UNSG Gas Operations Mgmt"/>
    <x v="0"/>
    <n v="-98.49"/>
    <s v="032"/>
  </r>
  <r>
    <s v="APR-26"/>
    <x v="0"/>
    <s v="50000"/>
    <x v="6"/>
    <s v="UNC P/R - Accruals"/>
    <s v="UNC P/R - Accruals"/>
    <s v="587"/>
    <s v="UNSG AZ Gas GIS"/>
    <x v="0"/>
    <n v="700.74"/>
    <s v="032"/>
  </r>
  <r>
    <s v="APR-26"/>
    <x v="0"/>
    <s v="50000"/>
    <x v="6"/>
    <m/>
    <s v="UNC P/R - Accruals"/>
    <s v="587"/>
    <s v="UNSG AZ Gas GIS"/>
    <x v="0"/>
    <n v="-697.64"/>
    <s v="032"/>
  </r>
  <r>
    <s v="FEB-26"/>
    <x v="0"/>
    <s v="50000"/>
    <x v="6"/>
    <s v="UNC P/R - Accruals"/>
    <s v="UNC P/R - Accruals"/>
    <s v="587"/>
    <s v="UNSG AZ Gas GIS"/>
    <x v="0"/>
    <n v="109.29"/>
    <s v="032"/>
  </r>
  <r>
    <s v="FEB-26"/>
    <x v="0"/>
    <s v="50000"/>
    <x v="6"/>
    <m/>
    <s v="UNC P/R - Accruals"/>
    <s v="587"/>
    <s v="UNSG AZ Gas GIS"/>
    <x v="0"/>
    <n v="-108.81"/>
    <s v="032"/>
  </r>
  <r>
    <s v="JAN-26"/>
    <x v="0"/>
    <s v="50000"/>
    <x v="6"/>
    <s v="UNC P/R - Accruals"/>
    <s v="UNC P/R - Accruals"/>
    <s v="587"/>
    <s v="UNSG AZ Gas GIS"/>
    <x v="0"/>
    <n v="-3588.32"/>
    <s v="032"/>
  </r>
  <r>
    <s v="JAN-26"/>
    <x v="0"/>
    <s v="50000"/>
    <x v="6"/>
    <m/>
    <s v="UNC P/R - Accruals"/>
    <s v="587"/>
    <s v="UNSG AZ Gas GIS"/>
    <x v="0"/>
    <n v="3572.39"/>
    <s v="032"/>
  </r>
  <r>
    <s v="JUN-26"/>
    <x v="0"/>
    <s v="50000"/>
    <x v="6"/>
    <s v="UNC P/R - Accruals"/>
    <s v="UNC P/R - Accruals"/>
    <s v="587"/>
    <s v="UNSG AZ Gas GIS"/>
    <x v="0"/>
    <n v="113.55"/>
    <s v="032"/>
  </r>
  <r>
    <s v="JUN-26"/>
    <x v="0"/>
    <s v="50000"/>
    <x v="6"/>
    <m/>
    <s v="UNC P/R - Accruals"/>
    <s v="587"/>
    <s v="UNSG AZ Gas GIS"/>
    <x v="0"/>
    <n v="-113.04"/>
    <s v="032"/>
  </r>
  <r>
    <s v="MAR-26"/>
    <x v="0"/>
    <s v="50000"/>
    <x v="6"/>
    <s v="UNC P/R - Accruals"/>
    <s v="UNC P/R - Accruals"/>
    <s v="587"/>
    <s v="UNSG AZ Gas GIS"/>
    <x v="0"/>
    <n v="-591.13"/>
    <s v="032"/>
  </r>
  <r>
    <s v="MAR-26"/>
    <x v="0"/>
    <s v="50000"/>
    <x v="6"/>
    <m/>
    <s v="UNC P/R - Accruals"/>
    <s v="587"/>
    <s v="UNSG AZ Gas GIS"/>
    <x v="0"/>
    <n v="588.51"/>
    <s v="032"/>
  </r>
  <r>
    <s v="MAY-26"/>
    <x v="0"/>
    <s v="50000"/>
    <x v="6"/>
    <s v="UNC P/R - Accruals"/>
    <s v="UNC P/R - Accruals"/>
    <s v="587"/>
    <s v="UNSG AZ Gas GIS"/>
    <x v="0"/>
    <n v="-416.86"/>
    <s v="032"/>
  </r>
  <r>
    <s v="MAY-26"/>
    <x v="0"/>
    <s v="50000"/>
    <x v="6"/>
    <m/>
    <s v="UNC P/R - Accruals"/>
    <s v="587"/>
    <s v="UNSG AZ Gas GIS"/>
    <x v="0"/>
    <n v="415.01"/>
    <s v="032"/>
  </r>
  <r>
    <s v="APR-26"/>
    <x v="0"/>
    <s v="50000"/>
    <x v="6"/>
    <s v="UNC P/R - Accruals"/>
    <s v="UNC P/R - Accruals"/>
    <s v="582"/>
    <s v="UNSG AZ Gas DOT Compliance"/>
    <x v="0"/>
    <n v="-253.51"/>
    <s v="032"/>
  </r>
  <r>
    <s v="JAN-26"/>
    <x v="0"/>
    <s v="50000"/>
    <x v="6"/>
    <s v="UNC P/R - Accruals"/>
    <s v="UNC P/R - Accruals"/>
    <s v="582"/>
    <s v="UNSG AZ Gas DOT Compliance"/>
    <x v="0"/>
    <n v="-32.72"/>
    <s v="032"/>
  </r>
  <r>
    <s v="MAR-26"/>
    <x v="0"/>
    <s v="50000"/>
    <x v="6"/>
    <s v="UNC P/R - Accruals"/>
    <s v="UNC P/R - Accruals"/>
    <s v="582"/>
    <s v="UNSG AZ Gas DOT Compliance"/>
    <x v="0"/>
    <n v="253.51"/>
    <s v="032"/>
  </r>
  <r>
    <s v="APR-26"/>
    <x v="0"/>
    <s v="50000"/>
    <x v="6"/>
    <s v="UNC P/R - Accruals"/>
    <s v="UNC P/R - Accruals"/>
    <s v="572"/>
    <s v="UNSG Gas Engineering"/>
    <x v="0"/>
    <n v="-820.24"/>
    <s v="032"/>
  </r>
  <r>
    <s v="APR-26"/>
    <x v="0"/>
    <s v="50000"/>
    <x v="6"/>
    <m/>
    <s v="UNC P/R - Accruals"/>
    <s v="572"/>
    <s v="UNSG Gas Engineering"/>
    <x v="0"/>
    <n v="757"/>
    <s v="032"/>
  </r>
  <r>
    <s v="FEB-26"/>
    <x v="0"/>
    <s v="50000"/>
    <x v="6"/>
    <s v="UNC P/R - Accruals"/>
    <s v="UNC P/R - Accruals"/>
    <s v="572"/>
    <s v="UNSG Gas Engineering"/>
    <x v="0"/>
    <n v="377.58"/>
    <s v="032"/>
  </r>
  <r>
    <s v="FEB-26"/>
    <x v="0"/>
    <s v="50000"/>
    <x v="6"/>
    <m/>
    <s v="UNC P/R - Accruals"/>
    <s v="572"/>
    <s v="UNSG Gas Engineering"/>
    <x v="0"/>
    <n v="-281.22000000000003"/>
    <s v="032"/>
  </r>
  <r>
    <s v="JAN-26"/>
    <x v="0"/>
    <s v="50000"/>
    <x v="6"/>
    <s v="UNC P/R - Accruals"/>
    <s v="UNC P/R - Accruals"/>
    <s v="572"/>
    <s v="UNSG Gas Engineering"/>
    <x v="0"/>
    <n v="-49.63"/>
    <s v="032"/>
  </r>
  <r>
    <s v="JAN-26"/>
    <x v="0"/>
    <s v="50000"/>
    <x v="6"/>
    <m/>
    <s v="UNC P/R - Accruals"/>
    <s v="572"/>
    <s v="UNSG Gas Engineering"/>
    <x v="0"/>
    <n v="49.39"/>
    <s v="032"/>
  </r>
  <r>
    <s v="JUN-26"/>
    <x v="0"/>
    <s v="50000"/>
    <x v="6"/>
    <s v="UNC P/R - Accruals"/>
    <s v="UNC P/R - Accruals"/>
    <s v="572"/>
    <s v="UNSG Gas Engineering"/>
    <x v="0"/>
    <n v="2087.9"/>
    <s v="032"/>
  </r>
  <r>
    <s v="JUN-26"/>
    <x v="0"/>
    <s v="50000"/>
    <x v="6"/>
    <m/>
    <s v="UNC P/R - Accruals"/>
    <s v="572"/>
    <s v="UNSG Gas Engineering"/>
    <x v="0"/>
    <n v="-2075.38"/>
    <s v="032"/>
  </r>
  <r>
    <s v="MAR-26"/>
    <x v="0"/>
    <s v="50000"/>
    <x v="6"/>
    <s v="UNC P/R - Accruals"/>
    <s v="UNC P/R - Accruals"/>
    <s v="572"/>
    <s v="UNSG Gas Engineering"/>
    <x v="0"/>
    <n v="265.95999999999998"/>
    <s v="032"/>
  </r>
  <r>
    <s v="MAR-26"/>
    <x v="0"/>
    <s v="50000"/>
    <x v="6"/>
    <m/>
    <s v="UNC P/R - Accruals"/>
    <s v="572"/>
    <s v="UNSG Gas Engineering"/>
    <x v="0"/>
    <n v="-300.14999999999998"/>
    <s v="032"/>
  </r>
  <r>
    <s v="APR-26"/>
    <x v="0"/>
    <s v="50000"/>
    <x v="6"/>
    <s v="UNC P/R - Accruals"/>
    <s v="UNC P/R - Accruals"/>
    <s v="550"/>
    <s v="UNSG Arizona Gas Admin"/>
    <x v="0"/>
    <n v="623.89"/>
    <s v="032"/>
  </r>
  <r>
    <s v="APR-26"/>
    <x v="0"/>
    <s v="50000"/>
    <x v="6"/>
    <m/>
    <s v="UNC P/R - Accruals"/>
    <s v="550"/>
    <s v="UNSG Arizona Gas Admin"/>
    <x v="0"/>
    <n v="-1251.6600000000001"/>
    <s v="032"/>
  </r>
  <r>
    <s v="FEB-26"/>
    <x v="0"/>
    <s v="50000"/>
    <x v="6"/>
    <s v="UNC P/R - Accruals"/>
    <s v="UNC P/R - Accruals"/>
    <s v="550"/>
    <s v="UNSG Arizona Gas Admin"/>
    <x v="0"/>
    <n v="-426.37"/>
    <s v="032"/>
  </r>
  <r>
    <s v="JAN-26"/>
    <x v="0"/>
    <s v="50000"/>
    <x v="6"/>
    <s v="UNC P/R - Accruals"/>
    <s v="UNC P/R - Accruals"/>
    <s v="550"/>
    <s v="UNSG Arizona Gas Admin"/>
    <x v="0"/>
    <n v="520.16999999999996"/>
    <s v="032"/>
  </r>
  <r>
    <s v="JUN-26"/>
    <x v="0"/>
    <s v="50000"/>
    <x v="6"/>
    <s v="UNC P/R - Accruals"/>
    <s v="UNC P/R - Accruals"/>
    <s v="550"/>
    <s v="UNSG Arizona Gas Admin"/>
    <x v="0"/>
    <n v="3433.61"/>
    <s v="032"/>
  </r>
  <r>
    <s v="JUN-26"/>
    <x v="0"/>
    <s v="50000"/>
    <x v="6"/>
    <m/>
    <s v="UNC P/R - Accruals"/>
    <s v="550"/>
    <s v="UNSG Arizona Gas Admin"/>
    <x v="0"/>
    <n v="250.87"/>
    <s v="032"/>
  </r>
  <r>
    <s v="MAR-26"/>
    <x v="0"/>
    <s v="50000"/>
    <x v="6"/>
    <s v="UNC P/R - Accruals"/>
    <s v="UNC P/R - Accruals"/>
    <s v="550"/>
    <s v="UNSG Arizona Gas Admin"/>
    <x v="0"/>
    <n v="1254.75"/>
    <s v="032"/>
  </r>
  <r>
    <s v="MAR-26"/>
    <x v="0"/>
    <s v="50000"/>
    <x v="6"/>
    <m/>
    <s v="UNC P/R - Accruals"/>
    <s v="550"/>
    <s v="UNSG Arizona Gas Admin"/>
    <x v="0"/>
    <n v="-912.55"/>
    <s v="032"/>
  </r>
  <r>
    <s v="MAY-26"/>
    <x v="0"/>
    <s v="50000"/>
    <x v="6"/>
    <s v="UNC P/R - Accruals"/>
    <s v="UNC P/R - Accruals"/>
    <s v="550"/>
    <s v="UNSG Arizona Gas Admin"/>
    <x v="0"/>
    <n v="-1603.5"/>
    <s v="032"/>
  </r>
  <r>
    <s v="MAY-26"/>
    <x v="0"/>
    <s v="50000"/>
    <x v="6"/>
    <m/>
    <s v="UNC P/R - Accruals"/>
    <s v="550"/>
    <s v="UNSG Arizona Gas Admin"/>
    <x v="0"/>
    <n v="1594"/>
    <s v="032"/>
  </r>
  <r>
    <s v="APR-26"/>
    <x v="0"/>
    <s v="50000"/>
    <x v="6"/>
    <s v="UNC P/R - Accruals"/>
    <s v="UNC P/R - Accruals"/>
    <s v="528"/>
    <s v="UNSE Santa Cruz Electric Eng"/>
    <x v="0"/>
    <n v="3218.46"/>
    <s v="033"/>
  </r>
  <r>
    <s v="APR-26"/>
    <x v="0"/>
    <s v="50000"/>
    <x v="6"/>
    <m/>
    <s v="UNC P/R - Accruals"/>
    <s v="528"/>
    <s v="UNSE Santa Cruz Electric Eng"/>
    <x v="0"/>
    <n v="-3199.16"/>
    <s v="033"/>
  </r>
  <r>
    <s v="FEB-26"/>
    <x v="0"/>
    <s v="50000"/>
    <x v="6"/>
    <s v="UNC P/R - Accruals"/>
    <s v="UNC P/R - Accruals"/>
    <s v="528"/>
    <s v="UNSE Santa Cruz Electric Eng"/>
    <x v="0"/>
    <n v="-317.3"/>
    <s v="033"/>
  </r>
  <r>
    <s v="FEB-26"/>
    <x v="0"/>
    <s v="50000"/>
    <x v="6"/>
    <m/>
    <s v="UNC P/R - Accruals"/>
    <s v="528"/>
    <s v="UNSE Santa Cruz Electric Eng"/>
    <x v="0"/>
    <n v="315.64"/>
    <s v="033"/>
  </r>
  <r>
    <s v="JAN-26"/>
    <x v="0"/>
    <s v="50000"/>
    <x v="6"/>
    <s v="UNC P/R - Accruals"/>
    <s v="UNC P/R - Accruals"/>
    <s v="528"/>
    <s v="UNSE Santa Cruz Electric Eng"/>
    <x v="0"/>
    <n v="169.22"/>
    <s v="033"/>
  </r>
  <r>
    <s v="JAN-26"/>
    <x v="0"/>
    <s v="50000"/>
    <x v="6"/>
    <m/>
    <s v="UNC P/R - Accruals"/>
    <s v="528"/>
    <s v="UNSE Santa Cruz Electric Eng"/>
    <x v="0"/>
    <n v="-168.44"/>
    <s v="033"/>
  </r>
  <r>
    <s v="JUN-26"/>
    <x v="0"/>
    <s v="50000"/>
    <x v="6"/>
    <s v="UNC P/R - Accruals"/>
    <s v="UNC P/R - Accruals"/>
    <s v="528"/>
    <s v="UNSE Santa Cruz Electric Eng"/>
    <x v="0"/>
    <n v="-1094.72"/>
    <s v="033"/>
  </r>
  <r>
    <s v="JUN-26"/>
    <x v="0"/>
    <s v="50000"/>
    <x v="6"/>
    <m/>
    <s v="UNC P/R - Accruals"/>
    <s v="528"/>
    <s v="UNSE Santa Cruz Electric Eng"/>
    <x v="0"/>
    <n v="1088.1500000000001"/>
    <s v="033"/>
  </r>
  <r>
    <s v="MAR-26"/>
    <x v="0"/>
    <s v="50000"/>
    <x v="6"/>
    <s v="UNC P/R - Accruals"/>
    <s v="UNC P/R - Accruals"/>
    <s v="528"/>
    <s v="UNSE Santa Cruz Electric Eng"/>
    <x v="0"/>
    <n v="-105.77"/>
    <s v="033"/>
  </r>
  <r>
    <s v="MAR-26"/>
    <x v="0"/>
    <s v="50000"/>
    <x v="6"/>
    <m/>
    <s v="UNC P/R - Accruals"/>
    <s v="528"/>
    <s v="UNSE Santa Cruz Electric Eng"/>
    <x v="0"/>
    <n v="105.13"/>
    <s v="033"/>
  </r>
  <r>
    <s v="MAY-26"/>
    <x v="0"/>
    <s v="50000"/>
    <x v="6"/>
    <s v="UNC P/R - Accruals"/>
    <s v="UNC P/R - Accruals"/>
    <s v="528"/>
    <s v="UNSE Santa Cruz Electric Eng"/>
    <x v="0"/>
    <n v="-2123.7399999999998"/>
    <s v="033"/>
  </r>
  <r>
    <s v="MAY-26"/>
    <x v="0"/>
    <s v="50000"/>
    <x v="6"/>
    <m/>
    <s v="UNC P/R - Accruals"/>
    <s v="528"/>
    <s v="UNSE Santa Cruz Electric Eng"/>
    <x v="0"/>
    <n v="2110.9899999999998"/>
    <s v="033"/>
  </r>
  <r>
    <s v="JUN-26"/>
    <x v="0"/>
    <s v="50000"/>
    <x v="6"/>
    <s v="UNC P/R - Accruals"/>
    <s v="UNC P/R - Accruals"/>
    <s v="523"/>
    <s v="UNSE Lake Havasu Electric Eng"/>
    <x v="0"/>
    <n v="-730.48"/>
    <s v="033"/>
  </r>
  <r>
    <s v="JUN-26"/>
    <x v="0"/>
    <s v="50000"/>
    <x v="6"/>
    <m/>
    <s v="UNC P/R - Accruals"/>
    <s v="523"/>
    <s v="UNSE Lake Havasu Electric Eng"/>
    <x v="0"/>
    <n v="726.1"/>
    <s v="033"/>
  </r>
  <r>
    <s v="MAY-26"/>
    <x v="0"/>
    <s v="50000"/>
    <x v="6"/>
    <s v="UNC P/R - Accruals"/>
    <s v="UNC P/R - Accruals"/>
    <s v="523"/>
    <s v="UNSE Lake Havasu Electric Eng"/>
    <x v="0"/>
    <n v="730.48"/>
    <s v="033"/>
  </r>
  <r>
    <s v="MAY-26"/>
    <x v="0"/>
    <s v="50000"/>
    <x v="6"/>
    <m/>
    <s v="UNC P/R - Accruals"/>
    <s v="523"/>
    <s v="UNSE Lake Havasu Electric Eng"/>
    <x v="0"/>
    <n v="-726.1"/>
    <s v="033"/>
  </r>
  <r>
    <s v="APR-26"/>
    <x v="0"/>
    <s v="50000"/>
    <x v="6"/>
    <s v="UNC P/R - Accruals"/>
    <s v="UNC P/R - Accruals"/>
    <s v="515"/>
    <s v="UNSE Kingman Electric Eng"/>
    <x v="0"/>
    <n v="1042.31"/>
    <s v="033"/>
  </r>
  <r>
    <s v="APR-26"/>
    <x v="0"/>
    <s v="50000"/>
    <x v="6"/>
    <m/>
    <s v="UNC P/R - Accruals"/>
    <s v="515"/>
    <s v="UNSE Kingman Electric Eng"/>
    <x v="0"/>
    <n v="-1037.69"/>
    <s v="033"/>
  </r>
  <r>
    <s v="FEB-26"/>
    <x v="0"/>
    <s v="50000"/>
    <x v="6"/>
    <s v="UNC P/R - Accruals"/>
    <s v="UNC P/R - Accruals"/>
    <s v="515"/>
    <s v="UNSE Kingman Electric Eng"/>
    <x v="0"/>
    <n v="-28.56"/>
    <s v="033"/>
  </r>
  <r>
    <s v="FEB-26"/>
    <x v="0"/>
    <s v="50000"/>
    <x v="6"/>
    <m/>
    <s v="UNC P/R - Accruals"/>
    <s v="515"/>
    <s v="UNSE Kingman Electric Eng"/>
    <x v="0"/>
    <n v="28.47"/>
    <s v="033"/>
  </r>
  <r>
    <s v="JAN-26"/>
    <x v="0"/>
    <s v="50000"/>
    <x v="6"/>
    <s v="UNC P/R - Accruals"/>
    <s v="UNC P/R - Accruals"/>
    <s v="515"/>
    <s v="UNSE Kingman Electric Eng"/>
    <x v="0"/>
    <n v="57.12"/>
    <s v="033"/>
  </r>
  <r>
    <s v="JAN-26"/>
    <x v="0"/>
    <s v="50000"/>
    <x v="6"/>
    <m/>
    <s v="UNC P/R - Accruals"/>
    <s v="515"/>
    <s v="UNSE Kingman Electric Eng"/>
    <x v="0"/>
    <n v="-56.86"/>
    <s v="033"/>
  </r>
  <r>
    <s v="MAR-26"/>
    <x v="0"/>
    <s v="50000"/>
    <x v="6"/>
    <s v="UNC P/R - Accruals"/>
    <s v="UNC P/R - Accruals"/>
    <s v="515"/>
    <s v="UNSE Kingman Electric Eng"/>
    <x v="0"/>
    <n v="-28.56"/>
    <s v="033"/>
  </r>
  <r>
    <s v="MAR-26"/>
    <x v="0"/>
    <s v="50000"/>
    <x v="6"/>
    <m/>
    <s v="UNC P/R - Accruals"/>
    <s v="515"/>
    <s v="UNSE Kingman Electric Eng"/>
    <x v="0"/>
    <n v="28.39"/>
    <s v="033"/>
  </r>
  <r>
    <s v="MAY-26"/>
    <x v="0"/>
    <s v="50000"/>
    <x v="6"/>
    <s v="UNC P/R - Accruals"/>
    <s v="UNC P/R - Accruals"/>
    <s v="515"/>
    <s v="UNSE Kingman Electric Eng"/>
    <x v="0"/>
    <n v="-1042.31"/>
    <s v="033"/>
  </r>
  <r>
    <s v="MAY-26"/>
    <x v="0"/>
    <s v="50000"/>
    <x v="6"/>
    <m/>
    <s v="UNC P/R - Accruals"/>
    <s v="515"/>
    <s v="UNSE Kingman Electric Eng"/>
    <x v="0"/>
    <n v="1037.69"/>
    <s v="033"/>
  </r>
  <r>
    <s v="APR-26"/>
    <x v="0"/>
    <s v="50000"/>
    <x v="6"/>
    <s v="UNC P/R - Accruals"/>
    <s v="UNC P/R - Accruals"/>
    <s v="512"/>
    <s v="UNSE Mohave Elec Admin"/>
    <x v="0"/>
    <n v="-1754.71"/>
    <s v="033"/>
  </r>
  <r>
    <s v="FEB-26"/>
    <x v="0"/>
    <s v="50000"/>
    <x v="6"/>
    <s v="UNC P/R - Accruals"/>
    <s v="UNC P/R - Accruals"/>
    <s v="512"/>
    <s v="UNSE Mohave Elec Admin"/>
    <x v="0"/>
    <n v="-696.31"/>
    <s v="033"/>
  </r>
  <r>
    <s v="JAN-26"/>
    <x v="0"/>
    <s v="50000"/>
    <x v="6"/>
    <s v="UNC P/R - Accruals"/>
    <s v="UNC P/R - Accruals"/>
    <s v="512"/>
    <s v="UNSE Mohave Elec Admin"/>
    <x v="0"/>
    <n v="823.97"/>
    <s v="033"/>
  </r>
  <r>
    <s v="MAR-26"/>
    <x v="0"/>
    <s v="50000"/>
    <x v="6"/>
    <s v="UNC P/R - Accruals"/>
    <s v="UNC P/R - Accruals"/>
    <s v="512"/>
    <s v="UNSE Mohave Elec Admin"/>
    <x v="0"/>
    <n v="1580.63"/>
    <s v="033"/>
  </r>
  <r>
    <s v="APR-26"/>
    <x v="0"/>
    <s v="50000"/>
    <x v="6"/>
    <s v="UNC P/R - Accruals"/>
    <s v="UNC P/R - Accruals"/>
    <s v="510"/>
    <s v="Gila, Luna &amp; Renewable Admin"/>
    <x v="0"/>
    <n v="1234.05"/>
    <s v="002"/>
  </r>
  <r>
    <s v="APR-26"/>
    <x v="0"/>
    <s v="50000"/>
    <x v="6"/>
    <m/>
    <s v="UNC P/R - Accruals"/>
    <s v="510"/>
    <s v="Gila, Luna &amp; Renewable Admin"/>
    <x v="0"/>
    <n v="-308.51"/>
    <s v="002"/>
  </r>
  <r>
    <s v="JUN-26"/>
    <x v="0"/>
    <s v="50000"/>
    <x v="6"/>
    <s v="UNC P/R - Accruals"/>
    <s v="UNC P/R - Accruals"/>
    <s v="510"/>
    <s v="Gila, Luna &amp; Renewable Admin"/>
    <x v="0"/>
    <n v="2005.31"/>
    <s v="002"/>
  </r>
  <r>
    <s v="JUN-26"/>
    <x v="0"/>
    <s v="50000"/>
    <x v="6"/>
    <m/>
    <s v="UNC P/R - Accruals"/>
    <s v="510"/>
    <s v="Gila, Luna &amp; Renewable Admin"/>
    <x v="0"/>
    <n v="-501.33"/>
    <s v="002"/>
  </r>
  <r>
    <s v="MAR-26"/>
    <x v="0"/>
    <s v="50000"/>
    <x v="6"/>
    <s v="UNC P/R - Accruals"/>
    <s v="UNC P/R - Accruals"/>
    <s v="510"/>
    <s v="Gila, Luna &amp; Renewable Admin"/>
    <x v="0"/>
    <n v="7404.23"/>
    <s v="002"/>
  </r>
  <r>
    <s v="MAR-26"/>
    <x v="0"/>
    <s v="50000"/>
    <x v="6"/>
    <m/>
    <s v="UNC P/R - Accruals"/>
    <s v="510"/>
    <s v="Gila, Luna &amp; Renewable Admin"/>
    <x v="0"/>
    <n v="-1851.06"/>
    <s v="002"/>
  </r>
  <r>
    <s v="MAY-26"/>
    <x v="0"/>
    <s v="50000"/>
    <x v="6"/>
    <s v="UNC P/R - Accruals"/>
    <s v="UNC P/R - Accruals"/>
    <s v="510"/>
    <s v="Gila, Luna &amp; Renewable Admin"/>
    <x v="0"/>
    <n v="-6324.45"/>
    <s v="002"/>
  </r>
  <r>
    <s v="MAY-26"/>
    <x v="0"/>
    <s v="50000"/>
    <x v="6"/>
    <m/>
    <s v="UNC P/R - Accruals"/>
    <s v="510"/>
    <s v="Gila, Luna &amp; Renewable Admin"/>
    <x v="0"/>
    <n v="1581.11"/>
    <s v="002"/>
  </r>
  <r>
    <s v="APR-26"/>
    <x v="0"/>
    <s v="50000"/>
    <x v="6"/>
    <s v="UNC P/R - Accruals"/>
    <s v="UNC P/R - Accruals"/>
    <s v="501"/>
    <s v="ER Support Services"/>
    <x v="0"/>
    <n v="4897.96"/>
    <s v="002"/>
  </r>
  <r>
    <s v="FEB-26"/>
    <x v="0"/>
    <s v="50000"/>
    <x v="6"/>
    <s v="UNC P/R - Accruals"/>
    <s v="UNC P/R - Accruals"/>
    <s v="501"/>
    <s v="ER Support Services"/>
    <x v="0"/>
    <n v="528.85"/>
    <s v="002"/>
  </r>
  <r>
    <s v="JAN-26"/>
    <x v="0"/>
    <s v="50000"/>
    <x v="6"/>
    <s v="UNC P/R - Accruals"/>
    <s v="UNC P/R - Accruals"/>
    <s v="501"/>
    <s v="ER Support Services"/>
    <x v="0"/>
    <n v="7804.69"/>
    <s v="002"/>
  </r>
  <r>
    <s v="JUN-26"/>
    <x v="0"/>
    <s v="50000"/>
    <x v="6"/>
    <s v="UNC P/R - Accruals"/>
    <s v="UNC P/R - Accruals"/>
    <s v="501"/>
    <s v="ER Support Services"/>
    <x v="0"/>
    <n v="1885.86"/>
    <s v="002"/>
  </r>
  <r>
    <s v="MAR-26"/>
    <x v="0"/>
    <s v="50000"/>
    <x v="6"/>
    <s v="UNC P/R - Accruals"/>
    <s v="UNC P/R - Accruals"/>
    <s v="501"/>
    <s v="ER Support Services"/>
    <x v="0"/>
    <n v="-4444.66"/>
    <s v="002"/>
  </r>
  <r>
    <s v="MAY-26"/>
    <x v="0"/>
    <s v="50000"/>
    <x v="6"/>
    <s v="UNC P/R - Accruals"/>
    <s v="UNC P/R - Accruals"/>
    <s v="501"/>
    <s v="ER Support Services"/>
    <x v="0"/>
    <n v="-10152.26"/>
    <s v="002"/>
  </r>
  <r>
    <s v="APR-26"/>
    <x v="0"/>
    <s v="50000"/>
    <x v="6"/>
    <s v="UNC P/R - Accruals"/>
    <s v="UNC P/R - Accruals"/>
    <s v="467"/>
    <s v="ER Ops Excellence and Reliability"/>
    <x v="0"/>
    <n v="7415.55"/>
    <s v="002"/>
  </r>
  <r>
    <s v="FEB-26"/>
    <x v="0"/>
    <s v="50000"/>
    <x v="6"/>
    <s v="UNC P/R - Accruals"/>
    <s v="UNC P/R - Accruals"/>
    <s v="467"/>
    <s v="ER Ops Excellence and Reliability"/>
    <x v="0"/>
    <n v="1161.7"/>
    <s v="002"/>
  </r>
  <r>
    <s v="JAN-26"/>
    <x v="0"/>
    <s v="50000"/>
    <x v="6"/>
    <s v="UNC P/R - Accruals"/>
    <s v="UNC P/R - Accruals"/>
    <s v="467"/>
    <s v="ER Ops Excellence and Reliability"/>
    <x v="0"/>
    <n v="10479.24"/>
    <s v="002"/>
  </r>
  <r>
    <s v="JUN-26"/>
    <x v="0"/>
    <s v="50000"/>
    <x v="6"/>
    <s v="UNC P/R - Accruals"/>
    <s v="UNC P/R - Accruals"/>
    <s v="467"/>
    <s v="ER Ops Excellence and Reliability"/>
    <x v="0"/>
    <n v="11443.73"/>
    <s v="002"/>
  </r>
  <r>
    <s v="MAR-26"/>
    <x v="0"/>
    <s v="50000"/>
    <x v="6"/>
    <s v="UNC P/R - Accruals"/>
    <s v="UNC P/R - Accruals"/>
    <s v="467"/>
    <s v="ER Ops Excellence and Reliability"/>
    <x v="0"/>
    <n v="5147.88"/>
    <s v="002"/>
  </r>
  <r>
    <s v="MAY-26"/>
    <x v="0"/>
    <s v="50000"/>
    <x v="6"/>
    <s v="UNC P/R - Accruals"/>
    <s v="UNC P/R - Accruals"/>
    <s v="467"/>
    <s v="ER Ops Excellence and Reliability"/>
    <x v="0"/>
    <n v="-30281.09"/>
    <s v="002"/>
  </r>
  <r>
    <s v="FEB-26"/>
    <x v="0"/>
    <s v="50000"/>
    <x v="6"/>
    <s v="UNC P/R - Accruals"/>
    <s v="UNC P/R - Accruals"/>
    <s v="466"/>
    <s v="TEP Gila River Plant"/>
    <x v="0"/>
    <n v="0"/>
    <s v="002"/>
  </r>
  <r>
    <s v="FEB-26"/>
    <x v="0"/>
    <s v="50000"/>
    <x v="6"/>
    <m/>
    <s v="UNC P/R - Accruals"/>
    <s v="466"/>
    <s v="TEP Gila River Plant"/>
    <x v="0"/>
    <n v="-47.16"/>
    <s v="002"/>
  </r>
  <r>
    <s v="JAN-26"/>
    <x v="0"/>
    <s v="50000"/>
    <x v="6"/>
    <s v="UNC P/R - Accruals"/>
    <s v="UNC P/R - Accruals"/>
    <s v="466"/>
    <s v="TEP Gila River Plant"/>
    <x v="0"/>
    <n v="4769.24"/>
    <s v="002"/>
  </r>
  <r>
    <s v="JAN-26"/>
    <x v="0"/>
    <s v="50000"/>
    <x v="6"/>
    <m/>
    <s v="UNC P/R - Accruals"/>
    <s v="466"/>
    <s v="TEP Gila River Plant"/>
    <x v="0"/>
    <n v="-1484.98"/>
    <s v="002"/>
  </r>
  <r>
    <s v="JUN-26"/>
    <x v="0"/>
    <s v="50000"/>
    <x v="6"/>
    <m/>
    <s v="UNC P/R - Accruals"/>
    <s v="466"/>
    <s v="TEP Gila River Plant"/>
    <x v="0"/>
    <n v="-38.89"/>
    <s v="002"/>
  </r>
  <r>
    <s v="MAR-26"/>
    <x v="0"/>
    <s v="50000"/>
    <x v="6"/>
    <s v="UNC P/R - Accruals"/>
    <s v="UNC P/R - Accruals"/>
    <s v="466"/>
    <s v="TEP Gila River Plant"/>
    <x v="0"/>
    <n v="-5961.54"/>
    <s v="002"/>
  </r>
  <r>
    <s v="MAR-26"/>
    <x v="0"/>
    <s v="50000"/>
    <x v="6"/>
    <m/>
    <s v="UNC P/R - Accruals"/>
    <s v="466"/>
    <s v="TEP Gila River Plant"/>
    <x v="0"/>
    <n v="1490.39"/>
    <s v="002"/>
  </r>
  <r>
    <s v="MAY-26"/>
    <x v="0"/>
    <s v="50000"/>
    <x v="6"/>
    <m/>
    <s v="UNC P/R - Accruals"/>
    <s v="466"/>
    <s v="TEP Gila River Plant"/>
    <x v="0"/>
    <n v="60.41"/>
    <s v="002"/>
  </r>
  <r>
    <s v="APR-26"/>
    <x v="0"/>
    <s v="50000"/>
    <x v="6"/>
    <s v="UNC P/R - Accruals"/>
    <s v="UNC P/R - Accruals"/>
    <s v="465"/>
    <s v="Energy Programs - Renewables"/>
    <x v="0"/>
    <n v="-3725.69"/>
    <s v="002"/>
  </r>
  <r>
    <s v="FEB-26"/>
    <x v="0"/>
    <s v="50000"/>
    <x v="6"/>
    <s v="UNC P/R - Accruals"/>
    <s v="UNC P/R - Accruals"/>
    <s v="465"/>
    <s v="Energy Programs - Renewables"/>
    <x v="0"/>
    <n v="-1346.4"/>
    <s v="002"/>
  </r>
  <r>
    <s v="JAN-26"/>
    <x v="0"/>
    <s v="50000"/>
    <x v="6"/>
    <s v="UNC P/R - Accruals"/>
    <s v="UNC P/R - Accruals"/>
    <s v="465"/>
    <s v="Energy Programs - Renewables"/>
    <x v="0"/>
    <n v="4393.2"/>
    <s v="002"/>
  </r>
  <r>
    <s v="JUN-26"/>
    <x v="0"/>
    <s v="50000"/>
    <x v="6"/>
    <s v="UNC P/R - Accruals"/>
    <s v="UNC P/R - Accruals"/>
    <s v="465"/>
    <s v="Energy Programs - Renewables"/>
    <x v="0"/>
    <n v="1947.48"/>
    <s v="002"/>
  </r>
  <r>
    <s v="MAR-26"/>
    <x v="0"/>
    <s v="50000"/>
    <x v="6"/>
    <s v="UNC P/R - Accruals"/>
    <s v="UNC P/R - Accruals"/>
    <s v="465"/>
    <s v="Energy Programs - Renewables"/>
    <x v="0"/>
    <n v="3387.03"/>
    <s v="002"/>
  </r>
  <r>
    <s v="MAY-26"/>
    <x v="0"/>
    <s v="50000"/>
    <x v="6"/>
    <s v="UNC P/R - Accruals"/>
    <s v="UNC P/R - Accruals"/>
    <s v="465"/>
    <s v="Energy Programs - Renewables"/>
    <x v="0"/>
    <n v="-11478.87"/>
    <s v="002"/>
  </r>
  <r>
    <s v="APR-26"/>
    <x v="0"/>
    <s v="50000"/>
    <x v="6"/>
    <s v="UNC P/R - Accruals"/>
    <s v="UNC P/R - Accruals"/>
    <s v="433"/>
    <s v="ER Solar PV"/>
    <x v="0"/>
    <n v="-2384.15"/>
    <s v="002"/>
  </r>
  <r>
    <s v="FEB-26"/>
    <x v="0"/>
    <s v="50000"/>
    <x v="6"/>
    <s v="UNC P/R - Accruals"/>
    <s v="UNC P/R - Accruals"/>
    <s v="433"/>
    <s v="ER Solar PV"/>
    <x v="0"/>
    <n v="1977.01"/>
    <s v="002"/>
  </r>
  <r>
    <s v="JUN-26"/>
    <x v="0"/>
    <s v="50000"/>
    <x v="6"/>
    <s v="UNC P/R - Accruals"/>
    <s v="UNC P/R - Accruals"/>
    <s v="433"/>
    <s v="ER Solar PV"/>
    <x v="0"/>
    <n v="139.08000000000001"/>
    <s v="002"/>
  </r>
  <r>
    <s v="MAR-26"/>
    <x v="0"/>
    <s v="50000"/>
    <x v="6"/>
    <s v="UNC P/R - Accruals"/>
    <s v="UNC P/R - Accruals"/>
    <s v="433"/>
    <s v="ER Solar PV"/>
    <x v="0"/>
    <n v="407.14"/>
    <s v="002"/>
  </r>
  <r>
    <s v="APR-26"/>
    <x v="0"/>
    <s v="50000"/>
    <x v="6"/>
    <s v="UNC P/R - Accruals"/>
    <s v="UNC P/R - Accruals"/>
    <s v="400"/>
    <s v="Capital Resources"/>
    <x v="0"/>
    <n v="9191.3799999999992"/>
    <s v="002"/>
  </r>
  <r>
    <s v="FEB-26"/>
    <x v="0"/>
    <s v="50000"/>
    <x v="6"/>
    <s v="UNC P/R - Accruals"/>
    <s v="UNC P/R - Accruals"/>
    <s v="400"/>
    <s v="Capital Resources"/>
    <x v="0"/>
    <n v="-379.12"/>
    <s v="002"/>
  </r>
  <r>
    <s v="JAN-26"/>
    <x v="0"/>
    <s v="50000"/>
    <x v="6"/>
    <s v="UNC P/R - Accruals"/>
    <s v="UNC P/R - Accruals"/>
    <s v="400"/>
    <s v="Capital Resources"/>
    <x v="0"/>
    <n v="4443.6899999999996"/>
    <s v="002"/>
  </r>
  <r>
    <s v="JUN-26"/>
    <x v="0"/>
    <s v="50000"/>
    <x v="6"/>
    <s v="UNC P/R - Accruals"/>
    <s v="UNC P/R - Accruals"/>
    <s v="400"/>
    <s v="Capital Resources"/>
    <x v="0"/>
    <n v="5500.6"/>
    <s v="002"/>
  </r>
  <r>
    <s v="MAR-26"/>
    <x v="0"/>
    <s v="50000"/>
    <x v="6"/>
    <s v="UNC P/R - Accruals"/>
    <s v="UNC P/R - Accruals"/>
    <s v="400"/>
    <s v="Capital Resources"/>
    <x v="0"/>
    <n v="1511.72"/>
    <s v="002"/>
  </r>
  <r>
    <s v="MAY-26"/>
    <x v="0"/>
    <s v="50000"/>
    <x v="6"/>
    <s v="UNC P/R - Accruals"/>
    <s v="UNC P/R - Accruals"/>
    <s v="400"/>
    <s v="Capital Resources"/>
    <x v="0"/>
    <n v="-21913.54"/>
    <s v="002"/>
  </r>
  <r>
    <s v="APR-26"/>
    <x v="0"/>
    <s v="50000"/>
    <x v="6"/>
    <s v="UNC P/R - Accruals"/>
    <s v="UNC P/R - Accruals"/>
    <s v="390"/>
    <s v="Energy Programs - Tech"/>
    <x v="0"/>
    <n v="3833.49"/>
    <s v="002"/>
  </r>
  <r>
    <s v="FEB-26"/>
    <x v="0"/>
    <s v="50000"/>
    <x v="6"/>
    <s v="UNC P/R - Accruals"/>
    <s v="UNC P/R - Accruals"/>
    <s v="390"/>
    <s v="Energy Programs - Tech"/>
    <x v="0"/>
    <n v="-1233.17"/>
    <s v="002"/>
  </r>
  <r>
    <s v="JAN-26"/>
    <x v="0"/>
    <s v="50000"/>
    <x v="6"/>
    <s v="UNC P/R - Accruals"/>
    <s v="UNC P/R - Accruals"/>
    <s v="390"/>
    <s v="Energy Programs - Tech"/>
    <x v="0"/>
    <n v="7349.62"/>
    <s v="002"/>
  </r>
  <r>
    <s v="JUN-26"/>
    <x v="0"/>
    <s v="50000"/>
    <x v="6"/>
    <s v="UNC P/R - Accruals"/>
    <s v="UNC P/R - Accruals"/>
    <s v="390"/>
    <s v="Energy Programs - Tech"/>
    <x v="0"/>
    <n v="659.2"/>
    <s v="002"/>
  </r>
  <r>
    <s v="MAR-26"/>
    <x v="0"/>
    <s v="50000"/>
    <x v="6"/>
    <s v="UNC P/R - Accruals"/>
    <s v="UNC P/R - Accruals"/>
    <s v="390"/>
    <s v="Energy Programs - Tech"/>
    <x v="0"/>
    <n v="5521.37"/>
    <s v="002"/>
  </r>
  <r>
    <s v="MAY-26"/>
    <x v="0"/>
    <s v="50000"/>
    <x v="6"/>
    <s v="UNC P/R - Accruals"/>
    <s v="UNC P/R - Accruals"/>
    <s v="390"/>
    <s v="Energy Programs - Tech"/>
    <x v="0"/>
    <n v="-17250.54"/>
    <s v="002"/>
  </r>
  <r>
    <s v="APR-26"/>
    <x v="0"/>
    <s v="50000"/>
    <x v="6"/>
    <s v="UNC P/R - Accruals"/>
    <s v="UNC P/R - Accruals"/>
    <s v="388"/>
    <s v="T&amp;D Operations Applications"/>
    <x v="0"/>
    <n v="3036.72"/>
    <s v="002"/>
  </r>
  <r>
    <s v="APR-26"/>
    <x v="0"/>
    <s v="50000"/>
    <x v="6"/>
    <m/>
    <s v="UNC P/R - Accruals"/>
    <s v="388"/>
    <s v="T&amp;D Operations Applications"/>
    <x v="0"/>
    <n v="-3148.4"/>
    <s v="002"/>
  </r>
  <r>
    <s v="FEB-26"/>
    <x v="0"/>
    <s v="50000"/>
    <x v="6"/>
    <s v="UNC P/R - Accruals"/>
    <s v="UNC P/R - Accruals"/>
    <s v="388"/>
    <s v="T&amp;D Operations Applications"/>
    <x v="0"/>
    <n v="-321.95"/>
    <s v="002"/>
  </r>
  <r>
    <s v="FEB-26"/>
    <x v="0"/>
    <s v="50000"/>
    <x v="6"/>
    <m/>
    <s v="UNC P/R - Accruals"/>
    <s v="388"/>
    <s v="T&amp;D Operations Applications"/>
    <x v="0"/>
    <n v="-212.86"/>
    <s v="002"/>
  </r>
  <r>
    <s v="JAN-26"/>
    <x v="0"/>
    <s v="50000"/>
    <x v="6"/>
    <s v="UNC P/R - Accruals"/>
    <s v="UNC P/R - Accruals"/>
    <s v="388"/>
    <s v="T&amp;D Operations Applications"/>
    <x v="0"/>
    <n v="3073.1"/>
    <s v="002"/>
  </r>
  <r>
    <s v="JAN-26"/>
    <x v="0"/>
    <s v="50000"/>
    <x v="6"/>
    <m/>
    <s v="UNC P/R - Accruals"/>
    <s v="388"/>
    <s v="T&amp;D Operations Applications"/>
    <x v="0"/>
    <n v="-1165.22"/>
    <s v="002"/>
  </r>
  <r>
    <s v="JUN-26"/>
    <x v="0"/>
    <s v="50000"/>
    <x v="6"/>
    <s v="UNC P/R - Accruals"/>
    <s v="UNC P/R - Accruals"/>
    <s v="388"/>
    <s v="T&amp;D Operations Applications"/>
    <x v="0"/>
    <n v="-303.3"/>
    <s v="002"/>
  </r>
  <r>
    <s v="JUN-26"/>
    <x v="0"/>
    <s v="50000"/>
    <x v="6"/>
    <m/>
    <s v="UNC P/R - Accruals"/>
    <s v="388"/>
    <s v="T&amp;D Operations Applications"/>
    <x v="0"/>
    <n v="1674.03"/>
    <s v="002"/>
  </r>
  <r>
    <s v="MAR-26"/>
    <x v="0"/>
    <s v="50000"/>
    <x v="6"/>
    <s v="UNC P/R - Accruals"/>
    <s v="UNC P/R - Accruals"/>
    <s v="388"/>
    <s v="T&amp;D Operations Applications"/>
    <x v="0"/>
    <n v="44.07"/>
    <s v="002"/>
  </r>
  <r>
    <s v="MAR-26"/>
    <x v="0"/>
    <s v="50000"/>
    <x v="6"/>
    <m/>
    <s v="UNC P/R - Accruals"/>
    <s v="388"/>
    <s v="T&amp;D Operations Applications"/>
    <x v="0"/>
    <n v="-550.88"/>
    <s v="002"/>
  </r>
  <r>
    <s v="MAY-26"/>
    <x v="0"/>
    <s v="50000"/>
    <x v="6"/>
    <s v="UNC P/R - Accruals"/>
    <s v="UNC P/R - Accruals"/>
    <s v="388"/>
    <s v="T&amp;D Operations Applications"/>
    <x v="0"/>
    <n v="-9915.7900000000009"/>
    <s v="002"/>
  </r>
  <r>
    <s v="MAY-26"/>
    <x v="0"/>
    <s v="50000"/>
    <x v="6"/>
    <m/>
    <s v="UNC P/R - Accruals"/>
    <s v="388"/>
    <s v="T&amp;D Operations Applications"/>
    <x v="0"/>
    <n v="6694.96"/>
    <s v="002"/>
  </r>
  <r>
    <s v="APR-26"/>
    <x v="0"/>
    <s v="50000"/>
    <x v="6"/>
    <s v="UNC P/R - Accruals"/>
    <s v="UNC P/R - Accruals"/>
    <s v="387"/>
    <s v="Commercial Account Services"/>
    <x v="0"/>
    <n v="4617.59"/>
    <s v="002"/>
  </r>
  <r>
    <s v="FEB-26"/>
    <x v="0"/>
    <s v="50000"/>
    <x v="6"/>
    <s v="UNC P/R - Accruals"/>
    <s v="UNC P/R - Accruals"/>
    <s v="387"/>
    <s v="Commercial Account Services"/>
    <x v="0"/>
    <n v="-5182.2299999999996"/>
    <s v="002"/>
  </r>
  <r>
    <s v="JAN-26"/>
    <x v="0"/>
    <s v="50000"/>
    <x v="6"/>
    <s v="UNC P/R - Accruals"/>
    <s v="UNC P/R - Accruals"/>
    <s v="387"/>
    <s v="Commercial Account Services"/>
    <x v="0"/>
    <n v="7960.68"/>
    <s v="002"/>
  </r>
  <r>
    <s v="JUN-26"/>
    <x v="0"/>
    <s v="50000"/>
    <x v="6"/>
    <s v="UNC P/R - Accruals"/>
    <s v="UNC P/R - Accruals"/>
    <s v="387"/>
    <s v="Commercial Account Services"/>
    <x v="0"/>
    <n v="5453.09"/>
    <s v="002"/>
  </r>
  <r>
    <s v="MAR-26"/>
    <x v="0"/>
    <s v="50000"/>
    <x v="6"/>
    <s v="UNC P/R - Accruals"/>
    <s v="UNC P/R - Accruals"/>
    <s v="387"/>
    <s v="Commercial Account Services"/>
    <x v="0"/>
    <n v="16176.46"/>
    <s v="002"/>
  </r>
  <r>
    <s v="MAY-26"/>
    <x v="0"/>
    <s v="50000"/>
    <x v="6"/>
    <s v="UNC P/R - Accruals"/>
    <s v="UNC P/R - Accruals"/>
    <s v="387"/>
    <s v="Commercial Account Services"/>
    <x v="0"/>
    <n v="-32853.129999999997"/>
    <s v="002"/>
  </r>
  <r>
    <s v="APR-26"/>
    <x v="0"/>
    <s v="50000"/>
    <x v="6"/>
    <s v="UNC P/R - Accruals"/>
    <s v="UNC P/R - Accruals"/>
    <s v="386"/>
    <s v="Regulatory Services"/>
    <x v="0"/>
    <n v="3602.07"/>
    <s v="002"/>
  </r>
  <r>
    <s v="FEB-26"/>
    <x v="0"/>
    <s v="50000"/>
    <x v="6"/>
    <s v="UNC P/R - Accruals"/>
    <s v="UNC P/R - Accruals"/>
    <s v="386"/>
    <s v="Regulatory Services"/>
    <x v="0"/>
    <n v="-1629.84"/>
    <s v="002"/>
  </r>
  <r>
    <s v="JAN-26"/>
    <x v="0"/>
    <s v="50000"/>
    <x v="6"/>
    <s v="UNC P/R - Accruals"/>
    <s v="UNC P/R - Accruals"/>
    <s v="386"/>
    <s v="Regulatory Services"/>
    <x v="0"/>
    <n v="2049.0500000000002"/>
    <s v="002"/>
  </r>
  <r>
    <s v="JUN-26"/>
    <x v="0"/>
    <s v="50000"/>
    <x v="6"/>
    <s v="UNC P/R - Accruals"/>
    <s v="UNC P/R - Accruals"/>
    <s v="386"/>
    <s v="Regulatory Services"/>
    <x v="0"/>
    <n v="1228.43"/>
    <s v="002"/>
  </r>
  <r>
    <s v="MAR-26"/>
    <x v="0"/>
    <s v="50000"/>
    <x v="6"/>
    <s v="UNC P/R - Accruals"/>
    <s v="UNC P/R - Accruals"/>
    <s v="386"/>
    <s v="Regulatory Services"/>
    <x v="0"/>
    <n v="3349.46"/>
    <s v="002"/>
  </r>
  <r>
    <s v="MAY-26"/>
    <x v="0"/>
    <s v="50000"/>
    <x v="6"/>
    <s v="UNC P/R - Accruals"/>
    <s v="UNC P/R - Accruals"/>
    <s v="386"/>
    <s v="Regulatory Services"/>
    <x v="0"/>
    <n v="-10517.78"/>
    <s v="002"/>
  </r>
  <r>
    <s v="APR-26"/>
    <x v="0"/>
    <s v="50000"/>
    <x v="6"/>
    <s v="UNC P/R - Accruals"/>
    <s v="UNC P/R - Accruals"/>
    <s v="385"/>
    <s v="Energy Programs"/>
    <x v="0"/>
    <n v="12499.46"/>
    <s v="002"/>
  </r>
  <r>
    <s v="FEB-26"/>
    <x v="0"/>
    <s v="50000"/>
    <x v="6"/>
    <s v="UNC P/R - Accruals"/>
    <s v="UNC P/R - Accruals"/>
    <s v="385"/>
    <s v="Energy Programs"/>
    <x v="0"/>
    <n v="2921.72"/>
    <s v="002"/>
  </r>
  <r>
    <s v="JAN-26"/>
    <x v="0"/>
    <s v="50000"/>
    <x v="6"/>
    <s v="UNC P/R - Accruals"/>
    <s v="UNC P/R - Accruals"/>
    <s v="385"/>
    <s v="Energy Programs"/>
    <x v="0"/>
    <n v="2757.56"/>
    <s v="002"/>
  </r>
  <r>
    <s v="JUN-26"/>
    <x v="0"/>
    <s v="50000"/>
    <x v="6"/>
    <s v="UNC P/R - Accruals"/>
    <s v="UNC P/R - Accruals"/>
    <s v="385"/>
    <s v="Energy Programs"/>
    <x v="0"/>
    <n v="8232.59"/>
    <s v="002"/>
  </r>
  <r>
    <s v="MAR-26"/>
    <x v="0"/>
    <s v="50000"/>
    <x v="6"/>
    <s v="UNC P/R - Accruals"/>
    <s v="UNC P/R - Accruals"/>
    <s v="385"/>
    <s v="Energy Programs"/>
    <x v="0"/>
    <n v="-1439.88"/>
    <s v="002"/>
  </r>
  <r>
    <s v="MAY-26"/>
    <x v="0"/>
    <s v="50000"/>
    <x v="6"/>
    <s v="UNC P/R - Accruals"/>
    <s v="UNC P/R - Accruals"/>
    <s v="385"/>
    <s v="Energy Programs"/>
    <x v="0"/>
    <n v="-23023.09"/>
    <s v="002"/>
  </r>
  <r>
    <s v="APR-26"/>
    <x v="0"/>
    <s v="50000"/>
    <x v="6"/>
    <s v="UNC P/R - Accruals"/>
    <s v="UNC P/R - Accruals"/>
    <s v="381"/>
    <s v="Rates"/>
    <x v="0"/>
    <n v="14049.41"/>
    <s v="002"/>
  </r>
  <r>
    <s v="FEB-26"/>
    <x v="0"/>
    <s v="50000"/>
    <x v="6"/>
    <s v="UNC P/R - Accruals"/>
    <s v="UNC P/R - Accruals"/>
    <s v="381"/>
    <s v="Rates"/>
    <x v="0"/>
    <n v="-6894.89"/>
    <s v="002"/>
  </r>
  <r>
    <s v="FEB-26"/>
    <x v="0"/>
    <s v="50000"/>
    <x v="6"/>
    <m/>
    <s v="UNC P/R - Accruals"/>
    <s v="381"/>
    <s v="Rates"/>
    <x v="0"/>
    <n v="3544.7"/>
    <s v="002"/>
  </r>
  <r>
    <s v="JAN-26"/>
    <x v="0"/>
    <s v="50000"/>
    <x v="6"/>
    <s v="UNC P/R - Accruals"/>
    <s v="UNC P/R - Accruals"/>
    <s v="381"/>
    <s v="Rates"/>
    <x v="0"/>
    <n v="13792.75"/>
    <s v="002"/>
  </r>
  <r>
    <s v="JAN-26"/>
    <x v="0"/>
    <s v="50000"/>
    <x v="6"/>
    <m/>
    <s v="UNC P/R - Accruals"/>
    <s v="381"/>
    <s v="Rates"/>
    <x v="0"/>
    <n v="504.59"/>
    <s v="002"/>
  </r>
  <r>
    <s v="JUN-26"/>
    <x v="0"/>
    <s v="50000"/>
    <x v="6"/>
    <s v="UNC P/R - Accruals"/>
    <s v="UNC P/R - Accruals"/>
    <s v="381"/>
    <s v="Rates"/>
    <x v="0"/>
    <n v="10960.27"/>
    <s v="002"/>
  </r>
  <r>
    <s v="MAR-26"/>
    <x v="0"/>
    <s v="50000"/>
    <x v="6"/>
    <s v="UNC P/R - Accruals"/>
    <s v="UNC P/R - Accruals"/>
    <s v="381"/>
    <s v="Rates"/>
    <x v="0"/>
    <n v="12194.01"/>
    <s v="002"/>
  </r>
  <r>
    <s v="MAY-26"/>
    <x v="0"/>
    <s v="50000"/>
    <x v="6"/>
    <s v="UNC P/R - Accruals"/>
    <s v="UNC P/R - Accruals"/>
    <s v="381"/>
    <s v="Rates"/>
    <x v="0"/>
    <n v="-54119.51"/>
    <s v="002"/>
  </r>
  <r>
    <s v="APR-26"/>
    <x v="0"/>
    <s v="50000"/>
    <x v="6"/>
    <s v="UNC P/R - Accruals"/>
    <s v="UNC P/R - Accruals"/>
    <s v="375"/>
    <s v="Business Relationship Mngmt"/>
    <x v="0"/>
    <n v="10307.81"/>
    <s v="002"/>
  </r>
  <r>
    <s v="APR-26"/>
    <x v="0"/>
    <s v="50000"/>
    <x v="6"/>
    <s v="UNC P/R - Accruals"/>
    <s v="UNC P/R - Accruals"/>
    <s v="375"/>
    <s v="Investor Relations"/>
    <x v="0"/>
    <n v="-634.62"/>
    <s v="002"/>
  </r>
  <r>
    <s v="APR-26"/>
    <x v="0"/>
    <s v="50000"/>
    <x v="6"/>
    <m/>
    <s v="UNC P/R - Accruals"/>
    <s v="375"/>
    <s v="Business Relationship Mngmt"/>
    <x v="0"/>
    <n v="268.27"/>
    <s v="002"/>
  </r>
  <r>
    <s v="FEB-26"/>
    <x v="0"/>
    <s v="50000"/>
    <x v="6"/>
    <s v="UNC P/R - Accruals"/>
    <s v="UNC P/R - Accruals"/>
    <s v="375"/>
    <s v="Business Relationship Mngmt"/>
    <x v="0"/>
    <n v="-8093.62"/>
    <s v="002"/>
  </r>
  <r>
    <s v="FEB-26"/>
    <x v="0"/>
    <s v="50000"/>
    <x v="6"/>
    <s v="UNC P/R - Accruals"/>
    <s v="UNC P/R - Accruals"/>
    <s v="375"/>
    <s v="Investor Relations"/>
    <x v="0"/>
    <n v="-90.08"/>
    <s v="002"/>
  </r>
  <r>
    <s v="FEB-26"/>
    <x v="0"/>
    <s v="50000"/>
    <x v="6"/>
    <m/>
    <s v="UNC P/R - Accruals"/>
    <s v="375"/>
    <s v="Business Relationship Mngmt"/>
    <x v="0"/>
    <n v="162.21"/>
    <s v="002"/>
  </r>
  <r>
    <s v="JAN-26"/>
    <x v="0"/>
    <s v="50000"/>
    <x v="6"/>
    <s v="UNC P/R - Accruals"/>
    <s v="UNC P/R - Accruals"/>
    <s v="375"/>
    <s v="Business Relationship Mngmt"/>
    <x v="0"/>
    <n v="20252.02"/>
    <s v="002"/>
  </r>
  <r>
    <s v="JAN-26"/>
    <x v="0"/>
    <s v="50000"/>
    <x v="6"/>
    <s v="UNC P/R - Accruals"/>
    <s v="UNC P/R - Accruals"/>
    <s v="375"/>
    <s v="Investor Relations"/>
    <x v="0"/>
    <n v="90.08"/>
    <s v="002"/>
  </r>
  <r>
    <s v="JAN-26"/>
    <x v="0"/>
    <s v="50000"/>
    <x v="6"/>
    <m/>
    <s v="UNC P/R - Accruals"/>
    <s v="375"/>
    <s v="Business Relationship Mngmt"/>
    <x v="0"/>
    <n v="-305.91000000000003"/>
    <s v="002"/>
  </r>
  <r>
    <s v="JUN-26"/>
    <x v="0"/>
    <s v="50000"/>
    <x v="6"/>
    <s v="UNC P/R - Accruals"/>
    <s v="UNC P/R - Accruals"/>
    <s v="375"/>
    <s v="Business Relationship Mngmt"/>
    <x v="0"/>
    <n v="3465.8"/>
    <s v="002"/>
  </r>
  <r>
    <s v="JUN-26"/>
    <x v="0"/>
    <s v="50000"/>
    <x v="6"/>
    <s v="UNC P/R - Accruals"/>
    <s v="UNC P/R - Accruals"/>
    <s v="375"/>
    <s v="Investor Relations"/>
    <x v="0"/>
    <n v="134.62"/>
    <s v="002"/>
  </r>
  <r>
    <s v="JUN-26"/>
    <x v="0"/>
    <s v="50000"/>
    <x v="6"/>
    <m/>
    <s v="UNC P/R - Accruals"/>
    <s v="375"/>
    <s v="Business Relationship Mngmt"/>
    <x v="0"/>
    <n v="-10"/>
    <s v="002"/>
  </r>
  <r>
    <s v="MAR-26"/>
    <x v="0"/>
    <s v="50000"/>
    <x v="6"/>
    <s v="UNC P/R - Accruals"/>
    <s v="UNC P/R - Accruals"/>
    <s v="375"/>
    <s v="Business Relationship Mngmt"/>
    <x v="0"/>
    <n v="4481.43"/>
    <s v="002"/>
  </r>
  <r>
    <s v="MAR-26"/>
    <x v="0"/>
    <s v="50000"/>
    <x v="6"/>
    <s v="UNC P/R - Accruals"/>
    <s v="UNC P/R - Accruals"/>
    <s v="375"/>
    <s v="Investor Relations"/>
    <x v="0"/>
    <n v="634.62"/>
    <s v="002"/>
  </r>
  <r>
    <s v="MAR-26"/>
    <x v="0"/>
    <s v="50000"/>
    <x v="6"/>
    <m/>
    <s v="UNC P/R - Accruals"/>
    <s v="375"/>
    <s v="Business Relationship Mngmt"/>
    <x v="0"/>
    <n v="-159.56"/>
    <s v="002"/>
  </r>
  <r>
    <s v="MAY-26"/>
    <x v="0"/>
    <s v="50000"/>
    <x v="6"/>
    <s v="UNC P/R - Accruals"/>
    <s v="UNC P/R - Accruals"/>
    <s v="375"/>
    <s v="Business Relationship Mngmt"/>
    <x v="0"/>
    <n v="-19008.009999999998"/>
    <s v="002"/>
  </r>
  <r>
    <s v="MAY-26"/>
    <x v="0"/>
    <s v="50000"/>
    <x v="6"/>
    <s v="UNC P/R - Accruals"/>
    <s v="UNC P/R - Accruals"/>
    <s v="375"/>
    <s v="Investor Relations"/>
    <x v="0"/>
    <n v="336.54"/>
    <s v="002"/>
  </r>
  <r>
    <s v="MAY-26"/>
    <x v="0"/>
    <s v="50000"/>
    <x v="6"/>
    <m/>
    <s v="UNC P/R - Accruals"/>
    <s v="375"/>
    <s v="Business Relationship Mngmt"/>
    <x v="0"/>
    <n v="9.99"/>
    <s v="002"/>
  </r>
  <r>
    <s v="APR-26"/>
    <x v="0"/>
    <s v="50000"/>
    <x v="6"/>
    <s v="UNC P/R - Accruals"/>
    <s v="UNC P/R - Accruals"/>
    <s v="370"/>
    <s v="Budget, Planning &amp; Analysis"/>
    <x v="0"/>
    <n v="1743.12"/>
    <s v="002"/>
  </r>
  <r>
    <s v="FEB-26"/>
    <x v="0"/>
    <s v="50000"/>
    <x v="6"/>
    <s v="UNC P/R - Accruals"/>
    <s v="UNC P/R - Accruals"/>
    <s v="370"/>
    <s v="Budget, Planning &amp; Analysis"/>
    <x v="0"/>
    <n v="-1473.33"/>
    <s v="002"/>
  </r>
  <r>
    <s v="JAN-26"/>
    <x v="0"/>
    <s v="50000"/>
    <x v="6"/>
    <s v="UNC P/R - Accruals"/>
    <s v="UNC P/R - Accruals"/>
    <s v="370"/>
    <s v="Budget, Planning &amp; Analysis"/>
    <x v="0"/>
    <n v="6575.34"/>
    <s v="002"/>
  </r>
  <r>
    <s v="JUN-26"/>
    <x v="0"/>
    <s v="50000"/>
    <x v="6"/>
    <s v="UNC P/R - Accruals"/>
    <s v="UNC P/R - Accruals"/>
    <s v="370"/>
    <s v="Budget, Planning &amp; Analysis"/>
    <x v="0"/>
    <n v="4626.5"/>
    <s v="002"/>
  </r>
  <r>
    <s v="MAR-26"/>
    <x v="0"/>
    <s v="50000"/>
    <x v="6"/>
    <s v="UNC P/R - Accruals"/>
    <s v="UNC P/R - Accruals"/>
    <s v="370"/>
    <s v="Budget, Planning &amp; Analysis"/>
    <x v="0"/>
    <n v="8138.31"/>
    <s v="002"/>
  </r>
  <r>
    <s v="MAY-26"/>
    <x v="0"/>
    <s v="50000"/>
    <x v="6"/>
    <s v="UNC P/R - Accruals"/>
    <s v="UNC P/R - Accruals"/>
    <s v="370"/>
    <s v="Budget, Planning &amp; Analysis"/>
    <x v="0"/>
    <n v="-17348.830000000002"/>
    <s v="002"/>
  </r>
  <r>
    <s v="APR-26"/>
    <x v="0"/>
    <s v="50000"/>
    <x v="6"/>
    <s v="UNC P/R - Accruals"/>
    <s v="UNC P/R - Accruals"/>
    <s v="362"/>
    <s v="Financial Planning &amp; Analysis"/>
    <x v="0"/>
    <n v="-108.23"/>
    <s v="002"/>
  </r>
  <r>
    <s v="FEB-26"/>
    <x v="0"/>
    <s v="50000"/>
    <x v="6"/>
    <s v="UNC P/R - Accruals"/>
    <s v="UNC P/R - Accruals"/>
    <s v="362"/>
    <s v="Financial Planning &amp; Analysis"/>
    <x v="0"/>
    <n v="-1336.58"/>
    <s v="002"/>
  </r>
  <r>
    <s v="JAN-26"/>
    <x v="0"/>
    <s v="50000"/>
    <x v="6"/>
    <s v="UNC P/R - Accruals"/>
    <s v="UNC P/R - Accruals"/>
    <s v="362"/>
    <s v="Financial Planning &amp; Analysis"/>
    <x v="0"/>
    <n v="411.04"/>
    <s v="002"/>
  </r>
  <r>
    <s v="JUN-26"/>
    <x v="0"/>
    <s v="50000"/>
    <x v="6"/>
    <s v="UNC P/R - Accruals"/>
    <s v="UNC P/R - Accruals"/>
    <s v="362"/>
    <s v="Financial Planning &amp; Analysis"/>
    <x v="0"/>
    <n v="1807.02"/>
    <s v="002"/>
  </r>
  <r>
    <s v="MAR-26"/>
    <x v="0"/>
    <s v="50000"/>
    <x v="6"/>
    <s v="UNC P/R - Accruals"/>
    <s v="UNC P/R - Accruals"/>
    <s v="362"/>
    <s v="Financial Planning &amp; Analysis"/>
    <x v="0"/>
    <n v="2769.16"/>
    <s v="002"/>
  </r>
  <r>
    <s v="MAY-26"/>
    <x v="0"/>
    <s v="50000"/>
    <x v="6"/>
    <s v="UNC P/R - Accruals"/>
    <s v="UNC P/R - Accruals"/>
    <s v="362"/>
    <s v="Financial Planning &amp; Analysis"/>
    <x v="0"/>
    <n v="-10550.05"/>
    <s v="002"/>
  </r>
  <r>
    <s v="APR-26"/>
    <x v="0"/>
    <s v="50000"/>
    <x v="6"/>
    <s v="UNC P/R - Accruals"/>
    <s v="UNC P/R - Accruals"/>
    <s v="360"/>
    <s v="Treasury Services"/>
    <x v="0"/>
    <n v="-845.23"/>
    <s v="002"/>
  </r>
  <r>
    <s v="FEB-26"/>
    <x v="0"/>
    <s v="50000"/>
    <x v="6"/>
    <s v="UNC P/R - Accruals"/>
    <s v="UNC P/R - Accruals"/>
    <s v="360"/>
    <s v="Treasury Services"/>
    <x v="0"/>
    <n v="-299.62"/>
    <s v="002"/>
  </r>
  <r>
    <s v="JAN-26"/>
    <x v="0"/>
    <s v="50000"/>
    <x v="6"/>
    <s v="UNC P/R - Accruals"/>
    <s v="UNC P/R - Accruals"/>
    <s v="360"/>
    <s v="Treasury Services"/>
    <x v="0"/>
    <n v="1400.24"/>
    <s v="002"/>
  </r>
  <r>
    <s v="JUN-26"/>
    <x v="0"/>
    <s v="50000"/>
    <x v="6"/>
    <s v="UNC P/R - Accruals"/>
    <s v="UNC P/R - Accruals"/>
    <s v="360"/>
    <s v="Treasury Services"/>
    <x v="0"/>
    <n v="1376.19"/>
    <s v="002"/>
  </r>
  <r>
    <s v="MAR-26"/>
    <x v="0"/>
    <s v="50000"/>
    <x v="6"/>
    <s v="UNC P/R - Accruals"/>
    <s v="UNC P/R - Accruals"/>
    <s v="360"/>
    <s v="Treasury Services"/>
    <x v="0"/>
    <n v="1715.92"/>
    <s v="002"/>
  </r>
  <r>
    <s v="MAY-26"/>
    <x v="0"/>
    <s v="50000"/>
    <x v="6"/>
    <s v="UNC P/R - Accruals"/>
    <s v="UNC P/R - Accruals"/>
    <s v="360"/>
    <s v="Treasury Services"/>
    <x v="0"/>
    <n v="-2576.09"/>
    <s v="002"/>
  </r>
  <r>
    <s v="APR-26"/>
    <x v="0"/>
    <s v="50000"/>
    <x v="6"/>
    <s v="UNC P/R - Accruals"/>
    <s v="UNC P/R - Accruals"/>
    <s v="358"/>
    <s v="Operations Applications"/>
    <x v="0"/>
    <n v="5573.99"/>
    <s v="002"/>
  </r>
  <r>
    <s v="APR-26"/>
    <x v="0"/>
    <s v="50000"/>
    <x v="6"/>
    <m/>
    <s v="UNC P/R - Accruals"/>
    <s v="358"/>
    <s v="Operations Applications"/>
    <x v="0"/>
    <n v="-1307.1600000000001"/>
    <s v="002"/>
  </r>
  <r>
    <s v="FEB-26"/>
    <x v="0"/>
    <s v="50000"/>
    <x v="6"/>
    <s v="UNC P/R - Accruals"/>
    <s v="UNC P/R - Accruals"/>
    <s v="358"/>
    <s v="Operations Applications"/>
    <x v="0"/>
    <n v="-6233.32"/>
    <s v="002"/>
  </r>
  <r>
    <s v="FEB-26"/>
    <x v="0"/>
    <s v="50000"/>
    <x v="6"/>
    <m/>
    <s v="UNC P/R - Accruals"/>
    <s v="358"/>
    <s v="Operations Applications"/>
    <x v="0"/>
    <n v="2850.59"/>
    <s v="002"/>
  </r>
  <r>
    <s v="JAN-26"/>
    <x v="0"/>
    <s v="50000"/>
    <x v="6"/>
    <s v="UNC P/R - Accruals"/>
    <s v="UNC P/R - Accruals"/>
    <s v="358"/>
    <s v="Operations Applications"/>
    <x v="0"/>
    <n v="7435.06"/>
    <s v="002"/>
  </r>
  <r>
    <s v="JAN-26"/>
    <x v="0"/>
    <s v="50000"/>
    <x v="6"/>
    <m/>
    <s v="UNC P/R - Accruals"/>
    <s v="358"/>
    <s v="Operations Applications"/>
    <x v="0"/>
    <n v="-2164.6999999999998"/>
    <s v="002"/>
  </r>
  <r>
    <s v="JUN-26"/>
    <x v="0"/>
    <s v="50000"/>
    <x v="6"/>
    <s v="UNC P/R - Accruals"/>
    <s v="UNC P/R - Accruals"/>
    <s v="358"/>
    <s v="Operations Applications"/>
    <x v="0"/>
    <n v="1908.77"/>
    <s v="002"/>
  </r>
  <r>
    <s v="JUN-26"/>
    <x v="0"/>
    <s v="50000"/>
    <x v="6"/>
    <m/>
    <s v="UNC P/R - Accruals"/>
    <s v="358"/>
    <s v="Operations Applications"/>
    <x v="0"/>
    <n v="293.79000000000002"/>
    <s v="002"/>
  </r>
  <r>
    <s v="MAR-26"/>
    <x v="0"/>
    <s v="50000"/>
    <x v="6"/>
    <s v="UNC P/R - Accruals"/>
    <s v="UNC P/R - Accruals"/>
    <s v="358"/>
    <s v="Operations Applications"/>
    <x v="0"/>
    <n v="-1266.54"/>
    <s v="002"/>
  </r>
  <r>
    <s v="MAR-26"/>
    <x v="0"/>
    <s v="50000"/>
    <x v="6"/>
    <m/>
    <s v="UNC P/R - Accruals"/>
    <s v="358"/>
    <s v="Operations Applications"/>
    <x v="0"/>
    <n v="222.33"/>
    <s v="002"/>
  </r>
  <r>
    <s v="MAY-26"/>
    <x v="0"/>
    <s v="50000"/>
    <x v="6"/>
    <s v="UNC P/R - Accruals"/>
    <s v="UNC P/R - Accruals"/>
    <s v="358"/>
    <s v="Operations Applications"/>
    <x v="0"/>
    <n v="-18485.22"/>
    <s v="002"/>
  </r>
  <r>
    <s v="MAY-26"/>
    <x v="0"/>
    <s v="50000"/>
    <x v="6"/>
    <m/>
    <s v="UNC P/R - Accruals"/>
    <s v="358"/>
    <s v="Operations Applications"/>
    <x v="0"/>
    <n v="6918.76"/>
    <s v="002"/>
  </r>
  <r>
    <s v="APR-26"/>
    <x v="0"/>
    <s v="50000"/>
    <x v="6"/>
    <s v="UNC P/R - Accruals"/>
    <s v="UNC P/R - Accruals"/>
    <s v="357"/>
    <s v="Business Applications"/>
    <x v="0"/>
    <n v="-30203.88"/>
    <s v="002"/>
  </r>
  <r>
    <s v="APR-26"/>
    <x v="0"/>
    <s v="50000"/>
    <x v="6"/>
    <s v="UNC P/R - Accruals"/>
    <s v="UNC P/R - Accruals"/>
    <s v="357"/>
    <s v="Business Applications &amp; Data Analytics"/>
    <x v="0"/>
    <n v="33063.56"/>
    <s v="002"/>
  </r>
  <r>
    <s v="APR-26"/>
    <x v="0"/>
    <s v="50000"/>
    <x v="6"/>
    <m/>
    <s v="UNC P/R - Accruals"/>
    <s v="357"/>
    <s v="Business Applications"/>
    <x v="0"/>
    <n v="7722.26"/>
    <s v="002"/>
  </r>
  <r>
    <s v="APR-26"/>
    <x v="0"/>
    <s v="50000"/>
    <x v="6"/>
    <m/>
    <s v="UNC P/R - Accruals"/>
    <s v="357"/>
    <s v="Business Applications &amp; Data Analytics"/>
    <x v="0"/>
    <n v="-8333.94"/>
    <s v="002"/>
  </r>
  <r>
    <s v="FEB-26"/>
    <x v="0"/>
    <s v="50000"/>
    <x v="6"/>
    <s v="UNC P/R - Accruals"/>
    <s v="UNC P/R - Accruals"/>
    <s v="357"/>
    <s v="Business Applications"/>
    <x v="0"/>
    <n v="9080.3700000000008"/>
    <s v="002"/>
  </r>
  <r>
    <s v="FEB-26"/>
    <x v="0"/>
    <s v="50000"/>
    <x v="6"/>
    <s v="UNC P/R - Accruals"/>
    <s v="UNC P/R - Accruals"/>
    <s v="357"/>
    <s v="Business Applications &amp; Data Analytics"/>
    <x v="0"/>
    <n v="-525.45000000000005"/>
    <s v="002"/>
  </r>
  <r>
    <s v="FEB-26"/>
    <x v="0"/>
    <s v="50000"/>
    <x v="6"/>
    <m/>
    <s v="UNC P/R - Accruals"/>
    <s v="357"/>
    <s v="Business Applications"/>
    <x v="0"/>
    <n v="-1672.26"/>
    <s v="002"/>
  </r>
  <r>
    <s v="JAN-26"/>
    <x v="0"/>
    <s v="50000"/>
    <x v="6"/>
    <s v="UNC P/R - Accruals"/>
    <s v="UNC P/R - Accruals"/>
    <s v="357"/>
    <s v="Business Applications"/>
    <x v="0"/>
    <n v="1790.01"/>
    <s v="002"/>
  </r>
  <r>
    <s v="JAN-26"/>
    <x v="0"/>
    <s v="50000"/>
    <x v="6"/>
    <s v="UNC P/R - Accruals"/>
    <s v="UNC P/R - Accruals"/>
    <s v="357"/>
    <s v="Business Applications &amp; Data Analytics"/>
    <x v="0"/>
    <n v="1469.98"/>
    <s v="002"/>
  </r>
  <r>
    <s v="JAN-26"/>
    <x v="0"/>
    <s v="50000"/>
    <x v="6"/>
    <m/>
    <s v="UNC P/R - Accruals"/>
    <s v="357"/>
    <s v="Business Applications"/>
    <x v="0"/>
    <n v="-709.36"/>
    <s v="002"/>
  </r>
  <r>
    <s v="JUN-26"/>
    <x v="0"/>
    <s v="50000"/>
    <x v="6"/>
    <s v="UNC P/R - Accruals"/>
    <s v="UNC P/R - Accruals"/>
    <s v="357"/>
    <s v="Business Applications"/>
    <x v="0"/>
    <n v="4551.8100000000004"/>
    <s v="002"/>
  </r>
  <r>
    <s v="JUN-26"/>
    <x v="0"/>
    <s v="50000"/>
    <x v="6"/>
    <s v="UNC P/R - Accruals"/>
    <s v="UNC P/R - Accruals"/>
    <s v="357"/>
    <s v="Business Applications &amp; Data Analytics"/>
    <x v="0"/>
    <n v="8881.06"/>
    <s v="002"/>
  </r>
  <r>
    <s v="JUN-26"/>
    <x v="0"/>
    <s v="50000"/>
    <x v="6"/>
    <m/>
    <s v="UNC P/R - Accruals"/>
    <s v="357"/>
    <s v="Business Applications"/>
    <x v="0"/>
    <n v="-278.33"/>
    <s v="002"/>
  </r>
  <r>
    <s v="JUN-26"/>
    <x v="0"/>
    <s v="50000"/>
    <x v="6"/>
    <m/>
    <s v="UNC P/R - Accruals"/>
    <s v="357"/>
    <s v="Business Applications &amp; Data Analytics"/>
    <x v="0"/>
    <n v="-1001.46"/>
    <s v="002"/>
  </r>
  <r>
    <s v="MAR-26"/>
    <x v="0"/>
    <s v="50000"/>
    <x v="6"/>
    <s v="UNC P/R - Accruals"/>
    <s v="UNC P/R - Accruals"/>
    <s v="357"/>
    <s v="Business Applications"/>
    <x v="0"/>
    <n v="13649.14"/>
    <s v="002"/>
  </r>
  <r>
    <s v="MAR-26"/>
    <x v="0"/>
    <s v="50000"/>
    <x v="6"/>
    <s v="UNC P/R - Accruals"/>
    <s v="UNC P/R - Accruals"/>
    <s v="357"/>
    <s v="Business Applications &amp; Data Analytics"/>
    <x v="0"/>
    <n v="32408.39"/>
    <s v="002"/>
  </r>
  <r>
    <s v="MAR-26"/>
    <x v="0"/>
    <s v="50000"/>
    <x v="6"/>
    <m/>
    <s v="UNC P/R - Accruals"/>
    <s v="357"/>
    <s v="Business Applications"/>
    <x v="0"/>
    <n v="-2644.57"/>
    <s v="002"/>
  </r>
  <r>
    <s v="MAY-26"/>
    <x v="0"/>
    <s v="50000"/>
    <x v="6"/>
    <s v="UNC P/R - Accruals"/>
    <s v="UNC P/R - Accruals"/>
    <s v="357"/>
    <s v="Business Applications"/>
    <x v="0"/>
    <n v="-6063.15"/>
    <s v="002"/>
  </r>
  <r>
    <s v="MAY-26"/>
    <x v="0"/>
    <s v="50000"/>
    <x v="6"/>
    <s v="UNC P/R - Accruals"/>
    <s v="UNC P/R - Accruals"/>
    <s v="357"/>
    <s v="Business Applications &amp; Data Analytics"/>
    <x v="0"/>
    <n v="-64047.56"/>
    <s v="002"/>
  </r>
  <r>
    <s v="MAY-26"/>
    <x v="0"/>
    <s v="50000"/>
    <x v="6"/>
    <m/>
    <s v="UNC P/R - Accruals"/>
    <s v="357"/>
    <s v="Business Applications"/>
    <x v="0"/>
    <n v="-520.37"/>
    <s v="002"/>
  </r>
  <r>
    <s v="MAY-26"/>
    <x v="0"/>
    <s v="50000"/>
    <x v="6"/>
    <m/>
    <s v="UNC P/R - Accruals"/>
    <s v="357"/>
    <s v="Business Applications &amp; Data Analytics"/>
    <x v="0"/>
    <n v="8333.94"/>
    <s v="002"/>
  </r>
  <r>
    <s v="APR-26"/>
    <x v="0"/>
    <s v="50000"/>
    <x v="6"/>
    <s v="UNC P/R - Accruals"/>
    <s v="UNC P/R - Accruals"/>
    <s v="356"/>
    <s v="IS PMO"/>
    <x v="0"/>
    <n v="8971.14"/>
    <s v="002"/>
  </r>
  <r>
    <s v="APR-26"/>
    <x v="0"/>
    <s v="50000"/>
    <x v="6"/>
    <m/>
    <s v="UNC P/R - Accruals"/>
    <s v="356"/>
    <s v="IS PMO"/>
    <x v="0"/>
    <n v="-1124.6600000000001"/>
    <s v="002"/>
  </r>
  <r>
    <s v="FEB-26"/>
    <x v="0"/>
    <s v="50000"/>
    <x v="6"/>
    <s v="UNC P/R - Accruals"/>
    <s v="UNC P/R - Accruals"/>
    <s v="356"/>
    <s v="IS PMO"/>
    <x v="0"/>
    <n v="3335.34"/>
    <s v="002"/>
  </r>
  <r>
    <s v="FEB-26"/>
    <x v="0"/>
    <s v="50000"/>
    <x v="6"/>
    <m/>
    <s v="UNC P/R - Accruals"/>
    <s v="356"/>
    <s v="IS PMO"/>
    <x v="0"/>
    <n v="-467.96"/>
    <s v="002"/>
  </r>
  <r>
    <s v="JAN-26"/>
    <x v="0"/>
    <s v="50000"/>
    <x v="6"/>
    <s v="UNC P/R - Accruals"/>
    <s v="UNC P/R - Accruals"/>
    <s v="356"/>
    <s v="IS PMO"/>
    <x v="0"/>
    <n v="-8592.91"/>
    <s v="002"/>
  </r>
  <r>
    <s v="JAN-26"/>
    <x v="0"/>
    <s v="50000"/>
    <x v="6"/>
    <m/>
    <s v="UNC P/R - Accruals"/>
    <s v="356"/>
    <s v="IS PMO"/>
    <x v="0"/>
    <n v="-164.47"/>
    <s v="002"/>
  </r>
  <r>
    <s v="JUN-26"/>
    <x v="0"/>
    <s v="50000"/>
    <x v="6"/>
    <s v="UNC P/R - Accruals"/>
    <s v="UNC P/R - Accruals"/>
    <s v="356"/>
    <s v="IS PMO"/>
    <x v="0"/>
    <n v="8603.49"/>
    <s v="002"/>
  </r>
  <r>
    <s v="JUN-26"/>
    <x v="0"/>
    <s v="50000"/>
    <x v="6"/>
    <m/>
    <s v="UNC P/R - Accruals"/>
    <s v="356"/>
    <s v="IS PMO"/>
    <x v="0"/>
    <n v="-1153.8599999999999"/>
    <s v="002"/>
  </r>
  <r>
    <s v="MAR-26"/>
    <x v="0"/>
    <s v="50000"/>
    <x v="6"/>
    <s v="UNC P/R - Accruals"/>
    <s v="UNC P/R - Accruals"/>
    <s v="356"/>
    <s v="IS PMO"/>
    <x v="0"/>
    <n v="4311.79"/>
    <s v="002"/>
  </r>
  <r>
    <s v="MAR-26"/>
    <x v="0"/>
    <s v="50000"/>
    <x v="6"/>
    <m/>
    <s v="UNC P/R - Accruals"/>
    <s v="356"/>
    <s v="IS PMO"/>
    <x v="0"/>
    <n v="-1449.7"/>
    <s v="002"/>
  </r>
  <r>
    <s v="MAY-26"/>
    <x v="0"/>
    <s v="50000"/>
    <x v="6"/>
    <s v="UNC P/R - Accruals"/>
    <s v="UNC P/R - Accruals"/>
    <s v="356"/>
    <s v="IS PMO"/>
    <x v="0"/>
    <n v="-39648.46"/>
    <s v="002"/>
  </r>
  <r>
    <s v="MAY-26"/>
    <x v="0"/>
    <s v="50000"/>
    <x v="6"/>
    <m/>
    <s v="UNC P/R - Accruals"/>
    <s v="356"/>
    <s v="IS PMO"/>
    <x v="0"/>
    <n v="6325.45"/>
    <s v="002"/>
  </r>
  <r>
    <s v="APR-26"/>
    <x v="0"/>
    <s v="50000"/>
    <x v="6"/>
    <s v="UNC P/R - Accruals"/>
    <s v="UNC P/R - Accruals"/>
    <s v="355"/>
    <s v="IS Data Architecture"/>
    <x v="0"/>
    <n v="5513.9"/>
    <s v="002"/>
  </r>
  <r>
    <s v="APR-26"/>
    <x v="0"/>
    <s v="50000"/>
    <x v="6"/>
    <m/>
    <s v="UNC P/R - Accruals"/>
    <s v="355"/>
    <s v="IS Data Architecture"/>
    <x v="0"/>
    <n v="-628.72"/>
    <s v="002"/>
  </r>
  <r>
    <s v="FEB-26"/>
    <x v="0"/>
    <s v="50000"/>
    <x v="6"/>
    <s v="UNC P/R - Accruals"/>
    <s v="UNC P/R - Accruals"/>
    <s v="355"/>
    <s v="IS Data Architecture"/>
    <x v="0"/>
    <n v="7178.78"/>
    <s v="002"/>
  </r>
  <r>
    <s v="FEB-26"/>
    <x v="0"/>
    <s v="50000"/>
    <x v="6"/>
    <m/>
    <s v="UNC P/R - Accruals"/>
    <s v="355"/>
    <s v="IS Data Architecture"/>
    <x v="0"/>
    <n v="-683.37"/>
    <s v="002"/>
  </r>
  <r>
    <s v="JAN-26"/>
    <x v="0"/>
    <s v="50000"/>
    <x v="6"/>
    <s v="UNC P/R - Accruals"/>
    <s v="UNC P/R - Accruals"/>
    <s v="355"/>
    <s v="IS Data Architecture"/>
    <x v="0"/>
    <n v="22005.4"/>
    <s v="002"/>
  </r>
  <r>
    <s v="JAN-26"/>
    <x v="0"/>
    <s v="50000"/>
    <x v="6"/>
    <m/>
    <s v="UNC P/R - Accruals"/>
    <s v="355"/>
    <s v="IS Data Architecture"/>
    <x v="0"/>
    <n v="-2977.7"/>
    <s v="002"/>
  </r>
  <r>
    <s v="JUN-26"/>
    <x v="0"/>
    <s v="50000"/>
    <x v="6"/>
    <s v="UNC P/R - Accruals"/>
    <s v="UNC P/R - Accruals"/>
    <s v="355"/>
    <s v="IS Data Architecture"/>
    <x v="0"/>
    <n v="1666.22"/>
    <s v="002"/>
  </r>
  <r>
    <s v="JUN-26"/>
    <x v="0"/>
    <s v="50000"/>
    <x v="6"/>
    <m/>
    <s v="UNC P/R - Accruals"/>
    <s v="355"/>
    <s v="IS Data Architecture"/>
    <x v="0"/>
    <n v="174"/>
    <s v="002"/>
  </r>
  <r>
    <s v="MAR-26"/>
    <x v="0"/>
    <s v="50000"/>
    <x v="6"/>
    <s v="UNC P/R - Accruals"/>
    <s v="UNC P/R - Accruals"/>
    <s v="355"/>
    <s v="IS Data Architecture"/>
    <x v="0"/>
    <n v="10660.07"/>
    <s v="002"/>
  </r>
  <r>
    <s v="MAR-26"/>
    <x v="0"/>
    <s v="50000"/>
    <x v="6"/>
    <m/>
    <s v="UNC P/R - Accruals"/>
    <s v="355"/>
    <s v="IS Data Architecture"/>
    <x v="0"/>
    <n v="-2937.97"/>
    <s v="002"/>
  </r>
  <r>
    <s v="MAY-26"/>
    <x v="0"/>
    <s v="50000"/>
    <x v="6"/>
    <s v="UNC P/R - Accruals"/>
    <s v="UNC P/R - Accruals"/>
    <s v="355"/>
    <s v="IS Data Architecture"/>
    <x v="0"/>
    <n v="-54303.07"/>
    <s v="002"/>
  </r>
  <r>
    <s v="MAY-26"/>
    <x v="0"/>
    <s v="50000"/>
    <x v="6"/>
    <m/>
    <s v="UNC P/R - Accruals"/>
    <s v="355"/>
    <s v="IS Data Architecture"/>
    <x v="0"/>
    <n v="9721.24"/>
    <s v="002"/>
  </r>
  <r>
    <s v="APR-26"/>
    <x v="0"/>
    <s v="50000"/>
    <x v="6"/>
    <s v="UNC P/R - Accruals"/>
    <s v="UNC P/R - Accruals"/>
    <s v="354"/>
    <s v="Enterprise Cyber Security"/>
    <x v="0"/>
    <n v="15033.12"/>
    <s v="002"/>
  </r>
  <r>
    <s v="APR-26"/>
    <x v="0"/>
    <s v="50000"/>
    <x v="6"/>
    <m/>
    <s v="UNC P/R - Accruals"/>
    <s v="354"/>
    <s v="Enterprise Cyber Security"/>
    <x v="0"/>
    <n v="-2982.11"/>
    <s v="002"/>
  </r>
  <r>
    <s v="FEB-26"/>
    <x v="0"/>
    <s v="50000"/>
    <x v="6"/>
    <s v="UNC P/R - Accruals"/>
    <s v="UNC P/R - Accruals"/>
    <s v="354"/>
    <s v="Enterprise Cyber Security"/>
    <x v="0"/>
    <n v="-6413.34"/>
    <s v="002"/>
  </r>
  <r>
    <s v="FEB-26"/>
    <x v="0"/>
    <s v="50000"/>
    <x v="6"/>
    <m/>
    <s v="UNC P/R - Accruals"/>
    <s v="354"/>
    <s v="Enterprise Cyber Security"/>
    <x v="0"/>
    <n v="1557.33"/>
    <s v="002"/>
  </r>
  <r>
    <s v="JAN-26"/>
    <x v="0"/>
    <s v="50000"/>
    <x v="6"/>
    <s v="UNC P/R - Accruals"/>
    <s v="UNC P/R - Accruals"/>
    <s v="354"/>
    <s v="Enterprise Cyber Security"/>
    <x v="0"/>
    <n v="23231.41"/>
    <s v="002"/>
  </r>
  <r>
    <s v="JAN-26"/>
    <x v="0"/>
    <s v="50000"/>
    <x v="6"/>
    <m/>
    <s v="UNC P/R - Accruals"/>
    <s v="354"/>
    <s v="Enterprise Cyber Security"/>
    <x v="0"/>
    <n v="-5404"/>
    <s v="002"/>
  </r>
  <r>
    <s v="JUN-26"/>
    <x v="0"/>
    <s v="50000"/>
    <x v="6"/>
    <s v="UNC P/R - Accruals"/>
    <s v="UNC P/R - Accruals"/>
    <s v="354"/>
    <s v="Enterprise Cyber Security"/>
    <x v="0"/>
    <n v="17623.05"/>
    <s v="002"/>
  </r>
  <r>
    <s v="JUN-26"/>
    <x v="0"/>
    <s v="50000"/>
    <x v="6"/>
    <s v="UNC P/R - Accruals"/>
    <s v="UNC P/R - Accruals"/>
    <s v="354"/>
    <s v="Enterprise Security"/>
    <x v="0"/>
    <n v="6408.51"/>
    <s v="002"/>
  </r>
  <r>
    <s v="JUN-26"/>
    <x v="0"/>
    <s v="50000"/>
    <x v="6"/>
    <m/>
    <s v="UNC P/R - Accruals"/>
    <s v="354"/>
    <s v="Enterprise Cyber Security"/>
    <x v="0"/>
    <n v="-4154.2700000000004"/>
    <s v="002"/>
  </r>
  <r>
    <s v="MAR-26"/>
    <x v="0"/>
    <s v="50000"/>
    <x v="6"/>
    <s v="UNC P/R - Accruals"/>
    <s v="UNC P/R - Accruals"/>
    <s v="354"/>
    <s v="Enterprise Cyber Security"/>
    <x v="0"/>
    <n v="13168.31"/>
    <s v="002"/>
  </r>
  <r>
    <s v="MAR-26"/>
    <x v="0"/>
    <s v="50000"/>
    <x v="6"/>
    <m/>
    <s v="UNC P/R - Accruals"/>
    <s v="354"/>
    <s v="Enterprise Cyber Security"/>
    <x v="0"/>
    <n v="-3799.6"/>
    <s v="002"/>
  </r>
  <r>
    <s v="MAY-26"/>
    <x v="0"/>
    <s v="50000"/>
    <x v="6"/>
    <s v="UNC P/R - Accruals"/>
    <s v="UNC P/R - Accruals"/>
    <s v="354"/>
    <s v="Enterprise Cyber Security"/>
    <x v="0"/>
    <n v="-57444.83"/>
    <s v="002"/>
  </r>
  <r>
    <s v="MAY-26"/>
    <x v="0"/>
    <s v="50000"/>
    <x v="6"/>
    <m/>
    <s v="UNC P/R - Accruals"/>
    <s v="354"/>
    <s v="Enterprise Cyber Security"/>
    <x v="0"/>
    <n v="13434.72"/>
    <s v="002"/>
  </r>
  <r>
    <s v="APR-26"/>
    <x v="0"/>
    <s v="50000"/>
    <x v="6"/>
    <s v="UNC P/R - Accruals"/>
    <s v="UNC P/R - Accruals"/>
    <s v="353"/>
    <s v="IT Infrastructure"/>
    <x v="0"/>
    <n v="8477.9500000000007"/>
    <s v="002"/>
  </r>
  <r>
    <s v="APR-26"/>
    <x v="0"/>
    <s v="50000"/>
    <x v="6"/>
    <m/>
    <s v="UNC P/R - Accruals"/>
    <s v="353"/>
    <s v="IT Infrastructure"/>
    <x v="0"/>
    <n v="-1960.24"/>
    <s v="002"/>
  </r>
  <r>
    <s v="FEB-26"/>
    <x v="0"/>
    <s v="50000"/>
    <x v="6"/>
    <s v="UNC P/R - Accruals"/>
    <s v="UNC P/R - Accruals"/>
    <s v="353"/>
    <s v="IT Infrastructure"/>
    <x v="0"/>
    <n v="-6231.73"/>
    <s v="002"/>
  </r>
  <r>
    <s v="FEB-26"/>
    <x v="0"/>
    <s v="50000"/>
    <x v="6"/>
    <m/>
    <s v="UNC P/R - Accruals"/>
    <s v="353"/>
    <s v="IT Infrastructure"/>
    <x v="0"/>
    <n v="1457.17"/>
    <s v="002"/>
  </r>
  <r>
    <s v="JAN-26"/>
    <x v="0"/>
    <s v="50000"/>
    <x v="6"/>
    <s v="UNC P/R - Accruals"/>
    <s v="UNC P/R - Accruals"/>
    <s v="353"/>
    <s v="IT Infrastructure"/>
    <x v="0"/>
    <n v="25590.15"/>
    <s v="002"/>
  </r>
  <r>
    <s v="JAN-26"/>
    <x v="0"/>
    <s v="50000"/>
    <x v="6"/>
    <m/>
    <s v="UNC P/R - Accruals"/>
    <s v="353"/>
    <s v="IT Infrastructure"/>
    <x v="0"/>
    <n v="-5408.82"/>
    <s v="002"/>
  </r>
  <r>
    <s v="JUN-26"/>
    <x v="0"/>
    <s v="50000"/>
    <x v="6"/>
    <s v="UNC P/R - Accruals"/>
    <s v="UNC P/R - Accruals"/>
    <s v="353"/>
    <s v="IT Infrastructure"/>
    <x v="0"/>
    <n v="15902.59"/>
    <s v="002"/>
  </r>
  <r>
    <s v="JUN-26"/>
    <x v="0"/>
    <s v="50000"/>
    <x v="6"/>
    <m/>
    <s v="UNC P/R - Accruals"/>
    <s v="353"/>
    <s v="IT Infrastructure"/>
    <x v="0"/>
    <n v="-3050.54"/>
    <s v="002"/>
  </r>
  <r>
    <s v="MAR-26"/>
    <x v="0"/>
    <s v="50000"/>
    <x v="6"/>
    <s v="UNC P/R - Accruals"/>
    <s v="UNC P/R - Accruals"/>
    <s v="353"/>
    <s v="IT Infrastructure"/>
    <x v="0"/>
    <n v="25177.72"/>
    <s v="002"/>
  </r>
  <r>
    <s v="MAR-26"/>
    <x v="0"/>
    <s v="50000"/>
    <x v="6"/>
    <m/>
    <s v="UNC P/R - Accruals"/>
    <s v="353"/>
    <s v="IT Infrastructure"/>
    <x v="0"/>
    <n v="-5449.12"/>
    <s v="002"/>
  </r>
  <r>
    <s v="MAY-26"/>
    <x v="0"/>
    <s v="50000"/>
    <x v="6"/>
    <s v="UNC P/R - Accruals"/>
    <s v="UNC P/R - Accruals"/>
    <s v="353"/>
    <s v="IT Infrastructure"/>
    <x v="0"/>
    <n v="-77308.47"/>
    <s v="002"/>
  </r>
  <r>
    <s v="MAY-26"/>
    <x v="0"/>
    <s v="50000"/>
    <x v="6"/>
    <m/>
    <s v="UNC P/R - Accruals"/>
    <s v="353"/>
    <s v="IT Infrastructure"/>
    <x v="0"/>
    <n v="16946.22"/>
    <s v="002"/>
  </r>
  <r>
    <s v="APR-26"/>
    <x v="0"/>
    <s v="50000"/>
    <x v="6"/>
    <s v="UNC P/R - Accruals"/>
    <s v="UNC P/R - Accruals"/>
    <s v="352"/>
    <s v="IT Client Technology"/>
    <x v="0"/>
    <n v="11648.72"/>
    <s v="002"/>
  </r>
  <r>
    <s v="APR-26"/>
    <x v="0"/>
    <s v="50000"/>
    <x v="6"/>
    <m/>
    <s v="UNC P/R - Accruals"/>
    <s v="352"/>
    <s v="IT Client Technology"/>
    <x v="0"/>
    <n v="-1446.28"/>
    <s v="002"/>
  </r>
  <r>
    <s v="FEB-26"/>
    <x v="0"/>
    <s v="50000"/>
    <x v="6"/>
    <s v="UNC P/R - Accruals"/>
    <s v="UNC P/R - Accruals"/>
    <s v="352"/>
    <s v="IT Client Technology"/>
    <x v="0"/>
    <n v="539.75"/>
    <s v="002"/>
  </r>
  <r>
    <s v="FEB-26"/>
    <x v="0"/>
    <s v="50000"/>
    <x v="6"/>
    <m/>
    <s v="UNC P/R - Accruals"/>
    <s v="352"/>
    <s v="IT Client Technology"/>
    <x v="0"/>
    <n v="387.75"/>
    <s v="002"/>
  </r>
  <r>
    <s v="JAN-26"/>
    <x v="0"/>
    <s v="50000"/>
    <x v="6"/>
    <s v="UNC P/R - Accruals"/>
    <s v="UNC P/R - Accruals"/>
    <s v="352"/>
    <s v="IT Client Technology"/>
    <x v="0"/>
    <n v="18462.72"/>
    <s v="002"/>
  </r>
  <r>
    <s v="JAN-26"/>
    <x v="0"/>
    <s v="50000"/>
    <x v="6"/>
    <m/>
    <s v="UNC P/R - Accruals"/>
    <s v="352"/>
    <s v="IT Client Technology"/>
    <x v="0"/>
    <n v="-3972.24"/>
    <s v="002"/>
  </r>
  <r>
    <s v="JUN-26"/>
    <x v="0"/>
    <s v="50000"/>
    <x v="6"/>
    <s v="UNC P/R - Accruals"/>
    <s v="UNC P/R - Accruals"/>
    <s v="352"/>
    <s v="Client Technology"/>
    <x v="0"/>
    <n v="2189.12"/>
    <s v="002"/>
  </r>
  <r>
    <s v="JUN-26"/>
    <x v="0"/>
    <s v="50000"/>
    <x v="6"/>
    <s v="UNC P/R - Accruals"/>
    <s v="UNC P/R - Accruals"/>
    <s v="352"/>
    <s v="IT Client Technology"/>
    <x v="0"/>
    <n v="6267.38"/>
    <s v="002"/>
  </r>
  <r>
    <s v="JUN-26"/>
    <x v="0"/>
    <s v="50000"/>
    <x v="6"/>
    <m/>
    <s v="UNC P/R - Accruals"/>
    <s v="352"/>
    <s v="Client Technology"/>
    <x v="0"/>
    <n v="-568.95000000000005"/>
    <s v="002"/>
  </r>
  <r>
    <s v="JUN-26"/>
    <x v="0"/>
    <s v="50000"/>
    <x v="6"/>
    <m/>
    <s v="UNC P/R - Accruals"/>
    <s v="352"/>
    <s v="IT Client Technology"/>
    <x v="0"/>
    <n v="-1213.44"/>
    <s v="002"/>
  </r>
  <r>
    <s v="MAR-26"/>
    <x v="0"/>
    <s v="50000"/>
    <x v="6"/>
    <s v="UNC P/R - Accruals"/>
    <s v="UNC P/R - Accruals"/>
    <s v="352"/>
    <s v="IT Client Technology"/>
    <x v="0"/>
    <n v="20562.88"/>
    <s v="002"/>
  </r>
  <r>
    <s v="MAR-26"/>
    <x v="0"/>
    <s v="50000"/>
    <x v="6"/>
    <m/>
    <s v="UNC P/R - Accruals"/>
    <s v="352"/>
    <s v="IT Client Technology"/>
    <x v="0"/>
    <n v="-5404.81"/>
    <s v="002"/>
  </r>
  <r>
    <s v="MAY-26"/>
    <x v="0"/>
    <s v="50000"/>
    <x v="6"/>
    <s v="UNC P/R - Accruals"/>
    <s v="UNC P/R - Accruals"/>
    <s v="352"/>
    <s v="IT Client Technology"/>
    <x v="0"/>
    <n v="-72397.02"/>
    <s v="002"/>
  </r>
  <r>
    <s v="MAY-26"/>
    <x v="0"/>
    <s v="50000"/>
    <x v="6"/>
    <m/>
    <s v="UNC P/R - Accruals"/>
    <s v="352"/>
    <s v="IT Client Technology"/>
    <x v="0"/>
    <n v="15999.21"/>
    <s v="002"/>
  </r>
  <r>
    <s v="APR-26"/>
    <x v="0"/>
    <s v="50000"/>
    <x v="6"/>
    <s v="UNC P/R - Accruals"/>
    <s v="UNC P/R - Accruals"/>
    <s v="351"/>
    <s v="Customer Applications"/>
    <x v="0"/>
    <n v="15586.91"/>
    <s v="002"/>
  </r>
  <r>
    <s v="APR-26"/>
    <x v="0"/>
    <s v="50000"/>
    <x v="6"/>
    <m/>
    <s v="UNC P/R - Accruals"/>
    <s v="351"/>
    <s v="Customer Applications"/>
    <x v="0"/>
    <n v="-490.86"/>
    <s v="002"/>
  </r>
  <r>
    <s v="FEB-26"/>
    <x v="0"/>
    <s v="50000"/>
    <x v="6"/>
    <s v="UNC P/R - Accruals"/>
    <s v="UNC P/R - Accruals"/>
    <s v="351"/>
    <s v="Customer Applications"/>
    <x v="0"/>
    <n v="6500.29"/>
    <s v="002"/>
  </r>
  <r>
    <s v="FEB-26"/>
    <x v="0"/>
    <s v="50000"/>
    <x v="6"/>
    <m/>
    <s v="UNC P/R - Accruals"/>
    <s v="351"/>
    <s v="Customer Applications"/>
    <x v="0"/>
    <n v="-46.25"/>
    <s v="002"/>
  </r>
  <r>
    <s v="JAN-26"/>
    <x v="0"/>
    <s v="50000"/>
    <x v="6"/>
    <s v="UNC P/R - Accruals"/>
    <s v="UNC P/R - Accruals"/>
    <s v="351"/>
    <s v="Customer Applications"/>
    <x v="0"/>
    <n v="6089.04"/>
    <s v="002"/>
  </r>
  <r>
    <s v="JAN-26"/>
    <x v="0"/>
    <s v="50000"/>
    <x v="6"/>
    <m/>
    <s v="UNC P/R - Accruals"/>
    <s v="351"/>
    <s v="Customer Applications"/>
    <x v="0"/>
    <n v="16.190000000000001"/>
    <s v="002"/>
  </r>
  <r>
    <s v="JUN-26"/>
    <x v="0"/>
    <s v="50000"/>
    <x v="6"/>
    <s v="UNC P/R - Accruals"/>
    <s v="UNC P/R - Accruals"/>
    <s v="351"/>
    <s v="Customer Applications"/>
    <x v="0"/>
    <n v="7510.25"/>
    <s v="002"/>
  </r>
  <r>
    <s v="JUN-26"/>
    <x v="0"/>
    <s v="50000"/>
    <x v="6"/>
    <m/>
    <s v="UNC P/R - Accruals"/>
    <s v="351"/>
    <s v="Customer Applications"/>
    <x v="0"/>
    <n v="212.11"/>
    <s v="002"/>
  </r>
  <r>
    <s v="MAR-26"/>
    <x v="0"/>
    <s v="50000"/>
    <x v="6"/>
    <s v="UNC P/R - Accruals"/>
    <s v="UNC P/R - Accruals"/>
    <s v="351"/>
    <s v="Customer Applications"/>
    <x v="0"/>
    <n v="3818.22"/>
    <s v="002"/>
  </r>
  <r>
    <s v="MAR-26"/>
    <x v="0"/>
    <s v="50000"/>
    <x v="6"/>
    <m/>
    <s v="UNC P/R - Accruals"/>
    <s v="351"/>
    <s v="Customer Applications"/>
    <x v="0"/>
    <n v="-1093.93"/>
    <s v="002"/>
  </r>
  <r>
    <s v="MAY-26"/>
    <x v="0"/>
    <s v="50000"/>
    <x v="6"/>
    <s v="UNC P/R - Accruals"/>
    <s v="UNC P/R - Accruals"/>
    <s v="351"/>
    <s v="Customer Applications"/>
    <x v="0"/>
    <n v="-42989.13"/>
    <s v="002"/>
  </r>
  <r>
    <s v="MAY-26"/>
    <x v="0"/>
    <s v="50000"/>
    <x v="6"/>
    <m/>
    <s v="UNC P/R - Accruals"/>
    <s v="351"/>
    <s v="Customer Applications"/>
    <x v="0"/>
    <n v="1289.42"/>
    <s v="002"/>
  </r>
  <r>
    <s v="APR-26"/>
    <x v="0"/>
    <s v="50000"/>
    <x v="6"/>
    <s v="UNC P/R - Accruals"/>
    <s v="UNC P/R - Accruals"/>
    <s v="332"/>
    <s v="Tax Services"/>
    <x v="0"/>
    <n v="968.74"/>
    <s v="002"/>
  </r>
  <r>
    <s v="FEB-26"/>
    <x v="0"/>
    <s v="50000"/>
    <x v="6"/>
    <s v="UNC P/R - Accruals"/>
    <s v="UNC P/R - Accruals"/>
    <s v="332"/>
    <s v="Tax Services"/>
    <x v="0"/>
    <n v="-318.33999999999997"/>
    <s v="002"/>
  </r>
  <r>
    <s v="JAN-26"/>
    <x v="0"/>
    <s v="50000"/>
    <x v="6"/>
    <s v="UNC P/R - Accruals"/>
    <s v="UNC P/R - Accruals"/>
    <s v="332"/>
    <s v="Tax Services"/>
    <x v="0"/>
    <n v="1332.94"/>
    <s v="002"/>
  </r>
  <r>
    <s v="JUN-26"/>
    <x v="0"/>
    <s v="50000"/>
    <x v="6"/>
    <s v="UNC P/R - Accruals"/>
    <s v="UNC P/R - Accruals"/>
    <s v="332"/>
    <s v="Tax Services"/>
    <x v="0"/>
    <n v="1544.82"/>
    <s v="002"/>
  </r>
  <r>
    <s v="MAR-26"/>
    <x v="0"/>
    <s v="50000"/>
    <x v="6"/>
    <s v="UNC P/R - Accruals"/>
    <s v="UNC P/R - Accruals"/>
    <s v="332"/>
    <s v="Tax Services"/>
    <x v="0"/>
    <n v="2594.5300000000002"/>
    <s v="002"/>
  </r>
  <r>
    <s v="MAY-26"/>
    <x v="0"/>
    <s v="50000"/>
    <x v="6"/>
    <s v="UNC P/R - Accruals"/>
    <s v="UNC P/R - Accruals"/>
    <s v="332"/>
    <s v="Tax Services"/>
    <x v="0"/>
    <n v="-7000.77"/>
    <s v="002"/>
  </r>
  <r>
    <s v="APR-26"/>
    <x v="0"/>
    <s v="50000"/>
    <x v="6"/>
    <s v="UNC P/R - Accruals"/>
    <s v="UNC P/R - Accruals"/>
    <s v="326"/>
    <s v="Financial Sys &amp; Process Analysis"/>
    <x v="0"/>
    <n v="135.78"/>
    <s v="002"/>
  </r>
  <r>
    <s v="FEB-26"/>
    <x v="0"/>
    <s v="50000"/>
    <x v="6"/>
    <s v="UNC P/R - Accruals"/>
    <s v="UNC P/R - Accruals"/>
    <s v="326"/>
    <s v="Financial Sys &amp; Process Analysis"/>
    <x v="0"/>
    <n v="853.98"/>
    <s v="002"/>
  </r>
  <r>
    <s v="JAN-26"/>
    <x v="0"/>
    <s v="50000"/>
    <x v="6"/>
    <s v="UNC P/R - Accruals"/>
    <s v="UNC P/R - Accruals"/>
    <s v="326"/>
    <s v="Financial Sys &amp; Process Analysis"/>
    <x v="0"/>
    <n v="1290.1199999999999"/>
    <s v="002"/>
  </r>
  <r>
    <s v="JUN-26"/>
    <x v="0"/>
    <s v="50000"/>
    <x v="6"/>
    <s v="UNC P/R - Accruals"/>
    <s v="UNC P/R - Accruals"/>
    <s v="326"/>
    <s v="Financial Sys &amp; Process Analysis"/>
    <x v="0"/>
    <n v="4176.13"/>
    <s v="002"/>
  </r>
  <r>
    <s v="MAR-26"/>
    <x v="0"/>
    <s v="50000"/>
    <x v="6"/>
    <s v="UNC P/R - Accruals"/>
    <s v="UNC P/R - Accruals"/>
    <s v="326"/>
    <s v="Financial Sys &amp; Process Analysis"/>
    <x v="0"/>
    <n v="4466.74"/>
    <s v="002"/>
  </r>
  <r>
    <s v="MAY-26"/>
    <x v="0"/>
    <s v="50000"/>
    <x v="6"/>
    <s v="UNC P/R - Accruals"/>
    <s v="UNC P/R - Accruals"/>
    <s v="326"/>
    <s v="Financial Sys &amp; Process Analysis"/>
    <x v="0"/>
    <n v="-6803.87"/>
    <s v="002"/>
  </r>
  <r>
    <s v="APR-26"/>
    <x v="0"/>
    <s v="50000"/>
    <x v="6"/>
    <s v="UNC P/R - Accruals"/>
    <s v="UNC P/R - Accruals"/>
    <s v="325"/>
    <s v="Accounts Payable - SGS U3&amp;4 Support"/>
    <x v="0"/>
    <n v="762.45"/>
    <s v="002"/>
  </r>
  <r>
    <s v="FEB-26"/>
    <x v="0"/>
    <s v="50000"/>
    <x v="6"/>
    <s v="UNC P/R - Accruals"/>
    <s v="UNC P/R - Accruals"/>
    <s v="325"/>
    <s v="Accounts Payable - SGS U3&amp;4 Support"/>
    <x v="0"/>
    <n v="641.84"/>
    <s v="002"/>
  </r>
  <r>
    <s v="JAN-26"/>
    <x v="0"/>
    <s v="50000"/>
    <x v="6"/>
    <s v="UNC P/R - Accruals"/>
    <s v="UNC P/R - Accruals"/>
    <s v="325"/>
    <s v="Accounts Payable - SGS U3&amp;4 Support"/>
    <x v="0"/>
    <n v="108.08"/>
    <s v="002"/>
  </r>
  <r>
    <s v="JUN-26"/>
    <x v="0"/>
    <s v="50000"/>
    <x v="6"/>
    <s v="UNC P/R - Accruals"/>
    <s v="UNC P/R - Accruals"/>
    <s v="325"/>
    <s v="Accounts Payable - SGS U3&amp;4 Support"/>
    <x v="0"/>
    <n v="1194.83"/>
    <s v="002"/>
  </r>
  <r>
    <s v="MAR-26"/>
    <x v="0"/>
    <s v="50000"/>
    <x v="6"/>
    <s v="UNC P/R - Accruals"/>
    <s v="UNC P/R - Accruals"/>
    <s v="325"/>
    <s v="Accounts Payable - SGS U3&amp;4 Support"/>
    <x v="0"/>
    <n v="112.48"/>
    <s v="002"/>
  </r>
  <r>
    <s v="MAY-26"/>
    <x v="0"/>
    <s v="50000"/>
    <x v="6"/>
    <s v="UNC P/R - Accruals"/>
    <s v="UNC P/R - Accruals"/>
    <s v="325"/>
    <s v="Accounts Payable - SGS U3&amp;4 Support"/>
    <x v="0"/>
    <n v="-2066.06"/>
    <s v="002"/>
  </r>
  <r>
    <s v="APR-26"/>
    <x v="0"/>
    <s v="50000"/>
    <x v="6"/>
    <s v="UNC P/R - Accruals"/>
    <s v="UNC P/R - Accruals"/>
    <s v="324"/>
    <s v="Payroll - SGS U3&amp;4 Support"/>
    <x v="0"/>
    <n v="507.41"/>
    <s v="002"/>
  </r>
  <r>
    <s v="FEB-26"/>
    <x v="0"/>
    <s v="50000"/>
    <x v="6"/>
    <s v="UNC P/R - Accruals"/>
    <s v="UNC P/R - Accruals"/>
    <s v="324"/>
    <s v="Payroll - SGS U3&amp;4 Support"/>
    <x v="0"/>
    <n v="445.68"/>
    <s v="002"/>
  </r>
  <r>
    <s v="JAN-26"/>
    <x v="0"/>
    <s v="50000"/>
    <x v="6"/>
    <s v="UNC P/R - Accruals"/>
    <s v="UNC P/R - Accruals"/>
    <s v="324"/>
    <s v="Payroll - SGS U3&amp;4 Support"/>
    <x v="0"/>
    <n v="0"/>
    <s v="002"/>
  </r>
  <r>
    <s v="JUN-26"/>
    <x v="0"/>
    <s v="50000"/>
    <x v="6"/>
    <s v="UNC P/R - Accruals"/>
    <s v="UNC P/R - Accruals"/>
    <s v="324"/>
    <s v="Payroll - SGS U3&amp;4 Support"/>
    <x v="0"/>
    <n v="-353.65"/>
    <s v="002"/>
  </r>
  <r>
    <s v="MAR-26"/>
    <x v="0"/>
    <s v="50000"/>
    <x v="6"/>
    <s v="UNC P/R - Accruals"/>
    <s v="UNC P/R - Accruals"/>
    <s v="324"/>
    <s v="Payroll - SGS U3&amp;4 Support"/>
    <x v="0"/>
    <n v="867.57"/>
    <s v="002"/>
  </r>
  <r>
    <s v="MAY-26"/>
    <x v="0"/>
    <s v="50000"/>
    <x v="6"/>
    <s v="UNC P/R - Accruals"/>
    <s v="UNC P/R - Accruals"/>
    <s v="324"/>
    <s v="Payroll - SGS U3&amp;4 Support"/>
    <x v="0"/>
    <n v="-2660"/>
    <s v="002"/>
  </r>
  <r>
    <s v="APR-26"/>
    <x v="0"/>
    <s v="50000"/>
    <x v="6"/>
    <s v="UNC P/R - Accruals"/>
    <s v="UNC P/R - Accruals"/>
    <s v="322"/>
    <s v="Plant Accounting"/>
    <x v="0"/>
    <n v="8592.9699999999993"/>
    <s v="002"/>
  </r>
  <r>
    <s v="FEB-26"/>
    <x v="0"/>
    <s v="50000"/>
    <x v="6"/>
    <s v="UNC P/R - Accruals"/>
    <s v="UNC P/R - Accruals"/>
    <s v="322"/>
    <s v="Plant Accounting"/>
    <x v="0"/>
    <n v="-2273.41"/>
    <s v="002"/>
  </r>
  <r>
    <s v="JAN-26"/>
    <x v="0"/>
    <s v="50000"/>
    <x v="6"/>
    <s v="UNC P/R - Accruals"/>
    <s v="UNC P/R - Accruals"/>
    <s v="322"/>
    <s v="Plant Accounting"/>
    <x v="0"/>
    <n v="10201.59"/>
    <s v="002"/>
  </r>
  <r>
    <s v="JUN-26"/>
    <x v="0"/>
    <s v="50000"/>
    <x v="6"/>
    <s v="UNC P/R - Accruals"/>
    <s v="UNC P/R - Accruals"/>
    <s v="322"/>
    <s v="Plant Accounting"/>
    <x v="0"/>
    <n v="241.35"/>
    <s v="002"/>
  </r>
  <r>
    <s v="MAR-26"/>
    <x v="0"/>
    <s v="50000"/>
    <x v="6"/>
    <s v="UNC P/R - Accruals"/>
    <s v="UNC P/R - Accruals"/>
    <s v="322"/>
    <s v="Plant Accounting"/>
    <x v="0"/>
    <n v="6582.4"/>
    <s v="002"/>
  </r>
  <r>
    <s v="MAY-26"/>
    <x v="0"/>
    <s v="50000"/>
    <x v="6"/>
    <s v="UNC P/R - Accruals"/>
    <s v="UNC P/R - Accruals"/>
    <s v="322"/>
    <s v="Plant Accounting"/>
    <x v="0"/>
    <n v="-31505.9"/>
    <s v="002"/>
  </r>
  <r>
    <s v="APR-26"/>
    <x v="0"/>
    <s v="50000"/>
    <x v="6"/>
    <s v="UNC P/R - Accruals"/>
    <s v="UNC P/R - Accruals"/>
    <s v="321"/>
    <s v="External Reporting"/>
    <x v="0"/>
    <n v="3282.38"/>
    <s v="002"/>
  </r>
  <r>
    <s v="FEB-26"/>
    <x v="0"/>
    <s v="50000"/>
    <x v="6"/>
    <s v="UNC P/R - Accruals"/>
    <s v="UNC P/R - Accruals"/>
    <s v="321"/>
    <s v="External Reporting"/>
    <x v="0"/>
    <n v="-2129.33"/>
    <s v="002"/>
  </r>
  <r>
    <s v="JAN-26"/>
    <x v="0"/>
    <s v="50000"/>
    <x v="6"/>
    <s v="UNC P/R - Accruals"/>
    <s v="UNC P/R - Accruals"/>
    <s v="321"/>
    <s v="External Reporting"/>
    <x v="0"/>
    <n v="2598.2399999999998"/>
    <s v="002"/>
  </r>
  <r>
    <s v="JUN-26"/>
    <x v="0"/>
    <s v="50000"/>
    <x v="6"/>
    <s v="UNC P/R - Accruals"/>
    <s v="UNC P/R - Accruals"/>
    <s v="321"/>
    <s v="External Reporting"/>
    <x v="0"/>
    <n v="5864.01"/>
    <s v="002"/>
  </r>
  <r>
    <s v="MAR-26"/>
    <x v="0"/>
    <s v="50000"/>
    <x v="6"/>
    <s v="UNC P/R - Accruals"/>
    <s v="UNC P/R - Accruals"/>
    <s v="321"/>
    <s v="External Reporting"/>
    <x v="0"/>
    <n v="4953.0600000000004"/>
    <s v="002"/>
  </r>
  <r>
    <s v="MAY-26"/>
    <x v="0"/>
    <s v="50000"/>
    <x v="6"/>
    <s v="UNC P/R - Accruals"/>
    <s v="UNC P/R - Accruals"/>
    <s v="321"/>
    <s v="External Reporting"/>
    <x v="0"/>
    <n v="-14481.41"/>
    <s v="002"/>
  </r>
  <r>
    <s v="APR-26"/>
    <x v="0"/>
    <s v="50000"/>
    <x v="6"/>
    <s v="UNC P/R - Accruals"/>
    <s v="UNC P/R - Accruals"/>
    <s v="320"/>
    <s v="Corporate Accounting"/>
    <x v="0"/>
    <n v="1472.79"/>
    <s v="002"/>
  </r>
  <r>
    <s v="FEB-26"/>
    <x v="0"/>
    <s v="50000"/>
    <x v="6"/>
    <s v="UNC P/R - Accruals"/>
    <s v="UNC P/R - Accruals"/>
    <s v="320"/>
    <s v="Corporate Accounting"/>
    <x v="0"/>
    <n v="5532.29"/>
    <s v="002"/>
  </r>
  <r>
    <s v="JAN-26"/>
    <x v="0"/>
    <s v="50000"/>
    <x v="6"/>
    <s v="UNC P/R - Accruals"/>
    <s v="UNC P/R - Accruals"/>
    <s v="320"/>
    <s v="Corporate Accounting"/>
    <x v="0"/>
    <n v="-2352.36"/>
    <s v="002"/>
  </r>
  <r>
    <s v="JUN-26"/>
    <x v="0"/>
    <s v="50000"/>
    <x v="6"/>
    <s v="UNC P/R - Accruals"/>
    <s v="UNC P/R - Accruals"/>
    <s v="320"/>
    <s v="Corporate Accounting"/>
    <x v="0"/>
    <n v="1748.84"/>
    <s v="002"/>
  </r>
  <r>
    <s v="MAR-26"/>
    <x v="0"/>
    <s v="50000"/>
    <x v="6"/>
    <s v="UNC P/R - Accruals"/>
    <s v="UNC P/R - Accruals"/>
    <s v="320"/>
    <s v="Corporate Accounting"/>
    <x v="0"/>
    <n v="8125.87"/>
    <s v="002"/>
  </r>
  <r>
    <s v="MAY-26"/>
    <x v="0"/>
    <s v="50000"/>
    <x v="6"/>
    <s v="UNC P/R - Accruals"/>
    <s v="UNC P/R - Accruals"/>
    <s v="320"/>
    <s v="Corporate Accounting"/>
    <x v="0"/>
    <n v="-25496.86"/>
    <s v="002"/>
  </r>
  <r>
    <s v="APR-26"/>
    <x v="0"/>
    <s v="50000"/>
    <x v="6"/>
    <s v="UNC P/R - Accruals"/>
    <s v="UNC P/R - Accruals"/>
    <s v="317"/>
    <s v="Accounts Payable"/>
    <x v="0"/>
    <n v="901.68"/>
    <s v="002"/>
  </r>
  <r>
    <s v="FEB-26"/>
    <x v="0"/>
    <s v="50000"/>
    <x v="6"/>
    <s v="UNC P/R - Accruals"/>
    <s v="UNC P/R - Accruals"/>
    <s v="317"/>
    <s v="Accounts Payable"/>
    <x v="0"/>
    <n v="355.09"/>
    <s v="002"/>
  </r>
  <r>
    <s v="JAN-26"/>
    <x v="0"/>
    <s v="50000"/>
    <x v="6"/>
    <s v="UNC P/R - Accruals"/>
    <s v="UNC P/R - Accruals"/>
    <s v="317"/>
    <s v="Accounts Payable"/>
    <x v="0"/>
    <n v="77.959999999999994"/>
    <s v="002"/>
  </r>
  <r>
    <s v="JUN-26"/>
    <x v="0"/>
    <s v="50000"/>
    <x v="6"/>
    <s v="UNC P/R - Accruals"/>
    <s v="UNC P/R - Accruals"/>
    <s v="317"/>
    <s v="Accounts Payable"/>
    <x v="0"/>
    <n v="713.07"/>
    <s v="002"/>
  </r>
  <r>
    <s v="MAR-26"/>
    <x v="0"/>
    <s v="50000"/>
    <x v="6"/>
    <s v="UNC P/R - Accruals"/>
    <s v="UNC P/R - Accruals"/>
    <s v="317"/>
    <s v="Accounts Payable"/>
    <x v="0"/>
    <n v="-163.37"/>
    <s v="002"/>
  </r>
  <r>
    <s v="MAY-26"/>
    <x v="0"/>
    <s v="50000"/>
    <x v="6"/>
    <s v="UNC P/R - Accruals"/>
    <s v="UNC P/R - Accruals"/>
    <s v="317"/>
    <s v="Accounts Payable"/>
    <x v="0"/>
    <n v="-2062.44"/>
    <s v="002"/>
  </r>
  <r>
    <s v="APR-26"/>
    <x v="0"/>
    <s v="50000"/>
    <x v="6"/>
    <s v="UNC P/R - Accruals"/>
    <s v="UNC P/R - Accruals"/>
    <s v="316"/>
    <s v="Payroll"/>
    <x v="0"/>
    <n v="3923.61"/>
    <s v="002"/>
  </r>
  <r>
    <s v="FEB-26"/>
    <x v="0"/>
    <s v="50000"/>
    <x v="6"/>
    <s v="UNC P/R - Accruals"/>
    <s v="UNC P/R - Accruals"/>
    <s v="316"/>
    <s v="Payroll"/>
    <x v="0"/>
    <n v="-1762.89"/>
    <s v="002"/>
  </r>
  <r>
    <s v="JAN-26"/>
    <x v="0"/>
    <s v="50000"/>
    <x v="6"/>
    <s v="UNC P/R - Accruals"/>
    <s v="UNC P/R - Accruals"/>
    <s v="316"/>
    <s v="Payroll"/>
    <x v="0"/>
    <n v="2658.35"/>
    <s v="002"/>
  </r>
  <r>
    <s v="JUN-26"/>
    <x v="0"/>
    <s v="50000"/>
    <x v="6"/>
    <s v="UNC P/R - Accruals"/>
    <s v="UNC P/R - Accruals"/>
    <s v="316"/>
    <s v="Payroll"/>
    <x v="0"/>
    <n v="5660.36"/>
    <s v="002"/>
  </r>
  <r>
    <s v="MAR-26"/>
    <x v="0"/>
    <s v="50000"/>
    <x v="6"/>
    <s v="UNC P/R - Accruals"/>
    <s v="UNC P/R - Accruals"/>
    <s v="316"/>
    <s v="Payroll"/>
    <x v="0"/>
    <n v="12840.96"/>
    <s v="002"/>
  </r>
  <r>
    <s v="MAY-26"/>
    <x v="0"/>
    <s v="50000"/>
    <x v="6"/>
    <s v="UNC P/R - Accruals"/>
    <s v="UNC P/R - Accruals"/>
    <s v="316"/>
    <s v="Payroll"/>
    <x v="0"/>
    <n v="-19367.560000000001"/>
    <s v="002"/>
  </r>
  <r>
    <s v="APR-26"/>
    <x v="0"/>
    <s v="50000"/>
    <x v="6"/>
    <s v="UNC P/R - Accruals"/>
    <s v="UNC P/R - Accruals"/>
    <s v="306"/>
    <s v="Energy Settlements"/>
    <x v="0"/>
    <n v="10905.37"/>
    <s v="002"/>
  </r>
  <r>
    <s v="FEB-26"/>
    <x v="0"/>
    <s v="50000"/>
    <x v="6"/>
    <s v="UNC P/R - Accruals"/>
    <s v="UNC P/R - Accruals"/>
    <s v="306"/>
    <s v="Energy Settlements"/>
    <x v="0"/>
    <n v="-2255.27"/>
    <s v="002"/>
  </r>
  <r>
    <s v="JAN-26"/>
    <x v="0"/>
    <s v="50000"/>
    <x v="6"/>
    <s v="UNC P/R - Accruals"/>
    <s v="UNC P/R - Accruals"/>
    <s v="306"/>
    <s v="Energy Settlements"/>
    <x v="0"/>
    <n v="5665.05"/>
    <s v="002"/>
  </r>
  <r>
    <s v="JUN-26"/>
    <x v="0"/>
    <s v="50000"/>
    <x v="6"/>
    <s v="UNC P/R - Accruals"/>
    <s v="UNC P/R - Accruals"/>
    <s v="306"/>
    <s v="Energy Settlements"/>
    <x v="0"/>
    <n v="4720.1400000000003"/>
    <s v="002"/>
  </r>
  <r>
    <s v="MAR-26"/>
    <x v="0"/>
    <s v="50000"/>
    <x v="6"/>
    <s v="UNC P/R - Accruals"/>
    <s v="UNC P/R - Accruals"/>
    <s v="306"/>
    <s v="Energy Settlements"/>
    <x v="0"/>
    <n v="2632.2"/>
    <s v="002"/>
  </r>
  <r>
    <s v="MAY-26"/>
    <x v="0"/>
    <s v="50000"/>
    <x v="6"/>
    <s v="UNC P/R - Accruals"/>
    <s v="UNC P/R - Accruals"/>
    <s v="306"/>
    <s v="Energy Settlements"/>
    <x v="0"/>
    <n v="-21758.92"/>
    <s v="002"/>
  </r>
  <r>
    <s v="APR-26"/>
    <x v="0"/>
    <s v="50000"/>
    <x v="6"/>
    <s v="UNC P/R - Accruals"/>
    <s v="UNC P/R - Accruals"/>
    <s v="300"/>
    <s v="CFO Adm"/>
    <x v="0"/>
    <n v="79.38"/>
    <s v="002"/>
  </r>
  <r>
    <s v="FEB-26"/>
    <x v="0"/>
    <s v="50000"/>
    <x v="6"/>
    <s v="UNC P/R - Accruals"/>
    <s v="UNC P/R - Accruals"/>
    <s v="300"/>
    <s v="CFO Adm"/>
    <x v="0"/>
    <n v="-254.02"/>
    <s v="002"/>
  </r>
  <r>
    <s v="JAN-26"/>
    <x v="0"/>
    <s v="50000"/>
    <x v="6"/>
    <s v="UNC P/R - Accruals"/>
    <s v="UNC P/R - Accruals"/>
    <s v="300"/>
    <s v="CFO Adm"/>
    <x v="0"/>
    <n v="-101.47"/>
    <s v="002"/>
  </r>
  <r>
    <s v="JUN-26"/>
    <x v="0"/>
    <s v="50000"/>
    <x v="6"/>
    <s v="UNC P/R - Accruals"/>
    <s v="UNC P/R - Accruals"/>
    <s v="300"/>
    <s v="CFO Adm"/>
    <x v="0"/>
    <n v="841.51"/>
    <s v="002"/>
  </r>
  <r>
    <s v="MAR-26"/>
    <x v="0"/>
    <s v="50000"/>
    <x v="6"/>
    <s v="UNC P/R - Accruals"/>
    <s v="UNC P/R - Accruals"/>
    <s v="300"/>
    <s v="CFO Adm"/>
    <x v="0"/>
    <n v="-290.83"/>
    <s v="002"/>
  </r>
  <r>
    <s v="MAY-26"/>
    <x v="0"/>
    <s v="50000"/>
    <x v="6"/>
    <s v="UNC P/R - Accruals"/>
    <s v="UNC P/R - Accruals"/>
    <s v="300"/>
    <s v="CFO Adm"/>
    <x v="0"/>
    <n v="-82.64"/>
    <s v="002"/>
  </r>
  <r>
    <s v="JAN-26"/>
    <x v="0"/>
    <s v="50000"/>
    <x v="6"/>
    <s v="UNC P/R - Accruals"/>
    <s v="UNC P/R - Accruals"/>
    <s v="266"/>
    <s v="Special Plans TEP"/>
    <x v="0"/>
    <n v="-36.020000000000003"/>
    <s v="002"/>
  </r>
  <r>
    <s v="APR-26"/>
    <x v="0"/>
    <s v="50000"/>
    <x v="6"/>
    <s v="UNC P/R - Accruals"/>
    <s v="UNC P/R - Accruals"/>
    <s v="264"/>
    <s v="Mail Services"/>
    <x v="0"/>
    <n v="-752.07"/>
    <s v="002"/>
  </r>
  <r>
    <s v="FEB-26"/>
    <x v="0"/>
    <s v="50000"/>
    <x v="6"/>
    <s v="UNC P/R - Accruals"/>
    <s v="UNC P/R - Accruals"/>
    <s v="264"/>
    <s v="Mail Services"/>
    <x v="0"/>
    <n v="197.81"/>
    <s v="002"/>
  </r>
  <r>
    <s v="JAN-26"/>
    <x v="0"/>
    <s v="50000"/>
    <x v="6"/>
    <s v="UNC P/R - Accruals"/>
    <s v="UNC P/R - Accruals"/>
    <s v="264"/>
    <s v="Mail Services"/>
    <x v="0"/>
    <n v="957.02"/>
    <s v="002"/>
  </r>
  <r>
    <s v="JUN-26"/>
    <x v="0"/>
    <s v="50000"/>
    <x v="6"/>
    <s v="UNC P/R - Accruals"/>
    <s v="UNC P/R - Accruals"/>
    <s v="264"/>
    <s v="Mail Services"/>
    <x v="0"/>
    <n v="70.92"/>
    <s v="002"/>
  </r>
  <r>
    <s v="MAR-26"/>
    <x v="0"/>
    <s v="50000"/>
    <x v="6"/>
    <s v="UNC P/R - Accruals"/>
    <s v="UNC P/R - Accruals"/>
    <s v="264"/>
    <s v="Mail Services"/>
    <x v="0"/>
    <n v="1697.73"/>
    <s v="002"/>
  </r>
  <r>
    <s v="MAY-26"/>
    <x v="0"/>
    <s v="50000"/>
    <x v="6"/>
    <s v="UNC P/R - Accruals"/>
    <s v="UNC P/R - Accruals"/>
    <s v="264"/>
    <s v="Mail Services"/>
    <x v="0"/>
    <n v="-3856.45"/>
    <s v="002"/>
  </r>
  <r>
    <s v="JUN-26"/>
    <x v="0"/>
    <s v="50000"/>
    <x v="6"/>
    <s v="UNC P/R - Accruals"/>
    <s v="UNC P/R - Accruals"/>
    <s v="251"/>
    <s v="Beneficial Electrification"/>
    <x v="0"/>
    <n v="-31.56"/>
    <s v="002"/>
  </r>
  <r>
    <s v="MAY-26"/>
    <x v="0"/>
    <s v="50000"/>
    <x v="6"/>
    <s v="UNC P/R - Accruals"/>
    <s v="UNC P/R - Accruals"/>
    <s v="251"/>
    <s v="Beneficial Electrification"/>
    <x v="0"/>
    <n v="381.34"/>
    <s v="002"/>
  </r>
  <r>
    <s v="APR-26"/>
    <x v="0"/>
    <s v="50000"/>
    <x v="6"/>
    <s v="UNC P/R - Accruals"/>
    <s v="UNC P/R - Accruals"/>
    <s v="250"/>
    <s v="Strategy, Culture &amp; Innovation"/>
    <x v="0"/>
    <n v="4616.2700000000004"/>
    <s v="002"/>
  </r>
  <r>
    <s v="FEB-26"/>
    <x v="0"/>
    <s v="50000"/>
    <x v="6"/>
    <s v="UNC P/R - Accruals"/>
    <s v="UNC P/R - Accruals"/>
    <s v="250"/>
    <s v="Strategy, Culture &amp; Innovation"/>
    <x v="0"/>
    <n v="-2.2200000000000002"/>
    <s v="002"/>
  </r>
  <r>
    <s v="JAN-26"/>
    <x v="0"/>
    <s v="50000"/>
    <x v="6"/>
    <s v="UNC P/R - Accruals"/>
    <s v="UNC P/R - Accruals"/>
    <s v="250"/>
    <s v="Strategy, Culture &amp; Innovation"/>
    <x v="0"/>
    <n v="4740.22"/>
    <s v="002"/>
  </r>
  <r>
    <s v="JUN-26"/>
    <x v="0"/>
    <s v="50000"/>
    <x v="6"/>
    <s v="UNC P/R - Accruals"/>
    <s v="UNC P/R - Accruals"/>
    <s v="250"/>
    <s v="Strategy, Culture &amp; Innovation"/>
    <x v="0"/>
    <n v="-1690.66"/>
    <s v="002"/>
  </r>
  <r>
    <s v="MAR-26"/>
    <x v="0"/>
    <s v="50000"/>
    <x v="6"/>
    <s v="UNC P/R - Accruals"/>
    <s v="UNC P/R - Accruals"/>
    <s v="250"/>
    <s v="Strategy, Culture &amp; Innovation"/>
    <x v="0"/>
    <n v="5688.58"/>
    <s v="002"/>
  </r>
  <r>
    <s v="MAY-26"/>
    <x v="0"/>
    <s v="50000"/>
    <x v="6"/>
    <s v="UNC P/R - Accruals"/>
    <s v="UNC P/R - Accruals"/>
    <s v="250"/>
    <s v="Strategy, Culture &amp; Innovation"/>
    <x v="0"/>
    <n v="-21547.45"/>
    <s v="002"/>
  </r>
  <r>
    <s v="APR-26"/>
    <x v="0"/>
    <s v="50000"/>
    <x v="6"/>
    <s v="UNC P/R - Accruals"/>
    <s v="UNC P/R - Accruals"/>
    <s v="244"/>
    <s v="Customer Analytics"/>
    <x v="0"/>
    <n v="2481.88"/>
    <s v="002"/>
  </r>
  <r>
    <s v="FEB-26"/>
    <x v="0"/>
    <s v="50000"/>
    <x v="6"/>
    <s v="UNC P/R - Accruals"/>
    <s v="UNC P/R - Accruals"/>
    <s v="244"/>
    <s v="Customer Analytics"/>
    <x v="0"/>
    <n v="2.2599999999999998"/>
    <s v="002"/>
  </r>
  <r>
    <s v="JAN-26"/>
    <x v="0"/>
    <s v="50000"/>
    <x v="6"/>
    <s v="UNC P/R - Accruals"/>
    <s v="UNC P/R - Accruals"/>
    <s v="244"/>
    <s v="Customer Analytics"/>
    <x v="0"/>
    <n v="3111.12"/>
    <s v="002"/>
  </r>
  <r>
    <s v="JUN-26"/>
    <x v="0"/>
    <s v="50000"/>
    <x v="6"/>
    <s v="UNC P/R - Accruals"/>
    <s v="UNC P/R - Accruals"/>
    <s v="244"/>
    <s v="Customer Analytics"/>
    <x v="0"/>
    <n v="4434.01"/>
    <s v="002"/>
  </r>
  <r>
    <s v="MAR-26"/>
    <x v="0"/>
    <s v="50000"/>
    <x v="6"/>
    <s v="UNC P/R - Accruals"/>
    <s v="UNC P/R - Accruals"/>
    <s v="244"/>
    <s v="Customer Analytics"/>
    <x v="0"/>
    <n v="2640.56"/>
    <s v="002"/>
  </r>
  <r>
    <s v="MAY-26"/>
    <x v="0"/>
    <s v="50000"/>
    <x v="6"/>
    <s v="UNC P/R - Accruals"/>
    <s v="UNC P/R - Accruals"/>
    <s v="244"/>
    <s v="Customer Analytics"/>
    <x v="0"/>
    <n v="-14723.36"/>
    <s v="002"/>
  </r>
  <r>
    <s v="APR-26"/>
    <x v="0"/>
    <s v="50000"/>
    <x v="6"/>
    <s v="UNC P/R - Accruals"/>
    <s v="UNC P/R - Accruals"/>
    <s v="243"/>
    <s v="Enterprise Project Admin"/>
    <x v="0"/>
    <n v="15088.83"/>
    <s v="002"/>
  </r>
  <r>
    <s v="APR-26"/>
    <x v="0"/>
    <s v="50000"/>
    <x v="6"/>
    <m/>
    <s v="UNC P/R - Accruals"/>
    <s v="243"/>
    <s v="Enterprise Project Admin"/>
    <x v="0"/>
    <n v="-233.14"/>
    <s v="002"/>
  </r>
  <r>
    <s v="FEB-26"/>
    <x v="0"/>
    <s v="50000"/>
    <x v="6"/>
    <s v="UNC P/R - Accruals"/>
    <s v="UNC P/R - Accruals"/>
    <s v="243"/>
    <s v="Enterprise Project Admin"/>
    <x v="0"/>
    <n v="1047.07"/>
    <s v="002"/>
  </r>
  <r>
    <s v="FEB-26"/>
    <x v="0"/>
    <s v="50000"/>
    <x v="6"/>
    <m/>
    <s v="UNC P/R - Accruals"/>
    <s v="243"/>
    <s v="Enterprise Project Admin"/>
    <x v="0"/>
    <n v="235.48"/>
    <s v="002"/>
  </r>
  <r>
    <s v="JAN-26"/>
    <x v="0"/>
    <s v="50000"/>
    <x v="6"/>
    <s v="UNC P/R - Accruals"/>
    <s v="UNC P/R - Accruals"/>
    <s v="243"/>
    <s v="Enterprise Project Admin"/>
    <x v="0"/>
    <n v="1789.9"/>
    <s v="002"/>
  </r>
  <r>
    <s v="JAN-26"/>
    <x v="0"/>
    <s v="50000"/>
    <x v="6"/>
    <m/>
    <s v="UNC P/R - Accruals"/>
    <s v="243"/>
    <s v="Enterprise Project Admin"/>
    <x v="0"/>
    <n v="-62.87"/>
    <s v="002"/>
  </r>
  <r>
    <s v="JUN-26"/>
    <x v="0"/>
    <s v="50000"/>
    <x v="6"/>
    <s v="UNC P/R - Accruals"/>
    <s v="UNC P/R - Accruals"/>
    <s v="243"/>
    <s v="Enterprise Project Admin"/>
    <x v="0"/>
    <n v="1805.72"/>
    <s v="002"/>
  </r>
  <r>
    <s v="JUN-26"/>
    <x v="0"/>
    <s v="50000"/>
    <x v="6"/>
    <m/>
    <s v="UNC P/R - Accruals"/>
    <s v="243"/>
    <s v="Enterprise Project Admin"/>
    <x v="0"/>
    <n v="62.47"/>
    <s v="002"/>
  </r>
  <r>
    <s v="MAR-26"/>
    <x v="0"/>
    <s v="50000"/>
    <x v="6"/>
    <s v="UNC P/R - Accruals"/>
    <s v="UNC P/R - Accruals"/>
    <s v="243"/>
    <s v="Enterprise Project Admin"/>
    <x v="0"/>
    <n v="-1132.55"/>
    <s v="002"/>
  </r>
  <r>
    <s v="MAR-26"/>
    <x v="0"/>
    <s v="50000"/>
    <x v="6"/>
    <m/>
    <s v="UNC P/R - Accruals"/>
    <s v="243"/>
    <s v="Enterprise Project Admin"/>
    <x v="0"/>
    <n v="-188.3"/>
    <s v="002"/>
  </r>
  <r>
    <s v="MAY-26"/>
    <x v="0"/>
    <s v="50000"/>
    <x v="6"/>
    <s v="UNC P/R - Accruals"/>
    <s v="UNC P/R - Accruals"/>
    <s v="243"/>
    <s v="Enterprise Project Admin"/>
    <x v="0"/>
    <n v="-19865.439999999999"/>
    <s v="002"/>
  </r>
  <r>
    <s v="MAY-26"/>
    <x v="0"/>
    <s v="50000"/>
    <x v="6"/>
    <m/>
    <s v="UNC P/R - Accruals"/>
    <s v="243"/>
    <s v="Enterprise Project Admin"/>
    <x v="0"/>
    <n v="-30.03"/>
    <s v="002"/>
  </r>
  <r>
    <s v="APR-26"/>
    <x v="0"/>
    <s v="50000"/>
    <x v="6"/>
    <s v="UNC P/R - Accruals"/>
    <s v="UNC P/R - Accruals"/>
    <s v="229"/>
    <s v="Cust Experience / Marketing"/>
    <x v="0"/>
    <n v="19870.419999999998"/>
    <s v="002"/>
  </r>
  <r>
    <s v="FEB-26"/>
    <x v="0"/>
    <s v="50000"/>
    <x v="6"/>
    <s v="UNC P/R - Accruals"/>
    <s v="UNC P/R - Accruals"/>
    <s v="229"/>
    <s v="Cust Experience / Marketing"/>
    <x v="0"/>
    <n v="-1166.4000000000001"/>
    <s v="002"/>
  </r>
  <r>
    <s v="JAN-26"/>
    <x v="0"/>
    <s v="50000"/>
    <x v="6"/>
    <s v="UNC P/R - Accruals"/>
    <s v="UNC P/R - Accruals"/>
    <s v="229"/>
    <s v="Cust Experience / Marketing"/>
    <x v="0"/>
    <n v="7753.57"/>
    <s v="002"/>
  </r>
  <r>
    <s v="JUN-26"/>
    <x v="0"/>
    <s v="50000"/>
    <x v="6"/>
    <s v="UNC P/R - Accruals"/>
    <s v="UNC P/R - Accruals"/>
    <s v="229"/>
    <s v="Cust Experience / Marketing"/>
    <x v="0"/>
    <n v="3784.06"/>
    <s v="002"/>
  </r>
  <r>
    <s v="MAR-26"/>
    <x v="0"/>
    <s v="50000"/>
    <x v="6"/>
    <s v="UNC P/R - Accruals"/>
    <s v="UNC P/R - Accruals"/>
    <s v="229"/>
    <s v="Cust Experience / Marketing"/>
    <x v="0"/>
    <n v="3813.38"/>
    <s v="002"/>
  </r>
  <r>
    <s v="MAY-26"/>
    <x v="0"/>
    <s v="50000"/>
    <x v="6"/>
    <s v="UNC P/R - Accruals"/>
    <s v="UNC P/R - Accruals"/>
    <s v="229"/>
    <s v="Cust Experience / Marketing"/>
    <x v="0"/>
    <n v="-37766.559999999998"/>
    <s v="002"/>
  </r>
  <r>
    <s v="APR-26"/>
    <x v="0"/>
    <s v="50000"/>
    <x v="6"/>
    <s v="UNC P/R - Accruals"/>
    <s v="UNC P/R - Accruals"/>
    <s v="227"/>
    <s v="Corporate Communications"/>
    <x v="0"/>
    <n v="16963.900000000001"/>
    <s v="002"/>
  </r>
  <r>
    <s v="FEB-26"/>
    <x v="0"/>
    <s v="50000"/>
    <x v="6"/>
    <s v="UNC P/R - Accruals"/>
    <s v="UNC P/R - Accruals"/>
    <s v="227"/>
    <s v="Corporate Communications"/>
    <x v="0"/>
    <n v="7971.21"/>
    <s v="002"/>
  </r>
  <r>
    <s v="JAN-26"/>
    <x v="0"/>
    <s v="50000"/>
    <x v="6"/>
    <s v="UNC P/R - Accruals"/>
    <s v="UNC P/R - Accruals"/>
    <s v="227"/>
    <s v="Corporate Communications"/>
    <x v="0"/>
    <n v="2879.73"/>
    <s v="002"/>
  </r>
  <r>
    <s v="JUN-26"/>
    <x v="0"/>
    <s v="50000"/>
    <x v="6"/>
    <s v="UNC P/R - Accruals"/>
    <s v="UNC P/R - Accruals"/>
    <s v="227"/>
    <s v="Corporate Communications"/>
    <x v="0"/>
    <n v="9106.6299999999992"/>
    <s v="002"/>
  </r>
  <r>
    <s v="MAR-26"/>
    <x v="0"/>
    <s v="50000"/>
    <x v="6"/>
    <s v="UNC P/R - Accruals"/>
    <s v="UNC P/R - Accruals"/>
    <s v="227"/>
    <s v="Corporate Communications"/>
    <x v="0"/>
    <n v="3722.54"/>
    <s v="002"/>
  </r>
  <r>
    <s v="MAY-26"/>
    <x v="0"/>
    <s v="50000"/>
    <x v="6"/>
    <s v="UNC P/R - Accruals"/>
    <s v="UNC P/R - Accruals"/>
    <s v="227"/>
    <s v="Corporate Communications"/>
    <x v="0"/>
    <n v="-42796.9"/>
    <s v="002"/>
  </r>
  <r>
    <s v="APR-26"/>
    <x v="0"/>
    <s v="50000"/>
    <x v="6"/>
    <s v="UNC P/R - Accruals"/>
    <s v="UNC P/R - Accruals"/>
    <s v="226"/>
    <s v="Community Investment"/>
    <x v="0"/>
    <n v="-724.17"/>
    <s v="002"/>
  </r>
  <r>
    <s v="FEB-26"/>
    <x v="0"/>
    <s v="50000"/>
    <x v="6"/>
    <s v="UNC P/R - Accruals"/>
    <s v="UNC P/R - Accruals"/>
    <s v="226"/>
    <s v="Community Investment"/>
    <x v="0"/>
    <n v="-177.63"/>
    <s v="002"/>
  </r>
  <r>
    <s v="JAN-26"/>
    <x v="0"/>
    <s v="50000"/>
    <x v="6"/>
    <s v="UNC P/R - Accruals"/>
    <s v="UNC P/R - Accruals"/>
    <s v="226"/>
    <s v="Community Investment"/>
    <x v="0"/>
    <n v="-207.39"/>
    <s v="002"/>
  </r>
  <r>
    <s v="JUN-26"/>
    <x v="0"/>
    <s v="50000"/>
    <x v="6"/>
    <s v="UNC P/R - Accruals"/>
    <s v="UNC P/R - Accruals"/>
    <s v="226"/>
    <s v="Community Investment"/>
    <x v="0"/>
    <n v="-1207.5999999999999"/>
    <s v="002"/>
  </r>
  <r>
    <s v="MAR-26"/>
    <x v="0"/>
    <s v="50000"/>
    <x v="6"/>
    <s v="UNC P/R - Accruals"/>
    <s v="UNC P/R - Accruals"/>
    <s v="226"/>
    <s v="Community Investment"/>
    <x v="0"/>
    <n v="976.59"/>
    <s v="002"/>
  </r>
  <r>
    <s v="MAY-26"/>
    <x v="0"/>
    <s v="50000"/>
    <x v="6"/>
    <s v="UNC P/R - Accruals"/>
    <s v="UNC P/R - Accruals"/>
    <s v="226"/>
    <s v="Community Investment"/>
    <x v="0"/>
    <n v="-821.17"/>
    <s v="002"/>
  </r>
  <r>
    <s v="APR-26"/>
    <x v="0"/>
    <s v="50000"/>
    <x v="6"/>
    <s v="UNC P/R - Accruals"/>
    <s v="UNC P/R - Accruals"/>
    <s v="224"/>
    <s v="Governmental Affairs"/>
    <x v="0"/>
    <n v="2687.52"/>
    <s v="002"/>
  </r>
  <r>
    <s v="FEB-26"/>
    <x v="0"/>
    <s v="50000"/>
    <x v="6"/>
    <s v="UNC P/R - Accruals"/>
    <s v="UNC P/R - Accruals"/>
    <s v="224"/>
    <s v="Governmental Affairs"/>
    <x v="0"/>
    <n v="-1710.91"/>
    <s v="002"/>
  </r>
  <r>
    <s v="JAN-26"/>
    <x v="0"/>
    <s v="50000"/>
    <x v="6"/>
    <s v="UNC P/R - Accruals"/>
    <s v="UNC P/R - Accruals"/>
    <s v="224"/>
    <s v="Governmental Affairs"/>
    <x v="0"/>
    <n v="2252.83"/>
    <s v="002"/>
  </r>
  <r>
    <s v="JUN-26"/>
    <x v="0"/>
    <s v="50000"/>
    <x v="6"/>
    <s v="UNC P/R - Accruals"/>
    <s v="UNC P/R - Accruals"/>
    <s v="224"/>
    <s v="Governmental Affairs"/>
    <x v="0"/>
    <n v="2993.39"/>
    <s v="002"/>
  </r>
  <r>
    <s v="MAR-26"/>
    <x v="0"/>
    <s v="50000"/>
    <x v="6"/>
    <s v="UNC P/R - Accruals"/>
    <s v="UNC P/R - Accruals"/>
    <s v="224"/>
    <s v="Governmental Affairs"/>
    <x v="0"/>
    <n v="1366.51"/>
    <s v="002"/>
  </r>
  <r>
    <s v="MAY-26"/>
    <x v="0"/>
    <s v="50000"/>
    <x v="6"/>
    <s v="UNC P/R - Accruals"/>
    <s v="UNC P/R - Accruals"/>
    <s v="224"/>
    <s v="Governmental Affairs"/>
    <x v="0"/>
    <n v="-11320.31"/>
    <s v="002"/>
  </r>
  <r>
    <s v="APR-26"/>
    <x v="0"/>
    <s v="50000"/>
    <x v="6"/>
    <s v="UNC P/R - Accruals"/>
    <s v="UNC P/R - Accruals"/>
    <s v="211"/>
    <s v="Occupational Health"/>
    <x v="0"/>
    <n v="1311.39"/>
    <s v="002"/>
  </r>
  <r>
    <s v="FEB-26"/>
    <x v="0"/>
    <s v="50000"/>
    <x v="6"/>
    <s v="UNC P/R - Accruals"/>
    <s v="UNC P/R - Accruals"/>
    <s v="211"/>
    <s v="Occupational Health"/>
    <x v="0"/>
    <n v="1728.07"/>
    <s v="002"/>
  </r>
  <r>
    <s v="JAN-26"/>
    <x v="0"/>
    <s v="50000"/>
    <x v="6"/>
    <s v="UNC P/R - Accruals"/>
    <s v="UNC P/R - Accruals"/>
    <s v="211"/>
    <s v="Occupational Health"/>
    <x v="0"/>
    <n v="-187.78"/>
    <s v="002"/>
  </r>
  <r>
    <s v="JUN-26"/>
    <x v="0"/>
    <s v="50000"/>
    <x v="6"/>
    <s v="UNC P/R - Accruals"/>
    <s v="UNC P/R - Accruals"/>
    <s v="211"/>
    <s v="Occupational Health"/>
    <x v="0"/>
    <n v="1660.86"/>
    <s v="002"/>
  </r>
  <r>
    <s v="MAR-26"/>
    <x v="0"/>
    <s v="50000"/>
    <x v="6"/>
    <s v="UNC P/R - Accruals"/>
    <s v="UNC P/R - Accruals"/>
    <s v="211"/>
    <s v="Occupational Health"/>
    <x v="0"/>
    <n v="1790.08"/>
    <s v="002"/>
  </r>
  <r>
    <s v="MAY-26"/>
    <x v="0"/>
    <s v="50000"/>
    <x v="6"/>
    <s v="UNC P/R - Accruals"/>
    <s v="UNC P/R - Accruals"/>
    <s v="211"/>
    <s v="Occupational Health"/>
    <x v="0"/>
    <n v="-7293.88"/>
    <s v="002"/>
  </r>
  <r>
    <s v="APR-26"/>
    <x v="0"/>
    <s v="50000"/>
    <x v="6"/>
    <s v="UNC P/R - Accruals"/>
    <s v="UNC P/R - Accruals"/>
    <s v="210"/>
    <s v="Employee &amp; Labor Relations"/>
    <x v="0"/>
    <n v="6548.12"/>
    <s v="002"/>
  </r>
  <r>
    <s v="APR-26"/>
    <x v="0"/>
    <s v="50000"/>
    <x v="6"/>
    <m/>
    <s v="UNC P/R - Accruals"/>
    <s v="210"/>
    <s v="Employee &amp; Labor Relations"/>
    <x v="0"/>
    <n v="0"/>
    <s v="002"/>
  </r>
  <r>
    <s v="FEB-26"/>
    <x v="0"/>
    <s v="50000"/>
    <x v="6"/>
    <s v="UNC P/R - Accruals"/>
    <s v="UNC P/R - Accruals"/>
    <s v="210"/>
    <s v="Employee &amp; Labor Relations"/>
    <x v="0"/>
    <n v="-5827.35"/>
    <s v="002"/>
  </r>
  <r>
    <s v="FEB-26"/>
    <x v="0"/>
    <s v="50000"/>
    <x v="6"/>
    <m/>
    <s v="UNC P/R - Accruals"/>
    <s v="210"/>
    <s v="Employee &amp; Labor Relations"/>
    <x v="0"/>
    <n v="0"/>
    <s v="002"/>
  </r>
  <r>
    <s v="JAN-26"/>
    <x v="0"/>
    <s v="50000"/>
    <x v="6"/>
    <s v="UNC P/R - Accruals"/>
    <s v="UNC P/R - Accruals"/>
    <s v="210"/>
    <s v="Employee &amp; Labor Relations"/>
    <x v="0"/>
    <n v="15822.11"/>
    <s v="002"/>
  </r>
  <r>
    <s v="JAN-26"/>
    <x v="0"/>
    <s v="50000"/>
    <x v="6"/>
    <m/>
    <s v="UNC P/R - Accruals"/>
    <s v="210"/>
    <s v="Employee &amp; Labor Relations"/>
    <x v="0"/>
    <n v="0"/>
    <s v="002"/>
  </r>
  <r>
    <s v="JUN-26"/>
    <x v="0"/>
    <s v="50000"/>
    <x v="6"/>
    <s v="UNC P/R - Accruals"/>
    <s v="UNC P/R - Accruals"/>
    <s v="210"/>
    <s v="Employee &amp; Labor Relations"/>
    <x v="0"/>
    <n v="8599.49"/>
    <s v="002"/>
  </r>
  <r>
    <s v="JUN-26"/>
    <x v="0"/>
    <s v="50000"/>
    <x v="6"/>
    <m/>
    <s v="UNC P/R - Accruals"/>
    <s v="210"/>
    <s v="Employee &amp; Labor Relations"/>
    <x v="0"/>
    <n v="0"/>
    <s v="002"/>
  </r>
  <r>
    <s v="MAR-26"/>
    <x v="0"/>
    <s v="50000"/>
    <x v="6"/>
    <s v="UNC P/R - Accruals"/>
    <s v="UNC P/R - Accruals"/>
    <s v="210"/>
    <s v="Employee &amp; Labor Relations"/>
    <x v="0"/>
    <n v="16179.58"/>
    <s v="002"/>
  </r>
  <r>
    <s v="MAR-26"/>
    <x v="0"/>
    <s v="50000"/>
    <x v="6"/>
    <m/>
    <s v="UNC P/R - Accruals"/>
    <s v="210"/>
    <s v="Employee &amp; Labor Relations"/>
    <x v="0"/>
    <n v="0"/>
    <s v="002"/>
  </r>
  <r>
    <s v="MAY-26"/>
    <x v="0"/>
    <s v="50000"/>
    <x v="6"/>
    <s v="UNC P/R - Accruals"/>
    <s v="UNC P/R - Accruals"/>
    <s v="210"/>
    <s v="Employee &amp; Labor Relations"/>
    <x v="0"/>
    <n v="-35172.01"/>
    <s v="002"/>
  </r>
  <r>
    <s v="MAY-26"/>
    <x v="0"/>
    <s v="50000"/>
    <x v="6"/>
    <m/>
    <s v="UNC P/R - Accruals"/>
    <s v="210"/>
    <s v="Employee &amp; Labor Relations"/>
    <x v="0"/>
    <n v="0"/>
    <s v="002"/>
  </r>
  <r>
    <s v="APR-26"/>
    <x v="0"/>
    <s v="50000"/>
    <x v="6"/>
    <s v="UNC P/R - Accruals"/>
    <s v="UNC P/R - Accruals"/>
    <s v="209"/>
    <s v="Compensation &amp; Benefits"/>
    <x v="0"/>
    <n v="-12428.58"/>
    <s v="002"/>
  </r>
  <r>
    <s v="FEB-26"/>
    <x v="0"/>
    <s v="50000"/>
    <x v="6"/>
    <s v="UNC P/R - Accruals"/>
    <s v="UNC P/R - Accruals"/>
    <s v="209"/>
    <s v="Compensation &amp; Benefits"/>
    <x v="0"/>
    <n v="2125.91"/>
    <s v="002"/>
  </r>
  <r>
    <s v="JAN-26"/>
    <x v="0"/>
    <s v="50000"/>
    <x v="6"/>
    <s v="UNC P/R - Accruals"/>
    <s v="UNC P/R - Accruals"/>
    <s v="209"/>
    <s v="Compensation &amp; Benefits"/>
    <x v="0"/>
    <n v="2254.39"/>
    <s v="002"/>
  </r>
  <r>
    <s v="JUN-26"/>
    <x v="0"/>
    <s v="50000"/>
    <x v="6"/>
    <s v="UNC P/R - Accruals"/>
    <s v="UNC P/R - Accruals"/>
    <s v="209"/>
    <s v="Compensation &amp; Benefits"/>
    <x v="0"/>
    <n v="1232.1300000000001"/>
    <s v="002"/>
  </r>
  <r>
    <s v="MAR-26"/>
    <x v="0"/>
    <s v="50000"/>
    <x v="6"/>
    <s v="UNC P/R - Accruals"/>
    <s v="UNC P/R - Accruals"/>
    <s v="209"/>
    <s v="Compensation &amp; Benefits"/>
    <x v="0"/>
    <n v="15705.31"/>
    <s v="002"/>
  </r>
  <r>
    <s v="MAY-26"/>
    <x v="0"/>
    <s v="50000"/>
    <x v="6"/>
    <s v="UNC P/R - Accruals"/>
    <s v="UNC P/R - Accruals"/>
    <s v="209"/>
    <s v="Compensation &amp; Benefits"/>
    <x v="0"/>
    <n v="-5722.26"/>
    <s v="002"/>
  </r>
  <r>
    <s v="APR-26"/>
    <x v="0"/>
    <s v="50000"/>
    <x v="6"/>
    <s v="UNC P/R - Accruals"/>
    <s v="UNC P/R - Accruals"/>
    <s v="205"/>
    <s v="Talent Acquisition"/>
    <x v="0"/>
    <n v="5657.18"/>
    <s v="002"/>
  </r>
  <r>
    <s v="FEB-26"/>
    <x v="0"/>
    <s v="50000"/>
    <x v="6"/>
    <s v="UNC P/R - Accruals"/>
    <s v="UNC P/R - Accruals"/>
    <s v="205"/>
    <s v="Talent Acquisition"/>
    <x v="0"/>
    <n v="82.45"/>
    <s v="002"/>
  </r>
  <r>
    <s v="JAN-26"/>
    <x v="0"/>
    <s v="50000"/>
    <x v="6"/>
    <s v="UNC P/R - Accruals"/>
    <s v="UNC P/R - Accruals"/>
    <s v="205"/>
    <s v="Talent Acquisition"/>
    <x v="0"/>
    <n v="2716.45"/>
    <s v="002"/>
  </r>
  <r>
    <s v="JUN-26"/>
    <x v="0"/>
    <s v="50000"/>
    <x v="6"/>
    <s v="UNC P/R - Accruals"/>
    <s v="UNC P/R - Accruals"/>
    <s v="205"/>
    <s v="Talent Acquisition"/>
    <x v="0"/>
    <n v="534.03"/>
    <s v="002"/>
  </r>
  <r>
    <s v="MAR-26"/>
    <x v="0"/>
    <s v="50000"/>
    <x v="6"/>
    <s v="UNC P/R - Accruals"/>
    <s v="UNC P/R - Accruals"/>
    <s v="205"/>
    <s v="Talent Acquisition"/>
    <x v="0"/>
    <n v="4061.95"/>
    <s v="002"/>
  </r>
  <r>
    <s v="MAY-26"/>
    <x v="0"/>
    <s v="50000"/>
    <x v="6"/>
    <s v="UNC P/R - Accruals"/>
    <s v="UNC P/R - Accruals"/>
    <s v="205"/>
    <s v="Talent Acquisition"/>
    <x v="0"/>
    <n v="-14252.61"/>
    <s v="002"/>
  </r>
  <r>
    <s v="APR-26"/>
    <x v="0"/>
    <s v="50000"/>
    <x v="6"/>
    <s v="UNC P/R - Accruals"/>
    <s v="UNC P/R - Accruals"/>
    <s v="203"/>
    <s v="Talent Development"/>
    <x v="0"/>
    <n v="6901.61"/>
    <s v="002"/>
  </r>
  <r>
    <s v="FEB-26"/>
    <x v="0"/>
    <s v="50000"/>
    <x v="6"/>
    <s v="UNC P/R - Accruals"/>
    <s v="UNC P/R - Accruals"/>
    <s v="203"/>
    <s v="Talent Development"/>
    <x v="0"/>
    <n v="-3517.33"/>
    <s v="002"/>
  </r>
  <r>
    <s v="JAN-26"/>
    <x v="0"/>
    <s v="50000"/>
    <x v="6"/>
    <s v="UNC P/R - Accruals"/>
    <s v="UNC P/R - Accruals"/>
    <s v="203"/>
    <s v="Talent Development"/>
    <x v="0"/>
    <n v="5330.15"/>
    <s v="002"/>
  </r>
  <r>
    <s v="JUN-26"/>
    <x v="0"/>
    <s v="50000"/>
    <x v="6"/>
    <s v="UNC P/R - Accruals"/>
    <s v="UNC P/R - Accruals"/>
    <s v="203"/>
    <s v="Talent Development"/>
    <x v="0"/>
    <n v="5402.02"/>
    <s v="002"/>
  </r>
  <r>
    <s v="MAR-26"/>
    <x v="0"/>
    <s v="50000"/>
    <x v="6"/>
    <s v="UNC P/R - Accruals"/>
    <s v="UNC P/R - Accruals"/>
    <s v="203"/>
    <s v="Talent Development"/>
    <x v="0"/>
    <n v="15814.29"/>
    <s v="002"/>
  </r>
  <r>
    <s v="MAY-26"/>
    <x v="0"/>
    <s v="50000"/>
    <x v="6"/>
    <s v="UNC P/R - Accruals"/>
    <s v="UNC P/R - Accruals"/>
    <s v="203"/>
    <s v="Talent Development"/>
    <x v="0"/>
    <n v="-26334.26"/>
    <s v="002"/>
  </r>
  <r>
    <s v="APR-26"/>
    <x v="0"/>
    <s v="50000"/>
    <x v="6"/>
    <s v="UNC P/R - Accruals"/>
    <s v="UNC P/R - Accruals"/>
    <s v="201"/>
    <s v="HR Operations"/>
    <x v="0"/>
    <n v="32491.41"/>
    <s v="002"/>
  </r>
  <r>
    <s v="APR-26"/>
    <x v="0"/>
    <s v="50000"/>
    <x v="6"/>
    <s v="UNC P/R - Accruals"/>
    <s v="UNC P/R - Accruals"/>
    <s v="201"/>
    <s v="Personnel Adm"/>
    <x v="0"/>
    <n v="6057.7"/>
    <s v="002"/>
  </r>
  <r>
    <s v="FEB-26"/>
    <x v="0"/>
    <s v="50000"/>
    <x v="6"/>
    <s v="UNC P/R - Accruals"/>
    <s v="UNC P/R - Accruals"/>
    <s v="201"/>
    <s v="HR Operations"/>
    <x v="0"/>
    <n v="-3293.89"/>
    <s v="002"/>
  </r>
  <r>
    <s v="FEB-26"/>
    <x v="0"/>
    <s v="50000"/>
    <x v="6"/>
    <s v="UNC P/R - Accruals"/>
    <s v="UNC P/R - Accruals"/>
    <s v="201"/>
    <s v="Personnel Adm"/>
    <x v="0"/>
    <n v="-1637.62"/>
    <s v="002"/>
  </r>
  <r>
    <s v="JAN-26"/>
    <x v="0"/>
    <s v="50000"/>
    <x v="6"/>
    <s v="UNC P/R - Accruals"/>
    <s v="UNC P/R - Accruals"/>
    <s v="201"/>
    <s v="HR Operations"/>
    <x v="0"/>
    <n v="6474.54"/>
    <s v="002"/>
  </r>
  <r>
    <s v="JAN-26"/>
    <x v="0"/>
    <s v="50000"/>
    <x v="6"/>
    <s v="UNC P/R - Accruals"/>
    <s v="UNC P/R - Accruals"/>
    <s v="201"/>
    <s v="Personnel Adm"/>
    <x v="0"/>
    <n v="4086.54"/>
    <s v="002"/>
  </r>
  <r>
    <s v="JUN-26"/>
    <x v="0"/>
    <s v="50000"/>
    <x v="6"/>
    <s v="UNC P/R - Accruals"/>
    <s v="UNC P/R - Accruals"/>
    <s v="201"/>
    <s v="HR Operations"/>
    <x v="0"/>
    <n v="5571.72"/>
    <s v="002"/>
  </r>
  <r>
    <s v="MAR-26"/>
    <x v="0"/>
    <s v="50000"/>
    <x v="6"/>
    <s v="UNC P/R - Accruals"/>
    <s v="UNC P/R - Accruals"/>
    <s v="201"/>
    <s v="HR Operations"/>
    <x v="0"/>
    <n v="6771.57"/>
    <s v="002"/>
  </r>
  <r>
    <s v="MAR-26"/>
    <x v="0"/>
    <s v="50000"/>
    <x v="6"/>
    <s v="UNC P/R - Accruals"/>
    <s v="UNC P/R - Accruals"/>
    <s v="201"/>
    <s v="Personnel Adm"/>
    <x v="0"/>
    <n v="-2448.92"/>
    <s v="002"/>
  </r>
  <r>
    <s v="MAY-26"/>
    <x v="0"/>
    <s v="50000"/>
    <x v="6"/>
    <s v="UNC P/R - Accruals"/>
    <s v="UNC P/R - Accruals"/>
    <s v="201"/>
    <s v="HR Operations"/>
    <x v="0"/>
    <n v="-37898.07"/>
    <s v="002"/>
  </r>
  <r>
    <s v="MAY-26"/>
    <x v="0"/>
    <s v="50000"/>
    <x v="6"/>
    <s v="UNC P/R - Accruals"/>
    <s v="UNC P/R - Accruals"/>
    <s v="201"/>
    <s v="Personnel Adm"/>
    <x v="0"/>
    <n v="-6057.7"/>
    <s v="002"/>
  </r>
  <r>
    <s v="APR-26"/>
    <x v="0"/>
    <s v="50000"/>
    <x v="6"/>
    <s v="UNC P/R - Accruals"/>
    <s v="UNC P/R - Accruals"/>
    <s v="195"/>
    <s v="Safety"/>
    <x v="0"/>
    <n v="8330.27"/>
    <s v="002"/>
  </r>
  <r>
    <s v="FEB-26"/>
    <x v="0"/>
    <s v="50000"/>
    <x v="6"/>
    <s v="UNC P/R - Accruals"/>
    <s v="UNC P/R - Accruals"/>
    <s v="195"/>
    <s v="Safety"/>
    <x v="0"/>
    <n v="-4817.7700000000004"/>
    <s v="002"/>
  </r>
  <r>
    <s v="JAN-26"/>
    <x v="0"/>
    <s v="50000"/>
    <x v="6"/>
    <s v="UNC P/R - Accruals"/>
    <s v="UNC P/R - Accruals"/>
    <s v="195"/>
    <s v="Safety"/>
    <x v="0"/>
    <n v="7106.35"/>
    <s v="002"/>
  </r>
  <r>
    <s v="JUN-26"/>
    <x v="0"/>
    <s v="50000"/>
    <x v="6"/>
    <s v="UNC P/R - Accruals"/>
    <s v="UNC P/R - Accruals"/>
    <s v="195"/>
    <s v="Safety"/>
    <x v="0"/>
    <n v="4425.41"/>
    <s v="002"/>
  </r>
  <r>
    <s v="MAR-26"/>
    <x v="0"/>
    <s v="50000"/>
    <x v="6"/>
    <s v="UNC P/R - Accruals"/>
    <s v="UNC P/R - Accruals"/>
    <s v="195"/>
    <s v="Safety"/>
    <x v="0"/>
    <n v="8766.8799999999992"/>
    <s v="002"/>
  </r>
  <r>
    <s v="MAY-26"/>
    <x v="0"/>
    <s v="50000"/>
    <x v="6"/>
    <s v="UNC P/R - Accruals"/>
    <s v="UNC P/R - Accruals"/>
    <s v="195"/>
    <s v="Safety"/>
    <x v="0"/>
    <n v="-24730.06"/>
    <s v="002"/>
  </r>
  <r>
    <s v="APR-26"/>
    <x v="0"/>
    <s v="50000"/>
    <x v="6"/>
    <s v="UNC P/R - Accruals"/>
    <s v="UNC P/R - Accruals"/>
    <s v="193"/>
    <s v="Energy Delivery Environmental"/>
    <x v="0"/>
    <n v="1436.35"/>
    <s v="002"/>
  </r>
  <r>
    <s v="FEB-26"/>
    <x v="0"/>
    <s v="50000"/>
    <x v="6"/>
    <s v="UNC P/R - Accruals"/>
    <s v="UNC P/R - Accruals"/>
    <s v="193"/>
    <s v="Energy Delivery Environmental"/>
    <x v="0"/>
    <n v="262.17"/>
    <s v="002"/>
  </r>
  <r>
    <s v="JAN-26"/>
    <x v="0"/>
    <s v="50000"/>
    <x v="6"/>
    <s v="UNC P/R - Accruals"/>
    <s v="UNC P/R - Accruals"/>
    <s v="193"/>
    <s v="Energy Delivery Environmental"/>
    <x v="0"/>
    <n v="113.03"/>
    <s v="002"/>
  </r>
  <r>
    <s v="JUN-26"/>
    <x v="0"/>
    <s v="50000"/>
    <x v="6"/>
    <s v="UNC P/R - Accruals"/>
    <s v="UNC P/R - Accruals"/>
    <s v="193"/>
    <s v="Energy Delivery Environmental"/>
    <x v="0"/>
    <n v="607.74"/>
    <s v="002"/>
  </r>
  <r>
    <s v="MAR-26"/>
    <x v="0"/>
    <s v="50000"/>
    <x v="6"/>
    <s v="UNC P/R - Accruals"/>
    <s v="UNC P/R - Accruals"/>
    <s v="193"/>
    <s v="Energy Delivery Environmental"/>
    <x v="0"/>
    <n v="1488.14"/>
    <s v="002"/>
  </r>
  <r>
    <s v="MAY-26"/>
    <x v="0"/>
    <s v="50000"/>
    <x v="6"/>
    <s v="UNC P/R - Accruals"/>
    <s v="UNC P/R - Accruals"/>
    <s v="193"/>
    <s v="Energy Delivery Environmental"/>
    <x v="0"/>
    <n v="-4538.07"/>
    <s v="002"/>
  </r>
  <r>
    <s v="APR-26"/>
    <x v="0"/>
    <s v="50000"/>
    <x v="6"/>
    <s v="UNC P/R - Accruals"/>
    <s v="UNC P/R - Accruals"/>
    <s v="192"/>
    <s v="UES Support"/>
    <x v="0"/>
    <n v="-536.54999999999995"/>
    <s v="002"/>
  </r>
  <r>
    <s v="APR-26"/>
    <x v="0"/>
    <s v="50000"/>
    <x v="6"/>
    <m/>
    <s v="UNC P/R - Accruals"/>
    <s v="192"/>
    <s v="UES Support"/>
    <x v="0"/>
    <n v="0"/>
    <s v="002"/>
  </r>
  <r>
    <s v="FEB-26"/>
    <x v="0"/>
    <s v="50000"/>
    <x v="6"/>
    <s v="UNC P/R - Accruals"/>
    <s v="UNC P/R - Accruals"/>
    <s v="192"/>
    <s v="UES Support"/>
    <x v="0"/>
    <n v="-3348.81"/>
    <s v="002"/>
  </r>
  <r>
    <s v="FEB-26"/>
    <x v="0"/>
    <s v="50000"/>
    <x v="6"/>
    <m/>
    <s v="UNC P/R - Accruals"/>
    <s v="192"/>
    <s v="UES Support"/>
    <x v="0"/>
    <n v="0"/>
    <s v="002"/>
  </r>
  <r>
    <s v="JAN-26"/>
    <x v="0"/>
    <s v="50000"/>
    <x v="6"/>
    <s v="UNC P/R - Accruals"/>
    <s v="UNC P/R - Accruals"/>
    <s v="192"/>
    <s v="UES Support"/>
    <x v="0"/>
    <n v="-74.42"/>
    <s v="002"/>
  </r>
  <r>
    <s v="JAN-26"/>
    <x v="0"/>
    <s v="50000"/>
    <x v="6"/>
    <m/>
    <s v="UNC P/R - Accruals"/>
    <s v="192"/>
    <s v="UES Support"/>
    <x v="0"/>
    <n v="0"/>
    <s v="002"/>
  </r>
  <r>
    <s v="JUN-26"/>
    <x v="0"/>
    <s v="50000"/>
    <x v="6"/>
    <s v="UNC P/R - Accruals"/>
    <s v="UNC P/R - Accruals"/>
    <s v="192"/>
    <s v="UES Support"/>
    <x v="0"/>
    <n v="383.26"/>
    <s v="002"/>
  </r>
  <r>
    <s v="JUN-26"/>
    <x v="0"/>
    <s v="50000"/>
    <x v="6"/>
    <m/>
    <s v="UNC P/R - Accruals"/>
    <s v="192"/>
    <s v="UES Support"/>
    <x v="0"/>
    <n v="0"/>
    <s v="002"/>
  </r>
  <r>
    <s v="MAR-26"/>
    <x v="0"/>
    <s v="50000"/>
    <x v="6"/>
    <s v="UNC P/R - Accruals"/>
    <s v="UNC P/R - Accruals"/>
    <s v="192"/>
    <s v="UES Support"/>
    <x v="0"/>
    <n v="7243.49"/>
    <s v="002"/>
  </r>
  <r>
    <s v="MAR-26"/>
    <x v="0"/>
    <s v="50000"/>
    <x v="6"/>
    <m/>
    <s v="UNC P/R - Accruals"/>
    <s v="192"/>
    <s v="UES Support"/>
    <x v="0"/>
    <n v="0"/>
    <s v="002"/>
  </r>
  <r>
    <s v="MAY-26"/>
    <x v="0"/>
    <s v="50000"/>
    <x v="6"/>
    <s v="UNC P/R - Accruals"/>
    <s v="UNC P/R - Accruals"/>
    <s v="192"/>
    <s v="UES Support"/>
    <x v="0"/>
    <n v="-4407.42"/>
    <s v="002"/>
  </r>
  <r>
    <s v="MAY-26"/>
    <x v="0"/>
    <s v="50000"/>
    <x v="6"/>
    <m/>
    <s v="UNC P/R - Accruals"/>
    <s v="192"/>
    <s v="UES Support"/>
    <x v="0"/>
    <n v="0"/>
    <s v="002"/>
  </r>
  <r>
    <s v="APR-26"/>
    <x v="0"/>
    <s v="50000"/>
    <x v="6"/>
    <s v="UNC P/R - Accruals"/>
    <s v="UNC P/R - Accruals"/>
    <s v="162"/>
    <s v="Corporate Security"/>
    <x v="0"/>
    <n v="4275.47"/>
    <s v="002"/>
  </r>
  <r>
    <s v="FEB-26"/>
    <x v="0"/>
    <s v="50000"/>
    <x v="6"/>
    <s v="UNC P/R - Accruals"/>
    <s v="UNC P/R - Accruals"/>
    <s v="162"/>
    <s v="Corporate Security"/>
    <x v="0"/>
    <n v="-910.32"/>
    <s v="002"/>
  </r>
  <r>
    <s v="JAN-26"/>
    <x v="0"/>
    <s v="50000"/>
    <x v="6"/>
    <s v="UNC P/R - Accruals"/>
    <s v="UNC P/R - Accruals"/>
    <s v="162"/>
    <s v="Corporate Security"/>
    <x v="0"/>
    <n v="5133.38"/>
    <s v="002"/>
  </r>
  <r>
    <s v="JUN-26"/>
    <x v="0"/>
    <s v="50000"/>
    <x v="6"/>
    <s v="UNC P/R - Accruals"/>
    <s v="UNC P/R - Accruals"/>
    <s v="162"/>
    <s v="Corporate Security"/>
    <x v="0"/>
    <n v="5551.62"/>
    <s v="002"/>
  </r>
  <r>
    <s v="MAR-26"/>
    <x v="0"/>
    <s v="50000"/>
    <x v="6"/>
    <s v="UNC P/R - Accruals"/>
    <s v="UNC P/R - Accruals"/>
    <s v="162"/>
    <s v="Corporate Security"/>
    <x v="0"/>
    <n v="5328.15"/>
    <s v="002"/>
  </r>
  <r>
    <s v="MAY-26"/>
    <x v="0"/>
    <s v="50000"/>
    <x v="6"/>
    <s v="UNC P/R - Accruals"/>
    <s v="UNC P/R - Accruals"/>
    <s v="162"/>
    <s v="Corporate Security"/>
    <x v="0"/>
    <n v="-19293.919999999998"/>
    <s v="002"/>
  </r>
  <r>
    <s v="JUN-26"/>
    <x v="0"/>
    <s v="50000"/>
    <x v="6"/>
    <s v="UNC P/R - Accruals"/>
    <s v="UNC P/R - Accruals"/>
    <s v="161"/>
    <s v="Risk Management"/>
    <x v="0"/>
    <n v="1787.75"/>
    <s v="002"/>
  </r>
  <r>
    <s v="APR-26"/>
    <x v="0"/>
    <s v="50000"/>
    <x v="6"/>
    <s v="UNC P/R - Accruals"/>
    <s v="UNC P/R - Accruals"/>
    <s v="160"/>
    <s v="Legal"/>
    <x v="0"/>
    <n v="20614.02"/>
    <s v="002"/>
  </r>
  <r>
    <s v="FEB-26"/>
    <x v="0"/>
    <s v="50000"/>
    <x v="6"/>
    <s v="UNC P/R - Accruals"/>
    <s v="UNC P/R - Accruals"/>
    <s v="160"/>
    <s v="Legal"/>
    <x v="0"/>
    <n v="-610.14"/>
    <s v="002"/>
  </r>
  <r>
    <s v="JAN-26"/>
    <x v="0"/>
    <s v="50000"/>
    <x v="6"/>
    <s v="UNC P/R - Accruals"/>
    <s v="UNC P/R - Accruals"/>
    <s v="160"/>
    <s v="Legal"/>
    <x v="0"/>
    <n v="15073.44"/>
    <s v="002"/>
  </r>
  <r>
    <s v="JUN-26"/>
    <x v="0"/>
    <s v="50000"/>
    <x v="6"/>
    <s v="UNC P/R - Accruals"/>
    <s v="UNC P/R - Accruals"/>
    <s v="160"/>
    <s v="Legal"/>
    <x v="0"/>
    <n v="7373.22"/>
    <s v="002"/>
  </r>
  <r>
    <s v="MAR-26"/>
    <x v="0"/>
    <s v="50000"/>
    <x v="6"/>
    <s v="UNC P/R - Accruals"/>
    <s v="UNC P/R - Accruals"/>
    <s v="160"/>
    <s v="Legal"/>
    <x v="0"/>
    <n v="16900.91"/>
    <s v="002"/>
  </r>
  <r>
    <s v="MAY-26"/>
    <x v="0"/>
    <s v="50000"/>
    <x v="6"/>
    <s v="UNC P/R - Accruals"/>
    <s v="UNC P/R - Accruals"/>
    <s v="160"/>
    <s v="Legal"/>
    <x v="0"/>
    <n v="-68309.98"/>
    <s v="002"/>
  </r>
  <r>
    <s v="APR-26"/>
    <x v="0"/>
    <s v="50000"/>
    <x v="6"/>
    <s v="UNC P/R - Accruals"/>
    <s v="UNC P/R - Accruals"/>
    <s v="140"/>
    <s v="Regulatory Counsel"/>
    <x v="0"/>
    <n v="3672.93"/>
    <s v="002"/>
  </r>
  <r>
    <s v="FEB-26"/>
    <x v="0"/>
    <s v="50000"/>
    <x v="6"/>
    <s v="UNC P/R - Accruals"/>
    <s v="UNC P/R - Accruals"/>
    <s v="140"/>
    <s v="Regulatory Counsel"/>
    <x v="0"/>
    <n v="-10673.99"/>
    <s v="002"/>
  </r>
  <r>
    <s v="JAN-26"/>
    <x v="0"/>
    <s v="50000"/>
    <x v="6"/>
    <s v="UNC P/R - Accruals"/>
    <s v="UNC P/R - Accruals"/>
    <s v="140"/>
    <s v="Regulatory Counsel"/>
    <x v="0"/>
    <n v="8922.09"/>
    <s v="002"/>
  </r>
  <r>
    <s v="JUN-26"/>
    <x v="0"/>
    <s v="50000"/>
    <x v="6"/>
    <s v="UNC P/R - Accruals"/>
    <s v="UNC P/R - Accruals"/>
    <s v="140"/>
    <s v="Regulatory Counsel"/>
    <x v="0"/>
    <n v="2806.33"/>
    <s v="002"/>
  </r>
  <r>
    <s v="MAR-26"/>
    <x v="0"/>
    <s v="50000"/>
    <x v="6"/>
    <s v="UNC P/R - Accruals"/>
    <s v="UNC P/R - Accruals"/>
    <s v="140"/>
    <s v="Regulatory Counsel"/>
    <x v="0"/>
    <n v="16190.57"/>
    <s v="002"/>
  </r>
  <r>
    <s v="MAY-26"/>
    <x v="0"/>
    <s v="50000"/>
    <x v="6"/>
    <s v="UNC P/R - Accruals"/>
    <s v="UNC P/R - Accruals"/>
    <s v="140"/>
    <s v="Regulatory Counsel"/>
    <x v="0"/>
    <n v="-20072.400000000001"/>
    <s v="002"/>
  </r>
  <r>
    <s v="APR-26"/>
    <x v="0"/>
    <s v="50000"/>
    <x v="6"/>
    <s v="UNC P/R - Accruals"/>
    <s v="UNC P/R - Accruals"/>
    <s v="100"/>
    <s v="CEO Adm"/>
    <x v="0"/>
    <n v="-507.33"/>
    <s v="002"/>
  </r>
  <r>
    <s v="APR-26"/>
    <x v="0"/>
    <s v="50000"/>
    <x v="6"/>
    <m/>
    <s v="UNC P/R - Accruals"/>
    <s v="100"/>
    <s v="CEO Adm"/>
    <x v="0"/>
    <n v="601.79"/>
    <s v="002"/>
  </r>
  <r>
    <s v="FEB-26"/>
    <x v="0"/>
    <s v="50000"/>
    <x v="6"/>
    <s v="UNC P/R - Accruals"/>
    <s v="UNC P/R - Accruals"/>
    <s v="100"/>
    <s v="CEO Adm"/>
    <x v="0"/>
    <n v="-4286.3599999999997"/>
    <s v="002"/>
  </r>
  <r>
    <s v="FEB-26"/>
    <x v="0"/>
    <s v="50000"/>
    <x v="6"/>
    <m/>
    <s v="UNC P/R - Accruals"/>
    <s v="100"/>
    <s v="CEO Adm"/>
    <x v="0"/>
    <n v="-2278.61"/>
    <m/>
  </r>
  <r>
    <s v="JAN-26"/>
    <x v="0"/>
    <s v="50000"/>
    <x v="6"/>
    <s v="UNC P/R - Accruals"/>
    <s v="UNC P/R - Accruals"/>
    <s v="100"/>
    <s v="CEO Adm"/>
    <x v="0"/>
    <n v="6576.92"/>
    <s v="002"/>
  </r>
  <r>
    <s v="JUN-26"/>
    <x v="0"/>
    <s v="50000"/>
    <x v="6"/>
    <s v="UNC P/R - Accruals"/>
    <s v="UNC P/R - Accruals"/>
    <s v="100"/>
    <s v="CEO Adm"/>
    <x v="0"/>
    <n v="1619.13"/>
    <s v="002"/>
  </r>
  <r>
    <s v="JUN-26"/>
    <x v="0"/>
    <s v="50000"/>
    <x v="6"/>
    <m/>
    <s v="UNC P/R - Accruals"/>
    <s v="100"/>
    <s v="CEO Adm"/>
    <x v="0"/>
    <n v="-1354.1"/>
    <s v="002"/>
  </r>
  <r>
    <s v="MAR-26"/>
    <x v="0"/>
    <s v="50000"/>
    <x v="6"/>
    <s v="UNC P/R - Accruals"/>
    <s v="UNC P/R - Accruals"/>
    <s v="100"/>
    <s v="CEO Adm"/>
    <x v="0"/>
    <n v="1260.3800000000001"/>
    <s v="002"/>
  </r>
  <r>
    <s v="MAR-26"/>
    <x v="0"/>
    <s v="50000"/>
    <x v="6"/>
    <m/>
    <s v="UNC P/R - Accruals"/>
    <s v="100"/>
    <s v="CEO Adm"/>
    <x v="0"/>
    <n v="-1253.8"/>
    <s v="002"/>
  </r>
  <r>
    <s v="MAY-26"/>
    <x v="0"/>
    <s v="50000"/>
    <x v="6"/>
    <s v="UNC P/R - Accruals"/>
    <s v="UNC P/R - Accruals"/>
    <s v="100"/>
    <s v="CEO Adm"/>
    <x v="0"/>
    <n v="-2252.5100000000002"/>
    <s v="002"/>
  </r>
  <r>
    <s v="MAY-26"/>
    <x v="0"/>
    <s v="50000"/>
    <x v="6"/>
    <m/>
    <s v="UNC P/R - Accruals"/>
    <s v="100"/>
    <s v="CEO Adm"/>
    <x v="0"/>
    <n v="2178.33"/>
    <s v="002"/>
  </r>
  <r>
    <s v="APR-26"/>
    <x v="0"/>
    <s v="50000"/>
    <x v="7"/>
    <s v="Intern P/R - Regular"/>
    <s v="Intern P/R - Regular"/>
    <s v="936"/>
    <s v="Operations Excellence"/>
    <x v="0"/>
    <n v="1540"/>
    <s v="002"/>
  </r>
  <r>
    <s v="FEB-26"/>
    <x v="0"/>
    <s v="50000"/>
    <x v="7"/>
    <s v="Intern P/R - Regular"/>
    <s v="Intern P/R - Regular"/>
    <s v="936"/>
    <s v="Operations Excellence"/>
    <x v="0"/>
    <n v="1298"/>
    <s v="002"/>
  </r>
  <r>
    <s v="JAN-26"/>
    <x v="0"/>
    <s v="50000"/>
    <x v="7"/>
    <s v="Intern P/R - Regular"/>
    <s v="Intern P/R - Regular"/>
    <s v="936"/>
    <s v="Operations Excellence"/>
    <x v="0"/>
    <n v="2310"/>
    <s v="002"/>
  </r>
  <r>
    <s v="JUN-26"/>
    <x v="0"/>
    <s v="50000"/>
    <x v="7"/>
    <s v="Intern P/R - Regular"/>
    <s v="Intern P/R - Regular"/>
    <s v="936"/>
    <s v="Operations Excellence"/>
    <x v="0"/>
    <n v="2992"/>
    <s v="002"/>
  </r>
  <r>
    <s v="MAR-26"/>
    <x v="0"/>
    <s v="50000"/>
    <x v="7"/>
    <s v="Intern P/R - Regular"/>
    <s v="Intern P/R - Regular"/>
    <s v="936"/>
    <s v="Operations Excellence"/>
    <x v="0"/>
    <n v="1188"/>
    <s v="002"/>
  </r>
  <r>
    <s v="MAY-26"/>
    <x v="0"/>
    <s v="50000"/>
    <x v="7"/>
    <s v="Intern P/R - Regular"/>
    <s v="Intern P/R - Regular"/>
    <s v="936"/>
    <s v="Operations Excellence"/>
    <x v="0"/>
    <n v="2772"/>
    <s v="002"/>
  </r>
  <r>
    <s v="APR-26"/>
    <x v="0"/>
    <s v="50000"/>
    <x v="7"/>
    <s v="Intern P/R - Regular"/>
    <s v="Intern P/R - Regular"/>
    <s v="805"/>
    <s v="Corp Environmental Services"/>
    <x v="0"/>
    <n v="1396"/>
    <s v="002"/>
  </r>
  <r>
    <s v="FEB-26"/>
    <x v="0"/>
    <s v="50000"/>
    <x v="7"/>
    <s v="Intern P/R - Regular"/>
    <s v="Intern P/R - Regular"/>
    <s v="805"/>
    <s v="Corp Environmental Services"/>
    <x v="0"/>
    <n v="732"/>
    <s v="002"/>
  </r>
  <r>
    <s v="JAN-26"/>
    <x v="0"/>
    <s v="50000"/>
    <x v="7"/>
    <s v="Intern P/R - Regular"/>
    <s v="Intern P/R - Regular"/>
    <s v="805"/>
    <s v="Corp Environmental Services"/>
    <x v="0"/>
    <n v="862.5"/>
    <s v="002"/>
  </r>
  <r>
    <s v="JUN-26"/>
    <x v="0"/>
    <s v="50000"/>
    <x v="7"/>
    <s v="Intern P/R - Regular"/>
    <s v="Intern P/R - Regular"/>
    <s v="805"/>
    <s v="Corp Environmental Services"/>
    <x v="0"/>
    <n v="2884"/>
    <s v="002"/>
  </r>
  <r>
    <s v="MAR-26"/>
    <x v="0"/>
    <s v="50000"/>
    <x v="7"/>
    <s v="Intern P/R - Regular"/>
    <s v="Intern P/R - Regular"/>
    <s v="805"/>
    <s v="Corp Environmental Services"/>
    <x v="0"/>
    <n v="1079"/>
    <s v="002"/>
  </r>
  <r>
    <s v="MAY-26"/>
    <x v="0"/>
    <s v="50000"/>
    <x v="7"/>
    <s v="Intern P/R - Regular"/>
    <s v="Intern P/R - Regular"/>
    <s v="805"/>
    <s v="Corp Environmental Services"/>
    <x v="0"/>
    <n v="1156.25"/>
    <s v="002"/>
  </r>
  <r>
    <s v="JUN-26"/>
    <x v="0"/>
    <s v="50000"/>
    <x v="7"/>
    <s v="Intern P/R - Regular"/>
    <s v="Intern P/R - Regular"/>
    <s v="671"/>
    <s v="ER Predictive Maintenance"/>
    <x v="0"/>
    <n v="3250"/>
    <s v="002"/>
  </r>
  <r>
    <s v="APR-26"/>
    <x v="0"/>
    <s v="50000"/>
    <x v="7"/>
    <s v="Intern P/R - Regular"/>
    <s v="Intern P/R - Regular"/>
    <s v="465"/>
    <s v="Energy Programs - Renewables"/>
    <x v="0"/>
    <n v="4004"/>
    <s v="002"/>
  </r>
  <r>
    <s v="FEB-26"/>
    <x v="0"/>
    <s v="50000"/>
    <x v="7"/>
    <s v="Intern P/R - Regular"/>
    <s v="Intern P/R - Regular"/>
    <s v="465"/>
    <s v="Energy Programs - Renewables"/>
    <x v="0"/>
    <n v="3476"/>
    <s v="002"/>
  </r>
  <r>
    <s v="JAN-26"/>
    <x v="0"/>
    <s v="50000"/>
    <x v="7"/>
    <s v="Intern P/R - Regular"/>
    <s v="Intern P/R - Regular"/>
    <s v="465"/>
    <s v="Energy Programs - Renewables"/>
    <x v="0"/>
    <n v="2376"/>
    <s v="002"/>
  </r>
  <r>
    <s v="JUN-26"/>
    <x v="0"/>
    <s v="50000"/>
    <x v="7"/>
    <s v="Intern P/R - Regular"/>
    <s v="Intern P/R - Regular"/>
    <s v="465"/>
    <s v="Energy Programs - Renewables"/>
    <x v="0"/>
    <n v="3740"/>
    <s v="002"/>
  </r>
  <r>
    <s v="MAR-26"/>
    <x v="0"/>
    <s v="50000"/>
    <x v="7"/>
    <s v="Intern P/R - Regular"/>
    <s v="Intern P/R - Regular"/>
    <s v="465"/>
    <s v="Energy Programs - Renewables"/>
    <x v="0"/>
    <n v="3586"/>
    <s v="002"/>
  </r>
  <r>
    <s v="MAY-26"/>
    <x v="0"/>
    <s v="50000"/>
    <x v="7"/>
    <s v="Intern P/R - Regular"/>
    <s v="Intern P/R - Regular"/>
    <s v="465"/>
    <s v="Energy Programs - Renewables"/>
    <x v="0"/>
    <n v="6160"/>
    <s v="002"/>
  </r>
  <r>
    <s v="APR-26"/>
    <x v="0"/>
    <s v="50000"/>
    <x v="7"/>
    <s v="Intern P/R - Regular"/>
    <s v="Intern P/R - Regular"/>
    <s v="385"/>
    <s v="Energy Programs"/>
    <x v="0"/>
    <n v="4807"/>
    <s v="002"/>
  </r>
  <r>
    <s v="FEB-26"/>
    <x v="0"/>
    <s v="50000"/>
    <x v="7"/>
    <s v="Intern P/R - Regular"/>
    <s v="Intern P/R - Regular"/>
    <s v="385"/>
    <s v="Energy Programs"/>
    <x v="0"/>
    <n v="4367"/>
    <s v="002"/>
  </r>
  <r>
    <s v="JAN-26"/>
    <x v="0"/>
    <s v="50000"/>
    <x v="7"/>
    <s v="Intern P/R - Regular"/>
    <s v="Intern P/R - Regular"/>
    <s v="385"/>
    <s v="Energy Programs"/>
    <x v="0"/>
    <n v="4488"/>
    <s v="002"/>
  </r>
  <r>
    <s v="JUN-26"/>
    <x v="0"/>
    <s v="50000"/>
    <x v="7"/>
    <s v="Intern P/R - Regular"/>
    <s v="Intern P/R - Regular"/>
    <s v="385"/>
    <s v="Energy Programs"/>
    <x v="0"/>
    <n v="5005"/>
    <s v="002"/>
  </r>
  <r>
    <s v="MAR-26"/>
    <x v="0"/>
    <s v="50000"/>
    <x v="7"/>
    <s v="Intern P/R - Regular"/>
    <s v="Intern P/R - Regular"/>
    <s v="385"/>
    <s v="Energy Programs"/>
    <x v="0"/>
    <n v="4081"/>
    <s v="002"/>
  </r>
  <r>
    <s v="MAY-26"/>
    <x v="0"/>
    <s v="50000"/>
    <x v="7"/>
    <s v="Intern P/R - Regular"/>
    <s v="Intern P/R - Regular"/>
    <s v="385"/>
    <s v="Energy Programs"/>
    <x v="0"/>
    <n v="7799"/>
    <s v="002"/>
  </r>
  <r>
    <s v="APR-26"/>
    <x v="0"/>
    <s v="50000"/>
    <x v="7"/>
    <s v="Intern P/R - Regular"/>
    <s v="Intern P/R - Regular"/>
    <s v="381"/>
    <s v="Rates"/>
    <x v="0"/>
    <n v="616"/>
    <s v="002"/>
  </r>
  <r>
    <s v="FEB-26"/>
    <x v="0"/>
    <s v="50000"/>
    <x v="7"/>
    <s v="Intern P/R - Regular"/>
    <s v="Intern P/R - Regular"/>
    <s v="381"/>
    <s v="Rates"/>
    <x v="0"/>
    <n v="352"/>
    <s v="002"/>
  </r>
  <r>
    <s v="JAN-26"/>
    <x v="0"/>
    <s v="50000"/>
    <x v="7"/>
    <s v="Intern P/R - Regular"/>
    <s v="Intern P/R - Regular"/>
    <s v="381"/>
    <s v="Rates"/>
    <x v="0"/>
    <n v="506"/>
    <s v="002"/>
  </r>
  <r>
    <s v="JUN-26"/>
    <x v="0"/>
    <s v="50000"/>
    <x v="7"/>
    <s v="Intern P/R - Regular"/>
    <s v="Intern P/R - Regular"/>
    <s v="381"/>
    <s v="Rates"/>
    <x v="0"/>
    <n v="770"/>
    <s v="002"/>
  </r>
  <r>
    <s v="MAR-26"/>
    <x v="0"/>
    <s v="50000"/>
    <x v="7"/>
    <s v="Intern P/R - Regular"/>
    <s v="Intern P/R - Regular"/>
    <s v="381"/>
    <s v="Rates"/>
    <x v="0"/>
    <n v="308"/>
    <s v="002"/>
  </r>
  <r>
    <s v="MAY-26"/>
    <x v="0"/>
    <s v="50000"/>
    <x v="7"/>
    <s v="Intern P/R - Regular"/>
    <s v="Intern P/R - Regular"/>
    <s v="381"/>
    <s v="Rates"/>
    <x v="0"/>
    <n v="1188"/>
    <s v="002"/>
  </r>
  <r>
    <s v="APR-26"/>
    <x v="0"/>
    <s v="50000"/>
    <x v="7"/>
    <s v="Intern P/R - Regular"/>
    <s v="Intern P/R - Regular"/>
    <s v="357"/>
    <s v="Business Applications &amp; Data Analytics"/>
    <x v="0"/>
    <n v="635.25"/>
    <s v="002"/>
  </r>
  <r>
    <s v="APR-26"/>
    <x v="0"/>
    <s v="50000"/>
    <x v="7"/>
    <m/>
    <s v="Intern P/R - Regular"/>
    <s v="357"/>
    <s v="Business Applications &amp; Data Analytics"/>
    <x v="0"/>
    <n v="-165.1"/>
    <s v="002"/>
  </r>
  <r>
    <s v="JUN-26"/>
    <x v="0"/>
    <s v="50000"/>
    <x v="7"/>
    <s v="Intern P/R - Regular"/>
    <s v="Intern P/R - Regular"/>
    <s v="357"/>
    <s v="Business Applications &amp; Data Analytics"/>
    <x v="0"/>
    <n v="2646"/>
    <s v="002"/>
  </r>
  <r>
    <s v="MAY-26"/>
    <x v="0"/>
    <s v="50000"/>
    <x v="7"/>
    <s v="Intern P/R - Regular"/>
    <s v="Intern P/R - Regular"/>
    <s v="357"/>
    <s v="Business Applications &amp; Data Analytics"/>
    <x v="0"/>
    <n v="3171"/>
    <s v="002"/>
  </r>
  <r>
    <s v="MAY-26"/>
    <x v="0"/>
    <s v="50000"/>
    <x v="7"/>
    <m/>
    <s v="Intern P/R - Regular"/>
    <s v="357"/>
    <s v="Business Applications &amp; Data Analytics"/>
    <x v="0"/>
    <n v="-349.31"/>
    <s v="002"/>
  </r>
  <r>
    <s v="APR-26"/>
    <x v="0"/>
    <s v="50000"/>
    <x v="7"/>
    <s v="Intern P/R - Regular"/>
    <s v="Intern P/R - Regular"/>
    <s v="355"/>
    <s v="IS Data Architecture"/>
    <x v="0"/>
    <n v="3447"/>
    <s v="002"/>
  </r>
  <r>
    <s v="APR-26"/>
    <x v="0"/>
    <s v="50000"/>
    <x v="7"/>
    <m/>
    <s v="Intern P/R - Regular"/>
    <s v="355"/>
    <s v="IS Data Architecture"/>
    <x v="0"/>
    <n v="-867.28"/>
    <s v="002"/>
  </r>
  <r>
    <s v="FEB-26"/>
    <x v="0"/>
    <s v="50000"/>
    <x v="7"/>
    <s v="Intern P/R - Regular"/>
    <s v="Intern P/R - Regular"/>
    <s v="355"/>
    <s v="IS Data Architecture"/>
    <x v="0"/>
    <n v="2314"/>
    <s v="002"/>
  </r>
  <r>
    <s v="FEB-26"/>
    <x v="0"/>
    <s v="50000"/>
    <x v="7"/>
    <m/>
    <s v="Intern P/R - Regular"/>
    <s v="355"/>
    <s v="IS Data Architecture"/>
    <x v="0"/>
    <n v="-455.6"/>
    <s v="002"/>
  </r>
  <r>
    <s v="JAN-26"/>
    <x v="0"/>
    <s v="50000"/>
    <x v="7"/>
    <s v="Intern P/R - Regular"/>
    <s v="Intern P/R - Regular"/>
    <s v="355"/>
    <s v="IS Data Architecture"/>
    <x v="0"/>
    <n v="3657.5"/>
    <s v="002"/>
  </r>
  <r>
    <s v="JAN-26"/>
    <x v="0"/>
    <s v="50000"/>
    <x v="7"/>
    <m/>
    <s v="Intern P/R - Regular"/>
    <s v="355"/>
    <s v="IS Data Architecture"/>
    <x v="0"/>
    <n v="-661.83"/>
    <s v="002"/>
  </r>
  <r>
    <s v="JUN-26"/>
    <x v="0"/>
    <s v="50000"/>
    <x v="7"/>
    <s v="Intern P/R - Regular"/>
    <s v="Intern P/R - Regular"/>
    <s v="355"/>
    <s v="IS Data Architecture"/>
    <x v="0"/>
    <n v="3018"/>
    <s v="002"/>
  </r>
  <r>
    <s v="JUN-26"/>
    <x v="0"/>
    <s v="50000"/>
    <x v="7"/>
    <m/>
    <s v="Intern P/R - Regular"/>
    <s v="355"/>
    <s v="IS Data Architecture"/>
    <x v="0"/>
    <n v="-721.48"/>
    <s v="002"/>
  </r>
  <r>
    <s v="MAR-26"/>
    <x v="0"/>
    <s v="50000"/>
    <x v="7"/>
    <s v="Intern P/R - Regular"/>
    <s v="Intern P/R - Regular"/>
    <s v="355"/>
    <s v="IS Data Architecture"/>
    <x v="0"/>
    <n v="2424"/>
    <s v="002"/>
  </r>
  <r>
    <s v="MAR-26"/>
    <x v="0"/>
    <s v="50000"/>
    <x v="7"/>
    <m/>
    <s v="Intern P/R - Regular"/>
    <s v="355"/>
    <s v="IS Data Architecture"/>
    <x v="0"/>
    <n v="-564.24"/>
    <s v="002"/>
  </r>
  <r>
    <s v="MAY-26"/>
    <x v="0"/>
    <s v="50000"/>
    <x v="7"/>
    <s v="Intern P/R - Regular"/>
    <s v="Intern P/R - Regular"/>
    <s v="355"/>
    <s v="IS Data Architecture"/>
    <x v="0"/>
    <n v="5429"/>
    <s v="002"/>
  </r>
  <r>
    <s v="MAY-26"/>
    <x v="0"/>
    <s v="50000"/>
    <x v="7"/>
    <m/>
    <s v="Intern P/R - Regular"/>
    <s v="355"/>
    <s v="IS Data Architecture"/>
    <x v="0"/>
    <n v="-1330.95"/>
    <s v="002"/>
  </r>
  <r>
    <s v="APR-26"/>
    <x v="0"/>
    <s v="50000"/>
    <x v="7"/>
    <s v="Intern P/R - Regular"/>
    <s v="Intern P/R - Regular"/>
    <s v="354"/>
    <s v="Enterprise Cyber Security"/>
    <x v="0"/>
    <n v="1282.5"/>
    <s v="002"/>
  </r>
  <r>
    <s v="APR-26"/>
    <x v="0"/>
    <s v="50000"/>
    <x v="7"/>
    <m/>
    <s v="Intern P/R - Regular"/>
    <s v="354"/>
    <s v="Enterprise Cyber Security"/>
    <x v="0"/>
    <n v="-333.32"/>
    <s v="002"/>
  </r>
  <r>
    <s v="JUN-26"/>
    <x v="0"/>
    <s v="50000"/>
    <x v="7"/>
    <s v="Intern P/R - Regular"/>
    <s v="Intern P/R - Regular"/>
    <s v="354"/>
    <s v="Enterprise Cyber Security"/>
    <x v="0"/>
    <n v="2888"/>
    <s v="002"/>
  </r>
  <r>
    <s v="JUN-26"/>
    <x v="0"/>
    <s v="50000"/>
    <x v="7"/>
    <m/>
    <s v="Intern P/R - Regular"/>
    <s v="354"/>
    <s v="Enterprise Cyber Security"/>
    <x v="0"/>
    <n v="-750.59"/>
    <s v="002"/>
  </r>
  <r>
    <s v="MAY-26"/>
    <x v="0"/>
    <s v="50000"/>
    <x v="7"/>
    <s v="Intern P/R - Regular"/>
    <s v="Intern P/R - Regular"/>
    <s v="354"/>
    <s v="Enterprise Cyber Security"/>
    <x v="0"/>
    <n v="4322.5"/>
    <s v="002"/>
  </r>
  <r>
    <s v="MAY-26"/>
    <x v="0"/>
    <s v="50000"/>
    <x v="7"/>
    <m/>
    <s v="Intern P/R - Regular"/>
    <s v="354"/>
    <s v="Enterprise Cyber Security"/>
    <x v="0"/>
    <n v="-1123.42"/>
    <s v="002"/>
  </r>
  <r>
    <s v="APR-26"/>
    <x v="0"/>
    <s v="50000"/>
    <x v="7"/>
    <s v="Intern P/R - Regular"/>
    <s v="Intern P/R - Regular"/>
    <s v="353"/>
    <s v="IT Infrastructure"/>
    <x v="0"/>
    <n v="1081.5"/>
    <s v="002"/>
  </r>
  <r>
    <s v="APR-26"/>
    <x v="0"/>
    <s v="50000"/>
    <x v="7"/>
    <m/>
    <s v="Intern P/R - Regular"/>
    <s v="353"/>
    <s v="IT Infrastructure"/>
    <x v="0"/>
    <n v="-281.08999999999997"/>
    <s v="002"/>
  </r>
  <r>
    <s v="FEB-26"/>
    <x v="0"/>
    <s v="50000"/>
    <x v="7"/>
    <s v="Intern P/R - Regular"/>
    <s v="Intern P/R - Regular"/>
    <s v="353"/>
    <s v="IT Infrastructure"/>
    <x v="0"/>
    <n v="1344"/>
    <s v="002"/>
  </r>
  <r>
    <s v="FEB-26"/>
    <x v="0"/>
    <s v="50000"/>
    <x v="7"/>
    <m/>
    <s v="Intern P/R - Regular"/>
    <s v="353"/>
    <s v="IT Infrastructure"/>
    <x v="0"/>
    <n v="-349.3"/>
    <s v="002"/>
  </r>
  <r>
    <s v="JAN-26"/>
    <x v="0"/>
    <s v="50000"/>
    <x v="7"/>
    <s v="Intern P/R - Regular"/>
    <s v="Intern P/R - Regular"/>
    <s v="353"/>
    <s v="IT Infrastructure"/>
    <x v="0"/>
    <n v="1722"/>
    <s v="002"/>
  </r>
  <r>
    <s v="JAN-26"/>
    <x v="0"/>
    <s v="50000"/>
    <x v="7"/>
    <m/>
    <s v="Intern P/R - Regular"/>
    <s v="353"/>
    <s v="IT Infrastructure"/>
    <x v="0"/>
    <n v="-447.56"/>
    <s v="002"/>
  </r>
  <r>
    <s v="JUN-26"/>
    <x v="0"/>
    <s v="50000"/>
    <x v="7"/>
    <s v="Intern P/R - Regular"/>
    <s v="Intern P/R - Regular"/>
    <s v="353"/>
    <s v="IT Infrastructure"/>
    <x v="0"/>
    <n v="735"/>
    <s v="002"/>
  </r>
  <r>
    <s v="JUN-26"/>
    <x v="0"/>
    <s v="50000"/>
    <x v="7"/>
    <m/>
    <s v="Intern P/R - Regular"/>
    <s v="353"/>
    <s v="IT Infrastructure"/>
    <x v="0"/>
    <n v="-191.04"/>
    <s v="002"/>
  </r>
  <r>
    <s v="MAR-26"/>
    <x v="0"/>
    <s v="50000"/>
    <x v="7"/>
    <s v="Intern P/R - Regular"/>
    <s v="Intern P/R - Regular"/>
    <s v="353"/>
    <s v="IT Infrastructure"/>
    <x v="0"/>
    <n v="1302"/>
    <s v="002"/>
  </r>
  <r>
    <s v="MAR-26"/>
    <x v="0"/>
    <s v="50000"/>
    <x v="7"/>
    <m/>
    <s v="Intern P/R - Regular"/>
    <s v="353"/>
    <s v="IT Infrastructure"/>
    <x v="0"/>
    <n v="-338.39"/>
    <s v="002"/>
  </r>
  <r>
    <s v="MAY-26"/>
    <x v="0"/>
    <s v="50000"/>
    <x v="7"/>
    <s v="Intern P/R - Regular"/>
    <s v="Intern P/R - Regular"/>
    <s v="353"/>
    <s v="IT Infrastructure"/>
    <x v="0"/>
    <n v="1186.5"/>
    <s v="002"/>
  </r>
  <r>
    <s v="MAY-26"/>
    <x v="0"/>
    <s v="50000"/>
    <x v="7"/>
    <m/>
    <s v="Intern P/R - Regular"/>
    <s v="353"/>
    <s v="IT Infrastructure"/>
    <x v="0"/>
    <n v="-286.56"/>
    <s v="002"/>
  </r>
  <r>
    <s v="APR-26"/>
    <x v="0"/>
    <s v="50000"/>
    <x v="7"/>
    <s v="Intern P/R - Regular"/>
    <s v="Intern P/R - Regular"/>
    <s v="352"/>
    <s v="IT Client Technology"/>
    <x v="0"/>
    <n v="6770"/>
    <s v="002"/>
  </r>
  <r>
    <s v="APR-26"/>
    <x v="0"/>
    <s v="50000"/>
    <x v="7"/>
    <m/>
    <s v="Intern P/R - Regular"/>
    <s v="352"/>
    <s v="IT Client Technology"/>
    <x v="0"/>
    <n v="-1759.53"/>
    <s v="002"/>
  </r>
  <r>
    <s v="FEB-26"/>
    <x v="0"/>
    <s v="50000"/>
    <x v="7"/>
    <s v="Intern P/R - Regular"/>
    <s v="Intern P/R - Regular"/>
    <s v="352"/>
    <s v="IT Client Technology"/>
    <x v="0"/>
    <n v="6048.5"/>
    <s v="002"/>
  </r>
  <r>
    <s v="FEB-26"/>
    <x v="0"/>
    <s v="50000"/>
    <x v="7"/>
    <m/>
    <s v="Intern P/R - Regular"/>
    <s v="352"/>
    <s v="IT Client Technology"/>
    <x v="0"/>
    <n v="-1572.01"/>
    <s v="002"/>
  </r>
  <r>
    <s v="JAN-26"/>
    <x v="0"/>
    <s v="50000"/>
    <x v="7"/>
    <s v="Intern P/R - Regular"/>
    <s v="Intern P/R - Regular"/>
    <s v="352"/>
    <s v="IT Client Technology"/>
    <x v="0"/>
    <n v="4823"/>
    <s v="002"/>
  </r>
  <r>
    <s v="JAN-26"/>
    <x v="0"/>
    <s v="50000"/>
    <x v="7"/>
    <m/>
    <s v="Intern P/R - Regular"/>
    <s v="352"/>
    <s v="IT Client Technology"/>
    <x v="0"/>
    <n v="-1253.5"/>
    <s v="002"/>
  </r>
  <r>
    <s v="JUN-26"/>
    <x v="0"/>
    <s v="50000"/>
    <x v="7"/>
    <s v="Intern P/R - Regular"/>
    <s v="Intern P/R - Regular"/>
    <s v="352"/>
    <s v="IT Client Technology"/>
    <x v="0"/>
    <n v="7817"/>
    <s v="002"/>
  </r>
  <r>
    <s v="JUN-26"/>
    <x v="0"/>
    <s v="50000"/>
    <x v="7"/>
    <m/>
    <s v="Intern P/R - Regular"/>
    <s v="352"/>
    <s v="IT Client Technology"/>
    <x v="0"/>
    <n v="-2031.64"/>
    <s v="002"/>
  </r>
  <r>
    <s v="MAR-26"/>
    <x v="0"/>
    <s v="50000"/>
    <x v="7"/>
    <s v="Intern P/R - Regular"/>
    <s v="Intern P/R - Regular"/>
    <s v="352"/>
    <s v="IT Client Technology"/>
    <x v="0"/>
    <n v="5368.5"/>
    <s v="002"/>
  </r>
  <r>
    <s v="MAR-26"/>
    <x v="0"/>
    <s v="50000"/>
    <x v="7"/>
    <m/>
    <s v="Intern P/R - Regular"/>
    <s v="352"/>
    <s v="IT Client Technology"/>
    <x v="0"/>
    <n v="-1395.27"/>
    <s v="002"/>
  </r>
  <r>
    <s v="MAY-26"/>
    <x v="0"/>
    <s v="50000"/>
    <x v="7"/>
    <s v="Intern P/R - Regular"/>
    <s v="Intern P/R - Regular"/>
    <s v="352"/>
    <s v="IT Client Technology"/>
    <x v="0"/>
    <n v="9130"/>
    <s v="002"/>
  </r>
  <r>
    <s v="MAY-26"/>
    <x v="0"/>
    <s v="50000"/>
    <x v="7"/>
    <m/>
    <s v="Intern P/R - Regular"/>
    <s v="352"/>
    <s v="IT Client Technology"/>
    <x v="0"/>
    <n v="-2372.88"/>
    <s v="002"/>
  </r>
  <r>
    <s v="APR-26"/>
    <x v="0"/>
    <s v="50000"/>
    <x v="7"/>
    <s v="Intern P/R - Regular"/>
    <s v="Intern P/R - Regular"/>
    <s v="351"/>
    <s v="Customer Applications"/>
    <x v="0"/>
    <n v="4101"/>
    <s v="002"/>
  </r>
  <r>
    <s v="FEB-26"/>
    <x v="0"/>
    <s v="50000"/>
    <x v="7"/>
    <s v="Intern P/R - Regular"/>
    <s v="Intern P/R - Regular"/>
    <s v="351"/>
    <s v="Customer Applications"/>
    <x v="0"/>
    <n v="3659"/>
    <s v="002"/>
  </r>
  <r>
    <s v="JAN-26"/>
    <x v="0"/>
    <s v="50000"/>
    <x v="7"/>
    <s v="Intern P/R - Regular"/>
    <s v="Intern P/R - Regular"/>
    <s v="351"/>
    <s v="Customer Applications"/>
    <x v="0"/>
    <n v="2940"/>
    <s v="002"/>
  </r>
  <r>
    <s v="JUN-26"/>
    <x v="0"/>
    <s v="50000"/>
    <x v="7"/>
    <s v="Intern P/R - Regular"/>
    <s v="Intern P/R - Regular"/>
    <s v="351"/>
    <s v="Customer Applications"/>
    <x v="0"/>
    <n v="3849"/>
    <s v="002"/>
  </r>
  <r>
    <s v="MAR-26"/>
    <x v="0"/>
    <s v="50000"/>
    <x v="7"/>
    <s v="Intern P/R - Regular"/>
    <s v="Intern P/R - Regular"/>
    <s v="351"/>
    <s v="Customer Applications"/>
    <x v="0"/>
    <n v="3131"/>
    <s v="002"/>
  </r>
  <r>
    <s v="MAY-26"/>
    <x v="0"/>
    <s v="50000"/>
    <x v="7"/>
    <s v="Intern P/R - Regular"/>
    <s v="Intern P/R - Regular"/>
    <s v="351"/>
    <s v="Customer Applications"/>
    <x v="0"/>
    <n v="5735"/>
    <s v="002"/>
  </r>
  <r>
    <s v="APR-26"/>
    <x v="0"/>
    <s v="50000"/>
    <x v="7"/>
    <s v="Intern P/R - Regular"/>
    <s v="Intern P/R - Regular"/>
    <s v="322"/>
    <s v="Plant Accounting"/>
    <x v="0"/>
    <n v="3188.5"/>
    <s v="002"/>
  </r>
  <r>
    <s v="FEB-26"/>
    <x v="0"/>
    <s v="50000"/>
    <x v="7"/>
    <s v="Intern P/R - Regular"/>
    <s v="Intern P/R - Regular"/>
    <s v="322"/>
    <s v="Plant Accounting"/>
    <x v="0"/>
    <n v="3240"/>
    <s v="002"/>
  </r>
  <r>
    <s v="JAN-26"/>
    <x v="0"/>
    <s v="50000"/>
    <x v="7"/>
    <s v="Intern P/R - Regular"/>
    <s v="Intern P/R - Regular"/>
    <s v="322"/>
    <s v="Plant Accounting"/>
    <x v="0"/>
    <n v="3285.5"/>
    <s v="002"/>
  </r>
  <r>
    <s v="JUN-26"/>
    <x v="0"/>
    <s v="50000"/>
    <x v="7"/>
    <s v="Intern P/R - Regular"/>
    <s v="Intern P/R - Regular"/>
    <s v="322"/>
    <s v="Plant Accounting"/>
    <x v="0"/>
    <n v="4968"/>
    <s v="002"/>
  </r>
  <r>
    <s v="MAR-26"/>
    <x v="0"/>
    <s v="50000"/>
    <x v="7"/>
    <s v="Intern P/R - Regular"/>
    <s v="Intern P/R - Regular"/>
    <s v="322"/>
    <s v="Plant Accounting"/>
    <x v="0"/>
    <n v="3560"/>
    <s v="002"/>
  </r>
  <r>
    <s v="MAY-26"/>
    <x v="0"/>
    <s v="50000"/>
    <x v="7"/>
    <s v="Intern P/R - Regular"/>
    <s v="Intern P/R - Regular"/>
    <s v="322"/>
    <s v="Plant Accounting"/>
    <x v="0"/>
    <n v="5736.5"/>
    <s v="002"/>
  </r>
  <r>
    <s v="APR-26"/>
    <x v="0"/>
    <s v="50000"/>
    <x v="7"/>
    <s v="Intern P/R - Regular"/>
    <s v="Intern P/R - Regular"/>
    <s v="321"/>
    <s v="External Reporting"/>
    <x v="0"/>
    <n v="1025"/>
    <s v="002"/>
  </r>
  <r>
    <s v="FEB-26"/>
    <x v="0"/>
    <s v="50000"/>
    <x v="7"/>
    <s v="Intern P/R - Regular"/>
    <s v="Intern P/R - Regular"/>
    <s v="321"/>
    <s v="External Reporting"/>
    <x v="0"/>
    <n v="225"/>
    <s v="002"/>
  </r>
  <r>
    <s v="JAN-26"/>
    <x v="0"/>
    <s v="50000"/>
    <x v="7"/>
    <s v="Intern P/R - Regular"/>
    <s v="Intern P/R - Regular"/>
    <s v="321"/>
    <s v="External Reporting"/>
    <x v="0"/>
    <n v="937.5"/>
    <s v="002"/>
  </r>
  <r>
    <s v="MAR-26"/>
    <x v="0"/>
    <s v="50000"/>
    <x v="7"/>
    <s v="Intern P/R - Regular"/>
    <s v="Intern P/R - Regular"/>
    <s v="321"/>
    <s v="External Reporting"/>
    <x v="0"/>
    <n v="625"/>
    <s v="002"/>
  </r>
  <r>
    <s v="MAY-26"/>
    <x v="0"/>
    <s v="50000"/>
    <x v="7"/>
    <s v="Intern P/R - Regular"/>
    <s v="Intern P/R - Regular"/>
    <s v="321"/>
    <s v="External Reporting"/>
    <x v="0"/>
    <n v="487.5"/>
    <s v="002"/>
  </r>
  <r>
    <s v="APR-26"/>
    <x v="0"/>
    <s v="50000"/>
    <x v="7"/>
    <s v="Intern P/R - Regular"/>
    <s v="Intern P/R - Regular"/>
    <s v="229"/>
    <s v="Cust Experience / Marketing"/>
    <x v="0"/>
    <n v="1903"/>
    <s v="002"/>
  </r>
  <r>
    <s v="JUN-26"/>
    <x v="0"/>
    <s v="50000"/>
    <x v="7"/>
    <s v="Intern P/R - Regular"/>
    <s v="Intern P/R - Regular"/>
    <s v="229"/>
    <s v="Cust Experience / Marketing"/>
    <x v="0"/>
    <n v="5581"/>
    <s v="002"/>
  </r>
  <r>
    <s v="MAY-26"/>
    <x v="0"/>
    <s v="50000"/>
    <x v="7"/>
    <s v="Intern P/R - Regular"/>
    <s v="Intern P/R - Regular"/>
    <s v="229"/>
    <s v="Cust Experience / Marketing"/>
    <x v="0"/>
    <n v="3716.5"/>
    <s v="002"/>
  </r>
  <r>
    <s v="APR-26"/>
    <x v="0"/>
    <s v="50000"/>
    <x v="7"/>
    <s v="Intern P/R - Regular"/>
    <s v="Intern P/R - Regular"/>
    <s v="201"/>
    <s v="HR Operations"/>
    <x v="0"/>
    <n v="2975"/>
    <s v="002"/>
  </r>
  <r>
    <s v="FEB-26"/>
    <x v="0"/>
    <s v="50000"/>
    <x v="7"/>
    <s v="Intern P/R - Regular"/>
    <s v="Intern P/R - Regular"/>
    <s v="201"/>
    <s v="HR Operations"/>
    <x v="0"/>
    <n v="2750"/>
    <s v="002"/>
  </r>
  <r>
    <s v="JUN-26"/>
    <x v="0"/>
    <s v="50000"/>
    <x v="7"/>
    <s v="Intern P/R - Regular"/>
    <s v="Intern P/R - Regular"/>
    <s v="201"/>
    <s v="HR Operations"/>
    <x v="0"/>
    <n v="3750"/>
    <s v="002"/>
  </r>
  <r>
    <s v="MAR-26"/>
    <x v="0"/>
    <s v="50000"/>
    <x v="7"/>
    <s v="Intern P/R - Regular"/>
    <s v="Intern P/R - Regular"/>
    <s v="201"/>
    <s v="HR Operations"/>
    <x v="0"/>
    <n v="3000"/>
    <s v="002"/>
  </r>
  <r>
    <s v="MAY-26"/>
    <x v="0"/>
    <s v="50000"/>
    <x v="7"/>
    <s v="Intern P/R - Regular"/>
    <s v="Intern P/R - Regular"/>
    <s v="201"/>
    <s v="HR Operations"/>
    <x v="0"/>
    <n v="4925"/>
    <s v="002"/>
  </r>
  <r>
    <s v="APR-26"/>
    <x v="0"/>
    <s v="50000"/>
    <x v="7"/>
    <s v="Intern P/R - Regular"/>
    <s v="Intern P/R - Regular"/>
    <s v="195"/>
    <s v="Safety"/>
    <x v="0"/>
    <n v="1463"/>
    <s v="002"/>
  </r>
  <r>
    <s v="FEB-26"/>
    <x v="0"/>
    <s v="50000"/>
    <x v="7"/>
    <s v="Intern P/R - Regular"/>
    <s v="Intern P/R - Regular"/>
    <s v="195"/>
    <s v="Safety"/>
    <x v="0"/>
    <n v="1353"/>
    <s v="002"/>
  </r>
  <r>
    <s v="JAN-26"/>
    <x v="0"/>
    <s v="50000"/>
    <x v="7"/>
    <s v="Intern P/R - Regular"/>
    <s v="Intern P/R - Regular"/>
    <s v="195"/>
    <s v="Safety"/>
    <x v="0"/>
    <n v="1628"/>
    <s v="002"/>
  </r>
  <r>
    <s v="JUN-26"/>
    <x v="0"/>
    <s v="50000"/>
    <x v="7"/>
    <s v="Intern P/R - Regular"/>
    <s v="Intern P/R - Regular"/>
    <s v="195"/>
    <s v="Safety"/>
    <x v="0"/>
    <n v="2266"/>
    <s v="002"/>
  </r>
  <r>
    <s v="MAR-26"/>
    <x v="0"/>
    <s v="50000"/>
    <x v="7"/>
    <s v="Intern P/R - Regular"/>
    <s v="Intern P/R - Regular"/>
    <s v="195"/>
    <s v="Safety"/>
    <x v="0"/>
    <n v="1111"/>
    <s v="002"/>
  </r>
  <r>
    <s v="MAY-26"/>
    <x v="0"/>
    <s v="50000"/>
    <x v="7"/>
    <s v="Intern P/R - Regular"/>
    <s v="Intern P/R - Regular"/>
    <s v="195"/>
    <s v="Safety"/>
    <x v="0"/>
    <n v="2640"/>
    <s v="002"/>
  </r>
  <r>
    <s v="APR-26"/>
    <x v="0"/>
    <s v="50000"/>
    <x v="7"/>
    <s v="Intern P/R - Regular"/>
    <s v="Intern P/R - Regular"/>
    <s v="193"/>
    <s v="Energy Delivery Environmental"/>
    <x v="0"/>
    <n v="718.75"/>
    <s v="002"/>
  </r>
  <r>
    <s v="FEB-26"/>
    <x v="0"/>
    <s v="50000"/>
    <x v="7"/>
    <s v="Intern P/R - Regular"/>
    <s v="Intern P/R - Regular"/>
    <s v="193"/>
    <s v="Energy Delivery Environmental"/>
    <x v="0"/>
    <n v="837.5"/>
    <s v="002"/>
  </r>
  <r>
    <s v="JAN-26"/>
    <x v="0"/>
    <s v="50000"/>
    <x v="7"/>
    <s v="Intern P/R - Regular"/>
    <s v="Intern P/R - Regular"/>
    <s v="193"/>
    <s v="Energy Delivery Environmental"/>
    <x v="0"/>
    <n v="1225"/>
    <s v="002"/>
  </r>
  <r>
    <s v="JUN-26"/>
    <x v="0"/>
    <s v="50000"/>
    <x v="7"/>
    <s v="Intern P/R - Regular"/>
    <s v="Intern P/R - Regular"/>
    <s v="193"/>
    <s v="Energy Delivery Environmental"/>
    <x v="0"/>
    <n v="2925"/>
    <s v="002"/>
  </r>
  <r>
    <s v="MAR-26"/>
    <x v="0"/>
    <s v="50000"/>
    <x v="7"/>
    <s v="Intern P/R - Regular"/>
    <s v="Intern P/R - Regular"/>
    <s v="193"/>
    <s v="Energy Delivery Environmental"/>
    <x v="0"/>
    <n v="750"/>
    <s v="002"/>
  </r>
  <r>
    <s v="MAY-26"/>
    <x v="0"/>
    <s v="50000"/>
    <x v="7"/>
    <s v="Intern P/R - Regular"/>
    <s v="Intern P/R - Regular"/>
    <s v="193"/>
    <s v="Energy Delivery Environmental"/>
    <x v="0"/>
    <n v="1356.25"/>
    <s v="002"/>
  </r>
  <r>
    <s v="APR-26"/>
    <x v="0"/>
    <s v="50000"/>
    <x v="8"/>
    <s v="Intern P/R - Accruals"/>
    <s v="Intern P/R - Accruals"/>
    <s v="936"/>
    <s v="Operations Excellence"/>
    <x v="0"/>
    <n v="541.20000000000005"/>
    <s v="002"/>
  </r>
  <r>
    <s v="FEB-26"/>
    <x v="0"/>
    <s v="50000"/>
    <x v="8"/>
    <s v="Intern P/R - Accruals"/>
    <s v="Intern P/R - Accruals"/>
    <s v="936"/>
    <s v="Operations Excellence"/>
    <x v="0"/>
    <n v="-682"/>
    <s v="002"/>
  </r>
  <r>
    <s v="JAN-26"/>
    <x v="0"/>
    <s v="50000"/>
    <x v="8"/>
    <s v="Intern P/R - Accruals"/>
    <s v="Intern P/R - Accruals"/>
    <s v="936"/>
    <s v="Operations Excellence"/>
    <x v="0"/>
    <n v="699.6"/>
    <s v="002"/>
  </r>
  <r>
    <s v="JUN-26"/>
    <x v="0"/>
    <s v="50000"/>
    <x v="8"/>
    <s v="Intern P/R - Accruals"/>
    <s v="Intern P/R - Accruals"/>
    <s v="936"/>
    <s v="Operations Excellence"/>
    <x v="0"/>
    <n v="325.60000000000002"/>
    <s v="002"/>
  </r>
  <r>
    <s v="MAR-26"/>
    <x v="0"/>
    <s v="50000"/>
    <x v="8"/>
    <s v="Intern P/R - Accruals"/>
    <s v="Intern P/R - Accruals"/>
    <s v="936"/>
    <s v="Operations Excellence"/>
    <x v="0"/>
    <n v="-316.8"/>
    <s v="002"/>
  </r>
  <r>
    <s v="MAY-26"/>
    <x v="0"/>
    <s v="50000"/>
    <x v="8"/>
    <s v="Intern P/R - Accruals"/>
    <s v="Intern P/R - Accruals"/>
    <s v="936"/>
    <s v="Operations Excellence"/>
    <x v="0"/>
    <n v="-356.4"/>
    <s v="002"/>
  </r>
  <r>
    <s v="APR-26"/>
    <x v="0"/>
    <s v="50000"/>
    <x v="8"/>
    <s v="Intern P/R - Accruals"/>
    <s v="Intern P/R - Accruals"/>
    <s v="805"/>
    <s v="Corp Environmental Services"/>
    <x v="0"/>
    <n v="640.95000000000005"/>
    <s v="002"/>
  </r>
  <r>
    <s v="FEB-26"/>
    <x v="0"/>
    <s v="50000"/>
    <x v="8"/>
    <s v="Intern P/R - Accruals"/>
    <s v="Intern P/R - Accruals"/>
    <s v="805"/>
    <s v="Corp Environmental Services"/>
    <x v="0"/>
    <n v="-355.75"/>
    <s v="002"/>
  </r>
  <r>
    <s v="JAN-26"/>
    <x v="0"/>
    <s v="50000"/>
    <x v="8"/>
    <s v="Intern P/R - Accruals"/>
    <s v="Intern P/R - Accruals"/>
    <s v="805"/>
    <s v="Corp Environmental Services"/>
    <x v="0"/>
    <n v="757.5"/>
    <s v="002"/>
  </r>
  <r>
    <s v="JUN-26"/>
    <x v="0"/>
    <s v="50000"/>
    <x v="8"/>
    <s v="Intern P/R - Accruals"/>
    <s v="Intern P/R - Accruals"/>
    <s v="805"/>
    <s v="Corp Environmental Services"/>
    <x v="0"/>
    <n v="1414.22"/>
    <s v="002"/>
  </r>
  <r>
    <s v="MAR-26"/>
    <x v="0"/>
    <s v="50000"/>
    <x v="8"/>
    <s v="Intern P/R - Accruals"/>
    <s v="Intern P/R - Accruals"/>
    <s v="805"/>
    <s v="Corp Environmental Services"/>
    <x v="0"/>
    <n v="119.65"/>
    <s v="002"/>
  </r>
  <r>
    <s v="MAY-26"/>
    <x v="0"/>
    <s v="50000"/>
    <x v="8"/>
    <s v="Intern P/R - Accruals"/>
    <s v="Intern P/R - Accruals"/>
    <s v="805"/>
    <s v="Corp Environmental Services"/>
    <x v="0"/>
    <n v="-1064.21"/>
    <s v="002"/>
  </r>
  <r>
    <s v="JUN-26"/>
    <x v="0"/>
    <s v="50000"/>
    <x v="8"/>
    <s v="Intern P/R - Accruals"/>
    <s v="Intern P/R - Accruals"/>
    <s v="671"/>
    <s v="ER Predictive Maintenance"/>
    <x v="0"/>
    <n v="1050"/>
    <s v="002"/>
  </r>
  <r>
    <s v="APR-26"/>
    <x v="0"/>
    <s v="50000"/>
    <x v="8"/>
    <s v="Intern P/R - Accruals"/>
    <s v="Intern P/R - Accruals"/>
    <s v="465"/>
    <s v="Energy Programs - Renewables"/>
    <x v="0"/>
    <n v="924"/>
    <s v="002"/>
  </r>
  <r>
    <s v="FEB-26"/>
    <x v="0"/>
    <s v="50000"/>
    <x v="8"/>
    <s v="Intern P/R - Accruals"/>
    <s v="Intern P/R - Accruals"/>
    <s v="465"/>
    <s v="Energy Programs - Renewables"/>
    <x v="0"/>
    <n v="-814"/>
    <s v="002"/>
  </r>
  <r>
    <s v="JAN-26"/>
    <x v="0"/>
    <s v="50000"/>
    <x v="8"/>
    <s v="Intern P/R - Accruals"/>
    <s v="Intern P/R - Accruals"/>
    <s v="465"/>
    <s v="Energy Programs - Renewables"/>
    <x v="0"/>
    <n v="607.20000000000005"/>
    <s v="002"/>
  </r>
  <r>
    <s v="JUN-26"/>
    <x v="0"/>
    <s v="50000"/>
    <x v="8"/>
    <s v="Intern P/R - Accruals"/>
    <s v="Intern P/R - Accruals"/>
    <s v="465"/>
    <s v="Energy Programs - Renewables"/>
    <x v="0"/>
    <n v="640.20000000000005"/>
    <s v="002"/>
  </r>
  <r>
    <s v="MAR-26"/>
    <x v="0"/>
    <s v="50000"/>
    <x v="8"/>
    <s v="Intern P/R - Accruals"/>
    <s v="Intern P/R - Accruals"/>
    <s v="465"/>
    <s v="Energy Programs - Renewables"/>
    <x v="0"/>
    <n v="470.8"/>
    <s v="002"/>
  </r>
  <r>
    <s v="MAY-26"/>
    <x v="0"/>
    <s v="50000"/>
    <x v="8"/>
    <s v="Intern P/R - Accruals"/>
    <s v="Intern P/R - Accruals"/>
    <s v="465"/>
    <s v="Energy Programs - Renewables"/>
    <x v="0"/>
    <n v="-2010.8"/>
    <s v="002"/>
  </r>
  <r>
    <s v="APR-26"/>
    <x v="0"/>
    <s v="50000"/>
    <x v="8"/>
    <s v="Intern P/R - Accruals"/>
    <s v="Intern P/R - Accruals"/>
    <s v="385"/>
    <s v="Energy Programs"/>
    <x v="0"/>
    <n v="1251.8"/>
    <s v="002"/>
  </r>
  <r>
    <s v="FEB-26"/>
    <x v="0"/>
    <s v="50000"/>
    <x v="8"/>
    <s v="Intern P/R - Accruals"/>
    <s v="Intern P/R - Accruals"/>
    <s v="385"/>
    <s v="Energy Programs"/>
    <x v="0"/>
    <n v="-121"/>
    <s v="002"/>
  </r>
  <r>
    <s v="JAN-26"/>
    <x v="0"/>
    <s v="50000"/>
    <x v="8"/>
    <s v="Intern P/R - Accruals"/>
    <s v="Intern P/R - Accruals"/>
    <s v="385"/>
    <s v="Energy Programs"/>
    <x v="0"/>
    <n v="253"/>
    <s v="002"/>
  </r>
  <r>
    <s v="JUN-26"/>
    <x v="0"/>
    <s v="50000"/>
    <x v="8"/>
    <s v="Intern P/R - Accruals"/>
    <s v="Intern P/R - Accruals"/>
    <s v="385"/>
    <s v="Energy Programs"/>
    <x v="0"/>
    <n v="771.1"/>
    <s v="002"/>
  </r>
  <r>
    <s v="MAR-26"/>
    <x v="0"/>
    <s v="50000"/>
    <x v="8"/>
    <s v="Intern P/R - Accruals"/>
    <s v="Intern P/R - Accruals"/>
    <s v="385"/>
    <s v="Energy Programs"/>
    <x v="0"/>
    <n v="-44"/>
    <s v="002"/>
  </r>
  <r>
    <s v="MAY-26"/>
    <x v="0"/>
    <s v="50000"/>
    <x v="8"/>
    <s v="Intern P/R - Accruals"/>
    <s v="Intern P/R - Accruals"/>
    <s v="385"/>
    <s v="Energy Programs"/>
    <x v="0"/>
    <n v="-2280.3000000000002"/>
    <s v="002"/>
  </r>
  <r>
    <s v="APR-26"/>
    <x v="0"/>
    <s v="50000"/>
    <x v="8"/>
    <s v="Intern P/R - Accruals"/>
    <s v="Intern P/R - Accruals"/>
    <s v="381"/>
    <s v="Rates"/>
    <x v="0"/>
    <n v="387.2"/>
    <s v="002"/>
  </r>
  <r>
    <s v="FEB-26"/>
    <x v="0"/>
    <s v="50000"/>
    <x v="8"/>
    <s v="Intern P/R - Accruals"/>
    <s v="Intern P/R - Accruals"/>
    <s v="381"/>
    <s v="Rates"/>
    <x v="0"/>
    <n v="-330"/>
    <s v="002"/>
  </r>
  <r>
    <s v="JAN-26"/>
    <x v="0"/>
    <s v="50000"/>
    <x v="8"/>
    <s v="Intern P/R - Accruals"/>
    <s v="Intern P/R - Accruals"/>
    <s v="381"/>
    <s v="Rates"/>
    <x v="0"/>
    <n v="101.2"/>
    <s v="002"/>
  </r>
  <r>
    <s v="JUN-26"/>
    <x v="0"/>
    <s v="50000"/>
    <x v="8"/>
    <s v="Intern P/R - Accruals"/>
    <s v="Intern P/R - Accruals"/>
    <s v="381"/>
    <s v="Rates"/>
    <x v="0"/>
    <n v="-22"/>
    <s v="002"/>
  </r>
  <r>
    <s v="MAR-26"/>
    <x v="0"/>
    <s v="50000"/>
    <x v="8"/>
    <s v="Intern P/R - Accruals"/>
    <s v="Intern P/R - Accruals"/>
    <s v="381"/>
    <s v="Rates"/>
    <x v="0"/>
    <n v="-70.400000000000006"/>
    <s v="002"/>
  </r>
  <r>
    <s v="MAY-26"/>
    <x v="0"/>
    <s v="50000"/>
    <x v="8"/>
    <s v="Intern P/R - Accruals"/>
    <s v="Intern P/R - Accruals"/>
    <s v="381"/>
    <s v="Rates"/>
    <x v="0"/>
    <n v="-239.8"/>
    <s v="002"/>
  </r>
  <r>
    <s v="APR-26"/>
    <x v="0"/>
    <s v="50000"/>
    <x v="8"/>
    <s v="Intern P/R - Accruals"/>
    <s v="Intern P/R - Accruals"/>
    <s v="357"/>
    <s v="Business Applications &amp; Data Analytics"/>
    <x v="0"/>
    <n v="889.35"/>
    <s v="002"/>
  </r>
  <r>
    <s v="APR-26"/>
    <x v="0"/>
    <s v="50000"/>
    <x v="8"/>
    <m/>
    <s v="Intern P/R - Accruals"/>
    <s v="357"/>
    <s v="Business Applications &amp; Data Analytics"/>
    <x v="0"/>
    <n v="-231.14"/>
    <s v="002"/>
  </r>
  <r>
    <s v="JUN-26"/>
    <x v="0"/>
    <s v="50000"/>
    <x v="8"/>
    <s v="Intern P/R - Accruals"/>
    <s v="Intern P/R - Accruals"/>
    <s v="357"/>
    <s v="Business Applications &amp; Data Analytics"/>
    <x v="0"/>
    <n v="88.2"/>
    <s v="002"/>
  </r>
  <r>
    <s v="MAY-26"/>
    <x v="0"/>
    <s v="50000"/>
    <x v="8"/>
    <s v="Intern P/R - Accruals"/>
    <s v="Intern P/R - Accruals"/>
    <s v="357"/>
    <s v="Business Applications &amp; Data Analytics"/>
    <x v="0"/>
    <n v="-154.35"/>
    <s v="002"/>
  </r>
  <r>
    <s v="MAY-26"/>
    <x v="0"/>
    <s v="50000"/>
    <x v="8"/>
    <m/>
    <s v="Intern P/R - Accruals"/>
    <s v="357"/>
    <s v="Business Applications &amp; Data Analytics"/>
    <x v="0"/>
    <n v="231.14"/>
    <s v="002"/>
  </r>
  <r>
    <s v="APR-26"/>
    <x v="0"/>
    <s v="50000"/>
    <x v="8"/>
    <s v="Intern P/R - Accruals"/>
    <s v="Intern P/R - Accruals"/>
    <s v="355"/>
    <s v="IS Data Architecture"/>
    <x v="0"/>
    <n v="1299.8"/>
    <s v="002"/>
  </r>
  <r>
    <s v="APR-26"/>
    <x v="0"/>
    <s v="50000"/>
    <x v="8"/>
    <m/>
    <s v="Intern P/R - Accruals"/>
    <s v="355"/>
    <s v="IS Data Architecture"/>
    <x v="0"/>
    <n v="-354.97"/>
    <s v="002"/>
  </r>
  <r>
    <s v="FEB-26"/>
    <x v="0"/>
    <s v="50000"/>
    <x v="8"/>
    <s v="Intern P/R - Accruals"/>
    <s v="Intern P/R - Accruals"/>
    <s v="355"/>
    <s v="IS Data Architecture"/>
    <x v="0"/>
    <n v="-1248"/>
    <s v="002"/>
  </r>
  <r>
    <s v="FEB-26"/>
    <x v="0"/>
    <s v="50000"/>
    <x v="8"/>
    <m/>
    <s v="Intern P/R - Accruals"/>
    <s v="355"/>
    <s v="IS Data Architecture"/>
    <x v="0"/>
    <n v="115.65"/>
    <s v="002"/>
  </r>
  <r>
    <s v="JAN-26"/>
    <x v="0"/>
    <s v="50000"/>
    <x v="8"/>
    <s v="Intern P/R - Accruals"/>
    <s v="Intern P/R - Accruals"/>
    <s v="355"/>
    <s v="IS Data Architecture"/>
    <x v="0"/>
    <n v="1196.5999999999999"/>
    <s v="002"/>
  </r>
  <r>
    <s v="JAN-26"/>
    <x v="0"/>
    <s v="50000"/>
    <x v="8"/>
    <m/>
    <s v="Intern P/R - Accruals"/>
    <s v="355"/>
    <s v="IS Data Architecture"/>
    <x v="0"/>
    <n v="-120.02"/>
    <s v="002"/>
  </r>
  <r>
    <s v="JUN-26"/>
    <x v="0"/>
    <s v="50000"/>
    <x v="8"/>
    <s v="Intern P/R - Accruals"/>
    <s v="Intern P/R - Accruals"/>
    <s v="355"/>
    <s v="IS Data Architecture"/>
    <x v="0"/>
    <n v="437.35"/>
    <s v="002"/>
  </r>
  <r>
    <s v="JUN-26"/>
    <x v="0"/>
    <s v="50000"/>
    <x v="8"/>
    <m/>
    <s v="Intern P/R - Accruals"/>
    <s v="355"/>
    <s v="IS Data Architecture"/>
    <x v="0"/>
    <n v="-104.52"/>
    <s v="002"/>
  </r>
  <r>
    <s v="MAR-26"/>
    <x v="0"/>
    <s v="50000"/>
    <x v="8"/>
    <s v="Intern P/R - Accruals"/>
    <s v="Intern P/R - Accruals"/>
    <s v="355"/>
    <s v="IS Data Architecture"/>
    <x v="0"/>
    <n v="79.2"/>
    <s v="002"/>
  </r>
  <r>
    <s v="MAR-26"/>
    <x v="0"/>
    <s v="50000"/>
    <x v="8"/>
    <m/>
    <s v="Intern P/R - Accruals"/>
    <s v="355"/>
    <s v="IS Data Architecture"/>
    <x v="0"/>
    <n v="-6.29"/>
    <s v="002"/>
  </r>
  <r>
    <s v="MAY-26"/>
    <x v="0"/>
    <s v="50000"/>
    <x v="8"/>
    <s v="Intern P/R - Accruals"/>
    <s v="Intern P/R - Accruals"/>
    <s v="355"/>
    <s v="IS Data Architecture"/>
    <x v="0"/>
    <n v="-1441.5"/>
    <s v="002"/>
  </r>
  <r>
    <s v="MAY-26"/>
    <x v="0"/>
    <s v="50000"/>
    <x v="8"/>
    <m/>
    <s v="Intern P/R - Accruals"/>
    <s v="355"/>
    <s v="IS Data Architecture"/>
    <x v="0"/>
    <n v="397.51"/>
    <s v="002"/>
  </r>
  <r>
    <s v="APR-26"/>
    <x v="0"/>
    <s v="50000"/>
    <x v="8"/>
    <s v="Intern P/R - Accruals"/>
    <s v="Intern P/R - Accruals"/>
    <s v="354"/>
    <s v="Enterprise Cyber Security"/>
    <x v="0"/>
    <n v="1795.5"/>
    <s v="002"/>
  </r>
  <r>
    <s v="APR-26"/>
    <x v="0"/>
    <s v="50000"/>
    <x v="8"/>
    <m/>
    <s v="Intern P/R - Accruals"/>
    <s v="354"/>
    <s v="Enterprise Cyber Security"/>
    <x v="0"/>
    <n v="-466.65"/>
    <s v="002"/>
  </r>
  <r>
    <s v="JUN-26"/>
    <x v="0"/>
    <s v="50000"/>
    <x v="8"/>
    <s v="Intern P/R - Accruals"/>
    <s v="Intern P/R - Accruals"/>
    <s v="354"/>
    <s v="Enterprise Cyber Security"/>
    <x v="0"/>
    <n v="304"/>
    <s v="002"/>
  </r>
  <r>
    <s v="JUN-26"/>
    <x v="0"/>
    <s v="50000"/>
    <x v="8"/>
    <m/>
    <s v="Intern P/R - Accruals"/>
    <s v="354"/>
    <s v="Enterprise Cyber Security"/>
    <x v="0"/>
    <n v="-79.010000000000005"/>
    <s v="002"/>
  </r>
  <r>
    <s v="MAY-26"/>
    <x v="0"/>
    <s v="50000"/>
    <x v="8"/>
    <s v="Intern P/R - Accruals"/>
    <s v="Intern P/R - Accruals"/>
    <s v="354"/>
    <s v="Enterprise Cyber Security"/>
    <x v="0"/>
    <n v="-1035.5"/>
    <s v="002"/>
  </r>
  <r>
    <s v="MAY-26"/>
    <x v="0"/>
    <s v="50000"/>
    <x v="8"/>
    <m/>
    <s v="Intern P/R - Accruals"/>
    <s v="354"/>
    <s v="Enterprise Cyber Security"/>
    <x v="0"/>
    <n v="269.13"/>
    <s v="002"/>
  </r>
  <r>
    <s v="APR-26"/>
    <x v="0"/>
    <s v="50000"/>
    <x v="8"/>
    <s v="Intern P/R - Accruals"/>
    <s v="Intern P/R - Accruals"/>
    <s v="353"/>
    <s v="IT Infrastructure"/>
    <x v="0"/>
    <n v="-149.1"/>
    <s v="002"/>
  </r>
  <r>
    <s v="APR-26"/>
    <x v="0"/>
    <s v="50000"/>
    <x v="8"/>
    <m/>
    <s v="Intern P/R - Accruals"/>
    <s v="353"/>
    <s v="IT Infrastructure"/>
    <x v="0"/>
    <n v="38.75"/>
    <s v="002"/>
  </r>
  <r>
    <s v="FEB-26"/>
    <x v="0"/>
    <s v="50000"/>
    <x v="8"/>
    <s v="Intern P/R - Accruals"/>
    <s v="Intern P/R - Accruals"/>
    <s v="353"/>
    <s v="IT Infrastructure"/>
    <x v="0"/>
    <n v="-777"/>
    <s v="002"/>
  </r>
  <r>
    <s v="FEB-26"/>
    <x v="0"/>
    <s v="50000"/>
    <x v="8"/>
    <m/>
    <s v="Intern P/R - Accruals"/>
    <s v="353"/>
    <s v="IT Infrastructure"/>
    <x v="0"/>
    <n v="201.94"/>
    <s v="002"/>
  </r>
  <r>
    <s v="JAN-26"/>
    <x v="0"/>
    <s v="50000"/>
    <x v="8"/>
    <s v="Intern P/R - Accruals"/>
    <s v="Intern P/R - Accruals"/>
    <s v="353"/>
    <s v="IT Infrastructure"/>
    <x v="0"/>
    <n v="638.4"/>
    <s v="002"/>
  </r>
  <r>
    <s v="JAN-26"/>
    <x v="0"/>
    <s v="50000"/>
    <x v="8"/>
    <m/>
    <s v="Intern P/R - Accruals"/>
    <s v="353"/>
    <s v="IT Infrastructure"/>
    <x v="0"/>
    <n v="-165.91"/>
    <s v="002"/>
  </r>
  <r>
    <s v="JUN-26"/>
    <x v="0"/>
    <s v="50000"/>
    <x v="8"/>
    <s v="Intern P/R - Accruals"/>
    <s v="Intern P/R - Accruals"/>
    <s v="353"/>
    <s v="IT Infrastructure"/>
    <x v="0"/>
    <n v="-17.850000000000001"/>
    <s v="002"/>
  </r>
  <r>
    <s v="JUN-26"/>
    <x v="0"/>
    <s v="50000"/>
    <x v="8"/>
    <m/>
    <s v="Intern P/R - Accruals"/>
    <s v="353"/>
    <s v="IT Infrastructure"/>
    <x v="0"/>
    <n v="4.63"/>
    <s v="002"/>
  </r>
  <r>
    <s v="MAR-26"/>
    <x v="0"/>
    <s v="50000"/>
    <x v="8"/>
    <s v="Intern P/R - Accruals"/>
    <s v="Intern P/R - Accruals"/>
    <s v="353"/>
    <s v="IT Infrastructure"/>
    <x v="0"/>
    <n v="8.4"/>
    <s v="002"/>
  </r>
  <r>
    <s v="MAR-26"/>
    <x v="0"/>
    <s v="50000"/>
    <x v="8"/>
    <m/>
    <s v="Intern P/R - Accruals"/>
    <s v="353"/>
    <s v="IT Infrastructure"/>
    <x v="0"/>
    <n v="-2.1800000000000002"/>
    <s v="002"/>
  </r>
  <r>
    <s v="MAY-26"/>
    <x v="0"/>
    <s v="50000"/>
    <x v="8"/>
    <s v="Intern P/R - Accruals"/>
    <s v="Intern P/R - Accruals"/>
    <s v="353"/>
    <s v="IT Infrastructure"/>
    <x v="0"/>
    <n v="-452.55"/>
    <s v="002"/>
  </r>
  <r>
    <s v="MAY-26"/>
    <x v="0"/>
    <s v="50000"/>
    <x v="8"/>
    <m/>
    <s v="Intern P/R - Accruals"/>
    <s v="353"/>
    <s v="IT Infrastructure"/>
    <x v="0"/>
    <n v="117.62"/>
    <s v="002"/>
  </r>
  <r>
    <s v="APR-26"/>
    <x v="0"/>
    <s v="50000"/>
    <x v="8"/>
    <s v="Intern P/R - Accruals"/>
    <s v="Intern P/R - Accruals"/>
    <s v="352"/>
    <s v="IT Client Technology"/>
    <x v="0"/>
    <n v="1816"/>
    <s v="002"/>
  </r>
  <r>
    <s v="APR-26"/>
    <x v="0"/>
    <s v="50000"/>
    <x v="8"/>
    <m/>
    <s v="Intern P/R - Accruals"/>
    <s v="352"/>
    <s v="IT Client Technology"/>
    <x v="0"/>
    <n v="-471.96"/>
    <s v="002"/>
  </r>
  <r>
    <s v="FEB-26"/>
    <x v="0"/>
    <s v="50000"/>
    <x v="8"/>
    <s v="Intern P/R - Accruals"/>
    <s v="Intern P/R - Accruals"/>
    <s v="352"/>
    <s v="IT Client Technology"/>
    <x v="0"/>
    <n v="70.5"/>
    <s v="002"/>
  </r>
  <r>
    <s v="FEB-26"/>
    <x v="0"/>
    <s v="50000"/>
    <x v="8"/>
    <m/>
    <s v="Intern P/R - Accruals"/>
    <s v="352"/>
    <s v="IT Client Technology"/>
    <x v="0"/>
    <n v="-18.32"/>
    <s v="002"/>
  </r>
  <r>
    <s v="JAN-26"/>
    <x v="0"/>
    <s v="50000"/>
    <x v="8"/>
    <s v="Intern P/R - Accruals"/>
    <s v="Intern P/R - Accruals"/>
    <s v="352"/>
    <s v="IT Client Technology"/>
    <x v="0"/>
    <n v="41.4"/>
    <s v="002"/>
  </r>
  <r>
    <s v="JAN-26"/>
    <x v="0"/>
    <s v="50000"/>
    <x v="8"/>
    <m/>
    <s v="Intern P/R - Accruals"/>
    <s v="352"/>
    <s v="IT Client Technology"/>
    <x v="0"/>
    <n v="-10.75"/>
    <s v="002"/>
  </r>
  <r>
    <s v="JUN-26"/>
    <x v="0"/>
    <s v="50000"/>
    <x v="8"/>
    <s v="Intern P/R - Accruals"/>
    <s v="Intern P/R - Accruals"/>
    <s v="352"/>
    <s v="IT Client Technology"/>
    <x v="0"/>
    <n v="1222.5999999999999"/>
    <s v="002"/>
  </r>
  <r>
    <s v="JUN-26"/>
    <x v="0"/>
    <s v="50000"/>
    <x v="8"/>
    <m/>
    <s v="Intern P/R - Accruals"/>
    <s v="352"/>
    <s v="IT Client Technology"/>
    <x v="0"/>
    <n v="-317.75"/>
    <s v="002"/>
  </r>
  <r>
    <s v="MAR-26"/>
    <x v="0"/>
    <s v="50000"/>
    <x v="8"/>
    <s v="Intern P/R - Accruals"/>
    <s v="Intern P/R - Accruals"/>
    <s v="352"/>
    <s v="IT Client Technology"/>
    <x v="0"/>
    <n v="-217.9"/>
    <s v="002"/>
  </r>
  <r>
    <s v="MAR-26"/>
    <x v="0"/>
    <s v="50000"/>
    <x v="8"/>
    <m/>
    <s v="Intern P/R - Accruals"/>
    <s v="352"/>
    <s v="IT Client Technology"/>
    <x v="0"/>
    <n v="56.64"/>
    <s v="002"/>
  </r>
  <r>
    <s v="MAY-26"/>
    <x v="0"/>
    <s v="50000"/>
    <x v="8"/>
    <s v="Intern P/R - Accruals"/>
    <s v="Intern P/R - Accruals"/>
    <s v="352"/>
    <s v="IT Client Technology"/>
    <x v="0"/>
    <n v="-3322.6"/>
    <s v="002"/>
  </r>
  <r>
    <s v="MAY-26"/>
    <x v="0"/>
    <s v="50000"/>
    <x v="8"/>
    <m/>
    <s v="Intern P/R - Accruals"/>
    <s v="352"/>
    <s v="IT Client Technology"/>
    <x v="0"/>
    <n v="863.53"/>
    <s v="002"/>
  </r>
  <r>
    <s v="APR-26"/>
    <x v="0"/>
    <s v="50000"/>
    <x v="8"/>
    <s v="Intern P/R - Accruals"/>
    <s v="Intern P/R - Accruals"/>
    <s v="351"/>
    <s v="Customer Applications"/>
    <x v="0"/>
    <n v="2136.1999999999998"/>
    <s v="002"/>
  </r>
  <r>
    <s v="FEB-26"/>
    <x v="0"/>
    <s v="50000"/>
    <x v="8"/>
    <s v="Intern P/R - Accruals"/>
    <s v="Intern P/R - Accruals"/>
    <s v="351"/>
    <s v="Customer Applications"/>
    <x v="0"/>
    <n v="510"/>
    <s v="002"/>
  </r>
  <r>
    <s v="JAN-26"/>
    <x v="0"/>
    <s v="50000"/>
    <x v="8"/>
    <s v="Intern P/R - Accruals"/>
    <s v="Intern P/R - Accruals"/>
    <s v="351"/>
    <s v="Customer Applications"/>
    <x v="0"/>
    <n v="-1525.4"/>
    <s v="002"/>
  </r>
  <r>
    <s v="JAN-26"/>
    <x v="0"/>
    <s v="50000"/>
    <x v="8"/>
    <m/>
    <s v="Intern P/R - Accruals"/>
    <s v="351"/>
    <s v="Customer Applications"/>
    <x v="0"/>
    <n v="9.15"/>
    <s v="002"/>
  </r>
  <r>
    <s v="JUN-26"/>
    <x v="0"/>
    <s v="50000"/>
    <x v="8"/>
    <s v="Intern P/R - Accruals"/>
    <s v="Intern P/R - Accruals"/>
    <s v="351"/>
    <s v="Customer Applications"/>
    <x v="0"/>
    <n v="-254.25"/>
    <s v="002"/>
  </r>
  <r>
    <s v="MAR-26"/>
    <x v="0"/>
    <s v="50000"/>
    <x v="8"/>
    <s v="Intern P/R - Accruals"/>
    <s v="Intern P/R - Accruals"/>
    <s v="351"/>
    <s v="Customer Applications"/>
    <x v="0"/>
    <n v="-11.8"/>
    <s v="002"/>
  </r>
  <r>
    <s v="MAY-26"/>
    <x v="0"/>
    <s v="50000"/>
    <x v="8"/>
    <s v="Intern P/R - Accruals"/>
    <s v="Intern P/R - Accruals"/>
    <s v="351"/>
    <s v="Customer Applications"/>
    <x v="0"/>
    <n v="-2625.9"/>
    <s v="002"/>
  </r>
  <r>
    <s v="APR-26"/>
    <x v="0"/>
    <s v="50000"/>
    <x v="8"/>
    <s v="Intern P/R - Accruals"/>
    <s v="Intern P/R - Accruals"/>
    <s v="322"/>
    <s v="Plant Accounting"/>
    <x v="0"/>
    <n v="-160.1"/>
    <s v="002"/>
  </r>
  <r>
    <s v="FEB-26"/>
    <x v="0"/>
    <s v="50000"/>
    <x v="8"/>
    <s v="Intern P/R - Accruals"/>
    <s v="Intern P/R - Accruals"/>
    <s v="322"/>
    <s v="Plant Accounting"/>
    <x v="0"/>
    <n v="439.5"/>
    <s v="002"/>
  </r>
  <r>
    <s v="JAN-26"/>
    <x v="0"/>
    <s v="50000"/>
    <x v="8"/>
    <s v="Intern P/R - Accruals"/>
    <s v="Intern P/R - Accruals"/>
    <s v="322"/>
    <s v="Plant Accounting"/>
    <x v="0"/>
    <n v="-782.3"/>
    <s v="002"/>
  </r>
  <r>
    <s v="JUN-26"/>
    <x v="0"/>
    <s v="50000"/>
    <x v="8"/>
    <s v="Intern P/R - Accruals"/>
    <s v="Intern P/R - Accruals"/>
    <s v="322"/>
    <s v="Plant Accounting"/>
    <x v="0"/>
    <n v="579.70000000000005"/>
    <s v="002"/>
  </r>
  <r>
    <s v="MAR-26"/>
    <x v="0"/>
    <s v="50000"/>
    <x v="8"/>
    <s v="Intern P/R - Accruals"/>
    <s v="Intern P/R - Accruals"/>
    <s v="322"/>
    <s v="Plant Accounting"/>
    <x v="0"/>
    <n v="400"/>
    <s v="002"/>
  </r>
  <r>
    <s v="MAY-26"/>
    <x v="0"/>
    <s v="50000"/>
    <x v="8"/>
    <s v="Intern P/R - Accruals"/>
    <s v="Intern P/R - Accruals"/>
    <s v="322"/>
    <s v="Plant Accounting"/>
    <x v="0"/>
    <n v="-692.4"/>
    <s v="002"/>
  </r>
  <r>
    <s v="APR-26"/>
    <x v="0"/>
    <s v="50000"/>
    <x v="8"/>
    <s v="Intern P/R - Accruals"/>
    <s v="Intern P/R - Accruals"/>
    <s v="321"/>
    <s v="External Reporting"/>
    <x v="0"/>
    <n v="350"/>
    <s v="002"/>
  </r>
  <r>
    <s v="FEB-26"/>
    <x v="0"/>
    <s v="50000"/>
    <x v="8"/>
    <s v="Intern P/R - Accruals"/>
    <s v="Intern P/R - Accruals"/>
    <s v="321"/>
    <s v="External Reporting"/>
    <x v="0"/>
    <n v="-625"/>
    <s v="002"/>
  </r>
  <r>
    <s v="JAN-26"/>
    <x v="0"/>
    <s v="50000"/>
    <x v="8"/>
    <s v="Intern P/R - Accruals"/>
    <s v="Intern P/R - Accruals"/>
    <s v="321"/>
    <s v="External Reporting"/>
    <x v="0"/>
    <n v="405"/>
    <s v="002"/>
  </r>
  <r>
    <s v="MAR-26"/>
    <x v="0"/>
    <s v="50000"/>
    <x v="8"/>
    <s v="Intern P/R - Accruals"/>
    <s v="Intern P/R - Accruals"/>
    <s v="321"/>
    <s v="External Reporting"/>
    <x v="0"/>
    <n v="580"/>
    <s v="002"/>
  </r>
  <r>
    <s v="MAY-26"/>
    <x v="0"/>
    <s v="50000"/>
    <x v="8"/>
    <s v="Intern P/R - Accruals"/>
    <s v="Intern P/R - Accruals"/>
    <s v="321"/>
    <s v="External Reporting"/>
    <x v="0"/>
    <n v="-980"/>
    <s v="002"/>
  </r>
  <r>
    <s v="APR-26"/>
    <x v="0"/>
    <s v="50000"/>
    <x v="8"/>
    <s v="Intern P/R - Accruals"/>
    <s v="Intern P/R - Accruals"/>
    <s v="229"/>
    <s v="Cust Experience / Marketing"/>
    <x v="0"/>
    <n v="1201.2"/>
    <s v="002"/>
  </r>
  <r>
    <s v="JUN-26"/>
    <x v="0"/>
    <s v="50000"/>
    <x v="8"/>
    <s v="Intern P/R - Accruals"/>
    <s v="Intern P/R - Accruals"/>
    <s v="229"/>
    <s v="Cust Experience / Marketing"/>
    <x v="0"/>
    <n v="988.15"/>
    <s v="002"/>
  </r>
  <r>
    <s v="MAY-26"/>
    <x v="0"/>
    <s v="50000"/>
    <x v="8"/>
    <s v="Intern P/R - Accruals"/>
    <s v="Intern P/R - Accruals"/>
    <s v="229"/>
    <s v="Cust Experience / Marketing"/>
    <x v="0"/>
    <n v="-217.45"/>
    <s v="002"/>
  </r>
  <r>
    <s v="APR-26"/>
    <x v="0"/>
    <s v="50000"/>
    <x v="8"/>
    <s v="Intern P/R - Accruals"/>
    <s v="Intern P/R - Accruals"/>
    <s v="201"/>
    <s v="HR Operations"/>
    <x v="0"/>
    <n v="300"/>
    <s v="002"/>
  </r>
  <r>
    <s v="FEB-26"/>
    <x v="0"/>
    <s v="50000"/>
    <x v="8"/>
    <s v="Intern P/R - Accruals"/>
    <s v="Intern P/R - Accruals"/>
    <s v="201"/>
    <s v="HR Operations"/>
    <x v="0"/>
    <n v="1425"/>
    <s v="002"/>
  </r>
  <r>
    <s v="JUN-26"/>
    <x v="0"/>
    <s v="50000"/>
    <x v="8"/>
    <s v="Intern P/R - Accruals"/>
    <s v="Intern P/R - Accruals"/>
    <s v="201"/>
    <s v="HR Operations"/>
    <x v="0"/>
    <n v="437.5"/>
    <s v="002"/>
  </r>
  <r>
    <s v="MAR-26"/>
    <x v="0"/>
    <s v="50000"/>
    <x v="8"/>
    <s v="Intern P/R - Accruals"/>
    <s v="Intern P/R - Accruals"/>
    <s v="201"/>
    <s v="HR Operations"/>
    <x v="0"/>
    <n v="375"/>
    <s v="002"/>
  </r>
  <r>
    <s v="MAY-26"/>
    <x v="0"/>
    <s v="50000"/>
    <x v="8"/>
    <s v="Intern P/R - Accruals"/>
    <s v="Intern P/R - Accruals"/>
    <s v="201"/>
    <s v="HR Operations"/>
    <x v="0"/>
    <n v="-1137.5"/>
    <s v="002"/>
  </r>
  <r>
    <s v="APR-26"/>
    <x v="0"/>
    <s v="50000"/>
    <x v="8"/>
    <s v="Intern P/R - Accruals"/>
    <s v="Intern P/R - Accruals"/>
    <s v="195"/>
    <s v="Safety"/>
    <x v="0"/>
    <n v="600.6"/>
    <s v="002"/>
  </r>
  <r>
    <s v="FEB-26"/>
    <x v="0"/>
    <s v="50000"/>
    <x v="8"/>
    <s v="Intern P/R - Accruals"/>
    <s v="Intern P/R - Accruals"/>
    <s v="195"/>
    <s v="Safety"/>
    <x v="0"/>
    <n v="-154"/>
    <s v="002"/>
  </r>
  <r>
    <s v="JAN-26"/>
    <x v="0"/>
    <s v="50000"/>
    <x v="8"/>
    <s v="Intern P/R - Accruals"/>
    <s v="Intern P/R - Accruals"/>
    <s v="195"/>
    <s v="Safety"/>
    <x v="0"/>
    <n v="418"/>
    <s v="002"/>
  </r>
  <r>
    <s v="JUN-26"/>
    <x v="0"/>
    <s v="50000"/>
    <x v="8"/>
    <s v="Intern P/R - Accruals"/>
    <s v="Intern P/R - Accruals"/>
    <s v="195"/>
    <s v="Safety"/>
    <x v="0"/>
    <n v="534.6"/>
    <s v="002"/>
  </r>
  <r>
    <s v="MAR-26"/>
    <x v="0"/>
    <s v="50000"/>
    <x v="8"/>
    <s v="Intern P/R - Accruals"/>
    <s v="Intern P/R - Accruals"/>
    <s v="195"/>
    <s v="Safety"/>
    <x v="0"/>
    <n v="-242"/>
    <s v="002"/>
  </r>
  <r>
    <s v="MAY-26"/>
    <x v="0"/>
    <s v="50000"/>
    <x v="8"/>
    <s v="Intern P/R - Accruals"/>
    <s v="Intern P/R - Accruals"/>
    <s v="195"/>
    <s v="Safety"/>
    <x v="0"/>
    <n v="-457.6"/>
    <s v="002"/>
  </r>
  <r>
    <s v="APR-26"/>
    <x v="0"/>
    <s v="50000"/>
    <x v="8"/>
    <s v="Intern P/R - Accruals"/>
    <s v="Intern P/R - Accruals"/>
    <s v="193"/>
    <s v="Energy Delivery Environmental"/>
    <x v="0"/>
    <n v="371.25"/>
    <s v="002"/>
  </r>
  <r>
    <s v="FEB-26"/>
    <x v="0"/>
    <s v="50000"/>
    <x v="8"/>
    <s v="Intern P/R - Accruals"/>
    <s v="Intern P/R - Accruals"/>
    <s v="193"/>
    <s v="Energy Delivery Environmental"/>
    <x v="0"/>
    <n v="-193.75"/>
    <s v="002"/>
  </r>
  <r>
    <s v="JAN-26"/>
    <x v="0"/>
    <s v="50000"/>
    <x v="8"/>
    <s v="Intern P/R - Accruals"/>
    <s v="Intern P/R - Accruals"/>
    <s v="193"/>
    <s v="Energy Delivery Environmental"/>
    <x v="0"/>
    <n v="131"/>
    <s v="002"/>
  </r>
  <r>
    <s v="JUN-26"/>
    <x v="0"/>
    <s v="50000"/>
    <x v="8"/>
    <s v="Intern P/R - Accruals"/>
    <s v="Intern P/R - Accruals"/>
    <s v="193"/>
    <s v="Energy Delivery Environmental"/>
    <x v="0"/>
    <n v="1176.25"/>
    <s v="002"/>
  </r>
  <r>
    <s v="MAR-26"/>
    <x v="0"/>
    <s v="50000"/>
    <x v="8"/>
    <s v="Intern P/R - Accruals"/>
    <s v="Intern P/R - Accruals"/>
    <s v="193"/>
    <s v="Energy Delivery Environmental"/>
    <x v="0"/>
    <n v="-96.25"/>
    <s v="002"/>
  </r>
  <r>
    <s v="MAY-26"/>
    <x v="0"/>
    <s v="50000"/>
    <x v="8"/>
    <s v="Intern P/R - Accruals"/>
    <s v="Intern P/R - Accruals"/>
    <s v="193"/>
    <s v="Energy Delivery Environmental"/>
    <x v="0"/>
    <n v="-449.99"/>
    <s v="002"/>
  </r>
  <r>
    <s v="MAR-26"/>
    <x v="0"/>
    <s v="50000"/>
    <x v="9"/>
    <s v="Intern P/R - Overtime"/>
    <s v="Intern P/R - Overtime"/>
    <s v="352"/>
    <s v="IT Client Technology"/>
    <x v="0"/>
    <n v="66"/>
    <s v="002"/>
  </r>
  <r>
    <s v="MAR-26"/>
    <x v="0"/>
    <s v="50000"/>
    <x v="9"/>
    <m/>
    <s v="Intern P/R - Overtime"/>
    <s v="352"/>
    <s v="IT Client Technology"/>
    <x v="0"/>
    <n v="-17.149999999999999"/>
    <s v="002"/>
  </r>
  <r>
    <s v="JAN-26"/>
    <x v="0"/>
    <s v="50000"/>
    <x v="9"/>
    <s v="Intern P/R - Overtime"/>
    <s v="Intern P/R - Overtime"/>
    <s v="321"/>
    <s v="External Reporting"/>
    <x v="0"/>
    <n v="37.5"/>
    <s v="002"/>
  </r>
  <r>
    <s v="APR-26"/>
    <x v="0"/>
    <s v="50000"/>
    <x v="10"/>
    <s v="UNC P/R - OT Accrual"/>
    <s v="UNC P/R - OT Accrual"/>
    <s v="941"/>
    <s v="Contr/Wholesale Mktg"/>
    <x v="0"/>
    <n v="-312.25"/>
    <s v="002"/>
  </r>
  <r>
    <s v="FEB-26"/>
    <x v="0"/>
    <s v="50000"/>
    <x v="10"/>
    <s v="UNC P/R - OT Accrual"/>
    <s v="UNC P/R - OT Accrual"/>
    <s v="941"/>
    <s v="Contr/Wholesale Mktg"/>
    <x v="0"/>
    <n v="667.7"/>
    <s v="002"/>
  </r>
  <r>
    <s v="JAN-26"/>
    <x v="0"/>
    <s v="50000"/>
    <x v="10"/>
    <s v="UNC P/R - OT Accrual"/>
    <s v="UNC P/R - OT Accrual"/>
    <s v="941"/>
    <s v="Contr/Wholesale Mktg"/>
    <x v="0"/>
    <n v="-603.02"/>
    <s v="002"/>
  </r>
  <r>
    <s v="JUN-26"/>
    <x v="0"/>
    <s v="50000"/>
    <x v="10"/>
    <s v="UNC P/R - OT Accrual"/>
    <s v="UNC P/R - OT Accrual"/>
    <s v="941"/>
    <s v="Contr/Wholesale Mktg"/>
    <x v="0"/>
    <n v="317.22000000000003"/>
    <s v="002"/>
  </r>
  <r>
    <s v="MAR-26"/>
    <x v="0"/>
    <s v="50000"/>
    <x v="10"/>
    <s v="UNC P/R - OT Accrual"/>
    <s v="UNC P/R - OT Accrual"/>
    <s v="941"/>
    <s v="Contr/Wholesale Mktg"/>
    <x v="0"/>
    <n v="1495.78"/>
    <s v="002"/>
  </r>
  <r>
    <s v="MAY-26"/>
    <x v="0"/>
    <s v="50000"/>
    <x v="10"/>
    <s v="UNC P/R - OT Accrual"/>
    <s v="UNC P/R - OT Accrual"/>
    <s v="941"/>
    <s v="Contr/Wholesale Mktg"/>
    <x v="0"/>
    <n v="-2160.02"/>
    <s v="002"/>
  </r>
  <r>
    <s v="JAN-26"/>
    <x v="0"/>
    <s v="50000"/>
    <x v="10"/>
    <s v="UNC P/R - OT Accrual"/>
    <s v="UNC P/R - OT Accrual"/>
    <s v="938"/>
    <s v="T&amp;D Operations Administration"/>
    <x v="0"/>
    <n v="-165.46"/>
    <s v="002"/>
  </r>
  <r>
    <s v="JUN-26"/>
    <x v="0"/>
    <s v="50000"/>
    <x v="10"/>
    <s v="UNC P/R - OT Accrual"/>
    <s v="UNC P/R - OT Accrual"/>
    <s v="465"/>
    <s v="Energy Programs - Renewables"/>
    <x v="0"/>
    <n v="-70.7"/>
    <s v="002"/>
  </r>
  <r>
    <s v="MAY-26"/>
    <x v="0"/>
    <s v="50000"/>
    <x v="10"/>
    <s v="UNC P/R - OT Accrual"/>
    <s v="UNC P/R - OT Accrual"/>
    <s v="465"/>
    <s v="Energy Programs - Renewables"/>
    <x v="0"/>
    <n v="70.7"/>
    <s v="002"/>
  </r>
  <r>
    <s v="APR-26"/>
    <x v="0"/>
    <s v="50000"/>
    <x v="10"/>
    <s v="UNC P/R - OT Accrual"/>
    <s v="UNC P/R - OT Accrual"/>
    <s v="433"/>
    <s v="ER Solar PV"/>
    <x v="0"/>
    <n v="-715.25"/>
    <s v="002"/>
  </r>
  <r>
    <s v="MAR-26"/>
    <x v="0"/>
    <s v="50000"/>
    <x v="10"/>
    <s v="UNC P/R - OT Accrual"/>
    <s v="UNC P/R - OT Accrual"/>
    <s v="433"/>
    <s v="ER Solar PV"/>
    <x v="0"/>
    <n v="715.25"/>
    <s v="002"/>
  </r>
  <r>
    <s v="APR-26"/>
    <x v="0"/>
    <s v="50000"/>
    <x v="10"/>
    <s v="UNC P/R - OT Accrual"/>
    <s v="UNC P/R - OT Accrual"/>
    <s v="362"/>
    <s v="Financial Planning &amp; Analysis"/>
    <x v="0"/>
    <n v="-222.3"/>
    <s v="002"/>
  </r>
  <r>
    <s v="FEB-26"/>
    <x v="0"/>
    <s v="50000"/>
    <x v="10"/>
    <s v="UNC P/R - OT Accrual"/>
    <s v="UNC P/R - OT Accrual"/>
    <s v="362"/>
    <s v="Financial Planning &amp; Analysis"/>
    <x v="0"/>
    <n v="107.42"/>
    <s v="002"/>
  </r>
  <r>
    <s v="MAR-26"/>
    <x v="0"/>
    <s v="50000"/>
    <x v="10"/>
    <s v="UNC P/R - OT Accrual"/>
    <s v="UNC P/R - OT Accrual"/>
    <s v="362"/>
    <s v="Financial Planning &amp; Analysis"/>
    <x v="0"/>
    <n v="426.18"/>
    <s v="002"/>
  </r>
  <r>
    <s v="MAY-26"/>
    <x v="0"/>
    <s v="50000"/>
    <x v="10"/>
    <s v="UNC P/R - OT Accrual"/>
    <s v="UNC P/R - OT Accrual"/>
    <s v="362"/>
    <s v="Financial Planning &amp; Analysis"/>
    <x v="0"/>
    <n v="-311.3"/>
    <s v="002"/>
  </r>
  <r>
    <s v="APR-26"/>
    <x v="0"/>
    <s v="50000"/>
    <x v="10"/>
    <s v="UNC P/R - OT Accrual"/>
    <s v="UNC P/R - OT Accrual"/>
    <s v="353"/>
    <s v="IT Infrastructure"/>
    <x v="0"/>
    <n v="-361"/>
    <s v="002"/>
  </r>
  <r>
    <s v="APR-26"/>
    <x v="0"/>
    <s v="50000"/>
    <x v="10"/>
    <m/>
    <s v="UNC P/R - OT Accrual"/>
    <s v="353"/>
    <s v="IT Infrastructure"/>
    <x v="0"/>
    <n v="93.82"/>
    <s v="002"/>
  </r>
  <r>
    <s v="JAN-26"/>
    <x v="0"/>
    <s v="50000"/>
    <x v="10"/>
    <s v="UNC P/R - OT Accrual"/>
    <s v="UNC P/R - OT Accrual"/>
    <s v="353"/>
    <s v="IT Infrastructure"/>
    <x v="0"/>
    <n v="-407.89"/>
    <s v="002"/>
  </r>
  <r>
    <s v="JAN-26"/>
    <x v="0"/>
    <s v="50000"/>
    <x v="10"/>
    <m/>
    <s v="UNC P/R - OT Accrual"/>
    <s v="353"/>
    <s v="IT Infrastructure"/>
    <x v="0"/>
    <n v="106.01"/>
    <s v="002"/>
  </r>
  <r>
    <s v="JUN-26"/>
    <x v="0"/>
    <s v="50000"/>
    <x v="10"/>
    <s v="UNC P/R - OT Accrual"/>
    <s v="UNC P/R - OT Accrual"/>
    <s v="353"/>
    <s v="IT Infrastructure"/>
    <x v="0"/>
    <n v="105.29"/>
    <s v="002"/>
  </r>
  <r>
    <s v="JUN-26"/>
    <x v="0"/>
    <s v="50000"/>
    <x v="10"/>
    <m/>
    <s v="UNC P/R - OT Accrual"/>
    <s v="353"/>
    <s v="IT Infrastructure"/>
    <x v="0"/>
    <n v="-27.36"/>
    <s v="002"/>
  </r>
  <r>
    <s v="MAR-26"/>
    <x v="0"/>
    <s v="50000"/>
    <x v="10"/>
    <s v="UNC P/R - OT Accrual"/>
    <s v="UNC P/R - OT Accrual"/>
    <s v="353"/>
    <s v="IT Infrastructure"/>
    <x v="0"/>
    <n v="361"/>
    <s v="002"/>
  </r>
  <r>
    <s v="MAR-26"/>
    <x v="0"/>
    <s v="50000"/>
    <x v="10"/>
    <m/>
    <s v="UNC P/R - OT Accrual"/>
    <s v="353"/>
    <s v="IT Infrastructure"/>
    <x v="0"/>
    <n v="-93.82"/>
    <s v="002"/>
  </r>
  <r>
    <s v="APR-26"/>
    <x v="0"/>
    <s v="50000"/>
    <x v="10"/>
    <s v="UNC P/R - OT Accrual"/>
    <s v="UNC P/R - OT Accrual"/>
    <s v="352"/>
    <s v="IT Client Technology"/>
    <x v="0"/>
    <n v="835.75"/>
    <s v="002"/>
  </r>
  <r>
    <s v="APR-26"/>
    <x v="0"/>
    <s v="50000"/>
    <x v="10"/>
    <m/>
    <s v="UNC P/R - OT Accrual"/>
    <s v="352"/>
    <s v="IT Client Technology"/>
    <x v="0"/>
    <n v="-217.21"/>
    <s v="002"/>
  </r>
  <r>
    <s v="FEB-26"/>
    <x v="0"/>
    <s v="50000"/>
    <x v="10"/>
    <s v="UNC P/R - OT Accrual"/>
    <s v="UNC P/R - OT Accrual"/>
    <s v="352"/>
    <s v="IT Client Technology"/>
    <x v="0"/>
    <n v="26"/>
    <s v="002"/>
  </r>
  <r>
    <s v="FEB-26"/>
    <x v="0"/>
    <s v="50000"/>
    <x v="10"/>
    <m/>
    <s v="UNC P/R - OT Accrual"/>
    <s v="352"/>
    <s v="IT Client Technology"/>
    <x v="0"/>
    <n v="-6.76"/>
    <s v="002"/>
  </r>
  <r>
    <s v="JAN-26"/>
    <x v="0"/>
    <s v="50000"/>
    <x v="10"/>
    <s v="UNC P/R - OT Accrual"/>
    <s v="UNC P/R - OT Accrual"/>
    <s v="352"/>
    <s v="IT Client Technology"/>
    <x v="0"/>
    <n v="-370.03"/>
    <s v="002"/>
  </r>
  <r>
    <s v="JAN-26"/>
    <x v="0"/>
    <s v="50000"/>
    <x v="10"/>
    <m/>
    <s v="UNC P/R - OT Accrual"/>
    <s v="352"/>
    <s v="IT Client Technology"/>
    <x v="0"/>
    <n v="96.17"/>
    <s v="002"/>
  </r>
  <r>
    <s v="JUN-26"/>
    <x v="0"/>
    <s v="50000"/>
    <x v="10"/>
    <s v="UNC P/R - OT Accrual"/>
    <s v="UNC P/R - OT Accrual"/>
    <s v="352"/>
    <s v="IT Client Technology"/>
    <x v="0"/>
    <n v="60.08"/>
    <s v="002"/>
  </r>
  <r>
    <s v="JUN-26"/>
    <x v="0"/>
    <s v="50000"/>
    <x v="10"/>
    <m/>
    <s v="UNC P/R - OT Accrual"/>
    <s v="352"/>
    <s v="IT Client Technology"/>
    <x v="0"/>
    <n v="-15.61"/>
    <s v="002"/>
  </r>
  <r>
    <s v="MAR-26"/>
    <x v="0"/>
    <s v="50000"/>
    <x v="10"/>
    <s v="UNC P/R - OT Accrual"/>
    <s v="UNC P/R - OT Accrual"/>
    <s v="352"/>
    <s v="IT Client Technology"/>
    <x v="0"/>
    <n v="68"/>
    <s v="002"/>
  </r>
  <r>
    <s v="MAR-26"/>
    <x v="0"/>
    <s v="50000"/>
    <x v="10"/>
    <m/>
    <s v="UNC P/R - OT Accrual"/>
    <s v="352"/>
    <s v="IT Client Technology"/>
    <x v="0"/>
    <n v="-17.670000000000002"/>
    <s v="002"/>
  </r>
  <r>
    <s v="MAY-26"/>
    <x v="0"/>
    <s v="50000"/>
    <x v="10"/>
    <s v="UNC P/R - OT Accrual"/>
    <s v="UNC P/R - OT Accrual"/>
    <s v="352"/>
    <s v="IT Client Technology"/>
    <x v="0"/>
    <n v="-1314.3"/>
    <s v="002"/>
  </r>
  <r>
    <s v="MAY-26"/>
    <x v="0"/>
    <s v="50000"/>
    <x v="10"/>
    <m/>
    <s v="UNC P/R - OT Accrual"/>
    <s v="352"/>
    <s v="IT Client Technology"/>
    <x v="0"/>
    <n v="341.6"/>
    <s v="002"/>
  </r>
  <r>
    <s v="APR-26"/>
    <x v="0"/>
    <s v="50000"/>
    <x v="10"/>
    <s v="UNC P/R - OT Accrual"/>
    <s v="UNC P/R - OT Accrual"/>
    <s v="325"/>
    <s v="Accounts Payable - SGS U3&amp;4 Support"/>
    <x v="0"/>
    <n v="506.14"/>
    <s v="002"/>
  </r>
  <r>
    <s v="JUN-26"/>
    <x v="0"/>
    <s v="50000"/>
    <x v="10"/>
    <s v="UNC P/R - OT Accrual"/>
    <s v="UNC P/R - OT Accrual"/>
    <s v="325"/>
    <s v="Accounts Payable - SGS U3&amp;4 Support"/>
    <x v="0"/>
    <n v="96.41"/>
    <s v="002"/>
  </r>
  <r>
    <s v="MAY-26"/>
    <x v="0"/>
    <s v="50000"/>
    <x v="10"/>
    <s v="UNC P/R - OT Accrual"/>
    <s v="UNC P/R - OT Accrual"/>
    <s v="325"/>
    <s v="Accounts Payable - SGS U3&amp;4 Support"/>
    <x v="0"/>
    <n v="-476.01"/>
    <s v="002"/>
  </r>
  <r>
    <s v="APR-26"/>
    <x v="0"/>
    <s v="50000"/>
    <x v="10"/>
    <s v="UNC P/R - OT Accrual"/>
    <s v="UNC P/R - OT Accrual"/>
    <s v="320"/>
    <s v="Corporate Accounting"/>
    <x v="0"/>
    <n v="0.01"/>
    <s v="002"/>
  </r>
  <r>
    <s v="FEB-26"/>
    <x v="0"/>
    <s v="50000"/>
    <x v="10"/>
    <s v="UNC P/R - OT Accrual"/>
    <s v="UNC P/R - OT Accrual"/>
    <s v="320"/>
    <s v="Corporate Accounting"/>
    <x v="0"/>
    <n v="325.07"/>
    <s v="002"/>
  </r>
  <r>
    <s v="JAN-26"/>
    <x v="0"/>
    <s v="50000"/>
    <x v="10"/>
    <s v="UNC P/R - OT Accrual"/>
    <s v="UNC P/R - OT Accrual"/>
    <s v="320"/>
    <s v="Corporate Accounting"/>
    <x v="0"/>
    <n v="-80.02"/>
    <s v="002"/>
  </r>
  <r>
    <s v="MAR-26"/>
    <x v="0"/>
    <s v="50000"/>
    <x v="10"/>
    <s v="UNC P/R - OT Accrual"/>
    <s v="UNC P/R - OT Accrual"/>
    <s v="320"/>
    <s v="Corporate Accounting"/>
    <x v="0"/>
    <n v="-10.01"/>
    <s v="002"/>
  </r>
  <r>
    <s v="MAY-26"/>
    <x v="0"/>
    <s v="50000"/>
    <x v="10"/>
    <s v="UNC P/R - OT Accrual"/>
    <s v="UNC P/R - OT Accrual"/>
    <s v="320"/>
    <s v="Corporate Accounting"/>
    <x v="0"/>
    <n v="-315.07"/>
    <s v="002"/>
  </r>
  <r>
    <s v="APR-26"/>
    <x v="0"/>
    <s v="50000"/>
    <x v="10"/>
    <s v="UNC P/R - OT Accrual"/>
    <s v="UNC P/R - OT Accrual"/>
    <s v="317"/>
    <s v="Accounts Payable"/>
    <x v="0"/>
    <n v="277.8"/>
    <s v="002"/>
  </r>
  <r>
    <s v="MAY-26"/>
    <x v="0"/>
    <s v="50000"/>
    <x v="10"/>
    <s v="UNC P/R - OT Accrual"/>
    <s v="UNC P/R - OT Accrual"/>
    <s v="317"/>
    <s v="Accounts Payable"/>
    <x v="0"/>
    <n v="-277.8"/>
    <s v="002"/>
  </r>
  <r>
    <s v="APR-26"/>
    <x v="0"/>
    <s v="50000"/>
    <x v="10"/>
    <s v="UNC P/R - OT Accrual"/>
    <s v="UNC P/R - OT Accrual"/>
    <s v="316"/>
    <s v="Payroll"/>
    <x v="0"/>
    <n v="-815.59"/>
    <s v="002"/>
  </r>
  <r>
    <s v="MAR-26"/>
    <x v="0"/>
    <s v="50000"/>
    <x v="10"/>
    <s v="UNC P/R - OT Accrual"/>
    <s v="UNC P/R - OT Accrual"/>
    <s v="316"/>
    <s v="Payroll"/>
    <x v="0"/>
    <n v="815.59"/>
    <s v="002"/>
  </r>
  <r>
    <s v="FEB-26"/>
    <x v="0"/>
    <s v="50000"/>
    <x v="10"/>
    <s v="UNC P/R - OT Accrual"/>
    <s v="UNC P/R - OT Accrual"/>
    <s v="306"/>
    <s v="Energy Settlements"/>
    <x v="0"/>
    <n v="54.03"/>
    <s v="002"/>
  </r>
  <r>
    <s v="MAR-26"/>
    <x v="0"/>
    <s v="50000"/>
    <x v="10"/>
    <s v="UNC P/R - OT Accrual"/>
    <s v="UNC P/R - OT Accrual"/>
    <s v="306"/>
    <s v="Energy Settlements"/>
    <x v="0"/>
    <n v="-54.03"/>
    <s v="002"/>
  </r>
  <r>
    <s v="APR-26"/>
    <x v="0"/>
    <s v="50000"/>
    <x v="11"/>
    <s v="EXE P/R - Regular"/>
    <s v="EXE P/R - Regular"/>
    <s v="955"/>
    <s v="Resource Planning"/>
    <x v="0"/>
    <n v="14488.02"/>
    <s v="002"/>
  </r>
  <r>
    <s v="APR-26"/>
    <x v="0"/>
    <s v="50000"/>
    <x v="11"/>
    <s v="EXE P/R - Regular"/>
    <s v="EXE P/R - Regular"/>
    <s v="386"/>
    <s v="Regulatory Services"/>
    <x v="0"/>
    <n v="17557.96"/>
    <s v="002"/>
  </r>
  <r>
    <s v="JUN-26"/>
    <x v="0"/>
    <s v="50000"/>
    <x v="11"/>
    <s v="EXE P/R - Regular"/>
    <s v="EXE P/R - Regular"/>
    <s v="386"/>
    <s v="Regulatory Services"/>
    <x v="0"/>
    <n v="13319.83"/>
    <s v="002"/>
  </r>
  <r>
    <s v="MAY-26"/>
    <x v="0"/>
    <s v="50000"/>
    <x v="11"/>
    <s v="EXE P/R - Regular"/>
    <s v="EXE P/R - Regular"/>
    <s v="386"/>
    <s v="Regulatory Services"/>
    <x v="0"/>
    <n v="33905.01"/>
    <s v="002"/>
  </r>
  <r>
    <s v="APR-26"/>
    <x v="0"/>
    <s v="50000"/>
    <x v="12"/>
    <s v="EXE P/R - Accruals"/>
    <s v="EXE P/R - Accruals"/>
    <s v="955"/>
    <s v="Resource Planning"/>
    <x v="0"/>
    <n v="5795.22"/>
    <s v="002"/>
  </r>
  <r>
    <s v="MAY-26"/>
    <x v="0"/>
    <s v="50000"/>
    <x v="12"/>
    <s v="EXE P/R - Accruals"/>
    <s v="EXE P/R - Accruals"/>
    <s v="955"/>
    <s v="Resource Planning"/>
    <x v="0"/>
    <n v="-5795.22"/>
    <s v="002"/>
  </r>
  <r>
    <s v="APR-26"/>
    <x v="0"/>
    <s v="50000"/>
    <x v="12"/>
    <s v="EXE P/R - Accruals"/>
    <s v="EXE P/R - Accruals"/>
    <s v="386"/>
    <s v="Regulatory Services"/>
    <x v="0"/>
    <n v="16952.5"/>
    <s v="002"/>
  </r>
  <r>
    <s v="JUN-26"/>
    <x v="0"/>
    <s v="50000"/>
    <x v="12"/>
    <s v="EXE P/R - Accruals"/>
    <s v="EXE P/R - Accruals"/>
    <s v="386"/>
    <s v="Regulatory Services"/>
    <x v="0"/>
    <n v="3632.68"/>
    <s v="002"/>
  </r>
  <r>
    <s v="MAY-26"/>
    <x v="0"/>
    <s v="50000"/>
    <x v="12"/>
    <s v="EXE P/R - Accruals"/>
    <s v="EXE P/R - Accruals"/>
    <s v="386"/>
    <s v="Regulatory Services"/>
    <x v="0"/>
    <n v="-12108.93"/>
    <s v="002"/>
  </r>
  <r>
    <s v="FEB-26"/>
    <x v="0"/>
    <s v="50000"/>
    <x v="13"/>
    <s v="P/R - Paid Absences"/>
    <s v="P/R - Paid Absences"/>
    <s v="994"/>
    <s v="Welding &amp; Fab Shop"/>
    <x v="0"/>
    <n v="116.52"/>
    <s v="002"/>
  </r>
  <r>
    <s v="MAR-26"/>
    <x v="0"/>
    <s v="50000"/>
    <x v="13"/>
    <s v="P/R - Paid Absences"/>
    <s v="P/R - Paid Absences"/>
    <s v="994"/>
    <s v="Welding &amp; Fab Shop"/>
    <x v="0"/>
    <n v="-58.26"/>
    <s v="002"/>
  </r>
  <r>
    <s v="APR-26"/>
    <x v="0"/>
    <s v="50000"/>
    <x v="13"/>
    <s v="P/R - Paid Absences"/>
    <s v="P/R - Paid Absences"/>
    <s v="992"/>
    <s v="Heavy Equip &amp; Transport"/>
    <x v="0"/>
    <n v="-98.11"/>
    <s v="002"/>
  </r>
  <r>
    <s v="JUN-26"/>
    <x v="0"/>
    <s v="50000"/>
    <x v="13"/>
    <s v="P/R - Paid Absences"/>
    <s v="P/R - Paid Absences"/>
    <s v="992"/>
    <s v="Heavy Equip &amp; Transport"/>
    <x v="0"/>
    <n v="357.93"/>
    <s v="002"/>
  </r>
  <r>
    <s v="MAR-26"/>
    <x v="0"/>
    <s v="50000"/>
    <x v="13"/>
    <s v="P/R - Paid Absences"/>
    <s v="P/R - Paid Absences"/>
    <s v="992"/>
    <s v="Heavy Equip &amp; Transport"/>
    <x v="0"/>
    <n v="225.29"/>
    <s v="002"/>
  </r>
  <r>
    <s v="MAY-26"/>
    <x v="0"/>
    <s v="50000"/>
    <x v="13"/>
    <s v="P/R - Paid Absences"/>
    <s v="P/R - Paid Absences"/>
    <s v="992"/>
    <s v="Heavy Equip &amp; Transport"/>
    <x v="0"/>
    <n v="124.61"/>
    <s v="002"/>
  </r>
  <r>
    <s v="APR-26"/>
    <x v="0"/>
    <s v="50000"/>
    <x v="13"/>
    <s v="P/R - Paid Absences"/>
    <s v="P/R - Paid Absences"/>
    <s v="989"/>
    <s v="SC&amp;R Admin"/>
    <x v="0"/>
    <n v="-15.45"/>
    <s v="002"/>
  </r>
  <r>
    <s v="FEB-26"/>
    <x v="0"/>
    <s v="50000"/>
    <x v="13"/>
    <s v="P/R - Paid Absences"/>
    <s v="P/R - Paid Absences"/>
    <s v="989"/>
    <s v="SC&amp;R Admin"/>
    <x v="0"/>
    <n v="47.44"/>
    <s v="002"/>
  </r>
  <r>
    <s v="JUN-26"/>
    <x v="0"/>
    <s v="50000"/>
    <x v="13"/>
    <s v="P/R - Paid Absences"/>
    <s v="P/R - Paid Absences"/>
    <s v="989"/>
    <s v="SC&amp;R Admin"/>
    <x v="0"/>
    <n v="-1874.63"/>
    <s v="002"/>
  </r>
  <r>
    <s v="JUN-26"/>
    <x v="0"/>
    <s v="50000"/>
    <x v="13"/>
    <m/>
    <s v="P/R - Paid Absences"/>
    <s v="989"/>
    <s v="SC&amp;R Admin"/>
    <x v="0"/>
    <n v="-344.52"/>
    <s v="002"/>
  </r>
  <r>
    <s v="MAR-26"/>
    <x v="0"/>
    <s v="50000"/>
    <x v="13"/>
    <s v="P/R - Paid Absences"/>
    <s v="P/R - Paid Absences"/>
    <s v="989"/>
    <s v="SC&amp;R Admin"/>
    <x v="0"/>
    <n v="53.25"/>
    <s v="002"/>
  </r>
  <r>
    <s v="MAY-26"/>
    <x v="0"/>
    <s v="50000"/>
    <x v="13"/>
    <s v="P/R - Paid Absences"/>
    <s v="P/R - Paid Absences"/>
    <s v="989"/>
    <s v="SC&amp;R Admin"/>
    <x v="0"/>
    <n v="2220.6799999999998"/>
    <s v="002"/>
  </r>
  <r>
    <s v="APR-26"/>
    <x v="0"/>
    <s v="50000"/>
    <x v="13"/>
    <s v="P/R - Paid Absences"/>
    <s v="P/R - Paid Absences"/>
    <s v="988"/>
    <s v="T&amp;D Equipment C&amp;M Admin"/>
    <x v="0"/>
    <n v="189.67"/>
    <s v="002"/>
  </r>
  <r>
    <s v="APR-26"/>
    <x v="0"/>
    <s v="50000"/>
    <x v="13"/>
    <m/>
    <s v="P/R - Paid Absences"/>
    <s v="988"/>
    <s v="T&amp;D Equipment C&amp;M Admin"/>
    <x v="0"/>
    <n v="-75.87"/>
    <s v="002"/>
  </r>
  <r>
    <s v="FEB-26"/>
    <x v="0"/>
    <s v="50000"/>
    <x v="13"/>
    <s v="P/R - Paid Absences"/>
    <s v="P/R - Paid Absences"/>
    <s v="988"/>
    <s v="T&amp;D Equipment C&amp;M Admin"/>
    <x v="0"/>
    <n v="921.56"/>
    <s v="002"/>
  </r>
  <r>
    <s v="FEB-26"/>
    <x v="0"/>
    <s v="50000"/>
    <x v="13"/>
    <m/>
    <s v="P/R - Paid Absences"/>
    <s v="988"/>
    <s v="T&amp;D Equipment C&amp;M Admin"/>
    <x v="0"/>
    <n v="-26.65"/>
    <s v="002"/>
  </r>
  <r>
    <s v="JAN-26"/>
    <x v="0"/>
    <s v="50000"/>
    <x v="13"/>
    <s v="P/R - Paid Absences"/>
    <s v="P/R - Paid Absences"/>
    <s v="988"/>
    <s v="T&amp;D Equipment C&amp;M Admin"/>
    <x v="0"/>
    <n v="1317.3"/>
    <s v="002"/>
  </r>
  <r>
    <s v="JAN-26"/>
    <x v="0"/>
    <s v="50000"/>
    <x v="13"/>
    <m/>
    <s v="P/R - Paid Absences"/>
    <s v="988"/>
    <s v="T&amp;D Equipment C&amp;M Admin"/>
    <x v="0"/>
    <n v="-113.94"/>
    <s v="002"/>
  </r>
  <r>
    <s v="JUN-26"/>
    <x v="0"/>
    <s v="50000"/>
    <x v="13"/>
    <s v="P/R - Paid Absences"/>
    <s v="P/R - Paid Absences"/>
    <s v="988"/>
    <s v="T&amp;D Equipment C&amp;M Admin"/>
    <x v="0"/>
    <n v="428.35"/>
    <s v="002"/>
  </r>
  <r>
    <s v="JUN-26"/>
    <x v="0"/>
    <s v="50000"/>
    <x v="13"/>
    <m/>
    <s v="P/R - Paid Absences"/>
    <s v="988"/>
    <s v="T&amp;D Equipment C&amp;M Admin"/>
    <x v="0"/>
    <n v="-56.9"/>
    <s v="002"/>
  </r>
  <r>
    <s v="MAR-26"/>
    <x v="0"/>
    <s v="50000"/>
    <x v="13"/>
    <s v="P/R - Paid Absences"/>
    <s v="P/R - Paid Absences"/>
    <s v="988"/>
    <s v="T&amp;D Equipment C&amp;M Admin"/>
    <x v="0"/>
    <n v="1421.21"/>
    <s v="002"/>
  </r>
  <r>
    <s v="MAR-26"/>
    <x v="0"/>
    <s v="50000"/>
    <x v="13"/>
    <m/>
    <s v="P/R - Paid Absences"/>
    <s v="988"/>
    <s v="T&amp;D Equipment C&amp;M Admin"/>
    <x v="0"/>
    <n v="-47.93"/>
    <s v="002"/>
  </r>
  <r>
    <s v="MAY-26"/>
    <x v="0"/>
    <s v="50000"/>
    <x v="13"/>
    <s v="P/R - Paid Absences"/>
    <s v="P/R - Paid Absences"/>
    <s v="988"/>
    <s v="T&amp;D Equipment C&amp;M Admin"/>
    <x v="0"/>
    <n v="378"/>
    <s v="002"/>
  </r>
  <r>
    <s v="MAY-26"/>
    <x v="0"/>
    <s v="50000"/>
    <x v="13"/>
    <m/>
    <s v="P/R - Paid Absences"/>
    <s v="988"/>
    <s v="T&amp;D Equipment C&amp;M Admin"/>
    <x v="0"/>
    <n v="-5.17"/>
    <s v="002"/>
  </r>
  <r>
    <s v="APR-26"/>
    <x v="0"/>
    <s v="50000"/>
    <x v="13"/>
    <s v="P/R - Paid Absences"/>
    <s v="P/R - Paid Absences"/>
    <s v="987"/>
    <s v="Electronics/Comm C&amp;M"/>
    <x v="0"/>
    <n v="-486.43"/>
    <s v="002"/>
  </r>
  <r>
    <s v="APR-26"/>
    <x v="0"/>
    <s v="50000"/>
    <x v="13"/>
    <m/>
    <s v="P/R - Paid Absences"/>
    <s v="987"/>
    <s v="Electronics/Comm C&amp;M"/>
    <x v="0"/>
    <n v="138.87"/>
    <s v="002"/>
  </r>
  <r>
    <s v="FEB-26"/>
    <x v="0"/>
    <s v="50000"/>
    <x v="13"/>
    <s v="P/R - Paid Absences"/>
    <s v="P/R - Paid Absences"/>
    <s v="987"/>
    <s v="Electronics/Comm C&amp;M"/>
    <x v="0"/>
    <n v="890.54"/>
    <s v="002"/>
  </r>
  <r>
    <s v="FEB-26"/>
    <x v="0"/>
    <s v="50000"/>
    <x v="13"/>
    <m/>
    <s v="P/R - Paid Absences"/>
    <s v="987"/>
    <s v="Electronics/Comm C&amp;M"/>
    <x v="0"/>
    <n v="-231.46"/>
    <s v="002"/>
  </r>
  <r>
    <s v="JAN-26"/>
    <x v="0"/>
    <s v="50000"/>
    <x v="13"/>
    <s v="P/R - Paid Absences"/>
    <s v="P/R - Paid Absences"/>
    <s v="987"/>
    <s v="Electronics/Comm C&amp;M"/>
    <x v="0"/>
    <n v="534.32000000000005"/>
    <s v="002"/>
  </r>
  <r>
    <s v="JAN-26"/>
    <x v="0"/>
    <s v="50000"/>
    <x v="13"/>
    <m/>
    <s v="P/R - Paid Absences"/>
    <s v="987"/>
    <s v="Electronics/Comm C&amp;M"/>
    <x v="0"/>
    <n v="-138.87"/>
    <s v="002"/>
  </r>
  <r>
    <s v="MAR-26"/>
    <x v="0"/>
    <s v="50000"/>
    <x v="13"/>
    <s v="P/R - Paid Absences"/>
    <s v="P/R - Paid Absences"/>
    <s v="987"/>
    <s v="Electronics/Comm C&amp;M"/>
    <x v="0"/>
    <n v="979.59"/>
    <s v="002"/>
  </r>
  <r>
    <s v="MAR-26"/>
    <x v="0"/>
    <s v="50000"/>
    <x v="13"/>
    <m/>
    <s v="P/R - Paid Absences"/>
    <s v="987"/>
    <s v="Electronics/Comm C&amp;M"/>
    <x v="0"/>
    <n v="-254.6"/>
    <s v="002"/>
  </r>
  <r>
    <s v="MAY-26"/>
    <x v="0"/>
    <s v="50000"/>
    <x v="13"/>
    <s v="P/R - Paid Absences"/>
    <s v="P/R - Paid Absences"/>
    <s v="987"/>
    <s v="Electronics/Comm C&amp;M"/>
    <x v="0"/>
    <n v="42.92"/>
    <s v="002"/>
  </r>
  <r>
    <s v="APR-26"/>
    <x v="0"/>
    <s v="50000"/>
    <x v="13"/>
    <s v="P/R - Paid Absences"/>
    <s v="P/R - Paid Absences"/>
    <s v="986"/>
    <s v="Electronic Relay C&amp;M"/>
    <x v="0"/>
    <n v="74.59"/>
    <s v="002"/>
  </r>
  <r>
    <s v="MAY-26"/>
    <x v="0"/>
    <s v="50000"/>
    <x v="13"/>
    <s v="P/R - Paid Absences"/>
    <s v="P/R - Paid Absences"/>
    <s v="986"/>
    <s v="Electronic Relay C&amp;M"/>
    <x v="0"/>
    <n v="-43.51"/>
    <s v="002"/>
  </r>
  <r>
    <s v="FEB-26"/>
    <x v="0"/>
    <s v="50000"/>
    <x v="13"/>
    <s v="P/R - Paid Absences"/>
    <s v="P/R - Paid Absences"/>
    <s v="983"/>
    <s v="Metering Const/Maint"/>
    <x v="0"/>
    <n v="80.599999999999994"/>
    <s v="002"/>
  </r>
  <r>
    <s v="MAR-26"/>
    <x v="0"/>
    <s v="50000"/>
    <x v="13"/>
    <s v="P/R - Paid Absences"/>
    <s v="P/R - Paid Absences"/>
    <s v="983"/>
    <s v="Metering Const/Maint"/>
    <x v="0"/>
    <n v="-40.299999999999997"/>
    <s v="002"/>
  </r>
  <r>
    <s v="APR-26"/>
    <x v="0"/>
    <s v="50000"/>
    <x v="13"/>
    <s v="P/R - Paid Absences"/>
    <s v="P/R - Paid Absences"/>
    <s v="982"/>
    <s v="Elec Repair/Test Fac"/>
    <x v="0"/>
    <n v="137.85"/>
    <s v="002"/>
  </r>
  <r>
    <s v="FEB-26"/>
    <x v="0"/>
    <s v="50000"/>
    <x v="13"/>
    <s v="P/R - Paid Absences"/>
    <s v="P/R - Paid Absences"/>
    <s v="982"/>
    <s v="Elec Repair/Test Fac"/>
    <x v="0"/>
    <n v="55.66"/>
    <s v="002"/>
  </r>
  <r>
    <s v="JAN-26"/>
    <x v="0"/>
    <s v="50000"/>
    <x v="13"/>
    <s v="P/R - Paid Absences"/>
    <s v="P/R - Paid Absences"/>
    <s v="982"/>
    <s v="Elec Repair/Test Fac"/>
    <x v="0"/>
    <n v="-10.75"/>
    <s v="002"/>
  </r>
  <r>
    <s v="JUN-26"/>
    <x v="0"/>
    <s v="50000"/>
    <x v="13"/>
    <s v="P/R - Paid Absences"/>
    <s v="P/R - Paid Absences"/>
    <s v="982"/>
    <s v="Elec Repair/Test Fac"/>
    <x v="0"/>
    <n v="756.96"/>
    <s v="002"/>
  </r>
  <r>
    <s v="MAR-26"/>
    <x v="0"/>
    <s v="50000"/>
    <x v="13"/>
    <s v="P/R - Paid Absences"/>
    <s v="P/R - Paid Absences"/>
    <s v="982"/>
    <s v="Elec Repair/Test Fac"/>
    <x v="0"/>
    <n v="13.01"/>
    <s v="002"/>
  </r>
  <r>
    <s v="APR-26"/>
    <x v="0"/>
    <s v="50000"/>
    <x v="13"/>
    <s v="P/R - Paid Absences"/>
    <s v="P/R - Paid Absences"/>
    <s v="981"/>
    <s v="Subst Const/Maint"/>
    <x v="0"/>
    <n v="607.64"/>
    <s v="002"/>
  </r>
  <r>
    <s v="MAY-26"/>
    <x v="0"/>
    <s v="50000"/>
    <x v="13"/>
    <s v="P/R - Paid Absences"/>
    <s v="P/R - Paid Absences"/>
    <s v="981"/>
    <s v="Subst Const/Maint"/>
    <x v="0"/>
    <n v="-37.25"/>
    <s v="002"/>
  </r>
  <r>
    <s v="APR-26"/>
    <x v="0"/>
    <s v="50000"/>
    <x v="13"/>
    <s v="P/R - Paid Absences"/>
    <s v="P/R - Paid Absences"/>
    <s v="971"/>
    <s v="Generation Sys Cntrl"/>
    <x v="0"/>
    <n v="-14.3"/>
    <s v="002"/>
  </r>
  <r>
    <s v="FEB-26"/>
    <x v="0"/>
    <s v="50000"/>
    <x v="13"/>
    <s v="P/R - Paid Absences"/>
    <s v="P/R - Paid Absences"/>
    <s v="971"/>
    <s v="Generation Sys Cntrl"/>
    <x v="0"/>
    <n v="88.31"/>
    <s v="002"/>
  </r>
  <r>
    <s v="JAN-26"/>
    <x v="0"/>
    <s v="50000"/>
    <x v="13"/>
    <s v="P/R - Paid Absences"/>
    <s v="P/R - Paid Absences"/>
    <s v="971"/>
    <s v="Generation Sys Cntrl"/>
    <x v="0"/>
    <n v="46.16"/>
    <s v="002"/>
  </r>
  <r>
    <s v="JUN-26"/>
    <x v="0"/>
    <s v="50000"/>
    <x v="13"/>
    <s v="P/R - Paid Absences"/>
    <s v="P/R - Paid Absences"/>
    <s v="971"/>
    <s v="Generation Sys Cntrl"/>
    <x v="0"/>
    <n v="20.25"/>
    <s v="002"/>
  </r>
  <r>
    <s v="MAR-26"/>
    <x v="0"/>
    <s v="50000"/>
    <x v="13"/>
    <s v="P/R - Paid Absences"/>
    <s v="P/R - Paid Absences"/>
    <s v="971"/>
    <s v="Generation Sys Cntrl"/>
    <x v="0"/>
    <n v="-20.83"/>
    <s v="002"/>
  </r>
  <r>
    <s v="FEB-26"/>
    <x v="0"/>
    <s v="50000"/>
    <x v="13"/>
    <s v="P/R - Paid Absences"/>
    <s v="P/R - Paid Absences"/>
    <s v="970"/>
    <s v="Project Management"/>
    <x v="0"/>
    <n v="36.75"/>
    <s v="002"/>
  </r>
  <r>
    <s v="JAN-26"/>
    <x v="0"/>
    <s v="50000"/>
    <x v="13"/>
    <s v="P/R - Paid Absences"/>
    <s v="P/R - Paid Absences"/>
    <s v="970"/>
    <s v="Project Management"/>
    <x v="0"/>
    <n v="-7.35"/>
    <s v="002"/>
  </r>
  <r>
    <s v="MAR-26"/>
    <x v="0"/>
    <s v="50000"/>
    <x v="13"/>
    <s v="P/R - Paid Absences"/>
    <s v="P/R - Paid Absences"/>
    <s v="970"/>
    <s v="Project Management"/>
    <x v="0"/>
    <n v="-4.59"/>
    <s v="002"/>
  </r>
  <r>
    <s v="APR-26"/>
    <x v="0"/>
    <s v="50000"/>
    <x v="13"/>
    <s v="P/R - Paid Absences"/>
    <s v="P/R - Paid Absences"/>
    <s v="963"/>
    <s v="Energy Mgmt Sys Sup"/>
    <x v="0"/>
    <n v="6809.52"/>
    <s v="002"/>
  </r>
  <r>
    <s v="APR-26"/>
    <x v="0"/>
    <s v="50000"/>
    <x v="13"/>
    <m/>
    <s v="P/R - Paid Absences"/>
    <s v="963"/>
    <s v="Energy Mgmt Sys Sup"/>
    <x v="0"/>
    <n v="-1940.39"/>
    <s v="002"/>
  </r>
  <r>
    <s v="FEB-26"/>
    <x v="0"/>
    <s v="50000"/>
    <x v="13"/>
    <s v="P/R - Paid Absences"/>
    <s v="P/R - Paid Absences"/>
    <s v="963"/>
    <s v="Energy Mgmt Sys Sup"/>
    <x v="0"/>
    <n v="4115.1099999999997"/>
    <s v="002"/>
  </r>
  <r>
    <s v="FEB-26"/>
    <x v="0"/>
    <s v="50000"/>
    <x v="13"/>
    <m/>
    <s v="P/R - Paid Absences"/>
    <s v="963"/>
    <s v="Energy Mgmt Sys Sup"/>
    <x v="0"/>
    <n v="-933.39"/>
    <s v="002"/>
  </r>
  <r>
    <s v="JAN-26"/>
    <x v="0"/>
    <s v="50000"/>
    <x v="13"/>
    <s v="P/R - Paid Absences"/>
    <s v="P/R - Paid Absences"/>
    <s v="963"/>
    <s v="Energy Mgmt Sys Sup"/>
    <x v="0"/>
    <n v="2328.56"/>
    <s v="002"/>
  </r>
  <r>
    <s v="JAN-26"/>
    <x v="0"/>
    <s v="50000"/>
    <x v="13"/>
    <m/>
    <s v="P/R - Paid Absences"/>
    <s v="963"/>
    <s v="Energy Mgmt Sys Sup"/>
    <x v="0"/>
    <n v="-300.22000000000003"/>
    <s v="002"/>
  </r>
  <r>
    <s v="JUN-26"/>
    <x v="0"/>
    <s v="50000"/>
    <x v="13"/>
    <s v="P/R - Paid Absences"/>
    <s v="P/R - Paid Absences"/>
    <s v="963"/>
    <s v="Energy Mgmt Sys Sup"/>
    <x v="0"/>
    <n v="4370.28"/>
    <s v="002"/>
  </r>
  <r>
    <s v="JUN-26"/>
    <x v="0"/>
    <s v="50000"/>
    <x v="13"/>
    <m/>
    <s v="P/R - Paid Absences"/>
    <s v="963"/>
    <s v="Energy Mgmt Sys Sup"/>
    <x v="0"/>
    <n v="-554.1"/>
    <s v="002"/>
  </r>
  <r>
    <s v="MAR-26"/>
    <x v="0"/>
    <s v="50000"/>
    <x v="13"/>
    <s v="P/R - Paid Absences"/>
    <s v="P/R - Paid Absences"/>
    <s v="963"/>
    <s v="Energy Mgmt Sys Sup"/>
    <x v="0"/>
    <n v="3735.45"/>
    <s v="002"/>
  </r>
  <r>
    <s v="MAR-26"/>
    <x v="0"/>
    <s v="50000"/>
    <x v="13"/>
    <m/>
    <s v="P/R - Paid Absences"/>
    <s v="963"/>
    <s v="Energy Mgmt Sys Sup"/>
    <x v="0"/>
    <n v="-596.55999999999995"/>
    <s v="002"/>
  </r>
  <r>
    <s v="MAY-26"/>
    <x v="0"/>
    <s v="50000"/>
    <x v="13"/>
    <s v="P/R - Paid Absences"/>
    <s v="P/R - Paid Absences"/>
    <s v="963"/>
    <s v="Energy Mgmt Sys Sup"/>
    <x v="0"/>
    <n v="2920.6"/>
    <s v="002"/>
  </r>
  <r>
    <s v="MAY-26"/>
    <x v="0"/>
    <s v="50000"/>
    <x v="13"/>
    <m/>
    <s v="P/R - Paid Absences"/>
    <s v="963"/>
    <s v="Energy Mgmt Sys Sup"/>
    <x v="0"/>
    <n v="-576.45000000000005"/>
    <s v="002"/>
  </r>
  <r>
    <s v="APR-26"/>
    <x v="0"/>
    <s v="50000"/>
    <x v="13"/>
    <s v="P/R - Paid Absences"/>
    <s v="P/R - Paid Absences"/>
    <s v="958"/>
    <s v="Energy Services"/>
    <x v="0"/>
    <n v="308.36"/>
    <s v="002"/>
  </r>
  <r>
    <s v="FEB-26"/>
    <x v="0"/>
    <s v="50000"/>
    <x v="13"/>
    <s v="P/R - Paid Absences"/>
    <s v="P/R - Paid Absences"/>
    <s v="958"/>
    <s v="Energy Services"/>
    <x v="0"/>
    <n v="367.77"/>
    <s v="002"/>
  </r>
  <r>
    <s v="JAN-26"/>
    <x v="0"/>
    <s v="50000"/>
    <x v="13"/>
    <s v="P/R - Paid Absences"/>
    <s v="P/R - Paid Absences"/>
    <s v="958"/>
    <s v="Energy Services"/>
    <x v="0"/>
    <n v="211.85"/>
    <s v="002"/>
  </r>
  <r>
    <s v="JUN-26"/>
    <x v="0"/>
    <s v="50000"/>
    <x v="13"/>
    <s v="P/R - Paid Absences"/>
    <s v="P/R - Paid Absences"/>
    <s v="958"/>
    <s v="Energy Services"/>
    <x v="0"/>
    <n v="335.45"/>
    <s v="002"/>
  </r>
  <r>
    <s v="MAR-26"/>
    <x v="0"/>
    <s v="50000"/>
    <x v="13"/>
    <s v="P/R - Paid Absences"/>
    <s v="P/R - Paid Absences"/>
    <s v="958"/>
    <s v="Energy Services"/>
    <x v="0"/>
    <n v="114.98"/>
    <s v="002"/>
  </r>
  <r>
    <s v="MAY-26"/>
    <x v="0"/>
    <s v="50000"/>
    <x v="13"/>
    <s v="P/R - Paid Absences"/>
    <s v="P/R - Paid Absences"/>
    <s v="958"/>
    <s v="Energy Services"/>
    <x v="0"/>
    <n v="347.96"/>
    <s v="002"/>
  </r>
  <r>
    <s v="APR-26"/>
    <x v="0"/>
    <s v="50000"/>
    <x v="13"/>
    <s v="P/R - Paid Absences"/>
    <s v="P/R - Paid Absences"/>
    <s v="957"/>
    <s v="Transmission Planning"/>
    <x v="0"/>
    <n v="-98.58"/>
    <s v="002"/>
  </r>
  <r>
    <s v="FEB-26"/>
    <x v="0"/>
    <s v="50000"/>
    <x v="13"/>
    <s v="P/R - Paid Absences"/>
    <s v="P/R - Paid Absences"/>
    <s v="957"/>
    <s v="Transmission Planning"/>
    <x v="0"/>
    <n v="184.31"/>
    <s v="002"/>
  </r>
  <r>
    <s v="JAN-26"/>
    <x v="0"/>
    <s v="50000"/>
    <x v="13"/>
    <s v="P/R - Paid Absences"/>
    <s v="P/R - Paid Absences"/>
    <s v="957"/>
    <s v="Transmission Planning"/>
    <x v="0"/>
    <n v="150.15"/>
    <s v="002"/>
  </r>
  <r>
    <s v="JUN-26"/>
    <x v="0"/>
    <s v="50000"/>
    <x v="13"/>
    <s v="P/R - Paid Absences"/>
    <s v="P/R - Paid Absences"/>
    <s v="957"/>
    <s v="Transmission Planning"/>
    <x v="0"/>
    <n v="1304.07"/>
    <s v="002"/>
  </r>
  <r>
    <s v="MAR-26"/>
    <x v="0"/>
    <s v="50000"/>
    <x v="13"/>
    <s v="P/R - Paid Absences"/>
    <s v="P/R - Paid Absences"/>
    <s v="957"/>
    <s v="Transmission Planning"/>
    <x v="0"/>
    <n v="330.43"/>
    <s v="002"/>
  </r>
  <r>
    <s v="MAY-26"/>
    <x v="0"/>
    <s v="50000"/>
    <x v="13"/>
    <s v="P/R - Paid Absences"/>
    <s v="P/R - Paid Absences"/>
    <s v="957"/>
    <s v="Transmission Planning"/>
    <x v="0"/>
    <n v="166.87"/>
    <s v="002"/>
  </r>
  <r>
    <s v="APR-26"/>
    <x v="0"/>
    <s v="50000"/>
    <x v="13"/>
    <s v="P/R - Paid Absences"/>
    <s v="P/R - Paid Absences"/>
    <s v="955"/>
    <s v="Resource Planning"/>
    <x v="0"/>
    <n v="274.99"/>
    <s v="002"/>
  </r>
  <r>
    <s v="APR-26"/>
    <x v="0"/>
    <s v="50000"/>
    <x v="13"/>
    <s v="P/R - Paid Absences"/>
    <s v="P/R - Paid Absences"/>
    <s v="955"/>
    <s v="Supply Side Planning"/>
    <x v="0"/>
    <n v="19438.86"/>
    <s v="002"/>
  </r>
  <r>
    <s v="FEB-26"/>
    <x v="0"/>
    <s v="50000"/>
    <x v="13"/>
    <s v="P/R - Paid Absences"/>
    <s v="P/R - Paid Absences"/>
    <s v="955"/>
    <s v="Resource Planning"/>
    <x v="0"/>
    <n v="-6.87"/>
    <s v="002"/>
  </r>
  <r>
    <s v="FEB-26"/>
    <x v="0"/>
    <s v="50000"/>
    <x v="13"/>
    <s v="P/R - Paid Absences"/>
    <s v="P/R - Paid Absences"/>
    <s v="955"/>
    <s v="Supply Side Planning"/>
    <x v="0"/>
    <n v="10707.95"/>
    <s v="002"/>
  </r>
  <r>
    <s v="JAN-26"/>
    <x v="0"/>
    <s v="50000"/>
    <x v="13"/>
    <s v="P/R - Paid Absences"/>
    <s v="P/R - Paid Absences"/>
    <s v="955"/>
    <s v="Resource Planning"/>
    <x v="0"/>
    <n v="195.1"/>
    <s v="002"/>
  </r>
  <r>
    <s v="JAN-26"/>
    <x v="0"/>
    <s v="50000"/>
    <x v="13"/>
    <s v="P/R - Paid Absences"/>
    <s v="P/R - Paid Absences"/>
    <s v="955"/>
    <s v="Supply Side Planning"/>
    <x v="0"/>
    <n v="9002.02"/>
    <s v="002"/>
  </r>
  <r>
    <s v="JUN-26"/>
    <x v="0"/>
    <s v="50000"/>
    <x v="13"/>
    <s v="P/R - Paid Absences"/>
    <s v="P/R - Paid Absences"/>
    <s v="955"/>
    <s v="Resource Planning"/>
    <x v="0"/>
    <n v="155.71"/>
    <s v="002"/>
  </r>
  <r>
    <s v="JUN-26"/>
    <x v="0"/>
    <s v="50000"/>
    <x v="13"/>
    <s v="P/R - Paid Absences"/>
    <s v="P/R - Paid Absences"/>
    <s v="955"/>
    <s v="Supply Side Planning"/>
    <x v="0"/>
    <n v="12847.41"/>
    <s v="002"/>
  </r>
  <r>
    <s v="MAR-26"/>
    <x v="0"/>
    <s v="50000"/>
    <x v="13"/>
    <s v="P/R - Paid Absences"/>
    <s v="P/R - Paid Absences"/>
    <s v="955"/>
    <s v="Resource Planning"/>
    <x v="0"/>
    <n v="72.36"/>
    <s v="002"/>
  </r>
  <r>
    <s v="MAR-26"/>
    <x v="0"/>
    <s v="50000"/>
    <x v="13"/>
    <s v="P/R - Paid Absences"/>
    <s v="P/R - Paid Absences"/>
    <s v="955"/>
    <s v="Supply Side Planning"/>
    <x v="0"/>
    <n v="13609.55"/>
    <s v="002"/>
  </r>
  <r>
    <s v="MAY-26"/>
    <x v="0"/>
    <s v="50000"/>
    <x v="13"/>
    <s v="P/R - Paid Absences"/>
    <s v="P/R - Paid Absences"/>
    <s v="955"/>
    <s v="Resource Planning"/>
    <x v="0"/>
    <n v="199.57"/>
    <s v="002"/>
  </r>
  <r>
    <s v="MAY-26"/>
    <x v="0"/>
    <s v="50000"/>
    <x v="13"/>
    <s v="P/R - Paid Absences"/>
    <s v="P/R - Paid Absences"/>
    <s v="955"/>
    <s v="Supply Side Planning"/>
    <x v="0"/>
    <n v="10565.28"/>
    <s v="002"/>
  </r>
  <r>
    <s v="APR-26"/>
    <x v="0"/>
    <s v="50000"/>
    <x v="13"/>
    <s v="P/R - Paid Absences"/>
    <s v="P/R - Paid Absences"/>
    <s v="948"/>
    <s v="Syst Contr Dispatch"/>
    <x v="0"/>
    <n v="1625.42"/>
    <s v="002"/>
  </r>
  <r>
    <s v="JUN-26"/>
    <x v="0"/>
    <s v="50000"/>
    <x v="13"/>
    <s v="P/R - Paid Absences"/>
    <s v="P/R - Paid Absences"/>
    <s v="948"/>
    <s v="Syst Contr Dispatch"/>
    <x v="0"/>
    <n v="-677.26"/>
    <s v="002"/>
  </r>
  <r>
    <s v="MAY-26"/>
    <x v="0"/>
    <s v="50000"/>
    <x v="13"/>
    <s v="P/R - Paid Absences"/>
    <s v="P/R - Paid Absences"/>
    <s v="948"/>
    <s v="Syst Contr Dispatch"/>
    <x v="0"/>
    <n v="-948.16"/>
    <s v="002"/>
  </r>
  <r>
    <s v="FEB-26"/>
    <x v="0"/>
    <s v="50000"/>
    <x v="13"/>
    <s v="P/R - Paid Absences"/>
    <s v="P/R - Paid Absences"/>
    <s v="947"/>
    <s v="Resource Management"/>
    <x v="0"/>
    <n v="23"/>
    <s v="002"/>
  </r>
  <r>
    <s v="JAN-26"/>
    <x v="0"/>
    <s v="50000"/>
    <x v="13"/>
    <s v="P/R - Paid Absences"/>
    <s v="P/R - Paid Absences"/>
    <s v="947"/>
    <s v="Resource Management"/>
    <x v="0"/>
    <n v="-3.68"/>
    <s v="002"/>
  </r>
  <r>
    <s v="JUN-26"/>
    <x v="0"/>
    <s v="50000"/>
    <x v="13"/>
    <s v="P/R - Paid Absences"/>
    <s v="P/R - Paid Absences"/>
    <s v="947"/>
    <s v="Resource Management"/>
    <x v="0"/>
    <n v="-4.74"/>
    <s v="002"/>
  </r>
  <r>
    <s v="MAY-26"/>
    <x v="0"/>
    <s v="50000"/>
    <x v="13"/>
    <s v="P/R - Paid Absences"/>
    <s v="P/R - Paid Absences"/>
    <s v="947"/>
    <s v="Resource Management"/>
    <x v="0"/>
    <n v="14.22"/>
    <s v="002"/>
  </r>
  <r>
    <s v="JUN-26"/>
    <x v="0"/>
    <s v="50000"/>
    <x v="13"/>
    <s v="P/R - Paid Absences"/>
    <s v="P/R - Paid Absences"/>
    <s v="946"/>
    <s v="SC&amp;R Training"/>
    <x v="0"/>
    <n v="2337.9899999999998"/>
    <s v="002"/>
  </r>
  <r>
    <s v="APR-26"/>
    <x v="0"/>
    <s v="50000"/>
    <x v="13"/>
    <s v="P/R - Paid Absences"/>
    <s v="P/R - Paid Absences"/>
    <s v="945"/>
    <s v="GIS Quality Mapping Support"/>
    <x v="0"/>
    <n v="1886.85"/>
    <s v="002"/>
  </r>
  <r>
    <s v="APR-26"/>
    <x v="0"/>
    <s v="50000"/>
    <x v="13"/>
    <m/>
    <s v="P/R - Paid Absences"/>
    <s v="945"/>
    <s v="GIS Quality Mapping Support"/>
    <x v="0"/>
    <n v="-1878.47"/>
    <s v="002"/>
  </r>
  <r>
    <s v="FEB-26"/>
    <x v="0"/>
    <s v="50000"/>
    <x v="13"/>
    <s v="P/R - Paid Absences"/>
    <s v="P/R - Paid Absences"/>
    <s v="945"/>
    <s v="GIS Quality Mapping Support"/>
    <x v="0"/>
    <n v="740.39"/>
    <s v="002"/>
  </r>
  <r>
    <s v="FEB-26"/>
    <x v="0"/>
    <s v="50000"/>
    <x v="13"/>
    <m/>
    <s v="P/R - Paid Absences"/>
    <s v="945"/>
    <s v="GIS Quality Mapping Support"/>
    <x v="0"/>
    <n v="-737.1"/>
    <s v="002"/>
  </r>
  <r>
    <s v="JUN-26"/>
    <x v="0"/>
    <s v="50000"/>
    <x v="13"/>
    <s v="P/R - Paid Absences"/>
    <s v="P/R - Paid Absences"/>
    <s v="945"/>
    <s v="GIS Quality Mapping Support"/>
    <x v="0"/>
    <n v="2.66"/>
    <s v="002"/>
  </r>
  <r>
    <s v="JUN-26"/>
    <x v="0"/>
    <s v="50000"/>
    <x v="13"/>
    <m/>
    <s v="P/R - Paid Absences"/>
    <s v="945"/>
    <s v="GIS Quality Mapping Support"/>
    <x v="0"/>
    <n v="-2.65"/>
    <s v="002"/>
  </r>
  <r>
    <s v="MAR-26"/>
    <x v="0"/>
    <s v="50000"/>
    <x v="13"/>
    <s v="P/R - Paid Absences"/>
    <s v="P/R - Paid Absences"/>
    <s v="945"/>
    <s v="GIS Quality Mapping Support"/>
    <x v="0"/>
    <n v="218.49"/>
    <s v="002"/>
  </r>
  <r>
    <s v="MAR-26"/>
    <x v="0"/>
    <s v="50000"/>
    <x v="13"/>
    <m/>
    <s v="P/R - Paid Absences"/>
    <s v="945"/>
    <s v="GIS Quality Mapping Support"/>
    <x v="0"/>
    <n v="-217.52"/>
    <s v="002"/>
  </r>
  <r>
    <s v="MAY-26"/>
    <x v="0"/>
    <s v="50000"/>
    <x v="13"/>
    <s v="P/R - Paid Absences"/>
    <s v="P/R - Paid Absences"/>
    <s v="945"/>
    <s v="GIS Quality Mapping Support"/>
    <x v="0"/>
    <n v="-1087.3499999999999"/>
    <s v="002"/>
  </r>
  <r>
    <s v="MAY-26"/>
    <x v="0"/>
    <s v="50000"/>
    <x v="13"/>
    <m/>
    <s v="P/R - Paid Absences"/>
    <s v="945"/>
    <s v="GIS Quality Mapping Support"/>
    <x v="0"/>
    <n v="1082.52"/>
    <s v="002"/>
  </r>
  <r>
    <s v="APR-26"/>
    <x v="0"/>
    <s v="50000"/>
    <x v="13"/>
    <s v="P/R - Paid Absences"/>
    <s v="P/R - Paid Absences"/>
    <s v="942"/>
    <s v="Transmsn Sys Control"/>
    <x v="0"/>
    <n v="53.52"/>
    <s v="002"/>
  </r>
  <r>
    <s v="MAY-26"/>
    <x v="0"/>
    <s v="50000"/>
    <x v="13"/>
    <s v="P/R - Paid Absences"/>
    <s v="P/R - Paid Absences"/>
    <s v="942"/>
    <s v="Transmsn Sys Control"/>
    <x v="0"/>
    <n v="-31.22"/>
    <s v="002"/>
  </r>
  <r>
    <s v="APR-26"/>
    <x v="0"/>
    <s v="50000"/>
    <x v="13"/>
    <s v="P/R - Paid Absences"/>
    <s v="P/R - Paid Absences"/>
    <s v="941"/>
    <s v="Contr/Wholesale Mktg"/>
    <x v="0"/>
    <n v="28965.72"/>
    <s v="002"/>
  </r>
  <r>
    <s v="FEB-26"/>
    <x v="0"/>
    <s v="50000"/>
    <x v="13"/>
    <s v="P/R - Paid Absences"/>
    <s v="P/R - Paid Absences"/>
    <s v="941"/>
    <s v="Contr/Wholesale Mktg"/>
    <x v="0"/>
    <n v="27074.71"/>
    <s v="002"/>
  </r>
  <r>
    <s v="JAN-26"/>
    <x v="0"/>
    <s v="50000"/>
    <x v="13"/>
    <s v="P/R - Paid Absences"/>
    <s v="P/R - Paid Absences"/>
    <s v="941"/>
    <s v="Contr/Wholesale Mktg"/>
    <x v="0"/>
    <n v="24926.12"/>
    <s v="002"/>
  </r>
  <r>
    <s v="JUN-26"/>
    <x v="0"/>
    <s v="50000"/>
    <x v="13"/>
    <s v="P/R - Paid Absences"/>
    <s v="P/R - Paid Absences"/>
    <s v="941"/>
    <s v="Contr/Wholesale Mktg"/>
    <x v="0"/>
    <n v="29233.16"/>
    <s v="002"/>
  </r>
  <r>
    <s v="MAR-26"/>
    <x v="0"/>
    <s v="50000"/>
    <x v="13"/>
    <s v="P/R - Paid Absences"/>
    <s v="P/R - Paid Absences"/>
    <s v="941"/>
    <s v="Contr/Wholesale Mktg"/>
    <x v="0"/>
    <n v="33289.35"/>
    <s v="002"/>
  </r>
  <r>
    <s v="MAY-26"/>
    <x v="0"/>
    <s v="50000"/>
    <x v="13"/>
    <s v="P/R - Paid Absences"/>
    <s v="P/R - Paid Absences"/>
    <s v="941"/>
    <s v="Contr/Wholesale Mktg"/>
    <x v="0"/>
    <n v="27638.45"/>
    <s v="002"/>
  </r>
  <r>
    <s v="APR-26"/>
    <x v="0"/>
    <s v="50000"/>
    <x v="13"/>
    <s v="P/R - Paid Absences"/>
    <s v="P/R - Paid Absences"/>
    <s v="938"/>
    <s v="T&amp;D Operations Administration"/>
    <x v="0"/>
    <n v="18.12"/>
    <s v="002"/>
  </r>
  <r>
    <s v="FEB-26"/>
    <x v="0"/>
    <s v="50000"/>
    <x v="13"/>
    <s v="P/R - Paid Absences"/>
    <s v="P/R - Paid Absences"/>
    <s v="938"/>
    <s v="T&amp;D Operations Administration"/>
    <x v="0"/>
    <n v="7.33"/>
    <s v="002"/>
  </r>
  <r>
    <s v="JAN-26"/>
    <x v="0"/>
    <s v="50000"/>
    <x v="13"/>
    <s v="P/R - Paid Absences"/>
    <s v="P/R - Paid Absences"/>
    <s v="938"/>
    <s v="T&amp;D Operations Administration"/>
    <x v="0"/>
    <n v="70.349999999999994"/>
    <s v="002"/>
  </r>
  <r>
    <s v="MAR-26"/>
    <x v="0"/>
    <s v="50000"/>
    <x v="13"/>
    <s v="P/R - Paid Absences"/>
    <s v="P/R - Paid Absences"/>
    <s v="938"/>
    <s v="T&amp;D Operations Administration"/>
    <x v="0"/>
    <n v="7.33"/>
    <s v="002"/>
  </r>
  <r>
    <s v="MAY-26"/>
    <x v="0"/>
    <s v="50000"/>
    <x v="13"/>
    <s v="P/R - Paid Absences"/>
    <s v="P/R - Paid Absences"/>
    <s v="938"/>
    <s v="T&amp;D Operations Administration"/>
    <x v="0"/>
    <n v="-10.57"/>
    <s v="002"/>
  </r>
  <r>
    <s v="APR-26"/>
    <x v="0"/>
    <s v="50000"/>
    <x v="13"/>
    <s v="P/R - Paid Absences"/>
    <s v="P/R - Paid Absences"/>
    <s v="936"/>
    <s v="Operations Excellence"/>
    <x v="0"/>
    <n v="5132.5200000000004"/>
    <s v="002"/>
  </r>
  <r>
    <s v="APR-26"/>
    <x v="0"/>
    <s v="50000"/>
    <x v="13"/>
    <m/>
    <s v="P/R - Paid Absences"/>
    <s v="936"/>
    <s v="Operations Excellence"/>
    <x v="0"/>
    <n v="-586.86"/>
    <s v="002"/>
  </r>
  <r>
    <s v="FEB-26"/>
    <x v="0"/>
    <s v="50000"/>
    <x v="13"/>
    <s v="P/R - Paid Absences"/>
    <s v="P/R - Paid Absences"/>
    <s v="936"/>
    <s v="Operations Excellence"/>
    <x v="0"/>
    <n v="4156.8599999999997"/>
    <s v="002"/>
  </r>
  <r>
    <s v="FEB-26"/>
    <x v="0"/>
    <s v="50000"/>
    <x v="13"/>
    <m/>
    <s v="P/R - Paid Absences"/>
    <s v="936"/>
    <s v="Operations Excellence"/>
    <x v="0"/>
    <n v="-348.53"/>
    <s v="002"/>
  </r>
  <r>
    <s v="JAN-26"/>
    <x v="0"/>
    <s v="50000"/>
    <x v="13"/>
    <s v="P/R - Paid Absences"/>
    <s v="P/R - Paid Absences"/>
    <s v="936"/>
    <s v="Operations Excellence"/>
    <x v="0"/>
    <n v="4844.8"/>
    <s v="002"/>
  </r>
  <r>
    <s v="JUN-26"/>
    <x v="0"/>
    <s v="50000"/>
    <x v="13"/>
    <s v="P/R - Paid Absences"/>
    <s v="P/R - Paid Absences"/>
    <s v="936"/>
    <s v="Operations Excellence"/>
    <x v="0"/>
    <n v="5099.2299999999996"/>
    <s v="002"/>
  </r>
  <r>
    <s v="JUN-26"/>
    <x v="0"/>
    <s v="50000"/>
    <x v="13"/>
    <m/>
    <s v="P/R - Paid Absences"/>
    <s v="936"/>
    <s v="Operations Excellence"/>
    <x v="0"/>
    <n v="-933.64"/>
    <s v="002"/>
  </r>
  <r>
    <s v="MAR-26"/>
    <x v="0"/>
    <s v="50000"/>
    <x v="13"/>
    <s v="P/R - Paid Absences"/>
    <s v="P/R - Paid Absences"/>
    <s v="936"/>
    <s v="Operations Excellence"/>
    <x v="0"/>
    <n v="8824.89"/>
    <s v="002"/>
  </r>
  <r>
    <s v="MAR-26"/>
    <x v="0"/>
    <s v="50000"/>
    <x v="13"/>
    <m/>
    <s v="P/R - Paid Absences"/>
    <s v="936"/>
    <s v="Operations Excellence"/>
    <x v="0"/>
    <n v="-112.29"/>
    <s v="002"/>
  </r>
  <r>
    <s v="MAY-26"/>
    <x v="0"/>
    <s v="50000"/>
    <x v="13"/>
    <s v="P/R - Paid Absences"/>
    <s v="P/R - Paid Absences"/>
    <s v="936"/>
    <s v="Operations Excellence"/>
    <x v="0"/>
    <n v="5847.65"/>
    <s v="002"/>
  </r>
  <r>
    <s v="MAY-26"/>
    <x v="0"/>
    <s v="50000"/>
    <x v="13"/>
    <m/>
    <s v="P/R - Paid Absences"/>
    <s v="936"/>
    <s v="Operations Excellence"/>
    <x v="0"/>
    <n v="-1411.83"/>
    <s v="002"/>
  </r>
  <r>
    <s v="APR-26"/>
    <x v="0"/>
    <s v="50000"/>
    <x v="13"/>
    <s v="P/R - Paid Absences"/>
    <s v="P/R - Paid Absences"/>
    <s v="935"/>
    <s v="T&amp;D Safety and Learning &amp; Development"/>
    <x v="0"/>
    <n v="6183.77"/>
    <s v="002"/>
  </r>
  <r>
    <s v="FEB-26"/>
    <x v="0"/>
    <s v="50000"/>
    <x v="13"/>
    <s v="P/R - Paid Absences"/>
    <s v="P/R - Paid Absences"/>
    <s v="935"/>
    <s v="T&amp;D Safety and Learning &amp; Development"/>
    <x v="0"/>
    <n v="5398"/>
    <s v="002"/>
  </r>
  <r>
    <s v="JAN-26"/>
    <x v="0"/>
    <s v="50000"/>
    <x v="13"/>
    <s v="P/R - Paid Absences"/>
    <s v="P/R - Paid Absences"/>
    <s v="935"/>
    <s v="T&amp;D Safety and Learning &amp; Development"/>
    <x v="0"/>
    <n v="2760.47"/>
    <s v="002"/>
  </r>
  <r>
    <s v="JUN-26"/>
    <x v="0"/>
    <s v="50000"/>
    <x v="13"/>
    <s v="P/R - Paid Absences"/>
    <s v="P/R - Paid Absences"/>
    <s v="935"/>
    <s v="T&amp;D Safety and Learning &amp; Development"/>
    <x v="0"/>
    <n v="6421.33"/>
    <s v="002"/>
  </r>
  <r>
    <s v="MAR-26"/>
    <x v="0"/>
    <s v="50000"/>
    <x v="13"/>
    <s v="P/R - Paid Absences"/>
    <s v="P/R - Paid Absences"/>
    <s v="935"/>
    <s v="T&amp;D Safety and Learning &amp; Development"/>
    <x v="0"/>
    <n v="6788.66"/>
    <s v="002"/>
  </r>
  <r>
    <s v="MAY-26"/>
    <x v="0"/>
    <s v="50000"/>
    <x v="13"/>
    <s v="P/R - Paid Absences"/>
    <s v="P/R - Paid Absences"/>
    <s v="935"/>
    <s v="T&amp;D Safety and Learning &amp; Development"/>
    <x v="0"/>
    <n v="5180.34"/>
    <s v="002"/>
  </r>
  <r>
    <s v="APR-26"/>
    <x v="0"/>
    <s v="50000"/>
    <x v="13"/>
    <s v="P/R - Paid Absences"/>
    <s v="P/R - Paid Absences"/>
    <s v="934"/>
    <s v="Transmission Coordination"/>
    <x v="0"/>
    <n v="-34.15"/>
    <s v="002"/>
  </r>
  <r>
    <s v="FEB-26"/>
    <x v="0"/>
    <s v="50000"/>
    <x v="13"/>
    <s v="P/R - Paid Absences"/>
    <s v="P/R - Paid Absences"/>
    <s v="934"/>
    <s v="Transmission Coordination"/>
    <x v="0"/>
    <n v="13.77"/>
    <s v="002"/>
  </r>
  <r>
    <s v="MAR-26"/>
    <x v="0"/>
    <s v="50000"/>
    <x v="13"/>
    <s v="P/R - Paid Absences"/>
    <s v="P/R - Paid Absences"/>
    <s v="934"/>
    <s v="Transmission Coordination"/>
    <x v="0"/>
    <n v="62.6"/>
    <s v="002"/>
  </r>
  <r>
    <s v="APR-26"/>
    <x v="0"/>
    <s v="50000"/>
    <x v="13"/>
    <s v="P/R - Paid Absences"/>
    <s v="P/R - Paid Absences"/>
    <s v="932"/>
    <s v="Asset Management"/>
    <x v="0"/>
    <n v="-20.22"/>
    <s v="002"/>
  </r>
  <r>
    <s v="FEB-26"/>
    <x v="0"/>
    <s v="50000"/>
    <x v="13"/>
    <s v="P/R - Paid Absences"/>
    <s v="P/R - Paid Absences"/>
    <s v="932"/>
    <s v="Asset Management"/>
    <x v="0"/>
    <n v="42.1"/>
    <s v="002"/>
  </r>
  <r>
    <s v="JAN-26"/>
    <x v="0"/>
    <s v="50000"/>
    <x v="13"/>
    <s v="P/R - Paid Absences"/>
    <s v="P/R - Paid Absences"/>
    <s v="932"/>
    <s v="Asset Management"/>
    <x v="0"/>
    <n v="27.13"/>
    <s v="002"/>
  </r>
  <r>
    <s v="JUN-26"/>
    <x v="0"/>
    <s v="50000"/>
    <x v="13"/>
    <s v="P/R - Paid Absences"/>
    <s v="P/R - Paid Absences"/>
    <s v="932"/>
    <s v="Asset Management"/>
    <x v="0"/>
    <n v="818.04"/>
    <s v="002"/>
  </r>
  <r>
    <s v="MAR-26"/>
    <x v="0"/>
    <s v="50000"/>
    <x v="13"/>
    <s v="P/R - Paid Absences"/>
    <s v="P/R - Paid Absences"/>
    <s v="932"/>
    <s v="Asset Management"/>
    <x v="0"/>
    <n v="70.75"/>
    <s v="002"/>
  </r>
  <r>
    <s v="MAY-26"/>
    <x v="0"/>
    <s v="50000"/>
    <x v="13"/>
    <s v="P/R - Paid Absences"/>
    <s v="P/R - Paid Absences"/>
    <s v="932"/>
    <s v="Asset Management"/>
    <x v="0"/>
    <n v="60.72"/>
    <s v="002"/>
  </r>
  <r>
    <s v="APR-26"/>
    <x v="0"/>
    <s v="50000"/>
    <x v="13"/>
    <s v="P/R - Paid Absences"/>
    <s v="P/R - Paid Absences"/>
    <s v="930"/>
    <s v="Design Leadership/Administration"/>
    <x v="0"/>
    <n v="986.27"/>
    <s v="002"/>
  </r>
  <r>
    <s v="APR-26"/>
    <x v="0"/>
    <s v="50000"/>
    <x v="13"/>
    <m/>
    <s v="P/R - Paid Absences"/>
    <s v="930"/>
    <s v="Design Leadership/Administration"/>
    <x v="0"/>
    <n v="-1039.5999999999999"/>
    <s v="002"/>
  </r>
  <r>
    <s v="FEB-26"/>
    <x v="0"/>
    <s v="50000"/>
    <x v="13"/>
    <s v="P/R - Paid Absences"/>
    <s v="P/R - Paid Absences"/>
    <s v="930"/>
    <s v="Design Leadership/Administration"/>
    <x v="0"/>
    <n v="-60.17"/>
    <s v="002"/>
  </r>
  <r>
    <s v="FEB-26"/>
    <x v="0"/>
    <s v="50000"/>
    <x v="13"/>
    <m/>
    <s v="P/R - Paid Absences"/>
    <s v="930"/>
    <s v="Design Leadership/Administration"/>
    <x v="0"/>
    <n v="38.880000000000003"/>
    <s v="002"/>
  </r>
  <r>
    <s v="JAN-26"/>
    <x v="0"/>
    <s v="50000"/>
    <x v="13"/>
    <s v="P/R - Paid Absences"/>
    <s v="P/R - Paid Absences"/>
    <s v="930"/>
    <s v="Design Leadership/Administration"/>
    <x v="0"/>
    <n v="139.91999999999999"/>
    <s v="002"/>
  </r>
  <r>
    <s v="JAN-26"/>
    <x v="0"/>
    <s v="50000"/>
    <x v="13"/>
    <m/>
    <s v="P/R - Paid Absences"/>
    <s v="930"/>
    <s v="Design Leadership/Administration"/>
    <x v="0"/>
    <n v="-27.34"/>
    <s v="002"/>
  </r>
  <r>
    <s v="JUN-26"/>
    <x v="0"/>
    <s v="50000"/>
    <x v="13"/>
    <s v="P/R - Paid Absences"/>
    <s v="P/R - Paid Absences"/>
    <s v="930"/>
    <s v="Design Leadership/Administration"/>
    <x v="0"/>
    <n v="-90.78"/>
    <s v="002"/>
  </r>
  <r>
    <s v="JUN-26"/>
    <x v="0"/>
    <s v="50000"/>
    <x v="13"/>
    <m/>
    <s v="P/R - Paid Absences"/>
    <s v="930"/>
    <s v="Design Leadership/Administration"/>
    <x v="0"/>
    <n v="90.23"/>
    <s v="002"/>
  </r>
  <r>
    <s v="MAR-26"/>
    <x v="0"/>
    <s v="50000"/>
    <x v="13"/>
    <s v="P/R - Paid Absences"/>
    <s v="P/R - Paid Absences"/>
    <s v="930"/>
    <s v="Design Leadership/Administration"/>
    <x v="0"/>
    <n v="129.01"/>
    <s v="002"/>
  </r>
  <r>
    <s v="MAR-26"/>
    <x v="0"/>
    <s v="50000"/>
    <x v="13"/>
    <m/>
    <s v="P/R - Paid Absences"/>
    <s v="930"/>
    <s v="Design Leadership/Administration"/>
    <x v="0"/>
    <n v="-38.909999999999997"/>
    <s v="002"/>
  </r>
  <r>
    <s v="MAY-26"/>
    <x v="0"/>
    <s v="50000"/>
    <x v="13"/>
    <s v="P/R - Paid Absences"/>
    <s v="P/R - Paid Absences"/>
    <s v="930"/>
    <s v="Design Leadership/Administration"/>
    <x v="0"/>
    <n v="247.66"/>
    <s v="002"/>
  </r>
  <r>
    <s v="MAY-26"/>
    <x v="0"/>
    <s v="50000"/>
    <x v="13"/>
    <m/>
    <s v="P/R - Paid Absences"/>
    <s v="930"/>
    <s v="Design Leadership/Administration"/>
    <x v="0"/>
    <n v="-245.67"/>
    <s v="002"/>
  </r>
  <r>
    <s v="FEB-26"/>
    <x v="0"/>
    <s v="50000"/>
    <x v="13"/>
    <s v="P/R - Paid Absences"/>
    <s v="P/R - Paid Absences"/>
    <s v="928"/>
    <s v="Constr &amp; Maint Resources"/>
    <x v="0"/>
    <n v="37.1"/>
    <s v="002"/>
  </r>
  <r>
    <s v="JAN-26"/>
    <x v="0"/>
    <s v="50000"/>
    <x v="13"/>
    <s v="P/R - Paid Absences"/>
    <s v="P/R - Paid Absences"/>
    <s v="928"/>
    <s v="Constr &amp; Maint Resources"/>
    <x v="0"/>
    <n v="-5.07"/>
    <s v="002"/>
  </r>
  <r>
    <s v="MAR-26"/>
    <x v="0"/>
    <s v="50000"/>
    <x v="13"/>
    <s v="P/R - Paid Absences"/>
    <s v="P/R - Paid Absences"/>
    <s v="928"/>
    <s v="Constr &amp; Maint Resources"/>
    <x v="0"/>
    <n v="-15.38"/>
    <s v="002"/>
  </r>
  <r>
    <s v="APR-26"/>
    <x v="0"/>
    <s v="50000"/>
    <x v="13"/>
    <s v="P/R - Paid Absences"/>
    <s v="P/R - Paid Absences"/>
    <s v="927"/>
    <s v="Maint, Trans and Trouble"/>
    <x v="0"/>
    <n v="63.85"/>
    <s v="002"/>
  </r>
  <r>
    <s v="FEB-26"/>
    <x v="0"/>
    <s v="50000"/>
    <x v="13"/>
    <s v="P/R - Paid Absences"/>
    <s v="P/R - Paid Absences"/>
    <s v="927"/>
    <s v="Maint, Trans and Trouble"/>
    <x v="0"/>
    <n v="-21.27"/>
    <s v="002"/>
  </r>
  <r>
    <s v="JAN-26"/>
    <x v="0"/>
    <s v="50000"/>
    <x v="13"/>
    <s v="P/R - Paid Absences"/>
    <s v="P/R - Paid Absences"/>
    <s v="927"/>
    <s v="Maint, Trans and Trouble"/>
    <x v="0"/>
    <n v="72.88"/>
    <s v="002"/>
  </r>
  <r>
    <s v="MAR-26"/>
    <x v="0"/>
    <s v="50000"/>
    <x v="13"/>
    <s v="P/R - Paid Absences"/>
    <s v="P/R - Paid Absences"/>
    <s v="927"/>
    <s v="Maint, Trans and Trouble"/>
    <x v="0"/>
    <n v="7.22"/>
    <s v="002"/>
  </r>
  <r>
    <s v="MAY-26"/>
    <x v="0"/>
    <s v="50000"/>
    <x v="13"/>
    <s v="P/R - Paid Absences"/>
    <s v="P/R - Paid Absences"/>
    <s v="927"/>
    <s v="Maint, Trans and Trouble"/>
    <x v="0"/>
    <n v="-37.25"/>
    <s v="002"/>
  </r>
  <r>
    <s v="APR-26"/>
    <x v="0"/>
    <s v="50000"/>
    <x v="13"/>
    <s v="P/R - Paid Absences"/>
    <s v="P/R - Paid Absences"/>
    <s v="926"/>
    <s v="Design"/>
    <x v="0"/>
    <n v="387.31"/>
    <s v="002"/>
  </r>
  <r>
    <s v="APR-26"/>
    <x v="0"/>
    <s v="50000"/>
    <x v="13"/>
    <m/>
    <s v="P/R - Paid Absences"/>
    <s v="926"/>
    <s v="Design"/>
    <x v="0"/>
    <n v="-384.98"/>
    <s v="002"/>
  </r>
  <r>
    <s v="FEB-26"/>
    <x v="0"/>
    <s v="50000"/>
    <x v="13"/>
    <s v="P/R - Paid Absences"/>
    <s v="P/R - Paid Absences"/>
    <s v="926"/>
    <s v="Design"/>
    <x v="0"/>
    <n v="101.44"/>
    <s v="002"/>
  </r>
  <r>
    <s v="JAN-26"/>
    <x v="0"/>
    <s v="50000"/>
    <x v="13"/>
    <s v="P/R - Paid Absences"/>
    <s v="P/R - Paid Absences"/>
    <s v="926"/>
    <s v="Design"/>
    <x v="0"/>
    <n v="-6.76"/>
    <s v="002"/>
  </r>
  <r>
    <s v="JUN-26"/>
    <x v="0"/>
    <s v="50000"/>
    <x v="13"/>
    <s v="P/R - Paid Absences"/>
    <s v="P/R - Paid Absences"/>
    <s v="926"/>
    <s v="Design"/>
    <x v="0"/>
    <n v="3724.52"/>
    <s v="002"/>
  </r>
  <r>
    <s v="JUN-26"/>
    <x v="0"/>
    <s v="50000"/>
    <x v="13"/>
    <m/>
    <s v="P/R - Paid Absences"/>
    <s v="926"/>
    <s v="Design"/>
    <x v="0"/>
    <n v="-3676.1"/>
    <s v="002"/>
  </r>
  <r>
    <s v="MAR-26"/>
    <x v="0"/>
    <s v="50000"/>
    <x v="13"/>
    <s v="P/R - Paid Absences"/>
    <s v="P/R - Paid Absences"/>
    <s v="926"/>
    <s v="Design"/>
    <x v="0"/>
    <n v="-50.72"/>
    <s v="002"/>
  </r>
  <r>
    <s v="MAY-26"/>
    <x v="0"/>
    <s v="50000"/>
    <x v="13"/>
    <s v="P/R - Paid Absences"/>
    <s v="P/R - Paid Absences"/>
    <s v="926"/>
    <s v="Design"/>
    <x v="0"/>
    <n v="3832.34"/>
    <s v="002"/>
  </r>
  <r>
    <s v="MAY-26"/>
    <x v="0"/>
    <s v="50000"/>
    <x v="13"/>
    <m/>
    <s v="P/R - Paid Absences"/>
    <s v="926"/>
    <s v="Design"/>
    <x v="0"/>
    <n v="-3809.35"/>
    <s v="002"/>
  </r>
  <r>
    <s v="APR-26"/>
    <x v="0"/>
    <s v="50000"/>
    <x v="13"/>
    <s v="P/R - Paid Absences"/>
    <s v="P/R - Paid Absences"/>
    <s v="903"/>
    <s v="Line Location"/>
    <x v="0"/>
    <n v="-32.21"/>
    <s v="002"/>
  </r>
  <r>
    <s v="FEB-26"/>
    <x v="0"/>
    <s v="50000"/>
    <x v="13"/>
    <s v="P/R - Paid Absences"/>
    <s v="P/R - Paid Absences"/>
    <s v="903"/>
    <s v="Line Location"/>
    <x v="0"/>
    <n v="103.36"/>
    <s v="002"/>
  </r>
  <r>
    <s v="MAR-26"/>
    <x v="0"/>
    <s v="50000"/>
    <x v="13"/>
    <s v="P/R - Paid Absences"/>
    <s v="P/R - Paid Absences"/>
    <s v="903"/>
    <s v="Line Location"/>
    <x v="0"/>
    <n v="7.38"/>
    <s v="002"/>
  </r>
  <r>
    <s v="JUN-26"/>
    <x v="0"/>
    <s v="50000"/>
    <x v="13"/>
    <s v="P/R - Paid Absences"/>
    <s v="P/R - Paid Absences"/>
    <s v="872"/>
    <s v="Warehouse"/>
    <x v="0"/>
    <n v="1464.19"/>
    <s v="002"/>
  </r>
  <r>
    <s v="APR-26"/>
    <x v="0"/>
    <s v="50000"/>
    <x v="13"/>
    <s v="P/R - Paid Absences"/>
    <s v="P/R - Paid Absences"/>
    <s v="870"/>
    <s v="Matls Svc/HazardWste"/>
    <x v="0"/>
    <n v="-118.72"/>
    <s v="002"/>
  </r>
  <r>
    <s v="FEB-26"/>
    <x v="0"/>
    <s v="50000"/>
    <x v="13"/>
    <s v="P/R - Paid Absences"/>
    <s v="P/R - Paid Absences"/>
    <s v="870"/>
    <s v="Matls Svc/HazardWste"/>
    <x v="0"/>
    <n v="899.7"/>
    <s v="002"/>
  </r>
  <r>
    <s v="JAN-26"/>
    <x v="0"/>
    <s v="50000"/>
    <x v="13"/>
    <s v="P/R - Paid Absences"/>
    <s v="P/R - Paid Absences"/>
    <s v="870"/>
    <s v="Matls Svc/HazardWste"/>
    <x v="0"/>
    <n v="251.2"/>
    <s v="002"/>
  </r>
  <r>
    <s v="MAR-26"/>
    <x v="0"/>
    <s v="50000"/>
    <x v="13"/>
    <s v="P/R - Paid Absences"/>
    <s v="P/R - Paid Absences"/>
    <s v="870"/>
    <s v="Matls Svc/HazardWste"/>
    <x v="0"/>
    <n v="-259.24"/>
    <s v="002"/>
  </r>
  <r>
    <s v="APR-26"/>
    <x v="0"/>
    <s v="50000"/>
    <x v="13"/>
    <s v="P/R - Paid Absences"/>
    <s v="P/R - Paid Absences"/>
    <s v="861"/>
    <s v="Procuremnt/Contr Svc"/>
    <x v="0"/>
    <n v="25517.86"/>
    <s v="002"/>
  </r>
  <r>
    <s v="FEB-26"/>
    <x v="0"/>
    <s v="50000"/>
    <x v="13"/>
    <s v="P/R - Paid Absences"/>
    <s v="P/R - Paid Absences"/>
    <s v="861"/>
    <s v="Procuremnt/Contr Svc"/>
    <x v="0"/>
    <n v="18707.62"/>
    <s v="002"/>
  </r>
  <r>
    <s v="JAN-26"/>
    <x v="0"/>
    <s v="50000"/>
    <x v="13"/>
    <s v="P/R - Paid Absences"/>
    <s v="P/R - Paid Absences"/>
    <s v="861"/>
    <s v="Procuremnt/Contr Svc"/>
    <x v="0"/>
    <n v="16495.45"/>
    <s v="002"/>
  </r>
  <r>
    <s v="JUN-26"/>
    <x v="0"/>
    <s v="50000"/>
    <x v="13"/>
    <s v="P/R - Paid Absences"/>
    <s v="P/R - Paid Absences"/>
    <s v="861"/>
    <s v="Procuremnt/Contr Svc"/>
    <x v="0"/>
    <n v="19138.919999999998"/>
    <s v="002"/>
  </r>
  <r>
    <s v="MAR-26"/>
    <x v="0"/>
    <s v="50000"/>
    <x v="13"/>
    <s v="P/R - Paid Absences"/>
    <s v="P/R - Paid Absences"/>
    <s v="861"/>
    <s v="Procuremnt/Contr Svc"/>
    <x v="0"/>
    <n v="21668.58"/>
    <s v="002"/>
  </r>
  <r>
    <s v="MAY-26"/>
    <x v="0"/>
    <s v="50000"/>
    <x v="13"/>
    <s v="P/R - Paid Absences"/>
    <s v="P/R - Paid Absences"/>
    <s v="861"/>
    <s v="Procuremnt/Contr Svc"/>
    <x v="0"/>
    <n v="25253.31"/>
    <s v="002"/>
  </r>
  <r>
    <s v="APR-26"/>
    <x v="0"/>
    <s v="50000"/>
    <x v="13"/>
    <s v="P/R - Paid Absences"/>
    <s v="P/R - Paid Absences"/>
    <s v="850"/>
    <s v="Fuels Management"/>
    <x v="0"/>
    <n v="5096.66"/>
    <s v="002"/>
  </r>
  <r>
    <s v="FEB-26"/>
    <x v="0"/>
    <s v="50000"/>
    <x v="13"/>
    <s v="P/R - Paid Absences"/>
    <s v="P/R - Paid Absences"/>
    <s v="850"/>
    <s v="Fuels Management"/>
    <x v="0"/>
    <n v="4308.7700000000004"/>
    <s v="002"/>
  </r>
  <r>
    <s v="JAN-26"/>
    <x v="0"/>
    <s v="50000"/>
    <x v="13"/>
    <s v="P/R - Paid Absences"/>
    <s v="P/R - Paid Absences"/>
    <s v="850"/>
    <s v="Fuels Management"/>
    <x v="0"/>
    <n v="4063.52"/>
    <s v="002"/>
  </r>
  <r>
    <s v="JUN-26"/>
    <x v="0"/>
    <s v="50000"/>
    <x v="13"/>
    <s v="P/R - Paid Absences"/>
    <s v="P/R - Paid Absences"/>
    <s v="850"/>
    <s v="Fuels Management"/>
    <x v="0"/>
    <n v="3730.61"/>
    <s v="002"/>
  </r>
  <r>
    <s v="MAR-26"/>
    <x v="0"/>
    <s v="50000"/>
    <x v="13"/>
    <s v="P/R - Paid Absences"/>
    <s v="P/R - Paid Absences"/>
    <s v="850"/>
    <s v="Fuels Management"/>
    <x v="0"/>
    <n v="3995.14"/>
    <s v="002"/>
  </r>
  <r>
    <s v="MAY-26"/>
    <x v="0"/>
    <s v="50000"/>
    <x v="13"/>
    <s v="P/R - Paid Absences"/>
    <s v="P/R - Paid Absences"/>
    <s v="850"/>
    <s v="Fuels Management"/>
    <x v="0"/>
    <n v="4033.78"/>
    <s v="002"/>
  </r>
  <r>
    <s v="JUN-26"/>
    <x v="0"/>
    <s v="50000"/>
    <x v="13"/>
    <s v="P/R - Paid Absences"/>
    <s v="P/R - Paid Absences"/>
    <s v="826"/>
    <s v="Distribution Planning"/>
    <x v="0"/>
    <n v="1402.42"/>
    <s v="002"/>
  </r>
  <r>
    <s v="APR-26"/>
    <x v="0"/>
    <s v="50000"/>
    <x v="13"/>
    <s v="P/R - Paid Absences"/>
    <s v="P/R - Paid Absences"/>
    <s v="825"/>
    <s v="Telecommunications"/>
    <x v="0"/>
    <n v="242.09"/>
    <s v="002"/>
  </r>
  <r>
    <s v="APR-26"/>
    <x v="0"/>
    <s v="50000"/>
    <x v="13"/>
    <m/>
    <s v="P/R - Paid Absences"/>
    <s v="825"/>
    <s v="Telecommunications"/>
    <x v="0"/>
    <n v="-240.63"/>
    <s v="002"/>
  </r>
  <r>
    <s v="JAN-26"/>
    <x v="0"/>
    <s v="50000"/>
    <x v="13"/>
    <s v="P/R - Paid Absences"/>
    <s v="P/R - Paid Absences"/>
    <s v="824"/>
    <s v="Land Resources"/>
    <x v="0"/>
    <n v="28.62"/>
    <s v="002"/>
  </r>
  <r>
    <s v="JUN-26"/>
    <x v="0"/>
    <s v="50000"/>
    <x v="13"/>
    <s v="P/R - Paid Absences"/>
    <s v="P/R - Paid Absences"/>
    <s v="824"/>
    <s v="Land Resources"/>
    <x v="0"/>
    <n v="842.22"/>
    <s v="002"/>
  </r>
  <r>
    <s v="JAN-26"/>
    <x v="0"/>
    <s v="50000"/>
    <x v="13"/>
    <s v="P/R - Paid Absences"/>
    <s v="P/R - Paid Absences"/>
    <s v="821"/>
    <s v="Oso Grande"/>
    <x v="0"/>
    <n v="-12.6"/>
    <s v="002"/>
  </r>
  <r>
    <s v="APR-26"/>
    <x v="0"/>
    <s v="50000"/>
    <x v="13"/>
    <m/>
    <s v="P/R - Paid Absences"/>
    <s v="820"/>
    <s v="Gila River 2"/>
    <x v="0"/>
    <n v="4.92"/>
    <s v="002"/>
  </r>
  <r>
    <s v="FEB-26"/>
    <x v="0"/>
    <s v="50000"/>
    <x v="13"/>
    <m/>
    <s v="P/R - Paid Absences"/>
    <s v="820"/>
    <s v="Gila River 2"/>
    <x v="0"/>
    <n v="-5.82"/>
    <s v="002"/>
  </r>
  <r>
    <s v="JAN-26"/>
    <x v="0"/>
    <s v="50000"/>
    <x v="13"/>
    <m/>
    <s v="P/R - Paid Absences"/>
    <s v="820"/>
    <s v="Gila River 2"/>
    <x v="0"/>
    <n v="-69.59"/>
    <s v="002"/>
  </r>
  <r>
    <s v="JUN-26"/>
    <x v="0"/>
    <s v="50000"/>
    <x v="13"/>
    <m/>
    <s v="P/R - Paid Absences"/>
    <s v="820"/>
    <s v="Gila River 2"/>
    <x v="0"/>
    <n v="-2.3199999999999998"/>
    <s v="002"/>
  </r>
  <r>
    <s v="MAR-26"/>
    <x v="0"/>
    <s v="50000"/>
    <x v="13"/>
    <m/>
    <s v="P/R - Paid Absences"/>
    <s v="820"/>
    <s v="Gila River 2"/>
    <x v="0"/>
    <n v="13.12"/>
    <s v="002"/>
  </r>
  <r>
    <s v="MAY-26"/>
    <x v="0"/>
    <s v="50000"/>
    <x v="13"/>
    <m/>
    <s v="P/R - Paid Absences"/>
    <s v="820"/>
    <s v="Gila River 2"/>
    <x v="0"/>
    <n v="68.489999999999995"/>
    <s v="002"/>
  </r>
  <r>
    <s v="APR-26"/>
    <x v="0"/>
    <s v="50000"/>
    <x v="13"/>
    <s v="P/R - Paid Absences"/>
    <s v="P/R - Paid Absences"/>
    <s v="805"/>
    <s v="Corp Environmental Services"/>
    <x v="0"/>
    <n v="12847.02"/>
    <s v="002"/>
  </r>
  <r>
    <s v="APR-26"/>
    <x v="0"/>
    <s v="50000"/>
    <x v="13"/>
    <m/>
    <s v="P/R - Paid Absences"/>
    <s v="805"/>
    <s v="Corp Environmental Services"/>
    <x v="0"/>
    <n v="-9.84"/>
    <s v="002"/>
  </r>
  <r>
    <s v="FEB-26"/>
    <x v="0"/>
    <s v="50000"/>
    <x v="13"/>
    <s v="P/R - Paid Absences"/>
    <s v="P/R - Paid Absences"/>
    <s v="805"/>
    <s v="Corp Environmental Services"/>
    <x v="0"/>
    <n v="8023.35"/>
    <s v="002"/>
  </r>
  <r>
    <s v="FEB-26"/>
    <x v="0"/>
    <s v="50000"/>
    <x v="13"/>
    <m/>
    <s v="P/R - Paid Absences"/>
    <s v="805"/>
    <s v="Corp Environmental Services"/>
    <x v="0"/>
    <n v="11.63"/>
    <s v="002"/>
  </r>
  <r>
    <s v="JAN-26"/>
    <x v="0"/>
    <s v="50000"/>
    <x v="13"/>
    <s v="P/R - Paid Absences"/>
    <s v="P/R - Paid Absences"/>
    <s v="805"/>
    <s v="Corp Environmental Services"/>
    <x v="0"/>
    <n v="5473.03"/>
    <s v="002"/>
  </r>
  <r>
    <s v="JAN-26"/>
    <x v="0"/>
    <s v="50000"/>
    <x v="13"/>
    <m/>
    <s v="P/R - Paid Absences"/>
    <s v="805"/>
    <s v="Corp Environmental Services"/>
    <x v="0"/>
    <n v="139.18"/>
    <s v="002"/>
  </r>
  <r>
    <s v="JUN-26"/>
    <x v="0"/>
    <s v="50000"/>
    <x v="13"/>
    <s v="P/R - Paid Absences"/>
    <s v="P/R - Paid Absences"/>
    <s v="805"/>
    <s v="Corp Environmental Services"/>
    <x v="0"/>
    <n v="9002.65"/>
    <s v="002"/>
  </r>
  <r>
    <s v="JUN-26"/>
    <x v="0"/>
    <s v="50000"/>
    <x v="13"/>
    <m/>
    <s v="P/R - Paid Absences"/>
    <s v="805"/>
    <s v="Corp Environmental Services"/>
    <x v="0"/>
    <n v="4.6399999999999997"/>
    <s v="002"/>
  </r>
  <r>
    <s v="MAR-26"/>
    <x v="0"/>
    <s v="50000"/>
    <x v="13"/>
    <s v="P/R - Paid Absences"/>
    <s v="P/R - Paid Absences"/>
    <s v="805"/>
    <s v="Corp Environmental Services"/>
    <x v="0"/>
    <n v="8118.68"/>
    <s v="002"/>
  </r>
  <r>
    <s v="MAR-26"/>
    <x v="0"/>
    <s v="50000"/>
    <x v="13"/>
    <m/>
    <s v="P/R - Paid Absences"/>
    <s v="805"/>
    <s v="Corp Environmental Services"/>
    <x v="0"/>
    <n v="-26.24"/>
    <s v="002"/>
  </r>
  <r>
    <s v="MAY-26"/>
    <x v="0"/>
    <s v="50000"/>
    <x v="13"/>
    <s v="P/R - Paid Absences"/>
    <s v="P/R - Paid Absences"/>
    <s v="805"/>
    <s v="Corp Environmental Services"/>
    <x v="0"/>
    <n v="7883.1"/>
    <s v="002"/>
  </r>
  <r>
    <s v="MAY-26"/>
    <x v="0"/>
    <s v="50000"/>
    <x v="13"/>
    <m/>
    <s v="P/R - Paid Absences"/>
    <s v="805"/>
    <s v="Corp Environmental Services"/>
    <x v="0"/>
    <n v="-136.97999999999999"/>
    <s v="002"/>
  </r>
  <r>
    <s v="APR-26"/>
    <x v="0"/>
    <s v="50000"/>
    <x v="13"/>
    <s v="P/R - Paid Absences"/>
    <s v="P/R - Paid Absences"/>
    <s v="775"/>
    <s v="Drafting &amp; Mapping"/>
    <x v="0"/>
    <n v="70.52"/>
    <s v="002"/>
  </r>
  <r>
    <s v="FEB-26"/>
    <x v="0"/>
    <s v="50000"/>
    <x v="13"/>
    <s v="P/R - Paid Absences"/>
    <s v="P/R - Paid Absences"/>
    <s v="775"/>
    <s v="Drafting &amp; Mapping"/>
    <x v="0"/>
    <n v="75.959999999999994"/>
    <s v="002"/>
  </r>
  <r>
    <s v="MAR-26"/>
    <x v="0"/>
    <s v="50000"/>
    <x v="13"/>
    <s v="P/R - Paid Absences"/>
    <s v="P/R - Paid Absences"/>
    <s v="775"/>
    <s v="Drafting &amp; Mapping"/>
    <x v="0"/>
    <n v="-4.53"/>
    <s v="002"/>
  </r>
  <r>
    <s v="MAY-26"/>
    <x v="0"/>
    <s v="50000"/>
    <x v="13"/>
    <s v="P/R - Paid Absences"/>
    <s v="P/R - Paid Absences"/>
    <s v="775"/>
    <s v="Drafting &amp; Mapping"/>
    <x v="0"/>
    <n v="-25.85"/>
    <s v="002"/>
  </r>
  <r>
    <s v="APR-26"/>
    <x v="0"/>
    <s v="50000"/>
    <x v="13"/>
    <s v="P/R - Paid Absences"/>
    <s v="P/R - Paid Absences"/>
    <s v="726"/>
    <s v="Metering"/>
    <x v="0"/>
    <n v="236.76"/>
    <s v="002"/>
  </r>
  <r>
    <s v="FEB-26"/>
    <x v="0"/>
    <s v="50000"/>
    <x v="13"/>
    <s v="P/R - Paid Absences"/>
    <s v="P/R - Paid Absences"/>
    <s v="726"/>
    <s v="Metering"/>
    <x v="0"/>
    <n v="210.13"/>
    <s v="002"/>
  </r>
  <r>
    <s v="JAN-26"/>
    <x v="0"/>
    <s v="50000"/>
    <x v="13"/>
    <s v="P/R - Paid Absences"/>
    <s v="P/R - Paid Absences"/>
    <s v="726"/>
    <s v="Metering"/>
    <x v="0"/>
    <n v="294.55"/>
    <s v="002"/>
  </r>
  <r>
    <s v="JUN-26"/>
    <x v="0"/>
    <s v="50000"/>
    <x v="13"/>
    <s v="P/R - Paid Absences"/>
    <s v="P/R - Paid Absences"/>
    <s v="726"/>
    <s v="Metering"/>
    <x v="0"/>
    <n v="266.88"/>
    <s v="002"/>
  </r>
  <r>
    <s v="MAR-26"/>
    <x v="0"/>
    <s v="50000"/>
    <x v="13"/>
    <s v="P/R - Paid Absences"/>
    <s v="P/R - Paid Absences"/>
    <s v="726"/>
    <s v="Metering"/>
    <x v="0"/>
    <n v="214.71"/>
    <s v="002"/>
  </r>
  <r>
    <s v="MAY-26"/>
    <x v="0"/>
    <s v="50000"/>
    <x v="13"/>
    <s v="P/R - Paid Absences"/>
    <s v="P/R - Paid Absences"/>
    <s v="726"/>
    <s v="Metering"/>
    <x v="0"/>
    <n v="329.53"/>
    <s v="002"/>
  </r>
  <r>
    <s v="APR-26"/>
    <x v="0"/>
    <s v="50000"/>
    <x v="13"/>
    <s v="P/R - Paid Absences"/>
    <s v="P/R - Paid Absences"/>
    <s v="725"/>
    <s v="Subst Dsgn/Proj Eng"/>
    <x v="0"/>
    <n v="322.99"/>
    <s v="002"/>
  </r>
  <r>
    <s v="MAY-26"/>
    <x v="0"/>
    <s v="50000"/>
    <x v="13"/>
    <s v="P/R - Paid Absences"/>
    <s v="P/R - Paid Absences"/>
    <s v="725"/>
    <s v="Subst Dsgn/Proj Eng"/>
    <x v="0"/>
    <n v="-188.41"/>
    <s v="002"/>
  </r>
  <r>
    <s v="MAY-26"/>
    <x v="0"/>
    <s v="50000"/>
    <x v="13"/>
    <s v="P/R - Paid Absences"/>
    <s v="P/R - Paid Absences"/>
    <s v="720"/>
    <s v="Protection"/>
    <x v="0"/>
    <n v="1351.73"/>
    <s v="002"/>
  </r>
  <r>
    <s v="APR-26"/>
    <x v="0"/>
    <s v="50000"/>
    <x v="13"/>
    <s v="P/R - Paid Absences"/>
    <s v="P/R - Paid Absences"/>
    <s v="694"/>
    <s v="SPG Unit 4 Maintenance"/>
    <x v="0"/>
    <n v="69.11"/>
    <s v="002"/>
  </r>
  <r>
    <s v="APR-26"/>
    <x v="0"/>
    <s v="50000"/>
    <x v="13"/>
    <m/>
    <s v="P/R - Paid Absences"/>
    <s v="694"/>
    <s v="SPG Unit 4 Maintenance"/>
    <x v="0"/>
    <n v="-34.57"/>
    <s v="002"/>
  </r>
  <r>
    <s v="FEB-26"/>
    <x v="0"/>
    <s v="50000"/>
    <x v="13"/>
    <s v="P/R - Paid Absences"/>
    <s v="P/R - Paid Absences"/>
    <s v="694"/>
    <s v="SPG Unit 4 Maintenance"/>
    <x v="0"/>
    <n v="19.45"/>
    <s v="002"/>
  </r>
  <r>
    <s v="FEB-26"/>
    <x v="0"/>
    <s v="50000"/>
    <x v="13"/>
    <m/>
    <s v="P/R - Paid Absences"/>
    <s v="694"/>
    <s v="SPG Unit 4 Maintenance"/>
    <x v="0"/>
    <n v="-9.73"/>
    <s v="002"/>
  </r>
  <r>
    <s v="JAN-26"/>
    <x v="0"/>
    <s v="50000"/>
    <x v="13"/>
    <s v="P/R - Paid Absences"/>
    <s v="P/R - Paid Absences"/>
    <s v="694"/>
    <s v="SPG Unit 4 Maintenance"/>
    <x v="0"/>
    <n v="-116.7"/>
    <s v="002"/>
  </r>
  <r>
    <s v="JAN-26"/>
    <x v="0"/>
    <s v="50000"/>
    <x v="13"/>
    <m/>
    <s v="P/R - Paid Absences"/>
    <s v="694"/>
    <s v="SPG Unit 4 Maintenance"/>
    <x v="0"/>
    <n v="58.34"/>
    <s v="002"/>
  </r>
  <r>
    <s v="JUN-26"/>
    <x v="0"/>
    <s v="50000"/>
    <x v="13"/>
    <s v="P/R - Paid Absences"/>
    <s v="P/R - Paid Absences"/>
    <s v="694"/>
    <s v="SPG Unit 4 Maintenance"/>
    <x v="0"/>
    <n v="204.56"/>
    <s v="002"/>
  </r>
  <r>
    <s v="JUN-26"/>
    <x v="0"/>
    <s v="50000"/>
    <x v="13"/>
    <m/>
    <s v="P/R - Paid Absences"/>
    <s v="694"/>
    <s v="SPG Unit 4 Maintenance"/>
    <x v="0"/>
    <n v="-102.26"/>
    <s v="002"/>
  </r>
  <r>
    <s v="MAR-26"/>
    <x v="0"/>
    <s v="50000"/>
    <x v="13"/>
    <s v="P/R - Paid Absences"/>
    <s v="P/R - Paid Absences"/>
    <s v="694"/>
    <s v="SPG Unit 4 Maintenance"/>
    <x v="0"/>
    <n v="534.87"/>
    <s v="002"/>
  </r>
  <r>
    <s v="MAR-26"/>
    <x v="0"/>
    <s v="50000"/>
    <x v="13"/>
    <m/>
    <s v="P/R - Paid Absences"/>
    <s v="694"/>
    <s v="SPG Unit 4 Maintenance"/>
    <x v="0"/>
    <n v="-267.43"/>
    <s v="002"/>
  </r>
  <r>
    <s v="MAY-26"/>
    <x v="0"/>
    <s v="50000"/>
    <x v="13"/>
    <s v="P/R - Paid Absences"/>
    <s v="P/R - Paid Absences"/>
    <s v="694"/>
    <s v="SPG Unit 4 Maintenance"/>
    <x v="0"/>
    <n v="48.62"/>
    <s v="002"/>
  </r>
  <r>
    <s v="MAY-26"/>
    <x v="0"/>
    <s v="50000"/>
    <x v="13"/>
    <m/>
    <s v="P/R - Paid Absences"/>
    <s v="694"/>
    <s v="SPG Unit 4 Maintenance"/>
    <x v="0"/>
    <n v="-24.32"/>
    <s v="002"/>
  </r>
  <r>
    <s v="JAN-26"/>
    <x v="0"/>
    <s v="50000"/>
    <x v="13"/>
    <s v="P/R - Paid Absences"/>
    <s v="P/R - Paid Absences"/>
    <s v="693"/>
    <s v="SPG Unit 3 Maintenance"/>
    <x v="0"/>
    <n v="-54.86"/>
    <s v="002"/>
  </r>
  <r>
    <s v="JAN-26"/>
    <x v="0"/>
    <s v="50000"/>
    <x v="13"/>
    <m/>
    <s v="P/R - Paid Absences"/>
    <s v="693"/>
    <s v="SPG Unit 3 Maintenance"/>
    <x v="0"/>
    <n v="27.42"/>
    <s v="002"/>
  </r>
  <r>
    <s v="APR-26"/>
    <x v="0"/>
    <s v="50000"/>
    <x v="13"/>
    <s v="P/R - Paid Absences"/>
    <s v="P/R - Paid Absences"/>
    <s v="692"/>
    <s v="SPG Unit 2 Maintenance"/>
    <x v="0"/>
    <n v="23.52"/>
    <s v="002"/>
  </r>
  <r>
    <s v="APR-26"/>
    <x v="0"/>
    <s v="50000"/>
    <x v="13"/>
    <m/>
    <s v="P/R - Paid Absences"/>
    <s v="692"/>
    <s v="SPG Unit 2 Maintenance"/>
    <x v="0"/>
    <n v="-11.76"/>
    <s v="002"/>
  </r>
  <r>
    <s v="JUN-26"/>
    <x v="0"/>
    <s v="50000"/>
    <x v="13"/>
    <s v="P/R - Paid Absences"/>
    <s v="P/R - Paid Absences"/>
    <s v="692"/>
    <s v="SPG Unit 2 Maintenance"/>
    <x v="0"/>
    <n v="1322.58"/>
    <s v="002"/>
  </r>
  <r>
    <s v="MAY-26"/>
    <x v="0"/>
    <s v="50000"/>
    <x v="13"/>
    <s v="P/R - Paid Absences"/>
    <s v="P/R - Paid Absences"/>
    <s v="692"/>
    <s v="SPG Unit 2 Maintenance"/>
    <x v="0"/>
    <n v="-13.72"/>
    <s v="002"/>
  </r>
  <r>
    <s v="MAY-26"/>
    <x v="0"/>
    <s v="50000"/>
    <x v="13"/>
    <m/>
    <s v="P/R - Paid Absences"/>
    <s v="692"/>
    <s v="SPG Unit 2 Maintenance"/>
    <x v="0"/>
    <n v="6.86"/>
    <s v="002"/>
  </r>
  <r>
    <s v="JUN-26"/>
    <x v="0"/>
    <s v="50000"/>
    <x v="13"/>
    <s v="P/R - Paid Absences"/>
    <s v="P/R - Paid Absences"/>
    <s v="691"/>
    <s v="SPG Unit 1 Maintenance"/>
    <x v="0"/>
    <n v="455"/>
    <s v="002"/>
  </r>
  <r>
    <s v="JUN-26"/>
    <x v="0"/>
    <s v="50000"/>
    <x v="13"/>
    <m/>
    <s v="P/R - Paid Absences"/>
    <s v="691"/>
    <s v="SPG Unit 1 Maintenance"/>
    <x v="0"/>
    <n v="-227.48"/>
    <s v="002"/>
  </r>
  <r>
    <s v="APR-26"/>
    <x v="0"/>
    <s v="50000"/>
    <x v="13"/>
    <s v="P/R - Paid Absences"/>
    <s v="P/R - Paid Absences"/>
    <s v="687"/>
    <s v="SPG Fuel &amp; Ash Hdlg/Fleet Maint"/>
    <x v="0"/>
    <n v="94.16"/>
    <s v="002"/>
  </r>
  <r>
    <s v="APR-26"/>
    <x v="0"/>
    <s v="50000"/>
    <x v="13"/>
    <m/>
    <s v="P/R - Paid Absences"/>
    <s v="687"/>
    <s v="SPG Fuel &amp; Ash Hdlg/Fleet Maint"/>
    <x v="0"/>
    <n v="-47.08"/>
    <s v="002"/>
  </r>
  <r>
    <s v="JAN-26"/>
    <x v="0"/>
    <s v="50000"/>
    <x v="13"/>
    <s v="P/R - Paid Absences"/>
    <s v="P/R - Paid Absences"/>
    <s v="687"/>
    <s v="SPG Fuel &amp; Ash Hdlg/Fleet Maint"/>
    <x v="0"/>
    <n v="60.49"/>
    <s v="002"/>
  </r>
  <r>
    <s v="JAN-26"/>
    <x v="0"/>
    <s v="50000"/>
    <x v="13"/>
    <m/>
    <s v="P/R - Paid Absences"/>
    <s v="687"/>
    <s v="SPG Fuel &amp; Ash Hdlg/Fleet Maint"/>
    <x v="0"/>
    <n v="-30.25"/>
    <s v="002"/>
  </r>
  <r>
    <s v="JUN-26"/>
    <x v="0"/>
    <s v="50000"/>
    <x v="13"/>
    <s v="P/R - Paid Absences"/>
    <s v="P/R - Paid Absences"/>
    <s v="687"/>
    <s v="SPG Fuel &amp; Ash Hdlg/Fleet Maint"/>
    <x v="0"/>
    <n v="39.049999999999997"/>
    <s v="002"/>
  </r>
  <r>
    <s v="JUN-26"/>
    <x v="0"/>
    <s v="50000"/>
    <x v="13"/>
    <m/>
    <s v="P/R - Paid Absences"/>
    <s v="687"/>
    <s v="SPG Fuel &amp; Ash Hdlg/Fleet Maint"/>
    <x v="0"/>
    <n v="-19.53"/>
    <s v="002"/>
  </r>
  <r>
    <s v="MAR-26"/>
    <x v="0"/>
    <s v="50000"/>
    <x v="13"/>
    <s v="P/R - Paid Absences"/>
    <s v="P/R - Paid Absences"/>
    <s v="687"/>
    <s v="SPG Fuel &amp; Ash Hdlg/Fleet Maint"/>
    <x v="0"/>
    <n v="40.659999999999997"/>
    <s v="002"/>
  </r>
  <r>
    <s v="MAR-26"/>
    <x v="0"/>
    <s v="50000"/>
    <x v="13"/>
    <m/>
    <s v="P/R - Paid Absences"/>
    <s v="687"/>
    <s v="SPG Fuel &amp; Ash Hdlg/Fleet Maint"/>
    <x v="0"/>
    <n v="-20.32"/>
    <s v="002"/>
  </r>
  <r>
    <s v="JUN-26"/>
    <x v="0"/>
    <s v="50000"/>
    <x v="13"/>
    <s v="P/R - Paid Absences"/>
    <s v="P/R - Paid Absences"/>
    <s v="681"/>
    <s v="SPG Coal Handling"/>
    <x v="0"/>
    <n v="212.34"/>
    <s v="002"/>
  </r>
  <r>
    <s v="JUN-26"/>
    <x v="0"/>
    <s v="50000"/>
    <x v="13"/>
    <m/>
    <s v="P/R - Paid Absences"/>
    <s v="681"/>
    <s v="SPG Coal Handling"/>
    <x v="0"/>
    <n v="-106.16"/>
    <s v="002"/>
  </r>
  <r>
    <s v="APR-26"/>
    <x v="0"/>
    <s v="50000"/>
    <x v="13"/>
    <s v="P/R - Paid Absences"/>
    <s v="P/R - Paid Absences"/>
    <s v="677"/>
    <s v="SPG 1&amp;2 E&amp;I Outlying Areas"/>
    <x v="0"/>
    <n v="-329.51"/>
    <s v="002"/>
  </r>
  <r>
    <s v="APR-26"/>
    <x v="0"/>
    <s v="50000"/>
    <x v="13"/>
    <m/>
    <s v="P/R - Paid Absences"/>
    <s v="677"/>
    <s v="SPG 1&amp;2 E&amp;I Outlying Areas"/>
    <x v="0"/>
    <n v="164.77"/>
    <s v="002"/>
  </r>
  <r>
    <s v="JAN-26"/>
    <x v="0"/>
    <s v="50000"/>
    <x v="13"/>
    <s v="P/R - Paid Absences"/>
    <s v="P/R - Paid Absences"/>
    <s v="677"/>
    <s v="SPG 1&amp;2 E&amp;I Outlying Areas"/>
    <x v="0"/>
    <n v="-157.93"/>
    <s v="002"/>
  </r>
  <r>
    <s v="JAN-26"/>
    <x v="0"/>
    <s v="50000"/>
    <x v="13"/>
    <m/>
    <s v="P/R - Paid Absences"/>
    <s v="677"/>
    <s v="SPG 1&amp;2 E&amp;I Outlying Areas"/>
    <x v="0"/>
    <n v="78.97"/>
    <s v="002"/>
  </r>
  <r>
    <s v="JUN-26"/>
    <x v="0"/>
    <s v="50000"/>
    <x v="13"/>
    <s v="P/R - Paid Absences"/>
    <s v="P/R - Paid Absences"/>
    <s v="677"/>
    <s v="SPG 1&amp;2 E&amp;I Outlying Areas"/>
    <x v="0"/>
    <n v="1279.6199999999999"/>
    <s v="002"/>
  </r>
  <r>
    <s v="JUN-26"/>
    <x v="0"/>
    <s v="50000"/>
    <x v="13"/>
    <m/>
    <s v="P/R - Paid Absences"/>
    <s v="677"/>
    <s v="SPG 1&amp;2 E&amp;I Outlying Areas"/>
    <x v="0"/>
    <n v="-639.78"/>
    <s v="002"/>
  </r>
  <r>
    <s v="MAR-26"/>
    <x v="0"/>
    <s v="50000"/>
    <x v="13"/>
    <s v="P/R - Paid Absences"/>
    <s v="P/R - Paid Absences"/>
    <s v="677"/>
    <s v="SPG 1&amp;2 E&amp;I Outlying Areas"/>
    <x v="0"/>
    <n v="724.92"/>
    <s v="002"/>
  </r>
  <r>
    <s v="MAR-26"/>
    <x v="0"/>
    <s v="50000"/>
    <x v="13"/>
    <m/>
    <s v="P/R - Paid Absences"/>
    <s v="677"/>
    <s v="SPG 1&amp;2 E&amp;I Outlying Areas"/>
    <x v="0"/>
    <n v="-362.46"/>
    <s v="002"/>
  </r>
  <r>
    <s v="APR-26"/>
    <x v="0"/>
    <s v="50000"/>
    <x v="13"/>
    <s v="P/R - Paid Absences"/>
    <s v="P/R - Paid Absences"/>
    <s v="672"/>
    <s v="SPG Operational Efficiency"/>
    <x v="0"/>
    <n v="-350.24"/>
    <s v="002"/>
  </r>
  <r>
    <s v="APR-26"/>
    <x v="0"/>
    <s v="50000"/>
    <x v="13"/>
    <m/>
    <s v="P/R - Paid Absences"/>
    <s v="672"/>
    <s v="SPG Operational Efficiency"/>
    <x v="0"/>
    <n v="175.12"/>
    <s v="002"/>
  </r>
  <r>
    <s v="FEB-26"/>
    <x v="0"/>
    <s v="50000"/>
    <x v="13"/>
    <s v="P/R - Paid Absences"/>
    <s v="P/R - Paid Absences"/>
    <s v="672"/>
    <s v="SPG Operational Efficiency"/>
    <x v="0"/>
    <n v="911.06"/>
    <s v="002"/>
  </r>
  <r>
    <s v="FEB-26"/>
    <x v="0"/>
    <s v="50000"/>
    <x v="13"/>
    <m/>
    <s v="P/R - Paid Absences"/>
    <s v="672"/>
    <s v="SPG Operational Efficiency"/>
    <x v="0"/>
    <n v="-455.52"/>
    <s v="002"/>
  </r>
  <r>
    <s v="JAN-26"/>
    <x v="0"/>
    <s v="50000"/>
    <x v="13"/>
    <s v="P/R - Paid Absences"/>
    <s v="P/R - Paid Absences"/>
    <s v="672"/>
    <s v="SPG Operational Efficiency"/>
    <x v="0"/>
    <n v="1145.33"/>
    <s v="002"/>
  </r>
  <r>
    <s v="JAN-26"/>
    <x v="0"/>
    <s v="50000"/>
    <x v="13"/>
    <m/>
    <s v="P/R - Paid Absences"/>
    <s v="672"/>
    <s v="SPG Operational Efficiency"/>
    <x v="0"/>
    <n v="-572.65"/>
    <s v="002"/>
  </r>
  <r>
    <s v="MAR-26"/>
    <x v="0"/>
    <s v="50000"/>
    <x v="13"/>
    <s v="P/R - Paid Absences"/>
    <s v="P/R - Paid Absences"/>
    <s v="672"/>
    <s v="SPG Operational Efficiency"/>
    <x v="0"/>
    <n v="2110.5500000000002"/>
    <s v="002"/>
  </r>
  <r>
    <s v="MAR-26"/>
    <x v="0"/>
    <s v="50000"/>
    <x v="13"/>
    <m/>
    <s v="P/R - Paid Absences"/>
    <s v="672"/>
    <s v="SPG Operational Efficiency"/>
    <x v="0"/>
    <n v="-1055.27"/>
    <s v="002"/>
  </r>
  <r>
    <s v="APR-26"/>
    <x v="0"/>
    <s v="50000"/>
    <x v="13"/>
    <s v="P/R - Paid Absences"/>
    <s v="P/R - Paid Absences"/>
    <s v="671"/>
    <s v="ER Predictive Maintenance"/>
    <x v="0"/>
    <n v="2246.7399999999998"/>
    <s v="002"/>
  </r>
  <r>
    <s v="MAY-26"/>
    <x v="0"/>
    <s v="50000"/>
    <x v="13"/>
    <s v="P/R - Paid Absences"/>
    <s v="P/R - Paid Absences"/>
    <s v="671"/>
    <s v="ER Predictive Maintenance"/>
    <x v="0"/>
    <n v="-1310.5999999999999"/>
    <s v="002"/>
  </r>
  <r>
    <s v="JUN-26"/>
    <x v="0"/>
    <s v="50000"/>
    <x v="13"/>
    <s v="P/R - Paid Absences"/>
    <s v="P/R - Paid Absences"/>
    <s v="667"/>
    <s v="SPG Operations 3&amp;4"/>
    <x v="0"/>
    <n v="838.13"/>
    <s v="002"/>
  </r>
  <r>
    <s v="JUN-26"/>
    <x v="0"/>
    <s v="50000"/>
    <x v="13"/>
    <m/>
    <s v="P/R - Paid Absences"/>
    <s v="667"/>
    <s v="SPG Operations 3&amp;4"/>
    <x v="0"/>
    <n v="-158.36000000000001"/>
    <s v="002"/>
  </r>
  <r>
    <s v="MAY-26"/>
    <x v="0"/>
    <s v="50000"/>
    <x v="13"/>
    <s v="P/R - Paid Absences"/>
    <s v="P/R - Paid Absences"/>
    <s v="667"/>
    <s v="SPG Operations 3&amp;4"/>
    <x v="0"/>
    <n v="1023.47"/>
    <s v="002"/>
  </r>
  <r>
    <s v="JUN-26"/>
    <x v="0"/>
    <s v="50000"/>
    <x v="13"/>
    <s v="P/R - Paid Absences"/>
    <s v="P/R - Paid Absences"/>
    <s v="665"/>
    <s v="SPG Operations 1&amp;2"/>
    <x v="0"/>
    <n v="621.02"/>
    <s v="002"/>
  </r>
  <r>
    <s v="JUN-26"/>
    <x v="0"/>
    <s v="50000"/>
    <x v="13"/>
    <m/>
    <s v="P/R - Paid Absences"/>
    <s v="665"/>
    <s v="SPG Operations 1&amp;2"/>
    <x v="0"/>
    <n v="-310.5"/>
    <s v="002"/>
  </r>
  <r>
    <s v="MAY-26"/>
    <x v="0"/>
    <s v="50000"/>
    <x v="13"/>
    <s v="P/R - Paid Absences"/>
    <s v="P/R - Paid Absences"/>
    <s v="665"/>
    <s v="SPG Operations 1&amp;2"/>
    <x v="0"/>
    <n v="51.26"/>
    <s v="002"/>
  </r>
  <r>
    <s v="APR-26"/>
    <x v="0"/>
    <s v="50000"/>
    <x v="13"/>
    <s v="P/R - Paid Absences"/>
    <s v="P/R - Paid Absences"/>
    <s v="662"/>
    <s v="SPG Training"/>
    <x v="0"/>
    <n v="6220.76"/>
    <s v="002"/>
  </r>
  <r>
    <s v="APR-26"/>
    <x v="0"/>
    <s v="50000"/>
    <x v="13"/>
    <m/>
    <s v="P/R - Paid Absences"/>
    <s v="662"/>
    <s v="SPG Training"/>
    <x v="0"/>
    <n v="-3110.36"/>
    <s v="002"/>
  </r>
  <r>
    <s v="FEB-26"/>
    <x v="0"/>
    <s v="50000"/>
    <x v="13"/>
    <s v="P/R - Paid Absences"/>
    <s v="P/R - Paid Absences"/>
    <s v="662"/>
    <s v="SPG Training"/>
    <x v="0"/>
    <n v="7302.74"/>
    <s v="002"/>
  </r>
  <r>
    <s v="FEB-26"/>
    <x v="0"/>
    <s v="50000"/>
    <x v="13"/>
    <m/>
    <s v="P/R - Paid Absences"/>
    <s v="662"/>
    <s v="SPG Training"/>
    <x v="0"/>
    <n v="-3651.38"/>
    <s v="002"/>
  </r>
  <r>
    <s v="JAN-26"/>
    <x v="0"/>
    <s v="50000"/>
    <x v="13"/>
    <s v="P/R - Paid Absences"/>
    <s v="P/R - Paid Absences"/>
    <s v="662"/>
    <s v="SPG Training"/>
    <x v="0"/>
    <n v="6284.22"/>
    <s v="002"/>
  </r>
  <r>
    <s v="JAN-26"/>
    <x v="0"/>
    <s v="50000"/>
    <x v="13"/>
    <m/>
    <s v="P/R - Paid Absences"/>
    <s v="662"/>
    <s v="SPG Training"/>
    <x v="0"/>
    <n v="-3142.1"/>
    <s v="002"/>
  </r>
  <r>
    <s v="JUN-26"/>
    <x v="0"/>
    <s v="50000"/>
    <x v="13"/>
    <s v="P/R - Paid Absences"/>
    <s v="P/R - Paid Absences"/>
    <s v="662"/>
    <s v="SPG Training"/>
    <x v="0"/>
    <n v="2651.26"/>
    <s v="002"/>
  </r>
  <r>
    <s v="JUN-26"/>
    <x v="0"/>
    <s v="50000"/>
    <x v="13"/>
    <m/>
    <s v="P/R - Paid Absences"/>
    <s v="662"/>
    <s v="SPG Training"/>
    <x v="0"/>
    <n v="-1325.62"/>
    <s v="002"/>
  </r>
  <r>
    <s v="MAR-26"/>
    <x v="0"/>
    <s v="50000"/>
    <x v="13"/>
    <s v="P/R - Paid Absences"/>
    <s v="P/R - Paid Absences"/>
    <s v="662"/>
    <s v="SPG Training"/>
    <x v="0"/>
    <n v="7473.85"/>
    <s v="002"/>
  </r>
  <r>
    <s v="MAR-26"/>
    <x v="0"/>
    <s v="50000"/>
    <x v="13"/>
    <m/>
    <s v="P/R - Paid Absences"/>
    <s v="662"/>
    <s v="SPG Training"/>
    <x v="0"/>
    <n v="-3736.91"/>
    <s v="002"/>
  </r>
  <r>
    <s v="MAY-26"/>
    <x v="0"/>
    <s v="50000"/>
    <x v="13"/>
    <s v="P/R - Paid Absences"/>
    <s v="P/R - Paid Absences"/>
    <s v="662"/>
    <s v="SPG Training"/>
    <x v="0"/>
    <n v="797.03"/>
    <s v="002"/>
  </r>
  <r>
    <s v="MAY-26"/>
    <x v="0"/>
    <s v="50000"/>
    <x v="13"/>
    <m/>
    <s v="P/R - Paid Absences"/>
    <s v="662"/>
    <s v="SPG Training"/>
    <x v="0"/>
    <n v="-398.51"/>
    <s v="002"/>
  </r>
  <r>
    <s v="APR-26"/>
    <x v="0"/>
    <s v="50000"/>
    <x v="13"/>
    <s v="P/R - Paid Absences"/>
    <s v="P/R - Paid Absences"/>
    <s v="661"/>
    <s v="SPG Personnel Svcs"/>
    <x v="0"/>
    <n v="4214.71"/>
    <s v="002"/>
  </r>
  <r>
    <s v="APR-26"/>
    <x v="0"/>
    <s v="50000"/>
    <x v="13"/>
    <m/>
    <s v="P/R - Paid Absences"/>
    <s v="661"/>
    <s v="SPG Personnel Svcs"/>
    <x v="0"/>
    <n v="-2166.96"/>
    <s v="002"/>
  </r>
  <r>
    <s v="FEB-26"/>
    <x v="0"/>
    <s v="50000"/>
    <x v="13"/>
    <s v="P/R - Paid Absences"/>
    <s v="P/R - Paid Absences"/>
    <s v="661"/>
    <s v="SPG Personnel Svcs"/>
    <x v="0"/>
    <n v="2677.14"/>
    <m/>
  </r>
  <r>
    <s v="FEB-26"/>
    <x v="0"/>
    <s v="50000"/>
    <x v="13"/>
    <m/>
    <s v="P/R - Paid Absences"/>
    <s v="661"/>
    <s v="SPG Personnel Svcs"/>
    <x v="0"/>
    <n v="-1319.24"/>
    <s v="002"/>
  </r>
  <r>
    <s v="JAN-26"/>
    <x v="0"/>
    <s v="50000"/>
    <x v="13"/>
    <s v="P/R - Paid Absences"/>
    <s v="P/R - Paid Absences"/>
    <s v="661"/>
    <s v="SPG Personnel Svcs"/>
    <x v="0"/>
    <n v="2836.66"/>
    <s v="002"/>
  </r>
  <r>
    <s v="JAN-26"/>
    <x v="0"/>
    <s v="50000"/>
    <x v="13"/>
    <m/>
    <s v="P/R - Paid Absences"/>
    <s v="661"/>
    <s v="SPG Personnel Svcs"/>
    <x v="0"/>
    <n v="-1374.16"/>
    <s v="002"/>
  </r>
  <r>
    <s v="JUN-26"/>
    <x v="0"/>
    <s v="50000"/>
    <x v="13"/>
    <s v="P/R - Paid Absences"/>
    <s v="P/R - Paid Absences"/>
    <s v="661"/>
    <s v="SPG Personnel Svcs"/>
    <x v="0"/>
    <n v="3963.26"/>
    <s v="002"/>
  </r>
  <r>
    <s v="JUN-26"/>
    <x v="0"/>
    <s v="50000"/>
    <x v="13"/>
    <m/>
    <s v="P/R - Paid Absences"/>
    <s v="661"/>
    <s v="SPG Personnel Svcs"/>
    <x v="0"/>
    <n v="-1981.62"/>
    <s v="002"/>
  </r>
  <r>
    <s v="MAR-26"/>
    <x v="0"/>
    <s v="50000"/>
    <x v="13"/>
    <s v="P/R - Paid Absences"/>
    <s v="P/R - Paid Absences"/>
    <s v="661"/>
    <s v="SPG Personnel Svcs"/>
    <x v="0"/>
    <n v="3767.09"/>
    <s v="002"/>
  </r>
  <r>
    <s v="MAR-26"/>
    <x v="0"/>
    <s v="50000"/>
    <x v="13"/>
    <m/>
    <s v="P/R - Paid Absences"/>
    <s v="661"/>
    <s v="SPG Personnel Svcs"/>
    <x v="0"/>
    <n v="-1674.9"/>
    <s v="002"/>
  </r>
  <r>
    <s v="MAY-26"/>
    <x v="0"/>
    <s v="50000"/>
    <x v="13"/>
    <s v="P/R - Paid Absences"/>
    <s v="P/R - Paid Absences"/>
    <s v="661"/>
    <s v="SPG Personnel Svcs"/>
    <x v="0"/>
    <n v="3166.08"/>
    <s v="002"/>
  </r>
  <r>
    <s v="MAY-26"/>
    <x v="0"/>
    <s v="50000"/>
    <x v="13"/>
    <m/>
    <s v="P/R - Paid Absences"/>
    <s v="661"/>
    <s v="SPG Personnel Svcs"/>
    <x v="0"/>
    <n v="-1583.04"/>
    <s v="002"/>
  </r>
  <r>
    <s v="APR-26"/>
    <x v="0"/>
    <s v="50000"/>
    <x v="13"/>
    <s v="P/R - Paid Absences"/>
    <s v="P/R - Paid Absences"/>
    <s v="659"/>
    <s v="SPG Material Mgmt"/>
    <x v="0"/>
    <n v="1715.41"/>
    <s v="002"/>
  </r>
  <r>
    <s v="APR-26"/>
    <x v="0"/>
    <s v="50000"/>
    <x v="13"/>
    <m/>
    <s v="P/R - Paid Absences"/>
    <s v="659"/>
    <s v="SPG Material Mgmt"/>
    <x v="0"/>
    <n v="-857.69"/>
    <s v="002"/>
  </r>
  <r>
    <s v="FEB-26"/>
    <x v="0"/>
    <s v="50000"/>
    <x v="13"/>
    <s v="P/R - Paid Absences"/>
    <s v="P/R - Paid Absences"/>
    <s v="659"/>
    <s v="SPG Material Mgmt"/>
    <x v="0"/>
    <n v="1392.28"/>
    <s v="002"/>
  </r>
  <r>
    <s v="FEB-26"/>
    <x v="0"/>
    <s v="50000"/>
    <x v="13"/>
    <m/>
    <s v="P/R - Paid Absences"/>
    <s v="659"/>
    <s v="SPG Material Mgmt"/>
    <x v="0"/>
    <n v="-696.12"/>
    <s v="002"/>
  </r>
  <r>
    <s v="JAN-26"/>
    <x v="0"/>
    <s v="50000"/>
    <x v="13"/>
    <s v="P/R - Paid Absences"/>
    <s v="P/R - Paid Absences"/>
    <s v="659"/>
    <s v="SPG Material Mgmt"/>
    <x v="0"/>
    <n v="1303.18"/>
    <s v="002"/>
  </r>
  <r>
    <s v="JAN-26"/>
    <x v="0"/>
    <s v="50000"/>
    <x v="13"/>
    <m/>
    <s v="P/R - Paid Absences"/>
    <s v="659"/>
    <s v="SPG Material Mgmt"/>
    <x v="0"/>
    <n v="-651.58000000000004"/>
    <s v="002"/>
  </r>
  <r>
    <s v="JUN-26"/>
    <x v="0"/>
    <s v="50000"/>
    <x v="13"/>
    <s v="P/R - Paid Absences"/>
    <s v="P/R - Paid Absences"/>
    <s v="659"/>
    <s v="SPG Material Mgmt"/>
    <x v="0"/>
    <n v="2518.4699999999998"/>
    <s v="002"/>
  </r>
  <r>
    <s v="JUN-26"/>
    <x v="0"/>
    <s v="50000"/>
    <x v="13"/>
    <m/>
    <s v="P/R - Paid Absences"/>
    <s v="659"/>
    <s v="SPG Material Mgmt"/>
    <x v="0"/>
    <n v="-629.16999999999996"/>
    <s v="002"/>
  </r>
  <r>
    <s v="MAR-26"/>
    <x v="0"/>
    <s v="50000"/>
    <x v="13"/>
    <s v="P/R - Paid Absences"/>
    <s v="P/R - Paid Absences"/>
    <s v="659"/>
    <s v="SPG Material Mgmt"/>
    <x v="0"/>
    <n v="1637.09"/>
    <s v="002"/>
  </r>
  <r>
    <s v="MAR-26"/>
    <x v="0"/>
    <s v="50000"/>
    <x v="13"/>
    <m/>
    <s v="P/R - Paid Absences"/>
    <s v="659"/>
    <s v="SPG Material Mgmt"/>
    <x v="0"/>
    <n v="-818.53"/>
    <s v="002"/>
  </r>
  <r>
    <s v="MAY-26"/>
    <x v="0"/>
    <s v="50000"/>
    <x v="13"/>
    <s v="P/R - Paid Absences"/>
    <s v="P/R - Paid Absences"/>
    <s v="659"/>
    <s v="SPG Material Mgmt"/>
    <x v="0"/>
    <n v="1308.92"/>
    <s v="002"/>
  </r>
  <r>
    <s v="MAY-26"/>
    <x v="0"/>
    <s v="50000"/>
    <x v="13"/>
    <m/>
    <s v="P/R - Paid Absences"/>
    <s v="659"/>
    <s v="SPG Material Mgmt"/>
    <x v="0"/>
    <n v="-654.48"/>
    <s v="002"/>
  </r>
  <r>
    <s v="APR-26"/>
    <x v="0"/>
    <s v="50000"/>
    <x v="13"/>
    <s v="P/R - Paid Absences"/>
    <s v="P/R - Paid Absences"/>
    <s v="658"/>
    <s v="SPG Business Support"/>
    <x v="0"/>
    <n v="10348.709999999999"/>
    <s v="002"/>
  </r>
  <r>
    <s v="APR-26"/>
    <x v="0"/>
    <s v="50000"/>
    <x v="13"/>
    <m/>
    <s v="P/R - Paid Absences"/>
    <s v="658"/>
    <s v="SPG Business Support"/>
    <x v="0"/>
    <n v="-5158.3599999999997"/>
    <s v="002"/>
  </r>
  <r>
    <s v="FEB-26"/>
    <x v="0"/>
    <s v="50000"/>
    <x v="13"/>
    <s v="P/R - Paid Absences"/>
    <s v="P/R - Paid Absences"/>
    <s v="658"/>
    <s v="SPG Business Support"/>
    <x v="0"/>
    <n v="7710.35"/>
    <s v="002"/>
  </r>
  <r>
    <s v="FEB-26"/>
    <x v="0"/>
    <s v="50000"/>
    <x v="13"/>
    <m/>
    <s v="P/R - Paid Absences"/>
    <s v="658"/>
    <s v="SPG Business Support"/>
    <x v="0"/>
    <n v="-3611.37"/>
    <s v="002"/>
  </r>
  <r>
    <s v="JAN-26"/>
    <x v="0"/>
    <s v="50000"/>
    <x v="13"/>
    <s v="P/R - Paid Absences"/>
    <s v="P/R - Paid Absences"/>
    <s v="658"/>
    <s v="SPG Business Support"/>
    <x v="0"/>
    <n v="6070.97"/>
    <s v="002"/>
  </r>
  <r>
    <s v="JAN-26"/>
    <x v="0"/>
    <s v="50000"/>
    <x v="13"/>
    <m/>
    <s v="P/R - Paid Absences"/>
    <s v="658"/>
    <s v="SPG Business Support"/>
    <x v="0"/>
    <n v="-2768.58"/>
    <s v="002"/>
  </r>
  <r>
    <s v="JUN-26"/>
    <x v="0"/>
    <s v="50000"/>
    <x v="13"/>
    <s v="P/R - Paid Absences"/>
    <s v="P/R - Paid Absences"/>
    <s v="658"/>
    <s v="SPG Business Support"/>
    <x v="0"/>
    <n v="8974.24"/>
    <s v="002"/>
  </r>
  <r>
    <s v="JUN-26"/>
    <x v="0"/>
    <s v="50000"/>
    <x v="13"/>
    <m/>
    <s v="P/R - Paid Absences"/>
    <s v="658"/>
    <s v="SPG Business Support"/>
    <x v="0"/>
    <n v="-4487.12"/>
    <s v="002"/>
  </r>
  <r>
    <s v="MAR-26"/>
    <x v="0"/>
    <s v="50000"/>
    <x v="13"/>
    <s v="P/R - Paid Absences"/>
    <s v="P/R - Paid Absences"/>
    <s v="658"/>
    <s v="SPG Business Support"/>
    <x v="0"/>
    <n v="7157.27"/>
    <s v="002"/>
  </r>
  <r>
    <s v="MAR-26"/>
    <x v="0"/>
    <s v="50000"/>
    <x v="13"/>
    <m/>
    <s v="P/R - Paid Absences"/>
    <s v="658"/>
    <s v="SPG Business Support"/>
    <x v="0"/>
    <n v="-3306.02"/>
    <s v="002"/>
  </r>
  <r>
    <s v="MAY-26"/>
    <x v="0"/>
    <s v="50000"/>
    <x v="13"/>
    <s v="P/R - Paid Absences"/>
    <s v="P/R - Paid Absences"/>
    <s v="658"/>
    <s v="SPG Business Support"/>
    <x v="0"/>
    <n v="6875.92"/>
    <s v="002"/>
  </r>
  <r>
    <s v="MAY-26"/>
    <x v="0"/>
    <s v="50000"/>
    <x v="13"/>
    <m/>
    <s v="P/R - Paid Absences"/>
    <s v="658"/>
    <s v="SPG Business Support"/>
    <x v="0"/>
    <n v="-3437.94"/>
    <s v="002"/>
  </r>
  <r>
    <s v="APR-26"/>
    <x v="0"/>
    <s v="50000"/>
    <x v="13"/>
    <s v="P/R - Paid Absences"/>
    <s v="P/R - Paid Absences"/>
    <s v="657"/>
    <s v="SPG 3 4 E&amp;I WF/WT"/>
    <x v="0"/>
    <n v="-302.89"/>
    <s v="002"/>
  </r>
  <r>
    <s v="APR-26"/>
    <x v="0"/>
    <s v="50000"/>
    <x v="13"/>
    <m/>
    <s v="P/R - Paid Absences"/>
    <s v="657"/>
    <s v="SPG 3 4 E&amp;I WF/WT"/>
    <x v="0"/>
    <n v="151.44999999999999"/>
    <s v="002"/>
  </r>
  <r>
    <s v="JAN-26"/>
    <x v="0"/>
    <s v="50000"/>
    <x v="13"/>
    <s v="P/R - Paid Absences"/>
    <s v="P/R - Paid Absences"/>
    <s v="657"/>
    <s v="SPG 3 4 E&amp;I WF/WT"/>
    <x v="0"/>
    <n v="-129.22999999999999"/>
    <s v="002"/>
  </r>
  <r>
    <s v="JAN-26"/>
    <x v="0"/>
    <s v="50000"/>
    <x v="13"/>
    <m/>
    <s v="P/R - Paid Absences"/>
    <s v="657"/>
    <s v="SPG 3 4 E&amp;I WF/WT"/>
    <x v="0"/>
    <n v="64.61"/>
    <s v="002"/>
  </r>
  <r>
    <s v="JUN-26"/>
    <x v="0"/>
    <s v="50000"/>
    <x v="13"/>
    <s v="P/R - Paid Absences"/>
    <s v="P/R - Paid Absences"/>
    <s v="657"/>
    <s v="SPG 3 4 E&amp;I WF/WT"/>
    <x v="0"/>
    <n v="961.7"/>
    <s v="002"/>
  </r>
  <r>
    <s v="JUN-26"/>
    <x v="0"/>
    <s v="50000"/>
    <x v="13"/>
    <m/>
    <s v="P/R - Paid Absences"/>
    <s v="657"/>
    <s v="SPG 3 4 E&amp;I WF/WT"/>
    <x v="0"/>
    <n v="-480.82"/>
    <s v="002"/>
  </r>
  <r>
    <s v="MAR-26"/>
    <x v="0"/>
    <s v="50000"/>
    <x v="13"/>
    <s v="P/R - Paid Absences"/>
    <s v="P/R - Paid Absences"/>
    <s v="657"/>
    <s v="SPG 3 4 E&amp;I WF/WT"/>
    <x v="0"/>
    <n v="555.29999999999995"/>
    <s v="002"/>
  </r>
  <r>
    <s v="MAR-26"/>
    <x v="0"/>
    <s v="50000"/>
    <x v="13"/>
    <m/>
    <s v="P/R - Paid Absences"/>
    <s v="657"/>
    <s v="SPG 3 4 E&amp;I WF/WT"/>
    <x v="0"/>
    <n v="-277.66000000000003"/>
    <s v="002"/>
  </r>
  <r>
    <s v="MAY-26"/>
    <x v="0"/>
    <s v="50000"/>
    <x v="13"/>
    <s v="P/R - Paid Absences"/>
    <s v="P/R - Paid Absences"/>
    <s v="657"/>
    <s v="SPG 3 4 E&amp;I WF/WT"/>
    <x v="0"/>
    <n v="90.87"/>
    <s v="002"/>
  </r>
  <r>
    <s v="MAY-26"/>
    <x v="0"/>
    <s v="50000"/>
    <x v="13"/>
    <m/>
    <s v="P/R - Paid Absences"/>
    <s v="657"/>
    <s v="SPG 3 4 E&amp;I WF/WT"/>
    <x v="0"/>
    <n v="-45.43"/>
    <s v="002"/>
  </r>
  <r>
    <s v="APR-26"/>
    <x v="0"/>
    <s v="50000"/>
    <x v="13"/>
    <s v="P/R - Paid Absences"/>
    <s v="P/R - Paid Absences"/>
    <s v="653"/>
    <s v="SPG Safety/Security"/>
    <x v="0"/>
    <n v="369.49"/>
    <s v="002"/>
  </r>
  <r>
    <s v="APR-26"/>
    <x v="0"/>
    <s v="50000"/>
    <x v="13"/>
    <m/>
    <s v="P/R - Paid Absences"/>
    <s v="653"/>
    <s v="SPG Safety/Security"/>
    <x v="0"/>
    <n v="-184.75"/>
    <s v="002"/>
  </r>
  <r>
    <s v="FEB-26"/>
    <x v="0"/>
    <s v="50000"/>
    <x v="13"/>
    <s v="P/R - Paid Absences"/>
    <s v="P/R - Paid Absences"/>
    <s v="653"/>
    <s v="SPG Safety/Security"/>
    <x v="0"/>
    <n v="4824.33"/>
    <s v="002"/>
  </r>
  <r>
    <s v="FEB-26"/>
    <x v="0"/>
    <s v="50000"/>
    <x v="13"/>
    <m/>
    <s v="P/R - Paid Absences"/>
    <s v="653"/>
    <s v="SPG Safety/Security"/>
    <x v="0"/>
    <n v="-2412.15"/>
    <s v="002"/>
  </r>
  <r>
    <s v="JAN-26"/>
    <x v="0"/>
    <s v="50000"/>
    <x v="13"/>
    <s v="P/R - Paid Absences"/>
    <s v="P/R - Paid Absences"/>
    <s v="653"/>
    <s v="SPG Safety/Security"/>
    <x v="0"/>
    <n v="3733.35"/>
    <s v="002"/>
  </r>
  <r>
    <s v="JAN-26"/>
    <x v="0"/>
    <s v="50000"/>
    <x v="13"/>
    <m/>
    <s v="P/R - Paid Absences"/>
    <s v="653"/>
    <s v="SPG Safety/Security"/>
    <x v="0"/>
    <n v="-1866.69"/>
    <s v="002"/>
  </r>
  <r>
    <s v="MAR-26"/>
    <x v="0"/>
    <s v="50000"/>
    <x v="13"/>
    <s v="P/R - Paid Absences"/>
    <s v="P/R - Paid Absences"/>
    <s v="653"/>
    <s v="SPG Safety/Security"/>
    <x v="0"/>
    <n v="5312.62"/>
    <s v="002"/>
  </r>
  <r>
    <s v="MAR-26"/>
    <x v="0"/>
    <s v="50000"/>
    <x v="13"/>
    <m/>
    <s v="P/R - Paid Absences"/>
    <s v="653"/>
    <s v="SPG Safety/Security"/>
    <x v="0"/>
    <n v="-2656.3"/>
    <s v="002"/>
  </r>
  <r>
    <s v="FEB-26"/>
    <x v="0"/>
    <s v="50000"/>
    <x v="13"/>
    <s v="P/R - Paid Absences"/>
    <s v="P/R - Paid Absences"/>
    <s v="651"/>
    <s v="SPG Environmental"/>
    <x v="0"/>
    <n v="-336.69"/>
    <s v="002"/>
  </r>
  <r>
    <s v="FEB-26"/>
    <x v="0"/>
    <s v="50000"/>
    <x v="13"/>
    <m/>
    <s v="P/R - Paid Absences"/>
    <s v="651"/>
    <s v="SPG Environmental"/>
    <x v="0"/>
    <n v="168.35"/>
    <s v="002"/>
  </r>
  <r>
    <s v="JAN-26"/>
    <x v="0"/>
    <s v="50000"/>
    <x v="13"/>
    <s v="P/R - Paid Absences"/>
    <s v="P/R - Paid Absences"/>
    <s v="651"/>
    <s v="SPG Environmental"/>
    <x v="0"/>
    <n v="511.77"/>
    <s v="002"/>
  </r>
  <r>
    <s v="JAN-26"/>
    <x v="0"/>
    <s v="50000"/>
    <x v="13"/>
    <m/>
    <s v="P/R - Paid Absences"/>
    <s v="651"/>
    <s v="SPG Environmental"/>
    <x v="0"/>
    <n v="-255.89"/>
    <s v="002"/>
  </r>
  <r>
    <s v="MAY-26"/>
    <x v="0"/>
    <s v="50000"/>
    <x v="13"/>
    <s v="P/R - Paid Absences"/>
    <s v="P/R - Paid Absences"/>
    <s v="651"/>
    <s v="SPG Environmental"/>
    <x v="0"/>
    <n v="244.86"/>
    <s v="002"/>
  </r>
  <r>
    <s v="APR-26"/>
    <x v="0"/>
    <s v="50000"/>
    <x v="13"/>
    <s v="P/R - Paid Absences"/>
    <s v="P/R - Paid Absences"/>
    <s v="650"/>
    <s v="SPG Plant Manager"/>
    <x v="0"/>
    <n v="4536.0600000000004"/>
    <s v="002"/>
  </r>
  <r>
    <s v="APR-26"/>
    <x v="0"/>
    <s v="50000"/>
    <x v="13"/>
    <m/>
    <s v="P/R - Paid Absences"/>
    <s v="650"/>
    <s v="SPG Plant Manager"/>
    <x v="0"/>
    <n v="-1214.56"/>
    <s v="002"/>
  </r>
  <r>
    <s v="FEB-26"/>
    <x v="0"/>
    <s v="50000"/>
    <x v="13"/>
    <s v="P/R - Paid Absences"/>
    <s v="P/R - Paid Absences"/>
    <s v="650"/>
    <s v="SPG Plant Manager"/>
    <x v="0"/>
    <n v="2634.53"/>
    <s v="002"/>
  </r>
  <r>
    <s v="FEB-26"/>
    <x v="0"/>
    <s v="50000"/>
    <x v="13"/>
    <m/>
    <s v="P/R - Paid Absences"/>
    <s v="650"/>
    <s v="SPG Plant Manager"/>
    <x v="0"/>
    <n v="-353.89"/>
    <s v="002"/>
  </r>
  <r>
    <s v="JAN-26"/>
    <x v="0"/>
    <s v="50000"/>
    <x v="13"/>
    <s v="P/R - Paid Absences"/>
    <s v="P/R - Paid Absences"/>
    <s v="650"/>
    <s v="SPG Plant Manager"/>
    <x v="0"/>
    <n v="2671.78"/>
    <s v="002"/>
  </r>
  <r>
    <s v="JAN-26"/>
    <x v="0"/>
    <s v="50000"/>
    <x v="13"/>
    <m/>
    <s v="P/R - Paid Absences"/>
    <s v="650"/>
    <s v="SPG Plant Manager"/>
    <x v="0"/>
    <n v="-619.13"/>
    <s v="002"/>
  </r>
  <r>
    <s v="JUN-26"/>
    <x v="0"/>
    <s v="50000"/>
    <x v="13"/>
    <s v="P/R - Paid Absences"/>
    <s v="P/R - Paid Absences"/>
    <s v="650"/>
    <s v="SPG Plant Manager"/>
    <x v="0"/>
    <n v="3868.93"/>
    <s v="002"/>
  </r>
  <r>
    <s v="JUN-26"/>
    <x v="0"/>
    <s v="50000"/>
    <x v="13"/>
    <m/>
    <s v="P/R - Paid Absences"/>
    <s v="650"/>
    <s v="SPG Plant Manager"/>
    <x v="0"/>
    <n v="-830.86"/>
    <s v="002"/>
  </r>
  <r>
    <s v="MAR-26"/>
    <x v="0"/>
    <s v="50000"/>
    <x v="13"/>
    <s v="P/R - Paid Absences"/>
    <s v="P/R - Paid Absences"/>
    <s v="650"/>
    <s v="SPG Plant Manager"/>
    <x v="0"/>
    <n v="3497.08"/>
    <s v="002"/>
  </r>
  <r>
    <s v="MAR-26"/>
    <x v="0"/>
    <s v="50000"/>
    <x v="13"/>
    <m/>
    <s v="P/R - Paid Absences"/>
    <s v="650"/>
    <s v="SPG Plant Manager"/>
    <x v="0"/>
    <n v="-860.2"/>
    <s v="002"/>
  </r>
  <r>
    <s v="MAY-26"/>
    <x v="0"/>
    <s v="50000"/>
    <x v="13"/>
    <s v="P/R - Paid Absences"/>
    <s v="P/R - Paid Absences"/>
    <s v="650"/>
    <s v="SPG Plant Manager"/>
    <x v="0"/>
    <n v="2562.66"/>
    <s v="002"/>
  </r>
  <r>
    <s v="MAY-26"/>
    <x v="0"/>
    <s v="50000"/>
    <x v="13"/>
    <m/>
    <s v="P/R - Paid Absences"/>
    <s v="650"/>
    <s v="SPG Plant Manager"/>
    <x v="0"/>
    <n v="-789.82"/>
    <s v="002"/>
  </r>
  <r>
    <s v="APR-26"/>
    <x v="0"/>
    <s v="50000"/>
    <x v="13"/>
    <s v="P/R - Paid Abs UNSG"/>
    <s v="P/R - Paid Absences"/>
    <s v="593"/>
    <s v="UNSG Gas Operations Mgmt"/>
    <x v="0"/>
    <n v="-42.99"/>
    <s v="032"/>
  </r>
  <r>
    <s v="FEB-26"/>
    <x v="0"/>
    <s v="50000"/>
    <x v="13"/>
    <s v="P/R - Paid Abs UNSG"/>
    <s v="P/R - Paid Absences"/>
    <s v="593"/>
    <s v="UNSG Gas Operations Mgmt"/>
    <x v="0"/>
    <n v="247.19"/>
    <s v="032"/>
  </r>
  <r>
    <s v="JAN-26"/>
    <x v="0"/>
    <s v="50000"/>
    <x v="13"/>
    <s v="P/R - Paid Abs UNSG"/>
    <s v="P/R - Paid Absences"/>
    <s v="593"/>
    <s v="UNSG Gas Operations Mgmt"/>
    <x v="0"/>
    <n v="501.91"/>
    <s v="032"/>
  </r>
  <r>
    <s v="MAR-26"/>
    <x v="0"/>
    <s v="50000"/>
    <x v="13"/>
    <s v="P/R - Paid Abs UNSG"/>
    <s v="P/R - Paid Absences"/>
    <s v="593"/>
    <s v="UNSG Gas Operations Mgmt"/>
    <x v="0"/>
    <n v="202.71"/>
    <s v="032"/>
  </r>
  <r>
    <s v="MAY-26"/>
    <x v="0"/>
    <s v="50000"/>
    <x v="13"/>
    <s v="P/R - Paid Abs UNSG"/>
    <s v="P/R - Paid Absences"/>
    <s v="593"/>
    <s v="UNSG Gas Operations Mgmt"/>
    <x v="0"/>
    <n v="-21.5"/>
    <s v="032"/>
  </r>
  <r>
    <s v="APR-26"/>
    <x v="0"/>
    <s v="50000"/>
    <x v="13"/>
    <s v="P/R - Paid Abs UNSG"/>
    <s v="P/R - Paid Absences"/>
    <s v="587"/>
    <s v="UNSG AZ Gas GIS"/>
    <x v="0"/>
    <n v="282.47000000000003"/>
    <s v="032"/>
  </r>
  <r>
    <s v="APR-26"/>
    <x v="0"/>
    <s v="50000"/>
    <x v="13"/>
    <m/>
    <s v="P/R - Paid Absences"/>
    <s v="587"/>
    <s v="UNSG AZ Gas GIS"/>
    <x v="0"/>
    <n v="-281.22000000000003"/>
    <s v="032"/>
  </r>
  <r>
    <s v="FEB-26"/>
    <x v="0"/>
    <s v="50000"/>
    <x v="13"/>
    <s v="P/R - Paid Abs UNSG"/>
    <s v="P/R - Paid Absences"/>
    <s v="587"/>
    <s v="UNSG AZ Gas GIS"/>
    <x v="0"/>
    <n v="279.77999999999997"/>
    <s v="032"/>
  </r>
  <r>
    <s v="FEB-26"/>
    <x v="0"/>
    <s v="50000"/>
    <x v="13"/>
    <m/>
    <s v="P/R - Paid Absences"/>
    <s v="587"/>
    <s v="UNSG AZ Gas GIS"/>
    <x v="0"/>
    <n v="-278.54000000000002"/>
    <s v="032"/>
  </r>
  <r>
    <s v="JAN-26"/>
    <x v="0"/>
    <s v="50000"/>
    <x v="13"/>
    <s v="P/R - Paid Abs UNSG"/>
    <s v="P/R - Paid Absences"/>
    <s v="587"/>
    <s v="UNSG AZ Gas GIS"/>
    <x v="0"/>
    <n v="-589.27"/>
    <s v="032"/>
  </r>
  <r>
    <s v="JAN-26"/>
    <x v="0"/>
    <s v="50000"/>
    <x v="13"/>
    <m/>
    <s v="P/R - Paid Absences"/>
    <s v="587"/>
    <s v="UNSG AZ Gas GIS"/>
    <x v="0"/>
    <n v="586.66"/>
    <s v="032"/>
  </r>
  <r>
    <s v="JUN-26"/>
    <x v="0"/>
    <s v="50000"/>
    <x v="13"/>
    <s v="P/R - Paid Abs UNSG"/>
    <s v="P/R - Paid Absences"/>
    <s v="587"/>
    <s v="UNSG AZ Gas GIS"/>
    <x v="0"/>
    <n v="260.27"/>
    <s v="032"/>
  </r>
  <r>
    <s v="JUN-26"/>
    <x v="0"/>
    <s v="50000"/>
    <x v="13"/>
    <m/>
    <s v="P/R - Paid Absences"/>
    <s v="587"/>
    <s v="UNSG AZ Gas GIS"/>
    <x v="0"/>
    <n v="-259.11"/>
    <s v="032"/>
  </r>
  <r>
    <s v="MAR-26"/>
    <x v="0"/>
    <s v="50000"/>
    <x v="13"/>
    <s v="P/R - Paid Abs UNSG"/>
    <s v="P/R - Paid Absences"/>
    <s v="587"/>
    <s v="UNSG AZ Gas GIS"/>
    <x v="0"/>
    <n v="-129.04"/>
    <s v="032"/>
  </r>
  <r>
    <s v="MAR-26"/>
    <x v="0"/>
    <s v="50000"/>
    <x v="13"/>
    <m/>
    <s v="P/R - Paid Absences"/>
    <s v="587"/>
    <s v="UNSG AZ Gas GIS"/>
    <x v="0"/>
    <n v="128.46"/>
    <s v="032"/>
  </r>
  <r>
    <s v="MAY-26"/>
    <x v="0"/>
    <s v="50000"/>
    <x v="13"/>
    <s v="P/R - Paid Abs UNSG"/>
    <s v="P/R - Paid Absences"/>
    <s v="587"/>
    <s v="UNSG AZ Gas GIS"/>
    <x v="0"/>
    <n v="1244.1300000000001"/>
    <s v="032"/>
  </r>
  <r>
    <s v="MAY-26"/>
    <x v="0"/>
    <s v="50000"/>
    <x v="13"/>
    <m/>
    <s v="P/R - Paid Absences"/>
    <s v="587"/>
    <s v="UNSG AZ Gas GIS"/>
    <x v="0"/>
    <n v="-1238.5999999999999"/>
    <s v="032"/>
  </r>
  <r>
    <s v="APR-26"/>
    <x v="0"/>
    <s v="50000"/>
    <x v="13"/>
    <s v="P/R - Paid Abs UNSG"/>
    <s v="P/R - Paid Absences"/>
    <s v="583"/>
    <s v="UNSG Kingman Gas Const"/>
    <x v="0"/>
    <n v="-60.18"/>
    <s v="032"/>
  </r>
  <r>
    <s v="APR-26"/>
    <x v="0"/>
    <s v="50000"/>
    <x v="13"/>
    <m/>
    <s v="P/R - Paid Absences"/>
    <s v="583"/>
    <s v="UNSG Kingman Gas Const"/>
    <x v="0"/>
    <n v="59.82"/>
    <s v="032"/>
  </r>
  <r>
    <s v="MAR-26"/>
    <x v="0"/>
    <s v="50000"/>
    <x v="13"/>
    <s v="P/R - Paid Abs UNSG"/>
    <s v="P/R - Paid Absences"/>
    <s v="583"/>
    <s v="UNSG Kingman Gas Const"/>
    <x v="0"/>
    <n v="110.33"/>
    <s v="032"/>
  </r>
  <r>
    <s v="MAR-26"/>
    <x v="0"/>
    <s v="50000"/>
    <x v="13"/>
    <m/>
    <s v="P/R - Paid Absences"/>
    <s v="583"/>
    <s v="UNSG Kingman Gas Const"/>
    <x v="0"/>
    <n v="-109.67"/>
    <s v="032"/>
  </r>
  <r>
    <s v="MAY-26"/>
    <x v="0"/>
    <s v="50000"/>
    <x v="13"/>
    <s v="P/R - Paid Abs UNSG"/>
    <s v="P/R - Paid Absences"/>
    <s v="583"/>
    <s v="UNSG Kingman Gas Const"/>
    <x v="0"/>
    <n v="16.72"/>
    <s v="032"/>
  </r>
  <r>
    <s v="MAY-26"/>
    <x v="0"/>
    <s v="50000"/>
    <x v="13"/>
    <m/>
    <s v="P/R - Paid Absences"/>
    <s v="583"/>
    <s v="UNSG Kingman Gas Const"/>
    <x v="0"/>
    <n v="-16.62"/>
    <s v="032"/>
  </r>
  <r>
    <s v="APR-26"/>
    <x v="0"/>
    <s v="50000"/>
    <x v="13"/>
    <s v="P/R - Paid Abs UNSG"/>
    <s v="P/R - Paid Absences"/>
    <s v="582"/>
    <s v="UNSG AZ Gas DOT Compliance"/>
    <x v="0"/>
    <n v="-55.34"/>
    <s v="032"/>
  </r>
  <r>
    <s v="FEB-26"/>
    <x v="0"/>
    <s v="50000"/>
    <x v="13"/>
    <s v="P/R - Paid Abs UNSG"/>
    <s v="P/R - Paid Absences"/>
    <s v="582"/>
    <s v="UNSG AZ Gas DOT Compliance"/>
    <x v="0"/>
    <n v="8.93"/>
    <s v="032"/>
  </r>
  <r>
    <s v="JAN-26"/>
    <x v="0"/>
    <s v="50000"/>
    <x v="13"/>
    <s v="P/R - Paid Abs UNSG"/>
    <s v="P/R - Paid Absences"/>
    <s v="582"/>
    <s v="UNSG AZ Gas DOT Compliance"/>
    <x v="0"/>
    <n v="-7.14"/>
    <s v="032"/>
  </r>
  <r>
    <s v="MAR-26"/>
    <x v="0"/>
    <s v="50000"/>
    <x v="13"/>
    <s v="P/R - Paid Abs UNSG"/>
    <s v="P/R - Paid Absences"/>
    <s v="582"/>
    <s v="UNSG AZ Gas DOT Compliance"/>
    <x v="0"/>
    <n v="110.39"/>
    <s v="032"/>
  </r>
  <r>
    <s v="APR-26"/>
    <x v="0"/>
    <s v="50000"/>
    <x v="13"/>
    <s v="P/R - Paid Abs UNSG"/>
    <s v="P/R - Paid Absences"/>
    <s v="572"/>
    <s v="UNSG Gas Engineering"/>
    <x v="0"/>
    <n v="-152.47999999999999"/>
    <s v="032"/>
  </r>
  <r>
    <s v="APR-26"/>
    <x v="0"/>
    <s v="50000"/>
    <x v="13"/>
    <m/>
    <s v="P/R - Paid Absences"/>
    <s v="572"/>
    <s v="UNSG Gas Engineering"/>
    <x v="0"/>
    <n v="138.83000000000001"/>
    <s v="032"/>
  </r>
  <r>
    <s v="FEB-26"/>
    <x v="0"/>
    <s v="50000"/>
    <x v="13"/>
    <s v="P/R - Paid Abs UNSG"/>
    <s v="P/R - Paid Absences"/>
    <s v="572"/>
    <s v="UNSG Gas Engineering"/>
    <x v="0"/>
    <n v="265.18"/>
    <s v="032"/>
  </r>
  <r>
    <s v="FEB-26"/>
    <x v="0"/>
    <s v="50000"/>
    <x v="13"/>
    <m/>
    <s v="P/R - Paid Absences"/>
    <s v="572"/>
    <s v="UNSG Gas Engineering"/>
    <x v="0"/>
    <n v="-212.25"/>
    <s v="032"/>
  </r>
  <r>
    <s v="JAN-26"/>
    <x v="0"/>
    <s v="50000"/>
    <x v="13"/>
    <s v="P/R - Paid Abs UNSG"/>
    <s v="P/R - Paid Absences"/>
    <s v="572"/>
    <s v="UNSG Gas Engineering"/>
    <x v="0"/>
    <n v="40.6"/>
    <s v="032"/>
  </r>
  <r>
    <s v="JAN-26"/>
    <x v="0"/>
    <s v="50000"/>
    <x v="13"/>
    <m/>
    <s v="P/R - Paid Absences"/>
    <s v="572"/>
    <s v="UNSG Gas Engineering"/>
    <x v="0"/>
    <n v="-40.33"/>
    <s v="032"/>
  </r>
  <r>
    <s v="JUN-26"/>
    <x v="0"/>
    <s v="50000"/>
    <x v="13"/>
    <s v="P/R - Paid Abs UNSG"/>
    <s v="P/R - Paid Absences"/>
    <s v="572"/>
    <s v="UNSG Gas Engineering"/>
    <x v="0"/>
    <n v="1106.92"/>
    <s v="032"/>
  </r>
  <r>
    <s v="JUN-26"/>
    <x v="0"/>
    <s v="50000"/>
    <x v="13"/>
    <m/>
    <s v="P/R - Paid Absences"/>
    <s v="572"/>
    <s v="UNSG Gas Engineering"/>
    <x v="0"/>
    <n v="-1100.28"/>
    <s v="032"/>
  </r>
  <r>
    <s v="MAR-26"/>
    <x v="0"/>
    <s v="50000"/>
    <x v="13"/>
    <s v="P/R - Paid Abs UNSG"/>
    <s v="P/R - Paid Absences"/>
    <s v="572"/>
    <s v="UNSG Gas Engineering"/>
    <x v="0"/>
    <n v="256.17"/>
    <s v="032"/>
  </r>
  <r>
    <s v="MAR-26"/>
    <x v="0"/>
    <s v="50000"/>
    <x v="13"/>
    <m/>
    <s v="P/R - Paid Absences"/>
    <s v="572"/>
    <s v="UNSG Gas Engineering"/>
    <x v="0"/>
    <n v="-251.85"/>
    <s v="032"/>
  </r>
  <r>
    <s v="MAY-26"/>
    <x v="0"/>
    <s v="50000"/>
    <x v="13"/>
    <s v="P/R - Paid Abs UNSG"/>
    <s v="P/R - Paid Absences"/>
    <s v="572"/>
    <s v="UNSG Gas Engineering"/>
    <x v="0"/>
    <n v="202.8"/>
    <s v="032"/>
  </r>
  <r>
    <s v="MAY-26"/>
    <x v="0"/>
    <s v="50000"/>
    <x v="13"/>
    <m/>
    <s v="P/R - Paid Absences"/>
    <s v="572"/>
    <s v="UNSG Gas Engineering"/>
    <x v="0"/>
    <n v="-201.59"/>
    <s v="032"/>
  </r>
  <r>
    <s v="APR-26"/>
    <x v="0"/>
    <s v="50000"/>
    <x v="13"/>
    <s v="P/R - Paid Abs UNSG"/>
    <s v="P/R - Paid Absences"/>
    <s v="570"/>
    <s v="UNSG Lake Havasu Gas Const"/>
    <x v="0"/>
    <n v="-108.47"/>
    <s v="032"/>
  </r>
  <r>
    <s v="APR-26"/>
    <x v="0"/>
    <s v="50000"/>
    <x v="13"/>
    <m/>
    <s v="P/R - Paid Absences"/>
    <s v="570"/>
    <s v="UNSG Lake Havasu Gas Const"/>
    <x v="0"/>
    <n v="107.83"/>
    <s v="032"/>
  </r>
  <r>
    <s v="MAR-26"/>
    <x v="0"/>
    <s v="50000"/>
    <x v="13"/>
    <s v="P/R - Paid Abs UNSG"/>
    <s v="P/R - Paid Absences"/>
    <s v="570"/>
    <s v="UNSG Lake Havasu Gas Const"/>
    <x v="0"/>
    <n v="198.86"/>
    <s v="032"/>
  </r>
  <r>
    <s v="MAR-26"/>
    <x v="0"/>
    <s v="50000"/>
    <x v="13"/>
    <m/>
    <s v="P/R - Paid Absences"/>
    <s v="570"/>
    <s v="UNSG Lake Havasu Gas Const"/>
    <x v="0"/>
    <n v="-197.66"/>
    <s v="032"/>
  </r>
  <r>
    <s v="MAY-26"/>
    <x v="0"/>
    <s v="50000"/>
    <x v="13"/>
    <s v="P/R - Paid Abs UNSG"/>
    <s v="P/R - Paid Absences"/>
    <s v="570"/>
    <s v="UNSG Lake Havasu Gas Const"/>
    <x v="0"/>
    <n v="242.28"/>
    <s v="032"/>
  </r>
  <r>
    <s v="MAY-26"/>
    <x v="0"/>
    <s v="50000"/>
    <x v="13"/>
    <m/>
    <s v="P/R - Paid Absences"/>
    <s v="570"/>
    <s v="UNSG Lake Havasu Gas Const"/>
    <x v="0"/>
    <n v="-240.82"/>
    <s v="032"/>
  </r>
  <r>
    <s v="APR-26"/>
    <x v="0"/>
    <s v="50000"/>
    <x v="13"/>
    <s v="P/R - Paid Abs UNSG"/>
    <s v="P/R - Paid Absences"/>
    <s v="564"/>
    <s v="UNSG Cottonwood Gas Const"/>
    <x v="0"/>
    <n v="-80.239999999999995"/>
    <s v="032"/>
  </r>
  <r>
    <s v="APR-26"/>
    <x v="0"/>
    <s v="50000"/>
    <x v="13"/>
    <m/>
    <s v="P/R - Paid Absences"/>
    <s v="564"/>
    <s v="UNSG Cottonwood Gas Const"/>
    <x v="0"/>
    <n v="79.760000000000005"/>
    <s v="032"/>
  </r>
  <r>
    <s v="MAR-26"/>
    <x v="0"/>
    <s v="50000"/>
    <x v="13"/>
    <s v="P/R - Paid Abs UNSG"/>
    <s v="P/R - Paid Absences"/>
    <s v="564"/>
    <s v="UNSG Cottonwood Gas Const"/>
    <x v="0"/>
    <n v="147.11000000000001"/>
    <s v="032"/>
  </r>
  <r>
    <s v="MAR-26"/>
    <x v="0"/>
    <s v="50000"/>
    <x v="13"/>
    <m/>
    <s v="P/R - Paid Absences"/>
    <s v="564"/>
    <s v="UNSG Cottonwood Gas Const"/>
    <x v="0"/>
    <n v="-146.22"/>
    <s v="032"/>
  </r>
  <r>
    <s v="MAY-26"/>
    <x v="0"/>
    <s v="50000"/>
    <x v="13"/>
    <s v="P/R - Paid Abs UNSG"/>
    <s v="P/R - Paid Absences"/>
    <s v="564"/>
    <s v="UNSG Cottonwood Gas Const"/>
    <x v="0"/>
    <n v="100.3"/>
    <s v="032"/>
  </r>
  <r>
    <s v="MAY-26"/>
    <x v="0"/>
    <s v="50000"/>
    <x v="13"/>
    <m/>
    <s v="P/R - Paid Absences"/>
    <s v="564"/>
    <s v="UNSG Cottonwood Gas Const"/>
    <x v="0"/>
    <n v="-99.7"/>
    <s v="032"/>
  </r>
  <r>
    <s v="APR-26"/>
    <x v="0"/>
    <s v="50000"/>
    <x v="13"/>
    <s v="P/R - Paid Abs UNSG"/>
    <s v="P/R - Paid Absences"/>
    <s v="561"/>
    <s v="UNSG Prescott Gas Const"/>
    <x v="0"/>
    <n v="-130.83000000000001"/>
    <s v="032"/>
  </r>
  <r>
    <s v="APR-26"/>
    <x v="0"/>
    <s v="50000"/>
    <x v="13"/>
    <m/>
    <s v="P/R - Paid Absences"/>
    <s v="561"/>
    <s v="UNSG Prescott Gas Const"/>
    <x v="0"/>
    <n v="130.04"/>
    <s v="032"/>
  </r>
  <r>
    <s v="MAR-26"/>
    <x v="0"/>
    <s v="50000"/>
    <x v="13"/>
    <s v="P/R - Paid Abs UNSG"/>
    <s v="P/R - Paid Absences"/>
    <s v="561"/>
    <s v="UNSG Prescott Gas Const"/>
    <x v="0"/>
    <n v="239.85"/>
    <s v="032"/>
  </r>
  <r>
    <s v="MAR-26"/>
    <x v="0"/>
    <s v="50000"/>
    <x v="13"/>
    <m/>
    <s v="P/R - Paid Absences"/>
    <s v="561"/>
    <s v="UNSG Prescott Gas Const"/>
    <x v="0"/>
    <n v="-238.41"/>
    <s v="032"/>
  </r>
  <r>
    <s v="MAY-26"/>
    <x v="0"/>
    <s v="50000"/>
    <x v="13"/>
    <s v="P/R - Paid Abs UNSG"/>
    <s v="P/R - Paid Absences"/>
    <s v="561"/>
    <s v="UNSG Prescott Gas Const"/>
    <x v="0"/>
    <n v="132.46"/>
    <s v="032"/>
  </r>
  <r>
    <s v="MAY-26"/>
    <x v="0"/>
    <s v="50000"/>
    <x v="13"/>
    <m/>
    <s v="P/R - Paid Absences"/>
    <s v="561"/>
    <s v="UNSG Prescott Gas Const"/>
    <x v="0"/>
    <n v="-131.66999999999999"/>
    <s v="032"/>
  </r>
  <r>
    <s v="APR-26"/>
    <x v="0"/>
    <s v="50000"/>
    <x v="13"/>
    <s v="P/R - Paid Abs UNSG"/>
    <s v="P/R - Paid Absences"/>
    <s v="559"/>
    <s v="UNSG Show Low Gas Const"/>
    <x v="0"/>
    <n v="-60.18"/>
    <s v="032"/>
  </r>
  <r>
    <s v="APR-26"/>
    <x v="0"/>
    <s v="50000"/>
    <x v="13"/>
    <m/>
    <s v="P/R - Paid Absences"/>
    <s v="559"/>
    <s v="UNSG Show Low Gas Const"/>
    <x v="0"/>
    <n v="59.82"/>
    <s v="032"/>
  </r>
  <r>
    <s v="MAR-26"/>
    <x v="0"/>
    <s v="50000"/>
    <x v="13"/>
    <s v="P/R - Paid Abs UNSG"/>
    <s v="P/R - Paid Absences"/>
    <s v="559"/>
    <s v="UNSG Show Low Gas Const"/>
    <x v="0"/>
    <n v="110.33"/>
    <s v="032"/>
  </r>
  <r>
    <s v="MAR-26"/>
    <x v="0"/>
    <s v="50000"/>
    <x v="13"/>
    <m/>
    <s v="P/R - Paid Absences"/>
    <s v="559"/>
    <s v="UNSG Show Low Gas Const"/>
    <x v="0"/>
    <n v="-109.67"/>
    <s v="032"/>
  </r>
  <r>
    <s v="MAY-26"/>
    <x v="0"/>
    <s v="50000"/>
    <x v="13"/>
    <s v="P/R - Paid Abs UNSG"/>
    <s v="P/R - Paid Absences"/>
    <s v="559"/>
    <s v="UNSG Show Low Gas Const"/>
    <x v="0"/>
    <n v="112.84"/>
    <s v="032"/>
  </r>
  <r>
    <s v="MAY-26"/>
    <x v="0"/>
    <s v="50000"/>
    <x v="13"/>
    <m/>
    <s v="P/R - Paid Absences"/>
    <s v="559"/>
    <s v="UNSG Show Low Gas Const"/>
    <x v="0"/>
    <n v="-112.16"/>
    <s v="032"/>
  </r>
  <r>
    <s v="APR-26"/>
    <x v="0"/>
    <s v="50000"/>
    <x v="13"/>
    <s v="P/R - Paid Abs UNSG"/>
    <s v="P/R - Paid Absences"/>
    <s v="557"/>
    <s v="UNSG Flagstaff Gas Const"/>
    <x v="0"/>
    <n v="-60.18"/>
    <s v="032"/>
  </r>
  <r>
    <s v="APR-26"/>
    <x v="0"/>
    <s v="50000"/>
    <x v="13"/>
    <m/>
    <s v="P/R - Paid Absences"/>
    <s v="557"/>
    <s v="UNSG Flagstaff Gas Const"/>
    <x v="0"/>
    <n v="59.82"/>
    <s v="032"/>
  </r>
  <r>
    <s v="MAR-26"/>
    <x v="0"/>
    <s v="50000"/>
    <x v="13"/>
    <s v="P/R - Paid Abs UNSG"/>
    <s v="P/R - Paid Absences"/>
    <s v="557"/>
    <s v="UNSG Flagstaff Gas Const"/>
    <x v="0"/>
    <n v="110.33"/>
    <s v="032"/>
  </r>
  <r>
    <s v="MAR-26"/>
    <x v="0"/>
    <s v="50000"/>
    <x v="13"/>
    <m/>
    <s v="P/R - Paid Absences"/>
    <s v="557"/>
    <s v="UNSG Flagstaff Gas Const"/>
    <x v="0"/>
    <n v="-109.67"/>
    <s v="032"/>
  </r>
  <r>
    <s v="MAY-26"/>
    <x v="0"/>
    <s v="50000"/>
    <x v="13"/>
    <s v="P/R - Paid Abs UNSG"/>
    <s v="P/R - Paid Absences"/>
    <s v="557"/>
    <s v="UNSG Flagstaff Gas Const"/>
    <x v="0"/>
    <n v="300.91000000000003"/>
    <s v="032"/>
  </r>
  <r>
    <s v="MAY-26"/>
    <x v="0"/>
    <s v="50000"/>
    <x v="13"/>
    <m/>
    <s v="P/R - Paid Absences"/>
    <s v="557"/>
    <s v="UNSG Flagstaff Gas Const"/>
    <x v="0"/>
    <n v="-299.10000000000002"/>
    <s v="032"/>
  </r>
  <r>
    <s v="APR-26"/>
    <x v="0"/>
    <s v="50000"/>
    <x v="13"/>
    <s v="P/R - Paid Abs UNSG"/>
    <s v="P/R - Paid Absences"/>
    <s v="550"/>
    <s v="UNSG Arizona Gas Admin"/>
    <x v="0"/>
    <n v="660.4"/>
    <s v="032"/>
  </r>
  <r>
    <s v="APR-26"/>
    <x v="0"/>
    <s v="50000"/>
    <x v="13"/>
    <m/>
    <s v="P/R - Paid Absences"/>
    <s v="550"/>
    <s v="UNSG Arizona Gas Admin"/>
    <x v="0"/>
    <n v="-765.66"/>
    <s v="032"/>
  </r>
  <r>
    <s v="FEB-26"/>
    <x v="0"/>
    <s v="50000"/>
    <x v="13"/>
    <s v="P/R - Paid Abs UNSG"/>
    <s v="P/R - Paid Absences"/>
    <s v="550"/>
    <s v="UNSG Arizona Gas Admin"/>
    <x v="0"/>
    <n v="111.68"/>
    <s v="032"/>
  </r>
  <r>
    <s v="JAN-26"/>
    <x v="0"/>
    <s v="50000"/>
    <x v="13"/>
    <s v="P/R - Paid Abs UNSG"/>
    <s v="P/R - Paid Absences"/>
    <s v="550"/>
    <s v="UNSG Arizona Gas Admin"/>
    <x v="0"/>
    <n v="309.01"/>
    <s v="032"/>
  </r>
  <r>
    <s v="JUN-26"/>
    <x v="0"/>
    <s v="50000"/>
    <x v="13"/>
    <s v="P/R - Paid Abs UNSG"/>
    <s v="P/R - Paid Absences"/>
    <s v="550"/>
    <s v="UNSG Arizona Gas Admin"/>
    <x v="0"/>
    <n v="2054.88"/>
    <s v="032"/>
  </r>
  <r>
    <s v="JUN-26"/>
    <x v="0"/>
    <s v="50000"/>
    <x v="13"/>
    <m/>
    <s v="P/R - Paid Absences"/>
    <s v="550"/>
    <s v="UNSG Arizona Gas Admin"/>
    <x v="0"/>
    <n v="-100.12"/>
    <s v="032"/>
  </r>
  <r>
    <s v="MAR-26"/>
    <x v="0"/>
    <s v="50000"/>
    <x v="13"/>
    <s v="P/R - Paid Abs UNSG"/>
    <s v="P/R - Paid Absences"/>
    <s v="550"/>
    <s v="UNSG Arizona Gas Admin"/>
    <x v="0"/>
    <n v="649.54999999999995"/>
    <s v="032"/>
  </r>
  <r>
    <s v="MAR-26"/>
    <x v="0"/>
    <s v="50000"/>
    <x v="13"/>
    <m/>
    <s v="P/R - Paid Absences"/>
    <s v="550"/>
    <s v="UNSG Arizona Gas Admin"/>
    <x v="0"/>
    <n v="-365.22"/>
    <s v="032"/>
  </r>
  <r>
    <s v="MAY-26"/>
    <x v="0"/>
    <s v="50000"/>
    <x v="13"/>
    <s v="P/R - Paid Abs UNSG"/>
    <s v="P/R - Paid Absences"/>
    <s v="550"/>
    <s v="UNSG Arizona Gas Admin"/>
    <x v="0"/>
    <n v="735.15"/>
    <s v="032"/>
  </r>
  <r>
    <s v="MAY-26"/>
    <x v="0"/>
    <s v="50000"/>
    <x v="13"/>
    <m/>
    <s v="P/R - Paid Absences"/>
    <s v="550"/>
    <s v="UNSG Arizona Gas Admin"/>
    <x v="0"/>
    <n v="-731.29"/>
    <s v="032"/>
  </r>
  <r>
    <s v="APR-26"/>
    <x v="0"/>
    <s v="50000"/>
    <x v="13"/>
    <s v="P/R - Paid Abs UNSE"/>
    <s v="P/R - Paid Absences"/>
    <s v="531"/>
    <s v="UNSE SC Elec &amp; Gas Cust Serv"/>
    <x v="0"/>
    <n v="-8.5299999999999994"/>
    <s v="033"/>
  </r>
  <r>
    <s v="JAN-26"/>
    <x v="0"/>
    <s v="50000"/>
    <x v="13"/>
    <s v="P/R - Paid Abs UNSE"/>
    <s v="P/R - Paid Absences"/>
    <s v="531"/>
    <s v="UNSE SC Elec &amp; Gas Cust Serv"/>
    <x v="0"/>
    <n v="-5.51"/>
    <s v="033"/>
  </r>
  <r>
    <s v="MAR-26"/>
    <x v="0"/>
    <s v="50000"/>
    <x v="13"/>
    <s v="P/R - Paid Abs UNSE"/>
    <s v="P/R - Paid Absences"/>
    <s v="531"/>
    <s v="UNSE SC Elec &amp; Gas Cust Serv"/>
    <x v="0"/>
    <n v="15.64"/>
    <s v="033"/>
  </r>
  <r>
    <s v="APR-26"/>
    <x v="0"/>
    <s v="50000"/>
    <x v="13"/>
    <s v="P/R - Paid Abs UNSE"/>
    <s v="P/R - Paid Absences"/>
    <s v="528"/>
    <s v="UNSE Santa Cruz Electric Eng"/>
    <x v="0"/>
    <n v="1866.58"/>
    <s v="033"/>
  </r>
  <r>
    <s v="APR-26"/>
    <x v="0"/>
    <s v="50000"/>
    <x v="13"/>
    <m/>
    <s v="P/R - Paid Absences"/>
    <s v="528"/>
    <s v="UNSE Santa Cruz Electric Eng"/>
    <x v="0"/>
    <n v="-1855.39"/>
    <s v="033"/>
  </r>
  <r>
    <s v="FEB-26"/>
    <x v="0"/>
    <s v="50000"/>
    <x v="13"/>
    <s v="P/R - Paid Abs UNSE"/>
    <s v="P/R - Paid Absences"/>
    <s v="528"/>
    <s v="UNSE Santa Cruz Electric Eng"/>
    <x v="0"/>
    <n v="-38.42"/>
    <s v="033"/>
  </r>
  <r>
    <s v="FEB-26"/>
    <x v="0"/>
    <s v="50000"/>
    <x v="13"/>
    <m/>
    <s v="P/R - Paid Absences"/>
    <s v="528"/>
    <s v="UNSE Santa Cruz Electric Eng"/>
    <x v="0"/>
    <n v="38.25"/>
    <s v="033"/>
  </r>
  <r>
    <s v="JAN-26"/>
    <x v="0"/>
    <s v="50000"/>
    <x v="13"/>
    <s v="P/R - Paid Abs UNSE"/>
    <s v="P/R - Paid Absences"/>
    <s v="528"/>
    <s v="UNSE Santa Cruz Electric Eng"/>
    <x v="0"/>
    <n v="143.46"/>
    <s v="033"/>
  </r>
  <r>
    <s v="JAN-26"/>
    <x v="0"/>
    <s v="50000"/>
    <x v="13"/>
    <m/>
    <s v="P/R - Paid Absences"/>
    <s v="528"/>
    <s v="UNSE Santa Cruz Electric Eng"/>
    <x v="0"/>
    <n v="-142.72999999999999"/>
    <s v="033"/>
  </r>
  <r>
    <s v="JUN-26"/>
    <x v="0"/>
    <s v="50000"/>
    <x v="13"/>
    <s v="P/R - Paid Abs UNSE"/>
    <s v="P/R - Paid Absences"/>
    <s v="528"/>
    <s v="UNSE Santa Cruz Electric Eng"/>
    <x v="0"/>
    <n v="-44.54"/>
    <s v="033"/>
  </r>
  <r>
    <s v="JUN-26"/>
    <x v="0"/>
    <s v="50000"/>
    <x v="13"/>
    <m/>
    <s v="P/R - Paid Absences"/>
    <s v="528"/>
    <s v="UNSE Santa Cruz Electric Eng"/>
    <x v="0"/>
    <n v="44.28"/>
    <s v="033"/>
  </r>
  <r>
    <s v="MAR-26"/>
    <x v="0"/>
    <s v="50000"/>
    <x v="13"/>
    <s v="P/R - Paid Abs UNSE"/>
    <s v="P/R - Paid Absences"/>
    <s v="528"/>
    <s v="UNSE Santa Cruz Electric Eng"/>
    <x v="0"/>
    <n v="64.040000000000006"/>
    <s v="033"/>
  </r>
  <r>
    <s v="MAR-26"/>
    <x v="0"/>
    <s v="50000"/>
    <x v="13"/>
    <m/>
    <s v="P/R - Paid Absences"/>
    <s v="528"/>
    <s v="UNSE Santa Cruz Electric Eng"/>
    <x v="0"/>
    <n v="-63.65"/>
    <s v="033"/>
  </r>
  <r>
    <s v="MAY-26"/>
    <x v="0"/>
    <s v="50000"/>
    <x v="13"/>
    <s v="P/R - Paid Abs UNSE"/>
    <s v="P/R - Paid Absences"/>
    <s v="528"/>
    <s v="UNSE Santa Cruz Electric Eng"/>
    <x v="0"/>
    <n v="675.74"/>
    <s v="033"/>
  </r>
  <r>
    <s v="MAY-26"/>
    <x v="0"/>
    <s v="50000"/>
    <x v="13"/>
    <m/>
    <s v="P/R - Paid Absences"/>
    <s v="528"/>
    <s v="UNSE Santa Cruz Electric Eng"/>
    <x v="0"/>
    <n v="-671.69"/>
    <s v="033"/>
  </r>
  <r>
    <s v="MAR-26"/>
    <x v="0"/>
    <s v="50000"/>
    <x v="13"/>
    <s v="P/R - Paid Abs UNSE"/>
    <s v="P/R - Paid Absences"/>
    <s v="525"/>
    <s v="UNSE Moh Elect Cust Service"/>
    <x v="0"/>
    <n v="10.48"/>
    <s v="033"/>
  </r>
  <r>
    <s v="APR-26"/>
    <x v="0"/>
    <s v="50000"/>
    <x v="13"/>
    <s v="P/R - Paid Abs UNSE"/>
    <s v="P/R - Paid Absences"/>
    <s v="523"/>
    <s v="UNSE Lake Havasu Electric Eng"/>
    <x v="0"/>
    <n v="434.77"/>
    <s v="033"/>
  </r>
  <r>
    <s v="APR-26"/>
    <x v="0"/>
    <s v="50000"/>
    <x v="13"/>
    <m/>
    <s v="P/R - Paid Absences"/>
    <s v="523"/>
    <s v="UNSE Lake Havasu Electric Eng"/>
    <x v="0"/>
    <n v="-443.02"/>
    <s v="033"/>
  </r>
  <r>
    <s v="FEB-26"/>
    <x v="0"/>
    <s v="50000"/>
    <x v="13"/>
    <s v="P/R - Paid Abs UNSE"/>
    <s v="P/R - Paid Absences"/>
    <s v="523"/>
    <s v="UNSE Lake Havasu Electric Eng"/>
    <x v="0"/>
    <n v="18.18"/>
    <s v="033"/>
  </r>
  <r>
    <s v="JUN-26"/>
    <x v="0"/>
    <s v="50000"/>
    <x v="13"/>
    <s v="P/R - Paid Abs UNSE"/>
    <s v="P/R - Paid Absences"/>
    <s v="523"/>
    <s v="UNSE Lake Havasu Electric Eng"/>
    <x v="0"/>
    <n v="491.15"/>
    <s v="033"/>
  </r>
  <r>
    <s v="JUN-26"/>
    <x v="0"/>
    <s v="50000"/>
    <x v="13"/>
    <m/>
    <s v="P/R - Paid Absences"/>
    <s v="523"/>
    <s v="UNSE Lake Havasu Electric Eng"/>
    <x v="0"/>
    <n v="-488.2"/>
    <s v="033"/>
  </r>
  <r>
    <s v="MAR-26"/>
    <x v="0"/>
    <s v="50000"/>
    <x v="13"/>
    <s v="P/R - Paid Abs UNSE"/>
    <s v="P/R - Paid Absences"/>
    <s v="523"/>
    <s v="UNSE Lake Havasu Electric Eng"/>
    <x v="0"/>
    <n v="10.91"/>
    <s v="033"/>
  </r>
  <r>
    <s v="MAY-26"/>
    <x v="0"/>
    <s v="50000"/>
    <x v="13"/>
    <s v="P/R - Paid Abs UNSE"/>
    <s v="P/R - Paid Absences"/>
    <s v="523"/>
    <s v="UNSE Lake Havasu Electric Eng"/>
    <x v="0"/>
    <n v="1434.8"/>
    <s v="033"/>
  </r>
  <r>
    <s v="MAY-26"/>
    <x v="0"/>
    <s v="50000"/>
    <x v="13"/>
    <m/>
    <s v="P/R - Paid Absences"/>
    <s v="523"/>
    <s v="UNSE Lake Havasu Electric Eng"/>
    <x v="0"/>
    <n v="-1426.19"/>
    <s v="033"/>
  </r>
  <r>
    <s v="FEB-26"/>
    <x v="0"/>
    <s v="50000"/>
    <x v="13"/>
    <s v="P/R - Paid Abs UNSE"/>
    <s v="P/R - Paid Absences"/>
    <s v="522"/>
    <s v="UNSE Lake Havasu Elec Const"/>
    <x v="0"/>
    <n v="7.04"/>
    <s v="033"/>
  </r>
  <r>
    <s v="JAN-26"/>
    <x v="0"/>
    <s v="50000"/>
    <x v="13"/>
    <s v="P/R - Paid Abs UNSE"/>
    <s v="P/R - Paid Absences"/>
    <s v="522"/>
    <s v="UNSE Lake Havasu Elec Const"/>
    <x v="0"/>
    <n v="-5.47"/>
    <s v="033"/>
  </r>
  <r>
    <s v="FEB-26"/>
    <x v="0"/>
    <s v="50000"/>
    <x v="13"/>
    <s v="P/R - Paid Abs UNSE"/>
    <s v="P/R - Paid Absences"/>
    <s v="516"/>
    <s v="UNSE Mohave Elec Sub &amp; Meter"/>
    <x v="0"/>
    <n v="41.9"/>
    <s v="033"/>
  </r>
  <r>
    <s v="MAR-26"/>
    <x v="0"/>
    <s v="50000"/>
    <x v="13"/>
    <s v="P/R - Paid Abs UNSE"/>
    <s v="P/R - Paid Absences"/>
    <s v="516"/>
    <s v="UNSE Mohave Elec Sub &amp; Meter"/>
    <x v="0"/>
    <n v="-20.95"/>
    <s v="033"/>
  </r>
  <r>
    <s v="APR-26"/>
    <x v="0"/>
    <s v="50000"/>
    <x v="13"/>
    <s v="P/R - Paid Abs UNSE"/>
    <s v="P/R - Paid Absences"/>
    <s v="515"/>
    <s v="UNSE Kingman Electric Eng"/>
    <x v="0"/>
    <n v="917.29"/>
    <s v="033"/>
  </r>
  <r>
    <s v="APR-26"/>
    <x v="0"/>
    <s v="50000"/>
    <x v="13"/>
    <m/>
    <s v="P/R - Paid Absences"/>
    <s v="515"/>
    <s v="UNSE Kingman Electric Eng"/>
    <x v="0"/>
    <n v="-912.47"/>
    <s v="033"/>
  </r>
  <r>
    <s v="FEB-26"/>
    <x v="0"/>
    <s v="50000"/>
    <x v="13"/>
    <s v="P/R - Paid Abs UNSE"/>
    <s v="P/R - Paid Absences"/>
    <s v="515"/>
    <s v="UNSE Kingman Electric Eng"/>
    <x v="0"/>
    <n v="103.45"/>
    <s v="033"/>
  </r>
  <r>
    <s v="FEB-26"/>
    <x v="0"/>
    <s v="50000"/>
    <x v="13"/>
    <m/>
    <s v="P/R - Paid Absences"/>
    <s v="515"/>
    <s v="UNSE Kingman Electric Eng"/>
    <x v="0"/>
    <n v="-102.81"/>
    <s v="033"/>
  </r>
  <r>
    <s v="JAN-26"/>
    <x v="0"/>
    <s v="50000"/>
    <x v="13"/>
    <s v="P/R - Paid Abs UNSE"/>
    <s v="P/R - Paid Absences"/>
    <s v="515"/>
    <s v="UNSE Kingman Electric Eng"/>
    <x v="0"/>
    <n v="124.01"/>
    <s v="033"/>
  </r>
  <r>
    <s v="JAN-26"/>
    <x v="0"/>
    <s v="50000"/>
    <x v="13"/>
    <m/>
    <s v="P/R - Paid Absences"/>
    <s v="515"/>
    <s v="UNSE Kingman Electric Eng"/>
    <x v="0"/>
    <n v="-123.3"/>
    <s v="033"/>
  </r>
  <r>
    <s v="JUN-26"/>
    <x v="0"/>
    <s v="50000"/>
    <x v="13"/>
    <s v="P/R - Paid Abs UNSE"/>
    <s v="P/R - Paid Absences"/>
    <s v="515"/>
    <s v="UNSE Kingman Electric Eng"/>
    <x v="0"/>
    <n v="315.89"/>
    <s v="033"/>
  </r>
  <r>
    <s v="JUN-26"/>
    <x v="0"/>
    <s v="50000"/>
    <x v="13"/>
    <m/>
    <s v="P/R - Paid Absences"/>
    <s v="515"/>
    <s v="UNSE Kingman Electric Eng"/>
    <x v="0"/>
    <n v="-314"/>
    <s v="033"/>
  </r>
  <r>
    <s v="MAR-26"/>
    <x v="0"/>
    <s v="50000"/>
    <x v="13"/>
    <s v="P/R - Paid Abs UNSE"/>
    <s v="P/R - Paid Absences"/>
    <s v="515"/>
    <s v="UNSE Kingman Electric Eng"/>
    <x v="0"/>
    <n v="27.42"/>
    <s v="033"/>
  </r>
  <r>
    <s v="MAR-26"/>
    <x v="0"/>
    <s v="50000"/>
    <x v="13"/>
    <m/>
    <s v="P/R - Paid Absences"/>
    <s v="515"/>
    <s v="UNSE Kingman Electric Eng"/>
    <x v="0"/>
    <n v="-27.25"/>
    <s v="033"/>
  </r>
  <r>
    <s v="MAY-26"/>
    <x v="0"/>
    <s v="50000"/>
    <x v="13"/>
    <s v="P/R - Paid Abs UNSE"/>
    <s v="P/R - Paid Absences"/>
    <s v="515"/>
    <s v="UNSE Kingman Electric Eng"/>
    <x v="0"/>
    <n v="881.58"/>
    <s v="033"/>
  </r>
  <r>
    <s v="MAY-26"/>
    <x v="0"/>
    <s v="50000"/>
    <x v="13"/>
    <m/>
    <s v="P/R - Paid Absences"/>
    <s v="515"/>
    <s v="UNSE Kingman Electric Eng"/>
    <x v="0"/>
    <n v="-875.9"/>
    <s v="033"/>
  </r>
  <r>
    <s v="APR-26"/>
    <x v="0"/>
    <s v="50000"/>
    <x v="13"/>
    <s v="P/R - Paid Abs UNSE"/>
    <s v="P/R - Paid Absences"/>
    <s v="512"/>
    <s v="UNSE Mohave Elec Admin"/>
    <x v="0"/>
    <n v="-424.99"/>
    <s v="033"/>
  </r>
  <r>
    <s v="FEB-26"/>
    <x v="0"/>
    <s v="50000"/>
    <x v="13"/>
    <s v="P/R - Paid Abs UNSE"/>
    <s v="P/R - Paid Absences"/>
    <s v="512"/>
    <s v="UNSE Mohave Elec Admin"/>
    <x v="0"/>
    <n v="-14.06"/>
    <s v="033"/>
  </r>
  <r>
    <s v="JAN-26"/>
    <x v="0"/>
    <s v="50000"/>
    <x v="13"/>
    <s v="P/R - Paid Abs UNSE"/>
    <s v="P/R - Paid Absences"/>
    <s v="512"/>
    <s v="UNSE Mohave Elec Admin"/>
    <x v="0"/>
    <n v="424.43"/>
    <s v="033"/>
  </r>
  <r>
    <s v="MAR-26"/>
    <x v="0"/>
    <s v="50000"/>
    <x v="13"/>
    <s v="P/R - Paid Abs UNSE"/>
    <s v="P/R - Paid Absences"/>
    <s v="512"/>
    <s v="UNSE Mohave Elec Admin"/>
    <x v="0"/>
    <n v="736.99"/>
    <s v="033"/>
  </r>
  <r>
    <s v="APR-26"/>
    <x v="0"/>
    <s v="50000"/>
    <x v="13"/>
    <s v="P/R - Paid Absences"/>
    <s v="P/R - Paid Absences"/>
    <s v="510"/>
    <s v="Gila, Luna &amp; Renewable Admin"/>
    <x v="0"/>
    <n v="2885.92"/>
    <s v="002"/>
  </r>
  <r>
    <s v="APR-26"/>
    <x v="0"/>
    <s v="50000"/>
    <x v="13"/>
    <m/>
    <s v="P/R - Paid Absences"/>
    <s v="510"/>
    <s v="Gila, Luna &amp; Renewable Admin"/>
    <x v="0"/>
    <n v="-721.48"/>
    <s v="002"/>
  </r>
  <r>
    <s v="JUN-26"/>
    <x v="0"/>
    <s v="50000"/>
    <x v="13"/>
    <s v="P/R - Paid Absences"/>
    <s v="P/R - Paid Absences"/>
    <s v="510"/>
    <s v="Gila, Luna &amp; Renewable Admin"/>
    <x v="0"/>
    <n v="2885.92"/>
    <s v="002"/>
  </r>
  <r>
    <s v="JUN-26"/>
    <x v="0"/>
    <s v="50000"/>
    <x v="13"/>
    <m/>
    <s v="P/R - Paid Absences"/>
    <s v="510"/>
    <s v="Gila, Luna &amp; Renewable Admin"/>
    <x v="0"/>
    <n v="-721.48"/>
    <s v="002"/>
  </r>
  <r>
    <s v="MAR-26"/>
    <x v="0"/>
    <s v="50000"/>
    <x v="13"/>
    <s v="P/R - Paid Absences"/>
    <s v="P/R - Paid Absences"/>
    <s v="510"/>
    <s v="Gila, Luna &amp; Renewable Admin"/>
    <x v="0"/>
    <n v="4153.34"/>
    <s v="002"/>
  </r>
  <r>
    <s v="MAR-26"/>
    <x v="0"/>
    <s v="50000"/>
    <x v="13"/>
    <m/>
    <s v="P/R - Paid Absences"/>
    <s v="510"/>
    <s v="Gila, Luna &amp; Renewable Admin"/>
    <x v="0"/>
    <n v="-1038.3399999999999"/>
    <s v="002"/>
  </r>
  <r>
    <s v="MAY-26"/>
    <x v="0"/>
    <s v="50000"/>
    <x v="13"/>
    <s v="P/R - Paid Absences"/>
    <s v="P/R - Paid Absences"/>
    <s v="510"/>
    <s v="Gila, Luna &amp; Renewable Admin"/>
    <x v="0"/>
    <n v="2262.8200000000002"/>
    <s v="002"/>
  </r>
  <r>
    <s v="MAY-26"/>
    <x v="0"/>
    <s v="50000"/>
    <x v="13"/>
    <m/>
    <s v="P/R - Paid Absences"/>
    <s v="510"/>
    <s v="Gila, Luna &amp; Renewable Admin"/>
    <x v="0"/>
    <n v="-565.71"/>
    <s v="002"/>
  </r>
  <r>
    <s v="APR-26"/>
    <x v="0"/>
    <s v="50000"/>
    <x v="13"/>
    <s v="P/R - Paid Absences"/>
    <s v="P/R - Paid Absences"/>
    <s v="501"/>
    <s v="ER Support Services"/>
    <x v="0"/>
    <n v="5375.55"/>
    <s v="002"/>
  </r>
  <r>
    <s v="FEB-26"/>
    <x v="0"/>
    <s v="50000"/>
    <x v="13"/>
    <s v="P/R - Paid Absences"/>
    <s v="P/R - Paid Absences"/>
    <s v="501"/>
    <s v="ER Support Services"/>
    <x v="0"/>
    <n v="5998.6"/>
    <s v="002"/>
  </r>
  <r>
    <s v="JAN-26"/>
    <x v="0"/>
    <s v="50000"/>
    <x v="13"/>
    <s v="P/R - Paid Absences"/>
    <s v="P/R - Paid Absences"/>
    <s v="501"/>
    <s v="ER Support Services"/>
    <x v="0"/>
    <n v="4922.1400000000003"/>
    <s v="002"/>
  </r>
  <r>
    <s v="JUN-26"/>
    <x v="0"/>
    <s v="50000"/>
    <x v="13"/>
    <s v="P/R - Paid Absences"/>
    <s v="P/R - Paid Absences"/>
    <s v="501"/>
    <s v="ER Support Services"/>
    <x v="0"/>
    <n v="5145.46"/>
    <s v="002"/>
  </r>
  <r>
    <s v="MAR-26"/>
    <x v="0"/>
    <s v="50000"/>
    <x v="13"/>
    <s v="P/R - Paid Absences"/>
    <s v="P/R - Paid Absences"/>
    <s v="501"/>
    <s v="ER Support Services"/>
    <x v="0"/>
    <n v="3907.23"/>
    <s v="002"/>
  </r>
  <r>
    <s v="MAY-26"/>
    <x v="0"/>
    <s v="50000"/>
    <x v="13"/>
    <s v="P/R - Paid Absences"/>
    <s v="P/R - Paid Absences"/>
    <s v="501"/>
    <s v="ER Support Services"/>
    <x v="0"/>
    <n v="4268.1099999999997"/>
    <s v="002"/>
  </r>
  <r>
    <s v="APR-26"/>
    <x v="0"/>
    <s v="50000"/>
    <x v="13"/>
    <s v="P/R - Paid Absences"/>
    <s v="P/R - Paid Absences"/>
    <s v="467"/>
    <s v="ER Ops Excellence and Reliability"/>
    <x v="0"/>
    <n v="8492.2099999999991"/>
    <s v="002"/>
  </r>
  <r>
    <s v="FEB-26"/>
    <x v="0"/>
    <s v="50000"/>
    <x v="13"/>
    <s v="P/R - Paid Absences"/>
    <s v="P/R - Paid Absences"/>
    <s v="467"/>
    <s v="ER Ops Excellence and Reliability"/>
    <x v="0"/>
    <n v="12844.05"/>
    <s v="002"/>
  </r>
  <r>
    <s v="JAN-26"/>
    <x v="0"/>
    <s v="50000"/>
    <x v="13"/>
    <s v="P/R - Paid Absences"/>
    <s v="P/R - Paid Absences"/>
    <s v="467"/>
    <s v="ER Ops Excellence and Reliability"/>
    <x v="0"/>
    <n v="10817.01"/>
    <s v="002"/>
  </r>
  <r>
    <s v="JUN-26"/>
    <x v="0"/>
    <s v="50000"/>
    <x v="13"/>
    <s v="P/R - Paid Absences"/>
    <s v="P/R - Paid Absences"/>
    <s v="467"/>
    <s v="ER Ops Excellence and Reliability"/>
    <x v="0"/>
    <n v="16638.310000000001"/>
    <s v="002"/>
  </r>
  <r>
    <s v="MAR-26"/>
    <x v="0"/>
    <s v="50000"/>
    <x v="13"/>
    <s v="P/R - Paid Absences"/>
    <s v="P/R - Paid Absences"/>
    <s v="467"/>
    <s v="ER Ops Excellence and Reliability"/>
    <x v="0"/>
    <n v="14566.79"/>
    <s v="002"/>
  </r>
  <r>
    <s v="MAY-26"/>
    <x v="0"/>
    <s v="50000"/>
    <x v="13"/>
    <s v="P/R - Paid Absences"/>
    <s v="P/R - Paid Absences"/>
    <s v="467"/>
    <s v="ER Ops Excellence and Reliability"/>
    <x v="0"/>
    <n v="13189.75"/>
    <s v="002"/>
  </r>
  <r>
    <s v="APR-26"/>
    <x v="0"/>
    <s v="50000"/>
    <x v="13"/>
    <m/>
    <s v="P/R - Paid Absences"/>
    <s v="466"/>
    <s v="TEP Gila River Plant"/>
    <x v="0"/>
    <n v="3.69"/>
    <s v="002"/>
  </r>
  <r>
    <s v="FEB-26"/>
    <x v="0"/>
    <s v="50000"/>
    <x v="13"/>
    <s v="P/R - Paid Absences"/>
    <s v="P/R - Paid Absences"/>
    <s v="466"/>
    <s v="TEP Gila River Plant"/>
    <x v="0"/>
    <n v="2534.84"/>
    <s v="002"/>
  </r>
  <r>
    <s v="FEB-26"/>
    <x v="0"/>
    <s v="50000"/>
    <x v="13"/>
    <m/>
    <s v="P/R - Paid Absences"/>
    <s v="466"/>
    <s v="TEP Gila River Plant"/>
    <x v="0"/>
    <n v="-638.07000000000005"/>
    <s v="002"/>
  </r>
  <r>
    <s v="JAN-26"/>
    <x v="0"/>
    <s v="50000"/>
    <x v="13"/>
    <s v="P/R - Paid Absences"/>
    <s v="P/R - Paid Absences"/>
    <s v="466"/>
    <s v="TEP Gila River Plant"/>
    <x v="0"/>
    <n v="2281.36"/>
    <s v="002"/>
  </r>
  <r>
    <s v="JAN-26"/>
    <x v="0"/>
    <s v="50000"/>
    <x v="13"/>
    <m/>
    <s v="P/R - Paid Absences"/>
    <s v="466"/>
    <s v="TEP Gila River Plant"/>
    <x v="0"/>
    <n v="-622.53"/>
    <s v="002"/>
  </r>
  <r>
    <s v="JUN-26"/>
    <x v="0"/>
    <s v="50000"/>
    <x v="13"/>
    <m/>
    <s v="P/R - Paid Absences"/>
    <s v="466"/>
    <s v="TEP Gila River Plant"/>
    <x v="0"/>
    <n v="-1.74"/>
    <s v="002"/>
  </r>
  <r>
    <s v="MAR-26"/>
    <x v="0"/>
    <s v="50000"/>
    <x v="13"/>
    <s v="P/R - Paid Absences"/>
    <s v="P/R - Paid Absences"/>
    <s v="466"/>
    <s v="TEP Gila River Plant"/>
    <x v="0"/>
    <n v="-1267.42"/>
    <s v="002"/>
  </r>
  <r>
    <s v="MAR-26"/>
    <x v="0"/>
    <s v="50000"/>
    <x v="13"/>
    <m/>
    <s v="P/R - Paid Absences"/>
    <s v="466"/>
    <s v="TEP Gila River Plant"/>
    <x v="0"/>
    <n v="326.7"/>
    <s v="002"/>
  </r>
  <r>
    <s v="MAY-26"/>
    <x v="0"/>
    <s v="50000"/>
    <x v="13"/>
    <m/>
    <s v="P/R - Paid Absences"/>
    <s v="466"/>
    <s v="TEP Gila River Plant"/>
    <x v="0"/>
    <n v="51.37"/>
    <s v="002"/>
  </r>
  <r>
    <s v="APR-26"/>
    <x v="0"/>
    <s v="50000"/>
    <x v="13"/>
    <s v="P/R - Paid Absences"/>
    <s v="P/R - Paid Absences"/>
    <s v="465"/>
    <s v="Energy Programs - Renewables"/>
    <x v="0"/>
    <n v="6560.87"/>
    <s v="002"/>
  </r>
  <r>
    <s v="FEB-26"/>
    <x v="0"/>
    <s v="50000"/>
    <x v="13"/>
    <s v="P/R - Paid Absences"/>
    <s v="P/R - Paid Absences"/>
    <s v="465"/>
    <s v="Energy Programs - Renewables"/>
    <x v="0"/>
    <n v="6719.99"/>
    <s v="002"/>
  </r>
  <r>
    <s v="JAN-26"/>
    <x v="0"/>
    <s v="50000"/>
    <x v="13"/>
    <s v="P/R - Paid Absences"/>
    <s v="P/R - Paid Absences"/>
    <s v="465"/>
    <s v="Energy Programs - Renewables"/>
    <x v="0"/>
    <n v="6466.91"/>
    <s v="002"/>
  </r>
  <r>
    <s v="JUN-26"/>
    <x v="0"/>
    <s v="50000"/>
    <x v="13"/>
    <s v="P/R - Paid Absences"/>
    <s v="P/R - Paid Absences"/>
    <s v="465"/>
    <s v="Energy Programs - Renewables"/>
    <x v="0"/>
    <n v="6753.28"/>
    <s v="002"/>
  </r>
  <r>
    <s v="MAR-26"/>
    <x v="0"/>
    <s v="50000"/>
    <x v="13"/>
    <s v="P/R - Paid Absences"/>
    <s v="P/R - Paid Absences"/>
    <s v="465"/>
    <s v="Energy Programs - Renewables"/>
    <x v="0"/>
    <n v="7747.97"/>
    <s v="002"/>
  </r>
  <r>
    <s v="MAY-26"/>
    <x v="0"/>
    <s v="50000"/>
    <x v="13"/>
    <s v="P/R - Paid Absences"/>
    <s v="P/R - Paid Absences"/>
    <s v="465"/>
    <s v="Energy Programs - Renewables"/>
    <x v="0"/>
    <n v="6000.27"/>
    <s v="002"/>
  </r>
  <r>
    <s v="APR-26"/>
    <x v="0"/>
    <s v="50000"/>
    <x v="13"/>
    <s v="P/R - Paid Absences"/>
    <s v="P/R - Paid Absences"/>
    <s v="433"/>
    <s v="ER Solar PV"/>
    <x v="0"/>
    <n v="-285.11"/>
    <s v="002"/>
  </r>
  <r>
    <s v="FEB-26"/>
    <x v="0"/>
    <s v="50000"/>
    <x v="13"/>
    <s v="P/R - Paid Absences"/>
    <s v="P/R - Paid Absences"/>
    <s v="433"/>
    <s v="ER Solar PV"/>
    <x v="0"/>
    <n v="891.88"/>
    <s v="002"/>
  </r>
  <r>
    <s v="JUN-26"/>
    <x v="0"/>
    <s v="50000"/>
    <x v="13"/>
    <s v="P/R - Paid Absences"/>
    <s v="P/R - Paid Absences"/>
    <s v="433"/>
    <s v="ER Solar PV"/>
    <x v="0"/>
    <n v="71.81"/>
    <s v="002"/>
  </r>
  <r>
    <s v="MAR-26"/>
    <x v="0"/>
    <s v="50000"/>
    <x v="13"/>
    <s v="P/R - Paid Absences"/>
    <s v="P/R - Paid Absences"/>
    <s v="433"/>
    <s v="ER Solar PV"/>
    <x v="0"/>
    <n v="826.75"/>
    <s v="002"/>
  </r>
  <r>
    <s v="MAY-26"/>
    <x v="0"/>
    <s v="50000"/>
    <x v="13"/>
    <s v="P/R - Paid Absences"/>
    <s v="P/R - Paid Absences"/>
    <s v="433"/>
    <s v="ER Solar PV"/>
    <x v="0"/>
    <n v="45.58"/>
    <s v="002"/>
  </r>
  <r>
    <s v="MAR-26"/>
    <x v="0"/>
    <s v="50000"/>
    <x v="13"/>
    <s v="P/R - Paid Absences"/>
    <s v="P/R - Paid Absences"/>
    <s v="414"/>
    <s v="TPP Admin"/>
    <x v="0"/>
    <n v="19.350000000000001"/>
    <s v="002"/>
  </r>
  <r>
    <s v="MAY-26"/>
    <x v="0"/>
    <s v="50000"/>
    <x v="13"/>
    <s v="P/R - Paid Absences"/>
    <s v="P/R - Paid Absences"/>
    <s v="414"/>
    <s v="TPP Admin"/>
    <x v="0"/>
    <n v="12.57"/>
    <s v="002"/>
  </r>
  <r>
    <s v="APR-26"/>
    <x v="0"/>
    <s v="50000"/>
    <x v="13"/>
    <s v="P/R - Paid Absences"/>
    <s v="P/R - Paid Absences"/>
    <s v="411"/>
    <s v="TPP Operations"/>
    <x v="0"/>
    <n v="791.21"/>
    <s v="002"/>
  </r>
  <r>
    <s v="MAY-26"/>
    <x v="0"/>
    <s v="50000"/>
    <x v="13"/>
    <s v="P/R - Paid Absences"/>
    <s v="P/R - Paid Absences"/>
    <s v="411"/>
    <s v="TPP Operations"/>
    <x v="0"/>
    <n v="-791.21"/>
    <s v="002"/>
  </r>
  <r>
    <s v="APR-26"/>
    <x v="0"/>
    <s v="50000"/>
    <x v="13"/>
    <s v="P/R - Paid Absences"/>
    <s v="P/R - Paid Absences"/>
    <s v="400"/>
    <s v="Capital Resources"/>
    <x v="0"/>
    <n v="9715.49"/>
    <s v="002"/>
  </r>
  <r>
    <s v="FEB-26"/>
    <x v="0"/>
    <s v="50000"/>
    <x v="13"/>
    <s v="P/R - Paid Absences"/>
    <s v="P/R - Paid Absences"/>
    <s v="400"/>
    <s v="Capital Resources"/>
    <x v="0"/>
    <n v="7518.32"/>
    <s v="002"/>
  </r>
  <r>
    <s v="JAN-26"/>
    <x v="0"/>
    <s v="50000"/>
    <x v="13"/>
    <s v="P/R - Paid Absences"/>
    <s v="P/R - Paid Absences"/>
    <s v="400"/>
    <s v="Capital Resources"/>
    <x v="0"/>
    <n v="6853.91"/>
    <s v="002"/>
  </r>
  <r>
    <s v="JUN-26"/>
    <x v="0"/>
    <s v="50000"/>
    <x v="13"/>
    <s v="P/R - Paid Absences"/>
    <s v="P/R - Paid Absences"/>
    <s v="400"/>
    <s v="Capital Resources"/>
    <x v="0"/>
    <n v="8526.8700000000008"/>
    <s v="002"/>
  </r>
  <r>
    <s v="MAR-26"/>
    <x v="0"/>
    <s v="50000"/>
    <x v="13"/>
    <s v="P/R - Paid Absences"/>
    <s v="P/R - Paid Absences"/>
    <s v="400"/>
    <s v="Capital Resources"/>
    <x v="0"/>
    <n v="7527.42"/>
    <s v="002"/>
  </r>
  <r>
    <s v="MAY-26"/>
    <x v="0"/>
    <s v="50000"/>
    <x v="13"/>
    <s v="P/R - Paid Absences"/>
    <s v="P/R - Paid Absences"/>
    <s v="400"/>
    <s v="Capital Resources"/>
    <x v="0"/>
    <n v="5380.76"/>
    <s v="002"/>
  </r>
  <r>
    <s v="APR-26"/>
    <x v="0"/>
    <s v="50000"/>
    <x v="13"/>
    <s v="P/R - Paid Absences"/>
    <s v="P/R - Paid Absences"/>
    <s v="390"/>
    <s v="Energy Programs - Tech"/>
    <x v="0"/>
    <n v="8244.84"/>
    <s v="002"/>
  </r>
  <r>
    <s v="FEB-26"/>
    <x v="0"/>
    <s v="50000"/>
    <x v="13"/>
    <s v="P/R - Paid Absences"/>
    <s v="P/R - Paid Absences"/>
    <s v="390"/>
    <s v="Energy Programs - Tech"/>
    <x v="0"/>
    <n v="6834.73"/>
    <s v="002"/>
  </r>
  <r>
    <s v="JAN-26"/>
    <x v="0"/>
    <s v="50000"/>
    <x v="13"/>
    <s v="P/R - Paid Absences"/>
    <s v="P/R - Paid Absences"/>
    <s v="390"/>
    <s v="Energy Programs - Tech"/>
    <x v="0"/>
    <n v="7766.8"/>
    <s v="002"/>
  </r>
  <r>
    <s v="JUN-26"/>
    <x v="0"/>
    <s v="50000"/>
    <x v="13"/>
    <s v="P/R - Paid Absences"/>
    <s v="P/R - Paid Absences"/>
    <s v="390"/>
    <s v="Energy Programs - Tech"/>
    <x v="0"/>
    <n v="6197.18"/>
    <s v="002"/>
  </r>
  <r>
    <s v="MAR-26"/>
    <x v="0"/>
    <s v="50000"/>
    <x v="13"/>
    <s v="P/R - Paid Absences"/>
    <s v="P/R - Paid Absences"/>
    <s v="390"/>
    <s v="Energy Programs - Tech"/>
    <x v="0"/>
    <n v="8689.92"/>
    <s v="002"/>
  </r>
  <r>
    <s v="MAY-26"/>
    <x v="0"/>
    <s v="50000"/>
    <x v="13"/>
    <s v="P/R - Paid Absences"/>
    <s v="P/R - Paid Absences"/>
    <s v="390"/>
    <s v="Energy Programs - Tech"/>
    <x v="0"/>
    <n v="8526.44"/>
    <s v="002"/>
  </r>
  <r>
    <s v="APR-26"/>
    <x v="0"/>
    <s v="50000"/>
    <x v="13"/>
    <s v="P/R - Paid Absences"/>
    <s v="P/R - Paid Absences"/>
    <s v="388"/>
    <s v="T&amp;D Operations Applications"/>
    <x v="0"/>
    <n v="5910.01"/>
    <s v="002"/>
  </r>
  <r>
    <s v="APR-26"/>
    <x v="0"/>
    <s v="50000"/>
    <x v="13"/>
    <m/>
    <s v="P/R - Paid Absences"/>
    <s v="388"/>
    <s v="T&amp;D Operations Applications"/>
    <x v="0"/>
    <n v="-4280.41"/>
    <s v="002"/>
  </r>
  <r>
    <s v="FEB-26"/>
    <x v="0"/>
    <s v="50000"/>
    <x v="13"/>
    <s v="P/R - Paid Absences"/>
    <s v="P/R - Paid Absences"/>
    <s v="388"/>
    <s v="T&amp;D Operations Applications"/>
    <x v="0"/>
    <n v="5069.8"/>
    <s v="002"/>
  </r>
  <r>
    <s v="FEB-26"/>
    <x v="0"/>
    <s v="50000"/>
    <x v="13"/>
    <m/>
    <s v="P/R - Paid Absences"/>
    <s v="388"/>
    <s v="T&amp;D Operations Applications"/>
    <x v="0"/>
    <n v="-3045.53"/>
    <s v="002"/>
  </r>
  <r>
    <s v="JAN-26"/>
    <x v="0"/>
    <s v="50000"/>
    <x v="13"/>
    <s v="P/R - Paid Absences"/>
    <s v="P/R - Paid Absences"/>
    <s v="388"/>
    <s v="T&amp;D Operations Applications"/>
    <x v="0"/>
    <n v="5358.35"/>
    <s v="002"/>
  </r>
  <r>
    <s v="JAN-26"/>
    <x v="0"/>
    <s v="50000"/>
    <x v="13"/>
    <m/>
    <s v="P/R - Paid Absences"/>
    <s v="388"/>
    <s v="T&amp;D Operations Applications"/>
    <x v="0"/>
    <n v="-2837.68"/>
    <s v="002"/>
  </r>
  <r>
    <s v="JUN-26"/>
    <x v="0"/>
    <s v="50000"/>
    <x v="13"/>
    <s v="P/R - Paid Absences"/>
    <s v="P/R - Paid Absences"/>
    <s v="388"/>
    <s v="T&amp;D Operations Applications"/>
    <x v="0"/>
    <n v="3480.1"/>
    <s v="002"/>
  </r>
  <r>
    <s v="JUN-26"/>
    <x v="0"/>
    <s v="50000"/>
    <x v="13"/>
    <m/>
    <s v="P/R - Paid Absences"/>
    <s v="388"/>
    <s v="T&amp;D Operations Applications"/>
    <x v="0"/>
    <n v="-1445.99"/>
    <s v="002"/>
  </r>
  <r>
    <s v="MAR-26"/>
    <x v="0"/>
    <s v="50000"/>
    <x v="13"/>
    <s v="P/R - Paid Absences"/>
    <s v="P/R - Paid Absences"/>
    <s v="388"/>
    <s v="T&amp;D Operations Applications"/>
    <x v="0"/>
    <n v="5084.3900000000003"/>
    <s v="002"/>
  </r>
  <r>
    <s v="MAR-26"/>
    <x v="0"/>
    <s v="50000"/>
    <x v="13"/>
    <m/>
    <s v="P/R - Paid Absences"/>
    <s v="388"/>
    <s v="T&amp;D Operations Applications"/>
    <x v="0"/>
    <n v="-3123.37"/>
    <s v="002"/>
  </r>
  <r>
    <s v="MAY-26"/>
    <x v="0"/>
    <s v="50000"/>
    <x v="13"/>
    <s v="P/R - Paid Absences"/>
    <s v="P/R - Paid Absences"/>
    <s v="388"/>
    <s v="T&amp;D Operations Applications"/>
    <x v="0"/>
    <n v="5299.48"/>
    <s v="002"/>
  </r>
  <r>
    <s v="MAY-26"/>
    <x v="0"/>
    <s v="50000"/>
    <x v="13"/>
    <m/>
    <s v="P/R - Paid Absences"/>
    <s v="388"/>
    <s v="T&amp;D Operations Applications"/>
    <x v="0"/>
    <n v="-3763.22"/>
    <s v="002"/>
  </r>
  <r>
    <s v="APR-26"/>
    <x v="0"/>
    <s v="50000"/>
    <x v="13"/>
    <s v="P/R - Paid Absences"/>
    <s v="P/R - Paid Absences"/>
    <s v="387"/>
    <s v="Commercial Account Services"/>
    <x v="0"/>
    <n v="15642.41"/>
    <s v="002"/>
  </r>
  <r>
    <s v="FEB-26"/>
    <x v="0"/>
    <s v="50000"/>
    <x v="13"/>
    <s v="P/R - Paid Absences"/>
    <s v="P/R - Paid Absences"/>
    <s v="387"/>
    <s v="Commercial Account Services"/>
    <x v="0"/>
    <n v="10320.780000000001"/>
    <s v="002"/>
  </r>
  <r>
    <s v="JAN-26"/>
    <x v="0"/>
    <s v="50000"/>
    <x v="13"/>
    <s v="P/R - Paid Absences"/>
    <s v="P/R - Paid Absences"/>
    <s v="387"/>
    <s v="Commercial Account Services"/>
    <x v="0"/>
    <n v="12345.57"/>
    <s v="002"/>
  </r>
  <r>
    <s v="JUN-26"/>
    <x v="0"/>
    <s v="50000"/>
    <x v="13"/>
    <s v="P/R - Paid Absences"/>
    <s v="P/R - Paid Absences"/>
    <s v="387"/>
    <s v="Commercial Account Services"/>
    <x v="0"/>
    <n v="13969.87"/>
    <s v="002"/>
  </r>
  <r>
    <s v="MAR-26"/>
    <x v="0"/>
    <s v="50000"/>
    <x v="13"/>
    <s v="P/R - Paid Absences"/>
    <s v="P/R - Paid Absences"/>
    <s v="387"/>
    <s v="Commercial Account Services"/>
    <x v="0"/>
    <n v="16975.55"/>
    <s v="002"/>
  </r>
  <r>
    <s v="MAY-26"/>
    <x v="0"/>
    <s v="50000"/>
    <x v="13"/>
    <s v="P/R - Paid Absences"/>
    <s v="P/R - Paid Absences"/>
    <s v="387"/>
    <s v="Commercial Account Services"/>
    <x v="0"/>
    <n v="12924.15"/>
    <s v="002"/>
  </r>
  <r>
    <s v="APR-26"/>
    <x v="0"/>
    <s v="50000"/>
    <x v="13"/>
    <s v="P/R - Paid Absences"/>
    <s v="P/R - Paid Absences"/>
    <s v="386"/>
    <s v="Regulatory Services"/>
    <x v="0"/>
    <n v="13009.1"/>
    <s v="002"/>
  </r>
  <r>
    <s v="FEB-26"/>
    <x v="0"/>
    <s v="50000"/>
    <x v="13"/>
    <s v="P/R - Paid Absences"/>
    <s v="P/R - Paid Absences"/>
    <s v="386"/>
    <s v="Regulatory Services"/>
    <x v="0"/>
    <n v="3664.71"/>
    <s v="002"/>
  </r>
  <r>
    <s v="JAN-26"/>
    <x v="0"/>
    <s v="50000"/>
    <x v="13"/>
    <s v="P/R - Paid Absences"/>
    <s v="P/R - Paid Absences"/>
    <s v="386"/>
    <s v="Regulatory Services"/>
    <x v="0"/>
    <n v="3889.66"/>
    <s v="002"/>
  </r>
  <r>
    <s v="JUN-26"/>
    <x v="0"/>
    <s v="50000"/>
    <x v="13"/>
    <s v="P/R - Paid Absences"/>
    <s v="P/R - Paid Absences"/>
    <s v="386"/>
    <s v="Regulatory Services"/>
    <x v="0"/>
    <n v="7003.83"/>
    <s v="002"/>
  </r>
  <r>
    <s v="MAR-26"/>
    <x v="0"/>
    <s v="50000"/>
    <x v="13"/>
    <s v="P/R - Paid Absences"/>
    <s v="P/R - Paid Absences"/>
    <s v="386"/>
    <s v="Regulatory Services"/>
    <x v="0"/>
    <n v="5155.93"/>
    <s v="002"/>
  </r>
  <r>
    <s v="MAY-26"/>
    <x v="0"/>
    <s v="50000"/>
    <x v="13"/>
    <s v="P/R - Paid Absences"/>
    <s v="P/R - Paid Absences"/>
    <s v="386"/>
    <s v="Regulatory Services"/>
    <x v="0"/>
    <n v="9831.5499999999993"/>
    <s v="002"/>
  </r>
  <r>
    <s v="APR-26"/>
    <x v="0"/>
    <s v="50000"/>
    <x v="13"/>
    <s v="P/R - Paid Absences"/>
    <s v="P/R - Paid Absences"/>
    <s v="385"/>
    <s v="Energy Programs"/>
    <x v="0"/>
    <n v="12421.06"/>
    <s v="002"/>
  </r>
  <r>
    <s v="FEB-26"/>
    <x v="0"/>
    <s v="50000"/>
    <x v="13"/>
    <s v="P/R - Paid Absences"/>
    <s v="P/R - Paid Absences"/>
    <s v="385"/>
    <s v="Energy Programs"/>
    <x v="0"/>
    <n v="9362.02"/>
    <s v="002"/>
  </r>
  <r>
    <s v="JAN-26"/>
    <x v="0"/>
    <s v="50000"/>
    <x v="13"/>
    <s v="P/R - Paid Absences"/>
    <s v="P/R - Paid Absences"/>
    <s v="385"/>
    <s v="Energy Programs"/>
    <x v="0"/>
    <n v="7140.58"/>
    <s v="002"/>
  </r>
  <r>
    <s v="JUN-26"/>
    <x v="0"/>
    <s v="50000"/>
    <x v="13"/>
    <s v="P/R - Paid Absences"/>
    <s v="P/R - Paid Absences"/>
    <s v="385"/>
    <s v="Energy Programs"/>
    <x v="0"/>
    <n v="12067.58"/>
    <s v="002"/>
  </r>
  <r>
    <s v="MAR-26"/>
    <x v="0"/>
    <s v="50000"/>
    <x v="13"/>
    <s v="P/R - Paid Absences"/>
    <s v="P/R - Paid Absences"/>
    <s v="385"/>
    <s v="Energy Programs"/>
    <x v="0"/>
    <n v="8450.5499999999993"/>
    <s v="002"/>
  </r>
  <r>
    <s v="MAY-26"/>
    <x v="0"/>
    <s v="50000"/>
    <x v="13"/>
    <s v="P/R - Paid Absences"/>
    <s v="P/R - Paid Absences"/>
    <s v="385"/>
    <s v="Energy Programs"/>
    <x v="0"/>
    <n v="9719.5"/>
    <s v="002"/>
  </r>
  <r>
    <s v="APR-26"/>
    <x v="0"/>
    <s v="50000"/>
    <x v="13"/>
    <s v="P/R - Paid Absences"/>
    <s v="P/R - Paid Absences"/>
    <s v="381"/>
    <s v="Rates"/>
    <x v="0"/>
    <n v="24384.55"/>
    <s v="002"/>
  </r>
  <r>
    <s v="FEB-26"/>
    <x v="0"/>
    <s v="50000"/>
    <x v="13"/>
    <s v="P/R - Paid Absences"/>
    <s v="P/R - Paid Absences"/>
    <s v="381"/>
    <s v="Rates"/>
    <x v="0"/>
    <n v="18954.82"/>
    <s v="002"/>
  </r>
  <r>
    <s v="FEB-26"/>
    <x v="0"/>
    <s v="50000"/>
    <x v="13"/>
    <m/>
    <s v="P/R - Paid Absences"/>
    <s v="381"/>
    <s v="Rates"/>
    <x v="0"/>
    <n v="296.07"/>
    <s v="002"/>
  </r>
  <r>
    <s v="JAN-26"/>
    <x v="0"/>
    <s v="50000"/>
    <x v="13"/>
    <s v="P/R - Paid Absences"/>
    <s v="P/R - Paid Absences"/>
    <s v="381"/>
    <s v="Rates"/>
    <x v="0"/>
    <n v="19518.96"/>
    <s v="002"/>
  </r>
  <r>
    <s v="JAN-26"/>
    <x v="0"/>
    <s v="50000"/>
    <x v="13"/>
    <m/>
    <s v="P/R - Paid Absences"/>
    <s v="381"/>
    <s v="Rates"/>
    <x v="0"/>
    <n v="-646.32000000000005"/>
    <s v="002"/>
  </r>
  <r>
    <s v="JUN-26"/>
    <x v="0"/>
    <s v="50000"/>
    <x v="13"/>
    <s v="P/R - Paid Absences"/>
    <s v="P/R - Paid Absences"/>
    <s v="381"/>
    <s v="Rates"/>
    <x v="0"/>
    <n v="19010.060000000001"/>
    <s v="002"/>
  </r>
  <r>
    <s v="MAR-26"/>
    <x v="0"/>
    <s v="50000"/>
    <x v="13"/>
    <s v="P/R - Paid Absences"/>
    <s v="P/R - Paid Absences"/>
    <s v="381"/>
    <s v="Rates"/>
    <x v="0"/>
    <n v="20634.21"/>
    <s v="002"/>
  </r>
  <r>
    <s v="MAY-26"/>
    <x v="0"/>
    <s v="50000"/>
    <x v="13"/>
    <s v="P/R - Paid Absences"/>
    <s v="P/R - Paid Absences"/>
    <s v="381"/>
    <s v="Rates"/>
    <x v="0"/>
    <n v="18626.28"/>
    <s v="002"/>
  </r>
  <r>
    <s v="APR-26"/>
    <x v="0"/>
    <s v="50000"/>
    <x v="13"/>
    <s v="P/R - Paid Absences"/>
    <s v="P/R - Paid Absences"/>
    <s v="375"/>
    <s v="Business Relationship Mngmt"/>
    <x v="0"/>
    <n v="9447.5300000000007"/>
    <s v="002"/>
  </r>
  <r>
    <s v="APR-26"/>
    <x v="0"/>
    <s v="50000"/>
    <x v="13"/>
    <s v="P/R - Paid Absences"/>
    <s v="P/R - Paid Absences"/>
    <s v="375"/>
    <s v="Investor Relations"/>
    <x v="0"/>
    <n v="344.93"/>
    <s v="002"/>
  </r>
  <r>
    <s v="APR-26"/>
    <x v="0"/>
    <s v="50000"/>
    <x v="13"/>
    <m/>
    <s v="P/R - Paid Absences"/>
    <s v="375"/>
    <s v="Business Relationship Mngmt"/>
    <x v="0"/>
    <n v="46.41"/>
    <s v="002"/>
  </r>
  <r>
    <s v="FEB-26"/>
    <x v="0"/>
    <s v="50000"/>
    <x v="13"/>
    <s v="P/R - Paid Absences"/>
    <s v="P/R - Paid Absences"/>
    <s v="375"/>
    <s v="Business Relationship Mngmt"/>
    <x v="0"/>
    <n v="3224.17"/>
    <s v="002"/>
  </r>
  <r>
    <s v="FEB-26"/>
    <x v="0"/>
    <s v="50000"/>
    <x v="13"/>
    <s v="P/R - Paid Absences"/>
    <s v="P/R - Paid Absences"/>
    <s v="375"/>
    <s v="Investor Relations"/>
    <x v="0"/>
    <n v="-19.149999999999999"/>
    <s v="002"/>
  </r>
  <r>
    <s v="FEB-26"/>
    <x v="0"/>
    <s v="50000"/>
    <x v="13"/>
    <m/>
    <s v="P/R - Paid Absences"/>
    <s v="375"/>
    <s v="Business Relationship Mngmt"/>
    <x v="0"/>
    <n v="-8.02"/>
    <s v="002"/>
  </r>
  <r>
    <s v="JAN-26"/>
    <x v="0"/>
    <s v="50000"/>
    <x v="13"/>
    <s v="P/R - Paid Absences"/>
    <s v="P/R - Paid Absences"/>
    <s v="375"/>
    <s v="Business Relationship Mngmt"/>
    <x v="0"/>
    <n v="8611.16"/>
    <s v="002"/>
  </r>
  <r>
    <s v="JAN-26"/>
    <x v="0"/>
    <s v="50000"/>
    <x v="13"/>
    <s v="P/R - Paid Absences"/>
    <s v="P/R - Paid Absences"/>
    <s v="375"/>
    <s v="Investor Relations"/>
    <x v="0"/>
    <n v="38.299999999999997"/>
    <s v="002"/>
  </r>
  <r>
    <s v="JAN-26"/>
    <x v="0"/>
    <s v="50000"/>
    <x v="13"/>
    <m/>
    <s v="P/R - Paid Absences"/>
    <s v="375"/>
    <s v="Business Relationship Mngmt"/>
    <x v="0"/>
    <n v="-130.08000000000001"/>
    <s v="002"/>
  </r>
  <r>
    <s v="JUN-26"/>
    <x v="0"/>
    <s v="50000"/>
    <x v="13"/>
    <s v="P/R - Paid Absences"/>
    <s v="P/R - Paid Absences"/>
    <s v="375"/>
    <s v="Business Relationship Mngmt"/>
    <x v="0"/>
    <n v="7464.29"/>
    <s v="002"/>
  </r>
  <r>
    <s v="JUN-26"/>
    <x v="0"/>
    <s v="50000"/>
    <x v="13"/>
    <s v="P/R - Paid Absences"/>
    <s v="P/R - Paid Absences"/>
    <s v="375"/>
    <s v="Investor Relations"/>
    <x v="0"/>
    <n v="345.48"/>
    <s v="002"/>
  </r>
  <r>
    <s v="JUN-26"/>
    <x v="0"/>
    <s v="50000"/>
    <x v="13"/>
    <m/>
    <s v="P/R - Paid Absences"/>
    <s v="375"/>
    <s v="Business Relationship Mngmt"/>
    <x v="0"/>
    <n v="-31.35"/>
    <s v="002"/>
  </r>
  <r>
    <s v="MAR-26"/>
    <x v="0"/>
    <s v="50000"/>
    <x v="13"/>
    <s v="P/R - Paid Absences"/>
    <s v="P/R - Paid Absences"/>
    <s v="375"/>
    <s v="Business Relationship Mngmt"/>
    <x v="0"/>
    <n v="7632.95"/>
    <s v="002"/>
  </r>
  <r>
    <s v="MAR-26"/>
    <x v="0"/>
    <s v="50000"/>
    <x v="13"/>
    <s v="P/R - Paid Absences"/>
    <s v="P/R - Paid Absences"/>
    <s v="375"/>
    <s v="Investor Relations"/>
    <x v="0"/>
    <n v="318.89999999999998"/>
    <s v="002"/>
  </r>
  <r>
    <s v="MAR-26"/>
    <x v="0"/>
    <s v="50000"/>
    <x v="13"/>
    <m/>
    <s v="P/R - Paid Absences"/>
    <s v="375"/>
    <s v="Business Relationship Mngmt"/>
    <x v="0"/>
    <n v="-195.61"/>
    <s v="002"/>
  </r>
  <r>
    <s v="MAY-26"/>
    <x v="0"/>
    <s v="50000"/>
    <x v="13"/>
    <s v="P/R - Paid Absences"/>
    <s v="P/R - Paid Absences"/>
    <s v="375"/>
    <s v="Business Relationship Mngmt"/>
    <x v="0"/>
    <n v="7079.77"/>
    <s v="002"/>
  </r>
  <r>
    <s v="MAY-26"/>
    <x v="0"/>
    <s v="50000"/>
    <x v="13"/>
    <s v="P/R - Paid Absences"/>
    <s v="P/R - Paid Absences"/>
    <s v="375"/>
    <s v="Investor Relations"/>
    <x v="0"/>
    <n v="344.91"/>
    <s v="002"/>
  </r>
  <r>
    <s v="MAY-26"/>
    <x v="0"/>
    <s v="50000"/>
    <x v="13"/>
    <m/>
    <s v="P/R - Paid Absences"/>
    <s v="375"/>
    <s v="Business Relationship Mngmt"/>
    <x v="0"/>
    <n v="-21.78"/>
    <s v="002"/>
  </r>
  <r>
    <s v="APR-26"/>
    <x v="0"/>
    <s v="50000"/>
    <x v="13"/>
    <s v="P/R - Paid Absences"/>
    <s v="P/R - Paid Absences"/>
    <s v="370"/>
    <s v="Budget, Planning &amp; Analysis"/>
    <x v="0"/>
    <n v="8304.76"/>
    <s v="002"/>
  </r>
  <r>
    <s v="FEB-26"/>
    <x v="0"/>
    <s v="50000"/>
    <x v="13"/>
    <s v="P/R - Paid Absences"/>
    <s v="P/R - Paid Absences"/>
    <s v="370"/>
    <s v="Budget, Planning &amp; Analysis"/>
    <x v="0"/>
    <n v="6824.63"/>
    <s v="002"/>
  </r>
  <r>
    <s v="JAN-26"/>
    <x v="0"/>
    <s v="50000"/>
    <x v="13"/>
    <s v="P/R - Paid Absences"/>
    <s v="P/R - Paid Absences"/>
    <s v="370"/>
    <s v="Budget, Planning &amp; Analysis"/>
    <x v="0"/>
    <n v="7247.29"/>
    <s v="002"/>
  </r>
  <r>
    <s v="JUN-26"/>
    <x v="0"/>
    <s v="50000"/>
    <x v="13"/>
    <s v="P/R - Paid Absences"/>
    <s v="P/R - Paid Absences"/>
    <s v="370"/>
    <s v="Budget, Planning &amp; Analysis"/>
    <x v="0"/>
    <n v="9290.8799999999992"/>
    <s v="002"/>
  </r>
  <r>
    <s v="MAR-26"/>
    <x v="0"/>
    <s v="50000"/>
    <x v="13"/>
    <s v="P/R - Paid Absences"/>
    <s v="P/R - Paid Absences"/>
    <s v="370"/>
    <s v="Budget, Planning &amp; Analysis"/>
    <x v="0"/>
    <n v="10521.59"/>
    <s v="002"/>
  </r>
  <r>
    <s v="MAY-26"/>
    <x v="0"/>
    <s v="50000"/>
    <x v="13"/>
    <s v="P/R - Paid Absences"/>
    <s v="P/R - Paid Absences"/>
    <s v="370"/>
    <s v="Budget, Planning &amp; Analysis"/>
    <x v="0"/>
    <n v="8073.57"/>
    <s v="002"/>
  </r>
  <r>
    <s v="APR-26"/>
    <x v="0"/>
    <s v="50000"/>
    <x v="13"/>
    <s v="P/R - Paid Absences"/>
    <s v="P/R - Paid Absences"/>
    <s v="362"/>
    <s v="Financial Planning &amp; Analysis"/>
    <x v="0"/>
    <n v="4406.3599999999997"/>
    <s v="002"/>
  </r>
  <r>
    <s v="FEB-26"/>
    <x v="0"/>
    <s v="50000"/>
    <x v="13"/>
    <s v="P/R - Paid Absences"/>
    <s v="P/R - Paid Absences"/>
    <s v="362"/>
    <s v="Financial Planning &amp; Analysis"/>
    <x v="0"/>
    <n v="4987.1000000000004"/>
    <s v="002"/>
  </r>
  <r>
    <s v="JAN-26"/>
    <x v="0"/>
    <s v="50000"/>
    <x v="13"/>
    <s v="P/R - Paid Absences"/>
    <s v="P/R - Paid Absences"/>
    <s v="362"/>
    <s v="Financial Planning &amp; Analysis"/>
    <x v="0"/>
    <n v="3832.03"/>
    <s v="002"/>
  </r>
  <r>
    <s v="JUN-26"/>
    <x v="0"/>
    <s v="50000"/>
    <x v="13"/>
    <s v="P/R - Paid Absences"/>
    <s v="P/R - Paid Absences"/>
    <s v="362"/>
    <s v="Financial Planning &amp; Analysis"/>
    <x v="0"/>
    <n v="4764.96"/>
    <s v="002"/>
  </r>
  <r>
    <s v="MAR-26"/>
    <x v="0"/>
    <s v="50000"/>
    <x v="13"/>
    <s v="P/R - Paid Absences"/>
    <s v="P/R - Paid Absences"/>
    <s v="362"/>
    <s v="Financial Planning &amp; Analysis"/>
    <x v="0"/>
    <n v="5862.05"/>
    <s v="002"/>
  </r>
  <r>
    <s v="MAY-26"/>
    <x v="0"/>
    <s v="50000"/>
    <x v="13"/>
    <s v="P/R - Paid Absences"/>
    <s v="P/R - Paid Absences"/>
    <s v="362"/>
    <s v="Financial Planning &amp; Analysis"/>
    <x v="0"/>
    <n v="3017.64"/>
    <s v="002"/>
  </r>
  <r>
    <s v="APR-26"/>
    <x v="0"/>
    <s v="50000"/>
    <x v="13"/>
    <s v="P/R - Paid Absences"/>
    <s v="P/R - Paid Absences"/>
    <s v="360"/>
    <s v="Treasury Services"/>
    <x v="0"/>
    <n v="1660.51"/>
    <s v="002"/>
  </r>
  <r>
    <s v="FEB-26"/>
    <x v="0"/>
    <s v="50000"/>
    <x v="13"/>
    <s v="P/R - Paid Absences"/>
    <s v="P/R - Paid Absences"/>
    <s v="360"/>
    <s v="Treasury Services"/>
    <x v="0"/>
    <n v="1798.65"/>
    <s v="002"/>
  </r>
  <r>
    <s v="JAN-26"/>
    <x v="0"/>
    <s v="50000"/>
    <x v="13"/>
    <s v="P/R - Paid Absences"/>
    <s v="P/R - Paid Absences"/>
    <s v="360"/>
    <s v="Treasury Services"/>
    <x v="0"/>
    <n v="1891.53"/>
    <s v="002"/>
  </r>
  <r>
    <s v="JUN-26"/>
    <x v="0"/>
    <s v="50000"/>
    <x v="13"/>
    <s v="P/R - Paid Absences"/>
    <s v="P/R - Paid Absences"/>
    <s v="360"/>
    <s v="Treasury Services"/>
    <x v="0"/>
    <n v="2870.92"/>
    <s v="002"/>
  </r>
  <r>
    <s v="MAR-26"/>
    <x v="0"/>
    <s v="50000"/>
    <x v="13"/>
    <s v="P/R - Paid Absences"/>
    <s v="P/R - Paid Absences"/>
    <s v="360"/>
    <s v="Treasury Services"/>
    <x v="0"/>
    <n v="2396.27"/>
    <s v="002"/>
  </r>
  <r>
    <s v="MAY-26"/>
    <x v="0"/>
    <s v="50000"/>
    <x v="13"/>
    <s v="P/R - Paid Absences"/>
    <s v="P/R - Paid Absences"/>
    <s v="360"/>
    <s v="Treasury Services"/>
    <x v="0"/>
    <n v="3576.99"/>
    <s v="002"/>
  </r>
  <r>
    <s v="APR-26"/>
    <x v="0"/>
    <s v="50000"/>
    <x v="13"/>
    <s v="P/R - Paid Absences"/>
    <s v="P/R - Paid Absences"/>
    <s v="358"/>
    <s v="Operations Applications"/>
    <x v="0"/>
    <n v="9574.7000000000007"/>
    <s v="002"/>
  </r>
  <r>
    <s v="APR-26"/>
    <x v="0"/>
    <s v="50000"/>
    <x v="13"/>
    <m/>
    <s v="P/R - Paid Absences"/>
    <s v="358"/>
    <s v="Operations Applications"/>
    <x v="0"/>
    <n v="-3579.2"/>
    <s v="002"/>
  </r>
  <r>
    <s v="FEB-26"/>
    <x v="0"/>
    <s v="50000"/>
    <x v="13"/>
    <s v="P/R - Paid Absences"/>
    <s v="P/R - Paid Absences"/>
    <s v="358"/>
    <s v="Operations Applications"/>
    <x v="0"/>
    <n v="7628.47"/>
    <s v="002"/>
  </r>
  <r>
    <s v="FEB-26"/>
    <x v="0"/>
    <s v="50000"/>
    <x v="13"/>
    <m/>
    <s v="P/R - Paid Absences"/>
    <s v="358"/>
    <s v="Operations Applications"/>
    <x v="0"/>
    <n v="-3237.75"/>
    <s v="002"/>
  </r>
  <r>
    <s v="JAN-26"/>
    <x v="0"/>
    <s v="50000"/>
    <x v="13"/>
    <s v="P/R - Paid Absences"/>
    <s v="P/R - Paid Absences"/>
    <s v="358"/>
    <s v="Operations Applications"/>
    <x v="0"/>
    <n v="10724.14"/>
    <s v="002"/>
  </r>
  <r>
    <s v="JAN-26"/>
    <x v="0"/>
    <s v="50000"/>
    <x v="13"/>
    <m/>
    <s v="P/R - Paid Absences"/>
    <s v="358"/>
    <s v="Operations Applications"/>
    <x v="0"/>
    <n v="-4355.01"/>
    <s v="002"/>
  </r>
  <r>
    <s v="JUN-26"/>
    <x v="0"/>
    <s v="50000"/>
    <x v="13"/>
    <s v="P/R - Paid Absences"/>
    <s v="P/R - Paid Absences"/>
    <s v="358"/>
    <s v="Operations Applications"/>
    <x v="0"/>
    <n v="6311.46"/>
    <s v="002"/>
  </r>
  <r>
    <s v="JUN-26"/>
    <x v="0"/>
    <s v="50000"/>
    <x v="13"/>
    <m/>
    <s v="P/R - Paid Absences"/>
    <s v="358"/>
    <s v="Operations Applications"/>
    <x v="0"/>
    <n v="-2655.5"/>
    <s v="002"/>
  </r>
  <r>
    <s v="MAR-26"/>
    <x v="0"/>
    <s v="50000"/>
    <x v="13"/>
    <s v="P/R - Paid Absences"/>
    <s v="P/R - Paid Absences"/>
    <s v="358"/>
    <s v="Operations Applications"/>
    <x v="0"/>
    <n v="7854.44"/>
    <s v="002"/>
  </r>
  <r>
    <s v="MAR-26"/>
    <x v="0"/>
    <s v="50000"/>
    <x v="13"/>
    <m/>
    <s v="P/R - Paid Absences"/>
    <s v="358"/>
    <s v="Operations Applications"/>
    <x v="0"/>
    <n v="-3507.91"/>
    <s v="002"/>
  </r>
  <r>
    <s v="MAY-26"/>
    <x v="0"/>
    <s v="50000"/>
    <x v="13"/>
    <s v="P/R - Paid Absences"/>
    <s v="P/R - Paid Absences"/>
    <s v="358"/>
    <s v="Operations Applications"/>
    <x v="0"/>
    <n v="8481.3700000000008"/>
    <s v="002"/>
  </r>
  <r>
    <s v="MAY-26"/>
    <x v="0"/>
    <s v="50000"/>
    <x v="13"/>
    <m/>
    <s v="P/R - Paid Absences"/>
    <s v="358"/>
    <s v="Operations Applications"/>
    <x v="0"/>
    <n v="-2841.44"/>
    <s v="002"/>
  </r>
  <r>
    <s v="APR-26"/>
    <x v="0"/>
    <s v="50000"/>
    <x v="13"/>
    <s v="P/R - Paid Absences"/>
    <s v="P/R - Paid Absences"/>
    <s v="357"/>
    <s v="Business Applications"/>
    <x v="0"/>
    <n v="17975.27"/>
    <s v="002"/>
  </r>
  <r>
    <s v="APR-26"/>
    <x v="0"/>
    <s v="50000"/>
    <x v="13"/>
    <s v="P/R - Paid Absences"/>
    <s v="P/R - Paid Absences"/>
    <s v="357"/>
    <s v="Business Applications &amp; Data Analytics"/>
    <x v="0"/>
    <n v="15633.14"/>
    <s v="002"/>
  </r>
  <r>
    <s v="APR-26"/>
    <x v="0"/>
    <s v="50000"/>
    <x v="13"/>
    <m/>
    <s v="P/R - Paid Absences"/>
    <s v="357"/>
    <s v="Business Applications"/>
    <x v="0"/>
    <n v="-3575.27"/>
    <s v="002"/>
  </r>
  <r>
    <s v="FEB-26"/>
    <x v="0"/>
    <s v="50000"/>
    <x v="13"/>
    <s v="P/R - Paid Absences"/>
    <s v="P/R - Paid Absences"/>
    <s v="357"/>
    <s v="Business Applications"/>
    <x v="0"/>
    <n v="18783.560000000001"/>
    <s v="002"/>
  </r>
  <r>
    <s v="FEB-26"/>
    <x v="0"/>
    <s v="50000"/>
    <x v="13"/>
    <s v="P/R - Paid Absences"/>
    <s v="P/R - Paid Absences"/>
    <s v="357"/>
    <s v="Business Applications &amp; Data Analytics"/>
    <x v="0"/>
    <n v="5790.25"/>
    <s v="002"/>
  </r>
  <r>
    <s v="FEB-26"/>
    <x v="0"/>
    <s v="50000"/>
    <x v="13"/>
    <m/>
    <s v="P/R - Paid Absences"/>
    <s v="357"/>
    <s v="Business Applications"/>
    <x v="0"/>
    <n v="-3946.64"/>
    <s v="002"/>
  </r>
  <r>
    <s v="JAN-26"/>
    <x v="0"/>
    <s v="50000"/>
    <x v="13"/>
    <s v="P/R - Paid Absences"/>
    <s v="P/R - Paid Absences"/>
    <s v="357"/>
    <s v="Business Applications"/>
    <x v="0"/>
    <n v="9875.9699999999993"/>
    <s v="002"/>
  </r>
  <r>
    <s v="JAN-26"/>
    <x v="0"/>
    <s v="50000"/>
    <x v="13"/>
    <s v="P/R - Paid Absences"/>
    <s v="P/R - Paid Absences"/>
    <s v="357"/>
    <s v="Business Applications &amp; Data Analytics"/>
    <x v="0"/>
    <n v="4875.6400000000003"/>
    <s v="002"/>
  </r>
  <r>
    <s v="JAN-26"/>
    <x v="0"/>
    <s v="50000"/>
    <x v="13"/>
    <m/>
    <s v="P/R - Paid Absences"/>
    <s v="357"/>
    <s v="Business Applications"/>
    <x v="0"/>
    <n v="-2096.08"/>
    <s v="002"/>
  </r>
  <r>
    <s v="JUN-26"/>
    <x v="0"/>
    <s v="50000"/>
    <x v="13"/>
    <s v="P/R - Paid Absences"/>
    <s v="P/R - Paid Absences"/>
    <s v="357"/>
    <s v="Business Applications"/>
    <x v="0"/>
    <n v="14336.05"/>
    <s v="002"/>
  </r>
  <r>
    <s v="JUN-26"/>
    <x v="0"/>
    <s v="50000"/>
    <x v="13"/>
    <s v="P/R - Paid Absences"/>
    <s v="P/R - Paid Absences"/>
    <s v="357"/>
    <s v="Business Applications &amp; Data Analytics"/>
    <x v="0"/>
    <n v="15821.3"/>
    <s v="002"/>
  </r>
  <r>
    <s v="JUN-26"/>
    <x v="0"/>
    <s v="50000"/>
    <x v="13"/>
    <m/>
    <s v="P/R - Paid Absences"/>
    <s v="357"/>
    <s v="Business Applications"/>
    <x v="0"/>
    <n v="-2147.56"/>
    <s v="002"/>
  </r>
  <r>
    <s v="JUN-26"/>
    <x v="0"/>
    <s v="50000"/>
    <x v="13"/>
    <m/>
    <s v="P/R - Paid Absences"/>
    <s v="357"/>
    <s v="Business Applications &amp; Data Analytics"/>
    <x v="0"/>
    <n v="-814.98"/>
    <s v="002"/>
  </r>
  <r>
    <s v="MAR-26"/>
    <x v="0"/>
    <s v="50000"/>
    <x v="13"/>
    <s v="P/R - Paid Absences"/>
    <s v="P/R - Paid Absences"/>
    <s v="357"/>
    <s v="Business Applications"/>
    <x v="0"/>
    <n v="28351.64"/>
    <s v="002"/>
  </r>
  <r>
    <s v="MAR-26"/>
    <x v="0"/>
    <s v="50000"/>
    <x v="13"/>
    <s v="P/R - Paid Absences"/>
    <s v="P/R - Paid Absences"/>
    <s v="357"/>
    <s v="Business Applications &amp; Data Analytics"/>
    <x v="0"/>
    <n v="18525.77"/>
    <s v="002"/>
  </r>
  <r>
    <s v="MAR-26"/>
    <x v="0"/>
    <s v="50000"/>
    <x v="13"/>
    <m/>
    <s v="P/R - Paid Absences"/>
    <s v="357"/>
    <s v="Business Applications"/>
    <x v="0"/>
    <n v="-6096.07"/>
    <s v="002"/>
  </r>
  <r>
    <s v="MAY-26"/>
    <x v="0"/>
    <s v="50000"/>
    <x v="13"/>
    <s v="P/R - Paid Absences"/>
    <s v="P/R - Paid Absences"/>
    <s v="357"/>
    <s v="Business Applications"/>
    <x v="0"/>
    <n v="12675.45"/>
    <s v="002"/>
  </r>
  <r>
    <s v="MAY-26"/>
    <x v="0"/>
    <s v="50000"/>
    <x v="13"/>
    <s v="P/R - Paid Absences"/>
    <s v="P/R - Paid Absences"/>
    <s v="357"/>
    <s v="Business Applications &amp; Data Analytics"/>
    <x v="0"/>
    <n v="13832.32"/>
    <s v="002"/>
  </r>
  <r>
    <s v="MAY-26"/>
    <x v="0"/>
    <s v="50000"/>
    <x v="13"/>
    <m/>
    <s v="P/R - Paid Absences"/>
    <s v="357"/>
    <s v="Business Applications"/>
    <x v="0"/>
    <n v="-2389.85"/>
    <s v="002"/>
  </r>
  <r>
    <s v="APR-26"/>
    <x v="0"/>
    <s v="50000"/>
    <x v="13"/>
    <s v="P/R - Paid Absences"/>
    <s v="P/R - Paid Absences"/>
    <s v="356"/>
    <s v="IS PMO"/>
    <x v="0"/>
    <n v="16450.09"/>
    <s v="002"/>
  </r>
  <r>
    <s v="APR-26"/>
    <x v="0"/>
    <s v="50000"/>
    <x v="13"/>
    <m/>
    <s v="P/R - Paid Absences"/>
    <s v="356"/>
    <s v="IS PMO"/>
    <x v="0"/>
    <n v="-2453.91"/>
    <s v="002"/>
  </r>
  <r>
    <s v="FEB-26"/>
    <x v="0"/>
    <s v="50000"/>
    <x v="13"/>
    <s v="P/R - Paid Absences"/>
    <s v="P/R - Paid Absences"/>
    <s v="356"/>
    <s v="IS PMO"/>
    <x v="0"/>
    <n v="14886.66"/>
    <s v="002"/>
  </r>
  <r>
    <s v="FEB-26"/>
    <x v="0"/>
    <s v="50000"/>
    <x v="13"/>
    <m/>
    <s v="P/R - Paid Absences"/>
    <s v="356"/>
    <s v="IS PMO"/>
    <x v="0"/>
    <n v="-2162.08"/>
    <s v="002"/>
  </r>
  <r>
    <s v="JAN-26"/>
    <x v="0"/>
    <s v="50000"/>
    <x v="13"/>
    <s v="P/R - Paid Absences"/>
    <s v="P/R - Paid Absences"/>
    <s v="356"/>
    <s v="IS PMO"/>
    <x v="0"/>
    <n v="8318.9599999999991"/>
    <s v="002"/>
  </r>
  <r>
    <s v="JAN-26"/>
    <x v="0"/>
    <s v="50000"/>
    <x v="13"/>
    <m/>
    <s v="P/R - Paid Absences"/>
    <s v="356"/>
    <s v="IS PMO"/>
    <x v="0"/>
    <n v="-1418.08"/>
    <s v="002"/>
  </r>
  <r>
    <s v="JUN-26"/>
    <x v="0"/>
    <s v="50000"/>
    <x v="13"/>
    <s v="P/R - Paid Absences"/>
    <s v="P/R - Paid Absences"/>
    <s v="356"/>
    <s v="IS PMO"/>
    <x v="0"/>
    <n v="11306.06"/>
    <s v="002"/>
  </r>
  <r>
    <s v="JUN-26"/>
    <x v="0"/>
    <s v="50000"/>
    <x v="13"/>
    <m/>
    <s v="P/R - Paid Absences"/>
    <s v="356"/>
    <s v="IS PMO"/>
    <x v="0"/>
    <n v="-1738.98"/>
    <s v="002"/>
  </r>
  <r>
    <s v="MAR-26"/>
    <x v="0"/>
    <s v="50000"/>
    <x v="13"/>
    <s v="P/R - Paid Absences"/>
    <s v="P/R - Paid Absences"/>
    <s v="356"/>
    <s v="IS PMO"/>
    <x v="0"/>
    <n v="15470.3"/>
    <s v="002"/>
  </r>
  <r>
    <s v="MAR-26"/>
    <x v="0"/>
    <s v="50000"/>
    <x v="13"/>
    <m/>
    <s v="P/R - Paid Absences"/>
    <s v="356"/>
    <s v="IS PMO"/>
    <x v="0"/>
    <n v="-2632.13"/>
    <s v="002"/>
  </r>
  <r>
    <s v="MAY-26"/>
    <x v="0"/>
    <s v="50000"/>
    <x v="13"/>
    <s v="P/R - Paid Absences"/>
    <s v="P/R - Paid Absences"/>
    <s v="356"/>
    <s v="IS PMO"/>
    <x v="0"/>
    <n v="6866.84"/>
    <s v="002"/>
  </r>
  <r>
    <s v="MAY-26"/>
    <x v="0"/>
    <s v="50000"/>
    <x v="13"/>
    <m/>
    <s v="P/R - Paid Absences"/>
    <s v="356"/>
    <s v="IS PMO"/>
    <x v="0"/>
    <n v="-1016.02"/>
    <s v="002"/>
  </r>
  <r>
    <s v="APR-26"/>
    <x v="0"/>
    <s v="50000"/>
    <x v="13"/>
    <s v="P/R - Paid Absences"/>
    <s v="P/R - Paid Absences"/>
    <s v="355"/>
    <s v="IS Data Architecture"/>
    <x v="0"/>
    <n v="26079.63"/>
    <s v="002"/>
  </r>
  <r>
    <s v="APR-26"/>
    <x v="0"/>
    <s v="50000"/>
    <x v="13"/>
    <m/>
    <s v="P/R - Paid Absences"/>
    <s v="355"/>
    <s v="IS Data Architecture"/>
    <x v="0"/>
    <n v="-5062.47"/>
    <s v="002"/>
  </r>
  <r>
    <s v="FEB-26"/>
    <x v="0"/>
    <s v="50000"/>
    <x v="13"/>
    <s v="P/R - Paid Absences"/>
    <s v="P/R - Paid Absences"/>
    <s v="355"/>
    <s v="IS Data Architecture"/>
    <x v="0"/>
    <n v="27721.25"/>
    <s v="002"/>
  </r>
  <r>
    <s v="FEB-26"/>
    <x v="0"/>
    <s v="50000"/>
    <x v="13"/>
    <m/>
    <s v="P/R - Paid Absences"/>
    <s v="355"/>
    <s v="IS Data Architecture"/>
    <x v="0"/>
    <n v="-5307.46"/>
    <s v="002"/>
  </r>
  <r>
    <s v="JAN-26"/>
    <x v="0"/>
    <s v="50000"/>
    <x v="13"/>
    <s v="P/R - Paid Absences"/>
    <s v="P/R - Paid Absences"/>
    <s v="355"/>
    <s v="IS Data Architecture"/>
    <x v="0"/>
    <n v="21624.46"/>
    <s v="002"/>
  </r>
  <r>
    <s v="JAN-26"/>
    <x v="0"/>
    <s v="50000"/>
    <x v="13"/>
    <m/>
    <s v="P/R - Paid Absences"/>
    <s v="355"/>
    <s v="IS Data Architecture"/>
    <x v="0"/>
    <n v="-4342.8900000000003"/>
    <s v="002"/>
  </r>
  <r>
    <s v="JUN-26"/>
    <x v="0"/>
    <s v="50000"/>
    <x v="13"/>
    <s v="P/R - Paid Absences"/>
    <s v="P/R - Paid Absences"/>
    <s v="355"/>
    <s v="IS Data Architecture"/>
    <x v="0"/>
    <n v="18267.98"/>
    <s v="002"/>
  </r>
  <r>
    <s v="JUN-26"/>
    <x v="0"/>
    <s v="50000"/>
    <x v="13"/>
    <m/>
    <s v="P/R - Paid Absences"/>
    <s v="355"/>
    <s v="IS Data Architecture"/>
    <x v="0"/>
    <n v="-4012.8"/>
    <s v="002"/>
  </r>
  <r>
    <s v="MAR-26"/>
    <x v="0"/>
    <s v="50000"/>
    <x v="13"/>
    <s v="P/R - Paid Absences"/>
    <s v="P/R - Paid Absences"/>
    <s v="355"/>
    <s v="IS Data Architecture"/>
    <x v="0"/>
    <n v="30593.54"/>
    <s v="002"/>
  </r>
  <r>
    <s v="MAR-26"/>
    <x v="0"/>
    <s v="50000"/>
    <x v="13"/>
    <m/>
    <s v="P/R - Paid Absences"/>
    <s v="355"/>
    <s v="IS Data Architecture"/>
    <x v="0"/>
    <n v="-6419.1"/>
    <s v="002"/>
  </r>
  <r>
    <s v="MAY-26"/>
    <x v="0"/>
    <s v="50000"/>
    <x v="13"/>
    <s v="P/R - Paid Absences"/>
    <s v="P/R - Paid Absences"/>
    <s v="355"/>
    <s v="IS Data Architecture"/>
    <x v="0"/>
    <n v="26408.44"/>
    <s v="002"/>
  </r>
  <r>
    <s v="MAY-26"/>
    <x v="0"/>
    <s v="50000"/>
    <x v="13"/>
    <m/>
    <s v="P/R - Paid Absences"/>
    <s v="355"/>
    <s v="IS Data Architecture"/>
    <x v="0"/>
    <n v="-6490.74"/>
    <s v="002"/>
  </r>
  <r>
    <s v="APR-26"/>
    <x v="0"/>
    <s v="50000"/>
    <x v="13"/>
    <s v="P/R - Paid Absences"/>
    <s v="P/R - Paid Absences"/>
    <s v="354"/>
    <s v="Enterprise Cyber Security"/>
    <x v="0"/>
    <n v="29685.98"/>
    <s v="002"/>
  </r>
  <r>
    <s v="APR-26"/>
    <x v="0"/>
    <s v="50000"/>
    <x v="13"/>
    <m/>
    <s v="P/R - Paid Absences"/>
    <s v="354"/>
    <s v="Enterprise Cyber Security"/>
    <x v="0"/>
    <n v="-6712.37"/>
    <s v="002"/>
  </r>
  <r>
    <s v="FEB-26"/>
    <x v="0"/>
    <s v="50000"/>
    <x v="13"/>
    <s v="P/R - Paid Absences"/>
    <s v="P/R - Paid Absences"/>
    <s v="354"/>
    <s v="Enterprise Cyber Security"/>
    <x v="0"/>
    <n v="22549.77"/>
    <s v="002"/>
  </r>
  <r>
    <s v="FEB-26"/>
    <x v="0"/>
    <s v="50000"/>
    <x v="13"/>
    <m/>
    <s v="P/R - Paid Absences"/>
    <s v="354"/>
    <s v="Enterprise Cyber Security"/>
    <x v="0"/>
    <n v="-5120.13"/>
    <s v="002"/>
  </r>
  <r>
    <s v="JAN-26"/>
    <x v="0"/>
    <s v="50000"/>
    <x v="13"/>
    <s v="P/R - Paid Absences"/>
    <s v="P/R - Paid Absences"/>
    <s v="354"/>
    <s v="Enterprise Cyber Security"/>
    <x v="0"/>
    <n v="25385.360000000001"/>
    <s v="002"/>
  </r>
  <r>
    <s v="JAN-26"/>
    <x v="0"/>
    <s v="50000"/>
    <x v="13"/>
    <m/>
    <s v="P/R - Paid Absences"/>
    <s v="354"/>
    <s v="Enterprise Cyber Security"/>
    <x v="0"/>
    <n v="-5898.94"/>
    <s v="002"/>
  </r>
  <r>
    <s v="JUN-26"/>
    <x v="0"/>
    <s v="50000"/>
    <x v="13"/>
    <s v="P/R - Paid Absences"/>
    <s v="P/R - Paid Absences"/>
    <s v="354"/>
    <s v="Enterprise Cyber Security"/>
    <x v="0"/>
    <n v="32191.22"/>
    <s v="002"/>
  </r>
  <r>
    <s v="JUN-26"/>
    <x v="0"/>
    <s v="50000"/>
    <x v="13"/>
    <s v="P/R - Paid Absences"/>
    <s v="P/R - Paid Absences"/>
    <s v="354"/>
    <s v="Enterprise Security"/>
    <x v="0"/>
    <n v="3308.81"/>
    <s v="002"/>
  </r>
  <r>
    <s v="JUN-26"/>
    <x v="0"/>
    <s v="50000"/>
    <x v="13"/>
    <m/>
    <s v="P/R - Paid Absences"/>
    <s v="354"/>
    <s v="Enterprise Cyber Security"/>
    <x v="0"/>
    <n v="-7658.3"/>
    <s v="002"/>
  </r>
  <r>
    <s v="MAR-26"/>
    <x v="0"/>
    <s v="50000"/>
    <x v="13"/>
    <s v="P/R - Paid Absences"/>
    <s v="P/R - Paid Absences"/>
    <s v="354"/>
    <s v="Enterprise Cyber Security"/>
    <x v="0"/>
    <n v="28178.68"/>
    <s v="002"/>
  </r>
  <r>
    <s v="MAR-26"/>
    <x v="0"/>
    <s v="50000"/>
    <x v="13"/>
    <m/>
    <s v="P/R - Paid Absences"/>
    <s v="354"/>
    <s v="Enterprise Cyber Security"/>
    <x v="0"/>
    <n v="-6791.92"/>
    <s v="002"/>
  </r>
  <r>
    <s v="MAY-26"/>
    <x v="0"/>
    <s v="50000"/>
    <x v="13"/>
    <s v="P/R - Paid Absences"/>
    <s v="P/R - Paid Absences"/>
    <s v="354"/>
    <s v="Enterprise Cyber Security"/>
    <x v="0"/>
    <n v="25137.94"/>
    <s v="002"/>
  </r>
  <r>
    <s v="MAY-26"/>
    <x v="0"/>
    <s v="50000"/>
    <x v="13"/>
    <m/>
    <s v="P/R - Paid Absences"/>
    <s v="354"/>
    <s v="Enterprise Cyber Security"/>
    <x v="0"/>
    <n v="-5861.07"/>
    <s v="002"/>
  </r>
  <r>
    <s v="APR-26"/>
    <x v="0"/>
    <s v="50000"/>
    <x v="13"/>
    <s v="P/R - Paid Absences"/>
    <s v="P/R - Paid Absences"/>
    <s v="353"/>
    <s v="IT Infrastructure"/>
    <x v="0"/>
    <n v="40752.89"/>
    <s v="002"/>
  </r>
  <r>
    <s v="APR-26"/>
    <x v="0"/>
    <s v="50000"/>
    <x v="13"/>
    <m/>
    <s v="P/R - Paid Absences"/>
    <s v="353"/>
    <s v="IT Infrastructure"/>
    <x v="0"/>
    <n v="-9129.7800000000007"/>
    <s v="002"/>
  </r>
  <r>
    <s v="FEB-26"/>
    <x v="0"/>
    <s v="50000"/>
    <x v="13"/>
    <s v="P/R - Paid Absences"/>
    <s v="P/R - Paid Absences"/>
    <s v="353"/>
    <s v="IT Infrastructure"/>
    <x v="0"/>
    <n v="34632.199999999997"/>
    <s v="002"/>
  </r>
  <r>
    <s v="FEB-26"/>
    <x v="0"/>
    <s v="50000"/>
    <x v="13"/>
    <m/>
    <s v="P/R - Paid Absences"/>
    <s v="353"/>
    <s v="IT Infrastructure"/>
    <x v="0"/>
    <n v="-7702"/>
    <s v="002"/>
  </r>
  <r>
    <s v="JAN-26"/>
    <x v="0"/>
    <s v="50000"/>
    <x v="13"/>
    <s v="P/R - Paid Absences"/>
    <s v="P/R - Paid Absences"/>
    <s v="353"/>
    <s v="IT Infrastructure"/>
    <x v="0"/>
    <n v="35613.29"/>
    <s v="002"/>
  </r>
  <r>
    <s v="JAN-26"/>
    <x v="0"/>
    <s v="50000"/>
    <x v="13"/>
    <m/>
    <s v="P/R - Paid Absences"/>
    <s v="353"/>
    <s v="IT Infrastructure"/>
    <x v="0"/>
    <n v="-8063.39"/>
    <s v="002"/>
  </r>
  <r>
    <s v="JUN-26"/>
    <x v="0"/>
    <s v="50000"/>
    <x v="13"/>
    <s v="P/R - Paid Absences"/>
    <s v="P/R - Paid Absences"/>
    <s v="353"/>
    <s v="IT Infrastructure"/>
    <x v="0"/>
    <n v="38518.03"/>
    <s v="002"/>
  </r>
  <r>
    <s v="JUN-26"/>
    <x v="0"/>
    <s v="50000"/>
    <x v="13"/>
    <m/>
    <s v="P/R - Paid Absences"/>
    <s v="353"/>
    <s v="IT Infrastructure"/>
    <x v="0"/>
    <n v="-8224.39"/>
    <s v="002"/>
  </r>
  <r>
    <s v="MAR-26"/>
    <x v="0"/>
    <s v="50000"/>
    <x v="13"/>
    <s v="P/R - Paid Absences"/>
    <s v="P/R - Paid Absences"/>
    <s v="353"/>
    <s v="IT Infrastructure"/>
    <x v="0"/>
    <n v="45223.22"/>
    <s v="002"/>
  </r>
  <r>
    <s v="MAR-26"/>
    <x v="0"/>
    <s v="50000"/>
    <x v="13"/>
    <m/>
    <s v="P/R - Paid Absences"/>
    <s v="353"/>
    <s v="IT Infrastructure"/>
    <x v="0"/>
    <n v="-10106.92"/>
    <s v="002"/>
  </r>
  <r>
    <s v="MAY-26"/>
    <x v="0"/>
    <s v="50000"/>
    <x v="13"/>
    <s v="P/R - Paid Absences"/>
    <s v="P/R - Paid Absences"/>
    <s v="353"/>
    <s v="IT Infrastructure"/>
    <x v="0"/>
    <n v="39055.839999999997"/>
    <s v="002"/>
  </r>
  <r>
    <s v="MAY-26"/>
    <x v="0"/>
    <s v="50000"/>
    <x v="13"/>
    <m/>
    <s v="P/R - Paid Absences"/>
    <s v="353"/>
    <s v="IT Infrastructure"/>
    <x v="0"/>
    <n v="-8844.51"/>
    <s v="002"/>
  </r>
  <r>
    <s v="APR-26"/>
    <x v="0"/>
    <s v="50000"/>
    <x v="13"/>
    <s v="P/R - Paid Absences"/>
    <s v="P/R - Paid Absences"/>
    <s v="352"/>
    <s v="IT Client Technology"/>
    <x v="0"/>
    <n v="37137.03"/>
    <s v="002"/>
  </r>
  <r>
    <s v="APR-26"/>
    <x v="0"/>
    <s v="50000"/>
    <x v="13"/>
    <m/>
    <s v="P/R - Paid Absences"/>
    <s v="352"/>
    <s v="IT Client Technology"/>
    <x v="0"/>
    <n v="-8238.1299999999992"/>
    <s v="002"/>
  </r>
  <r>
    <s v="FEB-26"/>
    <x v="0"/>
    <s v="50000"/>
    <x v="13"/>
    <s v="P/R - Paid Absences"/>
    <s v="P/R - Paid Absences"/>
    <s v="352"/>
    <s v="IT Client Technology"/>
    <x v="0"/>
    <n v="34176.9"/>
    <s v="002"/>
  </r>
  <r>
    <s v="FEB-26"/>
    <x v="0"/>
    <s v="50000"/>
    <x v="13"/>
    <m/>
    <s v="P/R - Paid Absences"/>
    <s v="352"/>
    <s v="IT Client Technology"/>
    <x v="0"/>
    <n v="-7761.93"/>
    <s v="002"/>
  </r>
  <r>
    <s v="JAN-26"/>
    <x v="0"/>
    <s v="50000"/>
    <x v="13"/>
    <s v="P/R - Paid Absences"/>
    <s v="P/R - Paid Absences"/>
    <s v="352"/>
    <s v="IT Client Technology"/>
    <x v="0"/>
    <n v="29460.81"/>
    <s v="002"/>
  </r>
  <r>
    <s v="JAN-26"/>
    <x v="0"/>
    <s v="50000"/>
    <x v="13"/>
    <m/>
    <s v="P/R - Paid Absences"/>
    <s v="352"/>
    <s v="IT Client Technology"/>
    <x v="0"/>
    <n v="-6854.89"/>
    <s v="002"/>
  </r>
  <r>
    <s v="JUN-26"/>
    <x v="0"/>
    <s v="50000"/>
    <x v="13"/>
    <s v="P/R - Paid Absences"/>
    <s v="P/R - Paid Absences"/>
    <s v="352"/>
    <s v="IT Client Technology"/>
    <x v="0"/>
    <n v="30493.08"/>
    <s v="002"/>
  </r>
  <r>
    <s v="JUN-26"/>
    <x v="0"/>
    <s v="50000"/>
    <x v="13"/>
    <m/>
    <s v="P/R - Paid Absences"/>
    <s v="352"/>
    <s v="IT Client Technology"/>
    <x v="0"/>
    <n v="-6780.2"/>
    <s v="002"/>
  </r>
  <r>
    <s v="MAR-26"/>
    <x v="0"/>
    <s v="50000"/>
    <x v="13"/>
    <s v="P/R - Paid Absences"/>
    <s v="P/R - Paid Absences"/>
    <s v="352"/>
    <s v="IT Client Technology"/>
    <x v="0"/>
    <n v="39690.720000000001"/>
    <s v="002"/>
  </r>
  <r>
    <s v="MAR-26"/>
    <x v="0"/>
    <s v="50000"/>
    <x v="13"/>
    <m/>
    <s v="P/R - Paid Absences"/>
    <s v="352"/>
    <s v="IT Client Technology"/>
    <x v="0"/>
    <n v="-9478.7800000000007"/>
    <s v="002"/>
  </r>
  <r>
    <s v="MAY-26"/>
    <x v="0"/>
    <s v="50000"/>
    <x v="13"/>
    <s v="P/R - Paid Absences"/>
    <s v="P/R - Paid Absences"/>
    <s v="352"/>
    <s v="IT Client Technology"/>
    <x v="0"/>
    <n v="37643.370000000003"/>
    <s v="002"/>
  </r>
  <r>
    <s v="MAY-26"/>
    <x v="0"/>
    <s v="50000"/>
    <x v="13"/>
    <m/>
    <s v="P/R - Paid Absences"/>
    <s v="352"/>
    <s v="IT Client Technology"/>
    <x v="0"/>
    <n v="-8678.32"/>
    <s v="002"/>
  </r>
  <r>
    <s v="APR-26"/>
    <x v="0"/>
    <s v="50000"/>
    <x v="13"/>
    <s v="P/R - Paid Absences"/>
    <s v="P/R - Paid Absences"/>
    <s v="351"/>
    <s v="Customer Applications"/>
    <x v="0"/>
    <n v="20966.91"/>
    <s v="002"/>
  </r>
  <r>
    <s v="APR-26"/>
    <x v="0"/>
    <s v="50000"/>
    <x v="13"/>
    <m/>
    <s v="P/R - Paid Absences"/>
    <s v="351"/>
    <s v="Customer Applications"/>
    <x v="0"/>
    <n v="-587.19000000000005"/>
    <s v="002"/>
  </r>
  <r>
    <s v="FEB-26"/>
    <x v="0"/>
    <s v="50000"/>
    <x v="13"/>
    <s v="P/R - Paid Absences"/>
    <s v="P/R - Paid Absences"/>
    <s v="351"/>
    <s v="Customer Applications"/>
    <x v="0"/>
    <n v="18833.16"/>
    <s v="002"/>
  </r>
  <r>
    <s v="FEB-26"/>
    <x v="0"/>
    <s v="50000"/>
    <x v="13"/>
    <m/>
    <s v="P/R - Paid Absences"/>
    <s v="351"/>
    <s v="Customer Applications"/>
    <x v="0"/>
    <n v="-39.33"/>
    <s v="002"/>
  </r>
  <r>
    <s v="JAN-26"/>
    <x v="0"/>
    <s v="50000"/>
    <x v="13"/>
    <s v="P/R - Paid Absences"/>
    <s v="P/R - Paid Absences"/>
    <s v="351"/>
    <s v="Customer Applications"/>
    <x v="0"/>
    <n v="11361.29"/>
    <s v="002"/>
  </r>
  <r>
    <s v="JAN-26"/>
    <x v="0"/>
    <s v="50000"/>
    <x v="13"/>
    <m/>
    <s v="P/R - Paid Absences"/>
    <s v="351"/>
    <s v="Customer Applications"/>
    <x v="0"/>
    <n v="0.98"/>
    <s v="002"/>
  </r>
  <r>
    <s v="JUN-26"/>
    <x v="0"/>
    <s v="50000"/>
    <x v="13"/>
    <s v="P/R - Paid Absences"/>
    <s v="P/R - Paid Absences"/>
    <s v="351"/>
    <s v="Customer Applications"/>
    <x v="0"/>
    <n v="15049.36"/>
    <s v="002"/>
  </r>
  <r>
    <s v="JUN-26"/>
    <x v="0"/>
    <s v="50000"/>
    <x v="13"/>
    <m/>
    <s v="P/R - Paid Absences"/>
    <s v="351"/>
    <s v="Customer Applications"/>
    <x v="0"/>
    <n v="-84.92"/>
    <s v="002"/>
  </r>
  <r>
    <s v="MAR-26"/>
    <x v="0"/>
    <s v="50000"/>
    <x v="13"/>
    <s v="P/R - Paid Absences"/>
    <s v="P/R - Paid Absences"/>
    <s v="351"/>
    <s v="Customer Applications"/>
    <x v="0"/>
    <n v="16374.6"/>
    <s v="002"/>
  </r>
  <r>
    <s v="MAR-26"/>
    <x v="0"/>
    <s v="50000"/>
    <x v="13"/>
    <m/>
    <s v="P/R - Paid Absences"/>
    <s v="351"/>
    <s v="Customer Applications"/>
    <x v="0"/>
    <n v="-585.91"/>
    <s v="002"/>
  </r>
  <r>
    <s v="MAY-26"/>
    <x v="0"/>
    <s v="50000"/>
    <x v="13"/>
    <s v="P/R - Paid Absences"/>
    <s v="P/R - Paid Absences"/>
    <s v="351"/>
    <s v="Customer Applications"/>
    <x v="0"/>
    <n v="14889.64"/>
    <s v="002"/>
  </r>
  <r>
    <s v="MAY-26"/>
    <x v="0"/>
    <s v="50000"/>
    <x v="13"/>
    <m/>
    <s v="P/R - Paid Absences"/>
    <s v="351"/>
    <s v="Customer Applications"/>
    <x v="0"/>
    <n v="-321.68"/>
    <s v="002"/>
  </r>
  <r>
    <s v="APR-26"/>
    <x v="0"/>
    <s v="50000"/>
    <x v="13"/>
    <s v="P/R - Paid Absences"/>
    <s v="P/R - Paid Absences"/>
    <s v="332"/>
    <s v="Tax Services"/>
    <x v="0"/>
    <n v="3852.22"/>
    <s v="002"/>
  </r>
  <r>
    <s v="FEB-26"/>
    <x v="0"/>
    <s v="50000"/>
    <x v="13"/>
    <s v="P/R - Paid Absences"/>
    <s v="P/R - Paid Absences"/>
    <s v="332"/>
    <s v="Tax Services"/>
    <x v="0"/>
    <n v="3220.85"/>
    <s v="002"/>
  </r>
  <r>
    <s v="JAN-26"/>
    <x v="0"/>
    <s v="50000"/>
    <x v="13"/>
    <s v="P/R - Paid Absences"/>
    <s v="P/R - Paid Absences"/>
    <s v="332"/>
    <s v="Tax Services"/>
    <x v="0"/>
    <n v="2838.89"/>
    <s v="002"/>
  </r>
  <r>
    <s v="JUN-26"/>
    <x v="0"/>
    <s v="50000"/>
    <x v="13"/>
    <s v="P/R - Paid Absences"/>
    <s v="P/R - Paid Absences"/>
    <s v="332"/>
    <s v="Tax Services"/>
    <x v="0"/>
    <n v="2996.9"/>
    <s v="002"/>
  </r>
  <r>
    <s v="MAR-26"/>
    <x v="0"/>
    <s v="50000"/>
    <x v="13"/>
    <s v="P/R - Paid Absences"/>
    <s v="P/R - Paid Absences"/>
    <s v="332"/>
    <s v="Tax Services"/>
    <x v="0"/>
    <n v="3860.78"/>
    <s v="002"/>
  </r>
  <r>
    <s v="MAY-26"/>
    <x v="0"/>
    <s v="50000"/>
    <x v="13"/>
    <s v="P/R - Paid Absences"/>
    <s v="P/R - Paid Absences"/>
    <s v="332"/>
    <s v="Tax Services"/>
    <x v="0"/>
    <n v="3865.38"/>
    <s v="002"/>
  </r>
  <r>
    <s v="APR-26"/>
    <x v="0"/>
    <s v="50000"/>
    <x v="13"/>
    <s v="P/R - Paid Absences"/>
    <s v="P/R - Paid Absences"/>
    <s v="326"/>
    <s v="Financial Sys &amp; Process Analysis"/>
    <x v="0"/>
    <n v="2282.1"/>
    <s v="002"/>
  </r>
  <r>
    <s v="FEB-26"/>
    <x v="0"/>
    <s v="50000"/>
    <x v="13"/>
    <s v="P/R - Paid Absences"/>
    <s v="P/R - Paid Absences"/>
    <s v="326"/>
    <s v="Financial Sys &amp; Process Analysis"/>
    <x v="0"/>
    <n v="1072.3499999999999"/>
    <s v="002"/>
  </r>
  <r>
    <s v="JAN-26"/>
    <x v="0"/>
    <s v="50000"/>
    <x v="13"/>
    <s v="P/R - Paid Absences"/>
    <s v="P/R - Paid Absences"/>
    <s v="326"/>
    <s v="Financial Sys &amp; Process Analysis"/>
    <x v="0"/>
    <n v="732.2"/>
    <s v="002"/>
  </r>
  <r>
    <s v="JUN-26"/>
    <x v="0"/>
    <s v="50000"/>
    <x v="13"/>
    <s v="P/R - Paid Absences"/>
    <s v="P/R - Paid Absences"/>
    <s v="326"/>
    <s v="Financial Sys &amp; Process Analysis"/>
    <x v="0"/>
    <n v="2870.37"/>
    <s v="002"/>
  </r>
  <r>
    <s v="MAR-26"/>
    <x v="0"/>
    <s v="50000"/>
    <x v="13"/>
    <s v="P/R - Paid Absences"/>
    <s v="P/R - Paid Absences"/>
    <s v="326"/>
    <s v="Financial Sys &amp; Process Analysis"/>
    <x v="0"/>
    <n v="2581.34"/>
    <s v="002"/>
  </r>
  <r>
    <s v="MAY-26"/>
    <x v="0"/>
    <s v="50000"/>
    <x v="13"/>
    <s v="P/R - Paid Absences"/>
    <s v="P/R - Paid Absences"/>
    <s v="326"/>
    <s v="Financial Sys &amp; Process Analysis"/>
    <x v="0"/>
    <n v="70.87"/>
    <s v="002"/>
  </r>
  <r>
    <s v="APR-26"/>
    <x v="0"/>
    <s v="50000"/>
    <x v="13"/>
    <s v="P/R - Paid Absences"/>
    <s v="P/R - Paid Absences"/>
    <s v="325"/>
    <s v="Accounts Payable - SGS U3&amp;4 Support"/>
    <x v="0"/>
    <n v="976.37"/>
    <s v="002"/>
  </r>
  <r>
    <s v="FEB-26"/>
    <x v="0"/>
    <s v="50000"/>
    <x v="13"/>
    <s v="P/R - Paid Absences"/>
    <s v="P/R - Paid Absences"/>
    <s v="325"/>
    <s v="Accounts Payable - SGS U3&amp;4 Support"/>
    <x v="0"/>
    <n v="784.77"/>
    <s v="002"/>
  </r>
  <r>
    <s v="JAN-26"/>
    <x v="0"/>
    <s v="50000"/>
    <x v="13"/>
    <s v="P/R - Paid Absences"/>
    <s v="P/R - Paid Absences"/>
    <s v="325"/>
    <s v="Accounts Payable - SGS U3&amp;4 Support"/>
    <x v="0"/>
    <n v="439.54"/>
    <s v="002"/>
  </r>
  <r>
    <s v="JUN-26"/>
    <x v="0"/>
    <s v="50000"/>
    <x v="13"/>
    <s v="P/R - Paid Absences"/>
    <s v="P/R - Paid Absences"/>
    <s v="325"/>
    <s v="Accounts Payable - SGS U3&amp;4 Support"/>
    <x v="0"/>
    <n v="1372.08"/>
    <s v="002"/>
  </r>
  <r>
    <s v="MAR-26"/>
    <x v="0"/>
    <s v="50000"/>
    <x v="13"/>
    <s v="P/R - Paid Absences"/>
    <s v="P/R - Paid Absences"/>
    <s v="325"/>
    <s v="Accounts Payable - SGS U3&amp;4 Support"/>
    <x v="0"/>
    <n v="615.76"/>
    <s v="002"/>
  </r>
  <r>
    <s v="MAY-26"/>
    <x v="0"/>
    <s v="50000"/>
    <x v="13"/>
    <s v="P/R - Paid Absences"/>
    <s v="P/R - Paid Absences"/>
    <s v="325"/>
    <s v="Accounts Payable - SGS U3&amp;4 Support"/>
    <x v="0"/>
    <n v="566.03"/>
    <s v="002"/>
  </r>
  <r>
    <s v="APR-26"/>
    <x v="0"/>
    <s v="50000"/>
    <x v="13"/>
    <s v="P/R - Paid Absences"/>
    <s v="P/R - Paid Absences"/>
    <s v="324"/>
    <s v="Payroll - SGS U3&amp;4 Support"/>
    <x v="0"/>
    <n v="1399.09"/>
    <s v="002"/>
  </r>
  <r>
    <s v="FEB-26"/>
    <x v="0"/>
    <s v="50000"/>
    <x v="13"/>
    <s v="P/R - Paid Absences"/>
    <s v="P/R - Paid Absences"/>
    <s v="324"/>
    <s v="Payroll - SGS U3&amp;4 Support"/>
    <x v="0"/>
    <n v="1263.33"/>
    <s v="002"/>
  </r>
  <r>
    <s v="JAN-26"/>
    <x v="0"/>
    <s v="50000"/>
    <x v="13"/>
    <s v="P/R - Paid Absences"/>
    <s v="P/R - Paid Absences"/>
    <s v="324"/>
    <s v="Payroll - SGS U3&amp;4 Support"/>
    <x v="0"/>
    <n v="821.16"/>
    <s v="002"/>
  </r>
  <r>
    <s v="JUN-26"/>
    <x v="0"/>
    <s v="50000"/>
    <x v="13"/>
    <s v="P/R - Paid Absences"/>
    <s v="P/R - Paid Absences"/>
    <s v="324"/>
    <s v="Payroll - SGS U3&amp;4 Support"/>
    <x v="0"/>
    <n v="872.79"/>
    <s v="002"/>
  </r>
  <r>
    <s v="MAR-26"/>
    <x v="0"/>
    <s v="50000"/>
    <x v="13"/>
    <s v="P/R - Paid Absences"/>
    <s v="P/R - Paid Absences"/>
    <s v="324"/>
    <s v="Payroll - SGS U3&amp;4 Support"/>
    <x v="0"/>
    <n v="1118.52"/>
    <s v="002"/>
  </r>
  <r>
    <s v="MAY-26"/>
    <x v="0"/>
    <s v="50000"/>
    <x v="13"/>
    <s v="P/R - Paid Absences"/>
    <s v="P/R - Paid Absences"/>
    <s v="324"/>
    <s v="Payroll - SGS U3&amp;4 Support"/>
    <x v="0"/>
    <n v="1297.75"/>
    <s v="002"/>
  </r>
  <r>
    <s v="APR-26"/>
    <x v="0"/>
    <s v="50000"/>
    <x v="13"/>
    <s v="P/R - Paid Absences"/>
    <s v="P/R - Paid Absences"/>
    <s v="322"/>
    <s v="Plant Accounting"/>
    <x v="0"/>
    <n v="16245.33"/>
    <s v="002"/>
  </r>
  <r>
    <s v="FEB-26"/>
    <x v="0"/>
    <s v="50000"/>
    <x v="13"/>
    <s v="P/R - Paid Absences"/>
    <s v="P/R - Paid Absences"/>
    <s v="322"/>
    <s v="Plant Accounting"/>
    <x v="0"/>
    <n v="12666.64"/>
    <s v="002"/>
  </r>
  <r>
    <s v="JAN-26"/>
    <x v="0"/>
    <s v="50000"/>
    <x v="13"/>
    <s v="P/R - Paid Absences"/>
    <s v="P/R - Paid Absences"/>
    <s v="322"/>
    <s v="Plant Accounting"/>
    <x v="0"/>
    <n v="14441.86"/>
    <s v="002"/>
  </r>
  <r>
    <s v="JUN-26"/>
    <x v="0"/>
    <s v="50000"/>
    <x v="13"/>
    <s v="P/R - Paid Absences"/>
    <s v="P/R - Paid Absences"/>
    <s v="322"/>
    <s v="Plant Accounting"/>
    <x v="0"/>
    <n v="11363.29"/>
    <s v="002"/>
  </r>
  <r>
    <s v="MAR-26"/>
    <x v="0"/>
    <s v="50000"/>
    <x v="13"/>
    <s v="P/R - Paid Absences"/>
    <s v="P/R - Paid Absences"/>
    <s v="322"/>
    <s v="Plant Accounting"/>
    <x v="0"/>
    <n v="15523.6"/>
    <s v="002"/>
  </r>
  <r>
    <s v="MAY-26"/>
    <x v="0"/>
    <s v="50000"/>
    <x v="13"/>
    <s v="P/R - Paid Absences"/>
    <s v="P/R - Paid Absences"/>
    <s v="322"/>
    <s v="Plant Accounting"/>
    <x v="0"/>
    <n v="13515.86"/>
    <s v="002"/>
  </r>
  <r>
    <s v="APR-26"/>
    <x v="0"/>
    <s v="50000"/>
    <x v="13"/>
    <s v="P/R - Paid Absences"/>
    <s v="P/R - Paid Absences"/>
    <s v="321"/>
    <s v="External Reporting"/>
    <x v="0"/>
    <n v="6117.46"/>
    <s v="002"/>
  </r>
  <r>
    <s v="FEB-26"/>
    <x v="0"/>
    <s v="50000"/>
    <x v="13"/>
    <s v="P/R - Paid Absences"/>
    <s v="P/R - Paid Absences"/>
    <s v="321"/>
    <s v="External Reporting"/>
    <x v="0"/>
    <n v="3896.43"/>
    <s v="002"/>
  </r>
  <r>
    <s v="JAN-26"/>
    <x v="0"/>
    <s v="50000"/>
    <x v="13"/>
    <s v="P/R - Paid Absences"/>
    <s v="P/R - Paid Absences"/>
    <s v="321"/>
    <s v="External Reporting"/>
    <x v="0"/>
    <n v="3681.82"/>
    <s v="002"/>
  </r>
  <r>
    <s v="JUN-26"/>
    <x v="0"/>
    <s v="50000"/>
    <x v="13"/>
    <s v="P/R - Paid Absences"/>
    <s v="P/R - Paid Absences"/>
    <s v="321"/>
    <s v="External Reporting"/>
    <x v="0"/>
    <n v="7000.26"/>
    <s v="002"/>
  </r>
  <r>
    <s v="MAR-26"/>
    <x v="0"/>
    <s v="50000"/>
    <x v="13"/>
    <s v="P/R - Paid Absences"/>
    <s v="P/R - Paid Absences"/>
    <s v="321"/>
    <s v="External Reporting"/>
    <x v="0"/>
    <n v="5621.85"/>
    <s v="002"/>
  </r>
  <r>
    <s v="MAY-26"/>
    <x v="0"/>
    <s v="50000"/>
    <x v="13"/>
    <s v="P/R - Paid Absences"/>
    <s v="P/R - Paid Absences"/>
    <s v="321"/>
    <s v="External Reporting"/>
    <x v="0"/>
    <n v="5935.34"/>
    <s v="002"/>
  </r>
  <r>
    <s v="APR-26"/>
    <x v="0"/>
    <s v="50000"/>
    <x v="13"/>
    <s v="P/R - Paid Absences"/>
    <s v="P/R - Paid Absences"/>
    <s v="320"/>
    <s v="Corporate Accounting"/>
    <x v="0"/>
    <n v="12404.9"/>
    <s v="002"/>
  </r>
  <r>
    <s v="FEB-26"/>
    <x v="0"/>
    <s v="50000"/>
    <x v="13"/>
    <s v="P/R - Paid Absences"/>
    <s v="P/R - Paid Absences"/>
    <s v="320"/>
    <s v="Corporate Accounting"/>
    <x v="0"/>
    <n v="13548.89"/>
    <s v="002"/>
  </r>
  <r>
    <s v="JAN-26"/>
    <x v="0"/>
    <s v="50000"/>
    <x v="13"/>
    <s v="P/R - Paid Absences"/>
    <s v="P/R - Paid Absences"/>
    <s v="320"/>
    <s v="Corporate Accounting"/>
    <x v="0"/>
    <n v="8372.2000000000007"/>
    <s v="002"/>
  </r>
  <r>
    <s v="JUN-26"/>
    <x v="0"/>
    <s v="50000"/>
    <x v="13"/>
    <s v="P/R - Paid Absences"/>
    <s v="P/R - Paid Absences"/>
    <s v="320"/>
    <s v="Corporate Accounting"/>
    <x v="0"/>
    <n v="9794.8700000000008"/>
    <s v="002"/>
  </r>
  <r>
    <s v="MAR-26"/>
    <x v="0"/>
    <s v="50000"/>
    <x v="13"/>
    <s v="P/R - Paid Absences"/>
    <s v="P/R - Paid Absences"/>
    <s v="320"/>
    <s v="Corporate Accounting"/>
    <x v="0"/>
    <n v="14977"/>
    <s v="002"/>
  </r>
  <r>
    <s v="MAY-26"/>
    <x v="0"/>
    <s v="50000"/>
    <x v="13"/>
    <s v="P/R - Paid Absences"/>
    <s v="P/R - Paid Absences"/>
    <s v="320"/>
    <s v="Corporate Accounting"/>
    <x v="0"/>
    <n v="13050.53"/>
    <s v="002"/>
  </r>
  <r>
    <s v="APR-26"/>
    <x v="0"/>
    <s v="50000"/>
    <x v="13"/>
    <s v="P/R - Paid Absences"/>
    <s v="P/R - Paid Absences"/>
    <s v="317"/>
    <s v="Accounts Payable"/>
    <x v="0"/>
    <n v="1041.8900000000001"/>
    <s v="002"/>
  </r>
  <r>
    <s v="FEB-26"/>
    <x v="0"/>
    <s v="50000"/>
    <x v="13"/>
    <s v="P/R - Paid Absences"/>
    <s v="P/R - Paid Absences"/>
    <s v="317"/>
    <s v="Accounts Payable"/>
    <x v="0"/>
    <n v="874.56"/>
    <s v="002"/>
  </r>
  <r>
    <s v="JAN-26"/>
    <x v="0"/>
    <s v="50000"/>
    <x v="13"/>
    <s v="P/R - Paid Absences"/>
    <s v="P/R - Paid Absences"/>
    <s v="317"/>
    <s v="Accounts Payable"/>
    <x v="0"/>
    <n v="671.08"/>
    <s v="002"/>
  </r>
  <r>
    <s v="JUN-26"/>
    <x v="0"/>
    <s v="50000"/>
    <x v="13"/>
    <s v="P/R - Paid Absences"/>
    <s v="P/R - Paid Absences"/>
    <s v="317"/>
    <s v="Accounts Payable"/>
    <x v="0"/>
    <n v="1033.77"/>
    <s v="002"/>
  </r>
  <r>
    <s v="MAR-26"/>
    <x v="0"/>
    <s v="50000"/>
    <x v="13"/>
    <s v="P/R - Paid Absences"/>
    <s v="P/R - Paid Absences"/>
    <s v="317"/>
    <s v="Accounts Payable"/>
    <x v="0"/>
    <n v="757.11"/>
    <s v="002"/>
  </r>
  <r>
    <s v="MAY-26"/>
    <x v="0"/>
    <s v="50000"/>
    <x v="13"/>
    <s v="P/R - Paid Absences"/>
    <s v="P/R - Paid Absences"/>
    <s v="317"/>
    <s v="Accounts Payable"/>
    <x v="0"/>
    <n v="759.75"/>
    <s v="002"/>
  </r>
  <r>
    <s v="APR-26"/>
    <x v="0"/>
    <s v="50000"/>
    <x v="13"/>
    <s v="P/R - Paid Absences"/>
    <s v="P/R - Paid Absences"/>
    <s v="316"/>
    <s v="Payroll"/>
    <x v="0"/>
    <n v="9456.74"/>
    <s v="002"/>
  </r>
  <r>
    <s v="FEB-26"/>
    <x v="0"/>
    <s v="50000"/>
    <x v="13"/>
    <s v="P/R - Paid Absences"/>
    <s v="P/R - Paid Absences"/>
    <s v="316"/>
    <s v="Payroll"/>
    <x v="0"/>
    <n v="3732.06"/>
    <s v="002"/>
  </r>
  <r>
    <s v="JAN-26"/>
    <x v="0"/>
    <s v="50000"/>
    <x v="13"/>
    <s v="P/R - Paid Absences"/>
    <s v="P/R - Paid Absences"/>
    <s v="316"/>
    <s v="Payroll"/>
    <x v="0"/>
    <n v="4455.46"/>
    <s v="002"/>
  </r>
  <r>
    <s v="JUN-26"/>
    <x v="0"/>
    <s v="50000"/>
    <x v="13"/>
    <s v="P/R - Paid Absences"/>
    <s v="P/R - Paid Absences"/>
    <s v="316"/>
    <s v="Payroll"/>
    <x v="0"/>
    <n v="8046.13"/>
    <s v="002"/>
  </r>
  <r>
    <s v="MAR-26"/>
    <x v="0"/>
    <s v="50000"/>
    <x v="13"/>
    <s v="P/R - Paid Absences"/>
    <s v="P/R - Paid Absences"/>
    <s v="316"/>
    <s v="Payroll"/>
    <x v="0"/>
    <n v="8953.76"/>
    <s v="002"/>
  </r>
  <r>
    <s v="MAY-26"/>
    <x v="0"/>
    <s v="50000"/>
    <x v="13"/>
    <s v="P/R - Paid Absences"/>
    <s v="P/R - Paid Absences"/>
    <s v="316"/>
    <s v="Payroll"/>
    <x v="0"/>
    <n v="6167.6"/>
    <s v="002"/>
  </r>
  <r>
    <s v="APR-26"/>
    <x v="0"/>
    <s v="50000"/>
    <x v="13"/>
    <s v="P/R - Paid Absences"/>
    <s v="P/R - Paid Absences"/>
    <s v="306"/>
    <s v="Energy Settlements"/>
    <x v="0"/>
    <n v="11973.99"/>
    <s v="002"/>
  </r>
  <r>
    <s v="FEB-26"/>
    <x v="0"/>
    <s v="50000"/>
    <x v="13"/>
    <s v="P/R - Paid Absences"/>
    <s v="P/R - Paid Absences"/>
    <s v="306"/>
    <s v="Energy Settlements"/>
    <x v="0"/>
    <n v="8268.93"/>
    <s v="002"/>
  </r>
  <r>
    <s v="JAN-26"/>
    <x v="0"/>
    <s v="50000"/>
    <x v="13"/>
    <s v="P/R - Paid Absences"/>
    <s v="P/R - Paid Absences"/>
    <s v="306"/>
    <s v="Energy Settlements"/>
    <x v="0"/>
    <n v="9588.98"/>
    <s v="002"/>
  </r>
  <r>
    <s v="JUN-26"/>
    <x v="0"/>
    <s v="50000"/>
    <x v="13"/>
    <s v="P/R - Paid Absences"/>
    <s v="P/R - Paid Absences"/>
    <s v="306"/>
    <s v="Energy Settlements"/>
    <x v="0"/>
    <n v="11724.35"/>
    <s v="002"/>
  </r>
  <r>
    <s v="MAR-26"/>
    <x v="0"/>
    <s v="50000"/>
    <x v="13"/>
    <s v="P/R - Paid Absences"/>
    <s v="P/R - Paid Absences"/>
    <s v="306"/>
    <s v="Energy Settlements"/>
    <x v="0"/>
    <n v="9327.68"/>
    <s v="002"/>
  </r>
  <r>
    <s v="MAY-26"/>
    <x v="0"/>
    <s v="50000"/>
    <x v="13"/>
    <s v="P/R - Paid Absences"/>
    <s v="P/R - Paid Absences"/>
    <s v="306"/>
    <s v="Energy Settlements"/>
    <x v="0"/>
    <n v="11520.91"/>
    <s v="002"/>
  </r>
  <r>
    <s v="APR-26"/>
    <x v="0"/>
    <s v="50000"/>
    <x v="13"/>
    <s v="P/R - Paid Absences"/>
    <s v="P/R - Paid Absences"/>
    <s v="300"/>
    <s v="CFO Adm"/>
    <x v="0"/>
    <n v="125.42"/>
    <s v="002"/>
  </r>
  <r>
    <s v="FEB-26"/>
    <x v="0"/>
    <s v="50000"/>
    <x v="13"/>
    <s v="P/R - Paid Absences"/>
    <s v="P/R - Paid Absences"/>
    <s v="300"/>
    <s v="CFO Adm"/>
    <x v="0"/>
    <n v="196.52"/>
    <s v="002"/>
  </r>
  <r>
    <s v="JAN-26"/>
    <x v="0"/>
    <s v="50000"/>
    <x v="13"/>
    <s v="P/R - Paid Absences"/>
    <s v="P/R - Paid Absences"/>
    <s v="300"/>
    <s v="CFO Adm"/>
    <x v="0"/>
    <n v="260.19"/>
    <s v="002"/>
  </r>
  <r>
    <s v="JUN-26"/>
    <x v="0"/>
    <s v="50000"/>
    <x v="13"/>
    <s v="P/R - Paid Absences"/>
    <s v="P/R - Paid Absences"/>
    <s v="300"/>
    <s v="CFO Adm"/>
    <x v="0"/>
    <n v="788.08"/>
    <s v="002"/>
  </r>
  <r>
    <s v="MAR-26"/>
    <x v="0"/>
    <s v="50000"/>
    <x v="13"/>
    <s v="P/R - Paid Absences"/>
    <s v="P/R - Paid Absences"/>
    <s v="300"/>
    <s v="CFO Adm"/>
    <x v="0"/>
    <n v="22.59"/>
    <s v="002"/>
  </r>
  <r>
    <s v="MAY-26"/>
    <x v="0"/>
    <s v="50000"/>
    <x v="13"/>
    <s v="P/R - Paid Absences"/>
    <s v="P/R - Paid Absences"/>
    <s v="300"/>
    <s v="CFO Adm"/>
    <x v="0"/>
    <n v="467.42"/>
    <s v="002"/>
  </r>
  <r>
    <s v="FEB-26"/>
    <x v="0"/>
    <s v="50000"/>
    <x v="13"/>
    <s v="P/R - Paid Absences"/>
    <s v="P/R - Paid Absences"/>
    <s v="266"/>
    <s v="Special Plans TEP"/>
    <x v="0"/>
    <n v="9.57"/>
    <s v="002"/>
  </r>
  <r>
    <s v="JAN-26"/>
    <x v="0"/>
    <s v="50000"/>
    <x v="13"/>
    <s v="P/R - Paid Absences"/>
    <s v="P/R - Paid Absences"/>
    <s v="266"/>
    <s v="Special Plans TEP"/>
    <x v="0"/>
    <n v="-13.52"/>
    <s v="002"/>
  </r>
  <r>
    <s v="MAR-26"/>
    <x v="0"/>
    <s v="50000"/>
    <x v="13"/>
    <s v="P/R - Paid Absences"/>
    <s v="P/R - Paid Absences"/>
    <s v="266"/>
    <s v="Special Plans TEP"/>
    <x v="0"/>
    <n v="9.57"/>
    <s v="002"/>
  </r>
  <r>
    <s v="APR-26"/>
    <x v="0"/>
    <s v="50000"/>
    <x v="13"/>
    <s v="P/R - Paid Absences"/>
    <s v="P/R - Paid Absences"/>
    <s v="264"/>
    <s v="Mail Services"/>
    <x v="0"/>
    <n v="5136.0200000000004"/>
    <s v="002"/>
  </r>
  <r>
    <s v="FEB-26"/>
    <x v="0"/>
    <s v="50000"/>
    <x v="13"/>
    <s v="P/R - Paid Absences"/>
    <s v="P/R - Paid Absences"/>
    <s v="264"/>
    <s v="Mail Services"/>
    <x v="0"/>
    <n v="3958.64"/>
    <s v="002"/>
  </r>
  <r>
    <s v="JAN-26"/>
    <x v="0"/>
    <s v="50000"/>
    <x v="13"/>
    <s v="P/R - Paid Absences"/>
    <s v="P/R - Paid Absences"/>
    <s v="264"/>
    <s v="Mail Services"/>
    <x v="0"/>
    <n v="4713.29"/>
    <s v="002"/>
  </r>
  <r>
    <s v="JUN-26"/>
    <x v="0"/>
    <s v="50000"/>
    <x v="13"/>
    <s v="P/R - Paid Absences"/>
    <s v="P/R - Paid Absences"/>
    <s v="264"/>
    <s v="Mail Services"/>
    <x v="0"/>
    <n v="4907.2"/>
    <s v="002"/>
  </r>
  <r>
    <s v="MAR-26"/>
    <x v="0"/>
    <s v="50000"/>
    <x v="13"/>
    <s v="P/R - Paid Absences"/>
    <s v="P/R - Paid Absences"/>
    <s v="264"/>
    <s v="Mail Services"/>
    <x v="0"/>
    <n v="5608.64"/>
    <s v="002"/>
  </r>
  <r>
    <s v="MAY-26"/>
    <x v="0"/>
    <s v="50000"/>
    <x v="13"/>
    <s v="P/R - Paid Absences"/>
    <s v="P/R - Paid Absences"/>
    <s v="264"/>
    <s v="Mail Services"/>
    <x v="0"/>
    <n v="4957.1400000000003"/>
    <s v="002"/>
  </r>
  <r>
    <s v="JUN-26"/>
    <x v="0"/>
    <s v="50000"/>
    <x v="13"/>
    <s v="P/R - Paid Absences"/>
    <s v="P/R - Paid Absences"/>
    <s v="251"/>
    <s v="Beneficial Electrification"/>
    <x v="0"/>
    <n v="239.3"/>
    <s v="002"/>
  </r>
  <r>
    <s v="MAY-26"/>
    <x v="0"/>
    <s v="50000"/>
    <x v="13"/>
    <s v="P/R - Paid Absences"/>
    <s v="P/R - Paid Absences"/>
    <s v="251"/>
    <s v="Beneficial Electrification"/>
    <x v="0"/>
    <n v="506.01"/>
    <s v="002"/>
  </r>
  <r>
    <s v="APR-26"/>
    <x v="0"/>
    <s v="50000"/>
    <x v="13"/>
    <s v="P/R - Paid Absences"/>
    <s v="P/R - Paid Absences"/>
    <s v="250"/>
    <s v="Strategy, Culture &amp; Innovation"/>
    <x v="0"/>
    <n v="11104.66"/>
    <s v="002"/>
  </r>
  <r>
    <s v="FEB-26"/>
    <x v="0"/>
    <s v="50000"/>
    <x v="13"/>
    <s v="P/R - Paid Absences"/>
    <s v="P/R - Paid Absences"/>
    <s v="250"/>
    <s v="Strategy, Culture &amp; Innovation"/>
    <x v="0"/>
    <n v="9194.7999999999993"/>
    <s v="002"/>
  </r>
  <r>
    <s v="JAN-26"/>
    <x v="0"/>
    <s v="50000"/>
    <x v="13"/>
    <s v="P/R - Paid Absences"/>
    <s v="P/R - Paid Absences"/>
    <s v="250"/>
    <s v="Strategy, Culture &amp; Innovation"/>
    <x v="0"/>
    <n v="8664.84"/>
    <s v="002"/>
  </r>
  <r>
    <s v="JUN-26"/>
    <x v="0"/>
    <s v="50000"/>
    <x v="13"/>
    <s v="P/R - Paid Absences"/>
    <s v="P/R - Paid Absences"/>
    <s v="250"/>
    <s v="Strategy, Culture &amp; Innovation"/>
    <x v="0"/>
    <n v="6384.73"/>
    <s v="002"/>
  </r>
  <r>
    <s v="MAR-26"/>
    <x v="0"/>
    <s v="50000"/>
    <x v="13"/>
    <s v="P/R - Paid Absences"/>
    <s v="P/R - Paid Absences"/>
    <s v="250"/>
    <s v="Strategy, Culture &amp; Innovation"/>
    <x v="0"/>
    <n v="11084.27"/>
    <s v="002"/>
  </r>
  <r>
    <s v="MAY-26"/>
    <x v="0"/>
    <s v="50000"/>
    <x v="13"/>
    <s v="P/R - Paid Absences"/>
    <s v="P/R - Paid Absences"/>
    <s v="250"/>
    <s v="Strategy, Culture &amp; Innovation"/>
    <x v="0"/>
    <n v="9312.11"/>
    <s v="002"/>
  </r>
  <r>
    <s v="APR-26"/>
    <x v="0"/>
    <s v="50000"/>
    <x v="13"/>
    <s v="P/R - Paid Absences"/>
    <s v="P/R - Paid Absences"/>
    <s v="244"/>
    <s v="Customer Analytics"/>
    <x v="0"/>
    <n v="6842.32"/>
    <s v="002"/>
  </r>
  <r>
    <s v="FEB-26"/>
    <x v="0"/>
    <s v="50000"/>
    <x v="13"/>
    <s v="P/R - Paid Absences"/>
    <s v="P/R - Paid Absences"/>
    <s v="244"/>
    <s v="Customer Analytics"/>
    <x v="0"/>
    <n v="6282.33"/>
    <s v="002"/>
  </r>
  <r>
    <s v="JAN-26"/>
    <x v="0"/>
    <s v="50000"/>
    <x v="13"/>
    <s v="P/R - Paid Absences"/>
    <s v="P/R - Paid Absences"/>
    <s v="244"/>
    <s v="Customer Analytics"/>
    <x v="0"/>
    <n v="5904.87"/>
    <s v="002"/>
  </r>
  <r>
    <s v="JUN-26"/>
    <x v="0"/>
    <s v="50000"/>
    <x v="13"/>
    <s v="P/R - Paid Absences"/>
    <s v="P/R - Paid Absences"/>
    <s v="244"/>
    <s v="Customer Analytics"/>
    <x v="0"/>
    <n v="6639.23"/>
    <s v="002"/>
  </r>
  <r>
    <s v="MAR-26"/>
    <x v="0"/>
    <s v="50000"/>
    <x v="13"/>
    <s v="P/R - Paid Absences"/>
    <s v="P/R - Paid Absences"/>
    <s v="244"/>
    <s v="Customer Analytics"/>
    <x v="0"/>
    <n v="6377.83"/>
    <s v="002"/>
  </r>
  <r>
    <s v="MAY-26"/>
    <x v="0"/>
    <s v="50000"/>
    <x v="13"/>
    <s v="P/R - Paid Absences"/>
    <s v="P/R - Paid Absences"/>
    <s v="244"/>
    <s v="Customer Analytics"/>
    <x v="0"/>
    <n v="5045.38"/>
    <s v="002"/>
  </r>
  <r>
    <s v="APR-26"/>
    <x v="0"/>
    <s v="50000"/>
    <x v="13"/>
    <s v="P/R - Paid Absences"/>
    <s v="P/R - Paid Absences"/>
    <s v="243"/>
    <s v="Enterprise Project Admin"/>
    <x v="0"/>
    <n v="3875.82"/>
    <s v="002"/>
  </r>
  <r>
    <s v="APR-26"/>
    <x v="0"/>
    <s v="50000"/>
    <x v="13"/>
    <s v="P/R - Paid Absences"/>
    <s v="P/R - Paid Absences"/>
    <s v="243"/>
    <s v="IS Business Relationship Mgmt"/>
    <x v="0"/>
    <n v="6143.63"/>
    <s v="002"/>
  </r>
  <r>
    <s v="APR-26"/>
    <x v="0"/>
    <s v="50000"/>
    <x v="13"/>
    <m/>
    <s v="P/R - Paid Absences"/>
    <s v="243"/>
    <s v="Enterprise Project Admin"/>
    <x v="0"/>
    <n v="-310.52999999999997"/>
    <s v="002"/>
  </r>
  <r>
    <s v="FEB-26"/>
    <x v="0"/>
    <s v="50000"/>
    <x v="13"/>
    <s v="P/R - Paid Absences"/>
    <s v="P/R - Paid Absences"/>
    <s v="243"/>
    <s v="Enterprise Project Admin"/>
    <x v="0"/>
    <n v="3727.38"/>
    <s v="002"/>
  </r>
  <r>
    <s v="FEB-26"/>
    <x v="0"/>
    <s v="50000"/>
    <x v="13"/>
    <s v="P/R - Paid Absences"/>
    <s v="P/R - Paid Absences"/>
    <s v="243"/>
    <s v="IS Business Relationship Mgmt"/>
    <x v="0"/>
    <n v="651.91999999999996"/>
    <s v="002"/>
  </r>
  <r>
    <s v="FEB-26"/>
    <x v="0"/>
    <s v="50000"/>
    <x v="13"/>
    <m/>
    <s v="P/R - Paid Absences"/>
    <s v="243"/>
    <s v="Enterprise Project Admin"/>
    <x v="0"/>
    <n v="-50.04"/>
    <s v="002"/>
  </r>
  <r>
    <s v="JAN-26"/>
    <x v="0"/>
    <s v="50000"/>
    <x v="13"/>
    <s v="P/R - Paid Absences"/>
    <s v="P/R - Paid Absences"/>
    <s v="243"/>
    <s v="Enterprise Project Admin"/>
    <x v="0"/>
    <n v="2037.41"/>
    <s v="002"/>
  </r>
  <r>
    <s v="JAN-26"/>
    <x v="0"/>
    <s v="50000"/>
    <x v="13"/>
    <s v="P/R - Paid Absences"/>
    <s v="P/R - Paid Absences"/>
    <s v="243"/>
    <s v="IS Business Relationship Mgmt"/>
    <x v="0"/>
    <n v="615.61"/>
    <s v="002"/>
  </r>
  <r>
    <s v="JAN-26"/>
    <x v="0"/>
    <s v="50000"/>
    <x v="13"/>
    <m/>
    <s v="P/R - Paid Absences"/>
    <s v="243"/>
    <s v="Enterprise Project Admin"/>
    <x v="0"/>
    <n v="-171.89"/>
    <s v="002"/>
  </r>
  <r>
    <s v="JUN-26"/>
    <x v="0"/>
    <s v="50000"/>
    <x v="13"/>
    <s v="P/R - Paid Absences"/>
    <s v="P/R - Paid Absences"/>
    <s v="243"/>
    <s v="Enterprise Project Admin"/>
    <x v="0"/>
    <n v="1273.1400000000001"/>
    <s v="002"/>
  </r>
  <r>
    <s v="JUN-26"/>
    <x v="0"/>
    <s v="50000"/>
    <x v="13"/>
    <s v="P/R - Paid Absences"/>
    <s v="P/R - Paid Absences"/>
    <s v="243"/>
    <s v="IS Business Relationship Mgmt"/>
    <x v="0"/>
    <n v="2574.41"/>
    <s v="002"/>
  </r>
  <r>
    <s v="JUN-26"/>
    <x v="0"/>
    <s v="50000"/>
    <x v="13"/>
    <m/>
    <s v="P/R - Paid Absences"/>
    <s v="243"/>
    <s v="Enterprise Project Admin"/>
    <x v="0"/>
    <n v="-582.29999999999995"/>
    <s v="002"/>
  </r>
  <r>
    <s v="MAR-26"/>
    <x v="0"/>
    <s v="50000"/>
    <x v="13"/>
    <s v="P/R - Paid Absences"/>
    <s v="P/R - Paid Absences"/>
    <s v="243"/>
    <s v="Enterprise Project Admin"/>
    <x v="0"/>
    <n v="2580.6799999999998"/>
    <s v="002"/>
  </r>
  <r>
    <s v="MAR-26"/>
    <x v="0"/>
    <s v="50000"/>
    <x v="13"/>
    <s v="P/R - Paid Absences"/>
    <s v="P/R - Paid Absences"/>
    <s v="243"/>
    <s v="IS Business Relationship Mgmt"/>
    <x v="0"/>
    <n v="429.09"/>
    <s v="002"/>
  </r>
  <r>
    <s v="MAR-26"/>
    <x v="0"/>
    <s v="50000"/>
    <x v="13"/>
    <m/>
    <s v="P/R - Paid Absences"/>
    <s v="243"/>
    <s v="Enterprise Project Admin"/>
    <x v="0"/>
    <n v="-165.16"/>
    <s v="002"/>
  </r>
  <r>
    <s v="MAY-26"/>
    <x v="0"/>
    <s v="50000"/>
    <x v="13"/>
    <s v="P/R - Paid Absences"/>
    <s v="P/R - Paid Absences"/>
    <s v="243"/>
    <s v="Enterprise Project Admin"/>
    <x v="0"/>
    <n v="942.52"/>
    <s v="002"/>
  </r>
  <r>
    <s v="MAY-26"/>
    <x v="0"/>
    <s v="50000"/>
    <x v="13"/>
    <s v="P/R - Paid Absences"/>
    <s v="P/R - Paid Absences"/>
    <s v="243"/>
    <s v="IS Business Relationship Mgmt"/>
    <x v="0"/>
    <n v="2022.15"/>
    <s v="002"/>
  </r>
  <r>
    <s v="MAY-26"/>
    <x v="0"/>
    <s v="50000"/>
    <x v="13"/>
    <m/>
    <s v="P/R - Paid Absences"/>
    <s v="243"/>
    <s v="Enterprise Project Admin"/>
    <x v="0"/>
    <n v="-465.35"/>
    <s v="002"/>
  </r>
  <r>
    <s v="FEB-26"/>
    <x v="0"/>
    <s v="50000"/>
    <x v="13"/>
    <s v="P/R - Paid Absences"/>
    <s v="P/R - Paid Absences"/>
    <s v="231"/>
    <s v="Customer Service"/>
    <x v="0"/>
    <n v="7.33"/>
    <s v="002"/>
  </r>
  <r>
    <s v="JAN-26"/>
    <x v="0"/>
    <s v="50000"/>
    <x v="13"/>
    <s v="P/R - Paid Absences"/>
    <s v="P/R - Paid Absences"/>
    <s v="231"/>
    <s v="Customer Service"/>
    <x v="0"/>
    <n v="-5.86"/>
    <s v="002"/>
  </r>
  <r>
    <s v="MAR-26"/>
    <x v="0"/>
    <s v="50000"/>
    <x v="13"/>
    <s v="P/R - Paid Absences"/>
    <s v="P/R - Paid Absences"/>
    <s v="231"/>
    <s v="Customer Service"/>
    <x v="0"/>
    <n v="7.33"/>
    <s v="002"/>
  </r>
  <r>
    <s v="MAY-26"/>
    <x v="0"/>
    <s v="50000"/>
    <x v="13"/>
    <s v="P/R - Paid Absences"/>
    <s v="P/R - Paid Absences"/>
    <s v="231"/>
    <s v="Customer Service"/>
    <x v="0"/>
    <n v="1688.14"/>
    <s v="002"/>
  </r>
  <r>
    <s v="APR-26"/>
    <x v="0"/>
    <s v="50000"/>
    <x v="13"/>
    <s v="P/R - Paid Absences"/>
    <s v="P/R - Paid Absences"/>
    <s v="229"/>
    <s v="Cust Experience / Marketing"/>
    <x v="0"/>
    <n v="21235.68"/>
    <s v="002"/>
  </r>
  <r>
    <s v="FEB-26"/>
    <x v="0"/>
    <s v="50000"/>
    <x v="13"/>
    <s v="P/R - Paid Absences"/>
    <s v="P/R - Paid Absences"/>
    <s v="229"/>
    <s v="Cust Experience / Marketing"/>
    <x v="0"/>
    <n v="13130.23"/>
    <s v="002"/>
  </r>
  <r>
    <s v="JAN-26"/>
    <x v="0"/>
    <s v="50000"/>
    <x v="13"/>
    <s v="P/R - Paid Absences"/>
    <s v="P/R - Paid Absences"/>
    <s v="229"/>
    <s v="Cust Experience / Marketing"/>
    <x v="0"/>
    <n v="11574.18"/>
    <s v="002"/>
  </r>
  <r>
    <s v="JUN-26"/>
    <x v="0"/>
    <s v="50000"/>
    <x v="13"/>
    <s v="P/R - Paid Absences"/>
    <s v="P/R - Paid Absences"/>
    <s v="229"/>
    <s v="Cust Experience / Marketing"/>
    <x v="0"/>
    <n v="15454.43"/>
    <s v="002"/>
  </r>
  <r>
    <s v="MAR-26"/>
    <x v="0"/>
    <s v="50000"/>
    <x v="13"/>
    <s v="P/R - Paid Absences"/>
    <s v="P/R - Paid Absences"/>
    <s v="229"/>
    <s v="Cust Experience / Marketing"/>
    <x v="0"/>
    <n v="14447.35"/>
    <s v="002"/>
  </r>
  <r>
    <s v="MAY-26"/>
    <x v="0"/>
    <s v="50000"/>
    <x v="13"/>
    <s v="P/R - Paid Absences"/>
    <s v="P/R - Paid Absences"/>
    <s v="229"/>
    <s v="Cust Experience / Marketing"/>
    <x v="0"/>
    <n v="16350.29"/>
    <s v="002"/>
  </r>
  <r>
    <s v="APR-26"/>
    <x v="0"/>
    <s v="50000"/>
    <x v="13"/>
    <s v="P/R - Paid Absences"/>
    <s v="P/R - Paid Absences"/>
    <s v="227"/>
    <s v="Corporate Communications"/>
    <x v="0"/>
    <n v="24269.77"/>
    <s v="002"/>
  </r>
  <r>
    <s v="FEB-26"/>
    <x v="0"/>
    <s v="50000"/>
    <x v="13"/>
    <s v="P/R - Paid Absences"/>
    <s v="P/R - Paid Absences"/>
    <s v="227"/>
    <s v="Corporate Communications"/>
    <x v="0"/>
    <n v="18770.990000000002"/>
    <s v="002"/>
  </r>
  <r>
    <s v="JAN-26"/>
    <x v="0"/>
    <s v="50000"/>
    <x v="13"/>
    <s v="P/R - Paid Absences"/>
    <s v="P/R - Paid Absences"/>
    <s v="227"/>
    <s v="Corporate Communications"/>
    <x v="0"/>
    <n v="13643.74"/>
    <s v="002"/>
  </r>
  <r>
    <s v="JUN-26"/>
    <x v="0"/>
    <s v="50000"/>
    <x v="13"/>
    <s v="P/R - Paid Absences"/>
    <s v="P/R - Paid Absences"/>
    <s v="227"/>
    <s v="Corporate Communications"/>
    <x v="0"/>
    <n v="21024.38"/>
    <s v="002"/>
  </r>
  <r>
    <s v="MAR-26"/>
    <x v="0"/>
    <s v="50000"/>
    <x v="13"/>
    <s v="P/R - Paid Absences"/>
    <s v="P/R - Paid Absences"/>
    <s v="227"/>
    <s v="Corporate Communications"/>
    <x v="0"/>
    <n v="19433.759999999998"/>
    <s v="002"/>
  </r>
  <r>
    <s v="MAY-26"/>
    <x v="0"/>
    <s v="50000"/>
    <x v="13"/>
    <s v="P/R - Paid Absences"/>
    <s v="P/R - Paid Absences"/>
    <s v="227"/>
    <s v="Corporate Communications"/>
    <x v="0"/>
    <n v="18595.689999999999"/>
    <s v="002"/>
  </r>
  <r>
    <s v="APR-26"/>
    <x v="0"/>
    <s v="50000"/>
    <x v="13"/>
    <s v="P/R - Paid Absences"/>
    <s v="P/R - Paid Absences"/>
    <s v="226"/>
    <s v="Community Investment"/>
    <x v="0"/>
    <n v="654.75"/>
    <s v="002"/>
  </r>
  <r>
    <s v="FEB-26"/>
    <x v="0"/>
    <s v="50000"/>
    <x v="13"/>
    <s v="P/R - Paid Absences"/>
    <s v="P/R - Paid Absences"/>
    <s v="226"/>
    <s v="Community Investment"/>
    <x v="0"/>
    <n v="717.53"/>
    <s v="002"/>
  </r>
  <r>
    <s v="JAN-26"/>
    <x v="0"/>
    <s v="50000"/>
    <x v="13"/>
    <s v="P/R - Paid Absences"/>
    <s v="P/R - Paid Absences"/>
    <s v="226"/>
    <s v="Community Investment"/>
    <x v="0"/>
    <n v="827.74"/>
    <s v="002"/>
  </r>
  <r>
    <s v="JUN-26"/>
    <x v="0"/>
    <s v="50000"/>
    <x v="13"/>
    <s v="P/R - Paid Absences"/>
    <s v="P/R - Paid Absences"/>
    <s v="226"/>
    <s v="Community Investment"/>
    <x v="0"/>
    <n v="-256.74"/>
    <s v="002"/>
  </r>
  <r>
    <s v="MAR-26"/>
    <x v="0"/>
    <s v="50000"/>
    <x v="13"/>
    <s v="P/R - Paid Absences"/>
    <s v="P/R - Paid Absences"/>
    <s v="226"/>
    <s v="Community Investment"/>
    <x v="0"/>
    <n v="1123.3699999999999"/>
    <s v="002"/>
  </r>
  <r>
    <s v="MAY-26"/>
    <x v="0"/>
    <s v="50000"/>
    <x v="13"/>
    <s v="P/R - Paid Absences"/>
    <s v="P/R - Paid Absences"/>
    <s v="226"/>
    <s v="Community Investment"/>
    <x v="0"/>
    <n v="1301.6500000000001"/>
    <s v="002"/>
  </r>
  <r>
    <s v="APR-26"/>
    <x v="0"/>
    <s v="50000"/>
    <x v="13"/>
    <s v="P/R - Paid Absences"/>
    <s v="P/R - Paid Absences"/>
    <s v="224"/>
    <s v="Governmental Affairs"/>
    <x v="0"/>
    <n v="5956.46"/>
    <s v="002"/>
  </r>
  <r>
    <s v="FEB-26"/>
    <x v="0"/>
    <s v="50000"/>
    <x v="13"/>
    <s v="P/R - Paid Absences"/>
    <s v="P/R - Paid Absences"/>
    <s v="224"/>
    <s v="Governmental Affairs"/>
    <x v="0"/>
    <n v="4697.09"/>
    <s v="002"/>
  </r>
  <r>
    <s v="JAN-26"/>
    <x v="0"/>
    <s v="50000"/>
    <x v="13"/>
    <s v="P/R - Paid Absences"/>
    <s v="P/R - Paid Absences"/>
    <s v="224"/>
    <s v="Governmental Affairs"/>
    <x v="0"/>
    <n v="5420.27"/>
    <s v="002"/>
  </r>
  <r>
    <s v="JUN-26"/>
    <x v="0"/>
    <s v="50000"/>
    <x v="13"/>
    <s v="P/R - Paid Absences"/>
    <s v="P/R - Paid Absences"/>
    <s v="224"/>
    <s v="Governmental Affairs"/>
    <x v="0"/>
    <n v="5655.47"/>
    <s v="002"/>
  </r>
  <r>
    <s v="MAR-26"/>
    <x v="0"/>
    <s v="50000"/>
    <x v="13"/>
    <s v="P/R - Paid Absences"/>
    <s v="P/R - Paid Absences"/>
    <s v="224"/>
    <s v="Governmental Affairs"/>
    <x v="0"/>
    <n v="5414.05"/>
    <s v="002"/>
  </r>
  <r>
    <s v="MAY-26"/>
    <x v="0"/>
    <s v="50000"/>
    <x v="13"/>
    <s v="P/R - Paid Absences"/>
    <s v="P/R - Paid Absences"/>
    <s v="224"/>
    <s v="Governmental Affairs"/>
    <x v="0"/>
    <n v="4850.3599999999997"/>
    <s v="002"/>
  </r>
  <r>
    <s v="APR-26"/>
    <x v="0"/>
    <s v="50000"/>
    <x v="13"/>
    <s v="P/R - Paid Absences"/>
    <s v="P/R - Paid Absences"/>
    <s v="211"/>
    <s v="Occupational Health"/>
    <x v="0"/>
    <n v="3975.66"/>
    <s v="002"/>
  </r>
  <r>
    <s v="FEB-26"/>
    <x v="0"/>
    <s v="50000"/>
    <x v="13"/>
    <s v="P/R - Paid Absences"/>
    <s v="P/R - Paid Absences"/>
    <s v="211"/>
    <s v="Occupational Health"/>
    <x v="0"/>
    <n v="3804.6"/>
    <s v="002"/>
  </r>
  <r>
    <s v="JAN-26"/>
    <x v="0"/>
    <s v="50000"/>
    <x v="13"/>
    <s v="P/R - Paid Absences"/>
    <s v="P/R - Paid Absences"/>
    <s v="211"/>
    <s v="Occupational Health"/>
    <x v="0"/>
    <n v="2052.8000000000002"/>
    <s v="002"/>
  </r>
  <r>
    <s v="JUN-26"/>
    <x v="0"/>
    <s v="50000"/>
    <x v="13"/>
    <s v="P/R - Paid Absences"/>
    <s v="P/R - Paid Absences"/>
    <s v="211"/>
    <s v="Occupational Health"/>
    <x v="0"/>
    <n v="3662.95"/>
    <s v="002"/>
  </r>
  <r>
    <s v="MAR-26"/>
    <x v="0"/>
    <s v="50000"/>
    <x v="13"/>
    <s v="P/R - Paid Absences"/>
    <s v="P/R - Paid Absences"/>
    <s v="211"/>
    <s v="Occupational Health"/>
    <x v="0"/>
    <n v="3948.57"/>
    <s v="002"/>
  </r>
  <r>
    <s v="MAY-26"/>
    <x v="0"/>
    <s v="50000"/>
    <x v="13"/>
    <s v="P/R - Paid Absences"/>
    <s v="P/R - Paid Absences"/>
    <s v="211"/>
    <s v="Occupational Health"/>
    <x v="0"/>
    <n v="3370.94"/>
    <s v="002"/>
  </r>
  <r>
    <s v="APR-26"/>
    <x v="0"/>
    <s v="50000"/>
    <x v="13"/>
    <s v="P/R - Paid Absences"/>
    <s v="P/R - Paid Absences"/>
    <s v="210"/>
    <s v="Employee &amp; Labor Relations"/>
    <x v="0"/>
    <n v="16721.52"/>
    <s v="002"/>
  </r>
  <r>
    <s v="APR-26"/>
    <x v="0"/>
    <s v="50000"/>
    <x v="13"/>
    <m/>
    <s v="P/R - Paid Absences"/>
    <s v="210"/>
    <s v="Employee &amp; Labor Relations"/>
    <x v="0"/>
    <n v="0"/>
    <s v="002"/>
  </r>
  <r>
    <s v="FEB-26"/>
    <x v="0"/>
    <s v="50000"/>
    <x v="13"/>
    <s v="P/R - Paid Absences"/>
    <s v="P/R - Paid Absences"/>
    <s v="210"/>
    <s v="Employee &amp; Labor Relations"/>
    <x v="0"/>
    <n v="10847.22"/>
    <s v="002"/>
  </r>
  <r>
    <s v="FEB-26"/>
    <x v="0"/>
    <s v="50000"/>
    <x v="13"/>
    <m/>
    <s v="P/R - Paid Absences"/>
    <s v="210"/>
    <s v="Employee &amp; Labor Relations"/>
    <x v="0"/>
    <n v="0"/>
    <s v="002"/>
  </r>
  <r>
    <s v="JAN-26"/>
    <x v="0"/>
    <s v="50000"/>
    <x v="13"/>
    <s v="P/R - Paid Absences"/>
    <s v="P/R - Paid Absences"/>
    <s v="210"/>
    <s v="Employee &amp; Labor Relations"/>
    <x v="0"/>
    <n v="14547.67"/>
    <s v="002"/>
  </r>
  <r>
    <s v="JAN-26"/>
    <x v="0"/>
    <s v="50000"/>
    <x v="13"/>
    <m/>
    <s v="P/R - Paid Absences"/>
    <s v="210"/>
    <s v="Employee &amp; Labor Relations"/>
    <x v="0"/>
    <n v="0"/>
    <s v="002"/>
  </r>
  <r>
    <s v="JUN-26"/>
    <x v="0"/>
    <s v="50000"/>
    <x v="13"/>
    <s v="P/R - Paid Absences"/>
    <s v="P/R - Paid Absences"/>
    <s v="210"/>
    <s v="Employee &amp; Labor Relations"/>
    <x v="0"/>
    <n v="15394.21"/>
    <s v="002"/>
  </r>
  <r>
    <s v="JUN-26"/>
    <x v="0"/>
    <s v="50000"/>
    <x v="13"/>
    <m/>
    <s v="P/R - Paid Absences"/>
    <s v="210"/>
    <s v="Employee &amp; Labor Relations"/>
    <x v="0"/>
    <n v="0"/>
    <s v="002"/>
  </r>
  <r>
    <s v="MAR-26"/>
    <x v="0"/>
    <s v="50000"/>
    <x v="13"/>
    <s v="P/R - Paid Absences"/>
    <s v="P/R - Paid Absences"/>
    <s v="210"/>
    <s v="Employee &amp; Labor Relations"/>
    <x v="0"/>
    <n v="18354.599999999999"/>
    <s v="002"/>
  </r>
  <r>
    <s v="MAR-26"/>
    <x v="0"/>
    <s v="50000"/>
    <x v="13"/>
    <m/>
    <s v="P/R - Paid Absences"/>
    <s v="210"/>
    <s v="Employee &amp; Labor Relations"/>
    <x v="0"/>
    <n v="0"/>
    <s v="002"/>
  </r>
  <r>
    <s v="MAY-26"/>
    <x v="0"/>
    <s v="50000"/>
    <x v="13"/>
    <s v="P/R - Paid Absences"/>
    <s v="P/R - Paid Absences"/>
    <s v="210"/>
    <s v="Employee &amp; Labor Relations"/>
    <x v="0"/>
    <n v="12952.44"/>
    <s v="002"/>
  </r>
  <r>
    <s v="MAY-26"/>
    <x v="0"/>
    <s v="50000"/>
    <x v="13"/>
    <m/>
    <s v="P/R - Paid Absences"/>
    <s v="210"/>
    <s v="Employee &amp; Labor Relations"/>
    <x v="0"/>
    <n v="0"/>
    <s v="002"/>
  </r>
  <r>
    <s v="APR-26"/>
    <x v="0"/>
    <s v="50000"/>
    <x v="13"/>
    <s v="P/R - Paid Absences"/>
    <s v="P/R - Paid Absences"/>
    <s v="209"/>
    <s v="Compensation &amp; Benefits"/>
    <x v="0"/>
    <n v="564.09"/>
    <s v="002"/>
  </r>
  <r>
    <s v="FEB-26"/>
    <x v="0"/>
    <s v="50000"/>
    <x v="13"/>
    <s v="P/R - Paid Absences"/>
    <s v="P/R - Paid Absences"/>
    <s v="209"/>
    <s v="Compensation &amp; Benefits"/>
    <x v="0"/>
    <n v="2230.5700000000002"/>
    <s v="002"/>
  </r>
  <r>
    <s v="JAN-26"/>
    <x v="0"/>
    <s v="50000"/>
    <x v="13"/>
    <s v="P/R - Paid Absences"/>
    <s v="P/R - Paid Absences"/>
    <s v="209"/>
    <s v="Compensation &amp; Benefits"/>
    <x v="0"/>
    <n v="1413.46"/>
    <s v="002"/>
  </r>
  <r>
    <s v="JUN-26"/>
    <x v="0"/>
    <s v="50000"/>
    <x v="13"/>
    <s v="P/R - Paid Absences"/>
    <s v="P/R - Paid Absences"/>
    <s v="209"/>
    <s v="Compensation &amp; Benefits"/>
    <x v="0"/>
    <n v="3774.06"/>
    <s v="002"/>
  </r>
  <r>
    <s v="MAR-26"/>
    <x v="0"/>
    <s v="50000"/>
    <x v="13"/>
    <s v="P/R - Paid Absences"/>
    <s v="P/R - Paid Absences"/>
    <s v="209"/>
    <s v="Compensation &amp; Benefits"/>
    <x v="0"/>
    <n v="8470.6200000000008"/>
    <s v="002"/>
  </r>
  <r>
    <s v="MAY-26"/>
    <x v="0"/>
    <s v="50000"/>
    <x v="13"/>
    <s v="P/R - Paid Absences"/>
    <s v="P/R - Paid Absences"/>
    <s v="209"/>
    <s v="Compensation &amp; Benefits"/>
    <x v="0"/>
    <n v="3028.94"/>
    <s v="002"/>
  </r>
  <r>
    <s v="MAY-26"/>
    <x v="0"/>
    <s v="50000"/>
    <x v="13"/>
    <m/>
    <s v="P/R - Paid Absences"/>
    <s v="209"/>
    <s v="Compensation &amp; Benefits"/>
    <x v="0"/>
    <n v="0"/>
    <s v="002"/>
  </r>
  <r>
    <s v="APR-26"/>
    <x v="0"/>
    <s v="50000"/>
    <x v="13"/>
    <s v="P/R - Paid Absences"/>
    <s v="P/R - Paid Absences"/>
    <s v="205"/>
    <s v="Talent Acquisition"/>
    <x v="0"/>
    <n v="7158.37"/>
    <s v="002"/>
  </r>
  <r>
    <s v="FEB-26"/>
    <x v="0"/>
    <s v="50000"/>
    <x v="13"/>
    <s v="P/R - Paid Absences"/>
    <s v="P/R - Paid Absences"/>
    <s v="205"/>
    <s v="Talent Acquisition"/>
    <x v="0"/>
    <n v="4822.18"/>
    <s v="002"/>
  </r>
  <r>
    <s v="JAN-26"/>
    <x v="0"/>
    <s v="50000"/>
    <x v="13"/>
    <s v="P/R - Paid Absences"/>
    <s v="P/R - Paid Absences"/>
    <s v="205"/>
    <s v="Talent Acquisition"/>
    <x v="0"/>
    <n v="3866.48"/>
    <s v="002"/>
  </r>
  <r>
    <s v="JUN-26"/>
    <x v="0"/>
    <s v="50000"/>
    <x v="13"/>
    <s v="P/R - Paid Absences"/>
    <s v="P/R - Paid Absences"/>
    <s v="205"/>
    <s v="Talent Acquisition"/>
    <x v="0"/>
    <n v="4920.21"/>
    <s v="002"/>
  </r>
  <r>
    <s v="MAR-26"/>
    <x v="0"/>
    <s v="50000"/>
    <x v="13"/>
    <s v="P/R - Paid Absences"/>
    <s v="P/R - Paid Absences"/>
    <s v="205"/>
    <s v="Talent Acquisition"/>
    <x v="0"/>
    <n v="6087.33"/>
    <s v="002"/>
  </r>
  <r>
    <s v="MAY-26"/>
    <x v="0"/>
    <s v="50000"/>
    <x v="13"/>
    <s v="P/R - Paid Absences"/>
    <s v="P/R - Paid Absences"/>
    <s v="205"/>
    <s v="Talent Acquisition"/>
    <x v="0"/>
    <n v="5558.51"/>
    <s v="002"/>
  </r>
  <r>
    <s v="APR-26"/>
    <x v="0"/>
    <s v="50000"/>
    <x v="13"/>
    <s v="P/R - Paid Absences"/>
    <s v="P/R - Paid Absences"/>
    <s v="203"/>
    <s v="Talent Development"/>
    <x v="0"/>
    <n v="13676.68"/>
    <s v="002"/>
  </r>
  <r>
    <s v="FEB-26"/>
    <x v="0"/>
    <s v="50000"/>
    <x v="13"/>
    <s v="P/R - Paid Absences"/>
    <s v="P/R - Paid Absences"/>
    <s v="203"/>
    <s v="Talent Development"/>
    <x v="0"/>
    <n v="7068.29"/>
    <s v="002"/>
  </r>
  <r>
    <s v="JAN-26"/>
    <x v="0"/>
    <s v="50000"/>
    <x v="13"/>
    <s v="P/R - Paid Absences"/>
    <s v="P/R - Paid Absences"/>
    <s v="203"/>
    <s v="Talent Development"/>
    <x v="0"/>
    <n v="6856.55"/>
    <s v="002"/>
  </r>
  <r>
    <s v="JUN-26"/>
    <x v="0"/>
    <s v="50000"/>
    <x v="13"/>
    <s v="P/R - Paid Absences"/>
    <s v="P/R - Paid Absences"/>
    <s v="203"/>
    <s v="Talent Development"/>
    <x v="0"/>
    <n v="13467.07"/>
    <s v="002"/>
  </r>
  <r>
    <s v="MAR-26"/>
    <x v="0"/>
    <s v="50000"/>
    <x v="13"/>
    <s v="P/R - Paid Absences"/>
    <s v="P/R - Paid Absences"/>
    <s v="203"/>
    <s v="Talent Development"/>
    <x v="0"/>
    <n v="13685.1"/>
    <s v="002"/>
  </r>
  <r>
    <s v="MAY-26"/>
    <x v="0"/>
    <s v="50000"/>
    <x v="13"/>
    <s v="P/R - Paid Absences"/>
    <s v="P/R - Paid Absences"/>
    <s v="203"/>
    <s v="Talent Development"/>
    <x v="0"/>
    <n v="13242.84"/>
    <s v="002"/>
  </r>
  <r>
    <s v="APR-26"/>
    <x v="0"/>
    <s v="50000"/>
    <x v="13"/>
    <s v="P/R - Paid Absences"/>
    <s v="P/R - Paid Absences"/>
    <s v="201"/>
    <s v="HR Operations"/>
    <x v="0"/>
    <n v="23937.99"/>
    <s v="002"/>
  </r>
  <r>
    <s v="APR-26"/>
    <x v="0"/>
    <s v="50000"/>
    <x v="13"/>
    <s v="P/R - Paid Absences"/>
    <s v="P/R - Paid Absences"/>
    <s v="201"/>
    <s v="Personnel Adm"/>
    <x v="0"/>
    <n v="3229.9"/>
    <s v="002"/>
  </r>
  <r>
    <s v="FEB-26"/>
    <x v="0"/>
    <s v="50000"/>
    <x v="13"/>
    <s v="P/R - Paid Absences"/>
    <s v="P/R - Paid Absences"/>
    <s v="201"/>
    <s v="HR Operations"/>
    <x v="0"/>
    <n v="6114.73"/>
    <s v="002"/>
  </r>
  <r>
    <s v="FEB-26"/>
    <x v="0"/>
    <s v="50000"/>
    <x v="13"/>
    <s v="P/R - Paid Absences"/>
    <s v="P/R - Paid Absences"/>
    <s v="201"/>
    <s v="Personnel Adm"/>
    <x v="0"/>
    <n v="772.97"/>
    <s v="002"/>
  </r>
  <r>
    <s v="JAN-26"/>
    <x v="0"/>
    <s v="50000"/>
    <x v="13"/>
    <s v="P/R - Paid Absences"/>
    <s v="P/R - Paid Absences"/>
    <s v="201"/>
    <s v="HR Operations"/>
    <x v="0"/>
    <n v="7902.12"/>
    <s v="002"/>
  </r>
  <r>
    <s v="JAN-26"/>
    <x v="0"/>
    <s v="50000"/>
    <x v="13"/>
    <s v="P/R - Paid Absences"/>
    <s v="P/R - Paid Absences"/>
    <s v="201"/>
    <s v="Personnel Adm"/>
    <x v="0"/>
    <n v="1737.6"/>
    <s v="002"/>
  </r>
  <r>
    <s v="JUN-26"/>
    <x v="0"/>
    <s v="50000"/>
    <x v="13"/>
    <s v="P/R - Paid Absences"/>
    <s v="P/R - Paid Absences"/>
    <s v="201"/>
    <s v="HR Operations"/>
    <x v="0"/>
    <n v="13231.29"/>
    <s v="002"/>
  </r>
  <r>
    <s v="MAR-26"/>
    <x v="0"/>
    <s v="50000"/>
    <x v="13"/>
    <s v="P/R - Paid Absences"/>
    <s v="P/R - Paid Absences"/>
    <s v="201"/>
    <s v="HR Operations"/>
    <x v="0"/>
    <n v="8958.77"/>
    <s v="002"/>
  </r>
  <r>
    <s v="MAR-26"/>
    <x v="0"/>
    <s v="50000"/>
    <x v="13"/>
    <s v="P/R - Paid Absences"/>
    <s v="P/R - Paid Absences"/>
    <s v="201"/>
    <s v="Personnel Adm"/>
    <x v="0"/>
    <n v="-520.64"/>
    <s v="002"/>
  </r>
  <r>
    <s v="MAY-26"/>
    <x v="0"/>
    <s v="50000"/>
    <x v="13"/>
    <s v="P/R - Paid Absences"/>
    <s v="P/R - Paid Absences"/>
    <s v="201"/>
    <s v="HR Operations"/>
    <x v="0"/>
    <n v="15370.21"/>
    <s v="002"/>
  </r>
  <r>
    <s v="MAY-26"/>
    <x v="0"/>
    <s v="50000"/>
    <x v="13"/>
    <s v="P/R - Paid Absences"/>
    <s v="P/R - Paid Absences"/>
    <s v="201"/>
    <s v="Personnel Adm"/>
    <x v="0"/>
    <n v="-1287.8699999999999"/>
    <s v="002"/>
  </r>
  <r>
    <s v="APR-26"/>
    <x v="0"/>
    <s v="50000"/>
    <x v="13"/>
    <s v="P/R - Paid Absences"/>
    <s v="P/R - Paid Absences"/>
    <s v="195"/>
    <s v="Safety"/>
    <x v="0"/>
    <n v="12294.26"/>
    <s v="002"/>
  </r>
  <r>
    <s v="FEB-26"/>
    <x v="0"/>
    <s v="50000"/>
    <x v="13"/>
    <s v="P/R - Paid Absences"/>
    <s v="P/R - Paid Absences"/>
    <s v="195"/>
    <s v="Safety"/>
    <x v="0"/>
    <n v="7667.67"/>
    <s v="002"/>
  </r>
  <r>
    <s v="JAN-26"/>
    <x v="0"/>
    <s v="50000"/>
    <x v="13"/>
    <s v="P/R - Paid Absences"/>
    <s v="P/R - Paid Absences"/>
    <s v="195"/>
    <s v="Safety"/>
    <x v="0"/>
    <n v="8665.2900000000009"/>
    <s v="002"/>
  </r>
  <r>
    <s v="JUN-26"/>
    <x v="0"/>
    <s v="50000"/>
    <x v="13"/>
    <s v="P/R - Paid Absences"/>
    <s v="P/R - Paid Absences"/>
    <s v="195"/>
    <s v="Safety"/>
    <x v="0"/>
    <n v="10085.68"/>
    <s v="002"/>
  </r>
  <r>
    <s v="MAR-26"/>
    <x v="0"/>
    <s v="50000"/>
    <x v="13"/>
    <s v="P/R - Paid Absences"/>
    <s v="P/R - Paid Absences"/>
    <s v="195"/>
    <s v="Safety"/>
    <x v="0"/>
    <n v="11353.01"/>
    <s v="002"/>
  </r>
  <r>
    <s v="MAY-26"/>
    <x v="0"/>
    <s v="50000"/>
    <x v="13"/>
    <s v="P/R - Paid Absences"/>
    <s v="P/R - Paid Absences"/>
    <s v="195"/>
    <s v="Safety"/>
    <x v="0"/>
    <n v="10089.15"/>
    <s v="002"/>
  </r>
  <r>
    <s v="APR-26"/>
    <x v="0"/>
    <s v="50000"/>
    <x v="13"/>
    <s v="P/R - Paid Absences"/>
    <s v="P/R - Paid Absences"/>
    <s v="193"/>
    <s v="Energy Delivery Environmental"/>
    <x v="0"/>
    <n v="2247.27"/>
    <s v="002"/>
  </r>
  <r>
    <s v="FEB-26"/>
    <x v="0"/>
    <s v="50000"/>
    <x v="13"/>
    <s v="P/R - Paid Absences"/>
    <s v="P/R - Paid Absences"/>
    <s v="193"/>
    <s v="Energy Delivery Environmental"/>
    <x v="0"/>
    <n v="1701.33"/>
    <s v="002"/>
  </r>
  <r>
    <s v="JAN-26"/>
    <x v="0"/>
    <s v="50000"/>
    <x v="13"/>
    <s v="P/R - Paid Absences"/>
    <s v="P/R - Paid Absences"/>
    <s v="193"/>
    <s v="Energy Delivery Environmental"/>
    <x v="0"/>
    <n v="1213.26"/>
    <s v="002"/>
  </r>
  <r>
    <s v="JUN-26"/>
    <x v="0"/>
    <s v="50000"/>
    <x v="13"/>
    <s v="P/R - Paid Absences"/>
    <s v="P/R - Paid Absences"/>
    <s v="193"/>
    <s v="Energy Delivery Environmental"/>
    <x v="0"/>
    <n v="1681.65"/>
    <s v="002"/>
  </r>
  <r>
    <s v="MAR-26"/>
    <x v="0"/>
    <s v="50000"/>
    <x v="13"/>
    <s v="P/R - Paid Absences"/>
    <s v="P/R - Paid Absences"/>
    <s v="193"/>
    <s v="Energy Delivery Environmental"/>
    <x v="0"/>
    <n v="2264.29"/>
    <s v="002"/>
  </r>
  <r>
    <s v="MAY-26"/>
    <x v="0"/>
    <s v="50000"/>
    <x v="13"/>
    <s v="P/R - Paid Absences"/>
    <s v="P/R - Paid Absences"/>
    <s v="193"/>
    <s v="Energy Delivery Environmental"/>
    <x v="0"/>
    <n v="2429.65"/>
    <s v="002"/>
  </r>
  <r>
    <s v="APR-26"/>
    <x v="0"/>
    <s v="50000"/>
    <x v="13"/>
    <s v="P/R - Paid Absences"/>
    <s v="P/R - Paid Absences"/>
    <s v="192"/>
    <s v="UES Support"/>
    <x v="0"/>
    <n v="1637.75"/>
    <s v="002"/>
  </r>
  <r>
    <s v="APR-26"/>
    <x v="0"/>
    <s v="50000"/>
    <x v="13"/>
    <m/>
    <s v="P/R - Paid Absences"/>
    <s v="192"/>
    <s v="UES Support"/>
    <x v="0"/>
    <n v="0"/>
    <s v="002"/>
  </r>
  <r>
    <s v="FEB-26"/>
    <x v="0"/>
    <s v="50000"/>
    <x v="13"/>
    <s v="P/R - Paid Absences"/>
    <s v="P/R - Paid Absences"/>
    <s v="192"/>
    <s v="UES Support"/>
    <x v="0"/>
    <n v="-711.96"/>
    <s v="002"/>
  </r>
  <r>
    <s v="FEB-26"/>
    <x v="0"/>
    <s v="50000"/>
    <x v="13"/>
    <m/>
    <s v="P/R - Paid Absences"/>
    <s v="192"/>
    <s v="UES Support"/>
    <x v="0"/>
    <n v="0"/>
    <s v="002"/>
  </r>
  <r>
    <s v="JAN-26"/>
    <x v="0"/>
    <s v="50000"/>
    <x v="13"/>
    <s v="P/R - Paid Absences"/>
    <s v="P/R - Paid Absences"/>
    <s v="192"/>
    <s v="UES Support"/>
    <x v="0"/>
    <n v="1487.2"/>
    <s v="002"/>
  </r>
  <r>
    <s v="JAN-26"/>
    <x v="0"/>
    <s v="50000"/>
    <x v="13"/>
    <m/>
    <s v="P/R - Paid Absences"/>
    <s v="192"/>
    <s v="UES Support"/>
    <x v="0"/>
    <n v="0"/>
    <s v="002"/>
  </r>
  <r>
    <s v="JUN-26"/>
    <x v="0"/>
    <s v="50000"/>
    <x v="13"/>
    <s v="P/R - Paid Absences"/>
    <s v="P/R - Paid Absences"/>
    <s v="192"/>
    <s v="UES Support"/>
    <x v="0"/>
    <n v="1588.86"/>
    <s v="002"/>
  </r>
  <r>
    <s v="JUN-26"/>
    <x v="0"/>
    <s v="50000"/>
    <x v="13"/>
    <m/>
    <s v="P/R - Paid Absences"/>
    <s v="192"/>
    <s v="UES Support"/>
    <x v="0"/>
    <n v="0"/>
    <s v="002"/>
  </r>
  <r>
    <s v="MAR-26"/>
    <x v="0"/>
    <s v="50000"/>
    <x v="13"/>
    <s v="P/R - Paid Absences"/>
    <s v="P/R - Paid Absences"/>
    <s v="192"/>
    <s v="UES Support"/>
    <x v="0"/>
    <n v="5137.13"/>
    <s v="002"/>
  </r>
  <r>
    <s v="MAR-26"/>
    <x v="0"/>
    <s v="50000"/>
    <x v="13"/>
    <m/>
    <s v="P/R - Paid Absences"/>
    <s v="192"/>
    <s v="UES Support"/>
    <x v="0"/>
    <n v="0"/>
    <s v="002"/>
  </r>
  <r>
    <s v="MAY-26"/>
    <x v="0"/>
    <s v="50000"/>
    <x v="13"/>
    <s v="P/R - Paid Absences"/>
    <s v="P/R - Paid Absences"/>
    <s v="192"/>
    <s v="UES Support"/>
    <x v="0"/>
    <n v="794.43"/>
    <s v="002"/>
  </r>
  <r>
    <s v="MAY-26"/>
    <x v="0"/>
    <s v="50000"/>
    <x v="13"/>
    <m/>
    <s v="P/R - Paid Absences"/>
    <s v="192"/>
    <s v="UES Support"/>
    <x v="0"/>
    <n v="0"/>
    <s v="002"/>
  </r>
  <r>
    <s v="APR-26"/>
    <x v="0"/>
    <s v="50000"/>
    <x v="13"/>
    <s v="P/R - Paid Absences"/>
    <s v="P/R - Paid Absences"/>
    <s v="162"/>
    <s v="Corporate Security"/>
    <x v="0"/>
    <n v="10391.24"/>
    <s v="002"/>
  </r>
  <r>
    <s v="FEB-26"/>
    <x v="0"/>
    <s v="50000"/>
    <x v="13"/>
    <s v="P/R - Paid Absences"/>
    <s v="P/R - Paid Absences"/>
    <s v="162"/>
    <s v="Corporate Security"/>
    <x v="0"/>
    <n v="7504.05"/>
    <s v="002"/>
  </r>
  <r>
    <s v="JAN-26"/>
    <x v="0"/>
    <s v="50000"/>
    <x v="13"/>
    <s v="P/R - Paid Absences"/>
    <s v="P/R - Paid Absences"/>
    <s v="162"/>
    <s v="Corporate Security"/>
    <x v="0"/>
    <n v="7169.25"/>
    <s v="002"/>
  </r>
  <r>
    <s v="JUN-26"/>
    <x v="0"/>
    <s v="50000"/>
    <x v="13"/>
    <s v="P/R - Paid Absences"/>
    <s v="P/R - Paid Absences"/>
    <s v="162"/>
    <s v="Corporate Security"/>
    <x v="0"/>
    <n v="10776.72"/>
    <s v="002"/>
  </r>
  <r>
    <s v="MAR-26"/>
    <x v="0"/>
    <s v="50000"/>
    <x v="13"/>
    <s v="P/R - Paid Absences"/>
    <s v="P/R - Paid Absences"/>
    <s v="162"/>
    <s v="Corporate Security"/>
    <x v="0"/>
    <n v="10018.370000000001"/>
    <s v="002"/>
  </r>
  <r>
    <s v="MAY-26"/>
    <x v="0"/>
    <s v="50000"/>
    <x v="13"/>
    <s v="P/R - Paid Absences"/>
    <s v="P/R - Paid Absences"/>
    <s v="162"/>
    <s v="Corporate Security"/>
    <x v="0"/>
    <n v="10240.620000000001"/>
    <s v="002"/>
  </r>
  <r>
    <s v="JUN-26"/>
    <x v="0"/>
    <s v="50000"/>
    <x v="13"/>
    <s v="P/R - Paid Absences"/>
    <s v="P/R - Paid Absences"/>
    <s v="161"/>
    <s v="Risk Management"/>
    <x v="0"/>
    <n v="923.05"/>
    <s v="002"/>
  </r>
  <r>
    <s v="APR-26"/>
    <x v="0"/>
    <s v="50000"/>
    <x v="13"/>
    <s v="P/R - Paid Absences"/>
    <s v="P/R - Paid Absences"/>
    <s v="160"/>
    <s v="Legal"/>
    <x v="0"/>
    <n v="33370.9"/>
    <s v="002"/>
  </r>
  <r>
    <s v="FEB-26"/>
    <x v="0"/>
    <s v="50000"/>
    <x v="13"/>
    <s v="P/R - Paid Absences"/>
    <s v="P/R - Paid Absences"/>
    <s v="160"/>
    <s v="Legal"/>
    <x v="0"/>
    <n v="25587.4"/>
    <s v="002"/>
  </r>
  <r>
    <s v="JAN-26"/>
    <x v="0"/>
    <s v="50000"/>
    <x v="13"/>
    <s v="P/R - Paid Absences"/>
    <s v="P/R - Paid Absences"/>
    <s v="160"/>
    <s v="Legal"/>
    <x v="0"/>
    <n v="21890.53"/>
    <s v="002"/>
  </r>
  <r>
    <s v="JUN-26"/>
    <x v="0"/>
    <s v="50000"/>
    <x v="13"/>
    <s v="P/R - Paid Absences"/>
    <s v="P/R - Paid Absences"/>
    <s v="160"/>
    <s v="Legal"/>
    <x v="0"/>
    <n v="23507.66"/>
    <s v="002"/>
  </r>
  <r>
    <s v="MAR-26"/>
    <x v="0"/>
    <s v="50000"/>
    <x v="13"/>
    <s v="P/R - Paid Absences"/>
    <s v="P/R - Paid Absences"/>
    <s v="160"/>
    <s v="Legal"/>
    <x v="0"/>
    <n v="29322.13"/>
    <s v="002"/>
  </r>
  <r>
    <s v="MAY-26"/>
    <x v="0"/>
    <s v="50000"/>
    <x v="13"/>
    <s v="P/R - Paid Absences"/>
    <s v="P/R - Paid Absences"/>
    <s v="160"/>
    <s v="Legal"/>
    <x v="0"/>
    <n v="25676.98"/>
    <s v="002"/>
  </r>
  <r>
    <s v="APR-26"/>
    <x v="0"/>
    <s v="50000"/>
    <x v="13"/>
    <s v="P/R - Paid Absences"/>
    <s v="P/R - Paid Absences"/>
    <s v="140"/>
    <s v="Regulatory Counsel"/>
    <x v="0"/>
    <n v="10856.81"/>
    <s v="002"/>
  </r>
  <r>
    <s v="FEB-26"/>
    <x v="0"/>
    <s v="50000"/>
    <x v="13"/>
    <s v="P/R - Paid Absences"/>
    <s v="P/R - Paid Absences"/>
    <s v="140"/>
    <s v="Regulatory Counsel"/>
    <x v="0"/>
    <n v="3899.32"/>
    <s v="002"/>
  </r>
  <r>
    <s v="JAN-26"/>
    <x v="0"/>
    <s v="50000"/>
    <x v="13"/>
    <s v="P/R - Paid Absences"/>
    <s v="P/R - Paid Absences"/>
    <s v="140"/>
    <s v="Regulatory Counsel"/>
    <x v="0"/>
    <n v="8219.65"/>
    <s v="002"/>
  </r>
  <r>
    <s v="JUN-26"/>
    <x v="0"/>
    <s v="50000"/>
    <x v="13"/>
    <s v="P/R - Paid Absences"/>
    <s v="P/R - Paid Absences"/>
    <s v="140"/>
    <s v="Regulatory Counsel"/>
    <x v="0"/>
    <n v="7851.82"/>
    <s v="002"/>
  </r>
  <r>
    <s v="MAR-26"/>
    <x v="0"/>
    <s v="50000"/>
    <x v="13"/>
    <s v="P/R - Paid Absences"/>
    <s v="P/R - Paid Absences"/>
    <s v="140"/>
    <s v="Regulatory Counsel"/>
    <x v="0"/>
    <n v="12577.94"/>
    <s v="002"/>
  </r>
  <r>
    <s v="MAY-26"/>
    <x v="0"/>
    <s v="50000"/>
    <x v="13"/>
    <s v="P/R - Paid Absences"/>
    <s v="P/R - Paid Absences"/>
    <s v="140"/>
    <s v="Regulatory Counsel"/>
    <x v="0"/>
    <n v="12642.18"/>
    <s v="002"/>
  </r>
  <r>
    <s v="APR-26"/>
    <x v="0"/>
    <s v="50000"/>
    <x v="13"/>
    <s v="P/R - Paid Absences"/>
    <s v="P/R - Paid Absences"/>
    <s v="100"/>
    <s v="CEO Adm"/>
    <x v="0"/>
    <n v="1193.1500000000001"/>
    <s v="002"/>
  </r>
  <r>
    <s v="APR-26"/>
    <x v="0"/>
    <s v="50000"/>
    <x v="13"/>
    <m/>
    <s v="P/R - Paid Absences"/>
    <s v="100"/>
    <s v="CEO Adm"/>
    <x v="0"/>
    <n v="-1151.53"/>
    <s v="002"/>
  </r>
  <r>
    <s v="FEB-26"/>
    <x v="0"/>
    <s v="50000"/>
    <x v="13"/>
    <s v="P/R - Paid Absences"/>
    <s v="P/R - Paid Absences"/>
    <s v="100"/>
    <s v="CEO Adm"/>
    <x v="0"/>
    <n v="-424.29"/>
    <s v="002"/>
  </r>
  <r>
    <s v="FEB-26"/>
    <x v="0"/>
    <s v="50000"/>
    <x v="13"/>
    <m/>
    <s v="P/R - Paid Absences"/>
    <s v="100"/>
    <s v="CEO Adm"/>
    <x v="0"/>
    <n v="-968.86"/>
    <s v="002"/>
  </r>
  <r>
    <s v="JAN-26"/>
    <x v="0"/>
    <s v="50000"/>
    <x v="13"/>
    <s v="P/R - Paid Absences"/>
    <s v="P/R - Paid Absences"/>
    <s v="100"/>
    <s v="CEO Adm"/>
    <x v="0"/>
    <n v="2951.86"/>
    <s v="002"/>
  </r>
  <r>
    <s v="JUN-26"/>
    <x v="0"/>
    <s v="50000"/>
    <x v="13"/>
    <s v="P/R - Paid Absences"/>
    <s v="P/R - Paid Absences"/>
    <s v="100"/>
    <s v="CEO Adm"/>
    <x v="0"/>
    <n v="1845.16"/>
    <s v="002"/>
  </r>
  <r>
    <s v="JUN-26"/>
    <x v="0"/>
    <s v="50000"/>
    <x v="13"/>
    <m/>
    <s v="P/R - Paid Absences"/>
    <s v="100"/>
    <s v="CEO Adm"/>
    <x v="0"/>
    <n v="-1692.52"/>
    <s v="002"/>
  </r>
  <r>
    <s v="MAR-26"/>
    <x v="0"/>
    <s v="50000"/>
    <x v="13"/>
    <s v="P/R - Paid Absences"/>
    <s v="P/R - Paid Absences"/>
    <s v="100"/>
    <s v="CEO Adm"/>
    <x v="0"/>
    <n v="1167.58"/>
    <s v="002"/>
  </r>
  <r>
    <s v="MAR-26"/>
    <x v="0"/>
    <s v="50000"/>
    <x v="13"/>
    <m/>
    <s v="P/R - Paid Absences"/>
    <s v="100"/>
    <s v="CEO Adm"/>
    <x v="0"/>
    <n v="-1161.47"/>
    <s v="002"/>
  </r>
  <r>
    <s v="MAY-26"/>
    <x v="0"/>
    <s v="50000"/>
    <x v="13"/>
    <s v="P/R - Paid Absences"/>
    <s v="P/R - Paid Absences"/>
    <s v="100"/>
    <s v="CEO Adm"/>
    <x v="0"/>
    <n v="947.25"/>
    <s v="002"/>
  </r>
  <r>
    <s v="MAY-26"/>
    <x v="0"/>
    <s v="50000"/>
    <x v="13"/>
    <m/>
    <s v="P/R - Paid Absences"/>
    <s v="100"/>
    <s v="CEO Adm"/>
    <x v="0"/>
    <n v="-830.26"/>
    <s v="002"/>
  </r>
  <r>
    <s v="MAR-26"/>
    <x v="0"/>
    <s v="50000"/>
    <x v="13"/>
    <s v="P/R - Paid Absences"/>
    <s v="P/R - Paid Absences"/>
    <s v="006"/>
    <s v="Other TEP"/>
    <x v="0"/>
    <n v="-116"/>
    <s v="002"/>
  </r>
  <r>
    <s v="MAR-26"/>
    <x v="0"/>
    <s v="50000"/>
    <x v="13"/>
    <m/>
    <s v="P/R - Paid Absences"/>
    <s v="006"/>
    <s v="Other TEP"/>
    <x v="0"/>
    <n v="30.14"/>
    <s v="002"/>
  </r>
  <r>
    <s v="APR-26"/>
    <x v="0"/>
    <s v="50000"/>
    <x v="14"/>
    <m/>
    <s v="Other Incentives"/>
    <s v="006"/>
    <s v="Other TEP"/>
    <x v="0"/>
    <n v="-449227.03"/>
    <s v="002"/>
  </r>
  <r>
    <s v="FEB-26"/>
    <x v="0"/>
    <s v="50000"/>
    <x v="14"/>
    <m/>
    <s v="Other Incentives"/>
    <s v="006"/>
    <s v="Other TEP"/>
    <x v="0"/>
    <n v="-46750.91"/>
    <s v="002"/>
  </r>
  <r>
    <s v="JAN-26"/>
    <x v="0"/>
    <s v="50000"/>
    <x v="14"/>
    <m/>
    <s v="Other Incentives"/>
    <s v="006"/>
    <s v="Other TEP"/>
    <x v="0"/>
    <n v="-149914.23000000001"/>
    <s v="002"/>
  </r>
  <r>
    <s v="JUN-26"/>
    <x v="0"/>
    <s v="50000"/>
    <x v="14"/>
    <m/>
    <s v="Other Incentives"/>
    <s v="006"/>
    <s v="Other TEP"/>
    <x v="0"/>
    <n v="114118.28"/>
    <s v="002"/>
  </r>
  <r>
    <s v="MAR-26"/>
    <x v="0"/>
    <s v="50000"/>
    <x v="14"/>
    <m/>
    <s v="Other Incentives"/>
    <s v="006"/>
    <s v="Other TEP"/>
    <x v="0"/>
    <n v="380945.4"/>
    <s v="002"/>
  </r>
  <r>
    <s v="MAY-26"/>
    <x v="0"/>
    <s v="50000"/>
    <x v="14"/>
    <m/>
    <s v="Other Incentives"/>
    <s v="006"/>
    <s v="Other TEP"/>
    <x v="0"/>
    <n v="-179182.69"/>
    <s v="002"/>
  </r>
  <r>
    <s v="APR-26"/>
    <x v="0"/>
    <s v="50000"/>
    <x v="15"/>
    <m/>
    <s v="Remote Plants"/>
    <s v="820"/>
    <s v="Gila River 2"/>
    <x v="0"/>
    <n v="498"/>
    <s v="002"/>
  </r>
  <r>
    <s v="FEB-26"/>
    <x v="0"/>
    <s v="50000"/>
    <x v="15"/>
    <m/>
    <s v="Remote Plants"/>
    <s v="820"/>
    <s v="Gila River 2"/>
    <x v="0"/>
    <n v="-2177"/>
    <s v="002"/>
  </r>
  <r>
    <s v="JAN-26"/>
    <x v="0"/>
    <s v="50000"/>
    <x v="15"/>
    <m/>
    <s v="Remote Plants"/>
    <s v="820"/>
    <s v="Gila River 2"/>
    <x v="0"/>
    <n v="15819"/>
    <s v="002"/>
  </r>
  <r>
    <s v="JUN-26"/>
    <x v="0"/>
    <s v="50000"/>
    <x v="15"/>
    <m/>
    <s v="Remote Plants"/>
    <s v="820"/>
    <s v="Gila River 2"/>
    <x v="0"/>
    <n v="467"/>
    <s v="002"/>
  </r>
  <r>
    <s v="MAR-26"/>
    <x v="0"/>
    <s v="50000"/>
    <x v="15"/>
    <m/>
    <s v="Remote Plants"/>
    <s v="820"/>
    <s v="Gila River 2"/>
    <x v="0"/>
    <n v="-151"/>
    <s v="002"/>
  </r>
  <r>
    <s v="MAY-26"/>
    <x v="0"/>
    <s v="50000"/>
    <x v="15"/>
    <m/>
    <s v="Remote Plants"/>
    <s v="820"/>
    <s v="Gila River 2"/>
    <x v="0"/>
    <n v="-622"/>
    <s v="002"/>
  </r>
  <r>
    <s v="APR-26"/>
    <x v="0"/>
    <s v="50000"/>
    <x v="15"/>
    <m/>
    <s v="Remote Plants"/>
    <s v="466"/>
    <s v="TEP Gila River Plant"/>
    <x v="0"/>
    <n v="-42"/>
    <s v="002"/>
  </r>
  <r>
    <s v="FEB-26"/>
    <x v="0"/>
    <s v="50000"/>
    <x v="15"/>
    <m/>
    <s v="Remote Plants"/>
    <s v="466"/>
    <s v="TEP Gila River Plant"/>
    <x v="0"/>
    <n v="7620.75"/>
    <s v="002"/>
  </r>
  <r>
    <s v="JAN-26"/>
    <x v="0"/>
    <s v="50000"/>
    <x v="15"/>
    <m/>
    <s v="Remote Plants"/>
    <s v="466"/>
    <s v="TEP Gila River Plant"/>
    <x v="0"/>
    <n v="6078"/>
    <s v="002"/>
  </r>
  <r>
    <s v="JUN-26"/>
    <x v="0"/>
    <s v="50000"/>
    <x v="15"/>
    <m/>
    <s v="Remote Plants"/>
    <s v="466"/>
    <s v="TEP Gila River Plant"/>
    <x v="0"/>
    <n v="339.75"/>
    <s v="002"/>
  </r>
  <r>
    <s v="MAR-26"/>
    <x v="0"/>
    <s v="50000"/>
    <x v="15"/>
    <m/>
    <s v="Remote Plants"/>
    <s v="466"/>
    <s v="TEP Gila River Plant"/>
    <x v="0"/>
    <n v="-7288.5"/>
    <s v="002"/>
  </r>
  <r>
    <s v="MAY-26"/>
    <x v="0"/>
    <s v="50000"/>
    <x v="15"/>
    <m/>
    <s v="Remote Plants"/>
    <s v="466"/>
    <s v="TEP Gila River Plant"/>
    <x v="0"/>
    <n v="-40.5"/>
    <s v="002"/>
  </r>
  <r>
    <s v="APR-26"/>
    <x v="0"/>
    <s v="50000"/>
    <x v="15"/>
    <m/>
    <s v="Remote Plants"/>
    <s v="461"/>
    <s v="San Juan"/>
    <x v="0"/>
    <n v="11.85"/>
    <s v="002"/>
  </r>
  <r>
    <s v="FEB-26"/>
    <x v="0"/>
    <s v="50000"/>
    <x v="15"/>
    <m/>
    <s v="Remote Plants"/>
    <s v="461"/>
    <s v="San Juan"/>
    <x v="0"/>
    <n v="364.5"/>
    <s v="002"/>
  </r>
  <r>
    <s v="JAN-26"/>
    <x v="0"/>
    <s v="50000"/>
    <x v="15"/>
    <m/>
    <s v="Remote Plants"/>
    <s v="461"/>
    <s v="San Juan"/>
    <x v="0"/>
    <n v="2.71"/>
    <s v="002"/>
  </r>
  <r>
    <s v="JUN-26"/>
    <x v="0"/>
    <s v="50000"/>
    <x v="15"/>
    <m/>
    <s v="Remote Plants"/>
    <s v="461"/>
    <s v="San Juan"/>
    <x v="0"/>
    <n v="12.77"/>
    <s v="002"/>
  </r>
  <r>
    <s v="MAR-26"/>
    <x v="0"/>
    <s v="50000"/>
    <x v="15"/>
    <m/>
    <s v="Remote Plants"/>
    <s v="461"/>
    <s v="San Juan"/>
    <x v="0"/>
    <n v="12.06"/>
    <s v="002"/>
  </r>
  <r>
    <s v="MAY-26"/>
    <x v="0"/>
    <s v="50000"/>
    <x v="15"/>
    <m/>
    <s v="Remote Plants"/>
    <s v="461"/>
    <s v="San Juan"/>
    <x v="0"/>
    <n v="7.37"/>
    <s v="002"/>
  </r>
  <r>
    <s v="APR-26"/>
    <x v="0"/>
    <s v="50000"/>
    <x v="16"/>
    <m/>
    <s v="Other Revenue - Expense Offset"/>
    <s v="694"/>
    <s v="SPG Unit 4 Maintenance"/>
    <x v="0"/>
    <n v="-230.83"/>
    <s v="002"/>
  </r>
  <r>
    <s v="FEB-26"/>
    <x v="0"/>
    <s v="50000"/>
    <x v="16"/>
    <m/>
    <s v="Other Revenue - Expense Offset"/>
    <s v="694"/>
    <s v="SPG Unit 4 Maintenance"/>
    <x v="0"/>
    <n v="-33.14"/>
    <s v="002"/>
  </r>
  <r>
    <s v="JAN-26"/>
    <x v="0"/>
    <s v="50000"/>
    <x v="16"/>
    <m/>
    <s v="Other Revenue - Expense Offset"/>
    <s v="694"/>
    <s v="SPG Unit 4 Maintenance"/>
    <x v="0"/>
    <n v="210.08"/>
    <s v="002"/>
  </r>
  <r>
    <s v="JUN-26"/>
    <x v="0"/>
    <s v="50000"/>
    <x v="16"/>
    <m/>
    <s v="Other Revenue - Expense Offset"/>
    <s v="694"/>
    <s v="SPG Unit 4 Maintenance"/>
    <x v="0"/>
    <n v="-348.43"/>
    <s v="002"/>
  </r>
  <r>
    <s v="MAR-26"/>
    <x v="0"/>
    <s v="50000"/>
    <x v="16"/>
    <m/>
    <s v="Other Revenue - Expense Offset"/>
    <s v="694"/>
    <s v="SPG Unit 4 Maintenance"/>
    <x v="0"/>
    <n v="-911.12"/>
    <s v="002"/>
  </r>
  <r>
    <s v="MAY-26"/>
    <x v="0"/>
    <s v="50000"/>
    <x v="16"/>
    <m/>
    <s v="Other Revenue - Expense Offset"/>
    <s v="694"/>
    <s v="SPG Unit 4 Maintenance"/>
    <x v="0"/>
    <n v="-82.83"/>
    <s v="002"/>
  </r>
  <r>
    <s v="JAN-26"/>
    <x v="0"/>
    <s v="50000"/>
    <x v="16"/>
    <m/>
    <s v="Other Revenue - Expense Offset"/>
    <s v="693"/>
    <s v="SPG Unit 3 Maintenance"/>
    <x v="0"/>
    <n v="93.43"/>
    <s v="002"/>
  </r>
  <r>
    <s v="APR-26"/>
    <x v="0"/>
    <s v="50000"/>
    <x v="16"/>
    <m/>
    <s v="Other Revenue - Expense Offset"/>
    <s v="692"/>
    <s v="SPG Unit 2 Maintenance"/>
    <x v="0"/>
    <n v="-40.04"/>
    <s v="002"/>
  </r>
  <r>
    <s v="MAY-26"/>
    <x v="0"/>
    <s v="50000"/>
    <x v="16"/>
    <m/>
    <s v="Other Revenue - Expense Offset"/>
    <s v="692"/>
    <s v="SPG Unit 2 Maintenance"/>
    <x v="0"/>
    <n v="23.35"/>
    <s v="002"/>
  </r>
  <r>
    <s v="JUN-26"/>
    <x v="0"/>
    <s v="50000"/>
    <x v="16"/>
    <m/>
    <s v="Other Revenue - Expense Offset"/>
    <s v="691"/>
    <s v="SPG Unit 1 Maintenance"/>
    <x v="0"/>
    <n v="-775.02"/>
    <s v="002"/>
  </r>
  <r>
    <s v="APR-26"/>
    <x v="0"/>
    <s v="50000"/>
    <x v="16"/>
    <m/>
    <s v="Other Revenue - Expense Offset"/>
    <s v="687"/>
    <s v="SPG Fuel &amp; Ash Hdlg/Fleet Maint"/>
    <x v="0"/>
    <n v="-227.16"/>
    <s v="002"/>
  </r>
  <r>
    <s v="JAN-26"/>
    <x v="0"/>
    <s v="50000"/>
    <x v="16"/>
    <m/>
    <s v="Other Revenue - Expense Offset"/>
    <s v="687"/>
    <s v="SPG Fuel &amp; Ash Hdlg/Fleet Maint"/>
    <x v="0"/>
    <n v="-103.03"/>
    <s v="002"/>
  </r>
  <r>
    <s v="JUN-26"/>
    <x v="0"/>
    <s v="50000"/>
    <x v="16"/>
    <m/>
    <s v="Other Revenue - Expense Offset"/>
    <s v="687"/>
    <s v="SPG Fuel &amp; Ash Hdlg/Fleet Maint"/>
    <x v="0"/>
    <n v="-66.52"/>
    <s v="002"/>
  </r>
  <r>
    <s v="MAR-26"/>
    <x v="0"/>
    <s v="50000"/>
    <x v="16"/>
    <m/>
    <s v="Other Revenue - Expense Offset"/>
    <s v="687"/>
    <s v="SPG Fuel &amp; Ash Hdlg/Fleet Maint"/>
    <x v="0"/>
    <n v="-69.23"/>
    <s v="002"/>
  </r>
  <r>
    <s v="JUN-26"/>
    <x v="0"/>
    <s v="50000"/>
    <x v="16"/>
    <m/>
    <s v="Other Revenue - Expense Offset"/>
    <s v="681"/>
    <s v="SPG Coal Handling"/>
    <x v="0"/>
    <n v="-361.69"/>
    <s v="002"/>
  </r>
  <r>
    <s v="APR-26"/>
    <x v="0"/>
    <s v="50000"/>
    <x v="16"/>
    <m/>
    <s v="Other Revenue - Expense Offset"/>
    <s v="677"/>
    <s v="SPG 1&amp;2 E&amp;I Outlying Areas"/>
    <x v="0"/>
    <n v="561.33000000000004"/>
    <s v="002"/>
  </r>
  <r>
    <s v="JAN-26"/>
    <x v="0"/>
    <s v="50000"/>
    <x v="16"/>
    <m/>
    <s v="Other Revenue - Expense Offset"/>
    <s v="677"/>
    <s v="SPG 1&amp;2 E&amp;I Outlying Areas"/>
    <x v="0"/>
    <n v="269.02999999999997"/>
    <s v="002"/>
  </r>
  <r>
    <s v="JUN-26"/>
    <x v="0"/>
    <s v="50000"/>
    <x v="16"/>
    <m/>
    <s v="Other Revenue - Expense Offset"/>
    <s v="677"/>
    <s v="SPG 1&amp;2 E&amp;I Outlying Areas"/>
    <x v="0"/>
    <n v="-2233.66"/>
    <s v="002"/>
  </r>
  <r>
    <s v="MAR-26"/>
    <x v="0"/>
    <s v="50000"/>
    <x v="16"/>
    <m/>
    <s v="Other Revenue - Expense Offset"/>
    <s v="677"/>
    <s v="SPG 1&amp;2 E&amp;I Outlying Areas"/>
    <x v="0"/>
    <n v="-1234.8699999999999"/>
    <s v="002"/>
  </r>
  <r>
    <s v="APR-26"/>
    <x v="0"/>
    <s v="50000"/>
    <x v="16"/>
    <m/>
    <s v="Other Revenue - Expense Offset"/>
    <s v="672"/>
    <s v="SPG Operational Efficiency"/>
    <x v="0"/>
    <n v="596.64"/>
    <s v="002"/>
  </r>
  <r>
    <s v="FEB-26"/>
    <x v="0"/>
    <s v="50000"/>
    <x v="16"/>
    <m/>
    <s v="Other Revenue - Expense Offset"/>
    <s v="672"/>
    <s v="SPG Operational Efficiency"/>
    <x v="0"/>
    <n v="-1551.96"/>
    <s v="002"/>
  </r>
  <r>
    <s v="JAN-26"/>
    <x v="0"/>
    <s v="50000"/>
    <x v="16"/>
    <m/>
    <s v="Other Revenue - Expense Offset"/>
    <s v="672"/>
    <s v="SPG Operational Efficiency"/>
    <x v="0"/>
    <n v="-1951.06"/>
    <s v="002"/>
  </r>
  <r>
    <s v="MAR-26"/>
    <x v="0"/>
    <s v="50000"/>
    <x v="16"/>
    <m/>
    <s v="Other Revenue - Expense Offset"/>
    <s v="672"/>
    <s v="SPG Operational Efficiency"/>
    <x v="0"/>
    <n v="-3595.26"/>
    <s v="002"/>
  </r>
  <r>
    <s v="JUN-26"/>
    <x v="0"/>
    <s v="50000"/>
    <x v="16"/>
    <m/>
    <s v="Other Revenue - Expense Offset"/>
    <s v="667"/>
    <s v="SPG Operations 3&amp;4"/>
    <x v="0"/>
    <n v="-539.52"/>
    <s v="002"/>
  </r>
  <r>
    <s v="JUN-26"/>
    <x v="0"/>
    <s v="50000"/>
    <x v="16"/>
    <m/>
    <s v="Other Revenue - Expense Offset"/>
    <s v="665"/>
    <s v="SPG Operations 1&amp;2"/>
    <x v="0"/>
    <n v="-1057.8900000000001"/>
    <s v="002"/>
  </r>
  <r>
    <s v="APR-26"/>
    <x v="0"/>
    <s v="50000"/>
    <x v="16"/>
    <m/>
    <s v="Other Revenue - Expense Offset"/>
    <s v="662"/>
    <s v="SPG Training"/>
    <x v="0"/>
    <n v="-10741.53"/>
    <s v="002"/>
  </r>
  <r>
    <s v="FEB-26"/>
    <x v="0"/>
    <s v="50000"/>
    <x v="16"/>
    <m/>
    <s v="Other Revenue - Expense Offset"/>
    <s v="662"/>
    <s v="SPG Training"/>
    <x v="0"/>
    <n v="-14016.88"/>
    <s v="002"/>
  </r>
  <r>
    <s v="JAN-26"/>
    <x v="0"/>
    <s v="50000"/>
    <x v="16"/>
    <m/>
    <s v="Other Revenue - Expense Offset"/>
    <s v="662"/>
    <s v="SPG Training"/>
    <x v="0"/>
    <n v="-10704.99"/>
    <s v="002"/>
  </r>
  <r>
    <s v="JUN-26"/>
    <x v="0"/>
    <s v="50000"/>
    <x v="16"/>
    <m/>
    <s v="Other Revenue - Expense Offset"/>
    <s v="662"/>
    <s v="SPG Training"/>
    <x v="0"/>
    <n v="-4585.46"/>
    <s v="002"/>
  </r>
  <r>
    <s v="MAR-26"/>
    <x v="0"/>
    <s v="50000"/>
    <x v="16"/>
    <m/>
    <s v="Other Revenue - Expense Offset"/>
    <s v="662"/>
    <s v="SPG Training"/>
    <x v="0"/>
    <n v="-12414.11"/>
    <s v="002"/>
  </r>
  <r>
    <s v="MAY-26"/>
    <x v="0"/>
    <s v="50000"/>
    <x v="16"/>
    <m/>
    <s v="Other Revenue - Expense Offset"/>
    <s v="662"/>
    <s v="SPG Training"/>
    <x v="0"/>
    <n v="-2168.94"/>
    <s v="002"/>
  </r>
  <r>
    <s v="APR-26"/>
    <x v="0"/>
    <s v="50000"/>
    <x v="16"/>
    <m/>
    <s v="Other Revenue - Expense Offset"/>
    <s v="661"/>
    <s v="SPG Personnel Svcs"/>
    <x v="0"/>
    <n v="-7382.8"/>
    <s v="002"/>
  </r>
  <r>
    <s v="FEB-26"/>
    <x v="0"/>
    <s v="50000"/>
    <x v="16"/>
    <m/>
    <s v="Other Revenue - Expense Offset"/>
    <s v="661"/>
    <s v="SPG Personnel Svcs"/>
    <x v="0"/>
    <n v="-4494.58"/>
    <s v="002"/>
  </r>
  <r>
    <s v="JAN-26"/>
    <x v="0"/>
    <s v="50000"/>
    <x v="16"/>
    <m/>
    <s v="Other Revenue - Expense Offset"/>
    <s v="661"/>
    <s v="SPG Personnel Svcs"/>
    <x v="0"/>
    <n v="-4681.74"/>
    <s v="002"/>
  </r>
  <r>
    <s v="JUN-26"/>
    <x v="0"/>
    <s v="50000"/>
    <x v="16"/>
    <m/>
    <s v="Other Revenue - Expense Offset"/>
    <s v="661"/>
    <s v="SPG Personnel Svcs"/>
    <x v="0"/>
    <n v="-6751.38"/>
    <s v="002"/>
  </r>
  <r>
    <s v="MAR-26"/>
    <x v="0"/>
    <s v="50000"/>
    <x v="16"/>
    <m/>
    <s v="Other Revenue - Expense Offset"/>
    <s v="661"/>
    <s v="SPG Personnel Svcs"/>
    <x v="0"/>
    <n v="-5706.37"/>
    <s v="002"/>
  </r>
  <r>
    <s v="MAY-26"/>
    <x v="0"/>
    <s v="50000"/>
    <x v="16"/>
    <m/>
    <s v="Other Revenue - Expense Offset"/>
    <s v="661"/>
    <s v="SPG Personnel Svcs"/>
    <x v="0"/>
    <n v="-5393.34"/>
    <s v="002"/>
  </r>
  <r>
    <s v="APR-26"/>
    <x v="0"/>
    <s v="50000"/>
    <x v="16"/>
    <m/>
    <s v="Other Revenue - Expense Offset"/>
    <s v="659"/>
    <s v="SPG Material Mgmt"/>
    <x v="0"/>
    <n v="-2922.15"/>
    <s v="002"/>
  </r>
  <r>
    <s v="FEB-26"/>
    <x v="0"/>
    <s v="50000"/>
    <x v="16"/>
    <m/>
    <s v="Other Revenue - Expense Offset"/>
    <s v="659"/>
    <s v="SPG Material Mgmt"/>
    <x v="0"/>
    <n v="-2371.6999999999998"/>
    <s v="002"/>
  </r>
  <r>
    <s v="JAN-26"/>
    <x v="0"/>
    <s v="50000"/>
    <x v="16"/>
    <m/>
    <s v="Other Revenue - Expense Offset"/>
    <s v="659"/>
    <s v="SPG Material Mgmt"/>
    <x v="0"/>
    <n v="-2219.89"/>
    <s v="002"/>
  </r>
  <r>
    <s v="JUN-26"/>
    <x v="0"/>
    <s v="50000"/>
    <x v="16"/>
    <m/>
    <s v="Other Revenue - Expense Offset"/>
    <s v="659"/>
    <s v="SPG Material Mgmt"/>
    <x v="0"/>
    <n v="-2143.56"/>
    <s v="002"/>
  </r>
  <r>
    <s v="MAR-26"/>
    <x v="0"/>
    <s v="50000"/>
    <x v="16"/>
    <m/>
    <s v="Other Revenue - Expense Offset"/>
    <s v="659"/>
    <s v="SPG Material Mgmt"/>
    <x v="0"/>
    <n v="-2788.69"/>
    <s v="002"/>
  </r>
  <r>
    <s v="MAY-26"/>
    <x v="0"/>
    <s v="50000"/>
    <x v="16"/>
    <m/>
    <s v="Other Revenue - Expense Offset"/>
    <s v="659"/>
    <s v="SPG Material Mgmt"/>
    <x v="0"/>
    <n v="-2229.75"/>
    <s v="002"/>
  </r>
  <r>
    <s v="APR-26"/>
    <x v="0"/>
    <s v="50000"/>
    <x v="16"/>
    <m/>
    <s v="Other Revenue - Expense Offset"/>
    <s v="658"/>
    <s v="SPG Business Support"/>
    <x v="0"/>
    <n v="-17574.439999999999"/>
    <s v="002"/>
  </r>
  <r>
    <s v="FEB-26"/>
    <x v="0"/>
    <s v="50000"/>
    <x v="16"/>
    <m/>
    <s v="Other Revenue - Expense Offset"/>
    <s v="658"/>
    <s v="SPG Business Support"/>
    <x v="0"/>
    <n v="-12303.82"/>
    <s v="002"/>
  </r>
  <r>
    <s v="JAN-26"/>
    <x v="0"/>
    <s v="50000"/>
    <x v="16"/>
    <m/>
    <s v="Other Revenue - Expense Offset"/>
    <s v="658"/>
    <s v="SPG Business Support"/>
    <x v="0"/>
    <n v="-9432.41"/>
    <s v="002"/>
  </r>
  <r>
    <s v="JUN-26"/>
    <x v="0"/>
    <s v="50000"/>
    <x v="16"/>
    <m/>
    <s v="Other Revenue - Expense Offset"/>
    <s v="658"/>
    <s v="SPG Business Support"/>
    <x v="0"/>
    <n v="-15287.52"/>
    <s v="002"/>
  </r>
  <r>
    <s v="MAR-26"/>
    <x v="0"/>
    <s v="50000"/>
    <x v="16"/>
    <m/>
    <s v="Other Revenue - Expense Offset"/>
    <s v="658"/>
    <s v="SPG Business Support"/>
    <x v="0"/>
    <n v="-11263.53"/>
    <s v="002"/>
  </r>
  <r>
    <s v="MAY-26"/>
    <x v="0"/>
    <s v="50000"/>
    <x v="16"/>
    <m/>
    <s v="Other Revenue - Expense Offset"/>
    <s v="658"/>
    <s v="SPG Business Support"/>
    <x v="0"/>
    <n v="-11713"/>
    <s v="002"/>
  </r>
  <r>
    <s v="APR-26"/>
    <x v="0"/>
    <s v="50000"/>
    <x v="16"/>
    <m/>
    <s v="Other Revenue - Expense Offset"/>
    <s v="657"/>
    <s v="SPG 3 4 E&amp;I WF/WT"/>
    <x v="0"/>
    <n v="586.41999999999996"/>
    <s v="002"/>
  </r>
  <r>
    <s v="JAN-26"/>
    <x v="0"/>
    <s v="50000"/>
    <x v="16"/>
    <m/>
    <s v="Other Revenue - Expense Offset"/>
    <s v="657"/>
    <s v="SPG 3 4 E&amp;I WF/WT"/>
    <x v="0"/>
    <n v="220.14"/>
    <s v="002"/>
  </r>
  <r>
    <s v="JUN-26"/>
    <x v="0"/>
    <s v="50000"/>
    <x v="16"/>
    <m/>
    <s v="Other Revenue - Expense Offset"/>
    <s v="657"/>
    <s v="SPG 3 4 E&amp;I WF/WT"/>
    <x v="0"/>
    <n v="-1688.05"/>
    <s v="002"/>
  </r>
  <r>
    <s v="MAR-26"/>
    <x v="0"/>
    <s v="50000"/>
    <x v="16"/>
    <m/>
    <s v="Other Revenue - Expense Offset"/>
    <s v="657"/>
    <s v="SPG 3 4 E&amp;I WF/WT"/>
    <x v="0"/>
    <n v="-1075.0899999999999"/>
    <s v="002"/>
  </r>
  <r>
    <s v="MAY-26"/>
    <x v="0"/>
    <s v="50000"/>
    <x v="16"/>
    <m/>
    <s v="Other Revenue - Expense Offset"/>
    <s v="657"/>
    <s v="SPG 3 4 E&amp;I WF/WT"/>
    <x v="0"/>
    <n v="-154.77000000000001"/>
    <s v="002"/>
  </r>
  <r>
    <s v="APR-26"/>
    <x v="0"/>
    <s v="50000"/>
    <x v="16"/>
    <m/>
    <s v="Other Revenue - Expense Offset"/>
    <s v="653"/>
    <s v="SPG Safety/Security"/>
    <x v="0"/>
    <n v="-629.42999999999995"/>
    <s v="002"/>
  </r>
  <r>
    <s v="FEB-26"/>
    <x v="0"/>
    <s v="50000"/>
    <x v="16"/>
    <m/>
    <s v="Other Revenue - Expense Offset"/>
    <s v="653"/>
    <s v="SPG Safety/Security"/>
    <x v="0"/>
    <n v="-8218.11"/>
    <s v="002"/>
  </r>
  <r>
    <s v="JAN-26"/>
    <x v="0"/>
    <s v="50000"/>
    <x v="16"/>
    <m/>
    <s v="Other Revenue - Expense Offset"/>
    <s v="653"/>
    <s v="SPG Safety/Security"/>
    <x v="0"/>
    <n v="-6359.77"/>
    <s v="002"/>
  </r>
  <r>
    <s v="MAR-26"/>
    <x v="0"/>
    <s v="50000"/>
    <x v="16"/>
    <m/>
    <s v="Other Revenue - Expense Offset"/>
    <s v="653"/>
    <s v="SPG Safety/Security"/>
    <x v="0"/>
    <n v="-9049.99"/>
    <s v="002"/>
  </r>
  <r>
    <s v="FEB-26"/>
    <x v="0"/>
    <s v="50000"/>
    <x v="16"/>
    <m/>
    <s v="Other Revenue - Expense Offset"/>
    <s v="651"/>
    <s v="SPG Environmental"/>
    <x v="0"/>
    <n v="573.55999999999995"/>
    <s v="002"/>
  </r>
  <r>
    <s v="JAN-26"/>
    <x v="0"/>
    <s v="50000"/>
    <x v="16"/>
    <m/>
    <s v="Other Revenue - Expense Offset"/>
    <s v="651"/>
    <s v="SPG Environmental"/>
    <x v="0"/>
    <n v="-871.81"/>
    <s v="002"/>
  </r>
  <r>
    <s v="APR-26"/>
    <x v="0"/>
    <s v="50000"/>
    <x v="16"/>
    <m/>
    <s v="Other Revenue - Expense Offset"/>
    <s v="650"/>
    <s v="SPG Plant Manager"/>
    <x v="0"/>
    <n v="-4137.9799999999996"/>
    <s v="002"/>
  </r>
  <r>
    <s v="FEB-26"/>
    <x v="0"/>
    <s v="50000"/>
    <x v="16"/>
    <m/>
    <s v="Other Revenue - Expense Offset"/>
    <s v="650"/>
    <s v="SPG Plant Manager"/>
    <x v="0"/>
    <n v="-1205.71"/>
    <s v="002"/>
  </r>
  <r>
    <s v="JAN-26"/>
    <x v="0"/>
    <s v="50000"/>
    <x v="16"/>
    <m/>
    <s v="Other Revenue - Expense Offset"/>
    <s v="650"/>
    <s v="SPG Plant Manager"/>
    <x v="0"/>
    <n v="-2109.38"/>
    <s v="002"/>
  </r>
  <r>
    <s v="JUN-26"/>
    <x v="0"/>
    <s v="50000"/>
    <x v="16"/>
    <m/>
    <s v="Other Revenue - Expense Offset"/>
    <s v="650"/>
    <s v="SPG Plant Manager"/>
    <x v="0"/>
    <n v="-2830.7"/>
    <s v="002"/>
  </r>
  <r>
    <s v="MAR-26"/>
    <x v="0"/>
    <s v="50000"/>
    <x v="16"/>
    <m/>
    <s v="Other Revenue - Expense Offset"/>
    <s v="650"/>
    <s v="SPG Plant Manager"/>
    <x v="0"/>
    <n v="-2930.62"/>
    <s v="002"/>
  </r>
  <r>
    <s v="MAY-26"/>
    <x v="0"/>
    <s v="50000"/>
    <x v="16"/>
    <m/>
    <s v="Other Revenue - Expense Offset"/>
    <s v="650"/>
    <s v="SPG Plant Manager"/>
    <x v="0"/>
    <n v="-2690.91"/>
    <s v="002"/>
  </r>
  <r>
    <s v="APR-26"/>
    <x v="0"/>
    <s v="50100"/>
    <x v="17"/>
    <m/>
    <s v="Incentive Comp - UNC"/>
    <s v="006"/>
    <s v="Other TEP"/>
    <x v="0"/>
    <n v="297031"/>
    <s v="002"/>
  </r>
  <r>
    <s v="FEB-26"/>
    <x v="0"/>
    <s v="50100"/>
    <x v="17"/>
    <m/>
    <s v="Incentive Comp - UNC"/>
    <s v="006"/>
    <s v="Other TEP"/>
    <x v="0"/>
    <n v="297031"/>
    <s v="002"/>
  </r>
  <r>
    <s v="JAN-26"/>
    <x v="0"/>
    <s v="50100"/>
    <x v="17"/>
    <m/>
    <s v="Incentive Comp - UNC"/>
    <s v="006"/>
    <s v="Other TEP"/>
    <x v="0"/>
    <n v="297031"/>
    <s v="002"/>
  </r>
  <r>
    <s v="JUN-26"/>
    <x v="0"/>
    <s v="50100"/>
    <x v="17"/>
    <m/>
    <s v="Incentive Comp - UNC"/>
    <s v="006"/>
    <s v="Other TEP"/>
    <x v="0"/>
    <n v="297031"/>
    <s v="002"/>
  </r>
  <r>
    <s v="MAR-26"/>
    <x v="0"/>
    <s v="50100"/>
    <x v="17"/>
    <m/>
    <s v="Incentive Comp - UNC"/>
    <s v="006"/>
    <s v="Other TEP"/>
    <x v="0"/>
    <n v="308286"/>
    <s v="002"/>
  </r>
  <r>
    <s v="MAY-26"/>
    <x v="0"/>
    <s v="50100"/>
    <x v="17"/>
    <m/>
    <s v="Incentive Comp - UNC"/>
    <s v="006"/>
    <s v="Other TEP"/>
    <x v="0"/>
    <n v="297031"/>
    <s v="002"/>
  </r>
  <r>
    <s v="APR-26"/>
    <x v="0"/>
    <s v="50100"/>
    <x v="18"/>
    <m/>
    <s v="Incentive Comp - EXE"/>
    <s v="006"/>
    <s v="Other TEP"/>
    <x v="0"/>
    <n v="204121"/>
    <s v="002"/>
  </r>
  <r>
    <s v="FEB-26"/>
    <x v="0"/>
    <s v="50100"/>
    <x v="18"/>
    <m/>
    <s v="Incentive Comp - EXE"/>
    <s v="006"/>
    <s v="Other TEP"/>
    <x v="0"/>
    <n v="204121"/>
    <s v="002"/>
  </r>
  <r>
    <s v="JAN-26"/>
    <x v="0"/>
    <s v="50100"/>
    <x v="18"/>
    <m/>
    <s v="Incentive Comp - EXE"/>
    <s v="006"/>
    <s v="Other TEP"/>
    <x v="0"/>
    <n v="204121"/>
    <s v="002"/>
  </r>
  <r>
    <s v="JUN-26"/>
    <x v="0"/>
    <s v="50100"/>
    <x v="18"/>
    <m/>
    <s v="Incentive Comp - EXE"/>
    <s v="006"/>
    <s v="Other TEP"/>
    <x v="0"/>
    <n v="204121"/>
    <s v="002"/>
  </r>
  <r>
    <s v="MAR-26"/>
    <x v="0"/>
    <s v="50100"/>
    <x v="18"/>
    <m/>
    <s v="Incentive Comp - EXE"/>
    <s v="006"/>
    <s v="Other TEP"/>
    <x v="0"/>
    <n v="868939"/>
    <s v="002"/>
  </r>
  <r>
    <s v="MAY-26"/>
    <x v="0"/>
    <s v="50100"/>
    <x v="18"/>
    <m/>
    <s v="Incentive Comp - EXE"/>
    <s v="006"/>
    <s v="Other TEP"/>
    <x v="0"/>
    <n v="204121"/>
    <s v="002"/>
  </r>
  <r>
    <s v="MAY-26"/>
    <x v="0"/>
    <s v="50100"/>
    <x v="14"/>
    <s v="Other Incentives"/>
    <s v="Other Incentives"/>
    <s v="861"/>
    <s v="Procuremnt/Contr Svc"/>
    <x v="0"/>
    <n v="335.7"/>
    <s v="002"/>
  </r>
  <r>
    <s v="JUN-26"/>
    <x v="0"/>
    <s v="50100"/>
    <x v="14"/>
    <s v="Other Incentives"/>
    <s v="Other Incentives"/>
    <s v="805"/>
    <s v="Corp Environmental Services"/>
    <x v="0"/>
    <n v="300"/>
    <s v="002"/>
  </r>
  <r>
    <s v="APR-26"/>
    <x v="0"/>
    <s v="50100"/>
    <x v="14"/>
    <s v="Other Incentives"/>
    <s v="Other Incentives"/>
    <s v="650"/>
    <s v="SPG Plant Manager"/>
    <x v="0"/>
    <n v="2258.81"/>
    <s v="002"/>
  </r>
  <r>
    <s v="APR-26"/>
    <x v="0"/>
    <s v="50100"/>
    <x v="14"/>
    <m/>
    <s v="Other Incentives"/>
    <s v="650"/>
    <s v="SPG Plant Manager"/>
    <x v="0"/>
    <n v="-1129.4100000000001"/>
    <s v="002"/>
  </r>
  <r>
    <s v="APR-26"/>
    <x v="0"/>
    <s v="50100"/>
    <x v="14"/>
    <s v="Other Incentives"/>
    <s v="Other Incentives"/>
    <s v="512"/>
    <s v="UNSE Mohave Elec Admin"/>
    <x v="0"/>
    <n v="3368.99"/>
    <s v="033"/>
  </r>
  <r>
    <s v="APR-26"/>
    <x v="0"/>
    <s v="50100"/>
    <x v="14"/>
    <s v="Other Incentives"/>
    <s v="Other Incentives"/>
    <s v="387"/>
    <s v="Commercial Account Services"/>
    <x v="0"/>
    <n v="88.25"/>
    <s v="002"/>
  </r>
  <r>
    <s v="MAR-26"/>
    <x v="0"/>
    <s v="50100"/>
    <x v="14"/>
    <s v="Other Incentives"/>
    <s v="Other Incentives"/>
    <s v="387"/>
    <s v="Commercial Account Services"/>
    <x v="0"/>
    <n v="3000"/>
    <s v="002"/>
  </r>
  <r>
    <s v="FEB-26"/>
    <x v="0"/>
    <s v="50100"/>
    <x v="14"/>
    <s v="Other Incentives"/>
    <s v="Other Incentives"/>
    <s v="375"/>
    <s v="Business Relationship Mngmt"/>
    <x v="0"/>
    <n v="350"/>
    <s v="002"/>
  </r>
  <r>
    <s v="MAY-26"/>
    <x v="0"/>
    <s v="50100"/>
    <x v="14"/>
    <s v="Other Incentives"/>
    <s v="Other Incentives"/>
    <s v="375"/>
    <s v="Business Relationship Mngmt"/>
    <x v="0"/>
    <n v="10.3"/>
    <s v="002"/>
  </r>
  <r>
    <s v="APR-26"/>
    <x v="0"/>
    <s v="50100"/>
    <x v="14"/>
    <s v="Other Incentives"/>
    <s v="Other Incentives"/>
    <s v="357"/>
    <s v="Business Applications"/>
    <x v="0"/>
    <n v="65"/>
    <s v="002"/>
  </r>
  <r>
    <s v="APR-26"/>
    <x v="0"/>
    <s v="50100"/>
    <x v="14"/>
    <m/>
    <s v="Other Incentives"/>
    <s v="357"/>
    <s v="Business Applications"/>
    <x v="0"/>
    <n v="-16.899999999999999"/>
    <s v="002"/>
  </r>
  <r>
    <s v="FEB-26"/>
    <x v="0"/>
    <s v="50100"/>
    <x v="14"/>
    <s v="Other Incentives"/>
    <s v="Other Incentives"/>
    <s v="357"/>
    <s v="Business Applications"/>
    <x v="0"/>
    <n v="50000"/>
    <s v="002"/>
  </r>
  <r>
    <s v="FEB-26"/>
    <x v="0"/>
    <s v="50100"/>
    <x v="14"/>
    <m/>
    <s v="Other Incentives"/>
    <s v="357"/>
    <s v="Business Applications"/>
    <x v="0"/>
    <n v="-12995"/>
    <s v="002"/>
  </r>
  <r>
    <s v="MAY-26"/>
    <x v="0"/>
    <s v="50100"/>
    <x v="14"/>
    <s v="Other Incentives"/>
    <s v="Other Incentives"/>
    <s v="357"/>
    <s v="Business Applications"/>
    <x v="0"/>
    <n v="117.4"/>
    <s v="002"/>
  </r>
  <r>
    <s v="MAY-26"/>
    <x v="0"/>
    <s v="50100"/>
    <x v="14"/>
    <m/>
    <s v="Other Incentives"/>
    <s v="357"/>
    <s v="Business Applications"/>
    <x v="0"/>
    <n v="-30.51"/>
    <s v="002"/>
  </r>
  <r>
    <s v="APR-26"/>
    <x v="0"/>
    <s v="50100"/>
    <x v="14"/>
    <s v="Other Incentives"/>
    <s v="Other Incentives"/>
    <s v="355"/>
    <s v="IS Data Architecture"/>
    <x v="0"/>
    <n v="10000"/>
    <s v="002"/>
  </r>
  <r>
    <s v="APR-26"/>
    <x v="0"/>
    <s v="50100"/>
    <x v="14"/>
    <m/>
    <s v="Other Incentives"/>
    <s v="355"/>
    <s v="IS Data Architecture"/>
    <x v="0"/>
    <n v="-2599"/>
    <s v="002"/>
  </r>
  <r>
    <s v="APR-26"/>
    <x v="0"/>
    <s v="50100"/>
    <x v="14"/>
    <s v="Other Incentives"/>
    <s v="Other Incentives"/>
    <s v="354"/>
    <s v="Enterprise Cyber Security"/>
    <x v="0"/>
    <n v="36.83"/>
    <s v="002"/>
  </r>
  <r>
    <s v="APR-26"/>
    <x v="0"/>
    <s v="50100"/>
    <x v="14"/>
    <m/>
    <s v="Other Incentives"/>
    <s v="354"/>
    <s v="Enterprise Cyber Security"/>
    <x v="0"/>
    <n v="-9.57"/>
    <s v="002"/>
  </r>
  <r>
    <s v="JUN-26"/>
    <x v="0"/>
    <s v="50100"/>
    <x v="14"/>
    <s v="Other Incentives"/>
    <s v="Other Incentives"/>
    <s v="354"/>
    <s v="Enterprise Cyber Security"/>
    <x v="0"/>
    <n v="625"/>
    <s v="002"/>
  </r>
  <r>
    <s v="JUN-26"/>
    <x v="0"/>
    <s v="50100"/>
    <x v="14"/>
    <m/>
    <s v="Other Incentives"/>
    <s v="354"/>
    <s v="Enterprise Cyber Security"/>
    <x v="0"/>
    <n v="-162.44"/>
    <s v="002"/>
  </r>
  <r>
    <s v="MAY-26"/>
    <x v="0"/>
    <s v="50100"/>
    <x v="14"/>
    <s v="Other Incentives"/>
    <s v="Other Incentives"/>
    <s v="353"/>
    <s v="IT Infrastructure"/>
    <x v="0"/>
    <n v="250"/>
    <s v="002"/>
  </r>
  <r>
    <s v="MAY-26"/>
    <x v="0"/>
    <s v="50100"/>
    <x v="14"/>
    <m/>
    <s v="Other Incentives"/>
    <s v="353"/>
    <s v="IT Infrastructure"/>
    <x v="0"/>
    <n v="-64.98"/>
    <s v="002"/>
  </r>
  <r>
    <s v="APR-26"/>
    <x v="0"/>
    <s v="50100"/>
    <x v="14"/>
    <s v="Other Incentives"/>
    <s v="Other Incentives"/>
    <s v="352"/>
    <s v="IT Client Technology"/>
    <x v="0"/>
    <n v="150"/>
    <s v="002"/>
  </r>
  <r>
    <s v="JAN-26"/>
    <x v="0"/>
    <s v="50100"/>
    <x v="14"/>
    <s v="Other Incentives"/>
    <s v="Other Incentives"/>
    <s v="351"/>
    <s v="Customer Applications"/>
    <x v="0"/>
    <n v="2500"/>
    <s v="002"/>
  </r>
  <r>
    <s v="JAN-26"/>
    <x v="0"/>
    <s v="50100"/>
    <x v="14"/>
    <s v="Other Incentives"/>
    <s v="Other Incentives"/>
    <s v="350"/>
    <s v="IT Administration"/>
    <x v="0"/>
    <n v="3368.2"/>
    <s v="002"/>
  </r>
  <r>
    <s v="JAN-26"/>
    <x v="0"/>
    <s v="50100"/>
    <x v="14"/>
    <s v="Other Incentives"/>
    <s v="Other Incentives"/>
    <s v="321"/>
    <s v="External Reporting"/>
    <x v="0"/>
    <n v="100"/>
    <s v="002"/>
  </r>
  <r>
    <s v="MAR-26"/>
    <x v="0"/>
    <s v="50100"/>
    <x v="14"/>
    <s v="Other Incentives"/>
    <s v="Other Incentives"/>
    <s v="321"/>
    <s v="External Reporting"/>
    <x v="0"/>
    <n v="50000"/>
    <s v="002"/>
  </r>
  <r>
    <s v="MAY-26"/>
    <x v="0"/>
    <s v="50100"/>
    <x v="14"/>
    <s v="Other Incentives"/>
    <s v="Other Incentives"/>
    <s v="321"/>
    <s v="External Reporting"/>
    <x v="0"/>
    <n v="75"/>
    <s v="002"/>
  </r>
  <r>
    <s v="JAN-26"/>
    <x v="0"/>
    <s v="50100"/>
    <x v="14"/>
    <s v="Other Incentives"/>
    <s v="Other Incentives"/>
    <s v="320"/>
    <s v="Corporate Accounting"/>
    <x v="0"/>
    <n v="60"/>
    <s v="002"/>
  </r>
  <r>
    <s v="MAY-26"/>
    <x v="0"/>
    <s v="50100"/>
    <x v="14"/>
    <s v="Other Incentives"/>
    <s v="Other Incentives"/>
    <s v="306"/>
    <s v="Energy Settlements"/>
    <x v="0"/>
    <n v="25"/>
    <s v="002"/>
  </r>
  <r>
    <s v="FEB-26"/>
    <x v="0"/>
    <s v="50100"/>
    <x v="14"/>
    <s v="Other Incentives"/>
    <s v="Other Incentives"/>
    <s v="305"/>
    <s v="Controller Adm"/>
    <x v="0"/>
    <n v="75"/>
    <s v="002"/>
  </r>
  <r>
    <s v="MAY-26"/>
    <x v="0"/>
    <s v="50100"/>
    <x v="14"/>
    <s v="Other Incentives"/>
    <s v="Other Incentives"/>
    <s v="300"/>
    <s v="CFO Adm"/>
    <x v="0"/>
    <n v="1283.4000000000001"/>
    <s v="002"/>
  </r>
  <r>
    <s v="MAY-26"/>
    <x v="0"/>
    <s v="50100"/>
    <x v="14"/>
    <s v="Other Incentives"/>
    <s v="Other Incentives"/>
    <s v="229"/>
    <s v="Cust Experience / Marketing"/>
    <x v="0"/>
    <n v="211.9"/>
    <s v="002"/>
  </r>
  <r>
    <s v="JUN-26"/>
    <x v="0"/>
    <s v="50100"/>
    <x v="14"/>
    <s v="Other Incentives"/>
    <s v="Other Incentives"/>
    <s v="226"/>
    <s v="Community Investment"/>
    <x v="0"/>
    <n v="989"/>
    <s v="002"/>
  </r>
  <r>
    <s v="MAY-26"/>
    <x v="0"/>
    <s v="50100"/>
    <x v="14"/>
    <s v="Other Incentives"/>
    <s v="Other Incentives"/>
    <s v="226"/>
    <s v="Community Investment"/>
    <x v="0"/>
    <n v="138464.76"/>
    <s v="002"/>
  </r>
  <r>
    <s v="APR-26"/>
    <x v="0"/>
    <s v="50100"/>
    <x v="14"/>
    <s v="Other Incentives"/>
    <s v="Other Incentives"/>
    <s v="224"/>
    <s v="Governmental Affairs"/>
    <x v="0"/>
    <n v="65.150000000000006"/>
    <s v="002"/>
  </r>
  <r>
    <s v="MAY-26"/>
    <x v="0"/>
    <s v="50100"/>
    <x v="14"/>
    <s v="Other Incentives"/>
    <s v="Other Incentives"/>
    <s v="210"/>
    <s v="Employee &amp; Labor Relations"/>
    <x v="0"/>
    <n v="1500"/>
    <s v="002"/>
  </r>
  <r>
    <s v="MAY-26"/>
    <x v="0"/>
    <s v="50100"/>
    <x v="14"/>
    <s v="Other Incentives"/>
    <s v="Other Incentives"/>
    <s v="203"/>
    <s v="Talent Development"/>
    <x v="0"/>
    <n v="209.65"/>
    <s v="002"/>
  </r>
  <r>
    <s v="APR-26"/>
    <x v="0"/>
    <s v="50100"/>
    <x v="14"/>
    <s v="Other Incentives"/>
    <s v="Other Incentives"/>
    <s v="201"/>
    <s v="HR Operations"/>
    <x v="0"/>
    <n v="84195.91"/>
    <s v="002"/>
  </r>
  <r>
    <s v="FEB-26"/>
    <x v="0"/>
    <s v="50100"/>
    <x v="14"/>
    <s v="Other Incentives"/>
    <s v="Other Incentives"/>
    <s v="201"/>
    <s v="HR Operations"/>
    <x v="0"/>
    <n v="28002.45"/>
    <s v="002"/>
  </r>
  <r>
    <s v="JAN-26"/>
    <x v="0"/>
    <s v="50100"/>
    <x v="14"/>
    <s v="Other Incentives"/>
    <s v="Other Incentives"/>
    <s v="201"/>
    <s v="HR Operations"/>
    <x v="0"/>
    <n v="50"/>
    <s v="002"/>
  </r>
  <r>
    <s v="JUN-26"/>
    <x v="0"/>
    <s v="50100"/>
    <x v="14"/>
    <s v="Other Incentives"/>
    <s v="Other Incentives"/>
    <s v="201"/>
    <s v="HR Operations"/>
    <x v="0"/>
    <n v="1300"/>
    <s v="002"/>
  </r>
  <r>
    <s v="FEB-26"/>
    <x v="0"/>
    <s v="50100"/>
    <x v="14"/>
    <s v="Other Incentives"/>
    <s v="Other Incentives"/>
    <s v="193"/>
    <s v="Energy Delivery Environmental"/>
    <x v="0"/>
    <n v="92.98"/>
    <s v="002"/>
  </r>
  <r>
    <s v="JAN-26"/>
    <x v="0"/>
    <s v="50100"/>
    <x v="14"/>
    <s v="Other Incentives"/>
    <s v="Other Incentives"/>
    <s v="193"/>
    <s v="Energy Delivery Environmental"/>
    <x v="0"/>
    <n v="190"/>
    <s v="002"/>
  </r>
  <r>
    <s v="MAR-26"/>
    <x v="0"/>
    <s v="50100"/>
    <x v="14"/>
    <s v="Other Incentives"/>
    <s v="Other Incentives"/>
    <s v="193"/>
    <s v="Energy Delivery Environmental"/>
    <x v="0"/>
    <n v="97.01"/>
    <s v="002"/>
  </r>
  <r>
    <s v="MAY-26"/>
    <x v="0"/>
    <s v="50100"/>
    <x v="14"/>
    <s v="Other Incentives"/>
    <s v="Other Incentives"/>
    <s v="193"/>
    <s v="Energy Delivery Environmental"/>
    <x v="0"/>
    <n v="100"/>
    <s v="002"/>
  </r>
  <r>
    <s v="APR-26"/>
    <x v="0"/>
    <s v="50100"/>
    <x v="14"/>
    <s v="Other Incentives"/>
    <s v="Other Incentives"/>
    <s v="162"/>
    <s v="Corporate Security"/>
    <x v="0"/>
    <n v="160.03"/>
    <s v="002"/>
  </r>
  <r>
    <s v="APR-26"/>
    <x v="0"/>
    <s v="50100"/>
    <x v="14"/>
    <s v="Other Incentives"/>
    <s v="Other Incentives"/>
    <s v="160"/>
    <s v="Legal"/>
    <x v="0"/>
    <n v="5000"/>
    <s v="002"/>
  </r>
  <r>
    <s v="MAR-26"/>
    <x v="0"/>
    <s v="50100"/>
    <x v="14"/>
    <s v="Other Incentives"/>
    <s v="Other Incentives"/>
    <s v="006"/>
    <s v="Other TEP"/>
    <x v="0"/>
    <n v="31898.86"/>
    <s v="002"/>
  </r>
  <r>
    <s v="FEB-26"/>
    <x v="0"/>
    <s v="50100"/>
    <x v="19"/>
    <s v="Spot Awards"/>
    <s v="Spot Awards"/>
    <s v="941"/>
    <s v="Contr/Wholesale Mktg"/>
    <x v="0"/>
    <n v="2477.92"/>
    <s v="002"/>
  </r>
  <r>
    <s v="FEB-26"/>
    <x v="0"/>
    <s v="50100"/>
    <x v="19"/>
    <s v="Spot Awards"/>
    <s v="Spot Awards"/>
    <s v="932"/>
    <s v="Asset Management"/>
    <x v="0"/>
    <n v="10631.94"/>
    <s v="002"/>
  </r>
  <r>
    <s v="JUN-26"/>
    <x v="0"/>
    <s v="50100"/>
    <x v="19"/>
    <s v="Spot Awards"/>
    <s v="Spot Awards"/>
    <s v="861"/>
    <s v="Procuremnt/Contr Svc"/>
    <x v="0"/>
    <n v="750"/>
    <s v="002"/>
  </r>
  <r>
    <s v="FEB-26"/>
    <x v="0"/>
    <s v="50100"/>
    <x v="19"/>
    <s v="Spot Awards"/>
    <s v="Spot Awards"/>
    <s v="821"/>
    <s v="Oso Grande"/>
    <x v="0"/>
    <n v="2011.92"/>
    <s v="002"/>
  </r>
  <r>
    <s v="JUN-26"/>
    <x v="0"/>
    <s v="50100"/>
    <x v="19"/>
    <s v="Spot Awards"/>
    <s v="Spot Awards"/>
    <s v="661"/>
    <s v="SPG Personnel Svcs"/>
    <x v="0"/>
    <n v="2250"/>
    <s v="002"/>
  </r>
  <r>
    <s v="MAY-26"/>
    <x v="0"/>
    <s v="50100"/>
    <x v="19"/>
    <s v="Spot Awards"/>
    <s v="Spot Awards"/>
    <s v="400"/>
    <s v="Capital Resources"/>
    <x v="0"/>
    <n v="1250"/>
    <s v="002"/>
  </r>
  <r>
    <s v="JAN-26"/>
    <x v="0"/>
    <s v="50100"/>
    <x v="19"/>
    <s v="Spot Awards"/>
    <s v="Spot Awards"/>
    <s v="388"/>
    <s v="T&amp;D Operations Applications"/>
    <x v="0"/>
    <n v="750"/>
    <s v="002"/>
  </r>
  <r>
    <s v="MAY-26"/>
    <x v="0"/>
    <s v="50100"/>
    <x v="19"/>
    <s v="Spot Awards"/>
    <s v="Spot Awards"/>
    <s v="386"/>
    <s v="Regulatory Services"/>
    <x v="0"/>
    <n v="2750"/>
    <s v="002"/>
  </r>
  <r>
    <s v="MAY-26"/>
    <x v="0"/>
    <s v="50100"/>
    <x v="19"/>
    <s v="Spot Awards"/>
    <s v="Spot Awards"/>
    <s v="381"/>
    <s v="Rates"/>
    <x v="0"/>
    <n v="9250"/>
    <s v="002"/>
  </r>
  <r>
    <s v="JUN-26"/>
    <x v="0"/>
    <s v="50100"/>
    <x v="19"/>
    <s v="Spot Awards"/>
    <s v="Spot Awards"/>
    <s v="375"/>
    <s v="Investor Relations"/>
    <x v="0"/>
    <n v="2500"/>
    <s v="002"/>
  </r>
  <r>
    <s v="MAR-26"/>
    <x v="0"/>
    <s v="50100"/>
    <x v="19"/>
    <s v="Spot Awards"/>
    <s v="Spot Awards"/>
    <s v="375"/>
    <s v="Business Relationship Mngmt"/>
    <x v="0"/>
    <n v="2000"/>
    <s v="002"/>
  </r>
  <r>
    <s v="JUN-26"/>
    <x v="0"/>
    <s v="50100"/>
    <x v="19"/>
    <s v="Spot Awards"/>
    <s v="Spot Awards"/>
    <s v="357"/>
    <s v="Business Applications"/>
    <x v="0"/>
    <n v="8500"/>
    <s v="002"/>
  </r>
  <r>
    <s v="JUN-26"/>
    <x v="0"/>
    <s v="50100"/>
    <x v="19"/>
    <s v="Spot Awards"/>
    <s v="Spot Awards"/>
    <s v="355"/>
    <s v="IS Data Architecture"/>
    <x v="0"/>
    <n v="250"/>
    <s v="002"/>
  </r>
  <r>
    <s v="JUN-26"/>
    <x v="0"/>
    <s v="50100"/>
    <x v="19"/>
    <s v="Spot Awards"/>
    <s v="Spot Awards"/>
    <s v="354"/>
    <s v="Enterprise Cyber Security"/>
    <x v="0"/>
    <n v="3000"/>
    <s v="002"/>
  </r>
  <r>
    <s v="JUN-26"/>
    <x v="0"/>
    <s v="50100"/>
    <x v="19"/>
    <s v="Spot Awards"/>
    <s v="Spot Awards"/>
    <s v="352"/>
    <s v="IT Client Technology"/>
    <x v="0"/>
    <n v="250"/>
    <s v="002"/>
  </r>
  <r>
    <s v="FEB-26"/>
    <x v="0"/>
    <s v="50100"/>
    <x v="19"/>
    <s v="Spot Awards"/>
    <s v="Spot Awards"/>
    <s v="351"/>
    <s v="Customer Applications"/>
    <x v="0"/>
    <n v="2500"/>
    <s v="002"/>
  </r>
  <r>
    <s v="MAY-26"/>
    <x v="0"/>
    <s v="50100"/>
    <x v="19"/>
    <s v="Spot Awards"/>
    <s v="Spot Awards"/>
    <s v="332"/>
    <s v="Tax Services"/>
    <x v="0"/>
    <n v="3750"/>
    <s v="002"/>
  </r>
  <r>
    <s v="JUN-26"/>
    <x v="0"/>
    <s v="50100"/>
    <x v="19"/>
    <s v="Spot Awards"/>
    <s v="Spot Awards"/>
    <s v="326"/>
    <s v="Financial Sys &amp; Process Analysis"/>
    <x v="0"/>
    <n v="2000"/>
    <s v="002"/>
  </r>
  <r>
    <s v="JUN-26"/>
    <x v="0"/>
    <s v="50100"/>
    <x v="19"/>
    <s v="Spot Awards"/>
    <s v="Spot Awards"/>
    <s v="324"/>
    <s v="Payroll - SGS U3&amp;4 Support"/>
    <x v="0"/>
    <n v="750"/>
    <s v="002"/>
  </r>
  <r>
    <s v="MAY-26"/>
    <x v="0"/>
    <s v="50100"/>
    <x v="19"/>
    <s v="Spot Awards"/>
    <s v="Spot Awards"/>
    <s v="322"/>
    <s v="Plant Accounting"/>
    <x v="0"/>
    <n v="4500"/>
    <s v="002"/>
  </r>
  <r>
    <s v="JUN-26"/>
    <x v="0"/>
    <s v="50100"/>
    <x v="19"/>
    <s v="Spot Awards"/>
    <s v="Spot Awards"/>
    <s v="321"/>
    <s v="External Reporting"/>
    <x v="0"/>
    <n v="250"/>
    <s v="002"/>
  </r>
  <r>
    <s v="MAY-26"/>
    <x v="0"/>
    <s v="50100"/>
    <x v="19"/>
    <s v="Spot Awards"/>
    <s v="Spot Awards"/>
    <s v="320"/>
    <s v="Corporate Accounting"/>
    <x v="0"/>
    <n v="7500"/>
    <s v="002"/>
  </r>
  <r>
    <s v="JUN-26"/>
    <x v="0"/>
    <s v="50100"/>
    <x v="19"/>
    <s v="Spot Awards"/>
    <s v="Spot Awards"/>
    <s v="316"/>
    <s v="Payroll"/>
    <x v="0"/>
    <n v="8500"/>
    <s v="002"/>
  </r>
  <r>
    <s v="JUN-26"/>
    <x v="0"/>
    <s v="50100"/>
    <x v="19"/>
    <s v="Spot Awards"/>
    <s v="Spot Awards"/>
    <s v="243"/>
    <s v="IS Business Relationship Mgmt"/>
    <x v="0"/>
    <n v="2500"/>
    <s v="002"/>
  </r>
  <r>
    <s v="MAY-26"/>
    <x v="0"/>
    <s v="50100"/>
    <x v="19"/>
    <s v="Spot Awards"/>
    <s v="Spot Awards"/>
    <s v="231"/>
    <s v="Customer Service"/>
    <x v="0"/>
    <n v="1250"/>
    <s v="002"/>
  </r>
  <r>
    <s v="JUN-26"/>
    <x v="0"/>
    <s v="50100"/>
    <x v="19"/>
    <s v="Spot Awards"/>
    <s v="Spot Awards"/>
    <s v="210"/>
    <s v="Employee &amp; Labor Relations"/>
    <x v="0"/>
    <n v="6000"/>
    <s v="002"/>
  </r>
  <r>
    <s v="JUN-26"/>
    <x v="0"/>
    <s v="50100"/>
    <x v="19"/>
    <s v="Spot Awards"/>
    <s v="Spot Awards"/>
    <s v="209"/>
    <s v="Compensation &amp; Benefits"/>
    <x v="0"/>
    <n v="8250"/>
    <s v="002"/>
  </r>
  <r>
    <s v="JUN-26"/>
    <x v="0"/>
    <s v="50100"/>
    <x v="19"/>
    <s v="Spot Awards"/>
    <s v="Spot Awards"/>
    <s v="205"/>
    <s v="Talent Acquisition"/>
    <x v="0"/>
    <n v="3750"/>
    <s v="002"/>
  </r>
  <r>
    <s v="FEB-26"/>
    <x v="0"/>
    <s v="50100"/>
    <x v="19"/>
    <s v="Spot Awards"/>
    <s v="Spot Awards"/>
    <s v="203"/>
    <s v="Talent Development"/>
    <x v="0"/>
    <n v="7900.42"/>
    <s v="002"/>
  </r>
  <r>
    <s v="JUN-26"/>
    <x v="0"/>
    <s v="50100"/>
    <x v="19"/>
    <s v="Spot Awards"/>
    <s v="Spot Awards"/>
    <s v="203"/>
    <s v="Talent Development"/>
    <x v="0"/>
    <n v="5750"/>
    <s v="002"/>
  </r>
  <r>
    <s v="JUN-26"/>
    <x v="0"/>
    <s v="50100"/>
    <x v="19"/>
    <s v="Spot Awards"/>
    <s v="Spot Awards"/>
    <s v="201"/>
    <s v="Personnel Adm"/>
    <x v="0"/>
    <n v="18500"/>
    <s v="002"/>
  </r>
  <r>
    <s v="MAR-26"/>
    <x v="0"/>
    <s v="50100"/>
    <x v="19"/>
    <s v="Spot Awards"/>
    <s v="Spot Awards"/>
    <s v="201"/>
    <s v="HR Operations"/>
    <x v="0"/>
    <n v="10000"/>
    <s v="002"/>
  </r>
  <r>
    <s v="MAY-26"/>
    <x v="0"/>
    <s v="50100"/>
    <x v="19"/>
    <s v="Spot Awards"/>
    <s v="Spot Awards"/>
    <s v="192"/>
    <s v="UES Support"/>
    <x v="0"/>
    <n v="1250"/>
    <s v="002"/>
  </r>
  <r>
    <s v="MAY-26"/>
    <x v="0"/>
    <s v="50100"/>
    <x v="19"/>
    <s v="Spot Awards"/>
    <s v="Spot Awards"/>
    <s v="160"/>
    <s v="Legal"/>
    <x v="0"/>
    <n v="750"/>
    <s v="002"/>
  </r>
  <r>
    <s v="MAY-26"/>
    <x v="0"/>
    <s v="50100"/>
    <x v="19"/>
    <s v="Spot Awards"/>
    <s v="Spot Awards"/>
    <s v="140"/>
    <s v="Regulatory Counsel"/>
    <x v="0"/>
    <n v="6000"/>
    <s v="002"/>
  </r>
  <r>
    <s v="APR-26"/>
    <x v="0"/>
    <s v="50100"/>
    <x v="19"/>
    <s v="Spot Awards"/>
    <s v="Spot Awards"/>
    <s v="006"/>
    <s v="Other TEP"/>
    <x v="0"/>
    <n v="8000"/>
    <s v="002"/>
  </r>
  <r>
    <s v="FEB-26"/>
    <x v="0"/>
    <s v="50100"/>
    <x v="19"/>
    <s v="Spot Awards"/>
    <s v="Spot Awards"/>
    <s v="006"/>
    <s v="Other TEP"/>
    <x v="0"/>
    <n v="3000"/>
    <s v="002"/>
  </r>
  <r>
    <s v="JAN-26"/>
    <x v="0"/>
    <s v="50100"/>
    <x v="19"/>
    <s v="Spot Awards"/>
    <s v="Spot Awards"/>
    <s v="006"/>
    <s v="Other TEP"/>
    <x v="0"/>
    <n v="21000"/>
    <s v="002"/>
  </r>
  <r>
    <s v="JUN-26"/>
    <x v="0"/>
    <s v="50100"/>
    <x v="19"/>
    <s v="Spot Awards"/>
    <s v="Spot Awards"/>
    <s v="006"/>
    <s v="Other TEP"/>
    <x v="0"/>
    <n v="13500"/>
    <s v="002"/>
  </r>
  <r>
    <s v="MAY-26"/>
    <x v="0"/>
    <s v="50100"/>
    <x v="19"/>
    <s v="Spot Awards"/>
    <s v="Spot Awards"/>
    <s v="006"/>
    <s v="Other TEP"/>
    <x v="0"/>
    <n v="23500"/>
    <s v="002"/>
  </r>
  <r>
    <s v="APR-26"/>
    <x v="0"/>
    <s v="50100"/>
    <x v="20"/>
    <m/>
    <s v="Add Exec Benefits"/>
    <s v="006"/>
    <s v="Other TEP"/>
    <x v="0"/>
    <n v="469756.49"/>
    <s v="002"/>
  </r>
  <r>
    <s v="FEB-26"/>
    <x v="0"/>
    <s v="50100"/>
    <x v="20"/>
    <m/>
    <s v="Add Exec Benefits"/>
    <s v="006"/>
    <s v="Other TEP"/>
    <x v="0"/>
    <n v="1807480.95"/>
    <s v="002"/>
  </r>
  <r>
    <s v="JAN-26"/>
    <x v="0"/>
    <s v="50100"/>
    <x v="20"/>
    <m/>
    <s v="Add Exec Benefits"/>
    <s v="006"/>
    <s v="Other TEP"/>
    <x v="0"/>
    <n v="342779.71"/>
    <s v="002"/>
  </r>
  <r>
    <s v="JUN-26"/>
    <x v="0"/>
    <s v="50100"/>
    <x v="20"/>
    <m/>
    <s v="Add Exec Benefits"/>
    <s v="006"/>
    <s v="Other TEP"/>
    <x v="0"/>
    <n v="1165016.22"/>
    <s v="002"/>
  </r>
  <r>
    <s v="MAR-26"/>
    <x v="0"/>
    <s v="50100"/>
    <x v="20"/>
    <m/>
    <s v="Add Exec Benefits"/>
    <s v="006"/>
    <s v="Other TEP"/>
    <x v="0"/>
    <n v="200798.95"/>
    <s v="002"/>
  </r>
  <r>
    <s v="MAY-26"/>
    <x v="0"/>
    <s v="50100"/>
    <x v="20"/>
    <m/>
    <s v="Add Exec Benefits"/>
    <s v="006"/>
    <s v="Other TEP"/>
    <x v="0"/>
    <n v="274716.53000000003"/>
    <s v="002"/>
  </r>
  <r>
    <s v="APR-26"/>
    <x v="0"/>
    <s v="50100"/>
    <x v="16"/>
    <m/>
    <s v="Other Revenue - Expense Offset"/>
    <s v="650"/>
    <s v="SPG Plant Manager"/>
    <x v="0"/>
    <n v="-564.71"/>
    <s v="002"/>
  </r>
  <r>
    <s v="APR-26"/>
    <x v="0"/>
    <s v="51500"/>
    <x v="21"/>
    <s v="Materials Issued - SGS"/>
    <s v="Materials Issued"/>
    <s v="662"/>
    <s v="SPG Training"/>
    <x v="1"/>
    <n v="524.77"/>
    <s v="002"/>
  </r>
  <r>
    <s v="APR-26"/>
    <x v="0"/>
    <s v="51500"/>
    <x v="21"/>
    <m/>
    <s v="Materials Issued"/>
    <s v="662"/>
    <s v="SPG Training"/>
    <x v="1"/>
    <n v="-262.33"/>
    <s v="002"/>
  </r>
  <r>
    <s v="FEB-26"/>
    <x v="0"/>
    <s v="51500"/>
    <x v="21"/>
    <s v="Materials Issued - SGS"/>
    <s v="Materials Issued"/>
    <s v="662"/>
    <s v="SPG Training"/>
    <x v="1"/>
    <n v="160.55000000000001"/>
    <s v="002"/>
  </r>
  <r>
    <s v="FEB-26"/>
    <x v="0"/>
    <s v="51500"/>
    <x v="21"/>
    <m/>
    <s v="Materials Issued"/>
    <s v="662"/>
    <s v="SPG Training"/>
    <x v="1"/>
    <n v="-80.290000000000006"/>
    <s v="002"/>
  </r>
  <r>
    <s v="JAN-26"/>
    <x v="0"/>
    <s v="51500"/>
    <x v="21"/>
    <s v="Materials Issued - SGS"/>
    <s v="Materials Issued"/>
    <s v="662"/>
    <s v="SPG Training"/>
    <x v="1"/>
    <n v="1231.73"/>
    <s v="002"/>
  </r>
  <r>
    <s v="JAN-26"/>
    <x v="0"/>
    <s v="51500"/>
    <x v="21"/>
    <m/>
    <s v="Materials Issued"/>
    <s v="662"/>
    <s v="SPG Training"/>
    <x v="1"/>
    <n v="-615.87"/>
    <s v="002"/>
  </r>
  <r>
    <s v="JUN-26"/>
    <x v="0"/>
    <s v="51500"/>
    <x v="21"/>
    <s v="Materials Issued - SGS"/>
    <s v="Materials Issued"/>
    <s v="662"/>
    <s v="SPG Training"/>
    <x v="1"/>
    <n v="2406.04"/>
    <s v="002"/>
  </r>
  <r>
    <s v="JUN-26"/>
    <x v="0"/>
    <s v="51500"/>
    <x v="21"/>
    <m/>
    <s v="Materials Issued"/>
    <s v="662"/>
    <s v="SPG Training"/>
    <x v="1"/>
    <n v="-1203.02"/>
    <s v="002"/>
  </r>
  <r>
    <s v="MAR-26"/>
    <x v="0"/>
    <s v="51500"/>
    <x v="21"/>
    <s v="Materials Issued - SGS"/>
    <s v="Materials Issued"/>
    <s v="662"/>
    <s v="SPG Training"/>
    <x v="1"/>
    <n v="1554.7"/>
    <s v="002"/>
  </r>
  <r>
    <s v="MAR-26"/>
    <x v="0"/>
    <s v="51500"/>
    <x v="21"/>
    <m/>
    <s v="Materials Issued"/>
    <s v="662"/>
    <s v="SPG Training"/>
    <x v="1"/>
    <n v="-777.36"/>
    <s v="002"/>
  </r>
  <r>
    <s v="MAY-26"/>
    <x v="0"/>
    <s v="51500"/>
    <x v="21"/>
    <s v="Materials Issued - SGS"/>
    <s v="Materials Issued"/>
    <s v="662"/>
    <s v="SPG Training"/>
    <x v="1"/>
    <n v="1248.8900000000001"/>
    <s v="002"/>
  </r>
  <r>
    <s v="MAY-26"/>
    <x v="0"/>
    <s v="51500"/>
    <x v="21"/>
    <m/>
    <s v="Materials Issued"/>
    <s v="662"/>
    <s v="SPG Training"/>
    <x v="1"/>
    <n v="-624.39"/>
    <s v="002"/>
  </r>
  <r>
    <s v="FEB-26"/>
    <x v="0"/>
    <s v="51500"/>
    <x v="21"/>
    <s v="Materials Issued - SGS"/>
    <s v="Materials Issued"/>
    <s v="661"/>
    <s v="SPG Personnel Svcs"/>
    <x v="1"/>
    <n v="173.74"/>
    <s v="002"/>
  </r>
  <r>
    <s v="FEB-26"/>
    <x v="0"/>
    <s v="51500"/>
    <x v="21"/>
    <m/>
    <s v="Materials Issued"/>
    <s v="661"/>
    <s v="SPG Personnel Svcs"/>
    <x v="1"/>
    <n v="-86.88"/>
    <s v="002"/>
  </r>
  <r>
    <s v="JUN-26"/>
    <x v="0"/>
    <s v="51500"/>
    <x v="21"/>
    <s v="Materials Issued - SGS"/>
    <s v="Materials Issued"/>
    <s v="661"/>
    <s v="SPG Personnel Svcs"/>
    <x v="1"/>
    <n v="3.53"/>
    <s v="002"/>
  </r>
  <r>
    <s v="JUN-26"/>
    <x v="0"/>
    <s v="51500"/>
    <x v="21"/>
    <m/>
    <s v="Materials Issued"/>
    <s v="661"/>
    <s v="SPG Personnel Svcs"/>
    <x v="1"/>
    <n v="-1.77"/>
    <s v="002"/>
  </r>
  <r>
    <s v="MAR-26"/>
    <x v="0"/>
    <s v="51500"/>
    <x v="21"/>
    <s v="Materials Issued - SGS"/>
    <s v="Materials Issued"/>
    <s v="661"/>
    <s v="SPG Personnel Svcs"/>
    <x v="1"/>
    <n v="53.99"/>
    <s v="002"/>
  </r>
  <r>
    <s v="MAR-26"/>
    <x v="0"/>
    <s v="51500"/>
    <x v="21"/>
    <m/>
    <s v="Materials Issued"/>
    <s v="661"/>
    <s v="SPG Personnel Svcs"/>
    <x v="1"/>
    <n v="-26.99"/>
    <s v="002"/>
  </r>
  <r>
    <s v="MAY-26"/>
    <x v="0"/>
    <s v="51500"/>
    <x v="21"/>
    <s v="Materials Issued - SGS"/>
    <s v="Materials Issued"/>
    <s v="661"/>
    <s v="SPG Personnel Svcs"/>
    <x v="1"/>
    <n v="122.3"/>
    <s v="002"/>
  </r>
  <r>
    <s v="MAY-26"/>
    <x v="0"/>
    <s v="51500"/>
    <x v="21"/>
    <m/>
    <s v="Materials Issued"/>
    <s v="661"/>
    <s v="SPG Personnel Svcs"/>
    <x v="1"/>
    <n v="-61.14"/>
    <s v="002"/>
  </r>
  <r>
    <s v="FEB-26"/>
    <x v="0"/>
    <s v="51500"/>
    <x v="21"/>
    <s v="Materials Issued - SGS"/>
    <s v="Materials Issued"/>
    <s v="659"/>
    <s v="SPG Material Mgmt"/>
    <x v="1"/>
    <n v="44.53"/>
    <s v="002"/>
  </r>
  <r>
    <s v="FEB-26"/>
    <x v="0"/>
    <s v="51500"/>
    <x v="21"/>
    <m/>
    <s v="Materials Issued"/>
    <s v="659"/>
    <s v="SPG Material Mgmt"/>
    <x v="1"/>
    <n v="-22.23"/>
    <s v="002"/>
  </r>
  <r>
    <s v="JAN-26"/>
    <x v="0"/>
    <s v="51500"/>
    <x v="21"/>
    <s v="Materials Issued - SGS"/>
    <s v="Materials Issued"/>
    <s v="659"/>
    <s v="SPG Material Mgmt"/>
    <x v="1"/>
    <n v="510.03"/>
    <s v="002"/>
  </r>
  <r>
    <s v="JAN-26"/>
    <x v="0"/>
    <s v="51500"/>
    <x v="21"/>
    <m/>
    <s v="Materials Issued"/>
    <s v="659"/>
    <s v="SPG Material Mgmt"/>
    <x v="1"/>
    <n v="-255.01"/>
    <s v="002"/>
  </r>
  <r>
    <s v="MAR-26"/>
    <x v="0"/>
    <s v="51500"/>
    <x v="21"/>
    <s v="Materials Issued - SGS"/>
    <s v="Materials Issued"/>
    <s v="659"/>
    <s v="SPG Material Mgmt"/>
    <x v="1"/>
    <n v="15.07"/>
    <s v="002"/>
  </r>
  <r>
    <s v="MAR-26"/>
    <x v="0"/>
    <s v="51500"/>
    <x v="21"/>
    <m/>
    <s v="Materials Issued"/>
    <s v="659"/>
    <s v="SPG Material Mgmt"/>
    <x v="1"/>
    <n v="-7.53"/>
    <s v="002"/>
  </r>
  <r>
    <s v="FEB-26"/>
    <x v="0"/>
    <s v="51500"/>
    <x v="21"/>
    <s v="Materials Issued - SGS"/>
    <s v="Materials Issued"/>
    <s v="658"/>
    <s v="SPG Business Support"/>
    <x v="1"/>
    <n v="38.18"/>
    <s v="002"/>
  </r>
  <r>
    <s v="FEB-26"/>
    <x v="0"/>
    <s v="51500"/>
    <x v="21"/>
    <m/>
    <s v="Materials Issued"/>
    <s v="658"/>
    <s v="SPG Business Support"/>
    <x v="1"/>
    <n v="-19.079999999999998"/>
    <s v="002"/>
  </r>
  <r>
    <s v="JAN-26"/>
    <x v="0"/>
    <s v="51500"/>
    <x v="21"/>
    <s v="Materials Issued - SGS"/>
    <s v="Materials Issued"/>
    <s v="658"/>
    <s v="SPG Business Support"/>
    <x v="1"/>
    <n v="170.49"/>
    <s v="002"/>
  </r>
  <r>
    <s v="JAN-26"/>
    <x v="0"/>
    <s v="51500"/>
    <x v="21"/>
    <m/>
    <s v="Materials Issued"/>
    <s v="658"/>
    <s v="SPG Business Support"/>
    <x v="1"/>
    <n v="-85.23"/>
    <s v="002"/>
  </r>
  <r>
    <s v="MAY-26"/>
    <x v="0"/>
    <s v="51500"/>
    <x v="21"/>
    <s v="Materials Issued - SGS"/>
    <s v="Materials Issued"/>
    <s v="658"/>
    <s v="SPG Business Support"/>
    <x v="1"/>
    <n v="49.47"/>
    <s v="002"/>
  </r>
  <r>
    <s v="MAY-26"/>
    <x v="0"/>
    <s v="51500"/>
    <x v="21"/>
    <m/>
    <s v="Materials Issued"/>
    <s v="658"/>
    <s v="SPG Business Support"/>
    <x v="1"/>
    <n v="-24.73"/>
    <s v="002"/>
  </r>
  <r>
    <s v="APR-26"/>
    <x v="0"/>
    <s v="51500"/>
    <x v="21"/>
    <s v="Materials Issued - SGS"/>
    <s v="Materials Issued"/>
    <s v="654"/>
    <s v="SPG Outage Team"/>
    <x v="1"/>
    <n v="139.05000000000001"/>
    <s v="002"/>
  </r>
  <r>
    <s v="APR-26"/>
    <x v="0"/>
    <s v="51500"/>
    <x v="21"/>
    <m/>
    <s v="Materials Issued"/>
    <s v="654"/>
    <s v="SPG Outage Team"/>
    <x v="1"/>
    <n v="-69.510000000000005"/>
    <s v="002"/>
  </r>
  <r>
    <s v="FEB-26"/>
    <x v="0"/>
    <s v="51500"/>
    <x v="21"/>
    <s v="Materials Issued - SGS"/>
    <s v="Materials Issued"/>
    <s v="654"/>
    <s v="SPG Outage Team"/>
    <x v="1"/>
    <n v="629.45000000000005"/>
    <s v="002"/>
  </r>
  <r>
    <s v="FEB-26"/>
    <x v="0"/>
    <s v="51500"/>
    <x v="21"/>
    <m/>
    <s v="Materials Issued"/>
    <s v="654"/>
    <s v="SPG Outage Team"/>
    <x v="1"/>
    <n v="-314.73"/>
    <s v="002"/>
  </r>
  <r>
    <s v="MAY-26"/>
    <x v="0"/>
    <s v="51500"/>
    <x v="21"/>
    <s v="Materials Issued - SGS"/>
    <s v="Materials Issued"/>
    <s v="654"/>
    <s v="SPG Outage Team"/>
    <x v="1"/>
    <n v="17.11"/>
    <m/>
  </r>
  <r>
    <s v="MAY-26"/>
    <x v="0"/>
    <s v="51500"/>
    <x v="21"/>
    <m/>
    <s v="Materials Issued"/>
    <s v="654"/>
    <s v="SPG Outage Team"/>
    <x v="1"/>
    <n v="-8.5500000000000007"/>
    <s v="002"/>
  </r>
  <r>
    <s v="MAR-26"/>
    <x v="0"/>
    <s v="51500"/>
    <x v="21"/>
    <s v="Materials Issued - SGS"/>
    <s v="Materials Issued"/>
    <s v="651"/>
    <s v="SPG Environmental"/>
    <x v="1"/>
    <n v="4.09"/>
    <s v="002"/>
  </r>
  <r>
    <s v="MAR-26"/>
    <x v="0"/>
    <s v="51500"/>
    <x v="21"/>
    <m/>
    <s v="Materials Issued"/>
    <s v="651"/>
    <s v="SPG Environmental"/>
    <x v="1"/>
    <n v="-2.0499999999999998"/>
    <s v="002"/>
  </r>
  <r>
    <s v="APR-26"/>
    <x v="0"/>
    <s v="51500"/>
    <x v="21"/>
    <s v="Materials Issued - SGS"/>
    <s v="Materials Issued"/>
    <s v="650"/>
    <s v="SPG Plant Manager"/>
    <x v="1"/>
    <n v="612.62"/>
    <s v="002"/>
  </r>
  <r>
    <s v="APR-26"/>
    <x v="0"/>
    <s v="51500"/>
    <x v="21"/>
    <m/>
    <s v="Materials Issued"/>
    <s v="650"/>
    <s v="SPG Plant Manager"/>
    <x v="1"/>
    <n v="-306.3"/>
    <s v="002"/>
  </r>
  <r>
    <s v="JUN-26"/>
    <x v="0"/>
    <s v="51500"/>
    <x v="21"/>
    <s v="Materials Issued - TEP"/>
    <s v="Materials Issued"/>
    <s v="353"/>
    <s v="IT Infrastructure"/>
    <x v="1"/>
    <n v="113.34"/>
    <s v="002"/>
  </r>
  <r>
    <s v="JUN-26"/>
    <x v="0"/>
    <s v="51500"/>
    <x v="21"/>
    <m/>
    <s v="Materials Issued"/>
    <s v="353"/>
    <s v="IT Infrastructure"/>
    <x v="1"/>
    <n v="-29.46"/>
    <s v="002"/>
  </r>
  <r>
    <s v="APR-26"/>
    <x v="0"/>
    <s v="51500"/>
    <x v="21"/>
    <s v="Materials Issued - TEP"/>
    <s v="Materials Issued"/>
    <s v="264"/>
    <s v="Mail Services"/>
    <x v="1"/>
    <n v="28143.68"/>
    <s v="002"/>
  </r>
  <r>
    <s v="FEB-26"/>
    <x v="0"/>
    <s v="51500"/>
    <x v="21"/>
    <s v="Materials Issued - TEP"/>
    <s v="Materials Issued"/>
    <s v="264"/>
    <s v="Mail Services"/>
    <x v="1"/>
    <n v="19688.91"/>
    <s v="002"/>
  </r>
  <r>
    <s v="JAN-26"/>
    <x v="0"/>
    <s v="51500"/>
    <x v="21"/>
    <s v="Materials Issued - TEP"/>
    <s v="Materials Issued"/>
    <s v="264"/>
    <s v="Mail Services"/>
    <x v="1"/>
    <n v="31479.91"/>
    <s v="002"/>
  </r>
  <r>
    <s v="JUN-26"/>
    <x v="0"/>
    <s v="51500"/>
    <x v="21"/>
    <s v="Materials Issued - TEP"/>
    <s v="Materials Issued"/>
    <s v="264"/>
    <s v="Mail Services"/>
    <x v="1"/>
    <n v="21823.43"/>
    <s v="002"/>
  </r>
  <r>
    <s v="MAR-26"/>
    <x v="0"/>
    <s v="51500"/>
    <x v="21"/>
    <s v="Materials Issued - TEP"/>
    <s v="Materials Issued"/>
    <s v="264"/>
    <s v="Mail Services"/>
    <x v="1"/>
    <n v="18937.939999999999"/>
    <s v="002"/>
  </r>
  <r>
    <s v="MAY-26"/>
    <x v="0"/>
    <s v="51500"/>
    <x v="21"/>
    <s v="Materials Issued - TEP"/>
    <s v="Materials Issued"/>
    <s v="264"/>
    <s v="Mail Services"/>
    <x v="1"/>
    <n v="21872.93"/>
    <s v="002"/>
  </r>
  <r>
    <s v="APR-26"/>
    <x v="0"/>
    <s v="51500"/>
    <x v="22"/>
    <s v="Materials Purchased"/>
    <s v="Materials Purchased"/>
    <s v="993"/>
    <s v="Fleet Services"/>
    <x v="1"/>
    <n v="-2049.0700000000002"/>
    <s v="002"/>
  </r>
  <r>
    <s v="FEB-26"/>
    <x v="0"/>
    <s v="51500"/>
    <x v="22"/>
    <s v="Materials Purchased"/>
    <s v="Materials Purchased"/>
    <s v="993"/>
    <s v="Fleet Services"/>
    <x v="1"/>
    <n v="11087.75"/>
    <s v="002"/>
  </r>
  <r>
    <s v="JAN-26"/>
    <x v="0"/>
    <s v="51500"/>
    <x v="22"/>
    <s v="Materials Purchased"/>
    <s v="Materials Purchased"/>
    <s v="993"/>
    <s v="Fleet Services"/>
    <x v="1"/>
    <n v="318.49"/>
    <s v="002"/>
  </r>
  <r>
    <s v="JUN-26"/>
    <x v="0"/>
    <s v="51500"/>
    <x v="22"/>
    <s v="Materials Purchased"/>
    <s v="Materials Purchased"/>
    <s v="993"/>
    <s v="Fleet Services"/>
    <x v="1"/>
    <n v="-3021.44"/>
    <s v="002"/>
  </r>
  <r>
    <s v="MAR-26"/>
    <x v="0"/>
    <s v="51500"/>
    <x v="22"/>
    <s v="Materials Purchased"/>
    <s v="Materials Purchased"/>
    <s v="993"/>
    <s v="Fleet Services"/>
    <x v="1"/>
    <n v="-10307.68"/>
    <s v="002"/>
  </r>
  <r>
    <s v="MAY-26"/>
    <x v="0"/>
    <s v="51500"/>
    <x v="22"/>
    <s v="Materials Purchased"/>
    <s v="Materials Purchased"/>
    <s v="993"/>
    <s v="Fleet Services"/>
    <x v="1"/>
    <n v="2490.35"/>
    <s v="002"/>
  </r>
  <r>
    <s v="APR-26"/>
    <x v="0"/>
    <s v="51500"/>
    <x v="22"/>
    <s v="Materials Purchased"/>
    <s v="Materials Purchased"/>
    <s v="987"/>
    <s v="Electronics/Comm C&amp;M"/>
    <x v="1"/>
    <n v="1312.75"/>
    <s v="002"/>
  </r>
  <r>
    <s v="APR-26"/>
    <x v="0"/>
    <s v="51500"/>
    <x v="22"/>
    <m/>
    <s v="Materials Purchased"/>
    <s v="987"/>
    <s v="Electronics/Comm C&amp;M"/>
    <x v="1"/>
    <n v="-341.18"/>
    <s v="002"/>
  </r>
  <r>
    <s v="FEB-26"/>
    <x v="0"/>
    <s v="51500"/>
    <x v="22"/>
    <s v="Materials Purchased"/>
    <s v="Materials Purchased"/>
    <s v="987"/>
    <s v="Electronics/Comm C&amp;M"/>
    <x v="1"/>
    <n v="819.05"/>
    <s v="002"/>
  </r>
  <r>
    <s v="FEB-26"/>
    <x v="0"/>
    <s v="51500"/>
    <x v="22"/>
    <m/>
    <s v="Materials Purchased"/>
    <s v="987"/>
    <s v="Electronics/Comm C&amp;M"/>
    <x v="1"/>
    <n v="-212.87"/>
    <s v="002"/>
  </r>
  <r>
    <s v="JAN-26"/>
    <x v="0"/>
    <s v="51500"/>
    <x v="22"/>
    <s v="Materials Purchased"/>
    <s v="Materials Purchased"/>
    <s v="987"/>
    <s v="Electronics/Comm C&amp;M"/>
    <x v="1"/>
    <n v="-713"/>
    <s v="002"/>
  </r>
  <r>
    <s v="JAN-26"/>
    <x v="0"/>
    <s v="51500"/>
    <x v="22"/>
    <m/>
    <s v="Materials Purchased"/>
    <s v="987"/>
    <s v="Electronics/Comm C&amp;M"/>
    <x v="1"/>
    <n v="185.31"/>
    <s v="002"/>
  </r>
  <r>
    <s v="JUN-26"/>
    <x v="0"/>
    <s v="51500"/>
    <x v="22"/>
    <s v="Materials Purchased"/>
    <s v="Materials Purchased"/>
    <s v="987"/>
    <s v="Electronics/Comm C&amp;M"/>
    <x v="1"/>
    <n v="-923.47"/>
    <s v="002"/>
  </r>
  <r>
    <s v="JUN-26"/>
    <x v="0"/>
    <s v="51500"/>
    <x v="22"/>
    <m/>
    <s v="Materials Purchased"/>
    <s v="987"/>
    <s v="Electronics/Comm C&amp;M"/>
    <x v="1"/>
    <n v="240.01"/>
    <s v="002"/>
  </r>
  <r>
    <s v="MAR-26"/>
    <x v="0"/>
    <s v="51500"/>
    <x v="22"/>
    <s v="Materials Purchased"/>
    <s v="Materials Purchased"/>
    <s v="987"/>
    <s v="Electronics/Comm C&amp;M"/>
    <x v="1"/>
    <n v="-1850"/>
    <s v="002"/>
  </r>
  <r>
    <s v="MAR-26"/>
    <x v="0"/>
    <s v="51500"/>
    <x v="22"/>
    <m/>
    <s v="Materials Purchased"/>
    <s v="987"/>
    <s v="Electronics/Comm C&amp;M"/>
    <x v="1"/>
    <n v="480.82"/>
    <s v="002"/>
  </r>
  <r>
    <s v="MAY-26"/>
    <x v="0"/>
    <s v="51500"/>
    <x v="22"/>
    <s v="Materials Purchased"/>
    <s v="Materials Purchased"/>
    <s v="987"/>
    <s v="Electronics/Comm C&amp;M"/>
    <x v="1"/>
    <n v="2845.24"/>
    <s v="002"/>
  </r>
  <r>
    <s v="MAY-26"/>
    <x v="0"/>
    <s v="51500"/>
    <x v="22"/>
    <m/>
    <s v="Materials Purchased"/>
    <s v="987"/>
    <s v="Electronics/Comm C&amp;M"/>
    <x v="1"/>
    <n v="-739.48"/>
    <s v="002"/>
  </r>
  <r>
    <s v="JUN-26"/>
    <x v="0"/>
    <s v="51500"/>
    <x v="22"/>
    <s v="Materials Purchased"/>
    <s v="Materials Purchased"/>
    <s v="935"/>
    <s v="T&amp;D Safety and Learning &amp; Development"/>
    <x v="1"/>
    <n v="3016.79"/>
    <s v="002"/>
  </r>
  <r>
    <s v="JUN-26"/>
    <x v="0"/>
    <s v="51500"/>
    <x v="22"/>
    <m/>
    <s v="Materials Purchased"/>
    <s v="935"/>
    <s v="T&amp;D Safety and Learning &amp; Development"/>
    <x v="1"/>
    <n v="-1060"/>
    <s v="002"/>
  </r>
  <r>
    <s v="MAR-26"/>
    <x v="0"/>
    <s v="51500"/>
    <x v="22"/>
    <s v="Materials Purchased"/>
    <s v="Materials Purchased"/>
    <s v="935"/>
    <s v="T&amp;D Safety and Learning &amp; Development"/>
    <x v="1"/>
    <n v="14.66"/>
    <s v="002"/>
  </r>
  <r>
    <s v="MAY-26"/>
    <x v="0"/>
    <s v="51500"/>
    <x v="22"/>
    <s v="Materials Purchased"/>
    <s v="Materials Purchased"/>
    <s v="935"/>
    <s v="T&amp;D Safety and Learning &amp; Development"/>
    <x v="1"/>
    <n v="-61.13"/>
    <s v="002"/>
  </r>
  <r>
    <s v="MAY-26"/>
    <x v="0"/>
    <s v="51500"/>
    <x v="22"/>
    <m/>
    <s v="Materials Purchased"/>
    <s v="935"/>
    <s v="T&amp;D Safety and Learning &amp; Development"/>
    <x v="1"/>
    <n v="1060"/>
    <s v="002"/>
  </r>
  <r>
    <s v="APR-26"/>
    <x v="0"/>
    <s v="51500"/>
    <x v="22"/>
    <s v="Materials Purchased"/>
    <s v="Materials Purchased"/>
    <s v="932"/>
    <s v="Asset Management"/>
    <x v="1"/>
    <n v="2442.92"/>
    <s v="002"/>
  </r>
  <r>
    <s v="FEB-26"/>
    <x v="0"/>
    <s v="51500"/>
    <x v="22"/>
    <s v="Materials Purchased"/>
    <s v="Materials Purchased"/>
    <s v="932"/>
    <s v="Asset Management"/>
    <x v="1"/>
    <n v="1236.96"/>
    <s v="002"/>
  </r>
  <r>
    <s v="JUN-26"/>
    <x v="0"/>
    <s v="51500"/>
    <x v="22"/>
    <s v="Materials Purchased"/>
    <s v="Materials Purchased"/>
    <s v="932"/>
    <s v="Asset Management"/>
    <x v="1"/>
    <n v="-1990.52"/>
    <s v="002"/>
  </r>
  <r>
    <s v="MAR-26"/>
    <x v="0"/>
    <s v="51500"/>
    <x v="22"/>
    <s v="Materials Purchased"/>
    <s v="Materials Purchased"/>
    <s v="932"/>
    <s v="Asset Management"/>
    <x v="1"/>
    <n v="1210.21"/>
    <s v="002"/>
  </r>
  <r>
    <s v="MAY-26"/>
    <x v="0"/>
    <s v="51500"/>
    <x v="22"/>
    <s v="Materials Purchased"/>
    <s v="Materials Purchased"/>
    <s v="932"/>
    <s v="Asset Management"/>
    <x v="1"/>
    <n v="-2615.48"/>
    <s v="002"/>
  </r>
  <r>
    <s v="APR-26"/>
    <x v="0"/>
    <s v="51500"/>
    <x v="22"/>
    <s v="Materials Purchased"/>
    <s v="Materials Purchased"/>
    <s v="861"/>
    <s v="Procuremnt/Contr Svc"/>
    <x v="1"/>
    <n v="-1000"/>
    <s v="002"/>
  </r>
  <r>
    <s v="FEB-26"/>
    <x v="0"/>
    <s v="51500"/>
    <x v="22"/>
    <s v="Materials Purchased"/>
    <s v="Materials Purchased"/>
    <s v="861"/>
    <s v="Procuremnt/Contr Svc"/>
    <x v="1"/>
    <n v="128.38"/>
    <s v="002"/>
  </r>
  <r>
    <s v="JAN-26"/>
    <x v="0"/>
    <s v="51500"/>
    <x v="22"/>
    <s v="Materials Purchased"/>
    <s v="Materials Purchased"/>
    <s v="861"/>
    <s v="Procuremnt/Contr Svc"/>
    <x v="1"/>
    <n v="388.22"/>
    <s v="002"/>
  </r>
  <r>
    <s v="MAR-26"/>
    <x v="0"/>
    <s v="51500"/>
    <x v="22"/>
    <s v="Materials Purchased"/>
    <s v="Materials Purchased"/>
    <s v="861"/>
    <s v="Procuremnt/Contr Svc"/>
    <x v="1"/>
    <n v="1000"/>
    <s v="002"/>
  </r>
  <r>
    <s v="MAY-26"/>
    <x v="0"/>
    <s v="51500"/>
    <x v="22"/>
    <s v="Materials Purchased"/>
    <s v="Materials Purchased"/>
    <s v="721"/>
    <s v="Civil/Struct/TranEng"/>
    <x v="1"/>
    <n v="54.45"/>
    <s v="002"/>
  </r>
  <r>
    <s v="APR-26"/>
    <x v="0"/>
    <s v="51500"/>
    <x v="22"/>
    <s v="Materials Purchased"/>
    <s v="Materials Purchased"/>
    <s v="662"/>
    <s v="SPG Training"/>
    <x v="1"/>
    <n v="6751.54"/>
    <s v="002"/>
  </r>
  <r>
    <s v="APR-26"/>
    <x v="0"/>
    <s v="51500"/>
    <x v="22"/>
    <m/>
    <s v="Materials Purchased"/>
    <s v="662"/>
    <s v="SPG Training"/>
    <x v="1"/>
    <n v="-3375.76"/>
    <s v="002"/>
  </r>
  <r>
    <s v="FEB-26"/>
    <x v="0"/>
    <s v="51500"/>
    <x v="22"/>
    <s v="Materials Purchased"/>
    <s v="Materials Purchased"/>
    <s v="662"/>
    <s v="SPG Training"/>
    <x v="1"/>
    <n v="6889.22"/>
    <s v="002"/>
  </r>
  <r>
    <s v="FEB-26"/>
    <x v="0"/>
    <s v="51500"/>
    <x v="22"/>
    <m/>
    <s v="Materials Purchased"/>
    <s v="662"/>
    <s v="SPG Training"/>
    <x v="1"/>
    <n v="-3444.6"/>
    <s v="002"/>
  </r>
  <r>
    <s v="JAN-26"/>
    <x v="0"/>
    <s v="51500"/>
    <x v="22"/>
    <s v="Materials Purchased"/>
    <s v="Materials Purchased"/>
    <s v="662"/>
    <s v="SPG Training"/>
    <x v="1"/>
    <n v="4526.54"/>
    <s v="002"/>
  </r>
  <r>
    <s v="JAN-26"/>
    <x v="0"/>
    <s v="51500"/>
    <x v="22"/>
    <m/>
    <s v="Materials Purchased"/>
    <s v="662"/>
    <s v="SPG Training"/>
    <x v="1"/>
    <n v="-2263.2399999999998"/>
    <s v="002"/>
  </r>
  <r>
    <s v="JUN-26"/>
    <x v="0"/>
    <s v="51500"/>
    <x v="22"/>
    <s v="Materials Purchased"/>
    <s v="Materials Purchased"/>
    <s v="662"/>
    <s v="SPG Training"/>
    <x v="1"/>
    <n v="17.47"/>
    <s v="002"/>
  </r>
  <r>
    <s v="JUN-26"/>
    <x v="0"/>
    <s v="51500"/>
    <x v="22"/>
    <m/>
    <s v="Materials Purchased"/>
    <s v="662"/>
    <s v="SPG Training"/>
    <x v="1"/>
    <n v="-8.73"/>
    <s v="002"/>
  </r>
  <r>
    <s v="MAR-26"/>
    <x v="0"/>
    <s v="51500"/>
    <x v="22"/>
    <s v="Materials Purchased"/>
    <s v="Materials Purchased"/>
    <s v="662"/>
    <s v="SPG Training"/>
    <x v="1"/>
    <n v="-3572.53"/>
    <s v="002"/>
  </r>
  <r>
    <s v="MAR-26"/>
    <x v="0"/>
    <s v="51500"/>
    <x v="22"/>
    <m/>
    <s v="Materials Purchased"/>
    <s v="662"/>
    <s v="SPG Training"/>
    <x v="1"/>
    <n v="1786.27"/>
    <s v="002"/>
  </r>
  <r>
    <s v="MAY-26"/>
    <x v="0"/>
    <s v="51500"/>
    <x v="22"/>
    <s v="Materials Purchased"/>
    <s v="Materials Purchased"/>
    <s v="662"/>
    <s v="SPG Training"/>
    <x v="1"/>
    <n v="-5519.81"/>
    <s v="002"/>
  </r>
  <r>
    <s v="MAY-26"/>
    <x v="0"/>
    <s v="51500"/>
    <x v="22"/>
    <m/>
    <s v="Materials Purchased"/>
    <s v="662"/>
    <s v="SPG Training"/>
    <x v="1"/>
    <n v="2759.93"/>
    <s v="002"/>
  </r>
  <r>
    <s v="JAN-26"/>
    <x v="0"/>
    <s v="51500"/>
    <x v="22"/>
    <s v="Materials Purchased"/>
    <s v="Materials Purchased"/>
    <s v="661"/>
    <s v="SPG Personnel Svcs"/>
    <x v="1"/>
    <n v="-296.55"/>
    <s v="002"/>
  </r>
  <r>
    <s v="JAN-26"/>
    <x v="0"/>
    <s v="51500"/>
    <x v="22"/>
    <m/>
    <s v="Materials Purchased"/>
    <s v="661"/>
    <s v="SPG Personnel Svcs"/>
    <x v="1"/>
    <n v="148.27000000000001"/>
    <s v="002"/>
  </r>
  <r>
    <s v="MAR-26"/>
    <x v="0"/>
    <s v="51500"/>
    <x v="22"/>
    <s v="Materials Purchased"/>
    <s v="Materials Purchased"/>
    <s v="661"/>
    <s v="SPG Personnel Svcs"/>
    <x v="1"/>
    <n v="1082.08"/>
    <s v="002"/>
  </r>
  <r>
    <s v="MAR-26"/>
    <x v="0"/>
    <s v="51500"/>
    <x v="22"/>
    <m/>
    <s v="Materials Purchased"/>
    <s v="661"/>
    <s v="SPG Personnel Svcs"/>
    <x v="1"/>
    <n v="-540.96"/>
    <s v="002"/>
  </r>
  <r>
    <s v="APR-26"/>
    <x v="0"/>
    <s v="51500"/>
    <x v="22"/>
    <s v="Materials Purchased"/>
    <s v="Materials Purchased"/>
    <s v="658"/>
    <s v="SPG Business Support"/>
    <x v="1"/>
    <n v="801.95"/>
    <s v="002"/>
  </r>
  <r>
    <s v="APR-26"/>
    <x v="0"/>
    <s v="51500"/>
    <x v="22"/>
    <m/>
    <s v="Materials Purchased"/>
    <s v="658"/>
    <s v="SPG Business Support"/>
    <x v="1"/>
    <n v="-400.97"/>
    <s v="002"/>
  </r>
  <r>
    <s v="FEB-26"/>
    <x v="0"/>
    <s v="51500"/>
    <x v="22"/>
    <s v="Materials Purchased"/>
    <s v="Materials Purchased"/>
    <s v="658"/>
    <s v="SPG Business Support"/>
    <x v="1"/>
    <n v="194.55"/>
    <s v="002"/>
  </r>
  <r>
    <s v="FEB-26"/>
    <x v="0"/>
    <s v="51500"/>
    <x v="22"/>
    <m/>
    <s v="Materials Purchased"/>
    <s v="658"/>
    <s v="SPG Business Support"/>
    <x v="1"/>
    <n v="-97.27"/>
    <s v="002"/>
  </r>
  <r>
    <s v="MAR-26"/>
    <x v="0"/>
    <s v="51500"/>
    <x v="22"/>
    <s v="Materials Purchased"/>
    <s v="Materials Purchased"/>
    <s v="653"/>
    <s v="SPG Safety/Security"/>
    <x v="1"/>
    <n v="430.05"/>
    <s v="002"/>
  </r>
  <r>
    <s v="MAR-26"/>
    <x v="0"/>
    <s v="51500"/>
    <x v="22"/>
    <m/>
    <s v="Materials Purchased"/>
    <s v="653"/>
    <s v="SPG Safety/Security"/>
    <x v="1"/>
    <n v="-215.01"/>
    <s v="002"/>
  </r>
  <r>
    <s v="APR-26"/>
    <x v="0"/>
    <s v="51500"/>
    <x v="22"/>
    <s v="Materials Purchased"/>
    <s v="Materials Purchased"/>
    <s v="650"/>
    <s v="SPG Plant Manager"/>
    <x v="1"/>
    <n v="339.04"/>
    <s v="002"/>
  </r>
  <r>
    <s v="APR-26"/>
    <x v="0"/>
    <s v="51500"/>
    <x v="22"/>
    <m/>
    <s v="Materials Purchased"/>
    <s v="650"/>
    <s v="SPG Plant Manager"/>
    <x v="1"/>
    <n v="-169.52"/>
    <s v="002"/>
  </r>
  <r>
    <s v="FEB-26"/>
    <x v="0"/>
    <s v="51500"/>
    <x v="22"/>
    <s v="Materials Purchased"/>
    <s v="Materials Purchased"/>
    <s v="650"/>
    <s v="SPG Plant Manager"/>
    <x v="1"/>
    <n v="887.33"/>
    <s v="002"/>
  </r>
  <r>
    <s v="FEB-26"/>
    <x v="0"/>
    <s v="51500"/>
    <x v="22"/>
    <m/>
    <s v="Materials Purchased"/>
    <s v="650"/>
    <s v="SPG Plant Manager"/>
    <x v="1"/>
    <n v="-443.67"/>
    <s v="002"/>
  </r>
  <r>
    <s v="JAN-26"/>
    <x v="0"/>
    <s v="51500"/>
    <x v="22"/>
    <s v="Materials Purchased"/>
    <s v="Materials Purchased"/>
    <s v="650"/>
    <s v="SPG Plant Manager"/>
    <x v="1"/>
    <n v="9221.67"/>
    <s v="002"/>
  </r>
  <r>
    <s v="JAN-26"/>
    <x v="0"/>
    <s v="51500"/>
    <x v="22"/>
    <m/>
    <s v="Materials Purchased"/>
    <s v="650"/>
    <s v="SPG Plant Manager"/>
    <x v="1"/>
    <n v="-4514.49"/>
    <s v="002"/>
  </r>
  <r>
    <s v="JUN-26"/>
    <x v="0"/>
    <s v="51500"/>
    <x v="22"/>
    <s v="Materials Purchased"/>
    <s v="Materials Purchased"/>
    <s v="650"/>
    <s v="SPG Plant Manager"/>
    <x v="1"/>
    <n v="-4362.42"/>
    <s v="002"/>
  </r>
  <r>
    <s v="JUN-26"/>
    <x v="0"/>
    <s v="51500"/>
    <x v="22"/>
    <m/>
    <s v="Materials Purchased"/>
    <s v="650"/>
    <s v="SPG Plant Manager"/>
    <x v="1"/>
    <n v="2181.2199999999998"/>
    <s v="002"/>
  </r>
  <r>
    <s v="MAR-26"/>
    <x v="0"/>
    <s v="51500"/>
    <x v="22"/>
    <s v="Materials Purchased"/>
    <s v="Materials Purchased"/>
    <s v="650"/>
    <s v="SPG Plant Manager"/>
    <x v="1"/>
    <n v="3836.94"/>
    <s v="002"/>
  </r>
  <r>
    <s v="MAR-26"/>
    <x v="0"/>
    <s v="51500"/>
    <x v="22"/>
    <m/>
    <s v="Materials Purchased"/>
    <s v="650"/>
    <s v="SPG Plant Manager"/>
    <x v="1"/>
    <n v="-1918.44"/>
    <s v="002"/>
  </r>
  <r>
    <s v="MAY-26"/>
    <x v="0"/>
    <s v="51500"/>
    <x v="22"/>
    <s v="Materials Purchased"/>
    <s v="Materials Purchased"/>
    <s v="650"/>
    <s v="SPG Plant Manager"/>
    <x v="1"/>
    <n v="711.81"/>
    <s v="002"/>
  </r>
  <r>
    <s v="MAY-26"/>
    <x v="0"/>
    <s v="51500"/>
    <x v="22"/>
    <m/>
    <s v="Materials Purchased"/>
    <s v="650"/>
    <s v="SPG Plant Manager"/>
    <x v="1"/>
    <n v="-355.91"/>
    <s v="002"/>
  </r>
  <r>
    <s v="FEB-26"/>
    <x v="0"/>
    <s v="51500"/>
    <x v="22"/>
    <s v="Materials Purchased"/>
    <s v="Materials Purchased"/>
    <s v="501"/>
    <s v="ER Support Services"/>
    <x v="1"/>
    <n v="30.95"/>
    <s v="002"/>
  </r>
  <r>
    <s v="APR-26"/>
    <x v="0"/>
    <s v="51500"/>
    <x v="22"/>
    <s v="Materials Purchased"/>
    <s v="Materials Purchased"/>
    <s v="467"/>
    <s v="ER Ops Excellence and Reliability"/>
    <x v="1"/>
    <n v="2399"/>
    <s v="002"/>
  </r>
  <r>
    <s v="JAN-26"/>
    <x v="0"/>
    <s v="51500"/>
    <x v="22"/>
    <s v="Materials Purchased"/>
    <s v="Materials Purchased"/>
    <s v="467"/>
    <s v="ER Ops Excellence and Reliability"/>
    <x v="1"/>
    <n v="201.58"/>
    <s v="002"/>
  </r>
  <r>
    <s v="MAY-26"/>
    <x v="0"/>
    <s v="51500"/>
    <x v="22"/>
    <s v="Materials Purchased"/>
    <s v="Materials Purchased"/>
    <s v="467"/>
    <s v="ER Ops Excellence and Reliability"/>
    <x v="1"/>
    <n v="-2399"/>
    <s v="002"/>
  </r>
  <r>
    <s v="FEB-26"/>
    <x v="0"/>
    <s v="51500"/>
    <x v="22"/>
    <s v="Materials Purchased"/>
    <s v="Materials Purchased"/>
    <s v="433"/>
    <s v="ER Solar PV"/>
    <x v="1"/>
    <n v="1549.28"/>
    <s v="002"/>
  </r>
  <r>
    <s v="MAR-26"/>
    <x v="0"/>
    <s v="51500"/>
    <x v="22"/>
    <s v="Materials Purchased"/>
    <s v="Materials Purchased"/>
    <s v="433"/>
    <s v="ER Solar PV"/>
    <x v="1"/>
    <n v="1295.5899999999999"/>
    <s v="002"/>
  </r>
  <r>
    <s v="APR-26"/>
    <x v="0"/>
    <s v="51500"/>
    <x v="22"/>
    <s v="Materials Purchased"/>
    <s v="Materials Purchased"/>
    <s v="400"/>
    <s v="Capital Resources"/>
    <x v="1"/>
    <n v="-1075"/>
    <s v="002"/>
  </r>
  <r>
    <s v="MAR-26"/>
    <x v="0"/>
    <s v="51500"/>
    <x v="22"/>
    <s v="Materials Purchased"/>
    <s v="Materials Purchased"/>
    <s v="400"/>
    <s v="Capital Resources"/>
    <x v="1"/>
    <n v="1075"/>
    <s v="002"/>
  </r>
  <r>
    <s v="APR-26"/>
    <x v="0"/>
    <s v="51500"/>
    <x v="22"/>
    <s v="Materials Purchased"/>
    <s v="Materials Purchased"/>
    <s v="385"/>
    <s v="Energy Programs"/>
    <x v="1"/>
    <n v="5342"/>
    <s v="002"/>
  </r>
  <r>
    <s v="FEB-26"/>
    <x v="0"/>
    <s v="51500"/>
    <x v="22"/>
    <s v="Materials Purchased"/>
    <s v="Materials Purchased"/>
    <s v="385"/>
    <s v="Energy Programs"/>
    <x v="1"/>
    <n v="13.84"/>
    <s v="002"/>
  </r>
  <r>
    <s v="MAY-26"/>
    <x v="0"/>
    <s v="51500"/>
    <x v="22"/>
    <s v="Materials Purchased"/>
    <s v="Materials Purchased"/>
    <s v="385"/>
    <s v="Energy Programs"/>
    <x v="1"/>
    <n v="-5342"/>
    <s v="002"/>
  </r>
  <r>
    <s v="MAR-26"/>
    <x v="0"/>
    <s v="51500"/>
    <x v="22"/>
    <s v="Materials Purchased"/>
    <s v="Materials Purchased"/>
    <s v="375"/>
    <s v="Business Relationship Mngmt"/>
    <x v="1"/>
    <n v="48.62"/>
    <s v="002"/>
  </r>
  <r>
    <s v="FEB-26"/>
    <x v="0"/>
    <s v="51500"/>
    <x v="22"/>
    <s v="Materials Purchased"/>
    <s v="Materials Purchased"/>
    <s v="355"/>
    <s v="IS Data Architecture"/>
    <x v="1"/>
    <n v="500"/>
    <s v="002"/>
  </r>
  <r>
    <s v="FEB-26"/>
    <x v="0"/>
    <s v="51500"/>
    <x v="22"/>
    <m/>
    <s v="Materials Purchased"/>
    <s v="355"/>
    <s v="IS Data Architecture"/>
    <x v="1"/>
    <n v="-129.94999999999999"/>
    <s v="002"/>
  </r>
  <r>
    <s v="JAN-26"/>
    <x v="0"/>
    <s v="51500"/>
    <x v="22"/>
    <s v="Materials Purchased"/>
    <s v="Materials Purchased"/>
    <s v="355"/>
    <s v="IS Data Architecture"/>
    <x v="1"/>
    <n v="300"/>
    <s v="002"/>
  </r>
  <r>
    <s v="JAN-26"/>
    <x v="0"/>
    <s v="51500"/>
    <x v="22"/>
    <m/>
    <s v="Materials Purchased"/>
    <s v="355"/>
    <s v="IS Data Architecture"/>
    <x v="1"/>
    <n v="-77.97"/>
    <s v="002"/>
  </r>
  <r>
    <s v="APR-26"/>
    <x v="0"/>
    <s v="51500"/>
    <x v="22"/>
    <s v="Materials Purchased"/>
    <s v="Materials Purchased"/>
    <s v="353"/>
    <s v="IT Infrastructure"/>
    <x v="1"/>
    <n v="164.71"/>
    <s v="002"/>
  </r>
  <r>
    <s v="APR-26"/>
    <x v="0"/>
    <s v="51500"/>
    <x v="22"/>
    <m/>
    <s v="Materials Purchased"/>
    <s v="353"/>
    <s v="IT Infrastructure"/>
    <x v="1"/>
    <n v="-42.8"/>
    <s v="002"/>
  </r>
  <r>
    <s v="FEB-26"/>
    <x v="0"/>
    <s v="51500"/>
    <x v="22"/>
    <s v="Materials Purchased"/>
    <s v="Materials Purchased"/>
    <s v="353"/>
    <s v="IT Infrastructure"/>
    <x v="1"/>
    <n v="2691.92"/>
    <s v="002"/>
  </r>
  <r>
    <s v="FEB-26"/>
    <x v="0"/>
    <s v="51500"/>
    <x v="22"/>
    <m/>
    <s v="Materials Purchased"/>
    <s v="353"/>
    <s v="IT Infrastructure"/>
    <x v="1"/>
    <n v="-699.64"/>
    <s v="002"/>
  </r>
  <r>
    <s v="JAN-26"/>
    <x v="0"/>
    <s v="51500"/>
    <x v="22"/>
    <s v="Materials Purchased"/>
    <s v="Materials Purchased"/>
    <s v="353"/>
    <s v="IT Infrastructure"/>
    <x v="1"/>
    <n v="125.65"/>
    <s v="002"/>
  </r>
  <r>
    <s v="JAN-26"/>
    <x v="0"/>
    <s v="51500"/>
    <x v="22"/>
    <m/>
    <s v="Materials Purchased"/>
    <s v="353"/>
    <s v="IT Infrastructure"/>
    <x v="1"/>
    <n v="-32.659999999999997"/>
    <s v="002"/>
  </r>
  <r>
    <s v="JUN-26"/>
    <x v="0"/>
    <s v="51500"/>
    <x v="22"/>
    <s v="Accruals - Materials Purchased"/>
    <s v="Materials Purchased"/>
    <s v="353"/>
    <s v="IT Infrastructure"/>
    <x v="1"/>
    <n v="-874.2"/>
    <s v="002"/>
  </r>
  <r>
    <s v="JUN-26"/>
    <x v="0"/>
    <s v="51500"/>
    <x v="22"/>
    <s v="Materials Purchased"/>
    <s v="Materials Purchased"/>
    <s v="353"/>
    <s v="IT Infrastructure"/>
    <x v="1"/>
    <n v="375.17"/>
    <s v="002"/>
  </r>
  <r>
    <s v="JUN-26"/>
    <x v="0"/>
    <s v="51500"/>
    <x v="22"/>
    <m/>
    <s v="Materials Purchased"/>
    <s v="353"/>
    <s v="IT Infrastructure"/>
    <x v="1"/>
    <n v="129.69"/>
    <s v="002"/>
  </r>
  <r>
    <s v="MAR-26"/>
    <x v="0"/>
    <s v="51500"/>
    <x v="22"/>
    <s v="Materials Purchased"/>
    <s v="Materials Purchased"/>
    <s v="353"/>
    <s v="IT Infrastructure"/>
    <x v="1"/>
    <n v="3877.08"/>
    <s v="002"/>
  </r>
  <r>
    <s v="MAR-26"/>
    <x v="0"/>
    <s v="51500"/>
    <x v="22"/>
    <m/>
    <s v="Materials Purchased"/>
    <s v="353"/>
    <s v="IT Infrastructure"/>
    <x v="1"/>
    <n v="-1007.64"/>
    <s v="002"/>
  </r>
  <r>
    <s v="MAY-26"/>
    <x v="0"/>
    <s v="51500"/>
    <x v="22"/>
    <s v="Accruals - Materials Purchased"/>
    <s v="Materials Purchased"/>
    <s v="353"/>
    <s v="IT Infrastructure"/>
    <x v="1"/>
    <n v="874.2"/>
    <s v="002"/>
  </r>
  <r>
    <s v="MAY-26"/>
    <x v="0"/>
    <s v="51500"/>
    <x v="22"/>
    <s v="Materials Purchased"/>
    <s v="Materials Purchased"/>
    <s v="353"/>
    <s v="IT Infrastructure"/>
    <x v="1"/>
    <n v="342.69"/>
    <s v="002"/>
  </r>
  <r>
    <s v="MAY-26"/>
    <x v="0"/>
    <s v="51500"/>
    <x v="22"/>
    <m/>
    <s v="Materials Purchased"/>
    <s v="353"/>
    <s v="IT Infrastructure"/>
    <x v="1"/>
    <n v="-316.26"/>
    <s v="002"/>
  </r>
  <r>
    <s v="APR-26"/>
    <x v="0"/>
    <s v="51500"/>
    <x v="22"/>
    <s v="Materials Purchased"/>
    <s v="Materials Purchased"/>
    <s v="352"/>
    <s v="IT Client Technology"/>
    <x v="1"/>
    <n v="-8004.89"/>
    <s v="002"/>
  </r>
  <r>
    <s v="APR-26"/>
    <x v="0"/>
    <s v="51500"/>
    <x v="22"/>
    <m/>
    <s v="Materials Purchased"/>
    <s v="352"/>
    <s v="IT Client Technology"/>
    <x v="1"/>
    <n v="2080.4699999999998"/>
    <s v="002"/>
  </r>
  <r>
    <s v="FEB-26"/>
    <x v="0"/>
    <s v="51500"/>
    <x v="22"/>
    <s v="Accruals - Materials Purchased"/>
    <s v="Materials Purchased"/>
    <s v="352"/>
    <s v="IT Client Technology"/>
    <x v="1"/>
    <n v="-5265"/>
    <s v="002"/>
  </r>
  <r>
    <s v="FEB-26"/>
    <x v="0"/>
    <s v="51500"/>
    <x v="22"/>
    <s v="Materials Purchased"/>
    <s v="Materials Purchased"/>
    <s v="352"/>
    <s v="IT Client Technology"/>
    <x v="1"/>
    <n v="-46901.15"/>
    <s v="002"/>
  </r>
  <r>
    <s v="FEB-26"/>
    <x v="0"/>
    <s v="51500"/>
    <x v="22"/>
    <m/>
    <s v="Materials Purchased"/>
    <s v="352"/>
    <s v="IT Client Technology"/>
    <x v="1"/>
    <n v="12189.62"/>
    <s v="002"/>
  </r>
  <r>
    <s v="JAN-26"/>
    <x v="0"/>
    <s v="51500"/>
    <x v="22"/>
    <s v="Accruals - Materials Purchased"/>
    <s v="Materials Purchased"/>
    <s v="352"/>
    <s v="IT Client Technology"/>
    <x v="1"/>
    <n v="5265"/>
    <s v="002"/>
  </r>
  <r>
    <s v="JAN-26"/>
    <x v="0"/>
    <s v="51500"/>
    <x v="22"/>
    <s v="Materials Purchased"/>
    <s v="Materials Purchased"/>
    <s v="352"/>
    <s v="IT Client Technology"/>
    <x v="1"/>
    <n v="57835.95"/>
    <s v="002"/>
  </r>
  <r>
    <s v="JAN-26"/>
    <x v="0"/>
    <s v="51500"/>
    <x v="22"/>
    <m/>
    <s v="Materials Purchased"/>
    <s v="352"/>
    <s v="IT Client Technology"/>
    <x v="1"/>
    <n v="-15031.57"/>
    <s v="002"/>
  </r>
  <r>
    <s v="JUN-26"/>
    <x v="0"/>
    <s v="51500"/>
    <x v="22"/>
    <s v="Accruals - Materials Purchased"/>
    <s v="Materials Purchased"/>
    <s v="352"/>
    <s v="IT Client Technology"/>
    <x v="1"/>
    <n v="-31794"/>
    <s v="002"/>
  </r>
  <r>
    <s v="JUN-26"/>
    <x v="0"/>
    <s v="51500"/>
    <x v="22"/>
    <s v="Materials Purchased"/>
    <s v="Materials Purchased"/>
    <s v="352"/>
    <s v="Client Technology"/>
    <x v="1"/>
    <n v="1215.8"/>
    <s v="002"/>
  </r>
  <r>
    <s v="JUN-26"/>
    <x v="0"/>
    <s v="51500"/>
    <x v="22"/>
    <s v="Materials Purchased"/>
    <s v="Materials Purchased"/>
    <s v="352"/>
    <s v="IT Client Technology"/>
    <x v="1"/>
    <n v="-15797.26"/>
    <s v="002"/>
  </r>
  <r>
    <s v="JUN-26"/>
    <x v="0"/>
    <s v="51500"/>
    <x v="22"/>
    <m/>
    <s v="Materials Purchased"/>
    <s v="352"/>
    <s v="IT Client Technology"/>
    <x v="1"/>
    <n v="12368.97"/>
    <s v="002"/>
  </r>
  <r>
    <s v="MAR-26"/>
    <x v="0"/>
    <s v="51500"/>
    <x v="22"/>
    <s v="Materials Purchased"/>
    <s v="Materials Purchased"/>
    <s v="352"/>
    <s v="IT Client Technology"/>
    <x v="1"/>
    <n v="5118.51"/>
    <s v="002"/>
  </r>
  <r>
    <s v="MAR-26"/>
    <x v="0"/>
    <s v="51500"/>
    <x v="22"/>
    <m/>
    <s v="Materials Purchased"/>
    <s v="352"/>
    <s v="IT Client Technology"/>
    <x v="1"/>
    <n v="-1330.3"/>
    <s v="002"/>
  </r>
  <r>
    <s v="MAY-26"/>
    <x v="0"/>
    <s v="51500"/>
    <x v="22"/>
    <s v="Accruals - Materials Purchased"/>
    <s v="Materials Purchased"/>
    <s v="352"/>
    <s v="IT Client Technology"/>
    <x v="1"/>
    <n v="31794"/>
    <s v="002"/>
  </r>
  <r>
    <s v="MAY-26"/>
    <x v="0"/>
    <s v="51500"/>
    <x v="22"/>
    <s v="Materials Purchased"/>
    <s v="Materials Purchased"/>
    <s v="352"/>
    <s v="IT Client Technology"/>
    <x v="1"/>
    <n v="16247.63"/>
    <s v="002"/>
  </r>
  <r>
    <s v="MAY-26"/>
    <x v="0"/>
    <s v="51500"/>
    <x v="22"/>
    <m/>
    <s v="Materials Purchased"/>
    <s v="352"/>
    <s v="IT Client Technology"/>
    <x v="1"/>
    <n v="-12018.39"/>
    <s v="002"/>
  </r>
  <r>
    <s v="JUN-26"/>
    <x v="0"/>
    <s v="51500"/>
    <x v="22"/>
    <s v="Materials Purchased"/>
    <s v="Materials Purchased"/>
    <s v="351"/>
    <s v="Customer Applications"/>
    <x v="1"/>
    <n v="37.9"/>
    <s v="002"/>
  </r>
  <r>
    <s v="FEB-26"/>
    <x v="0"/>
    <s v="51500"/>
    <x v="22"/>
    <s v="Materials Purchased"/>
    <s v="Materials Purchased"/>
    <s v="320"/>
    <s v="Corporate Accounting"/>
    <x v="1"/>
    <n v="-3060"/>
    <s v="002"/>
  </r>
  <r>
    <s v="JAN-26"/>
    <x v="0"/>
    <s v="51500"/>
    <x v="22"/>
    <s v="Materials Purchased"/>
    <s v="Materials Purchased"/>
    <s v="320"/>
    <s v="Corporate Accounting"/>
    <x v="1"/>
    <n v="3060"/>
    <s v="002"/>
  </r>
  <r>
    <s v="APR-26"/>
    <x v="0"/>
    <s v="51500"/>
    <x v="22"/>
    <s v="Materials Purchased"/>
    <s v="Materials Purchased"/>
    <s v="316"/>
    <s v="Payroll"/>
    <x v="1"/>
    <n v="1227407.75"/>
    <s v="002"/>
  </r>
  <r>
    <s v="APR-26"/>
    <x v="0"/>
    <s v="51500"/>
    <x v="22"/>
    <m/>
    <s v="Materials Purchased"/>
    <s v="316"/>
    <s v="Payroll"/>
    <x v="1"/>
    <n v="-1227407.75"/>
    <s v="002"/>
  </r>
  <r>
    <s v="APR-26"/>
    <x v="0"/>
    <s v="51500"/>
    <x v="22"/>
    <s v="Materials Purchased"/>
    <s v="Materials Purchased"/>
    <s v="306"/>
    <s v="Energy Settlements"/>
    <x v="1"/>
    <n v="0"/>
    <s v="002"/>
  </r>
  <r>
    <s v="FEB-26"/>
    <x v="0"/>
    <s v="51500"/>
    <x v="22"/>
    <s v="Materials Purchased"/>
    <s v="Materials Purchased"/>
    <s v="306"/>
    <s v="Energy Settlements"/>
    <x v="1"/>
    <n v="-1095"/>
    <s v="002"/>
  </r>
  <r>
    <s v="MAR-26"/>
    <x v="0"/>
    <s v="51500"/>
    <x v="22"/>
    <s v="Materials Purchased"/>
    <s v="Materials Purchased"/>
    <s v="306"/>
    <s v="Energy Settlements"/>
    <x v="1"/>
    <n v="0"/>
    <s v="002"/>
  </r>
  <r>
    <s v="MAY-26"/>
    <x v="0"/>
    <s v="51500"/>
    <x v="22"/>
    <s v="Materials Purchased"/>
    <s v="Materials Purchased"/>
    <s v="306"/>
    <s v="Energy Settlements"/>
    <x v="1"/>
    <n v="1095"/>
    <s v="002"/>
  </r>
  <r>
    <s v="APR-26"/>
    <x v="0"/>
    <s v="51500"/>
    <x v="22"/>
    <s v="Accruals - Materials Purchased"/>
    <s v="Materials Purchased"/>
    <s v="264"/>
    <s v="Mail Services"/>
    <x v="1"/>
    <n v="-10000"/>
    <s v="002"/>
  </r>
  <r>
    <s v="APR-26"/>
    <x v="0"/>
    <s v="51500"/>
    <x v="22"/>
    <s v="Materials Purchased"/>
    <s v="Materials Purchased"/>
    <s v="264"/>
    <s v="Mail Services"/>
    <x v="1"/>
    <n v="19501.57"/>
    <s v="002"/>
  </r>
  <r>
    <s v="FEB-26"/>
    <x v="0"/>
    <s v="51500"/>
    <x v="22"/>
    <s v="Materials Purchased"/>
    <s v="Materials Purchased"/>
    <s v="264"/>
    <s v="Mail Services"/>
    <x v="1"/>
    <n v="20029.009999999998"/>
    <s v="002"/>
  </r>
  <r>
    <s v="JAN-26"/>
    <x v="0"/>
    <s v="51500"/>
    <x v="22"/>
    <s v="Materials Purchased"/>
    <s v="Materials Purchased"/>
    <s v="264"/>
    <s v="Mail Services"/>
    <x v="1"/>
    <n v="12531.52"/>
    <s v="002"/>
  </r>
  <r>
    <s v="JUN-26"/>
    <x v="0"/>
    <s v="51500"/>
    <x v="22"/>
    <s v="Materials Purchased"/>
    <s v="Materials Purchased"/>
    <s v="264"/>
    <s v="Mail Services"/>
    <x v="1"/>
    <n v="7856.53"/>
    <s v="002"/>
  </r>
  <r>
    <s v="MAR-26"/>
    <x v="0"/>
    <s v="51500"/>
    <x v="22"/>
    <s v="Accruals - Materials Purchased"/>
    <s v="Materials Purchased"/>
    <s v="264"/>
    <s v="Mail Services"/>
    <x v="1"/>
    <n v="10000"/>
    <s v="002"/>
  </r>
  <r>
    <s v="MAR-26"/>
    <x v="0"/>
    <s v="51500"/>
    <x v="22"/>
    <s v="Materials Purchased"/>
    <s v="Materials Purchased"/>
    <s v="264"/>
    <s v="Mail Services"/>
    <x v="1"/>
    <n v="7110.45"/>
    <s v="002"/>
  </r>
  <r>
    <s v="MAY-26"/>
    <x v="0"/>
    <s v="51500"/>
    <x v="22"/>
    <s v="Materials Purchased"/>
    <s v="Materials Purchased"/>
    <s v="264"/>
    <s v="Mail Services"/>
    <x v="1"/>
    <n v="13188.39"/>
    <s v="002"/>
  </r>
  <r>
    <s v="APR-26"/>
    <x v="0"/>
    <s v="51500"/>
    <x v="22"/>
    <s v="Materials Purchased"/>
    <s v="Materials Purchased"/>
    <s v="234"/>
    <s v="SinglePhase DistrMtr"/>
    <x v="1"/>
    <n v="397.71"/>
    <s v="002"/>
  </r>
  <r>
    <s v="JUN-26"/>
    <x v="0"/>
    <s v="51500"/>
    <x v="22"/>
    <s v="Materials Purchased"/>
    <s v="Materials Purchased"/>
    <s v="234"/>
    <s v="SinglePhase DistrMtr"/>
    <x v="1"/>
    <n v="-795.42"/>
    <s v="002"/>
  </r>
  <r>
    <s v="APR-26"/>
    <x v="0"/>
    <s v="51500"/>
    <x v="22"/>
    <s v="Materials Purchased"/>
    <s v="Materials Purchased"/>
    <s v="229"/>
    <s v="Cust Experience / Marketing"/>
    <x v="1"/>
    <n v="1349.91"/>
    <s v="002"/>
  </r>
  <r>
    <s v="MAY-26"/>
    <x v="0"/>
    <s v="51500"/>
    <x v="22"/>
    <s v="Materials Purchased"/>
    <s v="Materials Purchased"/>
    <s v="229"/>
    <s v="Cust Experience / Marketing"/>
    <x v="1"/>
    <n v="-1349.91"/>
    <s v="002"/>
  </r>
  <r>
    <s v="FEB-26"/>
    <x v="0"/>
    <s v="51500"/>
    <x v="22"/>
    <s v="Materials Purchased"/>
    <s v="Materials Purchased"/>
    <s v="227"/>
    <s v="Corporate Communications"/>
    <x v="1"/>
    <n v="212.14"/>
    <s v="002"/>
  </r>
  <r>
    <s v="JAN-26"/>
    <x v="0"/>
    <s v="51500"/>
    <x v="22"/>
    <s v="Materials Purchased"/>
    <s v="Materials Purchased"/>
    <s v="227"/>
    <s v="Corporate Communications"/>
    <x v="1"/>
    <n v="1819.92"/>
    <s v="002"/>
  </r>
  <r>
    <s v="JUN-26"/>
    <x v="0"/>
    <s v="51500"/>
    <x v="22"/>
    <s v="Materials Purchased"/>
    <s v="Materials Purchased"/>
    <s v="227"/>
    <s v="Corporate Communications"/>
    <x v="1"/>
    <n v="79.02"/>
    <s v="002"/>
  </r>
  <r>
    <s v="MAR-26"/>
    <x v="0"/>
    <s v="51500"/>
    <x v="22"/>
    <s v="Materials Purchased"/>
    <s v="Materials Purchased"/>
    <s v="227"/>
    <s v="Corporate Communications"/>
    <x v="1"/>
    <n v="614.26"/>
    <s v="002"/>
  </r>
  <r>
    <s v="FEB-26"/>
    <x v="0"/>
    <s v="51500"/>
    <x v="22"/>
    <s v="Materials Purchased"/>
    <s v="Materials Purchased"/>
    <s v="226"/>
    <s v="Community Investment"/>
    <x v="1"/>
    <n v="380.1"/>
    <s v="002"/>
  </r>
  <r>
    <s v="MAY-26"/>
    <x v="0"/>
    <s v="51500"/>
    <x v="22"/>
    <s v="Materials Purchased"/>
    <s v="Materials Purchased"/>
    <s v="226"/>
    <s v="Community Investment"/>
    <x v="1"/>
    <n v="106.61"/>
    <s v="002"/>
  </r>
  <r>
    <s v="FEB-26"/>
    <x v="0"/>
    <s v="51500"/>
    <x v="22"/>
    <s v="Materials Purchased"/>
    <s v="Materials Purchased"/>
    <s v="211"/>
    <s v="Occupational Health"/>
    <x v="1"/>
    <n v="9964.66"/>
    <s v="002"/>
  </r>
  <r>
    <s v="JAN-26"/>
    <x v="0"/>
    <s v="51500"/>
    <x v="22"/>
    <s v="Materials Purchased"/>
    <s v="Materials Purchased"/>
    <s v="211"/>
    <s v="Occupational Health"/>
    <x v="1"/>
    <n v="237.75"/>
    <s v="002"/>
  </r>
  <r>
    <s v="MAR-26"/>
    <x v="0"/>
    <s v="51500"/>
    <x v="22"/>
    <s v="Materials Purchased"/>
    <s v="Materials Purchased"/>
    <s v="211"/>
    <s v="Occupational Health"/>
    <x v="1"/>
    <n v="240.76"/>
    <s v="002"/>
  </r>
  <r>
    <s v="APR-26"/>
    <x v="0"/>
    <s v="51500"/>
    <x v="22"/>
    <s v="Materials Purchased"/>
    <s v="Materials Purchased"/>
    <s v="203"/>
    <s v="Talent Development"/>
    <x v="1"/>
    <n v="22.36"/>
    <s v="002"/>
  </r>
  <r>
    <s v="FEB-26"/>
    <x v="0"/>
    <s v="51500"/>
    <x v="22"/>
    <s v="Materials Purchased"/>
    <s v="Materials Purchased"/>
    <s v="203"/>
    <s v="Talent Development"/>
    <x v="1"/>
    <n v="271.7"/>
    <s v="002"/>
  </r>
  <r>
    <s v="JAN-26"/>
    <x v="0"/>
    <s v="51500"/>
    <x v="22"/>
    <s v="Materials Purchased"/>
    <s v="Materials Purchased"/>
    <s v="203"/>
    <s v="Talent Development"/>
    <x v="1"/>
    <n v="45027.33"/>
    <s v="002"/>
  </r>
  <r>
    <s v="MAR-26"/>
    <x v="0"/>
    <s v="51500"/>
    <x v="22"/>
    <s v="Materials Purchased"/>
    <s v="Materials Purchased"/>
    <s v="203"/>
    <s v="Talent Development"/>
    <x v="1"/>
    <n v="22553.18"/>
    <s v="002"/>
  </r>
  <r>
    <s v="APR-26"/>
    <x v="0"/>
    <s v="51500"/>
    <x v="22"/>
    <s v="Materials Purchased"/>
    <s v="Materials Purchased"/>
    <s v="201"/>
    <s v="Personnel Adm"/>
    <x v="1"/>
    <n v="164.21"/>
    <s v="002"/>
  </r>
  <r>
    <s v="FEB-26"/>
    <x v="0"/>
    <s v="51500"/>
    <x v="22"/>
    <s v="Materials Purchased"/>
    <s v="Materials Purchased"/>
    <s v="201"/>
    <s v="HR Operations"/>
    <x v="1"/>
    <n v="4433"/>
    <s v="002"/>
  </r>
  <r>
    <s v="FEB-26"/>
    <x v="0"/>
    <s v="51500"/>
    <x v="22"/>
    <s v="Materials Purchased"/>
    <s v="Materials Purchased"/>
    <s v="201"/>
    <s v="Personnel Adm"/>
    <x v="1"/>
    <n v="258.62"/>
    <s v="002"/>
  </r>
  <r>
    <s v="JAN-26"/>
    <x v="0"/>
    <s v="51500"/>
    <x v="22"/>
    <s v="Materials Purchased"/>
    <s v="Materials Purchased"/>
    <s v="201"/>
    <s v="Personnel Adm"/>
    <x v="1"/>
    <n v="409.82"/>
    <s v="002"/>
  </r>
  <r>
    <s v="JUN-26"/>
    <x v="0"/>
    <s v="51500"/>
    <x v="22"/>
    <s v="Materials Purchased"/>
    <s v="Materials Purchased"/>
    <s v="201"/>
    <s v="HR Operations"/>
    <x v="1"/>
    <n v="-1695.15"/>
    <s v="002"/>
  </r>
  <r>
    <s v="MAR-26"/>
    <x v="0"/>
    <s v="51500"/>
    <x v="22"/>
    <s v="Materials Purchased"/>
    <s v="Materials Purchased"/>
    <s v="201"/>
    <s v="HR Operations"/>
    <x v="1"/>
    <n v="-4433"/>
    <s v="002"/>
  </r>
  <r>
    <s v="MAY-26"/>
    <x v="0"/>
    <s v="51500"/>
    <x v="22"/>
    <s v="Materials Purchased"/>
    <s v="Materials Purchased"/>
    <s v="201"/>
    <s v="HR Operations"/>
    <x v="1"/>
    <n v="1695.15"/>
    <s v="002"/>
  </r>
  <r>
    <s v="APR-26"/>
    <x v="0"/>
    <s v="51500"/>
    <x v="22"/>
    <s v="Materials Purchased"/>
    <s v="Materials Purchased"/>
    <s v="195"/>
    <s v="Safety"/>
    <x v="1"/>
    <n v="6553.76"/>
    <s v="002"/>
  </r>
  <r>
    <s v="FEB-26"/>
    <x v="0"/>
    <s v="51500"/>
    <x v="22"/>
    <s v="Materials Purchased"/>
    <s v="Materials Purchased"/>
    <s v="195"/>
    <s v="Safety"/>
    <x v="1"/>
    <n v="7730.78"/>
    <s v="002"/>
  </r>
  <r>
    <s v="JAN-26"/>
    <x v="0"/>
    <s v="51500"/>
    <x v="22"/>
    <s v="Materials Purchased"/>
    <s v="Materials Purchased"/>
    <s v="195"/>
    <s v="Safety"/>
    <x v="1"/>
    <n v="687.94"/>
    <s v="002"/>
  </r>
  <r>
    <s v="JUN-26"/>
    <x v="0"/>
    <s v="51500"/>
    <x v="22"/>
    <s v="Materials Purchased"/>
    <s v="Materials Purchased"/>
    <s v="195"/>
    <s v="Safety"/>
    <x v="1"/>
    <n v="475.74"/>
    <s v="002"/>
  </r>
  <r>
    <s v="MAR-26"/>
    <x v="0"/>
    <s v="51500"/>
    <x v="22"/>
    <s v="Materials Purchased"/>
    <s v="Materials Purchased"/>
    <s v="195"/>
    <s v="Safety"/>
    <x v="1"/>
    <n v="4358.95"/>
    <s v="002"/>
  </r>
  <r>
    <s v="MAY-26"/>
    <x v="0"/>
    <s v="51500"/>
    <x v="22"/>
    <s v="Materials Purchased"/>
    <s v="Materials Purchased"/>
    <s v="195"/>
    <s v="Safety"/>
    <x v="1"/>
    <n v="7810.86"/>
    <s v="002"/>
  </r>
  <r>
    <s v="APR-26"/>
    <x v="0"/>
    <s v="51500"/>
    <x v="22"/>
    <s v="Materials Purchased"/>
    <s v="Materials Purchased"/>
    <s v="193"/>
    <s v="Energy Delivery Environmental"/>
    <x v="1"/>
    <n v="317.27999999999997"/>
    <s v="002"/>
  </r>
  <r>
    <s v="FEB-26"/>
    <x v="0"/>
    <s v="51500"/>
    <x v="22"/>
    <s v="Materials Purchased"/>
    <s v="Materials Purchased"/>
    <s v="193"/>
    <s v="Energy Delivery Environmental"/>
    <x v="1"/>
    <n v="257.83999999999997"/>
    <s v="002"/>
  </r>
  <r>
    <s v="JAN-26"/>
    <x v="0"/>
    <s v="51500"/>
    <x v="22"/>
    <s v="Materials Purchased"/>
    <s v="Materials Purchased"/>
    <s v="193"/>
    <s v="Energy Delivery Environmental"/>
    <x v="1"/>
    <n v="192.77"/>
    <s v="002"/>
  </r>
  <r>
    <s v="APR-26"/>
    <x v="0"/>
    <s v="51500"/>
    <x v="22"/>
    <s v="Materials Purchased"/>
    <s v="Materials Purchased"/>
    <s v="162"/>
    <s v="Corporate Security"/>
    <x v="1"/>
    <n v="606.94000000000005"/>
    <s v="002"/>
  </r>
  <r>
    <s v="FEB-26"/>
    <x v="0"/>
    <s v="51500"/>
    <x v="22"/>
    <s v="Materials Purchased"/>
    <s v="Materials Purchased"/>
    <s v="162"/>
    <s v="Corporate Security"/>
    <x v="1"/>
    <n v="21.74"/>
    <s v="002"/>
  </r>
  <r>
    <s v="JAN-26"/>
    <x v="0"/>
    <s v="51500"/>
    <x v="22"/>
    <s v="Materials Purchased"/>
    <s v="Materials Purchased"/>
    <s v="162"/>
    <s v="Corporate Security"/>
    <x v="1"/>
    <n v="1036.02"/>
    <s v="002"/>
  </r>
  <r>
    <s v="JUN-26"/>
    <x v="0"/>
    <s v="51500"/>
    <x v="22"/>
    <s v="Materials Purchased"/>
    <s v="Materials Purchased"/>
    <s v="162"/>
    <s v="Corporate Security"/>
    <x v="1"/>
    <n v="0"/>
    <s v="002"/>
  </r>
  <r>
    <s v="MAR-26"/>
    <x v="0"/>
    <s v="51500"/>
    <x v="22"/>
    <s v="Materials Purchased"/>
    <s v="Materials Purchased"/>
    <s v="162"/>
    <s v="Corporate Security"/>
    <x v="1"/>
    <n v="369.57"/>
    <s v="002"/>
  </r>
  <r>
    <s v="MAY-26"/>
    <x v="0"/>
    <s v="51500"/>
    <x v="22"/>
    <s v="Materials Purchased"/>
    <s v="Materials Purchased"/>
    <s v="162"/>
    <s v="Corporate Security"/>
    <x v="1"/>
    <n v="1290"/>
    <s v="002"/>
  </r>
  <r>
    <s v="APR-26"/>
    <x v="0"/>
    <s v="51500"/>
    <x v="22"/>
    <s v="Materials Purchased"/>
    <s v="Materials Purchased"/>
    <s v="161"/>
    <s v="Risk Management"/>
    <x v="1"/>
    <n v="1680.36"/>
    <s v="002"/>
  </r>
  <r>
    <s v="MAR-26"/>
    <x v="0"/>
    <s v="51500"/>
    <x v="22"/>
    <s v="Materials Purchased"/>
    <s v="Materials Purchased"/>
    <s v="161"/>
    <s v="Risk Management"/>
    <x v="1"/>
    <n v="10.42"/>
    <s v="002"/>
  </r>
  <r>
    <s v="MAY-26"/>
    <x v="0"/>
    <s v="51500"/>
    <x v="22"/>
    <s v="Materials Purchased"/>
    <s v="Materials Purchased"/>
    <s v="161"/>
    <s v="Risk Management"/>
    <x v="1"/>
    <n v="-1680.36"/>
    <s v="002"/>
  </r>
  <r>
    <s v="APR-26"/>
    <x v="0"/>
    <s v="51500"/>
    <x v="23"/>
    <s v="Stores Clearing - SGS"/>
    <s v="Stores Clearing"/>
    <s v="662"/>
    <s v="SPG Training"/>
    <x v="1"/>
    <n v="61.71"/>
    <s v="002"/>
  </r>
  <r>
    <s v="APR-26"/>
    <x v="0"/>
    <s v="51500"/>
    <x v="23"/>
    <m/>
    <s v="Stores Clearing"/>
    <s v="662"/>
    <s v="SPG Training"/>
    <x v="1"/>
    <n v="-30.85"/>
    <s v="002"/>
  </r>
  <r>
    <s v="FEB-26"/>
    <x v="0"/>
    <s v="51500"/>
    <x v="23"/>
    <s v="Stores Clearing - SGS"/>
    <s v="Stores Clearing"/>
    <s v="662"/>
    <s v="SPG Training"/>
    <x v="1"/>
    <n v="18.88"/>
    <s v="002"/>
  </r>
  <r>
    <s v="FEB-26"/>
    <x v="0"/>
    <s v="51500"/>
    <x v="23"/>
    <m/>
    <s v="Stores Clearing"/>
    <s v="662"/>
    <s v="SPG Training"/>
    <x v="1"/>
    <n v="-9.44"/>
    <s v="002"/>
  </r>
  <r>
    <s v="JAN-26"/>
    <x v="0"/>
    <s v="51500"/>
    <x v="23"/>
    <s v="Stores Clearing - SGS"/>
    <s v="Stores Clearing"/>
    <s v="662"/>
    <s v="SPG Training"/>
    <x v="1"/>
    <n v="144.84"/>
    <s v="002"/>
  </r>
  <r>
    <s v="JAN-26"/>
    <x v="0"/>
    <s v="51500"/>
    <x v="23"/>
    <m/>
    <s v="Stores Clearing"/>
    <s v="662"/>
    <s v="SPG Training"/>
    <x v="1"/>
    <n v="-72.42"/>
    <s v="002"/>
  </r>
  <r>
    <s v="JUN-26"/>
    <x v="0"/>
    <s v="51500"/>
    <x v="23"/>
    <s v="Stores Clearing - SGS"/>
    <s v="Stores Clearing"/>
    <s v="662"/>
    <s v="SPG Training"/>
    <x v="1"/>
    <n v="285.07"/>
    <s v="002"/>
  </r>
  <r>
    <s v="JUN-26"/>
    <x v="0"/>
    <s v="51500"/>
    <x v="23"/>
    <m/>
    <s v="Stores Clearing"/>
    <s v="662"/>
    <s v="SPG Training"/>
    <x v="1"/>
    <n v="-142.53"/>
    <s v="002"/>
  </r>
  <r>
    <s v="MAR-26"/>
    <x v="0"/>
    <s v="51500"/>
    <x v="23"/>
    <s v="Stores Clearing - SGS"/>
    <s v="Stores Clearing"/>
    <s v="662"/>
    <s v="SPG Training"/>
    <x v="1"/>
    <n v="182.84"/>
    <s v="002"/>
  </r>
  <r>
    <s v="MAR-26"/>
    <x v="0"/>
    <s v="51500"/>
    <x v="23"/>
    <m/>
    <s v="Stores Clearing"/>
    <s v="662"/>
    <s v="SPG Training"/>
    <x v="1"/>
    <n v="-91.4"/>
    <s v="002"/>
  </r>
  <r>
    <s v="MAY-26"/>
    <x v="0"/>
    <s v="51500"/>
    <x v="23"/>
    <s v="Stores Clearing - SGS"/>
    <s v="Stores Clearing"/>
    <s v="662"/>
    <s v="SPG Training"/>
    <x v="1"/>
    <n v="147.88999999999999"/>
    <s v="002"/>
  </r>
  <r>
    <s v="MAY-26"/>
    <x v="0"/>
    <s v="51500"/>
    <x v="23"/>
    <m/>
    <s v="Stores Clearing"/>
    <s v="662"/>
    <s v="SPG Training"/>
    <x v="1"/>
    <n v="-73.930000000000007"/>
    <s v="002"/>
  </r>
  <r>
    <s v="FEB-26"/>
    <x v="0"/>
    <s v="51500"/>
    <x v="23"/>
    <s v="Stores Clearing - SGS"/>
    <s v="Stores Clearing"/>
    <s v="661"/>
    <s v="SPG Personnel Svcs"/>
    <x v="1"/>
    <n v="20.43"/>
    <s v="002"/>
  </r>
  <r>
    <s v="FEB-26"/>
    <x v="0"/>
    <s v="51500"/>
    <x v="23"/>
    <m/>
    <s v="Stores Clearing"/>
    <s v="661"/>
    <s v="SPG Personnel Svcs"/>
    <x v="1"/>
    <n v="-10.210000000000001"/>
    <s v="002"/>
  </r>
  <r>
    <s v="JUN-26"/>
    <x v="0"/>
    <s v="51500"/>
    <x v="23"/>
    <s v="Stores Clearing - SGS"/>
    <s v="Stores Clearing"/>
    <s v="661"/>
    <s v="SPG Personnel Svcs"/>
    <x v="1"/>
    <n v="0.42"/>
    <s v="002"/>
  </r>
  <r>
    <s v="JUN-26"/>
    <x v="0"/>
    <s v="51500"/>
    <x v="23"/>
    <m/>
    <s v="Stores Clearing"/>
    <s v="661"/>
    <s v="SPG Personnel Svcs"/>
    <x v="1"/>
    <n v="-0.2"/>
    <s v="002"/>
  </r>
  <r>
    <s v="MAR-26"/>
    <x v="0"/>
    <s v="51500"/>
    <x v="23"/>
    <s v="Stores Clearing - SGS"/>
    <s v="Stores Clearing"/>
    <s v="661"/>
    <s v="SPG Personnel Svcs"/>
    <x v="1"/>
    <n v="6.35"/>
    <s v="002"/>
  </r>
  <r>
    <s v="MAR-26"/>
    <x v="0"/>
    <s v="51500"/>
    <x v="23"/>
    <m/>
    <s v="Stores Clearing"/>
    <s v="661"/>
    <s v="SPG Personnel Svcs"/>
    <x v="1"/>
    <n v="-3.17"/>
    <s v="002"/>
  </r>
  <r>
    <s v="MAY-26"/>
    <x v="0"/>
    <s v="51500"/>
    <x v="23"/>
    <s v="Stores Clearing - SGS"/>
    <s v="Stores Clearing"/>
    <s v="661"/>
    <s v="SPG Personnel Svcs"/>
    <x v="1"/>
    <n v="14.48"/>
    <s v="002"/>
  </r>
  <r>
    <s v="MAY-26"/>
    <x v="0"/>
    <s v="51500"/>
    <x v="23"/>
    <m/>
    <s v="Stores Clearing"/>
    <s v="661"/>
    <s v="SPG Personnel Svcs"/>
    <x v="1"/>
    <n v="-7.24"/>
    <s v="002"/>
  </r>
  <r>
    <s v="FEB-26"/>
    <x v="0"/>
    <s v="51500"/>
    <x v="23"/>
    <s v="Stores Clearing - SGS"/>
    <s v="Stores Clearing"/>
    <s v="659"/>
    <s v="SPG Material Mgmt"/>
    <x v="1"/>
    <n v="5.24"/>
    <s v="002"/>
  </r>
  <r>
    <s v="FEB-26"/>
    <x v="0"/>
    <s v="51500"/>
    <x v="23"/>
    <m/>
    <s v="Stores Clearing"/>
    <s v="659"/>
    <s v="SPG Material Mgmt"/>
    <x v="1"/>
    <n v="-2.62"/>
    <s v="002"/>
  </r>
  <r>
    <s v="JAN-26"/>
    <x v="0"/>
    <s v="51500"/>
    <x v="23"/>
    <s v="Stores Clearing - SGS"/>
    <s v="Stores Clearing"/>
    <s v="659"/>
    <s v="SPG Material Mgmt"/>
    <x v="1"/>
    <n v="59.98"/>
    <s v="002"/>
  </r>
  <r>
    <s v="JAN-26"/>
    <x v="0"/>
    <s v="51500"/>
    <x v="23"/>
    <m/>
    <s v="Stores Clearing"/>
    <s v="659"/>
    <s v="SPG Material Mgmt"/>
    <x v="1"/>
    <n v="-29.98"/>
    <s v="002"/>
  </r>
  <r>
    <s v="MAR-26"/>
    <x v="0"/>
    <s v="51500"/>
    <x v="23"/>
    <s v="Stores Clearing - SGS"/>
    <s v="Stores Clearing"/>
    <s v="659"/>
    <s v="SPG Material Mgmt"/>
    <x v="1"/>
    <n v="1.77"/>
    <s v="002"/>
  </r>
  <r>
    <s v="MAR-26"/>
    <x v="0"/>
    <s v="51500"/>
    <x v="23"/>
    <m/>
    <s v="Stores Clearing"/>
    <s v="659"/>
    <s v="SPG Material Mgmt"/>
    <x v="1"/>
    <n v="-0.89"/>
    <s v="002"/>
  </r>
  <r>
    <s v="FEB-26"/>
    <x v="0"/>
    <s v="51500"/>
    <x v="23"/>
    <s v="Stores Clearing - SGS"/>
    <s v="Stores Clearing"/>
    <s v="658"/>
    <s v="SPG Business Support"/>
    <x v="1"/>
    <n v="4.49"/>
    <s v="002"/>
  </r>
  <r>
    <s v="FEB-26"/>
    <x v="0"/>
    <s v="51500"/>
    <x v="23"/>
    <m/>
    <s v="Stores Clearing"/>
    <s v="658"/>
    <s v="SPG Business Support"/>
    <x v="1"/>
    <n v="-2.25"/>
    <s v="002"/>
  </r>
  <r>
    <s v="JAN-26"/>
    <x v="0"/>
    <s v="51500"/>
    <x v="23"/>
    <s v="Stores Clearing - SGS"/>
    <s v="Stores Clearing"/>
    <s v="658"/>
    <s v="SPG Business Support"/>
    <x v="1"/>
    <n v="20.05"/>
    <s v="002"/>
  </r>
  <r>
    <s v="JAN-26"/>
    <x v="0"/>
    <s v="51500"/>
    <x v="23"/>
    <m/>
    <s v="Stores Clearing"/>
    <s v="658"/>
    <s v="SPG Business Support"/>
    <x v="1"/>
    <n v="-10.029999999999999"/>
    <s v="002"/>
  </r>
  <r>
    <s v="MAY-26"/>
    <x v="0"/>
    <s v="51500"/>
    <x v="23"/>
    <s v="Stores Clearing - SGS"/>
    <s v="Stores Clearing"/>
    <s v="658"/>
    <s v="SPG Business Support"/>
    <x v="1"/>
    <n v="5.86"/>
    <s v="002"/>
  </r>
  <r>
    <s v="MAY-26"/>
    <x v="0"/>
    <s v="51500"/>
    <x v="23"/>
    <m/>
    <s v="Stores Clearing"/>
    <s v="658"/>
    <s v="SPG Business Support"/>
    <x v="1"/>
    <n v="-2.92"/>
    <s v="002"/>
  </r>
  <r>
    <s v="APR-26"/>
    <x v="0"/>
    <s v="51500"/>
    <x v="23"/>
    <s v="Stores Clearing - SGS"/>
    <s v="Stores Clearing"/>
    <s v="654"/>
    <s v="SPG Outage Team"/>
    <x v="1"/>
    <n v="16.350000000000001"/>
    <s v="002"/>
  </r>
  <r>
    <s v="APR-26"/>
    <x v="0"/>
    <s v="51500"/>
    <x v="23"/>
    <m/>
    <s v="Stores Clearing"/>
    <s v="654"/>
    <s v="SPG Outage Team"/>
    <x v="1"/>
    <n v="-8.17"/>
    <s v="002"/>
  </r>
  <r>
    <s v="FEB-26"/>
    <x v="0"/>
    <s v="51500"/>
    <x v="23"/>
    <s v="Stores Clearing - SGS"/>
    <s v="Stores Clearing"/>
    <s v="654"/>
    <s v="SPG Outage Team"/>
    <x v="1"/>
    <n v="74.02"/>
    <s v="002"/>
  </r>
  <r>
    <s v="FEB-26"/>
    <x v="0"/>
    <s v="51500"/>
    <x v="23"/>
    <m/>
    <s v="Stores Clearing"/>
    <s v="654"/>
    <s v="SPG Outage Team"/>
    <x v="1"/>
    <n v="-37"/>
    <s v="002"/>
  </r>
  <r>
    <s v="MAY-26"/>
    <x v="0"/>
    <s v="51500"/>
    <x v="23"/>
    <s v="Stores Clearing - SGS"/>
    <s v="Stores Clearing"/>
    <s v="654"/>
    <s v="SPG Outage Team"/>
    <x v="1"/>
    <n v="2.0299999999999998"/>
    <s v="002"/>
  </r>
  <r>
    <s v="MAY-26"/>
    <x v="0"/>
    <s v="51500"/>
    <x v="23"/>
    <m/>
    <s v="Stores Clearing"/>
    <s v="654"/>
    <s v="SPG Outage Team"/>
    <x v="1"/>
    <n v="-1.01"/>
    <s v="002"/>
  </r>
  <r>
    <s v="MAR-26"/>
    <x v="0"/>
    <s v="51500"/>
    <x v="23"/>
    <s v="Stores Clearing - SGS"/>
    <s v="Stores Clearing"/>
    <s v="651"/>
    <s v="SPG Environmental"/>
    <x v="1"/>
    <n v="0.48"/>
    <s v="002"/>
  </r>
  <r>
    <s v="MAR-26"/>
    <x v="0"/>
    <s v="51500"/>
    <x v="23"/>
    <m/>
    <s v="Stores Clearing"/>
    <s v="651"/>
    <s v="SPG Environmental"/>
    <x v="1"/>
    <n v="-0.24"/>
    <s v="002"/>
  </r>
  <r>
    <s v="APR-26"/>
    <x v="0"/>
    <s v="51500"/>
    <x v="23"/>
    <s v="Stores Clearing - SGS"/>
    <s v="Stores Clearing"/>
    <s v="650"/>
    <s v="SPG Plant Manager"/>
    <x v="1"/>
    <n v="72.040000000000006"/>
    <s v="002"/>
  </r>
  <r>
    <s v="APR-26"/>
    <x v="0"/>
    <s v="51500"/>
    <x v="23"/>
    <m/>
    <s v="Stores Clearing"/>
    <s v="650"/>
    <s v="SPG Plant Manager"/>
    <x v="1"/>
    <n v="-36.020000000000003"/>
    <s v="002"/>
  </r>
  <r>
    <s v="JUN-26"/>
    <x v="0"/>
    <s v="51500"/>
    <x v="23"/>
    <s v="Stores Clearing - TEP"/>
    <s v="Stores Clearing"/>
    <s v="353"/>
    <s v="IT Infrastructure"/>
    <x v="1"/>
    <n v="10.46"/>
    <s v="002"/>
  </r>
  <r>
    <s v="JUN-26"/>
    <x v="0"/>
    <s v="51500"/>
    <x v="23"/>
    <m/>
    <s v="Stores Clearing"/>
    <s v="353"/>
    <s v="IT Infrastructure"/>
    <x v="1"/>
    <n v="-2.72"/>
    <s v="002"/>
  </r>
  <r>
    <s v="APR-26"/>
    <x v="0"/>
    <s v="51500"/>
    <x v="23"/>
    <s v="Stores Clearing - TEP"/>
    <s v="Stores Clearing"/>
    <s v="264"/>
    <s v="Mail Services"/>
    <x v="1"/>
    <n v="2518.84"/>
    <s v="002"/>
  </r>
  <r>
    <s v="FEB-26"/>
    <x v="0"/>
    <s v="51500"/>
    <x v="23"/>
    <s v="Stores Clearing - TEP"/>
    <s v="Stores Clearing"/>
    <s v="264"/>
    <s v="Mail Services"/>
    <x v="1"/>
    <n v="1762.17"/>
    <s v="002"/>
  </r>
  <r>
    <s v="JAN-26"/>
    <x v="0"/>
    <s v="51500"/>
    <x v="23"/>
    <s v="Stores Clearing - TEP"/>
    <s v="Stores Clearing"/>
    <s v="264"/>
    <s v="Mail Services"/>
    <x v="1"/>
    <n v="2817.45"/>
    <s v="002"/>
  </r>
  <r>
    <s v="JUN-26"/>
    <x v="0"/>
    <s v="51500"/>
    <x v="23"/>
    <s v="Stores Clearing - TEP"/>
    <s v="Stores Clearing"/>
    <s v="264"/>
    <s v="Mail Services"/>
    <x v="1"/>
    <n v="2014.73"/>
    <s v="002"/>
  </r>
  <r>
    <s v="MAR-26"/>
    <x v="0"/>
    <s v="51500"/>
    <x v="23"/>
    <s v="Stores Clearing - TEP"/>
    <s v="Stores Clearing"/>
    <s v="264"/>
    <s v="Mail Services"/>
    <x v="1"/>
    <n v="1694.93"/>
    <s v="002"/>
  </r>
  <r>
    <s v="MAY-26"/>
    <x v="0"/>
    <s v="51500"/>
    <x v="23"/>
    <s v="Stores Clearing - TEP"/>
    <s v="Stores Clearing"/>
    <s v="264"/>
    <s v="Mail Services"/>
    <x v="1"/>
    <n v="2019.3"/>
    <s v="002"/>
  </r>
  <r>
    <s v="APR-26"/>
    <x v="0"/>
    <s v="51500"/>
    <x v="24"/>
    <s v="Chemicals &amp; Compound"/>
    <s v="Chemicals &amp; Compound"/>
    <s v="264"/>
    <s v="Mail Services"/>
    <x v="1"/>
    <n v="1173.92"/>
    <s v="002"/>
  </r>
  <r>
    <s v="FEB-26"/>
    <x v="0"/>
    <s v="51500"/>
    <x v="24"/>
    <s v="Chemicals &amp; Compound"/>
    <s v="Chemicals &amp; Compound"/>
    <s v="264"/>
    <s v="Mail Services"/>
    <x v="1"/>
    <n v="865.31"/>
    <s v="002"/>
  </r>
  <r>
    <s v="JUN-26"/>
    <x v="0"/>
    <s v="51500"/>
    <x v="24"/>
    <s v="Chemicals &amp; Compound"/>
    <s v="Chemicals &amp; Compound"/>
    <s v="264"/>
    <s v="Mail Services"/>
    <x v="1"/>
    <n v="1730.62"/>
    <s v="002"/>
  </r>
  <r>
    <s v="MAR-26"/>
    <x v="0"/>
    <s v="51500"/>
    <x v="24"/>
    <s v="Chemicals &amp; Compound"/>
    <s v="Chemicals &amp; Compound"/>
    <s v="264"/>
    <s v="Mail Services"/>
    <x v="1"/>
    <n v="638.45000000000005"/>
    <s v="002"/>
  </r>
  <r>
    <s v="APR-26"/>
    <x v="0"/>
    <s v="51500"/>
    <x v="25"/>
    <s v="Pers Protect Equip"/>
    <s v="Pers Protect Equip"/>
    <s v="994"/>
    <s v="Welding &amp; Fab Shop"/>
    <x v="1"/>
    <n v="150"/>
    <s v="002"/>
  </r>
  <r>
    <s v="FEB-26"/>
    <x v="0"/>
    <s v="51500"/>
    <x v="25"/>
    <s v="Pers Protect Equip"/>
    <s v="Pers Protect Equip"/>
    <s v="994"/>
    <s v="Welding &amp; Fab Shop"/>
    <x v="1"/>
    <n v="150"/>
    <s v="002"/>
  </r>
  <r>
    <s v="MAR-26"/>
    <x v="0"/>
    <s v="51500"/>
    <x v="25"/>
    <s v="Pers Protect Equip"/>
    <s v="Pers Protect Equip"/>
    <s v="994"/>
    <s v="Welding &amp; Fab Shop"/>
    <x v="1"/>
    <n v="150"/>
    <s v="002"/>
  </r>
  <r>
    <s v="FEB-26"/>
    <x v="0"/>
    <s v="51500"/>
    <x v="25"/>
    <s v="Pers Protect Equip"/>
    <s v="Pers Protect Equip"/>
    <s v="993"/>
    <s v="Fleet Services"/>
    <x v="1"/>
    <n v="138.38999999999999"/>
    <s v="002"/>
  </r>
  <r>
    <s v="JAN-26"/>
    <x v="0"/>
    <s v="51500"/>
    <x v="25"/>
    <s v="Pers Protect Equip"/>
    <s v="Pers Protect Equip"/>
    <s v="993"/>
    <s v="Fleet Services"/>
    <x v="1"/>
    <n v="150"/>
    <s v="002"/>
  </r>
  <r>
    <s v="APR-26"/>
    <x v="0"/>
    <s v="51500"/>
    <x v="25"/>
    <s v="Pers Protect Equip"/>
    <s v="Pers Protect Equip"/>
    <s v="987"/>
    <s v="Electronics/Comm C&amp;M"/>
    <x v="1"/>
    <n v="56.17"/>
    <s v="002"/>
  </r>
  <r>
    <s v="APR-26"/>
    <x v="0"/>
    <s v="51500"/>
    <x v="25"/>
    <m/>
    <s v="Pers Protect Equip"/>
    <s v="987"/>
    <s v="Electronics/Comm C&amp;M"/>
    <x v="1"/>
    <n v="-14.6"/>
    <s v="002"/>
  </r>
  <r>
    <s v="FEB-26"/>
    <x v="0"/>
    <s v="51500"/>
    <x v="25"/>
    <s v="Pers Protect Equip"/>
    <s v="Pers Protect Equip"/>
    <s v="987"/>
    <s v="Electronics/Comm C&amp;M"/>
    <x v="1"/>
    <n v="592.41"/>
    <s v="002"/>
  </r>
  <r>
    <s v="FEB-26"/>
    <x v="0"/>
    <s v="51500"/>
    <x v="25"/>
    <m/>
    <s v="Pers Protect Equip"/>
    <s v="987"/>
    <s v="Electronics/Comm C&amp;M"/>
    <x v="1"/>
    <n v="-114.98"/>
    <s v="002"/>
  </r>
  <r>
    <s v="JAN-26"/>
    <x v="0"/>
    <s v="51500"/>
    <x v="25"/>
    <s v="Pers Protect Equip"/>
    <s v="Pers Protect Equip"/>
    <s v="987"/>
    <s v="Electronics/Comm C&amp;M"/>
    <x v="1"/>
    <n v="594.03"/>
    <s v="002"/>
  </r>
  <r>
    <s v="JAN-26"/>
    <x v="0"/>
    <s v="51500"/>
    <x v="25"/>
    <m/>
    <s v="Pers Protect Equip"/>
    <s v="987"/>
    <s v="Electronics/Comm C&amp;M"/>
    <x v="1"/>
    <n v="-37.44"/>
    <s v="002"/>
  </r>
  <r>
    <s v="JUN-26"/>
    <x v="0"/>
    <s v="51500"/>
    <x v="25"/>
    <s v="Pers Protect Equip"/>
    <s v="Pers Protect Equip"/>
    <s v="987"/>
    <s v="Electronics/Comm C&amp;M"/>
    <x v="1"/>
    <n v="1580.59"/>
    <s v="002"/>
  </r>
  <r>
    <s v="JUN-26"/>
    <x v="0"/>
    <s v="51500"/>
    <x v="25"/>
    <m/>
    <s v="Pers Protect Equip"/>
    <s v="987"/>
    <s v="Electronics/Comm C&amp;M"/>
    <x v="1"/>
    <n v="-371.81"/>
    <s v="002"/>
  </r>
  <r>
    <s v="MAR-26"/>
    <x v="0"/>
    <s v="51500"/>
    <x v="25"/>
    <s v="Pers Protect Equip"/>
    <s v="Pers Protect Equip"/>
    <s v="987"/>
    <s v="Electronics/Comm C&amp;M"/>
    <x v="1"/>
    <n v="813.93"/>
    <s v="002"/>
  </r>
  <r>
    <s v="MAR-26"/>
    <x v="0"/>
    <s v="51500"/>
    <x v="25"/>
    <m/>
    <s v="Pers Protect Equip"/>
    <s v="987"/>
    <s v="Electronics/Comm C&amp;M"/>
    <x v="1"/>
    <n v="-211.54"/>
    <s v="002"/>
  </r>
  <r>
    <s v="MAY-26"/>
    <x v="0"/>
    <s v="51500"/>
    <x v="25"/>
    <s v="Pers Protect Equip"/>
    <s v="Pers Protect Equip"/>
    <s v="987"/>
    <s v="Electronics/Comm C&amp;M"/>
    <x v="1"/>
    <n v="1712.61"/>
    <s v="002"/>
  </r>
  <r>
    <s v="MAY-26"/>
    <x v="0"/>
    <s v="51500"/>
    <x v="25"/>
    <m/>
    <s v="Pers Protect Equip"/>
    <s v="987"/>
    <s v="Electronics/Comm C&amp;M"/>
    <x v="1"/>
    <n v="-445.11"/>
    <s v="002"/>
  </r>
  <r>
    <s v="APR-26"/>
    <x v="0"/>
    <s v="51500"/>
    <x v="25"/>
    <s v="Pers Protect Equip"/>
    <s v="Pers Protect Equip"/>
    <s v="986"/>
    <s v="Electronic Relay C&amp;M"/>
    <x v="1"/>
    <n v="1110.24"/>
    <s v="002"/>
  </r>
  <r>
    <s v="FEB-26"/>
    <x v="0"/>
    <s v="51500"/>
    <x v="25"/>
    <s v="Pers Protect Equip"/>
    <s v="Pers Protect Equip"/>
    <s v="986"/>
    <s v="Electronic Relay C&amp;M"/>
    <x v="1"/>
    <n v="150"/>
    <s v="002"/>
  </r>
  <r>
    <s v="JAN-26"/>
    <x v="0"/>
    <s v="51500"/>
    <x v="25"/>
    <s v="Pers Protect Equip"/>
    <s v="Pers Protect Equip"/>
    <s v="986"/>
    <s v="Electronic Relay C&amp;M"/>
    <x v="1"/>
    <n v="860.47"/>
    <s v="002"/>
  </r>
  <r>
    <s v="JUN-26"/>
    <x v="0"/>
    <s v="51500"/>
    <x v="25"/>
    <s v="Pers Protect Equip"/>
    <s v="Pers Protect Equip"/>
    <s v="986"/>
    <s v="Electronic Relay C&amp;M"/>
    <x v="1"/>
    <n v="333.71"/>
    <s v="002"/>
  </r>
  <r>
    <s v="MAR-26"/>
    <x v="0"/>
    <s v="51500"/>
    <x v="25"/>
    <s v="Pers Protect Equip"/>
    <s v="Pers Protect Equip"/>
    <s v="986"/>
    <s v="Electronic Relay C&amp;M"/>
    <x v="1"/>
    <n v="1976.55"/>
    <s v="002"/>
  </r>
  <r>
    <s v="MAY-26"/>
    <x v="0"/>
    <s v="51500"/>
    <x v="25"/>
    <s v="Pers Protect Equip"/>
    <s v="Pers Protect Equip"/>
    <s v="986"/>
    <s v="Electronic Relay C&amp;M"/>
    <x v="1"/>
    <n v="665.46"/>
    <s v="002"/>
  </r>
  <r>
    <s v="APR-26"/>
    <x v="0"/>
    <s v="51500"/>
    <x v="25"/>
    <s v="Pers Protect Equip"/>
    <s v="Pers Protect Equip"/>
    <s v="981"/>
    <s v="Subst Const/Maint"/>
    <x v="1"/>
    <n v="300"/>
    <s v="002"/>
  </r>
  <r>
    <s v="FEB-26"/>
    <x v="0"/>
    <s v="51500"/>
    <x v="25"/>
    <s v="Pers Protect Equip"/>
    <s v="Pers Protect Equip"/>
    <s v="981"/>
    <s v="Subst Const/Maint"/>
    <x v="1"/>
    <n v="1500"/>
    <s v="002"/>
  </r>
  <r>
    <s v="JUN-26"/>
    <x v="0"/>
    <s v="51500"/>
    <x v="25"/>
    <s v="Pers Protect Equip"/>
    <s v="Pers Protect Equip"/>
    <s v="981"/>
    <s v="Subst Const/Maint"/>
    <x v="1"/>
    <n v="300"/>
    <s v="002"/>
  </r>
  <r>
    <s v="MAY-26"/>
    <x v="0"/>
    <s v="51500"/>
    <x v="25"/>
    <s v="Pers Protect Equip"/>
    <s v="Pers Protect Equip"/>
    <s v="981"/>
    <s v="Subst Const/Maint"/>
    <x v="1"/>
    <n v="300"/>
    <s v="002"/>
  </r>
  <r>
    <s v="JAN-26"/>
    <x v="0"/>
    <s v="51500"/>
    <x v="25"/>
    <s v="Pers Protect Equip"/>
    <s v="Pers Protect Equip"/>
    <s v="950"/>
    <s v="Low Voltage"/>
    <x v="1"/>
    <n v="150"/>
    <s v="002"/>
  </r>
  <r>
    <s v="MAR-26"/>
    <x v="0"/>
    <s v="51500"/>
    <x v="25"/>
    <s v="Pers Protect Equip"/>
    <s v="Pers Protect Equip"/>
    <s v="950"/>
    <s v="Low Voltage"/>
    <x v="1"/>
    <n v="266.67"/>
    <s v="002"/>
  </r>
  <r>
    <s v="MAR-26"/>
    <x v="0"/>
    <s v="51500"/>
    <x v="25"/>
    <s v="Pers Protect Equip"/>
    <s v="Pers Protect Equip"/>
    <s v="945"/>
    <s v="GIS Quality Mapping Support"/>
    <x v="1"/>
    <n v="121.96"/>
    <s v="002"/>
  </r>
  <r>
    <s v="JAN-26"/>
    <x v="0"/>
    <s v="51500"/>
    <x v="25"/>
    <s v="Pers Protect Equip"/>
    <s v="Pers Protect Equip"/>
    <s v="939"/>
    <s v="Landscaping"/>
    <x v="1"/>
    <n v="147.82"/>
    <s v="002"/>
  </r>
  <r>
    <s v="APR-26"/>
    <x v="0"/>
    <s v="51500"/>
    <x v="25"/>
    <s v="Pers Protect Equip"/>
    <s v="Pers Protect Equip"/>
    <s v="933"/>
    <s v="Vegetation Management"/>
    <x v="1"/>
    <n v="150"/>
    <s v="002"/>
  </r>
  <r>
    <s v="MAY-26"/>
    <x v="0"/>
    <s v="51500"/>
    <x v="25"/>
    <s v="Pers Protect Equip"/>
    <s v="Pers Protect Equip"/>
    <s v="933"/>
    <s v="Vegetation Management"/>
    <x v="1"/>
    <n v="136.22"/>
    <s v="002"/>
  </r>
  <r>
    <s v="FEB-26"/>
    <x v="0"/>
    <s v="51500"/>
    <x v="25"/>
    <s v="Pers Protect Equip"/>
    <s v="Pers Protect Equip"/>
    <s v="932"/>
    <s v="Asset Management"/>
    <x v="1"/>
    <n v="334.68"/>
    <s v="002"/>
  </r>
  <r>
    <s v="MAR-26"/>
    <x v="0"/>
    <s v="51500"/>
    <x v="25"/>
    <s v="Pers Protect Equip"/>
    <s v="Pers Protect Equip"/>
    <s v="932"/>
    <s v="Asset Management"/>
    <x v="1"/>
    <n v="604.35"/>
    <s v="002"/>
  </r>
  <r>
    <s v="JAN-26"/>
    <x v="0"/>
    <s v="51500"/>
    <x v="25"/>
    <s v="Pers Protect Equip"/>
    <s v="Pers Protect Equip"/>
    <s v="928"/>
    <s v="Constr &amp; Maint Resources"/>
    <x v="1"/>
    <n v="656.5"/>
    <s v="002"/>
  </r>
  <r>
    <s v="MAR-26"/>
    <x v="0"/>
    <s v="51500"/>
    <x v="25"/>
    <s v="Pers Protect Equip"/>
    <s v="Pers Protect Equip"/>
    <s v="927"/>
    <s v="Maint, Trans and Trouble"/>
    <x v="1"/>
    <n v="300"/>
    <s v="002"/>
  </r>
  <r>
    <s v="APR-26"/>
    <x v="0"/>
    <s v="51500"/>
    <x v="25"/>
    <s v="Pers Protect Equip"/>
    <s v="Pers Protect Equip"/>
    <s v="926"/>
    <s v="Design"/>
    <x v="1"/>
    <n v="300"/>
    <s v="002"/>
  </r>
  <r>
    <s v="JAN-26"/>
    <x v="0"/>
    <s v="51500"/>
    <x v="25"/>
    <s v="Pers Protect Equip"/>
    <s v="Pers Protect Equip"/>
    <s v="926"/>
    <s v="Design"/>
    <x v="1"/>
    <n v="300"/>
    <s v="002"/>
  </r>
  <r>
    <s v="MAR-26"/>
    <x v="0"/>
    <s v="51500"/>
    <x v="25"/>
    <s v="Pers Protect Equip"/>
    <s v="Pers Protect Equip"/>
    <s v="926"/>
    <s v="Design"/>
    <x v="1"/>
    <n v="300"/>
    <s v="002"/>
  </r>
  <r>
    <s v="MAY-26"/>
    <x v="0"/>
    <s v="51500"/>
    <x v="25"/>
    <s v="Pers Protect Equip"/>
    <s v="Pers Protect Equip"/>
    <s v="926"/>
    <s v="Design"/>
    <x v="1"/>
    <n v="150"/>
    <s v="002"/>
  </r>
  <r>
    <s v="APR-26"/>
    <x v="0"/>
    <s v="51500"/>
    <x v="25"/>
    <s v="Pers Protect Equip"/>
    <s v="Pers Protect Equip"/>
    <s v="872"/>
    <s v="Warehouse"/>
    <x v="1"/>
    <n v="300"/>
    <s v="002"/>
  </r>
  <r>
    <s v="JAN-26"/>
    <x v="0"/>
    <s v="51500"/>
    <x v="25"/>
    <s v="Pers Protect Equip"/>
    <s v="Pers Protect Equip"/>
    <s v="872"/>
    <s v="Warehouse"/>
    <x v="1"/>
    <n v="274.83999999999997"/>
    <s v="002"/>
  </r>
  <r>
    <s v="JUN-26"/>
    <x v="0"/>
    <s v="51500"/>
    <x v="25"/>
    <s v="Pers Protect Equip"/>
    <s v="Pers Protect Equip"/>
    <s v="872"/>
    <s v="Warehouse"/>
    <x v="1"/>
    <n v="0"/>
    <s v="002"/>
  </r>
  <r>
    <s v="MAY-26"/>
    <x v="0"/>
    <s v="51500"/>
    <x v="25"/>
    <s v="Pers Protect Equip"/>
    <s v="Pers Protect Equip"/>
    <s v="872"/>
    <s v="Warehouse"/>
    <x v="1"/>
    <n v="150"/>
    <s v="002"/>
  </r>
  <r>
    <s v="APR-26"/>
    <x v="0"/>
    <s v="51500"/>
    <x v="25"/>
    <s v="Pers Protect Equip"/>
    <s v="Pers Protect Equip"/>
    <s v="870"/>
    <s v="Matls Svc/HazardWste"/>
    <x v="1"/>
    <n v="81.36"/>
    <s v="002"/>
  </r>
  <r>
    <s v="APR-26"/>
    <x v="0"/>
    <s v="51500"/>
    <x v="25"/>
    <s v="Pers Protect Equip"/>
    <s v="Pers Protect Equip"/>
    <s v="824"/>
    <s v="Land Resources"/>
    <x v="1"/>
    <n v="150"/>
    <s v="002"/>
  </r>
  <r>
    <s v="JUN-26"/>
    <x v="0"/>
    <s v="51500"/>
    <x v="25"/>
    <s v="Pers Protect Equip"/>
    <s v="Pers Protect Equip"/>
    <s v="805"/>
    <s v="Corp Environmental Services"/>
    <x v="1"/>
    <n v="89.08"/>
    <s v="002"/>
  </r>
  <r>
    <s v="FEB-26"/>
    <x v="0"/>
    <s v="51500"/>
    <x v="25"/>
    <s v="Pers Protect Equip"/>
    <s v="Pers Protect Equip"/>
    <s v="725"/>
    <s v="Subst Dsgn/Proj Eng"/>
    <x v="1"/>
    <n v="150"/>
    <s v="002"/>
  </r>
  <r>
    <s v="JUN-26"/>
    <x v="0"/>
    <s v="51500"/>
    <x v="25"/>
    <s v="Pers Protect Equip"/>
    <s v="Pers Protect Equip"/>
    <s v="662"/>
    <s v="SPG Training"/>
    <x v="1"/>
    <n v="109.05"/>
    <s v="002"/>
  </r>
  <r>
    <s v="JUN-26"/>
    <x v="0"/>
    <s v="51500"/>
    <x v="25"/>
    <m/>
    <s v="Pers Protect Equip"/>
    <s v="662"/>
    <s v="SPG Training"/>
    <x v="1"/>
    <n v="-54.53"/>
    <s v="002"/>
  </r>
  <r>
    <s v="MAY-26"/>
    <x v="0"/>
    <s v="51500"/>
    <x v="25"/>
    <s v="Pers Protect Equip"/>
    <s v="Pers Protect Equip"/>
    <s v="653"/>
    <s v="SPG Safety/Security"/>
    <x v="1"/>
    <n v="150"/>
    <s v="002"/>
  </r>
  <r>
    <s v="JUN-26"/>
    <x v="0"/>
    <s v="51500"/>
    <x v="25"/>
    <s v="Pers Protect Equip"/>
    <s v="Pers Protect Equip"/>
    <s v="510"/>
    <s v="Gila, Luna &amp; Renewable Admin"/>
    <x v="1"/>
    <n v="150"/>
    <s v="002"/>
  </r>
  <r>
    <s v="APR-26"/>
    <x v="0"/>
    <s v="51500"/>
    <x v="25"/>
    <s v="Pers Protect Equip"/>
    <s v="Pers Protect Equip"/>
    <s v="502"/>
    <s v="ER Environmental"/>
    <x v="1"/>
    <n v="141.66999999999999"/>
    <s v="002"/>
  </r>
  <r>
    <s v="FEB-26"/>
    <x v="0"/>
    <s v="51500"/>
    <x v="25"/>
    <s v="Pers Protect Equip"/>
    <s v="Pers Protect Equip"/>
    <s v="502"/>
    <s v="ER Environmental"/>
    <x v="1"/>
    <n v="150"/>
    <s v="002"/>
  </r>
  <r>
    <s v="JUN-26"/>
    <x v="0"/>
    <s v="51500"/>
    <x v="25"/>
    <s v="Pers Protect Equip"/>
    <s v="Pers Protect Equip"/>
    <s v="432"/>
    <s v="TPP Electrical Maint"/>
    <x v="1"/>
    <n v="150"/>
    <s v="002"/>
  </r>
  <r>
    <s v="MAY-26"/>
    <x v="0"/>
    <s v="51500"/>
    <x v="25"/>
    <s v="Pers Protect Equip"/>
    <s v="Pers Protect Equip"/>
    <s v="432"/>
    <s v="TPP Electrical Maint"/>
    <x v="1"/>
    <n v="150"/>
    <s v="002"/>
  </r>
  <r>
    <s v="APR-26"/>
    <x v="0"/>
    <s v="51500"/>
    <x v="25"/>
    <s v="Pers Protect Equip"/>
    <s v="Pers Protect Equip"/>
    <s v="431"/>
    <s v="TPP Mechanical Maint"/>
    <x v="1"/>
    <n v="300"/>
    <s v="002"/>
  </r>
  <r>
    <s v="FEB-26"/>
    <x v="0"/>
    <s v="51500"/>
    <x v="25"/>
    <s v="Pers Protect Equip"/>
    <s v="Pers Protect Equip"/>
    <s v="431"/>
    <s v="TPP Mechanical Maint"/>
    <x v="1"/>
    <n v="275.01"/>
    <s v="002"/>
  </r>
  <r>
    <s v="JAN-26"/>
    <x v="0"/>
    <s v="51500"/>
    <x v="25"/>
    <s v="Pers Protect Equip"/>
    <s v="Pers Protect Equip"/>
    <s v="431"/>
    <s v="TPP Mechanical Maint"/>
    <x v="1"/>
    <n v="450"/>
    <m/>
  </r>
  <r>
    <s v="JUN-26"/>
    <x v="0"/>
    <s v="51500"/>
    <x v="25"/>
    <s v="Pers Protect Equip"/>
    <s v="Pers Protect Equip"/>
    <s v="431"/>
    <s v="TPP Mechanical Maint"/>
    <x v="1"/>
    <n v="300"/>
    <s v="002"/>
  </r>
  <r>
    <s v="MAR-26"/>
    <x v="0"/>
    <s v="51500"/>
    <x v="25"/>
    <s v="Pers Protect Equip"/>
    <s v="Pers Protect Equip"/>
    <s v="431"/>
    <s v="TPP Mechanical Maint"/>
    <x v="1"/>
    <n v="129.71"/>
    <s v="002"/>
  </r>
  <r>
    <s v="APR-26"/>
    <x v="0"/>
    <s v="51500"/>
    <x v="25"/>
    <s v="Pers Protect Equip"/>
    <s v="Pers Protect Equip"/>
    <s v="411"/>
    <s v="TPP Operations"/>
    <x v="1"/>
    <n v="150"/>
    <s v="002"/>
  </r>
  <r>
    <s v="JAN-26"/>
    <x v="0"/>
    <s v="51500"/>
    <x v="25"/>
    <s v="Pers Protect Equip"/>
    <s v="Pers Protect Equip"/>
    <s v="411"/>
    <s v="TPP Operations"/>
    <x v="1"/>
    <n v="150"/>
    <s v="002"/>
  </r>
  <r>
    <s v="FEB-26"/>
    <x v="0"/>
    <s v="51500"/>
    <x v="25"/>
    <s v="Pers Protect Equip"/>
    <s v="Pers Protect Equip"/>
    <s v="356"/>
    <s v="IS PMO"/>
    <x v="1"/>
    <n v="345.11"/>
    <s v="002"/>
  </r>
  <r>
    <s v="FEB-26"/>
    <x v="0"/>
    <s v="51500"/>
    <x v="25"/>
    <m/>
    <s v="Pers Protect Equip"/>
    <s v="356"/>
    <s v="IS PMO"/>
    <x v="1"/>
    <n v="-89.7"/>
    <s v="002"/>
  </r>
  <r>
    <s v="MAR-26"/>
    <x v="0"/>
    <s v="51500"/>
    <x v="25"/>
    <s v="Pers Protect Equip"/>
    <s v="Pers Protect Equip"/>
    <s v="356"/>
    <s v="IS PMO"/>
    <x v="1"/>
    <n v="196.32"/>
    <s v="002"/>
  </r>
  <r>
    <s v="MAR-26"/>
    <x v="0"/>
    <s v="51500"/>
    <x v="25"/>
    <m/>
    <s v="Pers Protect Equip"/>
    <s v="356"/>
    <s v="IS PMO"/>
    <x v="1"/>
    <n v="-51.02"/>
    <s v="002"/>
  </r>
  <r>
    <s v="FEB-26"/>
    <x v="0"/>
    <s v="51500"/>
    <x v="25"/>
    <s v="Pers Protect Equip"/>
    <s v="Pers Protect Equip"/>
    <s v="353"/>
    <s v="IT Infrastructure"/>
    <x v="1"/>
    <n v="792.33"/>
    <s v="002"/>
  </r>
  <r>
    <s v="FEB-26"/>
    <x v="0"/>
    <s v="51500"/>
    <x v="25"/>
    <m/>
    <s v="Pers Protect Equip"/>
    <s v="353"/>
    <s v="IT Infrastructure"/>
    <x v="1"/>
    <n v="-205.93"/>
    <s v="002"/>
  </r>
  <r>
    <s v="MAR-26"/>
    <x v="0"/>
    <s v="51500"/>
    <x v="25"/>
    <s v="Pers Protect Equip"/>
    <s v="Pers Protect Equip"/>
    <s v="353"/>
    <s v="IT Infrastructure"/>
    <x v="1"/>
    <n v="977.01"/>
    <s v="002"/>
  </r>
  <r>
    <s v="MAR-26"/>
    <x v="0"/>
    <s v="51500"/>
    <x v="25"/>
    <m/>
    <s v="Pers Protect Equip"/>
    <s v="353"/>
    <s v="IT Infrastructure"/>
    <x v="1"/>
    <n v="-253.92"/>
    <s v="002"/>
  </r>
  <r>
    <s v="MAY-26"/>
    <x v="0"/>
    <s v="51500"/>
    <x v="25"/>
    <s v="Pers Protect Equip"/>
    <s v="Pers Protect Equip"/>
    <s v="353"/>
    <s v="IT Infrastructure"/>
    <x v="1"/>
    <n v="93.43"/>
    <s v="002"/>
  </r>
  <r>
    <s v="MAY-26"/>
    <x v="0"/>
    <s v="51500"/>
    <x v="25"/>
    <m/>
    <s v="Pers Protect Equip"/>
    <s v="353"/>
    <s v="IT Infrastructure"/>
    <x v="1"/>
    <n v="-24.28"/>
    <s v="002"/>
  </r>
  <r>
    <s v="APR-26"/>
    <x v="0"/>
    <s v="51500"/>
    <x v="25"/>
    <s v="Pers Protect Equip"/>
    <s v="Pers Protect Equip"/>
    <s v="195"/>
    <s v="Safety"/>
    <x v="1"/>
    <n v="1641.84"/>
    <s v="002"/>
  </r>
  <r>
    <s v="FEB-26"/>
    <x v="0"/>
    <s v="51500"/>
    <x v="25"/>
    <s v="Pers Protect Equip"/>
    <s v="Pers Protect Equip"/>
    <s v="195"/>
    <s v="Safety"/>
    <x v="1"/>
    <n v="1200"/>
    <s v="002"/>
  </r>
  <r>
    <s v="JAN-26"/>
    <x v="0"/>
    <s v="51500"/>
    <x v="25"/>
    <s v="Pers Protect Equip"/>
    <s v="Pers Protect Equip"/>
    <s v="195"/>
    <s v="Safety"/>
    <x v="1"/>
    <n v="579.88"/>
    <s v="002"/>
  </r>
  <r>
    <s v="JUN-26"/>
    <x v="0"/>
    <s v="51500"/>
    <x v="25"/>
    <s v="Pers Protect Equip"/>
    <s v="Pers Protect Equip"/>
    <s v="195"/>
    <s v="Safety"/>
    <x v="1"/>
    <n v="1308.8800000000001"/>
    <s v="002"/>
  </r>
  <r>
    <s v="MAR-26"/>
    <x v="0"/>
    <s v="51500"/>
    <x v="25"/>
    <s v="Pers Protect Equip"/>
    <s v="Pers Protect Equip"/>
    <s v="195"/>
    <s v="Safety"/>
    <x v="1"/>
    <n v="450"/>
    <s v="002"/>
  </r>
  <r>
    <s v="MAY-26"/>
    <x v="0"/>
    <s v="51500"/>
    <x v="25"/>
    <s v="Pers Protect Equip"/>
    <s v="Pers Protect Equip"/>
    <s v="195"/>
    <s v="Safety"/>
    <x v="1"/>
    <n v="1108.98"/>
    <s v="002"/>
  </r>
  <r>
    <s v="APR-26"/>
    <x v="0"/>
    <s v="51500"/>
    <x v="25"/>
    <s v="Pers Protect Equip"/>
    <s v="Pers Protect Equip"/>
    <s v="193"/>
    <s v="Energy Delivery Environmental"/>
    <x v="1"/>
    <n v="183.7"/>
    <s v="002"/>
  </r>
  <r>
    <s v="JUN-26"/>
    <x v="0"/>
    <s v="51500"/>
    <x v="25"/>
    <s v="Pers Protect Equip"/>
    <s v="Pers Protect Equip"/>
    <s v="193"/>
    <s v="Energy Delivery Environmental"/>
    <x v="1"/>
    <n v="119.56"/>
    <s v="002"/>
  </r>
  <r>
    <s v="APR-26"/>
    <x v="0"/>
    <s v="51500"/>
    <x v="25"/>
    <s v="Pers Protect Equip"/>
    <s v="Pers Protect Equip"/>
    <s v="162"/>
    <s v="Corporate Security"/>
    <x v="1"/>
    <n v="403.07"/>
    <s v="002"/>
  </r>
  <r>
    <s v="FEB-26"/>
    <x v="0"/>
    <s v="51500"/>
    <x v="25"/>
    <s v="Pers Protect Equip"/>
    <s v="Pers Protect Equip"/>
    <s v="162"/>
    <s v="Corporate Security"/>
    <x v="1"/>
    <n v="24.09"/>
    <s v="002"/>
  </r>
  <r>
    <s v="JAN-26"/>
    <x v="0"/>
    <s v="51500"/>
    <x v="25"/>
    <s v="Pers Protect Equip"/>
    <s v="Pers Protect Equip"/>
    <s v="162"/>
    <s v="Corporate Security"/>
    <x v="1"/>
    <n v="421.1"/>
    <s v="002"/>
  </r>
  <r>
    <s v="JUN-26"/>
    <x v="0"/>
    <s v="51500"/>
    <x v="25"/>
    <s v="Pers Protect Equip"/>
    <s v="Pers Protect Equip"/>
    <s v="162"/>
    <s v="Corporate Security"/>
    <x v="1"/>
    <n v="565.79"/>
    <s v="002"/>
  </r>
  <r>
    <s v="MAR-26"/>
    <x v="0"/>
    <s v="51500"/>
    <x v="25"/>
    <s v="Pers Protect Equip"/>
    <s v="Pers Protect Equip"/>
    <s v="162"/>
    <s v="Corporate Security"/>
    <x v="1"/>
    <n v="240.02"/>
    <s v="002"/>
  </r>
  <r>
    <s v="MAY-26"/>
    <x v="0"/>
    <s v="51500"/>
    <x v="25"/>
    <s v="Pers Protect Equip"/>
    <s v="Pers Protect Equip"/>
    <s v="162"/>
    <s v="Corporate Security"/>
    <x v="1"/>
    <n v="632.62"/>
    <s v="002"/>
  </r>
  <r>
    <s v="APR-26"/>
    <x v="0"/>
    <s v="51500"/>
    <x v="26"/>
    <s v="Fuel - Vehicles"/>
    <s v="Fuel - Vehicles"/>
    <s v="993"/>
    <s v="Fleet Services"/>
    <x v="1"/>
    <n v="3785.99"/>
    <s v="002"/>
  </r>
  <r>
    <s v="FEB-26"/>
    <x v="0"/>
    <s v="51500"/>
    <x v="26"/>
    <s v="Fuel - Vehicles"/>
    <s v="Fuel - Vehicles"/>
    <s v="993"/>
    <s v="Fleet Services"/>
    <x v="1"/>
    <n v="2161.0500000000002"/>
    <s v="002"/>
  </r>
  <r>
    <s v="JAN-26"/>
    <x v="0"/>
    <s v="51500"/>
    <x v="26"/>
    <s v="Fuel - Vehicles"/>
    <s v="Fuel - Vehicles"/>
    <s v="993"/>
    <s v="Fleet Services"/>
    <x v="1"/>
    <n v="2034.6"/>
    <s v="002"/>
  </r>
  <r>
    <s v="JUN-26"/>
    <x v="0"/>
    <s v="51500"/>
    <x v="26"/>
    <s v="Fuel - Vehicles"/>
    <s v="Fuel - Vehicles"/>
    <s v="993"/>
    <s v="Fleet Services"/>
    <x v="1"/>
    <n v="4912.58"/>
    <s v="002"/>
  </r>
  <r>
    <s v="MAR-26"/>
    <x v="0"/>
    <s v="51500"/>
    <x v="26"/>
    <s v="Fuel - Vehicles"/>
    <s v="Fuel - Vehicles"/>
    <s v="993"/>
    <s v="Fleet Services"/>
    <x v="1"/>
    <n v="2817.83"/>
    <s v="002"/>
  </r>
  <r>
    <s v="MAY-26"/>
    <x v="0"/>
    <s v="51500"/>
    <x v="26"/>
    <s v="Fuel - Vehicles"/>
    <s v="Fuel - Vehicles"/>
    <s v="993"/>
    <s v="Fleet Services"/>
    <x v="1"/>
    <n v="4210.3999999999996"/>
    <s v="002"/>
  </r>
  <r>
    <s v="JUN-26"/>
    <x v="0"/>
    <s v="51500"/>
    <x v="26"/>
    <s v="Fuel - Vehicles"/>
    <s v="Fuel - Vehicles"/>
    <s v="861"/>
    <s v="Procuremnt/Contr Svc"/>
    <x v="1"/>
    <n v="169.09"/>
    <s v="002"/>
  </r>
  <r>
    <s v="MAY-26"/>
    <x v="0"/>
    <s v="51500"/>
    <x v="26"/>
    <s v="Fuel - Vehicles"/>
    <s v="Fuel - Vehicles"/>
    <s v="661"/>
    <s v="SPG Personnel Svcs"/>
    <x v="1"/>
    <n v="127.81"/>
    <s v="002"/>
  </r>
  <r>
    <s v="MAY-26"/>
    <x v="0"/>
    <s v="51500"/>
    <x v="26"/>
    <m/>
    <s v="Fuel - Vehicles"/>
    <s v="661"/>
    <s v="SPG Personnel Svcs"/>
    <x v="1"/>
    <n v="-63.91"/>
    <s v="002"/>
  </r>
  <r>
    <s v="APR-26"/>
    <x v="0"/>
    <s v="51500"/>
    <x v="26"/>
    <s v="Fuel - Vehicles"/>
    <s v="Fuel - Vehicles"/>
    <s v="467"/>
    <s v="ER Ops Excellence and Reliability"/>
    <x v="1"/>
    <n v="12.42"/>
    <s v="002"/>
  </r>
  <r>
    <s v="MAY-26"/>
    <x v="0"/>
    <s v="51500"/>
    <x v="26"/>
    <s v="Fuel - Vehicles"/>
    <s v="Fuel - Vehicles"/>
    <s v="354"/>
    <s v="Enterprise Cyber Security"/>
    <x v="1"/>
    <n v="79.010000000000005"/>
    <s v="002"/>
  </r>
  <r>
    <s v="MAY-26"/>
    <x v="0"/>
    <s v="51500"/>
    <x v="26"/>
    <m/>
    <s v="Fuel - Vehicles"/>
    <s v="354"/>
    <s v="Enterprise Cyber Security"/>
    <x v="1"/>
    <n v="-20.53"/>
    <s v="002"/>
  </r>
  <r>
    <s v="JUN-26"/>
    <x v="0"/>
    <s v="51500"/>
    <x v="26"/>
    <s v="Fuel - Vehicles"/>
    <s v="Fuel - Vehicles"/>
    <s v="353"/>
    <s v="IT Infrastructure"/>
    <x v="1"/>
    <n v="69.78"/>
    <s v="002"/>
  </r>
  <r>
    <s v="JUN-26"/>
    <x v="0"/>
    <s v="51500"/>
    <x v="26"/>
    <m/>
    <s v="Fuel - Vehicles"/>
    <s v="353"/>
    <s v="IT Infrastructure"/>
    <x v="1"/>
    <n v="-18.13"/>
    <s v="002"/>
  </r>
  <r>
    <s v="JUN-26"/>
    <x v="0"/>
    <s v="51500"/>
    <x v="26"/>
    <s v="Fuel - Vehicles"/>
    <s v="Fuel - Vehicles"/>
    <s v="352"/>
    <s v="Client Technology"/>
    <x v="1"/>
    <n v="72.459999999999994"/>
    <s v="002"/>
  </r>
  <r>
    <s v="FEB-26"/>
    <x v="0"/>
    <s v="51500"/>
    <x v="26"/>
    <s v="Fuel - Vehicles"/>
    <s v="Fuel - Vehicles"/>
    <s v="226"/>
    <s v="Community Investment"/>
    <x v="1"/>
    <n v="87.47"/>
    <s v="002"/>
  </r>
  <r>
    <s v="JUN-26"/>
    <x v="0"/>
    <s v="51500"/>
    <x v="26"/>
    <s v="Fuel - Vehicles"/>
    <s v="Fuel - Vehicles"/>
    <s v="226"/>
    <s v="Community Investment"/>
    <x v="1"/>
    <n v="135.86000000000001"/>
    <s v="002"/>
  </r>
  <r>
    <s v="MAY-26"/>
    <x v="0"/>
    <s v="51500"/>
    <x v="26"/>
    <s v="Fuel - Vehicles"/>
    <s v="Fuel - Vehicles"/>
    <s v="226"/>
    <s v="Community Investment"/>
    <x v="1"/>
    <n v="69.959999999999994"/>
    <s v="002"/>
  </r>
  <r>
    <s v="JUN-26"/>
    <x v="0"/>
    <s v="51500"/>
    <x v="26"/>
    <s v="Fuel - Vehicles"/>
    <s v="Fuel - Vehicles"/>
    <s v="195"/>
    <s v="Safety"/>
    <x v="1"/>
    <n v="45.76"/>
    <s v="002"/>
  </r>
  <r>
    <s v="APR-26"/>
    <x v="0"/>
    <s v="51500"/>
    <x v="26"/>
    <s v="Fuel - Vehicles"/>
    <s v="Fuel - Vehicles"/>
    <s v="100"/>
    <s v="CEO Adm"/>
    <x v="1"/>
    <n v="209.96"/>
    <s v="002"/>
  </r>
  <r>
    <s v="FEB-26"/>
    <x v="0"/>
    <s v="51500"/>
    <x v="27"/>
    <s v="Office Supplies"/>
    <s v="Office Supplies"/>
    <s v="993"/>
    <s v="Fleet Services"/>
    <x v="1"/>
    <n v="-4832.5"/>
    <s v="002"/>
  </r>
  <r>
    <s v="JAN-26"/>
    <x v="0"/>
    <s v="51500"/>
    <x v="27"/>
    <s v="Office Supplies"/>
    <s v="Office Supplies"/>
    <s v="993"/>
    <s v="Fleet Services"/>
    <x v="1"/>
    <n v="3234.48"/>
    <s v="002"/>
  </r>
  <r>
    <s v="MAR-26"/>
    <x v="0"/>
    <s v="51500"/>
    <x v="27"/>
    <s v="Office Supplies"/>
    <s v="Office Supplies"/>
    <s v="993"/>
    <s v="Fleet Services"/>
    <x v="1"/>
    <n v="293.08999999999997"/>
    <s v="002"/>
  </r>
  <r>
    <s v="MAY-26"/>
    <x v="0"/>
    <s v="51500"/>
    <x v="27"/>
    <s v="Office Supplies"/>
    <s v="Office Supplies"/>
    <s v="993"/>
    <s v="Fleet Services"/>
    <x v="1"/>
    <n v="46.24"/>
    <s v="002"/>
  </r>
  <r>
    <s v="JUN-26"/>
    <x v="0"/>
    <s v="51500"/>
    <x v="27"/>
    <s v="Office Supplies"/>
    <s v="Office Supplies"/>
    <s v="988"/>
    <s v="T&amp;D Equipment C&amp;M Admin"/>
    <x v="1"/>
    <n v="136.71"/>
    <s v="002"/>
  </r>
  <r>
    <s v="APR-26"/>
    <x v="0"/>
    <s v="51500"/>
    <x v="27"/>
    <s v="Office Supplies"/>
    <s v="Office Supplies"/>
    <s v="987"/>
    <s v="Electronics/Comm C&amp;M"/>
    <x v="1"/>
    <n v="7601.37"/>
    <s v="002"/>
  </r>
  <r>
    <s v="APR-26"/>
    <x v="0"/>
    <s v="51500"/>
    <x v="27"/>
    <m/>
    <s v="Office Supplies"/>
    <s v="987"/>
    <s v="Electronics/Comm C&amp;M"/>
    <x v="1"/>
    <n v="-1975.6"/>
    <s v="002"/>
  </r>
  <r>
    <s v="FEB-26"/>
    <x v="0"/>
    <s v="51500"/>
    <x v="27"/>
    <s v="Office Supplies"/>
    <s v="Office Supplies"/>
    <s v="987"/>
    <s v="Electronics/Comm C&amp;M"/>
    <x v="1"/>
    <n v="-1445"/>
    <s v="002"/>
  </r>
  <r>
    <s v="FEB-26"/>
    <x v="0"/>
    <s v="51500"/>
    <x v="27"/>
    <m/>
    <s v="Office Supplies"/>
    <s v="987"/>
    <s v="Electronics/Comm C&amp;M"/>
    <x v="1"/>
    <n v="375.56"/>
    <s v="002"/>
  </r>
  <r>
    <s v="JAN-26"/>
    <x v="0"/>
    <s v="51500"/>
    <x v="27"/>
    <s v="Office Supplies"/>
    <s v="Office Supplies"/>
    <s v="987"/>
    <s v="Electronics/Comm C&amp;M"/>
    <x v="1"/>
    <n v="1445"/>
    <s v="002"/>
  </r>
  <r>
    <s v="JAN-26"/>
    <x v="0"/>
    <s v="51500"/>
    <x v="27"/>
    <m/>
    <s v="Office Supplies"/>
    <s v="987"/>
    <s v="Electronics/Comm C&amp;M"/>
    <x v="1"/>
    <n v="-375.56"/>
    <s v="002"/>
  </r>
  <r>
    <s v="MAY-26"/>
    <x v="0"/>
    <s v="51500"/>
    <x v="27"/>
    <s v="Office Supplies"/>
    <s v="Office Supplies"/>
    <s v="987"/>
    <s v="Electronics/Comm C&amp;M"/>
    <x v="1"/>
    <n v="-7601.37"/>
    <s v="002"/>
  </r>
  <r>
    <s v="MAY-26"/>
    <x v="0"/>
    <s v="51500"/>
    <x v="27"/>
    <m/>
    <s v="Office Supplies"/>
    <s v="987"/>
    <s v="Electronics/Comm C&amp;M"/>
    <x v="1"/>
    <n v="1975.6"/>
    <s v="002"/>
  </r>
  <r>
    <s v="APR-26"/>
    <x v="0"/>
    <s v="51500"/>
    <x v="27"/>
    <s v="Office Supplies"/>
    <s v="Office Supplies"/>
    <s v="955"/>
    <s v="Supply Side Planning"/>
    <x v="1"/>
    <n v="428.03"/>
    <s v="002"/>
  </r>
  <r>
    <s v="APR-26"/>
    <x v="0"/>
    <s v="51500"/>
    <x v="27"/>
    <s v="Office Supplies"/>
    <s v="Office Supplies"/>
    <s v="938"/>
    <s v="T&amp;D Operations Administration"/>
    <x v="1"/>
    <n v="4745.55"/>
    <s v="002"/>
  </r>
  <r>
    <s v="FEB-26"/>
    <x v="0"/>
    <s v="51500"/>
    <x v="27"/>
    <s v="Office Supplies"/>
    <s v="Office Supplies"/>
    <s v="938"/>
    <s v="T&amp;D Operations Administration"/>
    <x v="1"/>
    <n v="5688.54"/>
    <s v="002"/>
  </r>
  <r>
    <s v="JAN-26"/>
    <x v="0"/>
    <s v="51500"/>
    <x v="27"/>
    <s v="Office Supplies"/>
    <s v="Office Supplies"/>
    <s v="938"/>
    <s v="T&amp;D Operations Administration"/>
    <x v="1"/>
    <n v="5905.7"/>
    <s v="002"/>
  </r>
  <r>
    <s v="JUN-26"/>
    <x v="0"/>
    <s v="51500"/>
    <x v="27"/>
    <s v="Office Supplies"/>
    <s v="Office Supplies"/>
    <s v="938"/>
    <s v="T&amp;D Operations Administration"/>
    <x v="1"/>
    <n v="3653.67"/>
    <s v="002"/>
  </r>
  <r>
    <s v="MAR-26"/>
    <x v="0"/>
    <s v="51500"/>
    <x v="27"/>
    <s v="Office Supplies"/>
    <s v="Office Supplies"/>
    <s v="938"/>
    <s v="T&amp;D Operations Administration"/>
    <x v="1"/>
    <n v="5763.64"/>
    <s v="002"/>
  </r>
  <r>
    <s v="MAY-26"/>
    <x v="0"/>
    <s v="51500"/>
    <x v="27"/>
    <s v="Office Supplies"/>
    <s v="Office Supplies"/>
    <s v="938"/>
    <s v="T&amp;D Operations Administration"/>
    <x v="1"/>
    <n v="5412.03"/>
    <s v="002"/>
  </r>
  <r>
    <s v="APR-26"/>
    <x v="0"/>
    <s v="51500"/>
    <x v="27"/>
    <s v="Office Supplies"/>
    <s v="Office Supplies"/>
    <s v="932"/>
    <s v="Asset Management"/>
    <x v="1"/>
    <n v="4.72"/>
    <s v="002"/>
  </r>
  <r>
    <s v="FEB-26"/>
    <x v="0"/>
    <s v="51500"/>
    <x v="27"/>
    <s v="Office Supplies"/>
    <s v="Office Supplies"/>
    <s v="932"/>
    <s v="Asset Management"/>
    <x v="1"/>
    <n v="35.39"/>
    <s v="002"/>
  </r>
  <r>
    <s v="JAN-26"/>
    <x v="0"/>
    <s v="51500"/>
    <x v="27"/>
    <s v="Office Supplies"/>
    <s v="Office Supplies"/>
    <s v="932"/>
    <s v="Asset Management"/>
    <x v="1"/>
    <n v="103.13"/>
    <s v="002"/>
  </r>
  <r>
    <s v="MAR-26"/>
    <x v="0"/>
    <s v="51500"/>
    <x v="27"/>
    <s v="Office Supplies"/>
    <s v="Office Supplies"/>
    <s v="932"/>
    <s v="Asset Management"/>
    <x v="1"/>
    <n v="178.4"/>
    <s v="002"/>
  </r>
  <r>
    <s v="MAY-26"/>
    <x v="0"/>
    <s v="51500"/>
    <x v="27"/>
    <s v="Office Supplies"/>
    <s v="Office Supplies"/>
    <s v="932"/>
    <s v="Asset Management"/>
    <x v="1"/>
    <n v="108.49"/>
    <s v="002"/>
  </r>
  <r>
    <s v="JAN-26"/>
    <x v="0"/>
    <s v="51500"/>
    <x v="27"/>
    <s v="Office Supplies"/>
    <s v="Office Supplies"/>
    <s v="861"/>
    <s v="Procuremnt/Contr Svc"/>
    <x v="1"/>
    <n v="158.47999999999999"/>
    <s v="002"/>
  </r>
  <r>
    <s v="JAN-26"/>
    <x v="0"/>
    <s v="51500"/>
    <x v="27"/>
    <s v="Office Supplies"/>
    <s v="Office Supplies"/>
    <s v="805"/>
    <s v="Corp Environmental Services"/>
    <x v="1"/>
    <n v="14.37"/>
    <s v="002"/>
  </r>
  <r>
    <s v="MAR-26"/>
    <x v="0"/>
    <s v="51500"/>
    <x v="27"/>
    <s v="Office Supplies"/>
    <s v="Office Supplies"/>
    <s v="805"/>
    <s v="Corp Environmental Services"/>
    <x v="1"/>
    <n v="1529.15"/>
    <s v="002"/>
  </r>
  <r>
    <s v="APR-26"/>
    <x v="0"/>
    <s v="51500"/>
    <x v="27"/>
    <s v="Office Supplies"/>
    <s v="Office Supplies"/>
    <s v="690"/>
    <s v="SPG Mechanical Maint. &amp; Tech Services"/>
    <x v="1"/>
    <n v="385.56"/>
    <s v="002"/>
  </r>
  <r>
    <s v="APR-26"/>
    <x v="0"/>
    <s v="51500"/>
    <x v="27"/>
    <m/>
    <s v="Office Supplies"/>
    <s v="690"/>
    <s v="SPG Mechanical Maint. &amp; Tech Services"/>
    <x v="1"/>
    <n v="-192.78"/>
    <s v="002"/>
  </r>
  <r>
    <s v="APR-26"/>
    <x v="0"/>
    <s v="51500"/>
    <x v="27"/>
    <s v="Office Supplies"/>
    <s v="Office Supplies"/>
    <s v="662"/>
    <s v="SPG Training"/>
    <x v="1"/>
    <n v="-1231.98"/>
    <s v="002"/>
  </r>
  <r>
    <s v="APR-26"/>
    <x v="0"/>
    <s v="51500"/>
    <x v="27"/>
    <m/>
    <s v="Office Supplies"/>
    <s v="662"/>
    <s v="SPG Training"/>
    <x v="1"/>
    <n v="616"/>
    <s v="002"/>
  </r>
  <r>
    <s v="FEB-26"/>
    <x v="0"/>
    <s v="51500"/>
    <x v="27"/>
    <s v="Office Supplies"/>
    <s v="Office Supplies"/>
    <s v="662"/>
    <s v="SPG Training"/>
    <x v="1"/>
    <n v="1965.12"/>
    <s v="002"/>
  </r>
  <r>
    <s v="FEB-26"/>
    <x v="0"/>
    <s v="51500"/>
    <x v="27"/>
    <m/>
    <s v="Office Supplies"/>
    <s v="662"/>
    <s v="SPG Training"/>
    <x v="1"/>
    <n v="-982.52"/>
    <s v="002"/>
  </r>
  <r>
    <s v="JAN-26"/>
    <x v="0"/>
    <s v="51500"/>
    <x v="27"/>
    <s v="Office Supplies"/>
    <s v="Office Supplies"/>
    <s v="662"/>
    <s v="SPG Training"/>
    <x v="1"/>
    <n v="1044.8699999999999"/>
    <s v="002"/>
  </r>
  <r>
    <s v="JAN-26"/>
    <x v="0"/>
    <s v="51500"/>
    <x v="27"/>
    <m/>
    <s v="Office Supplies"/>
    <s v="662"/>
    <s v="SPG Training"/>
    <x v="1"/>
    <n v="-522.41"/>
    <s v="002"/>
  </r>
  <r>
    <s v="JUN-26"/>
    <x v="0"/>
    <s v="51500"/>
    <x v="27"/>
    <s v="Office Supplies"/>
    <s v="Office Supplies"/>
    <s v="662"/>
    <s v="SPG Training"/>
    <x v="1"/>
    <n v="130.41"/>
    <s v="002"/>
  </r>
  <r>
    <s v="JUN-26"/>
    <x v="0"/>
    <s v="51500"/>
    <x v="27"/>
    <m/>
    <s v="Office Supplies"/>
    <s v="662"/>
    <s v="SPG Training"/>
    <x v="1"/>
    <n v="-65.19"/>
    <s v="002"/>
  </r>
  <r>
    <s v="MAR-26"/>
    <x v="0"/>
    <s v="51500"/>
    <x v="27"/>
    <s v="Office Supplies"/>
    <s v="Office Supplies"/>
    <s v="662"/>
    <s v="SPG Training"/>
    <x v="1"/>
    <n v="2178.75"/>
    <s v="002"/>
  </r>
  <r>
    <s v="MAR-26"/>
    <x v="0"/>
    <s v="51500"/>
    <x v="27"/>
    <m/>
    <s v="Office Supplies"/>
    <s v="662"/>
    <s v="SPG Training"/>
    <x v="1"/>
    <n v="-1089.3900000000001"/>
    <s v="002"/>
  </r>
  <r>
    <s v="APR-26"/>
    <x v="0"/>
    <s v="51500"/>
    <x v="27"/>
    <s v="Office Supplies"/>
    <s v="Office Supplies"/>
    <s v="661"/>
    <s v="SPG Personnel Svcs"/>
    <x v="1"/>
    <n v="1416.32"/>
    <s v="002"/>
  </r>
  <r>
    <s v="APR-26"/>
    <x v="0"/>
    <s v="51500"/>
    <x v="27"/>
    <m/>
    <s v="Office Supplies"/>
    <s v="661"/>
    <s v="SPG Personnel Svcs"/>
    <x v="1"/>
    <n v="-708.16"/>
    <s v="002"/>
  </r>
  <r>
    <s v="FEB-26"/>
    <x v="0"/>
    <s v="51500"/>
    <x v="27"/>
    <s v="Office Supplies"/>
    <s v="Office Supplies"/>
    <s v="661"/>
    <s v="SPG Personnel Svcs"/>
    <x v="1"/>
    <n v="76.510000000000005"/>
    <s v="002"/>
  </r>
  <r>
    <s v="FEB-26"/>
    <x v="0"/>
    <s v="51500"/>
    <x v="27"/>
    <m/>
    <s v="Office Supplies"/>
    <s v="661"/>
    <s v="SPG Personnel Svcs"/>
    <x v="1"/>
    <n v="-38.25"/>
    <s v="002"/>
  </r>
  <r>
    <s v="JAN-26"/>
    <x v="0"/>
    <s v="51500"/>
    <x v="27"/>
    <s v="Office Supplies"/>
    <s v="Office Supplies"/>
    <s v="661"/>
    <s v="SPG Personnel Svcs"/>
    <x v="1"/>
    <n v="1131.24"/>
    <s v="002"/>
  </r>
  <r>
    <s v="JAN-26"/>
    <x v="0"/>
    <s v="51500"/>
    <x v="27"/>
    <m/>
    <s v="Office Supplies"/>
    <s v="661"/>
    <s v="SPG Personnel Svcs"/>
    <x v="1"/>
    <n v="-565.62"/>
    <s v="002"/>
  </r>
  <r>
    <s v="JUN-26"/>
    <x v="0"/>
    <s v="51500"/>
    <x v="27"/>
    <s v="Office Supplies"/>
    <s v="Office Supplies"/>
    <s v="661"/>
    <s v="SPG Personnel Svcs"/>
    <x v="1"/>
    <n v="96.6"/>
    <s v="002"/>
  </r>
  <r>
    <s v="JUN-26"/>
    <x v="0"/>
    <s v="51500"/>
    <x v="27"/>
    <m/>
    <s v="Office Supplies"/>
    <s v="661"/>
    <s v="SPG Personnel Svcs"/>
    <x v="1"/>
    <n v="-48.28"/>
    <s v="002"/>
  </r>
  <r>
    <s v="MAR-26"/>
    <x v="0"/>
    <s v="51500"/>
    <x v="27"/>
    <s v="Office Supplies"/>
    <s v="Office Supplies"/>
    <s v="661"/>
    <s v="SPG Personnel Svcs"/>
    <x v="1"/>
    <n v="136.97999999999999"/>
    <s v="002"/>
  </r>
  <r>
    <s v="MAR-26"/>
    <x v="0"/>
    <s v="51500"/>
    <x v="27"/>
    <m/>
    <s v="Office Supplies"/>
    <s v="661"/>
    <s v="SPG Personnel Svcs"/>
    <x v="1"/>
    <n v="-68.48"/>
    <s v="002"/>
  </r>
  <r>
    <s v="MAY-26"/>
    <x v="0"/>
    <s v="51500"/>
    <x v="27"/>
    <s v="Office Supplies"/>
    <s v="Office Supplies"/>
    <s v="661"/>
    <s v="SPG Personnel Svcs"/>
    <x v="1"/>
    <n v="839"/>
    <s v="002"/>
  </r>
  <r>
    <s v="MAY-26"/>
    <x v="0"/>
    <s v="51500"/>
    <x v="27"/>
    <m/>
    <s v="Office Supplies"/>
    <s v="661"/>
    <s v="SPG Personnel Svcs"/>
    <x v="1"/>
    <n v="-419.46"/>
    <s v="002"/>
  </r>
  <r>
    <s v="APR-26"/>
    <x v="0"/>
    <s v="51500"/>
    <x v="27"/>
    <s v="Office Supplies"/>
    <s v="Office Supplies"/>
    <s v="658"/>
    <s v="SPG Business Support"/>
    <x v="1"/>
    <n v="255.56"/>
    <s v="002"/>
  </r>
  <r>
    <s v="APR-26"/>
    <x v="0"/>
    <s v="51500"/>
    <x v="27"/>
    <m/>
    <s v="Office Supplies"/>
    <s v="658"/>
    <s v="SPG Business Support"/>
    <x v="1"/>
    <n v="-127.8"/>
    <s v="002"/>
  </r>
  <r>
    <s v="FEB-26"/>
    <x v="0"/>
    <s v="51500"/>
    <x v="27"/>
    <s v="Office Supplies"/>
    <s v="Office Supplies"/>
    <s v="658"/>
    <s v="SPG Business Support"/>
    <x v="1"/>
    <n v="135.16"/>
    <s v="002"/>
  </r>
  <r>
    <s v="FEB-26"/>
    <x v="0"/>
    <s v="51500"/>
    <x v="27"/>
    <m/>
    <s v="Office Supplies"/>
    <s v="658"/>
    <s v="SPG Business Support"/>
    <x v="1"/>
    <n v="-67.56"/>
    <s v="002"/>
  </r>
  <r>
    <s v="JAN-26"/>
    <x v="0"/>
    <s v="51500"/>
    <x v="27"/>
    <s v="Office Supplies"/>
    <s v="Office Supplies"/>
    <s v="658"/>
    <s v="SPG Business Support"/>
    <x v="1"/>
    <n v="91.74"/>
    <s v="002"/>
  </r>
  <r>
    <s v="JAN-26"/>
    <x v="0"/>
    <s v="51500"/>
    <x v="27"/>
    <m/>
    <s v="Office Supplies"/>
    <s v="658"/>
    <s v="SPG Business Support"/>
    <x v="1"/>
    <n v="-45.86"/>
    <s v="002"/>
  </r>
  <r>
    <s v="JUN-26"/>
    <x v="0"/>
    <s v="51500"/>
    <x v="27"/>
    <s v="Office Supplies"/>
    <s v="Office Supplies"/>
    <s v="658"/>
    <s v="SPG Business Support"/>
    <x v="1"/>
    <n v="107.24"/>
    <s v="002"/>
  </r>
  <r>
    <s v="JUN-26"/>
    <x v="0"/>
    <s v="51500"/>
    <x v="27"/>
    <m/>
    <s v="Office Supplies"/>
    <s v="658"/>
    <s v="SPG Business Support"/>
    <x v="1"/>
    <n v="-53.62"/>
    <s v="002"/>
  </r>
  <r>
    <s v="MAR-26"/>
    <x v="0"/>
    <s v="51500"/>
    <x v="27"/>
    <s v="Office Supplies"/>
    <s v="Office Supplies"/>
    <s v="658"/>
    <s v="SPG Business Support"/>
    <x v="1"/>
    <n v="447.96"/>
    <s v="002"/>
  </r>
  <r>
    <s v="MAR-26"/>
    <x v="0"/>
    <s v="51500"/>
    <x v="27"/>
    <m/>
    <s v="Office Supplies"/>
    <s v="658"/>
    <s v="SPG Business Support"/>
    <x v="1"/>
    <n v="-223.96"/>
    <s v="002"/>
  </r>
  <r>
    <s v="MAY-26"/>
    <x v="0"/>
    <s v="51500"/>
    <x v="27"/>
    <s v="Office Supplies"/>
    <s v="Office Supplies"/>
    <s v="658"/>
    <s v="SPG Business Support"/>
    <x v="1"/>
    <n v="147.5"/>
    <s v="002"/>
  </r>
  <r>
    <s v="MAY-26"/>
    <x v="0"/>
    <s v="51500"/>
    <x v="27"/>
    <m/>
    <s v="Office Supplies"/>
    <s v="658"/>
    <s v="SPG Business Support"/>
    <x v="1"/>
    <n v="-73.739999999999995"/>
    <s v="002"/>
  </r>
  <r>
    <s v="JAN-26"/>
    <x v="0"/>
    <s v="51500"/>
    <x v="27"/>
    <s v="Office Supplies"/>
    <s v="Office Supplies"/>
    <s v="654"/>
    <s v="SPG Outage Team"/>
    <x v="1"/>
    <n v="281.33999999999997"/>
    <s v="002"/>
  </r>
  <r>
    <s v="JAN-26"/>
    <x v="0"/>
    <s v="51500"/>
    <x v="27"/>
    <m/>
    <s v="Office Supplies"/>
    <s v="654"/>
    <s v="SPG Outage Team"/>
    <x v="1"/>
    <n v="-140.66"/>
    <s v="002"/>
  </r>
  <r>
    <s v="JUN-26"/>
    <x v="0"/>
    <s v="51500"/>
    <x v="27"/>
    <s v="Office Supplies"/>
    <s v="Office Supplies"/>
    <s v="654"/>
    <s v="SPG Outage Team"/>
    <x v="1"/>
    <n v="287.68"/>
    <s v="002"/>
  </r>
  <r>
    <s v="JUN-26"/>
    <x v="0"/>
    <s v="51500"/>
    <x v="27"/>
    <m/>
    <s v="Office Supplies"/>
    <s v="654"/>
    <s v="SPG Outage Team"/>
    <x v="1"/>
    <n v="-143.82"/>
    <s v="002"/>
  </r>
  <r>
    <s v="FEB-26"/>
    <x v="0"/>
    <s v="51500"/>
    <x v="27"/>
    <s v="Office Supplies"/>
    <s v="Office Supplies"/>
    <s v="650"/>
    <s v="SPG Plant Manager"/>
    <x v="1"/>
    <n v="2038.76"/>
    <s v="002"/>
  </r>
  <r>
    <s v="FEB-26"/>
    <x v="0"/>
    <s v="51500"/>
    <x v="27"/>
    <m/>
    <s v="Office Supplies"/>
    <s v="650"/>
    <s v="SPG Plant Manager"/>
    <x v="1"/>
    <n v="-1019.38"/>
    <s v="002"/>
  </r>
  <r>
    <s v="JAN-26"/>
    <x v="0"/>
    <s v="51500"/>
    <x v="27"/>
    <s v="Office Supplies"/>
    <s v="Office Supplies"/>
    <s v="650"/>
    <s v="SPG Plant Manager"/>
    <x v="1"/>
    <n v="629.51"/>
    <s v="002"/>
  </r>
  <r>
    <s v="JAN-26"/>
    <x v="0"/>
    <s v="51500"/>
    <x v="27"/>
    <m/>
    <s v="Office Supplies"/>
    <s v="650"/>
    <s v="SPG Plant Manager"/>
    <x v="1"/>
    <n v="-314.75"/>
    <s v="002"/>
  </r>
  <r>
    <s v="JUN-26"/>
    <x v="0"/>
    <s v="51500"/>
    <x v="27"/>
    <s v="Office Supplies"/>
    <s v="Office Supplies"/>
    <s v="650"/>
    <s v="SPG Plant Manager"/>
    <x v="1"/>
    <n v="177.68"/>
    <s v="002"/>
  </r>
  <r>
    <s v="JUN-26"/>
    <x v="0"/>
    <s v="51500"/>
    <x v="27"/>
    <m/>
    <s v="Office Supplies"/>
    <s v="650"/>
    <s v="SPG Plant Manager"/>
    <x v="1"/>
    <n v="-88.84"/>
    <s v="002"/>
  </r>
  <r>
    <s v="MAR-26"/>
    <x v="0"/>
    <s v="51500"/>
    <x v="27"/>
    <s v="Office Supplies"/>
    <s v="Office Supplies"/>
    <s v="650"/>
    <s v="SPG Plant Manager"/>
    <x v="1"/>
    <n v="211.45"/>
    <s v="002"/>
  </r>
  <r>
    <s v="MAR-26"/>
    <x v="0"/>
    <s v="51500"/>
    <x v="27"/>
    <m/>
    <s v="Office Supplies"/>
    <s v="650"/>
    <s v="SPG Plant Manager"/>
    <x v="1"/>
    <n v="-105.73"/>
    <s v="002"/>
  </r>
  <r>
    <s v="APR-26"/>
    <x v="0"/>
    <s v="51500"/>
    <x v="27"/>
    <s v="Office Supplies"/>
    <s v="Office Supplies"/>
    <s v="501"/>
    <s v="ER Special Projects"/>
    <x v="1"/>
    <n v="2175.61"/>
    <s v="002"/>
  </r>
  <r>
    <s v="FEB-26"/>
    <x v="0"/>
    <s v="51500"/>
    <x v="27"/>
    <s v="Office Supplies"/>
    <s v="Office Supplies"/>
    <s v="501"/>
    <s v="ER Special Projects"/>
    <x v="1"/>
    <n v="2434.5300000000002"/>
    <s v="002"/>
  </r>
  <r>
    <s v="JAN-26"/>
    <x v="0"/>
    <s v="51500"/>
    <x v="27"/>
    <s v="Office Supplies"/>
    <s v="Office Supplies"/>
    <s v="501"/>
    <s v="ER Special Projects"/>
    <x v="1"/>
    <n v="1363.32"/>
    <s v="002"/>
  </r>
  <r>
    <s v="JUN-26"/>
    <x v="0"/>
    <s v="51500"/>
    <x v="27"/>
    <s v="Office Supplies"/>
    <s v="Office Supplies"/>
    <s v="501"/>
    <s v="ER Special Projects"/>
    <x v="1"/>
    <n v="1139.21"/>
    <s v="002"/>
  </r>
  <r>
    <s v="MAR-26"/>
    <x v="0"/>
    <s v="51500"/>
    <x v="27"/>
    <s v="Office Supplies"/>
    <s v="Office Supplies"/>
    <s v="501"/>
    <s v="ER Special Projects"/>
    <x v="1"/>
    <n v="1131.33"/>
    <s v="002"/>
  </r>
  <r>
    <s v="MAY-26"/>
    <x v="0"/>
    <s v="51500"/>
    <x v="27"/>
    <s v="Office Supplies"/>
    <s v="Office Supplies"/>
    <s v="501"/>
    <s v="ER Special Projects"/>
    <x v="1"/>
    <n v="1945.32"/>
    <s v="002"/>
  </r>
  <r>
    <s v="MAY-26"/>
    <x v="0"/>
    <s v="51500"/>
    <x v="27"/>
    <s v="Office Supplies"/>
    <s v="Office Supplies"/>
    <s v="501"/>
    <s v="ER Support Services"/>
    <x v="1"/>
    <n v="10.8"/>
    <s v="002"/>
  </r>
  <r>
    <s v="JAN-26"/>
    <x v="0"/>
    <s v="51500"/>
    <x v="27"/>
    <s v="Office Supplies"/>
    <s v="Office Supplies"/>
    <s v="500"/>
    <s v="Energy Res Adm"/>
    <x v="1"/>
    <n v="26.94"/>
    <s v="002"/>
  </r>
  <r>
    <s v="FEB-26"/>
    <x v="0"/>
    <s v="51500"/>
    <x v="27"/>
    <s v="Office Supplies"/>
    <s v="Office Supplies"/>
    <s v="467"/>
    <s v="ER Ops Excellence and Reliability"/>
    <x v="1"/>
    <n v="3304.07"/>
    <s v="002"/>
  </r>
  <r>
    <s v="MAR-26"/>
    <x v="0"/>
    <s v="51500"/>
    <x v="27"/>
    <s v="Office Supplies"/>
    <s v="Office Supplies"/>
    <s v="467"/>
    <s v="ER Ops Excellence and Reliability"/>
    <x v="1"/>
    <n v="-3195"/>
    <s v="002"/>
  </r>
  <r>
    <s v="MAY-26"/>
    <x v="0"/>
    <s v="51500"/>
    <x v="27"/>
    <s v="Office Supplies"/>
    <s v="Office Supplies"/>
    <s v="467"/>
    <s v="ER Ops Excellence and Reliability"/>
    <x v="1"/>
    <n v="75.349999999999994"/>
    <s v="002"/>
  </r>
  <r>
    <s v="MAR-26"/>
    <x v="0"/>
    <s v="51500"/>
    <x v="27"/>
    <s v="Office Supplies"/>
    <s v="Office Supplies"/>
    <s v="387"/>
    <s v="Commercial Account Services"/>
    <x v="1"/>
    <n v="190.86"/>
    <s v="002"/>
  </r>
  <r>
    <s v="JUN-26"/>
    <x v="0"/>
    <s v="51500"/>
    <x v="27"/>
    <s v="Office Supplies"/>
    <s v="Office Supplies"/>
    <s v="385"/>
    <s v="Energy Programs"/>
    <x v="1"/>
    <n v="31.82"/>
    <s v="002"/>
  </r>
  <r>
    <s v="MAY-26"/>
    <x v="0"/>
    <s v="51500"/>
    <x v="27"/>
    <s v="Office Supplies"/>
    <s v="Office Supplies"/>
    <s v="385"/>
    <s v="Energy Programs"/>
    <x v="1"/>
    <n v="19.09"/>
    <s v="002"/>
  </r>
  <r>
    <s v="MAY-26"/>
    <x v="0"/>
    <s v="51500"/>
    <x v="27"/>
    <s v="Office Supplies"/>
    <s v="Office Supplies"/>
    <s v="358"/>
    <s v="Operations Applications"/>
    <x v="1"/>
    <n v="32"/>
    <s v="002"/>
  </r>
  <r>
    <s v="MAY-26"/>
    <x v="0"/>
    <s v="51500"/>
    <x v="27"/>
    <m/>
    <s v="Office Supplies"/>
    <s v="358"/>
    <s v="Operations Applications"/>
    <x v="1"/>
    <n v="-31.86"/>
    <s v="002"/>
  </r>
  <r>
    <s v="APR-26"/>
    <x v="0"/>
    <s v="51500"/>
    <x v="27"/>
    <s v="Office Supplies"/>
    <s v="Office Supplies"/>
    <s v="357"/>
    <s v="Business Applications"/>
    <x v="1"/>
    <n v="3130.53"/>
    <s v="002"/>
  </r>
  <r>
    <s v="APR-26"/>
    <x v="0"/>
    <s v="51500"/>
    <x v="27"/>
    <m/>
    <s v="Office Supplies"/>
    <s v="357"/>
    <s v="Business Applications"/>
    <x v="1"/>
    <n v="-813.62"/>
    <s v="002"/>
  </r>
  <r>
    <s v="FEB-26"/>
    <x v="0"/>
    <s v="51500"/>
    <x v="27"/>
    <s v="Office Supplies"/>
    <s v="Office Supplies"/>
    <s v="357"/>
    <s v="Business Applications"/>
    <x v="1"/>
    <n v="439.13"/>
    <s v="002"/>
  </r>
  <r>
    <s v="FEB-26"/>
    <x v="0"/>
    <s v="51500"/>
    <x v="27"/>
    <m/>
    <s v="Office Supplies"/>
    <s v="357"/>
    <s v="Business Applications"/>
    <x v="1"/>
    <n v="-114.13"/>
    <s v="002"/>
  </r>
  <r>
    <s v="JAN-26"/>
    <x v="0"/>
    <s v="51500"/>
    <x v="27"/>
    <s v="Office Supplies"/>
    <s v="Office Supplies"/>
    <s v="357"/>
    <s v="Business Applications"/>
    <x v="1"/>
    <n v="731.69"/>
    <s v="002"/>
  </r>
  <r>
    <s v="JAN-26"/>
    <x v="0"/>
    <s v="51500"/>
    <x v="27"/>
    <m/>
    <s v="Office Supplies"/>
    <s v="357"/>
    <s v="Business Applications"/>
    <x v="1"/>
    <n v="-190.17"/>
    <s v="002"/>
  </r>
  <r>
    <s v="JUN-26"/>
    <x v="0"/>
    <s v="51500"/>
    <x v="27"/>
    <s v="Office Supplies"/>
    <s v="Office Supplies"/>
    <s v="357"/>
    <s v="Business Applications"/>
    <x v="1"/>
    <n v="409.45"/>
    <s v="002"/>
  </r>
  <r>
    <s v="JUN-26"/>
    <x v="0"/>
    <s v="51500"/>
    <x v="27"/>
    <m/>
    <s v="Office Supplies"/>
    <s v="357"/>
    <s v="Business Applications"/>
    <x v="1"/>
    <n v="-106.41"/>
    <s v="002"/>
  </r>
  <r>
    <s v="MAR-26"/>
    <x v="0"/>
    <s v="51500"/>
    <x v="27"/>
    <s v="Office Supplies"/>
    <s v="Office Supplies"/>
    <s v="357"/>
    <s v="Business Applications"/>
    <x v="1"/>
    <n v="247.69"/>
    <s v="002"/>
  </r>
  <r>
    <s v="MAR-26"/>
    <x v="0"/>
    <s v="51500"/>
    <x v="27"/>
    <m/>
    <s v="Office Supplies"/>
    <s v="357"/>
    <s v="Business Applications"/>
    <x v="1"/>
    <n v="-64.37"/>
    <s v="002"/>
  </r>
  <r>
    <s v="MAY-26"/>
    <x v="0"/>
    <s v="51500"/>
    <x v="27"/>
    <s v="Office Supplies"/>
    <s v="Office Supplies"/>
    <s v="357"/>
    <s v="Business Applications"/>
    <x v="1"/>
    <n v="-2185.16"/>
    <s v="002"/>
  </r>
  <r>
    <s v="MAY-26"/>
    <x v="0"/>
    <s v="51500"/>
    <x v="27"/>
    <m/>
    <s v="Office Supplies"/>
    <s v="357"/>
    <s v="Business Applications"/>
    <x v="1"/>
    <n v="567.91999999999996"/>
    <s v="002"/>
  </r>
  <r>
    <s v="APR-26"/>
    <x v="0"/>
    <s v="51500"/>
    <x v="27"/>
    <s v="Office Supplies"/>
    <s v="Office Supplies"/>
    <s v="356"/>
    <s v="IS PMO"/>
    <x v="1"/>
    <n v="-3095"/>
    <s v="002"/>
  </r>
  <r>
    <s v="MAR-26"/>
    <x v="0"/>
    <s v="51500"/>
    <x v="27"/>
    <s v="Office Supplies"/>
    <s v="Office Supplies"/>
    <s v="356"/>
    <s v="IS PMO"/>
    <x v="1"/>
    <n v="3095"/>
    <s v="002"/>
  </r>
  <r>
    <s v="FEB-26"/>
    <x v="0"/>
    <s v="51500"/>
    <x v="27"/>
    <s v="Office Supplies"/>
    <s v="Office Supplies"/>
    <s v="355"/>
    <s v="IS Data Architecture"/>
    <x v="1"/>
    <n v="7980"/>
    <s v="002"/>
  </r>
  <r>
    <s v="FEB-26"/>
    <x v="0"/>
    <s v="51500"/>
    <x v="27"/>
    <m/>
    <s v="Office Supplies"/>
    <s v="355"/>
    <s v="IS Data Architecture"/>
    <x v="1"/>
    <n v="-2074"/>
    <s v="002"/>
  </r>
  <r>
    <s v="MAR-26"/>
    <x v="0"/>
    <s v="51500"/>
    <x v="27"/>
    <s v="Office Supplies"/>
    <s v="Office Supplies"/>
    <s v="355"/>
    <s v="IS Data Architecture"/>
    <x v="1"/>
    <n v="-3990"/>
    <s v="002"/>
  </r>
  <r>
    <s v="MAR-26"/>
    <x v="0"/>
    <s v="51500"/>
    <x v="27"/>
    <m/>
    <s v="Office Supplies"/>
    <s v="355"/>
    <s v="IS Data Architecture"/>
    <x v="1"/>
    <n v="1037"/>
    <s v="002"/>
  </r>
  <r>
    <s v="FEB-26"/>
    <x v="0"/>
    <s v="51500"/>
    <x v="27"/>
    <s v="Office Supplies"/>
    <s v="Office Supplies"/>
    <s v="353"/>
    <s v="IT Infrastructure"/>
    <x v="1"/>
    <n v="125"/>
    <s v="002"/>
  </r>
  <r>
    <s v="FEB-26"/>
    <x v="0"/>
    <s v="51500"/>
    <x v="27"/>
    <m/>
    <s v="Office Supplies"/>
    <s v="353"/>
    <s v="IT Infrastructure"/>
    <x v="1"/>
    <n v="-32.49"/>
    <s v="002"/>
  </r>
  <r>
    <s v="JUN-26"/>
    <x v="0"/>
    <s v="51500"/>
    <x v="27"/>
    <s v="Office Supplies"/>
    <s v="Office Supplies"/>
    <s v="353"/>
    <s v="IT Infrastructure"/>
    <x v="1"/>
    <n v="43.91"/>
    <s v="002"/>
  </r>
  <r>
    <s v="JUN-26"/>
    <x v="0"/>
    <s v="51500"/>
    <x v="27"/>
    <m/>
    <s v="Office Supplies"/>
    <s v="353"/>
    <s v="IT Infrastructure"/>
    <x v="1"/>
    <n v="-11.41"/>
    <s v="002"/>
  </r>
  <r>
    <s v="MAR-26"/>
    <x v="0"/>
    <s v="51500"/>
    <x v="27"/>
    <s v="Office Supplies"/>
    <s v="Office Supplies"/>
    <s v="353"/>
    <s v="IT Infrastructure"/>
    <x v="1"/>
    <n v="64.66"/>
    <s v="002"/>
  </r>
  <r>
    <s v="MAR-26"/>
    <x v="0"/>
    <s v="51500"/>
    <x v="27"/>
    <m/>
    <s v="Office Supplies"/>
    <s v="353"/>
    <s v="IT Infrastructure"/>
    <x v="1"/>
    <n v="-16.809999999999999"/>
    <s v="002"/>
  </r>
  <r>
    <s v="APR-26"/>
    <x v="0"/>
    <s v="51500"/>
    <x v="27"/>
    <s v="Office Supplies"/>
    <s v="Office Supplies"/>
    <s v="352"/>
    <s v="IT Client Technology"/>
    <x v="1"/>
    <n v="4235.87"/>
    <s v="002"/>
  </r>
  <r>
    <s v="APR-26"/>
    <x v="0"/>
    <s v="51500"/>
    <x v="27"/>
    <m/>
    <s v="Office Supplies"/>
    <s v="352"/>
    <s v="IT Client Technology"/>
    <x v="1"/>
    <n v="-1124.45"/>
    <s v="002"/>
  </r>
  <r>
    <s v="FEB-26"/>
    <x v="0"/>
    <s v="51500"/>
    <x v="27"/>
    <s v="Office Supplies"/>
    <s v="Office Supplies"/>
    <s v="352"/>
    <s v="IT Client Technology"/>
    <x v="1"/>
    <n v="484.35"/>
    <s v="002"/>
  </r>
  <r>
    <s v="FEB-26"/>
    <x v="0"/>
    <s v="51500"/>
    <x v="27"/>
    <m/>
    <s v="Office Supplies"/>
    <s v="352"/>
    <s v="IT Client Technology"/>
    <x v="1"/>
    <n v="-125.89"/>
    <s v="002"/>
  </r>
  <r>
    <s v="MAR-26"/>
    <x v="0"/>
    <s v="51500"/>
    <x v="27"/>
    <s v="Office Supplies"/>
    <s v="Office Supplies"/>
    <s v="352"/>
    <s v="IT Client Technology"/>
    <x v="1"/>
    <n v="217.66"/>
    <s v="002"/>
  </r>
  <r>
    <s v="MAR-26"/>
    <x v="0"/>
    <s v="51500"/>
    <x v="27"/>
    <m/>
    <s v="Office Supplies"/>
    <s v="352"/>
    <s v="IT Client Technology"/>
    <x v="1"/>
    <n v="-56.57"/>
    <s v="002"/>
  </r>
  <r>
    <s v="MAY-26"/>
    <x v="0"/>
    <s v="51500"/>
    <x v="27"/>
    <s v="Office Supplies"/>
    <s v="Office Supplies"/>
    <s v="352"/>
    <s v="IT Client Technology"/>
    <x v="1"/>
    <n v="-3042.92"/>
    <s v="002"/>
  </r>
  <r>
    <s v="MAY-26"/>
    <x v="0"/>
    <s v="51500"/>
    <x v="27"/>
    <m/>
    <s v="Office Supplies"/>
    <s v="352"/>
    <s v="IT Client Technology"/>
    <x v="1"/>
    <n v="828.71"/>
    <s v="002"/>
  </r>
  <r>
    <s v="FEB-26"/>
    <x v="0"/>
    <s v="51500"/>
    <x v="27"/>
    <s v="Office Supplies"/>
    <s v="Office Supplies"/>
    <s v="351"/>
    <s v="Customer Applications"/>
    <x v="1"/>
    <n v="47.97"/>
    <s v="002"/>
  </r>
  <r>
    <s v="FEB-26"/>
    <x v="0"/>
    <s v="51500"/>
    <x v="27"/>
    <s v="Office Supplies"/>
    <s v="Office Supplies"/>
    <s v="320"/>
    <s v="Corporate Accounting"/>
    <x v="1"/>
    <n v="114.54"/>
    <s v="002"/>
  </r>
  <r>
    <s v="APR-26"/>
    <x v="0"/>
    <s v="51500"/>
    <x v="27"/>
    <s v="Office Supplies"/>
    <s v="Office Supplies"/>
    <s v="316"/>
    <s v="Payroll"/>
    <x v="1"/>
    <n v="54.21"/>
    <s v="002"/>
  </r>
  <r>
    <s v="JAN-26"/>
    <x v="0"/>
    <s v="51500"/>
    <x v="27"/>
    <s v="Office Supplies"/>
    <s v="Office Supplies"/>
    <s v="316"/>
    <s v="Payroll"/>
    <x v="1"/>
    <n v="574.54"/>
    <s v="002"/>
  </r>
  <r>
    <s v="JAN-26"/>
    <x v="0"/>
    <s v="51500"/>
    <x v="27"/>
    <s v="Office Supplies"/>
    <s v="Office Supplies"/>
    <s v="306"/>
    <s v="Energy Settlements"/>
    <x v="1"/>
    <n v="472.04"/>
    <s v="002"/>
  </r>
  <r>
    <s v="APR-26"/>
    <x v="0"/>
    <s v="51500"/>
    <x v="27"/>
    <s v="Office Supplies"/>
    <s v="Office Supplies"/>
    <s v="264"/>
    <s v="Mail Services"/>
    <x v="1"/>
    <n v="-253.04"/>
    <s v="002"/>
  </r>
  <r>
    <s v="FEB-26"/>
    <x v="0"/>
    <s v="51500"/>
    <x v="27"/>
    <s v="Office Supplies"/>
    <s v="Office Supplies"/>
    <s v="264"/>
    <s v="Mail Services"/>
    <x v="1"/>
    <n v="332.19"/>
    <s v="002"/>
  </r>
  <r>
    <s v="JUN-26"/>
    <x v="0"/>
    <s v="51500"/>
    <x v="27"/>
    <s v="Office Supplies"/>
    <s v="Office Supplies"/>
    <s v="264"/>
    <s v="Mail Services"/>
    <x v="1"/>
    <n v="2865.6"/>
    <s v="002"/>
  </r>
  <r>
    <s v="MAR-26"/>
    <x v="0"/>
    <s v="51500"/>
    <x v="27"/>
    <s v="Office Supplies"/>
    <s v="Office Supplies"/>
    <s v="264"/>
    <s v="Mail Services"/>
    <x v="1"/>
    <n v="152.16"/>
    <s v="002"/>
  </r>
  <r>
    <s v="MAY-26"/>
    <x v="0"/>
    <s v="51500"/>
    <x v="27"/>
    <s v="Office Supplies"/>
    <s v="Office Supplies"/>
    <s v="264"/>
    <s v="Mail Services"/>
    <x v="1"/>
    <n v="835.25"/>
    <s v="002"/>
  </r>
  <r>
    <s v="FEB-26"/>
    <x v="0"/>
    <s v="51500"/>
    <x v="27"/>
    <s v="Office Supplies"/>
    <s v="Office Supplies"/>
    <s v="251"/>
    <s v="Beneficial Electrification"/>
    <x v="1"/>
    <n v="107.61"/>
    <s v="002"/>
  </r>
  <r>
    <s v="JAN-26"/>
    <x v="0"/>
    <s v="51500"/>
    <x v="27"/>
    <s v="Office Supplies"/>
    <s v="Office Supplies"/>
    <s v="250"/>
    <s v="Strategy, Culture &amp; Innovation"/>
    <x v="1"/>
    <n v="10"/>
    <s v="002"/>
  </r>
  <r>
    <s v="MAY-26"/>
    <x v="0"/>
    <s v="51500"/>
    <x v="27"/>
    <s v="Office Supplies"/>
    <s v="Office Supplies"/>
    <s v="250"/>
    <s v="Strategy, Culture &amp; Innovation"/>
    <x v="1"/>
    <n v="116.46"/>
    <s v="002"/>
  </r>
  <r>
    <s v="APR-26"/>
    <x v="0"/>
    <s v="51500"/>
    <x v="27"/>
    <s v="Office Supplies"/>
    <s v="Office Supplies"/>
    <s v="229"/>
    <s v="Cust Experience / Marketing"/>
    <x v="1"/>
    <n v="10532.28"/>
    <s v="002"/>
  </r>
  <r>
    <s v="FEB-26"/>
    <x v="0"/>
    <s v="51500"/>
    <x v="27"/>
    <s v="Office Supplies"/>
    <s v="Office Supplies"/>
    <s v="229"/>
    <s v="Cust Experience / Marketing"/>
    <x v="1"/>
    <n v="-11639.4"/>
    <s v="002"/>
  </r>
  <r>
    <s v="JAN-26"/>
    <x v="0"/>
    <s v="51500"/>
    <x v="27"/>
    <s v="Office Supplies"/>
    <s v="Office Supplies"/>
    <s v="229"/>
    <s v="Cust Experience / Marketing"/>
    <x v="1"/>
    <n v="11704.3"/>
    <s v="002"/>
  </r>
  <r>
    <s v="MAR-26"/>
    <x v="0"/>
    <s v="51500"/>
    <x v="27"/>
    <s v="Office Supplies"/>
    <s v="Office Supplies"/>
    <s v="229"/>
    <s v="Cust Experience / Marketing"/>
    <x v="1"/>
    <n v="126.62"/>
    <s v="002"/>
  </r>
  <r>
    <s v="MAY-26"/>
    <x v="0"/>
    <s v="51500"/>
    <x v="27"/>
    <s v="Office Supplies"/>
    <s v="Office Supplies"/>
    <s v="229"/>
    <s v="Cust Experience / Marketing"/>
    <x v="1"/>
    <n v="-10123.120000000001"/>
    <s v="002"/>
  </r>
  <r>
    <s v="APR-26"/>
    <x v="0"/>
    <s v="51500"/>
    <x v="27"/>
    <s v="Office Supplies"/>
    <s v="Office Supplies"/>
    <s v="227"/>
    <s v="Corporate Communications"/>
    <x v="1"/>
    <n v="749.94"/>
    <s v="002"/>
  </r>
  <r>
    <s v="MAR-26"/>
    <x v="0"/>
    <s v="51500"/>
    <x v="27"/>
    <s v="Office Supplies"/>
    <s v="Office Supplies"/>
    <s v="227"/>
    <s v="Corporate Communications"/>
    <x v="1"/>
    <n v="122.02"/>
    <s v="002"/>
  </r>
  <r>
    <s v="MAY-26"/>
    <x v="0"/>
    <s v="51500"/>
    <x v="27"/>
    <s v="Office Supplies"/>
    <s v="Office Supplies"/>
    <s v="227"/>
    <s v="Corporate Communications"/>
    <x v="1"/>
    <n v="19.57"/>
    <s v="002"/>
  </r>
  <r>
    <s v="JUN-26"/>
    <x v="0"/>
    <s v="51500"/>
    <x v="27"/>
    <s v="Office Supplies"/>
    <s v="Office Supplies"/>
    <s v="226"/>
    <s v="Community Investment"/>
    <x v="1"/>
    <n v="55.06"/>
    <s v="002"/>
  </r>
  <r>
    <s v="MAY-26"/>
    <x v="0"/>
    <s v="51500"/>
    <x v="27"/>
    <s v="Office Supplies"/>
    <s v="Office Supplies"/>
    <s v="226"/>
    <s v="Community Investment"/>
    <x v="1"/>
    <n v="804.28"/>
    <s v="002"/>
  </r>
  <r>
    <s v="APR-26"/>
    <x v="0"/>
    <s v="51500"/>
    <x v="27"/>
    <s v="Office Supplies"/>
    <s v="Office Supplies"/>
    <s v="224"/>
    <s v="Governmental Affairs"/>
    <x v="1"/>
    <n v="58.11"/>
    <s v="002"/>
  </r>
  <r>
    <s v="FEB-26"/>
    <x v="0"/>
    <s v="51500"/>
    <x v="27"/>
    <s v="Office Supplies"/>
    <s v="Office Supplies"/>
    <s v="224"/>
    <s v="Governmental Affairs"/>
    <x v="1"/>
    <n v="4.99"/>
    <s v="002"/>
  </r>
  <r>
    <s v="MAR-26"/>
    <x v="0"/>
    <s v="51500"/>
    <x v="27"/>
    <s v="Office Supplies"/>
    <s v="Office Supplies"/>
    <s v="224"/>
    <s v="Governmental Affairs"/>
    <x v="1"/>
    <n v="66.05"/>
    <s v="002"/>
  </r>
  <r>
    <s v="MAY-26"/>
    <x v="0"/>
    <s v="51500"/>
    <x v="27"/>
    <s v="Office Supplies"/>
    <s v="Office Supplies"/>
    <s v="224"/>
    <s v="Governmental Affairs"/>
    <x v="1"/>
    <n v="50.31"/>
    <s v="002"/>
  </r>
  <r>
    <s v="APR-26"/>
    <x v="0"/>
    <s v="51500"/>
    <x v="27"/>
    <s v="Office Supplies"/>
    <s v="Office Supplies"/>
    <s v="211"/>
    <s v="Occupational Health"/>
    <x v="1"/>
    <n v="147.9"/>
    <s v="002"/>
  </r>
  <r>
    <s v="JAN-26"/>
    <x v="0"/>
    <s v="51500"/>
    <x v="27"/>
    <s v="Office Supplies"/>
    <s v="Office Supplies"/>
    <s v="211"/>
    <s v="Occupational Health"/>
    <x v="1"/>
    <n v="36.11"/>
    <s v="002"/>
  </r>
  <r>
    <s v="APR-26"/>
    <x v="0"/>
    <s v="51500"/>
    <x v="27"/>
    <s v="Office Supplies"/>
    <s v="Office Supplies"/>
    <s v="203"/>
    <s v="Talent Development"/>
    <x v="1"/>
    <n v="100.65"/>
    <s v="002"/>
  </r>
  <r>
    <s v="JAN-26"/>
    <x v="0"/>
    <s v="51500"/>
    <x v="27"/>
    <s v="Office Supplies"/>
    <s v="Office Supplies"/>
    <s v="203"/>
    <s v="Talent Development"/>
    <x v="1"/>
    <n v="43.46"/>
    <s v="002"/>
  </r>
  <r>
    <s v="APR-26"/>
    <x v="0"/>
    <s v="51500"/>
    <x v="27"/>
    <s v="Office Supplies"/>
    <s v="Office Supplies"/>
    <s v="201"/>
    <s v="HR Operations"/>
    <x v="1"/>
    <n v="2776.51"/>
    <s v="002"/>
  </r>
  <r>
    <s v="FEB-26"/>
    <x v="0"/>
    <s v="51500"/>
    <x v="27"/>
    <s v="Office Supplies"/>
    <s v="Office Supplies"/>
    <s v="201"/>
    <s v="HR Operations"/>
    <x v="1"/>
    <n v="71.94"/>
    <s v="002"/>
  </r>
  <r>
    <s v="JAN-26"/>
    <x v="0"/>
    <s v="51500"/>
    <x v="27"/>
    <s v="Office Supplies"/>
    <s v="Office Supplies"/>
    <s v="201"/>
    <s v="HR Operations"/>
    <x v="1"/>
    <n v="1460.18"/>
    <s v="002"/>
  </r>
  <r>
    <s v="JUN-26"/>
    <x v="0"/>
    <s v="51500"/>
    <x v="27"/>
    <s v="Office Supplies"/>
    <s v="Office Supplies"/>
    <s v="201"/>
    <s v="HR Operations"/>
    <x v="1"/>
    <n v="5.42"/>
    <s v="002"/>
  </r>
  <r>
    <s v="MAR-26"/>
    <x v="0"/>
    <s v="51500"/>
    <x v="27"/>
    <s v="Office Supplies"/>
    <s v="Office Supplies"/>
    <s v="201"/>
    <s v="HR Operations"/>
    <x v="1"/>
    <n v="4433"/>
    <s v="002"/>
  </r>
  <r>
    <s v="MAY-26"/>
    <x v="0"/>
    <s v="51500"/>
    <x v="27"/>
    <s v="Office Supplies"/>
    <s v="Office Supplies"/>
    <s v="201"/>
    <s v="HR Operations"/>
    <x v="1"/>
    <n v="-385.46"/>
    <s v="002"/>
  </r>
  <r>
    <s v="APR-26"/>
    <x v="0"/>
    <s v="51500"/>
    <x v="27"/>
    <s v="Office Supplies"/>
    <s v="Office Supplies"/>
    <s v="195"/>
    <s v="Safety"/>
    <x v="1"/>
    <n v="8.99"/>
    <s v="002"/>
  </r>
  <r>
    <s v="JAN-26"/>
    <x v="0"/>
    <s v="51500"/>
    <x v="27"/>
    <s v="Office Supplies"/>
    <s v="Office Supplies"/>
    <s v="195"/>
    <s v="Safety"/>
    <x v="1"/>
    <n v="12.26"/>
    <s v="002"/>
  </r>
  <r>
    <s v="JUN-26"/>
    <x v="0"/>
    <s v="51500"/>
    <x v="27"/>
    <s v="Office Supplies"/>
    <s v="Office Supplies"/>
    <s v="195"/>
    <s v="Safety"/>
    <x v="1"/>
    <n v="42.15"/>
    <s v="002"/>
  </r>
  <r>
    <s v="MAR-26"/>
    <x v="0"/>
    <s v="51500"/>
    <x v="27"/>
    <s v="Office Supplies"/>
    <s v="Office Supplies"/>
    <s v="195"/>
    <s v="Safety"/>
    <x v="1"/>
    <n v="14.9"/>
    <s v="002"/>
  </r>
  <r>
    <s v="MAY-26"/>
    <x v="0"/>
    <s v="51500"/>
    <x v="27"/>
    <s v="Office Supplies"/>
    <s v="Office Supplies"/>
    <s v="195"/>
    <s v="Safety"/>
    <x v="1"/>
    <n v="15.12"/>
    <s v="002"/>
  </r>
  <r>
    <s v="FEB-26"/>
    <x v="0"/>
    <s v="51500"/>
    <x v="27"/>
    <s v="Office Supplies"/>
    <s v="Office Supplies"/>
    <s v="193"/>
    <s v="Energy Delivery Environmental"/>
    <x v="1"/>
    <n v="46.9"/>
    <s v="002"/>
  </r>
  <r>
    <s v="JAN-26"/>
    <x v="0"/>
    <s v="51500"/>
    <x v="27"/>
    <s v="Office Supplies"/>
    <s v="Office Supplies"/>
    <s v="193"/>
    <s v="Energy Delivery Environmental"/>
    <x v="1"/>
    <n v="15.27"/>
    <s v="002"/>
  </r>
  <r>
    <s v="JUN-26"/>
    <x v="0"/>
    <s v="51500"/>
    <x v="27"/>
    <s v="Office Supplies"/>
    <s v="Office Supplies"/>
    <s v="193"/>
    <s v="Energy Delivery Environmental"/>
    <x v="1"/>
    <n v="21.18"/>
    <s v="002"/>
  </r>
  <r>
    <s v="MAR-26"/>
    <x v="0"/>
    <s v="51500"/>
    <x v="27"/>
    <s v="Office Supplies"/>
    <s v="Office Supplies"/>
    <s v="193"/>
    <s v="Energy Delivery Environmental"/>
    <x v="1"/>
    <n v="21.18"/>
    <s v="002"/>
  </r>
  <r>
    <s v="MAY-26"/>
    <x v="0"/>
    <s v="51500"/>
    <x v="27"/>
    <s v="Office Supplies"/>
    <s v="Office Supplies"/>
    <s v="193"/>
    <s v="Energy Delivery Environmental"/>
    <x v="1"/>
    <n v="8.69"/>
    <s v="002"/>
  </r>
  <r>
    <s v="FEB-26"/>
    <x v="0"/>
    <s v="51500"/>
    <x v="27"/>
    <s v="Office Supplies"/>
    <s v="Office Supplies"/>
    <s v="162"/>
    <s v="Corporate Security"/>
    <x v="1"/>
    <n v="375"/>
    <s v="002"/>
  </r>
  <r>
    <s v="JAN-26"/>
    <x v="0"/>
    <s v="51500"/>
    <x v="27"/>
    <s v="Office Supplies"/>
    <s v="Office Supplies"/>
    <s v="162"/>
    <s v="Corporate Security"/>
    <x v="1"/>
    <n v="-2008.01"/>
    <s v="002"/>
  </r>
  <r>
    <s v="APR-26"/>
    <x v="0"/>
    <s v="51500"/>
    <x v="27"/>
    <s v="Office Supplies"/>
    <s v="Office Supplies"/>
    <s v="160"/>
    <s v="Legal"/>
    <x v="1"/>
    <n v="116.11"/>
    <s v="002"/>
  </r>
  <r>
    <s v="FEB-26"/>
    <x v="0"/>
    <s v="51500"/>
    <x v="27"/>
    <s v="Office Supplies"/>
    <s v="Office Supplies"/>
    <s v="160"/>
    <s v="Legal"/>
    <x v="1"/>
    <n v="19.260000000000002"/>
    <s v="002"/>
  </r>
  <r>
    <s v="JAN-26"/>
    <x v="0"/>
    <s v="51500"/>
    <x v="27"/>
    <s v="Office Supplies"/>
    <s v="Office Supplies"/>
    <s v="160"/>
    <s v="Legal"/>
    <x v="1"/>
    <n v="210.17"/>
    <s v="002"/>
  </r>
  <r>
    <s v="MAR-26"/>
    <x v="0"/>
    <s v="51500"/>
    <x v="27"/>
    <s v="Office Supplies"/>
    <s v="Office Supplies"/>
    <s v="160"/>
    <s v="Legal"/>
    <x v="1"/>
    <n v="13.04"/>
    <s v="002"/>
  </r>
  <r>
    <s v="MAY-26"/>
    <x v="0"/>
    <s v="51500"/>
    <x v="27"/>
    <s v="Office Supplies"/>
    <s v="Office Supplies"/>
    <s v="160"/>
    <s v="Legal"/>
    <x v="1"/>
    <n v="74.790000000000006"/>
    <s v="002"/>
  </r>
  <r>
    <s v="APR-26"/>
    <x v="0"/>
    <s v="51500"/>
    <x v="27"/>
    <s v="Office Supplies"/>
    <s v="Office Supplies"/>
    <s v="100"/>
    <s v="CEO Adm"/>
    <x v="1"/>
    <n v="161.6"/>
    <s v="002"/>
  </r>
  <r>
    <s v="FEB-26"/>
    <x v="0"/>
    <s v="51500"/>
    <x v="27"/>
    <s v="Office Supplies"/>
    <s v="Office Supplies"/>
    <s v="100"/>
    <s v="CEO Adm"/>
    <x v="1"/>
    <n v="208.54"/>
    <s v="002"/>
  </r>
  <r>
    <s v="JAN-26"/>
    <x v="0"/>
    <s v="51500"/>
    <x v="27"/>
    <s v="Office Supplies"/>
    <s v="Office Supplies"/>
    <s v="100"/>
    <s v="CEO Adm"/>
    <x v="1"/>
    <n v="39.22"/>
    <s v="002"/>
  </r>
  <r>
    <s v="JUN-26"/>
    <x v="0"/>
    <s v="51500"/>
    <x v="27"/>
    <s v="Office Supplies"/>
    <s v="Office Supplies"/>
    <s v="100"/>
    <s v="CEO Adm"/>
    <x v="1"/>
    <n v="300.8"/>
    <s v="002"/>
  </r>
  <r>
    <s v="MAR-26"/>
    <x v="0"/>
    <s v="51500"/>
    <x v="27"/>
    <s v="Office Supplies"/>
    <s v="Office Supplies"/>
    <s v="100"/>
    <s v="CEO Adm"/>
    <x v="1"/>
    <n v="100.64"/>
    <s v="002"/>
  </r>
  <r>
    <s v="MAY-26"/>
    <x v="0"/>
    <s v="51500"/>
    <x v="27"/>
    <s v="Office Supplies"/>
    <s v="Office Supplies"/>
    <s v="100"/>
    <s v="CEO Adm"/>
    <x v="1"/>
    <n v="93.94"/>
    <s v="002"/>
  </r>
  <r>
    <s v="APR-26"/>
    <x v="0"/>
    <s v="51500"/>
    <x v="15"/>
    <m/>
    <s v="Remote Plants"/>
    <s v="975"/>
    <s v="Interconnection Agr"/>
    <x v="1"/>
    <n v="468.45"/>
    <s v="002"/>
  </r>
  <r>
    <s v="JAN-26"/>
    <x v="0"/>
    <s v="51500"/>
    <x v="15"/>
    <m/>
    <s v="Remote Plants"/>
    <s v="975"/>
    <s v="Interconnection Agr"/>
    <x v="1"/>
    <n v="387.4"/>
    <s v="002"/>
  </r>
  <r>
    <s v="APR-26"/>
    <x v="0"/>
    <s v="51500"/>
    <x v="15"/>
    <m/>
    <s v="Remote Plants"/>
    <s v="820"/>
    <s v="Gila River 2"/>
    <x v="1"/>
    <n v="83"/>
    <s v="002"/>
  </r>
  <r>
    <s v="FEB-26"/>
    <x v="0"/>
    <s v="51500"/>
    <x v="15"/>
    <m/>
    <s v="Remote Plants"/>
    <s v="820"/>
    <s v="Gila River 2"/>
    <x v="1"/>
    <n v="-360"/>
    <s v="002"/>
  </r>
  <r>
    <s v="JAN-26"/>
    <x v="0"/>
    <s v="51500"/>
    <x v="15"/>
    <m/>
    <s v="Remote Plants"/>
    <s v="820"/>
    <s v="Gila River 2"/>
    <x v="1"/>
    <n v="788"/>
    <s v="002"/>
  </r>
  <r>
    <s v="JUN-26"/>
    <x v="0"/>
    <s v="51500"/>
    <x v="15"/>
    <m/>
    <s v="Remote Plants"/>
    <s v="820"/>
    <s v="Gila River 2"/>
    <x v="1"/>
    <n v="77"/>
    <s v="002"/>
  </r>
  <r>
    <s v="MAR-26"/>
    <x v="0"/>
    <s v="51500"/>
    <x v="15"/>
    <m/>
    <s v="Remote Plants"/>
    <s v="820"/>
    <s v="Gila River 2"/>
    <x v="1"/>
    <n v="-25"/>
    <s v="002"/>
  </r>
  <r>
    <s v="MAY-26"/>
    <x v="0"/>
    <s v="51500"/>
    <x v="15"/>
    <m/>
    <s v="Remote Plants"/>
    <s v="820"/>
    <s v="Gila River 2"/>
    <x v="1"/>
    <n v="-103"/>
    <s v="002"/>
  </r>
  <r>
    <s v="APR-26"/>
    <x v="0"/>
    <s v="51500"/>
    <x v="15"/>
    <m/>
    <s v="Remote Plants"/>
    <s v="466"/>
    <s v="TEP Gila River Plant"/>
    <x v="1"/>
    <n v="-7.5"/>
    <s v="002"/>
  </r>
  <r>
    <s v="FEB-26"/>
    <x v="0"/>
    <s v="51500"/>
    <x v="15"/>
    <m/>
    <s v="Remote Plants"/>
    <s v="466"/>
    <s v="TEP Gila River Plant"/>
    <x v="1"/>
    <n v="1260.75"/>
    <s v="002"/>
  </r>
  <r>
    <s v="JAN-26"/>
    <x v="0"/>
    <s v="51500"/>
    <x v="15"/>
    <m/>
    <s v="Remote Plants"/>
    <s v="466"/>
    <s v="TEP Gila River Plant"/>
    <x v="1"/>
    <n v="97.5"/>
    <s v="002"/>
  </r>
  <r>
    <s v="JUN-26"/>
    <x v="0"/>
    <s v="51500"/>
    <x v="15"/>
    <m/>
    <s v="Remote Plants"/>
    <s v="466"/>
    <s v="TEP Gila River Plant"/>
    <x v="1"/>
    <n v="56.25"/>
    <s v="002"/>
  </r>
  <r>
    <s v="MAR-26"/>
    <x v="0"/>
    <s v="51500"/>
    <x v="15"/>
    <m/>
    <s v="Remote Plants"/>
    <s v="466"/>
    <s v="TEP Gila River Plant"/>
    <x v="1"/>
    <n v="-1205.25"/>
    <s v="002"/>
  </r>
  <r>
    <s v="MAY-26"/>
    <x v="0"/>
    <s v="51500"/>
    <x v="15"/>
    <m/>
    <s v="Remote Plants"/>
    <s v="466"/>
    <s v="TEP Gila River Plant"/>
    <x v="1"/>
    <n v="-6.75"/>
    <s v="002"/>
  </r>
  <r>
    <s v="APR-26"/>
    <x v="0"/>
    <s v="51500"/>
    <x v="15"/>
    <m/>
    <s v="Remote Plants"/>
    <s v="464"/>
    <s v="Luna Energy"/>
    <x v="1"/>
    <n v="1207.6300000000001"/>
    <s v="002"/>
  </r>
  <r>
    <s v="FEB-26"/>
    <x v="0"/>
    <s v="51500"/>
    <x v="15"/>
    <m/>
    <s v="Remote Plants"/>
    <s v="464"/>
    <s v="Luna Energy"/>
    <x v="1"/>
    <n v="4420.55"/>
    <s v="002"/>
  </r>
  <r>
    <s v="JAN-26"/>
    <x v="0"/>
    <s v="51500"/>
    <x v="15"/>
    <m/>
    <s v="Remote Plants"/>
    <s v="464"/>
    <s v="Luna Energy"/>
    <x v="1"/>
    <n v="2941.25"/>
    <s v="002"/>
  </r>
  <r>
    <s v="JUN-26"/>
    <x v="0"/>
    <s v="51500"/>
    <x v="15"/>
    <m/>
    <s v="Remote Plants"/>
    <s v="464"/>
    <s v="Luna Energy"/>
    <x v="1"/>
    <n v="3429.33"/>
    <s v="002"/>
  </r>
  <r>
    <s v="MAR-26"/>
    <x v="0"/>
    <s v="51500"/>
    <x v="15"/>
    <m/>
    <s v="Remote Plants"/>
    <s v="464"/>
    <s v="Luna Energy"/>
    <x v="1"/>
    <n v="5373.81"/>
    <s v="002"/>
  </r>
  <r>
    <s v="MAY-26"/>
    <x v="0"/>
    <s v="51500"/>
    <x v="15"/>
    <m/>
    <s v="Remote Plants"/>
    <s v="464"/>
    <s v="Luna Energy"/>
    <x v="1"/>
    <n v="3597.35"/>
    <s v="002"/>
  </r>
  <r>
    <s v="APR-26"/>
    <x v="0"/>
    <s v="51500"/>
    <x v="15"/>
    <m/>
    <s v="Remote Plants"/>
    <s v="461"/>
    <s v="San Juan"/>
    <x v="1"/>
    <n v="0.48"/>
    <s v="002"/>
  </r>
  <r>
    <s v="FEB-26"/>
    <x v="0"/>
    <s v="51500"/>
    <x v="15"/>
    <m/>
    <s v="Remote Plants"/>
    <s v="461"/>
    <s v="San Juan"/>
    <x v="1"/>
    <n v="-11.49"/>
    <s v="002"/>
  </r>
  <r>
    <s v="JAN-26"/>
    <x v="0"/>
    <s v="51500"/>
    <x v="15"/>
    <m/>
    <s v="Remote Plants"/>
    <s v="461"/>
    <s v="San Juan"/>
    <x v="1"/>
    <n v="0.44"/>
    <s v="002"/>
  </r>
  <r>
    <s v="JUN-26"/>
    <x v="0"/>
    <s v="51500"/>
    <x v="15"/>
    <m/>
    <s v="Remote Plants"/>
    <s v="461"/>
    <s v="San Juan"/>
    <x v="1"/>
    <n v="0.52"/>
    <s v="002"/>
  </r>
  <r>
    <s v="MAR-26"/>
    <x v="0"/>
    <s v="51500"/>
    <x v="15"/>
    <m/>
    <s v="Remote Plants"/>
    <s v="461"/>
    <s v="San Juan"/>
    <x v="1"/>
    <n v="0.49"/>
    <s v="002"/>
  </r>
  <r>
    <s v="MAY-26"/>
    <x v="0"/>
    <s v="51500"/>
    <x v="15"/>
    <m/>
    <s v="Remote Plants"/>
    <s v="461"/>
    <s v="San Juan"/>
    <x v="1"/>
    <n v="0.3"/>
    <s v="002"/>
  </r>
  <r>
    <s v="APR-26"/>
    <x v="0"/>
    <s v="51500"/>
    <x v="16"/>
    <m/>
    <s v="Other Revenue - Expense Offset"/>
    <s v="690"/>
    <s v="SPG Mechanical Maint. &amp; Tech Services"/>
    <x v="1"/>
    <n v="-96.39"/>
    <s v="002"/>
  </r>
  <r>
    <s v="APR-26"/>
    <x v="0"/>
    <s v="51500"/>
    <x v="16"/>
    <m/>
    <s v="Other Revenue - Expense Offset"/>
    <s v="662"/>
    <s v="SPG Training"/>
    <x v="1"/>
    <n v="-1526.39"/>
    <s v="002"/>
  </r>
  <r>
    <s v="FEB-26"/>
    <x v="0"/>
    <s v="51500"/>
    <x v="16"/>
    <m/>
    <s v="Other Revenue - Expense Offset"/>
    <s v="662"/>
    <s v="SPG Training"/>
    <x v="1"/>
    <n v="-2258.39"/>
    <s v="002"/>
  </r>
  <r>
    <s v="JAN-26"/>
    <x v="0"/>
    <s v="51500"/>
    <x v="16"/>
    <m/>
    <s v="Other Revenue - Expense Offset"/>
    <s v="662"/>
    <s v="SPG Training"/>
    <x v="1"/>
    <n v="-1736.92"/>
    <s v="002"/>
  </r>
  <r>
    <s v="JUN-26"/>
    <x v="0"/>
    <s v="51500"/>
    <x v="16"/>
    <m/>
    <s v="Other Revenue - Expense Offset"/>
    <s v="662"/>
    <s v="SPG Training"/>
    <x v="1"/>
    <n v="-737.4"/>
    <s v="002"/>
  </r>
  <r>
    <s v="MAR-26"/>
    <x v="0"/>
    <s v="51500"/>
    <x v="16"/>
    <m/>
    <s v="Other Revenue - Expense Offset"/>
    <s v="662"/>
    <s v="SPG Training"/>
    <x v="1"/>
    <n v="-85.94"/>
    <s v="002"/>
  </r>
  <r>
    <s v="MAY-26"/>
    <x v="0"/>
    <s v="51500"/>
    <x v="16"/>
    <m/>
    <s v="Other Revenue - Expense Offset"/>
    <s v="662"/>
    <s v="SPG Training"/>
    <x v="1"/>
    <n v="1030.9000000000001"/>
    <s v="002"/>
  </r>
  <r>
    <s v="APR-26"/>
    <x v="0"/>
    <s v="51500"/>
    <x v="16"/>
    <m/>
    <s v="Other Revenue - Expense Offset"/>
    <s v="661"/>
    <s v="SPG Personnel Svcs"/>
    <x v="1"/>
    <n v="-354.08"/>
    <s v="002"/>
  </r>
  <r>
    <s v="FEB-26"/>
    <x v="0"/>
    <s v="51500"/>
    <x v="16"/>
    <m/>
    <s v="Other Revenue - Expense Offset"/>
    <s v="661"/>
    <s v="SPG Personnel Svcs"/>
    <x v="1"/>
    <n v="-67.67"/>
    <s v="002"/>
  </r>
  <r>
    <s v="JAN-26"/>
    <x v="0"/>
    <s v="51500"/>
    <x v="16"/>
    <m/>
    <s v="Other Revenue - Expense Offset"/>
    <s v="661"/>
    <s v="SPG Personnel Svcs"/>
    <x v="1"/>
    <n v="-208.68"/>
    <s v="002"/>
  </r>
  <r>
    <s v="JUN-26"/>
    <x v="0"/>
    <s v="51500"/>
    <x v="16"/>
    <m/>
    <s v="Other Revenue - Expense Offset"/>
    <s v="661"/>
    <s v="SPG Personnel Svcs"/>
    <x v="1"/>
    <n v="-25.1"/>
    <s v="002"/>
  </r>
  <r>
    <s v="MAR-26"/>
    <x v="0"/>
    <s v="51500"/>
    <x v="16"/>
    <m/>
    <s v="Other Revenue - Expense Offset"/>
    <s v="661"/>
    <s v="SPG Personnel Svcs"/>
    <x v="1"/>
    <n v="-319.7"/>
    <s v="002"/>
  </r>
  <r>
    <s v="MAY-26"/>
    <x v="0"/>
    <s v="51500"/>
    <x v="16"/>
    <m/>
    <s v="Other Revenue - Expense Offset"/>
    <s v="661"/>
    <s v="SPG Personnel Svcs"/>
    <x v="1"/>
    <n v="-275.83"/>
    <s v="002"/>
  </r>
  <r>
    <s v="FEB-26"/>
    <x v="0"/>
    <s v="51500"/>
    <x v="16"/>
    <m/>
    <s v="Other Revenue - Expense Offset"/>
    <s v="659"/>
    <s v="SPG Material Mgmt"/>
    <x v="1"/>
    <n v="-12.39"/>
    <s v="002"/>
  </r>
  <r>
    <s v="JAN-26"/>
    <x v="0"/>
    <s v="51500"/>
    <x v="16"/>
    <m/>
    <s v="Other Revenue - Expense Offset"/>
    <s v="659"/>
    <s v="SPG Material Mgmt"/>
    <x v="1"/>
    <n v="-142.47999999999999"/>
    <s v="002"/>
  </r>
  <r>
    <s v="MAR-26"/>
    <x v="0"/>
    <s v="51500"/>
    <x v="16"/>
    <m/>
    <s v="Other Revenue - Expense Offset"/>
    <s v="659"/>
    <s v="SPG Material Mgmt"/>
    <x v="1"/>
    <n v="-4.21"/>
    <s v="002"/>
  </r>
  <r>
    <s v="APR-26"/>
    <x v="0"/>
    <s v="51500"/>
    <x v="16"/>
    <m/>
    <s v="Other Revenue - Expense Offset"/>
    <s v="658"/>
    <s v="SPG Business Support"/>
    <x v="1"/>
    <n v="-264.39999999999998"/>
    <s v="002"/>
  </r>
  <r>
    <s v="FEB-26"/>
    <x v="0"/>
    <s v="51500"/>
    <x v="16"/>
    <m/>
    <s v="Other Revenue - Expense Offset"/>
    <s v="658"/>
    <s v="SPG Business Support"/>
    <x v="1"/>
    <n v="-93.05"/>
    <s v="002"/>
  </r>
  <r>
    <s v="JAN-26"/>
    <x v="0"/>
    <s v="51500"/>
    <x v="16"/>
    <m/>
    <s v="Other Revenue - Expense Offset"/>
    <s v="658"/>
    <s v="SPG Business Support"/>
    <x v="1"/>
    <n v="-70.540000000000006"/>
    <s v="002"/>
  </r>
  <r>
    <s v="JUN-26"/>
    <x v="0"/>
    <s v="51500"/>
    <x v="16"/>
    <m/>
    <s v="Other Revenue - Expense Offset"/>
    <s v="658"/>
    <s v="SPG Business Support"/>
    <x v="1"/>
    <n v="-26.81"/>
    <s v="002"/>
  </r>
  <r>
    <s v="MAR-26"/>
    <x v="0"/>
    <s v="51500"/>
    <x v="16"/>
    <m/>
    <s v="Other Revenue - Expense Offset"/>
    <s v="658"/>
    <s v="SPG Business Support"/>
    <x v="1"/>
    <n v="-111.96"/>
    <s v="002"/>
  </r>
  <r>
    <s v="MAY-26"/>
    <x v="0"/>
    <s v="51500"/>
    <x v="16"/>
    <m/>
    <s v="Other Revenue - Expense Offset"/>
    <s v="658"/>
    <s v="SPG Business Support"/>
    <x v="1"/>
    <n v="-50.67"/>
    <s v="002"/>
  </r>
  <r>
    <s v="APR-26"/>
    <x v="0"/>
    <s v="51500"/>
    <x v="16"/>
    <m/>
    <s v="Other Revenue - Expense Offset"/>
    <s v="654"/>
    <s v="SPG Outage Team"/>
    <x v="1"/>
    <n v="-38.82"/>
    <s v="002"/>
  </r>
  <r>
    <s v="FEB-26"/>
    <x v="0"/>
    <s v="51500"/>
    <x v="16"/>
    <m/>
    <s v="Other Revenue - Expense Offset"/>
    <s v="654"/>
    <s v="SPG Outage Team"/>
    <x v="1"/>
    <n v="-175.86"/>
    <s v="002"/>
  </r>
  <r>
    <s v="JAN-26"/>
    <x v="0"/>
    <s v="51500"/>
    <x v="16"/>
    <m/>
    <s v="Other Revenue - Expense Offset"/>
    <s v="654"/>
    <s v="SPG Outage Team"/>
    <x v="1"/>
    <n v="-70.319999999999993"/>
    <s v="002"/>
  </r>
  <r>
    <s v="JUN-26"/>
    <x v="0"/>
    <s v="51500"/>
    <x v="16"/>
    <m/>
    <s v="Other Revenue - Expense Offset"/>
    <s v="654"/>
    <s v="SPG Outage Team"/>
    <x v="1"/>
    <n v="-71.89"/>
    <s v="002"/>
  </r>
  <r>
    <s v="MAY-26"/>
    <x v="0"/>
    <s v="51500"/>
    <x v="16"/>
    <m/>
    <s v="Other Revenue - Expense Offset"/>
    <s v="654"/>
    <s v="SPG Outage Team"/>
    <x v="1"/>
    <n v="-4.7699999999999996"/>
    <s v="002"/>
  </r>
  <r>
    <s v="MAR-26"/>
    <x v="0"/>
    <s v="51500"/>
    <x v="16"/>
    <m/>
    <s v="Other Revenue - Expense Offset"/>
    <s v="653"/>
    <s v="SPG Safety/Security"/>
    <x v="1"/>
    <n v="-107.49"/>
    <s v="002"/>
  </r>
  <r>
    <s v="MAR-26"/>
    <x v="0"/>
    <s v="51500"/>
    <x v="16"/>
    <m/>
    <s v="Other Revenue - Expense Offset"/>
    <s v="651"/>
    <s v="SPG Environmental"/>
    <x v="1"/>
    <n v="-1.1499999999999999"/>
    <s v="002"/>
  </r>
  <r>
    <s v="APR-26"/>
    <x v="0"/>
    <s v="51500"/>
    <x v="16"/>
    <m/>
    <s v="Other Revenue - Expense Offset"/>
    <s v="650"/>
    <s v="SPG Plant Manager"/>
    <x v="1"/>
    <n v="-255.91"/>
    <s v="002"/>
  </r>
  <r>
    <s v="FEB-26"/>
    <x v="0"/>
    <s v="51500"/>
    <x v="16"/>
    <m/>
    <s v="Other Revenue - Expense Offset"/>
    <s v="650"/>
    <s v="SPG Plant Manager"/>
    <x v="1"/>
    <n v="-731.53"/>
    <s v="002"/>
  </r>
  <r>
    <s v="JAN-26"/>
    <x v="0"/>
    <s v="51500"/>
    <x v="16"/>
    <m/>
    <s v="Other Revenue - Expense Offset"/>
    <s v="650"/>
    <s v="SPG Plant Manager"/>
    <x v="1"/>
    <n v="-2414.61"/>
    <s v="002"/>
  </r>
  <r>
    <s v="JUN-26"/>
    <x v="0"/>
    <s v="51500"/>
    <x v="16"/>
    <m/>
    <s v="Other Revenue - Expense Offset"/>
    <s v="650"/>
    <s v="SPG Plant Manager"/>
    <x v="1"/>
    <n v="1046.2"/>
    <s v="002"/>
  </r>
  <r>
    <s v="MAR-26"/>
    <x v="0"/>
    <s v="51500"/>
    <x v="16"/>
    <m/>
    <s v="Other Revenue - Expense Offset"/>
    <s v="650"/>
    <s v="SPG Plant Manager"/>
    <x v="1"/>
    <n v="-1012.06"/>
    <s v="002"/>
  </r>
  <r>
    <s v="MAY-26"/>
    <x v="0"/>
    <s v="51500"/>
    <x v="16"/>
    <m/>
    <s v="Other Revenue - Expense Offset"/>
    <s v="650"/>
    <s v="SPG Plant Manager"/>
    <x v="1"/>
    <n v="-177.96"/>
    <s v="002"/>
  </r>
  <r>
    <s v="JUN-26"/>
    <x v="0"/>
    <s v="51500"/>
    <x v="28"/>
    <s v="Stores Issues SGS Units 3&amp;4"/>
    <s v="Stores Issues SGS Units 3&amp;4"/>
    <s v="662"/>
    <s v="SPG Training"/>
    <x v="1"/>
    <n v="1.71"/>
    <s v="002"/>
  </r>
  <r>
    <s v="JUN-26"/>
    <x v="0"/>
    <s v="51500"/>
    <x v="28"/>
    <m/>
    <s v="Stores Issues SGS Units 3&amp;4"/>
    <s v="662"/>
    <s v="SPG Training"/>
    <x v="1"/>
    <n v="-0.85"/>
    <s v="002"/>
  </r>
  <r>
    <s v="APR-26"/>
    <x v="0"/>
    <s v="52100"/>
    <x v="29"/>
    <s v="Repairs &amp; Maintenance"/>
    <s v="Repairs &amp; Maintenance"/>
    <s v="993"/>
    <s v="Fleet Services"/>
    <x v="1"/>
    <n v="-5483.48"/>
    <s v="002"/>
  </r>
  <r>
    <s v="MAR-26"/>
    <x v="0"/>
    <s v="52100"/>
    <x v="29"/>
    <s v="Repairs &amp; Maintenance"/>
    <s v="Repairs &amp; Maintenance"/>
    <s v="993"/>
    <s v="Fleet Services"/>
    <x v="1"/>
    <n v="5483.48"/>
    <s v="002"/>
  </r>
  <r>
    <s v="APR-26"/>
    <x v="0"/>
    <s v="52100"/>
    <x v="29"/>
    <s v="Repairs &amp; Maintenance"/>
    <s v="Repairs &amp; Maintenance"/>
    <s v="658"/>
    <s v="SPG Business Support"/>
    <x v="1"/>
    <n v="15"/>
    <s v="002"/>
  </r>
  <r>
    <s v="APR-26"/>
    <x v="0"/>
    <s v="52100"/>
    <x v="29"/>
    <m/>
    <s v="Repairs &amp; Maintenance"/>
    <s v="658"/>
    <s v="SPG Business Support"/>
    <x v="1"/>
    <n v="-7.5"/>
    <s v="002"/>
  </r>
  <r>
    <s v="APR-26"/>
    <x v="0"/>
    <s v="52100"/>
    <x v="29"/>
    <s v="Repairs &amp; Maintenance"/>
    <s v="Repairs &amp; Maintenance"/>
    <s v="161"/>
    <s v="Risk Management"/>
    <x v="1"/>
    <n v="-1641.55"/>
    <s v="002"/>
  </r>
  <r>
    <s v="MAR-26"/>
    <x v="0"/>
    <s v="52100"/>
    <x v="29"/>
    <s v="Repairs &amp; Maintenance"/>
    <s v="Repairs &amp; Maintenance"/>
    <s v="161"/>
    <s v="Risk Management"/>
    <x v="1"/>
    <n v="1641.55"/>
    <s v="002"/>
  </r>
  <r>
    <s v="APR-26"/>
    <x v="0"/>
    <s v="52100"/>
    <x v="30"/>
    <s v="Catering Services"/>
    <s v="Catering Services"/>
    <s v="955"/>
    <s v="Supply Side Planning"/>
    <x v="1"/>
    <n v="762.46"/>
    <s v="002"/>
  </r>
  <r>
    <s v="JUN-26"/>
    <x v="0"/>
    <s v="52100"/>
    <x v="30"/>
    <s v="Catering Services"/>
    <s v="Catering Services"/>
    <s v="955"/>
    <s v="Supply Side Planning"/>
    <x v="1"/>
    <n v="149.96"/>
    <s v="002"/>
  </r>
  <r>
    <s v="MAY-26"/>
    <x v="0"/>
    <s v="52100"/>
    <x v="30"/>
    <s v="Catering Services"/>
    <s v="Catering Services"/>
    <s v="955"/>
    <s v="Supply Side Planning"/>
    <x v="1"/>
    <n v="987.06"/>
    <s v="002"/>
  </r>
  <r>
    <s v="JUN-26"/>
    <x v="0"/>
    <s v="52100"/>
    <x v="30"/>
    <s v="Catering Services"/>
    <s v="Catering Services"/>
    <s v="941"/>
    <s v="Contr/Wholesale Mktg"/>
    <x v="1"/>
    <n v="74.03"/>
    <s v="002"/>
  </r>
  <r>
    <s v="APR-26"/>
    <x v="0"/>
    <s v="52100"/>
    <x v="30"/>
    <s v="Catering Services"/>
    <s v="Catering Services"/>
    <s v="935"/>
    <s v="T&amp;D Safety and Learning &amp; Development"/>
    <x v="1"/>
    <n v="1794.67"/>
    <s v="002"/>
  </r>
  <r>
    <s v="FEB-26"/>
    <x v="0"/>
    <s v="52100"/>
    <x v="30"/>
    <s v="Catering Services"/>
    <s v="Catering Services"/>
    <s v="935"/>
    <s v="T&amp;D Safety and Learning &amp; Development"/>
    <x v="1"/>
    <n v="514.65"/>
    <s v="002"/>
  </r>
  <r>
    <s v="JAN-26"/>
    <x v="0"/>
    <s v="52100"/>
    <x v="30"/>
    <s v="Catering Services"/>
    <s v="Catering Services"/>
    <s v="935"/>
    <s v="T&amp;D Safety and Learning &amp; Development"/>
    <x v="1"/>
    <n v="4055.11"/>
    <s v="002"/>
  </r>
  <r>
    <s v="JUN-26"/>
    <x v="0"/>
    <s v="52100"/>
    <x v="30"/>
    <s v="Catering Services"/>
    <s v="Catering Services"/>
    <s v="935"/>
    <s v="T&amp;D Safety and Learning &amp; Development"/>
    <x v="1"/>
    <n v="5169.68"/>
    <s v="002"/>
  </r>
  <r>
    <s v="MAR-26"/>
    <x v="0"/>
    <s v="52100"/>
    <x v="30"/>
    <s v="Catering Services"/>
    <s v="Catering Services"/>
    <s v="935"/>
    <s v="T&amp;D Safety and Learning &amp; Development"/>
    <x v="1"/>
    <n v="1107.8399999999999"/>
    <s v="002"/>
  </r>
  <r>
    <s v="MAY-26"/>
    <x v="0"/>
    <s v="52100"/>
    <x v="30"/>
    <s v="Catering Services"/>
    <s v="Catering Services"/>
    <s v="935"/>
    <s v="T&amp;D Safety and Learning &amp; Development"/>
    <x v="1"/>
    <n v="966.86"/>
    <s v="002"/>
  </r>
  <r>
    <s v="APR-26"/>
    <x v="0"/>
    <s v="52100"/>
    <x v="30"/>
    <s v="Catering Services"/>
    <s v="Catering Services"/>
    <s v="805"/>
    <s v="Corp Environmental Services"/>
    <x v="1"/>
    <n v="968.62"/>
    <s v="002"/>
  </r>
  <r>
    <s v="FEB-26"/>
    <x v="0"/>
    <s v="52100"/>
    <x v="30"/>
    <s v="Catering Services"/>
    <s v="Catering Services"/>
    <s v="720"/>
    <s v="Protection"/>
    <x v="1"/>
    <n v="185.1"/>
    <s v="002"/>
  </r>
  <r>
    <s v="FEB-26"/>
    <x v="0"/>
    <s v="52100"/>
    <x v="30"/>
    <s v="Catering Services"/>
    <s v="Catering Services"/>
    <s v="400"/>
    <s v="Capital Resources"/>
    <x v="1"/>
    <n v="233.34"/>
    <s v="002"/>
  </r>
  <r>
    <s v="FEB-26"/>
    <x v="0"/>
    <s v="52100"/>
    <x v="30"/>
    <s v="Catering Services"/>
    <s v="Catering Services"/>
    <s v="350"/>
    <s v="IT Administration"/>
    <x v="1"/>
    <n v="508.71"/>
    <s v="002"/>
  </r>
  <r>
    <s v="JAN-26"/>
    <x v="0"/>
    <s v="52100"/>
    <x v="30"/>
    <s v="Catering Services"/>
    <s v="Catering Services"/>
    <s v="320"/>
    <s v="Corporate Accounting"/>
    <x v="1"/>
    <n v="78.08"/>
    <s v="002"/>
  </r>
  <r>
    <s v="FEB-26"/>
    <x v="0"/>
    <s v="52100"/>
    <x v="30"/>
    <s v="Catering Services"/>
    <s v="Catering Services"/>
    <s v="300"/>
    <s v="CFO Adm"/>
    <x v="1"/>
    <n v="793.18"/>
    <s v="002"/>
  </r>
  <r>
    <s v="MAY-26"/>
    <x v="0"/>
    <s v="52100"/>
    <x v="30"/>
    <s v="Catering Services"/>
    <s v="Catering Services"/>
    <s v="300"/>
    <s v="CFO Adm"/>
    <x v="1"/>
    <n v="1072.4000000000001"/>
    <s v="002"/>
  </r>
  <r>
    <s v="APR-26"/>
    <x v="0"/>
    <s v="52100"/>
    <x v="30"/>
    <s v="Catering Services"/>
    <s v="Catering Services"/>
    <s v="226"/>
    <s v="Community Investment"/>
    <x v="1"/>
    <n v="12936.89"/>
    <s v="002"/>
  </r>
  <r>
    <s v="JUN-26"/>
    <x v="0"/>
    <s v="52100"/>
    <x v="30"/>
    <s v="Catering Services"/>
    <s v="Catering Services"/>
    <s v="226"/>
    <s v="Community Investment"/>
    <x v="1"/>
    <n v="183.52"/>
    <s v="002"/>
  </r>
  <r>
    <s v="MAY-26"/>
    <x v="0"/>
    <s v="52100"/>
    <x v="30"/>
    <s v="Catering Services"/>
    <s v="Catering Services"/>
    <s v="226"/>
    <s v="Community Investment"/>
    <x v="1"/>
    <n v="0"/>
    <s v="002"/>
  </r>
  <r>
    <s v="FEB-26"/>
    <x v="0"/>
    <s v="52100"/>
    <x v="30"/>
    <s v="Catering Services"/>
    <s v="Catering Services"/>
    <s v="190"/>
    <s v="T&amp;D Engineering &amp; Planning Admin"/>
    <x v="1"/>
    <n v="490"/>
    <s v="002"/>
  </r>
  <r>
    <s v="JAN-26"/>
    <x v="0"/>
    <s v="52100"/>
    <x v="30"/>
    <s v="Catering Services"/>
    <s v="Catering Services"/>
    <s v="190"/>
    <s v="T&amp;D Engineering &amp; Planning Admin"/>
    <x v="1"/>
    <n v="356.97"/>
    <s v="002"/>
  </r>
  <r>
    <s v="APR-26"/>
    <x v="0"/>
    <s v="52100"/>
    <x v="30"/>
    <s v="Catering Services"/>
    <s v="Catering Services"/>
    <s v="100"/>
    <s v="CEO Adm"/>
    <x v="1"/>
    <n v="1751.41"/>
    <s v="002"/>
  </r>
  <r>
    <s v="MAY-26"/>
    <x v="0"/>
    <s v="52100"/>
    <x v="30"/>
    <s v="Catering Services"/>
    <s v="Catering Services"/>
    <s v="100"/>
    <s v="CEO Adm"/>
    <x v="1"/>
    <n v="0"/>
    <s v="002"/>
  </r>
  <r>
    <s v="MAY-26"/>
    <x v="0"/>
    <s v="52100"/>
    <x v="31"/>
    <s v="Event Purchases and Rentals"/>
    <s v="Event Purchases and Rentals"/>
    <s v="226"/>
    <s v="Community Investment"/>
    <x v="1"/>
    <n v="16.309999999999999"/>
    <s v="002"/>
  </r>
  <r>
    <s v="APR-26"/>
    <x v="0"/>
    <s v="52100"/>
    <x v="16"/>
    <m/>
    <s v="Other Revenue - Expense Offset"/>
    <s v="658"/>
    <s v="SPG Business Support"/>
    <x v="1"/>
    <n v="-3.75"/>
    <s v="002"/>
  </r>
  <r>
    <s v="APR-26"/>
    <x v="0"/>
    <s v="55000"/>
    <x v="32"/>
    <s v="Transportation Usage"/>
    <s v="Transportation Usage"/>
    <s v="993"/>
    <s v="Fleet Services"/>
    <x v="1"/>
    <n v="2558.0100000000002"/>
    <s v="002"/>
  </r>
  <r>
    <s v="APR-26"/>
    <x v="0"/>
    <s v="55000"/>
    <x v="32"/>
    <m/>
    <s v="Transportation Usage"/>
    <s v="993"/>
    <s v="Fleet Services"/>
    <x v="1"/>
    <n v="-436.8"/>
    <s v="002"/>
  </r>
  <r>
    <s v="FEB-26"/>
    <x v="0"/>
    <s v="55000"/>
    <x v="32"/>
    <s v="Transportation Usage"/>
    <s v="Transportation Usage"/>
    <s v="993"/>
    <s v="Fleet Services"/>
    <x v="1"/>
    <n v="2404.0300000000002"/>
    <s v="002"/>
  </r>
  <r>
    <s v="FEB-26"/>
    <x v="0"/>
    <s v="55000"/>
    <x v="32"/>
    <m/>
    <s v="Transportation Usage"/>
    <s v="993"/>
    <s v="Fleet Services"/>
    <x v="1"/>
    <n v="-310.5"/>
    <s v="002"/>
  </r>
  <r>
    <s v="JAN-26"/>
    <x v="0"/>
    <s v="55000"/>
    <x v="32"/>
    <s v="Transportation Usage"/>
    <s v="Transportation Usage"/>
    <s v="993"/>
    <s v="Fleet Services"/>
    <x v="1"/>
    <n v="2065.3200000000002"/>
    <s v="002"/>
  </r>
  <r>
    <s v="JAN-26"/>
    <x v="0"/>
    <s v="55000"/>
    <x v="32"/>
    <m/>
    <s v="Transportation Usage"/>
    <s v="993"/>
    <s v="Fleet Services"/>
    <x v="1"/>
    <n v="-216.79"/>
    <s v="002"/>
  </r>
  <r>
    <s v="JUN-26"/>
    <x v="0"/>
    <s v="55000"/>
    <x v="32"/>
    <s v="Transportation Usage"/>
    <s v="Transportation Usage"/>
    <s v="993"/>
    <s v="Fleet Services"/>
    <x v="1"/>
    <n v="7418.56"/>
    <s v="002"/>
  </r>
  <r>
    <s v="JUN-26"/>
    <x v="0"/>
    <s v="55000"/>
    <x v="32"/>
    <m/>
    <s v="Transportation Usage"/>
    <s v="993"/>
    <s v="Fleet Services"/>
    <x v="1"/>
    <n v="-5783.2"/>
    <s v="002"/>
  </r>
  <r>
    <s v="MAR-26"/>
    <x v="0"/>
    <s v="55000"/>
    <x v="32"/>
    <s v="Transportation Usage"/>
    <s v="Transportation Usage"/>
    <s v="993"/>
    <s v="Fleet Services"/>
    <x v="1"/>
    <n v="2704.62"/>
    <s v="002"/>
  </r>
  <r>
    <s v="MAR-26"/>
    <x v="0"/>
    <s v="55000"/>
    <x v="32"/>
    <m/>
    <s v="Transportation Usage"/>
    <s v="993"/>
    <s v="Fleet Services"/>
    <x v="1"/>
    <n v="-322.10000000000002"/>
    <s v="002"/>
  </r>
  <r>
    <s v="MAY-26"/>
    <x v="0"/>
    <s v="55000"/>
    <x v="32"/>
    <s v="Transportation Usage"/>
    <s v="Transportation Usage"/>
    <s v="993"/>
    <s v="Fleet Services"/>
    <x v="1"/>
    <n v="3727.19"/>
    <s v="002"/>
  </r>
  <r>
    <s v="MAY-26"/>
    <x v="0"/>
    <s v="55000"/>
    <x v="32"/>
    <m/>
    <s v="Transportation Usage"/>
    <s v="993"/>
    <s v="Fleet Services"/>
    <x v="1"/>
    <n v="-2439.33"/>
    <s v="002"/>
  </r>
  <r>
    <s v="APR-26"/>
    <x v="0"/>
    <s v="56000"/>
    <x v="33"/>
    <s v="Rentals"/>
    <s v="Rentals"/>
    <s v="267"/>
    <s v="Building Maint"/>
    <x v="1"/>
    <n v="8837"/>
    <s v="002"/>
  </r>
  <r>
    <s v="JUN-26"/>
    <x v="0"/>
    <s v="56000"/>
    <x v="33"/>
    <s v="Rentals"/>
    <s v="Rentals"/>
    <s v="267"/>
    <s v="Building Maint"/>
    <x v="1"/>
    <n v="8837"/>
    <s v="002"/>
  </r>
  <r>
    <s v="MAR-26"/>
    <x v="0"/>
    <s v="56000"/>
    <x v="33"/>
    <s v="Rentals"/>
    <s v="Rentals"/>
    <s v="267"/>
    <s v="Building Maint"/>
    <x v="1"/>
    <n v="26511"/>
    <s v="002"/>
  </r>
  <r>
    <s v="MAY-26"/>
    <x v="0"/>
    <s v="56000"/>
    <x v="33"/>
    <s v="Rentals"/>
    <s v="Rentals"/>
    <s v="267"/>
    <s v="Building Maint"/>
    <x v="1"/>
    <n v="8837"/>
    <s v="002"/>
  </r>
  <r>
    <s v="APR-26"/>
    <x v="0"/>
    <s v="56000"/>
    <x v="34"/>
    <m/>
    <s v="Building Usage"/>
    <s v="267"/>
    <s v="Building Maint"/>
    <x v="1"/>
    <n v="326729.19"/>
    <s v="002"/>
  </r>
  <r>
    <s v="FEB-26"/>
    <x v="0"/>
    <s v="56000"/>
    <x v="34"/>
    <m/>
    <s v="Building Usage"/>
    <s v="267"/>
    <s v="Building Maint"/>
    <x v="1"/>
    <n v="188381.76"/>
    <s v="002"/>
  </r>
  <r>
    <s v="JAN-26"/>
    <x v="0"/>
    <s v="56000"/>
    <x v="34"/>
    <m/>
    <s v="Building Usage"/>
    <s v="267"/>
    <s v="Building Maint"/>
    <x v="1"/>
    <n v="156546.09"/>
    <s v="002"/>
  </r>
  <r>
    <s v="JUN-26"/>
    <x v="0"/>
    <s v="56000"/>
    <x v="34"/>
    <m/>
    <s v="Building Usage"/>
    <s v="267"/>
    <s v="Building Maint"/>
    <x v="1"/>
    <n v="232420.79"/>
    <s v="002"/>
  </r>
  <r>
    <s v="MAR-26"/>
    <x v="0"/>
    <s v="56000"/>
    <x v="34"/>
    <m/>
    <s v="Building Usage"/>
    <s v="267"/>
    <s v="Building Maint"/>
    <x v="1"/>
    <n v="231867.91"/>
    <s v="002"/>
  </r>
  <r>
    <s v="MAY-26"/>
    <x v="0"/>
    <s v="56000"/>
    <x v="34"/>
    <m/>
    <s v="Building Usage"/>
    <s v="267"/>
    <s v="Building Maint"/>
    <x v="1"/>
    <n v="167378.59"/>
    <s v="002"/>
  </r>
  <r>
    <s v="APR-26"/>
    <x v="0"/>
    <s v="56010"/>
    <x v="35"/>
    <s v="Utilities"/>
    <s v="Utilities"/>
    <s v="987"/>
    <s v="Electronics/Comm C&amp;M"/>
    <x v="1"/>
    <n v="2643.56"/>
    <s v="002"/>
  </r>
  <r>
    <s v="APR-26"/>
    <x v="0"/>
    <s v="56010"/>
    <x v="35"/>
    <m/>
    <s v="Utilities"/>
    <s v="987"/>
    <s v="Electronics/Comm C&amp;M"/>
    <x v="1"/>
    <n v="-687.06"/>
    <s v="002"/>
  </r>
  <r>
    <s v="FEB-26"/>
    <x v="0"/>
    <s v="56010"/>
    <x v="35"/>
    <s v="Utilities"/>
    <s v="Utilities"/>
    <s v="987"/>
    <s v="Electronics/Comm C&amp;M"/>
    <x v="1"/>
    <n v="2827.51"/>
    <s v="002"/>
  </r>
  <r>
    <s v="FEB-26"/>
    <x v="0"/>
    <s v="56010"/>
    <x v="35"/>
    <m/>
    <s v="Utilities"/>
    <s v="987"/>
    <s v="Electronics/Comm C&amp;M"/>
    <x v="1"/>
    <n v="-734.87"/>
    <s v="002"/>
  </r>
  <r>
    <s v="JAN-26"/>
    <x v="0"/>
    <s v="56010"/>
    <x v="35"/>
    <s v="Utilities"/>
    <s v="Utilities"/>
    <s v="987"/>
    <s v="Electronics/Comm C&amp;M"/>
    <x v="1"/>
    <n v="2482.7600000000002"/>
    <s v="002"/>
  </r>
  <r>
    <s v="JAN-26"/>
    <x v="0"/>
    <s v="56010"/>
    <x v="35"/>
    <m/>
    <s v="Utilities"/>
    <s v="987"/>
    <s v="Electronics/Comm C&amp;M"/>
    <x v="1"/>
    <n v="-645.27"/>
    <s v="002"/>
  </r>
  <r>
    <s v="JUN-26"/>
    <x v="0"/>
    <s v="56010"/>
    <x v="35"/>
    <s v="Utilities"/>
    <s v="Utilities"/>
    <s v="987"/>
    <s v="Electronics/Comm C&amp;M"/>
    <x v="1"/>
    <n v="2769.47"/>
    <s v="002"/>
  </r>
  <r>
    <s v="JUN-26"/>
    <x v="0"/>
    <s v="56010"/>
    <x v="35"/>
    <m/>
    <s v="Utilities"/>
    <s v="987"/>
    <s v="Electronics/Comm C&amp;M"/>
    <x v="1"/>
    <n v="-719.78"/>
    <s v="002"/>
  </r>
  <r>
    <s v="MAR-26"/>
    <x v="0"/>
    <s v="56010"/>
    <x v="35"/>
    <s v="Utilities"/>
    <s v="Utilities"/>
    <s v="987"/>
    <s v="Electronics/Comm C&amp;M"/>
    <x v="1"/>
    <n v="2257.38"/>
    <s v="002"/>
  </r>
  <r>
    <s v="MAR-26"/>
    <x v="0"/>
    <s v="56010"/>
    <x v="35"/>
    <m/>
    <s v="Utilities"/>
    <s v="987"/>
    <s v="Electronics/Comm C&amp;M"/>
    <x v="1"/>
    <n v="-586.69000000000005"/>
    <s v="002"/>
  </r>
  <r>
    <s v="MAY-26"/>
    <x v="0"/>
    <s v="56010"/>
    <x v="35"/>
    <s v="Utilities"/>
    <s v="Utilities"/>
    <s v="987"/>
    <s v="Electronics/Comm C&amp;M"/>
    <x v="1"/>
    <n v="2272.2600000000002"/>
    <s v="002"/>
  </r>
  <r>
    <s v="MAY-26"/>
    <x v="0"/>
    <s v="56010"/>
    <x v="35"/>
    <m/>
    <s v="Utilities"/>
    <s v="987"/>
    <s v="Electronics/Comm C&amp;M"/>
    <x v="1"/>
    <n v="-590.55999999999995"/>
    <s v="002"/>
  </r>
  <r>
    <s v="FEB-26"/>
    <x v="0"/>
    <s v="56010"/>
    <x v="35"/>
    <s v="Utilities"/>
    <s v="Utilities"/>
    <s v="195"/>
    <s v="Safety"/>
    <x v="1"/>
    <n v="8"/>
    <s v="002"/>
  </r>
  <r>
    <s v="FEB-26"/>
    <x v="0"/>
    <s v="56020"/>
    <x v="16"/>
    <m/>
    <s v="Other Revenue - Expense Offset"/>
    <s v="805"/>
    <s v="Corp Environmental Services"/>
    <x v="1"/>
    <n v="2"/>
    <s v="002"/>
  </r>
  <r>
    <s v="FEB-26"/>
    <x v="0"/>
    <s v="56020"/>
    <x v="16"/>
    <m/>
    <s v="Other Revenue - Expense Offset"/>
    <s v="650"/>
    <s v="SPG Plant Manager"/>
    <x v="1"/>
    <n v="-2"/>
    <s v="002"/>
  </r>
  <r>
    <s v="APR-26"/>
    <x v="0"/>
    <s v="56020"/>
    <x v="36"/>
    <m/>
    <s v="Telephone Usage"/>
    <s v="352"/>
    <s v="IT Client Technology"/>
    <x v="1"/>
    <n v="93466.04"/>
    <s v="002"/>
  </r>
  <r>
    <s v="FEB-26"/>
    <x v="0"/>
    <s v="56020"/>
    <x v="36"/>
    <m/>
    <s v="Telephone Usage"/>
    <s v="352"/>
    <s v="IT Client Technology"/>
    <x v="1"/>
    <n v="119563.17"/>
    <s v="002"/>
  </r>
  <r>
    <s v="JAN-26"/>
    <x v="0"/>
    <s v="56020"/>
    <x v="36"/>
    <m/>
    <s v="Telephone Usage"/>
    <s v="352"/>
    <s v="IT Client Technology"/>
    <x v="1"/>
    <n v="86233.37"/>
    <s v="002"/>
  </r>
  <r>
    <s v="JUN-26"/>
    <x v="0"/>
    <s v="56020"/>
    <x v="36"/>
    <m/>
    <s v="Telephone Usage"/>
    <s v="352"/>
    <s v="IT Client Technology"/>
    <x v="1"/>
    <n v="60631.34"/>
    <s v="002"/>
  </r>
  <r>
    <s v="MAR-26"/>
    <x v="0"/>
    <s v="56020"/>
    <x v="36"/>
    <m/>
    <s v="Telephone Usage"/>
    <s v="352"/>
    <s v="IT Client Technology"/>
    <x v="1"/>
    <n v="83718.63"/>
    <s v="002"/>
  </r>
  <r>
    <s v="MAY-26"/>
    <x v="0"/>
    <s v="56020"/>
    <x v="36"/>
    <m/>
    <s v="Telephone Usage"/>
    <s v="352"/>
    <s v="IT Client Technology"/>
    <x v="1"/>
    <n v="88177.69"/>
    <s v="002"/>
  </r>
  <r>
    <s v="APR-26"/>
    <x v="0"/>
    <s v="56020"/>
    <x v="37"/>
    <s v="Communications"/>
    <s v="Communications"/>
    <s v="987"/>
    <s v="Electronics/Comm C&amp;M"/>
    <x v="1"/>
    <n v="-4313.17"/>
    <s v="002"/>
  </r>
  <r>
    <s v="APR-26"/>
    <x v="0"/>
    <s v="56020"/>
    <x v="37"/>
    <m/>
    <s v="Communications"/>
    <s v="987"/>
    <s v="Electronics/Comm C&amp;M"/>
    <x v="1"/>
    <n v="1120.99"/>
    <s v="002"/>
  </r>
  <r>
    <s v="MAR-26"/>
    <x v="0"/>
    <s v="56020"/>
    <x v="37"/>
    <s v="Communications"/>
    <s v="Communications"/>
    <s v="987"/>
    <s v="Electronics/Comm C&amp;M"/>
    <x v="1"/>
    <n v="4313.17"/>
    <s v="002"/>
  </r>
  <r>
    <s v="MAR-26"/>
    <x v="0"/>
    <s v="56020"/>
    <x v="37"/>
    <m/>
    <s v="Communications"/>
    <s v="987"/>
    <s v="Electronics/Comm C&amp;M"/>
    <x v="1"/>
    <n v="-1120.99"/>
    <s v="002"/>
  </r>
  <r>
    <s v="APR-26"/>
    <x v="0"/>
    <s v="56020"/>
    <x v="37"/>
    <s v="Communications"/>
    <s v="Communications"/>
    <s v="932"/>
    <s v="Asset Management"/>
    <x v="1"/>
    <n v="50"/>
    <s v="002"/>
  </r>
  <r>
    <s v="JUN-26"/>
    <x v="0"/>
    <s v="56020"/>
    <x v="37"/>
    <s v="Communications"/>
    <s v="Communications"/>
    <s v="932"/>
    <s v="Asset Management"/>
    <x v="1"/>
    <n v="50"/>
    <s v="002"/>
  </r>
  <r>
    <s v="MAR-26"/>
    <x v="0"/>
    <s v="56020"/>
    <x v="37"/>
    <s v="Communications"/>
    <s v="Communications"/>
    <s v="932"/>
    <s v="Asset Management"/>
    <x v="1"/>
    <n v="335.41"/>
    <s v="002"/>
  </r>
  <r>
    <s v="MAY-26"/>
    <x v="0"/>
    <s v="56020"/>
    <x v="37"/>
    <s v="Communications"/>
    <s v="Communications"/>
    <s v="932"/>
    <s v="Asset Management"/>
    <x v="1"/>
    <n v="50"/>
    <s v="002"/>
  </r>
  <r>
    <s v="FEB-26"/>
    <x v="0"/>
    <s v="56020"/>
    <x v="37"/>
    <s v="Communications"/>
    <s v="Communications"/>
    <s v="805"/>
    <s v="Corp Environmental Services"/>
    <x v="1"/>
    <n v="-8"/>
    <s v="002"/>
  </r>
  <r>
    <s v="FEB-26"/>
    <x v="0"/>
    <s v="56020"/>
    <x v="37"/>
    <m/>
    <s v="Communications"/>
    <s v="805"/>
    <s v="Corp Environmental Services"/>
    <x v="1"/>
    <n v="4"/>
    <s v="002"/>
  </r>
  <r>
    <s v="JAN-26"/>
    <x v="0"/>
    <s v="56020"/>
    <x v="37"/>
    <s v="Communications"/>
    <s v="Communications"/>
    <s v="805"/>
    <s v="Corp Environmental Services"/>
    <x v="1"/>
    <n v="44"/>
    <s v="002"/>
  </r>
  <r>
    <s v="FEB-26"/>
    <x v="0"/>
    <s v="56020"/>
    <x v="37"/>
    <s v="Communications"/>
    <s v="Communications"/>
    <s v="650"/>
    <s v="SPG Plant Manager"/>
    <x v="1"/>
    <n v="8"/>
    <s v="002"/>
  </r>
  <r>
    <s v="FEB-26"/>
    <x v="0"/>
    <s v="56020"/>
    <x v="37"/>
    <m/>
    <s v="Communications"/>
    <s v="650"/>
    <s v="SPG Plant Manager"/>
    <x v="1"/>
    <n v="-4"/>
    <s v="002"/>
  </r>
  <r>
    <s v="JAN-26"/>
    <x v="0"/>
    <s v="56020"/>
    <x v="37"/>
    <s v="Communications"/>
    <s v="Communications"/>
    <s v="500"/>
    <s v="Energy Res Adm"/>
    <x v="1"/>
    <n v="59"/>
    <s v="002"/>
  </r>
  <r>
    <s v="APR-26"/>
    <x v="0"/>
    <s v="56020"/>
    <x v="37"/>
    <s v="Communications"/>
    <s v="Communications"/>
    <s v="353"/>
    <s v="IT Infrastructure"/>
    <x v="1"/>
    <n v="455"/>
    <s v="002"/>
  </r>
  <r>
    <s v="APR-26"/>
    <x v="0"/>
    <s v="56020"/>
    <x v="37"/>
    <m/>
    <s v="Communications"/>
    <s v="353"/>
    <s v="IT Infrastructure"/>
    <x v="1"/>
    <n v="-118.26"/>
    <s v="002"/>
  </r>
  <r>
    <s v="FEB-26"/>
    <x v="0"/>
    <s v="56020"/>
    <x v="37"/>
    <s v="Communications"/>
    <s v="Communications"/>
    <s v="353"/>
    <s v="IT Infrastructure"/>
    <x v="1"/>
    <n v="580"/>
    <s v="002"/>
  </r>
  <r>
    <s v="FEB-26"/>
    <x v="0"/>
    <s v="56020"/>
    <x v="37"/>
    <m/>
    <s v="Communications"/>
    <s v="353"/>
    <s v="IT Infrastructure"/>
    <x v="1"/>
    <n v="-150.74"/>
    <s v="002"/>
  </r>
  <r>
    <s v="JAN-26"/>
    <x v="0"/>
    <s v="56020"/>
    <x v="37"/>
    <s v="Communications"/>
    <s v="Communications"/>
    <s v="353"/>
    <s v="IT Infrastructure"/>
    <x v="1"/>
    <n v="256.94"/>
    <s v="002"/>
  </r>
  <r>
    <s v="JAN-26"/>
    <x v="0"/>
    <s v="56020"/>
    <x v="37"/>
    <m/>
    <s v="Communications"/>
    <s v="353"/>
    <s v="IT Infrastructure"/>
    <x v="1"/>
    <n v="-66.78"/>
    <s v="002"/>
  </r>
  <r>
    <s v="JUN-26"/>
    <x v="0"/>
    <s v="56020"/>
    <x v="37"/>
    <s v="Communications"/>
    <s v="Communications"/>
    <s v="353"/>
    <s v="IT Infrastructure"/>
    <x v="1"/>
    <n v="770"/>
    <s v="002"/>
  </r>
  <r>
    <s v="JUN-26"/>
    <x v="0"/>
    <s v="56020"/>
    <x v="37"/>
    <m/>
    <s v="Communications"/>
    <s v="353"/>
    <s v="IT Infrastructure"/>
    <x v="1"/>
    <n v="-200.12"/>
    <s v="002"/>
  </r>
  <r>
    <s v="MAR-26"/>
    <x v="0"/>
    <s v="56020"/>
    <x v="37"/>
    <s v="Communications"/>
    <s v="Communications"/>
    <s v="353"/>
    <s v="IT Infrastructure"/>
    <x v="1"/>
    <n v="455"/>
    <s v="002"/>
  </r>
  <r>
    <s v="MAR-26"/>
    <x v="0"/>
    <s v="56020"/>
    <x v="37"/>
    <m/>
    <s v="Communications"/>
    <s v="353"/>
    <s v="IT Infrastructure"/>
    <x v="1"/>
    <n v="-118.26"/>
    <s v="002"/>
  </r>
  <r>
    <s v="MAY-26"/>
    <x v="0"/>
    <s v="56020"/>
    <x v="37"/>
    <s v="Communications"/>
    <s v="Communications"/>
    <s v="353"/>
    <s v="IT Infrastructure"/>
    <x v="1"/>
    <n v="65"/>
    <s v="002"/>
  </r>
  <r>
    <s v="MAY-26"/>
    <x v="0"/>
    <s v="56020"/>
    <x v="37"/>
    <m/>
    <s v="Communications"/>
    <s v="353"/>
    <s v="IT Infrastructure"/>
    <x v="1"/>
    <n v="-16.899999999999999"/>
    <s v="002"/>
  </r>
  <r>
    <s v="JAN-26"/>
    <x v="0"/>
    <s v="56020"/>
    <x v="37"/>
    <s v="Communications"/>
    <s v="Communications"/>
    <s v="352"/>
    <s v="IT Client Technology"/>
    <x v="1"/>
    <n v="132.02000000000001"/>
    <s v="002"/>
  </r>
  <r>
    <s v="JAN-26"/>
    <x v="0"/>
    <s v="56020"/>
    <x v="37"/>
    <m/>
    <s v="Communications"/>
    <s v="352"/>
    <s v="IT Client Technology"/>
    <x v="1"/>
    <n v="-34.31"/>
    <s v="002"/>
  </r>
  <r>
    <s v="JUN-26"/>
    <x v="0"/>
    <s v="56020"/>
    <x v="37"/>
    <s v="Communications"/>
    <s v="Communications"/>
    <s v="352"/>
    <s v="Client Technology"/>
    <x v="1"/>
    <n v="55"/>
    <s v="002"/>
  </r>
  <r>
    <s v="JUN-26"/>
    <x v="0"/>
    <s v="56020"/>
    <x v="37"/>
    <m/>
    <s v="Communications"/>
    <s v="352"/>
    <s v="Client Technology"/>
    <x v="1"/>
    <n v="-14.3"/>
    <s v="002"/>
  </r>
  <r>
    <s v="MAY-26"/>
    <x v="0"/>
    <s v="56020"/>
    <x v="37"/>
    <s v="Communications"/>
    <s v="Communications"/>
    <s v="224"/>
    <s v="Governmental Affairs"/>
    <x v="1"/>
    <n v="22.03"/>
    <s v="002"/>
  </r>
  <r>
    <s v="FEB-26"/>
    <x v="0"/>
    <s v="56020"/>
    <x v="37"/>
    <s v="Communications"/>
    <s v="Communications"/>
    <s v="100"/>
    <s v="CEO Adm"/>
    <x v="1"/>
    <n v="59.95"/>
    <s v="002"/>
  </r>
  <r>
    <s v="JAN-26"/>
    <x v="0"/>
    <s v="56020"/>
    <x v="37"/>
    <s v="Communications"/>
    <s v="Communications"/>
    <s v="100"/>
    <s v="CEO Adm"/>
    <x v="1"/>
    <n v="59.95"/>
    <s v="002"/>
  </r>
  <r>
    <s v="MAY-26"/>
    <x v="0"/>
    <s v="56020"/>
    <x v="37"/>
    <s v="Communications"/>
    <s v="Communications"/>
    <s v="100"/>
    <s v="CEO Adm"/>
    <x v="1"/>
    <n v="8"/>
    <s v="002"/>
  </r>
  <r>
    <s v="APR-26"/>
    <x v="0"/>
    <s v="79010"/>
    <x v="38"/>
    <s v="Travel"/>
    <s v="Travel"/>
    <s v="993"/>
    <s v="Fleet Services"/>
    <x v="1"/>
    <n v="-1196.05"/>
    <s v="002"/>
  </r>
  <r>
    <s v="MAR-26"/>
    <x v="0"/>
    <s v="79010"/>
    <x v="38"/>
    <s v="Travel"/>
    <s v="Travel"/>
    <s v="993"/>
    <s v="Fleet Services"/>
    <x v="1"/>
    <n v="1217.95"/>
    <s v="002"/>
  </r>
  <r>
    <s v="MAR-26"/>
    <x v="0"/>
    <s v="79010"/>
    <x v="38"/>
    <m/>
    <s v="Travel"/>
    <s v="993"/>
    <s v="Fleet Services"/>
    <x v="1"/>
    <n v="0"/>
    <s v="002"/>
  </r>
  <r>
    <s v="APR-26"/>
    <x v="0"/>
    <s v="79010"/>
    <x v="38"/>
    <s v="Travel"/>
    <s v="Travel"/>
    <s v="988"/>
    <s v="T&amp;D Equipment C&amp;M Admin"/>
    <x v="1"/>
    <n v="120.88"/>
    <s v="002"/>
  </r>
  <r>
    <s v="FEB-26"/>
    <x v="0"/>
    <s v="79010"/>
    <x v="38"/>
    <s v="Travel"/>
    <s v="Travel"/>
    <s v="988"/>
    <s v="T&amp;D Equipment C&amp;M Admin"/>
    <x v="1"/>
    <n v="943.53"/>
    <s v="002"/>
  </r>
  <r>
    <s v="JUN-26"/>
    <x v="0"/>
    <s v="79010"/>
    <x v="38"/>
    <s v="Travel"/>
    <s v="Travel"/>
    <s v="988"/>
    <s v="T&amp;D Equipment C&amp;M Admin"/>
    <x v="1"/>
    <n v="1016.79"/>
    <s v="002"/>
  </r>
  <r>
    <s v="MAR-26"/>
    <x v="0"/>
    <s v="79010"/>
    <x v="38"/>
    <s v="Travel"/>
    <s v="Travel"/>
    <s v="988"/>
    <s v="T&amp;D Equipment C&amp;M Admin"/>
    <x v="1"/>
    <n v="2017.01"/>
    <s v="002"/>
  </r>
  <r>
    <s v="MAY-26"/>
    <x v="0"/>
    <s v="79010"/>
    <x v="38"/>
    <s v="Travel"/>
    <s v="Travel"/>
    <s v="988"/>
    <s v="T&amp;D Equipment C&amp;M Admin"/>
    <x v="1"/>
    <n v="1420.88"/>
    <s v="002"/>
  </r>
  <r>
    <s v="FEB-26"/>
    <x v="0"/>
    <s v="79010"/>
    <x v="38"/>
    <s v="Travel"/>
    <s v="Travel"/>
    <s v="987"/>
    <s v="Electronics/Comm C&amp;M"/>
    <x v="1"/>
    <n v="-2520.4899999999998"/>
    <s v="002"/>
  </r>
  <r>
    <s v="FEB-26"/>
    <x v="0"/>
    <s v="79010"/>
    <x v="38"/>
    <m/>
    <s v="Travel"/>
    <s v="987"/>
    <s v="Electronics/Comm C&amp;M"/>
    <x v="1"/>
    <n v="655.07000000000005"/>
    <s v="002"/>
  </r>
  <r>
    <s v="JAN-26"/>
    <x v="0"/>
    <s v="79010"/>
    <x v="38"/>
    <s v="Travel"/>
    <s v="Travel"/>
    <s v="987"/>
    <s v="Electronics/Comm C&amp;M"/>
    <x v="1"/>
    <n v="2550.4899999999998"/>
    <s v="002"/>
  </r>
  <r>
    <s v="JAN-26"/>
    <x v="0"/>
    <s v="79010"/>
    <x v="38"/>
    <m/>
    <s v="Travel"/>
    <s v="987"/>
    <s v="Electronics/Comm C&amp;M"/>
    <x v="1"/>
    <n v="-662.87"/>
    <s v="002"/>
  </r>
  <r>
    <s v="APR-26"/>
    <x v="0"/>
    <s v="79010"/>
    <x v="38"/>
    <s v="Travel"/>
    <s v="Travel"/>
    <s v="986"/>
    <s v="Electronic Relay C&amp;M"/>
    <x v="1"/>
    <n v="1420.88"/>
    <s v="002"/>
  </r>
  <r>
    <s v="JUN-26"/>
    <x v="0"/>
    <s v="79010"/>
    <x v="38"/>
    <s v="Travel"/>
    <s v="Travel"/>
    <s v="986"/>
    <s v="Electronic Relay C&amp;M"/>
    <x v="1"/>
    <n v="-1045.27"/>
    <s v="002"/>
  </r>
  <r>
    <s v="MAY-26"/>
    <x v="0"/>
    <s v="79010"/>
    <x v="38"/>
    <s v="Travel"/>
    <s v="Travel"/>
    <s v="986"/>
    <s v="Electronic Relay C&amp;M"/>
    <x v="1"/>
    <n v="1168.1600000000001"/>
    <s v="002"/>
  </r>
  <r>
    <s v="FEB-26"/>
    <x v="0"/>
    <s v="79010"/>
    <x v="38"/>
    <s v="Travel"/>
    <s v="Travel"/>
    <s v="963"/>
    <s v="Energy Mgmt Sys Sup"/>
    <x v="1"/>
    <n v="1770.86"/>
    <s v="002"/>
  </r>
  <r>
    <s v="FEB-26"/>
    <x v="0"/>
    <s v="79010"/>
    <x v="38"/>
    <m/>
    <s v="Travel"/>
    <s v="963"/>
    <s v="Energy Mgmt Sys Sup"/>
    <x v="1"/>
    <n v="-1762.99"/>
    <s v="002"/>
  </r>
  <r>
    <s v="FEB-26"/>
    <x v="0"/>
    <s v="79010"/>
    <x v="38"/>
    <s v="Travel"/>
    <s v="Travel"/>
    <s v="955"/>
    <s v="Supply Side Planning"/>
    <x v="1"/>
    <n v="295.44"/>
    <s v="002"/>
  </r>
  <r>
    <s v="JAN-26"/>
    <x v="0"/>
    <s v="79010"/>
    <x v="38"/>
    <s v="Travel"/>
    <s v="Travel"/>
    <s v="955"/>
    <s v="Supply Side Planning"/>
    <x v="1"/>
    <n v="230.59"/>
    <s v="002"/>
  </r>
  <r>
    <s v="APR-26"/>
    <x v="0"/>
    <s v="79010"/>
    <x v="38"/>
    <s v="Travel"/>
    <s v="Travel"/>
    <s v="941"/>
    <s v="Contr/Wholesale Mktg"/>
    <x v="1"/>
    <n v="493.74"/>
    <s v="002"/>
  </r>
  <r>
    <s v="FEB-26"/>
    <x v="0"/>
    <s v="79010"/>
    <x v="38"/>
    <s v="Travel"/>
    <s v="Travel"/>
    <s v="941"/>
    <s v="Contr/Wholesale Mktg"/>
    <x v="1"/>
    <n v="634.42999999999995"/>
    <s v="002"/>
  </r>
  <r>
    <s v="JAN-26"/>
    <x v="0"/>
    <s v="79010"/>
    <x v="38"/>
    <s v="Travel"/>
    <s v="Travel"/>
    <s v="941"/>
    <s v="Contr/Wholesale Mktg"/>
    <x v="1"/>
    <n v="22"/>
    <s v="002"/>
  </r>
  <r>
    <s v="MAR-26"/>
    <x v="0"/>
    <s v="79010"/>
    <x v="38"/>
    <s v="Travel"/>
    <s v="Travel"/>
    <s v="941"/>
    <s v="Contr/Wholesale Mktg"/>
    <x v="1"/>
    <n v="405.33"/>
    <s v="002"/>
  </r>
  <r>
    <s v="MAY-26"/>
    <x v="0"/>
    <s v="79010"/>
    <x v="38"/>
    <s v="Travel"/>
    <s v="Travel"/>
    <s v="941"/>
    <s v="Contr/Wholesale Mktg"/>
    <x v="1"/>
    <n v="606.19000000000005"/>
    <s v="002"/>
  </r>
  <r>
    <s v="JUN-26"/>
    <x v="0"/>
    <s v="79010"/>
    <x v="38"/>
    <s v="Travel"/>
    <s v="Travel"/>
    <s v="938"/>
    <s v="T&amp;D Operations Administration"/>
    <x v="1"/>
    <n v="22"/>
    <s v="002"/>
  </r>
  <r>
    <s v="APR-26"/>
    <x v="0"/>
    <s v="79010"/>
    <x v="38"/>
    <s v="Travel"/>
    <s v="Travel"/>
    <s v="936"/>
    <s v="Operations Excellence"/>
    <x v="1"/>
    <n v="401.79"/>
    <s v="002"/>
  </r>
  <r>
    <s v="FEB-26"/>
    <x v="0"/>
    <s v="79010"/>
    <x v="38"/>
    <s v="Travel"/>
    <s v="Travel"/>
    <s v="936"/>
    <s v="Operations Excellence"/>
    <x v="1"/>
    <n v="288.41000000000003"/>
    <s v="002"/>
  </r>
  <r>
    <s v="JUN-26"/>
    <x v="0"/>
    <s v="79010"/>
    <x v="38"/>
    <s v="Travel"/>
    <s v="Travel"/>
    <s v="936"/>
    <s v="Operations Excellence"/>
    <x v="1"/>
    <n v="1110.67"/>
    <s v="002"/>
  </r>
  <r>
    <s v="MAR-26"/>
    <x v="0"/>
    <s v="79010"/>
    <x v="38"/>
    <s v="Travel"/>
    <s v="Travel"/>
    <s v="936"/>
    <s v="Operations Excellence"/>
    <x v="1"/>
    <n v="820.28"/>
    <s v="002"/>
  </r>
  <r>
    <s v="FEB-26"/>
    <x v="0"/>
    <s v="79010"/>
    <x v="38"/>
    <s v="Travel"/>
    <s v="Travel"/>
    <s v="935"/>
    <s v="T&amp;D Safety and Learning &amp; Development"/>
    <x v="1"/>
    <n v="8"/>
    <s v="002"/>
  </r>
  <r>
    <s v="MAR-26"/>
    <x v="0"/>
    <s v="79010"/>
    <x v="38"/>
    <s v="Travel"/>
    <s v="Travel"/>
    <s v="935"/>
    <s v="T&amp;D Safety and Learning &amp; Development"/>
    <x v="1"/>
    <n v="490.97"/>
    <s v="002"/>
  </r>
  <r>
    <s v="APR-26"/>
    <x v="0"/>
    <s v="79010"/>
    <x v="38"/>
    <s v="Travel"/>
    <s v="Travel"/>
    <s v="932"/>
    <s v="Asset Management"/>
    <x v="1"/>
    <n v="2089.14"/>
    <s v="002"/>
  </r>
  <r>
    <s v="JUN-26"/>
    <x v="0"/>
    <s v="79010"/>
    <x v="38"/>
    <s v="Travel"/>
    <s v="Travel"/>
    <s v="932"/>
    <s v="Asset Management"/>
    <x v="1"/>
    <n v="651.87"/>
    <s v="002"/>
  </r>
  <r>
    <s v="MAY-26"/>
    <x v="0"/>
    <s v="79010"/>
    <x v="38"/>
    <s v="Travel"/>
    <s v="Travel"/>
    <s v="932"/>
    <s v="Asset Management"/>
    <x v="1"/>
    <n v="-2089.14"/>
    <s v="002"/>
  </r>
  <r>
    <s v="APR-26"/>
    <x v="0"/>
    <s v="79010"/>
    <x v="38"/>
    <s v="Travel"/>
    <s v="Travel"/>
    <s v="861"/>
    <s v="Procuremnt/Contr Svc"/>
    <x v="1"/>
    <n v="2296.11"/>
    <s v="002"/>
  </r>
  <r>
    <s v="JUN-26"/>
    <x v="0"/>
    <s v="79010"/>
    <x v="38"/>
    <s v="Travel"/>
    <s v="Travel"/>
    <s v="861"/>
    <s v="Procuremnt/Contr Svc"/>
    <x v="1"/>
    <n v="2902.84"/>
    <s v="002"/>
  </r>
  <r>
    <s v="MAR-26"/>
    <x v="0"/>
    <s v="79010"/>
    <x v="38"/>
    <s v="Travel"/>
    <s v="Travel"/>
    <s v="861"/>
    <s v="Procuremnt/Contr Svc"/>
    <x v="1"/>
    <n v="2676.5"/>
    <s v="002"/>
  </r>
  <r>
    <s v="MAY-26"/>
    <x v="0"/>
    <s v="79010"/>
    <x v="38"/>
    <s v="Travel"/>
    <s v="Travel"/>
    <s v="861"/>
    <s v="Procuremnt/Contr Svc"/>
    <x v="1"/>
    <n v="4198.67"/>
    <s v="002"/>
  </r>
  <r>
    <s v="MAR-26"/>
    <x v="0"/>
    <s v="79010"/>
    <x v="38"/>
    <s v="Travel"/>
    <s v="Travel"/>
    <s v="850"/>
    <s v="Fuels Management"/>
    <x v="1"/>
    <n v="283.93"/>
    <s v="002"/>
  </r>
  <r>
    <s v="APR-26"/>
    <x v="0"/>
    <s v="79010"/>
    <x v="38"/>
    <s v="Travel"/>
    <s v="Travel"/>
    <s v="805"/>
    <s v="Corp Environmental Services"/>
    <x v="1"/>
    <n v="8193.2000000000007"/>
    <s v="002"/>
  </r>
  <r>
    <s v="FEB-26"/>
    <x v="0"/>
    <s v="79010"/>
    <x v="38"/>
    <s v="Travel"/>
    <s v="Travel"/>
    <s v="805"/>
    <s v="Corp Environmental Services"/>
    <x v="1"/>
    <n v="1763.44"/>
    <s v="002"/>
  </r>
  <r>
    <s v="FEB-26"/>
    <x v="0"/>
    <s v="79010"/>
    <x v="38"/>
    <m/>
    <s v="Travel"/>
    <s v="805"/>
    <s v="Corp Environmental Services"/>
    <x v="1"/>
    <n v="488"/>
    <s v="002"/>
  </r>
  <r>
    <s v="JAN-26"/>
    <x v="0"/>
    <s v="79010"/>
    <x v="38"/>
    <s v="Travel"/>
    <s v="Travel"/>
    <s v="805"/>
    <s v="Corp Environmental Services"/>
    <x v="1"/>
    <n v="2026.91"/>
    <s v="002"/>
  </r>
  <r>
    <s v="JAN-26"/>
    <x v="0"/>
    <s v="79010"/>
    <x v="38"/>
    <m/>
    <s v="Travel"/>
    <s v="805"/>
    <s v="Corp Environmental Services"/>
    <x v="1"/>
    <n v="-222.76"/>
    <s v="002"/>
  </r>
  <r>
    <s v="JUN-26"/>
    <x v="0"/>
    <s v="79010"/>
    <x v="38"/>
    <s v="Travel"/>
    <s v="Travel"/>
    <s v="805"/>
    <s v="Corp Environmental Services"/>
    <x v="1"/>
    <n v="293.12"/>
    <s v="002"/>
  </r>
  <r>
    <s v="MAR-26"/>
    <x v="0"/>
    <s v="79010"/>
    <x v="38"/>
    <s v="Travel"/>
    <s v="Travel"/>
    <s v="805"/>
    <s v="Corp Environmental Services"/>
    <x v="1"/>
    <n v="3547.26"/>
    <s v="002"/>
  </r>
  <r>
    <s v="MAY-26"/>
    <x v="0"/>
    <s v="79010"/>
    <x v="38"/>
    <s v="Travel"/>
    <s v="Travel"/>
    <s v="805"/>
    <s v="Corp Environmental Services"/>
    <x v="1"/>
    <n v="-3188.38"/>
    <s v="002"/>
  </r>
  <r>
    <s v="APR-26"/>
    <x v="0"/>
    <s v="79010"/>
    <x v="38"/>
    <s v="Travel"/>
    <s v="Travel"/>
    <s v="694"/>
    <s v="SPG Unit 4 Maintenance"/>
    <x v="1"/>
    <n v="260"/>
    <s v="002"/>
  </r>
  <r>
    <s v="APR-26"/>
    <x v="0"/>
    <s v="79010"/>
    <x v="38"/>
    <m/>
    <s v="Travel"/>
    <s v="694"/>
    <s v="SPG Unit 4 Maintenance"/>
    <x v="1"/>
    <n v="-130"/>
    <s v="002"/>
  </r>
  <r>
    <s v="JAN-26"/>
    <x v="0"/>
    <s v="79010"/>
    <x v="38"/>
    <s v="Travel"/>
    <s v="Travel"/>
    <s v="677"/>
    <s v="SPG 1&amp;2 E&amp;I Outlying Areas"/>
    <x v="1"/>
    <n v="204.42"/>
    <s v="002"/>
  </r>
  <r>
    <s v="JAN-26"/>
    <x v="0"/>
    <s v="79010"/>
    <x v="38"/>
    <m/>
    <s v="Travel"/>
    <s v="677"/>
    <s v="SPG 1&amp;2 E&amp;I Outlying Areas"/>
    <x v="1"/>
    <n v="-102.2"/>
    <s v="002"/>
  </r>
  <r>
    <s v="MAR-26"/>
    <x v="0"/>
    <s v="79010"/>
    <x v="38"/>
    <s v="Travel"/>
    <s v="Travel"/>
    <s v="677"/>
    <s v="SPG 1&amp;2 E&amp;I Outlying Areas"/>
    <x v="1"/>
    <n v="1590.98"/>
    <s v="002"/>
  </r>
  <r>
    <s v="MAR-26"/>
    <x v="0"/>
    <s v="79010"/>
    <x v="38"/>
    <m/>
    <s v="Travel"/>
    <s v="677"/>
    <s v="SPG 1&amp;2 E&amp;I Outlying Areas"/>
    <x v="1"/>
    <n v="-795.48"/>
    <s v="002"/>
  </r>
  <r>
    <s v="APR-26"/>
    <x v="0"/>
    <s v="79010"/>
    <x v="38"/>
    <s v="Travel"/>
    <s v="Travel"/>
    <s v="676"/>
    <s v="SPG Chemical Svcs"/>
    <x v="1"/>
    <n v="2699.21"/>
    <s v="002"/>
  </r>
  <r>
    <s v="APR-26"/>
    <x v="0"/>
    <s v="79010"/>
    <x v="38"/>
    <m/>
    <s v="Travel"/>
    <s v="676"/>
    <s v="SPG Chemical Svcs"/>
    <x v="1"/>
    <n v="-1349.59"/>
    <s v="002"/>
  </r>
  <r>
    <s v="JUN-26"/>
    <x v="0"/>
    <s v="79010"/>
    <x v="38"/>
    <s v="Travel"/>
    <s v="Travel"/>
    <s v="665"/>
    <s v="SPG Operations 1&amp;2"/>
    <x v="1"/>
    <n v="884.99"/>
    <s v="002"/>
  </r>
  <r>
    <s v="JUN-26"/>
    <x v="0"/>
    <s v="79010"/>
    <x v="38"/>
    <m/>
    <s v="Travel"/>
    <s v="665"/>
    <s v="SPG Operations 1&amp;2"/>
    <x v="1"/>
    <n v="-442.49"/>
    <s v="002"/>
  </r>
  <r>
    <s v="FEB-26"/>
    <x v="0"/>
    <s v="79010"/>
    <x v="38"/>
    <s v="Travel"/>
    <s v="Travel"/>
    <s v="662"/>
    <s v="SPG Training"/>
    <x v="1"/>
    <n v="922.05"/>
    <s v="002"/>
  </r>
  <r>
    <s v="FEB-26"/>
    <x v="0"/>
    <s v="79010"/>
    <x v="38"/>
    <m/>
    <s v="Travel"/>
    <s v="662"/>
    <s v="SPG Training"/>
    <x v="1"/>
    <n v="-461.01"/>
    <s v="002"/>
  </r>
  <r>
    <s v="JAN-26"/>
    <x v="0"/>
    <s v="79010"/>
    <x v="38"/>
    <s v="Travel"/>
    <s v="Travel"/>
    <s v="662"/>
    <s v="SPG Training"/>
    <x v="1"/>
    <n v="1713.58"/>
    <s v="002"/>
  </r>
  <r>
    <s v="JAN-26"/>
    <x v="0"/>
    <s v="79010"/>
    <x v="38"/>
    <m/>
    <s v="Travel"/>
    <s v="662"/>
    <s v="SPG Training"/>
    <x v="1"/>
    <n v="-856.78"/>
    <s v="002"/>
  </r>
  <r>
    <s v="JUN-26"/>
    <x v="0"/>
    <s v="79010"/>
    <x v="38"/>
    <s v="Travel"/>
    <s v="Travel"/>
    <s v="662"/>
    <s v="SPG Training"/>
    <x v="1"/>
    <n v="165.84"/>
    <s v="002"/>
  </r>
  <r>
    <s v="JUN-26"/>
    <x v="0"/>
    <s v="79010"/>
    <x v="38"/>
    <m/>
    <s v="Travel"/>
    <s v="662"/>
    <s v="SPG Training"/>
    <x v="1"/>
    <n v="-82.92"/>
    <s v="002"/>
  </r>
  <r>
    <s v="MAR-26"/>
    <x v="0"/>
    <s v="79010"/>
    <x v="38"/>
    <s v="Travel"/>
    <s v="Travel"/>
    <s v="662"/>
    <s v="SPG Training"/>
    <x v="1"/>
    <n v="1755.13"/>
    <s v="002"/>
  </r>
  <r>
    <s v="MAR-26"/>
    <x v="0"/>
    <s v="79010"/>
    <x v="38"/>
    <m/>
    <s v="Travel"/>
    <s v="662"/>
    <s v="SPG Training"/>
    <x v="1"/>
    <n v="-877.55"/>
    <s v="002"/>
  </r>
  <r>
    <s v="MAY-26"/>
    <x v="0"/>
    <s v="79010"/>
    <x v="38"/>
    <s v="Travel"/>
    <s v="Travel"/>
    <s v="662"/>
    <s v="SPG Training"/>
    <x v="1"/>
    <n v="584.39"/>
    <s v="002"/>
  </r>
  <r>
    <s v="MAY-26"/>
    <x v="0"/>
    <s v="79010"/>
    <x v="38"/>
    <m/>
    <s v="Travel"/>
    <s v="662"/>
    <s v="SPG Training"/>
    <x v="1"/>
    <n v="-292.19"/>
    <s v="002"/>
  </r>
  <r>
    <s v="FEB-26"/>
    <x v="0"/>
    <s v="79010"/>
    <x v="38"/>
    <s v="Travel"/>
    <s v="Travel"/>
    <s v="661"/>
    <s v="SPG Personnel Svcs"/>
    <x v="1"/>
    <n v="958.46"/>
    <s v="002"/>
  </r>
  <r>
    <s v="FEB-26"/>
    <x v="0"/>
    <s v="79010"/>
    <x v="38"/>
    <m/>
    <s v="Travel"/>
    <s v="661"/>
    <s v="SPG Personnel Svcs"/>
    <x v="1"/>
    <n v="-479.22"/>
    <s v="002"/>
  </r>
  <r>
    <s v="JAN-26"/>
    <x v="0"/>
    <s v="79010"/>
    <x v="38"/>
    <s v="Travel"/>
    <s v="Travel"/>
    <s v="661"/>
    <s v="SPG Personnel Svcs"/>
    <x v="1"/>
    <n v="1702.23"/>
    <s v="002"/>
  </r>
  <r>
    <s v="JAN-26"/>
    <x v="0"/>
    <s v="79010"/>
    <x v="38"/>
    <m/>
    <s v="Travel"/>
    <s v="661"/>
    <s v="SPG Personnel Svcs"/>
    <x v="1"/>
    <n v="-851.11"/>
    <s v="002"/>
  </r>
  <r>
    <s v="JUN-26"/>
    <x v="0"/>
    <s v="79010"/>
    <x v="38"/>
    <s v="Travel"/>
    <s v="Travel"/>
    <s v="661"/>
    <s v="SPG Personnel Svcs"/>
    <x v="1"/>
    <n v="200.72"/>
    <s v="002"/>
  </r>
  <r>
    <s v="JUN-26"/>
    <x v="0"/>
    <s v="79010"/>
    <x v="38"/>
    <m/>
    <s v="Travel"/>
    <s v="661"/>
    <s v="SPG Personnel Svcs"/>
    <x v="1"/>
    <n v="-100.36"/>
    <s v="002"/>
  </r>
  <r>
    <s v="MAR-26"/>
    <x v="0"/>
    <s v="79010"/>
    <x v="38"/>
    <s v="Travel"/>
    <s v="Travel"/>
    <s v="661"/>
    <s v="SPG Personnel Svcs"/>
    <x v="1"/>
    <n v="799.18"/>
    <s v="002"/>
  </r>
  <r>
    <s v="MAR-26"/>
    <x v="0"/>
    <s v="79010"/>
    <x v="38"/>
    <m/>
    <s v="Travel"/>
    <s v="661"/>
    <s v="SPG Personnel Svcs"/>
    <x v="1"/>
    <n v="-399.58"/>
    <s v="002"/>
  </r>
  <r>
    <s v="MAY-26"/>
    <x v="0"/>
    <s v="79010"/>
    <x v="38"/>
    <s v="Travel"/>
    <s v="Travel"/>
    <s v="661"/>
    <s v="SPG Personnel Svcs"/>
    <x v="1"/>
    <n v="2882.51"/>
    <s v="002"/>
  </r>
  <r>
    <s v="MAY-26"/>
    <x v="0"/>
    <s v="79010"/>
    <x v="38"/>
    <m/>
    <s v="Travel"/>
    <s v="661"/>
    <s v="SPG Personnel Svcs"/>
    <x v="1"/>
    <n v="-1441.27"/>
    <s v="002"/>
  </r>
  <r>
    <s v="APR-26"/>
    <x v="0"/>
    <s v="79010"/>
    <x v="38"/>
    <s v="Travel"/>
    <s v="Travel"/>
    <s v="658"/>
    <s v="SPG Business Support"/>
    <x v="1"/>
    <n v="1409.11"/>
    <s v="002"/>
  </r>
  <r>
    <s v="APR-26"/>
    <x v="0"/>
    <s v="79010"/>
    <x v="38"/>
    <m/>
    <s v="Travel"/>
    <s v="658"/>
    <s v="SPG Business Support"/>
    <x v="1"/>
    <n v="-704.53"/>
    <s v="002"/>
  </r>
  <r>
    <s v="FEB-26"/>
    <x v="0"/>
    <s v="79010"/>
    <x v="38"/>
    <s v="Travel"/>
    <s v="Travel"/>
    <s v="658"/>
    <s v="SPG Business Support"/>
    <x v="1"/>
    <n v="1946.04"/>
    <s v="002"/>
  </r>
  <r>
    <s v="FEB-26"/>
    <x v="0"/>
    <s v="79010"/>
    <x v="38"/>
    <m/>
    <s v="Travel"/>
    <s v="658"/>
    <s v="SPG Business Support"/>
    <x v="1"/>
    <n v="-973.02"/>
    <s v="002"/>
  </r>
  <r>
    <s v="JUN-26"/>
    <x v="0"/>
    <s v="79010"/>
    <x v="38"/>
    <s v="Travel"/>
    <s v="Travel"/>
    <s v="658"/>
    <s v="SPG Business Support"/>
    <x v="1"/>
    <n v="863.44"/>
    <s v="002"/>
  </r>
  <r>
    <s v="JUN-26"/>
    <x v="0"/>
    <s v="79010"/>
    <x v="38"/>
    <m/>
    <s v="Travel"/>
    <s v="658"/>
    <s v="SPG Business Support"/>
    <x v="1"/>
    <n v="-431.7"/>
    <s v="002"/>
  </r>
  <r>
    <s v="MAR-26"/>
    <x v="0"/>
    <s v="79010"/>
    <x v="38"/>
    <s v="Travel"/>
    <s v="Travel"/>
    <s v="658"/>
    <s v="SPG Business Support"/>
    <x v="1"/>
    <n v="838.31"/>
    <s v="002"/>
  </r>
  <r>
    <s v="MAR-26"/>
    <x v="0"/>
    <s v="79010"/>
    <x v="38"/>
    <m/>
    <s v="Travel"/>
    <s v="658"/>
    <s v="SPG Business Support"/>
    <x v="1"/>
    <n v="-419.15"/>
    <s v="002"/>
  </r>
  <r>
    <s v="MAY-26"/>
    <x v="0"/>
    <s v="79010"/>
    <x v="38"/>
    <s v="Travel"/>
    <s v="Travel"/>
    <s v="658"/>
    <s v="SPG Business Support"/>
    <x v="1"/>
    <n v="966.75"/>
    <s v="002"/>
  </r>
  <r>
    <s v="MAY-26"/>
    <x v="0"/>
    <s v="79010"/>
    <x v="38"/>
    <m/>
    <s v="Travel"/>
    <s v="658"/>
    <s v="SPG Business Support"/>
    <x v="1"/>
    <n v="-483.35"/>
    <s v="002"/>
  </r>
  <r>
    <s v="APR-26"/>
    <x v="0"/>
    <s v="79010"/>
    <x v="38"/>
    <s v="Travel"/>
    <s v="Travel"/>
    <s v="657"/>
    <s v="SPG 3 4 E&amp;I WF/WT"/>
    <x v="1"/>
    <n v="200"/>
    <s v="002"/>
  </r>
  <r>
    <s v="APR-26"/>
    <x v="0"/>
    <s v="79010"/>
    <x v="38"/>
    <m/>
    <s v="Travel"/>
    <s v="657"/>
    <s v="SPG 3 4 E&amp;I WF/WT"/>
    <x v="1"/>
    <n v="-100"/>
    <s v="002"/>
  </r>
  <r>
    <s v="APR-26"/>
    <x v="0"/>
    <s v="79010"/>
    <x v="38"/>
    <s v="Travel"/>
    <s v="Travel"/>
    <s v="650"/>
    <s v="SPG Plant Manager"/>
    <x v="1"/>
    <n v="1376.15"/>
    <s v="002"/>
  </r>
  <r>
    <s v="APR-26"/>
    <x v="0"/>
    <s v="79010"/>
    <x v="38"/>
    <m/>
    <s v="Travel"/>
    <s v="650"/>
    <s v="SPG Plant Manager"/>
    <x v="1"/>
    <n v="-688.07"/>
    <s v="002"/>
  </r>
  <r>
    <s v="FEB-26"/>
    <x v="0"/>
    <s v="79010"/>
    <x v="38"/>
    <s v="Travel"/>
    <s v="Travel"/>
    <s v="650"/>
    <s v="SPG Plant Manager"/>
    <x v="1"/>
    <n v="4484.46"/>
    <s v="002"/>
  </r>
  <r>
    <s v="FEB-26"/>
    <x v="0"/>
    <s v="79010"/>
    <x v="38"/>
    <m/>
    <s v="Travel"/>
    <s v="650"/>
    <s v="SPG Plant Manager"/>
    <x v="1"/>
    <n v="-2242.1999999999998"/>
    <s v="002"/>
  </r>
  <r>
    <s v="JAN-26"/>
    <x v="0"/>
    <s v="79010"/>
    <x v="38"/>
    <s v="Travel"/>
    <s v="Travel"/>
    <s v="650"/>
    <s v="SPG Plant Manager"/>
    <x v="1"/>
    <n v="2203.2800000000002"/>
    <s v="002"/>
  </r>
  <r>
    <s v="JAN-26"/>
    <x v="0"/>
    <s v="79010"/>
    <x v="38"/>
    <m/>
    <s v="Travel"/>
    <s v="650"/>
    <s v="SPG Plant Manager"/>
    <x v="1"/>
    <n v="-822.52"/>
    <s v="002"/>
  </r>
  <r>
    <s v="JUN-26"/>
    <x v="0"/>
    <s v="79010"/>
    <x v="38"/>
    <s v="Travel"/>
    <s v="Travel"/>
    <s v="650"/>
    <s v="SPG Plant Manager"/>
    <x v="1"/>
    <n v="780.17"/>
    <s v="002"/>
  </r>
  <r>
    <s v="JUN-26"/>
    <x v="0"/>
    <s v="79010"/>
    <x v="38"/>
    <m/>
    <s v="Travel"/>
    <s v="650"/>
    <s v="SPG Plant Manager"/>
    <x v="1"/>
    <n v="-390.07"/>
    <s v="002"/>
  </r>
  <r>
    <s v="MAR-26"/>
    <x v="0"/>
    <s v="79010"/>
    <x v="38"/>
    <s v="Travel"/>
    <s v="Travel"/>
    <s v="650"/>
    <s v="SPG Plant Manager"/>
    <x v="1"/>
    <n v="2127.4499999999998"/>
    <s v="002"/>
  </r>
  <r>
    <s v="MAR-26"/>
    <x v="0"/>
    <s v="79010"/>
    <x v="38"/>
    <m/>
    <s v="Travel"/>
    <s v="650"/>
    <s v="SPG Plant Manager"/>
    <x v="1"/>
    <n v="-1063.69"/>
    <s v="002"/>
  </r>
  <r>
    <s v="MAY-26"/>
    <x v="0"/>
    <s v="79010"/>
    <x v="38"/>
    <s v="Travel"/>
    <s v="Travel"/>
    <s v="650"/>
    <s v="SPG Plant Manager"/>
    <x v="1"/>
    <n v="532.4"/>
    <s v="002"/>
  </r>
  <r>
    <s v="MAY-26"/>
    <x v="0"/>
    <s v="79010"/>
    <x v="38"/>
    <m/>
    <s v="Travel"/>
    <s v="650"/>
    <s v="SPG Plant Manager"/>
    <x v="1"/>
    <n v="-266.18"/>
    <s v="002"/>
  </r>
  <r>
    <s v="MAR-26"/>
    <x v="0"/>
    <s v="79010"/>
    <x v="38"/>
    <s v="Travel"/>
    <s v="Travel"/>
    <s v="550"/>
    <s v="UNSG Arizona Gas Admin"/>
    <x v="1"/>
    <n v="224.97"/>
    <s v="032"/>
  </r>
  <r>
    <s v="FEB-26"/>
    <x v="0"/>
    <s v="79010"/>
    <x v="38"/>
    <s v="Travel"/>
    <s v="Travel"/>
    <s v="537"/>
    <s v="UNSE Billing"/>
    <x v="1"/>
    <n v="156.79"/>
    <s v="033"/>
  </r>
  <r>
    <s v="MAR-26"/>
    <x v="0"/>
    <s v="79010"/>
    <x v="38"/>
    <s v="Travel"/>
    <s v="Travel"/>
    <s v="537"/>
    <s v="UNSE Billing"/>
    <x v="1"/>
    <n v="262.44"/>
    <s v="033"/>
  </r>
  <r>
    <s v="APR-26"/>
    <x v="0"/>
    <s v="79010"/>
    <x v="38"/>
    <s v="Travel"/>
    <s v="Travel"/>
    <s v="523"/>
    <s v="UNSE Lake Havasu Electric Eng"/>
    <x v="1"/>
    <n v="374"/>
    <s v="033"/>
  </r>
  <r>
    <s v="APR-26"/>
    <x v="0"/>
    <s v="79010"/>
    <x v="38"/>
    <m/>
    <s v="Travel"/>
    <s v="523"/>
    <s v="UNSE Lake Havasu Electric Eng"/>
    <x v="1"/>
    <n v="-371.76"/>
    <s v="033"/>
  </r>
  <r>
    <s v="APR-26"/>
    <x v="0"/>
    <s v="79010"/>
    <x v="38"/>
    <s v="Travel"/>
    <s v="Travel"/>
    <s v="515"/>
    <s v="UNSE Kingman Electric Eng"/>
    <x v="1"/>
    <n v="1633.71"/>
    <s v="033"/>
  </r>
  <r>
    <s v="APR-26"/>
    <x v="0"/>
    <s v="79010"/>
    <x v="38"/>
    <m/>
    <s v="Travel"/>
    <s v="515"/>
    <s v="UNSE Kingman Electric Eng"/>
    <x v="1"/>
    <n v="-1623.91"/>
    <s v="033"/>
  </r>
  <r>
    <s v="JUN-26"/>
    <x v="0"/>
    <s v="79010"/>
    <x v="38"/>
    <s v="Travel"/>
    <s v="Travel"/>
    <s v="515"/>
    <s v="UNSE Kingman Electric Eng"/>
    <x v="1"/>
    <n v="616.67999999999995"/>
    <s v="033"/>
  </r>
  <r>
    <s v="JUN-26"/>
    <x v="0"/>
    <s v="79010"/>
    <x v="38"/>
    <m/>
    <s v="Travel"/>
    <s v="515"/>
    <s v="UNSE Kingman Electric Eng"/>
    <x v="1"/>
    <n v="-612.97"/>
    <s v="033"/>
  </r>
  <r>
    <s v="APR-26"/>
    <x v="0"/>
    <s v="79010"/>
    <x v="38"/>
    <s v="Travel"/>
    <s v="Travel"/>
    <s v="512"/>
    <s v="UNSE Mohave Elec Admin"/>
    <x v="1"/>
    <n v="13.81"/>
    <s v="033"/>
  </r>
  <r>
    <s v="APR-26"/>
    <x v="0"/>
    <s v="79010"/>
    <x v="38"/>
    <s v="Travel"/>
    <s v="Travel"/>
    <s v="510"/>
    <s v="Gila, Luna &amp; Renewable Admin"/>
    <x v="1"/>
    <n v="755.39"/>
    <s v="002"/>
  </r>
  <r>
    <s v="APR-26"/>
    <x v="0"/>
    <s v="79010"/>
    <x v="38"/>
    <m/>
    <s v="Travel"/>
    <s v="510"/>
    <s v="Gila, Luna &amp; Renewable Admin"/>
    <x v="1"/>
    <n v="-188.85"/>
    <s v="002"/>
  </r>
  <r>
    <s v="JUN-26"/>
    <x v="0"/>
    <s v="79010"/>
    <x v="38"/>
    <s v="Travel"/>
    <s v="Travel"/>
    <s v="510"/>
    <s v="Gila, Luna &amp; Renewable Admin"/>
    <x v="1"/>
    <n v="853.68"/>
    <s v="002"/>
  </r>
  <r>
    <s v="JUN-26"/>
    <x v="0"/>
    <s v="79010"/>
    <x v="38"/>
    <m/>
    <s v="Travel"/>
    <s v="510"/>
    <s v="Gila, Luna &amp; Renewable Admin"/>
    <x v="1"/>
    <n v="-213.42"/>
    <s v="002"/>
  </r>
  <r>
    <s v="MAY-26"/>
    <x v="0"/>
    <s v="79010"/>
    <x v="38"/>
    <s v="Travel"/>
    <s v="Travel"/>
    <s v="510"/>
    <s v="Gila, Luna &amp; Renewable Admin"/>
    <x v="1"/>
    <n v="254.68"/>
    <s v="002"/>
  </r>
  <r>
    <s v="MAY-26"/>
    <x v="0"/>
    <s v="79010"/>
    <x v="38"/>
    <m/>
    <s v="Travel"/>
    <s v="510"/>
    <s v="Gila, Luna &amp; Renewable Admin"/>
    <x v="1"/>
    <n v="-63.67"/>
    <s v="002"/>
  </r>
  <r>
    <s v="FEB-26"/>
    <x v="0"/>
    <s v="79010"/>
    <x v="38"/>
    <s v="Travel"/>
    <s v="Travel"/>
    <s v="501"/>
    <s v="ER Support Services"/>
    <x v="1"/>
    <n v="2604.3000000000002"/>
    <s v="002"/>
  </r>
  <r>
    <s v="JAN-26"/>
    <x v="0"/>
    <s v="79010"/>
    <x v="38"/>
    <s v="Travel"/>
    <s v="Travel"/>
    <s v="501"/>
    <s v="ER Support Services"/>
    <x v="1"/>
    <n v="855.17"/>
    <s v="002"/>
  </r>
  <r>
    <s v="JUN-26"/>
    <x v="0"/>
    <s v="79010"/>
    <x v="38"/>
    <s v="Travel"/>
    <s v="Travel"/>
    <s v="501"/>
    <s v="ER Support Services"/>
    <x v="1"/>
    <n v="2962.94"/>
    <s v="002"/>
  </r>
  <r>
    <s v="MAY-26"/>
    <x v="0"/>
    <s v="79010"/>
    <x v="38"/>
    <s v="Travel"/>
    <s v="Travel"/>
    <s v="501"/>
    <s v="ER Support Services"/>
    <x v="1"/>
    <n v="3405.03"/>
    <s v="002"/>
  </r>
  <r>
    <s v="APR-26"/>
    <x v="0"/>
    <s v="79010"/>
    <x v="38"/>
    <s v="Travel"/>
    <s v="Travel"/>
    <s v="500"/>
    <s v="Energy Res Adm"/>
    <x v="1"/>
    <n v="-1596.63"/>
    <s v="002"/>
  </r>
  <r>
    <s v="FEB-26"/>
    <x v="0"/>
    <s v="79010"/>
    <x v="38"/>
    <s v="Travel"/>
    <s v="Travel"/>
    <s v="500"/>
    <s v="Energy Res Adm"/>
    <x v="1"/>
    <n v="3175.4"/>
    <s v="002"/>
  </r>
  <r>
    <s v="JAN-26"/>
    <x v="0"/>
    <s v="79010"/>
    <x v="38"/>
    <s v="Travel"/>
    <s v="Travel"/>
    <s v="500"/>
    <s v="Energy Res Adm"/>
    <x v="1"/>
    <n v="1488.4"/>
    <s v="002"/>
  </r>
  <r>
    <s v="MAR-26"/>
    <x v="0"/>
    <s v="79010"/>
    <x v="38"/>
    <s v="Travel"/>
    <s v="Travel"/>
    <s v="500"/>
    <s v="Energy Res Adm"/>
    <x v="1"/>
    <n v="1680.73"/>
    <s v="002"/>
  </r>
  <r>
    <s v="APR-26"/>
    <x v="0"/>
    <s v="79010"/>
    <x v="38"/>
    <s v="Travel"/>
    <s v="Travel"/>
    <s v="467"/>
    <s v="ER Ops Excellence and Reliability"/>
    <x v="1"/>
    <n v="5254.36"/>
    <s v="002"/>
  </r>
  <r>
    <s v="FEB-26"/>
    <x v="0"/>
    <s v="79010"/>
    <x v="38"/>
    <s v="Travel"/>
    <s v="Travel"/>
    <s v="467"/>
    <s v="ER Ops Excellence and Reliability"/>
    <x v="1"/>
    <n v="5852.34"/>
    <s v="002"/>
  </r>
  <r>
    <s v="JAN-26"/>
    <x v="0"/>
    <s v="79010"/>
    <x v="38"/>
    <s v="Travel"/>
    <s v="Travel"/>
    <s v="467"/>
    <s v="ER Ops Excellence and Reliability"/>
    <x v="1"/>
    <n v="474.58"/>
    <s v="002"/>
  </r>
  <r>
    <s v="JUN-26"/>
    <x v="0"/>
    <s v="79010"/>
    <x v="38"/>
    <s v="Travel"/>
    <s v="Travel"/>
    <s v="467"/>
    <s v="ER Ops Excellence and Reliability"/>
    <x v="1"/>
    <n v="1639.34"/>
    <s v="002"/>
  </r>
  <r>
    <s v="MAR-26"/>
    <x v="0"/>
    <s v="79010"/>
    <x v="38"/>
    <s v="Travel"/>
    <s v="Travel"/>
    <s v="467"/>
    <s v="ER Ops Excellence and Reliability"/>
    <x v="1"/>
    <n v="3350.59"/>
    <s v="002"/>
  </r>
  <r>
    <s v="MAY-26"/>
    <x v="0"/>
    <s v="79010"/>
    <x v="38"/>
    <s v="Travel"/>
    <s v="Travel"/>
    <s v="467"/>
    <s v="ER Ops Excellence and Reliability"/>
    <x v="1"/>
    <n v="2307.62"/>
    <s v="002"/>
  </r>
  <r>
    <s v="APR-26"/>
    <x v="0"/>
    <s v="79010"/>
    <x v="38"/>
    <s v="Travel"/>
    <s v="Travel"/>
    <s v="400"/>
    <s v="Capital Resources"/>
    <x v="1"/>
    <n v="1628.2"/>
    <s v="002"/>
  </r>
  <r>
    <s v="JUN-26"/>
    <x v="0"/>
    <s v="79010"/>
    <x v="38"/>
    <s v="Travel"/>
    <s v="Travel"/>
    <s v="400"/>
    <s v="Capital Resources"/>
    <x v="1"/>
    <n v="503.87"/>
    <s v="002"/>
  </r>
  <r>
    <s v="MAY-26"/>
    <x v="0"/>
    <s v="79010"/>
    <x v="38"/>
    <s v="Travel"/>
    <s v="Travel"/>
    <s v="400"/>
    <s v="Capital Resources"/>
    <x v="1"/>
    <n v="2902.33"/>
    <s v="002"/>
  </r>
  <r>
    <s v="APR-26"/>
    <x v="0"/>
    <s v="79010"/>
    <x v="38"/>
    <s v="Travel"/>
    <s v="Travel"/>
    <s v="387"/>
    <s v="Commercial Account Services"/>
    <x v="1"/>
    <n v="5805.58"/>
    <s v="002"/>
  </r>
  <r>
    <s v="FEB-26"/>
    <x v="0"/>
    <s v="79010"/>
    <x v="38"/>
    <s v="Travel"/>
    <s v="Travel"/>
    <s v="387"/>
    <s v="Commercial Account Services"/>
    <x v="1"/>
    <n v="0"/>
    <s v="002"/>
  </r>
  <r>
    <s v="JUN-26"/>
    <x v="0"/>
    <s v="79010"/>
    <x v="38"/>
    <s v="Travel"/>
    <s v="Travel"/>
    <s v="387"/>
    <s v="Commercial Account Services"/>
    <x v="1"/>
    <n v="3.5"/>
    <s v="002"/>
  </r>
  <r>
    <s v="MAR-26"/>
    <x v="0"/>
    <s v="79010"/>
    <x v="38"/>
    <s v="Travel"/>
    <s v="Travel"/>
    <s v="387"/>
    <s v="Commercial Account Services"/>
    <x v="1"/>
    <n v="749.33"/>
    <s v="002"/>
  </r>
  <r>
    <s v="MAY-26"/>
    <x v="0"/>
    <s v="79010"/>
    <x v="38"/>
    <s v="Travel"/>
    <s v="Travel"/>
    <s v="387"/>
    <s v="Commercial Account Services"/>
    <x v="1"/>
    <n v="0.01"/>
    <s v="002"/>
  </r>
  <r>
    <s v="FEB-26"/>
    <x v="0"/>
    <s v="79010"/>
    <x v="38"/>
    <s v="Travel"/>
    <s v="Travel"/>
    <s v="386"/>
    <s v="Regulatory Services"/>
    <x v="1"/>
    <n v="6920.52"/>
    <s v="002"/>
  </r>
  <r>
    <s v="JAN-26"/>
    <x v="0"/>
    <s v="79010"/>
    <x v="38"/>
    <s v="Travel"/>
    <s v="Travel"/>
    <s v="386"/>
    <s v="Regulatory Services"/>
    <x v="1"/>
    <n v="2896.4"/>
    <s v="002"/>
  </r>
  <r>
    <s v="JUN-26"/>
    <x v="0"/>
    <s v="79010"/>
    <x v="38"/>
    <s v="Travel"/>
    <s v="Travel"/>
    <s v="386"/>
    <s v="Regulatory Services"/>
    <x v="1"/>
    <n v="1329.89"/>
    <s v="002"/>
  </r>
  <r>
    <s v="MAR-26"/>
    <x v="0"/>
    <s v="79010"/>
    <x v="38"/>
    <s v="Travel"/>
    <s v="Travel"/>
    <s v="386"/>
    <s v="Regulatory Services"/>
    <x v="1"/>
    <n v="94.97"/>
    <s v="002"/>
  </r>
  <r>
    <s v="MAY-26"/>
    <x v="0"/>
    <s v="79010"/>
    <x v="38"/>
    <s v="Travel"/>
    <s v="Travel"/>
    <s v="386"/>
    <s v="Regulatory Services"/>
    <x v="1"/>
    <n v="867.34"/>
    <s v="002"/>
  </r>
  <r>
    <s v="APR-26"/>
    <x v="0"/>
    <s v="79010"/>
    <x v="38"/>
    <s v="Travel"/>
    <s v="Travel"/>
    <s v="385"/>
    <s v="Energy Programs"/>
    <x v="1"/>
    <n v="512.64"/>
    <s v="002"/>
  </r>
  <r>
    <s v="FEB-26"/>
    <x v="0"/>
    <s v="79010"/>
    <x v="38"/>
    <s v="Travel"/>
    <s v="Travel"/>
    <s v="385"/>
    <s v="Energy Programs"/>
    <x v="1"/>
    <n v="3"/>
    <s v="002"/>
  </r>
  <r>
    <s v="JUN-26"/>
    <x v="0"/>
    <s v="79010"/>
    <x v="38"/>
    <s v="Travel"/>
    <s v="Travel"/>
    <s v="385"/>
    <s v="Energy Programs"/>
    <x v="1"/>
    <n v="-1435.28"/>
    <s v="002"/>
  </r>
  <r>
    <s v="MAY-26"/>
    <x v="0"/>
    <s v="79010"/>
    <x v="38"/>
    <s v="Travel"/>
    <s v="Travel"/>
    <s v="385"/>
    <s v="Energy Programs"/>
    <x v="1"/>
    <n v="2210.6799999999998"/>
    <s v="002"/>
  </r>
  <r>
    <s v="JUN-26"/>
    <x v="0"/>
    <s v="79010"/>
    <x v="38"/>
    <s v="Travel"/>
    <s v="Travel"/>
    <s v="383"/>
    <s v="SC&amp;R Trans &amp; CES Admin"/>
    <x v="1"/>
    <n v="5731.5"/>
    <s v="002"/>
  </r>
  <r>
    <s v="APR-26"/>
    <x v="0"/>
    <s v="79010"/>
    <x v="38"/>
    <s v="Travel"/>
    <s v="Travel"/>
    <s v="381"/>
    <s v="Rates"/>
    <x v="1"/>
    <n v="1152.77"/>
    <s v="002"/>
  </r>
  <r>
    <s v="FEB-26"/>
    <x v="0"/>
    <s v="79010"/>
    <x v="38"/>
    <s v="Travel"/>
    <s v="Travel"/>
    <s v="381"/>
    <s v="Rates"/>
    <x v="1"/>
    <n v="16"/>
    <s v="002"/>
  </r>
  <r>
    <s v="MAR-26"/>
    <x v="0"/>
    <s v="79010"/>
    <x v="38"/>
    <s v="Travel"/>
    <s v="Travel"/>
    <s v="381"/>
    <s v="Rates"/>
    <x v="1"/>
    <n v="1046.44"/>
    <s v="002"/>
  </r>
  <r>
    <s v="MAY-26"/>
    <x v="0"/>
    <s v="79010"/>
    <x v="38"/>
    <s v="Travel"/>
    <s v="Travel"/>
    <s v="381"/>
    <s v="Rates"/>
    <x v="1"/>
    <n v="-1074.27"/>
    <s v="002"/>
  </r>
  <r>
    <s v="MAY-26"/>
    <x v="0"/>
    <s v="79010"/>
    <x v="38"/>
    <s v="Travel"/>
    <s v="Travel"/>
    <s v="375"/>
    <s v="Business Relationship Mngmt"/>
    <x v="1"/>
    <n v="2774.03"/>
    <s v="002"/>
  </r>
  <r>
    <s v="MAY-26"/>
    <x v="0"/>
    <s v="79010"/>
    <x v="38"/>
    <s v="Travel"/>
    <s v="Travel"/>
    <s v="375"/>
    <s v="Investor Relations"/>
    <x v="1"/>
    <n v="1510.53"/>
    <s v="002"/>
  </r>
  <r>
    <s v="APR-26"/>
    <x v="0"/>
    <s v="79010"/>
    <x v="38"/>
    <s v="Travel"/>
    <s v="Travel"/>
    <s v="370"/>
    <s v="Budget, Planning &amp; Analysis"/>
    <x v="1"/>
    <n v="824.59"/>
    <s v="002"/>
  </r>
  <r>
    <s v="FEB-26"/>
    <x v="0"/>
    <s v="79010"/>
    <x v="38"/>
    <s v="Travel"/>
    <s v="Travel"/>
    <s v="370"/>
    <s v="Budget, Planning &amp; Analysis"/>
    <x v="1"/>
    <n v="1805.39"/>
    <s v="002"/>
  </r>
  <r>
    <s v="JAN-26"/>
    <x v="0"/>
    <s v="79010"/>
    <x v="38"/>
    <s v="Travel"/>
    <s v="Travel"/>
    <s v="370"/>
    <s v="Budget, Planning &amp; Analysis"/>
    <x v="1"/>
    <n v="740.83"/>
    <s v="002"/>
  </r>
  <r>
    <s v="JUN-26"/>
    <x v="0"/>
    <s v="79010"/>
    <x v="38"/>
    <s v="Travel"/>
    <s v="Travel"/>
    <s v="370"/>
    <s v="Budget, Planning &amp; Analysis"/>
    <x v="1"/>
    <n v="1052.51"/>
    <s v="002"/>
  </r>
  <r>
    <s v="MAY-26"/>
    <x v="0"/>
    <s v="79010"/>
    <x v="38"/>
    <s v="Travel"/>
    <s v="Travel"/>
    <s v="370"/>
    <s v="Budget, Planning &amp; Analysis"/>
    <x v="1"/>
    <n v="1274.2"/>
    <s v="002"/>
  </r>
  <r>
    <s v="FEB-26"/>
    <x v="0"/>
    <s v="79010"/>
    <x v="38"/>
    <s v="Travel"/>
    <s v="Travel"/>
    <s v="362"/>
    <s v="Financial Planning &amp; Analysis"/>
    <x v="1"/>
    <n v="382.22"/>
    <s v="002"/>
  </r>
  <r>
    <s v="JUN-26"/>
    <x v="0"/>
    <s v="79010"/>
    <x v="38"/>
    <s v="Travel"/>
    <s v="Travel"/>
    <s v="362"/>
    <s v="Financial Planning &amp; Analysis"/>
    <x v="1"/>
    <n v="1025.93"/>
    <s v="002"/>
  </r>
  <r>
    <s v="MAY-26"/>
    <x v="0"/>
    <s v="79010"/>
    <x v="38"/>
    <s v="Travel"/>
    <s v="Travel"/>
    <s v="362"/>
    <s v="Financial Planning &amp; Analysis"/>
    <x v="1"/>
    <n v="239.46"/>
    <s v="002"/>
  </r>
  <r>
    <s v="MAR-26"/>
    <x v="0"/>
    <s v="79010"/>
    <x v="38"/>
    <s v="Travel"/>
    <s v="Travel"/>
    <s v="360"/>
    <s v="Treasury Services"/>
    <x v="1"/>
    <n v="0"/>
    <s v="002"/>
  </r>
  <r>
    <s v="APR-26"/>
    <x v="0"/>
    <s v="79010"/>
    <x v="38"/>
    <s v="Travel"/>
    <s v="Travel"/>
    <s v="357"/>
    <s v="Business Applications"/>
    <x v="1"/>
    <n v="93.66"/>
    <s v="002"/>
  </r>
  <r>
    <s v="APR-26"/>
    <x v="0"/>
    <s v="79010"/>
    <x v="38"/>
    <s v="Travel"/>
    <s v="Travel"/>
    <s v="357"/>
    <s v="Business Applications &amp; Data Analytics"/>
    <x v="1"/>
    <n v="3085.15"/>
    <s v="002"/>
  </r>
  <r>
    <s v="APR-26"/>
    <x v="0"/>
    <s v="79010"/>
    <x v="38"/>
    <m/>
    <s v="Travel"/>
    <s v="357"/>
    <s v="Business Applications"/>
    <x v="1"/>
    <n v="-24.34"/>
    <s v="002"/>
  </r>
  <r>
    <s v="FEB-26"/>
    <x v="0"/>
    <s v="79010"/>
    <x v="38"/>
    <s v="Travel"/>
    <s v="Travel"/>
    <s v="357"/>
    <s v="Business Applications"/>
    <x v="1"/>
    <n v="2614.11"/>
    <s v="002"/>
  </r>
  <r>
    <s v="FEB-26"/>
    <x v="0"/>
    <s v="79010"/>
    <x v="38"/>
    <m/>
    <s v="Travel"/>
    <s v="357"/>
    <s v="Business Applications"/>
    <x v="1"/>
    <n v="-679.41"/>
    <s v="002"/>
  </r>
  <r>
    <s v="JAN-26"/>
    <x v="0"/>
    <s v="79010"/>
    <x v="38"/>
    <s v="Travel"/>
    <s v="Travel"/>
    <s v="357"/>
    <s v="Business Applications"/>
    <x v="1"/>
    <n v="302.39"/>
    <s v="002"/>
  </r>
  <r>
    <s v="JAN-26"/>
    <x v="0"/>
    <s v="79010"/>
    <x v="38"/>
    <m/>
    <s v="Travel"/>
    <s v="357"/>
    <s v="Business Applications"/>
    <x v="1"/>
    <n v="-78.59"/>
    <s v="002"/>
  </r>
  <r>
    <s v="JUN-26"/>
    <x v="0"/>
    <s v="79010"/>
    <x v="38"/>
    <s v="Travel"/>
    <s v="Travel"/>
    <s v="357"/>
    <s v="Business Applications"/>
    <x v="1"/>
    <n v="1404.68"/>
    <s v="002"/>
  </r>
  <r>
    <s v="JUN-26"/>
    <x v="0"/>
    <s v="79010"/>
    <x v="38"/>
    <s v="Travel"/>
    <s v="Travel"/>
    <s v="357"/>
    <s v="Business Applications &amp; Data Analytics"/>
    <x v="1"/>
    <n v="2636.2"/>
    <s v="002"/>
  </r>
  <r>
    <s v="JUN-26"/>
    <x v="0"/>
    <s v="79010"/>
    <x v="38"/>
    <m/>
    <s v="Travel"/>
    <s v="357"/>
    <s v="Business Applications"/>
    <x v="1"/>
    <n v="-365.08"/>
    <s v="002"/>
  </r>
  <r>
    <s v="MAR-26"/>
    <x v="0"/>
    <s v="79010"/>
    <x v="38"/>
    <s v="Travel"/>
    <s v="Travel"/>
    <s v="357"/>
    <s v="Business Applications"/>
    <x v="1"/>
    <n v="1534.47"/>
    <s v="002"/>
  </r>
  <r>
    <s v="MAR-26"/>
    <x v="0"/>
    <s v="79010"/>
    <x v="38"/>
    <m/>
    <s v="Travel"/>
    <s v="357"/>
    <s v="Business Applications"/>
    <x v="1"/>
    <n v="-398.81"/>
    <s v="002"/>
  </r>
  <r>
    <s v="MAY-26"/>
    <x v="0"/>
    <s v="79010"/>
    <x v="38"/>
    <s v="Travel"/>
    <s v="Travel"/>
    <s v="357"/>
    <s v="Business Applications &amp; Data Analytics"/>
    <x v="1"/>
    <n v="2214.62"/>
    <s v="002"/>
  </r>
  <r>
    <s v="APR-26"/>
    <x v="0"/>
    <s v="79010"/>
    <x v="38"/>
    <s v="Travel"/>
    <s v="Travel"/>
    <s v="356"/>
    <s v="IS PMO"/>
    <x v="1"/>
    <n v="3159.08"/>
    <s v="002"/>
  </r>
  <r>
    <s v="APR-26"/>
    <x v="0"/>
    <s v="79010"/>
    <x v="38"/>
    <m/>
    <s v="Travel"/>
    <s v="356"/>
    <s v="IS PMO"/>
    <x v="1"/>
    <n v="-821.05"/>
    <s v="002"/>
  </r>
  <r>
    <s v="FEB-26"/>
    <x v="0"/>
    <s v="79010"/>
    <x v="38"/>
    <s v="Travel"/>
    <s v="Travel"/>
    <s v="356"/>
    <s v="IS PMO"/>
    <x v="1"/>
    <n v="708.4"/>
    <s v="002"/>
  </r>
  <r>
    <s v="FEB-26"/>
    <x v="0"/>
    <s v="79010"/>
    <x v="38"/>
    <m/>
    <s v="Travel"/>
    <s v="356"/>
    <s v="IS PMO"/>
    <x v="1"/>
    <n v="-184.11"/>
    <s v="002"/>
  </r>
  <r>
    <s v="MAY-26"/>
    <x v="0"/>
    <s v="79010"/>
    <x v="38"/>
    <s v="Travel"/>
    <s v="Travel"/>
    <s v="356"/>
    <s v="IS PMO"/>
    <x v="1"/>
    <n v="-1874.21"/>
    <s v="002"/>
  </r>
  <r>
    <s v="MAY-26"/>
    <x v="0"/>
    <s v="79010"/>
    <x v="38"/>
    <m/>
    <s v="Travel"/>
    <s v="356"/>
    <s v="IS PMO"/>
    <x v="1"/>
    <n v="487.11"/>
    <s v="002"/>
  </r>
  <r>
    <s v="MAR-26"/>
    <x v="0"/>
    <s v="79010"/>
    <x v="38"/>
    <s v="Travel"/>
    <s v="Travel"/>
    <s v="355"/>
    <s v="IS Data Architecture"/>
    <x v="1"/>
    <n v="579.28"/>
    <s v="002"/>
  </r>
  <r>
    <s v="MAR-26"/>
    <x v="0"/>
    <s v="79010"/>
    <x v="38"/>
    <m/>
    <s v="Travel"/>
    <s v="355"/>
    <s v="IS Data Architecture"/>
    <x v="1"/>
    <n v="-150.56"/>
    <s v="002"/>
  </r>
  <r>
    <s v="MAY-26"/>
    <x v="0"/>
    <s v="79010"/>
    <x v="38"/>
    <s v="Travel"/>
    <s v="Travel"/>
    <s v="355"/>
    <s v="IS Data Architecture"/>
    <x v="1"/>
    <n v="1911.3"/>
    <s v="002"/>
  </r>
  <r>
    <s v="MAY-26"/>
    <x v="0"/>
    <s v="79010"/>
    <x v="38"/>
    <m/>
    <s v="Travel"/>
    <s v="355"/>
    <s v="IS Data Architecture"/>
    <x v="1"/>
    <n v="-231.11"/>
    <s v="002"/>
  </r>
  <r>
    <s v="APR-26"/>
    <x v="0"/>
    <s v="79010"/>
    <x v="38"/>
    <s v="Travel"/>
    <s v="Travel"/>
    <s v="354"/>
    <s v="Enterprise Cyber Security"/>
    <x v="1"/>
    <n v="2715.52"/>
    <s v="002"/>
  </r>
  <r>
    <s v="APR-26"/>
    <x v="0"/>
    <s v="79010"/>
    <x v="38"/>
    <m/>
    <s v="Travel"/>
    <s v="354"/>
    <s v="Enterprise Cyber Security"/>
    <x v="1"/>
    <n v="-705.76"/>
    <s v="002"/>
  </r>
  <r>
    <s v="FEB-26"/>
    <x v="0"/>
    <s v="79010"/>
    <x v="38"/>
    <s v="Travel"/>
    <s v="Travel"/>
    <s v="354"/>
    <s v="Enterprise Cyber Security"/>
    <x v="1"/>
    <n v="6359.52"/>
    <s v="002"/>
  </r>
  <r>
    <s v="FEB-26"/>
    <x v="0"/>
    <s v="79010"/>
    <x v="38"/>
    <m/>
    <s v="Travel"/>
    <s v="354"/>
    <s v="Enterprise Cyber Security"/>
    <x v="1"/>
    <n v="-365.93"/>
    <s v="002"/>
  </r>
  <r>
    <s v="JUN-26"/>
    <x v="0"/>
    <s v="79010"/>
    <x v="38"/>
    <s v="Travel"/>
    <s v="Travel"/>
    <s v="354"/>
    <s v="Enterprise Cyber Security"/>
    <x v="1"/>
    <n v="109.9"/>
    <s v="002"/>
  </r>
  <r>
    <s v="JUN-26"/>
    <x v="0"/>
    <s v="79010"/>
    <x v="38"/>
    <m/>
    <s v="Travel"/>
    <s v="354"/>
    <s v="Enterprise Cyber Security"/>
    <x v="1"/>
    <n v="-28.57"/>
    <s v="002"/>
  </r>
  <r>
    <s v="MAR-26"/>
    <x v="0"/>
    <s v="79010"/>
    <x v="38"/>
    <s v="Travel"/>
    <s v="Travel"/>
    <s v="354"/>
    <s v="Enterprise Cyber Security"/>
    <x v="1"/>
    <n v="2650.94"/>
    <s v="002"/>
  </r>
  <r>
    <s v="MAR-26"/>
    <x v="0"/>
    <s v="79010"/>
    <x v="38"/>
    <m/>
    <s v="Travel"/>
    <s v="354"/>
    <s v="Enterprise Cyber Security"/>
    <x v="1"/>
    <n v="-169.33"/>
    <s v="002"/>
  </r>
  <r>
    <s v="MAY-26"/>
    <x v="0"/>
    <s v="79010"/>
    <x v="38"/>
    <s v="Travel"/>
    <s v="Travel"/>
    <s v="354"/>
    <s v="Enterprise Cyber Security"/>
    <x v="1"/>
    <n v="4137.2700000000004"/>
    <m/>
  </r>
  <r>
    <s v="MAY-26"/>
    <x v="0"/>
    <s v="79010"/>
    <x v="38"/>
    <m/>
    <s v="Travel"/>
    <s v="354"/>
    <s v="Enterprise Cyber Security"/>
    <x v="1"/>
    <n v="-1075.28"/>
    <s v="002"/>
  </r>
  <r>
    <s v="APR-26"/>
    <x v="0"/>
    <s v="79010"/>
    <x v="38"/>
    <s v="Travel"/>
    <s v="Travel"/>
    <s v="353"/>
    <s v="IT Infrastructure"/>
    <x v="1"/>
    <n v="860.81"/>
    <s v="002"/>
  </r>
  <r>
    <s v="APR-26"/>
    <x v="0"/>
    <s v="79010"/>
    <x v="38"/>
    <m/>
    <s v="Travel"/>
    <s v="353"/>
    <s v="IT Infrastructure"/>
    <x v="1"/>
    <n v="-223.72"/>
    <s v="002"/>
  </r>
  <r>
    <s v="FEB-26"/>
    <x v="0"/>
    <s v="79010"/>
    <x v="38"/>
    <s v="Travel"/>
    <s v="Travel"/>
    <s v="353"/>
    <s v="IT Infrastructure"/>
    <x v="1"/>
    <n v="1427.83"/>
    <s v="002"/>
  </r>
  <r>
    <s v="FEB-26"/>
    <x v="0"/>
    <s v="79010"/>
    <x v="38"/>
    <m/>
    <s v="Travel"/>
    <s v="353"/>
    <s v="IT Infrastructure"/>
    <x v="1"/>
    <n v="-371.1"/>
    <s v="002"/>
  </r>
  <r>
    <s v="JAN-26"/>
    <x v="0"/>
    <s v="79010"/>
    <x v="38"/>
    <s v="Travel"/>
    <s v="Travel"/>
    <s v="353"/>
    <s v="IT Infrastructure"/>
    <x v="1"/>
    <n v="531.79"/>
    <s v="002"/>
  </r>
  <r>
    <s v="JAN-26"/>
    <x v="0"/>
    <s v="79010"/>
    <x v="38"/>
    <m/>
    <s v="Travel"/>
    <s v="353"/>
    <s v="IT Infrastructure"/>
    <x v="1"/>
    <n v="-138.21"/>
    <s v="002"/>
  </r>
  <r>
    <s v="JUN-26"/>
    <x v="0"/>
    <s v="79010"/>
    <x v="38"/>
    <s v="Travel"/>
    <s v="Travel"/>
    <s v="353"/>
    <s v="IT Infrastructure"/>
    <x v="1"/>
    <n v="6469.71"/>
    <s v="002"/>
  </r>
  <r>
    <s v="JUN-26"/>
    <x v="0"/>
    <s v="79010"/>
    <x v="38"/>
    <m/>
    <s v="Travel"/>
    <s v="353"/>
    <s v="IT Infrastructure"/>
    <x v="1"/>
    <n v="-1681.48"/>
    <s v="002"/>
  </r>
  <r>
    <s v="MAR-26"/>
    <x v="0"/>
    <s v="79010"/>
    <x v="38"/>
    <s v="Travel"/>
    <s v="Travel"/>
    <s v="353"/>
    <s v="IT Infrastructure"/>
    <x v="1"/>
    <n v="2963.76"/>
    <s v="002"/>
  </r>
  <r>
    <s v="MAR-26"/>
    <x v="0"/>
    <s v="79010"/>
    <x v="38"/>
    <m/>
    <s v="Travel"/>
    <s v="353"/>
    <s v="IT Infrastructure"/>
    <x v="1"/>
    <n v="-770.28"/>
    <s v="002"/>
  </r>
  <r>
    <s v="APR-26"/>
    <x v="0"/>
    <s v="79010"/>
    <x v="38"/>
    <s v="Travel"/>
    <s v="Travel"/>
    <s v="352"/>
    <s v="IT Client Technology"/>
    <x v="1"/>
    <n v="664.8"/>
    <s v="002"/>
  </r>
  <r>
    <s v="APR-26"/>
    <x v="0"/>
    <s v="79010"/>
    <x v="38"/>
    <m/>
    <s v="Travel"/>
    <s v="352"/>
    <s v="IT Client Technology"/>
    <x v="1"/>
    <n v="-172.78"/>
    <s v="002"/>
  </r>
  <r>
    <s v="FEB-26"/>
    <x v="0"/>
    <s v="79010"/>
    <x v="38"/>
    <s v="Travel"/>
    <s v="Travel"/>
    <s v="352"/>
    <s v="IT Client Technology"/>
    <x v="1"/>
    <n v="1600.01"/>
    <s v="002"/>
  </r>
  <r>
    <s v="FEB-26"/>
    <x v="0"/>
    <s v="79010"/>
    <x v="38"/>
    <m/>
    <s v="Travel"/>
    <s v="352"/>
    <s v="IT Client Technology"/>
    <x v="1"/>
    <n v="-334.34"/>
    <s v="002"/>
  </r>
  <r>
    <s v="JAN-26"/>
    <x v="0"/>
    <s v="79010"/>
    <x v="38"/>
    <s v="Travel"/>
    <s v="Travel"/>
    <s v="352"/>
    <s v="IT Client Technology"/>
    <x v="1"/>
    <n v="9565.5"/>
    <s v="002"/>
  </r>
  <r>
    <s v="JAN-26"/>
    <x v="0"/>
    <s v="79010"/>
    <x v="38"/>
    <m/>
    <s v="Travel"/>
    <s v="352"/>
    <s v="IT Client Technology"/>
    <x v="1"/>
    <n v="-539.04999999999995"/>
    <s v="002"/>
  </r>
  <r>
    <s v="JUN-26"/>
    <x v="0"/>
    <s v="79010"/>
    <x v="38"/>
    <s v="Travel"/>
    <s v="Travel"/>
    <s v="352"/>
    <s v="Client Technology"/>
    <x v="1"/>
    <n v="26.98"/>
    <s v="002"/>
  </r>
  <r>
    <s v="JUN-26"/>
    <x v="0"/>
    <s v="79010"/>
    <x v="38"/>
    <s v="Travel"/>
    <s v="Travel"/>
    <s v="352"/>
    <s v="IT Client Technology"/>
    <x v="1"/>
    <n v="642.34"/>
    <s v="002"/>
  </r>
  <r>
    <s v="JUN-26"/>
    <x v="0"/>
    <s v="79010"/>
    <x v="38"/>
    <m/>
    <s v="Travel"/>
    <s v="352"/>
    <s v="IT Client Technology"/>
    <x v="1"/>
    <n v="-166.95"/>
    <s v="002"/>
  </r>
  <r>
    <s v="MAR-26"/>
    <x v="0"/>
    <s v="79010"/>
    <x v="38"/>
    <s v="Travel"/>
    <s v="Travel"/>
    <s v="352"/>
    <s v="IT Client Technology"/>
    <x v="1"/>
    <n v="1036.68"/>
    <s v="002"/>
  </r>
  <r>
    <s v="MAR-26"/>
    <x v="0"/>
    <s v="79010"/>
    <x v="38"/>
    <m/>
    <s v="Travel"/>
    <s v="352"/>
    <s v="IT Client Technology"/>
    <x v="1"/>
    <n v="-269.43"/>
    <s v="002"/>
  </r>
  <r>
    <s v="MAY-26"/>
    <x v="0"/>
    <s v="79010"/>
    <x v="38"/>
    <s v="Travel"/>
    <s v="Travel"/>
    <s v="352"/>
    <s v="IT Client Technology"/>
    <x v="1"/>
    <n v="3251.88"/>
    <s v="002"/>
  </r>
  <r>
    <s v="MAY-26"/>
    <x v="0"/>
    <s v="79010"/>
    <x v="38"/>
    <m/>
    <s v="Travel"/>
    <s v="352"/>
    <s v="IT Client Technology"/>
    <x v="1"/>
    <n v="-845.17"/>
    <s v="002"/>
  </r>
  <r>
    <s v="APR-26"/>
    <x v="0"/>
    <s v="79010"/>
    <x v="38"/>
    <s v="Travel"/>
    <s v="Travel"/>
    <s v="351"/>
    <s v="Customer Applications"/>
    <x v="1"/>
    <n v="2447.06"/>
    <s v="002"/>
  </r>
  <r>
    <s v="FEB-26"/>
    <x v="0"/>
    <s v="79010"/>
    <x v="38"/>
    <s v="Travel"/>
    <s v="Travel"/>
    <s v="351"/>
    <s v="Customer Applications"/>
    <x v="1"/>
    <n v="1576.81"/>
    <s v="002"/>
  </r>
  <r>
    <s v="JUN-26"/>
    <x v="0"/>
    <s v="79010"/>
    <x v="38"/>
    <s v="Travel"/>
    <s v="Travel"/>
    <s v="351"/>
    <s v="Customer Applications"/>
    <x v="1"/>
    <n v="1212.0999999999999"/>
    <s v="002"/>
  </r>
  <r>
    <s v="MAR-26"/>
    <x v="0"/>
    <s v="79010"/>
    <x v="38"/>
    <s v="Travel"/>
    <s v="Travel"/>
    <s v="351"/>
    <s v="Customer Applications"/>
    <x v="1"/>
    <n v="702.73"/>
    <s v="002"/>
  </r>
  <r>
    <s v="MAY-26"/>
    <x v="0"/>
    <s v="79010"/>
    <x v="38"/>
    <s v="Travel"/>
    <s v="Travel"/>
    <s v="351"/>
    <s v="Customer Applications"/>
    <x v="1"/>
    <n v="1143.8"/>
    <s v="002"/>
  </r>
  <r>
    <s v="JAN-26"/>
    <x v="0"/>
    <s v="79010"/>
    <x v="38"/>
    <s v="Travel"/>
    <s v="Travel"/>
    <s v="350"/>
    <s v="IT Administration"/>
    <x v="1"/>
    <n v="304.99"/>
    <s v="002"/>
  </r>
  <r>
    <s v="MAR-26"/>
    <x v="0"/>
    <s v="79010"/>
    <x v="38"/>
    <s v="Travel"/>
    <s v="Travel"/>
    <s v="350"/>
    <s v="IT Administration"/>
    <x v="1"/>
    <n v="1475.81"/>
    <s v="002"/>
  </r>
  <r>
    <s v="APR-26"/>
    <x v="0"/>
    <s v="79010"/>
    <x v="38"/>
    <s v="Travel"/>
    <s v="Travel"/>
    <s v="321"/>
    <s v="External Reporting"/>
    <x v="1"/>
    <n v="228.64"/>
    <s v="002"/>
  </r>
  <r>
    <s v="APR-26"/>
    <x v="0"/>
    <s v="79010"/>
    <x v="38"/>
    <s v="Travel"/>
    <s v="Travel"/>
    <s v="320"/>
    <s v="Corporate Accounting"/>
    <x v="1"/>
    <n v="938.82"/>
    <s v="002"/>
  </r>
  <r>
    <s v="JUN-26"/>
    <x v="0"/>
    <s v="79010"/>
    <x v="38"/>
    <s v="Travel"/>
    <s v="Travel"/>
    <s v="320"/>
    <s v="Corporate Accounting"/>
    <x v="1"/>
    <n v="1239.1099999999999"/>
    <s v="002"/>
  </r>
  <r>
    <s v="MAY-26"/>
    <x v="0"/>
    <s v="79010"/>
    <x v="38"/>
    <s v="Travel"/>
    <s v="Travel"/>
    <s v="320"/>
    <s v="Corporate Accounting"/>
    <x v="1"/>
    <n v="378.51"/>
    <s v="002"/>
  </r>
  <r>
    <s v="APR-26"/>
    <x v="0"/>
    <s v="79010"/>
    <x v="38"/>
    <s v="Travel"/>
    <s v="Travel"/>
    <s v="305"/>
    <s v="Controller Adm"/>
    <x v="1"/>
    <n v="157.6"/>
    <s v="002"/>
  </r>
  <r>
    <s v="APR-26"/>
    <x v="0"/>
    <s v="79010"/>
    <x v="38"/>
    <s v="Travel"/>
    <s v="Travel"/>
    <s v="250"/>
    <s v="Strategy, Culture &amp; Innovation"/>
    <x v="1"/>
    <n v="2538.9699999999998"/>
    <s v="002"/>
  </r>
  <r>
    <s v="FEB-26"/>
    <x v="0"/>
    <s v="79010"/>
    <x v="38"/>
    <s v="Travel"/>
    <s v="Travel"/>
    <s v="250"/>
    <s v="Strategy, Culture &amp; Innovation"/>
    <x v="1"/>
    <n v="3620.06"/>
    <s v="002"/>
  </r>
  <r>
    <s v="JAN-26"/>
    <x v="0"/>
    <s v="79010"/>
    <x v="38"/>
    <s v="Travel"/>
    <s v="Travel"/>
    <s v="250"/>
    <s v="Strategy, Culture &amp; Innovation"/>
    <x v="1"/>
    <n v="3862.16"/>
    <s v="002"/>
  </r>
  <r>
    <s v="JAN-26"/>
    <x v="0"/>
    <s v="79010"/>
    <x v="38"/>
    <m/>
    <s v="Travel"/>
    <s v="250"/>
    <s v="Strategy, Culture &amp; Innovation"/>
    <x v="1"/>
    <n v="-4500"/>
    <s v="002"/>
  </r>
  <r>
    <s v="JUN-26"/>
    <x v="0"/>
    <s v="79010"/>
    <x v="38"/>
    <s v="Travel"/>
    <s v="Travel"/>
    <s v="250"/>
    <s v="Strategy, Culture &amp; Innovation"/>
    <x v="1"/>
    <n v="2965.22"/>
    <s v="002"/>
  </r>
  <r>
    <s v="MAR-26"/>
    <x v="0"/>
    <s v="79010"/>
    <x v="38"/>
    <s v="Travel"/>
    <s v="Travel"/>
    <s v="250"/>
    <s v="Strategy, Culture &amp; Innovation"/>
    <x v="1"/>
    <n v="2391.87"/>
    <s v="002"/>
  </r>
  <r>
    <s v="MAY-26"/>
    <x v="0"/>
    <s v="79010"/>
    <x v="38"/>
    <s v="Travel"/>
    <s v="Travel"/>
    <s v="250"/>
    <s v="Strategy, Culture &amp; Innovation"/>
    <x v="1"/>
    <n v="539.5"/>
    <s v="002"/>
  </r>
  <r>
    <s v="JUN-26"/>
    <x v="0"/>
    <s v="79010"/>
    <x v="38"/>
    <s v="Travel"/>
    <s v="Travel"/>
    <s v="234"/>
    <s v="SinglePhase DistrMtr"/>
    <x v="1"/>
    <n v="4.5999999999999996"/>
    <s v="002"/>
  </r>
  <r>
    <s v="MAR-26"/>
    <x v="0"/>
    <s v="79010"/>
    <x v="38"/>
    <s v="Travel"/>
    <s v="Travel"/>
    <s v="234"/>
    <s v="SinglePhase DistrMtr"/>
    <x v="1"/>
    <n v="965.7"/>
    <s v="002"/>
  </r>
  <r>
    <s v="APR-26"/>
    <x v="0"/>
    <s v="79010"/>
    <x v="38"/>
    <s v="Travel"/>
    <s v="Travel"/>
    <s v="229"/>
    <s v="Cust Experience / Marketing"/>
    <x v="1"/>
    <n v="780.6"/>
    <s v="002"/>
  </r>
  <r>
    <s v="FEB-26"/>
    <x v="0"/>
    <s v="79010"/>
    <x v="38"/>
    <s v="Travel"/>
    <s v="Travel"/>
    <s v="229"/>
    <s v="Cust Experience / Marketing"/>
    <x v="1"/>
    <n v="7452.69"/>
    <s v="002"/>
  </r>
  <r>
    <s v="JAN-26"/>
    <x v="0"/>
    <s v="79010"/>
    <x v="38"/>
    <s v="Travel"/>
    <s v="Travel"/>
    <s v="229"/>
    <s v="Cust Experience / Marketing"/>
    <x v="1"/>
    <n v="4329.34"/>
    <s v="002"/>
  </r>
  <r>
    <s v="JUN-26"/>
    <x v="0"/>
    <s v="79010"/>
    <x v="38"/>
    <s v="Travel"/>
    <s v="Travel"/>
    <s v="229"/>
    <s v="Cust Experience / Marketing"/>
    <x v="1"/>
    <n v="228.33"/>
    <s v="002"/>
  </r>
  <r>
    <s v="MAR-26"/>
    <x v="0"/>
    <s v="79010"/>
    <x v="38"/>
    <s v="Travel"/>
    <s v="Travel"/>
    <s v="229"/>
    <s v="Cust Experience / Marketing"/>
    <x v="1"/>
    <n v="2230.9699999999998"/>
    <s v="002"/>
  </r>
  <r>
    <s v="MAY-26"/>
    <x v="0"/>
    <s v="79010"/>
    <x v="38"/>
    <s v="Travel"/>
    <s v="Travel"/>
    <s v="229"/>
    <s v="Cust Experience / Marketing"/>
    <x v="1"/>
    <n v="249.77"/>
    <s v="002"/>
  </r>
  <r>
    <s v="APR-26"/>
    <x v="0"/>
    <s v="79010"/>
    <x v="38"/>
    <s v="Travel"/>
    <s v="Travel"/>
    <s v="227"/>
    <s v="Corporate Communications"/>
    <x v="1"/>
    <n v="-709.16"/>
    <s v="002"/>
  </r>
  <r>
    <s v="FEB-26"/>
    <x v="0"/>
    <s v="79010"/>
    <x v="38"/>
    <s v="Travel"/>
    <s v="Travel"/>
    <s v="227"/>
    <s v="Corporate Communications"/>
    <x v="1"/>
    <n v="2688.79"/>
    <s v="002"/>
  </r>
  <r>
    <s v="JUN-26"/>
    <x v="0"/>
    <s v="79010"/>
    <x v="38"/>
    <s v="Travel"/>
    <s v="Travel"/>
    <s v="227"/>
    <s v="Corporate Communications"/>
    <x v="1"/>
    <n v="333.02"/>
    <s v="002"/>
  </r>
  <r>
    <s v="MAR-26"/>
    <x v="0"/>
    <s v="79010"/>
    <x v="38"/>
    <s v="Travel"/>
    <s v="Travel"/>
    <s v="227"/>
    <s v="Corporate Communications"/>
    <x v="1"/>
    <n v="1068.92"/>
    <s v="002"/>
  </r>
  <r>
    <s v="MAY-26"/>
    <x v="0"/>
    <s v="79010"/>
    <x v="38"/>
    <s v="Travel"/>
    <s v="Travel"/>
    <s v="227"/>
    <s v="Corporate Communications"/>
    <x v="1"/>
    <n v="334.14"/>
    <s v="002"/>
  </r>
  <r>
    <s v="FEB-26"/>
    <x v="0"/>
    <s v="79010"/>
    <x v="38"/>
    <s v="Travel"/>
    <s v="Travel"/>
    <s v="226"/>
    <s v="Community Investment"/>
    <x v="1"/>
    <n v="2894.72"/>
    <s v="002"/>
  </r>
  <r>
    <s v="JAN-26"/>
    <x v="0"/>
    <s v="79010"/>
    <x v="38"/>
    <s v="Travel"/>
    <s v="Travel"/>
    <s v="226"/>
    <s v="Community Investment"/>
    <x v="1"/>
    <n v="47.29"/>
    <s v="002"/>
  </r>
  <r>
    <s v="JUN-26"/>
    <x v="0"/>
    <s v="79010"/>
    <x v="38"/>
    <s v="Travel"/>
    <s v="Travel"/>
    <s v="226"/>
    <s v="Community Investment"/>
    <x v="1"/>
    <n v="185.92"/>
    <s v="002"/>
  </r>
  <r>
    <s v="MAY-26"/>
    <x v="0"/>
    <s v="79010"/>
    <x v="38"/>
    <s v="Travel"/>
    <s v="Travel"/>
    <s v="226"/>
    <s v="Community Investment"/>
    <x v="1"/>
    <n v="179.4"/>
    <s v="002"/>
  </r>
  <r>
    <s v="APR-26"/>
    <x v="0"/>
    <s v="79010"/>
    <x v="38"/>
    <s v="Travel"/>
    <s v="Travel"/>
    <s v="224"/>
    <s v="Governmental Affairs"/>
    <x v="1"/>
    <n v="1360.46"/>
    <s v="002"/>
  </r>
  <r>
    <s v="FEB-26"/>
    <x v="0"/>
    <s v="79010"/>
    <x v="38"/>
    <s v="Travel"/>
    <s v="Travel"/>
    <s v="224"/>
    <s v="Governmental Affairs"/>
    <x v="1"/>
    <n v="2619.39"/>
    <s v="002"/>
  </r>
  <r>
    <s v="JAN-26"/>
    <x v="0"/>
    <s v="79010"/>
    <x v="38"/>
    <s v="Travel"/>
    <s v="Travel"/>
    <s v="224"/>
    <s v="Governmental Affairs"/>
    <x v="1"/>
    <n v="293.57"/>
    <s v="002"/>
  </r>
  <r>
    <s v="JUN-26"/>
    <x v="0"/>
    <s v="79010"/>
    <x v="38"/>
    <s v="Travel"/>
    <s v="Travel"/>
    <s v="224"/>
    <s v="Governmental Affairs"/>
    <x v="1"/>
    <n v="1044.95"/>
    <s v="002"/>
  </r>
  <r>
    <s v="MAR-26"/>
    <x v="0"/>
    <s v="79010"/>
    <x v="38"/>
    <s v="Travel"/>
    <s v="Travel"/>
    <s v="224"/>
    <s v="Governmental Affairs"/>
    <x v="1"/>
    <n v="870.81"/>
    <s v="002"/>
  </r>
  <r>
    <s v="MAY-26"/>
    <x v="0"/>
    <s v="79010"/>
    <x v="38"/>
    <s v="Travel"/>
    <s v="Travel"/>
    <s v="224"/>
    <s v="Governmental Affairs"/>
    <x v="1"/>
    <n v="945.37"/>
    <s v="002"/>
  </r>
  <r>
    <s v="APR-26"/>
    <x v="0"/>
    <s v="79010"/>
    <x v="38"/>
    <s v="Travel"/>
    <s v="Travel"/>
    <s v="210"/>
    <s v="Employee &amp; Labor Relations"/>
    <x v="1"/>
    <n v="206.39"/>
    <s v="002"/>
  </r>
  <r>
    <s v="FEB-26"/>
    <x v="0"/>
    <s v="79010"/>
    <x v="38"/>
    <s v="Travel"/>
    <s v="Travel"/>
    <s v="210"/>
    <s v="Employee &amp; Labor Relations"/>
    <x v="1"/>
    <n v="0"/>
    <s v="002"/>
  </r>
  <r>
    <s v="FEB-26"/>
    <x v="0"/>
    <s v="79010"/>
    <x v="38"/>
    <m/>
    <s v="Travel"/>
    <s v="210"/>
    <s v="Employee &amp; Labor Relations"/>
    <x v="1"/>
    <n v="142.88"/>
    <s v="002"/>
  </r>
  <r>
    <s v="JAN-26"/>
    <x v="0"/>
    <s v="79010"/>
    <x v="38"/>
    <s v="Travel"/>
    <s v="Travel"/>
    <s v="210"/>
    <s v="Employee &amp; Labor Relations"/>
    <x v="1"/>
    <n v="-35"/>
    <s v="002"/>
  </r>
  <r>
    <s v="JUN-26"/>
    <x v="0"/>
    <s v="79010"/>
    <x v="38"/>
    <s v="Travel"/>
    <s v="Travel"/>
    <s v="210"/>
    <s v="Employee &amp; Labor Relations"/>
    <x v="1"/>
    <n v="834.71"/>
    <s v="002"/>
  </r>
  <r>
    <s v="MAR-26"/>
    <x v="0"/>
    <s v="79010"/>
    <x v="38"/>
    <s v="Travel"/>
    <s v="Travel"/>
    <s v="210"/>
    <s v="Employee &amp; Labor Relations"/>
    <x v="1"/>
    <n v="2768.89"/>
    <s v="002"/>
  </r>
  <r>
    <s v="MAY-26"/>
    <x v="0"/>
    <s v="79010"/>
    <x v="38"/>
    <s v="Travel"/>
    <s v="Travel"/>
    <s v="210"/>
    <s v="Employee &amp; Labor Relations"/>
    <x v="1"/>
    <n v="1184.5899999999999"/>
    <s v="002"/>
  </r>
  <r>
    <s v="JUN-26"/>
    <x v="0"/>
    <s v="79010"/>
    <x v="38"/>
    <s v="Travel"/>
    <s v="Travel"/>
    <s v="205"/>
    <s v="Talent Acquisition"/>
    <x v="1"/>
    <n v="1905.94"/>
    <s v="002"/>
  </r>
  <r>
    <s v="APR-26"/>
    <x v="0"/>
    <s v="79010"/>
    <x v="38"/>
    <s v="Travel"/>
    <s v="Travel"/>
    <s v="203"/>
    <s v="Talent Development"/>
    <x v="1"/>
    <n v="2779.18"/>
    <s v="002"/>
  </r>
  <r>
    <s v="FEB-26"/>
    <x v="0"/>
    <s v="79010"/>
    <x v="38"/>
    <s v="Travel"/>
    <s v="Travel"/>
    <s v="203"/>
    <s v="Talent Development"/>
    <x v="1"/>
    <n v="357.54"/>
    <s v="002"/>
  </r>
  <r>
    <s v="MAR-26"/>
    <x v="0"/>
    <s v="79010"/>
    <x v="38"/>
    <s v="Travel"/>
    <s v="Travel"/>
    <s v="203"/>
    <s v="Talent Development"/>
    <x v="1"/>
    <n v="-357.54"/>
    <s v="002"/>
  </r>
  <r>
    <s v="APR-26"/>
    <x v="0"/>
    <s v="79010"/>
    <x v="38"/>
    <s v="Travel"/>
    <s v="Travel"/>
    <s v="201"/>
    <s v="HR Operations"/>
    <x v="1"/>
    <n v="1007.05"/>
    <s v="002"/>
  </r>
  <r>
    <s v="FEB-26"/>
    <x v="0"/>
    <s v="79010"/>
    <x v="38"/>
    <s v="Travel"/>
    <s v="Travel"/>
    <s v="201"/>
    <s v="HR Operations"/>
    <x v="1"/>
    <n v="1458.8"/>
    <s v="002"/>
  </r>
  <r>
    <s v="JAN-26"/>
    <x v="0"/>
    <s v="79010"/>
    <x v="38"/>
    <s v="Travel"/>
    <s v="Travel"/>
    <s v="201"/>
    <s v="HR Operations"/>
    <x v="1"/>
    <n v="32.47"/>
    <s v="002"/>
  </r>
  <r>
    <s v="MAY-26"/>
    <x v="0"/>
    <s v="79010"/>
    <x v="38"/>
    <s v="Travel"/>
    <s v="Travel"/>
    <s v="201"/>
    <s v="HR Operations"/>
    <x v="1"/>
    <n v="575.62"/>
    <s v="002"/>
  </r>
  <r>
    <s v="APR-26"/>
    <x v="0"/>
    <s v="79010"/>
    <x v="38"/>
    <s v="Travel"/>
    <s v="Travel"/>
    <s v="195"/>
    <s v="Safety"/>
    <x v="1"/>
    <n v="2228.83"/>
    <s v="002"/>
  </r>
  <r>
    <s v="FEB-26"/>
    <x v="0"/>
    <s v="79010"/>
    <x v="38"/>
    <s v="Travel"/>
    <s v="Travel"/>
    <s v="195"/>
    <s v="Safety"/>
    <x v="1"/>
    <n v="462.24"/>
    <s v="002"/>
  </r>
  <r>
    <s v="JUN-26"/>
    <x v="0"/>
    <s v="79010"/>
    <x v="38"/>
    <s v="Travel"/>
    <s v="Travel"/>
    <s v="195"/>
    <s v="Safety"/>
    <x v="1"/>
    <n v="2204.23"/>
    <s v="002"/>
  </r>
  <r>
    <s v="MAR-26"/>
    <x v="0"/>
    <s v="79010"/>
    <x v="38"/>
    <s v="Travel"/>
    <s v="Travel"/>
    <s v="195"/>
    <s v="Safety"/>
    <x v="1"/>
    <n v="951.25"/>
    <s v="002"/>
  </r>
  <r>
    <s v="MAY-26"/>
    <x v="0"/>
    <s v="79010"/>
    <x v="38"/>
    <s v="Travel"/>
    <s v="Travel"/>
    <s v="195"/>
    <s v="Safety"/>
    <x v="1"/>
    <n v="1553.79"/>
    <s v="002"/>
  </r>
  <r>
    <s v="APR-26"/>
    <x v="0"/>
    <s v="79010"/>
    <x v="38"/>
    <s v="Travel"/>
    <s v="Travel"/>
    <s v="193"/>
    <s v="Energy Delivery Environmental"/>
    <x v="1"/>
    <n v="3.6"/>
    <s v="002"/>
  </r>
  <r>
    <s v="FEB-26"/>
    <x v="0"/>
    <s v="79010"/>
    <x v="38"/>
    <s v="Travel"/>
    <s v="Travel"/>
    <s v="193"/>
    <s v="Energy Delivery Environmental"/>
    <x v="1"/>
    <n v="36.299999999999997"/>
    <s v="002"/>
  </r>
  <r>
    <s v="JUN-26"/>
    <x v="0"/>
    <s v="79010"/>
    <x v="38"/>
    <s v="Travel"/>
    <s v="Travel"/>
    <s v="193"/>
    <s v="Energy Delivery Environmental"/>
    <x v="1"/>
    <n v="2.2999999999999998"/>
    <s v="002"/>
  </r>
  <r>
    <s v="MAR-26"/>
    <x v="0"/>
    <s v="79010"/>
    <x v="38"/>
    <s v="Travel"/>
    <s v="Travel"/>
    <s v="193"/>
    <s v="Energy Delivery Environmental"/>
    <x v="1"/>
    <n v="2"/>
    <s v="002"/>
  </r>
  <r>
    <s v="FEB-26"/>
    <x v="0"/>
    <s v="79010"/>
    <x v="38"/>
    <s v="Travel"/>
    <s v="Travel"/>
    <s v="192"/>
    <s v="UES Support"/>
    <x v="1"/>
    <n v="210.51"/>
    <s v="002"/>
  </r>
  <r>
    <s v="FEB-26"/>
    <x v="0"/>
    <s v="79010"/>
    <x v="38"/>
    <m/>
    <s v="Travel"/>
    <s v="192"/>
    <s v="UES Support"/>
    <x v="1"/>
    <n v="0"/>
    <s v="002"/>
  </r>
  <r>
    <s v="APR-26"/>
    <x v="0"/>
    <s v="79010"/>
    <x v="38"/>
    <s v="Travel"/>
    <s v="Travel"/>
    <s v="162"/>
    <s v="Corporate Security"/>
    <x v="1"/>
    <n v="1712.28"/>
    <s v="002"/>
  </r>
  <r>
    <s v="FEB-26"/>
    <x v="0"/>
    <s v="79010"/>
    <x v="38"/>
    <s v="Travel"/>
    <s v="Travel"/>
    <s v="162"/>
    <s v="Corporate Security"/>
    <x v="1"/>
    <n v="797.42"/>
    <s v="002"/>
  </r>
  <r>
    <s v="JAN-26"/>
    <x v="0"/>
    <s v="79010"/>
    <x v="38"/>
    <s v="Travel"/>
    <s v="Travel"/>
    <s v="162"/>
    <s v="Corporate Security"/>
    <x v="1"/>
    <n v="433.66"/>
    <s v="002"/>
  </r>
  <r>
    <s v="JUN-26"/>
    <x v="0"/>
    <s v="79010"/>
    <x v="38"/>
    <s v="Travel"/>
    <s v="Travel"/>
    <s v="162"/>
    <s v="Corporate Security"/>
    <x v="1"/>
    <n v="2515.9699999999998"/>
    <s v="002"/>
  </r>
  <r>
    <s v="MAR-26"/>
    <x v="0"/>
    <s v="79010"/>
    <x v="38"/>
    <s v="Travel"/>
    <s v="Travel"/>
    <s v="162"/>
    <s v="Corporate Security"/>
    <x v="1"/>
    <n v="3839.36"/>
    <s v="002"/>
  </r>
  <r>
    <s v="MAY-26"/>
    <x v="0"/>
    <s v="79010"/>
    <x v="38"/>
    <s v="Travel"/>
    <s v="Travel"/>
    <s v="162"/>
    <s v="Corporate Security"/>
    <x v="1"/>
    <n v="1406.73"/>
    <s v="002"/>
  </r>
  <r>
    <s v="APR-26"/>
    <x v="0"/>
    <s v="79010"/>
    <x v="38"/>
    <s v="Travel"/>
    <s v="Travel"/>
    <s v="161"/>
    <s v="Risk Management"/>
    <x v="1"/>
    <n v="2446.21"/>
    <s v="002"/>
  </r>
  <r>
    <s v="FEB-26"/>
    <x v="0"/>
    <s v="79010"/>
    <x v="38"/>
    <s v="Travel"/>
    <s v="Travel"/>
    <s v="161"/>
    <s v="Risk Management"/>
    <x v="1"/>
    <n v="2914.77"/>
    <s v="002"/>
  </r>
  <r>
    <s v="JAN-26"/>
    <x v="0"/>
    <s v="79010"/>
    <x v="38"/>
    <s v="Travel"/>
    <s v="Travel"/>
    <s v="161"/>
    <s v="Risk Management"/>
    <x v="1"/>
    <n v="390.97"/>
    <s v="002"/>
  </r>
  <r>
    <s v="JUN-26"/>
    <x v="0"/>
    <s v="79010"/>
    <x v="38"/>
    <s v="Travel"/>
    <s v="Travel"/>
    <s v="161"/>
    <s v="Risk Management"/>
    <x v="1"/>
    <n v="4530.51"/>
    <s v="002"/>
  </r>
  <r>
    <s v="MAR-26"/>
    <x v="0"/>
    <s v="79010"/>
    <x v="38"/>
    <s v="Travel"/>
    <s v="Travel"/>
    <s v="161"/>
    <s v="Risk Management"/>
    <x v="1"/>
    <n v="1964.9"/>
    <s v="002"/>
  </r>
  <r>
    <s v="MAY-26"/>
    <x v="0"/>
    <s v="79010"/>
    <x v="38"/>
    <s v="Travel"/>
    <s v="Travel"/>
    <s v="161"/>
    <s v="Risk Management"/>
    <x v="1"/>
    <n v="1468.13"/>
    <s v="002"/>
  </r>
  <r>
    <s v="APR-26"/>
    <x v="0"/>
    <s v="79010"/>
    <x v="38"/>
    <s v="Travel"/>
    <s v="Travel"/>
    <s v="160"/>
    <s v="Legal"/>
    <x v="1"/>
    <n v="-1609.29"/>
    <s v="002"/>
  </r>
  <r>
    <s v="FEB-26"/>
    <x v="0"/>
    <s v="79010"/>
    <x v="38"/>
    <s v="Travel"/>
    <s v="Travel"/>
    <s v="160"/>
    <s v="Legal"/>
    <x v="1"/>
    <n v="227.13"/>
    <s v="002"/>
  </r>
  <r>
    <s v="JAN-26"/>
    <x v="0"/>
    <s v="79010"/>
    <x v="38"/>
    <s v="Travel"/>
    <s v="Travel"/>
    <s v="160"/>
    <s v="Legal"/>
    <x v="1"/>
    <n v="618"/>
    <s v="002"/>
  </r>
  <r>
    <s v="MAR-26"/>
    <x v="0"/>
    <s v="79010"/>
    <x v="38"/>
    <s v="Travel"/>
    <s v="Travel"/>
    <s v="160"/>
    <s v="Legal"/>
    <x v="1"/>
    <n v="2588.56"/>
    <s v="002"/>
  </r>
  <r>
    <s v="MAY-26"/>
    <x v="0"/>
    <s v="79010"/>
    <x v="38"/>
    <s v="Travel"/>
    <s v="Travel"/>
    <s v="150"/>
    <s v="Legal Admin"/>
    <x v="1"/>
    <n v="328.15"/>
    <s v="002"/>
  </r>
  <r>
    <s v="APR-26"/>
    <x v="0"/>
    <s v="79010"/>
    <x v="38"/>
    <s v="Travel"/>
    <s v="Travel"/>
    <s v="140"/>
    <s v="Regulatory Counsel"/>
    <x v="1"/>
    <n v="2723.75"/>
    <s v="002"/>
  </r>
  <r>
    <s v="FEB-26"/>
    <x v="0"/>
    <s v="79010"/>
    <x v="38"/>
    <s v="Travel"/>
    <s v="Travel"/>
    <s v="140"/>
    <s v="Regulatory Counsel"/>
    <x v="1"/>
    <n v="1572"/>
    <s v="002"/>
  </r>
  <r>
    <s v="JAN-26"/>
    <x v="0"/>
    <s v="79010"/>
    <x v="38"/>
    <s v="Travel"/>
    <s v="Travel"/>
    <s v="140"/>
    <s v="Regulatory Counsel"/>
    <x v="1"/>
    <n v="1423.25"/>
    <s v="002"/>
  </r>
  <r>
    <s v="MAR-26"/>
    <x v="0"/>
    <s v="79010"/>
    <x v="38"/>
    <s v="Travel"/>
    <s v="Travel"/>
    <s v="140"/>
    <s v="Regulatory Counsel"/>
    <x v="1"/>
    <n v="3672.12"/>
    <s v="002"/>
  </r>
  <r>
    <s v="MAY-26"/>
    <x v="0"/>
    <s v="79010"/>
    <x v="38"/>
    <s v="Travel"/>
    <s v="Travel"/>
    <s v="140"/>
    <s v="Regulatory Counsel"/>
    <x v="1"/>
    <n v="147.25"/>
    <s v="002"/>
  </r>
  <r>
    <s v="APR-26"/>
    <x v="0"/>
    <s v="79010"/>
    <x v="38"/>
    <s v="Travel"/>
    <s v="Travel"/>
    <s v="100"/>
    <s v="CEO Adm"/>
    <x v="1"/>
    <n v="872.68"/>
    <s v="002"/>
  </r>
  <r>
    <s v="FEB-26"/>
    <x v="0"/>
    <s v="79010"/>
    <x v="38"/>
    <s v="Travel"/>
    <s v="Travel"/>
    <s v="100"/>
    <s v="CEO Adm"/>
    <x v="1"/>
    <n v="19185.96"/>
    <s v="002"/>
  </r>
  <r>
    <s v="JAN-26"/>
    <x v="0"/>
    <s v="79010"/>
    <x v="38"/>
    <s v="Travel"/>
    <s v="Travel"/>
    <s v="100"/>
    <s v="CEO Adm"/>
    <x v="1"/>
    <n v="6101.98"/>
    <s v="002"/>
  </r>
  <r>
    <s v="JUN-26"/>
    <x v="0"/>
    <s v="79010"/>
    <x v="38"/>
    <s v="Travel"/>
    <s v="Travel"/>
    <s v="100"/>
    <s v="CEO Adm"/>
    <x v="1"/>
    <n v="-16236.97"/>
    <s v="002"/>
  </r>
  <r>
    <s v="MAR-26"/>
    <x v="0"/>
    <s v="79010"/>
    <x v="38"/>
    <s v="Travel"/>
    <s v="Travel"/>
    <s v="100"/>
    <s v="CEO Adm"/>
    <x v="1"/>
    <n v="6679.43"/>
    <s v="002"/>
  </r>
  <r>
    <s v="MAY-26"/>
    <x v="0"/>
    <s v="79010"/>
    <x v="38"/>
    <s v="Travel"/>
    <s v="Travel"/>
    <s v="100"/>
    <s v="CEO Adm"/>
    <x v="1"/>
    <n v="30712.61"/>
    <s v="002"/>
  </r>
  <r>
    <s v="FEB-26"/>
    <x v="0"/>
    <s v="79010"/>
    <x v="39"/>
    <s v="Mileage Reimbursement"/>
    <s v="Mileage Reimbursement"/>
    <s v="963"/>
    <s v="Energy Mgmt Sys Sup"/>
    <x v="1"/>
    <n v="891.75"/>
    <s v="002"/>
  </r>
  <r>
    <s v="FEB-26"/>
    <x v="0"/>
    <s v="79010"/>
    <x v="39"/>
    <m/>
    <s v="Mileage Reimbursement"/>
    <s v="963"/>
    <s v="Energy Mgmt Sys Sup"/>
    <x v="1"/>
    <n v="-887.79"/>
    <s v="002"/>
  </r>
  <r>
    <s v="FEB-26"/>
    <x v="0"/>
    <s v="79010"/>
    <x v="39"/>
    <s v="Mileage Reimbursement"/>
    <s v="Mileage Reimbursement"/>
    <s v="955"/>
    <s v="Supply Side Planning"/>
    <x v="1"/>
    <n v="327.7"/>
    <s v="002"/>
  </r>
  <r>
    <s v="MAR-26"/>
    <x v="0"/>
    <s v="79010"/>
    <x v="39"/>
    <s v="Mileage Reimbursement"/>
    <s v="Mileage Reimbursement"/>
    <s v="955"/>
    <s v="Supply Side Planning"/>
    <x v="1"/>
    <n v="155.15"/>
    <s v="002"/>
  </r>
  <r>
    <s v="MAY-26"/>
    <x v="0"/>
    <s v="79010"/>
    <x v="39"/>
    <s v="Mileage Reimbursement"/>
    <s v="Mileage Reimbursement"/>
    <s v="861"/>
    <s v="Procuremnt/Contr Svc"/>
    <x v="1"/>
    <n v="376.42"/>
    <s v="002"/>
  </r>
  <r>
    <s v="MAR-26"/>
    <x v="0"/>
    <s v="79010"/>
    <x v="39"/>
    <s v="Mileage Reimbursement"/>
    <s v="Mileage Reimbursement"/>
    <s v="805"/>
    <s v="Corp Environmental Services"/>
    <x v="1"/>
    <n v="308.85000000000002"/>
    <s v="002"/>
  </r>
  <r>
    <s v="APR-26"/>
    <x v="0"/>
    <s v="79010"/>
    <x v="39"/>
    <s v="Mileage Reimbursement"/>
    <s v="Mileage Reimbursement"/>
    <s v="694"/>
    <s v="SPG Unit 4 Maintenance"/>
    <x v="1"/>
    <n v="736.02"/>
    <s v="002"/>
  </r>
  <r>
    <s v="APR-26"/>
    <x v="0"/>
    <s v="79010"/>
    <x v="39"/>
    <m/>
    <s v="Mileage Reimbursement"/>
    <s v="694"/>
    <s v="SPG Unit 4 Maintenance"/>
    <x v="1"/>
    <n v="-368"/>
    <s v="002"/>
  </r>
  <r>
    <s v="JAN-26"/>
    <x v="0"/>
    <s v="79010"/>
    <x v="39"/>
    <s v="Mileage Reimbursement"/>
    <s v="Mileage Reimbursement"/>
    <s v="694"/>
    <s v="SPG Unit 4 Maintenance"/>
    <x v="1"/>
    <n v="364"/>
    <s v="002"/>
  </r>
  <r>
    <s v="JAN-26"/>
    <x v="0"/>
    <s v="79010"/>
    <x v="39"/>
    <m/>
    <s v="Mileage Reimbursement"/>
    <s v="694"/>
    <s v="SPG Unit 4 Maintenance"/>
    <x v="1"/>
    <n v="-182"/>
    <s v="002"/>
  </r>
  <r>
    <s v="APR-26"/>
    <x v="0"/>
    <s v="79010"/>
    <x v="39"/>
    <s v="Mileage Reimbursement"/>
    <s v="Mileage Reimbursement"/>
    <s v="677"/>
    <s v="SPG 1&amp;2 E&amp;I Outlying Areas"/>
    <x v="1"/>
    <n v="352.35"/>
    <s v="002"/>
  </r>
  <r>
    <s v="APR-26"/>
    <x v="0"/>
    <s v="79010"/>
    <x v="39"/>
    <m/>
    <s v="Mileage Reimbursement"/>
    <s v="677"/>
    <s v="SPG 1&amp;2 E&amp;I Outlying Areas"/>
    <x v="1"/>
    <n v="-176.17"/>
    <s v="002"/>
  </r>
  <r>
    <s v="FEB-26"/>
    <x v="0"/>
    <s v="79010"/>
    <x v="39"/>
    <s v="Mileage Reimbursement"/>
    <s v="Mileage Reimbursement"/>
    <s v="677"/>
    <s v="SPG 1&amp;2 E&amp;I Outlying Areas"/>
    <x v="1"/>
    <n v="0"/>
    <s v="002"/>
  </r>
  <r>
    <s v="FEB-26"/>
    <x v="0"/>
    <s v="79010"/>
    <x v="39"/>
    <m/>
    <s v="Mileage Reimbursement"/>
    <s v="677"/>
    <s v="SPG 1&amp;2 E&amp;I Outlying Areas"/>
    <x v="1"/>
    <n v="0"/>
    <s v="002"/>
  </r>
  <r>
    <s v="JAN-26"/>
    <x v="0"/>
    <s v="79010"/>
    <x v="39"/>
    <s v="Mileage Reimbursement"/>
    <s v="Mileage Reimbursement"/>
    <s v="677"/>
    <s v="SPG 1&amp;2 E&amp;I Outlying Areas"/>
    <x v="1"/>
    <n v="1054.2"/>
    <s v="002"/>
  </r>
  <r>
    <s v="JAN-26"/>
    <x v="0"/>
    <s v="79010"/>
    <x v="39"/>
    <m/>
    <s v="Mileage Reimbursement"/>
    <s v="677"/>
    <s v="SPG 1&amp;2 E&amp;I Outlying Areas"/>
    <x v="1"/>
    <n v="-527.1"/>
    <s v="002"/>
  </r>
  <r>
    <s v="APR-26"/>
    <x v="0"/>
    <s v="79010"/>
    <x v="39"/>
    <s v="Mileage Reimbursement"/>
    <s v="Mileage Reimbursement"/>
    <s v="676"/>
    <s v="SPG Chemical Svcs"/>
    <x v="1"/>
    <n v="1753.93"/>
    <s v="002"/>
  </r>
  <r>
    <s v="APR-26"/>
    <x v="0"/>
    <s v="79010"/>
    <x v="39"/>
    <m/>
    <s v="Mileage Reimbursement"/>
    <s v="676"/>
    <s v="SPG Chemical Svcs"/>
    <x v="1"/>
    <n v="-876.97"/>
    <s v="002"/>
  </r>
  <r>
    <s v="APR-26"/>
    <x v="0"/>
    <s v="79010"/>
    <x v="39"/>
    <s v="Mileage Reimbursement"/>
    <s v="Mileage Reimbursement"/>
    <s v="671"/>
    <s v="ER Predictive Maintenance"/>
    <x v="1"/>
    <n v="455.45"/>
    <s v="002"/>
  </r>
  <r>
    <s v="APR-26"/>
    <x v="0"/>
    <s v="79010"/>
    <x v="39"/>
    <s v="Mileage Reimbursement"/>
    <s v="Mileage Reimbursement"/>
    <s v="662"/>
    <s v="SPG Training"/>
    <x v="1"/>
    <n v="997.47"/>
    <s v="002"/>
  </r>
  <r>
    <s v="APR-26"/>
    <x v="0"/>
    <s v="79010"/>
    <x v="39"/>
    <m/>
    <s v="Mileage Reimbursement"/>
    <s v="662"/>
    <s v="SPG Training"/>
    <x v="1"/>
    <n v="-498.73"/>
    <s v="002"/>
  </r>
  <r>
    <s v="FEB-26"/>
    <x v="0"/>
    <s v="79010"/>
    <x v="39"/>
    <s v="Mileage Reimbursement"/>
    <s v="Mileage Reimbursement"/>
    <s v="662"/>
    <s v="SPG Training"/>
    <x v="1"/>
    <n v="326.25"/>
    <s v="002"/>
  </r>
  <r>
    <s v="FEB-26"/>
    <x v="0"/>
    <s v="79010"/>
    <x v="39"/>
    <m/>
    <s v="Mileage Reimbursement"/>
    <s v="662"/>
    <s v="SPG Training"/>
    <x v="1"/>
    <n v="-163.13"/>
    <s v="002"/>
  </r>
  <r>
    <s v="JAN-26"/>
    <x v="0"/>
    <s v="79010"/>
    <x v="39"/>
    <s v="Mileage Reimbursement"/>
    <s v="Mileage Reimbursement"/>
    <s v="662"/>
    <s v="SPG Training"/>
    <x v="1"/>
    <n v="171.01"/>
    <s v="002"/>
  </r>
  <r>
    <s v="JAN-26"/>
    <x v="0"/>
    <s v="79010"/>
    <x v="39"/>
    <m/>
    <s v="Mileage Reimbursement"/>
    <s v="662"/>
    <s v="SPG Training"/>
    <x v="1"/>
    <n v="-85.51"/>
    <s v="002"/>
  </r>
  <r>
    <s v="MAY-26"/>
    <x v="0"/>
    <s v="79010"/>
    <x v="39"/>
    <s v="Mileage Reimbursement"/>
    <s v="Mileage Reimbursement"/>
    <s v="662"/>
    <s v="SPG Training"/>
    <x v="1"/>
    <n v="728.2"/>
    <s v="002"/>
  </r>
  <r>
    <s v="MAY-26"/>
    <x v="0"/>
    <s v="79010"/>
    <x v="39"/>
    <m/>
    <s v="Mileage Reimbursement"/>
    <s v="662"/>
    <s v="SPG Training"/>
    <x v="1"/>
    <n v="-364.08"/>
    <s v="002"/>
  </r>
  <r>
    <s v="APR-26"/>
    <x v="0"/>
    <s v="79010"/>
    <x v="39"/>
    <s v="Mileage Reimbursement"/>
    <s v="Mileage Reimbursement"/>
    <s v="661"/>
    <s v="SPG Personnel Svcs"/>
    <x v="1"/>
    <n v="336.4"/>
    <s v="002"/>
  </r>
  <r>
    <s v="APR-26"/>
    <x v="0"/>
    <s v="79010"/>
    <x v="39"/>
    <m/>
    <s v="Mileage Reimbursement"/>
    <s v="661"/>
    <s v="SPG Personnel Svcs"/>
    <x v="1"/>
    <n v="-168.2"/>
    <s v="002"/>
  </r>
  <r>
    <s v="FEB-26"/>
    <x v="0"/>
    <s v="79010"/>
    <x v="39"/>
    <s v="Mileage Reimbursement"/>
    <s v="Mileage Reimbursement"/>
    <s v="661"/>
    <s v="SPG Personnel Svcs"/>
    <x v="1"/>
    <n v="773.5"/>
    <s v="002"/>
  </r>
  <r>
    <s v="FEB-26"/>
    <x v="0"/>
    <s v="79010"/>
    <x v="39"/>
    <m/>
    <s v="Mileage Reimbursement"/>
    <s v="661"/>
    <s v="SPG Personnel Svcs"/>
    <x v="1"/>
    <n v="-386.74"/>
    <s v="002"/>
  </r>
  <r>
    <s v="JUN-26"/>
    <x v="0"/>
    <s v="79010"/>
    <x v="39"/>
    <s v="Mileage Reimbursement"/>
    <s v="Mileage Reimbursement"/>
    <s v="661"/>
    <s v="SPG Personnel Svcs"/>
    <x v="1"/>
    <n v="317.26"/>
    <s v="002"/>
  </r>
  <r>
    <s v="JUN-26"/>
    <x v="0"/>
    <s v="79010"/>
    <x v="39"/>
    <m/>
    <s v="Mileage Reimbursement"/>
    <s v="661"/>
    <s v="SPG Personnel Svcs"/>
    <x v="1"/>
    <n v="-158.62"/>
    <s v="002"/>
  </r>
  <r>
    <s v="MAR-26"/>
    <x v="0"/>
    <s v="79010"/>
    <x v="39"/>
    <s v="Mileage Reimbursement"/>
    <s v="Mileage Reimbursement"/>
    <s v="661"/>
    <s v="SPG Personnel Svcs"/>
    <x v="1"/>
    <n v="1521.05"/>
    <s v="002"/>
  </r>
  <r>
    <s v="MAR-26"/>
    <x v="0"/>
    <s v="79010"/>
    <x v="39"/>
    <m/>
    <s v="Mileage Reimbursement"/>
    <s v="661"/>
    <s v="SPG Personnel Svcs"/>
    <x v="1"/>
    <n v="-760.53"/>
    <s v="002"/>
  </r>
  <r>
    <s v="MAY-26"/>
    <x v="0"/>
    <s v="79010"/>
    <x v="39"/>
    <s v="Mileage Reimbursement"/>
    <s v="Mileage Reimbursement"/>
    <s v="661"/>
    <s v="SPG Personnel Svcs"/>
    <x v="1"/>
    <n v="1307.32"/>
    <s v="002"/>
  </r>
  <r>
    <s v="MAY-26"/>
    <x v="0"/>
    <s v="79010"/>
    <x v="39"/>
    <m/>
    <s v="Mileage Reimbursement"/>
    <s v="661"/>
    <s v="SPG Personnel Svcs"/>
    <x v="1"/>
    <n v="-653.64"/>
    <s v="002"/>
  </r>
  <r>
    <s v="APR-26"/>
    <x v="0"/>
    <s v="79010"/>
    <x v="39"/>
    <s v="Mileage Reimbursement"/>
    <s v="Mileage Reimbursement"/>
    <s v="658"/>
    <s v="SPG Business Support"/>
    <x v="1"/>
    <n v="297.83"/>
    <s v="002"/>
  </r>
  <r>
    <s v="APR-26"/>
    <x v="0"/>
    <s v="79010"/>
    <x v="39"/>
    <m/>
    <s v="Mileage Reimbursement"/>
    <s v="658"/>
    <s v="SPG Business Support"/>
    <x v="1"/>
    <n v="-148.91"/>
    <s v="002"/>
  </r>
  <r>
    <s v="APR-26"/>
    <x v="0"/>
    <s v="79010"/>
    <x v="39"/>
    <s v="Mileage Reimbursement"/>
    <s v="Mileage Reimbursement"/>
    <s v="657"/>
    <s v="SPG 3 4 E&amp;I WF/WT"/>
    <x v="1"/>
    <n v="378.45"/>
    <s v="002"/>
  </r>
  <r>
    <s v="APR-26"/>
    <x v="0"/>
    <s v="79010"/>
    <x v="39"/>
    <m/>
    <s v="Mileage Reimbursement"/>
    <s v="657"/>
    <s v="SPG 3 4 E&amp;I WF/WT"/>
    <x v="1"/>
    <n v="-189.23"/>
    <s v="002"/>
  </r>
  <r>
    <s v="APR-26"/>
    <x v="0"/>
    <s v="79010"/>
    <x v="39"/>
    <s v="Mileage Reimbursement"/>
    <s v="Mileage Reimbursement"/>
    <s v="650"/>
    <s v="SPG Plant Manager"/>
    <x v="1"/>
    <n v="655.4"/>
    <s v="002"/>
  </r>
  <r>
    <s v="APR-26"/>
    <x v="0"/>
    <s v="79010"/>
    <x v="39"/>
    <m/>
    <s v="Mileage Reimbursement"/>
    <s v="650"/>
    <s v="SPG Plant Manager"/>
    <x v="1"/>
    <n v="-327.7"/>
    <s v="002"/>
  </r>
  <r>
    <s v="JAN-26"/>
    <x v="0"/>
    <s v="79010"/>
    <x v="39"/>
    <s v="Mileage Reimbursement"/>
    <s v="Mileage Reimbursement"/>
    <s v="650"/>
    <s v="SPG Plant Manager"/>
    <x v="1"/>
    <n v="604.79999999999995"/>
    <s v="002"/>
  </r>
  <r>
    <s v="JAN-26"/>
    <x v="0"/>
    <s v="79010"/>
    <x v="39"/>
    <m/>
    <s v="Mileage Reimbursement"/>
    <s v="650"/>
    <s v="SPG Plant Manager"/>
    <x v="1"/>
    <n v="-302.39999999999998"/>
    <s v="002"/>
  </r>
  <r>
    <s v="JUN-26"/>
    <x v="0"/>
    <s v="79010"/>
    <x v="39"/>
    <s v="Mileage Reimbursement"/>
    <s v="Mileage Reimbursement"/>
    <s v="650"/>
    <s v="SPG Plant Manager"/>
    <x v="1"/>
    <n v="985.28"/>
    <s v="002"/>
  </r>
  <r>
    <s v="JUN-26"/>
    <x v="0"/>
    <s v="79010"/>
    <x v="39"/>
    <m/>
    <s v="Mileage Reimbursement"/>
    <s v="650"/>
    <s v="SPG Plant Manager"/>
    <x v="1"/>
    <n v="-492.62"/>
    <s v="002"/>
  </r>
  <r>
    <s v="MAR-26"/>
    <x v="0"/>
    <s v="79010"/>
    <x v="39"/>
    <s v="Mileage Reimbursement"/>
    <s v="Mileage Reimbursement"/>
    <s v="650"/>
    <s v="SPG Plant Manager"/>
    <x v="1"/>
    <n v="990.35"/>
    <s v="002"/>
  </r>
  <r>
    <s v="MAR-26"/>
    <x v="0"/>
    <s v="79010"/>
    <x v="39"/>
    <m/>
    <s v="Mileage Reimbursement"/>
    <s v="650"/>
    <s v="SPG Plant Manager"/>
    <x v="1"/>
    <n v="-495.17"/>
    <s v="002"/>
  </r>
  <r>
    <s v="JAN-26"/>
    <x v="0"/>
    <s v="79010"/>
    <x v="39"/>
    <s v="Mileage Reimbursement"/>
    <s v="Mileage Reimbursement"/>
    <s v="501"/>
    <s v="ER Support Services"/>
    <x v="1"/>
    <n v="299.60000000000002"/>
    <s v="002"/>
  </r>
  <r>
    <s v="APR-26"/>
    <x v="0"/>
    <s v="79010"/>
    <x v="39"/>
    <s v="Mileage Reimbursement"/>
    <s v="Mileage Reimbursement"/>
    <s v="467"/>
    <s v="ER Ops Excellence and Reliability"/>
    <x v="1"/>
    <n v="1745.23"/>
    <s v="002"/>
  </r>
  <r>
    <s v="FEB-26"/>
    <x v="0"/>
    <s v="79010"/>
    <x v="39"/>
    <s v="Mileage Reimbursement"/>
    <s v="Mileage Reimbursement"/>
    <s v="467"/>
    <s v="ER Ops Excellence and Reliability"/>
    <x v="1"/>
    <n v="1759.1"/>
    <s v="002"/>
  </r>
  <r>
    <s v="JAN-26"/>
    <x v="0"/>
    <s v="79010"/>
    <x v="39"/>
    <s v="Mileage Reimbursement"/>
    <s v="Mileage Reimbursement"/>
    <s v="467"/>
    <s v="ER Ops Excellence and Reliability"/>
    <x v="1"/>
    <n v="322"/>
    <s v="002"/>
  </r>
  <r>
    <s v="JUN-26"/>
    <x v="0"/>
    <s v="79010"/>
    <x v="39"/>
    <s v="Mileage Reimbursement"/>
    <s v="Mileage Reimbursement"/>
    <s v="467"/>
    <s v="ER Ops Excellence and Reliability"/>
    <x v="1"/>
    <n v="749.66"/>
    <s v="002"/>
  </r>
  <r>
    <s v="MAR-26"/>
    <x v="0"/>
    <s v="79010"/>
    <x v="39"/>
    <s v="Mileage Reimbursement"/>
    <s v="Mileage Reimbursement"/>
    <s v="467"/>
    <s v="ER Ops Excellence and Reliability"/>
    <x v="1"/>
    <n v="200.1"/>
    <s v="002"/>
  </r>
  <r>
    <s v="MAY-26"/>
    <x v="0"/>
    <s v="79010"/>
    <x v="39"/>
    <s v="Mileage Reimbursement"/>
    <s v="Mileage Reimbursement"/>
    <s v="467"/>
    <s v="ER Ops Excellence and Reliability"/>
    <x v="1"/>
    <n v="1447.26"/>
    <s v="002"/>
  </r>
  <r>
    <s v="MAY-26"/>
    <x v="0"/>
    <s v="79010"/>
    <x v="39"/>
    <s v="Mileage Reimbursement"/>
    <s v="Mileage Reimbursement"/>
    <s v="387"/>
    <s v="Commercial Account Services"/>
    <x v="1"/>
    <n v="175.02"/>
    <s v="002"/>
  </r>
  <r>
    <s v="APR-26"/>
    <x v="0"/>
    <s v="79010"/>
    <x v="39"/>
    <s v="Mileage Reimbursement"/>
    <s v="Mileage Reimbursement"/>
    <s v="353"/>
    <s v="IT Infrastructure"/>
    <x v="1"/>
    <n v="401.65"/>
    <s v="002"/>
  </r>
  <r>
    <s v="APR-26"/>
    <x v="0"/>
    <s v="79010"/>
    <x v="39"/>
    <m/>
    <s v="Mileage Reimbursement"/>
    <s v="353"/>
    <s v="IT Infrastructure"/>
    <x v="1"/>
    <n v="-104.39"/>
    <s v="002"/>
  </r>
  <r>
    <s v="JUN-26"/>
    <x v="0"/>
    <s v="79010"/>
    <x v="39"/>
    <s v="Mileage Reimbursement"/>
    <s v="Mileage Reimbursement"/>
    <s v="352"/>
    <s v="IT Client Technology"/>
    <x v="1"/>
    <n v="636.49"/>
    <s v="002"/>
  </r>
  <r>
    <s v="JUN-26"/>
    <x v="0"/>
    <s v="79010"/>
    <x v="39"/>
    <m/>
    <s v="Mileage Reimbursement"/>
    <s v="352"/>
    <s v="IT Client Technology"/>
    <x v="1"/>
    <n v="-165.43"/>
    <s v="002"/>
  </r>
  <r>
    <s v="APR-26"/>
    <x v="0"/>
    <s v="79010"/>
    <x v="39"/>
    <s v="Mileage Reimbursement"/>
    <s v="Mileage Reimbursement"/>
    <s v="321"/>
    <s v="External Reporting"/>
    <x v="1"/>
    <n v="177.19"/>
    <s v="002"/>
  </r>
  <r>
    <s v="MAY-26"/>
    <x v="0"/>
    <s v="79010"/>
    <x v="39"/>
    <s v="Mileage Reimbursement"/>
    <s v="Mileage Reimbursement"/>
    <s v="321"/>
    <s v="External Reporting"/>
    <x v="1"/>
    <n v="347.86"/>
    <s v="002"/>
  </r>
  <r>
    <s v="APR-26"/>
    <x v="0"/>
    <s v="79010"/>
    <x v="39"/>
    <s v="Mileage Reimbursement"/>
    <s v="Mileage Reimbursement"/>
    <s v="320"/>
    <s v="Corporate Accounting"/>
    <x v="1"/>
    <n v="177.19"/>
    <s v="002"/>
  </r>
  <r>
    <s v="MAY-26"/>
    <x v="0"/>
    <s v="79010"/>
    <x v="39"/>
    <s v="Mileage Reimbursement"/>
    <s v="Mileage Reimbursement"/>
    <s v="320"/>
    <s v="Corporate Accounting"/>
    <x v="1"/>
    <n v="177.05"/>
    <s v="002"/>
  </r>
  <r>
    <s v="FEB-26"/>
    <x v="0"/>
    <s v="79010"/>
    <x v="39"/>
    <s v="Mileage Reimbursement"/>
    <s v="Mileage Reimbursement"/>
    <s v="227"/>
    <s v="Corporate Communications"/>
    <x v="1"/>
    <n v="176.9"/>
    <s v="002"/>
  </r>
  <r>
    <s v="APR-26"/>
    <x v="0"/>
    <s v="79010"/>
    <x v="39"/>
    <s v="Mileage Reimbursement"/>
    <s v="Mileage Reimbursement"/>
    <s v="224"/>
    <s v="Governmental Affairs"/>
    <x v="1"/>
    <n v="609.74"/>
    <s v="002"/>
  </r>
  <r>
    <s v="JUN-26"/>
    <x v="0"/>
    <s v="79010"/>
    <x v="39"/>
    <s v="Mileage Reimbursement"/>
    <s v="Mileage Reimbursement"/>
    <s v="224"/>
    <s v="Governmental Affairs"/>
    <x v="1"/>
    <n v="175.02"/>
    <s v="002"/>
  </r>
  <r>
    <s v="MAR-26"/>
    <x v="0"/>
    <s v="79010"/>
    <x v="39"/>
    <s v="Mileage Reimbursement"/>
    <s v="Mileage Reimbursement"/>
    <s v="224"/>
    <s v="Governmental Affairs"/>
    <x v="1"/>
    <n v="524.6"/>
    <s v="002"/>
  </r>
  <r>
    <s v="APR-26"/>
    <x v="0"/>
    <s v="79010"/>
    <x v="39"/>
    <s v="Mileage Reimbursement"/>
    <s v="Mileage Reimbursement"/>
    <s v="210"/>
    <s v="Employee &amp; Labor Relations"/>
    <x v="1"/>
    <n v="740.83"/>
    <s v="002"/>
  </r>
  <r>
    <s v="FEB-26"/>
    <x v="0"/>
    <s v="79010"/>
    <x v="39"/>
    <s v="Mileage Reimbursement"/>
    <s v="Mileage Reimbursement"/>
    <s v="210"/>
    <s v="Employee &amp; Labor Relations"/>
    <x v="1"/>
    <n v="0"/>
    <s v="002"/>
  </r>
  <r>
    <s v="FEB-26"/>
    <x v="0"/>
    <s v="79010"/>
    <x v="39"/>
    <m/>
    <s v="Mileage Reimbursement"/>
    <s v="210"/>
    <s v="Employee &amp; Labor Relations"/>
    <x v="1"/>
    <n v="192.84"/>
    <s v="002"/>
  </r>
  <r>
    <s v="MAY-26"/>
    <x v="0"/>
    <s v="79010"/>
    <x v="39"/>
    <s v="Mileage Reimbursement"/>
    <s v="Mileage Reimbursement"/>
    <s v="210"/>
    <s v="Employee &amp; Labor Relations"/>
    <x v="1"/>
    <n v="159.65"/>
    <s v="002"/>
  </r>
  <r>
    <s v="APR-26"/>
    <x v="0"/>
    <s v="79010"/>
    <x v="39"/>
    <s v="Mileage Reimbursement"/>
    <s v="Mileage Reimbursement"/>
    <s v="201"/>
    <s v="HR Operations"/>
    <x v="1"/>
    <n v="159.5"/>
    <s v="002"/>
  </r>
  <r>
    <s v="FEB-26"/>
    <x v="0"/>
    <s v="79010"/>
    <x v="39"/>
    <s v="Mileage Reimbursement"/>
    <s v="Mileage Reimbursement"/>
    <s v="192"/>
    <s v="UES Support"/>
    <x v="1"/>
    <n v="372.65"/>
    <s v="002"/>
  </r>
  <r>
    <s v="FEB-26"/>
    <x v="0"/>
    <s v="79010"/>
    <x v="39"/>
    <m/>
    <s v="Mileage Reimbursement"/>
    <s v="192"/>
    <s v="UES Support"/>
    <x v="1"/>
    <n v="0"/>
    <s v="002"/>
  </r>
  <r>
    <s v="JAN-26"/>
    <x v="0"/>
    <s v="79010"/>
    <x v="39"/>
    <s v="Mileage Reimbursement"/>
    <s v="Mileage Reimbursement"/>
    <s v="192"/>
    <s v="UES Support"/>
    <x v="1"/>
    <n v="168.2"/>
    <s v="002"/>
  </r>
  <r>
    <s v="JAN-26"/>
    <x v="0"/>
    <s v="79010"/>
    <x v="39"/>
    <m/>
    <s v="Mileage Reimbursement"/>
    <s v="192"/>
    <s v="UES Support"/>
    <x v="1"/>
    <n v="0"/>
    <s v="002"/>
  </r>
  <r>
    <s v="JUN-26"/>
    <x v="0"/>
    <s v="79010"/>
    <x v="39"/>
    <s v="Mileage Reimbursement"/>
    <s v="Mileage Reimbursement"/>
    <s v="192"/>
    <s v="UES Support"/>
    <x v="1"/>
    <n v="169.51"/>
    <s v="002"/>
  </r>
  <r>
    <s v="JUN-26"/>
    <x v="0"/>
    <s v="79010"/>
    <x v="39"/>
    <m/>
    <s v="Mileage Reimbursement"/>
    <s v="192"/>
    <s v="UES Support"/>
    <x v="1"/>
    <n v="0"/>
    <s v="002"/>
  </r>
  <r>
    <s v="MAR-26"/>
    <x v="0"/>
    <s v="79010"/>
    <x v="39"/>
    <s v="Mileage Reimbursement"/>
    <s v="Mileage Reimbursement"/>
    <s v="192"/>
    <s v="UES Support"/>
    <x v="1"/>
    <n v="168.93"/>
    <s v="002"/>
  </r>
  <r>
    <s v="MAR-26"/>
    <x v="0"/>
    <s v="79010"/>
    <x v="39"/>
    <m/>
    <s v="Mileage Reimbursement"/>
    <s v="192"/>
    <s v="UES Support"/>
    <x v="1"/>
    <n v="0"/>
    <s v="002"/>
  </r>
  <r>
    <s v="MAR-26"/>
    <x v="0"/>
    <s v="79010"/>
    <x v="39"/>
    <s v="Mileage Reimbursement"/>
    <s v="Mileage Reimbursement"/>
    <s v="160"/>
    <s v="Legal"/>
    <x v="1"/>
    <n v="161"/>
    <s v="002"/>
  </r>
  <r>
    <s v="APR-26"/>
    <x v="0"/>
    <s v="79010"/>
    <x v="39"/>
    <s v="Mileage Reimbursement"/>
    <s v="Mileage Reimbursement"/>
    <s v="150"/>
    <s v="Legal Admin"/>
    <x v="1"/>
    <n v="182.7"/>
    <s v="002"/>
  </r>
  <r>
    <s v="FEB-26"/>
    <x v="0"/>
    <s v="79010"/>
    <x v="39"/>
    <s v="Mileage Reimbursement"/>
    <s v="Mileage Reimbursement"/>
    <s v="150"/>
    <s v="Legal Admin"/>
    <x v="1"/>
    <n v="162.4"/>
    <s v="002"/>
  </r>
  <r>
    <s v="MAR-26"/>
    <x v="0"/>
    <s v="79010"/>
    <x v="39"/>
    <s v="Mileage Reimbursement"/>
    <s v="Mileage Reimbursement"/>
    <s v="150"/>
    <s v="Legal Admin"/>
    <x v="1"/>
    <n v="160.94999999999999"/>
    <s v="002"/>
  </r>
  <r>
    <s v="APR-26"/>
    <x v="0"/>
    <s v="79010"/>
    <x v="39"/>
    <s v="Mileage Reimbursement"/>
    <s v="Mileage Reimbursement"/>
    <s v="140"/>
    <s v="Regulatory Counsel"/>
    <x v="1"/>
    <n v="1513.8"/>
    <s v="002"/>
  </r>
  <r>
    <s v="FEB-26"/>
    <x v="0"/>
    <s v="79010"/>
    <x v="39"/>
    <s v="Mileage Reimbursement"/>
    <s v="Mileage Reimbursement"/>
    <s v="140"/>
    <s v="Regulatory Counsel"/>
    <x v="1"/>
    <n v="23.93"/>
    <s v="002"/>
  </r>
  <r>
    <s v="JAN-26"/>
    <x v="0"/>
    <s v="79010"/>
    <x v="39"/>
    <s v="Mileage Reimbursement"/>
    <s v="Mileage Reimbursement"/>
    <s v="140"/>
    <s v="Regulatory Counsel"/>
    <x v="1"/>
    <n v="31.18"/>
    <s v="002"/>
  </r>
  <r>
    <s v="MAR-26"/>
    <x v="0"/>
    <s v="79010"/>
    <x v="39"/>
    <s v="Mileage Reimbursement"/>
    <s v="Mileage Reimbursement"/>
    <s v="140"/>
    <s v="Regulatory Counsel"/>
    <x v="1"/>
    <n v="23.93"/>
    <s v="002"/>
  </r>
  <r>
    <s v="APR-26"/>
    <x v="0"/>
    <s v="79010"/>
    <x v="39"/>
    <s v="Mileage Reimbursement"/>
    <s v="Mileage Reimbursement"/>
    <s v="100"/>
    <s v="CEO Adm"/>
    <x v="1"/>
    <n v="14.94"/>
    <s v="002"/>
  </r>
  <r>
    <s v="FEB-26"/>
    <x v="0"/>
    <s v="79010"/>
    <x v="39"/>
    <s v="Mileage Reimbursement"/>
    <s v="Mileage Reimbursement"/>
    <s v="100"/>
    <s v="CEO Adm"/>
    <x v="1"/>
    <n v="174"/>
    <s v="002"/>
  </r>
  <r>
    <s v="MAR-26"/>
    <x v="0"/>
    <s v="79010"/>
    <x v="39"/>
    <s v="Mileage Reimbursement"/>
    <s v="Mileage Reimbursement"/>
    <s v="100"/>
    <s v="CEO Adm"/>
    <x v="1"/>
    <n v="162.33000000000001"/>
    <s v="002"/>
  </r>
  <r>
    <s v="APR-26"/>
    <x v="0"/>
    <s v="79010"/>
    <x v="40"/>
    <s v="Meals &amp; Ent - Discretionary"/>
    <s v="Meals &amp; Ent - Discretionary"/>
    <s v="993"/>
    <s v="Fleet Services"/>
    <x v="1"/>
    <n v="42.7"/>
    <s v="002"/>
  </r>
  <r>
    <s v="JAN-26"/>
    <x v="0"/>
    <s v="79010"/>
    <x v="40"/>
    <s v="Meals &amp; Ent - Discretionary"/>
    <s v="Meals &amp; Ent - Discretionary"/>
    <s v="993"/>
    <s v="Fleet Services"/>
    <x v="1"/>
    <n v="34.950000000000003"/>
    <s v="002"/>
  </r>
  <r>
    <s v="MAR-26"/>
    <x v="0"/>
    <s v="79010"/>
    <x v="40"/>
    <s v="Meals &amp; Ent - Discretionary"/>
    <s v="Meals &amp; Ent - Discretionary"/>
    <s v="993"/>
    <s v="Fleet Services"/>
    <x v="1"/>
    <n v="27.94"/>
    <s v="002"/>
  </r>
  <r>
    <s v="MAY-26"/>
    <x v="0"/>
    <s v="79010"/>
    <x v="40"/>
    <s v="Meals &amp; Ent - Discretionary"/>
    <s v="Meals &amp; Ent - Discretionary"/>
    <s v="993"/>
    <s v="Fleet Services"/>
    <x v="1"/>
    <n v="276.31"/>
    <s v="002"/>
  </r>
  <r>
    <s v="JUN-26"/>
    <x v="0"/>
    <s v="79010"/>
    <x v="40"/>
    <s v="Meals &amp; Ent - Discretionary"/>
    <s v="Meals &amp; Ent - Discretionary"/>
    <s v="989"/>
    <s v="SC&amp;R Admin"/>
    <x v="1"/>
    <n v="869.55"/>
    <s v="002"/>
  </r>
  <r>
    <s v="JUN-26"/>
    <x v="0"/>
    <s v="79010"/>
    <x v="40"/>
    <m/>
    <s v="Meals &amp; Ent - Discretionary"/>
    <s v="989"/>
    <s v="SC&amp;R Admin"/>
    <x v="1"/>
    <n v="-865.69"/>
    <s v="002"/>
  </r>
  <r>
    <s v="MAR-26"/>
    <x v="0"/>
    <s v="79010"/>
    <x v="40"/>
    <s v="Meals &amp; Ent - Discretionary"/>
    <s v="Meals &amp; Ent - Discretionary"/>
    <s v="988"/>
    <s v="T&amp;D Equipment C&amp;M Admin"/>
    <x v="1"/>
    <n v="231.18"/>
    <s v="002"/>
  </r>
  <r>
    <s v="MAY-26"/>
    <x v="0"/>
    <s v="79010"/>
    <x v="40"/>
    <s v="Meals &amp; Ent - Discretionary"/>
    <s v="Meals &amp; Ent - Discretionary"/>
    <s v="988"/>
    <s v="T&amp;D Equipment C&amp;M Admin"/>
    <x v="1"/>
    <n v="112.12"/>
    <s v="002"/>
  </r>
  <r>
    <s v="FEB-26"/>
    <x v="0"/>
    <s v="79010"/>
    <x v="40"/>
    <s v="Meals &amp; Ent - Discretionary"/>
    <s v="Meals &amp; Ent - Discretionary"/>
    <s v="986"/>
    <s v="Electronic Relay C&amp;M"/>
    <x v="1"/>
    <n v="266.83"/>
    <s v="002"/>
  </r>
  <r>
    <s v="MAR-26"/>
    <x v="0"/>
    <s v="79010"/>
    <x v="40"/>
    <s v="Meals &amp; Ent - Discretionary"/>
    <s v="Meals &amp; Ent - Discretionary"/>
    <s v="986"/>
    <s v="Electronic Relay C&amp;M"/>
    <x v="1"/>
    <n v="43.97"/>
    <s v="002"/>
  </r>
  <r>
    <s v="MAR-26"/>
    <x v="0"/>
    <s v="79010"/>
    <x v="40"/>
    <s v="Meals &amp; Ent - Discretionary"/>
    <s v="Meals &amp; Ent - Discretionary"/>
    <s v="983"/>
    <s v="Metering Const/Maint"/>
    <x v="1"/>
    <n v="67.36"/>
    <s v="002"/>
  </r>
  <r>
    <s v="APR-26"/>
    <x v="0"/>
    <s v="79010"/>
    <x v="40"/>
    <s v="Meals &amp; Ent - Discretionary"/>
    <s v="Meals &amp; Ent - Discretionary"/>
    <s v="981"/>
    <s v="Subst Const/Maint"/>
    <x v="1"/>
    <n v="169.55"/>
    <s v="002"/>
  </r>
  <r>
    <s v="FEB-26"/>
    <x v="0"/>
    <s v="79010"/>
    <x v="40"/>
    <s v="Meals &amp; Ent - Discretionary"/>
    <s v="Meals &amp; Ent - Discretionary"/>
    <s v="981"/>
    <s v="Subst Const/Maint"/>
    <x v="1"/>
    <n v="108.54"/>
    <s v="002"/>
  </r>
  <r>
    <s v="MAY-26"/>
    <x v="0"/>
    <s v="79010"/>
    <x v="40"/>
    <s v="Meals &amp; Ent - Discretionary"/>
    <s v="Meals &amp; Ent - Discretionary"/>
    <s v="981"/>
    <s v="Subst Const/Maint"/>
    <x v="1"/>
    <n v="118.27"/>
    <s v="002"/>
  </r>
  <r>
    <s v="FEB-26"/>
    <x v="0"/>
    <s v="79010"/>
    <x v="40"/>
    <s v="Meals &amp; Ent - Discretionary"/>
    <s v="Meals &amp; Ent - Discretionary"/>
    <s v="963"/>
    <s v="Energy Mgmt Sys Sup"/>
    <x v="1"/>
    <n v="431.63"/>
    <s v="002"/>
  </r>
  <r>
    <s v="FEB-26"/>
    <x v="0"/>
    <s v="79010"/>
    <x v="40"/>
    <m/>
    <s v="Meals &amp; Ent - Discretionary"/>
    <s v="963"/>
    <s v="Energy Mgmt Sys Sup"/>
    <x v="1"/>
    <n v="-429.71"/>
    <s v="002"/>
  </r>
  <r>
    <s v="APR-26"/>
    <x v="0"/>
    <s v="79010"/>
    <x v="40"/>
    <s v="Meals &amp; Ent - Discretionary"/>
    <s v="Meals &amp; Ent - Discretionary"/>
    <s v="955"/>
    <s v="Supply Side Planning"/>
    <x v="1"/>
    <n v="-1117.6400000000001"/>
    <s v="002"/>
  </r>
  <r>
    <s v="FEB-26"/>
    <x v="0"/>
    <s v="79010"/>
    <x v="40"/>
    <s v="Meals &amp; Ent - Discretionary"/>
    <s v="Meals &amp; Ent - Discretionary"/>
    <s v="955"/>
    <s v="Supply Side Planning"/>
    <x v="1"/>
    <n v="682.9"/>
    <s v="002"/>
  </r>
  <r>
    <s v="JAN-26"/>
    <x v="0"/>
    <s v="79010"/>
    <x v="40"/>
    <s v="Meals &amp; Ent - Discretionary"/>
    <s v="Meals &amp; Ent - Discretionary"/>
    <s v="955"/>
    <s v="Supply Side Planning"/>
    <x v="1"/>
    <n v="85.17"/>
    <s v="002"/>
  </r>
  <r>
    <s v="MAR-26"/>
    <x v="0"/>
    <s v="79010"/>
    <x v="40"/>
    <s v="Meals &amp; Ent - Discretionary"/>
    <s v="Meals &amp; Ent - Discretionary"/>
    <s v="955"/>
    <s v="Supply Side Planning"/>
    <x v="1"/>
    <n v="1767.15"/>
    <s v="002"/>
  </r>
  <r>
    <s v="APR-26"/>
    <x v="0"/>
    <s v="79010"/>
    <x v="40"/>
    <s v="Meals &amp; Ent - Discretionary"/>
    <s v="Meals &amp; Ent - Discretionary"/>
    <s v="941"/>
    <s v="Contr/Wholesale Mktg"/>
    <x v="1"/>
    <n v="161.22"/>
    <s v="002"/>
  </r>
  <r>
    <s v="FEB-26"/>
    <x v="0"/>
    <s v="79010"/>
    <x v="40"/>
    <s v="Meals &amp; Ent - Discretionary"/>
    <s v="Meals &amp; Ent - Discretionary"/>
    <s v="941"/>
    <s v="Contr/Wholesale Mktg"/>
    <x v="1"/>
    <n v="158.87"/>
    <s v="002"/>
  </r>
  <r>
    <s v="JAN-26"/>
    <x v="0"/>
    <s v="79010"/>
    <x v="40"/>
    <s v="Meals &amp; Ent - Discretionary"/>
    <s v="Meals &amp; Ent - Discretionary"/>
    <s v="941"/>
    <s v="Contr/Wholesale Mktg"/>
    <x v="1"/>
    <n v="1069.6199999999999"/>
    <s v="002"/>
  </r>
  <r>
    <s v="JUN-26"/>
    <x v="0"/>
    <s v="79010"/>
    <x v="40"/>
    <s v="Meals &amp; Ent - Discretionary"/>
    <s v="Meals &amp; Ent - Discretionary"/>
    <s v="941"/>
    <s v="Contr/Wholesale Mktg"/>
    <x v="1"/>
    <n v="53.38"/>
    <s v="002"/>
  </r>
  <r>
    <s v="MAR-26"/>
    <x v="0"/>
    <s v="79010"/>
    <x v="40"/>
    <s v="Meals &amp; Ent - Discretionary"/>
    <s v="Meals &amp; Ent - Discretionary"/>
    <s v="941"/>
    <s v="Contr/Wholesale Mktg"/>
    <x v="1"/>
    <n v="238.49"/>
    <s v="002"/>
  </r>
  <r>
    <s v="MAY-26"/>
    <x v="0"/>
    <s v="79010"/>
    <x v="40"/>
    <s v="Meals &amp; Ent - Discretionary"/>
    <s v="Meals &amp; Ent - Discretionary"/>
    <s v="941"/>
    <s v="Contr/Wholesale Mktg"/>
    <x v="1"/>
    <n v="446.29"/>
    <s v="002"/>
  </r>
  <r>
    <s v="JAN-26"/>
    <x v="0"/>
    <s v="79010"/>
    <x v="40"/>
    <s v="Meals &amp; Ent - Discretionary"/>
    <s v="Meals &amp; Ent - Discretionary"/>
    <s v="940"/>
    <s v="Eng, CAO and CRP Admin"/>
    <x v="1"/>
    <n v="965.22"/>
    <s v="002"/>
  </r>
  <r>
    <s v="APR-26"/>
    <x v="0"/>
    <s v="79010"/>
    <x v="40"/>
    <s v="Meals &amp; Ent - Discretionary"/>
    <s v="Meals &amp; Ent - Discretionary"/>
    <s v="938"/>
    <s v="T&amp;D Operations Administration"/>
    <x v="1"/>
    <n v="222.78"/>
    <s v="002"/>
  </r>
  <r>
    <s v="JAN-26"/>
    <x v="0"/>
    <s v="79010"/>
    <x v="40"/>
    <s v="Meals &amp; Ent - Discretionary"/>
    <s v="Meals &amp; Ent - Discretionary"/>
    <s v="938"/>
    <s v="T&amp;D Operations Administration"/>
    <x v="1"/>
    <n v="0"/>
    <s v="002"/>
  </r>
  <r>
    <s v="JUN-26"/>
    <x v="0"/>
    <s v="79010"/>
    <x v="40"/>
    <s v="Meals &amp; Ent - Discretionary"/>
    <s v="Meals &amp; Ent - Discretionary"/>
    <s v="938"/>
    <s v="T&amp;D Operations Administration"/>
    <x v="1"/>
    <n v="149.72"/>
    <s v="002"/>
  </r>
  <r>
    <s v="FEB-26"/>
    <x v="0"/>
    <s v="79010"/>
    <x v="40"/>
    <s v="Meals &amp; Ent - Discretionary"/>
    <s v="Meals &amp; Ent - Discretionary"/>
    <s v="936"/>
    <s v="Operations Excellence"/>
    <x v="1"/>
    <n v="488.37"/>
    <s v="002"/>
  </r>
  <r>
    <s v="JUN-26"/>
    <x v="0"/>
    <s v="79010"/>
    <x v="40"/>
    <s v="Meals &amp; Ent - Discretionary"/>
    <s v="Meals &amp; Ent - Discretionary"/>
    <s v="936"/>
    <s v="Operations Excellence"/>
    <x v="1"/>
    <n v="21.51"/>
    <s v="002"/>
  </r>
  <r>
    <s v="APR-26"/>
    <x v="0"/>
    <s v="79010"/>
    <x v="40"/>
    <s v="Meals &amp; Ent - Discretionary"/>
    <s v="Meals &amp; Ent - Discretionary"/>
    <s v="935"/>
    <s v="T&amp;D Safety and Learning &amp; Development"/>
    <x v="1"/>
    <n v="184.54"/>
    <s v="002"/>
  </r>
  <r>
    <s v="JUN-26"/>
    <x v="0"/>
    <s v="79010"/>
    <x v="40"/>
    <s v="Meals &amp; Ent - Discretionary"/>
    <s v="Meals &amp; Ent - Discretionary"/>
    <s v="935"/>
    <s v="T&amp;D Safety and Learning &amp; Development"/>
    <x v="1"/>
    <n v="-266.45999999999998"/>
    <s v="002"/>
  </r>
  <r>
    <s v="MAR-26"/>
    <x v="0"/>
    <s v="79010"/>
    <x v="40"/>
    <s v="Meals &amp; Ent - Discretionary"/>
    <s v="Meals &amp; Ent - Discretionary"/>
    <s v="935"/>
    <s v="T&amp;D Safety and Learning &amp; Development"/>
    <x v="1"/>
    <n v="781.51"/>
    <s v="002"/>
  </r>
  <r>
    <s v="MAY-26"/>
    <x v="0"/>
    <s v="79010"/>
    <x v="40"/>
    <s v="Meals &amp; Ent - Discretionary"/>
    <s v="Meals &amp; Ent - Discretionary"/>
    <s v="935"/>
    <s v="T&amp;D Safety and Learning &amp; Development"/>
    <x v="1"/>
    <n v="1899.69"/>
    <s v="002"/>
  </r>
  <r>
    <s v="JUN-26"/>
    <x v="0"/>
    <s v="79010"/>
    <x v="40"/>
    <s v="Meals &amp; Ent - Discretionary"/>
    <s v="Meals &amp; Ent - Discretionary"/>
    <s v="932"/>
    <s v="Asset Management"/>
    <x v="1"/>
    <n v="126.03"/>
    <s v="002"/>
  </r>
  <r>
    <s v="APR-26"/>
    <x v="0"/>
    <s v="79010"/>
    <x v="40"/>
    <s v="Meals &amp; Ent - Discretionary"/>
    <s v="Meals &amp; Ent - Discretionary"/>
    <s v="903"/>
    <s v="Line Location"/>
    <x v="1"/>
    <n v="65.48"/>
    <s v="002"/>
  </r>
  <r>
    <s v="APR-26"/>
    <x v="0"/>
    <s v="79010"/>
    <x v="40"/>
    <s v="Meals &amp; Ent - Discretionary"/>
    <s v="Meals &amp; Ent - Discretionary"/>
    <s v="872"/>
    <s v="Warehouse"/>
    <x v="1"/>
    <n v="472.84"/>
    <s v="002"/>
  </r>
  <r>
    <s v="FEB-26"/>
    <x v="0"/>
    <s v="79010"/>
    <x v="40"/>
    <s v="Meals &amp; Ent - Discretionary"/>
    <s v="Meals &amp; Ent - Discretionary"/>
    <s v="872"/>
    <s v="Warehouse"/>
    <x v="1"/>
    <n v="574.76"/>
    <s v="002"/>
  </r>
  <r>
    <s v="JUN-26"/>
    <x v="0"/>
    <s v="79010"/>
    <x v="40"/>
    <s v="Meals &amp; Ent - Discretionary"/>
    <s v="Meals &amp; Ent - Discretionary"/>
    <s v="872"/>
    <s v="Warehouse"/>
    <x v="1"/>
    <n v="482.36"/>
    <s v="002"/>
  </r>
  <r>
    <s v="MAR-26"/>
    <x v="0"/>
    <s v="79010"/>
    <x v="40"/>
    <s v="Meals &amp; Ent - Discretionary"/>
    <s v="Meals &amp; Ent - Discretionary"/>
    <s v="872"/>
    <s v="Warehouse"/>
    <x v="1"/>
    <n v="369.14"/>
    <s v="002"/>
  </r>
  <r>
    <s v="MAY-26"/>
    <x v="0"/>
    <s v="79010"/>
    <x v="40"/>
    <s v="Meals &amp; Ent - Discretionary"/>
    <s v="Meals &amp; Ent - Discretionary"/>
    <s v="872"/>
    <s v="Warehouse"/>
    <x v="1"/>
    <n v="275.47000000000003"/>
    <s v="002"/>
  </r>
  <r>
    <s v="APR-26"/>
    <x v="0"/>
    <s v="79010"/>
    <x v="40"/>
    <s v="Meals &amp; Ent - Discretionary"/>
    <s v="Meals &amp; Ent - Discretionary"/>
    <s v="870"/>
    <s v="Matls Svc/HazardWste"/>
    <x v="1"/>
    <n v="84.62"/>
    <s v="002"/>
  </r>
  <r>
    <s v="APR-26"/>
    <x v="0"/>
    <s v="79010"/>
    <x v="40"/>
    <s v="Meals &amp; Ent - Discretionary"/>
    <s v="Meals &amp; Ent - Discretionary"/>
    <s v="861"/>
    <s v="Procuremnt/Contr Svc"/>
    <x v="1"/>
    <n v="1376.9"/>
    <s v="002"/>
  </r>
  <r>
    <s v="FEB-26"/>
    <x v="0"/>
    <s v="79010"/>
    <x v="40"/>
    <s v="Meals &amp; Ent - Discretionary"/>
    <s v="Meals &amp; Ent - Discretionary"/>
    <s v="861"/>
    <s v="Procuremnt/Contr Svc"/>
    <x v="1"/>
    <n v="60"/>
    <s v="002"/>
  </r>
  <r>
    <s v="JUN-26"/>
    <x v="0"/>
    <s v="79010"/>
    <x v="40"/>
    <s v="Meals &amp; Ent - Discretionary"/>
    <s v="Meals &amp; Ent - Discretionary"/>
    <s v="861"/>
    <s v="Procuremnt/Contr Svc"/>
    <x v="1"/>
    <n v="311.36"/>
    <s v="002"/>
  </r>
  <r>
    <s v="MAR-26"/>
    <x v="0"/>
    <s v="79010"/>
    <x v="40"/>
    <s v="Meals &amp; Ent - Discretionary"/>
    <s v="Meals &amp; Ent - Discretionary"/>
    <s v="861"/>
    <s v="Procuremnt/Contr Svc"/>
    <x v="1"/>
    <n v="22"/>
    <s v="002"/>
  </r>
  <r>
    <s v="MAY-26"/>
    <x v="0"/>
    <s v="79010"/>
    <x v="40"/>
    <s v="Meals &amp; Ent - Discretionary"/>
    <s v="Meals &amp; Ent - Discretionary"/>
    <s v="861"/>
    <s v="Procuremnt/Contr Svc"/>
    <x v="1"/>
    <n v="536.63"/>
    <s v="002"/>
  </r>
  <r>
    <s v="APR-26"/>
    <x v="0"/>
    <s v="79010"/>
    <x v="40"/>
    <s v="Meals &amp; Ent - Discretionary"/>
    <s v="Meals &amp; Ent - Discretionary"/>
    <s v="850"/>
    <s v="Fuels Management"/>
    <x v="1"/>
    <n v="252"/>
    <s v="002"/>
  </r>
  <r>
    <s v="FEB-26"/>
    <x v="0"/>
    <s v="79010"/>
    <x v="40"/>
    <s v="Meals &amp; Ent - Discretionary"/>
    <s v="Meals &amp; Ent - Discretionary"/>
    <s v="850"/>
    <s v="Fuels Management"/>
    <x v="1"/>
    <n v="75.89"/>
    <s v="002"/>
  </r>
  <r>
    <s v="MAR-26"/>
    <x v="0"/>
    <s v="79010"/>
    <x v="40"/>
    <s v="Meals &amp; Ent - Discretionary"/>
    <s v="Meals &amp; Ent - Discretionary"/>
    <s v="850"/>
    <s v="Fuels Management"/>
    <x v="1"/>
    <n v="114.83"/>
    <s v="002"/>
  </r>
  <r>
    <s v="MAY-26"/>
    <x v="0"/>
    <s v="79010"/>
    <x v="40"/>
    <s v="Meals &amp; Ent - Discretionary"/>
    <s v="Meals &amp; Ent - Discretionary"/>
    <s v="850"/>
    <s v="Fuels Management"/>
    <x v="1"/>
    <n v="73.900000000000006"/>
    <s v="002"/>
  </r>
  <r>
    <s v="JAN-26"/>
    <x v="0"/>
    <s v="79010"/>
    <x v="40"/>
    <m/>
    <s v="Meals &amp; Ent - Discretionary"/>
    <s v="820"/>
    <s v="Gila River 2"/>
    <x v="1"/>
    <n v="7.03"/>
    <s v="002"/>
  </r>
  <r>
    <s v="APR-26"/>
    <x v="0"/>
    <s v="79010"/>
    <x v="40"/>
    <s v="Meals &amp; Ent - Discretionary"/>
    <s v="Meals &amp; Ent - Discretionary"/>
    <s v="805"/>
    <s v="Corp Environmental Services"/>
    <x v="1"/>
    <n v="1527.47"/>
    <s v="002"/>
  </r>
  <r>
    <s v="FEB-26"/>
    <x v="0"/>
    <s v="79010"/>
    <x v="40"/>
    <s v="Meals &amp; Ent - Discretionary"/>
    <s v="Meals &amp; Ent - Discretionary"/>
    <s v="805"/>
    <s v="Corp Environmental Services"/>
    <x v="1"/>
    <n v="592.72"/>
    <s v="002"/>
  </r>
  <r>
    <s v="FEB-26"/>
    <x v="0"/>
    <s v="79010"/>
    <x v="40"/>
    <m/>
    <s v="Meals &amp; Ent - Discretionary"/>
    <s v="805"/>
    <s v="Corp Environmental Services"/>
    <x v="1"/>
    <n v="175.75"/>
    <s v="002"/>
  </r>
  <r>
    <s v="JAN-26"/>
    <x v="0"/>
    <s v="79010"/>
    <x v="40"/>
    <s v="Meals &amp; Ent - Discretionary"/>
    <s v="Meals &amp; Ent - Discretionary"/>
    <s v="805"/>
    <s v="Corp Environmental Services"/>
    <x v="1"/>
    <n v="1017.68"/>
    <s v="002"/>
  </r>
  <r>
    <s v="JAN-26"/>
    <x v="0"/>
    <s v="79010"/>
    <x v="40"/>
    <m/>
    <s v="Meals &amp; Ent - Discretionary"/>
    <s v="805"/>
    <s v="Corp Environmental Services"/>
    <x v="1"/>
    <n v="-47.27"/>
    <s v="002"/>
  </r>
  <r>
    <s v="JUN-26"/>
    <x v="0"/>
    <s v="79010"/>
    <x v="40"/>
    <s v="Meals &amp; Ent - Discretionary"/>
    <s v="Meals &amp; Ent - Discretionary"/>
    <s v="805"/>
    <s v="Corp Environmental Services"/>
    <x v="1"/>
    <n v="1173.1300000000001"/>
    <s v="002"/>
  </r>
  <r>
    <s v="MAR-26"/>
    <x v="0"/>
    <s v="79010"/>
    <x v="40"/>
    <s v="Meals &amp; Ent - Discretionary"/>
    <s v="Meals &amp; Ent - Discretionary"/>
    <s v="805"/>
    <s v="Corp Environmental Services"/>
    <x v="1"/>
    <n v="472.67"/>
    <s v="002"/>
  </r>
  <r>
    <s v="MAY-26"/>
    <x v="0"/>
    <s v="79010"/>
    <x v="40"/>
    <s v="Meals &amp; Ent - Discretionary"/>
    <s v="Meals &amp; Ent - Discretionary"/>
    <s v="805"/>
    <s v="Corp Environmental Services"/>
    <x v="1"/>
    <n v="325.91000000000003"/>
    <s v="002"/>
  </r>
  <r>
    <s v="APR-26"/>
    <x v="0"/>
    <s v="79010"/>
    <x v="40"/>
    <s v="Meals &amp; Ent - Discretionary"/>
    <s v="Meals &amp; Ent - Discretionary"/>
    <s v="677"/>
    <s v="SPG 1&amp;2 E&amp;I Outlying Areas"/>
    <x v="1"/>
    <n v="13.89"/>
    <s v="002"/>
  </r>
  <r>
    <s v="APR-26"/>
    <x v="0"/>
    <s v="79010"/>
    <x v="40"/>
    <m/>
    <s v="Meals &amp; Ent - Discretionary"/>
    <s v="677"/>
    <s v="SPG 1&amp;2 E&amp;I Outlying Areas"/>
    <x v="1"/>
    <n v="-6.95"/>
    <s v="002"/>
  </r>
  <r>
    <s v="JAN-26"/>
    <x v="0"/>
    <s v="79010"/>
    <x v="40"/>
    <s v="Meals &amp; Ent - Discretionary"/>
    <s v="Meals &amp; Ent - Discretionary"/>
    <s v="677"/>
    <s v="SPG 1&amp;2 E&amp;I Outlying Areas"/>
    <x v="1"/>
    <n v="63.48"/>
    <s v="002"/>
  </r>
  <r>
    <s v="JAN-26"/>
    <x v="0"/>
    <s v="79010"/>
    <x v="40"/>
    <m/>
    <s v="Meals &amp; Ent - Discretionary"/>
    <s v="677"/>
    <s v="SPG 1&amp;2 E&amp;I Outlying Areas"/>
    <x v="1"/>
    <n v="-31.74"/>
    <s v="002"/>
  </r>
  <r>
    <s v="MAR-26"/>
    <x v="0"/>
    <s v="79010"/>
    <x v="40"/>
    <s v="Meals &amp; Ent - Discretionary"/>
    <s v="Meals &amp; Ent - Discretionary"/>
    <s v="677"/>
    <s v="SPG 1&amp;2 E&amp;I Outlying Areas"/>
    <x v="1"/>
    <n v="97.12"/>
    <s v="002"/>
  </r>
  <r>
    <s v="MAR-26"/>
    <x v="0"/>
    <s v="79010"/>
    <x v="40"/>
    <m/>
    <s v="Meals &amp; Ent - Discretionary"/>
    <s v="677"/>
    <s v="SPG 1&amp;2 E&amp;I Outlying Areas"/>
    <x v="1"/>
    <n v="-48.56"/>
    <s v="002"/>
  </r>
  <r>
    <s v="APR-26"/>
    <x v="0"/>
    <s v="79010"/>
    <x v="40"/>
    <s v="Meals &amp; Ent - Discretionary"/>
    <s v="Meals &amp; Ent - Discretionary"/>
    <s v="672"/>
    <s v="SPG Operational Efficiency"/>
    <x v="1"/>
    <n v="210"/>
    <s v="002"/>
  </r>
  <r>
    <s v="APR-26"/>
    <x v="0"/>
    <s v="79010"/>
    <x v="40"/>
    <m/>
    <s v="Meals &amp; Ent - Discretionary"/>
    <s v="672"/>
    <s v="SPG Operational Efficiency"/>
    <x v="1"/>
    <n v="-105"/>
    <s v="002"/>
  </r>
  <r>
    <s v="JUN-26"/>
    <x v="0"/>
    <s v="79010"/>
    <x v="40"/>
    <s v="Meals &amp; Ent - Discretionary"/>
    <s v="Meals &amp; Ent - Discretionary"/>
    <s v="665"/>
    <s v="SPG Operations 1&amp;2"/>
    <x v="1"/>
    <n v="461.63"/>
    <s v="002"/>
  </r>
  <r>
    <s v="JUN-26"/>
    <x v="0"/>
    <s v="79010"/>
    <x v="40"/>
    <m/>
    <s v="Meals &amp; Ent - Discretionary"/>
    <s v="665"/>
    <s v="SPG Operations 1&amp;2"/>
    <x v="1"/>
    <n v="-230.81"/>
    <s v="002"/>
  </r>
  <r>
    <s v="APR-26"/>
    <x v="0"/>
    <s v="79010"/>
    <x v="40"/>
    <s v="Meals &amp; Ent - Discretionary"/>
    <s v="Meals &amp; Ent - Discretionary"/>
    <s v="662"/>
    <s v="SPG Training"/>
    <x v="1"/>
    <n v="89.61"/>
    <s v="002"/>
  </r>
  <r>
    <s v="APR-26"/>
    <x v="0"/>
    <s v="79010"/>
    <x v="40"/>
    <m/>
    <s v="Meals &amp; Ent - Discretionary"/>
    <s v="662"/>
    <s v="SPG Training"/>
    <x v="1"/>
    <n v="-44.81"/>
    <s v="002"/>
  </r>
  <r>
    <s v="FEB-26"/>
    <x v="0"/>
    <s v="79010"/>
    <x v="40"/>
    <s v="Meals &amp; Ent - Discretionary"/>
    <s v="Meals &amp; Ent - Discretionary"/>
    <s v="662"/>
    <s v="SPG Training"/>
    <x v="1"/>
    <n v="607.4"/>
    <s v="002"/>
  </r>
  <r>
    <s v="FEB-26"/>
    <x v="0"/>
    <s v="79010"/>
    <x v="40"/>
    <m/>
    <s v="Meals &amp; Ent - Discretionary"/>
    <s v="662"/>
    <s v="SPG Training"/>
    <x v="1"/>
    <n v="-303.7"/>
    <s v="002"/>
  </r>
  <r>
    <s v="JAN-26"/>
    <x v="0"/>
    <s v="79010"/>
    <x v="40"/>
    <s v="Meals &amp; Ent - Discretionary"/>
    <s v="Meals &amp; Ent - Discretionary"/>
    <s v="662"/>
    <s v="SPG Training"/>
    <x v="1"/>
    <n v="254.44"/>
    <s v="002"/>
  </r>
  <r>
    <s v="JAN-26"/>
    <x v="0"/>
    <s v="79010"/>
    <x v="40"/>
    <m/>
    <s v="Meals &amp; Ent - Discretionary"/>
    <s v="662"/>
    <s v="SPG Training"/>
    <x v="1"/>
    <n v="-127.22"/>
    <s v="002"/>
  </r>
  <r>
    <s v="MAR-26"/>
    <x v="0"/>
    <s v="79010"/>
    <x v="40"/>
    <s v="Meals &amp; Ent - Discretionary"/>
    <s v="Meals &amp; Ent - Discretionary"/>
    <s v="662"/>
    <s v="SPG Training"/>
    <x v="1"/>
    <n v="592.4"/>
    <s v="002"/>
  </r>
  <r>
    <s v="MAR-26"/>
    <x v="0"/>
    <s v="79010"/>
    <x v="40"/>
    <m/>
    <s v="Meals &amp; Ent - Discretionary"/>
    <s v="662"/>
    <s v="SPG Training"/>
    <x v="1"/>
    <n v="-296.16000000000003"/>
    <s v="002"/>
  </r>
  <r>
    <s v="MAY-26"/>
    <x v="0"/>
    <s v="79010"/>
    <x v="40"/>
    <s v="Meals &amp; Ent - Discretionary"/>
    <s v="Meals &amp; Ent - Discretionary"/>
    <s v="662"/>
    <s v="SPG Training"/>
    <x v="1"/>
    <n v="24.75"/>
    <s v="002"/>
  </r>
  <r>
    <s v="MAY-26"/>
    <x v="0"/>
    <s v="79010"/>
    <x v="40"/>
    <m/>
    <s v="Meals &amp; Ent - Discretionary"/>
    <s v="662"/>
    <s v="SPG Training"/>
    <x v="1"/>
    <n v="-12.37"/>
    <s v="002"/>
  </r>
  <r>
    <s v="APR-26"/>
    <x v="0"/>
    <s v="79010"/>
    <x v="40"/>
    <s v="Meals &amp; Ent - Discretionary"/>
    <s v="Meals &amp; Ent - Discretionary"/>
    <s v="661"/>
    <s v="SPG Personnel Svcs"/>
    <x v="1"/>
    <n v="59.48"/>
    <s v="002"/>
  </r>
  <r>
    <s v="MAR-26"/>
    <x v="0"/>
    <s v="79010"/>
    <x v="40"/>
    <s v="Meals &amp; Ent - Discretionary"/>
    <s v="Meals &amp; Ent - Discretionary"/>
    <s v="661"/>
    <s v="SPG Personnel Svcs"/>
    <x v="1"/>
    <n v="446.94"/>
    <s v="002"/>
  </r>
  <r>
    <s v="MAR-26"/>
    <x v="0"/>
    <s v="79010"/>
    <x v="40"/>
    <m/>
    <s v="Meals &amp; Ent - Discretionary"/>
    <s v="661"/>
    <s v="SPG Personnel Svcs"/>
    <x v="1"/>
    <n v="-223.44"/>
    <s v="002"/>
  </r>
  <r>
    <s v="MAY-26"/>
    <x v="0"/>
    <s v="79010"/>
    <x v="40"/>
    <s v="Meals &amp; Ent - Discretionary"/>
    <s v="Meals &amp; Ent - Discretionary"/>
    <s v="661"/>
    <s v="SPG Personnel Svcs"/>
    <x v="1"/>
    <n v="111.25"/>
    <s v="002"/>
  </r>
  <r>
    <s v="MAY-26"/>
    <x v="0"/>
    <s v="79010"/>
    <x v="40"/>
    <m/>
    <s v="Meals &amp; Ent - Discretionary"/>
    <s v="661"/>
    <s v="SPG Personnel Svcs"/>
    <x v="1"/>
    <n v="-55.63"/>
    <m/>
  </r>
  <r>
    <s v="APR-26"/>
    <x v="0"/>
    <s v="79010"/>
    <x v="40"/>
    <s v="Meals &amp; Ent - Discretionary"/>
    <s v="Meals &amp; Ent - Discretionary"/>
    <s v="658"/>
    <s v="SPG Business Support"/>
    <x v="1"/>
    <n v="409.02"/>
    <s v="002"/>
  </r>
  <r>
    <s v="APR-26"/>
    <x v="0"/>
    <s v="79010"/>
    <x v="40"/>
    <m/>
    <s v="Meals &amp; Ent - Discretionary"/>
    <s v="658"/>
    <s v="SPG Business Support"/>
    <x v="1"/>
    <n v="-204.48"/>
    <s v="002"/>
  </r>
  <r>
    <s v="FEB-26"/>
    <x v="0"/>
    <s v="79010"/>
    <x v="40"/>
    <s v="Meals &amp; Ent - Discretionary"/>
    <s v="Meals &amp; Ent - Discretionary"/>
    <s v="658"/>
    <s v="SPG Business Support"/>
    <x v="1"/>
    <n v="637.85"/>
    <s v="002"/>
  </r>
  <r>
    <s v="FEB-26"/>
    <x v="0"/>
    <s v="79010"/>
    <x v="40"/>
    <m/>
    <s v="Meals &amp; Ent - Discretionary"/>
    <s v="658"/>
    <s v="SPG Business Support"/>
    <x v="1"/>
    <n v="-318.87"/>
    <s v="002"/>
  </r>
  <r>
    <s v="JAN-26"/>
    <x v="0"/>
    <s v="79010"/>
    <x v="40"/>
    <s v="Meals &amp; Ent - Discretionary"/>
    <s v="Meals &amp; Ent - Discretionary"/>
    <s v="658"/>
    <s v="SPG Business Support"/>
    <x v="1"/>
    <n v="161.79"/>
    <s v="002"/>
  </r>
  <r>
    <s v="JAN-26"/>
    <x v="0"/>
    <s v="79010"/>
    <x v="40"/>
    <m/>
    <s v="Meals &amp; Ent - Discretionary"/>
    <s v="658"/>
    <s v="SPG Business Support"/>
    <x v="1"/>
    <n v="-80.89"/>
    <s v="002"/>
  </r>
  <r>
    <s v="JUN-26"/>
    <x v="0"/>
    <s v="79010"/>
    <x v="40"/>
    <s v="Meals &amp; Ent - Discretionary"/>
    <s v="Meals &amp; Ent - Discretionary"/>
    <s v="658"/>
    <s v="SPG Business Support"/>
    <x v="1"/>
    <n v="108.65"/>
    <s v="002"/>
  </r>
  <r>
    <s v="JUN-26"/>
    <x v="0"/>
    <s v="79010"/>
    <x v="40"/>
    <m/>
    <s v="Meals &amp; Ent - Discretionary"/>
    <s v="658"/>
    <s v="SPG Business Support"/>
    <x v="1"/>
    <n v="-54.31"/>
    <s v="002"/>
  </r>
  <r>
    <s v="MAR-26"/>
    <x v="0"/>
    <s v="79010"/>
    <x v="40"/>
    <s v="Meals &amp; Ent - Discretionary"/>
    <s v="Meals &amp; Ent - Discretionary"/>
    <s v="658"/>
    <s v="SPG Business Support"/>
    <x v="1"/>
    <n v="147.11000000000001"/>
    <s v="002"/>
  </r>
  <r>
    <s v="MAR-26"/>
    <x v="0"/>
    <s v="79010"/>
    <x v="40"/>
    <m/>
    <s v="Meals &amp; Ent - Discretionary"/>
    <s v="658"/>
    <s v="SPG Business Support"/>
    <x v="1"/>
    <n v="-73.55"/>
    <s v="002"/>
  </r>
  <r>
    <s v="MAY-26"/>
    <x v="0"/>
    <s v="79010"/>
    <x v="40"/>
    <s v="Meals &amp; Ent - Discretionary"/>
    <s v="Meals &amp; Ent - Discretionary"/>
    <s v="658"/>
    <s v="SPG Business Support"/>
    <x v="1"/>
    <n v="301.95999999999998"/>
    <s v="002"/>
  </r>
  <r>
    <s v="MAY-26"/>
    <x v="0"/>
    <s v="79010"/>
    <x v="40"/>
    <m/>
    <s v="Meals &amp; Ent - Discretionary"/>
    <s v="658"/>
    <s v="SPG Business Support"/>
    <x v="1"/>
    <n v="-150.96"/>
    <s v="002"/>
  </r>
  <r>
    <s v="APR-26"/>
    <x v="0"/>
    <s v="79010"/>
    <x v="40"/>
    <s v="Meals &amp; Ent - Discretionary"/>
    <s v="Meals &amp; Ent - Discretionary"/>
    <s v="650"/>
    <s v="SPG Plant Manager"/>
    <x v="1"/>
    <n v="2583.66"/>
    <s v="002"/>
  </r>
  <r>
    <s v="APR-26"/>
    <x v="0"/>
    <s v="79010"/>
    <x v="40"/>
    <m/>
    <s v="Meals &amp; Ent - Discretionary"/>
    <s v="650"/>
    <s v="SPG Plant Manager"/>
    <x v="1"/>
    <n v="-1832.55"/>
    <s v="002"/>
  </r>
  <r>
    <s v="FEB-26"/>
    <x v="0"/>
    <s v="79010"/>
    <x v="40"/>
    <s v="Meals &amp; Ent - Discretionary"/>
    <s v="Meals &amp; Ent - Discretionary"/>
    <s v="650"/>
    <s v="SPG Plant Manager"/>
    <x v="1"/>
    <n v="3567.4"/>
    <s v="002"/>
  </r>
  <r>
    <s v="FEB-26"/>
    <x v="0"/>
    <s v="79010"/>
    <x v="40"/>
    <m/>
    <s v="Meals &amp; Ent - Discretionary"/>
    <s v="650"/>
    <s v="SPG Plant Manager"/>
    <x v="1"/>
    <n v="-1783.66"/>
    <s v="002"/>
  </r>
  <r>
    <s v="JAN-26"/>
    <x v="0"/>
    <s v="79010"/>
    <x v="40"/>
    <s v="Meals &amp; Ent - Discretionary"/>
    <s v="Meals &amp; Ent - Discretionary"/>
    <s v="650"/>
    <s v="SPG Plant Manager"/>
    <x v="1"/>
    <n v="792.29"/>
    <s v="002"/>
  </r>
  <r>
    <s v="JAN-26"/>
    <x v="0"/>
    <s v="79010"/>
    <x v="40"/>
    <m/>
    <s v="Meals &amp; Ent - Discretionary"/>
    <s v="650"/>
    <s v="SPG Plant Manager"/>
    <x v="1"/>
    <n v="-396.15"/>
    <s v="002"/>
  </r>
  <r>
    <s v="JUN-26"/>
    <x v="0"/>
    <s v="79010"/>
    <x v="40"/>
    <s v="Meals &amp; Ent - Discretionary"/>
    <s v="Meals &amp; Ent - Discretionary"/>
    <s v="650"/>
    <s v="SPG Plant Manager"/>
    <x v="1"/>
    <n v="444.15"/>
    <s v="002"/>
  </r>
  <r>
    <s v="JUN-26"/>
    <x v="0"/>
    <s v="79010"/>
    <x v="40"/>
    <m/>
    <s v="Meals &amp; Ent - Discretionary"/>
    <s v="650"/>
    <s v="SPG Plant Manager"/>
    <x v="1"/>
    <n v="-222.07"/>
    <s v="002"/>
  </r>
  <r>
    <s v="MAR-26"/>
    <x v="0"/>
    <s v="79010"/>
    <x v="40"/>
    <s v="Meals &amp; Ent - Discretionary"/>
    <s v="Meals &amp; Ent - Discretionary"/>
    <s v="650"/>
    <s v="SPG Plant Manager"/>
    <x v="1"/>
    <n v="4232.16"/>
    <s v="002"/>
  </r>
  <r>
    <s v="MAR-26"/>
    <x v="0"/>
    <s v="79010"/>
    <x v="40"/>
    <m/>
    <s v="Meals &amp; Ent - Discretionary"/>
    <s v="650"/>
    <s v="SPG Plant Manager"/>
    <x v="1"/>
    <n v="-2116.06"/>
    <s v="002"/>
  </r>
  <r>
    <s v="MAY-26"/>
    <x v="0"/>
    <s v="79010"/>
    <x v="40"/>
    <s v="Meals &amp; Ent - Discretionary"/>
    <s v="Meals &amp; Ent - Discretionary"/>
    <s v="650"/>
    <s v="SPG Plant Manager"/>
    <x v="1"/>
    <n v="1734.17"/>
    <s v="002"/>
  </r>
  <r>
    <s v="MAY-26"/>
    <x v="0"/>
    <s v="79010"/>
    <x v="40"/>
    <m/>
    <s v="Meals &amp; Ent - Discretionary"/>
    <s v="650"/>
    <s v="SPG Plant Manager"/>
    <x v="1"/>
    <n v="-867.05"/>
    <s v="002"/>
  </r>
  <r>
    <s v="JAN-26"/>
    <x v="0"/>
    <s v="79010"/>
    <x v="40"/>
    <s v="Meals &amp; Ent - Discretionary"/>
    <s v="Meals &amp; Ent - Discretionary"/>
    <s v="537"/>
    <s v="UNSE Billing"/>
    <x v="1"/>
    <n v="79.510000000000005"/>
    <s v="033"/>
  </r>
  <r>
    <s v="MAR-26"/>
    <x v="0"/>
    <s v="79010"/>
    <x v="40"/>
    <s v="Meals &amp; Ent - Discretionary"/>
    <s v="Meals &amp; Ent - Discretionary"/>
    <s v="537"/>
    <s v="UNSE Billing"/>
    <x v="1"/>
    <n v="51.35"/>
    <s v="033"/>
  </r>
  <r>
    <s v="JUN-26"/>
    <x v="0"/>
    <s v="79010"/>
    <x v="40"/>
    <s v="Meals &amp; Ent - Discretionary"/>
    <s v="Meals &amp; Ent - Discretionary"/>
    <s v="528"/>
    <s v="UNSE Santa Cruz Electric Eng"/>
    <x v="1"/>
    <n v="154"/>
    <s v="033"/>
  </r>
  <r>
    <s v="JUN-26"/>
    <x v="0"/>
    <s v="79010"/>
    <x v="40"/>
    <m/>
    <s v="Meals &amp; Ent - Discretionary"/>
    <s v="528"/>
    <s v="UNSE Santa Cruz Electric Eng"/>
    <x v="1"/>
    <n v="-153.08000000000001"/>
    <s v="033"/>
  </r>
  <r>
    <s v="JUN-26"/>
    <x v="0"/>
    <s v="79010"/>
    <x v="40"/>
    <s v="Meals &amp; Ent - Discretionary"/>
    <s v="Meals &amp; Ent - Discretionary"/>
    <s v="523"/>
    <s v="UNSE Lake Havasu Electric Eng"/>
    <x v="1"/>
    <n v="240.3"/>
    <s v="033"/>
  </r>
  <r>
    <s v="JUN-26"/>
    <x v="0"/>
    <s v="79010"/>
    <x v="40"/>
    <m/>
    <s v="Meals &amp; Ent - Discretionary"/>
    <s v="523"/>
    <s v="UNSE Lake Havasu Electric Eng"/>
    <x v="1"/>
    <n v="-238.86"/>
    <s v="033"/>
  </r>
  <r>
    <s v="FEB-26"/>
    <x v="0"/>
    <s v="79010"/>
    <x v="40"/>
    <s v="Meals &amp; Ent - Discretionary"/>
    <s v="Meals &amp; Ent - Discretionary"/>
    <s v="512"/>
    <s v="UNSE Mohave Elec Admin"/>
    <x v="1"/>
    <n v="165.94"/>
    <s v="033"/>
  </r>
  <r>
    <s v="FEB-26"/>
    <x v="0"/>
    <s v="79010"/>
    <x v="40"/>
    <m/>
    <s v="Meals &amp; Ent - Discretionary"/>
    <s v="512"/>
    <s v="UNSE Mohave Elec Admin"/>
    <x v="1"/>
    <n v="-165.2"/>
    <s v="033"/>
  </r>
  <r>
    <s v="JAN-26"/>
    <x v="0"/>
    <s v="79010"/>
    <x v="40"/>
    <s v="Meals &amp; Ent - Discretionary"/>
    <s v="Meals &amp; Ent - Discretionary"/>
    <s v="512"/>
    <s v="UNSE Mohave Elec Admin"/>
    <x v="1"/>
    <n v="285"/>
    <s v="033"/>
  </r>
  <r>
    <s v="JAN-26"/>
    <x v="0"/>
    <s v="79010"/>
    <x v="40"/>
    <m/>
    <s v="Meals &amp; Ent - Discretionary"/>
    <s v="512"/>
    <s v="UNSE Mohave Elec Admin"/>
    <x v="1"/>
    <n v="-283.73"/>
    <s v="033"/>
  </r>
  <r>
    <s v="APR-26"/>
    <x v="0"/>
    <s v="79010"/>
    <x v="40"/>
    <s v="Meals &amp; Ent - Discretionary"/>
    <s v="Meals &amp; Ent - Discretionary"/>
    <s v="510"/>
    <s v="Gila, Luna &amp; Renewable Admin"/>
    <x v="1"/>
    <n v="426.16"/>
    <s v="002"/>
  </r>
  <r>
    <s v="APR-26"/>
    <x v="0"/>
    <s v="79010"/>
    <x v="40"/>
    <m/>
    <s v="Meals &amp; Ent - Discretionary"/>
    <s v="510"/>
    <s v="Gila, Luna &amp; Renewable Admin"/>
    <x v="1"/>
    <n v="-106.54"/>
    <s v="002"/>
  </r>
  <r>
    <s v="JUN-26"/>
    <x v="0"/>
    <s v="79010"/>
    <x v="40"/>
    <s v="Meals &amp; Ent - Discretionary"/>
    <s v="Meals &amp; Ent - Discretionary"/>
    <s v="510"/>
    <s v="Gila, Luna &amp; Renewable Admin"/>
    <x v="1"/>
    <n v="82.14"/>
    <s v="002"/>
  </r>
  <r>
    <s v="JUN-26"/>
    <x v="0"/>
    <s v="79010"/>
    <x v="40"/>
    <m/>
    <s v="Meals &amp; Ent - Discretionary"/>
    <s v="510"/>
    <s v="Gila, Luna &amp; Renewable Admin"/>
    <x v="1"/>
    <n v="-20.54"/>
    <s v="002"/>
  </r>
  <r>
    <s v="FEB-26"/>
    <x v="0"/>
    <s v="79010"/>
    <x v="40"/>
    <s v="Meals &amp; Ent - Discretionary"/>
    <s v="Meals &amp; Ent - Discretionary"/>
    <s v="501"/>
    <s v="ER Support Services"/>
    <x v="1"/>
    <n v="510.67"/>
    <s v="002"/>
  </r>
  <r>
    <s v="JAN-26"/>
    <x v="0"/>
    <s v="79010"/>
    <x v="40"/>
    <s v="Meals &amp; Ent - Discretionary"/>
    <s v="Meals &amp; Ent - Discretionary"/>
    <s v="501"/>
    <s v="ER Support Services"/>
    <x v="1"/>
    <n v="29.4"/>
    <s v="002"/>
  </r>
  <r>
    <s v="JUN-26"/>
    <x v="0"/>
    <s v="79010"/>
    <x v="40"/>
    <s v="Meals &amp; Ent - Discretionary"/>
    <s v="Meals &amp; Ent - Discretionary"/>
    <s v="501"/>
    <s v="ER Support Services"/>
    <x v="1"/>
    <n v="461.99"/>
    <s v="002"/>
  </r>
  <r>
    <s v="MAY-26"/>
    <x v="0"/>
    <s v="79010"/>
    <x v="40"/>
    <s v="Meals &amp; Ent - Discretionary"/>
    <s v="Meals &amp; Ent - Discretionary"/>
    <s v="501"/>
    <s v="ER Support Services"/>
    <x v="1"/>
    <n v="461.51"/>
    <s v="002"/>
  </r>
  <r>
    <s v="FEB-26"/>
    <x v="0"/>
    <s v="79010"/>
    <x v="40"/>
    <s v="Meals &amp; Ent - Discretionary"/>
    <s v="Meals &amp; Ent - Discretionary"/>
    <s v="500"/>
    <s v="Energy Res Adm"/>
    <x v="1"/>
    <n v="235.49"/>
    <s v="002"/>
  </r>
  <r>
    <s v="JAN-26"/>
    <x v="0"/>
    <s v="79010"/>
    <x v="40"/>
    <s v="Meals &amp; Ent - Discretionary"/>
    <s v="Meals &amp; Ent - Discretionary"/>
    <s v="500"/>
    <s v="Energy Res Adm"/>
    <x v="1"/>
    <n v="248.13"/>
    <s v="002"/>
  </r>
  <r>
    <s v="MAR-26"/>
    <x v="0"/>
    <s v="79010"/>
    <x v="40"/>
    <s v="Meals &amp; Ent - Discretionary"/>
    <s v="Meals &amp; Ent - Discretionary"/>
    <s v="500"/>
    <s v="Energy Res Adm"/>
    <x v="1"/>
    <n v="407.56"/>
    <s v="002"/>
  </r>
  <r>
    <s v="APR-26"/>
    <x v="0"/>
    <s v="79010"/>
    <x v="40"/>
    <s v="Meals &amp; Ent - Discretionary"/>
    <s v="Meals &amp; Ent - Discretionary"/>
    <s v="467"/>
    <s v="ER Ops Excellence and Reliability"/>
    <x v="1"/>
    <n v="179.82"/>
    <s v="002"/>
  </r>
  <r>
    <s v="FEB-26"/>
    <x v="0"/>
    <s v="79010"/>
    <x v="40"/>
    <s v="Meals &amp; Ent - Discretionary"/>
    <s v="Meals &amp; Ent - Discretionary"/>
    <s v="467"/>
    <s v="ER Ops Excellence and Reliability"/>
    <x v="1"/>
    <n v="2190.1999999999998"/>
    <s v="002"/>
  </r>
  <r>
    <s v="JAN-26"/>
    <x v="0"/>
    <s v="79010"/>
    <x v="40"/>
    <s v="Meals &amp; Ent - Discretionary"/>
    <s v="Meals &amp; Ent - Discretionary"/>
    <s v="467"/>
    <s v="ER Ops Excellence and Reliability"/>
    <x v="1"/>
    <n v="1117.8800000000001"/>
    <s v="002"/>
  </r>
  <r>
    <s v="JUN-26"/>
    <x v="0"/>
    <s v="79010"/>
    <x v="40"/>
    <s v="Meals &amp; Ent - Discretionary"/>
    <s v="Meals &amp; Ent - Discretionary"/>
    <s v="467"/>
    <s v="ER Ops Excellence and Reliability"/>
    <x v="1"/>
    <n v="460.46"/>
    <s v="002"/>
  </r>
  <r>
    <s v="MAR-26"/>
    <x v="0"/>
    <s v="79010"/>
    <x v="40"/>
    <s v="Meals &amp; Ent - Discretionary"/>
    <s v="Meals &amp; Ent - Discretionary"/>
    <s v="467"/>
    <s v="ER Ops Excellence and Reliability"/>
    <x v="1"/>
    <n v="1149.18"/>
    <s v="002"/>
  </r>
  <r>
    <s v="MAY-26"/>
    <x v="0"/>
    <s v="79010"/>
    <x v="40"/>
    <s v="Meals &amp; Ent - Discretionary"/>
    <s v="Meals &amp; Ent - Discretionary"/>
    <s v="467"/>
    <s v="ER Ops Excellence and Reliability"/>
    <x v="1"/>
    <n v="568.98"/>
    <s v="002"/>
  </r>
  <r>
    <s v="JAN-26"/>
    <x v="0"/>
    <s v="79010"/>
    <x v="40"/>
    <m/>
    <s v="Meals &amp; Ent - Discretionary"/>
    <s v="466"/>
    <s v="TEP Gila River Plant"/>
    <x v="1"/>
    <n v="5.27"/>
    <s v="002"/>
  </r>
  <r>
    <s v="FEB-26"/>
    <x v="0"/>
    <s v="79010"/>
    <x v="40"/>
    <s v="Meals &amp; Ent - Discretionary"/>
    <s v="Meals &amp; Ent - Discretionary"/>
    <s v="433"/>
    <s v="ER Solar PV"/>
    <x v="1"/>
    <n v="101"/>
    <s v="002"/>
  </r>
  <r>
    <s v="MAR-26"/>
    <x v="0"/>
    <s v="79010"/>
    <x v="40"/>
    <s v="Meals &amp; Ent - Discretionary"/>
    <s v="Meals &amp; Ent - Discretionary"/>
    <s v="433"/>
    <s v="ER Solar PV"/>
    <x v="1"/>
    <n v="128.21"/>
    <s v="002"/>
  </r>
  <r>
    <s v="APR-26"/>
    <x v="0"/>
    <s v="79010"/>
    <x v="40"/>
    <s v="Meals &amp; Ent - Discretionary"/>
    <s v="Meals &amp; Ent - Discretionary"/>
    <s v="400"/>
    <s v="Capital Resources"/>
    <x v="1"/>
    <n v="164.46"/>
    <s v="002"/>
  </r>
  <r>
    <s v="JAN-26"/>
    <x v="0"/>
    <s v="79010"/>
    <x v="40"/>
    <s v="Meals &amp; Ent - Discretionary"/>
    <s v="Meals &amp; Ent - Discretionary"/>
    <s v="400"/>
    <s v="Capital Resources"/>
    <x v="1"/>
    <n v="11.5"/>
    <s v="002"/>
  </r>
  <r>
    <s v="JUN-26"/>
    <x v="0"/>
    <s v="79010"/>
    <x v="40"/>
    <s v="Meals &amp; Ent - Discretionary"/>
    <s v="Meals &amp; Ent - Discretionary"/>
    <s v="400"/>
    <s v="Capital Resources"/>
    <x v="1"/>
    <n v="110.72"/>
    <s v="002"/>
  </r>
  <r>
    <s v="MAR-26"/>
    <x v="0"/>
    <s v="79010"/>
    <x v="40"/>
    <s v="Meals &amp; Ent - Discretionary"/>
    <s v="Meals &amp; Ent - Discretionary"/>
    <s v="400"/>
    <s v="Capital Resources"/>
    <x v="1"/>
    <n v="41.25"/>
    <s v="002"/>
  </r>
  <r>
    <s v="MAY-26"/>
    <x v="0"/>
    <s v="79010"/>
    <x v="40"/>
    <s v="Meals &amp; Ent - Discretionary"/>
    <s v="Meals &amp; Ent - Discretionary"/>
    <s v="400"/>
    <s v="Capital Resources"/>
    <x v="1"/>
    <n v="184.61"/>
    <s v="002"/>
  </r>
  <r>
    <s v="APR-26"/>
    <x v="0"/>
    <s v="79010"/>
    <x v="40"/>
    <s v="Meals &amp; Ent - Discretionary"/>
    <s v="Meals &amp; Ent - Discretionary"/>
    <s v="390"/>
    <s v="Energy Programs - Tech"/>
    <x v="1"/>
    <n v="236.06"/>
    <s v="002"/>
  </r>
  <r>
    <s v="FEB-26"/>
    <x v="0"/>
    <s v="79010"/>
    <x v="40"/>
    <s v="Meals &amp; Ent - Discretionary"/>
    <s v="Meals &amp; Ent - Discretionary"/>
    <s v="390"/>
    <s v="Energy Programs - Tech"/>
    <x v="1"/>
    <n v="77.290000000000006"/>
    <s v="002"/>
  </r>
  <r>
    <s v="JAN-26"/>
    <x v="0"/>
    <s v="79010"/>
    <x v="40"/>
    <s v="Meals &amp; Ent - Discretionary"/>
    <s v="Meals &amp; Ent - Discretionary"/>
    <s v="390"/>
    <s v="Energy Programs - Tech"/>
    <x v="1"/>
    <n v="106.66"/>
    <s v="002"/>
  </r>
  <r>
    <s v="MAR-26"/>
    <x v="0"/>
    <s v="79010"/>
    <x v="40"/>
    <s v="Meals &amp; Ent - Discretionary"/>
    <s v="Meals &amp; Ent - Discretionary"/>
    <s v="390"/>
    <s v="Energy Programs - Tech"/>
    <x v="1"/>
    <n v="133.9"/>
    <s v="002"/>
  </r>
  <r>
    <s v="APR-26"/>
    <x v="0"/>
    <s v="79010"/>
    <x v="40"/>
    <s v="Meals &amp; Ent - Discretionary"/>
    <s v="Meals &amp; Ent - Discretionary"/>
    <s v="387"/>
    <s v="Commercial Account Services"/>
    <x v="1"/>
    <n v="330.63"/>
    <s v="002"/>
  </r>
  <r>
    <s v="FEB-26"/>
    <x v="0"/>
    <s v="79010"/>
    <x v="40"/>
    <s v="Meals &amp; Ent - Discretionary"/>
    <s v="Meals &amp; Ent - Discretionary"/>
    <s v="387"/>
    <s v="Commercial Account Services"/>
    <x v="1"/>
    <n v="396.78"/>
    <s v="002"/>
  </r>
  <r>
    <s v="JUN-26"/>
    <x v="0"/>
    <s v="79010"/>
    <x v="40"/>
    <s v="Meals &amp; Ent - Discretionary"/>
    <s v="Meals &amp; Ent - Discretionary"/>
    <s v="387"/>
    <s v="Commercial Account Services"/>
    <x v="1"/>
    <n v="346.51"/>
    <s v="002"/>
  </r>
  <r>
    <s v="MAR-26"/>
    <x v="0"/>
    <s v="79010"/>
    <x v="40"/>
    <s v="Meals &amp; Ent - Discretionary"/>
    <s v="Meals &amp; Ent - Discretionary"/>
    <s v="387"/>
    <s v="Commercial Account Services"/>
    <x v="1"/>
    <n v="84.45"/>
    <s v="002"/>
  </r>
  <r>
    <s v="MAY-26"/>
    <x v="0"/>
    <s v="79010"/>
    <x v="40"/>
    <s v="Meals &amp; Ent - Discretionary"/>
    <s v="Meals &amp; Ent - Discretionary"/>
    <s v="387"/>
    <s v="Commercial Account Services"/>
    <x v="1"/>
    <n v="322.10000000000002"/>
    <s v="002"/>
  </r>
  <r>
    <s v="FEB-26"/>
    <x v="0"/>
    <s v="79010"/>
    <x v="40"/>
    <s v="Meals &amp; Ent - Discretionary"/>
    <s v="Meals &amp; Ent - Discretionary"/>
    <s v="386"/>
    <s v="Regulatory Services"/>
    <x v="1"/>
    <n v="1563.19"/>
    <s v="002"/>
  </r>
  <r>
    <s v="JAN-26"/>
    <x v="0"/>
    <s v="79010"/>
    <x v="40"/>
    <s v="Meals &amp; Ent - Discretionary"/>
    <s v="Meals &amp; Ent - Discretionary"/>
    <s v="386"/>
    <s v="Regulatory Services"/>
    <x v="1"/>
    <n v="100.42"/>
    <s v="002"/>
  </r>
  <r>
    <s v="MAR-26"/>
    <x v="0"/>
    <s v="79010"/>
    <x v="40"/>
    <s v="Meals &amp; Ent - Discretionary"/>
    <s v="Meals &amp; Ent - Discretionary"/>
    <s v="386"/>
    <s v="Regulatory Services"/>
    <x v="1"/>
    <n v="382.08"/>
    <s v="002"/>
  </r>
  <r>
    <s v="MAY-26"/>
    <x v="0"/>
    <s v="79010"/>
    <x v="40"/>
    <s v="Meals &amp; Ent - Discretionary"/>
    <s v="Meals &amp; Ent - Discretionary"/>
    <s v="386"/>
    <s v="Regulatory Services"/>
    <x v="1"/>
    <n v="4389.93"/>
    <s v="002"/>
  </r>
  <r>
    <s v="APR-26"/>
    <x v="0"/>
    <s v="79010"/>
    <x v="40"/>
    <s v="Meals &amp; Ent - Discretionary"/>
    <s v="Meals &amp; Ent - Discretionary"/>
    <s v="385"/>
    <s v="Energy Programs"/>
    <x v="1"/>
    <n v="257.66000000000003"/>
    <s v="002"/>
  </r>
  <r>
    <s v="FEB-26"/>
    <x v="0"/>
    <s v="79010"/>
    <x v="40"/>
    <s v="Meals &amp; Ent - Discretionary"/>
    <s v="Meals &amp; Ent - Discretionary"/>
    <s v="385"/>
    <s v="Energy Programs"/>
    <x v="1"/>
    <n v="523.70000000000005"/>
    <s v="002"/>
  </r>
  <r>
    <s v="FEB-26"/>
    <x v="0"/>
    <s v="79010"/>
    <x v="40"/>
    <m/>
    <s v="Meals &amp; Ent - Discretionary"/>
    <s v="385"/>
    <s v="Energy Programs"/>
    <x v="1"/>
    <n v="-38.04"/>
    <s v="002"/>
  </r>
  <r>
    <s v="JUN-26"/>
    <x v="0"/>
    <s v="79010"/>
    <x v="40"/>
    <s v="Meals &amp; Ent - Discretionary"/>
    <s v="Meals &amp; Ent - Discretionary"/>
    <s v="385"/>
    <s v="Energy Programs"/>
    <x v="1"/>
    <n v="1035.47"/>
    <s v="002"/>
  </r>
  <r>
    <s v="MAR-26"/>
    <x v="0"/>
    <s v="79010"/>
    <x v="40"/>
    <s v="Meals &amp; Ent - Discretionary"/>
    <s v="Meals &amp; Ent - Discretionary"/>
    <s v="385"/>
    <s v="Energy Programs"/>
    <x v="1"/>
    <n v="213.62"/>
    <s v="002"/>
  </r>
  <r>
    <s v="MAR-26"/>
    <x v="0"/>
    <s v="79010"/>
    <x v="40"/>
    <m/>
    <s v="Meals &amp; Ent - Discretionary"/>
    <s v="385"/>
    <s v="Energy Programs"/>
    <x v="1"/>
    <n v="-212.67"/>
    <s v="002"/>
  </r>
  <r>
    <s v="MAY-26"/>
    <x v="0"/>
    <s v="79010"/>
    <x v="40"/>
    <s v="Meals &amp; Ent - Discretionary"/>
    <s v="Meals &amp; Ent - Discretionary"/>
    <s v="385"/>
    <s v="Energy Programs"/>
    <x v="1"/>
    <n v="945.56"/>
    <s v="002"/>
  </r>
  <r>
    <s v="FEB-26"/>
    <x v="0"/>
    <s v="79010"/>
    <x v="40"/>
    <s v="Meals &amp; Ent - Discretionary"/>
    <s v="Meals &amp; Ent - Discretionary"/>
    <s v="381"/>
    <s v="Rates"/>
    <x v="1"/>
    <n v="962.93"/>
    <s v="002"/>
  </r>
  <r>
    <s v="JAN-26"/>
    <x v="0"/>
    <s v="79010"/>
    <x v="40"/>
    <s v="Meals &amp; Ent - Discretionary"/>
    <s v="Meals &amp; Ent - Discretionary"/>
    <s v="381"/>
    <s v="Rates"/>
    <x v="1"/>
    <n v="1450.87"/>
    <s v="002"/>
  </r>
  <r>
    <s v="JUN-26"/>
    <x v="0"/>
    <s v="79010"/>
    <x v="40"/>
    <s v="Meals &amp; Ent - Discretionary"/>
    <s v="Meals &amp; Ent - Discretionary"/>
    <s v="381"/>
    <s v="Rates"/>
    <x v="1"/>
    <n v="81.02"/>
    <s v="002"/>
  </r>
  <r>
    <s v="MAR-26"/>
    <x v="0"/>
    <s v="79010"/>
    <x v="40"/>
    <s v="Meals &amp; Ent - Discretionary"/>
    <s v="Meals &amp; Ent - Discretionary"/>
    <s v="381"/>
    <s v="Rates"/>
    <x v="1"/>
    <n v="449.05"/>
    <s v="002"/>
  </r>
  <r>
    <s v="MAY-26"/>
    <x v="0"/>
    <s v="79010"/>
    <x v="40"/>
    <s v="Meals &amp; Ent - Discretionary"/>
    <s v="Meals &amp; Ent - Discretionary"/>
    <s v="381"/>
    <s v="Rates"/>
    <x v="1"/>
    <n v="118.33"/>
    <s v="002"/>
  </r>
  <r>
    <s v="FEB-26"/>
    <x v="0"/>
    <s v="79010"/>
    <x v="40"/>
    <s v="Meals &amp; Ent - Discretionary"/>
    <s v="Meals &amp; Ent - Discretionary"/>
    <s v="375"/>
    <s v="Investor Relations"/>
    <x v="1"/>
    <n v="42.85"/>
    <s v="002"/>
  </r>
  <r>
    <s v="JAN-26"/>
    <x v="0"/>
    <s v="79010"/>
    <x v="40"/>
    <s v="Meals &amp; Ent - Discretionary"/>
    <s v="Meals &amp; Ent - Discretionary"/>
    <s v="375"/>
    <s v="Business Relationship Mngmt"/>
    <x v="1"/>
    <n v="121.66"/>
    <s v="002"/>
  </r>
  <r>
    <s v="JAN-26"/>
    <x v="0"/>
    <s v="79010"/>
    <x v="40"/>
    <s v="Meals &amp; Ent - Discretionary"/>
    <s v="Meals &amp; Ent - Discretionary"/>
    <s v="375"/>
    <s v="Investor Relations"/>
    <x v="1"/>
    <n v="556.47"/>
    <s v="002"/>
  </r>
  <r>
    <s v="MAR-26"/>
    <x v="0"/>
    <s v="79010"/>
    <x v="40"/>
    <s v="Meals &amp; Ent - Discretionary"/>
    <s v="Meals &amp; Ent - Discretionary"/>
    <s v="375"/>
    <s v="Investor Relations"/>
    <x v="1"/>
    <n v="159.03"/>
    <s v="002"/>
  </r>
  <r>
    <s v="MAY-26"/>
    <x v="0"/>
    <s v="79010"/>
    <x v="40"/>
    <s v="Meals &amp; Ent - Discretionary"/>
    <s v="Meals &amp; Ent - Discretionary"/>
    <s v="375"/>
    <s v="Business Relationship Mngmt"/>
    <x v="1"/>
    <n v="206.83"/>
    <s v="002"/>
  </r>
  <r>
    <s v="MAY-26"/>
    <x v="0"/>
    <s v="79010"/>
    <x v="40"/>
    <s v="Meals &amp; Ent - Discretionary"/>
    <s v="Meals &amp; Ent - Discretionary"/>
    <s v="375"/>
    <s v="Investor Relations"/>
    <x v="1"/>
    <n v="45.38"/>
    <s v="002"/>
  </r>
  <r>
    <s v="FEB-26"/>
    <x v="0"/>
    <s v="79010"/>
    <x v="40"/>
    <s v="Meals &amp; Ent - Discretionary"/>
    <s v="Meals &amp; Ent - Discretionary"/>
    <s v="370"/>
    <s v="Budget, Planning &amp; Analysis"/>
    <x v="1"/>
    <n v="2535.86"/>
    <s v="002"/>
  </r>
  <r>
    <s v="JAN-26"/>
    <x v="0"/>
    <s v="79010"/>
    <x v="40"/>
    <s v="Meals &amp; Ent - Discretionary"/>
    <s v="Meals &amp; Ent - Discretionary"/>
    <s v="370"/>
    <s v="Budget, Planning &amp; Analysis"/>
    <x v="1"/>
    <n v="1602.04"/>
    <s v="002"/>
  </r>
  <r>
    <s v="JUN-26"/>
    <x v="0"/>
    <s v="79010"/>
    <x v="40"/>
    <s v="Meals &amp; Ent - Discretionary"/>
    <s v="Meals &amp; Ent - Discretionary"/>
    <s v="370"/>
    <s v="Budget, Planning &amp; Analysis"/>
    <x v="1"/>
    <n v="238.49"/>
    <s v="002"/>
  </r>
  <r>
    <s v="MAR-26"/>
    <x v="0"/>
    <s v="79010"/>
    <x v="40"/>
    <s v="Meals &amp; Ent - Discretionary"/>
    <s v="Meals &amp; Ent - Discretionary"/>
    <s v="370"/>
    <s v="Budget, Planning &amp; Analysis"/>
    <x v="1"/>
    <n v="206.27"/>
    <s v="002"/>
  </r>
  <r>
    <s v="APR-26"/>
    <x v="0"/>
    <s v="79010"/>
    <x v="40"/>
    <s v="Meals &amp; Ent - Discretionary"/>
    <s v="Meals &amp; Ent - Discretionary"/>
    <s v="362"/>
    <s v="Financial Planning &amp; Analysis"/>
    <x v="1"/>
    <n v="32"/>
    <s v="002"/>
  </r>
  <r>
    <s v="JAN-26"/>
    <x v="0"/>
    <s v="79010"/>
    <x v="40"/>
    <s v="Meals &amp; Ent - Discretionary"/>
    <s v="Meals &amp; Ent - Discretionary"/>
    <s v="362"/>
    <s v="Financial Planning &amp; Analysis"/>
    <x v="1"/>
    <n v="444.42"/>
    <s v="002"/>
  </r>
  <r>
    <s v="JUN-26"/>
    <x v="0"/>
    <s v="79010"/>
    <x v="40"/>
    <s v="Meals &amp; Ent - Discretionary"/>
    <s v="Meals &amp; Ent - Discretionary"/>
    <s v="362"/>
    <s v="Financial Planning &amp; Analysis"/>
    <x v="1"/>
    <n v="367.97"/>
    <s v="002"/>
  </r>
  <r>
    <s v="MAR-26"/>
    <x v="0"/>
    <s v="79010"/>
    <x v="40"/>
    <s v="Meals &amp; Ent - Discretionary"/>
    <s v="Meals &amp; Ent - Discretionary"/>
    <s v="362"/>
    <s v="Financial Planning &amp; Analysis"/>
    <x v="1"/>
    <n v="101.89"/>
    <s v="002"/>
  </r>
  <r>
    <s v="MAY-26"/>
    <x v="0"/>
    <s v="79010"/>
    <x v="40"/>
    <s v="Meals &amp; Ent - Discretionary"/>
    <s v="Meals &amp; Ent - Discretionary"/>
    <s v="362"/>
    <s v="Financial Planning &amp; Analysis"/>
    <x v="1"/>
    <n v="21.75"/>
    <s v="002"/>
  </r>
  <r>
    <s v="JAN-26"/>
    <x v="0"/>
    <s v="79010"/>
    <x v="40"/>
    <s v="Meals &amp; Ent - Discretionary"/>
    <s v="Meals &amp; Ent - Discretionary"/>
    <s v="360"/>
    <s v="Treasury Services"/>
    <x v="1"/>
    <n v="80.7"/>
    <s v="002"/>
  </r>
  <r>
    <s v="APR-26"/>
    <x v="0"/>
    <s v="79010"/>
    <x v="40"/>
    <s v="Meals &amp; Ent - Discretionary"/>
    <s v="Meals &amp; Ent - Discretionary"/>
    <s v="358"/>
    <s v="Operations Applications"/>
    <x v="1"/>
    <n v="2384.7199999999998"/>
    <s v="002"/>
  </r>
  <r>
    <s v="APR-26"/>
    <x v="0"/>
    <s v="79010"/>
    <x v="40"/>
    <m/>
    <s v="Meals &amp; Ent - Discretionary"/>
    <s v="358"/>
    <s v="Operations Applications"/>
    <x v="1"/>
    <n v="-2327.9"/>
    <s v="002"/>
  </r>
  <r>
    <s v="FEB-26"/>
    <x v="0"/>
    <s v="79010"/>
    <x v="40"/>
    <s v="Meals &amp; Ent - Discretionary"/>
    <s v="Meals &amp; Ent - Discretionary"/>
    <s v="358"/>
    <s v="Operations Applications"/>
    <x v="1"/>
    <n v="2083.61"/>
    <s v="002"/>
  </r>
  <r>
    <s v="FEB-26"/>
    <x v="0"/>
    <s v="79010"/>
    <x v="40"/>
    <m/>
    <s v="Meals &amp; Ent - Discretionary"/>
    <s v="358"/>
    <s v="Operations Applications"/>
    <x v="1"/>
    <n v="-2074.35"/>
    <s v="002"/>
  </r>
  <r>
    <s v="JAN-26"/>
    <x v="0"/>
    <s v="79010"/>
    <x v="40"/>
    <s v="Meals &amp; Ent - Discretionary"/>
    <s v="Meals &amp; Ent - Discretionary"/>
    <s v="358"/>
    <s v="Operations Applications"/>
    <x v="1"/>
    <n v="1429.42"/>
    <s v="002"/>
  </r>
  <r>
    <s v="JAN-26"/>
    <x v="0"/>
    <s v="79010"/>
    <x v="40"/>
    <m/>
    <s v="Meals &amp; Ent - Discretionary"/>
    <s v="358"/>
    <s v="Operations Applications"/>
    <x v="1"/>
    <n v="-1423.08"/>
    <s v="002"/>
  </r>
  <r>
    <s v="JUN-26"/>
    <x v="0"/>
    <s v="79010"/>
    <x v="40"/>
    <s v="Meals &amp; Ent - Discretionary"/>
    <s v="Meals &amp; Ent - Discretionary"/>
    <s v="358"/>
    <s v="Operations Applications"/>
    <x v="1"/>
    <n v="3761.98"/>
    <s v="002"/>
  </r>
  <r>
    <s v="JUN-26"/>
    <x v="0"/>
    <s v="79010"/>
    <x v="40"/>
    <m/>
    <s v="Meals &amp; Ent - Discretionary"/>
    <s v="358"/>
    <s v="Operations Applications"/>
    <x v="1"/>
    <n v="-3741.53"/>
    <s v="002"/>
  </r>
  <r>
    <s v="MAR-26"/>
    <x v="0"/>
    <s v="79010"/>
    <x v="40"/>
    <s v="Meals &amp; Ent - Discretionary"/>
    <s v="Meals &amp; Ent - Discretionary"/>
    <s v="358"/>
    <s v="Operations Applications"/>
    <x v="1"/>
    <n v="586.4"/>
    <s v="002"/>
  </r>
  <r>
    <s v="MAR-26"/>
    <x v="0"/>
    <s v="79010"/>
    <x v="40"/>
    <m/>
    <s v="Meals &amp; Ent - Discretionary"/>
    <s v="358"/>
    <s v="Operations Applications"/>
    <x v="1"/>
    <n v="-583.48"/>
    <s v="002"/>
  </r>
  <r>
    <s v="MAY-26"/>
    <x v="0"/>
    <s v="79010"/>
    <x v="40"/>
    <s v="Meals &amp; Ent - Discretionary"/>
    <s v="Meals &amp; Ent - Discretionary"/>
    <s v="358"/>
    <s v="Operations Applications"/>
    <x v="1"/>
    <n v="1920.55"/>
    <s v="002"/>
  </r>
  <r>
    <s v="MAY-26"/>
    <x v="0"/>
    <s v="79010"/>
    <x v="40"/>
    <m/>
    <s v="Meals &amp; Ent - Discretionary"/>
    <s v="358"/>
    <s v="Operations Applications"/>
    <x v="1"/>
    <n v="-1909.03"/>
    <s v="002"/>
  </r>
  <r>
    <s v="APR-26"/>
    <x v="0"/>
    <s v="79010"/>
    <x v="40"/>
    <s v="Meals &amp; Ent - Discretionary"/>
    <s v="Meals &amp; Ent - Discretionary"/>
    <s v="357"/>
    <s v="Business Applications"/>
    <x v="1"/>
    <n v="360.45"/>
    <s v="002"/>
  </r>
  <r>
    <s v="APR-26"/>
    <x v="0"/>
    <s v="79010"/>
    <x v="40"/>
    <s v="Meals &amp; Ent - Discretionary"/>
    <s v="Meals &amp; Ent - Discretionary"/>
    <s v="357"/>
    <s v="Business Applications &amp; Data Analytics"/>
    <x v="1"/>
    <n v="72.8"/>
    <s v="002"/>
  </r>
  <r>
    <s v="APR-26"/>
    <x v="0"/>
    <s v="79010"/>
    <x v="40"/>
    <m/>
    <s v="Meals &amp; Ent - Discretionary"/>
    <s v="357"/>
    <s v="Business Applications"/>
    <x v="1"/>
    <n v="-93.69"/>
    <s v="002"/>
  </r>
  <r>
    <s v="FEB-26"/>
    <x v="0"/>
    <s v="79010"/>
    <x v="40"/>
    <s v="Meals &amp; Ent - Discretionary"/>
    <s v="Meals &amp; Ent - Discretionary"/>
    <s v="357"/>
    <s v="Business Applications"/>
    <x v="1"/>
    <n v="614.54999999999995"/>
    <s v="002"/>
  </r>
  <r>
    <s v="FEB-26"/>
    <x v="0"/>
    <s v="79010"/>
    <x v="40"/>
    <m/>
    <s v="Meals &amp; Ent - Discretionary"/>
    <s v="357"/>
    <s v="Business Applications"/>
    <x v="1"/>
    <n v="-159.72"/>
    <s v="002"/>
  </r>
  <r>
    <s v="JUN-26"/>
    <x v="0"/>
    <s v="79010"/>
    <x v="40"/>
    <s v="Meals &amp; Ent - Discretionary"/>
    <s v="Meals &amp; Ent - Discretionary"/>
    <s v="357"/>
    <s v="Business Applications"/>
    <x v="1"/>
    <n v="390.44"/>
    <s v="002"/>
  </r>
  <r>
    <s v="JUN-26"/>
    <x v="0"/>
    <s v="79010"/>
    <x v="40"/>
    <s v="Meals &amp; Ent - Discretionary"/>
    <s v="Meals &amp; Ent - Discretionary"/>
    <s v="357"/>
    <s v="Business Applications &amp; Data Analytics"/>
    <x v="1"/>
    <n v="280.55"/>
    <s v="002"/>
  </r>
  <r>
    <s v="JUN-26"/>
    <x v="0"/>
    <s v="79010"/>
    <x v="40"/>
    <m/>
    <s v="Meals &amp; Ent - Discretionary"/>
    <s v="357"/>
    <s v="Business Applications"/>
    <x v="1"/>
    <n v="-101.47"/>
    <s v="002"/>
  </r>
  <r>
    <s v="MAR-26"/>
    <x v="0"/>
    <s v="79010"/>
    <x v="40"/>
    <s v="Meals &amp; Ent - Discretionary"/>
    <s v="Meals &amp; Ent - Discretionary"/>
    <s v="357"/>
    <s v="Business Applications"/>
    <x v="1"/>
    <n v="3702.46"/>
    <s v="002"/>
  </r>
  <r>
    <s v="MAR-26"/>
    <x v="0"/>
    <s v="79010"/>
    <x v="40"/>
    <s v="Meals &amp; Ent - Discretionary"/>
    <s v="Meals &amp; Ent - Discretionary"/>
    <s v="357"/>
    <s v="Business Applications &amp; Data Analytics"/>
    <x v="1"/>
    <n v="163.94"/>
    <s v="002"/>
  </r>
  <r>
    <s v="MAR-26"/>
    <x v="0"/>
    <s v="79010"/>
    <x v="40"/>
    <m/>
    <s v="Meals &amp; Ent - Discretionary"/>
    <s v="357"/>
    <s v="Business Applications"/>
    <x v="1"/>
    <n v="-962.27"/>
    <s v="002"/>
  </r>
  <r>
    <s v="MAY-26"/>
    <x v="0"/>
    <s v="79010"/>
    <x v="40"/>
    <s v="Meals &amp; Ent - Discretionary"/>
    <s v="Meals &amp; Ent - Discretionary"/>
    <s v="357"/>
    <s v="Business Applications"/>
    <x v="1"/>
    <n v="158.5"/>
    <s v="002"/>
  </r>
  <r>
    <s v="MAY-26"/>
    <x v="0"/>
    <s v="79010"/>
    <x v="40"/>
    <s v="Meals &amp; Ent - Discretionary"/>
    <s v="Meals &amp; Ent - Discretionary"/>
    <s v="357"/>
    <s v="Business Applications &amp; Data Analytics"/>
    <x v="1"/>
    <n v="608.15"/>
    <s v="002"/>
  </r>
  <r>
    <s v="MAY-26"/>
    <x v="0"/>
    <s v="79010"/>
    <x v="40"/>
    <m/>
    <s v="Meals &amp; Ent - Discretionary"/>
    <s v="357"/>
    <s v="Business Applications"/>
    <x v="1"/>
    <n v="-41.2"/>
    <s v="002"/>
  </r>
  <r>
    <s v="APR-26"/>
    <x v="0"/>
    <s v="79010"/>
    <x v="40"/>
    <s v="Meals &amp; Ent - Discretionary"/>
    <s v="Meals &amp; Ent - Discretionary"/>
    <s v="356"/>
    <s v="IS PMO"/>
    <x v="1"/>
    <n v="563.99"/>
    <s v="002"/>
  </r>
  <r>
    <s v="APR-26"/>
    <x v="0"/>
    <s v="79010"/>
    <x v="40"/>
    <m/>
    <s v="Meals &amp; Ent - Discretionary"/>
    <s v="356"/>
    <s v="IS PMO"/>
    <x v="1"/>
    <n v="-146.59"/>
    <s v="002"/>
  </r>
  <r>
    <s v="FEB-26"/>
    <x v="0"/>
    <s v="79010"/>
    <x v="40"/>
    <s v="Meals &amp; Ent - Discretionary"/>
    <s v="Meals &amp; Ent - Discretionary"/>
    <s v="356"/>
    <s v="IS PMO"/>
    <x v="1"/>
    <n v="54.44"/>
    <s v="002"/>
  </r>
  <r>
    <s v="FEB-26"/>
    <x v="0"/>
    <s v="79010"/>
    <x v="40"/>
    <s v="P-Card Not Allocated"/>
    <s v="Meals &amp; Ent - Discretionary"/>
    <s v="356"/>
    <s v="IS PMO"/>
    <x v="1"/>
    <n v="9.7799999999999994"/>
    <s v="002"/>
  </r>
  <r>
    <s v="FEB-26"/>
    <x v="0"/>
    <s v="79010"/>
    <x v="40"/>
    <m/>
    <s v="Meals &amp; Ent - Discretionary"/>
    <s v="356"/>
    <s v="IS PMO"/>
    <x v="1"/>
    <n v="-16.690000000000001"/>
    <s v="002"/>
  </r>
  <r>
    <s v="JAN-26"/>
    <x v="0"/>
    <s v="79010"/>
    <x v="40"/>
    <s v="Meals &amp; Ent - Discretionary"/>
    <s v="Meals &amp; Ent - Discretionary"/>
    <s v="356"/>
    <s v="IS PMO"/>
    <x v="1"/>
    <n v="569.48"/>
    <s v="002"/>
  </r>
  <r>
    <s v="JAN-26"/>
    <x v="0"/>
    <s v="79010"/>
    <x v="40"/>
    <m/>
    <s v="Meals &amp; Ent - Discretionary"/>
    <s v="356"/>
    <s v="IS PMO"/>
    <x v="1"/>
    <n v="-148"/>
    <s v="002"/>
  </r>
  <r>
    <s v="JUN-26"/>
    <x v="0"/>
    <s v="79010"/>
    <x v="40"/>
    <s v="Meals &amp; Ent - Discretionary"/>
    <s v="Meals &amp; Ent - Discretionary"/>
    <s v="356"/>
    <s v="IS PMO"/>
    <x v="1"/>
    <n v="172.12"/>
    <s v="002"/>
  </r>
  <r>
    <s v="JUN-26"/>
    <x v="0"/>
    <s v="79010"/>
    <x v="40"/>
    <m/>
    <s v="Meals &amp; Ent - Discretionary"/>
    <s v="356"/>
    <s v="IS PMO"/>
    <x v="1"/>
    <n v="-44.73"/>
    <s v="002"/>
  </r>
  <r>
    <s v="MAR-26"/>
    <x v="0"/>
    <s v="79010"/>
    <x v="40"/>
    <s v="Meals &amp; Ent - Discretionary"/>
    <s v="Meals &amp; Ent - Discretionary"/>
    <s v="356"/>
    <s v="IS PMO"/>
    <x v="1"/>
    <n v="275.68"/>
    <s v="002"/>
  </r>
  <r>
    <s v="MAR-26"/>
    <x v="0"/>
    <s v="79010"/>
    <x v="40"/>
    <m/>
    <s v="Meals &amp; Ent - Discretionary"/>
    <s v="356"/>
    <s v="IS PMO"/>
    <x v="1"/>
    <n v="-64.849999999999994"/>
    <s v="002"/>
  </r>
  <r>
    <s v="MAY-26"/>
    <x v="0"/>
    <s v="79010"/>
    <x v="40"/>
    <s v="Meals &amp; Ent - Discretionary"/>
    <s v="Meals &amp; Ent - Discretionary"/>
    <s v="356"/>
    <s v="IS PMO"/>
    <x v="1"/>
    <n v="408.23"/>
    <s v="002"/>
  </r>
  <r>
    <s v="MAY-26"/>
    <x v="0"/>
    <s v="79010"/>
    <x v="40"/>
    <m/>
    <s v="Meals &amp; Ent - Discretionary"/>
    <s v="356"/>
    <s v="IS PMO"/>
    <x v="1"/>
    <n v="-106.1"/>
    <s v="002"/>
  </r>
  <r>
    <s v="APR-26"/>
    <x v="0"/>
    <s v="79010"/>
    <x v="40"/>
    <s v="Meals &amp; Ent - Discretionary"/>
    <s v="Meals &amp; Ent - Discretionary"/>
    <s v="355"/>
    <s v="IS Data Architecture"/>
    <x v="1"/>
    <n v="50"/>
    <s v="002"/>
  </r>
  <r>
    <s v="APR-26"/>
    <x v="0"/>
    <s v="79010"/>
    <x v="40"/>
    <m/>
    <s v="Meals &amp; Ent - Discretionary"/>
    <s v="355"/>
    <s v="IS Data Architecture"/>
    <x v="1"/>
    <n v="-13"/>
    <s v="002"/>
  </r>
  <r>
    <s v="FEB-26"/>
    <x v="0"/>
    <s v="79010"/>
    <x v="40"/>
    <s v="Meals &amp; Ent - Discretionary"/>
    <s v="Meals &amp; Ent - Discretionary"/>
    <s v="355"/>
    <s v="IS Data Architecture"/>
    <x v="1"/>
    <n v="87.71"/>
    <s v="002"/>
  </r>
  <r>
    <s v="FEB-26"/>
    <x v="0"/>
    <s v="79010"/>
    <x v="40"/>
    <m/>
    <s v="Meals &amp; Ent - Discretionary"/>
    <s v="355"/>
    <s v="IS Data Architecture"/>
    <x v="1"/>
    <n v="-22.79"/>
    <s v="002"/>
  </r>
  <r>
    <s v="JAN-26"/>
    <x v="0"/>
    <s v="79010"/>
    <x v="40"/>
    <s v="Meals &amp; Ent - Discretionary"/>
    <s v="Meals &amp; Ent - Discretionary"/>
    <s v="355"/>
    <s v="IS Data Architecture"/>
    <x v="1"/>
    <n v="354.04"/>
    <s v="002"/>
  </r>
  <r>
    <s v="JAN-26"/>
    <x v="0"/>
    <s v="79010"/>
    <x v="40"/>
    <m/>
    <s v="Meals &amp; Ent - Discretionary"/>
    <s v="355"/>
    <s v="IS Data Architecture"/>
    <x v="1"/>
    <n v="-92.02"/>
    <s v="002"/>
  </r>
  <r>
    <s v="JUN-26"/>
    <x v="0"/>
    <s v="79010"/>
    <x v="40"/>
    <s v="Meals &amp; Ent - Discretionary"/>
    <s v="Meals &amp; Ent - Discretionary"/>
    <s v="355"/>
    <s v="IS Data Architecture"/>
    <x v="1"/>
    <n v="59"/>
    <s v="002"/>
  </r>
  <r>
    <s v="JUN-26"/>
    <x v="0"/>
    <s v="79010"/>
    <x v="40"/>
    <m/>
    <s v="Meals &amp; Ent - Discretionary"/>
    <s v="355"/>
    <s v="IS Data Architecture"/>
    <x v="1"/>
    <n v="-15.33"/>
    <s v="002"/>
  </r>
  <r>
    <s v="MAR-26"/>
    <x v="0"/>
    <s v="79010"/>
    <x v="40"/>
    <s v="Meals &amp; Ent - Discretionary"/>
    <s v="Meals &amp; Ent - Discretionary"/>
    <s v="355"/>
    <s v="IS Data Architecture"/>
    <x v="1"/>
    <n v="401.26"/>
    <s v="002"/>
  </r>
  <r>
    <s v="MAR-26"/>
    <x v="0"/>
    <s v="79010"/>
    <x v="40"/>
    <m/>
    <s v="Meals &amp; Ent - Discretionary"/>
    <s v="355"/>
    <s v="IS Data Architecture"/>
    <x v="1"/>
    <n v="-104.29"/>
    <s v="002"/>
  </r>
  <r>
    <s v="MAY-26"/>
    <x v="0"/>
    <s v="79010"/>
    <x v="40"/>
    <s v="Meals &amp; Ent - Discretionary"/>
    <s v="Meals &amp; Ent - Discretionary"/>
    <s v="355"/>
    <s v="IS Data Architecture"/>
    <x v="1"/>
    <n v="343.99"/>
    <s v="002"/>
  </r>
  <r>
    <s v="MAY-26"/>
    <x v="0"/>
    <s v="79010"/>
    <x v="40"/>
    <m/>
    <s v="Meals &amp; Ent - Discretionary"/>
    <s v="355"/>
    <s v="IS Data Architecture"/>
    <x v="1"/>
    <n v="-42.26"/>
    <s v="002"/>
  </r>
  <r>
    <s v="APR-26"/>
    <x v="0"/>
    <s v="79010"/>
    <x v="40"/>
    <s v="Meals &amp; Ent - Discretionary"/>
    <s v="Meals &amp; Ent - Discretionary"/>
    <s v="354"/>
    <s v="Enterprise Cyber Security"/>
    <x v="1"/>
    <n v="725.01"/>
    <s v="002"/>
  </r>
  <r>
    <s v="APR-26"/>
    <x v="0"/>
    <s v="79010"/>
    <x v="40"/>
    <m/>
    <s v="Meals &amp; Ent - Discretionary"/>
    <s v="354"/>
    <s v="Enterprise Cyber Security"/>
    <x v="1"/>
    <n v="-188.42"/>
    <s v="002"/>
  </r>
  <r>
    <s v="FEB-26"/>
    <x v="0"/>
    <s v="79010"/>
    <x v="40"/>
    <s v="Meals &amp; Ent - Discretionary"/>
    <s v="Meals &amp; Ent - Discretionary"/>
    <s v="354"/>
    <s v="Enterprise Cyber Security"/>
    <x v="1"/>
    <n v="844.05"/>
    <s v="002"/>
  </r>
  <r>
    <s v="FEB-26"/>
    <x v="0"/>
    <s v="79010"/>
    <x v="40"/>
    <m/>
    <s v="Meals &amp; Ent - Discretionary"/>
    <s v="354"/>
    <s v="Enterprise Cyber Security"/>
    <x v="1"/>
    <n v="-133.54"/>
    <s v="002"/>
  </r>
  <r>
    <s v="JAN-26"/>
    <x v="0"/>
    <s v="79010"/>
    <x v="40"/>
    <s v="Meals &amp; Ent - Discretionary"/>
    <s v="Meals &amp; Ent - Discretionary"/>
    <s v="354"/>
    <s v="Enterprise Cyber Security"/>
    <x v="1"/>
    <n v="825.82"/>
    <s v="002"/>
  </r>
  <r>
    <s v="JAN-26"/>
    <x v="0"/>
    <s v="79010"/>
    <x v="40"/>
    <m/>
    <s v="Meals &amp; Ent - Discretionary"/>
    <s v="354"/>
    <s v="Enterprise Cyber Security"/>
    <x v="1"/>
    <n v="-195.04"/>
    <s v="002"/>
  </r>
  <r>
    <s v="JUN-26"/>
    <x v="0"/>
    <s v="79010"/>
    <x v="40"/>
    <s v="Meals &amp; Ent - Discretionary"/>
    <s v="Meals &amp; Ent - Discretionary"/>
    <s v="354"/>
    <s v="Enterprise Cyber Security"/>
    <x v="1"/>
    <n v="501.12"/>
    <s v="002"/>
  </r>
  <r>
    <s v="JUN-26"/>
    <x v="0"/>
    <s v="79010"/>
    <x v="40"/>
    <s v="Meals &amp; Ent - Discretionary"/>
    <s v="Meals &amp; Ent - Discretionary"/>
    <s v="354"/>
    <s v="Enterprise Security"/>
    <x v="1"/>
    <n v="814.66"/>
    <s v="002"/>
  </r>
  <r>
    <s v="JUN-26"/>
    <x v="0"/>
    <s v="79010"/>
    <x v="40"/>
    <m/>
    <s v="Meals &amp; Ent - Discretionary"/>
    <s v="354"/>
    <s v="Enterprise Cyber Security"/>
    <x v="1"/>
    <n v="-130.24"/>
    <s v="002"/>
  </r>
  <r>
    <s v="JUN-26"/>
    <x v="0"/>
    <s v="79010"/>
    <x v="40"/>
    <m/>
    <s v="Meals &amp; Ent - Discretionary"/>
    <s v="354"/>
    <s v="Enterprise Security"/>
    <x v="1"/>
    <n v="-211.73"/>
    <s v="002"/>
  </r>
  <r>
    <s v="MAR-26"/>
    <x v="0"/>
    <s v="79010"/>
    <x v="40"/>
    <s v="Meals &amp; Ent - Discretionary"/>
    <s v="Meals &amp; Ent - Discretionary"/>
    <s v="354"/>
    <s v="Enterprise Cyber Security"/>
    <x v="1"/>
    <n v="340.46"/>
    <s v="002"/>
  </r>
  <r>
    <s v="MAR-26"/>
    <x v="0"/>
    <s v="79010"/>
    <x v="40"/>
    <m/>
    <s v="Meals &amp; Ent - Discretionary"/>
    <s v="354"/>
    <s v="Enterprise Cyber Security"/>
    <x v="1"/>
    <n v="-36.53"/>
    <s v="002"/>
  </r>
  <r>
    <s v="MAY-26"/>
    <x v="0"/>
    <s v="79010"/>
    <x v="40"/>
    <s v="Meals &amp; Ent - Discretionary"/>
    <s v="Meals &amp; Ent - Discretionary"/>
    <s v="354"/>
    <s v="Enterprise Cyber Security"/>
    <x v="1"/>
    <n v="467.85"/>
    <s v="002"/>
  </r>
  <r>
    <s v="MAY-26"/>
    <x v="0"/>
    <s v="79010"/>
    <x v="40"/>
    <m/>
    <s v="Meals &amp; Ent - Discretionary"/>
    <s v="354"/>
    <s v="Enterprise Cyber Security"/>
    <x v="1"/>
    <n v="-121.59"/>
    <s v="002"/>
  </r>
  <r>
    <s v="APR-26"/>
    <x v="0"/>
    <s v="79010"/>
    <x v="40"/>
    <s v="Meals &amp; Ent - Discretionary"/>
    <s v="Meals &amp; Ent - Discretionary"/>
    <s v="353"/>
    <s v="IT Infrastructure"/>
    <x v="1"/>
    <n v="797.01"/>
    <s v="002"/>
  </r>
  <r>
    <s v="APR-26"/>
    <x v="0"/>
    <s v="79010"/>
    <x v="40"/>
    <m/>
    <s v="Meals &amp; Ent - Discretionary"/>
    <s v="353"/>
    <s v="IT Infrastructure"/>
    <x v="1"/>
    <n v="-207.14"/>
    <s v="002"/>
  </r>
  <r>
    <s v="FEB-26"/>
    <x v="0"/>
    <s v="79010"/>
    <x v="40"/>
    <s v="Meals &amp; Ent - Discretionary"/>
    <s v="Meals &amp; Ent - Discretionary"/>
    <s v="353"/>
    <s v="IT Infrastructure"/>
    <x v="1"/>
    <n v="1103.02"/>
    <s v="002"/>
  </r>
  <r>
    <s v="FEB-26"/>
    <x v="0"/>
    <s v="79010"/>
    <x v="40"/>
    <m/>
    <s v="Meals &amp; Ent - Discretionary"/>
    <s v="353"/>
    <s v="IT Infrastructure"/>
    <x v="1"/>
    <n v="-286.67"/>
    <s v="002"/>
  </r>
  <r>
    <s v="JAN-26"/>
    <x v="0"/>
    <s v="79010"/>
    <x v="40"/>
    <s v="Meals &amp; Ent - Discretionary"/>
    <s v="Meals &amp; Ent - Discretionary"/>
    <s v="353"/>
    <s v="IT Infrastructure"/>
    <x v="1"/>
    <n v="320.08"/>
    <s v="002"/>
  </r>
  <r>
    <s v="JAN-26"/>
    <x v="0"/>
    <s v="79010"/>
    <x v="40"/>
    <m/>
    <s v="Meals &amp; Ent - Discretionary"/>
    <s v="353"/>
    <s v="IT Infrastructure"/>
    <x v="1"/>
    <n v="-83.19"/>
    <s v="002"/>
  </r>
  <r>
    <s v="JUN-26"/>
    <x v="0"/>
    <s v="79010"/>
    <x v="40"/>
    <s v="Meals &amp; Ent - Discretionary"/>
    <s v="Meals &amp; Ent - Discretionary"/>
    <s v="353"/>
    <s v="IT Infrastructure"/>
    <x v="1"/>
    <n v="1126.8699999999999"/>
    <s v="002"/>
  </r>
  <r>
    <s v="JUN-26"/>
    <x v="0"/>
    <s v="79010"/>
    <x v="40"/>
    <m/>
    <s v="Meals &amp; Ent - Discretionary"/>
    <s v="353"/>
    <s v="IT Infrastructure"/>
    <x v="1"/>
    <n v="-292.87"/>
    <s v="002"/>
  </r>
  <r>
    <s v="MAR-26"/>
    <x v="0"/>
    <s v="79010"/>
    <x v="40"/>
    <s v="Meals &amp; Ent - Discretionary"/>
    <s v="Meals &amp; Ent - Discretionary"/>
    <s v="353"/>
    <s v="IT Infrastructure"/>
    <x v="1"/>
    <n v="1454.91"/>
    <s v="002"/>
  </r>
  <r>
    <s v="MAR-26"/>
    <x v="0"/>
    <s v="79010"/>
    <x v="40"/>
    <m/>
    <s v="Meals &amp; Ent - Discretionary"/>
    <s v="353"/>
    <s v="IT Infrastructure"/>
    <x v="1"/>
    <n v="-378.13"/>
    <s v="002"/>
  </r>
  <r>
    <s v="MAY-26"/>
    <x v="0"/>
    <s v="79010"/>
    <x v="40"/>
    <s v="Meals &amp; Ent - Discretionary"/>
    <s v="Meals &amp; Ent - Discretionary"/>
    <s v="353"/>
    <s v="IT Infrastructure"/>
    <x v="1"/>
    <n v="1248.08"/>
    <s v="002"/>
  </r>
  <r>
    <s v="MAY-26"/>
    <x v="0"/>
    <s v="79010"/>
    <x v="40"/>
    <m/>
    <s v="Meals &amp; Ent - Discretionary"/>
    <s v="353"/>
    <s v="IT Infrastructure"/>
    <x v="1"/>
    <n v="-324.38"/>
    <s v="002"/>
  </r>
  <r>
    <s v="APR-26"/>
    <x v="0"/>
    <s v="79010"/>
    <x v="40"/>
    <s v="Meals &amp; Ent - Discretionary"/>
    <s v="Meals &amp; Ent - Discretionary"/>
    <s v="352"/>
    <s v="IT Client Technology"/>
    <x v="1"/>
    <n v="1146.28"/>
    <s v="002"/>
  </r>
  <r>
    <s v="APR-26"/>
    <x v="0"/>
    <s v="79010"/>
    <x v="40"/>
    <m/>
    <s v="Meals &amp; Ent - Discretionary"/>
    <s v="352"/>
    <s v="IT Client Technology"/>
    <x v="1"/>
    <n v="-297.92"/>
    <s v="002"/>
  </r>
  <r>
    <s v="FEB-26"/>
    <x v="0"/>
    <s v="79010"/>
    <x v="40"/>
    <s v="Meals &amp; Ent - Discretionary"/>
    <s v="Meals &amp; Ent - Discretionary"/>
    <s v="352"/>
    <s v="IT Client Technology"/>
    <x v="1"/>
    <n v="1802.29"/>
    <s v="002"/>
  </r>
  <r>
    <s v="FEB-26"/>
    <x v="0"/>
    <s v="79010"/>
    <x v="40"/>
    <m/>
    <s v="Meals &amp; Ent - Discretionary"/>
    <s v="352"/>
    <s v="IT Client Technology"/>
    <x v="1"/>
    <n v="-464.53"/>
    <s v="002"/>
  </r>
  <r>
    <s v="JAN-26"/>
    <x v="0"/>
    <s v="79010"/>
    <x v="40"/>
    <s v="Meals &amp; Ent - Discretionary"/>
    <s v="Meals &amp; Ent - Discretionary"/>
    <s v="352"/>
    <s v="IT Client Technology"/>
    <x v="1"/>
    <n v="1004.83"/>
    <s v="002"/>
  </r>
  <r>
    <s v="JAN-26"/>
    <x v="0"/>
    <s v="79010"/>
    <x v="40"/>
    <m/>
    <s v="Meals &amp; Ent - Discretionary"/>
    <s v="352"/>
    <s v="IT Client Technology"/>
    <x v="1"/>
    <n v="-222.89"/>
    <s v="002"/>
  </r>
  <r>
    <s v="JUN-26"/>
    <x v="0"/>
    <s v="79010"/>
    <x v="40"/>
    <s v="Meals &amp; Ent - Discretionary"/>
    <s v="Meals &amp; Ent - Discretionary"/>
    <s v="352"/>
    <s v="Client Technology"/>
    <x v="1"/>
    <n v="167.96"/>
    <s v="002"/>
  </r>
  <r>
    <s v="JUN-26"/>
    <x v="0"/>
    <s v="79010"/>
    <x v="40"/>
    <s v="Meals &amp; Ent - Discretionary"/>
    <s v="Meals &amp; Ent - Discretionary"/>
    <s v="352"/>
    <s v="IT Client Technology"/>
    <x v="1"/>
    <n v="460.67"/>
    <s v="002"/>
  </r>
  <r>
    <s v="JUN-26"/>
    <x v="0"/>
    <s v="79010"/>
    <x v="40"/>
    <m/>
    <s v="Meals &amp; Ent - Discretionary"/>
    <s v="352"/>
    <s v="Client Technology"/>
    <x v="1"/>
    <n v="-43.65"/>
    <s v="002"/>
  </r>
  <r>
    <s v="JUN-26"/>
    <x v="0"/>
    <s v="79010"/>
    <x v="40"/>
    <m/>
    <s v="Meals &amp; Ent - Discretionary"/>
    <s v="352"/>
    <s v="IT Client Technology"/>
    <x v="1"/>
    <n v="-70.959999999999994"/>
    <s v="002"/>
  </r>
  <r>
    <s v="MAR-26"/>
    <x v="0"/>
    <s v="79010"/>
    <x v="40"/>
    <s v="Meals &amp; Ent - Discretionary"/>
    <s v="Meals &amp; Ent - Discretionary"/>
    <s v="352"/>
    <s v="IT Client Technology"/>
    <x v="1"/>
    <n v="1641.19"/>
    <s v="002"/>
  </r>
  <r>
    <s v="MAR-26"/>
    <x v="0"/>
    <s v="79010"/>
    <x v="40"/>
    <m/>
    <s v="Meals &amp; Ent - Discretionary"/>
    <s v="352"/>
    <s v="IT Client Technology"/>
    <x v="1"/>
    <n v="-426.53"/>
    <s v="002"/>
  </r>
  <r>
    <s v="MAY-26"/>
    <x v="0"/>
    <s v="79010"/>
    <x v="40"/>
    <s v="Meals &amp; Ent - Discretionary"/>
    <s v="Meals &amp; Ent - Discretionary"/>
    <s v="352"/>
    <s v="IT Client Technology"/>
    <x v="1"/>
    <n v="453.79"/>
    <s v="002"/>
  </r>
  <r>
    <s v="MAY-26"/>
    <x v="0"/>
    <s v="79010"/>
    <x v="40"/>
    <m/>
    <s v="Meals &amp; Ent - Discretionary"/>
    <s v="352"/>
    <s v="IT Client Technology"/>
    <x v="1"/>
    <n v="-117.95"/>
    <s v="002"/>
  </r>
  <r>
    <s v="APR-26"/>
    <x v="0"/>
    <s v="79010"/>
    <x v="40"/>
    <s v="Meals &amp; Ent - Discretionary"/>
    <s v="Meals &amp; Ent - Discretionary"/>
    <s v="351"/>
    <s v="Customer Applications"/>
    <x v="1"/>
    <n v="173.31"/>
    <s v="002"/>
  </r>
  <r>
    <s v="FEB-26"/>
    <x v="0"/>
    <s v="79010"/>
    <x v="40"/>
    <s v="Meals &amp; Ent - Discretionary"/>
    <s v="Meals &amp; Ent - Discretionary"/>
    <s v="351"/>
    <s v="Customer Applications"/>
    <x v="1"/>
    <n v="1294.8800000000001"/>
    <s v="002"/>
  </r>
  <r>
    <s v="JAN-26"/>
    <x v="0"/>
    <s v="79010"/>
    <x v="40"/>
    <s v="Meals &amp; Ent - Discretionary"/>
    <s v="Meals &amp; Ent - Discretionary"/>
    <s v="351"/>
    <s v="Customer Applications"/>
    <x v="1"/>
    <n v="693.38"/>
    <s v="002"/>
  </r>
  <r>
    <s v="JUN-26"/>
    <x v="0"/>
    <s v="79010"/>
    <x v="40"/>
    <s v="Meals &amp; Ent - Discretionary"/>
    <s v="Meals &amp; Ent - Discretionary"/>
    <s v="351"/>
    <s v="Customer Applications"/>
    <x v="1"/>
    <n v="1186.31"/>
    <s v="002"/>
  </r>
  <r>
    <s v="MAR-26"/>
    <x v="0"/>
    <s v="79010"/>
    <x v="40"/>
    <s v="Meals &amp; Ent - Discretionary"/>
    <s v="Meals &amp; Ent - Discretionary"/>
    <s v="351"/>
    <s v="Customer Applications"/>
    <x v="1"/>
    <n v="303.33999999999997"/>
    <s v="002"/>
  </r>
  <r>
    <s v="FEB-26"/>
    <x v="0"/>
    <s v="79010"/>
    <x v="40"/>
    <s v="Meals &amp; Ent - Discretionary"/>
    <s v="Meals &amp; Ent - Discretionary"/>
    <s v="350"/>
    <s v="IT Administration"/>
    <x v="1"/>
    <n v="44.34"/>
    <s v="002"/>
  </r>
  <r>
    <s v="MAR-26"/>
    <x v="0"/>
    <s v="79010"/>
    <x v="40"/>
    <s v="Meals &amp; Ent - Discretionary"/>
    <s v="Meals &amp; Ent - Discretionary"/>
    <s v="350"/>
    <s v="IT Administration"/>
    <x v="1"/>
    <n v="109.35"/>
    <s v="002"/>
  </r>
  <r>
    <s v="JAN-26"/>
    <x v="0"/>
    <s v="79010"/>
    <x v="40"/>
    <s v="Meals &amp; Ent - Discretionary"/>
    <s v="Meals &amp; Ent - Discretionary"/>
    <s v="326"/>
    <s v="Financial Sys &amp; Process Analysis"/>
    <x v="1"/>
    <n v="62.28"/>
    <s v="002"/>
  </r>
  <r>
    <s v="APR-26"/>
    <x v="0"/>
    <s v="79010"/>
    <x v="40"/>
    <s v="Meals &amp; Ent - Discretionary"/>
    <s v="Meals &amp; Ent - Discretionary"/>
    <s v="325"/>
    <s v="Accounts Payable - SGS U3&amp;4 Support"/>
    <x v="1"/>
    <n v="156.41"/>
    <s v="002"/>
  </r>
  <r>
    <s v="FEB-26"/>
    <x v="0"/>
    <s v="79010"/>
    <x v="40"/>
    <s v="Meals &amp; Ent - Discretionary"/>
    <s v="Meals &amp; Ent - Discretionary"/>
    <s v="325"/>
    <s v="Accounts Payable - SGS U3&amp;4 Support"/>
    <x v="1"/>
    <n v="156.07"/>
    <s v="002"/>
  </r>
  <r>
    <s v="JAN-26"/>
    <x v="0"/>
    <s v="79010"/>
    <x v="40"/>
    <s v="Meals &amp; Ent - Discretionary"/>
    <s v="Meals &amp; Ent - Discretionary"/>
    <s v="325"/>
    <s v="Accounts Payable - SGS U3&amp;4 Support"/>
    <x v="1"/>
    <n v="163.86"/>
    <s v="002"/>
  </r>
  <r>
    <s v="MAR-26"/>
    <x v="0"/>
    <s v="79010"/>
    <x v="40"/>
    <s v="Meals &amp; Ent - Discretionary"/>
    <s v="Meals &amp; Ent - Discretionary"/>
    <s v="325"/>
    <s v="Accounts Payable - SGS U3&amp;4 Support"/>
    <x v="1"/>
    <n v="215.41"/>
    <s v="002"/>
  </r>
  <r>
    <s v="MAY-26"/>
    <x v="0"/>
    <s v="79010"/>
    <x v="40"/>
    <s v="Meals &amp; Ent - Discretionary"/>
    <s v="Meals &amp; Ent - Discretionary"/>
    <s v="325"/>
    <s v="Accounts Payable - SGS U3&amp;4 Support"/>
    <x v="1"/>
    <n v="271.22000000000003"/>
    <s v="002"/>
  </r>
  <r>
    <s v="APR-26"/>
    <x v="0"/>
    <s v="79010"/>
    <x v="40"/>
    <s v="Meals &amp; Ent - Discretionary"/>
    <s v="Meals &amp; Ent - Discretionary"/>
    <s v="321"/>
    <s v="External Reporting"/>
    <x v="1"/>
    <n v="7.86"/>
    <s v="002"/>
  </r>
  <r>
    <s v="JAN-26"/>
    <x v="0"/>
    <s v="79010"/>
    <x v="40"/>
    <s v="Meals &amp; Ent - Discretionary"/>
    <s v="Meals &amp; Ent - Discretionary"/>
    <s v="321"/>
    <s v="External Reporting"/>
    <x v="1"/>
    <n v="65.22"/>
    <s v="002"/>
  </r>
  <r>
    <s v="MAR-26"/>
    <x v="0"/>
    <s v="79010"/>
    <x v="40"/>
    <s v="Meals &amp; Ent - Discretionary"/>
    <s v="Meals &amp; Ent - Discretionary"/>
    <s v="321"/>
    <s v="External Reporting"/>
    <x v="1"/>
    <n v="305"/>
    <s v="002"/>
  </r>
  <r>
    <s v="MAY-26"/>
    <x v="0"/>
    <s v="79010"/>
    <x v="40"/>
    <s v="Meals &amp; Ent - Discretionary"/>
    <s v="Meals &amp; Ent - Discretionary"/>
    <s v="321"/>
    <s v="External Reporting"/>
    <x v="1"/>
    <n v="421.09"/>
    <s v="002"/>
  </r>
  <r>
    <s v="APR-26"/>
    <x v="0"/>
    <s v="79010"/>
    <x v="40"/>
    <s v="Meals &amp; Ent - Discretionary"/>
    <s v="Meals &amp; Ent - Discretionary"/>
    <s v="320"/>
    <s v="Corporate Accounting"/>
    <x v="1"/>
    <n v="74.39"/>
    <s v="002"/>
  </r>
  <r>
    <s v="FEB-26"/>
    <x v="0"/>
    <s v="79010"/>
    <x v="40"/>
    <s v="Meals &amp; Ent - Discretionary"/>
    <s v="Meals &amp; Ent - Discretionary"/>
    <s v="320"/>
    <s v="Corporate Accounting"/>
    <x v="1"/>
    <n v="289.69"/>
    <s v="002"/>
  </r>
  <r>
    <s v="JAN-26"/>
    <x v="0"/>
    <s v="79010"/>
    <x v="40"/>
    <s v="Meals &amp; Ent - Discretionary"/>
    <s v="Meals &amp; Ent - Discretionary"/>
    <s v="320"/>
    <s v="Corporate Accounting"/>
    <x v="1"/>
    <n v="111.23"/>
    <s v="002"/>
  </r>
  <r>
    <s v="JUN-26"/>
    <x v="0"/>
    <s v="79010"/>
    <x v="40"/>
    <s v="Meals &amp; Ent - Discretionary"/>
    <s v="Meals &amp; Ent - Discretionary"/>
    <s v="320"/>
    <s v="Corporate Accounting"/>
    <x v="1"/>
    <n v="1385.95"/>
    <s v="002"/>
  </r>
  <r>
    <s v="MAR-26"/>
    <x v="0"/>
    <s v="79010"/>
    <x v="40"/>
    <s v="Meals &amp; Ent - Discretionary"/>
    <s v="Meals &amp; Ent - Discretionary"/>
    <s v="320"/>
    <s v="Corporate Accounting"/>
    <x v="1"/>
    <n v="115.36"/>
    <s v="002"/>
  </r>
  <r>
    <s v="MAY-26"/>
    <x v="0"/>
    <s v="79010"/>
    <x v="40"/>
    <s v="Meals &amp; Ent - Discretionary"/>
    <s v="Meals &amp; Ent - Discretionary"/>
    <s v="320"/>
    <s v="Corporate Accounting"/>
    <x v="1"/>
    <n v="226.65"/>
    <s v="002"/>
  </r>
  <r>
    <s v="JUN-26"/>
    <x v="0"/>
    <s v="79010"/>
    <x v="40"/>
    <s v="Meals &amp; Ent - Discretionary"/>
    <s v="Meals &amp; Ent - Discretionary"/>
    <s v="317"/>
    <s v="Accounts Payable"/>
    <x v="1"/>
    <n v="201.19"/>
    <s v="002"/>
  </r>
  <r>
    <s v="MAY-26"/>
    <x v="0"/>
    <s v="79010"/>
    <x v="40"/>
    <s v="Meals &amp; Ent - Discretionary"/>
    <s v="Meals &amp; Ent - Discretionary"/>
    <s v="317"/>
    <s v="Accounts Payable"/>
    <x v="1"/>
    <n v="223.5"/>
    <s v="002"/>
  </r>
  <r>
    <s v="APR-26"/>
    <x v="0"/>
    <s v="79010"/>
    <x v="40"/>
    <s v="Meals &amp; Ent - Discretionary"/>
    <s v="Meals &amp; Ent - Discretionary"/>
    <s v="316"/>
    <s v="Payroll"/>
    <x v="1"/>
    <n v="229.82"/>
    <s v="002"/>
  </r>
  <r>
    <s v="FEB-26"/>
    <x v="0"/>
    <s v="79010"/>
    <x v="40"/>
    <s v="Meals &amp; Ent - Discretionary"/>
    <s v="Meals &amp; Ent - Discretionary"/>
    <s v="316"/>
    <s v="Payroll"/>
    <x v="1"/>
    <n v="154.24"/>
    <s v="002"/>
  </r>
  <r>
    <s v="JAN-26"/>
    <x v="0"/>
    <s v="79010"/>
    <x v="40"/>
    <s v="Meals &amp; Ent - Discretionary"/>
    <s v="Meals &amp; Ent - Discretionary"/>
    <s v="316"/>
    <s v="Payroll"/>
    <x v="1"/>
    <n v="299.10000000000002"/>
    <s v="002"/>
  </r>
  <r>
    <s v="JUN-26"/>
    <x v="0"/>
    <s v="79010"/>
    <x v="40"/>
    <s v="Meals &amp; Ent - Discretionary"/>
    <s v="Meals &amp; Ent - Discretionary"/>
    <s v="316"/>
    <s v="Payroll"/>
    <x v="1"/>
    <n v="210.16"/>
    <s v="002"/>
  </r>
  <r>
    <s v="MAR-26"/>
    <x v="0"/>
    <s v="79010"/>
    <x v="40"/>
    <s v="Meals &amp; Ent - Discretionary"/>
    <s v="Meals &amp; Ent - Discretionary"/>
    <s v="316"/>
    <s v="Payroll"/>
    <x v="1"/>
    <n v="410.68"/>
    <s v="002"/>
  </r>
  <r>
    <s v="MAY-26"/>
    <x v="0"/>
    <s v="79010"/>
    <x v="40"/>
    <s v="Meals &amp; Ent - Discretionary"/>
    <s v="Meals &amp; Ent - Discretionary"/>
    <s v="316"/>
    <s v="Payroll"/>
    <x v="1"/>
    <n v="257.39999999999998"/>
    <s v="002"/>
  </r>
  <r>
    <s v="FEB-26"/>
    <x v="0"/>
    <s v="79010"/>
    <x v="40"/>
    <s v="Meals &amp; Ent - Discretionary"/>
    <s v="Meals &amp; Ent - Discretionary"/>
    <s v="306"/>
    <s v="Energy Settlements"/>
    <x v="1"/>
    <n v="47.82"/>
    <s v="002"/>
  </r>
  <r>
    <s v="JAN-26"/>
    <x v="0"/>
    <s v="79010"/>
    <x v="40"/>
    <s v="Meals &amp; Ent - Discretionary"/>
    <s v="Meals &amp; Ent - Discretionary"/>
    <s v="306"/>
    <s v="Energy Settlements"/>
    <x v="1"/>
    <n v="268.05"/>
    <s v="002"/>
  </r>
  <r>
    <s v="JUN-26"/>
    <x v="0"/>
    <s v="79010"/>
    <x v="40"/>
    <s v="Meals &amp; Ent - Discretionary"/>
    <s v="Meals &amp; Ent - Discretionary"/>
    <s v="306"/>
    <s v="Energy Settlements"/>
    <x v="1"/>
    <n v="141.99"/>
    <s v="002"/>
  </r>
  <r>
    <s v="MAR-26"/>
    <x v="0"/>
    <s v="79010"/>
    <x v="40"/>
    <s v="Meals &amp; Ent - Discretionary"/>
    <s v="Meals &amp; Ent - Discretionary"/>
    <s v="306"/>
    <s v="Energy Settlements"/>
    <x v="1"/>
    <n v="141.71"/>
    <s v="002"/>
  </r>
  <r>
    <s v="MAY-26"/>
    <x v="0"/>
    <s v="79010"/>
    <x v="40"/>
    <s v="Meals &amp; Ent - Discretionary"/>
    <s v="Meals &amp; Ent - Discretionary"/>
    <s v="306"/>
    <s v="Energy Settlements"/>
    <x v="1"/>
    <n v="32.5"/>
    <s v="002"/>
  </r>
  <r>
    <s v="FEB-26"/>
    <x v="0"/>
    <s v="79010"/>
    <x v="40"/>
    <s v="Meals &amp; Ent - Discretionary"/>
    <s v="Meals &amp; Ent - Discretionary"/>
    <s v="305"/>
    <s v="Controller Adm"/>
    <x v="1"/>
    <n v="1359.44"/>
    <s v="002"/>
  </r>
  <r>
    <s v="JAN-26"/>
    <x v="0"/>
    <s v="79010"/>
    <x v="40"/>
    <s v="Meals &amp; Ent - Discretionary"/>
    <s v="Meals &amp; Ent - Discretionary"/>
    <s v="305"/>
    <s v="Controller Adm"/>
    <x v="1"/>
    <n v="377"/>
    <s v="002"/>
  </r>
  <r>
    <s v="MAR-26"/>
    <x v="0"/>
    <s v="79010"/>
    <x v="40"/>
    <s v="Meals &amp; Ent - Discretionary"/>
    <s v="Meals &amp; Ent - Discretionary"/>
    <s v="305"/>
    <s v="Controller Adm"/>
    <x v="1"/>
    <n v="319.35000000000002"/>
    <s v="002"/>
  </r>
  <r>
    <s v="APR-26"/>
    <x v="0"/>
    <s v="79010"/>
    <x v="40"/>
    <s v="Meals &amp; Ent - Discretionary"/>
    <s v="Meals &amp; Ent - Discretionary"/>
    <s v="300"/>
    <s v="CFO Adm"/>
    <x v="1"/>
    <n v="317.93"/>
    <s v="002"/>
  </r>
  <r>
    <s v="MAR-26"/>
    <x v="0"/>
    <s v="79010"/>
    <x v="40"/>
    <s v="Meals &amp; Ent - Discretionary"/>
    <s v="Meals &amp; Ent - Discretionary"/>
    <s v="300"/>
    <s v="CFO Adm"/>
    <x v="1"/>
    <n v="2000"/>
    <s v="002"/>
  </r>
  <r>
    <s v="APR-26"/>
    <x v="0"/>
    <s v="79010"/>
    <x v="40"/>
    <s v="Meals &amp; Ent - Discretionary"/>
    <s v="Meals &amp; Ent - Discretionary"/>
    <s v="264"/>
    <s v="Mail Services"/>
    <x v="1"/>
    <n v="-8.4700000000000006"/>
    <s v="002"/>
  </r>
  <r>
    <s v="JAN-26"/>
    <x v="0"/>
    <s v="79010"/>
    <x v="40"/>
    <s v="Meals &amp; Ent - Discretionary"/>
    <s v="Meals &amp; Ent - Discretionary"/>
    <s v="264"/>
    <s v="Mail Services"/>
    <x v="1"/>
    <n v="267.57"/>
    <s v="002"/>
  </r>
  <r>
    <s v="JUN-26"/>
    <x v="0"/>
    <s v="79010"/>
    <x v="40"/>
    <s v="Meals &amp; Ent - Discretionary"/>
    <s v="Meals &amp; Ent - Discretionary"/>
    <s v="264"/>
    <s v="Mail Services"/>
    <x v="1"/>
    <n v="82.34"/>
    <s v="002"/>
  </r>
  <r>
    <s v="MAR-26"/>
    <x v="0"/>
    <s v="79010"/>
    <x v="40"/>
    <s v="Meals &amp; Ent - Discretionary"/>
    <s v="Meals &amp; Ent - Discretionary"/>
    <s v="264"/>
    <s v="Mail Services"/>
    <x v="1"/>
    <n v="8.4700000000000006"/>
    <s v="002"/>
  </r>
  <r>
    <s v="MAY-26"/>
    <x v="0"/>
    <s v="79010"/>
    <x v="40"/>
    <s v="Meals &amp; Ent - Discretionary"/>
    <s v="Meals &amp; Ent - Discretionary"/>
    <s v="264"/>
    <s v="Mail Services"/>
    <x v="1"/>
    <n v="60.28"/>
    <s v="002"/>
  </r>
  <r>
    <s v="MAR-26"/>
    <x v="0"/>
    <s v="79010"/>
    <x v="40"/>
    <s v="Meals &amp; Ent - Discretionary"/>
    <s v="Meals &amp; Ent - Discretionary"/>
    <s v="251"/>
    <s v="Beneficial Electrification"/>
    <x v="1"/>
    <n v="506.41"/>
    <s v="002"/>
  </r>
  <r>
    <s v="APR-26"/>
    <x v="0"/>
    <s v="79010"/>
    <x v="40"/>
    <s v="Meals &amp; Ent - Discretionary"/>
    <s v="Meals &amp; Ent - Discretionary"/>
    <s v="250"/>
    <s v="Strategy, Culture &amp; Innovation"/>
    <x v="1"/>
    <n v="196.39"/>
    <s v="002"/>
  </r>
  <r>
    <s v="FEB-26"/>
    <x v="0"/>
    <s v="79010"/>
    <x v="40"/>
    <s v="Meals &amp; Ent - Discretionary"/>
    <s v="Meals &amp; Ent - Discretionary"/>
    <s v="250"/>
    <s v="Strategy, Culture &amp; Innovation"/>
    <x v="1"/>
    <n v="1576.62"/>
    <s v="002"/>
  </r>
  <r>
    <s v="JAN-26"/>
    <x v="0"/>
    <s v="79010"/>
    <x v="40"/>
    <s v="Meals &amp; Ent - Discretionary"/>
    <s v="Meals &amp; Ent - Discretionary"/>
    <s v="250"/>
    <s v="Strategy, Culture &amp; Innovation"/>
    <x v="1"/>
    <n v="261.02999999999997"/>
    <s v="002"/>
  </r>
  <r>
    <s v="JUN-26"/>
    <x v="0"/>
    <s v="79010"/>
    <x v="40"/>
    <s v="Meals &amp; Ent - Discretionary"/>
    <s v="Meals &amp; Ent - Discretionary"/>
    <s v="250"/>
    <s v="Strategy, Culture &amp; Innovation"/>
    <x v="1"/>
    <n v="120.41"/>
    <s v="002"/>
  </r>
  <r>
    <s v="MAR-26"/>
    <x v="0"/>
    <s v="79010"/>
    <x v="40"/>
    <s v="Meals &amp; Ent - Discretionary"/>
    <s v="Meals &amp; Ent - Discretionary"/>
    <s v="250"/>
    <s v="Strategy, Culture &amp; Innovation"/>
    <x v="1"/>
    <n v="122.56"/>
    <s v="002"/>
  </r>
  <r>
    <s v="MAY-26"/>
    <x v="0"/>
    <s v="79010"/>
    <x v="40"/>
    <s v="Meals &amp; Ent - Discretionary"/>
    <s v="Meals &amp; Ent - Discretionary"/>
    <s v="250"/>
    <s v="Strategy, Culture &amp; Innovation"/>
    <x v="1"/>
    <n v="1376.17"/>
    <s v="002"/>
  </r>
  <r>
    <s v="MAY-26"/>
    <x v="0"/>
    <s v="79010"/>
    <x v="40"/>
    <s v="Meals &amp; Ent - Discretionary"/>
    <s v="Meals &amp; Ent - Discretionary"/>
    <s v="244"/>
    <s v="Customer Analytics"/>
    <x v="1"/>
    <n v="302.75"/>
    <s v="002"/>
  </r>
  <r>
    <s v="APR-26"/>
    <x v="0"/>
    <s v="79010"/>
    <x v="40"/>
    <s v="Meals &amp; Ent - Discretionary"/>
    <s v="Meals &amp; Ent - Discretionary"/>
    <s v="243"/>
    <s v="IS Business Relationship Mgmt"/>
    <x v="1"/>
    <n v="197.62"/>
    <s v="002"/>
  </r>
  <r>
    <s v="FEB-26"/>
    <x v="0"/>
    <s v="79010"/>
    <x v="40"/>
    <s v="Meals &amp; Ent - Discretionary"/>
    <s v="Meals &amp; Ent - Discretionary"/>
    <s v="243"/>
    <s v="IS Business Relationship Mgmt"/>
    <x v="1"/>
    <n v="255.78"/>
    <s v="002"/>
  </r>
  <r>
    <s v="JAN-26"/>
    <x v="0"/>
    <s v="79010"/>
    <x v="40"/>
    <s v="Meals &amp; Ent - Discretionary"/>
    <s v="Meals &amp; Ent - Discretionary"/>
    <s v="243"/>
    <s v="Enterprise Project Admin"/>
    <x v="1"/>
    <n v="322.49"/>
    <s v="002"/>
  </r>
  <r>
    <s v="JAN-26"/>
    <x v="0"/>
    <s v="79010"/>
    <x v="40"/>
    <m/>
    <s v="Meals &amp; Ent - Discretionary"/>
    <s v="243"/>
    <s v="Enterprise Project Admin"/>
    <x v="1"/>
    <n v="-321.06"/>
    <s v="002"/>
  </r>
  <r>
    <s v="JUN-26"/>
    <x v="0"/>
    <s v="79010"/>
    <x v="40"/>
    <s v="Meals &amp; Ent - Discretionary"/>
    <s v="Meals &amp; Ent - Discretionary"/>
    <s v="243"/>
    <s v="Enterprise Project Admin"/>
    <x v="1"/>
    <n v="471.27"/>
    <s v="002"/>
  </r>
  <r>
    <s v="JUN-26"/>
    <x v="0"/>
    <s v="79010"/>
    <x v="40"/>
    <s v="Meals &amp; Ent - Discretionary"/>
    <s v="Meals &amp; Ent - Discretionary"/>
    <s v="243"/>
    <s v="IS Business Relationship Mgmt"/>
    <x v="1"/>
    <n v="169.31"/>
    <s v="002"/>
  </r>
  <r>
    <s v="JUN-26"/>
    <x v="0"/>
    <s v="79010"/>
    <x v="40"/>
    <m/>
    <s v="Meals &amp; Ent - Discretionary"/>
    <s v="243"/>
    <s v="Enterprise Project Admin"/>
    <x v="1"/>
    <n v="-469.18"/>
    <s v="002"/>
  </r>
  <r>
    <s v="MAR-26"/>
    <x v="0"/>
    <s v="79010"/>
    <x v="40"/>
    <s v="Meals &amp; Ent - Discretionary"/>
    <s v="Meals &amp; Ent - Discretionary"/>
    <s v="243"/>
    <s v="IS Business Relationship Mgmt"/>
    <x v="1"/>
    <n v="298.83999999999997"/>
    <s v="002"/>
  </r>
  <r>
    <s v="MAY-26"/>
    <x v="0"/>
    <s v="79010"/>
    <x v="40"/>
    <s v="Meals &amp; Ent - Discretionary"/>
    <s v="Meals &amp; Ent - Discretionary"/>
    <s v="243"/>
    <s v="Enterprise Project Admin"/>
    <x v="1"/>
    <n v="134.65"/>
    <s v="002"/>
  </r>
  <r>
    <s v="MAY-26"/>
    <x v="0"/>
    <s v="79010"/>
    <x v="40"/>
    <s v="Meals &amp; Ent - Discretionary"/>
    <s v="Meals &amp; Ent - Discretionary"/>
    <s v="243"/>
    <s v="IS Business Relationship Mgmt"/>
    <x v="1"/>
    <n v="1053.9100000000001"/>
    <s v="002"/>
  </r>
  <r>
    <s v="MAY-26"/>
    <x v="0"/>
    <s v="79010"/>
    <x v="40"/>
    <m/>
    <s v="Meals &amp; Ent - Discretionary"/>
    <s v="243"/>
    <s v="Enterprise Project Admin"/>
    <x v="1"/>
    <n v="-134.05000000000001"/>
    <s v="002"/>
  </r>
  <r>
    <s v="APR-26"/>
    <x v="0"/>
    <s v="79010"/>
    <x v="40"/>
    <s v="Meals &amp; Ent - Discretionary"/>
    <s v="Meals &amp; Ent - Discretionary"/>
    <s v="234"/>
    <s v="SinglePhase DistrMtr"/>
    <x v="1"/>
    <n v="410.03"/>
    <s v="002"/>
  </r>
  <r>
    <s v="FEB-26"/>
    <x v="0"/>
    <s v="79010"/>
    <x v="40"/>
    <s v="Meals &amp; Ent - Discretionary"/>
    <s v="Meals &amp; Ent - Discretionary"/>
    <s v="234"/>
    <s v="SinglePhase DistrMtr"/>
    <x v="1"/>
    <n v="1436.22"/>
    <s v="002"/>
  </r>
  <r>
    <s v="JAN-26"/>
    <x v="0"/>
    <s v="79010"/>
    <x v="40"/>
    <s v="Meals &amp; Ent - Discretionary"/>
    <s v="Meals &amp; Ent - Discretionary"/>
    <s v="234"/>
    <s v="SinglePhase DistrMtr"/>
    <x v="1"/>
    <n v="90.96"/>
    <s v="002"/>
  </r>
  <r>
    <s v="MAR-26"/>
    <x v="0"/>
    <s v="79010"/>
    <x v="40"/>
    <s v="Meals &amp; Ent - Discretionary"/>
    <s v="Meals &amp; Ent - Discretionary"/>
    <s v="234"/>
    <s v="SinglePhase DistrMtr"/>
    <x v="1"/>
    <n v="153.07"/>
    <s v="002"/>
  </r>
  <r>
    <s v="MAY-26"/>
    <x v="0"/>
    <s v="79010"/>
    <x v="40"/>
    <s v="Meals &amp; Ent - Discretionary"/>
    <s v="Meals &amp; Ent - Discretionary"/>
    <s v="234"/>
    <s v="SinglePhase DistrMtr"/>
    <x v="1"/>
    <n v="82.06"/>
    <s v="002"/>
  </r>
  <r>
    <s v="APR-26"/>
    <x v="0"/>
    <s v="79010"/>
    <x v="40"/>
    <s v="Meals &amp; Ent - Discretionary"/>
    <s v="Meals &amp; Ent - Discretionary"/>
    <s v="229"/>
    <s v="Cust Experience / Marketing"/>
    <x v="1"/>
    <n v="-676.01"/>
    <s v="002"/>
  </r>
  <r>
    <s v="FEB-26"/>
    <x v="0"/>
    <s v="79010"/>
    <x v="40"/>
    <s v="Meals &amp; Ent - Discretionary"/>
    <s v="Meals &amp; Ent - Discretionary"/>
    <s v="229"/>
    <s v="Cust Experience / Marketing"/>
    <x v="1"/>
    <n v="1962.47"/>
    <s v="002"/>
  </r>
  <r>
    <s v="JAN-26"/>
    <x v="0"/>
    <s v="79010"/>
    <x v="40"/>
    <s v="Meals &amp; Ent - Discretionary"/>
    <s v="Meals &amp; Ent - Discretionary"/>
    <s v="229"/>
    <s v="Cust Experience / Marketing"/>
    <x v="1"/>
    <n v="186.02"/>
    <s v="002"/>
  </r>
  <r>
    <s v="JUN-26"/>
    <x v="0"/>
    <s v="79010"/>
    <x v="40"/>
    <s v="Meals &amp; Ent - Discretionary"/>
    <s v="Meals &amp; Ent - Discretionary"/>
    <s v="229"/>
    <s v="Cust Experience / Marketing"/>
    <x v="1"/>
    <n v="63.65"/>
    <s v="002"/>
  </r>
  <r>
    <s v="MAR-26"/>
    <x v="0"/>
    <s v="79010"/>
    <x v="40"/>
    <s v="Meals &amp; Ent - Discretionary"/>
    <s v="Meals &amp; Ent - Discretionary"/>
    <s v="229"/>
    <s v="Cust Experience / Marketing"/>
    <x v="1"/>
    <n v="3017.16"/>
    <s v="002"/>
  </r>
  <r>
    <s v="MAY-26"/>
    <x v="0"/>
    <s v="79010"/>
    <x v="40"/>
    <s v="Meals &amp; Ent - Discretionary"/>
    <s v="Meals &amp; Ent - Discretionary"/>
    <s v="229"/>
    <s v="Cust Experience / Marketing"/>
    <x v="1"/>
    <n v="848.51"/>
    <s v="002"/>
  </r>
  <r>
    <s v="APR-26"/>
    <x v="0"/>
    <s v="79010"/>
    <x v="40"/>
    <s v="Meals &amp; Ent - Discretionary"/>
    <s v="Meals &amp; Ent - Discretionary"/>
    <s v="227"/>
    <s v="Corporate Communications"/>
    <x v="1"/>
    <n v="239.2"/>
    <s v="002"/>
  </r>
  <r>
    <s v="FEB-26"/>
    <x v="0"/>
    <s v="79010"/>
    <x v="40"/>
    <s v="Meals &amp; Ent - Discretionary"/>
    <s v="Meals &amp; Ent - Discretionary"/>
    <s v="227"/>
    <s v="Corporate Communications"/>
    <x v="1"/>
    <n v="1372.82"/>
    <s v="002"/>
  </r>
  <r>
    <s v="JAN-26"/>
    <x v="0"/>
    <s v="79010"/>
    <x v="40"/>
    <s v="Meals &amp; Ent - Discretionary"/>
    <s v="Meals &amp; Ent - Discretionary"/>
    <s v="227"/>
    <s v="Corporate Communications"/>
    <x v="1"/>
    <n v="1725.34"/>
    <s v="002"/>
  </r>
  <r>
    <s v="JUN-26"/>
    <x v="0"/>
    <s v="79010"/>
    <x v="40"/>
    <s v="Meals &amp; Ent - Discretionary"/>
    <s v="Meals &amp; Ent - Discretionary"/>
    <s v="227"/>
    <s v="Corporate Communications"/>
    <x v="1"/>
    <n v="221.57"/>
    <s v="002"/>
  </r>
  <r>
    <s v="MAR-26"/>
    <x v="0"/>
    <s v="79010"/>
    <x v="40"/>
    <s v="Meals &amp; Ent - Discretionary"/>
    <s v="Meals &amp; Ent - Discretionary"/>
    <s v="227"/>
    <s v="Corporate Communications"/>
    <x v="1"/>
    <n v="57.83"/>
    <s v="002"/>
  </r>
  <r>
    <s v="MAY-26"/>
    <x v="0"/>
    <s v="79010"/>
    <x v="40"/>
    <s v="Meals &amp; Ent - Discretionary"/>
    <s v="Meals &amp; Ent - Discretionary"/>
    <s v="227"/>
    <s v="Corporate Communications"/>
    <x v="1"/>
    <n v="398.06"/>
    <s v="002"/>
  </r>
  <r>
    <s v="FEB-26"/>
    <x v="0"/>
    <s v="79010"/>
    <x v="40"/>
    <s v="Meals &amp; Ent - Discretionary"/>
    <s v="Meals &amp; Ent - Discretionary"/>
    <s v="226"/>
    <s v="Community Investment"/>
    <x v="1"/>
    <n v="227.54"/>
    <s v="002"/>
  </r>
  <r>
    <s v="JAN-26"/>
    <x v="0"/>
    <s v="79010"/>
    <x v="40"/>
    <s v="Meals &amp; Ent - Discretionary"/>
    <s v="Meals &amp; Ent - Discretionary"/>
    <s v="226"/>
    <s v="Community Investment"/>
    <x v="1"/>
    <n v="555.12"/>
    <s v="002"/>
  </r>
  <r>
    <s v="JUN-26"/>
    <x v="0"/>
    <s v="79010"/>
    <x v="40"/>
    <s v="Meals &amp; Ent - Discretionary"/>
    <s v="Meals &amp; Ent - Discretionary"/>
    <s v="226"/>
    <s v="Community Investment"/>
    <x v="1"/>
    <n v="59.82"/>
    <s v="002"/>
  </r>
  <r>
    <s v="MAR-26"/>
    <x v="0"/>
    <s v="79010"/>
    <x v="40"/>
    <s v="Meals &amp; Ent - Discretionary"/>
    <s v="Meals &amp; Ent - Discretionary"/>
    <s v="226"/>
    <s v="Community Investment"/>
    <x v="1"/>
    <n v="173.59"/>
    <s v="002"/>
  </r>
  <r>
    <s v="MAY-26"/>
    <x v="0"/>
    <s v="79010"/>
    <x v="40"/>
    <s v="Meals &amp; Ent - Discretionary"/>
    <s v="Meals &amp; Ent - Discretionary"/>
    <s v="226"/>
    <s v="Community Investment"/>
    <x v="1"/>
    <n v="1318.61"/>
    <s v="002"/>
  </r>
  <r>
    <s v="APR-26"/>
    <x v="0"/>
    <s v="79010"/>
    <x v="40"/>
    <s v="Meals &amp; Ent - Discretionary"/>
    <s v="Meals &amp; Ent - Discretionary"/>
    <s v="224"/>
    <s v="Governmental Affairs"/>
    <x v="1"/>
    <n v="321.20999999999998"/>
    <s v="002"/>
  </r>
  <r>
    <s v="FEB-26"/>
    <x v="0"/>
    <s v="79010"/>
    <x v="40"/>
    <s v="Meals &amp; Ent - Discretionary"/>
    <s v="Meals &amp; Ent - Discretionary"/>
    <s v="224"/>
    <s v="Governmental Affairs"/>
    <x v="1"/>
    <n v="5298.77"/>
    <s v="002"/>
  </r>
  <r>
    <s v="JAN-26"/>
    <x v="0"/>
    <s v="79010"/>
    <x v="40"/>
    <s v="Meals &amp; Ent - Discretionary"/>
    <s v="Meals &amp; Ent - Discretionary"/>
    <s v="224"/>
    <s v="Governmental Affairs"/>
    <x v="1"/>
    <n v="2474.87"/>
    <s v="002"/>
  </r>
  <r>
    <s v="JUN-26"/>
    <x v="0"/>
    <s v="79010"/>
    <x v="40"/>
    <s v="Meals &amp; Ent - Discretionary"/>
    <s v="Meals &amp; Ent - Discretionary"/>
    <s v="224"/>
    <s v="Governmental Affairs"/>
    <x v="1"/>
    <n v="118.27"/>
    <s v="002"/>
  </r>
  <r>
    <s v="MAR-26"/>
    <x v="0"/>
    <s v="79010"/>
    <x v="40"/>
    <s v="Meals &amp; Ent - Discretionary"/>
    <s v="Meals &amp; Ent - Discretionary"/>
    <s v="224"/>
    <s v="Governmental Affairs"/>
    <x v="1"/>
    <n v="886.52"/>
    <s v="002"/>
  </r>
  <r>
    <s v="MAY-26"/>
    <x v="0"/>
    <s v="79010"/>
    <x v="40"/>
    <s v="Meals &amp; Ent - Discretionary"/>
    <s v="Meals &amp; Ent - Discretionary"/>
    <s v="224"/>
    <s v="Governmental Affairs"/>
    <x v="1"/>
    <n v="333.31"/>
    <s v="002"/>
  </r>
  <r>
    <s v="FEB-26"/>
    <x v="0"/>
    <s v="79010"/>
    <x v="40"/>
    <s v="Meals &amp; Ent - Discretionary"/>
    <s v="Meals &amp; Ent - Discretionary"/>
    <s v="210"/>
    <s v="Employee &amp; Labor Relations"/>
    <x v="1"/>
    <n v="392.95"/>
    <s v="002"/>
  </r>
  <r>
    <s v="JAN-26"/>
    <x v="0"/>
    <s v="79010"/>
    <x v="40"/>
    <s v="Meals &amp; Ent - Discretionary"/>
    <s v="Meals &amp; Ent - Discretionary"/>
    <s v="210"/>
    <s v="Employee &amp; Labor Relations"/>
    <x v="1"/>
    <n v="124.17"/>
    <s v="002"/>
  </r>
  <r>
    <s v="JUN-26"/>
    <x v="0"/>
    <s v="79010"/>
    <x v="40"/>
    <s v="Meals &amp; Ent - Discretionary"/>
    <s v="Meals &amp; Ent - Discretionary"/>
    <s v="210"/>
    <s v="Employee &amp; Labor Relations"/>
    <x v="1"/>
    <n v="124.34"/>
    <s v="002"/>
  </r>
  <r>
    <s v="MAR-26"/>
    <x v="0"/>
    <s v="79010"/>
    <x v="40"/>
    <s v="Meals &amp; Ent - Discretionary"/>
    <s v="Meals &amp; Ent - Discretionary"/>
    <s v="210"/>
    <s v="Employee &amp; Labor Relations"/>
    <x v="1"/>
    <n v="231.72"/>
    <s v="002"/>
  </r>
  <r>
    <s v="MAY-26"/>
    <x v="0"/>
    <s v="79010"/>
    <x v="40"/>
    <s v="Meals &amp; Ent - Discretionary"/>
    <s v="Meals &amp; Ent - Discretionary"/>
    <s v="210"/>
    <s v="Employee &amp; Labor Relations"/>
    <x v="1"/>
    <n v="213.37"/>
    <s v="002"/>
  </r>
  <r>
    <s v="JAN-26"/>
    <x v="0"/>
    <s v="79010"/>
    <x v="40"/>
    <s v="Meals &amp; Ent - Discretionary"/>
    <s v="Meals &amp; Ent - Discretionary"/>
    <s v="203"/>
    <s v="Talent Development"/>
    <x v="1"/>
    <n v="460.78"/>
    <s v="002"/>
  </r>
  <r>
    <s v="MAR-26"/>
    <x v="0"/>
    <s v="79010"/>
    <x v="40"/>
    <s v="Meals &amp; Ent - Discretionary"/>
    <s v="Meals &amp; Ent - Discretionary"/>
    <s v="203"/>
    <s v="Talent Development"/>
    <x v="1"/>
    <n v="261.44"/>
    <s v="002"/>
  </r>
  <r>
    <s v="MAY-26"/>
    <x v="0"/>
    <s v="79010"/>
    <x v="40"/>
    <s v="Meals &amp; Ent - Discretionary"/>
    <s v="Meals &amp; Ent - Discretionary"/>
    <s v="203"/>
    <s v="Talent Development"/>
    <x v="1"/>
    <n v="472.54"/>
    <s v="002"/>
  </r>
  <r>
    <s v="APR-26"/>
    <x v="0"/>
    <s v="79010"/>
    <x v="40"/>
    <s v="Meals &amp; Ent - Discretionary"/>
    <s v="Meals &amp; Ent - Discretionary"/>
    <s v="201"/>
    <s v="HR Operations"/>
    <x v="1"/>
    <n v="4028.29"/>
    <s v="002"/>
  </r>
  <r>
    <s v="FEB-26"/>
    <x v="0"/>
    <s v="79010"/>
    <x v="40"/>
    <s v="Meals &amp; Ent - Discretionary"/>
    <s v="Meals &amp; Ent - Discretionary"/>
    <s v="201"/>
    <s v="HR Operations"/>
    <x v="1"/>
    <n v="7728.59"/>
    <s v="002"/>
  </r>
  <r>
    <s v="JAN-26"/>
    <x v="0"/>
    <s v="79010"/>
    <x v="40"/>
    <s v="Meals &amp; Ent - Discretionary"/>
    <s v="Meals &amp; Ent - Discretionary"/>
    <s v="201"/>
    <s v="HR Operations"/>
    <x v="1"/>
    <n v="1872.08"/>
    <s v="002"/>
  </r>
  <r>
    <s v="JUN-26"/>
    <x v="0"/>
    <s v="79010"/>
    <x v="40"/>
    <s v="Meals &amp; Ent - Discretionary"/>
    <s v="Meals &amp; Ent - Discretionary"/>
    <s v="201"/>
    <s v="HR Operations"/>
    <x v="1"/>
    <n v="746.65"/>
    <s v="002"/>
  </r>
  <r>
    <s v="MAR-26"/>
    <x v="0"/>
    <s v="79010"/>
    <x v="40"/>
    <s v="Meals &amp; Ent - Discretionary"/>
    <s v="Meals &amp; Ent - Discretionary"/>
    <s v="201"/>
    <s v="HR Operations"/>
    <x v="1"/>
    <n v="-2106.21"/>
    <s v="002"/>
  </r>
  <r>
    <s v="MAY-26"/>
    <x v="0"/>
    <s v="79010"/>
    <x v="40"/>
    <s v="Meals &amp; Ent - Discretionary"/>
    <s v="Meals &amp; Ent - Discretionary"/>
    <s v="201"/>
    <s v="HR Operations"/>
    <x v="1"/>
    <n v="1943.46"/>
    <s v="002"/>
  </r>
  <r>
    <s v="APR-26"/>
    <x v="0"/>
    <s v="79010"/>
    <x v="40"/>
    <s v="Meals &amp; Ent - Discretionary"/>
    <s v="Meals &amp; Ent - Discretionary"/>
    <s v="195"/>
    <s v="Safety"/>
    <x v="1"/>
    <n v="1232.4100000000001"/>
    <s v="002"/>
  </r>
  <r>
    <s v="FEB-26"/>
    <x v="0"/>
    <s v="79010"/>
    <x v="40"/>
    <s v="Meals &amp; Ent - Discretionary"/>
    <s v="Meals &amp; Ent - Discretionary"/>
    <s v="195"/>
    <s v="Safety"/>
    <x v="1"/>
    <n v="77.959999999999994"/>
    <m/>
  </r>
  <r>
    <s v="JAN-26"/>
    <x v="0"/>
    <s v="79010"/>
    <x v="40"/>
    <s v="Meals &amp; Ent - Discretionary"/>
    <s v="Meals &amp; Ent - Discretionary"/>
    <s v="195"/>
    <s v="Safety"/>
    <x v="1"/>
    <n v="159.15"/>
    <s v="002"/>
  </r>
  <r>
    <s v="JUN-26"/>
    <x v="0"/>
    <s v="79010"/>
    <x v="40"/>
    <s v="Meals &amp; Ent - Discretionary"/>
    <s v="Meals &amp; Ent - Discretionary"/>
    <s v="195"/>
    <s v="Safety"/>
    <x v="1"/>
    <n v="4901.25"/>
    <s v="002"/>
  </r>
  <r>
    <s v="MAR-26"/>
    <x v="0"/>
    <s v="79010"/>
    <x v="40"/>
    <s v="Meals &amp; Ent - Discretionary"/>
    <s v="Meals &amp; Ent - Discretionary"/>
    <s v="195"/>
    <s v="Safety"/>
    <x v="1"/>
    <n v="6808.7"/>
    <s v="002"/>
  </r>
  <r>
    <s v="MAY-26"/>
    <x v="0"/>
    <s v="79010"/>
    <x v="40"/>
    <s v="Meals &amp; Ent - Discretionary"/>
    <s v="Meals &amp; Ent - Discretionary"/>
    <s v="195"/>
    <s v="Safety"/>
    <x v="1"/>
    <n v="561.57000000000005"/>
    <s v="002"/>
  </r>
  <r>
    <s v="APR-26"/>
    <x v="0"/>
    <s v="79010"/>
    <x v="40"/>
    <s v="Meals &amp; Ent - Discretionary"/>
    <s v="Meals &amp; Ent - Discretionary"/>
    <s v="193"/>
    <s v="Energy Delivery Environmental"/>
    <x v="1"/>
    <n v="221.15"/>
    <s v="002"/>
  </r>
  <r>
    <s v="FEB-26"/>
    <x v="0"/>
    <s v="79010"/>
    <x v="40"/>
    <s v="Meals &amp; Ent - Discretionary"/>
    <s v="Meals &amp; Ent - Discretionary"/>
    <s v="193"/>
    <s v="Energy Delivery Environmental"/>
    <x v="1"/>
    <n v="209.95"/>
    <s v="002"/>
  </r>
  <r>
    <s v="JUN-26"/>
    <x v="0"/>
    <s v="79010"/>
    <x v="40"/>
    <s v="Meals &amp; Ent - Discretionary"/>
    <s v="Meals &amp; Ent - Discretionary"/>
    <s v="193"/>
    <s v="Energy Delivery Environmental"/>
    <x v="1"/>
    <n v="345.41"/>
    <s v="002"/>
  </r>
  <r>
    <s v="MAR-26"/>
    <x v="0"/>
    <s v="79010"/>
    <x v="40"/>
    <s v="Meals &amp; Ent - Discretionary"/>
    <s v="Meals &amp; Ent - Discretionary"/>
    <s v="193"/>
    <s v="Energy Delivery Environmental"/>
    <x v="1"/>
    <n v="65.739999999999995"/>
    <s v="002"/>
  </r>
  <r>
    <s v="MAY-26"/>
    <x v="0"/>
    <s v="79010"/>
    <x v="40"/>
    <s v="Meals &amp; Ent - Discretionary"/>
    <s v="Meals &amp; Ent - Discretionary"/>
    <s v="193"/>
    <s v="Energy Delivery Environmental"/>
    <x v="1"/>
    <n v="96.14"/>
    <s v="002"/>
  </r>
  <r>
    <s v="FEB-26"/>
    <x v="0"/>
    <s v="79010"/>
    <x v="40"/>
    <s v="Meals &amp; Ent - Discretionary"/>
    <s v="Meals &amp; Ent - Discretionary"/>
    <s v="192"/>
    <s v="UES Support"/>
    <x v="1"/>
    <n v="64.11"/>
    <s v="002"/>
  </r>
  <r>
    <s v="FEB-26"/>
    <x v="0"/>
    <s v="79010"/>
    <x v="40"/>
    <m/>
    <s v="Meals &amp; Ent - Discretionary"/>
    <s v="192"/>
    <s v="UES Support"/>
    <x v="1"/>
    <n v="0"/>
    <s v="002"/>
  </r>
  <r>
    <s v="JUN-26"/>
    <x v="0"/>
    <s v="79010"/>
    <x v="40"/>
    <s v="Meals &amp; Ent - Discretionary"/>
    <s v="Meals &amp; Ent - Discretionary"/>
    <s v="192"/>
    <s v="UES Support"/>
    <x v="1"/>
    <n v="44.61"/>
    <s v="002"/>
  </r>
  <r>
    <s v="JUN-26"/>
    <x v="0"/>
    <s v="79010"/>
    <x v="40"/>
    <m/>
    <s v="Meals &amp; Ent - Discretionary"/>
    <s v="192"/>
    <s v="UES Support"/>
    <x v="1"/>
    <n v="0"/>
    <s v="002"/>
  </r>
  <r>
    <s v="APR-26"/>
    <x v="0"/>
    <s v="79010"/>
    <x v="40"/>
    <s v="Meals &amp; Ent - Discretionary"/>
    <s v="Meals &amp; Ent - Discretionary"/>
    <s v="162"/>
    <s v="Corporate Security"/>
    <x v="1"/>
    <n v="859.82"/>
    <s v="002"/>
  </r>
  <r>
    <s v="FEB-26"/>
    <x v="0"/>
    <s v="79010"/>
    <x v="40"/>
    <s v="Meals &amp; Ent - Discretionary"/>
    <s v="Meals &amp; Ent - Discretionary"/>
    <s v="162"/>
    <s v="Corporate Security"/>
    <x v="1"/>
    <n v="585.79999999999995"/>
    <s v="002"/>
  </r>
  <r>
    <s v="JAN-26"/>
    <x v="0"/>
    <s v="79010"/>
    <x v="40"/>
    <s v="Meals &amp; Ent - Discretionary"/>
    <s v="Meals &amp; Ent - Discretionary"/>
    <s v="162"/>
    <s v="Corporate Security"/>
    <x v="1"/>
    <n v="460.8"/>
    <s v="002"/>
  </r>
  <r>
    <s v="JUN-26"/>
    <x v="0"/>
    <s v="79010"/>
    <x v="40"/>
    <s v="Meals &amp; Ent - Discretionary"/>
    <s v="Meals &amp; Ent - Discretionary"/>
    <s v="162"/>
    <s v="Corporate Security"/>
    <x v="1"/>
    <n v="1140.96"/>
    <s v="002"/>
  </r>
  <r>
    <s v="MAR-26"/>
    <x v="0"/>
    <s v="79010"/>
    <x v="40"/>
    <s v="Meals &amp; Ent - Discretionary"/>
    <s v="Meals &amp; Ent - Discretionary"/>
    <s v="162"/>
    <s v="Corporate Security"/>
    <x v="1"/>
    <n v="975.91"/>
    <s v="002"/>
  </r>
  <r>
    <s v="MAY-26"/>
    <x v="0"/>
    <s v="79010"/>
    <x v="40"/>
    <s v="Meals &amp; Ent - Discretionary"/>
    <s v="Meals &amp; Ent - Discretionary"/>
    <s v="162"/>
    <s v="Corporate Security"/>
    <x v="1"/>
    <n v="1332.57"/>
    <s v="002"/>
  </r>
  <r>
    <s v="APR-26"/>
    <x v="0"/>
    <s v="79010"/>
    <x v="40"/>
    <s v="Meals &amp; Ent - Discretionary"/>
    <s v="Meals &amp; Ent - Discretionary"/>
    <s v="161"/>
    <s v="Risk Management"/>
    <x v="1"/>
    <n v="266.64999999999998"/>
    <s v="002"/>
  </r>
  <r>
    <s v="FEB-26"/>
    <x v="0"/>
    <s v="79010"/>
    <x v="40"/>
    <s v="Meals &amp; Ent - Discretionary"/>
    <s v="Meals &amp; Ent - Discretionary"/>
    <s v="161"/>
    <s v="Risk Management"/>
    <x v="1"/>
    <n v="558.99"/>
    <s v="002"/>
  </r>
  <r>
    <s v="JAN-26"/>
    <x v="0"/>
    <s v="79010"/>
    <x v="40"/>
    <s v="Meals &amp; Ent - Discretionary"/>
    <s v="Meals &amp; Ent - Discretionary"/>
    <s v="161"/>
    <s v="Risk Management"/>
    <x v="1"/>
    <n v="199.18"/>
    <s v="002"/>
  </r>
  <r>
    <s v="JUN-26"/>
    <x v="0"/>
    <s v="79010"/>
    <x v="40"/>
    <s v="Meals &amp; Ent - Discretionary"/>
    <s v="Meals &amp; Ent - Discretionary"/>
    <s v="161"/>
    <s v="Risk Management"/>
    <x v="1"/>
    <n v="249.73"/>
    <s v="002"/>
  </r>
  <r>
    <s v="MAR-26"/>
    <x v="0"/>
    <s v="79010"/>
    <x v="40"/>
    <s v="Meals &amp; Ent - Discretionary"/>
    <s v="Meals &amp; Ent - Discretionary"/>
    <s v="161"/>
    <s v="Risk Management"/>
    <x v="1"/>
    <n v="96.01"/>
    <s v="002"/>
  </r>
  <r>
    <s v="MAY-26"/>
    <x v="0"/>
    <s v="79010"/>
    <x v="40"/>
    <s v="Meals &amp; Ent - Discretionary"/>
    <s v="Meals &amp; Ent - Discretionary"/>
    <s v="161"/>
    <s v="Risk Management"/>
    <x v="1"/>
    <n v="147.44999999999999"/>
    <s v="002"/>
  </r>
  <r>
    <s v="APR-26"/>
    <x v="0"/>
    <s v="79010"/>
    <x v="40"/>
    <s v="Meals &amp; Ent - Discretionary"/>
    <s v="Meals &amp; Ent - Discretionary"/>
    <s v="160"/>
    <s v="Legal"/>
    <x v="1"/>
    <n v="457.47"/>
    <s v="002"/>
  </r>
  <r>
    <s v="FEB-26"/>
    <x v="0"/>
    <s v="79010"/>
    <x v="40"/>
    <s v="Meals &amp; Ent - Discretionary"/>
    <s v="Meals &amp; Ent - Discretionary"/>
    <s v="160"/>
    <s v="Legal"/>
    <x v="1"/>
    <n v="1158.99"/>
    <s v="002"/>
  </r>
  <r>
    <s v="JUN-26"/>
    <x v="0"/>
    <s v="79010"/>
    <x v="40"/>
    <s v="Meals &amp; Ent - Discretionary"/>
    <s v="Meals &amp; Ent - Discretionary"/>
    <s v="160"/>
    <s v="Legal"/>
    <x v="1"/>
    <n v="106.61"/>
    <s v="002"/>
  </r>
  <r>
    <s v="MAR-26"/>
    <x v="0"/>
    <s v="79010"/>
    <x v="40"/>
    <s v="Meals &amp; Ent - Discretionary"/>
    <s v="Meals &amp; Ent - Discretionary"/>
    <s v="160"/>
    <s v="Legal"/>
    <x v="1"/>
    <n v="1019.19"/>
    <s v="002"/>
  </r>
  <r>
    <s v="MAY-26"/>
    <x v="0"/>
    <s v="79010"/>
    <x v="40"/>
    <s v="Meals &amp; Ent - Discretionary"/>
    <s v="Meals &amp; Ent - Discretionary"/>
    <s v="160"/>
    <s v="Legal"/>
    <x v="1"/>
    <n v="412.33"/>
    <s v="002"/>
  </r>
  <r>
    <s v="APR-26"/>
    <x v="0"/>
    <s v="79010"/>
    <x v="40"/>
    <s v="Meals &amp; Ent - Discretionary"/>
    <s v="Meals &amp; Ent - Discretionary"/>
    <s v="150"/>
    <s v="Legal Admin"/>
    <x v="1"/>
    <n v="84.18"/>
    <s v="002"/>
  </r>
  <r>
    <s v="MAR-26"/>
    <x v="0"/>
    <s v="79010"/>
    <x v="40"/>
    <s v="Meals &amp; Ent - Discretionary"/>
    <s v="Meals &amp; Ent - Discretionary"/>
    <s v="150"/>
    <s v="Legal Admin"/>
    <x v="1"/>
    <n v="31.27"/>
    <s v="002"/>
  </r>
  <r>
    <s v="MAY-26"/>
    <x v="0"/>
    <s v="79010"/>
    <x v="40"/>
    <s v="Meals &amp; Ent - Discretionary"/>
    <s v="Meals &amp; Ent - Discretionary"/>
    <s v="150"/>
    <s v="Legal Admin"/>
    <x v="1"/>
    <n v="252.09"/>
    <s v="002"/>
  </r>
  <r>
    <s v="APR-26"/>
    <x v="0"/>
    <s v="79010"/>
    <x v="40"/>
    <s v="Meals &amp; Ent - Discretionary"/>
    <s v="Meals &amp; Ent - Discretionary"/>
    <s v="140"/>
    <s v="Regulatory Counsel"/>
    <x v="1"/>
    <n v="226.77"/>
    <s v="002"/>
  </r>
  <r>
    <s v="FEB-26"/>
    <x v="0"/>
    <s v="79010"/>
    <x v="40"/>
    <s v="Meals &amp; Ent - Discretionary"/>
    <s v="Meals &amp; Ent - Discretionary"/>
    <s v="140"/>
    <s v="Regulatory Counsel"/>
    <x v="1"/>
    <n v="41.88"/>
    <s v="002"/>
  </r>
  <r>
    <s v="MAR-26"/>
    <x v="0"/>
    <s v="79010"/>
    <x v="40"/>
    <s v="Meals &amp; Ent - Discretionary"/>
    <s v="Meals &amp; Ent - Discretionary"/>
    <s v="140"/>
    <s v="Regulatory Counsel"/>
    <x v="1"/>
    <n v="114.91"/>
    <s v="002"/>
  </r>
  <r>
    <s v="APR-26"/>
    <x v="0"/>
    <s v="79010"/>
    <x v="40"/>
    <s v="Meals &amp; Ent - Discretionary"/>
    <s v="Meals &amp; Ent - Discretionary"/>
    <s v="100"/>
    <s v="CEO Adm"/>
    <x v="1"/>
    <n v="8141.67"/>
    <s v="002"/>
  </r>
  <r>
    <s v="FEB-26"/>
    <x v="0"/>
    <s v="79010"/>
    <x v="40"/>
    <s v="Meals &amp; Ent - Discretionary"/>
    <s v="Meals &amp; Ent - Discretionary"/>
    <s v="100"/>
    <s v="CEO Adm"/>
    <x v="1"/>
    <n v="14378.22"/>
    <s v="002"/>
  </r>
  <r>
    <s v="JAN-26"/>
    <x v="0"/>
    <s v="79010"/>
    <x v="40"/>
    <s v="Meals &amp; Ent - Discretionary"/>
    <s v="Meals &amp; Ent - Discretionary"/>
    <s v="100"/>
    <s v="CEO Adm"/>
    <x v="1"/>
    <n v="1412.29"/>
    <s v="002"/>
  </r>
  <r>
    <s v="JUN-26"/>
    <x v="0"/>
    <s v="79010"/>
    <x v="40"/>
    <s v="Meals &amp; Ent - Discretionary"/>
    <s v="Meals &amp; Ent - Discretionary"/>
    <s v="100"/>
    <s v="CEO Adm"/>
    <x v="1"/>
    <n v="-399.42"/>
    <s v="002"/>
  </r>
  <r>
    <s v="JUN-26"/>
    <x v="0"/>
    <s v="79010"/>
    <x v="40"/>
    <m/>
    <s v="Meals &amp; Ent - Discretionary"/>
    <s v="100"/>
    <s v="CEO Adm"/>
    <x v="1"/>
    <n v="-1470.73"/>
    <s v="002"/>
  </r>
  <r>
    <s v="MAR-26"/>
    <x v="0"/>
    <s v="79010"/>
    <x v="40"/>
    <s v="Meals &amp; Ent - Discretionary"/>
    <s v="Meals &amp; Ent - Discretionary"/>
    <s v="100"/>
    <s v="CEO Adm"/>
    <x v="1"/>
    <n v="54629.8"/>
    <s v="002"/>
  </r>
  <r>
    <s v="MAY-26"/>
    <x v="0"/>
    <s v="79010"/>
    <x v="40"/>
    <s v="Meals &amp; Ent - Discretionary"/>
    <s v="Meals &amp; Ent - Discretionary"/>
    <s v="100"/>
    <s v="CEO Adm"/>
    <x v="1"/>
    <n v="-3907.76"/>
    <s v="002"/>
  </r>
  <r>
    <s v="APR-26"/>
    <x v="0"/>
    <s v="79010"/>
    <x v="41"/>
    <s v="Travel - Non-Discretionary"/>
    <s v="Travel - Non-Discretionary"/>
    <s v="988"/>
    <s v="T&amp;D Equipment C&amp;M Admin"/>
    <x v="1"/>
    <n v="0"/>
    <s v="002"/>
  </r>
  <r>
    <s v="MAR-26"/>
    <x v="0"/>
    <s v="79010"/>
    <x v="41"/>
    <s v="Travel - Non-Discretionary"/>
    <s v="Travel - Non-Discretionary"/>
    <s v="988"/>
    <s v="T&amp;D Equipment C&amp;M Admin"/>
    <x v="1"/>
    <n v="1108.52"/>
    <s v="002"/>
  </r>
  <r>
    <s v="APR-26"/>
    <x v="0"/>
    <s v="79010"/>
    <x v="41"/>
    <s v="Travel - Non-Discretionary"/>
    <s v="Travel - Non-Discretionary"/>
    <s v="805"/>
    <s v="Corp Environmental Services"/>
    <x v="1"/>
    <n v="221.6"/>
    <s v="002"/>
  </r>
  <r>
    <s v="APR-26"/>
    <x v="0"/>
    <s v="79010"/>
    <x v="41"/>
    <s v="Travel - Non-Discretionary"/>
    <s v="Travel - Non-Discretionary"/>
    <s v="587"/>
    <s v="UNSG AZ Gas GIS"/>
    <x v="1"/>
    <n v="259.88"/>
    <s v="032"/>
  </r>
  <r>
    <s v="APR-26"/>
    <x v="0"/>
    <s v="79010"/>
    <x v="41"/>
    <m/>
    <s v="Travel - Non-Discretionary"/>
    <s v="587"/>
    <s v="UNSG AZ Gas GIS"/>
    <x v="1"/>
    <n v="-258.73"/>
    <s v="032"/>
  </r>
  <r>
    <s v="JUN-26"/>
    <x v="0"/>
    <s v="79010"/>
    <x v="41"/>
    <s v="Travel - Non-Discretionary"/>
    <s v="Travel - Non-Discretionary"/>
    <s v="587"/>
    <s v="UNSG AZ Gas GIS"/>
    <x v="1"/>
    <n v="399.59"/>
    <s v="032"/>
  </r>
  <r>
    <s v="JUN-26"/>
    <x v="0"/>
    <s v="79010"/>
    <x v="41"/>
    <m/>
    <s v="Travel - Non-Discretionary"/>
    <s v="587"/>
    <s v="UNSG AZ Gas GIS"/>
    <x v="1"/>
    <n v="-397.82"/>
    <s v="032"/>
  </r>
  <r>
    <s v="APR-26"/>
    <x v="0"/>
    <s v="79010"/>
    <x v="41"/>
    <s v="Travel - Non-Discretionary"/>
    <s v="Travel - Non-Discretionary"/>
    <s v="400"/>
    <s v="Capital Resources"/>
    <x v="1"/>
    <n v="1481.8"/>
    <s v="002"/>
  </r>
  <r>
    <s v="MAY-26"/>
    <x v="0"/>
    <s v="79010"/>
    <x v="41"/>
    <s v="Travel - Non-Discretionary"/>
    <s v="Travel - Non-Discretionary"/>
    <s v="400"/>
    <s v="Capital Resources"/>
    <x v="1"/>
    <n v="40"/>
    <s v="002"/>
  </r>
  <r>
    <s v="JUN-26"/>
    <x v="0"/>
    <s v="79010"/>
    <x v="41"/>
    <s v="Travel - Non-Discretionary"/>
    <s v="Travel - Non-Discretionary"/>
    <s v="362"/>
    <s v="Financial Planning &amp; Analysis"/>
    <x v="1"/>
    <n v="119.19"/>
    <s v="002"/>
  </r>
  <r>
    <s v="APR-26"/>
    <x v="0"/>
    <s v="79010"/>
    <x v="41"/>
    <s v="Travel - Non-Discretionary"/>
    <s v="Travel - Non-Discretionary"/>
    <s v="353"/>
    <s v="IT Infrastructure"/>
    <x v="1"/>
    <n v="150.33000000000001"/>
    <s v="002"/>
  </r>
  <r>
    <s v="APR-26"/>
    <x v="0"/>
    <s v="79010"/>
    <x v="41"/>
    <m/>
    <s v="Travel - Non-Discretionary"/>
    <s v="353"/>
    <s v="IT Infrastructure"/>
    <x v="1"/>
    <n v="-39.07"/>
    <s v="002"/>
  </r>
  <r>
    <s v="MAR-26"/>
    <x v="0"/>
    <s v="79010"/>
    <x v="41"/>
    <s v="Travel - Non-Discretionary"/>
    <s v="Travel - Non-Discretionary"/>
    <s v="353"/>
    <s v="IT Infrastructure"/>
    <x v="1"/>
    <n v="361.85"/>
    <s v="002"/>
  </r>
  <r>
    <s v="MAR-26"/>
    <x v="0"/>
    <s v="79010"/>
    <x v="41"/>
    <m/>
    <s v="Travel - Non-Discretionary"/>
    <s v="353"/>
    <s v="IT Infrastructure"/>
    <x v="1"/>
    <n v="-94.04"/>
    <s v="002"/>
  </r>
  <r>
    <s v="MAY-26"/>
    <x v="0"/>
    <s v="79010"/>
    <x v="41"/>
    <s v="Travel - Non-Discretionary"/>
    <s v="Travel - Non-Discretionary"/>
    <s v="226"/>
    <s v="Community Investment"/>
    <x v="1"/>
    <n v="42.33"/>
    <s v="002"/>
  </r>
  <r>
    <s v="MAY-26"/>
    <x v="0"/>
    <s v="79010"/>
    <x v="41"/>
    <s v="Travel - Non-Discretionary"/>
    <s v="Travel - Non-Discretionary"/>
    <s v="224"/>
    <s v="Governmental Affairs"/>
    <x v="1"/>
    <n v="933.61"/>
    <s v="002"/>
  </r>
  <r>
    <s v="JUN-26"/>
    <x v="0"/>
    <s v="79010"/>
    <x v="41"/>
    <s v="Travel - Non-Discretionary"/>
    <s v="Travel - Non-Discretionary"/>
    <s v="195"/>
    <s v="Safety"/>
    <x v="1"/>
    <n v="308.94"/>
    <s v="002"/>
  </r>
  <r>
    <s v="APR-26"/>
    <x v="0"/>
    <s v="79010"/>
    <x v="41"/>
    <s v="Travel - Non-Discretionary"/>
    <s v="Travel - Non-Discretionary"/>
    <s v="162"/>
    <s v="Corporate Security"/>
    <x v="1"/>
    <n v="119.46"/>
    <s v="002"/>
  </r>
  <r>
    <s v="JUN-26"/>
    <x v="0"/>
    <s v="79010"/>
    <x v="41"/>
    <s v="Travel - Non-Discretionary"/>
    <s v="Travel - Non-Discretionary"/>
    <s v="162"/>
    <s v="Corporate Security"/>
    <x v="1"/>
    <n v="14.88"/>
    <s v="002"/>
  </r>
  <r>
    <s v="MAY-26"/>
    <x v="0"/>
    <s v="79010"/>
    <x v="41"/>
    <s v="Travel - Non-Discretionary"/>
    <s v="Travel - Non-Discretionary"/>
    <s v="162"/>
    <s v="Corporate Security"/>
    <x v="1"/>
    <n v="339.08"/>
    <s v="002"/>
  </r>
  <r>
    <s v="APR-26"/>
    <x v="0"/>
    <s v="79010"/>
    <x v="42"/>
    <s v="Meals &amp; Ent - NonDiscretionary"/>
    <s v="Meals &amp; Ent - NonDiscretionary"/>
    <s v="988"/>
    <s v="T&amp;D Equipment C&amp;M Admin"/>
    <x v="1"/>
    <n v="71.680000000000007"/>
    <s v="002"/>
  </r>
  <r>
    <s v="JUN-26"/>
    <x v="0"/>
    <s v="79010"/>
    <x v="42"/>
    <s v="Meals &amp; Ent - NonDiscretionary"/>
    <s v="Meals &amp; Ent - NonDiscretionary"/>
    <s v="941"/>
    <s v="Contr/Wholesale Mktg"/>
    <x v="1"/>
    <n v="192.27"/>
    <s v="002"/>
  </r>
  <r>
    <s v="APR-26"/>
    <x v="0"/>
    <s v="79010"/>
    <x v="42"/>
    <s v="Meals &amp; Ent - NonDiscretionary"/>
    <s v="Meals &amp; Ent - NonDiscretionary"/>
    <s v="805"/>
    <s v="Corp Environmental Services"/>
    <x v="1"/>
    <n v="250.33"/>
    <s v="002"/>
  </r>
  <r>
    <s v="MAY-26"/>
    <x v="0"/>
    <s v="79010"/>
    <x v="42"/>
    <s v="Meals &amp; Ent - NonDiscretionary"/>
    <s v="Meals &amp; Ent - NonDiscretionary"/>
    <s v="805"/>
    <s v="Corp Environmental Services"/>
    <x v="1"/>
    <n v="103.38"/>
    <s v="002"/>
  </r>
  <r>
    <s v="JAN-26"/>
    <x v="0"/>
    <s v="79010"/>
    <x v="42"/>
    <s v="Meals &amp; Ent - NonDiscretionary"/>
    <s v="Meals &amp; Ent - NonDiscretionary"/>
    <s v="694"/>
    <s v="SPG Unit 4 Maintenance"/>
    <x v="1"/>
    <n v="120"/>
    <s v="002"/>
  </r>
  <r>
    <s v="JAN-26"/>
    <x v="0"/>
    <s v="79010"/>
    <x v="42"/>
    <m/>
    <s v="Meals &amp; Ent - NonDiscretionary"/>
    <s v="694"/>
    <s v="SPG Unit 4 Maintenance"/>
    <x v="1"/>
    <n v="-60"/>
    <s v="002"/>
  </r>
  <r>
    <s v="JAN-26"/>
    <x v="0"/>
    <s v="79010"/>
    <x v="42"/>
    <s v="Meals &amp; Ent - NonDiscretionary"/>
    <s v="Meals &amp; Ent - NonDiscretionary"/>
    <s v="662"/>
    <s v="SPG Training"/>
    <x v="1"/>
    <n v="200"/>
    <s v="002"/>
  </r>
  <r>
    <s v="JAN-26"/>
    <x v="0"/>
    <s v="79010"/>
    <x v="42"/>
    <m/>
    <s v="Meals &amp; Ent - NonDiscretionary"/>
    <s v="662"/>
    <s v="SPG Training"/>
    <x v="1"/>
    <n v="-100"/>
    <s v="002"/>
  </r>
  <r>
    <s v="JUN-26"/>
    <x v="0"/>
    <s v="79010"/>
    <x v="42"/>
    <s v="Meals &amp; Ent - NonDiscretionary"/>
    <s v="Meals &amp; Ent - NonDiscretionary"/>
    <s v="662"/>
    <s v="SPG Training"/>
    <x v="1"/>
    <n v="185.97"/>
    <s v="002"/>
  </r>
  <r>
    <s v="JUN-26"/>
    <x v="0"/>
    <s v="79010"/>
    <x v="42"/>
    <m/>
    <s v="Meals &amp; Ent - NonDiscretionary"/>
    <s v="662"/>
    <s v="SPG Training"/>
    <x v="1"/>
    <n v="-92.99"/>
    <s v="002"/>
  </r>
  <r>
    <s v="MAY-26"/>
    <x v="0"/>
    <s v="79010"/>
    <x v="42"/>
    <s v="Meals &amp; Ent - NonDiscretionary"/>
    <s v="Meals &amp; Ent - NonDiscretionary"/>
    <s v="662"/>
    <s v="SPG Training"/>
    <x v="1"/>
    <n v="155.94"/>
    <s v="002"/>
  </r>
  <r>
    <s v="MAY-26"/>
    <x v="0"/>
    <s v="79010"/>
    <x v="42"/>
    <m/>
    <s v="Meals &amp; Ent - NonDiscretionary"/>
    <s v="662"/>
    <s v="SPG Training"/>
    <x v="1"/>
    <n v="-77.959999999999994"/>
    <s v="002"/>
  </r>
  <r>
    <s v="JUN-26"/>
    <x v="0"/>
    <s v="79010"/>
    <x v="42"/>
    <s v="Meals &amp; Ent - NonDiscretionary"/>
    <s v="Meals &amp; Ent - NonDiscretionary"/>
    <s v="650"/>
    <s v="SPG Plant Manager"/>
    <x v="1"/>
    <n v="24"/>
    <s v="002"/>
  </r>
  <r>
    <s v="JUN-26"/>
    <x v="0"/>
    <s v="79010"/>
    <x v="42"/>
    <m/>
    <s v="Meals &amp; Ent - NonDiscretionary"/>
    <s v="650"/>
    <s v="SPG Plant Manager"/>
    <x v="1"/>
    <n v="-12"/>
    <s v="002"/>
  </r>
  <r>
    <s v="MAY-26"/>
    <x v="0"/>
    <s v="79010"/>
    <x v="42"/>
    <s v="Meals &amp; Ent - NonDiscretionary"/>
    <s v="Meals &amp; Ent - NonDiscretionary"/>
    <s v="650"/>
    <s v="SPG Plant Manager"/>
    <x v="1"/>
    <n v="185.25"/>
    <s v="002"/>
  </r>
  <r>
    <s v="MAY-26"/>
    <x v="0"/>
    <s v="79010"/>
    <x v="42"/>
    <m/>
    <s v="Meals &amp; Ent - NonDiscretionary"/>
    <s v="650"/>
    <s v="SPG Plant Manager"/>
    <x v="1"/>
    <n v="-92.59"/>
    <s v="002"/>
  </r>
  <r>
    <s v="APR-26"/>
    <x v="0"/>
    <s v="79010"/>
    <x v="42"/>
    <s v="Meals &amp; Ent - NonDiscretionary"/>
    <s v="Meals &amp; Ent - NonDiscretionary"/>
    <s v="587"/>
    <s v="UNSG AZ Gas GIS"/>
    <x v="1"/>
    <n v="10.87"/>
    <s v="032"/>
  </r>
  <r>
    <s v="APR-26"/>
    <x v="0"/>
    <s v="79010"/>
    <x v="42"/>
    <m/>
    <s v="Meals &amp; Ent - NonDiscretionary"/>
    <s v="587"/>
    <s v="UNSG AZ Gas GIS"/>
    <x v="1"/>
    <n v="-10.82"/>
    <s v="032"/>
  </r>
  <r>
    <s v="MAY-26"/>
    <x v="0"/>
    <s v="79010"/>
    <x v="42"/>
    <s v="Meals &amp; Ent - NonDiscretionary"/>
    <s v="Meals &amp; Ent - NonDiscretionary"/>
    <s v="587"/>
    <s v="UNSG AZ Gas GIS"/>
    <x v="1"/>
    <n v="122.69"/>
    <s v="032"/>
  </r>
  <r>
    <s v="MAY-26"/>
    <x v="0"/>
    <s v="79010"/>
    <x v="42"/>
    <m/>
    <s v="Meals &amp; Ent - NonDiscretionary"/>
    <s v="587"/>
    <s v="UNSG AZ Gas GIS"/>
    <x v="1"/>
    <n v="-122.14"/>
    <s v="032"/>
  </r>
  <r>
    <s v="JUN-26"/>
    <x v="0"/>
    <s v="79010"/>
    <x v="42"/>
    <s v="Meals &amp; Ent - NonDiscretionary"/>
    <s v="Meals &amp; Ent - NonDiscretionary"/>
    <s v="515"/>
    <s v="UNSE Kingman Electric Eng"/>
    <x v="1"/>
    <n v="468.54"/>
    <s v="033"/>
  </r>
  <r>
    <s v="JUN-26"/>
    <x v="0"/>
    <s v="79010"/>
    <x v="42"/>
    <m/>
    <s v="Meals &amp; Ent - NonDiscretionary"/>
    <s v="515"/>
    <s v="UNSE Kingman Electric Eng"/>
    <x v="1"/>
    <n v="-465.94"/>
    <s v="033"/>
  </r>
  <r>
    <s v="MAY-26"/>
    <x v="0"/>
    <s v="79010"/>
    <x v="42"/>
    <s v="Meals &amp; Ent - NonDiscretionary"/>
    <s v="Meals &amp; Ent - NonDiscretionary"/>
    <s v="515"/>
    <s v="UNSE Kingman Electric Eng"/>
    <x v="1"/>
    <n v="40.98"/>
    <s v="033"/>
  </r>
  <r>
    <s v="MAY-26"/>
    <x v="0"/>
    <s v="79010"/>
    <x v="42"/>
    <m/>
    <s v="Meals &amp; Ent - NonDiscretionary"/>
    <s v="515"/>
    <s v="UNSE Kingman Electric Eng"/>
    <x v="1"/>
    <n v="-40.74"/>
    <s v="033"/>
  </r>
  <r>
    <s v="JAN-26"/>
    <x v="0"/>
    <s v="79010"/>
    <x v="42"/>
    <s v="Meals &amp; Ent - NonDiscretionary"/>
    <s v="Meals &amp; Ent - NonDiscretionary"/>
    <s v="501"/>
    <s v="ER Support Services"/>
    <x v="1"/>
    <n v="226"/>
    <s v="002"/>
  </r>
  <r>
    <s v="JUN-26"/>
    <x v="0"/>
    <s v="79010"/>
    <x v="42"/>
    <s v="Meals &amp; Ent - NonDiscretionary"/>
    <s v="Meals &amp; Ent - NonDiscretionary"/>
    <s v="501"/>
    <s v="ER Support Services"/>
    <x v="1"/>
    <n v="206.58"/>
    <s v="002"/>
  </r>
  <r>
    <s v="FEB-26"/>
    <x v="0"/>
    <s v="79010"/>
    <x v="42"/>
    <s v="Meals &amp; Ent - NonDiscretionary"/>
    <s v="Meals &amp; Ent - NonDiscretionary"/>
    <s v="431"/>
    <s v="TPP Mechanical Maint"/>
    <x v="1"/>
    <n v="150"/>
    <s v="002"/>
  </r>
  <r>
    <s v="JAN-26"/>
    <x v="0"/>
    <s v="79010"/>
    <x v="42"/>
    <s v="Meals &amp; Ent - NonDiscretionary"/>
    <s v="Meals &amp; Ent - NonDiscretionary"/>
    <s v="431"/>
    <s v="TPP Mechanical Maint"/>
    <x v="1"/>
    <n v="150"/>
    <s v="002"/>
  </r>
  <r>
    <s v="JUN-26"/>
    <x v="0"/>
    <s v="79010"/>
    <x v="42"/>
    <s v="Meals &amp; Ent - NonDiscretionary"/>
    <s v="Meals &amp; Ent - NonDiscretionary"/>
    <s v="362"/>
    <s v="Financial Planning &amp; Analysis"/>
    <x v="1"/>
    <n v="66.89"/>
    <s v="002"/>
  </r>
  <r>
    <s v="APR-26"/>
    <x v="0"/>
    <s v="79010"/>
    <x v="42"/>
    <s v="Meals &amp; Ent - NonDiscretionary"/>
    <s v="Meals &amp; Ent - NonDiscretionary"/>
    <s v="357"/>
    <s v="Business Applications &amp; Data Analytics"/>
    <x v="1"/>
    <n v="30.27"/>
    <s v="002"/>
  </r>
  <r>
    <s v="APR-26"/>
    <x v="0"/>
    <s v="79010"/>
    <x v="42"/>
    <m/>
    <s v="Meals &amp; Ent - NonDiscretionary"/>
    <s v="357"/>
    <s v="Business Applications &amp; Data Analytics"/>
    <x v="1"/>
    <n v="-7.87"/>
    <s v="002"/>
  </r>
  <r>
    <s v="JUN-26"/>
    <x v="0"/>
    <s v="79010"/>
    <x v="42"/>
    <s v="Meals &amp; Ent - NonDiscretionary"/>
    <s v="Meals &amp; Ent - NonDiscretionary"/>
    <s v="357"/>
    <s v="Business Applications &amp; Data Analytics"/>
    <x v="1"/>
    <n v="143.16999999999999"/>
    <s v="002"/>
  </r>
  <r>
    <s v="MAR-26"/>
    <x v="0"/>
    <s v="79010"/>
    <x v="42"/>
    <s v="Meals &amp; Ent - NonDiscretionary"/>
    <s v="Meals &amp; Ent - NonDiscretionary"/>
    <s v="357"/>
    <s v="Business Applications &amp; Data Analytics"/>
    <x v="1"/>
    <n v="31.42"/>
    <s v="002"/>
  </r>
  <r>
    <s v="MAR-26"/>
    <x v="0"/>
    <s v="79010"/>
    <x v="42"/>
    <m/>
    <s v="Meals &amp; Ent - NonDiscretionary"/>
    <s v="357"/>
    <s v="Business Applications &amp; Data Analytics"/>
    <x v="1"/>
    <n v="-8.16"/>
    <s v="002"/>
  </r>
  <r>
    <s v="MAY-26"/>
    <x v="0"/>
    <s v="79010"/>
    <x v="42"/>
    <s v="Meals &amp; Ent - NonDiscretionary"/>
    <s v="Meals &amp; Ent - NonDiscretionary"/>
    <s v="357"/>
    <s v="Business Applications &amp; Data Analytics"/>
    <x v="1"/>
    <n v="72.739999999999995"/>
    <s v="002"/>
  </r>
  <r>
    <s v="MAY-26"/>
    <x v="0"/>
    <s v="79010"/>
    <x v="42"/>
    <m/>
    <s v="Meals &amp; Ent - NonDiscretionary"/>
    <s v="357"/>
    <s v="Business Applications &amp; Data Analytics"/>
    <x v="1"/>
    <n v="-17.71"/>
    <s v="002"/>
  </r>
  <r>
    <s v="APR-26"/>
    <x v="0"/>
    <s v="79010"/>
    <x v="42"/>
    <s v="Meals &amp; Ent - NonDiscretionary"/>
    <s v="Meals &amp; Ent - NonDiscretionary"/>
    <s v="356"/>
    <s v="IS PMO"/>
    <x v="1"/>
    <n v="68"/>
    <s v="002"/>
  </r>
  <r>
    <s v="APR-26"/>
    <x v="0"/>
    <s v="79010"/>
    <x v="42"/>
    <m/>
    <s v="Meals &amp; Ent - NonDiscretionary"/>
    <s v="356"/>
    <s v="IS PMO"/>
    <x v="1"/>
    <n v="-17.670000000000002"/>
    <s v="002"/>
  </r>
  <r>
    <s v="APR-26"/>
    <x v="0"/>
    <s v="79010"/>
    <x v="42"/>
    <m/>
    <s v="Meals &amp; Ent - NonDiscretionary"/>
    <s v="355"/>
    <s v="IS Data Architecture"/>
    <x v="1"/>
    <n v="-90.97"/>
    <s v="002"/>
  </r>
  <r>
    <s v="APR-26"/>
    <x v="0"/>
    <s v="79010"/>
    <x v="42"/>
    <s v="Meals &amp; Ent - NonDiscretionary"/>
    <s v="Meals &amp; Ent - NonDiscretionary"/>
    <s v="353"/>
    <s v="IT Infrastructure"/>
    <x v="1"/>
    <n v="255.63"/>
    <s v="002"/>
  </r>
  <r>
    <s v="APR-26"/>
    <x v="0"/>
    <s v="79010"/>
    <x v="42"/>
    <m/>
    <s v="Meals &amp; Ent - NonDiscretionary"/>
    <s v="353"/>
    <s v="IT Infrastructure"/>
    <x v="1"/>
    <n v="-66.430000000000007"/>
    <s v="002"/>
  </r>
  <r>
    <s v="FEB-26"/>
    <x v="0"/>
    <s v="79010"/>
    <x v="42"/>
    <s v="Meals &amp; Ent - NonDiscretionary"/>
    <s v="Meals &amp; Ent - NonDiscretionary"/>
    <s v="353"/>
    <s v="IT Infrastructure"/>
    <x v="1"/>
    <n v="270.18"/>
    <s v="002"/>
  </r>
  <r>
    <s v="FEB-26"/>
    <x v="0"/>
    <s v="79010"/>
    <x v="42"/>
    <m/>
    <s v="Meals &amp; Ent - NonDiscretionary"/>
    <s v="353"/>
    <s v="IT Infrastructure"/>
    <x v="1"/>
    <n v="-70.22"/>
    <s v="002"/>
  </r>
  <r>
    <s v="JUN-26"/>
    <x v="0"/>
    <s v="79010"/>
    <x v="42"/>
    <s v="Meals &amp; Ent - NonDiscretionary"/>
    <s v="Meals &amp; Ent - NonDiscretionary"/>
    <s v="353"/>
    <s v="IT Infrastructure"/>
    <x v="1"/>
    <n v="88.25"/>
    <s v="002"/>
  </r>
  <r>
    <s v="JUN-26"/>
    <x v="0"/>
    <s v="79010"/>
    <x v="42"/>
    <m/>
    <s v="Meals &amp; Ent - NonDiscretionary"/>
    <s v="353"/>
    <s v="IT Infrastructure"/>
    <x v="1"/>
    <n v="-22.94"/>
    <s v="002"/>
  </r>
  <r>
    <s v="MAR-26"/>
    <x v="0"/>
    <s v="79010"/>
    <x v="42"/>
    <s v="Meals &amp; Ent - NonDiscretionary"/>
    <s v="Meals &amp; Ent - NonDiscretionary"/>
    <s v="353"/>
    <s v="IT Infrastructure"/>
    <x v="1"/>
    <n v="213.3"/>
    <s v="002"/>
  </r>
  <r>
    <s v="MAR-26"/>
    <x v="0"/>
    <s v="79010"/>
    <x v="42"/>
    <m/>
    <s v="Meals &amp; Ent - NonDiscretionary"/>
    <s v="353"/>
    <s v="IT Infrastructure"/>
    <x v="1"/>
    <n v="-55.44"/>
    <s v="002"/>
  </r>
  <r>
    <s v="MAY-26"/>
    <x v="0"/>
    <s v="79010"/>
    <x v="42"/>
    <s v="Meals &amp; Ent - NonDiscretionary"/>
    <s v="Meals &amp; Ent - NonDiscretionary"/>
    <s v="353"/>
    <s v="IT Infrastructure"/>
    <x v="1"/>
    <n v="54"/>
    <s v="002"/>
  </r>
  <r>
    <s v="MAY-26"/>
    <x v="0"/>
    <s v="79010"/>
    <x v="42"/>
    <m/>
    <s v="Meals &amp; Ent - NonDiscretionary"/>
    <s v="353"/>
    <s v="IT Infrastructure"/>
    <x v="1"/>
    <n v="-14.04"/>
    <s v="002"/>
  </r>
  <r>
    <s v="JUN-26"/>
    <x v="0"/>
    <s v="79010"/>
    <x v="42"/>
    <s v="Meals &amp; Ent - NonDiscretionary"/>
    <s v="Meals &amp; Ent - NonDiscretionary"/>
    <s v="352"/>
    <s v="Client Technology"/>
    <x v="1"/>
    <n v="339.63"/>
    <s v="002"/>
  </r>
  <r>
    <s v="JUN-26"/>
    <x v="0"/>
    <s v="79010"/>
    <x v="42"/>
    <m/>
    <s v="Meals &amp; Ent - NonDiscretionary"/>
    <s v="352"/>
    <s v="Client Technology"/>
    <x v="1"/>
    <n v="-88.27"/>
    <s v="002"/>
  </r>
  <r>
    <s v="MAY-26"/>
    <x v="0"/>
    <s v="79010"/>
    <x v="42"/>
    <s v="Meals &amp; Ent - NonDiscretionary"/>
    <s v="Meals &amp; Ent - NonDiscretionary"/>
    <s v="351"/>
    <s v="Customer Applications"/>
    <x v="1"/>
    <n v="210.02"/>
    <s v="002"/>
  </r>
  <r>
    <s v="JAN-26"/>
    <x v="0"/>
    <s v="79010"/>
    <x v="42"/>
    <s v="Meals &amp; Ent - NonDiscretionary"/>
    <s v="Meals &amp; Ent - NonDiscretionary"/>
    <s v="350"/>
    <s v="IT Administration"/>
    <x v="1"/>
    <n v="0"/>
    <s v="002"/>
  </r>
  <r>
    <s v="APR-26"/>
    <x v="0"/>
    <s v="79010"/>
    <x v="42"/>
    <s v="Meals &amp; Ent - NonDiscretionary"/>
    <s v="Meals &amp; Ent - NonDiscretionary"/>
    <s v="224"/>
    <s v="Governmental Affairs"/>
    <x v="1"/>
    <n v="235.18"/>
    <s v="002"/>
  </r>
  <r>
    <s v="JUN-26"/>
    <x v="0"/>
    <s v="79010"/>
    <x v="42"/>
    <s v="Meals &amp; Ent - NonDiscretionary"/>
    <s v="Meals &amp; Ent - NonDiscretionary"/>
    <s v="224"/>
    <s v="Governmental Affairs"/>
    <x v="1"/>
    <n v="536.78"/>
    <s v="002"/>
  </r>
  <r>
    <s v="MAY-26"/>
    <x v="0"/>
    <s v="79010"/>
    <x v="42"/>
    <s v="Meals &amp; Ent - NonDiscretionary"/>
    <s v="Meals &amp; Ent - NonDiscretionary"/>
    <s v="224"/>
    <s v="Governmental Affairs"/>
    <x v="1"/>
    <n v="419.52"/>
    <s v="002"/>
  </r>
  <r>
    <s v="APR-26"/>
    <x v="0"/>
    <s v="79010"/>
    <x v="42"/>
    <s v="Meals &amp; Ent - NonDiscretionary"/>
    <s v="Meals &amp; Ent - NonDiscretionary"/>
    <s v="203"/>
    <s v="Talent Development"/>
    <x v="1"/>
    <n v="68.95"/>
    <s v="002"/>
  </r>
  <r>
    <s v="MAY-26"/>
    <x v="0"/>
    <s v="79010"/>
    <x v="42"/>
    <s v="Meals &amp; Ent - NonDiscretionary"/>
    <s v="Meals &amp; Ent - NonDiscretionary"/>
    <s v="203"/>
    <s v="Talent Development"/>
    <x v="1"/>
    <n v="245.01"/>
    <s v="002"/>
  </r>
  <r>
    <s v="APR-26"/>
    <x v="0"/>
    <s v="79010"/>
    <x v="42"/>
    <s v="Meals &amp; Ent - NonDiscretionary"/>
    <s v="Meals &amp; Ent - NonDiscretionary"/>
    <s v="201"/>
    <s v="HR Operations"/>
    <x v="1"/>
    <n v="3847.63"/>
    <s v="002"/>
  </r>
  <r>
    <s v="MAY-26"/>
    <x v="0"/>
    <s v="79010"/>
    <x v="42"/>
    <s v="Meals &amp; Ent - NonDiscretionary"/>
    <s v="Meals &amp; Ent - NonDiscretionary"/>
    <s v="201"/>
    <s v="HR Operations"/>
    <x v="1"/>
    <n v="42.35"/>
    <s v="002"/>
  </r>
  <r>
    <s v="APR-26"/>
    <x v="0"/>
    <s v="79010"/>
    <x v="42"/>
    <s v="Meals &amp; Ent - NonDiscretionary"/>
    <s v="Meals &amp; Ent - NonDiscretionary"/>
    <s v="195"/>
    <s v="Safety"/>
    <x v="1"/>
    <n v="314.88"/>
    <s v="002"/>
  </r>
  <r>
    <s v="JUN-26"/>
    <x v="0"/>
    <s v="79010"/>
    <x v="42"/>
    <s v="Meals &amp; Ent - NonDiscretionary"/>
    <s v="Meals &amp; Ent - NonDiscretionary"/>
    <s v="195"/>
    <s v="Safety"/>
    <x v="1"/>
    <n v="7.26"/>
    <s v="002"/>
  </r>
  <r>
    <s v="MAY-26"/>
    <x v="0"/>
    <s v="79010"/>
    <x v="42"/>
    <s v="Meals &amp; Ent - NonDiscretionary"/>
    <s v="Meals &amp; Ent - NonDiscretionary"/>
    <s v="195"/>
    <s v="Safety"/>
    <x v="1"/>
    <n v="36.03"/>
    <s v="002"/>
  </r>
  <r>
    <s v="MAY-26"/>
    <x v="0"/>
    <s v="79010"/>
    <x v="42"/>
    <s v="Meals &amp; Ent - NonDiscretionary"/>
    <s v="Meals &amp; Ent - NonDiscretionary"/>
    <s v="161"/>
    <s v="Risk Management"/>
    <x v="1"/>
    <n v="15.22"/>
    <s v="002"/>
  </r>
  <r>
    <s v="MAY-26"/>
    <x v="0"/>
    <s v="79010"/>
    <x v="42"/>
    <s v="Meals &amp; Ent - NonDiscretionary"/>
    <s v="Meals &amp; Ent - NonDiscretionary"/>
    <s v="160"/>
    <s v="Legal"/>
    <x v="1"/>
    <n v="2.85"/>
    <s v="002"/>
  </r>
  <r>
    <s v="APR-26"/>
    <x v="0"/>
    <s v="79010"/>
    <x v="42"/>
    <s v="Meals &amp; Ent - NonDiscretionary"/>
    <s v="Meals &amp; Ent - NonDiscretionary"/>
    <s v="100"/>
    <s v="CEO Adm"/>
    <x v="1"/>
    <n v="792.54"/>
    <s v="002"/>
  </r>
  <r>
    <s v="FEB-26"/>
    <x v="0"/>
    <s v="79010"/>
    <x v="16"/>
    <m/>
    <s v="Other Revenue - Expense Offset"/>
    <s v="805"/>
    <s v="Corp Environmental Services"/>
    <x v="1"/>
    <n v="331.86"/>
    <s v="002"/>
  </r>
  <r>
    <s v="JAN-26"/>
    <x v="0"/>
    <s v="79010"/>
    <x v="16"/>
    <m/>
    <s v="Other Revenue - Expense Offset"/>
    <s v="805"/>
    <s v="Corp Environmental Services"/>
    <x v="1"/>
    <n v="-127.95"/>
    <s v="002"/>
  </r>
  <r>
    <s v="APR-26"/>
    <x v="0"/>
    <s v="79010"/>
    <x v="16"/>
    <m/>
    <s v="Other Revenue - Expense Offset"/>
    <s v="694"/>
    <s v="SPG Unit 4 Maintenance"/>
    <x v="1"/>
    <n v="-248.99"/>
    <s v="002"/>
  </r>
  <r>
    <s v="JAN-26"/>
    <x v="0"/>
    <s v="79010"/>
    <x v="16"/>
    <m/>
    <s v="Other Revenue - Expense Offset"/>
    <s v="694"/>
    <s v="SPG Unit 4 Maintenance"/>
    <x v="1"/>
    <n v="-121"/>
    <s v="002"/>
  </r>
  <r>
    <s v="APR-26"/>
    <x v="0"/>
    <s v="79010"/>
    <x v="16"/>
    <m/>
    <s v="Other Revenue - Expense Offset"/>
    <s v="677"/>
    <s v="SPG 1&amp;2 E&amp;I Outlying Areas"/>
    <x v="1"/>
    <n v="-91.56"/>
    <s v="002"/>
  </r>
  <r>
    <s v="JAN-26"/>
    <x v="0"/>
    <s v="79010"/>
    <x v="16"/>
    <m/>
    <s v="Other Revenue - Expense Offset"/>
    <s v="677"/>
    <s v="SPG 1&amp;2 E&amp;I Outlying Areas"/>
    <x v="1"/>
    <n v="-330.51"/>
    <s v="002"/>
  </r>
  <r>
    <s v="MAR-26"/>
    <x v="0"/>
    <s v="79010"/>
    <x v="16"/>
    <m/>
    <s v="Other Revenue - Expense Offset"/>
    <s v="677"/>
    <s v="SPG 1&amp;2 E&amp;I Outlying Areas"/>
    <x v="1"/>
    <n v="-422.01"/>
    <s v="002"/>
  </r>
  <r>
    <s v="APR-26"/>
    <x v="0"/>
    <s v="79010"/>
    <x v="16"/>
    <m/>
    <s v="Other Revenue - Expense Offset"/>
    <s v="676"/>
    <s v="SPG Chemical Svcs"/>
    <x v="1"/>
    <n v="-1113.27"/>
    <s v="002"/>
  </r>
  <r>
    <s v="APR-26"/>
    <x v="0"/>
    <s v="79010"/>
    <x v="16"/>
    <m/>
    <s v="Other Revenue - Expense Offset"/>
    <s v="672"/>
    <s v="SPG Operational Efficiency"/>
    <x v="1"/>
    <n v="-52.5"/>
    <s v="002"/>
  </r>
  <r>
    <s v="JUN-26"/>
    <x v="0"/>
    <s v="79010"/>
    <x v="16"/>
    <m/>
    <s v="Other Revenue - Expense Offset"/>
    <s v="665"/>
    <s v="SPG Operations 1&amp;2"/>
    <x v="1"/>
    <n v="-336.64"/>
    <s v="002"/>
  </r>
  <r>
    <s v="APR-26"/>
    <x v="0"/>
    <s v="79010"/>
    <x v="16"/>
    <m/>
    <s v="Other Revenue - Expense Offset"/>
    <s v="662"/>
    <s v="SPG Training"/>
    <x v="1"/>
    <n v="-271.77"/>
    <s v="002"/>
  </r>
  <r>
    <s v="FEB-26"/>
    <x v="0"/>
    <s v="79010"/>
    <x v="16"/>
    <m/>
    <s v="Other Revenue - Expense Offset"/>
    <s v="662"/>
    <s v="SPG Training"/>
    <x v="1"/>
    <n v="-463.91"/>
    <s v="002"/>
  </r>
  <r>
    <s v="JAN-26"/>
    <x v="0"/>
    <s v="79010"/>
    <x v="16"/>
    <m/>
    <s v="Other Revenue - Expense Offset"/>
    <s v="662"/>
    <s v="SPG Training"/>
    <x v="1"/>
    <n v="-584.75"/>
    <s v="002"/>
  </r>
  <r>
    <s v="JUN-26"/>
    <x v="0"/>
    <s v="79010"/>
    <x v="16"/>
    <m/>
    <s v="Other Revenue - Expense Offset"/>
    <s v="662"/>
    <s v="SPG Training"/>
    <x v="1"/>
    <n v="-87.96"/>
    <s v="002"/>
  </r>
  <r>
    <s v="MAR-26"/>
    <x v="0"/>
    <s v="79010"/>
    <x v="16"/>
    <m/>
    <s v="Other Revenue - Expense Offset"/>
    <s v="662"/>
    <s v="SPG Training"/>
    <x v="1"/>
    <n v="-586.79999999999995"/>
    <s v="002"/>
  </r>
  <r>
    <s v="MAY-26"/>
    <x v="0"/>
    <s v="79010"/>
    <x v="16"/>
    <m/>
    <s v="Other Revenue - Expense Offset"/>
    <s v="662"/>
    <s v="SPG Training"/>
    <x v="1"/>
    <n v="-373.26"/>
    <s v="002"/>
  </r>
  <r>
    <s v="APR-26"/>
    <x v="0"/>
    <s v="79010"/>
    <x v="16"/>
    <m/>
    <s v="Other Revenue - Expense Offset"/>
    <s v="661"/>
    <s v="SPG Personnel Svcs"/>
    <x v="1"/>
    <n v="-84.1"/>
    <s v="002"/>
  </r>
  <r>
    <s v="FEB-26"/>
    <x v="0"/>
    <s v="79010"/>
    <x v="16"/>
    <m/>
    <s v="Other Revenue - Expense Offset"/>
    <s v="661"/>
    <s v="SPG Personnel Svcs"/>
    <x v="1"/>
    <n v="-432.96"/>
    <s v="002"/>
  </r>
  <r>
    <s v="JAN-26"/>
    <x v="0"/>
    <s v="79010"/>
    <x v="16"/>
    <m/>
    <s v="Other Revenue - Expense Offset"/>
    <s v="661"/>
    <s v="SPG Personnel Svcs"/>
    <x v="1"/>
    <n v="-425.55"/>
    <s v="002"/>
  </r>
  <r>
    <s v="JUN-26"/>
    <x v="0"/>
    <s v="79010"/>
    <x v="16"/>
    <m/>
    <s v="Other Revenue - Expense Offset"/>
    <s v="661"/>
    <s v="SPG Personnel Svcs"/>
    <x v="1"/>
    <n v="-129.47999999999999"/>
    <s v="002"/>
  </r>
  <r>
    <s v="MAR-26"/>
    <x v="0"/>
    <s v="79010"/>
    <x v="16"/>
    <m/>
    <s v="Other Revenue - Expense Offset"/>
    <s v="661"/>
    <s v="SPG Personnel Svcs"/>
    <x v="1"/>
    <n v="-691.74"/>
    <s v="002"/>
  </r>
  <r>
    <s v="MAY-26"/>
    <x v="0"/>
    <s v="79010"/>
    <x v="16"/>
    <m/>
    <s v="Other Revenue - Expense Offset"/>
    <s v="661"/>
    <s v="SPG Personnel Svcs"/>
    <x v="1"/>
    <n v="-1075.27"/>
    <s v="002"/>
  </r>
  <r>
    <s v="APR-26"/>
    <x v="0"/>
    <s v="79010"/>
    <x v="16"/>
    <m/>
    <s v="Other Revenue - Expense Offset"/>
    <s v="658"/>
    <s v="SPG Business Support"/>
    <x v="1"/>
    <n v="-528.9"/>
    <s v="002"/>
  </r>
  <r>
    <s v="FEB-26"/>
    <x v="0"/>
    <s v="79010"/>
    <x v="16"/>
    <m/>
    <s v="Other Revenue - Expense Offset"/>
    <s v="658"/>
    <s v="SPG Business Support"/>
    <x v="1"/>
    <n v="-645.89"/>
    <s v="002"/>
  </r>
  <r>
    <s v="JAN-26"/>
    <x v="0"/>
    <s v="79010"/>
    <x v="16"/>
    <m/>
    <s v="Other Revenue - Expense Offset"/>
    <s v="658"/>
    <s v="SPG Business Support"/>
    <x v="1"/>
    <n v="-40.44"/>
    <s v="002"/>
  </r>
  <r>
    <s v="JUN-26"/>
    <x v="0"/>
    <s v="79010"/>
    <x v="16"/>
    <m/>
    <s v="Other Revenue - Expense Offset"/>
    <s v="658"/>
    <s v="SPG Business Support"/>
    <x v="1"/>
    <n v="-242.97"/>
    <s v="002"/>
  </r>
  <r>
    <s v="MAR-26"/>
    <x v="0"/>
    <s v="79010"/>
    <x v="16"/>
    <m/>
    <s v="Other Revenue - Expense Offset"/>
    <s v="658"/>
    <s v="SPG Business Support"/>
    <x v="1"/>
    <n v="-246.34"/>
    <s v="002"/>
  </r>
  <r>
    <s v="MAY-26"/>
    <x v="0"/>
    <s v="79010"/>
    <x v="16"/>
    <m/>
    <s v="Other Revenue - Expense Offset"/>
    <s v="658"/>
    <s v="SPG Business Support"/>
    <x v="1"/>
    <n v="-317.11"/>
    <s v="002"/>
  </r>
  <r>
    <s v="APR-26"/>
    <x v="0"/>
    <s v="79010"/>
    <x v="16"/>
    <m/>
    <s v="Other Revenue - Expense Offset"/>
    <s v="657"/>
    <s v="SPG 3 4 E&amp;I WF/WT"/>
    <x v="1"/>
    <n v="-144.62"/>
    <s v="002"/>
  </r>
  <r>
    <s v="APR-26"/>
    <x v="0"/>
    <s v="79010"/>
    <x v="16"/>
    <m/>
    <s v="Other Revenue - Expense Offset"/>
    <s v="650"/>
    <s v="SPG Plant Manager"/>
    <x v="1"/>
    <n v="-1424.07"/>
    <s v="002"/>
  </r>
  <r>
    <s v="FEB-26"/>
    <x v="0"/>
    <s v="79010"/>
    <x v="16"/>
    <m/>
    <s v="Other Revenue - Expense Offset"/>
    <s v="650"/>
    <s v="SPG Plant Manager"/>
    <x v="1"/>
    <n v="-2012.86"/>
    <s v="002"/>
  </r>
  <r>
    <s v="JAN-26"/>
    <x v="0"/>
    <s v="79010"/>
    <x v="16"/>
    <m/>
    <s v="Other Revenue - Expense Offset"/>
    <s v="650"/>
    <s v="SPG Plant Manager"/>
    <x v="1"/>
    <n v="-760.53"/>
    <s v="002"/>
  </r>
  <r>
    <s v="JUN-26"/>
    <x v="0"/>
    <s v="79010"/>
    <x v="16"/>
    <m/>
    <s v="Other Revenue - Expense Offset"/>
    <s v="650"/>
    <s v="SPG Plant Manager"/>
    <x v="1"/>
    <n v="-558.34"/>
    <s v="002"/>
  </r>
  <r>
    <s v="MAR-26"/>
    <x v="0"/>
    <s v="79010"/>
    <x v="16"/>
    <m/>
    <s v="Other Revenue - Expense Offset"/>
    <s v="650"/>
    <s v="SPG Plant Manager"/>
    <x v="1"/>
    <n v="-1837.4"/>
    <s v="002"/>
  </r>
  <r>
    <s v="MAY-26"/>
    <x v="0"/>
    <s v="79010"/>
    <x v="16"/>
    <m/>
    <s v="Other Revenue - Expense Offset"/>
    <s v="650"/>
    <s v="SPG Plant Manager"/>
    <x v="1"/>
    <n v="-612.82000000000005"/>
    <s v="002"/>
  </r>
  <r>
    <s v="FEB-26"/>
    <x v="0"/>
    <s v="79010"/>
    <x v="16"/>
    <m/>
    <s v="Other Revenue - Expense Offset"/>
    <s v="210"/>
    <s v="Employee &amp; Labor Relations"/>
    <x v="1"/>
    <n v="167.85"/>
    <s v="002"/>
  </r>
  <r>
    <s v="FEB-26"/>
    <x v="0"/>
    <s v="79020"/>
    <x v="43"/>
    <s v="Member Dues - Individual"/>
    <s v="Member Dues - Individual"/>
    <s v="935"/>
    <s v="T&amp;D Safety and Learning &amp; Development"/>
    <x v="1"/>
    <n v="100"/>
    <s v="002"/>
  </r>
  <r>
    <s v="APR-26"/>
    <x v="0"/>
    <s v="79020"/>
    <x v="43"/>
    <s v="Member Dues - Individual"/>
    <s v="Member Dues - Individual"/>
    <s v="861"/>
    <s v="Procuremnt/Contr Svc"/>
    <x v="1"/>
    <n v="190"/>
    <s v="002"/>
  </r>
  <r>
    <s v="MAY-26"/>
    <x v="0"/>
    <s v="79020"/>
    <x v="43"/>
    <s v="Member Dues - Individual"/>
    <s v="Member Dues - Individual"/>
    <s v="861"/>
    <s v="Procuremnt/Contr Svc"/>
    <x v="1"/>
    <n v="240"/>
    <s v="002"/>
  </r>
  <r>
    <s v="FEB-26"/>
    <x v="0"/>
    <s v="79020"/>
    <x v="43"/>
    <s v="Member Dues - Individual"/>
    <s v="Member Dues - Individual"/>
    <s v="805"/>
    <s v="Corp Environmental Services"/>
    <x v="1"/>
    <n v="402.9"/>
    <s v="002"/>
  </r>
  <r>
    <s v="JAN-26"/>
    <x v="0"/>
    <s v="79020"/>
    <x v="43"/>
    <s v="Member Dues - Individual"/>
    <s v="Member Dues - Individual"/>
    <s v="805"/>
    <s v="Corp Environmental Services"/>
    <x v="1"/>
    <n v="519.6"/>
    <s v="002"/>
  </r>
  <r>
    <s v="MAR-26"/>
    <x v="0"/>
    <s v="79020"/>
    <x v="43"/>
    <s v="Member Dues - Individual"/>
    <s v="Member Dues - Individual"/>
    <s v="805"/>
    <s v="Corp Environmental Services"/>
    <x v="1"/>
    <n v="195"/>
    <s v="002"/>
  </r>
  <r>
    <s v="MAR-26"/>
    <x v="0"/>
    <s v="79020"/>
    <x v="43"/>
    <s v="Member Dues - Individual"/>
    <s v="Member Dues - Individual"/>
    <s v="661"/>
    <s v="SPG Personnel Svcs"/>
    <x v="1"/>
    <n v="163.52000000000001"/>
    <s v="002"/>
  </r>
  <r>
    <s v="MAR-26"/>
    <x v="0"/>
    <s v="79020"/>
    <x v="43"/>
    <m/>
    <s v="Member Dues - Individual"/>
    <s v="661"/>
    <s v="SPG Personnel Svcs"/>
    <x v="1"/>
    <n v="-81.760000000000005"/>
    <s v="002"/>
  </r>
  <r>
    <s v="MAY-26"/>
    <x v="0"/>
    <s v="79020"/>
    <x v="43"/>
    <s v="Member Dues - Individual"/>
    <s v="Member Dues - Individual"/>
    <s v="658"/>
    <s v="SPG Business Support"/>
    <x v="1"/>
    <n v="300"/>
    <s v="002"/>
  </r>
  <r>
    <s v="MAY-26"/>
    <x v="0"/>
    <s v="79020"/>
    <x v="43"/>
    <m/>
    <s v="Member Dues - Individual"/>
    <s v="658"/>
    <s v="SPG Business Support"/>
    <x v="1"/>
    <n v="-150"/>
    <s v="002"/>
  </r>
  <r>
    <s v="APR-26"/>
    <x v="0"/>
    <s v="79020"/>
    <x v="43"/>
    <m/>
    <s v="Member Dues - Individual"/>
    <s v="650"/>
    <s v="SPG Plant Manager"/>
    <x v="1"/>
    <n v="-55.5"/>
    <s v="002"/>
  </r>
  <r>
    <s v="FEB-26"/>
    <x v="0"/>
    <s v="79020"/>
    <x v="43"/>
    <s v="Member Dues - Individual"/>
    <s v="Member Dues - Individual"/>
    <s v="650"/>
    <s v="SPG Plant Manager"/>
    <x v="1"/>
    <n v="157.75"/>
    <s v="002"/>
  </r>
  <r>
    <s v="FEB-26"/>
    <x v="0"/>
    <s v="79020"/>
    <x v="43"/>
    <m/>
    <s v="Member Dues - Individual"/>
    <s v="650"/>
    <s v="SPG Plant Manager"/>
    <x v="1"/>
    <n v="-78.87"/>
    <s v="002"/>
  </r>
  <r>
    <s v="MAR-26"/>
    <x v="0"/>
    <s v="79020"/>
    <x v="43"/>
    <s v="Member Dues - Individual"/>
    <s v="Member Dues - Individual"/>
    <s v="650"/>
    <s v="SPG Plant Manager"/>
    <x v="1"/>
    <n v="294.44"/>
    <s v="002"/>
  </r>
  <r>
    <s v="MAR-26"/>
    <x v="0"/>
    <s v="79020"/>
    <x v="43"/>
    <m/>
    <s v="Member Dues - Individual"/>
    <s v="650"/>
    <s v="SPG Plant Manager"/>
    <x v="1"/>
    <n v="-147.22"/>
    <s v="002"/>
  </r>
  <r>
    <s v="FEB-26"/>
    <x v="0"/>
    <s v="79020"/>
    <x v="43"/>
    <s v="Member Dues - Individual"/>
    <s v="Member Dues - Individual"/>
    <s v="500"/>
    <s v="Energy Res Adm"/>
    <x v="1"/>
    <n v="265"/>
    <s v="002"/>
  </r>
  <r>
    <s v="APR-26"/>
    <x v="0"/>
    <s v="79020"/>
    <x v="43"/>
    <s v="Member Dues - Individual"/>
    <s v="Member Dues - Individual"/>
    <s v="400"/>
    <s v="Capital Resources"/>
    <x v="1"/>
    <n v="3300"/>
    <s v="002"/>
  </r>
  <r>
    <s v="JUN-26"/>
    <x v="0"/>
    <s v="79020"/>
    <x v="43"/>
    <s v="Member Dues - Individual"/>
    <s v="Member Dues - Individual"/>
    <s v="400"/>
    <s v="Capital Resources"/>
    <x v="1"/>
    <n v="424"/>
    <s v="002"/>
  </r>
  <r>
    <s v="MAY-26"/>
    <x v="0"/>
    <s v="79020"/>
    <x v="43"/>
    <s v="Member Dues - Individual"/>
    <s v="Member Dues - Individual"/>
    <s v="400"/>
    <s v="Capital Resources"/>
    <x v="1"/>
    <n v="374"/>
    <s v="002"/>
  </r>
  <r>
    <s v="FEB-26"/>
    <x v="0"/>
    <s v="79020"/>
    <x v="43"/>
    <s v="Member Dues - Individual"/>
    <s v="Member Dues - Individual"/>
    <s v="375"/>
    <s v="Investor Relations"/>
    <x v="1"/>
    <n v="155"/>
    <s v="002"/>
  </r>
  <r>
    <s v="FEB-26"/>
    <x v="0"/>
    <s v="79020"/>
    <x v="43"/>
    <s v="Member Dues - Individual"/>
    <s v="Member Dues - Individual"/>
    <s v="370"/>
    <s v="Budget, Planning &amp; Analysis"/>
    <x v="1"/>
    <n v="175"/>
    <s v="002"/>
  </r>
  <r>
    <s v="FEB-26"/>
    <x v="0"/>
    <s v="79020"/>
    <x v="43"/>
    <s v="Member Dues - Individual"/>
    <s v="Member Dues - Individual"/>
    <s v="362"/>
    <s v="Financial Planning &amp; Analysis"/>
    <x v="1"/>
    <n v="300"/>
    <s v="002"/>
  </r>
  <r>
    <s v="JUN-26"/>
    <x v="0"/>
    <s v="79020"/>
    <x v="43"/>
    <s v="Member Dues - Individual"/>
    <s v="Member Dues - Individual"/>
    <s v="362"/>
    <s v="Financial Planning &amp; Analysis"/>
    <x v="1"/>
    <n v="16.989999999999998"/>
    <s v="002"/>
  </r>
  <r>
    <s v="MAY-26"/>
    <x v="0"/>
    <s v="79020"/>
    <x v="43"/>
    <s v="Member Dues - Individual"/>
    <s v="Member Dues - Individual"/>
    <s v="362"/>
    <s v="Financial Planning &amp; Analysis"/>
    <x v="1"/>
    <n v="85"/>
    <s v="002"/>
  </r>
  <r>
    <s v="JAN-26"/>
    <x v="0"/>
    <s v="79020"/>
    <x v="43"/>
    <s v="Member Dues - Individual"/>
    <s v="Member Dues - Individual"/>
    <s v="360"/>
    <s v="Treasury Services"/>
    <x v="1"/>
    <n v="545"/>
    <s v="002"/>
  </r>
  <r>
    <s v="JAN-26"/>
    <x v="0"/>
    <s v="79020"/>
    <x v="43"/>
    <s v="Member Dues - Individual"/>
    <s v="Member Dues - Individual"/>
    <s v="357"/>
    <s v="Business Applications"/>
    <x v="1"/>
    <n v="615"/>
    <s v="002"/>
  </r>
  <r>
    <s v="JAN-26"/>
    <x v="0"/>
    <s v="79020"/>
    <x v="43"/>
    <m/>
    <s v="Member Dues - Individual"/>
    <s v="357"/>
    <s v="Business Applications"/>
    <x v="1"/>
    <n v="-159.84"/>
    <s v="002"/>
  </r>
  <r>
    <s v="FEB-26"/>
    <x v="0"/>
    <s v="79020"/>
    <x v="43"/>
    <s v="Member Dues - Individual"/>
    <s v="Member Dues - Individual"/>
    <s v="356"/>
    <s v="IS PMO"/>
    <x v="1"/>
    <n v="319.19"/>
    <s v="002"/>
  </r>
  <r>
    <s v="FEB-26"/>
    <x v="0"/>
    <s v="79020"/>
    <x v="43"/>
    <m/>
    <s v="Member Dues - Individual"/>
    <s v="356"/>
    <s v="IS PMO"/>
    <x v="1"/>
    <n v="-82.96"/>
    <s v="002"/>
  </r>
  <r>
    <s v="JUN-26"/>
    <x v="0"/>
    <s v="79020"/>
    <x v="43"/>
    <s v="Member Dues - Individual"/>
    <s v="Member Dues - Individual"/>
    <s v="356"/>
    <s v="IS PMO"/>
    <x v="1"/>
    <n v="378"/>
    <s v="002"/>
  </r>
  <r>
    <s v="JUN-26"/>
    <x v="0"/>
    <s v="79020"/>
    <x v="43"/>
    <m/>
    <s v="Member Dues - Individual"/>
    <s v="356"/>
    <s v="IS PMO"/>
    <x v="1"/>
    <n v="-98.24"/>
    <s v="002"/>
  </r>
  <r>
    <s v="MAR-26"/>
    <x v="0"/>
    <s v="79020"/>
    <x v="43"/>
    <s v="Member Dues - Individual"/>
    <s v="Member Dues - Individual"/>
    <s v="356"/>
    <s v="IS PMO"/>
    <x v="1"/>
    <n v="75"/>
    <s v="002"/>
  </r>
  <r>
    <s v="MAR-26"/>
    <x v="0"/>
    <s v="79020"/>
    <x v="43"/>
    <m/>
    <s v="Member Dues - Individual"/>
    <s v="356"/>
    <s v="IS PMO"/>
    <x v="1"/>
    <n v="-19.5"/>
    <s v="002"/>
  </r>
  <r>
    <s v="FEB-26"/>
    <x v="0"/>
    <s v="79020"/>
    <x v="43"/>
    <s v="Member Dues - Individual"/>
    <s v="Member Dues - Individual"/>
    <s v="354"/>
    <s v="Enterprise Cyber Security"/>
    <x v="1"/>
    <n v="692.41"/>
    <s v="002"/>
  </r>
  <r>
    <s v="MAY-26"/>
    <x v="0"/>
    <s v="79020"/>
    <x v="43"/>
    <s v="Member Dues - Individual"/>
    <s v="Member Dues - Individual"/>
    <s v="354"/>
    <s v="Enterprise Cyber Security"/>
    <x v="1"/>
    <n v="135"/>
    <s v="002"/>
  </r>
  <r>
    <s v="MAY-26"/>
    <x v="0"/>
    <s v="79020"/>
    <x v="43"/>
    <m/>
    <s v="Member Dues - Individual"/>
    <s v="354"/>
    <s v="Enterprise Cyber Security"/>
    <x v="1"/>
    <n v="-35.090000000000003"/>
    <s v="002"/>
  </r>
  <r>
    <s v="JUN-26"/>
    <x v="0"/>
    <s v="79020"/>
    <x v="43"/>
    <s v="Member Dues - Individual"/>
    <s v="Member Dues - Individual"/>
    <s v="326"/>
    <s v="Financial Sys &amp; Process Analysis"/>
    <x v="1"/>
    <n v="50"/>
    <s v="002"/>
  </r>
  <r>
    <s v="JUN-26"/>
    <x v="0"/>
    <s v="79020"/>
    <x v="43"/>
    <s v="Member Dues - Individual"/>
    <s v="Member Dues - Individual"/>
    <s v="321"/>
    <s v="External Reporting"/>
    <x v="1"/>
    <n v="300"/>
    <s v="002"/>
  </r>
  <r>
    <s v="MAY-26"/>
    <x v="0"/>
    <s v="79020"/>
    <x v="43"/>
    <s v="Member Dues - Individual"/>
    <s v="Member Dues - Individual"/>
    <s v="321"/>
    <s v="External Reporting"/>
    <x v="1"/>
    <n v="300"/>
    <s v="002"/>
  </r>
  <r>
    <s v="FEB-26"/>
    <x v="0"/>
    <s v="79020"/>
    <x v="43"/>
    <s v="Member Dues - Individual"/>
    <s v="Member Dues - Individual"/>
    <s v="320"/>
    <s v="Corporate Accounting"/>
    <x v="1"/>
    <n v="300"/>
    <s v="002"/>
  </r>
  <r>
    <s v="MAR-26"/>
    <x v="0"/>
    <s v="79020"/>
    <x v="43"/>
    <s v="Member Dues - Individual"/>
    <s v="Member Dues - Individual"/>
    <s v="305"/>
    <s v="Controller Adm"/>
    <x v="1"/>
    <n v="76.5"/>
    <s v="002"/>
  </r>
  <r>
    <s v="APR-26"/>
    <x v="0"/>
    <s v="79020"/>
    <x v="43"/>
    <s v="Member Dues - Individual"/>
    <s v="Member Dues - Individual"/>
    <s v="251"/>
    <s v="Beneficial Electrification"/>
    <x v="1"/>
    <n v="250"/>
    <s v="002"/>
  </r>
  <r>
    <s v="JAN-26"/>
    <x v="0"/>
    <s v="79020"/>
    <x v="43"/>
    <s v="Member Dues - Individual"/>
    <s v="Member Dues - Individual"/>
    <s v="229"/>
    <s v="Cust Experience / Marketing"/>
    <x v="1"/>
    <n v="1415"/>
    <s v="002"/>
  </r>
  <r>
    <s v="JAN-26"/>
    <x v="0"/>
    <s v="79020"/>
    <x v="43"/>
    <s v="Member Dues - Individual"/>
    <s v="Member Dues - Individual"/>
    <s v="227"/>
    <s v="Corporate Communications"/>
    <x v="1"/>
    <n v="368"/>
    <s v="002"/>
  </r>
  <r>
    <s v="FEB-26"/>
    <x v="0"/>
    <s v="79020"/>
    <x v="43"/>
    <s v="Member Dues - Individual"/>
    <s v="Member Dues - Individual"/>
    <s v="226"/>
    <s v="Community Investment"/>
    <x v="1"/>
    <n v="658.5"/>
    <s v="002"/>
  </r>
  <r>
    <s v="FEB-26"/>
    <x v="0"/>
    <s v="79020"/>
    <x v="43"/>
    <s v="Member Dues - Individual"/>
    <s v="Member Dues - Individual"/>
    <s v="212"/>
    <s v="Comp &amp; Benefits"/>
    <x v="1"/>
    <n v="498"/>
    <s v="002"/>
  </r>
  <r>
    <s v="MAR-26"/>
    <x v="0"/>
    <s v="79020"/>
    <x v="43"/>
    <s v="Member Dues - Individual"/>
    <s v="Member Dues - Individual"/>
    <s v="212"/>
    <s v="Comp &amp; Benefits"/>
    <x v="1"/>
    <n v="0"/>
    <s v="002"/>
  </r>
  <r>
    <s v="FEB-26"/>
    <x v="0"/>
    <s v="79020"/>
    <x v="43"/>
    <s v="Member Dues - Individual"/>
    <s v="Member Dues - Individual"/>
    <s v="209"/>
    <s v="Compensation &amp; Benefits"/>
    <x v="1"/>
    <n v="0"/>
    <s v="002"/>
  </r>
  <r>
    <s v="MAY-26"/>
    <x v="0"/>
    <s v="79020"/>
    <x v="43"/>
    <s v="Member Dues - Individual"/>
    <s v="Member Dues - Individual"/>
    <s v="209"/>
    <s v="Compensation &amp; Benefits"/>
    <x v="1"/>
    <n v="275"/>
    <s v="002"/>
  </r>
  <r>
    <s v="APR-26"/>
    <x v="0"/>
    <s v="79020"/>
    <x v="43"/>
    <s v="Member Dues - Individual"/>
    <s v="Member Dues - Individual"/>
    <s v="201"/>
    <s v="HR Operations"/>
    <x v="1"/>
    <n v="780"/>
    <s v="002"/>
  </r>
  <r>
    <s v="FEB-26"/>
    <x v="0"/>
    <s v="79020"/>
    <x v="43"/>
    <s v="Member Dues - Individual"/>
    <s v="Member Dues - Individual"/>
    <s v="195"/>
    <s v="Safety"/>
    <x v="1"/>
    <n v="297"/>
    <s v="002"/>
  </r>
  <r>
    <s v="JUN-26"/>
    <x v="0"/>
    <s v="79020"/>
    <x v="43"/>
    <s v="Member Dues - Individual"/>
    <s v="Member Dues - Individual"/>
    <s v="192"/>
    <s v="UES Support"/>
    <x v="1"/>
    <n v="300"/>
    <s v="002"/>
  </r>
  <r>
    <s v="JUN-26"/>
    <x v="0"/>
    <s v="79020"/>
    <x v="43"/>
    <m/>
    <s v="Member Dues - Individual"/>
    <s v="192"/>
    <s v="UES Support"/>
    <x v="1"/>
    <n v="0"/>
    <s v="002"/>
  </r>
  <r>
    <s v="JAN-26"/>
    <x v="0"/>
    <s v="79020"/>
    <x v="43"/>
    <s v="Member Dues - Individual"/>
    <s v="Member Dues - Individual"/>
    <s v="162"/>
    <s v="Corporate Security"/>
    <x v="1"/>
    <n v="1135.5"/>
    <s v="002"/>
  </r>
  <r>
    <s v="JAN-26"/>
    <x v="0"/>
    <s v="79020"/>
    <x v="43"/>
    <s v="Member Dues - Individual"/>
    <s v="Member Dues - Individual"/>
    <s v="160"/>
    <s v="Legal"/>
    <x v="1"/>
    <n v="570"/>
    <s v="002"/>
  </r>
  <r>
    <s v="JAN-26"/>
    <x v="0"/>
    <s v="79020"/>
    <x v="43"/>
    <s v="Member Dues - Individual"/>
    <s v="Member Dues - Individual"/>
    <s v="140"/>
    <s v="Regulatory Counsel"/>
    <x v="1"/>
    <n v="505"/>
    <s v="002"/>
  </r>
  <r>
    <s v="FEB-26"/>
    <x v="0"/>
    <s v="79020"/>
    <x v="43"/>
    <s v="Member Dues - Individual"/>
    <s v="Member Dues - Individual"/>
    <s v="100"/>
    <s v="CEO Adm"/>
    <x v="1"/>
    <n v="2.16"/>
    <s v="002"/>
  </r>
  <r>
    <s v="JAN-26"/>
    <x v="0"/>
    <s v="79020"/>
    <x v="43"/>
    <s v="Member Dues - Individual"/>
    <s v="Member Dues - Individual"/>
    <s v="100"/>
    <s v="CEO Adm"/>
    <x v="1"/>
    <n v="675"/>
    <s v="002"/>
  </r>
  <r>
    <s v="MAR-26"/>
    <x v="0"/>
    <s v="79020"/>
    <x v="43"/>
    <s v="Member Dues - Individual"/>
    <s v="Member Dues - Individual"/>
    <s v="100"/>
    <s v="CEO Adm"/>
    <x v="1"/>
    <n v="-2.16"/>
    <s v="002"/>
  </r>
  <r>
    <s v="MAR-26"/>
    <x v="0"/>
    <s v="79020"/>
    <x v="16"/>
    <m/>
    <s v="Other Revenue - Expense Offset"/>
    <s v="661"/>
    <s v="SPG Personnel Svcs"/>
    <x v="1"/>
    <n v="-40.880000000000003"/>
    <s v="002"/>
  </r>
  <r>
    <s v="MAY-26"/>
    <x v="0"/>
    <s v="79020"/>
    <x v="16"/>
    <m/>
    <s v="Other Revenue - Expense Offset"/>
    <s v="658"/>
    <s v="SPG Business Support"/>
    <x v="1"/>
    <n v="-75"/>
    <s v="002"/>
  </r>
  <r>
    <s v="APR-26"/>
    <x v="0"/>
    <s v="79020"/>
    <x v="16"/>
    <m/>
    <s v="Other Revenue - Expense Offset"/>
    <s v="650"/>
    <s v="SPG Plant Manager"/>
    <x v="1"/>
    <n v="27.75"/>
    <s v="002"/>
  </r>
  <r>
    <s v="FEB-26"/>
    <x v="0"/>
    <s v="79020"/>
    <x v="16"/>
    <m/>
    <s v="Other Revenue - Expense Offset"/>
    <s v="650"/>
    <s v="SPG Plant Manager"/>
    <x v="1"/>
    <n v="-39.43"/>
    <s v="002"/>
  </r>
  <r>
    <s v="MAR-26"/>
    <x v="0"/>
    <s v="79020"/>
    <x v="16"/>
    <m/>
    <s v="Other Revenue - Expense Offset"/>
    <s v="650"/>
    <s v="SPG Plant Manager"/>
    <x v="1"/>
    <n v="-73.61"/>
    <s v="002"/>
  </r>
  <r>
    <s v="MAY-26"/>
    <x v="0"/>
    <s v="79070"/>
    <x v="44"/>
    <s v="Printing &amp; Mailing"/>
    <s v="Printing &amp; Mailing"/>
    <s v="932"/>
    <s v="Asset Management"/>
    <x v="1"/>
    <n v="65.319999999999993"/>
    <s v="002"/>
  </r>
  <r>
    <s v="APR-26"/>
    <x v="0"/>
    <s v="79070"/>
    <x v="44"/>
    <s v="Printing &amp; Mailing"/>
    <s v="Printing &amp; Mailing"/>
    <s v="653"/>
    <s v="SPG Safety/Security"/>
    <x v="1"/>
    <n v="74.16"/>
    <s v="002"/>
  </r>
  <r>
    <s v="APR-26"/>
    <x v="0"/>
    <s v="79070"/>
    <x v="44"/>
    <m/>
    <s v="Printing &amp; Mailing"/>
    <s v="653"/>
    <s v="SPG Safety/Security"/>
    <x v="1"/>
    <n v="-37.08"/>
    <s v="002"/>
  </r>
  <r>
    <s v="APR-26"/>
    <x v="0"/>
    <s v="79070"/>
    <x v="44"/>
    <s v="Printing &amp; Mailing"/>
    <s v="Printing &amp; Mailing"/>
    <s v="387"/>
    <s v="Commercial Account Services"/>
    <x v="1"/>
    <n v="11.9"/>
    <s v="002"/>
  </r>
  <r>
    <s v="APR-26"/>
    <x v="0"/>
    <s v="79070"/>
    <x v="44"/>
    <s v="Printing &amp; Mailing"/>
    <s v="Printing &amp; Mailing"/>
    <s v="264"/>
    <s v="Mail Services"/>
    <x v="1"/>
    <n v="14382.2"/>
    <s v="002"/>
  </r>
  <r>
    <s v="FEB-26"/>
    <x v="0"/>
    <s v="79070"/>
    <x v="44"/>
    <s v="Printing &amp; Mailing"/>
    <s v="Printing &amp; Mailing"/>
    <s v="264"/>
    <s v="Mail Services"/>
    <x v="1"/>
    <n v="10560.93"/>
    <s v="002"/>
  </r>
  <r>
    <s v="JAN-26"/>
    <x v="0"/>
    <s v="79070"/>
    <x v="44"/>
    <s v="Printing &amp; Mailing"/>
    <s v="Printing &amp; Mailing"/>
    <s v="264"/>
    <s v="Mail Services"/>
    <x v="1"/>
    <n v="9527.85"/>
    <s v="002"/>
  </r>
  <r>
    <s v="JUN-26"/>
    <x v="0"/>
    <s v="79070"/>
    <x v="44"/>
    <s v="Printing &amp; Mailing"/>
    <s v="Printing &amp; Mailing"/>
    <s v="264"/>
    <s v="Mail Services"/>
    <x v="1"/>
    <n v="9621.7800000000007"/>
    <s v="002"/>
  </r>
  <r>
    <s v="MAR-26"/>
    <x v="0"/>
    <s v="79070"/>
    <x v="44"/>
    <s v="Printing &amp; Mailing"/>
    <s v="Printing &amp; Mailing"/>
    <s v="264"/>
    <s v="Mail Services"/>
    <x v="1"/>
    <n v="13416.73"/>
    <s v="002"/>
  </r>
  <r>
    <s v="MAY-26"/>
    <x v="0"/>
    <s v="79070"/>
    <x v="44"/>
    <s v="Printing &amp; Mailing"/>
    <s v="Printing &amp; Mailing"/>
    <s v="264"/>
    <s v="Mail Services"/>
    <x v="1"/>
    <n v="6610.7"/>
    <s v="002"/>
  </r>
  <r>
    <s v="MAY-26"/>
    <x v="0"/>
    <s v="79070"/>
    <x v="44"/>
    <m/>
    <s v="Printing &amp; Mailing"/>
    <s v="264"/>
    <s v="Mail Services"/>
    <x v="1"/>
    <n v="-228.14"/>
    <s v="002"/>
  </r>
  <r>
    <s v="MAR-26"/>
    <x v="0"/>
    <s v="79070"/>
    <x v="44"/>
    <s v="Printing &amp; Mailing"/>
    <s v="Printing &amp; Mailing"/>
    <s v="140"/>
    <s v="Regulatory Counsel"/>
    <x v="1"/>
    <n v="2"/>
    <s v="002"/>
  </r>
  <r>
    <s v="APR-26"/>
    <x v="0"/>
    <s v="79070"/>
    <x v="16"/>
    <m/>
    <s v="Other Revenue - Expense Offset"/>
    <s v="653"/>
    <s v="SPG Safety/Security"/>
    <x v="1"/>
    <n v="-18.54"/>
    <s v="002"/>
  </r>
  <r>
    <s v="MAY-26"/>
    <x v="0"/>
    <s v="79110"/>
    <x v="45"/>
    <s v="Permits &amp; Licenses"/>
    <s v="Permits &amp; Licenses"/>
    <s v="510"/>
    <s v="Gila, Luna &amp; Renewable Admin"/>
    <x v="1"/>
    <n v="4171.5"/>
    <s v="002"/>
  </r>
  <r>
    <s v="MAY-26"/>
    <x v="0"/>
    <s v="79110"/>
    <x v="45"/>
    <m/>
    <s v="Permits &amp; Licenses"/>
    <s v="510"/>
    <s v="Gila, Luna &amp; Renewable Admin"/>
    <x v="1"/>
    <n v="-1042.8800000000001"/>
    <s v="002"/>
  </r>
  <r>
    <s v="FEB-26"/>
    <x v="0"/>
    <s v="79110"/>
    <x v="45"/>
    <s v="Permits &amp; Licenses"/>
    <s v="Permits &amp; Licenses"/>
    <s v="162"/>
    <s v="Corporate Security"/>
    <x v="1"/>
    <n v="5"/>
    <s v="002"/>
  </r>
  <r>
    <s v="APR-26"/>
    <x v="0"/>
    <s v="79120"/>
    <x v="46"/>
    <s v="Postage"/>
    <s v="Postage"/>
    <s v="661"/>
    <s v="SPG Personnel Svcs"/>
    <x v="1"/>
    <n v="21.18"/>
    <s v="002"/>
  </r>
  <r>
    <s v="APR-26"/>
    <x v="0"/>
    <s v="79120"/>
    <x v="46"/>
    <m/>
    <s v="Postage"/>
    <s v="661"/>
    <s v="SPG Personnel Svcs"/>
    <x v="1"/>
    <n v="-10.58"/>
    <s v="002"/>
  </r>
  <r>
    <s v="MAY-26"/>
    <x v="0"/>
    <s v="79120"/>
    <x v="46"/>
    <s v="Postage"/>
    <s v="Postage"/>
    <s v="661"/>
    <s v="SPG Personnel Svcs"/>
    <x v="1"/>
    <n v="199.56"/>
    <s v="002"/>
  </r>
  <r>
    <s v="MAY-26"/>
    <x v="0"/>
    <s v="79120"/>
    <x v="46"/>
    <m/>
    <s v="Postage"/>
    <s v="661"/>
    <s v="SPG Personnel Svcs"/>
    <x v="1"/>
    <n v="-99.76"/>
    <s v="002"/>
  </r>
  <r>
    <s v="MAR-26"/>
    <x v="0"/>
    <s v="79120"/>
    <x v="46"/>
    <s v="Postage"/>
    <s v="Postage"/>
    <s v="650"/>
    <s v="SPG Plant Manager"/>
    <x v="1"/>
    <n v="15.51"/>
    <s v="002"/>
  </r>
  <r>
    <s v="MAR-26"/>
    <x v="0"/>
    <s v="79120"/>
    <x v="46"/>
    <m/>
    <s v="Postage"/>
    <s v="650"/>
    <s v="SPG Plant Manager"/>
    <x v="1"/>
    <n v="-7.75"/>
    <s v="002"/>
  </r>
  <r>
    <s v="JAN-26"/>
    <x v="0"/>
    <s v="79120"/>
    <x v="46"/>
    <s v="Postage"/>
    <s v="Postage"/>
    <s v="467"/>
    <s v="ER Ops Excellence and Reliability"/>
    <x v="1"/>
    <n v="14.1"/>
    <s v="002"/>
  </r>
  <r>
    <s v="APR-26"/>
    <x v="0"/>
    <s v="79120"/>
    <x v="46"/>
    <s v="Postage"/>
    <s v="Postage"/>
    <s v="264"/>
    <s v="Mail Services"/>
    <x v="1"/>
    <n v="67833.899999999994"/>
    <s v="002"/>
  </r>
  <r>
    <s v="FEB-26"/>
    <x v="0"/>
    <s v="79120"/>
    <x v="46"/>
    <s v="Postage"/>
    <s v="Postage"/>
    <s v="264"/>
    <s v="Mail Services"/>
    <x v="1"/>
    <n v="22833.9"/>
    <s v="002"/>
  </r>
  <r>
    <s v="JAN-26"/>
    <x v="0"/>
    <s v="79120"/>
    <x v="46"/>
    <s v="Postage"/>
    <s v="Postage"/>
    <s v="264"/>
    <s v="Mail Services"/>
    <x v="1"/>
    <n v="23203.9"/>
    <s v="002"/>
  </r>
  <r>
    <s v="JUN-26"/>
    <x v="0"/>
    <s v="79120"/>
    <x v="46"/>
    <s v="Postage"/>
    <s v="Postage"/>
    <s v="264"/>
    <s v="Mail Services"/>
    <x v="1"/>
    <n v="37833.9"/>
    <s v="002"/>
  </r>
  <r>
    <s v="MAR-26"/>
    <x v="0"/>
    <s v="79120"/>
    <x v="46"/>
    <s v="Postage"/>
    <s v="Postage"/>
    <s v="264"/>
    <s v="Mail Services"/>
    <x v="1"/>
    <n v="57700"/>
    <s v="002"/>
  </r>
  <r>
    <s v="MAY-26"/>
    <x v="0"/>
    <s v="79120"/>
    <x v="46"/>
    <s v="Postage"/>
    <s v="Postage"/>
    <s v="264"/>
    <s v="Mail Services"/>
    <x v="1"/>
    <n v="22833.9"/>
    <s v="002"/>
  </r>
  <r>
    <s v="APR-26"/>
    <x v="0"/>
    <s v="79120"/>
    <x v="16"/>
    <m/>
    <s v="Other Revenue - Expense Offset"/>
    <s v="661"/>
    <s v="SPG Personnel Svcs"/>
    <x v="1"/>
    <n v="-5.28"/>
    <s v="002"/>
  </r>
  <r>
    <s v="MAY-26"/>
    <x v="0"/>
    <s v="79120"/>
    <x v="16"/>
    <m/>
    <s v="Other Revenue - Expense Offset"/>
    <s v="661"/>
    <s v="SPG Personnel Svcs"/>
    <x v="1"/>
    <n v="-49.86"/>
    <s v="002"/>
  </r>
  <r>
    <s v="MAR-26"/>
    <x v="0"/>
    <s v="79120"/>
    <x v="16"/>
    <m/>
    <s v="Other Revenue - Expense Offset"/>
    <s v="650"/>
    <s v="SPG Plant Manager"/>
    <x v="1"/>
    <n v="-3.87"/>
    <s v="002"/>
  </r>
  <r>
    <s v="APR-26"/>
    <x v="0"/>
    <s v="79200"/>
    <x v="22"/>
    <m/>
    <s v="Materials Purchased"/>
    <s v="993"/>
    <s v="Fleet Services"/>
    <x v="1"/>
    <n v="13987.01"/>
    <s v="002"/>
  </r>
  <r>
    <s v="FEB-26"/>
    <x v="0"/>
    <s v="79200"/>
    <x v="22"/>
    <m/>
    <s v="Materials Purchased"/>
    <s v="993"/>
    <s v="Fleet Services"/>
    <x v="1"/>
    <n v="776.53"/>
    <s v="002"/>
  </r>
  <r>
    <s v="JUN-26"/>
    <x v="0"/>
    <s v="79200"/>
    <x v="22"/>
    <m/>
    <s v="Materials Purchased"/>
    <s v="993"/>
    <s v="Fleet Services"/>
    <x v="1"/>
    <n v="5819.69"/>
    <s v="002"/>
  </r>
  <r>
    <s v="MAR-26"/>
    <x v="0"/>
    <s v="79200"/>
    <x v="22"/>
    <m/>
    <s v="Materials Purchased"/>
    <s v="993"/>
    <s v="Fleet Services"/>
    <x v="1"/>
    <n v="-726.75"/>
    <s v="002"/>
  </r>
  <r>
    <s v="MAY-26"/>
    <x v="0"/>
    <s v="79200"/>
    <x v="22"/>
    <m/>
    <s v="Materials Purchased"/>
    <s v="993"/>
    <s v="Fleet Services"/>
    <x v="1"/>
    <n v="-13019.29"/>
    <s v="002"/>
  </r>
  <r>
    <s v="JAN-26"/>
    <x v="0"/>
    <s v="79200"/>
    <x v="22"/>
    <m/>
    <s v="Materials Purchased"/>
    <s v="982"/>
    <s v="Elec Repair/Test Fac"/>
    <x v="1"/>
    <n v="-283.57"/>
    <s v="002"/>
  </r>
  <r>
    <s v="APR-26"/>
    <x v="0"/>
    <s v="79200"/>
    <x v="22"/>
    <m/>
    <s v="Materials Purchased"/>
    <s v="981"/>
    <s v="Subst Const/Maint"/>
    <x v="1"/>
    <n v="-2259.86"/>
    <s v="002"/>
  </r>
  <r>
    <s v="FEB-26"/>
    <x v="0"/>
    <s v="79200"/>
    <x v="22"/>
    <m/>
    <s v="Materials Purchased"/>
    <s v="981"/>
    <s v="Subst Const/Maint"/>
    <x v="1"/>
    <n v="-4112.45"/>
    <s v="002"/>
  </r>
  <r>
    <s v="JAN-26"/>
    <x v="0"/>
    <s v="79200"/>
    <x v="22"/>
    <m/>
    <s v="Materials Purchased"/>
    <s v="981"/>
    <s v="Subst Const/Maint"/>
    <x v="1"/>
    <n v="4708"/>
    <s v="002"/>
  </r>
  <r>
    <s v="JUN-26"/>
    <x v="0"/>
    <s v="79200"/>
    <x v="22"/>
    <m/>
    <s v="Materials Purchased"/>
    <s v="981"/>
    <s v="Subst Const/Maint"/>
    <x v="1"/>
    <n v="-2189.3000000000002"/>
    <s v="002"/>
  </r>
  <r>
    <s v="MAR-26"/>
    <x v="0"/>
    <s v="79200"/>
    <x v="22"/>
    <m/>
    <s v="Materials Purchased"/>
    <s v="981"/>
    <s v="Subst Const/Maint"/>
    <x v="1"/>
    <n v="3017.31"/>
    <s v="002"/>
  </r>
  <r>
    <s v="MAY-26"/>
    <x v="0"/>
    <s v="79200"/>
    <x v="22"/>
    <m/>
    <s v="Materials Purchased"/>
    <s v="981"/>
    <s v="Subst Const/Maint"/>
    <x v="1"/>
    <n v="836.3"/>
    <s v="002"/>
  </r>
  <r>
    <s v="JUN-26"/>
    <x v="0"/>
    <s v="79200"/>
    <x v="22"/>
    <m/>
    <s v="Materials Purchased"/>
    <s v="940"/>
    <s v="Eng, CAO and CRP Admin"/>
    <x v="1"/>
    <n v="2306"/>
    <s v="002"/>
  </r>
  <r>
    <s v="APR-26"/>
    <x v="0"/>
    <s v="79200"/>
    <x v="22"/>
    <m/>
    <s v="Materials Purchased"/>
    <s v="928"/>
    <s v="Constr &amp; Maint Resources"/>
    <x v="1"/>
    <n v="-1868.77"/>
    <s v="002"/>
  </r>
  <r>
    <s v="FEB-26"/>
    <x v="0"/>
    <s v="79200"/>
    <x v="22"/>
    <m/>
    <s v="Materials Purchased"/>
    <s v="928"/>
    <s v="Constr &amp; Maint Resources"/>
    <x v="1"/>
    <n v="-14759.51"/>
    <s v="002"/>
  </r>
  <r>
    <s v="JAN-26"/>
    <x v="0"/>
    <s v="79200"/>
    <x v="22"/>
    <m/>
    <s v="Materials Purchased"/>
    <s v="928"/>
    <s v="Constr &amp; Maint Resources"/>
    <x v="1"/>
    <n v="12584.74"/>
    <s v="002"/>
  </r>
  <r>
    <s v="JUN-26"/>
    <x v="0"/>
    <s v="79200"/>
    <x v="22"/>
    <m/>
    <s v="Materials Purchased"/>
    <s v="928"/>
    <s v="Constr &amp; Maint Resources"/>
    <x v="1"/>
    <n v="5650.91"/>
    <s v="002"/>
  </r>
  <r>
    <s v="MAR-26"/>
    <x v="0"/>
    <s v="79200"/>
    <x v="22"/>
    <m/>
    <s v="Materials Purchased"/>
    <s v="928"/>
    <s v="Constr &amp; Maint Resources"/>
    <x v="1"/>
    <n v="483.07"/>
    <s v="002"/>
  </r>
  <r>
    <s v="MAY-26"/>
    <x v="0"/>
    <s v="79200"/>
    <x v="22"/>
    <m/>
    <s v="Materials Purchased"/>
    <s v="928"/>
    <s v="Constr &amp; Maint Resources"/>
    <x v="1"/>
    <n v="0"/>
    <s v="002"/>
  </r>
  <r>
    <s v="APR-26"/>
    <x v="0"/>
    <s v="79200"/>
    <x v="22"/>
    <m/>
    <s v="Materials Purchased"/>
    <s v="927"/>
    <s v="Maint, Trans and Trouble"/>
    <x v="1"/>
    <n v="-19647.57"/>
    <s v="002"/>
  </r>
  <r>
    <s v="FEB-26"/>
    <x v="0"/>
    <s v="79200"/>
    <x v="22"/>
    <m/>
    <s v="Materials Purchased"/>
    <s v="927"/>
    <s v="Maint, Trans and Trouble"/>
    <x v="1"/>
    <n v="108.7"/>
    <s v="002"/>
  </r>
  <r>
    <s v="JAN-26"/>
    <x v="0"/>
    <s v="79200"/>
    <x v="22"/>
    <m/>
    <s v="Materials Purchased"/>
    <s v="927"/>
    <s v="Maint, Trans and Trouble"/>
    <x v="1"/>
    <n v="10000.4"/>
    <s v="002"/>
  </r>
  <r>
    <s v="JUN-26"/>
    <x v="0"/>
    <s v="79200"/>
    <x v="22"/>
    <m/>
    <s v="Materials Purchased"/>
    <s v="927"/>
    <s v="Maint, Trans and Trouble"/>
    <x v="1"/>
    <n v="5228.5200000000004"/>
    <s v="002"/>
  </r>
  <r>
    <s v="MAR-26"/>
    <x v="0"/>
    <s v="79200"/>
    <x v="22"/>
    <m/>
    <s v="Materials Purchased"/>
    <s v="927"/>
    <s v="Maint, Trans and Trouble"/>
    <x v="1"/>
    <n v="9538.4699999999993"/>
    <s v="002"/>
  </r>
  <r>
    <s v="APR-26"/>
    <x v="0"/>
    <s v="79200"/>
    <x v="22"/>
    <m/>
    <s v="Materials Purchased"/>
    <s v="872"/>
    <s v="Warehouse"/>
    <x v="1"/>
    <n v="-15.61"/>
    <s v="002"/>
  </r>
  <r>
    <s v="MAR-26"/>
    <x v="0"/>
    <s v="79200"/>
    <x v="22"/>
    <m/>
    <s v="Materials Purchased"/>
    <s v="872"/>
    <s v="Warehouse"/>
    <x v="1"/>
    <n v="15.61"/>
    <s v="002"/>
  </r>
  <r>
    <s v="APR-26"/>
    <x v="0"/>
    <s v="79200"/>
    <x v="22"/>
    <m/>
    <s v="Materials Purchased"/>
    <s v="861"/>
    <s v="Procuremnt/Contr Svc"/>
    <x v="1"/>
    <n v="0"/>
    <s v="002"/>
  </r>
  <r>
    <s v="FEB-26"/>
    <x v="0"/>
    <s v="79200"/>
    <x v="22"/>
    <m/>
    <s v="Materials Purchased"/>
    <s v="861"/>
    <s v="Procuremnt/Contr Svc"/>
    <x v="1"/>
    <n v="3532.42"/>
    <s v="002"/>
  </r>
  <r>
    <s v="JAN-26"/>
    <x v="0"/>
    <s v="79200"/>
    <x v="22"/>
    <m/>
    <s v="Materials Purchased"/>
    <s v="861"/>
    <s v="Procuremnt/Contr Svc"/>
    <x v="1"/>
    <n v="4811.1400000000003"/>
    <s v="002"/>
  </r>
  <r>
    <s v="JUN-26"/>
    <x v="0"/>
    <s v="79200"/>
    <x v="22"/>
    <m/>
    <s v="Materials Purchased"/>
    <s v="861"/>
    <s v="Procuremnt/Contr Svc"/>
    <x v="1"/>
    <n v="54.24"/>
    <s v="002"/>
  </r>
  <r>
    <s v="MAR-26"/>
    <x v="0"/>
    <s v="79200"/>
    <x v="22"/>
    <m/>
    <s v="Materials Purchased"/>
    <s v="861"/>
    <s v="Procuremnt/Contr Svc"/>
    <x v="1"/>
    <n v="-3532.42"/>
    <s v="002"/>
  </r>
  <r>
    <s v="MAY-26"/>
    <x v="0"/>
    <s v="79200"/>
    <x v="22"/>
    <m/>
    <s v="Materials Purchased"/>
    <s v="861"/>
    <s v="Procuremnt/Contr Svc"/>
    <x v="1"/>
    <n v="-6052.6"/>
    <s v="002"/>
  </r>
  <r>
    <s v="JUN-26"/>
    <x v="0"/>
    <s v="79200"/>
    <x v="22"/>
    <m/>
    <s v="Materials Purchased"/>
    <s v="821"/>
    <s v="Oso Grande"/>
    <x v="1"/>
    <n v="2352.9499999999998"/>
    <s v="002"/>
  </r>
  <r>
    <s v="APR-26"/>
    <x v="0"/>
    <s v="79200"/>
    <x v="22"/>
    <m/>
    <s v="Materials Purchased"/>
    <s v="659"/>
    <s v="SPG Material Mgmt"/>
    <x v="1"/>
    <n v="-179.88"/>
    <s v="002"/>
  </r>
  <r>
    <s v="FEB-26"/>
    <x v="0"/>
    <s v="79200"/>
    <x v="22"/>
    <m/>
    <s v="Materials Purchased"/>
    <s v="659"/>
    <s v="SPG Material Mgmt"/>
    <x v="1"/>
    <n v="-4801.7299999999996"/>
    <s v="002"/>
  </r>
  <r>
    <s v="JAN-26"/>
    <x v="0"/>
    <s v="79200"/>
    <x v="22"/>
    <m/>
    <s v="Materials Purchased"/>
    <s v="659"/>
    <s v="SPG Material Mgmt"/>
    <x v="1"/>
    <n v="2861.91"/>
    <s v="002"/>
  </r>
  <r>
    <s v="JUN-26"/>
    <x v="0"/>
    <s v="79200"/>
    <x v="22"/>
    <m/>
    <s v="Materials Purchased"/>
    <s v="659"/>
    <s v="SPG Material Mgmt"/>
    <x v="1"/>
    <n v="-1166.73"/>
    <s v="002"/>
  </r>
  <r>
    <s v="MAR-26"/>
    <x v="0"/>
    <s v="79200"/>
    <x v="22"/>
    <m/>
    <s v="Materials Purchased"/>
    <s v="659"/>
    <s v="SPG Material Mgmt"/>
    <x v="1"/>
    <n v="0"/>
    <s v="002"/>
  </r>
  <r>
    <s v="MAY-26"/>
    <x v="0"/>
    <s v="79200"/>
    <x v="22"/>
    <m/>
    <s v="Materials Purchased"/>
    <s v="659"/>
    <s v="SPG Material Mgmt"/>
    <x v="1"/>
    <n v="1166.73"/>
    <m/>
  </r>
  <r>
    <s v="JAN-26"/>
    <x v="0"/>
    <s v="79200"/>
    <x v="22"/>
    <m/>
    <s v="Materials Purchased"/>
    <s v="657"/>
    <s v="SPG 3 4 E&amp;I WF/WT"/>
    <x v="1"/>
    <n v="-3332.5"/>
    <s v="002"/>
  </r>
  <r>
    <s v="JUN-26"/>
    <x v="0"/>
    <s v="79200"/>
    <x v="22"/>
    <m/>
    <s v="Materials Purchased"/>
    <s v="502"/>
    <s v="ER Environmental"/>
    <x v="1"/>
    <n v="-1305"/>
    <s v="002"/>
  </r>
  <r>
    <s v="MAY-26"/>
    <x v="0"/>
    <s v="79200"/>
    <x v="22"/>
    <m/>
    <s v="Materials Purchased"/>
    <s v="502"/>
    <s v="ER Environmental"/>
    <x v="1"/>
    <n v="1360"/>
    <s v="002"/>
  </r>
  <r>
    <s v="FEB-26"/>
    <x v="0"/>
    <s v="79200"/>
    <x v="22"/>
    <m/>
    <s v="Materials Purchased"/>
    <s v="432"/>
    <s v="TPP Electrical Maint"/>
    <x v="1"/>
    <n v="-2240"/>
    <s v="002"/>
  </r>
  <r>
    <s v="JAN-26"/>
    <x v="0"/>
    <s v="79200"/>
    <x v="22"/>
    <m/>
    <s v="Materials Purchased"/>
    <s v="432"/>
    <s v="TPP Electrical Maint"/>
    <x v="1"/>
    <n v="0"/>
    <s v="002"/>
  </r>
  <r>
    <s v="APR-26"/>
    <x v="0"/>
    <s v="79200"/>
    <x v="22"/>
    <m/>
    <s v="Materials Purchased"/>
    <s v="431"/>
    <s v="TPP Mechanical Maint"/>
    <x v="1"/>
    <n v="3720.24"/>
    <s v="002"/>
  </r>
  <r>
    <s v="FEB-26"/>
    <x v="0"/>
    <s v="79200"/>
    <x v="22"/>
    <m/>
    <s v="Materials Purchased"/>
    <s v="431"/>
    <s v="TPP Mechanical Maint"/>
    <x v="1"/>
    <n v="11264.75"/>
    <s v="002"/>
  </r>
  <r>
    <s v="JAN-26"/>
    <x v="0"/>
    <s v="79200"/>
    <x v="22"/>
    <m/>
    <s v="Materials Purchased"/>
    <s v="431"/>
    <s v="TPP Mechanical Maint"/>
    <x v="1"/>
    <n v="4218.08"/>
    <s v="002"/>
  </r>
  <r>
    <s v="JUN-26"/>
    <x v="0"/>
    <s v="79200"/>
    <x v="22"/>
    <m/>
    <s v="Materials Purchased"/>
    <s v="431"/>
    <s v="TPP Mechanical Maint"/>
    <x v="1"/>
    <n v="-413.73"/>
    <s v="002"/>
  </r>
  <r>
    <s v="MAR-26"/>
    <x v="0"/>
    <s v="79200"/>
    <x v="22"/>
    <m/>
    <s v="Materials Purchased"/>
    <s v="431"/>
    <s v="TPP Mechanical Maint"/>
    <x v="1"/>
    <n v="-19605.7"/>
    <s v="002"/>
  </r>
  <r>
    <s v="MAY-26"/>
    <x v="0"/>
    <s v="79200"/>
    <x v="22"/>
    <m/>
    <s v="Materials Purchased"/>
    <s v="431"/>
    <s v="TPP Mechanical Maint"/>
    <x v="1"/>
    <n v="-3306.51"/>
    <s v="002"/>
  </r>
  <r>
    <s v="FEB-26"/>
    <x v="0"/>
    <s v="79200"/>
    <x v="22"/>
    <m/>
    <s v="Materials Purchased"/>
    <s v="416"/>
    <s v="TPP Engineering"/>
    <x v="1"/>
    <n v="-12140"/>
    <s v="002"/>
  </r>
  <r>
    <s v="JAN-26"/>
    <x v="0"/>
    <s v="79200"/>
    <x v="22"/>
    <m/>
    <s v="Materials Purchased"/>
    <s v="416"/>
    <s v="TPP Engineering"/>
    <x v="1"/>
    <n v="0"/>
    <s v="002"/>
  </r>
  <r>
    <s v="JUN-26"/>
    <x v="0"/>
    <s v="79200"/>
    <x v="22"/>
    <m/>
    <s v="Materials Purchased"/>
    <s v="416"/>
    <s v="TPP Engineering"/>
    <x v="1"/>
    <n v="75.09"/>
    <s v="002"/>
  </r>
  <r>
    <s v="APR-26"/>
    <x v="0"/>
    <s v="79200"/>
    <x v="22"/>
    <m/>
    <s v="Materials Purchased"/>
    <s v="411"/>
    <s v="TPP Operations"/>
    <x v="1"/>
    <n v="10738.98"/>
    <s v="002"/>
  </r>
  <r>
    <s v="FEB-26"/>
    <x v="0"/>
    <s v="79200"/>
    <x v="22"/>
    <m/>
    <s v="Materials Purchased"/>
    <s v="411"/>
    <s v="TPP Operations"/>
    <x v="1"/>
    <n v="-3880.52"/>
    <s v="002"/>
  </r>
  <r>
    <s v="JAN-26"/>
    <x v="0"/>
    <s v="79200"/>
    <x v="22"/>
    <m/>
    <s v="Materials Purchased"/>
    <s v="411"/>
    <s v="TPP Operations"/>
    <x v="1"/>
    <n v="-591.04999999999995"/>
    <s v="002"/>
  </r>
  <r>
    <s v="JUN-26"/>
    <x v="0"/>
    <s v="79200"/>
    <x v="22"/>
    <m/>
    <s v="Materials Purchased"/>
    <s v="411"/>
    <s v="TPP Operations"/>
    <x v="1"/>
    <n v="-7406.5"/>
    <s v="002"/>
  </r>
  <r>
    <s v="MAR-26"/>
    <x v="0"/>
    <s v="79200"/>
    <x v="22"/>
    <m/>
    <s v="Materials Purchased"/>
    <s v="411"/>
    <s v="TPP Operations"/>
    <x v="1"/>
    <n v="-2303.65"/>
    <s v="002"/>
  </r>
  <r>
    <s v="MAY-26"/>
    <x v="0"/>
    <s v="79200"/>
    <x v="22"/>
    <m/>
    <s v="Materials Purchased"/>
    <s v="411"/>
    <s v="TPP Operations"/>
    <x v="1"/>
    <n v="-3097.44"/>
    <s v="002"/>
  </r>
  <r>
    <s v="JAN-26"/>
    <x v="0"/>
    <s v="79200"/>
    <x v="22"/>
    <m/>
    <s v="Materials Purchased"/>
    <s v="352"/>
    <s v="IT Client Technology"/>
    <x v="1"/>
    <n v="-580.72"/>
    <s v="002"/>
  </r>
  <r>
    <s v="JUN-26"/>
    <x v="0"/>
    <s v="79200"/>
    <x v="22"/>
    <m/>
    <s v="Materials Purchased"/>
    <s v="352"/>
    <s v="IT Client Technology"/>
    <x v="1"/>
    <n v="8390.64"/>
    <s v="002"/>
  </r>
  <r>
    <s v="FEB-26"/>
    <x v="0"/>
    <s v="79200"/>
    <x v="22"/>
    <m/>
    <s v="Materials Purchased"/>
    <s v="331"/>
    <s v="Corporate Compliance"/>
    <x v="1"/>
    <n v="21212.29"/>
    <s v="002"/>
  </r>
  <r>
    <s v="JUN-26"/>
    <x v="0"/>
    <s v="79200"/>
    <x v="22"/>
    <m/>
    <s v="Materials Purchased"/>
    <s v="331"/>
    <s v="Corporate Compliance"/>
    <x v="1"/>
    <n v="-5935.51"/>
    <s v="002"/>
  </r>
  <r>
    <s v="MAR-26"/>
    <x v="0"/>
    <s v="79200"/>
    <x v="22"/>
    <m/>
    <s v="Materials Purchased"/>
    <s v="331"/>
    <s v="Corporate Compliance"/>
    <x v="1"/>
    <n v="-21212.29"/>
    <s v="002"/>
  </r>
  <r>
    <s v="MAY-26"/>
    <x v="0"/>
    <s v="79200"/>
    <x v="22"/>
    <m/>
    <s v="Materials Purchased"/>
    <s v="331"/>
    <s v="Corporate Compliance"/>
    <x v="1"/>
    <n v="5935.51"/>
    <s v="002"/>
  </r>
  <r>
    <s v="JUN-26"/>
    <x v="0"/>
    <s v="79200"/>
    <x v="22"/>
    <m/>
    <s v="Materials Purchased"/>
    <s v="264"/>
    <s v="Mail Services"/>
    <x v="1"/>
    <n v="-2804.46"/>
    <s v="002"/>
  </r>
  <r>
    <s v="MAY-26"/>
    <x v="0"/>
    <s v="79200"/>
    <x v="22"/>
    <m/>
    <s v="Materials Purchased"/>
    <s v="264"/>
    <s v="Mail Services"/>
    <x v="1"/>
    <n v="2804.46"/>
    <s v="002"/>
  </r>
  <r>
    <s v="APR-26"/>
    <x v="0"/>
    <s v="79200"/>
    <x v="22"/>
    <m/>
    <s v="Materials Purchased"/>
    <s v="227"/>
    <s v="Corporate Communications"/>
    <x v="1"/>
    <n v="-13950.96"/>
    <s v="002"/>
  </r>
  <r>
    <s v="FEB-26"/>
    <x v="0"/>
    <s v="79200"/>
    <x v="22"/>
    <m/>
    <s v="Materials Purchased"/>
    <s v="227"/>
    <s v="Corporate Communications"/>
    <x v="1"/>
    <n v="10858.41"/>
    <s v="002"/>
  </r>
  <r>
    <s v="JAN-26"/>
    <x v="0"/>
    <s v="79200"/>
    <x v="22"/>
    <m/>
    <s v="Materials Purchased"/>
    <s v="227"/>
    <s v="Corporate Communications"/>
    <x v="1"/>
    <n v="2424.21"/>
    <s v="002"/>
  </r>
  <r>
    <s v="MAR-26"/>
    <x v="0"/>
    <s v="79200"/>
    <x v="22"/>
    <m/>
    <s v="Materials Purchased"/>
    <s v="227"/>
    <s v="Corporate Communications"/>
    <x v="1"/>
    <n v="3868.97"/>
    <s v="002"/>
  </r>
  <r>
    <s v="MAY-26"/>
    <x v="0"/>
    <s v="79200"/>
    <x v="22"/>
    <m/>
    <s v="Materials Purchased"/>
    <s v="227"/>
    <s v="Corporate Communications"/>
    <x v="1"/>
    <n v="-3200.63"/>
    <s v="002"/>
  </r>
  <r>
    <s v="APR-26"/>
    <x v="0"/>
    <s v="79200"/>
    <x v="22"/>
    <m/>
    <s v="Materials Purchased"/>
    <s v="201"/>
    <s v="Personnel Adm"/>
    <x v="1"/>
    <n v="-9350"/>
    <s v="002"/>
  </r>
  <r>
    <s v="FEB-26"/>
    <x v="0"/>
    <s v="79200"/>
    <x v="22"/>
    <m/>
    <s v="Materials Purchased"/>
    <s v="201"/>
    <s v="Personnel Adm"/>
    <x v="1"/>
    <n v="-4115"/>
    <s v="002"/>
  </r>
  <r>
    <s v="JAN-26"/>
    <x v="0"/>
    <s v="79200"/>
    <x v="22"/>
    <m/>
    <s v="Materials Purchased"/>
    <s v="201"/>
    <s v="Personnel Adm"/>
    <x v="1"/>
    <n v="4115"/>
    <s v="002"/>
  </r>
  <r>
    <s v="MAR-26"/>
    <x v="0"/>
    <s v="79200"/>
    <x v="22"/>
    <m/>
    <s v="Materials Purchased"/>
    <s v="201"/>
    <s v="Personnel Adm"/>
    <x v="1"/>
    <n v="9350"/>
    <s v="002"/>
  </r>
  <r>
    <s v="JAN-26"/>
    <x v="0"/>
    <s v="79200"/>
    <x v="22"/>
    <m/>
    <s v="Materials Purchased"/>
    <s v="195"/>
    <s v="Safety"/>
    <x v="1"/>
    <n v="-836.45"/>
    <s v="002"/>
  </r>
  <r>
    <s v="FEB-26"/>
    <x v="0"/>
    <s v="79200"/>
    <x v="22"/>
    <m/>
    <s v="Materials Purchased"/>
    <s v="162"/>
    <s v="Corporate Security"/>
    <x v="1"/>
    <n v="-809"/>
    <s v="002"/>
  </r>
  <r>
    <s v="JAN-26"/>
    <x v="0"/>
    <s v="79200"/>
    <x v="22"/>
    <m/>
    <s v="Materials Purchased"/>
    <s v="162"/>
    <s v="Corporate Security"/>
    <x v="1"/>
    <n v="0"/>
    <s v="002"/>
  </r>
  <r>
    <s v="APR-26"/>
    <x v="0"/>
    <s v="79200"/>
    <x v="22"/>
    <m/>
    <s v="Materials Purchased"/>
    <s v="000"/>
    <s v="Unspecified"/>
    <x v="1"/>
    <n v="-0.03"/>
    <s v="002"/>
  </r>
  <r>
    <s v="JUN-26"/>
    <x v="0"/>
    <s v="79200"/>
    <x v="22"/>
    <m/>
    <s v="Materials Purchased"/>
    <s v="000"/>
    <s v="Unspecified"/>
    <x v="1"/>
    <n v="-6720.03"/>
    <s v="002"/>
  </r>
  <r>
    <s v="MAR-26"/>
    <x v="0"/>
    <s v="79200"/>
    <x v="22"/>
    <m/>
    <s v="Materials Purchased"/>
    <s v="000"/>
    <s v="Unspecified"/>
    <x v="1"/>
    <n v="0"/>
    <s v="002"/>
  </r>
  <r>
    <s v="APR-26"/>
    <x v="0"/>
    <s v="79200"/>
    <x v="47"/>
    <m/>
    <s v="Contractor Services"/>
    <s v="993"/>
    <s v="Fleet Services"/>
    <x v="1"/>
    <n v="-1605.21"/>
    <s v="002"/>
  </r>
  <r>
    <s v="FEB-26"/>
    <x v="0"/>
    <s v="79200"/>
    <x v="47"/>
    <m/>
    <s v="Contractor Services"/>
    <s v="993"/>
    <s v="Fleet Services"/>
    <x v="1"/>
    <n v="-6554.29"/>
    <s v="002"/>
  </r>
  <r>
    <s v="JAN-26"/>
    <x v="0"/>
    <s v="79200"/>
    <x v="47"/>
    <m/>
    <s v="Contractor Services"/>
    <s v="993"/>
    <s v="Fleet Services"/>
    <x v="1"/>
    <n v="6608.86"/>
    <s v="002"/>
  </r>
  <r>
    <s v="JUN-26"/>
    <x v="0"/>
    <s v="79200"/>
    <x v="47"/>
    <m/>
    <s v="Contractor Services"/>
    <s v="993"/>
    <s v="Fleet Services"/>
    <x v="1"/>
    <n v="-1675.44"/>
    <s v="002"/>
  </r>
  <r>
    <s v="MAR-26"/>
    <x v="0"/>
    <s v="79200"/>
    <x v="47"/>
    <m/>
    <s v="Contractor Services"/>
    <s v="993"/>
    <s v="Fleet Services"/>
    <x v="1"/>
    <n v="1434.9"/>
    <s v="002"/>
  </r>
  <r>
    <s v="MAY-26"/>
    <x v="0"/>
    <s v="79200"/>
    <x v="47"/>
    <m/>
    <s v="Contractor Services"/>
    <s v="993"/>
    <s v="Fleet Services"/>
    <x v="1"/>
    <n v="1660.44"/>
    <s v="002"/>
  </r>
  <r>
    <s v="JAN-26"/>
    <x v="0"/>
    <s v="79200"/>
    <x v="47"/>
    <m/>
    <s v="Contractor Services"/>
    <s v="982"/>
    <s v="Elec Repair/Test Fac"/>
    <x v="1"/>
    <n v="-353.6"/>
    <s v="002"/>
  </r>
  <r>
    <s v="APR-26"/>
    <x v="0"/>
    <s v="79200"/>
    <x v="47"/>
    <m/>
    <s v="Contractor Services"/>
    <s v="981"/>
    <s v="Subst Const/Maint"/>
    <x v="1"/>
    <n v="6239.1"/>
    <s v="002"/>
  </r>
  <r>
    <s v="FEB-26"/>
    <x v="0"/>
    <s v="79200"/>
    <x v="47"/>
    <m/>
    <s v="Contractor Services"/>
    <s v="981"/>
    <s v="Subst Const/Maint"/>
    <x v="1"/>
    <n v="-8919.65"/>
    <s v="002"/>
  </r>
  <r>
    <s v="JAN-26"/>
    <x v="0"/>
    <s v="79200"/>
    <x v="47"/>
    <m/>
    <s v="Contractor Services"/>
    <s v="981"/>
    <s v="Subst Const/Maint"/>
    <x v="1"/>
    <n v="4733.59"/>
    <s v="002"/>
  </r>
  <r>
    <s v="JUN-26"/>
    <x v="0"/>
    <s v="79200"/>
    <x v="47"/>
    <m/>
    <s v="Contractor Services"/>
    <s v="981"/>
    <s v="Subst Const/Maint"/>
    <x v="1"/>
    <n v="-753.42"/>
    <s v="002"/>
  </r>
  <r>
    <s v="MAR-26"/>
    <x v="0"/>
    <s v="79200"/>
    <x v="47"/>
    <m/>
    <s v="Contractor Services"/>
    <s v="981"/>
    <s v="Subst Const/Maint"/>
    <x v="1"/>
    <n v="-2352.48"/>
    <s v="002"/>
  </r>
  <r>
    <s v="MAY-26"/>
    <x v="0"/>
    <s v="79200"/>
    <x v="47"/>
    <m/>
    <s v="Contractor Services"/>
    <s v="981"/>
    <s v="Subst Const/Maint"/>
    <x v="1"/>
    <n v="10308.01"/>
    <s v="002"/>
  </r>
  <r>
    <s v="JAN-26"/>
    <x v="0"/>
    <s v="79200"/>
    <x v="47"/>
    <m/>
    <s v="Contractor Services"/>
    <s v="970"/>
    <s v="Project Management"/>
    <x v="1"/>
    <n v="-5960.5"/>
    <s v="002"/>
  </r>
  <r>
    <s v="JAN-26"/>
    <x v="0"/>
    <s v="79200"/>
    <x v="47"/>
    <m/>
    <s v="Contractor Services"/>
    <s v="955"/>
    <s v="Supply Side Planning"/>
    <x v="1"/>
    <n v="-6020"/>
    <s v="002"/>
  </r>
  <r>
    <s v="JUN-26"/>
    <x v="0"/>
    <s v="79200"/>
    <x v="47"/>
    <m/>
    <s v="Contractor Services"/>
    <s v="947"/>
    <s v="Resource Management"/>
    <x v="1"/>
    <n v="-315.39999999999998"/>
    <s v="002"/>
  </r>
  <r>
    <s v="MAY-26"/>
    <x v="0"/>
    <s v="79200"/>
    <x v="47"/>
    <m/>
    <s v="Contractor Services"/>
    <s v="947"/>
    <s v="Resource Management"/>
    <x v="1"/>
    <n v="315.39999999999998"/>
    <s v="002"/>
  </r>
  <r>
    <s v="APR-26"/>
    <x v="0"/>
    <s v="79200"/>
    <x v="47"/>
    <m/>
    <s v="Contractor Services"/>
    <s v="940"/>
    <s v="Eng, CAO and CRP Admin"/>
    <x v="1"/>
    <n v="-18927.16"/>
    <s v="002"/>
  </r>
  <r>
    <s v="MAR-26"/>
    <x v="0"/>
    <s v="79200"/>
    <x v="47"/>
    <m/>
    <s v="Contractor Services"/>
    <s v="940"/>
    <s v="Eng, CAO and CRP Admin"/>
    <x v="1"/>
    <n v="18927.16"/>
    <s v="002"/>
  </r>
  <r>
    <s v="APR-26"/>
    <x v="0"/>
    <s v="79200"/>
    <x v="47"/>
    <m/>
    <s v="Contractor Services"/>
    <s v="939"/>
    <s v="Landscaping"/>
    <x v="1"/>
    <n v="-10317.51"/>
    <s v="002"/>
  </r>
  <r>
    <s v="FEB-26"/>
    <x v="0"/>
    <s v="79200"/>
    <x v="47"/>
    <m/>
    <s v="Contractor Services"/>
    <s v="939"/>
    <s v="Landscaping"/>
    <x v="1"/>
    <n v="0"/>
    <s v="002"/>
  </r>
  <r>
    <s v="JAN-26"/>
    <x v="0"/>
    <s v="79200"/>
    <x v="47"/>
    <m/>
    <s v="Contractor Services"/>
    <s v="939"/>
    <s v="Landscaping"/>
    <x v="1"/>
    <n v="10317.51"/>
    <s v="002"/>
  </r>
  <r>
    <s v="MAR-26"/>
    <x v="0"/>
    <s v="79200"/>
    <x v="47"/>
    <m/>
    <s v="Contractor Services"/>
    <s v="939"/>
    <s v="Landscaping"/>
    <x v="1"/>
    <n v="0"/>
    <s v="002"/>
  </r>
  <r>
    <s v="FEB-26"/>
    <x v="0"/>
    <s v="79200"/>
    <x v="47"/>
    <m/>
    <s v="Contractor Services"/>
    <s v="930"/>
    <s v="Design Leadership/Administration"/>
    <x v="1"/>
    <n v="2493.7800000000002"/>
    <s v="002"/>
  </r>
  <r>
    <s v="MAR-26"/>
    <x v="0"/>
    <s v="79200"/>
    <x v="47"/>
    <m/>
    <s v="Contractor Services"/>
    <s v="930"/>
    <s v="Design Leadership/Administration"/>
    <x v="1"/>
    <n v="-2493.7800000000002"/>
    <s v="002"/>
  </r>
  <r>
    <s v="APR-26"/>
    <x v="0"/>
    <s v="79200"/>
    <x v="47"/>
    <m/>
    <s v="Contractor Services"/>
    <s v="928"/>
    <s v="Constr &amp; Maint Resources"/>
    <x v="1"/>
    <n v="46475.61"/>
    <s v="002"/>
  </r>
  <r>
    <s v="FEB-26"/>
    <x v="0"/>
    <s v="79200"/>
    <x v="47"/>
    <m/>
    <s v="Contractor Services"/>
    <s v="928"/>
    <s v="Constr &amp; Maint Resources"/>
    <x v="1"/>
    <n v="-97449.78"/>
    <s v="002"/>
  </r>
  <r>
    <s v="JAN-26"/>
    <x v="0"/>
    <s v="79200"/>
    <x v="47"/>
    <m/>
    <s v="Contractor Services"/>
    <s v="928"/>
    <s v="Constr &amp; Maint Resources"/>
    <x v="1"/>
    <n v="8219.56"/>
    <s v="002"/>
  </r>
  <r>
    <s v="JUN-26"/>
    <x v="0"/>
    <s v="79200"/>
    <x v="47"/>
    <m/>
    <s v="Contractor Services"/>
    <s v="928"/>
    <s v="Constr &amp; Maint Resources"/>
    <x v="1"/>
    <n v="-9991.94"/>
    <s v="002"/>
  </r>
  <r>
    <s v="MAR-26"/>
    <x v="0"/>
    <s v="79200"/>
    <x v="47"/>
    <m/>
    <s v="Contractor Services"/>
    <s v="928"/>
    <s v="Constr &amp; Maint Resources"/>
    <x v="1"/>
    <n v="0"/>
    <s v="002"/>
  </r>
  <r>
    <s v="MAY-26"/>
    <x v="0"/>
    <s v="79200"/>
    <x v="47"/>
    <m/>
    <s v="Contractor Services"/>
    <s v="928"/>
    <s v="Constr &amp; Maint Resources"/>
    <x v="1"/>
    <n v="-24826.84"/>
    <s v="002"/>
  </r>
  <r>
    <s v="APR-26"/>
    <x v="0"/>
    <s v="79200"/>
    <x v="47"/>
    <m/>
    <s v="Contractor Services"/>
    <s v="927"/>
    <s v="Maint, Trans and Trouble"/>
    <x v="1"/>
    <n v="-530.01"/>
    <s v="002"/>
  </r>
  <r>
    <s v="JUN-26"/>
    <x v="0"/>
    <s v="79200"/>
    <x v="47"/>
    <m/>
    <s v="Contractor Services"/>
    <s v="927"/>
    <s v="Maint, Trans and Trouble"/>
    <x v="1"/>
    <n v="385.78"/>
    <s v="002"/>
  </r>
  <r>
    <s v="MAR-26"/>
    <x v="0"/>
    <s v="79200"/>
    <x v="47"/>
    <m/>
    <s v="Contractor Services"/>
    <s v="927"/>
    <s v="Maint, Trans and Trouble"/>
    <x v="1"/>
    <n v="530.01"/>
    <s v="002"/>
  </r>
  <r>
    <s v="JUN-26"/>
    <x v="0"/>
    <s v="79200"/>
    <x v="47"/>
    <m/>
    <s v="Contractor Services"/>
    <s v="926"/>
    <s v="Design"/>
    <x v="1"/>
    <n v="8338.75"/>
    <s v="002"/>
  </r>
  <r>
    <s v="APR-26"/>
    <x v="0"/>
    <s v="79200"/>
    <x v="47"/>
    <m/>
    <s v="Contractor Services"/>
    <s v="870"/>
    <s v="Matls Svc/HazardWste"/>
    <x v="1"/>
    <n v="-356.01"/>
    <s v="002"/>
  </r>
  <r>
    <s v="MAR-26"/>
    <x v="0"/>
    <s v="79200"/>
    <x v="47"/>
    <m/>
    <s v="Contractor Services"/>
    <s v="870"/>
    <s v="Matls Svc/HazardWste"/>
    <x v="1"/>
    <n v="356.01"/>
    <s v="002"/>
  </r>
  <r>
    <s v="APR-26"/>
    <x v="0"/>
    <s v="79200"/>
    <x v="47"/>
    <m/>
    <s v="Contractor Services"/>
    <s v="861"/>
    <s v="Procuremnt/Contr Svc"/>
    <x v="1"/>
    <n v="-24.81"/>
    <s v="002"/>
  </r>
  <r>
    <s v="FEB-26"/>
    <x v="0"/>
    <s v="79200"/>
    <x v="47"/>
    <m/>
    <s v="Contractor Services"/>
    <s v="861"/>
    <s v="Procuremnt/Contr Svc"/>
    <x v="1"/>
    <n v="-9364.9"/>
    <s v="002"/>
  </r>
  <r>
    <s v="JAN-26"/>
    <x v="0"/>
    <s v="79200"/>
    <x v="47"/>
    <m/>
    <s v="Contractor Services"/>
    <s v="861"/>
    <s v="Procuremnt/Contr Svc"/>
    <x v="1"/>
    <n v="9364.9"/>
    <s v="002"/>
  </r>
  <r>
    <s v="JUN-26"/>
    <x v="0"/>
    <s v="79200"/>
    <x v="47"/>
    <m/>
    <s v="Contractor Services"/>
    <s v="861"/>
    <s v="Procuremnt/Contr Svc"/>
    <x v="1"/>
    <n v="0"/>
    <s v="002"/>
  </r>
  <r>
    <s v="MAR-26"/>
    <x v="0"/>
    <s v="79200"/>
    <x v="47"/>
    <m/>
    <s v="Contractor Services"/>
    <s v="861"/>
    <s v="Procuremnt/Contr Svc"/>
    <x v="1"/>
    <n v="24.81"/>
    <s v="002"/>
  </r>
  <r>
    <s v="MAY-26"/>
    <x v="0"/>
    <s v="79200"/>
    <x v="47"/>
    <m/>
    <s v="Contractor Services"/>
    <s v="861"/>
    <s v="Procuremnt/Contr Svc"/>
    <x v="1"/>
    <n v="18.29"/>
    <s v="002"/>
  </r>
  <r>
    <s v="JUN-26"/>
    <x v="0"/>
    <s v="79200"/>
    <x v="47"/>
    <m/>
    <s v="Contractor Services"/>
    <s v="824"/>
    <s v="Land Resources"/>
    <x v="1"/>
    <n v="373.14"/>
    <s v="002"/>
  </r>
  <r>
    <s v="APR-26"/>
    <x v="0"/>
    <s v="79200"/>
    <x v="47"/>
    <m/>
    <s v="Contractor Services"/>
    <s v="821"/>
    <s v="Oso Grande"/>
    <x v="1"/>
    <n v="1820.21"/>
    <s v="002"/>
  </r>
  <r>
    <s v="FEB-26"/>
    <x v="0"/>
    <s v="79200"/>
    <x v="47"/>
    <m/>
    <s v="Contractor Services"/>
    <s v="821"/>
    <s v="Oso Grande"/>
    <x v="1"/>
    <n v="-6243.76"/>
    <s v="002"/>
  </r>
  <r>
    <s v="JAN-26"/>
    <x v="0"/>
    <s v="79200"/>
    <x v="47"/>
    <m/>
    <s v="Contractor Services"/>
    <s v="821"/>
    <s v="Oso Grande"/>
    <x v="1"/>
    <n v="6324.96"/>
    <s v="002"/>
  </r>
  <r>
    <s v="JUN-26"/>
    <x v="0"/>
    <s v="79200"/>
    <x v="47"/>
    <m/>
    <s v="Contractor Services"/>
    <s v="821"/>
    <s v="Oso Grande"/>
    <x v="1"/>
    <n v="-1820.21"/>
    <s v="002"/>
  </r>
  <r>
    <s v="MAR-26"/>
    <x v="0"/>
    <s v="79200"/>
    <x v="47"/>
    <m/>
    <s v="Contractor Services"/>
    <s v="821"/>
    <s v="Oso Grande"/>
    <x v="1"/>
    <n v="-1901.41"/>
    <s v="002"/>
  </r>
  <r>
    <s v="MAY-26"/>
    <x v="0"/>
    <s v="79200"/>
    <x v="47"/>
    <m/>
    <s v="Contractor Services"/>
    <s v="821"/>
    <s v="Oso Grande"/>
    <x v="1"/>
    <n v="0"/>
    <s v="002"/>
  </r>
  <r>
    <s v="APR-26"/>
    <x v="0"/>
    <s v="79200"/>
    <x v="47"/>
    <m/>
    <s v="Contractor Services"/>
    <s v="805"/>
    <s v="Corp Environmental Services"/>
    <x v="1"/>
    <n v="4592.6400000000003"/>
    <s v="002"/>
  </r>
  <r>
    <s v="MAY-26"/>
    <x v="0"/>
    <s v="79200"/>
    <x v="47"/>
    <m/>
    <s v="Contractor Services"/>
    <s v="805"/>
    <s v="Corp Environmental Services"/>
    <x v="1"/>
    <n v="-4592.6400000000003"/>
    <s v="002"/>
  </r>
  <r>
    <s v="APR-26"/>
    <x v="0"/>
    <s v="79200"/>
    <x v="47"/>
    <m/>
    <s v="Contractor Services"/>
    <s v="721"/>
    <s v="Civil/Struct/TranEng"/>
    <x v="1"/>
    <n v="313.25"/>
    <s v="002"/>
  </r>
  <r>
    <s v="JAN-26"/>
    <x v="0"/>
    <s v="79200"/>
    <x v="47"/>
    <m/>
    <s v="Contractor Services"/>
    <s v="721"/>
    <s v="Civil/Struct/TranEng"/>
    <x v="1"/>
    <n v="-5280"/>
    <s v="002"/>
  </r>
  <r>
    <s v="JUN-26"/>
    <x v="0"/>
    <s v="79200"/>
    <x v="47"/>
    <m/>
    <s v="Contractor Services"/>
    <s v="721"/>
    <s v="Civil/Struct/TranEng"/>
    <x v="1"/>
    <n v="-865"/>
    <s v="002"/>
  </r>
  <r>
    <s v="MAY-26"/>
    <x v="0"/>
    <s v="79200"/>
    <x v="47"/>
    <m/>
    <s v="Contractor Services"/>
    <s v="721"/>
    <s v="Civil/Struct/TranEng"/>
    <x v="1"/>
    <n v="2364"/>
    <s v="002"/>
  </r>
  <r>
    <s v="FEB-26"/>
    <x v="0"/>
    <s v="79200"/>
    <x v="47"/>
    <m/>
    <s v="Contractor Services"/>
    <s v="720"/>
    <s v="Protection"/>
    <x v="1"/>
    <n v="18660"/>
    <s v="002"/>
  </r>
  <r>
    <s v="MAR-26"/>
    <x v="0"/>
    <s v="79200"/>
    <x v="47"/>
    <m/>
    <s v="Contractor Services"/>
    <s v="720"/>
    <s v="Protection"/>
    <x v="1"/>
    <n v="-18660"/>
    <s v="002"/>
  </r>
  <r>
    <s v="JAN-26"/>
    <x v="0"/>
    <s v="79200"/>
    <x v="47"/>
    <m/>
    <s v="Contractor Services"/>
    <s v="692"/>
    <s v="SPG Unit 2 Maintenance"/>
    <x v="1"/>
    <n v="-5263.94"/>
    <s v="002"/>
  </r>
  <r>
    <s v="JAN-26"/>
    <x v="0"/>
    <s v="79200"/>
    <x v="47"/>
    <m/>
    <s v="Contractor Services"/>
    <s v="661"/>
    <s v="SPG Personnel Svcs"/>
    <x v="1"/>
    <n v="-8602.02"/>
    <s v="002"/>
  </r>
  <r>
    <s v="APR-26"/>
    <x v="0"/>
    <s v="79200"/>
    <x v="47"/>
    <m/>
    <s v="Contractor Services"/>
    <s v="502"/>
    <s v="ER Environmental"/>
    <x v="1"/>
    <n v="1325"/>
    <s v="002"/>
  </r>
  <r>
    <s v="FEB-26"/>
    <x v="0"/>
    <s v="79200"/>
    <x v="47"/>
    <m/>
    <s v="Contractor Services"/>
    <s v="502"/>
    <s v="ER Environmental"/>
    <x v="1"/>
    <n v="10504.89"/>
    <s v="002"/>
  </r>
  <r>
    <s v="MAR-26"/>
    <x v="0"/>
    <s v="79200"/>
    <x v="47"/>
    <m/>
    <s v="Contractor Services"/>
    <s v="502"/>
    <s v="ER Environmental"/>
    <x v="1"/>
    <n v="-9309.89"/>
    <s v="002"/>
  </r>
  <r>
    <s v="MAY-26"/>
    <x v="0"/>
    <s v="79200"/>
    <x v="47"/>
    <m/>
    <s v="Contractor Services"/>
    <s v="502"/>
    <s v="ER Environmental"/>
    <x v="1"/>
    <n v="-2520"/>
    <s v="002"/>
  </r>
  <r>
    <s v="JUN-26"/>
    <x v="0"/>
    <s v="79200"/>
    <x v="47"/>
    <m/>
    <s v="Contractor Services"/>
    <s v="432"/>
    <s v="TPP Electrical Maint"/>
    <x v="1"/>
    <n v="-18660"/>
    <s v="002"/>
  </r>
  <r>
    <s v="MAY-26"/>
    <x v="0"/>
    <s v="79200"/>
    <x v="47"/>
    <m/>
    <s v="Contractor Services"/>
    <s v="432"/>
    <s v="TPP Electrical Maint"/>
    <x v="1"/>
    <n v="18660"/>
    <s v="002"/>
  </r>
  <r>
    <s v="APR-26"/>
    <x v="0"/>
    <s v="79200"/>
    <x v="47"/>
    <m/>
    <s v="Contractor Services"/>
    <s v="431"/>
    <s v="TPP Mechanical Maint"/>
    <x v="1"/>
    <n v="-3554.36"/>
    <s v="002"/>
  </r>
  <r>
    <s v="FEB-26"/>
    <x v="0"/>
    <s v="79200"/>
    <x v="47"/>
    <m/>
    <s v="Contractor Services"/>
    <s v="431"/>
    <s v="TPP Mechanical Maint"/>
    <x v="1"/>
    <n v="-23494.14"/>
    <s v="002"/>
  </r>
  <r>
    <s v="JAN-26"/>
    <x v="0"/>
    <s v="79200"/>
    <x v="47"/>
    <m/>
    <s v="Contractor Services"/>
    <s v="431"/>
    <s v="TPP Mechanical Maint"/>
    <x v="1"/>
    <n v="22159.58"/>
    <s v="002"/>
  </r>
  <r>
    <s v="JUN-26"/>
    <x v="0"/>
    <s v="79200"/>
    <x v="47"/>
    <m/>
    <s v="Contractor Services"/>
    <s v="431"/>
    <s v="TPP Mechanical Maint"/>
    <x v="1"/>
    <n v="3884.87"/>
    <s v="002"/>
  </r>
  <r>
    <s v="MAR-26"/>
    <x v="0"/>
    <s v="79200"/>
    <x v="47"/>
    <m/>
    <s v="Contractor Services"/>
    <s v="431"/>
    <s v="TPP Mechanical Maint"/>
    <x v="1"/>
    <n v="3554.36"/>
    <s v="002"/>
  </r>
  <r>
    <s v="FEB-26"/>
    <x v="0"/>
    <s v="79200"/>
    <x v="47"/>
    <m/>
    <s v="Contractor Services"/>
    <s v="416"/>
    <s v="TPP Engineering"/>
    <x v="1"/>
    <n v="-655"/>
    <s v="002"/>
  </r>
  <r>
    <s v="JAN-26"/>
    <x v="0"/>
    <s v="79200"/>
    <x v="47"/>
    <m/>
    <s v="Contractor Services"/>
    <s v="416"/>
    <s v="TPP Engineering"/>
    <x v="1"/>
    <n v="655"/>
    <s v="002"/>
  </r>
  <r>
    <s v="JUN-26"/>
    <x v="0"/>
    <s v="79200"/>
    <x v="47"/>
    <m/>
    <s v="Contractor Services"/>
    <s v="416"/>
    <s v="TPP Engineering"/>
    <x v="1"/>
    <n v="9416.77"/>
    <s v="002"/>
  </r>
  <r>
    <s v="JAN-26"/>
    <x v="0"/>
    <s v="79200"/>
    <x v="47"/>
    <s v="Contractor Services"/>
    <s v="Contractor Services"/>
    <s v="400"/>
    <s v="Capital Resources"/>
    <x v="1"/>
    <n v="15109.3"/>
    <s v="002"/>
  </r>
  <r>
    <s v="FEB-26"/>
    <x v="0"/>
    <s v="79200"/>
    <x v="47"/>
    <m/>
    <s v="Contractor Services"/>
    <s v="385"/>
    <s v="Energy Programs"/>
    <x v="1"/>
    <n v="-8340"/>
    <s v="002"/>
  </r>
  <r>
    <s v="JAN-26"/>
    <x v="0"/>
    <s v="79200"/>
    <x v="47"/>
    <m/>
    <s v="Contractor Services"/>
    <s v="385"/>
    <s v="Energy Programs"/>
    <x v="1"/>
    <n v="8340"/>
    <s v="002"/>
  </r>
  <r>
    <s v="JUN-26"/>
    <x v="0"/>
    <s v="79200"/>
    <x v="47"/>
    <m/>
    <s v="Contractor Services"/>
    <s v="385"/>
    <s v="Energy Programs"/>
    <x v="1"/>
    <n v="-1500"/>
    <s v="002"/>
  </r>
  <r>
    <s v="MAY-26"/>
    <x v="0"/>
    <s v="79200"/>
    <x v="47"/>
    <m/>
    <s v="Contractor Services"/>
    <s v="385"/>
    <s v="Energy Programs"/>
    <x v="1"/>
    <n v="1500"/>
    <s v="002"/>
  </r>
  <r>
    <s v="APR-26"/>
    <x v="0"/>
    <s v="79200"/>
    <x v="47"/>
    <m/>
    <s v="Contractor Services"/>
    <s v="357"/>
    <s v="Business Applications"/>
    <x v="1"/>
    <n v="-3600"/>
    <s v="002"/>
  </r>
  <r>
    <s v="MAR-26"/>
    <x v="0"/>
    <s v="79200"/>
    <x v="47"/>
    <m/>
    <s v="Contractor Services"/>
    <s v="357"/>
    <s v="Business Applications"/>
    <x v="1"/>
    <n v="3600"/>
    <s v="002"/>
  </r>
  <r>
    <s v="JAN-26"/>
    <x v="0"/>
    <s v="79200"/>
    <x v="47"/>
    <m/>
    <s v="Contractor Services"/>
    <s v="354"/>
    <s v="Enterprise Cyber Security"/>
    <x v="1"/>
    <n v="-2279.25"/>
    <s v="002"/>
  </r>
  <r>
    <s v="JUN-26"/>
    <x v="0"/>
    <s v="79200"/>
    <x v="47"/>
    <m/>
    <s v="Contractor Services"/>
    <s v="353"/>
    <s v="IT Infrastructure"/>
    <x v="1"/>
    <n v="70"/>
    <s v="002"/>
  </r>
  <r>
    <s v="APR-26"/>
    <x v="0"/>
    <s v="79200"/>
    <x v="47"/>
    <m/>
    <s v="Contractor Services"/>
    <s v="352"/>
    <s v="IT Client Technology"/>
    <x v="1"/>
    <n v="-9201.5499999999993"/>
    <s v="002"/>
  </r>
  <r>
    <s v="FEB-26"/>
    <x v="0"/>
    <s v="79200"/>
    <x v="47"/>
    <m/>
    <s v="Contractor Services"/>
    <s v="352"/>
    <s v="IT Client Technology"/>
    <x v="1"/>
    <n v="12283.69"/>
    <s v="002"/>
  </r>
  <r>
    <s v="JAN-26"/>
    <x v="0"/>
    <s v="79200"/>
    <x v="47"/>
    <m/>
    <s v="Contractor Services"/>
    <s v="352"/>
    <s v="IT Client Technology"/>
    <x v="1"/>
    <n v="-2270.91"/>
    <s v="002"/>
  </r>
  <r>
    <s v="JUN-26"/>
    <x v="0"/>
    <s v="79200"/>
    <x v="47"/>
    <m/>
    <s v="Contractor Services"/>
    <s v="352"/>
    <s v="IT Client Technology"/>
    <x v="1"/>
    <n v="-15776.13"/>
    <s v="002"/>
  </r>
  <r>
    <s v="MAR-26"/>
    <x v="0"/>
    <s v="79200"/>
    <x v="47"/>
    <m/>
    <s v="Contractor Services"/>
    <s v="352"/>
    <s v="IT Client Technology"/>
    <x v="1"/>
    <n v="10016.719999999999"/>
    <s v="002"/>
  </r>
  <r>
    <s v="MAY-26"/>
    <x v="0"/>
    <s v="79200"/>
    <x v="47"/>
    <m/>
    <s v="Contractor Services"/>
    <s v="352"/>
    <s v="IT Client Technology"/>
    <x v="1"/>
    <n v="6192.27"/>
    <s v="002"/>
  </r>
  <r>
    <s v="FEB-26"/>
    <x v="0"/>
    <s v="79200"/>
    <x v="47"/>
    <m/>
    <s v="Contractor Services"/>
    <s v="332"/>
    <s v="Tax Services"/>
    <x v="1"/>
    <n v="7485.95"/>
    <s v="002"/>
  </r>
  <r>
    <s v="MAR-26"/>
    <x v="0"/>
    <s v="79200"/>
    <x v="47"/>
    <m/>
    <s v="Contractor Services"/>
    <s v="332"/>
    <s v="Tax Services"/>
    <x v="1"/>
    <n v="-7485.95"/>
    <s v="002"/>
  </r>
  <r>
    <s v="FEB-26"/>
    <x v="0"/>
    <s v="79200"/>
    <x v="47"/>
    <m/>
    <s v="Contractor Services"/>
    <s v="316"/>
    <s v="Payroll"/>
    <x v="1"/>
    <n v="49.67"/>
    <s v="002"/>
  </r>
  <r>
    <s v="MAR-26"/>
    <x v="0"/>
    <s v="79200"/>
    <x v="47"/>
    <m/>
    <s v="Contractor Services"/>
    <s v="316"/>
    <s v="Payroll"/>
    <x v="1"/>
    <n v="-49.67"/>
    <s v="002"/>
  </r>
  <r>
    <s v="APR-26"/>
    <x v="0"/>
    <s v="79200"/>
    <x v="47"/>
    <m/>
    <s v="Contractor Services"/>
    <s v="267"/>
    <s v="Building Maint"/>
    <x v="1"/>
    <n v="0"/>
    <s v="002"/>
  </r>
  <r>
    <s v="JUN-26"/>
    <x v="0"/>
    <s v="79200"/>
    <x v="47"/>
    <m/>
    <s v="Contractor Services"/>
    <s v="267"/>
    <s v="Building Maint"/>
    <x v="1"/>
    <n v="-3975.7"/>
    <s v="002"/>
  </r>
  <r>
    <s v="MAR-26"/>
    <x v="0"/>
    <s v="79200"/>
    <x v="47"/>
    <m/>
    <s v="Contractor Services"/>
    <s v="267"/>
    <s v="Building Maint"/>
    <x v="1"/>
    <n v="3975.7"/>
    <s v="002"/>
  </r>
  <r>
    <s v="MAY-26"/>
    <x v="0"/>
    <s v="79200"/>
    <x v="47"/>
    <m/>
    <s v="Contractor Services"/>
    <s v="267"/>
    <s v="Building Maint"/>
    <x v="1"/>
    <n v="0"/>
    <s v="002"/>
  </r>
  <r>
    <s v="JUN-26"/>
    <x v="0"/>
    <s v="79200"/>
    <x v="47"/>
    <m/>
    <s v="Contractor Services"/>
    <s v="241"/>
    <s v="Credit &amp; Collections"/>
    <x v="1"/>
    <n v="175"/>
    <s v="002"/>
  </r>
  <r>
    <s v="APR-26"/>
    <x v="0"/>
    <s v="79200"/>
    <x v="47"/>
    <m/>
    <s v="Contractor Services"/>
    <s v="234"/>
    <s v="SinglePhase DistrMtr"/>
    <x v="1"/>
    <n v="-4728.01"/>
    <s v="002"/>
  </r>
  <r>
    <s v="JUN-26"/>
    <x v="0"/>
    <s v="79200"/>
    <x v="47"/>
    <m/>
    <s v="Contractor Services"/>
    <s v="234"/>
    <s v="SinglePhase DistrMtr"/>
    <x v="1"/>
    <n v="-2936.92"/>
    <s v="002"/>
  </r>
  <r>
    <s v="MAR-26"/>
    <x v="0"/>
    <s v="79200"/>
    <x v="47"/>
    <m/>
    <s v="Contractor Services"/>
    <s v="234"/>
    <s v="SinglePhase DistrMtr"/>
    <x v="1"/>
    <n v="6320.03"/>
    <s v="002"/>
  </r>
  <r>
    <s v="MAY-26"/>
    <x v="0"/>
    <s v="79200"/>
    <x v="47"/>
    <m/>
    <s v="Contractor Services"/>
    <s v="234"/>
    <s v="SinglePhase DistrMtr"/>
    <x v="1"/>
    <n v="1344.9"/>
    <s v="002"/>
  </r>
  <r>
    <s v="FEB-26"/>
    <x v="0"/>
    <s v="79200"/>
    <x v="47"/>
    <m/>
    <s v="Contractor Services"/>
    <s v="231"/>
    <s v="Customer Service"/>
    <x v="1"/>
    <n v="10169.780000000001"/>
    <s v="002"/>
  </r>
  <r>
    <s v="JAN-26"/>
    <x v="0"/>
    <s v="79200"/>
    <x v="47"/>
    <m/>
    <s v="Contractor Services"/>
    <s v="231"/>
    <s v="Customer Service"/>
    <x v="1"/>
    <n v="-110.4"/>
    <s v="002"/>
  </r>
  <r>
    <s v="JUN-26"/>
    <x v="0"/>
    <s v="79200"/>
    <x v="47"/>
    <m/>
    <s v="Contractor Services"/>
    <s v="231"/>
    <s v="Customer Service"/>
    <x v="1"/>
    <n v="385"/>
    <s v="002"/>
  </r>
  <r>
    <s v="MAR-26"/>
    <x v="0"/>
    <s v="79200"/>
    <x v="47"/>
    <m/>
    <s v="Contractor Services"/>
    <s v="231"/>
    <s v="Customer Service"/>
    <x v="1"/>
    <n v="-10913.48"/>
    <s v="002"/>
  </r>
  <r>
    <s v="APR-26"/>
    <x v="0"/>
    <s v="79200"/>
    <x v="47"/>
    <m/>
    <s v="Contractor Services"/>
    <s v="227"/>
    <s v="Corporate Communications"/>
    <x v="1"/>
    <n v="13767.44"/>
    <s v="002"/>
  </r>
  <r>
    <s v="FEB-26"/>
    <x v="0"/>
    <s v="79200"/>
    <x v="47"/>
    <m/>
    <s v="Contractor Services"/>
    <s v="227"/>
    <s v="Corporate Communications"/>
    <x v="1"/>
    <n v="1961.43"/>
    <s v="002"/>
  </r>
  <r>
    <s v="JAN-26"/>
    <x v="0"/>
    <s v="79200"/>
    <x v="47"/>
    <m/>
    <s v="Contractor Services"/>
    <s v="227"/>
    <s v="Corporate Communications"/>
    <x v="1"/>
    <n v="2208.67"/>
    <s v="002"/>
  </r>
  <r>
    <s v="JUN-26"/>
    <x v="0"/>
    <s v="79200"/>
    <x v="47"/>
    <m/>
    <s v="Contractor Services"/>
    <s v="227"/>
    <s v="Corporate Communications"/>
    <x v="1"/>
    <n v="7084.87"/>
    <s v="002"/>
  </r>
  <r>
    <s v="MAR-26"/>
    <x v="0"/>
    <s v="79200"/>
    <x v="47"/>
    <m/>
    <s v="Contractor Services"/>
    <s v="227"/>
    <s v="Corporate Communications"/>
    <x v="1"/>
    <n v="-3439.35"/>
    <s v="002"/>
  </r>
  <r>
    <s v="MAY-26"/>
    <x v="0"/>
    <s v="79200"/>
    <x v="47"/>
    <m/>
    <s v="Contractor Services"/>
    <s v="227"/>
    <s v="Corporate Communications"/>
    <x v="1"/>
    <n v="-6806.17"/>
    <s v="002"/>
  </r>
  <r>
    <s v="APR-26"/>
    <x v="0"/>
    <s v="79200"/>
    <x v="47"/>
    <m/>
    <s v="Contractor Services"/>
    <s v="209"/>
    <s v="Compensation &amp; Benefits"/>
    <x v="1"/>
    <n v="4666.5"/>
    <s v="002"/>
  </r>
  <r>
    <s v="FEB-26"/>
    <x v="0"/>
    <s v="79200"/>
    <x v="47"/>
    <m/>
    <s v="Contractor Services"/>
    <s v="209"/>
    <s v="Compensation &amp; Benefits"/>
    <x v="1"/>
    <n v="-9744"/>
    <s v="002"/>
  </r>
  <r>
    <s v="JAN-26"/>
    <x v="0"/>
    <s v="79200"/>
    <x v="47"/>
    <m/>
    <s v="Contractor Services"/>
    <s v="209"/>
    <s v="Compensation &amp; Benefits"/>
    <x v="1"/>
    <n v="8404"/>
    <s v="002"/>
  </r>
  <r>
    <s v="JUN-26"/>
    <x v="0"/>
    <s v="79200"/>
    <x v="47"/>
    <m/>
    <s v="Contractor Services"/>
    <s v="209"/>
    <s v="Compensation &amp; Benefits"/>
    <x v="1"/>
    <n v="777.05"/>
    <s v="002"/>
  </r>
  <r>
    <s v="MAY-26"/>
    <x v="0"/>
    <s v="79200"/>
    <x v="47"/>
    <m/>
    <s v="Contractor Services"/>
    <s v="209"/>
    <s v="Compensation &amp; Benefits"/>
    <x v="1"/>
    <n v="-4666.5"/>
    <s v="002"/>
  </r>
  <r>
    <s v="APR-26"/>
    <x v="0"/>
    <s v="79200"/>
    <x v="47"/>
    <m/>
    <s v="Contractor Services"/>
    <s v="201"/>
    <s v="Personnel Adm"/>
    <x v="1"/>
    <n v="27681.47"/>
    <s v="002"/>
  </r>
  <r>
    <s v="FEB-26"/>
    <x v="0"/>
    <s v="79200"/>
    <x v="47"/>
    <m/>
    <s v="Contractor Services"/>
    <s v="201"/>
    <s v="Personnel Adm"/>
    <x v="1"/>
    <n v="-5923.64"/>
    <s v="002"/>
  </r>
  <r>
    <s v="JAN-26"/>
    <x v="0"/>
    <s v="79200"/>
    <x v="47"/>
    <m/>
    <s v="Contractor Services"/>
    <s v="201"/>
    <s v="Personnel Adm"/>
    <x v="1"/>
    <n v="-9000"/>
    <s v="002"/>
  </r>
  <r>
    <s v="JUN-26"/>
    <x v="0"/>
    <s v="79200"/>
    <x v="47"/>
    <m/>
    <s v="Contractor Services"/>
    <s v="201"/>
    <s v="Personnel Adm"/>
    <x v="1"/>
    <n v="-1196.6400000000001"/>
    <s v="002"/>
  </r>
  <r>
    <s v="MAR-26"/>
    <x v="0"/>
    <s v="79200"/>
    <x v="47"/>
    <m/>
    <s v="Contractor Services"/>
    <s v="201"/>
    <s v="Personnel Adm"/>
    <x v="1"/>
    <n v="1846"/>
    <s v="002"/>
  </r>
  <r>
    <s v="MAY-26"/>
    <x v="0"/>
    <s v="79200"/>
    <x v="47"/>
    <m/>
    <s v="Contractor Services"/>
    <s v="201"/>
    <s v="Personnel Adm"/>
    <x v="1"/>
    <n v="-14318"/>
    <s v="002"/>
  </r>
  <r>
    <s v="FEB-26"/>
    <x v="0"/>
    <s v="79200"/>
    <x v="47"/>
    <m/>
    <s v="Contractor Services"/>
    <s v="195"/>
    <s v="Safety"/>
    <x v="1"/>
    <n v="241.99"/>
    <s v="002"/>
  </r>
  <r>
    <s v="JAN-26"/>
    <x v="0"/>
    <s v="79200"/>
    <x v="47"/>
    <m/>
    <s v="Contractor Services"/>
    <s v="195"/>
    <s v="Safety"/>
    <x v="1"/>
    <n v="83.01"/>
    <s v="002"/>
  </r>
  <r>
    <s v="MAR-26"/>
    <x v="0"/>
    <s v="79200"/>
    <x v="47"/>
    <m/>
    <s v="Contractor Services"/>
    <s v="195"/>
    <s v="Safety"/>
    <x v="1"/>
    <n v="-325"/>
    <s v="002"/>
  </r>
  <r>
    <s v="APR-26"/>
    <x v="0"/>
    <s v="79200"/>
    <x v="47"/>
    <m/>
    <s v="Contractor Services"/>
    <s v="193"/>
    <s v="Energy Delivery Environmental"/>
    <x v="1"/>
    <n v="-18122.97"/>
    <s v="002"/>
  </r>
  <r>
    <s v="FEB-26"/>
    <x v="0"/>
    <s v="79200"/>
    <x v="47"/>
    <m/>
    <s v="Contractor Services"/>
    <s v="193"/>
    <s v="Energy Delivery Environmental"/>
    <x v="1"/>
    <n v="-1613.84"/>
    <s v="002"/>
  </r>
  <r>
    <s v="JAN-26"/>
    <x v="0"/>
    <s v="79200"/>
    <x v="47"/>
    <m/>
    <s v="Contractor Services"/>
    <s v="193"/>
    <s v="Energy Delivery Environmental"/>
    <x v="1"/>
    <n v="4036.51"/>
    <s v="002"/>
  </r>
  <r>
    <s v="JUN-26"/>
    <x v="0"/>
    <s v="79200"/>
    <x v="47"/>
    <m/>
    <s v="Contractor Services"/>
    <s v="193"/>
    <s v="Energy Delivery Environmental"/>
    <x v="1"/>
    <n v="2455.38"/>
    <s v="002"/>
  </r>
  <r>
    <s v="MAR-26"/>
    <x v="0"/>
    <s v="79200"/>
    <x v="47"/>
    <m/>
    <s v="Contractor Services"/>
    <s v="193"/>
    <s v="Energy Delivery Environmental"/>
    <x v="1"/>
    <n v="16518.93"/>
    <s v="002"/>
  </r>
  <r>
    <s v="MAY-26"/>
    <x v="0"/>
    <s v="79200"/>
    <x v="47"/>
    <m/>
    <s v="Contractor Services"/>
    <s v="193"/>
    <s v="Energy Delivery Environmental"/>
    <x v="1"/>
    <n v="-818.63"/>
    <s v="002"/>
  </r>
  <r>
    <s v="FEB-26"/>
    <x v="0"/>
    <s v="79200"/>
    <x v="47"/>
    <m/>
    <s v="Contractor Services"/>
    <s v="162"/>
    <s v="Corporate Security"/>
    <x v="1"/>
    <n v="-3448.55"/>
    <s v="002"/>
  </r>
  <r>
    <s v="JAN-26"/>
    <x v="0"/>
    <s v="79200"/>
    <x v="47"/>
    <m/>
    <s v="Contractor Services"/>
    <s v="162"/>
    <s v="Corporate Security"/>
    <x v="1"/>
    <n v="0"/>
    <s v="002"/>
  </r>
  <r>
    <s v="APR-26"/>
    <x v="0"/>
    <s v="79200"/>
    <x v="47"/>
    <m/>
    <s v="Contractor Services"/>
    <s v="160"/>
    <s v="Legal"/>
    <x v="1"/>
    <n v="3300"/>
    <s v="002"/>
  </r>
  <r>
    <s v="MAY-26"/>
    <x v="0"/>
    <s v="79200"/>
    <x v="47"/>
    <m/>
    <s v="Contractor Services"/>
    <s v="160"/>
    <s v="Legal"/>
    <x v="1"/>
    <n v="-3300"/>
    <s v="002"/>
  </r>
  <r>
    <s v="FEB-26"/>
    <x v="0"/>
    <s v="79200"/>
    <x v="47"/>
    <m/>
    <s v="Contractor Services"/>
    <s v="100"/>
    <s v="CEO Adm"/>
    <x v="1"/>
    <n v="5000"/>
    <s v="002"/>
  </r>
  <r>
    <s v="JAN-26"/>
    <x v="0"/>
    <s v="79200"/>
    <x v="47"/>
    <m/>
    <s v="Contractor Services"/>
    <s v="100"/>
    <s v="CEO Adm"/>
    <x v="1"/>
    <n v="-5000"/>
    <s v="002"/>
  </r>
  <r>
    <s v="JUN-26"/>
    <x v="0"/>
    <s v="79200"/>
    <x v="47"/>
    <m/>
    <s v="Contractor Services"/>
    <s v="100"/>
    <s v="CEO Adm"/>
    <x v="1"/>
    <n v="-5000"/>
    <s v="002"/>
  </r>
  <r>
    <s v="MAR-26"/>
    <x v="0"/>
    <s v="79200"/>
    <x v="47"/>
    <m/>
    <s v="Contractor Services"/>
    <s v="100"/>
    <s v="CEO Adm"/>
    <x v="1"/>
    <n v="-5000"/>
    <s v="002"/>
  </r>
  <r>
    <s v="MAY-26"/>
    <x v="0"/>
    <s v="79200"/>
    <x v="47"/>
    <m/>
    <s v="Contractor Services"/>
    <s v="100"/>
    <s v="CEO Adm"/>
    <x v="1"/>
    <n v="5000"/>
    <s v="002"/>
  </r>
  <r>
    <s v="MAR-26"/>
    <x v="0"/>
    <s v="79200"/>
    <x v="45"/>
    <s v="Permits &amp; Licenses"/>
    <s v="Permits &amp; Licenses"/>
    <s v="941"/>
    <s v="Contr/Wholesale Mktg"/>
    <x v="1"/>
    <n v="550"/>
    <s v="002"/>
  </r>
  <r>
    <s v="FEB-26"/>
    <x v="0"/>
    <s v="79200"/>
    <x v="45"/>
    <s v="Permits &amp; Licenses"/>
    <s v="Permits &amp; Licenses"/>
    <s v="805"/>
    <s v="Corp Environmental Services"/>
    <x v="1"/>
    <n v="102.2"/>
    <s v="002"/>
  </r>
  <r>
    <s v="JAN-26"/>
    <x v="0"/>
    <s v="79200"/>
    <x v="45"/>
    <s v="Permits &amp; Licenses"/>
    <s v="Permits &amp; Licenses"/>
    <s v="805"/>
    <s v="Corp Environmental Services"/>
    <x v="1"/>
    <n v="0"/>
    <s v="002"/>
  </r>
  <r>
    <s v="JUN-26"/>
    <x v="0"/>
    <s v="79200"/>
    <x v="45"/>
    <s v="Permits &amp; Licenses"/>
    <s v="Permits &amp; Licenses"/>
    <s v="805"/>
    <s v="Corp Environmental Services"/>
    <x v="1"/>
    <n v="306.60000000000002"/>
    <s v="002"/>
  </r>
  <r>
    <s v="JAN-26"/>
    <x v="0"/>
    <s v="79200"/>
    <x v="48"/>
    <s v="Subs &amp; Ref Materials"/>
    <s v="Subs &amp; Ref Materials"/>
    <s v="986"/>
    <s v="Electronic Relay C&amp;M"/>
    <x v="1"/>
    <n v="24.24"/>
    <s v="002"/>
  </r>
  <r>
    <s v="FEB-26"/>
    <x v="0"/>
    <s v="79200"/>
    <x v="48"/>
    <s v="Subs &amp; Ref Materials"/>
    <s v="Subs &amp; Ref Materials"/>
    <s v="935"/>
    <s v="T&amp;D Safety and Learning &amp; Development"/>
    <x v="1"/>
    <n v="168.15"/>
    <s v="002"/>
  </r>
  <r>
    <s v="MAR-26"/>
    <x v="0"/>
    <s v="79200"/>
    <x v="48"/>
    <s v="Subs &amp; Ref Materials"/>
    <s v="Subs &amp; Ref Materials"/>
    <s v="935"/>
    <s v="T&amp;D Safety and Learning &amp; Development"/>
    <x v="1"/>
    <n v="1172.05"/>
    <s v="002"/>
  </r>
  <r>
    <s v="JUN-26"/>
    <x v="0"/>
    <s v="79200"/>
    <x v="48"/>
    <s v="Subs &amp; Ref Materials"/>
    <s v="Subs &amp; Ref Materials"/>
    <s v="861"/>
    <s v="Procuremnt/Contr Svc"/>
    <x v="1"/>
    <n v="439"/>
    <s v="002"/>
  </r>
  <r>
    <s v="MAR-26"/>
    <x v="0"/>
    <s v="79200"/>
    <x v="48"/>
    <s v="Subs &amp; Ref Materials"/>
    <s v="Subs &amp; Ref Materials"/>
    <s v="850"/>
    <s v="Fuels Management"/>
    <x v="1"/>
    <n v="62.76"/>
    <s v="002"/>
  </r>
  <r>
    <s v="JAN-26"/>
    <x v="0"/>
    <s v="79200"/>
    <x v="48"/>
    <s v="Subs &amp; Ref Materials"/>
    <s v="Subs &amp; Ref Materials"/>
    <s v="805"/>
    <s v="Corp Environmental Services"/>
    <x v="1"/>
    <n v="637.5"/>
    <s v="002"/>
  </r>
  <r>
    <s v="JUN-26"/>
    <x v="0"/>
    <s v="79200"/>
    <x v="48"/>
    <s v="Subs &amp; Ref Materials"/>
    <s v="Subs &amp; Ref Materials"/>
    <s v="805"/>
    <s v="Corp Environmental Services"/>
    <x v="1"/>
    <n v="434"/>
    <s v="002"/>
  </r>
  <r>
    <s v="FEB-26"/>
    <x v="0"/>
    <s v="79200"/>
    <x v="48"/>
    <s v="Subs &amp; Ref Materials"/>
    <s v="Subs &amp; Ref Materials"/>
    <s v="662"/>
    <s v="SPG Training"/>
    <x v="1"/>
    <n v="8.17"/>
    <s v="002"/>
  </r>
  <r>
    <s v="FEB-26"/>
    <x v="0"/>
    <s v="79200"/>
    <x v="48"/>
    <m/>
    <s v="Subs &amp; Ref Materials"/>
    <s v="662"/>
    <s v="SPG Training"/>
    <x v="1"/>
    <n v="-4.09"/>
    <s v="002"/>
  </r>
  <r>
    <s v="MAR-26"/>
    <x v="0"/>
    <s v="79200"/>
    <x v="48"/>
    <s v="Subs &amp; Ref Materials"/>
    <s v="Subs &amp; Ref Materials"/>
    <s v="662"/>
    <s v="SPG Training"/>
    <x v="1"/>
    <n v="16.350000000000001"/>
    <s v="002"/>
  </r>
  <r>
    <s v="MAR-26"/>
    <x v="0"/>
    <s v="79200"/>
    <x v="48"/>
    <m/>
    <s v="Subs &amp; Ref Materials"/>
    <s v="662"/>
    <s v="SPG Training"/>
    <x v="1"/>
    <n v="-8.17"/>
    <s v="002"/>
  </r>
  <r>
    <s v="MAR-26"/>
    <x v="0"/>
    <s v="79200"/>
    <x v="48"/>
    <s v="Subs &amp; Ref Materials"/>
    <s v="Subs &amp; Ref Materials"/>
    <s v="661"/>
    <s v="SPG Personnel Svcs"/>
    <x v="1"/>
    <n v="254.51"/>
    <s v="002"/>
  </r>
  <r>
    <s v="MAR-26"/>
    <x v="0"/>
    <s v="79200"/>
    <x v="48"/>
    <m/>
    <s v="Subs &amp; Ref Materials"/>
    <s v="661"/>
    <s v="SPG Personnel Svcs"/>
    <x v="1"/>
    <n v="-127.25"/>
    <s v="002"/>
  </r>
  <r>
    <s v="FEB-26"/>
    <x v="0"/>
    <s v="79200"/>
    <x v="48"/>
    <s v="Subs &amp; Ref Materials"/>
    <s v="Subs &amp; Ref Materials"/>
    <s v="381"/>
    <s v="Rates"/>
    <x v="1"/>
    <n v="6.34"/>
    <s v="002"/>
  </r>
  <r>
    <s v="JAN-26"/>
    <x v="0"/>
    <s v="79200"/>
    <x v="48"/>
    <s v="Subs &amp; Ref Materials"/>
    <s v="Subs &amp; Ref Materials"/>
    <s v="381"/>
    <s v="Rates"/>
    <x v="1"/>
    <n v="12.68"/>
    <s v="002"/>
  </r>
  <r>
    <s v="MAR-26"/>
    <x v="0"/>
    <s v="79200"/>
    <x v="48"/>
    <s v="Subs &amp; Ref Materials"/>
    <s v="Subs &amp; Ref Materials"/>
    <s v="381"/>
    <s v="Rates"/>
    <x v="1"/>
    <n v="6.34"/>
    <s v="002"/>
  </r>
  <r>
    <s v="JAN-26"/>
    <x v="0"/>
    <s v="79200"/>
    <x v="48"/>
    <s v="Subs &amp; Ref Materials"/>
    <s v="Subs &amp; Ref Materials"/>
    <s v="358"/>
    <s v="Operations Applications"/>
    <x v="1"/>
    <n v="59.39"/>
    <s v="002"/>
  </r>
  <r>
    <s v="JAN-26"/>
    <x v="0"/>
    <s v="79200"/>
    <x v="48"/>
    <m/>
    <s v="Subs &amp; Ref Materials"/>
    <s v="358"/>
    <s v="Operations Applications"/>
    <x v="1"/>
    <n v="-59.12"/>
    <s v="002"/>
  </r>
  <r>
    <s v="FEB-26"/>
    <x v="0"/>
    <s v="79200"/>
    <x v="48"/>
    <s v="Subs &amp; Ref Materials"/>
    <s v="Subs &amp; Ref Materials"/>
    <s v="357"/>
    <s v="Business Applications &amp; Data Analytics"/>
    <x v="1"/>
    <n v="8.99"/>
    <s v="002"/>
  </r>
  <r>
    <s v="FEB-26"/>
    <x v="0"/>
    <s v="79200"/>
    <x v="48"/>
    <m/>
    <s v="Subs &amp; Ref Materials"/>
    <s v="357"/>
    <s v="Business Applications &amp; Data Analytics"/>
    <x v="1"/>
    <n v="-2.34"/>
    <s v="002"/>
  </r>
  <r>
    <s v="APR-26"/>
    <x v="0"/>
    <s v="79200"/>
    <x v="48"/>
    <m/>
    <s v="Subs &amp; Ref Materials"/>
    <s v="354"/>
    <s v="Enterprise Cyber Security"/>
    <x v="1"/>
    <n v="4733.55"/>
    <s v="002"/>
  </r>
  <r>
    <s v="FEB-26"/>
    <x v="0"/>
    <s v="79200"/>
    <x v="48"/>
    <m/>
    <s v="Subs &amp; Ref Materials"/>
    <s v="354"/>
    <s v="Enterprise Cyber Security"/>
    <x v="1"/>
    <n v="4733.55"/>
    <s v="002"/>
  </r>
  <r>
    <s v="JAN-26"/>
    <x v="0"/>
    <s v="79200"/>
    <x v="48"/>
    <m/>
    <s v="Subs &amp; Ref Materials"/>
    <s v="354"/>
    <s v="Enterprise Cyber Security"/>
    <x v="1"/>
    <n v="4733.55"/>
    <s v="002"/>
  </r>
  <r>
    <s v="JUN-26"/>
    <x v="0"/>
    <s v="79200"/>
    <x v="48"/>
    <m/>
    <s v="Subs &amp; Ref Materials"/>
    <s v="354"/>
    <s v="Enterprise Cyber Security"/>
    <x v="1"/>
    <n v="4733.5200000000004"/>
    <s v="002"/>
  </r>
  <r>
    <s v="MAR-26"/>
    <x v="0"/>
    <s v="79200"/>
    <x v="48"/>
    <m/>
    <s v="Subs &amp; Ref Materials"/>
    <s v="354"/>
    <s v="Enterprise Cyber Security"/>
    <x v="1"/>
    <n v="4733.55"/>
    <s v="002"/>
  </r>
  <r>
    <s v="MAY-26"/>
    <x v="0"/>
    <s v="79200"/>
    <x v="48"/>
    <m/>
    <s v="Subs &amp; Ref Materials"/>
    <s v="354"/>
    <s v="Enterprise Cyber Security"/>
    <x v="1"/>
    <n v="4733.55"/>
    <s v="002"/>
  </r>
  <r>
    <s v="APR-26"/>
    <x v="0"/>
    <s v="79200"/>
    <x v="48"/>
    <m/>
    <s v="Subs &amp; Ref Materials"/>
    <s v="352"/>
    <s v="IT Client Technology"/>
    <x v="1"/>
    <n v="1228.82"/>
    <s v="002"/>
  </r>
  <r>
    <s v="FEB-26"/>
    <x v="0"/>
    <s v="79200"/>
    <x v="48"/>
    <s v="Subs &amp; Ref Materials"/>
    <s v="Subs &amp; Ref Materials"/>
    <s v="352"/>
    <s v="IT Client Technology"/>
    <x v="1"/>
    <n v="13.69"/>
    <s v="002"/>
  </r>
  <r>
    <s v="FEB-26"/>
    <x v="0"/>
    <s v="79200"/>
    <x v="48"/>
    <m/>
    <s v="Subs &amp; Ref Materials"/>
    <s v="352"/>
    <s v="IT Client Technology"/>
    <x v="1"/>
    <n v="1225.26"/>
    <s v="002"/>
  </r>
  <r>
    <s v="JAN-26"/>
    <x v="0"/>
    <s v="79200"/>
    <x v="48"/>
    <s v="Subs &amp; Ref Materials"/>
    <s v="Subs &amp; Ref Materials"/>
    <s v="352"/>
    <s v="IT Client Technology"/>
    <x v="1"/>
    <n v="45.88"/>
    <s v="002"/>
  </r>
  <r>
    <s v="JAN-26"/>
    <x v="0"/>
    <s v="79200"/>
    <x v="48"/>
    <m/>
    <s v="Subs &amp; Ref Materials"/>
    <s v="352"/>
    <s v="IT Client Technology"/>
    <x v="1"/>
    <n v="1216.9000000000001"/>
    <s v="002"/>
  </r>
  <r>
    <s v="JUN-26"/>
    <x v="0"/>
    <s v="79200"/>
    <x v="48"/>
    <m/>
    <s v="Subs &amp; Ref Materials"/>
    <s v="352"/>
    <s v="IT Client Technology"/>
    <x v="1"/>
    <n v="1228.82"/>
    <s v="002"/>
  </r>
  <r>
    <s v="MAR-26"/>
    <x v="0"/>
    <s v="79200"/>
    <x v="48"/>
    <s v="Subs &amp; Ref Materials"/>
    <s v="Subs &amp; Ref Materials"/>
    <s v="352"/>
    <s v="IT Client Technology"/>
    <x v="1"/>
    <n v="1059.8499999999999"/>
    <s v="002"/>
  </r>
  <r>
    <s v="MAR-26"/>
    <x v="0"/>
    <s v="79200"/>
    <x v="48"/>
    <m/>
    <s v="Subs &amp; Ref Materials"/>
    <s v="352"/>
    <s v="IT Client Technology"/>
    <x v="1"/>
    <n v="953.36"/>
    <s v="002"/>
  </r>
  <r>
    <s v="MAY-26"/>
    <x v="0"/>
    <s v="79200"/>
    <x v="48"/>
    <s v="Subs &amp; Ref Materials"/>
    <s v="Subs &amp; Ref Materials"/>
    <s v="352"/>
    <s v="IT Client Technology"/>
    <x v="1"/>
    <n v="48.92"/>
    <s v="002"/>
  </r>
  <r>
    <s v="MAY-26"/>
    <x v="0"/>
    <s v="79200"/>
    <x v="48"/>
    <m/>
    <s v="Subs &amp; Ref Materials"/>
    <s v="352"/>
    <s v="IT Client Technology"/>
    <x v="1"/>
    <n v="1216.0999999999999"/>
    <s v="002"/>
  </r>
  <r>
    <s v="FEB-26"/>
    <x v="0"/>
    <s v="79200"/>
    <x v="48"/>
    <s v="Subs &amp; Ref Materials"/>
    <s v="Subs &amp; Ref Materials"/>
    <s v="332"/>
    <s v="Tax Services"/>
    <x v="1"/>
    <n v="68"/>
    <s v="002"/>
  </r>
  <r>
    <s v="FEB-26"/>
    <x v="0"/>
    <s v="79200"/>
    <x v="48"/>
    <s v="Subs &amp; Ref Materials"/>
    <s v="Subs &amp; Ref Materials"/>
    <s v="322"/>
    <s v="Plant Accounting"/>
    <x v="1"/>
    <n v="1085"/>
    <s v="002"/>
  </r>
  <r>
    <s v="FEB-26"/>
    <x v="0"/>
    <s v="79200"/>
    <x v="48"/>
    <s v="Subs &amp; Ref Materials"/>
    <s v="Subs &amp; Ref Materials"/>
    <s v="321"/>
    <s v="External Reporting"/>
    <x v="1"/>
    <n v="204"/>
    <s v="002"/>
  </r>
  <r>
    <s v="FEB-26"/>
    <x v="0"/>
    <s v="79200"/>
    <x v="48"/>
    <s v="Subs &amp; Ref Materials"/>
    <s v="Subs &amp; Ref Materials"/>
    <s v="320"/>
    <s v="Corporate Accounting"/>
    <x v="1"/>
    <n v="1088"/>
    <s v="002"/>
  </r>
  <r>
    <s v="FEB-26"/>
    <x v="0"/>
    <s v="79200"/>
    <x v="48"/>
    <s v="Subs &amp; Ref Materials"/>
    <s v="Subs &amp; Ref Materials"/>
    <s v="306"/>
    <s v="Energy Settlements"/>
    <x v="1"/>
    <n v="612"/>
    <s v="002"/>
  </r>
  <r>
    <s v="JAN-26"/>
    <x v="0"/>
    <s v="79200"/>
    <x v="48"/>
    <s v="Subs &amp; Ref Materials"/>
    <s v="Subs &amp; Ref Materials"/>
    <s v="306"/>
    <s v="Energy Settlements"/>
    <x v="1"/>
    <n v="10"/>
    <s v="002"/>
  </r>
  <r>
    <s v="FEB-26"/>
    <x v="0"/>
    <s v="79200"/>
    <x v="48"/>
    <s v="Subs &amp; Ref Materials"/>
    <s v="Subs &amp; Ref Materials"/>
    <s v="305"/>
    <s v="Controller Adm"/>
    <x v="1"/>
    <n v="68"/>
    <s v="002"/>
  </r>
  <r>
    <s v="APR-26"/>
    <x v="0"/>
    <s v="79200"/>
    <x v="48"/>
    <s v="Subs &amp; Ref Materials"/>
    <s v="Subs &amp; Ref Materials"/>
    <s v="264"/>
    <s v="Mail Services"/>
    <x v="1"/>
    <n v="26.09"/>
    <s v="002"/>
  </r>
  <r>
    <s v="FEB-26"/>
    <x v="0"/>
    <s v="79200"/>
    <x v="48"/>
    <s v="Subs &amp; Ref Materials"/>
    <s v="Subs &amp; Ref Materials"/>
    <s v="264"/>
    <s v="Mail Services"/>
    <x v="1"/>
    <n v="26.09"/>
    <s v="002"/>
  </r>
  <r>
    <s v="JAN-26"/>
    <x v="0"/>
    <s v="79200"/>
    <x v="48"/>
    <s v="Subs &amp; Ref Materials"/>
    <s v="Subs &amp; Ref Materials"/>
    <s v="264"/>
    <s v="Mail Services"/>
    <x v="1"/>
    <n v="20.65"/>
    <s v="002"/>
  </r>
  <r>
    <s v="MAR-26"/>
    <x v="0"/>
    <s v="79200"/>
    <x v="48"/>
    <s v="Subs &amp; Ref Materials"/>
    <s v="Subs &amp; Ref Materials"/>
    <s v="264"/>
    <s v="Mail Services"/>
    <x v="1"/>
    <n v="26.09"/>
    <s v="002"/>
  </r>
  <r>
    <s v="APR-26"/>
    <x v="0"/>
    <s v="79200"/>
    <x v="48"/>
    <s v="Subs &amp; Ref Materials"/>
    <s v="Subs &amp; Ref Materials"/>
    <s v="227"/>
    <s v="Corporate Communications"/>
    <x v="1"/>
    <n v="119.99"/>
    <s v="002"/>
  </r>
  <r>
    <s v="FEB-26"/>
    <x v="0"/>
    <s v="79200"/>
    <x v="48"/>
    <s v="Subs &amp; Ref Materials"/>
    <s v="Subs &amp; Ref Materials"/>
    <s v="227"/>
    <s v="Corporate Communications"/>
    <x v="1"/>
    <n v="70.28"/>
    <s v="002"/>
  </r>
  <r>
    <s v="JAN-26"/>
    <x v="0"/>
    <s v="79200"/>
    <x v="48"/>
    <s v="Subs &amp; Ref Materials"/>
    <s v="Subs &amp; Ref Materials"/>
    <s v="227"/>
    <s v="Corporate Communications"/>
    <x v="1"/>
    <n v="93.28"/>
    <s v="002"/>
  </r>
  <r>
    <s v="JUN-26"/>
    <x v="0"/>
    <s v="79200"/>
    <x v="48"/>
    <s v="Subs &amp; Ref Materials"/>
    <s v="Subs &amp; Ref Materials"/>
    <s v="227"/>
    <s v="Corporate Communications"/>
    <x v="1"/>
    <n v="42.28"/>
    <s v="002"/>
  </r>
  <r>
    <s v="MAR-26"/>
    <x v="0"/>
    <s v="79200"/>
    <x v="48"/>
    <s v="Subs &amp; Ref Materials"/>
    <s v="Subs &amp; Ref Materials"/>
    <s v="227"/>
    <s v="Corporate Communications"/>
    <x v="1"/>
    <n v="82.28"/>
    <s v="002"/>
  </r>
  <r>
    <s v="MAY-26"/>
    <x v="0"/>
    <s v="79200"/>
    <x v="48"/>
    <s v="Subs &amp; Ref Materials"/>
    <s v="Subs &amp; Ref Materials"/>
    <s v="227"/>
    <s v="Corporate Communications"/>
    <x v="1"/>
    <n v="-85.44"/>
    <s v="002"/>
  </r>
  <r>
    <s v="JUN-26"/>
    <x v="0"/>
    <s v="79200"/>
    <x v="48"/>
    <s v="Subs &amp; Ref Materials"/>
    <s v="Subs &amp; Ref Materials"/>
    <s v="226"/>
    <s v="Community Investment"/>
    <x v="1"/>
    <n v="10.86"/>
    <s v="002"/>
  </r>
  <r>
    <s v="APR-26"/>
    <x v="0"/>
    <s v="79200"/>
    <x v="48"/>
    <s v="Subs &amp; Ref Materials"/>
    <s v="Subs &amp; Ref Materials"/>
    <s v="224"/>
    <s v="Governmental Affairs"/>
    <x v="1"/>
    <n v="199"/>
    <s v="002"/>
  </r>
  <r>
    <s v="FEB-26"/>
    <x v="0"/>
    <s v="79200"/>
    <x v="48"/>
    <s v="Subs &amp; Ref Materials"/>
    <s v="Subs &amp; Ref Materials"/>
    <s v="224"/>
    <s v="Governmental Affairs"/>
    <x v="1"/>
    <n v="1378"/>
    <s v="002"/>
  </r>
  <r>
    <s v="JAN-26"/>
    <x v="0"/>
    <s v="79200"/>
    <x v="48"/>
    <s v="Subs &amp; Ref Materials"/>
    <s v="Subs &amp; Ref Materials"/>
    <s v="224"/>
    <s v="Governmental Affairs"/>
    <x v="1"/>
    <n v="0"/>
    <s v="002"/>
  </r>
  <r>
    <s v="JUN-26"/>
    <x v="0"/>
    <s v="79200"/>
    <x v="48"/>
    <s v="Subs &amp; Ref Materials"/>
    <s v="Subs &amp; Ref Materials"/>
    <s v="224"/>
    <s v="Governmental Affairs"/>
    <x v="1"/>
    <n v="1378"/>
    <s v="002"/>
  </r>
  <r>
    <s v="MAR-26"/>
    <x v="0"/>
    <s v="79200"/>
    <x v="48"/>
    <s v="Subs &amp; Ref Materials"/>
    <s v="Subs &amp; Ref Materials"/>
    <s v="224"/>
    <s v="Governmental Affairs"/>
    <x v="1"/>
    <n v="8.84"/>
    <s v="002"/>
  </r>
  <r>
    <s v="APR-26"/>
    <x v="0"/>
    <s v="79200"/>
    <x v="48"/>
    <s v="Subs &amp; Ref Materials"/>
    <s v="Subs &amp; Ref Materials"/>
    <s v="203"/>
    <s v="Talent Development"/>
    <x v="1"/>
    <n v="260.75"/>
    <s v="002"/>
  </r>
  <r>
    <s v="FEB-26"/>
    <x v="0"/>
    <s v="79200"/>
    <x v="48"/>
    <s v="Subs &amp; Ref Materials"/>
    <s v="Subs &amp; Ref Materials"/>
    <s v="203"/>
    <s v="Talent Development"/>
    <x v="1"/>
    <n v="260.51"/>
    <s v="002"/>
  </r>
  <r>
    <s v="APR-26"/>
    <x v="0"/>
    <s v="79200"/>
    <x v="48"/>
    <s v="Subs &amp; Ref Materials"/>
    <s v="Subs &amp; Ref Materials"/>
    <s v="195"/>
    <s v="Safety"/>
    <x v="1"/>
    <n v="60"/>
    <s v="002"/>
  </r>
  <r>
    <s v="MAR-26"/>
    <x v="0"/>
    <s v="79200"/>
    <x v="48"/>
    <s v="Subs &amp; Ref Materials"/>
    <s v="Subs &amp; Ref Materials"/>
    <s v="195"/>
    <s v="Safety"/>
    <x v="1"/>
    <n v="206.32"/>
    <s v="002"/>
  </r>
  <r>
    <s v="MAY-26"/>
    <x v="0"/>
    <s v="79200"/>
    <x v="48"/>
    <s v="Subs &amp; Ref Materials"/>
    <s v="Subs &amp; Ref Materials"/>
    <s v="195"/>
    <s v="Safety"/>
    <x v="1"/>
    <n v="93.69"/>
    <s v="002"/>
  </r>
  <r>
    <s v="MAR-26"/>
    <x v="0"/>
    <s v="79200"/>
    <x v="48"/>
    <s v="Subs &amp; Ref Materials"/>
    <s v="Subs &amp; Ref Materials"/>
    <s v="193"/>
    <s v="Energy Delivery Environmental"/>
    <x v="1"/>
    <n v="217.4"/>
    <s v="002"/>
  </r>
  <r>
    <s v="FEB-26"/>
    <x v="0"/>
    <s v="79200"/>
    <x v="48"/>
    <s v="Subs &amp; Ref Materials"/>
    <s v="Subs &amp; Ref Materials"/>
    <s v="162"/>
    <s v="Corporate Security"/>
    <x v="1"/>
    <n v="670"/>
    <s v="002"/>
  </r>
  <r>
    <s v="APR-26"/>
    <x v="0"/>
    <s v="79200"/>
    <x v="48"/>
    <s v="Subs &amp; Ref Materials"/>
    <s v="Subs &amp; Ref Materials"/>
    <s v="160"/>
    <s v="Legal"/>
    <x v="1"/>
    <n v="6684.59"/>
    <s v="002"/>
  </r>
  <r>
    <s v="FEB-26"/>
    <x v="0"/>
    <s v="79200"/>
    <x v="48"/>
    <s v="Subs &amp; Ref Materials"/>
    <s v="Subs &amp; Ref Materials"/>
    <s v="160"/>
    <s v="Legal"/>
    <x v="1"/>
    <n v="5225.0200000000004"/>
    <s v="002"/>
  </r>
  <r>
    <s v="JAN-26"/>
    <x v="0"/>
    <s v="79200"/>
    <x v="48"/>
    <s v="Subs &amp; Ref Materials"/>
    <s v="Subs &amp; Ref Materials"/>
    <s v="160"/>
    <s v="Legal"/>
    <x v="1"/>
    <n v="6407.4"/>
    <s v="002"/>
  </r>
  <r>
    <s v="JUN-26"/>
    <x v="0"/>
    <s v="79200"/>
    <x v="48"/>
    <s v="Subs &amp; Ref Materials"/>
    <s v="Subs &amp; Ref Materials"/>
    <s v="160"/>
    <s v="Legal"/>
    <x v="1"/>
    <n v="6407.38"/>
    <s v="002"/>
  </r>
  <r>
    <s v="MAR-26"/>
    <x v="0"/>
    <s v="79200"/>
    <x v="48"/>
    <s v="Subs &amp; Ref Materials"/>
    <s v="Subs &amp; Ref Materials"/>
    <s v="160"/>
    <s v="Legal"/>
    <x v="1"/>
    <n v="6407.38"/>
    <s v="002"/>
  </r>
  <r>
    <s v="MAY-26"/>
    <x v="0"/>
    <s v="79200"/>
    <x v="48"/>
    <s v="Subs &amp; Ref Materials"/>
    <s v="Subs &amp; Ref Materials"/>
    <s v="160"/>
    <s v="Legal"/>
    <x v="1"/>
    <n v="6407.38"/>
    <s v="002"/>
  </r>
  <r>
    <s v="APR-26"/>
    <x v="0"/>
    <s v="79200"/>
    <x v="48"/>
    <s v="Subs &amp; Ref Materials"/>
    <s v="Subs &amp; Ref Materials"/>
    <s v="100"/>
    <s v="CEO Adm"/>
    <x v="1"/>
    <n v="287.42"/>
    <s v="002"/>
  </r>
  <r>
    <s v="FEB-26"/>
    <x v="0"/>
    <s v="79200"/>
    <x v="48"/>
    <s v="Subs &amp; Ref Materials"/>
    <s v="Subs &amp; Ref Materials"/>
    <s v="100"/>
    <s v="CEO Adm"/>
    <x v="1"/>
    <n v="179.78"/>
    <s v="002"/>
  </r>
  <r>
    <s v="JAN-26"/>
    <x v="0"/>
    <s v="79200"/>
    <x v="48"/>
    <s v="Subs &amp; Ref Materials"/>
    <s v="Subs &amp; Ref Materials"/>
    <s v="100"/>
    <s v="CEO Adm"/>
    <x v="1"/>
    <n v="29.71"/>
    <s v="002"/>
  </r>
  <r>
    <s v="JUN-26"/>
    <x v="0"/>
    <s v="79200"/>
    <x v="48"/>
    <s v="Subs &amp; Ref Materials"/>
    <s v="Subs &amp; Ref Materials"/>
    <s v="100"/>
    <s v="CEO Adm"/>
    <x v="1"/>
    <n v="29.71"/>
    <s v="002"/>
  </r>
  <r>
    <s v="MAR-26"/>
    <x v="0"/>
    <s v="79200"/>
    <x v="48"/>
    <s v="Subs &amp; Ref Materials"/>
    <s v="Subs &amp; Ref Materials"/>
    <s v="100"/>
    <s v="CEO Adm"/>
    <x v="1"/>
    <n v="29.71"/>
    <s v="002"/>
  </r>
  <r>
    <s v="MAY-26"/>
    <x v="0"/>
    <s v="79200"/>
    <x v="48"/>
    <s v="Subs &amp; Ref Materials"/>
    <s v="Subs &amp; Ref Materials"/>
    <s v="100"/>
    <s v="CEO Adm"/>
    <x v="1"/>
    <n v="29.71"/>
    <s v="002"/>
  </r>
  <r>
    <s v="APR-26"/>
    <x v="0"/>
    <s v="79200"/>
    <x v="49"/>
    <m/>
    <s v="Bank Service Charges"/>
    <s v="360"/>
    <s v="Treasury Services"/>
    <x v="1"/>
    <n v="590.19000000000005"/>
    <s v="002"/>
  </r>
  <r>
    <s v="FEB-26"/>
    <x v="0"/>
    <s v="79200"/>
    <x v="49"/>
    <m/>
    <s v="Bank Service Charges"/>
    <s v="360"/>
    <s v="Treasury Services"/>
    <x v="1"/>
    <n v="417.22"/>
    <s v="002"/>
  </r>
  <r>
    <s v="JAN-26"/>
    <x v="0"/>
    <s v="79200"/>
    <x v="49"/>
    <m/>
    <s v="Bank Service Charges"/>
    <s v="360"/>
    <s v="Treasury Services"/>
    <x v="1"/>
    <n v="128.66999999999999"/>
    <s v="002"/>
  </r>
  <r>
    <s v="JUN-26"/>
    <x v="0"/>
    <s v="79200"/>
    <x v="49"/>
    <m/>
    <s v="Bank Service Charges"/>
    <s v="360"/>
    <s v="Treasury Services"/>
    <x v="1"/>
    <n v="420.48"/>
    <s v="002"/>
  </r>
  <r>
    <s v="MAR-26"/>
    <x v="0"/>
    <s v="79200"/>
    <x v="49"/>
    <m/>
    <s v="Bank Service Charges"/>
    <s v="360"/>
    <s v="Treasury Services"/>
    <x v="1"/>
    <n v="519.83000000000004"/>
    <s v="002"/>
  </r>
  <r>
    <s v="MAY-26"/>
    <x v="0"/>
    <s v="79200"/>
    <x v="49"/>
    <m/>
    <s v="Bank Service Charges"/>
    <s v="360"/>
    <s v="Treasury Services"/>
    <x v="1"/>
    <n v="820.31"/>
    <s v="002"/>
  </r>
  <r>
    <s v="JUN-26"/>
    <x v="0"/>
    <s v="79200"/>
    <x v="50"/>
    <s v="Promotional Expense"/>
    <s v="Promotional Expense"/>
    <s v="935"/>
    <s v="T&amp;D Safety and Learning &amp; Development"/>
    <x v="1"/>
    <n v="1595.96"/>
    <s v="002"/>
  </r>
  <r>
    <s v="MAY-26"/>
    <x v="0"/>
    <s v="79200"/>
    <x v="50"/>
    <s v="Promotional Expense"/>
    <s v="Promotional Expense"/>
    <s v="932"/>
    <s v="Asset Management"/>
    <x v="1"/>
    <n v="86.96"/>
    <s v="002"/>
  </r>
  <r>
    <s v="MAY-26"/>
    <x v="0"/>
    <s v="79200"/>
    <x v="50"/>
    <s v="Promotional Expense"/>
    <s v="Promotional Expense"/>
    <s v="861"/>
    <s v="Procuremnt/Contr Svc"/>
    <x v="1"/>
    <n v="666.32"/>
    <s v="002"/>
  </r>
  <r>
    <s v="MAY-26"/>
    <x v="0"/>
    <s v="79200"/>
    <x v="50"/>
    <s v="Promotional Expense"/>
    <s v="Promotional Expense"/>
    <s v="805"/>
    <s v="Corp Environmental Services"/>
    <x v="1"/>
    <n v="706.51"/>
    <s v="002"/>
  </r>
  <r>
    <s v="MAR-26"/>
    <x v="0"/>
    <s v="79200"/>
    <x v="50"/>
    <s v="Promotional Expense"/>
    <s v="Promotional Expense"/>
    <s v="510"/>
    <s v="Gila, Luna &amp; Renewable Admin"/>
    <x v="1"/>
    <n v="3160.22"/>
    <s v="002"/>
  </r>
  <r>
    <s v="MAR-26"/>
    <x v="0"/>
    <s v="79200"/>
    <x v="50"/>
    <m/>
    <s v="Promotional Expense"/>
    <s v="510"/>
    <s v="Gila, Luna &amp; Renewable Admin"/>
    <x v="1"/>
    <n v="-790.06"/>
    <s v="002"/>
  </r>
  <r>
    <s v="MAR-26"/>
    <x v="0"/>
    <s v="79200"/>
    <x v="50"/>
    <s v="Promotional Expense"/>
    <s v="Promotional Expense"/>
    <s v="390"/>
    <s v="Energy Programs - Tech"/>
    <x v="1"/>
    <n v="1256.8"/>
    <s v="002"/>
  </r>
  <r>
    <s v="MAY-26"/>
    <x v="0"/>
    <s v="79200"/>
    <x v="50"/>
    <s v="Promotional Expense"/>
    <s v="Promotional Expense"/>
    <s v="381"/>
    <s v="Rates"/>
    <x v="1"/>
    <n v="573.45000000000005"/>
    <s v="002"/>
  </r>
  <r>
    <s v="FEB-26"/>
    <x v="0"/>
    <s v="79200"/>
    <x v="50"/>
    <s v="Promotional Expense"/>
    <s v="Promotional Expense"/>
    <s v="356"/>
    <s v="IS PMO"/>
    <x v="1"/>
    <n v="351.8"/>
    <s v="002"/>
  </r>
  <r>
    <s v="JAN-26"/>
    <x v="0"/>
    <s v="79200"/>
    <x v="50"/>
    <s v="Promotional Expense"/>
    <s v="Promotional Expense"/>
    <s v="356"/>
    <s v="IS PMO"/>
    <x v="1"/>
    <n v="123.8"/>
    <s v="002"/>
  </r>
  <r>
    <s v="APR-26"/>
    <x v="0"/>
    <s v="79200"/>
    <x v="50"/>
    <s v="Promotional Expense"/>
    <s v="Promotional Expense"/>
    <s v="352"/>
    <s v="IT Client Technology"/>
    <x v="1"/>
    <n v="873.1"/>
    <s v="002"/>
  </r>
  <r>
    <s v="APR-26"/>
    <x v="0"/>
    <s v="79200"/>
    <x v="50"/>
    <m/>
    <s v="Promotional Expense"/>
    <s v="352"/>
    <s v="IT Client Technology"/>
    <x v="1"/>
    <n v="-226.92"/>
    <s v="002"/>
  </r>
  <r>
    <s v="JAN-26"/>
    <x v="0"/>
    <s v="79200"/>
    <x v="50"/>
    <s v="Promotional Expense"/>
    <s v="Promotional Expense"/>
    <s v="352"/>
    <s v="IT Client Technology"/>
    <x v="1"/>
    <n v="39.979999999999997"/>
    <s v="002"/>
  </r>
  <r>
    <s v="JAN-26"/>
    <x v="0"/>
    <s v="79200"/>
    <x v="50"/>
    <m/>
    <s v="Promotional Expense"/>
    <s v="352"/>
    <s v="IT Client Technology"/>
    <x v="1"/>
    <n v="-10.39"/>
    <s v="002"/>
  </r>
  <r>
    <s v="JUN-26"/>
    <x v="0"/>
    <s v="79200"/>
    <x v="50"/>
    <s v="Promotional Expense"/>
    <s v="Promotional Expense"/>
    <s v="352"/>
    <s v="IT Client Technology"/>
    <x v="1"/>
    <n v="41.3"/>
    <s v="002"/>
  </r>
  <r>
    <s v="JUN-26"/>
    <x v="0"/>
    <s v="79200"/>
    <x v="50"/>
    <m/>
    <s v="Promotional Expense"/>
    <s v="352"/>
    <s v="IT Client Technology"/>
    <x v="1"/>
    <n v="-10.74"/>
    <s v="002"/>
  </r>
  <r>
    <s v="MAY-26"/>
    <x v="0"/>
    <s v="79200"/>
    <x v="50"/>
    <s v="Promotional Expense"/>
    <s v="Promotional Expense"/>
    <s v="352"/>
    <s v="IT Client Technology"/>
    <x v="1"/>
    <n v="516.44000000000005"/>
    <s v="002"/>
  </r>
  <r>
    <s v="MAY-26"/>
    <x v="0"/>
    <s v="79200"/>
    <x v="50"/>
    <m/>
    <s v="Promotional Expense"/>
    <s v="352"/>
    <s v="IT Client Technology"/>
    <x v="1"/>
    <n v="-134.22"/>
    <s v="002"/>
  </r>
  <r>
    <s v="MAY-26"/>
    <x v="0"/>
    <s v="79200"/>
    <x v="50"/>
    <s v="Promotional Expense"/>
    <s v="Promotional Expense"/>
    <s v="229"/>
    <s v="Cust Experience / Marketing"/>
    <x v="1"/>
    <n v="1585.97"/>
    <s v="002"/>
  </r>
  <r>
    <s v="MAY-26"/>
    <x v="0"/>
    <s v="79200"/>
    <x v="50"/>
    <s v="Promotional Expense"/>
    <s v="Promotional Expense"/>
    <s v="227"/>
    <s v="Corporate Communications"/>
    <x v="1"/>
    <n v="332.6"/>
    <s v="002"/>
  </r>
  <r>
    <s v="FEB-26"/>
    <x v="0"/>
    <s v="79200"/>
    <x v="50"/>
    <s v="Promotional Expense"/>
    <s v="Promotional Expense"/>
    <s v="226"/>
    <s v="Community Investment"/>
    <x v="1"/>
    <n v="6451.24"/>
    <s v="002"/>
  </r>
  <r>
    <s v="MAR-26"/>
    <x v="0"/>
    <s v="79200"/>
    <x v="50"/>
    <s v="Promotional Expense"/>
    <s v="Promotional Expense"/>
    <s v="226"/>
    <s v="Community Investment"/>
    <x v="1"/>
    <n v="5051.63"/>
    <s v="002"/>
  </r>
  <r>
    <s v="MAY-26"/>
    <x v="0"/>
    <s v="79200"/>
    <x v="50"/>
    <s v="Promotional Expense"/>
    <s v="Promotional Expense"/>
    <s v="226"/>
    <s v="Community Investment"/>
    <x v="1"/>
    <n v="490.24"/>
    <s v="002"/>
  </r>
  <r>
    <s v="APR-26"/>
    <x v="0"/>
    <s v="79200"/>
    <x v="50"/>
    <s v="Promotional Expense"/>
    <s v="Promotional Expense"/>
    <s v="201"/>
    <s v="HR Operations"/>
    <x v="1"/>
    <n v="361.11"/>
    <s v="002"/>
  </r>
  <r>
    <s v="JUN-26"/>
    <x v="0"/>
    <s v="79200"/>
    <x v="50"/>
    <s v="Promotional Expense"/>
    <s v="Promotional Expense"/>
    <s v="201"/>
    <s v="HR Operations"/>
    <x v="1"/>
    <n v="1695.15"/>
    <s v="002"/>
  </r>
  <r>
    <s v="MAR-26"/>
    <x v="0"/>
    <s v="79200"/>
    <x v="50"/>
    <s v="Promotional Expense"/>
    <s v="Promotional Expense"/>
    <s v="201"/>
    <s v="HR Operations"/>
    <x v="1"/>
    <n v="1174.31"/>
    <s v="002"/>
  </r>
  <r>
    <s v="MAY-26"/>
    <x v="0"/>
    <s v="79200"/>
    <x v="50"/>
    <s v="Promotional Expense"/>
    <s v="Promotional Expense"/>
    <s v="201"/>
    <s v="HR Operations"/>
    <x v="1"/>
    <n v="2674.72"/>
    <s v="002"/>
  </r>
  <r>
    <s v="MAY-26"/>
    <x v="0"/>
    <s v="79200"/>
    <x v="51"/>
    <s v="Educational Programs"/>
    <s v="Educational Programs"/>
    <s v="927"/>
    <s v="Maint, Trans and Trouble"/>
    <x v="1"/>
    <n v="80.06"/>
    <s v="002"/>
  </r>
  <r>
    <s v="JUN-26"/>
    <x v="0"/>
    <s v="79200"/>
    <x v="51"/>
    <s v="Educational Programs"/>
    <s v="Educational Programs"/>
    <s v="861"/>
    <s v="Procuremnt/Contr Svc"/>
    <x v="1"/>
    <n v="439"/>
    <s v="002"/>
  </r>
  <r>
    <s v="APR-26"/>
    <x v="0"/>
    <s v="79200"/>
    <x v="51"/>
    <s v="Educational Programs"/>
    <s v="Educational Programs"/>
    <s v="662"/>
    <s v="SPG Training"/>
    <x v="1"/>
    <n v="16.350000000000001"/>
    <s v="002"/>
  </r>
  <r>
    <s v="APR-26"/>
    <x v="0"/>
    <s v="79200"/>
    <x v="51"/>
    <m/>
    <s v="Educational Programs"/>
    <s v="662"/>
    <s v="SPG Training"/>
    <x v="1"/>
    <n v="-8.17"/>
    <s v="002"/>
  </r>
  <r>
    <s v="JUN-26"/>
    <x v="0"/>
    <s v="79200"/>
    <x v="51"/>
    <s v="Educational Programs"/>
    <s v="Educational Programs"/>
    <s v="662"/>
    <s v="SPG Training"/>
    <x v="1"/>
    <n v="134.18"/>
    <s v="002"/>
  </r>
  <r>
    <s v="JUN-26"/>
    <x v="0"/>
    <s v="79200"/>
    <x v="51"/>
    <m/>
    <s v="Educational Programs"/>
    <s v="662"/>
    <s v="SPG Training"/>
    <x v="1"/>
    <n v="-67.08"/>
    <s v="002"/>
  </r>
  <r>
    <s v="MAY-26"/>
    <x v="0"/>
    <s v="79200"/>
    <x v="51"/>
    <s v="Educational Programs"/>
    <s v="Educational Programs"/>
    <s v="662"/>
    <s v="SPG Training"/>
    <x v="1"/>
    <n v="16.350000000000001"/>
    <s v="002"/>
  </r>
  <r>
    <s v="MAY-26"/>
    <x v="0"/>
    <s v="79200"/>
    <x v="51"/>
    <m/>
    <s v="Educational Programs"/>
    <s v="662"/>
    <s v="SPG Training"/>
    <x v="1"/>
    <n v="-8.17"/>
    <s v="002"/>
  </r>
  <r>
    <s v="APR-26"/>
    <x v="0"/>
    <s v="79200"/>
    <x v="51"/>
    <s v="Educational Programs"/>
    <s v="Educational Programs"/>
    <s v="658"/>
    <s v="SPG Business Support"/>
    <x v="1"/>
    <n v="229"/>
    <s v="002"/>
  </r>
  <r>
    <s v="APR-26"/>
    <x v="0"/>
    <s v="79200"/>
    <x v="51"/>
    <m/>
    <s v="Educational Programs"/>
    <s v="658"/>
    <s v="SPG Business Support"/>
    <x v="1"/>
    <n v="-114.5"/>
    <s v="002"/>
  </r>
  <r>
    <s v="APR-26"/>
    <x v="0"/>
    <s v="79200"/>
    <x v="51"/>
    <s v="Educational Programs"/>
    <s v="Educational Programs"/>
    <s v="385"/>
    <s v="Energy Programs"/>
    <x v="1"/>
    <n v="13080"/>
    <s v="002"/>
  </r>
  <r>
    <s v="FEB-26"/>
    <x v="0"/>
    <s v="79200"/>
    <x v="51"/>
    <s v="Educational Programs"/>
    <s v="Educational Programs"/>
    <s v="385"/>
    <s v="Energy Programs"/>
    <x v="1"/>
    <n v="3350"/>
    <s v="002"/>
  </r>
  <r>
    <s v="JAN-26"/>
    <x v="0"/>
    <s v="79200"/>
    <x v="51"/>
    <s v="Educational Programs"/>
    <s v="Educational Programs"/>
    <s v="385"/>
    <s v="Energy Programs"/>
    <x v="1"/>
    <n v="7497.5"/>
    <s v="002"/>
  </r>
  <r>
    <s v="JUN-26"/>
    <x v="0"/>
    <s v="79200"/>
    <x v="51"/>
    <s v="Educational Programs"/>
    <s v="Educational Programs"/>
    <s v="385"/>
    <s v="Energy Programs"/>
    <x v="1"/>
    <n v="14445"/>
    <s v="002"/>
  </r>
  <r>
    <s v="MAR-26"/>
    <x v="0"/>
    <s v="79200"/>
    <x v="51"/>
    <s v="Educational Programs"/>
    <s v="Educational Programs"/>
    <s v="385"/>
    <s v="Energy Programs"/>
    <x v="1"/>
    <n v="4950"/>
    <s v="002"/>
  </r>
  <r>
    <s v="MAY-26"/>
    <x v="0"/>
    <s v="79200"/>
    <x v="51"/>
    <s v="Educational Programs"/>
    <s v="Educational Programs"/>
    <s v="385"/>
    <s v="Energy Programs"/>
    <x v="1"/>
    <n v="1030"/>
    <s v="002"/>
  </r>
  <r>
    <s v="JUN-26"/>
    <x v="0"/>
    <s v="79200"/>
    <x v="51"/>
    <s v="Educational Programs"/>
    <s v="Educational Programs"/>
    <s v="264"/>
    <s v="Mail Services"/>
    <x v="1"/>
    <n v="26.09"/>
    <s v="002"/>
  </r>
  <r>
    <s v="MAY-26"/>
    <x v="0"/>
    <s v="79200"/>
    <x v="51"/>
    <s v="Educational Programs"/>
    <s v="Educational Programs"/>
    <s v="264"/>
    <s v="Mail Services"/>
    <x v="1"/>
    <n v="26.09"/>
    <s v="002"/>
  </r>
  <r>
    <s v="JUN-26"/>
    <x v="0"/>
    <s v="79200"/>
    <x v="51"/>
    <s v="Educational Programs"/>
    <s v="Educational Programs"/>
    <s v="250"/>
    <s v="Strategy, Culture &amp; Innovation"/>
    <x v="1"/>
    <n v="30.19"/>
    <s v="002"/>
  </r>
  <r>
    <s v="MAY-26"/>
    <x v="0"/>
    <s v="79200"/>
    <x v="51"/>
    <s v="Educational Programs"/>
    <s v="Educational Programs"/>
    <s v="250"/>
    <s v="Strategy, Culture &amp; Innovation"/>
    <x v="1"/>
    <n v="14.78"/>
    <s v="002"/>
  </r>
  <r>
    <s v="APR-26"/>
    <x v="0"/>
    <s v="79200"/>
    <x v="51"/>
    <s v="Educational Programs"/>
    <s v="Educational Programs"/>
    <s v="227"/>
    <s v="Corporate Communications"/>
    <x v="1"/>
    <n v="15"/>
    <s v="002"/>
  </r>
  <r>
    <s v="JUN-26"/>
    <x v="0"/>
    <s v="79200"/>
    <x v="51"/>
    <s v="Educational Programs"/>
    <s v="Educational Programs"/>
    <s v="227"/>
    <s v="Corporate Communications"/>
    <x v="1"/>
    <n v="485.89"/>
    <s v="002"/>
  </r>
  <r>
    <s v="MAY-26"/>
    <x v="0"/>
    <s v="79200"/>
    <x v="51"/>
    <s v="Educational Programs"/>
    <s v="Educational Programs"/>
    <s v="227"/>
    <s v="Corporate Communications"/>
    <x v="1"/>
    <n v="363.31"/>
    <s v="002"/>
  </r>
  <r>
    <s v="MAY-26"/>
    <x v="0"/>
    <s v="79200"/>
    <x v="51"/>
    <s v="Educational Programs"/>
    <s v="Educational Programs"/>
    <s v="203"/>
    <s v="Talent Development"/>
    <x v="1"/>
    <n v="260.75"/>
    <s v="002"/>
  </r>
  <r>
    <s v="JUN-26"/>
    <x v="0"/>
    <s v="79200"/>
    <x v="51"/>
    <s v="Educational Programs"/>
    <s v="Educational Programs"/>
    <s v="201"/>
    <s v="HR Operations"/>
    <x v="1"/>
    <n v="3573.66"/>
    <s v="002"/>
  </r>
  <r>
    <s v="JAN-26"/>
    <x v="0"/>
    <s v="79200"/>
    <x v="51"/>
    <s v="Educational Programs"/>
    <s v="Educational Programs"/>
    <s v="161"/>
    <s v="Risk Management"/>
    <x v="1"/>
    <n v="3456"/>
    <s v="002"/>
  </r>
  <r>
    <s v="MAY-26"/>
    <x v="0"/>
    <s v="79200"/>
    <x v="51"/>
    <s v="Educational Programs"/>
    <s v="Educational Programs"/>
    <s v="160"/>
    <s v="Legal"/>
    <x v="1"/>
    <n v="0"/>
    <s v="002"/>
  </r>
  <r>
    <s v="JUN-26"/>
    <x v="0"/>
    <s v="79200"/>
    <x v="51"/>
    <s v="Educational Programs"/>
    <s v="Educational Programs"/>
    <s v="100"/>
    <s v="CEO Adm"/>
    <x v="1"/>
    <n v="197"/>
    <s v="002"/>
  </r>
  <r>
    <s v="MAR-26"/>
    <x v="0"/>
    <s v="79200"/>
    <x v="52"/>
    <s v="Seminar Registration Fees"/>
    <s v="Seminar Registration Fees"/>
    <s v="955"/>
    <s v="Supply Side Planning"/>
    <x v="1"/>
    <n v="199"/>
    <s v="002"/>
  </r>
  <r>
    <s v="APR-26"/>
    <x v="0"/>
    <s v="79200"/>
    <x v="52"/>
    <s v="Seminar Registration Fees"/>
    <s v="Seminar Registration Fees"/>
    <s v="935"/>
    <s v="T&amp;D Safety and Learning &amp; Development"/>
    <x v="1"/>
    <n v="245"/>
    <s v="002"/>
  </r>
  <r>
    <s v="MAR-26"/>
    <x v="0"/>
    <s v="79200"/>
    <x v="52"/>
    <s v="Seminar Registration Fees"/>
    <s v="Seminar Registration Fees"/>
    <s v="935"/>
    <s v="T&amp;D Safety and Learning &amp; Development"/>
    <x v="1"/>
    <n v="645"/>
    <s v="002"/>
  </r>
  <r>
    <s v="APR-26"/>
    <x v="0"/>
    <s v="79200"/>
    <x v="52"/>
    <s v="Seminar Registration Fees"/>
    <s v="Seminar Registration Fees"/>
    <s v="861"/>
    <s v="Procuremnt/Contr Svc"/>
    <x v="1"/>
    <n v="1000"/>
    <s v="002"/>
  </r>
  <r>
    <s v="JUN-26"/>
    <x v="0"/>
    <s v="79200"/>
    <x v="52"/>
    <s v="Seminar Registration Fees"/>
    <s v="Seminar Registration Fees"/>
    <s v="861"/>
    <s v="Procuremnt/Contr Svc"/>
    <x v="1"/>
    <n v="0"/>
    <s v="002"/>
  </r>
  <r>
    <s v="MAR-26"/>
    <x v="0"/>
    <s v="79200"/>
    <x v="52"/>
    <s v="Seminar Registration Fees"/>
    <s v="Seminar Registration Fees"/>
    <s v="861"/>
    <s v="Procuremnt/Contr Svc"/>
    <x v="1"/>
    <n v="1000"/>
    <s v="002"/>
  </r>
  <r>
    <s v="MAY-26"/>
    <x v="0"/>
    <s v="79200"/>
    <x v="52"/>
    <s v="Seminar Registration Fees"/>
    <s v="Seminar Registration Fees"/>
    <s v="861"/>
    <s v="Procuremnt/Contr Svc"/>
    <x v="1"/>
    <n v="495"/>
    <s v="002"/>
  </r>
  <r>
    <s v="APR-26"/>
    <x v="0"/>
    <s v="79200"/>
    <x v="52"/>
    <s v="Seminar Registration Fees"/>
    <s v="Seminar Registration Fees"/>
    <s v="805"/>
    <s v="Corp Environmental Services"/>
    <x v="1"/>
    <n v="1058.33"/>
    <s v="002"/>
  </r>
  <r>
    <s v="FEB-26"/>
    <x v="0"/>
    <s v="79200"/>
    <x v="52"/>
    <s v="Seminar Registration Fees"/>
    <s v="Seminar Registration Fees"/>
    <s v="805"/>
    <s v="Corp Environmental Services"/>
    <x v="1"/>
    <n v="3995"/>
    <s v="002"/>
  </r>
  <r>
    <s v="JAN-26"/>
    <x v="0"/>
    <s v="79200"/>
    <x v="52"/>
    <s v="Seminar Registration Fees"/>
    <s v="Seminar Registration Fees"/>
    <s v="805"/>
    <s v="Corp Environmental Services"/>
    <x v="1"/>
    <n v="60"/>
    <s v="002"/>
  </r>
  <r>
    <s v="JUN-26"/>
    <x v="0"/>
    <s v="79200"/>
    <x v="52"/>
    <s v="Seminar Registration Fees"/>
    <s v="Seminar Registration Fees"/>
    <s v="805"/>
    <s v="Corp Environmental Services"/>
    <x v="1"/>
    <n v="30"/>
    <s v="002"/>
  </r>
  <r>
    <s v="MAR-26"/>
    <x v="0"/>
    <s v="79200"/>
    <x v="52"/>
    <s v="Seminar Registration Fees"/>
    <s v="Seminar Registration Fees"/>
    <s v="805"/>
    <s v="Corp Environmental Services"/>
    <x v="1"/>
    <n v="35"/>
    <s v="002"/>
  </r>
  <r>
    <s v="MAY-26"/>
    <x v="0"/>
    <s v="79200"/>
    <x v="52"/>
    <s v="Seminar Registration Fees"/>
    <s v="Seminar Registration Fees"/>
    <s v="805"/>
    <s v="Corp Environmental Services"/>
    <x v="1"/>
    <n v="30"/>
    <s v="002"/>
  </r>
  <r>
    <s v="MAY-26"/>
    <x v="0"/>
    <s v="79200"/>
    <x v="52"/>
    <s v="Seminar Registration Fees"/>
    <s v="Seminar Registration Fees"/>
    <s v="650"/>
    <s v="SPG Plant Manager"/>
    <x v="1"/>
    <n v="3400"/>
    <s v="002"/>
  </r>
  <r>
    <s v="MAY-26"/>
    <x v="0"/>
    <s v="79200"/>
    <x v="52"/>
    <m/>
    <s v="Seminar Registration Fees"/>
    <s v="650"/>
    <s v="SPG Plant Manager"/>
    <x v="1"/>
    <n v="-1700"/>
    <s v="002"/>
  </r>
  <r>
    <s v="FEB-26"/>
    <x v="0"/>
    <s v="79200"/>
    <x v="52"/>
    <s v="Seminar Registration Fees"/>
    <s v="Seminar Registration Fees"/>
    <s v="550"/>
    <s v="UNSG Arizona Gas Admin"/>
    <x v="1"/>
    <n v="1507.91"/>
    <s v="032"/>
  </r>
  <r>
    <s v="FEB-26"/>
    <x v="0"/>
    <s v="79200"/>
    <x v="52"/>
    <s v="Seminar Registration Fees"/>
    <s v="Seminar Registration Fees"/>
    <s v="512"/>
    <s v="UNSE Mohave Elec Admin"/>
    <x v="1"/>
    <n v="502.64"/>
    <s v="033"/>
  </r>
  <r>
    <s v="MAR-26"/>
    <x v="0"/>
    <s v="79200"/>
    <x v="52"/>
    <s v="Seminar Registration Fees"/>
    <s v="Seminar Registration Fees"/>
    <s v="501"/>
    <s v="ER Support Services"/>
    <x v="1"/>
    <n v="200"/>
    <s v="002"/>
  </r>
  <r>
    <s v="FEB-26"/>
    <x v="0"/>
    <s v="79200"/>
    <x v="52"/>
    <s v="Seminar Registration Fees"/>
    <s v="Seminar Registration Fees"/>
    <s v="500"/>
    <s v="Energy Res Adm"/>
    <x v="1"/>
    <n v="1500"/>
    <s v="002"/>
  </r>
  <r>
    <s v="MAR-26"/>
    <x v="0"/>
    <s v="79200"/>
    <x v="52"/>
    <s v="Seminar Registration Fees"/>
    <s v="Seminar Registration Fees"/>
    <s v="500"/>
    <s v="Energy Res Adm"/>
    <x v="1"/>
    <n v="0"/>
    <s v="002"/>
  </r>
  <r>
    <s v="MAY-26"/>
    <x v="0"/>
    <s v="79200"/>
    <x v="52"/>
    <s v="Seminar Registration Fees"/>
    <s v="Seminar Registration Fees"/>
    <s v="467"/>
    <s v="ER Ops Excellence and Reliability"/>
    <x v="1"/>
    <n v="2069"/>
    <s v="002"/>
  </r>
  <r>
    <s v="APR-26"/>
    <x v="0"/>
    <s v="79200"/>
    <x v="52"/>
    <s v="Seminar Registration Fees"/>
    <s v="Seminar Registration Fees"/>
    <s v="400"/>
    <s v="Capital Resources"/>
    <x v="1"/>
    <n v="1075"/>
    <s v="002"/>
  </r>
  <r>
    <s v="FEB-26"/>
    <x v="0"/>
    <s v="79200"/>
    <x v="52"/>
    <s v="Seminar Registration Fees"/>
    <s v="Seminar Registration Fees"/>
    <s v="400"/>
    <s v="Capital Resources"/>
    <x v="1"/>
    <n v="1000"/>
    <s v="002"/>
  </r>
  <r>
    <s v="FEB-26"/>
    <x v="0"/>
    <s v="79200"/>
    <x v="52"/>
    <s v="Seminar Registration Fees"/>
    <s v="Seminar Registration Fees"/>
    <s v="387"/>
    <s v="Commercial Account Services"/>
    <x v="1"/>
    <n v="2925"/>
    <s v="002"/>
  </r>
  <r>
    <s v="JAN-26"/>
    <x v="0"/>
    <s v="79200"/>
    <x v="52"/>
    <s v="Seminar Registration Fees"/>
    <s v="Seminar Registration Fees"/>
    <s v="387"/>
    <s v="Commercial Account Services"/>
    <x v="1"/>
    <n v="975"/>
    <s v="002"/>
  </r>
  <r>
    <s v="MAY-26"/>
    <x v="0"/>
    <s v="79200"/>
    <x v="52"/>
    <s v="Seminar Registration Fees"/>
    <s v="Seminar Registration Fees"/>
    <s v="387"/>
    <s v="Commercial Account Services"/>
    <x v="1"/>
    <n v="800"/>
    <s v="002"/>
  </r>
  <r>
    <s v="JAN-26"/>
    <x v="0"/>
    <s v="79200"/>
    <x v="52"/>
    <s v="Seminar Registration Fees"/>
    <s v="Seminar Registration Fees"/>
    <s v="386"/>
    <s v="Regulatory Services"/>
    <x v="1"/>
    <n v="695"/>
    <s v="002"/>
  </r>
  <r>
    <s v="MAY-26"/>
    <x v="0"/>
    <s v="79200"/>
    <x v="52"/>
    <s v="Seminar Registration Fees"/>
    <s v="Seminar Registration Fees"/>
    <s v="386"/>
    <s v="Regulatory Services"/>
    <x v="1"/>
    <n v="730"/>
    <s v="002"/>
  </r>
  <r>
    <s v="JUN-26"/>
    <x v="0"/>
    <s v="79200"/>
    <x v="52"/>
    <s v="Seminar Registration Fees"/>
    <s v="Seminar Registration Fees"/>
    <s v="381"/>
    <s v="Rates"/>
    <x v="1"/>
    <n v="598"/>
    <s v="002"/>
  </r>
  <r>
    <s v="MAR-26"/>
    <x v="0"/>
    <s v="79200"/>
    <x v="52"/>
    <s v="Seminar Registration Fees"/>
    <s v="Seminar Registration Fees"/>
    <s v="381"/>
    <s v="Rates"/>
    <x v="1"/>
    <n v="1499"/>
    <s v="002"/>
  </r>
  <r>
    <s v="MAY-26"/>
    <x v="0"/>
    <s v="79200"/>
    <x v="52"/>
    <s v="Seminar Registration Fees"/>
    <s v="Seminar Registration Fees"/>
    <s v="375"/>
    <s v="Investor Relations"/>
    <x v="1"/>
    <n v="3095"/>
    <s v="002"/>
  </r>
  <r>
    <s v="APR-26"/>
    <x v="0"/>
    <s v="79200"/>
    <x v="52"/>
    <s v="Seminar Registration Fees"/>
    <s v="Seminar Registration Fees"/>
    <s v="370"/>
    <s v="Budget, Planning &amp; Analysis"/>
    <x v="1"/>
    <n v="1475"/>
    <s v="002"/>
  </r>
  <r>
    <s v="FEB-26"/>
    <x v="0"/>
    <s v="79200"/>
    <x v="52"/>
    <s v="Seminar Registration Fees"/>
    <s v="Seminar Registration Fees"/>
    <s v="370"/>
    <s v="Budget, Planning &amp; Analysis"/>
    <x v="1"/>
    <n v="2575"/>
    <s v="002"/>
  </r>
  <r>
    <s v="MAR-26"/>
    <x v="0"/>
    <s v="79200"/>
    <x v="52"/>
    <s v="Seminar Registration Fees"/>
    <s v="Seminar Registration Fees"/>
    <s v="370"/>
    <s v="Budget, Planning &amp; Analysis"/>
    <x v="1"/>
    <n v="1475"/>
    <s v="002"/>
  </r>
  <r>
    <s v="MAY-26"/>
    <x v="0"/>
    <s v="79200"/>
    <x v="52"/>
    <s v="Seminar Registration Fees"/>
    <s v="Seminar Registration Fees"/>
    <s v="370"/>
    <s v="Budget, Planning &amp; Analysis"/>
    <x v="1"/>
    <n v="159"/>
    <s v="002"/>
  </r>
  <r>
    <s v="MAR-26"/>
    <x v="0"/>
    <s v="79200"/>
    <x v="52"/>
    <s v="Seminar Registration Fees"/>
    <s v="Seminar Registration Fees"/>
    <s v="362"/>
    <s v="Financial Planning &amp; Analysis"/>
    <x v="1"/>
    <n v="1199"/>
    <s v="002"/>
  </r>
  <r>
    <s v="FEB-26"/>
    <x v="0"/>
    <s v="79200"/>
    <x v="52"/>
    <s v="Seminar Registration Fees"/>
    <s v="Seminar Registration Fees"/>
    <s v="360"/>
    <s v="Treasury Services"/>
    <x v="1"/>
    <n v="70"/>
    <s v="002"/>
  </r>
  <r>
    <s v="FEB-26"/>
    <x v="0"/>
    <s v="79200"/>
    <x v="52"/>
    <s v="Seminar Registration Fees"/>
    <s v="Seminar Registration Fees"/>
    <s v="357"/>
    <s v="Business Applications"/>
    <x v="1"/>
    <n v="975"/>
    <s v="002"/>
  </r>
  <r>
    <s v="FEB-26"/>
    <x v="0"/>
    <s v="79200"/>
    <x v="52"/>
    <s v="Seminar Registration Fees"/>
    <s v="Seminar Registration Fees"/>
    <s v="357"/>
    <s v="Business Applications &amp; Data Analytics"/>
    <x v="1"/>
    <n v="875"/>
    <s v="002"/>
  </r>
  <r>
    <s v="FEB-26"/>
    <x v="0"/>
    <s v="79200"/>
    <x v="52"/>
    <m/>
    <s v="Seminar Registration Fees"/>
    <s v="357"/>
    <s v="Business Applications"/>
    <x v="1"/>
    <n v="-253.41"/>
    <s v="002"/>
  </r>
  <r>
    <s v="MAR-26"/>
    <x v="0"/>
    <s v="79200"/>
    <x v="52"/>
    <s v="Seminar Registration Fees"/>
    <s v="Seminar Registration Fees"/>
    <s v="357"/>
    <s v="Business Applications"/>
    <x v="1"/>
    <n v="50"/>
    <s v="002"/>
  </r>
  <r>
    <s v="MAR-26"/>
    <x v="0"/>
    <s v="79200"/>
    <x v="52"/>
    <m/>
    <s v="Seminar Registration Fees"/>
    <s v="357"/>
    <s v="Business Applications"/>
    <x v="1"/>
    <n v="-13"/>
    <s v="002"/>
  </r>
  <r>
    <s v="MAY-26"/>
    <x v="0"/>
    <s v="79200"/>
    <x v="52"/>
    <s v="Seminar Registration Fees"/>
    <s v="Seminar Registration Fees"/>
    <s v="357"/>
    <s v="Business Applications"/>
    <x v="1"/>
    <n v="2798"/>
    <s v="002"/>
  </r>
  <r>
    <s v="MAY-26"/>
    <x v="0"/>
    <s v="79200"/>
    <x v="52"/>
    <m/>
    <s v="Seminar Registration Fees"/>
    <s v="357"/>
    <s v="Business Applications"/>
    <x v="1"/>
    <n v="-727.2"/>
    <s v="002"/>
  </r>
  <r>
    <s v="APR-26"/>
    <x v="0"/>
    <s v="79200"/>
    <x v="52"/>
    <s v="Seminar Registration Fees"/>
    <s v="Seminar Registration Fees"/>
    <s v="356"/>
    <s v="IS PMO"/>
    <x v="1"/>
    <n v="950"/>
    <s v="002"/>
  </r>
  <r>
    <s v="APR-26"/>
    <x v="0"/>
    <s v="79200"/>
    <x v="52"/>
    <m/>
    <s v="Seminar Registration Fees"/>
    <s v="356"/>
    <s v="IS PMO"/>
    <x v="1"/>
    <n v="-246.91"/>
    <s v="002"/>
  </r>
  <r>
    <s v="MAR-26"/>
    <x v="0"/>
    <s v="79200"/>
    <x v="52"/>
    <s v="Seminar Registration Fees"/>
    <s v="Seminar Registration Fees"/>
    <s v="355"/>
    <s v="IS Data Architecture"/>
    <x v="1"/>
    <n v="3990"/>
    <s v="002"/>
  </r>
  <r>
    <s v="MAR-26"/>
    <x v="0"/>
    <s v="79200"/>
    <x v="52"/>
    <m/>
    <s v="Seminar Registration Fees"/>
    <s v="355"/>
    <s v="IS Data Architecture"/>
    <x v="1"/>
    <n v="-1037"/>
    <s v="002"/>
  </r>
  <r>
    <s v="FEB-26"/>
    <x v="0"/>
    <s v="79200"/>
    <x v="52"/>
    <s v="Seminar Registration Fees"/>
    <s v="Seminar Registration Fees"/>
    <s v="354"/>
    <s v="Enterprise Cyber Security"/>
    <x v="1"/>
    <n v="33.85"/>
    <s v="002"/>
  </r>
  <r>
    <s v="MAR-26"/>
    <x v="0"/>
    <s v="79200"/>
    <x v="52"/>
    <s v="Seminar Registration Fees"/>
    <s v="Seminar Registration Fees"/>
    <s v="354"/>
    <s v="Enterprise Cyber Security"/>
    <x v="1"/>
    <n v="3311.4"/>
    <s v="002"/>
  </r>
  <r>
    <s v="MAR-26"/>
    <x v="0"/>
    <s v="79200"/>
    <x v="52"/>
    <m/>
    <s v="Seminar Registration Fees"/>
    <s v="354"/>
    <s v="Enterprise Cyber Security"/>
    <x v="1"/>
    <n v="-804.13"/>
    <s v="002"/>
  </r>
  <r>
    <s v="APR-26"/>
    <x v="0"/>
    <s v="79200"/>
    <x v="52"/>
    <s v="Seminar Registration Fees"/>
    <s v="Seminar Registration Fees"/>
    <s v="353"/>
    <s v="IT Infrastructure"/>
    <x v="1"/>
    <n v="175"/>
    <s v="002"/>
  </r>
  <r>
    <s v="APR-26"/>
    <x v="0"/>
    <s v="79200"/>
    <x v="52"/>
    <m/>
    <s v="Seminar Registration Fees"/>
    <s v="353"/>
    <s v="IT Infrastructure"/>
    <x v="1"/>
    <n v="-45.49"/>
    <s v="002"/>
  </r>
  <r>
    <s v="APR-26"/>
    <x v="0"/>
    <s v="79200"/>
    <x v="52"/>
    <s v="Seminar Registration Fees"/>
    <s v="Seminar Registration Fees"/>
    <s v="352"/>
    <s v="IT Client Technology"/>
    <x v="1"/>
    <n v="499"/>
    <s v="002"/>
  </r>
  <r>
    <s v="APR-26"/>
    <x v="0"/>
    <s v="79200"/>
    <x v="52"/>
    <m/>
    <s v="Seminar Registration Fees"/>
    <s v="352"/>
    <s v="IT Client Technology"/>
    <x v="1"/>
    <n v="-108.55"/>
    <s v="002"/>
  </r>
  <r>
    <s v="FEB-26"/>
    <x v="0"/>
    <s v="79200"/>
    <x v="52"/>
    <s v="Seminar Registration Fees"/>
    <s v="Seminar Registration Fees"/>
    <s v="352"/>
    <s v="IT Client Technology"/>
    <x v="1"/>
    <n v="2250"/>
    <s v="002"/>
  </r>
  <r>
    <s v="FEB-26"/>
    <x v="0"/>
    <s v="79200"/>
    <x v="52"/>
    <m/>
    <s v="Seminar Registration Fees"/>
    <s v="352"/>
    <s v="IT Client Technology"/>
    <x v="1"/>
    <n v="-563.64"/>
    <s v="002"/>
  </r>
  <r>
    <s v="JAN-26"/>
    <x v="0"/>
    <s v="79200"/>
    <x v="52"/>
    <m/>
    <s v="Seminar Registration Fees"/>
    <s v="352"/>
    <s v="IT Client Technology"/>
    <x v="1"/>
    <n v="21.14"/>
    <s v="002"/>
  </r>
  <r>
    <s v="JUN-26"/>
    <x v="0"/>
    <s v="79200"/>
    <x v="52"/>
    <m/>
    <s v="Seminar Registration Fees"/>
    <s v="352"/>
    <s v="IT Client Technology"/>
    <x v="1"/>
    <n v="21.14"/>
    <s v="002"/>
  </r>
  <r>
    <s v="MAR-26"/>
    <x v="0"/>
    <s v="79200"/>
    <x v="52"/>
    <m/>
    <s v="Seminar Registration Fees"/>
    <s v="352"/>
    <s v="IT Client Technology"/>
    <x v="1"/>
    <n v="21.14"/>
    <s v="002"/>
  </r>
  <r>
    <s v="MAY-26"/>
    <x v="0"/>
    <s v="79200"/>
    <x v="52"/>
    <m/>
    <s v="Seminar Registration Fees"/>
    <s v="352"/>
    <s v="IT Client Technology"/>
    <x v="1"/>
    <n v="21.14"/>
    <s v="002"/>
  </r>
  <r>
    <s v="JUN-26"/>
    <x v="0"/>
    <s v="79200"/>
    <x v="52"/>
    <s v="Seminar Registration Fees"/>
    <s v="Seminar Registration Fees"/>
    <s v="351"/>
    <s v="Customer Applications"/>
    <x v="1"/>
    <n v="0"/>
    <s v="002"/>
  </r>
  <r>
    <s v="MAR-26"/>
    <x v="0"/>
    <s v="79200"/>
    <x v="52"/>
    <s v="Seminar Registration Fees"/>
    <s v="Seminar Registration Fees"/>
    <s v="351"/>
    <s v="Customer Applications"/>
    <x v="1"/>
    <n v="875"/>
    <s v="002"/>
  </r>
  <r>
    <s v="MAY-26"/>
    <x v="0"/>
    <s v="79200"/>
    <x v="52"/>
    <s v="Seminar Registration Fees"/>
    <s v="Seminar Registration Fees"/>
    <s v="351"/>
    <s v="Customer Applications"/>
    <x v="1"/>
    <n v="1695"/>
    <s v="002"/>
  </r>
  <r>
    <s v="JAN-26"/>
    <x v="0"/>
    <s v="79200"/>
    <x v="52"/>
    <s v="Seminar Registration Fees"/>
    <s v="Seminar Registration Fees"/>
    <s v="350"/>
    <s v="IT Administration"/>
    <x v="1"/>
    <n v="1700"/>
    <s v="002"/>
  </r>
  <r>
    <s v="MAR-26"/>
    <x v="0"/>
    <s v="79200"/>
    <x v="52"/>
    <s v="Seminar Registration Fees"/>
    <s v="Seminar Registration Fees"/>
    <s v="350"/>
    <s v="IT Administration"/>
    <x v="1"/>
    <n v="1474"/>
    <s v="002"/>
  </r>
  <r>
    <s v="APR-26"/>
    <x v="0"/>
    <s v="79200"/>
    <x v="52"/>
    <s v="Seminar Registration Fees"/>
    <s v="Seminar Registration Fees"/>
    <s v="320"/>
    <s v="Corporate Accounting"/>
    <x v="1"/>
    <n v="1475"/>
    <s v="002"/>
  </r>
  <r>
    <s v="JUN-26"/>
    <x v="0"/>
    <s v="79200"/>
    <x v="52"/>
    <s v="Seminar Registration Fees"/>
    <s v="Seminar Registration Fees"/>
    <s v="320"/>
    <s v="Corporate Accounting"/>
    <x v="1"/>
    <n v="1899"/>
    <s v="002"/>
  </r>
  <r>
    <s v="MAR-26"/>
    <x v="0"/>
    <s v="79200"/>
    <x v="52"/>
    <s v="Seminar Registration Fees"/>
    <s v="Seminar Registration Fees"/>
    <s v="306"/>
    <s v="Energy Settlements"/>
    <x v="1"/>
    <n v="-1095"/>
    <s v="002"/>
  </r>
  <r>
    <s v="MAY-26"/>
    <x v="0"/>
    <s v="79200"/>
    <x v="52"/>
    <s v="Seminar Registration Fees"/>
    <s v="Seminar Registration Fees"/>
    <s v="306"/>
    <s v="Energy Settlements"/>
    <x v="1"/>
    <n v="-1095"/>
    <s v="002"/>
  </r>
  <r>
    <s v="APR-26"/>
    <x v="0"/>
    <s v="79200"/>
    <x v="52"/>
    <s v="Seminar Registration Fees"/>
    <s v="Seminar Registration Fees"/>
    <s v="250"/>
    <s v="Strategy, Culture &amp; Innovation"/>
    <x v="1"/>
    <n v="722.12"/>
    <s v="002"/>
  </r>
  <r>
    <s v="FEB-26"/>
    <x v="0"/>
    <s v="79200"/>
    <x v="52"/>
    <s v="Seminar Registration Fees"/>
    <s v="Seminar Registration Fees"/>
    <s v="250"/>
    <s v="Strategy, Culture &amp; Innovation"/>
    <x v="1"/>
    <n v="2599"/>
    <s v="002"/>
  </r>
  <r>
    <s v="JAN-26"/>
    <x v="0"/>
    <s v="79200"/>
    <x v="52"/>
    <s v="Seminar Registration Fees"/>
    <s v="Seminar Registration Fees"/>
    <s v="250"/>
    <s v="Strategy, Culture &amp; Innovation"/>
    <x v="1"/>
    <n v="10"/>
    <s v="002"/>
  </r>
  <r>
    <s v="MAR-26"/>
    <x v="0"/>
    <s v="79200"/>
    <x v="52"/>
    <s v="Seminar Registration Fees"/>
    <s v="Seminar Registration Fees"/>
    <s v="250"/>
    <s v="Strategy, Culture &amp; Innovation"/>
    <x v="1"/>
    <n v="0"/>
    <s v="002"/>
  </r>
  <r>
    <s v="FEB-26"/>
    <x v="0"/>
    <s v="79200"/>
    <x v="52"/>
    <s v="Seminar Registration Fees"/>
    <s v="Seminar Registration Fees"/>
    <s v="229"/>
    <s v="Cust Experience / Marketing"/>
    <x v="1"/>
    <n v="1048.95"/>
    <s v="002"/>
  </r>
  <r>
    <s v="JAN-26"/>
    <x v="0"/>
    <s v="79200"/>
    <x v="52"/>
    <s v="Seminar Registration Fees"/>
    <s v="Seminar Registration Fees"/>
    <s v="229"/>
    <s v="Cust Experience / Marketing"/>
    <x v="1"/>
    <n v="345"/>
    <s v="002"/>
  </r>
  <r>
    <s v="MAY-26"/>
    <x v="0"/>
    <s v="79200"/>
    <x v="52"/>
    <s v="Seminar Registration Fees"/>
    <s v="Seminar Registration Fees"/>
    <s v="229"/>
    <s v="Cust Experience / Marketing"/>
    <x v="1"/>
    <n v="3441"/>
    <s v="002"/>
  </r>
  <r>
    <s v="FEB-26"/>
    <x v="0"/>
    <s v="79200"/>
    <x v="52"/>
    <s v="Seminar Registration Fees"/>
    <s v="Seminar Registration Fees"/>
    <s v="227"/>
    <s v="Corporate Communications"/>
    <x v="1"/>
    <n v="7.59"/>
    <s v="002"/>
  </r>
  <r>
    <s v="MAR-26"/>
    <x v="0"/>
    <s v="79200"/>
    <x v="52"/>
    <s v="Seminar Registration Fees"/>
    <s v="Seminar Registration Fees"/>
    <s v="227"/>
    <s v="Corporate Communications"/>
    <x v="1"/>
    <n v="199"/>
    <s v="002"/>
  </r>
  <r>
    <s v="JAN-26"/>
    <x v="0"/>
    <s v="79200"/>
    <x v="52"/>
    <s v="Seminar Registration Fees"/>
    <s v="Seminar Registration Fees"/>
    <s v="224"/>
    <s v="Governmental Affairs"/>
    <x v="1"/>
    <n v="1150"/>
    <s v="002"/>
  </r>
  <r>
    <s v="JUN-26"/>
    <x v="0"/>
    <s v="79200"/>
    <x v="52"/>
    <s v="Seminar Registration Fees"/>
    <s v="Seminar Registration Fees"/>
    <s v="224"/>
    <s v="Governmental Affairs"/>
    <x v="1"/>
    <n v="995"/>
    <s v="002"/>
  </r>
  <r>
    <s v="MAR-26"/>
    <x v="0"/>
    <s v="79200"/>
    <x v="52"/>
    <s v="Seminar Registration Fees"/>
    <s v="Seminar Registration Fees"/>
    <s v="211"/>
    <s v="Occupational Health"/>
    <x v="1"/>
    <n v="129"/>
    <s v="002"/>
  </r>
  <r>
    <s v="APR-26"/>
    <x v="0"/>
    <s v="79200"/>
    <x v="52"/>
    <s v="Seminar Registration Fees"/>
    <s v="Seminar Registration Fees"/>
    <s v="205"/>
    <s v="Talent Acquisition"/>
    <x v="1"/>
    <n v="350"/>
    <s v="002"/>
  </r>
  <r>
    <s v="MAR-26"/>
    <x v="0"/>
    <s v="79200"/>
    <x v="52"/>
    <s v="Seminar Registration Fees"/>
    <s v="Seminar Registration Fees"/>
    <s v="205"/>
    <s v="Talent Acquisition"/>
    <x v="1"/>
    <n v="150"/>
    <s v="002"/>
  </r>
  <r>
    <s v="MAR-26"/>
    <x v="0"/>
    <s v="79200"/>
    <x v="52"/>
    <s v="Seminar Registration Fees"/>
    <s v="Seminar Registration Fees"/>
    <s v="195"/>
    <s v="Safety"/>
    <x v="1"/>
    <n v="338.26"/>
    <s v="002"/>
  </r>
  <r>
    <s v="FEB-26"/>
    <x v="0"/>
    <s v="79200"/>
    <x v="52"/>
    <s v="Seminar Registration Fees"/>
    <s v="Seminar Registration Fees"/>
    <s v="193"/>
    <s v="Energy Delivery Environmental"/>
    <x v="1"/>
    <n v="40.82"/>
    <s v="002"/>
  </r>
  <r>
    <s v="JAN-26"/>
    <x v="0"/>
    <s v="79200"/>
    <x v="52"/>
    <s v="Seminar Registration Fees"/>
    <s v="Seminar Registration Fees"/>
    <s v="193"/>
    <s v="Energy Delivery Environmental"/>
    <x v="1"/>
    <n v="100"/>
    <s v="002"/>
  </r>
  <r>
    <s v="JUN-26"/>
    <x v="0"/>
    <s v="79200"/>
    <x v="52"/>
    <s v="Seminar Registration Fees"/>
    <s v="Seminar Registration Fees"/>
    <s v="193"/>
    <s v="Energy Delivery Environmental"/>
    <x v="1"/>
    <n v="3085"/>
    <s v="002"/>
  </r>
  <r>
    <s v="MAY-26"/>
    <x v="0"/>
    <s v="79200"/>
    <x v="52"/>
    <s v="Seminar Registration Fees"/>
    <s v="Seminar Registration Fees"/>
    <s v="193"/>
    <s v="Energy Delivery Environmental"/>
    <x v="1"/>
    <n v="152.19999999999999"/>
    <s v="002"/>
  </r>
  <r>
    <s v="APR-26"/>
    <x v="0"/>
    <s v="79200"/>
    <x v="52"/>
    <s v="Seminar Registration Fees"/>
    <s v="Seminar Registration Fees"/>
    <s v="162"/>
    <s v="Corporate Security"/>
    <x v="1"/>
    <n v="0"/>
    <s v="002"/>
  </r>
  <r>
    <s v="FEB-26"/>
    <x v="0"/>
    <s v="79200"/>
    <x v="52"/>
    <s v="Seminar Registration Fees"/>
    <s v="Seminar Registration Fees"/>
    <s v="162"/>
    <s v="Corporate Security"/>
    <x v="1"/>
    <n v="175"/>
    <s v="002"/>
  </r>
  <r>
    <s v="JAN-26"/>
    <x v="0"/>
    <s v="79200"/>
    <x v="52"/>
    <s v="Seminar Registration Fees"/>
    <s v="Seminar Registration Fees"/>
    <s v="162"/>
    <s v="Corporate Security"/>
    <x v="1"/>
    <n v="1337.79"/>
    <s v="002"/>
  </r>
  <r>
    <s v="MAR-26"/>
    <x v="0"/>
    <s v="79200"/>
    <x v="52"/>
    <s v="Seminar Registration Fees"/>
    <s v="Seminar Registration Fees"/>
    <s v="162"/>
    <s v="Corporate Security"/>
    <x v="1"/>
    <n v="250"/>
    <s v="002"/>
  </r>
  <r>
    <s v="FEB-26"/>
    <x v="0"/>
    <s v="79200"/>
    <x v="52"/>
    <s v="Seminar Registration Fees"/>
    <s v="Seminar Registration Fees"/>
    <s v="161"/>
    <s v="Risk Management"/>
    <x v="1"/>
    <n v="2399"/>
    <s v="002"/>
  </r>
  <r>
    <s v="JAN-26"/>
    <x v="0"/>
    <s v="79200"/>
    <x v="52"/>
    <s v="Seminar Registration Fees"/>
    <s v="Seminar Registration Fees"/>
    <s v="161"/>
    <s v="Risk Management"/>
    <x v="1"/>
    <n v="2021.4"/>
    <s v="002"/>
  </r>
  <r>
    <s v="APR-26"/>
    <x v="0"/>
    <s v="79200"/>
    <x v="52"/>
    <s v="Seminar Registration Fees"/>
    <s v="Seminar Registration Fees"/>
    <s v="160"/>
    <s v="Legal"/>
    <x v="1"/>
    <n v="1400"/>
    <s v="002"/>
  </r>
  <r>
    <s v="MAR-26"/>
    <x v="0"/>
    <s v="79200"/>
    <x v="52"/>
    <s v="Seminar Registration Fees"/>
    <s v="Seminar Registration Fees"/>
    <s v="160"/>
    <s v="Legal"/>
    <x v="1"/>
    <n v="688.04"/>
    <s v="002"/>
  </r>
  <r>
    <s v="FEB-26"/>
    <x v="0"/>
    <s v="79200"/>
    <x v="52"/>
    <s v="Seminar Registration Fees"/>
    <s v="Seminar Registration Fees"/>
    <s v="140"/>
    <s v="Regulatory Counsel"/>
    <x v="1"/>
    <n v="1750"/>
    <s v="002"/>
  </r>
  <r>
    <s v="JAN-26"/>
    <x v="0"/>
    <s v="79200"/>
    <x v="52"/>
    <s v="Seminar Registration Fees"/>
    <s v="Seminar Registration Fees"/>
    <s v="140"/>
    <s v="Regulatory Counsel"/>
    <x v="1"/>
    <n v="325"/>
    <s v="002"/>
  </r>
  <r>
    <s v="MAR-26"/>
    <x v="0"/>
    <s v="79200"/>
    <x v="52"/>
    <s v="Seminar Registration Fees"/>
    <s v="Seminar Registration Fees"/>
    <s v="140"/>
    <s v="Regulatory Counsel"/>
    <x v="1"/>
    <n v="2045"/>
    <s v="002"/>
  </r>
  <r>
    <s v="MAY-26"/>
    <x v="0"/>
    <s v="79200"/>
    <x v="52"/>
    <s v="Seminar Registration Fees"/>
    <s v="Seminar Registration Fees"/>
    <s v="140"/>
    <s v="Regulatory Counsel"/>
    <x v="1"/>
    <n v="315"/>
    <s v="002"/>
  </r>
  <r>
    <s v="APR-26"/>
    <x v="0"/>
    <s v="79200"/>
    <x v="52"/>
    <s v="Seminar Registration Fees"/>
    <s v="Seminar Registration Fees"/>
    <s v="100"/>
    <s v="CEO Adm"/>
    <x v="1"/>
    <n v="2400"/>
    <s v="002"/>
  </r>
  <r>
    <s v="FEB-26"/>
    <x v="0"/>
    <s v="79200"/>
    <x v="52"/>
    <s v="Seminar Registration Fees"/>
    <s v="Seminar Registration Fees"/>
    <s v="100"/>
    <s v="CEO Adm"/>
    <x v="1"/>
    <n v="2650"/>
    <s v="002"/>
  </r>
  <r>
    <s v="JAN-26"/>
    <x v="0"/>
    <s v="79200"/>
    <x v="52"/>
    <s v="Seminar Registration Fees"/>
    <s v="Seminar Registration Fees"/>
    <s v="100"/>
    <s v="CEO Adm"/>
    <x v="1"/>
    <n v="1500"/>
    <s v="002"/>
  </r>
  <r>
    <s v="MAY-26"/>
    <x v="0"/>
    <s v="79200"/>
    <x v="52"/>
    <s v="Seminar Registration Fees"/>
    <s v="Seminar Registration Fees"/>
    <s v="100"/>
    <s v="CEO Adm"/>
    <x v="1"/>
    <n v="599"/>
    <s v="002"/>
  </r>
  <r>
    <s v="FEB-26"/>
    <x v="0"/>
    <s v="79200"/>
    <x v="53"/>
    <m/>
    <s v="Training"/>
    <s v="988"/>
    <s v="T&amp;D Equipment C&amp;M Admin"/>
    <x v="1"/>
    <n v="5899"/>
    <s v="002"/>
  </r>
  <r>
    <s v="MAR-26"/>
    <x v="0"/>
    <s v="79200"/>
    <x v="53"/>
    <s v="Training"/>
    <s v="Training"/>
    <s v="988"/>
    <s v="T&amp;D Equipment C&amp;M Admin"/>
    <x v="1"/>
    <n v="6020.52"/>
    <s v="002"/>
  </r>
  <r>
    <s v="MAR-26"/>
    <x v="0"/>
    <s v="79200"/>
    <x v="53"/>
    <m/>
    <s v="Training"/>
    <s v="988"/>
    <s v="T&amp;D Equipment C&amp;M Admin"/>
    <x v="1"/>
    <n v="-5899"/>
    <s v="002"/>
  </r>
  <r>
    <s v="MAY-26"/>
    <x v="0"/>
    <s v="79200"/>
    <x v="53"/>
    <m/>
    <s v="Training"/>
    <s v="988"/>
    <s v="T&amp;D Equipment C&amp;M Admin"/>
    <x v="1"/>
    <n v="-1.18"/>
    <s v="002"/>
  </r>
  <r>
    <s v="APR-26"/>
    <x v="0"/>
    <s v="79200"/>
    <x v="53"/>
    <s v="Training"/>
    <s v="Training"/>
    <s v="935"/>
    <s v="T&amp;D Safety and Learning &amp; Development"/>
    <x v="1"/>
    <n v="1552.6"/>
    <s v="002"/>
  </r>
  <r>
    <s v="APR-26"/>
    <x v="0"/>
    <s v="79200"/>
    <x v="53"/>
    <s v="Training"/>
    <s v="Training"/>
    <s v="861"/>
    <s v="Procuremnt/Contr Svc"/>
    <x v="1"/>
    <n v="675"/>
    <s v="002"/>
  </r>
  <r>
    <s v="JUN-26"/>
    <x v="0"/>
    <s v="79200"/>
    <x v="53"/>
    <s v="Training"/>
    <s v="Training"/>
    <s v="861"/>
    <s v="Procuremnt/Contr Svc"/>
    <x v="1"/>
    <n v="3184"/>
    <s v="002"/>
  </r>
  <r>
    <s v="MAY-26"/>
    <x v="0"/>
    <s v="79200"/>
    <x v="53"/>
    <s v="Training"/>
    <s v="Training"/>
    <s v="861"/>
    <s v="Procuremnt/Contr Svc"/>
    <x v="1"/>
    <n v="359"/>
    <s v="002"/>
  </r>
  <r>
    <s v="MAR-26"/>
    <x v="0"/>
    <s v="79200"/>
    <x v="53"/>
    <s v="Training"/>
    <s v="Training"/>
    <s v="805"/>
    <s v="Corp Environmental Services"/>
    <x v="1"/>
    <n v="169"/>
    <s v="002"/>
  </r>
  <r>
    <s v="MAY-26"/>
    <x v="0"/>
    <s v="79200"/>
    <x v="53"/>
    <s v="Training"/>
    <s v="Training"/>
    <s v="805"/>
    <s v="Corp Environmental Services"/>
    <x v="1"/>
    <n v="3080"/>
    <s v="002"/>
  </r>
  <r>
    <s v="MAY-26"/>
    <x v="0"/>
    <s v="79200"/>
    <x v="53"/>
    <s v="Training"/>
    <s v="Training"/>
    <s v="523"/>
    <s v="UNSE Lake Havasu Electric Eng"/>
    <x v="1"/>
    <n v="1006.7"/>
    <s v="033"/>
  </r>
  <r>
    <s v="MAY-26"/>
    <x v="0"/>
    <s v="79200"/>
    <x v="53"/>
    <m/>
    <s v="Training"/>
    <s v="523"/>
    <s v="UNSE Lake Havasu Electric Eng"/>
    <x v="1"/>
    <n v="-1000.67"/>
    <s v="033"/>
  </r>
  <r>
    <s v="MAR-26"/>
    <x v="0"/>
    <s v="79200"/>
    <x v="53"/>
    <s v="Training"/>
    <s v="Training"/>
    <s v="512"/>
    <s v="UNSE Mohave Elec Admin"/>
    <x v="1"/>
    <n v="1225.45"/>
    <s v="033"/>
  </r>
  <r>
    <s v="APR-26"/>
    <x v="0"/>
    <s v="79200"/>
    <x v="53"/>
    <s v="Training"/>
    <s v="Training"/>
    <s v="467"/>
    <s v="ER Ops Excellence and Reliability"/>
    <x v="1"/>
    <n v="0"/>
    <s v="002"/>
  </r>
  <r>
    <s v="FEB-26"/>
    <x v="0"/>
    <s v="79200"/>
    <x v="53"/>
    <s v="Training"/>
    <s v="Training"/>
    <s v="467"/>
    <s v="ER Ops Excellence and Reliability"/>
    <x v="1"/>
    <n v="2299"/>
    <s v="002"/>
  </r>
  <r>
    <s v="JUN-26"/>
    <x v="0"/>
    <s v="79200"/>
    <x v="53"/>
    <s v="Training"/>
    <s v="Training"/>
    <s v="467"/>
    <s v="ER Ops Excellence and Reliability"/>
    <x v="1"/>
    <n v="3195"/>
    <s v="002"/>
  </r>
  <r>
    <s v="MAR-26"/>
    <x v="0"/>
    <s v="79200"/>
    <x v="53"/>
    <s v="Training"/>
    <s v="Training"/>
    <s v="467"/>
    <s v="ER Ops Excellence and Reliability"/>
    <x v="1"/>
    <n v="5125"/>
    <s v="002"/>
  </r>
  <r>
    <s v="JAN-26"/>
    <x v="0"/>
    <s v="79200"/>
    <x v="53"/>
    <s v="Training"/>
    <s v="Training"/>
    <s v="386"/>
    <s v="Regulatory Services"/>
    <x v="1"/>
    <n v="1150"/>
    <s v="002"/>
  </r>
  <r>
    <s v="MAR-26"/>
    <x v="0"/>
    <s v="79200"/>
    <x v="53"/>
    <s v="Training"/>
    <s v="Training"/>
    <s v="385"/>
    <s v="Energy Programs"/>
    <x v="1"/>
    <n v="54.34"/>
    <s v="002"/>
  </r>
  <r>
    <s v="MAR-26"/>
    <x v="0"/>
    <s v="79200"/>
    <x v="53"/>
    <s v="Training"/>
    <s v="Training"/>
    <s v="375"/>
    <s v="Business Relationship Mngmt"/>
    <x v="1"/>
    <n v="2060"/>
    <s v="002"/>
  </r>
  <r>
    <s v="JAN-26"/>
    <x v="0"/>
    <s v="79200"/>
    <x v="53"/>
    <s v="Training"/>
    <s v="Training"/>
    <s v="362"/>
    <s v="Financial Planning &amp; Analysis"/>
    <x v="1"/>
    <n v="2440.1799999999998"/>
    <s v="002"/>
  </r>
  <r>
    <s v="APR-26"/>
    <x v="0"/>
    <s v="79200"/>
    <x v="53"/>
    <s v="Training"/>
    <s v="Training"/>
    <s v="357"/>
    <s v="Business Applications &amp; Data Analytics"/>
    <x v="1"/>
    <n v="950"/>
    <s v="002"/>
  </r>
  <r>
    <s v="APR-26"/>
    <x v="0"/>
    <s v="79200"/>
    <x v="53"/>
    <m/>
    <s v="Training"/>
    <s v="357"/>
    <s v="Business Applications &amp; Data Analytics"/>
    <x v="1"/>
    <n v="3960"/>
    <s v="002"/>
  </r>
  <r>
    <s v="FEB-26"/>
    <x v="0"/>
    <s v="79200"/>
    <x v="53"/>
    <m/>
    <s v="Training"/>
    <s v="357"/>
    <s v="Business Applications &amp; Data Analytics"/>
    <x v="1"/>
    <n v="3960"/>
    <s v="002"/>
  </r>
  <r>
    <s v="JAN-26"/>
    <x v="0"/>
    <s v="79200"/>
    <x v="53"/>
    <m/>
    <s v="Training"/>
    <s v="357"/>
    <s v="Business Applications &amp; Data Analytics"/>
    <x v="1"/>
    <n v="3960"/>
    <s v="002"/>
  </r>
  <r>
    <s v="JUN-26"/>
    <x v="0"/>
    <s v="79200"/>
    <x v="53"/>
    <m/>
    <s v="Training"/>
    <s v="357"/>
    <s v="Business Applications &amp; Data Analytics"/>
    <x v="1"/>
    <n v="3960"/>
    <s v="002"/>
  </r>
  <r>
    <s v="MAR-26"/>
    <x v="0"/>
    <s v="79200"/>
    <x v="53"/>
    <s v="Training"/>
    <s v="Training"/>
    <s v="357"/>
    <s v="Business Applications &amp; Data Analytics"/>
    <x v="1"/>
    <n v="150"/>
    <s v="002"/>
  </r>
  <r>
    <s v="MAR-26"/>
    <x v="0"/>
    <s v="79200"/>
    <x v="53"/>
    <m/>
    <s v="Training"/>
    <s v="357"/>
    <s v="Business Applications &amp; Data Analytics"/>
    <x v="1"/>
    <n v="3960"/>
    <s v="002"/>
  </r>
  <r>
    <s v="MAY-26"/>
    <x v="0"/>
    <s v="79200"/>
    <x v="53"/>
    <m/>
    <s v="Training"/>
    <s v="357"/>
    <s v="Business Applications &amp; Data Analytics"/>
    <x v="1"/>
    <n v="3960"/>
    <s v="002"/>
  </r>
  <r>
    <s v="FEB-26"/>
    <x v="0"/>
    <s v="79200"/>
    <x v="53"/>
    <s v="Training"/>
    <s v="Training"/>
    <s v="356"/>
    <s v="IS PMO"/>
    <x v="1"/>
    <n v="795"/>
    <s v="002"/>
  </r>
  <r>
    <s v="FEB-26"/>
    <x v="0"/>
    <s v="79200"/>
    <x v="53"/>
    <m/>
    <s v="Training"/>
    <s v="356"/>
    <s v="IS PMO"/>
    <x v="1"/>
    <n v="-206.63"/>
    <s v="002"/>
  </r>
  <r>
    <s v="APR-26"/>
    <x v="0"/>
    <s v="79200"/>
    <x v="53"/>
    <s v="Training"/>
    <s v="Training"/>
    <s v="354"/>
    <s v="Enterprise Cyber Security"/>
    <x v="1"/>
    <n v="9567.66"/>
    <s v="002"/>
  </r>
  <r>
    <s v="APR-26"/>
    <x v="0"/>
    <s v="79200"/>
    <x v="53"/>
    <m/>
    <s v="Training"/>
    <s v="354"/>
    <s v="Enterprise Cyber Security"/>
    <x v="1"/>
    <n v="-2486.63"/>
    <s v="002"/>
  </r>
  <r>
    <s v="FEB-26"/>
    <x v="0"/>
    <s v="79200"/>
    <x v="53"/>
    <s v="Training"/>
    <s v="Training"/>
    <s v="354"/>
    <s v="Enterprise Cyber Security"/>
    <x v="1"/>
    <n v="0"/>
    <s v="002"/>
  </r>
  <r>
    <s v="FEB-26"/>
    <x v="0"/>
    <s v="79200"/>
    <x v="53"/>
    <m/>
    <s v="Training"/>
    <s v="354"/>
    <s v="Enterprise Cyber Security"/>
    <x v="1"/>
    <n v="0"/>
    <s v="002"/>
  </r>
  <r>
    <s v="JAN-26"/>
    <x v="0"/>
    <s v="79200"/>
    <x v="53"/>
    <s v="Training"/>
    <s v="Training"/>
    <s v="354"/>
    <s v="Enterprise Cyber Security"/>
    <x v="1"/>
    <n v="9629"/>
    <s v="002"/>
  </r>
  <r>
    <s v="JAN-26"/>
    <x v="0"/>
    <s v="79200"/>
    <x v="53"/>
    <m/>
    <s v="Training"/>
    <s v="354"/>
    <s v="Enterprise Cyber Security"/>
    <x v="1"/>
    <n v="-2502.58"/>
    <s v="002"/>
  </r>
  <r>
    <s v="MAY-26"/>
    <x v="0"/>
    <s v="79200"/>
    <x v="53"/>
    <s v="Training"/>
    <s v="Training"/>
    <s v="354"/>
    <s v="Enterprise Cyber Security"/>
    <x v="1"/>
    <n v="499.39"/>
    <s v="002"/>
  </r>
  <r>
    <s v="MAY-26"/>
    <x v="0"/>
    <s v="79200"/>
    <x v="53"/>
    <m/>
    <s v="Training"/>
    <s v="354"/>
    <s v="Enterprise Cyber Security"/>
    <x v="1"/>
    <n v="-129.79"/>
    <s v="002"/>
  </r>
  <r>
    <s v="JUN-26"/>
    <x v="0"/>
    <s v="79200"/>
    <x v="53"/>
    <s v="Training"/>
    <s v="Training"/>
    <s v="353"/>
    <s v="IT Infrastructure"/>
    <x v="1"/>
    <n v="119"/>
    <s v="002"/>
  </r>
  <r>
    <s v="JUN-26"/>
    <x v="0"/>
    <s v="79200"/>
    <x v="53"/>
    <m/>
    <s v="Training"/>
    <s v="353"/>
    <s v="IT Infrastructure"/>
    <x v="1"/>
    <n v="-30.93"/>
    <s v="002"/>
  </r>
  <r>
    <s v="APR-26"/>
    <x v="0"/>
    <s v="79200"/>
    <x v="53"/>
    <s v="Training"/>
    <s v="Training"/>
    <s v="352"/>
    <s v="IT Client Technology"/>
    <x v="1"/>
    <n v="10097.14"/>
    <s v="002"/>
  </r>
  <r>
    <s v="APR-26"/>
    <x v="0"/>
    <s v="79200"/>
    <x v="53"/>
    <m/>
    <s v="Training"/>
    <s v="352"/>
    <s v="IT Client Technology"/>
    <x v="1"/>
    <n v="-2372.19"/>
    <s v="002"/>
  </r>
  <r>
    <s v="FEB-26"/>
    <x v="0"/>
    <s v="79200"/>
    <x v="53"/>
    <m/>
    <s v="Training"/>
    <s v="352"/>
    <s v="IT Client Technology"/>
    <x v="1"/>
    <n v="252.06"/>
    <s v="002"/>
  </r>
  <r>
    <s v="JAN-26"/>
    <x v="0"/>
    <s v="79200"/>
    <x v="53"/>
    <m/>
    <s v="Training"/>
    <s v="352"/>
    <s v="IT Client Technology"/>
    <x v="1"/>
    <n v="252.06"/>
    <s v="002"/>
  </r>
  <r>
    <s v="JUN-26"/>
    <x v="0"/>
    <s v="79200"/>
    <x v="53"/>
    <m/>
    <s v="Training"/>
    <s v="352"/>
    <s v="IT Client Technology"/>
    <x v="1"/>
    <n v="252.06"/>
    <s v="002"/>
  </r>
  <r>
    <s v="MAR-26"/>
    <x v="0"/>
    <s v="79200"/>
    <x v="53"/>
    <m/>
    <s v="Training"/>
    <s v="352"/>
    <s v="IT Client Technology"/>
    <x v="1"/>
    <n v="252.06"/>
    <s v="002"/>
  </r>
  <r>
    <s v="MAY-26"/>
    <x v="0"/>
    <s v="79200"/>
    <x v="53"/>
    <m/>
    <s v="Training"/>
    <s v="352"/>
    <s v="IT Client Technology"/>
    <x v="1"/>
    <n v="252.06"/>
    <s v="002"/>
  </r>
  <r>
    <s v="JUN-26"/>
    <x v="0"/>
    <s v="79200"/>
    <x v="53"/>
    <s v="Training"/>
    <s v="Training"/>
    <s v="351"/>
    <s v="Customer Information Systems"/>
    <x v="1"/>
    <n v="141.28"/>
    <s v="002"/>
  </r>
  <r>
    <s v="FEB-26"/>
    <x v="0"/>
    <s v="79200"/>
    <x v="53"/>
    <s v="Training"/>
    <s v="Training"/>
    <s v="332"/>
    <s v="Tax Services"/>
    <x v="1"/>
    <n v="624.9"/>
    <s v="002"/>
  </r>
  <r>
    <s v="MAR-26"/>
    <x v="0"/>
    <s v="79200"/>
    <x v="53"/>
    <s v="Training"/>
    <s v="Training"/>
    <s v="332"/>
    <s v="Tax Services"/>
    <x v="1"/>
    <n v="43.47"/>
    <s v="002"/>
  </r>
  <r>
    <s v="FEB-26"/>
    <x v="0"/>
    <s v="79200"/>
    <x v="53"/>
    <s v="Training"/>
    <s v="Training"/>
    <s v="322"/>
    <s v="Plant Accounting"/>
    <x v="1"/>
    <n v="624.9"/>
    <s v="002"/>
  </r>
  <r>
    <s v="FEB-26"/>
    <x v="0"/>
    <s v="79200"/>
    <x v="53"/>
    <s v="Training"/>
    <s v="Training"/>
    <s v="321"/>
    <s v="External Reporting"/>
    <x v="1"/>
    <n v="624.9"/>
    <s v="002"/>
  </r>
  <r>
    <s v="MAR-26"/>
    <x v="0"/>
    <s v="79200"/>
    <x v="53"/>
    <s v="Training"/>
    <s v="Training"/>
    <s v="321"/>
    <s v="External Reporting"/>
    <x v="1"/>
    <n v="271.7"/>
    <s v="002"/>
  </r>
  <r>
    <s v="FEB-26"/>
    <x v="0"/>
    <s v="79200"/>
    <x v="53"/>
    <s v="Training"/>
    <s v="Training"/>
    <s v="320"/>
    <s v="Corporate Accounting"/>
    <x v="1"/>
    <n v="624.9"/>
    <s v="002"/>
  </r>
  <r>
    <s v="MAR-26"/>
    <x v="0"/>
    <s v="79200"/>
    <x v="53"/>
    <s v="Training"/>
    <s v="Training"/>
    <s v="320"/>
    <s v="Corporate Accounting"/>
    <x v="1"/>
    <n v="43.47"/>
    <s v="002"/>
  </r>
  <r>
    <s v="FEB-26"/>
    <x v="0"/>
    <s v="79200"/>
    <x v="53"/>
    <s v="Training"/>
    <s v="Training"/>
    <s v="306"/>
    <s v="Energy Settlements"/>
    <x v="1"/>
    <n v="2200"/>
    <s v="002"/>
  </r>
  <r>
    <s v="MAY-26"/>
    <x v="0"/>
    <s v="79200"/>
    <x v="53"/>
    <s v="Training"/>
    <s v="Training"/>
    <s v="306"/>
    <s v="Energy Settlements"/>
    <x v="1"/>
    <n v="54.34"/>
    <s v="002"/>
  </r>
  <r>
    <s v="MAY-26"/>
    <x v="0"/>
    <s v="79200"/>
    <x v="53"/>
    <s v="Training"/>
    <s v="Training"/>
    <s v="250"/>
    <s v="Strategy, Culture &amp; Innovation"/>
    <x v="1"/>
    <n v="600"/>
    <s v="002"/>
  </r>
  <r>
    <s v="APR-26"/>
    <x v="0"/>
    <s v="79200"/>
    <x v="53"/>
    <s v="Training"/>
    <s v="Training"/>
    <s v="243"/>
    <s v="Enterprise Project Admin"/>
    <x v="1"/>
    <n v="34.78"/>
    <s v="002"/>
  </r>
  <r>
    <s v="JUN-26"/>
    <x v="0"/>
    <s v="79200"/>
    <x v="53"/>
    <s v="Training"/>
    <s v="Training"/>
    <s v="243"/>
    <s v="Enterprise Project Admin"/>
    <x v="1"/>
    <n v="34.78"/>
    <s v="002"/>
  </r>
  <r>
    <s v="MAY-26"/>
    <x v="0"/>
    <s v="79200"/>
    <x v="53"/>
    <s v="Training"/>
    <s v="Training"/>
    <s v="243"/>
    <s v="Enterprise Project Admin"/>
    <x v="1"/>
    <n v="1084.78"/>
    <s v="002"/>
  </r>
  <r>
    <s v="FEB-26"/>
    <x v="0"/>
    <s v="79200"/>
    <x v="53"/>
    <s v="Training"/>
    <s v="Training"/>
    <s v="229"/>
    <s v="Cust Experience / Marketing"/>
    <x v="1"/>
    <n v="119.55"/>
    <s v="002"/>
  </r>
  <r>
    <s v="MAY-26"/>
    <x v="0"/>
    <s v="79200"/>
    <x v="53"/>
    <s v="Training"/>
    <s v="Training"/>
    <s v="229"/>
    <s v="Cust Experience / Marketing"/>
    <x v="1"/>
    <n v="2234.12"/>
    <s v="002"/>
  </r>
  <r>
    <s v="APR-26"/>
    <x v="0"/>
    <s v="79200"/>
    <x v="53"/>
    <s v="Training"/>
    <s v="Training"/>
    <s v="227"/>
    <s v="Corporate Communications"/>
    <x v="1"/>
    <n v="54.34"/>
    <s v="002"/>
  </r>
  <r>
    <s v="JAN-26"/>
    <x v="0"/>
    <s v="79200"/>
    <x v="53"/>
    <s v="Training"/>
    <s v="Training"/>
    <s v="227"/>
    <s v="Corporate Communications"/>
    <x v="1"/>
    <n v="975"/>
    <s v="002"/>
  </r>
  <r>
    <s v="JUN-26"/>
    <x v="0"/>
    <s v="79200"/>
    <x v="53"/>
    <s v="Training"/>
    <s v="Training"/>
    <s v="227"/>
    <s v="Corporate Communications"/>
    <x v="1"/>
    <n v="2558.1799999999998"/>
    <s v="002"/>
  </r>
  <r>
    <s v="MAR-26"/>
    <x v="0"/>
    <s v="79200"/>
    <x v="53"/>
    <s v="Training"/>
    <s v="Training"/>
    <s v="227"/>
    <s v="Corporate Communications"/>
    <x v="1"/>
    <n v="478.18"/>
    <s v="002"/>
  </r>
  <r>
    <s v="MAY-26"/>
    <x v="0"/>
    <s v="79200"/>
    <x v="53"/>
    <s v="Training"/>
    <s v="Training"/>
    <s v="227"/>
    <s v="Corporate Communications"/>
    <x v="1"/>
    <n v="15.18"/>
    <s v="002"/>
  </r>
  <r>
    <s v="JAN-26"/>
    <x v="0"/>
    <s v="79200"/>
    <x v="53"/>
    <s v="Training"/>
    <s v="Training"/>
    <s v="210"/>
    <s v="Employee &amp; Labor Relations"/>
    <x v="1"/>
    <n v="2440.1799999999998"/>
    <s v="002"/>
  </r>
  <r>
    <s v="JAN-26"/>
    <x v="0"/>
    <s v="79200"/>
    <x v="53"/>
    <s v="Training"/>
    <s v="Training"/>
    <s v="203"/>
    <s v="Talent Development"/>
    <x v="1"/>
    <n v="11254.99"/>
    <s v="002"/>
  </r>
  <r>
    <s v="FEB-26"/>
    <x v="0"/>
    <s v="79200"/>
    <x v="53"/>
    <s v="Training"/>
    <s v="Training"/>
    <s v="201"/>
    <s v="HR Operations"/>
    <x v="1"/>
    <n v="21859.38"/>
    <s v="002"/>
  </r>
  <r>
    <s v="JAN-26"/>
    <x v="0"/>
    <s v="79200"/>
    <x v="53"/>
    <s v="Training"/>
    <s v="Training"/>
    <s v="201"/>
    <s v="HR Operations"/>
    <x v="1"/>
    <n v="9807.6299999999992"/>
    <s v="002"/>
  </r>
  <r>
    <s v="JUN-26"/>
    <x v="0"/>
    <s v="79200"/>
    <x v="53"/>
    <s v="Training"/>
    <s v="Training"/>
    <s v="201"/>
    <s v="HR Operations"/>
    <x v="1"/>
    <n v="313.77"/>
    <s v="002"/>
  </r>
  <r>
    <s v="MAR-26"/>
    <x v="0"/>
    <s v="79200"/>
    <x v="53"/>
    <s v="Training"/>
    <s v="Training"/>
    <s v="201"/>
    <s v="HR Operations"/>
    <x v="1"/>
    <n v="4468.75"/>
    <s v="002"/>
  </r>
  <r>
    <s v="MAY-26"/>
    <x v="0"/>
    <s v="79200"/>
    <x v="53"/>
    <s v="Training"/>
    <s v="Training"/>
    <s v="201"/>
    <s v="HR Operations"/>
    <x v="1"/>
    <n v="4526.38"/>
    <s v="002"/>
  </r>
  <r>
    <s v="MAY-26"/>
    <x v="0"/>
    <s v="79200"/>
    <x v="53"/>
    <s v="Training"/>
    <s v="Training"/>
    <s v="193"/>
    <s v="Energy Delivery Environmental"/>
    <x v="1"/>
    <n v="500"/>
    <s v="002"/>
  </r>
  <r>
    <s v="FEB-26"/>
    <x v="0"/>
    <s v="79200"/>
    <x v="53"/>
    <s v="Training"/>
    <s v="Training"/>
    <s v="190"/>
    <s v="T&amp;D Engineering &amp; Planning Admin"/>
    <x v="1"/>
    <n v="31500"/>
    <s v="002"/>
  </r>
  <r>
    <s v="JAN-26"/>
    <x v="0"/>
    <s v="79200"/>
    <x v="53"/>
    <s v="Training"/>
    <s v="Training"/>
    <s v="140"/>
    <s v="Regulatory Counsel"/>
    <x v="1"/>
    <n v="1150"/>
    <s v="002"/>
  </r>
  <r>
    <s v="FEB-26"/>
    <x v="0"/>
    <s v="79200"/>
    <x v="54"/>
    <s v="Relocation"/>
    <s v="Relocation"/>
    <s v="501"/>
    <s v="ER Support Services"/>
    <x v="1"/>
    <n v="14738.38"/>
    <s v="002"/>
  </r>
  <r>
    <s v="APR-26"/>
    <x v="0"/>
    <s v="79200"/>
    <x v="54"/>
    <s v="Relocation"/>
    <s v="Relocation"/>
    <s v="467"/>
    <s v="ER Ops Excellence and Reliability"/>
    <x v="1"/>
    <n v="22107.59"/>
    <s v="002"/>
  </r>
  <r>
    <s v="MAR-26"/>
    <x v="0"/>
    <s v="79200"/>
    <x v="54"/>
    <s v="Relocation"/>
    <s v="Relocation"/>
    <s v="357"/>
    <s v="Business Applications"/>
    <x v="1"/>
    <n v="2000"/>
    <s v="002"/>
  </r>
  <r>
    <s v="MAR-26"/>
    <x v="0"/>
    <s v="79200"/>
    <x v="54"/>
    <m/>
    <s v="Relocation"/>
    <s v="357"/>
    <s v="Business Applications"/>
    <x v="1"/>
    <n v="-519.79999999999995"/>
    <s v="002"/>
  </r>
  <r>
    <s v="MAR-26"/>
    <x v="0"/>
    <s v="79200"/>
    <x v="54"/>
    <s v="Relocation"/>
    <s v="Relocation"/>
    <s v="350"/>
    <s v="IT Administration"/>
    <x v="1"/>
    <n v="1554.9"/>
    <s v="002"/>
  </r>
  <r>
    <s v="APR-26"/>
    <x v="0"/>
    <s v="79200"/>
    <x v="16"/>
    <m/>
    <s v="Other Revenue - Expense Offset"/>
    <s v="662"/>
    <s v="SPG Training"/>
    <x v="1"/>
    <n v="-332.96"/>
    <s v="002"/>
  </r>
  <r>
    <s v="FEB-26"/>
    <x v="0"/>
    <s v="79200"/>
    <x v="16"/>
    <m/>
    <s v="Other Revenue - Expense Offset"/>
    <s v="662"/>
    <s v="SPG Training"/>
    <x v="1"/>
    <n v="-2.0499999999999998"/>
    <s v="002"/>
  </r>
  <r>
    <s v="JAN-26"/>
    <x v="0"/>
    <s v="79200"/>
    <x v="16"/>
    <m/>
    <s v="Other Revenue - Expense Offset"/>
    <s v="662"/>
    <s v="SPG Training"/>
    <x v="1"/>
    <n v="-2.0499999999999998"/>
    <s v="002"/>
  </r>
  <r>
    <s v="JUN-26"/>
    <x v="0"/>
    <s v="79200"/>
    <x v="16"/>
    <m/>
    <s v="Other Revenue - Expense Offset"/>
    <s v="662"/>
    <s v="SPG Training"/>
    <x v="1"/>
    <n v="-33.53"/>
    <s v="002"/>
  </r>
  <r>
    <s v="MAR-26"/>
    <x v="0"/>
    <s v="79200"/>
    <x v="16"/>
    <m/>
    <s v="Other Revenue - Expense Offset"/>
    <s v="662"/>
    <s v="SPG Training"/>
    <x v="1"/>
    <n v="-4.08"/>
    <s v="002"/>
  </r>
  <r>
    <s v="MAY-26"/>
    <x v="0"/>
    <s v="79200"/>
    <x v="16"/>
    <m/>
    <s v="Other Revenue - Expense Offset"/>
    <s v="662"/>
    <s v="SPG Training"/>
    <x v="1"/>
    <n v="-4.08"/>
    <s v="002"/>
  </r>
  <r>
    <s v="MAR-26"/>
    <x v="0"/>
    <s v="79200"/>
    <x v="16"/>
    <m/>
    <s v="Other Revenue - Expense Offset"/>
    <s v="661"/>
    <s v="SPG Personnel Svcs"/>
    <x v="1"/>
    <n v="-63.62"/>
    <s v="002"/>
  </r>
  <r>
    <s v="APR-26"/>
    <x v="0"/>
    <s v="79200"/>
    <x v="16"/>
    <m/>
    <s v="Other Revenue - Expense Offset"/>
    <s v="658"/>
    <s v="SPG Business Support"/>
    <x v="1"/>
    <n v="-57.25"/>
    <s v="002"/>
  </r>
  <r>
    <s v="MAR-26"/>
    <x v="0"/>
    <s v="79200"/>
    <x v="16"/>
    <m/>
    <s v="Other Revenue - Expense Offset"/>
    <s v="650"/>
    <s v="SPG Plant Manager"/>
    <x v="1"/>
    <n v="-494.68"/>
    <s v="002"/>
  </r>
  <r>
    <s v="MAY-26"/>
    <x v="0"/>
    <s v="79200"/>
    <x v="16"/>
    <m/>
    <s v="Other Revenue - Expense Offset"/>
    <s v="650"/>
    <s v="SPG Plant Manager"/>
    <x v="1"/>
    <n v="-850"/>
    <s v="002"/>
  </r>
  <r>
    <s v="MAY-26"/>
    <x v="0"/>
    <s v="79200"/>
    <x v="55"/>
    <m/>
    <s v="Miscellaneous"/>
    <s v="994"/>
    <s v="Welding &amp; Fab Shop"/>
    <x v="1"/>
    <n v="79.72"/>
    <s v="002"/>
  </r>
  <r>
    <s v="MAY-26"/>
    <x v="0"/>
    <s v="79200"/>
    <x v="55"/>
    <m/>
    <s v="Miscellaneous"/>
    <s v="982"/>
    <s v="Elec Repair/Test Fac"/>
    <x v="1"/>
    <n v="1113.3399999999999"/>
    <s v="002"/>
  </r>
  <r>
    <s v="APR-26"/>
    <x v="0"/>
    <s v="79200"/>
    <x v="55"/>
    <s v="Miscellaneous"/>
    <s v="Miscellaneous"/>
    <s v="936"/>
    <s v="Operations Excellence"/>
    <x v="1"/>
    <n v="55.77"/>
    <s v="002"/>
  </r>
  <r>
    <s v="APR-26"/>
    <x v="0"/>
    <s v="79200"/>
    <x v="55"/>
    <s v="Miscellaneous"/>
    <s v="Miscellaneous"/>
    <s v="932"/>
    <s v="Asset Management"/>
    <x v="1"/>
    <n v="20"/>
    <s v="002"/>
  </r>
  <r>
    <s v="APR-26"/>
    <x v="0"/>
    <s v="79200"/>
    <x v="55"/>
    <s v="Miscellaneous"/>
    <s v="Miscellaneous"/>
    <s v="662"/>
    <s v="SPG Training"/>
    <x v="1"/>
    <n v="1315.49"/>
    <s v="002"/>
  </r>
  <r>
    <s v="APR-26"/>
    <x v="0"/>
    <s v="79200"/>
    <x v="55"/>
    <m/>
    <s v="Miscellaneous"/>
    <s v="662"/>
    <s v="SPG Training"/>
    <x v="1"/>
    <n v="-657.75"/>
    <s v="002"/>
  </r>
  <r>
    <s v="JAN-26"/>
    <x v="0"/>
    <s v="79200"/>
    <x v="55"/>
    <s v="Miscellaneous"/>
    <s v="Miscellaneous"/>
    <s v="662"/>
    <s v="SPG Training"/>
    <x v="1"/>
    <n v="8.17"/>
    <s v="002"/>
  </r>
  <r>
    <s v="JAN-26"/>
    <x v="0"/>
    <s v="79200"/>
    <x v="55"/>
    <m/>
    <s v="Miscellaneous"/>
    <s v="662"/>
    <s v="SPG Training"/>
    <x v="1"/>
    <n v="-4.09"/>
    <s v="002"/>
  </r>
  <r>
    <s v="MAR-26"/>
    <x v="0"/>
    <s v="79200"/>
    <x v="55"/>
    <s v="Miscellaneous"/>
    <s v="Miscellaneous"/>
    <s v="650"/>
    <s v="SPG Plant Manager"/>
    <x v="1"/>
    <n v="1978.75"/>
    <s v="002"/>
  </r>
  <r>
    <s v="MAR-26"/>
    <x v="0"/>
    <s v="79200"/>
    <x v="55"/>
    <m/>
    <s v="Miscellaneous"/>
    <s v="650"/>
    <s v="SPG Plant Manager"/>
    <x v="1"/>
    <n v="-989.37"/>
    <s v="002"/>
  </r>
  <r>
    <s v="MAY-26"/>
    <x v="0"/>
    <s v="79200"/>
    <x v="55"/>
    <m/>
    <s v="Miscellaneous"/>
    <s v="432"/>
    <s v="TPP Electrical Maint"/>
    <x v="1"/>
    <n v="479.97"/>
    <s v="002"/>
  </r>
  <r>
    <s v="MAY-26"/>
    <x v="0"/>
    <s v="79200"/>
    <x v="55"/>
    <m/>
    <s v="Miscellaneous"/>
    <s v="431"/>
    <s v="TPP Mechanical Maint"/>
    <x v="1"/>
    <n v="792.62"/>
    <s v="002"/>
  </r>
  <r>
    <s v="APR-26"/>
    <x v="0"/>
    <s v="79200"/>
    <x v="55"/>
    <s v="Miscellaneous"/>
    <s v="Miscellaneous"/>
    <s v="353"/>
    <s v="IT Infrastructure"/>
    <x v="1"/>
    <n v="118.31"/>
    <s v="002"/>
  </r>
  <r>
    <s v="APR-26"/>
    <x v="0"/>
    <s v="79200"/>
    <x v="55"/>
    <m/>
    <s v="Miscellaneous"/>
    <s v="353"/>
    <s v="IT Infrastructure"/>
    <x v="1"/>
    <n v="-30.75"/>
    <s v="002"/>
  </r>
  <r>
    <s v="APR-26"/>
    <x v="0"/>
    <s v="79200"/>
    <x v="55"/>
    <s v="Miscellaneous"/>
    <s v="Miscellaneous"/>
    <s v="316"/>
    <s v="Payroll"/>
    <x v="1"/>
    <n v="235135.28"/>
    <s v="002"/>
  </r>
  <r>
    <s v="APR-26"/>
    <x v="0"/>
    <s v="79200"/>
    <x v="55"/>
    <m/>
    <s v="Miscellaneous"/>
    <s v="316"/>
    <s v="Payroll"/>
    <x v="1"/>
    <n v="-235135.28"/>
    <s v="002"/>
  </r>
  <r>
    <s v="APR-26"/>
    <x v="0"/>
    <s v="79200"/>
    <x v="55"/>
    <s v="Miscellaneous"/>
    <s v="Miscellaneous"/>
    <s v="224"/>
    <s v="Governmental Affairs"/>
    <x v="1"/>
    <n v="45.33"/>
    <s v="002"/>
  </r>
  <r>
    <s v="MAY-26"/>
    <x v="0"/>
    <s v="79200"/>
    <x v="55"/>
    <s v="Miscellaneous"/>
    <s v="Miscellaneous"/>
    <s v="224"/>
    <s v="Governmental Affairs"/>
    <x v="1"/>
    <n v="22.49"/>
    <s v="002"/>
  </r>
  <r>
    <s v="JAN-26"/>
    <x v="0"/>
    <s v="79200"/>
    <x v="55"/>
    <s v="Miscellaneous"/>
    <s v="Miscellaneous"/>
    <s v="161"/>
    <s v="Risk Management"/>
    <x v="1"/>
    <n v="17.5"/>
    <s v="002"/>
  </r>
  <r>
    <s v="APR-26"/>
    <x v="0"/>
    <s v="79200"/>
    <x v="55"/>
    <s v="Miscellaneous"/>
    <s v="Miscellaneous"/>
    <s v="100"/>
    <s v="CEO Adm"/>
    <x v="1"/>
    <n v="149"/>
    <s v="002"/>
  </r>
  <r>
    <s v="MAR-26"/>
    <x v="0"/>
    <s v="79200"/>
    <x v="55"/>
    <m/>
    <s v="Miscellaneous"/>
    <s v="006"/>
    <s v="Other TEP"/>
    <x v="1"/>
    <n v="-20499.93"/>
    <s v="002"/>
  </r>
  <r>
    <s v="APR-26"/>
    <x v="0"/>
    <s v="79200"/>
    <x v="55"/>
    <m/>
    <s v="Miscellaneous"/>
    <s v="000"/>
    <s v="Unspecified"/>
    <x v="1"/>
    <n v="-0.03"/>
    <s v="002"/>
  </r>
  <r>
    <s v="FEB-26"/>
    <x v="0"/>
    <s v="79200"/>
    <x v="55"/>
    <m/>
    <s v="Miscellaneous"/>
    <s v="000"/>
    <s v="Unspecified"/>
    <x v="1"/>
    <n v="0.14000000000000001"/>
    <s v="002"/>
  </r>
  <r>
    <s v="JAN-26"/>
    <x v="0"/>
    <s v="79200"/>
    <x v="55"/>
    <m/>
    <s v="Miscellaneous"/>
    <s v="000"/>
    <s v="Unspecified"/>
    <x v="1"/>
    <n v="-507.71"/>
    <s v="002"/>
  </r>
  <r>
    <s v="JUN-26"/>
    <x v="0"/>
    <s v="79200"/>
    <x v="55"/>
    <m/>
    <s v="Miscellaneous"/>
    <s v="000"/>
    <s v="Unspecified"/>
    <x v="1"/>
    <n v="-98.33"/>
    <s v="002"/>
  </r>
  <r>
    <s v="MAR-26"/>
    <x v="0"/>
    <s v="79200"/>
    <x v="55"/>
    <m/>
    <s v="Miscellaneous"/>
    <s v="000"/>
    <s v="Unspecified"/>
    <x v="1"/>
    <n v="-0.02"/>
    <s v="002"/>
  </r>
  <r>
    <s v="MAY-26"/>
    <x v="0"/>
    <s v="79200"/>
    <x v="55"/>
    <m/>
    <s v="Miscellaneous"/>
    <s v="000"/>
    <s v="Unspecified"/>
    <x v="1"/>
    <n v="3.69"/>
    <s v="002"/>
  </r>
  <r>
    <s v="APR-26"/>
    <x v="0"/>
    <s v="79200"/>
    <x v="56"/>
    <m/>
    <s v="UNS Allocation"/>
    <s v="994"/>
    <s v="Welding &amp; Fab Shop"/>
    <x v="0"/>
    <n v="192.32"/>
    <s v="002"/>
  </r>
  <r>
    <s v="APR-26"/>
    <x v="0"/>
    <s v="79200"/>
    <x v="56"/>
    <m/>
    <s v="UNS Allocation"/>
    <s v="988"/>
    <s v="T&amp;D Equipment C&amp;M Admin"/>
    <x v="0"/>
    <n v="806.34"/>
    <s v="002"/>
  </r>
  <r>
    <s v="FEB-26"/>
    <x v="0"/>
    <s v="79200"/>
    <x v="56"/>
    <m/>
    <s v="UNS Allocation"/>
    <s v="988"/>
    <s v="T&amp;D Equipment C&amp;M Admin"/>
    <x v="0"/>
    <n v="214.85"/>
    <s v="002"/>
  </r>
  <r>
    <s v="JAN-26"/>
    <x v="0"/>
    <s v="79200"/>
    <x v="56"/>
    <m/>
    <s v="UNS Allocation"/>
    <s v="988"/>
    <s v="T&amp;D Equipment C&amp;M Admin"/>
    <x v="0"/>
    <n v="644.54999999999995"/>
    <s v="002"/>
  </r>
  <r>
    <s v="MAR-26"/>
    <x v="0"/>
    <s v="79200"/>
    <x v="56"/>
    <m/>
    <s v="UNS Allocation"/>
    <s v="988"/>
    <s v="T&amp;D Equipment C&amp;M Admin"/>
    <x v="0"/>
    <n v="107.42"/>
    <s v="002"/>
  </r>
  <r>
    <s v="MAY-26"/>
    <x v="0"/>
    <s v="79200"/>
    <x v="56"/>
    <m/>
    <s v="UNS Allocation"/>
    <s v="988"/>
    <s v="T&amp;D Equipment C&amp;M Admin"/>
    <x v="0"/>
    <n v="-470.36"/>
    <s v="002"/>
  </r>
  <r>
    <s v="APR-26"/>
    <x v="0"/>
    <s v="79200"/>
    <x v="56"/>
    <m/>
    <s v="UNS Allocation"/>
    <s v="957"/>
    <s v="Transmission Planning"/>
    <x v="0"/>
    <n v="-99.41"/>
    <s v="002"/>
  </r>
  <r>
    <s v="FEB-26"/>
    <x v="0"/>
    <s v="79200"/>
    <x v="56"/>
    <m/>
    <s v="UNS Allocation"/>
    <s v="957"/>
    <s v="Transmission Planning"/>
    <x v="0"/>
    <n v="-160.34"/>
    <s v="002"/>
  </r>
  <r>
    <s v="JAN-26"/>
    <x v="0"/>
    <s v="79200"/>
    <x v="56"/>
    <m/>
    <s v="UNS Allocation"/>
    <s v="957"/>
    <s v="Transmission Planning"/>
    <x v="0"/>
    <n v="320.68"/>
    <s v="002"/>
  </r>
  <r>
    <s v="MAR-26"/>
    <x v="0"/>
    <s v="79200"/>
    <x v="56"/>
    <m/>
    <s v="UNS Allocation"/>
    <s v="957"/>
    <s v="Transmission Planning"/>
    <x v="0"/>
    <n v="182.26"/>
    <s v="002"/>
  </r>
  <r>
    <s v="APR-26"/>
    <x v="0"/>
    <s v="79200"/>
    <x v="56"/>
    <m/>
    <s v="UNS Allocation"/>
    <s v="955"/>
    <s v="Resource Planning"/>
    <x v="0"/>
    <n v="3902.75"/>
    <s v="002"/>
  </r>
  <r>
    <s v="APR-26"/>
    <x v="0"/>
    <s v="79200"/>
    <x v="56"/>
    <m/>
    <s v="UNS Allocation"/>
    <s v="955"/>
    <s v="Supply Side Planning"/>
    <x v="0"/>
    <n v="-13248.18"/>
    <s v="002"/>
  </r>
  <r>
    <s v="FEB-26"/>
    <x v="0"/>
    <s v="79200"/>
    <x v="56"/>
    <m/>
    <s v="UNS Allocation"/>
    <s v="955"/>
    <s v="Supply Side Planning"/>
    <x v="0"/>
    <n v="23472.04"/>
    <s v="002"/>
  </r>
  <r>
    <s v="JAN-26"/>
    <x v="0"/>
    <s v="79200"/>
    <x v="56"/>
    <m/>
    <s v="UNS Allocation"/>
    <s v="955"/>
    <s v="Supply Side Planning"/>
    <x v="0"/>
    <n v="9955.11"/>
    <s v="002"/>
  </r>
  <r>
    <s v="JUN-26"/>
    <x v="0"/>
    <s v="79200"/>
    <x v="56"/>
    <m/>
    <s v="UNS Allocation"/>
    <s v="955"/>
    <s v="Supply Side Planning"/>
    <x v="0"/>
    <n v="2441.9899999999998"/>
    <s v="002"/>
  </r>
  <r>
    <s v="MAR-26"/>
    <x v="0"/>
    <s v="79200"/>
    <x v="56"/>
    <m/>
    <s v="UNS Allocation"/>
    <s v="955"/>
    <s v="Supply Side Planning"/>
    <x v="0"/>
    <n v="23934.2"/>
    <s v="002"/>
  </r>
  <r>
    <s v="MAY-26"/>
    <x v="0"/>
    <s v="79200"/>
    <x v="56"/>
    <m/>
    <s v="UNS Allocation"/>
    <s v="955"/>
    <s v="Resource Planning"/>
    <x v="0"/>
    <n v="2091.5"/>
    <s v="002"/>
  </r>
  <r>
    <s v="MAY-26"/>
    <x v="0"/>
    <s v="79200"/>
    <x v="56"/>
    <m/>
    <s v="UNS Allocation"/>
    <s v="955"/>
    <s v="Supply Side Planning"/>
    <x v="0"/>
    <n v="3567.77"/>
    <s v="002"/>
  </r>
  <r>
    <s v="MAY-26"/>
    <x v="0"/>
    <s v="79200"/>
    <x v="56"/>
    <m/>
    <s v="UNS Allocation"/>
    <s v="955"/>
    <s v="Supply Side Planning"/>
    <x v="1"/>
    <n v="182.87"/>
    <s v="002"/>
  </r>
  <r>
    <s v="APR-26"/>
    <x v="0"/>
    <s v="79200"/>
    <x v="56"/>
    <m/>
    <s v="UNS Allocation"/>
    <s v="947"/>
    <s v="Resource Management"/>
    <x v="0"/>
    <n v="370.47"/>
    <s v="002"/>
  </r>
  <r>
    <s v="FEB-26"/>
    <x v="0"/>
    <s v="79200"/>
    <x v="56"/>
    <m/>
    <s v="UNS Allocation"/>
    <s v="947"/>
    <s v="Resource Management"/>
    <x v="0"/>
    <n v="-248.92"/>
    <s v="002"/>
  </r>
  <r>
    <s v="JAN-26"/>
    <x v="0"/>
    <s v="79200"/>
    <x v="56"/>
    <m/>
    <s v="UNS Allocation"/>
    <s v="947"/>
    <s v="Resource Management"/>
    <x v="0"/>
    <n v="497.85"/>
    <s v="002"/>
  </r>
  <r>
    <s v="MAY-26"/>
    <x v="0"/>
    <s v="79200"/>
    <x v="56"/>
    <m/>
    <s v="UNS Allocation"/>
    <s v="947"/>
    <s v="Resource Management"/>
    <x v="0"/>
    <n v="-216.11"/>
    <s v="002"/>
  </r>
  <r>
    <s v="APR-26"/>
    <x v="0"/>
    <s v="79200"/>
    <x v="56"/>
    <m/>
    <s v="UNS Allocation"/>
    <s v="940"/>
    <s v="Eng, CAO and CRP Admin"/>
    <x v="0"/>
    <n v="45859.56"/>
    <s v="002"/>
  </r>
  <r>
    <s v="APR-26"/>
    <x v="0"/>
    <s v="79200"/>
    <x v="56"/>
    <m/>
    <s v="UNS Allocation"/>
    <s v="940"/>
    <s v="Eng, CAO and CRP Admin"/>
    <x v="1"/>
    <n v="3768.51"/>
    <s v="002"/>
  </r>
  <r>
    <s v="FEB-26"/>
    <x v="0"/>
    <s v="79200"/>
    <x v="56"/>
    <m/>
    <s v="UNS Allocation"/>
    <s v="940"/>
    <s v="Eng, CAO and CRP Admin"/>
    <x v="0"/>
    <n v="43305"/>
    <s v="002"/>
  </r>
  <r>
    <s v="JAN-26"/>
    <x v="0"/>
    <s v="79200"/>
    <x v="56"/>
    <m/>
    <s v="UNS Allocation"/>
    <s v="940"/>
    <s v="Eng, CAO and CRP Admin"/>
    <x v="0"/>
    <n v="36969.040000000001"/>
    <s v="002"/>
  </r>
  <r>
    <s v="JUN-26"/>
    <x v="0"/>
    <s v="79200"/>
    <x v="56"/>
    <m/>
    <s v="UNS Allocation"/>
    <s v="940"/>
    <s v="Eng, CAO and CRP Admin"/>
    <x v="0"/>
    <n v="49931.79"/>
    <s v="002"/>
  </r>
  <r>
    <s v="JUN-26"/>
    <x v="0"/>
    <s v="79200"/>
    <x v="56"/>
    <m/>
    <s v="UNS Allocation"/>
    <s v="940"/>
    <s v="Eng, CAO and CRP Admin"/>
    <x v="1"/>
    <n v="6743.35"/>
    <s v="002"/>
  </r>
  <r>
    <s v="MAR-26"/>
    <x v="0"/>
    <s v="79200"/>
    <x v="56"/>
    <m/>
    <s v="UNS Allocation"/>
    <s v="940"/>
    <s v="Eng, CAO and CRP Admin"/>
    <x v="0"/>
    <n v="53576.68"/>
    <s v="002"/>
  </r>
  <r>
    <s v="MAR-26"/>
    <x v="0"/>
    <s v="79200"/>
    <x v="56"/>
    <m/>
    <s v="UNS Allocation"/>
    <s v="940"/>
    <s v="Eng, CAO and CRP Admin"/>
    <x v="1"/>
    <n v="1070.75"/>
    <s v="002"/>
  </r>
  <r>
    <s v="MAY-26"/>
    <x v="0"/>
    <s v="79200"/>
    <x v="56"/>
    <m/>
    <s v="UNS Allocation"/>
    <s v="940"/>
    <s v="Eng, CAO and CRP Admin"/>
    <x v="0"/>
    <n v="54245.87"/>
    <s v="002"/>
  </r>
  <r>
    <s v="MAY-26"/>
    <x v="0"/>
    <s v="79200"/>
    <x v="56"/>
    <m/>
    <s v="UNS Allocation"/>
    <s v="940"/>
    <s v="Eng, CAO and CRP Admin"/>
    <x v="1"/>
    <n v="86.74"/>
    <s v="002"/>
  </r>
  <r>
    <s v="FEB-26"/>
    <x v="0"/>
    <s v="79200"/>
    <x v="56"/>
    <m/>
    <s v="UNS Allocation"/>
    <s v="936"/>
    <s v="Operations Excellence"/>
    <x v="0"/>
    <n v="245.05"/>
    <s v="002"/>
  </r>
  <r>
    <s v="JAN-26"/>
    <x v="0"/>
    <s v="79200"/>
    <x v="56"/>
    <m/>
    <s v="UNS Allocation"/>
    <s v="936"/>
    <s v="Operations Excellence"/>
    <x v="0"/>
    <n v="73.53"/>
    <s v="002"/>
  </r>
  <r>
    <s v="MAR-26"/>
    <x v="0"/>
    <s v="79200"/>
    <x v="56"/>
    <m/>
    <s v="UNS Allocation"/>
    <s v="936"/>
    <s v="Operations Excellence"/>
    <x v="0"/>
    <n v="-61.25"/>
    <s v="002"/>
  </r>
  <r>
    <s v="APR-26"/>
    <x v="0"/>
    <s v="79200"/>
    <x v="56"/>
    <m/>
    <s v="UNS Allocation"/>
    <s v="927"/>
    <s v="Maint, Trans and Trouble"/>
    <x v="0"/>
    <n v="235.25"/>
    <s v="002"/>
  </r>
  <r>
    <s v="MAR-26"/>
    <x v="0"/>
    <s v="79200"/>
    <x v="56"/>
    <m/>
    <s v="UNS Allocation"/>
    <s v="861"/>
    <s v="Procuremnt/Contr Svc"/>
    <x v="0"/>
    <n v="76.72"/>
    <s v="002"/>
  </r>
  <r>
    <s v="APR-26"/>
    <x v="0"/>
    <s v="79200"/>
    <x v="56"/>
    <m/>
    <s v="UNS Allocation"/>
    <s v="805"/>
    <s v="Corp Environmental Services"/>
    <x v="0"/>
    <n v="7449.91"/>
    <s v="002"/>
  </r>
  <r>
    <s v="APR-26"/>
    <x v="0"/>
    <s v="79200"/>
    <x v="56"/>
    <m/>
    <s v="UNS Allocation"/>
    <s v="805"/>
    <s v="Corp Environmental Services"/>
    <x v="1"/>
    <n v="1254.31"/>
    <s v="002"/>
  </r>
  <r>
    <s v="FEB-26"/>
    <x v="0"/>
    <s v="79200"/>
    <x v="56"/>
    <m/>
    <s v="UNS Allocation"/>
    <s v="805"/>
    <s v="Corp Environmental Services"/>
    <x v="0"/>
    <n v="15629.69"/>
    <s v="002"/>
  </r>
  <r>
    <s v="FEB-26"/>
    <x v="0"/>
    <s v="79200"/>
    <x v="56"/>
    <m/>
    <s v="UNS Allocation"/>
    <s v="805"/>
    <s v="Corp Environmental Services"/>
    <x v="1"/>
    <n v="2676.31"/>
    <s v="002"/>
  </r>
  <r>
    <s v="JAN-26"/>
    <x v="0"/>
    <s v="79200"/>
    <x v="56"/>
    <m/>
    <s v="UNS Allocation"/>
    <s v="805"/>
    <s v="Corp Environmental Services"/>
    <x v="0"/>
    <n v="21232.06"/>
    <s v="002"/>
  </r>
  <r>
    <s v="JAN-26"/>
    <x v="0"/>
    <s v="79200"/>
    <x v="56"/>
    <m/>
    <s v="UNS Allocation"/>
    <s v="805"/>
    <s v="Corp Environmental Services"/>
    <x v="1"/>
    <n v="12.7"/>
    <s v="002"/>
  </r>
  <r>
    <s v="JUN-26"/>
    <x v="0"/>
    <s v="79200"/>
    <x v="56"/>
    <m/>
    <s v="UNS Allocation"/>
    <s v="805"/>
    <s v="Corp Environmental Services"/>
    <x v="0"/>
    <n v="22732.49"/>
    <s v="002"/>
  </r>
  <r>
    <s v="JUN-26"/>
    <x v="0"/>
    <s v="79200"/>
    <x v="56"/>
    <m/>
    <s v="UNS Allocation"/>
    <s v="805"/>
    <s v="Corp Environmental Services"/>
    <x v="1"/>
    <n v="1512.52"/>
    <s v="002"/>
  </r>
  <r>
    <s v="MAR-26"/>
    <x v="0"/>
    <s v="79200"/>
    <x v="56"/>
    <m/>
    <s v="UNS Allocation"/>
    <s v="805"/>
    <s v="Corp Environmental Services"/>
    <x v="0"/>
    <n v="33040.65"/>
    <s v="002"/>
  </r>
  <r>
    <s v="MAR-26"/>
    <x v="0"/>
    <s v="79200"/>
    <x v="56"/>
    <m/>
    <s v="UNS Allocation"/>
    <s v="805"/>
    <s v="Corp Environmental Services"/>
    <x v="1"/>
    <n v="2823.66"/>
    <s v="002"/>
  </r>
  <r>
    <s v="MAY-26"/>
    <x v="0"/>
    <s v="79200"/>
    <x v="56"/>
    <m/>
    <s v="UNS Allocation"/>
    <s v="805"/>
    <s v="Corp Environmental Services"/>
    <x v="0"/>
    <n v="22688.59"/>
    <s v="002"/>
  </r>
  <r>
    <s v="MAY-26"/>
    <x v="0"/>
    <s v="79200"/>
    <x v="56"/>
    <m/>
    <s v="UNS Allocation"/>
    <s v="805"/>
    <s v="Corp Environmental Services"/>
    <x v="1"/>
    <n v="607.25"/>
    <s v="002"/>
  </r>
  <r>
    <s v="APR-26"/>
    <x v="0"/>
    <s v="79200"/>
    <x v="56"/>
    <m/>
    <s v="UNS Allocation"/>
    <s v="681"/>
    <s v="SPG Coal Handling"/>
    <x v="0"/>
    <n v="905.96"/>
    <s v="002"/>
  </r>
  <r>
    <s v="APR-26"/>
    <x v="0"/>
    <s v="79200"/>
    <x v="56"/>
    <m/>
    <s v="UNS Allocation"/>
    <s v="681"/>
    <s v="SPG Coal Handling"/>
    <x v="1"/>
    <n v="231.17"/>
    <s v="002"/>
  </r>
  <r>
    <s v="APR-26"/>
    <x v="0"/>
    <s v="79200"/>
    <x v="56"/>
    <m/>
    <s v="UNS Allocation"/>
    <s v="680"/>
    <s v="SPG Work Management &amp; Planning"/>
    <x v="0"/>
    <n v="895.5"/>
    <s v="002"/>
  </r>
  <r>
    <s v="APR-26"/>
    <x v="0"/>
    <s v="79200"/>
    <x v="56"/>
    <m/>
    <s v="UNS Allocation"/>
    <s v="680"/>
    <s v="SPG Work Management &amp; Planning"/>
    <x v="1"/>
    <n v="316.7"/>
    <s v="002"/>
  </r>
  <r>
    <s v="APR-26"/>
    <x v="0"/>
    <s v="79200"/>
    <x v="56"/>
    <m/>
    <s v="UNS Allocation"/>
    <s v="667"/>
    <s v="SPG Operations 3&amp;4"/>
    <x v="1"/>
    <n v="295.86"/>
    <s v="002"/>
  </r>
  <r>
    <s v="APR-26"/>
    <x v="0"/>
    <s v="79200"/>
    <x v="56"/>
    <m/>
    <s v="UNS Allocation"/>
    <s v="665"/>
    <s v="SPG Operations 1&amp;2"/>
    <x v="1"/>
    <n v="1402.59"/>
    <s v="002"/>
  </r>
  <r>
    <s v="MAY-26"/>
    <x v="0"/>
    <s v="79200"/>
    <x v="56"/>
    <m/>
    <s v="UNS Allocation"/>
    <s v="665"/>
    <s v="SPG Operations 1&amp;2"/>
    <x v="1"/>
    <n v="265.75"/>
    <s v="002"/>
  </r>
  <r>
    <s v="APR-26"/>
    <x v="0"/>
    <s v="79200"/>
    <x v="56"/>
    <m/>
    <s v="UNS Allocation"/>
    <s v="650"/>
    <s v="SPG Plant Manager"/>
    <x v="0"/>
    <n v="320.64"/>
    <s v="002"/>
  </r>
  <r>
    <s v="FEB-26"/>
    <x v="0"/>
    <s v="79200"/>
    <x v="56"/>
    <m/>
    <s v="UNS Allocation"/>
    <s v="650"/>
    <s v="SPG Plant Manager"/>
    <x v="0"/>
    <n v="55.19"/>
    <s v="002"/>
  </r>
  <r>
    <s v="JAN-26"/>
    <x v="0"/>
    <s v="79200"/>
    <x v="56"/>
    <m/>
    <s v="UNS Allocation"/>
    <s v="650"/>
    <s v="SPG Plant Manager"/>
    <x v="0"/>
    <n v="1015.44"/>
    <s v="002"/>
  </r>
  <r>
    <s v="JUN-26"/>
    <x v="0"/>
    <s v="79200"/>
    <x v="56"/>
    <m/>
    <s v="UNS Allocation"/>
    <s v="650"/>
    <s v="SPG Plant Manager"/>
    <x v="0"/>
    <n v="1002.56"/>
    <s v="002"/>
  </r>
  <r>
    <s v="MAR-26"/>
    <x v="0"/>
    <s v="79200"/>
    <x v="56"/>
    <m/>
    <s v="UNS Allocation"/>
    <s v="650"/>
    <s v="SPG Plant Manager"/>
    <x v="0"/>
    <n v="141.54"/>
    <s v="002"/>
  </r>
  <r>
    <s v="MAY-26"/>
    <x v="0"/>
    <s v="79200"/>
    <x v="56"/>
    <m/>
    <s v="UNS Allocation"/>
    <s v="650"/>
    <s v="SPG Plant Manager"/>
    <x v="0"/>
    <n v="57.25"/>
    <s v="002"/>
  </r>
  <r>
    <s v="FEB-26"/>
    <x v="0"/>
    <s v="79200"/>
    <x v="56"/>
    <m/>
    <s v="UNS Allocation"/>
    <s v="593"/>
    <s v="UNSG Gas Operations Mgmt"/>
    <x v="0"/>
    <n v="984.1"/>
    <s v="032"/>
  </r>
  <r>
    <s v="JAN-26"/>
    <x v="0"/>
    <s v="79200"/>
    <x v="56"/>
    <m/>
    <s v="UNS Allocation"/>
    <s v="593"/>
    <s v="UNSG Gas Operations Mgmt"/>
    <x v="0"/>
    <n v="-246.02"/>
    <s v="032"/>
  </r>
  <r>
    <s v="MAR-26"/>
    <x v="0"/>
    <s v="79200"/>
    <x v="56"/>
    <m/>
    <s v="UNS Allocation"/>
    <s v="593"/>
    <s v="UNSG Gas Operations Mgmt"/>
    <x v="0"/>
    <n v="-386.61"/>
    <s v="032"/>
  </r>
  <r>
    <s v="FEB-26"/>
    <x v="0"/>
    <s v="79200"/>
    <x v="56"/>
    <m/>
    <s v="UNS Allocation"/>
    <s v="582"/>
    <s v="UNSG AZ Gas DOT Compliance"/>
    <x v="0"/>
    <n v="439.37"/>
    <s v="032"/>
  </r>
  <r>
    <s v="JAN-26"/>
    <x v="0"/>
    <s v="79200"/>
    <x v="56"/>
    <m/>
    <s v="UNS Allocation"/>
    <s v="582"/>
    <s v="UNSG AZ Gas DOT Compliance"/>
    <x v="0"/>
    <n v="351.49"/>
    <s v="032"/>
  </r>
  <r>
    <s v="MAR-26"/>
    <x v="0"/>
    <s v="79200"/>
    <x v="56"/>
    <m/>
    <s v="UNS Allocation"/>
    <s v="582"/>
    <s v="UNSG AZ Gas DOT Compliance"/>
    <x v="0"/>
    <n v="-109.84"/>
    <s v="032"/>
  </r>
  <r>
    <s v="FEB-26"/>
    <x v="0"/>
    <s v="79200"/>
    <x v="56"/>
    <m/>
    <s v="UNS Allocation"/>
    <s v="567"/>
    <s v="UNSG KGM Dist Gas Ops Mgmt"/>
    <x v="0"/>
    <n v="-825.63"/>
    <s v="032"/>
  </r>
  <r>
    <s v="JAN-26"/>
    <x v="0"/>
    <s v="79200"/>
    <x v="56"/>
    <m/>
    <s v="UNS Allocation"/>
    <s v="567"/>
    <s v="UNSG KGM Dist Gas Ops Mgmt"/>
    <x v="0"/>
    <n v="1651.27"/>
    <s v="032"/>
  </r>
  <r>
    <s v="MAR-26"/>
    <x v="0"/>
    <s v="79200"/>
    <x v="56"/>
    <m/>
    <s v="UNS Allocation"/>
    <s v="567"/>
    <s v="UNSG KGM Dist Gas Ops Mgmt"/>
    <x v="0"/>
    <n v="137.61000000000001"/>
    <s v="032"/>
  </r>
  <r>
    <s v="MAY-26"/>
    <x v="0"/>
    <s v="79200"/>
    <x v="56"/>
    <m/>
    <s v="UNS Allocation"/>
    <s v="563"/>
    <s v="UNSG Verde Valley Gas Ops Mgt"/>
    <x v="1"/>
    <n v="243.26"/>
    <s v="032"/>
  </r>
  <r>
    <s v="APR-26"/>
    <x v="0"/>
    <s v="79200"/>
    <x v="56"/>
    <m/>
    <s v="UNS Allocation"/>
    <s v="562"/>
    <s v="UNSG Prescott Gas Field Serv"/>
    <x v="0"/>
    <n v="392.75"/>
    <s v="032"/>
  </r>
  <r>
    <s v="APR-26"/>
    <x v="0"/>
    <s v="79200"/>
    <x v="56"/>
    <m/>
    <s v="UNS Allocation"/>
    <s v="561"/>
    <s v="UNSG Prescott Gas Const"/>
    <x v="0"/>
    <n v="618.16"/>
    <s v="032"/>
  </r>
  <r>
    <s v="APR-26"/>
    <x v="0"/>
    <s v="79200"/>
    <x v="56"/>
    <m/>
    <s v="UNS Allocation"/>
    <s v="560"/>
    <s v="UNSG Prescott Gas Ops Mgmt"/>
    <x v="0"/>
    <n v="587.55999999999995"/>
    <s v="032"/>
  </r>
  <r>
    <s v="APR-26"/>
    <x v="0"/>
    <s v="79200"/>
    <x v="56"/>
    <m/>
    <s v="UNS Allocation"/>
    <s v="560"/>
    <s v="UNSG Prescott Gas Ops Mgmt"/>
    <x v="1"/>
    <n v="126.37"/>
    <s v="032"/>
  </r>
  <r>
    <s v="FEB-26"/>
    <x v="0"/>
    <s v="79200"/>
    <x v="56"/>
    <m/>
    <s v="UNS Allocation"/>
    <s v="560"/>
    <s v="UNSG Prescott Gas Ops Mgmt"/>
    <x v="0"/>
    <n v="-568.51"/>
    <s v="032"/>
  </r>
  <r>
    <s v="JAN-26"/>
    <x v="0"/>
    <s v="79200"/>
    <x v="56"/>
    <m/>
    <s v="UNS Allocation"/>
    <s v="560"/>
    <s v="UNSG Prescott Gas Ops Mgmt"/>
    <x v="0"/>
    <n v="1137.01"/>
    <s v="032"/>
  </r>
  <r>
    <s v="JAN-26"/>
    <x v="0"/>
    <s v="79200"/>
    <x v="56"/>
    <m/>
    <s v="UNS Allocation"/>
    <s v="560"/>
    <s v="UNSG Prescott Gas Ops Mgmt"/>
    <x v="1"/>
    <n v="145.16"/>
    <s v="032"/>
  </r>
  <r>
    <s v="JUN-26"/>
    <x v="0"/>
    <s v="79200"/>
    <x v="56"/>
    <m/>
    <s v="UNS Allocation"/>
    <s v="560"/>
    <s v="UNSG Prescott Gas Ops Mgmt"/>
    <x v="1"/>
    <n v="380.93"/>
    <s v="032"/>
  </r>
  <r>
    <s v="MAR-26"/>
    <x v="0"/>
    <s v="79200"/>
    <x v="56"/>
    <m/>
    <s v="UNS Allocation"/>
    <s v="560"/>
    <s v="UNSG Prescott Gas Ops Mgmt"/>
    <x v="0"/>
    <n v="142.12"/>
    <s v="032"/>
  </r>
  <r>
    <s v="FEB-26"/>
    <x v="0"/>
    <s v="79200"/>
    <x v="56"/>
    <m/>
    <s v="UNS Allocation"/>
    <s v="559"/>
    <s v="UNSG Show Low Gas Const"/>
    <x v="0"/>
    <n v="-597.25"/>
    <s v="032"/>
  </r>
  <r>
    <s v="JAN-26"/>
    <x v="0"/>
    <s v="79200"/>
    <x v="56"/>
    <m/>
    <s v="UNS Allocation"/>
    <s v="559"/>
    <s v="UNSG Show Low Gas Const"/>
    <x v="0"/>
    <n v="1194.5"/>
    <s v="032"/>
  </r>
  <r>
    <s v="APR-26"/>
    <x v="0"/>
    <s v="79200"/>
    <x v="56"/>
    <m/>
    <s v="UNS Allocation"/>
    <s v="557"/>
    <s v="UNSG Flagstaff Gas Const"/>
    <x v="0"/>
    <n v="1193.3699999999999"/>
    <s v="032"/>
  </r>
  <r>
    <s v="MAY-26"/>
    <x v="0"/>
    <s v="79200"/>
    <x v="56"/>
    <m/>
    <s v="UNS Allocation"/>
    <s v="557"/>
    <s v="UNSG Flagstaff Gas Const"/>
    <x v="0"/>
    <n v="-164.6"/>
    <s v="032"/>
  </r>
  <r>
    <s v="APR-26"/>
    <x v="0"/>
    <s v="79200"/>
    <x v="56"/>
    <m/>
    <s v="UNS Allocation"/>
    <s v="555"/>
    <s v="UNSG Show Low Gas Ops Mgmt"/>
    <x v="1"/>
    <n v="207.77"/>
    <s v="032"/>
  </r>
  <r>
    <s v="JAN-26"/>
    <x v="0"/>
    <s v="79200"/>
    <x v="56"/>
    <m/>
    <s v="UNS Allocation"/>
    <s v="555"/>
    <s v="UNSG Show Low Gas Ops Mgmt"/>
    <x v="1"/>
    <n v="160.55000000000001"/>
    <s v="032"/>
  </r>
  <r>
    <s v="APR-26"/>
    <x v="0"/>
    <s v="79200"/>
    <x v="56"/>
    <m/>
    <s v="UNS Allocation"/>
    <s v="554"/>
    <s v="UNSG Flagstaff Gas Field Serv"/>
    <x v="0"/>
    <n v="206.66"/>
    <s v="032"/>
  </r>
  <r>
    <s v="APR-26"/>
    <x v="0"/>
    <s v="79200"/>
    <x v="56"/>
    <m/>
    <s v="UNS Allocation"/>
    <s v="553"/>
    <s v="UNSG Flagstaff Gas Ops Mgmt"/>
    <x v="0"/>
    <n v="265.02999999999997"/>
    <s v="032"/>
  </r>
  <r>
    <s v="FEB-26"/>
    <x v="0"/>
    <s v="79200"/>
    <x v="56"/>
    <m/>
    <s v="UNS Allocation"/>
    <s v="553"/>
    <s v="UNSG Flagstaff Gas Ops Mgmt"/>
    <x v="0"/>
    <n v="-768.17"/>
    <s v="032"/>
  </r>
  <r>
    <s v="JAN-26"/>
    <x v="0"/>
    <s v="79200"/>
    <x v="56"/>
    <m/>
    <s v="UNS Allocation"/>
    <s v="553"/>
    <s v="UNSG Flagstaff Gas Ops Mgmt"/>
    <x v="0"/>
    <n v="1536.35"/>
    <s v="032"/>
  </r>
  <r>
    <s v="JAN-26"/>
    <x v="0"/>
    <s v="79200"/>
    <x v="56"/>
    <m/>
    <s v="UNS Allocation"/>
    <s v="553"/>
    <s v="UNSG Flagstaff Gas Ops Mgmt"/>
    <x v="1"/>
    <n v="208.1"/>
    <s v="032"/>
  </r>
  <r>
    <s v="MAR-26"/>
    <x v="0"/>
    <s v="79200"/>
    <x v="56"/>
    <m/>
    <s v="UNS Allocation"/>
    <s v="553"/>
    <s v="UNSG Flagstaff Gas Ops Mgmt"/>
    <x v="0"/>
    <n v="192.04"/>
    <s v="032"/>
  </r>
  <r>
    <s v="APR-26"/>
    <x v="0"/>
    <s v="79200"/>
    <x v="56"/>
    <m/>
    <s v="UNS Allocation"/>
    <s v="550"/>
    <s v="UNSG Arizona Gas Admin"/>
    <x v="0"/>
    <n v="711.14"/>
    <s v="032"/>
  </r>
  <r>
    <s v="APR-26"/>
    <x v="0"/>
    <s v="79200"/>
    <x v="56"/>
    <m/>
    <s v="UNS Allocation"/>
    <s v="550"/>
    <s v="UNSG Arizona Gas Admin"/>
    <x v="1"/>
    <n v="199.13"/>
    <s v="032"/>
  </r>
  <r>
    <s v="FEB-26"/>
    <x v="0"/>
    <s v="79200"/>
    <x v="56"/>
    <m/>
    <s v="UNS Allocation"/>
    <s v="550"/>
    <s v="UNSG Arizona Gas Admin"/>
    <x v="0"/>
    <n v="-750.48"/>
    <s v="032"/>
  </r>
  <r>
    <s v="JAN-26"/>
    <x v="0"/>
    <s v="79200"/>
    <x v="56"/>
    <m/>
    <s v="UNS Allocation"/>
    <s v="550"/>
    <s v="UNSG Arizona Gas Admin"/>
    <x v="0"/>
    <n v="2011.29"/>
    <s v="032"/>
  </r>
  <r>
    <s v="JAN-26"/>
    <x v="0"/>
    <s v="79200"/>
    <x v="56"/>
    <m/>
    <s v="UNS Allocation"/>
    <s v="550"/>
    <s v="UNSG Arizona Gas Admin"/>
    <x v="1"/>
    <n v="365.96"/>
    <s v="032"/>
  </r>
  <r>
    <s v="MAR-26"/>
    <x v="0"/>
    <s v="79200"/>
    <x v="56"/>
    <m/>
    <s v="UNS Allocation"/>
    <s v="550"/>
    <s v="UNSG Arizona Gas Admin"/>
    <x v="0"/>
    <n v="663.38"/>
    <s v="032"/>
  </r>
  <r>
    <s v="APR-26"/>
    <x v="0"/>
    <s v="79200"/>
    <x v="56"/>
    <m/>
    <s v="UNS Allocation"/>
    <s v="515"/>
    <s v="UNSE Kingman Electric Eng"/>
    <x v="1"/>
    <n v="298.85000000000002"/>
    <s v="033"/>
  </r>
  <r>
    <s v="APR-26"/>
    <x v="0"/>
    <s v="79200"/>
    <x v="56"/>
    <m/>
    <s v="UNS Allocation"/>
    <s v="513"/>
    <s v="UNSE Mohave Electric Ops Mgmt"/>
    <x v="0"/>
    <n v="691.86"/>
    <s v="033"/>
  </r>
  <r>
    <s v="APR-26"/>
    <x v="0"/>
    <s v="79200"/>
    <x v="56"/>
    <m/>
    <s v="UNS Allocation"/>
    <s v="513"/>
    <s v="UNSE Mohave Electric Ops Mgmt"/>
    <x v="1"/>
    <n v="267.33"/>
    <s v="033"/>
  </r>
  <r>
    <s v="APR-26"/>
    <x v="0"/>
    <s v="79200"/>
    <x v="56"/>
    <m/>
    <s v="UNS Allocation"/>
    <s v="510"/>
    <s v="Gila, Luna &amp; Renewable Admin"/>
    <x v="1"/>
    <n v="307.62"/>
    <s v="002"/>
  </r>
  <r>
    <s v="FEB-26"/>
    <x v="0"/>
    <s v="79200"/>
    <x v="56"/>
    <m/>
    <s v="UNS Allocation"/>
    <s v="502"/>
    <s v="ER Environmental"/>
    <x v="0"/>
    <n v="777.4"/>
    <s v="002"/>
  </r>
  <r>
    <s v="JAN-26"/>
    <x v="0"/>
    <s v="79200"/>
    <x v="56"/>
    <m/>
    <s v="UNS Allocation"/>
    <s v="502"/>
    <s v="ER Environmental"/>
    <x v="0"/>
    <n v="141.36000000000001"/>
    <s v="002"/>
  </r>
  <r>
    <s v="MAR-26"/>
    <x v="0"/>
    <s v="79200"/>
    <x v="56"/>
    <m/>
    <s v="UNS Allocation"/>
    <s v="502"/>
    <s v="ER Environmental"/>
    <x v="0"/>
    <n v="-353.36"/>
    <s v="002"/>
  </r>
  <r>
    <s v="MAY-26"/>
    <x v="0"/>
    <s v="79200"/>
    <x v="56"/>
    <m/>
    <s v="UNS Allocation"/>
    <s v="416"/>
    <s v="TPP Engineering"/>
    <x v="0"/>
    <n v="694.51"/>
    <s v="002"/>
  </r>
  <r>
    <s v="APR-26"/>
    <x v="0"/>
    <s v="79200"/>
    <x v="56"/>
    <m/>
    <s v="UNS Allocation"/>
    <s v="414"/>
    <s v="TPP Admin"/>
    <x v="0"/>
    <n v="260.63"/>
    <s v="002"/>
  </r>
  <r>
    <s v="FEB-26"/>
    <x v="0"/>
    <s v="79200"/>
    <x v="56"/>
    <m/>
    <s v="UNS Allocation"/>
    <s v="414"/>
    <s v="TPP Admin"/>
    <x v="0"/>
    <n v="488.45"/>
    <s v="002"/>
  </r>
  <r>
    <s v="JAN-26"/>
    <x v="0"/>
    <s v="79200"/>
    <x v="56"/>
    <m/>
    <s v="UNS Allocation"/>
    <s v="414"/>
    <s v="TPP Admin"/>
    <x v="0"/>
    <n v="1144.3499999999999"/>
    <s v="002"/>
  </r>
  <r>
    <s v="MAR-26"/>
    <x v="0"/>
    <s v="79200"/>
    <x v="56"/>
    <m/>
    <s v="UNS Allocation"/>
    <s v="414"/>
    <s v="TPP Admin"/>
    <x v="0"/>
    <n v="408.02"/>
    <s v="002"/>
  </r>
  <r>
    <s v="MAY-26"/>
    <x v="0"/>
    <s v="79200"/>
    <x v="56"/>
    <m/>
    <s v="UNS Allocation"/>
    <s v="414"/>
    <s v="TPP Admin"/>
    <x v="0"/>
    <n v="-304.06"/>
    <s v="002"/>
  </r>
  <r>
    <s v="APR-26"/>
    <x v="0"/>
    <s v="79200"/>
    <x v="56"/>
    <m/>
    <s v="UNS Allocation"/>
    <s v="400"/>
    <s v="Capital Resources"/>
    <x v="0"/>
    <n v="918"/>
    <s v="002"/>
  </r>
  <r>
    <s v="FEB-26"/>
    <x v="0"/>
    <s v="79200"/>
    <x v="56"/>
    <m/>
    <s v="UNS Allocation"/>
    <s v="400"/>
    <s v="Capital Resources"/>
    <x v="0"/>
    <n v="578.59"/>
    <s v="002"/>
  </r>
  <r>
    <s v="JAN-26"/>
    <x v="0"/>
    <s v="79200"/>
    <x v="56"/>
    <m/>
    <s v="UNS Allocation"/>
    <s v="400"/>
    <s v="Capital Resources"/>
    <x v="0"/>
    <n v="85.8"/>
    <s v="002"/>
  </r>
  <r>
    <s v="MAR-26"/>
    <x v="0"/>
    <s v="79200"/>
    <x v="56"/>
    <m/>
    <s v="UNS Allocation"/>
    <s v="400"/>
    <s v="Capital Resources"/>
    <x v="0"/>
    <n v="-174.57"/>
    <s v="002"/>
  </r>
  <r>
    <s v="MAY-26"/>
    <x v="0"/>
    <s v="79200"/>
    <x v="56"/>
    <m/>
    <s v="UNS Allocation"/>
    <s v="400"/>
    <s v="Capital Resources"/>
    <x v="0"/>
    <n v="-335.67"/>
    <s v="002"/>
  </r>
  <r>
    <s v="APR-26"/>
    <x v="0"/>
    <s v="79200"/>
    <x v="56"/>
    <m/>
    <s v="UNS Allocation"/>
    <s v="386"/>
    <s v="Regulatory Services"/>
    <x v="0"/>
    <n v="-14813.08"/>
    <s v="002"/>
  </r>
  <r>
    <s v="APR-26"/>
    <x v="0"/>
    <s v="79200"/>
    <x v="56"/>
    <m/>
    <s v="UNS Allocation"/>
    <s v="386"/>
    <s v="Regulatory Services"/>
    <x v="1"/>
    <n v="290.49"/>
    <s v="002"/>
  </r>
  <r>
    <s v="FEB-26"/>
    <x v="0"/>
    <s v="79200"/>
    <x v="56"/>
    <m/>
    <s v="UNS Allocation"/>
    <s v="386"/>
    <s v="Regulatory Services"/>
    <x v="0"/>
    <n v="23454.04"/>
    <s v="002"/>
  </r>
  <r>
    <s v="JAN-26"/>
    <x v="0"/>
    <s v="79200"/>
    <x v="56"/>
    <m/>
    <s v="UNS Allocation"/>
    <s v="386"/>
    <s v="Regulatory Services"/>
    <x v="0"/>
    <n v="16611.419999999998"/>
    <s v="002"/>
  </r>
  <r>
    <s v="JUN-26"/>
    <x v="0"/>
    <s v="79200"/>
    <x v="56"/>
    <m/>
    <s v="UNS Allocation"/>
    <s v="386"/>
    <s v="Regulatory Services"/>
    <x v="1"/>
    <n v="212.86"/>
    <s v="002"/>
  </r>
  <r>
    <s v="MAR-26"/>
    <x v="0"/>
    <s v="79200"/>
    <x v="56"/>
    <m/>
    <s v="UNS Allocation"/>
    <s v="386"/>
    <s v="Regulatory Services"/>
    <x v="0"/>
    <n v="25305.67"/>
    <s v="002"/>
  </r>
  <r>
    <s v="APR-26"/>
    <x v="0"/>
    <s v="79200"/>
    <x v="56"/>
    <m/>
    <s v="UNS Allocation"/>
    <s v="385"/>
    <s v="Energy Programs"/>
    <x v="0"/>
    <n v="601.55999999999995"/>
    <s v="002"/>
  </r>
  <r>
    <s v="FEB-26"/>
    <x v="0"/>
    <s v="79200"/>
    <x v="56"/>
    <m/>
    <s v="UNS Allocation"/>
    <s v="385"/>
    <s v="Energy Programs"/>
    <x v="0"/>
    <n v="963.09"/>
    <s v="002"/>
  </r>
  <r>
    <s v="JAN-26"/>
    <x v="0"/>
    <s v="79200"/>
    <x v="56"/>
    <m/>
    <s v="UNS Allocation"/>
    <s v="385"/>
    <s v="Energy Programs"/>
    <x v="0"/>
    <n v="1686.6"/>
    <s v="002"/>
  </r>
  <r>
    <s v="JUN-26"/>
    <x v="0"/>
    <s v="79200"/>
    <x v="56"/>
    <m/>
    <s v="UNS Allocation"/>
    <s v="385"/>
    <s v="Energy Programs"/>
    <x v="0"/>
    <n v="1417.96"/>
    <s v="002"/>
  </r>
  <r>
    <s v="MAR-26"/>
    <x v="0"/>
    <s v="79200"/>
    <x v="56"/>
    <m/>
    <s v="UNS Allocation"/>
    <s v="385"/>
    <s v="Energy Programs"/>
    <x v="0"/>
    <n v="2171.0700000000002"/>
    <s v="002"/>
  </r>
  <r>
    <s v="MAY-26"/>
    <x v="0"/>
    <s v="79200"/>
    <x v="56"/>
    <m/>
    <s v="UNS Allocation"/>
    <s v="385"/>
    <s v="Energy Programs"/>
    <x v="0"/>
    <n v="1949.18"/>
    <s v="002"/>
  </r>
  <r>
    <s v="APR-26"/>
    <x v="0"/>
    <s v="79200"/>
    <x v="56"/>
    <m/>
    <s v="UNS Allocation"/>
    <s v="383"/>
    <s v="Renewables Development"/>
    <x v="1"/>
    <n v="668.91"/>
    <s v="002"/>
  </r>
  <r>
    <s v="APR-26"/>
    <x v="0"/>
    <s v="79200"/>
    <x v="56"/>
    <m/>
    <s v="UNS Allocation"/>
    <s v="383"/>
    <s v="SC&amp;R Trans &amp; CES Admin"/>
    <x v="0"/>
    <n v="28679.54"/>
    <s v="002"/>
  </r>
  <r>
    <s v="FEB-26"/>
    <x v="0"/>
    <s v="79200"/>
    <x v="56"/>
    <m/>
    <s v="UNS Allocation"/>
    <s v="383"/>
    <s v="SC&amp;R Trans &amp; CES Admin"/>
    <x v="0"/>
    <n v="19045.02"/>
    <s v="002"/>
  </r>
  <r>
    <s v="JAN-26"/>
    <x v="0"/>
    <s v="79200"/>
    <x v="56"/>
    <m/>
    <s v="UNS Allocation"/>
    <s v="383"/>
    <s v="SC&amp;R Trans &amp; CES Admin"/>
    <x v="0"/>
    <n v="19277.48"/>
    <s v="002"/>
  </r>
  <r>
    <s v="JUN-26"/>
    <x v="0"/>
    <s v="79200"/>
    <x v="56"/>
    <m/>
    <s v="UNS Allocation"/>
    <s v="383"/>
    <s v="SC&amp;R Trans &amp; CES Admin"/>
    <x v="0"/>
    <n v="15236.01"/>
    <s v="002"/>
  </r>
  <r>
    <s v="JUN-26"/>
    <x v="0"/>
    <s v="79200"/>
    <x v="56"/>
    <m/>
    <s v="UNS Allocation"/>
    <s v="383"/>
    <s v="SC&amp;R Trans &amp; CES Admin"/>
    <x v="1"/>
    <n v="688.14"/>
    <s v="002"/>
  </r>
  <r>
    <s v="MAR-26"/>
    <x v="0"/>
    <s v="79200"/>
    <x v="56"/>
    <m/>
    <s v="UNS Allocation"/>
    <s v="383"/>
    <s v="SC&amp;R Trans &amp; CES Admin"/>
    <x v="0"/>
    <n v="18372.810000000001"/>
    <s v="002"/>
  </r>
  <r>
    <s v="MAY-26"/>
    <x v="0"/>
    <s v="79200"/>
    <x v="56"/>
    <m/>
    <s v="UNS Allocation"/>
    <s v="383"/>
    <s v="SC&amp;R Trans &amp; CES Admin"/>
    <x v="0"/>
    <n v="22405.89"/>
    <s v="002"/>
  </r>
  <r>
    <s v="MAY-26"/>
    <x v="0"/>
    <s v="79200"/>
    <x v="56"/>
    <m/>
    <s v="UNS Allocation"/>
    <s v="383"/>
    <s v="SC&amp;R Trans &amp; CES Admin"/>
    <x v="1"/>
    <n v="2079.91"/>
    <s v="002"/>
  </r>
  <r>
    <s v="APR-26"/>
    <x v="0"/>
    <s v="79200"/>
    <x v="56"/>
    <m/>
    <s v="UNS Allocation"/>
    <s v="381"/>
    <s v="Rates"/>
    <x v="0"/>
    <n v="74118.69"/>
    <s v="002"/>
  </r>
  <r>
    <s v="FEB-26"/>
    <x v="0"/>
    <s v="79200"/>
    <x v="56"/>
    <m/>
    <s v="UNS Allocation"/>
    <s v="381"/>
    <s v="Rates"/>
    <x v="0"/>
    <n v="48645.24"/>
    <s v="002"/>
  </r>
  <r>
    <s v="FEB-26"/>
    <x v="0"/>
    <s v="79200"/>
    <x v="56"/>
    <m/>
    <s v="UNS Allocation"/>
    <s v="381"/>
    <s v="Rates"/>
    <x v="1"/>
    <n v="249.54"/>
    <s v="002"/>
  </r>
  <r>
    <s v="JAN-26"/>
    <x v="0"/>
    <s v="79200"/>
    <x v="56"/>
    <m/>
    <s v="UNS Allocation"/>
    <s v="381"/>
    <s v="Rates"/>
    <x v="0"/>
    <n v="82487.789999999994"/>
    <s v="002"/>
  </r>
  <r>
    <s v="JAN-26"/>
    <x v="0"/>
    <s v="79200"/>
    <x v="56"/>
    <m/>
    <s v="UNS Allocation"/>
    <s v="381"/>
    <s v="Rates"/>
    <x v="1"/>
    <n v="22.38"/>
    <s v="002"/>
  </r>
  <r>
    <s v="JUN-26"/>
    <x v="0"/>
    <s v="79200"/>
    <x v="56"/>
    <m/>
    <s v="UNS Allocation"/>
    <s v="381"/>
    <s v="Rates"/>
    <x v="0"/>
    <n v="65834.289999999994"/>
    <s v="002"/>
  </r>
  <r>
    <s v="JUN-26"/>
    <x v="0"/>
    <s v="79200"/>
    <x v="56"/>
    <m/>
    <s v="UNS Allocation"/>
    <s v="381"/>
    <s v="Rates"/>
    <x v="1"/>
    <n v="1261.05"/>
    <s v="002"/>
  </r>
  <r>
    <s v="MAR-26"/>
    <x v="0"/>
    <s v="79200"/>
    <x v="56"/>
    <m/>
    <s v="UNS Allocation"/>
    <s v="381"/>
    <s v="Rates"/>
    <x v="0"/>
    <n v="53523.89"/>
    <s v="002"/>
  </r>
  <r>
    <s v="MAY-26"/>
    <x v="0"/>
    <s v="79200"/>
    <x v="56"/>
    <m/>
    <s v="UNS Allocation"/>
    <s v="381"/>
    <s v="Rates"/>
    <x v="0"/>
    <n v="66402.460000000006"/>
    <s v="002"/>
  </r>
  <r>
    <s v="MAY-26"/>
    <x v="0"/>
    <s v="79200"/>
    <x v="56"/>
    <m/>
    <s v="UNS Allocation"/>
    <s v="381"/>
    <s v="Rates"/>
    <x v="1"/>
    <n v="1140.3800000000001"/>
    <s v="002"/>
  </r>
  <r>
    <s v="FEB-26"/>
    <x v="0"/>
    <s v="79200"/>
    <x v="56"/>
    <m/>
    <s v="UNS Allocation"/>
    <s v="375"/>
    <s v="Investor Relations"/>
    <x v="0"/>
    <n v="-38.68"/>
    <s v="002"/>
  </r>
  <r>
    <s v="JAN-26"/>
    <x v="0"/>
    <s v="79200"/>
    <x v="56"/>
    <m/>
    <s v="UNS Allocation"/>
    <s v="375"/>
    <s v="Investor Relations"/>
    <x v="0"/>
    <n v="232.08"/>
    <s v="002"/>
  </r>
  <r>
    <s v="MAR-26"/>
    <x v="0"/>
    <s v="79200"/>
    <x v="56"/>
    <m/>
    <s v="UNS Allocation"/>
    <s v="375"/>
    <s v="Investor Relations"/>
    <x v="0"/>
    <n v="116.04"/>
    <s v="002"/>
  </r>
  <r>
    <s v="APR-26"/>
    <x v="0"/>
    <s v="79200"/>
    <x v="56"/>
    <m/>
    <s v="UNS Allocation"/>
    <s v="362"/>
    <s v="Financial Planning &amp; Analysis"/>
    <x v="0"/>
    <n v="9010.35"/>
    <s v="002"/>
  </r>
  <r>
    <s v="FEB-26"/>
    <x v="0"/>
    <s v="79200"/>
    <x v="56"/>
    <m/>
    <s v="UNS Allocation"/>
    <s v="362"/>
    <s v="Financial Planning &amp; Analysis"/>
    <x v="0"/>
    <n v="6300.99"/>
    <s v="002"/>
  </r>
  <r>
    <s v="FEB-26"/>
    <x v="0"/>
    <s v="79200"/>
    <x v="56"/>
    <m/>
    <s v="UNS Allocation"/>
    <s v="362"/>
    <s v="Financial Planning &amp; Analysis"/>
    <x v="1"/>
    <n v="291.22000000000003"/>
    <s v="002"/>
  </r>
  <r>
    <s v="JAN-26"/>
    <x v="0"/>
    <s v="79200"/>
    <x v="56"/>
    <m/>
    <s v="UNS Allocation"/>
    <s v="362"/>
    <s v="Financial Planning &amp; Analysis"/>
    <x v="0"/>
    <n v="6892.35"/>
    <s v="002"/>
  </r>
  <r>
    <s v="JUN-26"/>
    <x v="0"/>
    <s v="79200"/>
    <x v="56"/>
    <m/>
    <s v="UNS Allocation"/>
    <s v="362"/>
    <s v="Financial Planning &amp; Analysis"/>
    <x v="0"/>
    <n v="8911.82"/>
    <s v="002"/>
  </r>
  <r>
    <s v="MAR-26"/>
    <x v="0"/>
    <s v="79200"/>
    <x v="56"/>
    <m/>
    <s v="UNS Allocation"/>
    <s v="362"/>
    <s v="Financial Planning &amp; Analysis"/>
    <x v="0"/>
    <n v="10716.92"/>
    <s v="002"/>
  </r>
  <r>
    <s v="MAR-26"/>
    <x v="0"/>
    <s v="79200"/>
    <x v="56"/>
    <m/>
    <s v="UNS Allocation"/>
    <s v="362"/>
    <s v="Financial Planning &amp; Analysis"/>
    <x v="1"/>
    <n v="67.87"/>
    <s v="002"/>
  </r>
  <r>
    <s v="MAY-26"/>
    <x v="0"/>
    <s v="79200"/>
    <x v="56"/>
    <m/>
    <s v="UNS Allocation"/>
    <s v="362"/>
    <s v="Financial Planning &amp; Analysis"/>
    <x v="0"/>
    <n v="1506.59"/>
    <s v="002"/>
  </r>
  <r>
    <s v="APR-26"/>
    <x v="0"/>
    <s v="79200"/>
    <x v="56"/>
    <m/>
    <s v="UNS Allocation"/>
    <s v="360"/>
    <s v="Treasury Services"/>
    <x v="0"/>
    <n v="249.29"/>
    <s v="002"/>
  </r>
  <r>
    <s v="FEB-26"/>
    <x v="0"/>
    <s v="79200"/>
    <x v="56"/>
    <m/>
    <s v="UNS Allocation"/>
    <s v="360"/>
    <s v="Treasury Services"/>
    <x v="0"/>
    <n v="162.12"/>
    <s v="002"/>
  </r>
  <r>
    <s v="JAN-26"/>
    <x v="0"/>
    <s v="79200"/>
    <x v="56"/>
    <m/>
    <s v="UNS Allocation"/>
    <s v="360"/>
    <s v="Treasury Services"/>
    <x v="0"/>
    <n v="37.799999999999997"/>
    <s v="002"/>
  </r>
  <r>
    <s v="JUN-26"/>
    <x v="0"/>
    <s v="79200"/>
    <x v="56"/>
    <m/>
    <s v="UNS Allocation"/>
    <s v="360"/>
    <s v="Treasury Services"/>
    <x v="0"/>
    <n v="152.97999999999999"/>
    <s v="002"/>
  </r>
  <r>
    <s v="MAR-26"/>
    <x v="0"/>
    <s v="79200"/>
    <x v="56"/>
    <m/>
    <s v="UNS Allocation"/>
    <s v="360"/>
    <s v="Treasury Services"/>
    <x v="0"/>
    <n v="178.69"/>
    <s v="002"/>
  </r>
  <r>
    <s v="MAY-26"/>
    <x v="0"/>
    <s v="79200"/>
    <x v="56"/>
    <m/>
    <s v="UNS Allocation"/>
    <s v="360"/>
    <s v="Treasury Services"/>
    <x v="0"/>
    <n v="220.98"/>
    <s v="002"/>
  </r>
  <r>
    <s v="APR-26"/>
    <x v="0"/>
    <s v="79200"/>
    <x v="56"/>
    <m/>
    <s v="UNS Allocation"/>
    <s v="358"/>
    <s v="Operations Applications"/>
    <x v="0"/>
    <n v="-223.05"/>
    <s v="002"/>
  </r>
  <r>
    <s v="FEB-26"/>
    <x v="0"/>
    <s v="79200"/>
    <x v="56"/>
    <m/>
    <s v="UNS Allocation"/>
    <s v="358"/>
    <s v="Operations Applications"/>
    <x v="0"/>
    <n v="122.46"/>
    <s v="002"/>
  </r>
  <r>
    <s v="JAN-26"/>
    <x v="0"/>
    <s v="79200"/>
    <x v="56"/>
    <m/>
    <s v="UNS Allocation"/>
    <s v="358"/>
    <s v="Operations Applications"/>
    <x v="0"/>
    <n v="212.09"/>
    <s v="002"/>
  </r>
  <r>
    <s v="MAR-26"/>
    <x v="0"/>
    <s v="79200"/>
    <x v="56"/>
    <m/>
    <s v="UNS Allocation"/>
    <s v="358"/>
    <s v="Operations Applications"/>
    <x v="0"/>
    <n v="408.92"/>
    <s v="002"/>
  </r>
  <r>
    <s v="APR-26"/>
    <x v="0"/>
    <s v="79200"/>
    <x v="56"/>
    <m/>
    <s v="UNS Allocation"/>
    <s v="357"/>
    <s v="Business Applications"/>
    <x v="0"/>
    <n v="57558.22"/>
    <s v="002"/>
  </r>
  <r>
    <s v="APR-26"/>
    <x v="0"/>
    <s v="79200"/>
    <x v="56"/>
    <m/>
    <s v="UNS Allocation"/>
    <s v="357"/>
    <s v="Business Applications &amp; Data Analytics"/>
    <x v="0"/>
    <n v="470.51"/>
    <s v="002"/>
  </r>
  <r>
    <s v="FEB-26"/>
    <x v="0"/>
    <s v="79200"/>
    <x v="56"/>
    <m/>
    <s v="UNS Allocation"/>
    <s v="357"/>
    <s v="Business Applications"/>
    <x v="0"/>
    <n v="63272.1"/>
    <s v="002"/>
  </r>
  <r>
    <s v="JAN-26"/>
    <x v="0"/>
    <s v="79200"/>
    <x v="56"/>
    <m/>
    <s v="UNS Allocation"/>
    <s v="357"/>
    <s v="Business Applications"/>
    <x v="0"/>
    <n v="57378.42"/>
    <s v="002"/>
  </r>
  <r>
    <s v="JUN-26"/>
    <x v="0"/>
    <s v="79200"/>
    <x v="56"/>
    <m/>
    <s v="UNS Allocation"/>
    <s v="357"/>
    <s v="Business Applications"/>
    <x v="0"/>
    <n v="62245.85"/>
    <s v="002"/>
  </r>
  <r>
    <s v="JUN-26"/>
    <x v="0"/>
    <s v="79200"/>
    <x v="56"/>
    <m/>
    <s v="UNS Allocation"/>
    <s v="357"/>
    <s v="Business Applications"/>
    <x v="1"/>
    <n v="134.51"/>
    <s v="002"/>
  </r>
  <r>
    <s v="MAR-26"/>
    <x v="0"/>
    <s v="79200"/>
    <x v="56"/>
    <m/>
    <s v="UNS Allocation"/>
    <s v="357"/>
    <s v="Business Applications"/>
    <x v="0"/>
    <n v="60816.41"/>
    <s v="002"/>
  </r>
  <r>
    <s v="MAY-26"/>
    <x v="0"/>
    <s v="79200"/>
    <x v="56"/>
    <m/>
    <s v="UNS Allocation"/>
    <s v="357"/>
    <s v="Business Applications"/>
    <x v="0"/>
    <n v="72252.3"/>
    <s v="002"/>
  </r>
  <r>
    <s v="MAY-26"/>
    <x v="0"/>
    <s v="79200"/>
    <x v="56"/>
    <m/>
    <s v="UNS Allocation"/>
    <s v="357"/>
    <s v="Business Applications"/>
    <x v="1"/>
    <n v="655.21"/>
    <s v="002"/>
  </r>
  <r>
    <s v="MAY-26"/>
    <x v="0"/>
    <s v="79200"/>
    <x v="56"/>
    <m/>
    <s v="UNS Allocation"/>
    <s v="357"/>
    <s v="Business Applications &amp; Data Analytics"/>
    <x v="1"/>
    <n v="86.28"/>
    <s v="002"/>
  </r>
  <r>
    <s v="FEB-26"/>
    <x v="0"/>
    <s v="79200"/>
    <x v="56"/>
    <m/>
    <s v="UNS Allocation"/>
    <s v="356"/>
    <s v="IS PMO"/>
    <x v="0"/>
    <n v="447.15"/>
    <s v="002"/>
  </r>
  <r>
    <s v="JAN-26"/>
    <x v="0"/>
    <s v="79200"/>
    <x v="56"/>
    <m/>
    <s v="UNS Allocation"/>
    <s v="356"/>
    <s v="IS PMO"/>
    <x v="0"/>
    <n v="82.6"/>
    <s v="002"/>
  </r>
  <r>
    <s v="APR-26"/>
    <x v="0"/>
    <s v="79200"/>
    <x v="56"/>
    <m/>
    <s v="UNS Allocation"/>
    <s v="355"/>
    <s v="IS Data Architecture"/>
    <x v="0"/>
    <n v="6638.93"/>
    <s v="002"/>
  </r>
  <r>
    <s v="FEB-26"/>
    <x v="0"/>
    <s v="79200"/>
    <x v="56"/>
    <m/>
    <s v="UNS Allocation"/>
    <s v="355"/>
    <s v="IS Data Architecture"/>
    <x v="0"/>
    <n v="3017.48"/>
    <s v="002"/>
  </r>
  <r>
    <s v="JAN-26"/>
    <x v="0"/>
    <s v="79200"/>
    <x v="56"/>
    <m/>
    <s v="UNS Allocation"/>
    <s v="355"/>
    <s v="IS Data Architecture"/>
    <x v="0"/>
    <n v="3514.33"/>
    <s v="002"/>
  </r>
  <r>
    <s v="JUN-26"/>
    <x v="0"/>
    <s v="79200"/>
    <x v="56"/>
    <m/>
    <s v="UNS Allocation"/>
    <s v="355"/>
    <s v="IS Data Architecture"/>
    <x v="0"/>
    <n v="3114.71"/>
    <s v="002"/>
  </r>
  <r>
    <s v="MAR-26"/>
    <x v="0"/>
    <s v="79200"/>
    <x v="56"/>
    <m/>
    <s v="UNS Allocation"/>
    <s v="355"/>
    <s v="IS Data Architecture"/>
    <x v="0"/>
    <n v="3383.59"/>
    <s v="002"/>
  </r>
  <r>
    <s v="MAY-26"/>
    <x v="0"/>
    <s v="79200"/>
    <x v="56"/>
    <m/>
    <s v="UNS Allocation"/>
    <s v="355"/>
    <s v="IS Data Architecture"/>
    <x v="0"/>
    <n v="4085.39"/>
    <s v="002"/>
  </r>
  <r>
    <s v="APR-26"/>
    <x v="0"/>
    <s v="79200"/>
    <x v="56"/>
    <m/>
    <s v="UNS Allocation"/>
    <s v="354"/>
    <s v="Enterprise Cyber Security"/>
    <x v="0"/>
    <n v="3603.14"/>
    <s v="002"/>
  </r>
  <r>
    <s v="FEB-26"/>
    <x v="0"/>
    <s v="79200"/>
    <x v="56"/>
    <m/>
    <s v="UNS Allocation"/>
    <s v="354"/>
    <s v="Enterprise Cyber Security"/>
    <x v="0"/>
    <n v="2863.12"/>
    <s v="002"/>
  </r>
  <r>
    <s v="JAN-26"/>
    <x v="0"/>
    <s v="79200"/>
    <x v="56"/>
    <m/>
    <s v="UNS Allocation"/>
    <s v="354"/>
    <s v="Enterprise Cyber Security"/>
    <x v="0"/>
    <n v="2509.7800000000002"/>
    <s v="002"/>
  </r>
  <r>
    <s v="JUN-26"/>
    <x v="0"/>
    <s v="79200"/>
    <x v="56"/>
    <m/>
    <s v="UNS Allocation"/>
    <s v="354"/>
    <s v="Enterprise Cyber Security"/>
    <x v="0"/>
    <n v="1458.19"/>
    <s v="002"/>
  </r>
  <r>
    <s v="MAR-26"/>
    <x v="0"/>
    <s v="79200"/>
    <x v="56"/>
    <m/>
    <s v="UNS Allocation"/>
    <s v="354"/>
    <s v="Enterprise Cyber Security"/>
    <x v="0"/>
    <n v="2193.34"/>
    <s v="002"/>
  </r>
  <r>
    <s v="MAY-26"/>
    <x v="0"/>
    <s v="79200"/>
    <x v="56"/>
    <m/>
    <s v="UNS Allocation"/>
    <s v="354"/>
    <s v="Enterprise Cyber Security"/>
    <x v="0"/>
    <n v="6416.82"/>
    <s v="002"/>
  </r>
  <r>
    <s v="APR-26"/>
    <x v="0"/>
    <s v="79200"/>
    <x v="56"/>
    <m/>
    <s v="UNS Allocation"/>
    <s v="353"/>
    <s v="IT Infrastructure"/>
    <x v="0"/>
    <n v="1207.23"/>
    <s v="002"/>
  </r>
  <r>
    <s v="FEB-26"/>
    <x v="0"/>
    <s v="79200"/>
    <x v="56"/>
    <m/>
    <s v="UNS Allocation"/>
    <s v="353"/>
    <s v="IT Infrastructure"/>
    <x v="0"/>
    <n v="-124.63"/>
    <s v="002"/>
  </r>
  <r>
    <s v="JAN-26"/>
    <x v="0"/>
    <s v="79200"/>
    <x v="56"/>
    <m/>
    <s v="UNS Allocation"/>
    <s v="353"/>
    <s v="IT Infrastructure"/>
    <x v="0"/>
    <n v="249.25"/>
    <s v="002"/>
  </r>
  <r>
    <s v="JUN-26"/>
    <x v="0"/>
    <s v="79200"/>
    <x v="56"/>
    <m/>
    <s v="UNS Allocation"/>
    <s v="353"/>
    <s v="IT Infrastructure"/>
    <x v="0"/>
    <n v="113.75"/>
    <s v="002"/>
  </r>
  <r>
    <s v="MAR-26"/>
    <x v="0"/>
    <s v="79200"/>
    <x v="56"/>
    <m/>
    <s v="UNS Allocation"/>
    <s v="353"/>
    <s v="IT Infrastructure"/>
    <x v="0"/>
    <n v="271.57"/>
    <s v="002"/>
  </r>
  <r>
    <s v="MAY-26"/>
    <x v="0"/>
    <s v="79200"/>
    <x v="56"/>
    <m/>
    <s v="UNS Allocation"/>
    <s v="353"/>
    <s v="IT Infrastructure"/>
    <x v="0"/>
    <n v="188.84"/>
    <s v="002"/>
  </r>
  <r>
    <s v="APR-26"/>
    <x v="0"/>
    <s v="79200"/>
    <x v="56"/>
    <m/>
    <s v="UNS Allocation"/>
    <s v="352"/>
    <s v="IT Client Technology"/>
    <x v="0"/>
    <n v="2632.07"/>
    <s v="002"/>
  </r>
  <r>
    <s v="FEB-26"/>
    <x v="0"/>
    <s v="79200"/>
    <x v="56"/>
    <m/>
    <s v="UNS Allocation"/>
    <s v="352"/>
    <s v="IT Client Technology"/>
    <x v="0"/>
    <n v="2874.94"/>
    <s v="002"/>
  </r>
  <r>
    <s v="JAN-26"/>
    <x v="0"/>
    <s v="79200"/>
    <x v="56"/>
    <m/>
    <s v="UNS Allocation"/>
    <s v="352"/>
    <s v="IT Client Technology"/>
    <x v="0"/>
    <n v="2680.48"/>
    <s v="002"/>
  </r>
  <r>
    <s v="JUN-26"/>
    <x v="0"/>
    <s v="79200"/>
    <x v="56"/>
    <m/>
    <s v="UNS Allocation"/>
    <s v="352"/>
    <s v="IT Client Technology"/>
    <x v="0"/>
    <n v="5013.5600000000004"/>
    <s v="002"/>
  </r>
  <r>
    <s v="MAR-26"/>
    <x v="0"/>
    <s v="79200"/>
    <x v="56"/>
    <m/>
    <s v="UNS Allocation"/>
    <s v="352"/>
    <s v="IT Client Technology"/>
    <x v="0"/>
    <n v="187.19"/>
    <s v="002"/>
  </r>
  <r>
    <s v="MAY-26"/>
    <x v="0"/>
    <s v="79200"/>
    <x v="56"/>
    <m/>
    <s v="UNS Allocation"/>
    <s v="352"/>
    <s v="IT Client Technology"/>
    <x v="0"/>
    <n v="2080.67"/>
    <s v="002"/>
  </r>
  <r>
    <s v="APR-26"/>
    <x v="0"/>
    <s v="79200"/>
    <x v="56"/>
    <m/>
    <s v="UNS Allocation"/>
    <s v="351"/>
    <s v="Customer Applications"/>
    <x v="0"/>
    <n v="2652.74"/>
    <s v="002"/>
  </r>
  <r>
    <s v="FEB-26"/>
    <x v="0"/>
    <s v="79200"/>
    <x v="56"/>
    <m/>
    <s v="UNS Allocation"/>
    <s v="351"/>
    <s v="Customer Applications"/>
    <x v="0"/>
    <n v="611.41999999999996"/>
    <s v="002"/>
  </r>
  <r>
    <s v="JAN-26"/>
    <x v="0"/>
    <s v="79200"/>
    <x v="56"/>
    <m/>
    <s v="UNS Allocation"/>
    <s v="351"/>
    <s v="Customer Applications"/>
    <x v="0"/>
    <n v="2536.1999999999998"/>
    <s v="002"/>
  </r>
  <r>
    <s v="JUN-26"/>
    <x v="0"/>
    <s v="79200"/>
    <x v="56"/>
    <m/>
    <s v="UNS Allocation"/>
    <s v="351"/>
    <s v="Customer Applications"/>
    <x v="0"/>
    <n v="1395.6"/>
    <s v="002"/>
  </r>
  <r>
    <s v="MAR-26"/>
    <x v="0"/>
    <s v="79200"/>
    <x v="56"/>
    <m/>
    <s v="UNS Allocation"/>
    <s v="351"/>
    <s v="Customer Applications"/>
    <x v="0"/>
    <n v="1857.87"/>
    <s v="002"/>
  </r>
  <r>
    <s v="MAY-26"/>
    <x v="0"/>
    <s v="79200"/>
    <x v="56"/>
    <m/>
    <s v="UNS Allocation"/>
    <s v="351"/>
    <s v="Customer Applications"/>
    <x v="0"/>
    <n v="4700.5"/>
    <s v="002"/>
  </r>
  <r>
    <s v="APR-26"/>
    <x v="0"/>
    <s v="79200"/>
    <x v="56"/>
    <m/>
    <s v="UNS Allocation"/>
    <s v="350"/>
    <s v="IT Administration"/>
    <x v="0"/>
    <n v="34372.370000000003"/>
    <s v="002"/>
  </r>
  <r>
    <s v="APR-26"/>
    <x v="0"/>
    <s v="79200"/>
    <x v="56"/>
    <m/>
    <s v="UNS Allocation"/>
    <s v="350"/>
    <s v="IT Administration"/>
    <x v="1"/>
    <n v="1364.88"/>
    <s v="002"/>
  </r>
  <r>
    <s v="FEB-26"/>
    <x v="0"/>
    <s v="79200"/>
    <x v="56"/>
    <m/>
    <s v="UNS Allocation"/>
    <s v="350"/>
    <s v="IT Administration"/>
    <x v="0"/>
    <n v="40035.96"/>
    <s v="002"/>
  </r>
  <r>
    <s v="JAN-26"/>
    <x v="0"/>
    <s v="79200"/>
    <x v="56"/>
    <m/>
    <s v="UNS Allocation"/>
    <s v="350"/>
    <s v="IT Administration"/>
    <x v="0"/>
    <n v="786.86"/>
    <s v="002"/>
  </r>
  <r>
    <s v="JUN-26"/>
    <x v="0"/>
    <s v="79200"/>
    <x v="56"/>
    <m/>
    <s v="UNS Allocation"/>
    <s v="350"/>
    <s v="IT Administration"/>
    <x v="0"/>
    <n v="25583.96"/>
    <s v="002"/>
  </r>
  <r>
    <s v="JUN-26"/>
    <x v="0"/>
    <s v="79200"/>
    <x v="56"/>
    <m/>
    <s v="UNS Allocation"/>
    <s v="350"/>
    <s v="IT Administration"/>
    <x v="1"/>
    <n v="4485.46"/>
    <s v="002"/>
  </r>
  <r>
    <s v="MAR-26"/>
    <x v="0"/>
    <s v="79200"/>
    <x v="56"/>
    <m/>
    <s v="UNS Allocation"/>
    <s v="350"/>
    <s v="IT Administration"/>
    <x v="0"/>
    <n v="31833.47"/>
    <s v="002"/>
  </r>
  <r>
    <s v="MAR-26"/>
    <x v="0"/>
    <s v="79200"/>
    <x v="56"/>
    <m/>
    <s v="UNS Allocation"/>
    <s v="350"/>
    <s v="IT Administration"/>
    <x v="1"/>
    <n v="1063.6500000000001"/>
    <s v="002"/>
  </r>
  <r>
    <s v="MAY-26"/>
    <x v="0"/>
    <s v="79200"/>
    <x v="56"/>
    <m/>
    <s v="UNS Allocation"/>
    <s v="350"/>
    <s v="IT Administration"/>
    <x v="0"/>
    <n v="32809.980000000003"/>
    <s v="002"/>
  </r>
  <r>
    <s v="MAY-26"/>
    <x v="0"/>
    <s v="79200"/>
    <x v="56"/>
    <m/>
    <s v="UNS Allocation"/>
    <s v="350"/>
    <s v="IT Administration"/>
    <x v="1"/>
    <n v="2630.66"/>
    <s v="002"/>
  </r>
  <r>
    <s v="APR-26"/>
    <x v="0"/>
    <s v="79200"/>
    <x v="56"/>
    <m/>
    <s v="UNS Allocation"/>
    <s v="332"/>
    <s v="Tax Services"/>
    <x v="0"/>
    <n v="25725.95"/>
    <s v="002"/>
  </r>
  <r>
    <s v="APR-26"/>
    <x v="0"/>
    <s v="79200"/>
    <x v="56"/>
    <m/>
    <s v="UNS Allocation"/>
    <s v="332"/>
    <s v="Tax Services"/>
    <x v="1"/>
    <n v="101.69"/>
    <s v="002"/>
  </r>
  <r>
    <s v="FEB-26"/>
    <x v="0"/>
    <s v="79200"/>
    <x v="56"/>
    <m/>
    <s v="UNS Allocation"/>
    <s v="332"/>
    <s v="Tax Services"/>
    <x v="0"/>
    <n v="22953.89"/>
    <s v="002"/>
  </r>
  <r>
    <s v="FEB-26"/>
    <x v="0"/>
    <s v="79200"/>
    <x v="56"/>
    <m/>
    <s v="UNS Allocation"/>
    <s v="332"/>
    <s v="Tax Services"/>
    <x v="1"/>
    <n v="247.46"/>
    <s v="002"/>
  </r>
  <r>
    <s v="JAN-26"/>
    <x v="0"/>
    <s v="79200"/>
    <x v="56"/>
    <m/>
    <s v="UNS Allocation"/>
    <s v="332"/>
    <s v="Tax Services"/>
    <x v="0"/>
    <n v="27378.07"/>
    <s v="002"/>
  </r>
  <r>
    <s v="JAN-26"/>
    <x v="0"/>
    <s v="79200"/>
    <x v="56"/>
    <m/>
    <s v="UNS Allocation"/>
    <s v="332"/>
    <s v="Tax Services"/>
    <x v="1"/>
    <n v="849.06"/>
    <s v="002"/>
  </r>
  <r>
    <s v="JUN-26"/>
    <x v="0"/>
    <s v="79200"/>
    <x v="56"/>
    <m/>
    <s v="UNS Allocation"/>
    <s v="332"/>
    <s v="Tax Services"/>
    <x v="0"/>
    <n v="28795.19"/>
    <s v="002"/>
  </r>
  <r>
    <s v="JUN-26"/>
    <x v="0"/>
    <s v="79200"/>
    <x v="56"/>
    <m/>
    <s v="UNS Allocation"/>
    <s v="332"/>
    <s v="Tax Services"/>
    <x v="1"/>
    <n v="12117.89"/>
    <s v="002"/>
  </r>
  <r>
    <s v="MAR-26"/>
    <x v="0"/>
    <s v="79200"/>
    <x v="56"/>
    <m/>
    <s v="UNS Allocation"/>
    <s v="332"/>
    <s v="Tax Services"/>
    <x v="0"/>
    <n v="29382.71"/>
    <s v="002"/>
  </r>
  <r>
    <s v="MAR-26"/>
    <x v="0"/>
    <s v="79200"/>
    <x v="56"/>
    <m/>
    <s v="UNS Allocation"/>
    <s v="332"/>
    <s v="Tax Services"/>
    <x v="1"/>
    <n v="1349.94"/>
    <s v="002"/>
  </r>
  <r>
    <s v="MAY-26"/>
    <x v="0"/>
    <s v="79200"/>
    <x v="56"/>
    <m/>
    <s v="UNS Allocation"/>
    <s v="332"/>
    <s v="Tax Services"/>
    <x v="0"/>
    <n v="29650.49"/>
    <s v="002"/>
  </r>
  <r>
    <s v="MAY-26"/>
    <x v="0"/>
    <s v="79200"/>
    <x v="56"/>
    <m/>
    <s v="UNS Allocation"/>
    <s v="332"/>
    <s v="Tax Services"/>
    <x v="1"/>
    <n v="1543.22"/>
    <s v="002"/>
  </r>
  <r>
    <s v="APR-26"/>
    <x v="0"/>
    <s v="79200"/>
    <x v="56"/>
    <m/>
    <s v="UNS Allocation"/>
    <s v="331"/>
    <s v="Corporate Compliance"/>
    <x v="0"/>
    <n v="13811.42"/>
    <s v="002"/>
  </r>
  <r>
    <s v="APR-26"/>
    <x v="0"/>
    <s v="79200"/>
    <x v="56"/>
    <m/>
    <s v="UNS Allocation"/>
    <s v="331"/>
    <s v="Corporate Compliance"/>
    <x v="1"/>
    <n v="1167.49"/>
    <s v="002"/>
  </r>
  <r>
    <s v="FEB-26"/>
    <x v="0"/>
    <s v="79200"/>
    <x v="56"/>
    <m/>
    <s v="UNS Allocation"/>
    <s v="331"/>
    <s v="Corporate Compliance"/>
    <x v="0"/>
    <n v="14281.72"/>
    <s v="002"/>
  </r>
  <r>
    <s v="JAN-26"/>
    <x v="0"/>
    <s v="79200"/>
    <x v="56"/>
    <m/>
    <s v="UNS Allocation"/>
    <s v="331"/>
    <s v="Corporate Compliance"/>
    <x v="0"/>
    <n v="8602.68"/>
    <s v="002"/>
  </r>
  <r>
    <s v="JUN-26"/>
    <x v="0"/>
    <s v="79200"/>
    <x v="56"/>
    <m/>
    <s v="UNS Allocation"/>
    <s v="331"/>
    <s v="Corporate Compliance"/>
    <x v="0"/>
    <n v="15792.33"/>
    <s v="002"/>
  </r>
  <r>
    <s v="MAR-26"/>
    <x v="0"/>
    <s v="79200"/>
    <x v="56"/>
    <m/>
    <s v="UNS Allocation"/>
    <s v="331"/>
    <s v="Corporate Compliance"/>
    <x v="0"/>
    <n v="15792.78"/>
    <s v="002"/>
  </r>
  <r>
    <s v="MAR-26"/>
    <x v="0"/>
    <s v="79200"/>
    <x v="56"/>
    <m/>
    <s v="UNS Allocation"/>
    <s v="331"/>
    <s v="Corporate Compliance"/>
    <x v="1"/>
    <n v="1652.55"/>
    <s v="002"/>
  </r>
  <r>
    <s v="MAY-26"/>
    <x v="0"/>
    <s v="79200"/>
    <x v="56"/>
    <m/>
    <s v="UNS Allocation"/>
    <s v="331"/>
    <s v="Corporate Compliance"/>
    <x v="0"/>
    <n v="15952.98"/>
    <s v="002"/>
  </r>
  <r>
    <s v="MAY-26"/>
    <x v="0"/>
    <s v="79200"/>
    <x v="56"/>
    <m/>
    <s v="UNS Allocation"/>
    <s v="331"/>
    <s v="Corporate Compliance"/>
    <x v="1"/>
    <n v="514.75"/>
    <s v="002"/>
  </r>
  <r>
    <s v="APR-26"/>
    <x v="0"/>
    <s v="79200"/>
    <x v="56"/>
    <m/>
    <s v="UNS Allocation"/>
    <s v="330"/>
    <s v="Audit Services"/>
    <x v="0"/>
    <n v="52730.57"/>
    <s v="002"/>
  </r>
  <r>
    <s v="APR-26"/>
    <x v="0"/>
    <s v="79200"/>
    <x v="56"/>
    <m/>
    <s v="UNS Allocation"/>
    <s v="330"/>
    <s v="Audit Services"/>
    <x v="1"/>
    <n v="1814.57"/>
    <s v="002"/>
  </r>
  <r>
    <s v="FEB-26"/>
    <x v="0"/>
    <s v="79200"/>
    <x v="56"/>
    <m/>
    <s v="UNS Allocation"/>
    <s v="330"/>
    <s v="Audit Services"/>
    <x v="0"/>
    <n v="44361.58"/>
    <s v="002"/>
  </r>
  <r>
    <s v="FEB-26"/>
    <x v="0"/>
    <s v="79200"/>
    <x v="56"/>
    <m/>
    <s v="UNS Allocation"/>
    <s v="330"/>
    <s v="Audit Services"/>
    <x v="1"/>
    <n v="126.63"/>
    <s v="002"/>
  </r>
  <r>
    <s v="JAN-26"/>
    <x v="0"/>
    <s v="79200"/>
    <x v="56"/>
    <m/>
    <s v="UNS Allocation"/>
    <s v="330"/>
    <s v="Audit Services"/>
    <x v="0"/>
    <n v="42044.51"/>
    <s v="002"/>
  </r>
  <r>
    <s v="JUN-26"/>
    <x v="0"/>
    <s v="79200"/>
    <x v="56"/>
    <m/>
    <s v="UNS Allocation"/>
    <s v="330"/>
    <s v="Audit Services"/>
    <x v="0"/>
    <n v="56166.64"/>
    <s v="002"/>
  </r>
  <r>
    <s v="JUN-26"/>
    <x v="0"/>
    <s v="79200"/>
    <x v="56"/>
    <m/>
    <s v="UNS Allocation"/>
    <s v="330"/>
    <s v="Audit Services"/>
    <x v="1"/>
    <n v="222.03"/>
    <s v="002"/>
  </r>
  <r>
    <s v="MAR-26"/>
    <x v="0"/>
    <s v="79200"/>
    <x v="56"/>
    <m/>
    <s v="UNS Allocation"/>
    <s v="330"/>
    <s v="Audit Services"/>
    <x v="0"/>
    <n v="54965.82"/>
    <s v="002"/>
  </r>
  <r>
    <s v="MAR-26"/>
    <x v="0"/>
    <s v="79200"/>
    <x v="56"/>
    <m/>
    <s v="UNS Allocation"/>
    <s v="330"/>
    <s v="Audit Services"/>
    <x v="1"/>
    <n v="682.77"/>
    <s v="002"/>
  </r>
  <r>
    <s v="MAY-26"/>
    <x v="0"/>
    <s v="79200"/>
    <x v="56"/>
    <m/>
    <s v="UNS Allocation"/>
    <s v="330"/>
    <s v="Audit Services"/>
    <x v="0"/>
    <n v="39474.949999999997"/>
    <s v="002"/>
  </r>
  <r>
    <s v="APR-26"/>
    <x v="0"/>
    <s v="79200"/>
    <x v="56"/>
    <m/>
    <s v="UNS Allocation"/>
    <s v="326"/>
    <s v="Financial Sys &amp; Process Analysis"/>
    <x v="0"/>
    <n v="49449.9"/>
    <s v="002"/>
  </r>
  <r>
    <s v="FEB-26"/>
    <x v="0"/>
    <s v="79200"/>
    <x v="56"/>
    <m/>
    <s v="UNS Allocation"/>
    <s v="326"/>
    <s v="Financial Sys &amp; Process Analysis"/>
    <x v="0"/>
    <n v="45710.95"/>
    <s v="002"/>
  </r>
  <r>
    <s v="JAN-26"/>
    <x v="0"/>
    <s v="79200"/>
    <x v="56"/>
    <m/>
    <s v="UNS Allocation"/>
    <s v="326"/>
    <s v="Financial Sys &amp; Process Analysis"/>
    <x v="0"/>
    <n v="39826.74"/>
    <s v="002"/>
  </r>
  <r>
    <s v="JUN-26"/>
    <x v="0"/>
    <s v="79200"/>
    <x v="56"/>
    <m/>
    <s v="UNS Allocation"/>
    <s v="326"/>
    <s v="Financial Sys &amp; Process Analysis"/>
    <x v="0"/>
    <n v="38693.01"/>
    <s v="002"/>
  </r>
  <r>
    <s v="MAR-26"/>
    <x v="0"/>
    <s v="79200"/>
    <x v="56"/>
    <m/>
    <s v="UNS Allocation"/>
    <s v="326"/>
    <s v="Financial Sys &amp; Process Analysis"/>
    <x v="0"/>
    <n v="49914.05"/>
    <s v="002"/>
  </r>
  <r>
    <s v="MAY-26"/>
    <x v="0"/>
    <s v="79200"/>
    <x v="56"/>
    <m/>
    <s v="UNS Allocation"/>
    <s v="326"/>
    <s v="Financial Sys &amp; Process Analysis"/>
    <x v="0"/>
    <n v="52789.02"/>
    <s v="002"/>
  </r>
  <r>
    <s v="APR-26"/>
    <x v="0"/>
    <s v="79200"/>
    <x v="56"/>
    <m/>
    <s v="UNS Allocation"/>
    <s v="322"/>
    <s v="Plant Accounting"/>
    <x v="0"/>
    <n v="26679.51"/>
    <s v="002"/>
  </r>
  <r>
    <s v="APR-26"/>
    <x v="0"/>
    <s v="79200"/>
    <x v="56"/>
    <m/>
    <s v="UNS Allocation"/>
    <s v="322"/>
    <s v="Plant Accounting"/>
    <x v="1"/>
    <n v="3943.54"/>
    <s v="002"/>
  </r>
  <r>
    <s v="FEB-26"/>
    <x v="0"/>
    <s v="79200"/>
    <x v="56"/>
    <m/>
    <s v="UNS Allocation"/>
    <s v="322"/>
    <s v="Plant Accounting"/>
    <x v="0"/>
    <n v="24919.49"/>
    <s v="002"/>
  </r>
  <r>
    <s v="JAN-26"/>
    <x v="0"/>
    <s v="79200"/>
    <x v="56"/>
    <m/>
    <s v="UNS Allocation"/>
    <s v="322"/>
    <s v="Plant Accounting"/>
    <x v="0"/>
    <n v="15636.54"/>
    <s v="002"/>
  </r>
  <r>
    <s v="JAN-26"/>
    <x v="0"/>
    <s v="79200"/>
    <x v="56"/>
    <m/>
    <s v="UNS Allocation"/>
    <s v="322"/>
    <s v="Plant Accounting"/>
    <x v="1"/>
    <n v="75.52"/>
    <s v="002"/>
  </r>
  <r>
    <s v="JUN-26"/>
    <x v="0"/>
    <s v="79200"/>
    <x v="56"/>
    <m/>
    <s v="UNS Allocation"/>
    <s v="322"/>
    <s v="Plant Accounting"/>
    <x v="0"/>
    <n v="10141.58"/>
    <s v="002"/>
  </r>
  <r>
    <s v="JUN-26"/>
    <x v="0"/>
    <s v="79200"/>
    <x v="56"/>
    <m/>
    <s v="UNS Allocation"/>
    <s v="322"/>
    <s v="Plant Accounting"/>
    <x v="1"/>
    <n v="1596.87"/>
    <s v="002"/>
  </r>
  <r>
    <s v="MAR-26"/>
    <x v="0"/>
    <s v="79200"/>
    <x v="56"/>
    <m/>
    <s v="UNS Allocation"/>
    <s v="322"/>
    <s v="Plant Accounting"/>
    <x v="0"/>
    <n v="18597.990000000002"/>
    <s v="002"/>
  </r>
  <r>
    <s v="MAR-26"/>
    <x v="0"/>
    <s v="79200"/>
    <x v="56"/>
    <m/>
    <s v="UNS Allocation"/>
    <s v="322"/>
    <s v="Plant Accounting"/>
    <x v="1"/>
    <n v="482.78"/>
    <s v="002"/>
  </r>
  <r>
    <s v="MAY-26"/>
    <x v="0"/>
    <s v="79200"/>
    <x v="56"/>
    <m/>
    <s v="UNS Allocation"/>
    <s v="322"/>
    <s v="Plant Accounting"/>
    <x v="0"/>
    <n v="24968.67"/>
    <s v="002"/>
  </r>
  <r>
    <s v="MAY-26"/>
    <x v="0"/>
    <s v="79200"/>
    <x v="56"/>
    <m/>
    <s v="UNS Allocation"/>
    <s v="322"/>
    <s v="Plant Accounting"/>
    <x v="1"/>
    <n v="1424.92"/>
    <s v="002"/>
  </r>
  <r>
    <s v="APR-26"/>
    <x v="0"/>
    <s v="79200"/>
    <x v="56"/>
    <m/>
    <s v="UNS Allocation"/>
    <s v="321"/>
    <s v="External Reporting"/>
    <x v="0"/>
    <n v="77732.39"/>
    <s v="002"/>
  </r>
  <r>
    <s v="APR-26"/>
    <x v="0"/>
    <s v="79200"/>
    <x v="56"/>
    <m/>
    <s v="UNS Allocation"/>
    <s v="321"/>
    <s v="External Reporting"/>
    <x v="1"/>
    <n v="107.46"/>
    <s v="002"/>
  </r>
  <r>
    <s v="FEB-26"/>
    <x v="0"/>
    <s v="79200"/>
    <x v="56"/>
    <m/>
    <s v="UNS Allocation"/>
    <s v="321"/>
    <s v="External Reporting"/>
    <x v="0"/>
    <n v="27877.54"/>
    <s v="002"/>
  </r>
  <r>
    <s v="JAN-26"/>
    <x v="0"/>
    <s v="79200"/>
    <x v="56"/>
    <m/>
    <s v="UNS Allocation"/>
    <s v="321"/>
    <s v="External Reporting"/>
    <x v="0"/>
    <n v="45137.01"/>
    <s v="002"/>
  </r>
  <r>
    <s v="JUN-26"/>
    <x v="0"/>
    <s v="79200"/>
    <x v="56"/>
    <m/>
    <s v="UNS Allocation"/>
    <s v="321"/>
    <s v="External Reporting"/>
    <x v="0"/>
    <n v="51039.53"/>
    <s v="002"/>
  </r>
  <r>
    <s v="JUN-26"/>
    <x v="0"/>
    <s v="79200"/>
    <x v="56"/>
    <m/>
    <s v="UNS Allocation"/>
    <s v="321"/>
    <s v="External Reporting"/>
    <x v="1"/>
    <n v="1421.43"/>
    <s v="002"/>
  </r>
  <r>
    <s v="MAR-26"/>
    <x v="0"/>
    <s v="79200"/>
    <x v="56"/>
    <m/>
    <s v="UNS Allocation"/>
    <s v="321"/>
    <s v="External Reporting"/>
    <x v="0"/>
    <n v="48680.06"/>
    <s v="002"/>
  </r>
  <r>
    <s v="MAY-26"/>
    <x v="0"/>
    <s v="79200"/>
    <x v="56"/>
    <m/>
    <s v="UNS Allocation"/>
    <s v="321"/>
    <s v="External Reporting"/>
    <x v="0"/>
    <n v="59990.3"/>
    <s v="002"/>
  </r>
  <r>
    <s v="APR-26"/>
    <x v="0"/>
    <s v="79200"/>
    <x v="56"/>
    <m/>
    <s v="UNS Allocation"/>
    <s v="320"/>
    <s v="Corporate Accounting"/>
    <x v="0"/>
    <n v="21464.47"/>
    <s v="002"/>
  </r>
  <r>
    <s v="APR-26"/>
    <x v="0"/>
    <s v="79200"/>
    <x v="56"/>
    <m/>
    <s v="UNS Allocation"/>
    <s v="320"/>
    <s v="Corporate Accounting"/>
    <x v="1"/>
    <n v="448.28"/>
    <s v="002"/>
  </r>
  <r>
    <s v="FEB-26"/>
    <x v="0"/>
    <s v="79200"/>
    <x v="56"/>
    <m/>
    <s v="UNS Allocation"/>
    <s v="320"/>
    <s v="Corporate Accounting"/>
    <x v="0"/>
    <n v="7657.65"/>
    <s v="002"/>
  </r>
  <r>
    <s v="FEB-26"/>
    <x v="0"/>
    <s v="79200"/>
    <x v="56"/>
    <m/>
    <s v="UNS Allocation"/>
    <s v="320"/>
    <s v="Corporate Accounting"/>
    <x v="1"/>
    <n v="53.91"/>
    <s v="002"/>
  </r>
  <r>
    <s v="JAN-26"/>
    <x v="0"/>
    <s v="79200"/>
    <x v="56"/>
    <m/>
    <s v="UNS Allocation"/>
    <s v="320"/>
    <s v="Corporate Accounting"/>
    <x v="0"/>
    <n v="35045.19"/>
    <s v="002"/>
  </r>
  <r>
    <s v="JAN-26"/>
    <x v="0"/>
    <s v="79200"/>
    <x v="56"/>
    <m/>
    <s v="UNS Allocation"/>
    <s v="320"/>
    <s v="Corporate Accounting"/>
    <x v="1"/>
    <n v="188.32"/>
    <s v="002"/>
  </r>
  <r>
    <s v="JUN-26"/>
    <x v="0"/>
    <s v="79200"/>
    <x v="56"/>
    <m/>
    <s v="UNS Allocation"/>
    <s v="320"/>
    <s v="Corporate Accounting"/>
    <x v="0"/>
    <n v="19293.25"/>
    <s v="002"/>
  </r>
  <r>
    <s v="JUN-26"/>
    <x v="0"/>
    <s v="79200"/>
    <x v="56"/>
    <m/>
    <s v="UNS Allocation"/>
    <s v="320"/>
    <s v="Corporate Accounting"/>
    <x v="1"/>
    <n v="94.38"/>
    <s v="002"/>
  </r>
  <r>
    <s v="MAR-26"/>
    <x v="0"/>
    <s v="79200"/>
    <x v="56"/>
    <m/>
    <s v="UNS Allocation"/>
    <s v="320"/>
    <s v="Corporate Accounting"/>
    <x v="0"/>
    <n v="18782.96"/>
    <s v="002"/>
  </r>
  <r>
    <s v="MAY-26"/>
    <x v="0"/>
    <s v="79200"/>
    <x v="56"/>
    <m/>
    <s v="UNS Allocation"/>
    <s v="320"/>
    <s v="Corporate Accounting"/>
    <x v="0"/>
    <n v="14750.32"/>
    <s v="002"/>
  </r>
  <r>
    <s v="FEB-26"/>
    <x v="0"/>
    <s v="79200"/>
    <x v="56"/>
    <m/>
    <s v="UNS Allocation"/>
    <s v="306"/>
    <s v="Energy Settlements"/>
    <x v="0"/>
    <n v="49.69"/>
    <s v="002"/>
  </r>
  <r>
    <s v="JAN-26"/>
    <x v="0"/>
    <s v="79200"/>
    <x v="56"/>
    <m/>
    <s v="UNS Allocation"/>
    <s v="306"/>
    <s v="Energy Settlements"/>
    <x v="0"/>
    <n v="-269.70999999999998"/>
    <s v="002"/>
  </r>
  <r>
    <s v="MAY-26"/>
    <x v="0"/>
    <s v="79200"/>
    <x v="56"/>
    <m/>
    <s v="UNS Allocation"/>
    <s v="306"/>
    <s v="Energy Settlements"/>
    <x v="0"/>
    <n v="294.47000000000003"/>
    <s v="002"/>
  </r>
  <r>
    <s v="APR-26"/>
    <x v="0"/>
    <s v="79200"/>
    <x v="56"/>
    <m/>
    <s v="UNS Allocation"/>
    <s v="305"/>
    <s v="Controller Adm"/>
    <x v="0"/>
    <n v="18937.95"/>
    <s v="002"/>
  </r>
  <r>
    <s v="APR-26"/>
    <x v="0"/>
    <s v="79200"/>
    <x v="56"/>
    <m/>
    <s v="UNS Allocation"/>
    <s v="305"/>
    <s v="Controller Adm"/>
    <x v="1"/>
    <n v="1724.74"/>
    <s v="002"/>
  </r>
  <r>
    <s v="FEB-26"/>
    <x v="0"/>
    <s v="79200"/>
    <x v="56"/>
    <m/>
    <s v="UNS Allocation"/>
    <s v="305"/>
    <s v="Controller Adm"/>
    <x v="0"/>
    <n v="18036.11"/>
    <s v="002"/>
  </r>
  <r>
    <s v="JAN-26"/>
    <x v="0"/>
    <s v="79200"/>
    <x v="56"/>
    <m/>
    <s v="UNS Allocation"/>
    <s v="305"/>
    <s v="Controller Adm"/>
    <x v="0"/>
    <n v="14793.53"/>
    <s v="002"/>
  </r>
  <r>
    <s v="JUN-26"/>
    <x v="0"/>
    <s v="79200"/>
    <x v="56"/>
    <m/>
    <s v="UNS Allocation"/>
    <s v="305"/>
    <s v="Controller Adm"/>
    <x v="0"/>
    <n v="23258.15"/>
    <s v="002"/>
  </r>
  <r>
    <s v="JUN-26"/>
    <x v="0"/>
    <s v="79200"/>
    <x v="56"/>
    <m/>
    <s v="UNS Allocation"/>
    <s v="305"/>
    <s v="Controller Adm"/>
    <x v="1"/>
    <n v="1117.1099999999999"/>
    <s v="002"/>
  </r>
  <r>
    <s v="MAR-26"/>
    <x v="0"/>
    <s v="79200"/>
    <x v="56"/>
    <m/>
    <s v="UNS Allocation"/>
    <s v="305"/>
    <s v="Controller Adm"/>
    <x v="0"/>
    <n v="20831.71"/>
    <s v="002"/>
  </r>
  <r>
    <s v="MAY-26"/>
    <x v="0"/>
    <s v="79200"/>
    <x v="56"/>
    <m/>
    <s v="UNS Allocation"/>
    <s v="305"/>
    <s v="Controller Adm"/>
    <x v="0"/>
    <n v="7811.91"/>
    <s v="002"/>
  </r>
  <r>
    <s v="MAY-26"/>
    <x v="0"/>
    <s v="79200"/>
    <x v="56"/>
    <m/>
    <s v="UNS Allocation"/>
    <s v="305"/>
    <s v="Controller Adm"/>
    <x v="1"/>
    <n v="-460.49"/>
    <s v="002"/>
  </r>
  <r>
    <s v="APR-26"/>
    <x v="0"/>
    <s v="79200"/>
    <x v="56"/>
    <m/>
    <s v="UNS Allocation"/>
    <s v="300"/>
    <s v="CFO Adm"/>
    <x v="0"/>
    <n v="33414.480000000003"/>
    <s v="002"/>
  </r>
  <r>
    <s v="APR-26"/>
    <x v="0"/>
    <s v="79200"/>
    <x v="56"/>
    <m/>
    <s v="UNS Allocation"/>
    <s v="300"/>
    <s v="CFO Adm"/>
    <x v="1"/>
    <n v="893.92"/>
    <s v="002"/>
  </r>
  <r>
    <s v="FEB-26"/>
    <x v="0"/>
    <s v="79200"/>
    <x v="56"/>
    <m/>
    <s v="UNS Allocation"/>
    <s v="300"/>
    <s v="CFO Adm"/>
    <x v="0"/>
    <n v="28629.37"/>
    <s v="002"/>
  </r>
  <r>
    <s v="JAN-26"/>
    <x v="0"/>
    <s v="79200"/>
    <x v="56"/>
    <m/>
    <s v="UNS Allocation"/>
    <s v="300"/>
    <s v="CFO Adm"/>
    <x v="0"/>
    <n v="29104"/>
    <s v="002"/>
  </r>
  <r>
    <s v="JUN-26"/>
    <x v="0"/>
    <s v="79200"/>
    <x v="56"/>
    <m/>
    <s v="UNS Allocation"/>
    <s v="300"/>
    <s v="CFO Adm"/>
    <x v="0"/>
    <n v="35932.69"/>
    <s v="002"/>
  </r>
  <r>
    <s v="JUN-26"/>
    <x v="0"/>
    <s v="79200"/>
    <x v="56"/>
    <m/>
    <s v="UNS Allocation"/>
    <s v="300"/>
    <s v="CFO Adm"/>
    <x v="1"/>
    <n v="800.19"/>
    <s v="002"/>
  </r>
  <r>
    <s v="MAR-26"/>
    <x v="0"/>
    <s v="79200"/>
    <x v="56"/>
    <m/>
    <s v="UNS Allocation"/>
    <s v="300"/>
    <s v="CFO Adm"/>
    <x v="0"/>
    <n v="33157.49"/>
    <s v="002"/>
  </r>
  <r>
    <s v="MAR-26"/>
    <x v="0"/>
    <s v="79200"/>
    <x v="56"/>
    <m/>
    <s v="UNS Allocation"/>
    <s v="300"/>
    <s v="CFO Adm"/>
    <x v="1"/>
    <n v="1063.6500000000001"/>
    <s v="002"/>
  </r>
  <r>
    <s v="MAY-26"/>
    <x v="0"/>
    <s v="79200"/>
    <x v="56"/>
    <m/>
    <s v="UNS Allocation"/>
    <s v="300"/>
    <s v="CFO Adm"/>
    <x v="0"/>
    <n v="30688.66"/>
    <s v="002"/>
  </r>
  <r>
    <s v="MAY-26"/>
    <x v="0"/>
    <s v="79200"/>
    <x v="56"/>
    <m/>
    <s v="UNS Allocation"/>
    <s v="300"/>
    <s v="CFO Adm"/>
    <x v="1"/>
    <n v="-1024.22"/>
    <s v="002"/>
  </r>
  <r>
    <s v="APR-26"/>
    <x v="0"/>
    <s v="79200"/>
    <x v="56"/>
    <m/>
    <s v="UNS Allocation"/>
    <s v="267"/>
    <s v="Building Maint"/>
    <x v="0"/>
    <n v="9666.16"/>
    <s v="002"/>
  </r>
  <r>
    <s v="FEB-26"/>
    <x v="0"/>
    <s v="79200"/>
    <x v="56"/>
    <m/>
    <s v="UNS Allocation"/>
    <s v="267"/>
    <s v="Building Maint"/>
    <x v="0"/>
    <n v="10757.61"/>
    <s v="002"/>
  </r>
  <r>
    <s v="JAN-26"/>
    <x v="0"/>
    <s v="79200"/>
    <x v="56"/>
    <m/>
    <s v="UNS Allocation"/>
    <s v="267"/>
    <s v="Building Maint"/>
    <x v="0"/>
    <n v="9059.0300000000007"/>
    <s v="002"/>
  </r>
  <r>
    <s v="JUN-26"/>
    <x v="0"/>
    <s v="79200"/>
    <x v="56"/>
    <m/>
    <s v="UNS Allocation"/>
    <s v="267"/>
    <s v="Building Maint"/>
    <x v="0"/>
    <n v="10672.14"/>
    <s v="002"/>
  </r>
  <r>
    <s v="MAR-26"/>
    <x v="0"/>
    <s v="79200"/>
    <x v="56"/>
    <m/>
    <s v="UNS Allocation"/>
    <s v="267"/>
    <s v="Building Maint"/>
    <x v="0"/>
    <n v="12263.69"/>
    <s v="002"/>
  </r>
  <r>
    <s v="MAY-26"/>
    <x v="0"/>
    <s v="79200"/>
    <x v="56"/>
    <m/>
    <s v="UNS Allocation"/>
    <s v="267"/>
    <s v="Building Maint"/>
    <x v="0"/>
    <n v="13515.13"/>
    <s v="002"/>
  </r>
  <r>
    <s v="FEB-26"/>
    <x v="0"/>
    <s v="79200"/>
    <x v="56"/>
    <m/>
    <s v="UNS Allocation"/>
    <s v="251"/>
    <s v="Beneficial Electrification"/>
    <x v="0"/>
    <n v="335.93"/>
    <s v="002"/>
  </r>
  <r>
    <s v="JAN-26"/>
    <x v="0"/>
    <s v="79200"/>
    <x v="56"/>
    <m/>
    <s v="UNS Allocation"/>
    <s v="251"/>
    <s v="Beneficial Electrification"/>
    <x v="0"/>
    <n v="258.41000000000003"/>
    <s v="002"/>
  </r>
  <r>
    <s v="MAR-26"/>
    <x v="0"/>
    <s v="79200"/>
    <x v="56"/>
    <m/>
    <s v="UNS Allocation"/>
    <s v="251"/>
    <s v="Beneficial Electrification"/>
    <x v="0"/>
    <n v="-155.04"/>
    <s v="002"/>
  </r>
  <r>
    <s v="APR-26"/>
    <x v="0"/>
    <s v="79200"/>
    <x v="56"/>
    <m/>
    <s v="UNS Allocation"/>
    <s v="250"/>
    <s v="Strategy, Culture &amp; Innovation"/>
    <x v="0"/>
    <n v="20906.21"/>
    <s v="002"/>
  </r>
  <r>
    <s v="APR-26"/>
    <x v="0"/>
    <s v="79200"/>
    <x v="56"/>
    <m/>
    <s v="UNS Allocation"/>
    <s v="250"/>
    <s v="Strategy, Culture &amp; Innovation"/>
    <x v="1"/>
    <n v="1969.05"/>
    <s v="002"/>
  </r>
  <r>
    <s v="FEB-26"/>
    <x v="0"/>
    <s v="79200"/>
    <x v="56"/>
    <m/>
    <s v="UNS Allocation"/>
    <s v="250"/>
    <s v="Strategy, Culture &amp; Innovation"/>
    <x v="0"/>
    <n v="24147.03"/>
    <s v="002"/>
  </r>
  <r>
    <s v="JAN-26"/>
    <x v="0"/>
    <s v="79200"/>
    <x v="56"/>
    <m/>
    <s v="UNS Allocation"/>
    <s v="250"/>
    <s v="Strategy, Culture &amp; Innovation"/>
    <x v="0"/>
    <n v="1688.88"/>
    <s v="002"/>
  </r>
  <r>
    <s v="JUN-26"/>
    <x v="0"/>
    <s v="79200"/>
    <x v="56"/>
    <m/>
    <s v="UNS Allocation"/>
    <s v="250"/>
    <s v="Strategy, Culture &amp; Innovation"/>
    <x v="0"/>
    <n v="24687.75"/>
    <s v="002"/>
  </r>
  <r>
    <s v="JUN-26"/>
    <x v="0"/>
    <s v="79200"/>
    <x v="56"/>
    <m/>
    <s v="UNS Allocation"/>
    <s v="250"/>
    <s v="Strategy, Culture &amp; Innovation"/>
    <x v="1"/>
    <n v="496.22"/>
    <s v="002"/>
  </r>
  <r>
    <s v="MAR-26"/>
    <x v="0"/>
    <s v="79200"/>
    <x v="56"/>
    <m/>
    <s v="UNS Allocation"/>
    <s v="250"/>
    <s v="Strategy, Culture &amp; Innovation"/>
    <x v="0"/>
    <n v="23609.119999999999"/>
    <s v="002"/>
  </r>
  <r>
    <s v="MAR-26"/>
    <x v="0"/>
    <s v="79200"/>
    <x v="56"/>
    <m/>
    <s v="UNS Allocation"/>
    <s v="250"/>
    <s v="Strategy, Culture &amp; Innovation"/>
    <x v="1"/>
    <n v="262.08999999999997"/>
    <s v="002"/>
  </r>
  <r>
    <s v="MAY-26"/>
    <x v="0"/>
    <s v="79200"/>
    <x v="56"/>
    <m/>
    <s v="UNS Allocation"/>
    <s v="250"/>
    <s v="Strategy, Culture &amp; Innovation"/>
    <x v="0"/>
    <n v="26070.17"/>
    <s v="002"/>
  </r>
  <r>
    <s v="APR-26"/>
    <x v="0"/>
    <s v="79200"/>
    <x v="56"/>
    <m/>
    <s v="UNS Allocation"/>
    <s v="243"/>
    <s v="Enterprise Project Admin"/>
    <x v="0"/>
    <n v="1042.53"/>
    <s v="002"/>
  </r>
  <r>
    <s v="FEB-26"/>
    <x v="0"/>
    <s v="79200"/>
    <x v="56"/>
    <m/>
    <s v="UNS Allocation"/>
    <s v="243"/>
    <s v="Enterprise Project Admin"/>
    <x v="0"/>
    <n v="4168.9799999999996"/>
    <s v="002"/>
  </r>
  <r>
    <s v="JAN-26"/>
    <x v="0"/>
    <s v="79200"/>
    <x v="56"/>
    <m/>
    <s v="UNS Allocation"/>
    <s v="243"/>
    <s v="Enterprise Project Admin"/>
    <x v="0"/>
    <n v="7607.21"/>
    <s v="002"/>
  </r>
  <r>
    <s v="JUN-26"/>
    <x v="0"/>
    <s v="79200"/>
    <x v="56"/>
    <m/>
    <s v="UNS Allocation"/>
    <s v="243"/>
    <s v="Enterprise Project Admin"/>
    <x v="0"/>
    <n v="1161.82"/>
    <s v="002"/>
  </r>
  <r>
    <s v="MAR-26"/>
    <x v="0"/>
    <s v="79200"/>
    <x v="56"/>
    <m/>
    <s v="UNS Allocation"/>
    <s v="243"/>
    <s v="Enterprise Project Admin"/>
    <x v="0"/>
    <n v="-275.85000000000002"/>
    <s v="002"/>
  </r>
  <r>
    <s v="MAY-26"/>
    <x v="0"/>
    <s v="79200"/>
    <x v="56"/>
    <m/>
    <s v="UNS Allocation"/>
    <s v="243"/>
    <s v="Enterprise Project Admin"/>
    <x v="0"/>
    <n v="2281.87"/>
    <s v="002"/>
  </r>
  <r>
    <s v="APR-26"/>
    <x v="0"/>
    <s v="79200"/>
    <x v="56"/>
    <m/>
    <s v="UNS Allocation"/>
    <s v="227"/>
    <s v="Corporate Communications"/>
    <x v="1"/>
    <n v="101.5"/>
    <s v="002"/>
  </r>
  <r>
    <s v="FEB-26"/>
    <x v="0"/>
    <s v="79200"/>
    <x v="56"/>
    <m/>
    <s v="UNS Allocation"/>
    <s v="227"/>
    <s v="Corporate Communications"/>
    <x v="1"/>
    <n v="477.77"/>
    <s v="002"/>
  </r>
  <r>
    <s v="JAN-26"/>
    <x v="0"/>
    <s v="79200"/>
    <x v="56"/>
    <m/>
    <s v="UNS Allocation"/>
    <s v="227"/>
    <s v="Corporate Communications"/>
    <x v="1"/>
    <n v="13060.23"/>
    <s v="002"/>
  </r>
  <r>
    <s v="MAR-26"/>
    <x v="0"/>
    <s v="79200"/>
    <x v="56"/>
    <m/>
    <s v="UNS Allocation"/>
    <s v="227"/>
    <s v="Corporate Communications"/>
    <x v="1"/>
    <n v="442.25"/>
    <s v="002"/>
  </r>
  <r>
    <s v="MAY-26"/>
    <x v="0"/>
    <s v="79200"/>
    <x v="56"/>
    <m/>
    <s v="UNS Allocation"/>
    <s v="227"/>
    <s v="Corporate Communications"/>
    <x v="1"/>
    <n v="81.94"/>
    <s v="002"/>
  </r>
  <r>
    <s v="APR-26"/>
    <x v="0"/>
    <s v="79200"/>
    <x v="56"/>
    <m/>
    <s v="UNS Allocation"/>
    <s v="210"/>
    <s v="Employee &amp; Labor Relations"/>
    <x v="0"/>
    <n v="247.55"/>
    <s v="002"/>
  </r>
  <r>
    <s v="APR-26"/>
    <x v="0"/>
    <s v="79200"/>
    <x v="56"/>
    <m/>
    <s v="UNS Allocation"/>
    <s v="210"/>
    <s v="Employee &amp; Labor Relations"/>
    <x v="1"/>
    <n v="177.05"/>
    <s v="002"/>
  </r>
  <r>
    <s v="APR-26"/>
    <x v="0"/>
    <s v="79200"/>
    <x v="56"/>
    <m/>
    <s v="UNS Allocation"/>
    <s v="203"/>
    <s v="Talent Development"/>
    <x v="0"/>
    <n v="-394.54"/>
    <s v="002"/>
  </r>
  <r>
    <s v="FEB-26"/>
    <x v="0"/>
    <s v="79200"/>
    <x v="56"/>
    <m/>
    <s v="UNS Allocation"/>
    <s v="203"/>
    <s v="Talent Development"/>
    <x v="0"/>
    <n v="3969.34"/>
    <s v="002"/>
  </r>
  <r>
    <s v="JAN-26"/>
    <x v="0"/>
    <s v="79200"/>
    <x v="56"/>
    <m/>
    <s v="UNS Allocation"/>
    <s v="203"/>
    <s v="Talent Development"/>
    <x v="0"/>
    <n v="1332.53"/>
    <s v="002"/>
  </r>
  <r>
    <s v="MAR-26"/>
    <x v="0"/>
    <s v="79200"/>
    <x v="56"/>
    <m/>
    <s v="UNS Allocation"/>
    <s v="203"/>
    <s v="Talent Development"/>
    <x v="0"/>
    <n v="-434.46"/>
    <s v="002"/>
  </r>
  <r>
    <s v="APR-26"/>
    <x v="0"/>
    <s v="79200"/>
    <x v="56"/>
    <m/>
    <s v="UNS Allocation"/>
    <s v="201"/>
    <s v="Personnel Adm"/>
    <x v="0"/>
    <n v="22069.42"/>
    <s v="002"/>
  </r>
  <r>
    <s v="APR-26"/>
    <x v="0"/>
    <s v="79200"/>
    <x v="56"/>
    <m/>
    <s v="UNS Allocation"/>
    <s v="201"/>
    <s v="Personnel Adm"/>
    <x v="1"/>
    <n v="177.05"/>
    <s v="002"/>
  </r>
  <r>
    <s v="FEB-26"/>
    <x v="0"/>
    <s v="79200"/>
    <x v="56"/>
    <m/>
    <s v="UNS Allocation"/>
    <s v="201"/>
    <s v="HR Operations"/>
    <x v="0"/>
    <n v="2037.02"/>
    <s v="002"/>
  </r>
  <r>
    <s v="FEB-26"/>
    <x v="0"/>
    <s v="79200"/>
    <x v="56"/>
    <m/>
    <s v="UNS Allocation"/>
    <s v="201"/>
    <s v="Personnel Adm"/>
    <x v="0"/>
    <n v="24797.07"/>
    <s v="002"/>
  </r>
  <r>
    <s v="JAN-26"/>
    <x v="0"/>
    <s v="79200"/>
    <x v="56"/>
    <m/>
    <s v="UNS Allocation"/>
    <s v="201"/>
    <s v="HR Operations"/>
    <x v="0"/>
    <n v="122.54"/>
    <s v="002"/>
  </r>
  <r>
    <s v="JAN-26"/>
    <x v="0"/>
    <s v="79200"/>
    <x v="56"/>
    <m/>
    <s v="UNS Allocation"/>
    <s v="201"/>
    <s v="Personnel Adm"/>
    <x v="0"/>
    <n v="14896.57"/>
    <s v="002"/>
  </r>
  <r>
    <s v="JUN-26"/>
    <x v="0"/>
    <s v="79200"/>
    <x v="56"/>
    <m/>
    <s v="UNS Allocation"/>
    <s v="201"/>
    <s v="Personnel Adm"/>
    <x v="0"/>
    <n v="26036.95"/>
    <s v="002"/>
  </r>
  <r>
    <s v="JUN-26"/>
    <x v="0"/>
    <s v="79200"/>
    <x v="56"/>
    <m/>
    <s v="UNS Allocation"/>
    <s v="201"/>
    <s v="Personnel Adm"/>
    <x v="1"/>
    <n v="102.19"/>
    <s v="002"/>
  </r>
  <r>
    <s v="MAR-26"/>
    <x v="0"/>
    <s v="79200"/>
    <x v="56"/>
    <m/>
    <s v="UNS Allocation"/>
    <s v="201"/>
    <s v="HR Operations"/>
    <x v="0"/>
    <n v="-643.27"/>
    <s v="002"/>
  </r>
  <r>
    <s v="MAR-26"/>
    <x v="0"/>
    <s v="79200"/>
    <x v="56"/>
    <m/>
    <s v="UNS Allocation"/>
    <s v="201"/>
    <s v="Personnel Adm"/>
    <x v="0"/>
    <n v="24797.07"/>
    <s v="002"/>
  </r>
  <r>
    <s v="MAR-26"/>
    <x v="0"/>
    <s v="79200"/>
    <x v="56"/>
    <m/>
    <s v="UNS Allocation"/>
    <s v="201"/>
    <s v="Personnel Adm"/>
    <x v="1"/>
    <n v="1063.6500000000001"/>
    <s v="002"/>
  </r>
  <r>
    <s v="MAY-26"/>
    <x v="0"/>
    <s v="79200"/>
    <x v="56"/>
    <m/>
    <s v="UNS Allocation"/>
    <s v="201"/>
    <s v="Personnel Adm"/>
    <x v="0"/>
    <n v="22565.34"/>
    <s v="002"/>
  </r>
  <r>
    <s v="MAY-26"/>
    <x v="0"/>
    <s v="79200"/>
    <x v="56"/>
    <m/>
    <s v="UNS Allocation"/>
    <s v="201"/>
    <s v="Personnel Adm"/>
    <x v="1"/>
    <n v="494.92"/>
    <s v="002"/>
  </r>
  <r>
    <s v="APR-26"/>
    <x v="0"/>
    <s v="79200"/>
    <x v="56"/>
    <m/>
    <s v="UNS Allocation"/>
    <s v="195"/>
    <s v="Safety"/>
    <x v="0"/>
    <n v="353.06"/>
    <s v="002"/>
  </r>
  <r>
    <s v="APR-26"/>
    <x v="0"/>
    <s v="79200"/>
    <x v="56"/>
    <m/>
    <s v="UNS Allocation"/>
    <s v="195"/>
    <s v="Safety"/>
    <x v="1"/>
    <n v="508.26"/>
    <s v="002"/>
  </r>
  <r>
    <s v="JAN-26"/>
    <x v="0"/>
    <s v="79200"/>
    <x v="56"/>
    <m/>
    <s v="UNS Allocation"/>
    <s v="195"/>
    <s v="Safety"/>
    <x v="1"/>
    <n v="650.04"/>
    <s v="002"/>
  </r>
  <r>
    <s v="JUN-26"/>
    <x v="0"/>
    <s v="79200"/>
    <x v="56"/>
    <m/>
    <s v="UNS Allocation"/>
    <s v="195"/>
    <s v="Safety"/>
    <x v="1"/>
    <n v="364.57"/>
    <s v="002"/>
  </r>
  <r>
    <s v="MAR-26"/>
    <x v="0"/>
    <s v="79200"/>
    <x v="56"/>
    <m/>
    <s v="UNS Allocation"/>
    <s v="195"/>
    <s v="Safety"/>
    <x v="1"/>
    <n v="517.66999999999996"/>
    <s v="002"/>
  </r>
  <r>
    <s v="MAY-26"/>
    <x v="0"/>
    <s v="79200"/>
    <x v="56"/>
    <m/>
    <s v="UNS Allocation"/>
    <s v="195"/>
    <s v="Safety"/>
    <x v="1"/>
    <n v="519.04"/>
    <s v="002"/>
  </r>
  <r>
    <s v="APR-26"/>
    <x v="0"/>
    <s v="79200"/>
    <x v="56"/>
    <m/>
    <s v="UNS Allocation"/>
    <s v="193"/>
    <s v="Energy Delivery Environmental"/>
    <x v="0"/>
    <n v="-17.899999999999999"/>
    <s v="002"/>
  </r>
  <r>
    <s v="FEB-26"/>
    <x v="0"/>
    <s v="79200"/>
    <x v="56"/>
    <m/>
    <s v="UNS Allocation"/>
    <s v="193"/>
    <s v="Energy Delivery Environmental"/>
    <x v="0"/>
    <n v="2568.9"/>
    <s v="002"/>
  </r>
  <r>
    <s v="JAN-26"/>
    <x v="0"/>
    <s v="79200"/>
    <x v="56"/>
    <m/>
    <s v="UNS Allocation"/>
    <s v="193"/>
    <s v="Energy Delivery Environmental"/>
    <x v="0"/>
    <n v="3528.43"/>
    <s v="002"/>
  </r>
  <r>
    <s v="JUN-26"/>
    <x v="0"/>
    <s v="79200"/>
    <x v="56"/>
    <m/>
    <s v="UNS Allocation"/>
    <s v="193"/>
    <s v="Energy Delivery Environmental"/>
    <x v="0"/>
    <n v="1328.63"/>
    <s v="002"/>
  </r>
  <r>
    <s v="MAR-26"/>
    <x v="0"/>
    <s v="79200"/>
    <x v="56"/>
    <m/>
    <s v="UNS Allocation"/>
    <s v="193"/>
    <s v="Energy Delivery Environmental"/>
    <x v="0"/>
    <n v="995.87"/>
    <s v="002"/>
  </r>
  <r>
    <s v="MAY-26"/>
    <x v="0"/>
    <s v="79200"/>
    <x v="56"/>
    <m/>
    <s v="UNS Allocation"/>
    <s v="193"/>
    <s v="Energy Delivery Environmental"/>
    <x v="0"/>
    <n v="749.87"/>
    <s v="002"/>
  </r>
  <r>
    <s v="APR-26"/>
    <x v="0"/>
    <s v="79200"/>
    <x v="56"/>
    <m/>
    <s v="UNS Allocation"/>
    <s v="192"/>
    <s v="UES Support"/>
    <x v="0"/>
    <n v="20251.490000000002"/>
    <s v="002"/>
  </r>
  <r>
    <s v="APR-26"/>
    <x v="0"/>
    <s v="79200"/>
    <x v="56"/>
    <m/>
    <s v="UNS Allocation"/>
    <s v="192"/>
    <s v="UES Support"/>
    <x v="1"/>
    <n v="1182.08"/>
    <s v="002"/>
  </r>
  <r>
    <s v="FEB-26"/>
    <x v="0"/>
    <s v="79200"/>
    <x v="56"/>
    <m/>
    <s v="UNS Allocation"/>
    <s v="192"/>
    <s v="UES Support"/>
    <x v="0"/>
    <n v="2131.73"/>
    <s v="002"/>
  </r>
  <r>
    <s v="JAN-26"/>
    <x v="0"/>
    <s v="79200"/>
    <x v="56"/>
    <m/>
    <s v="UNS Allocation"/>
    <s v="192"/>
    <s v="UES Support"/>
    <x v="0"/>
    <n v="20323.57"/>
    <s v="002"/>
  </r>
  <r>
    <s v="JUN-26"/>
    <x v="0"/>
    <s v="79200"/>
    <x v="56"/>
    <m/>
    <s v="UNS Allocation"/>
    <s v="192"/>
    <s v="UES Support"/>
    <x v="0"/>
    <n v="19185.62"/>
    <s v="002"/>
  </r>
  <r>
    <s v="JUN-26"/>
    <x v="0"/>
    <s v="79200"/>
    <x v="56"/>
    <m/>
    <s v="UNS Allocation"/>
    <s v="192"/>
    <s v="UES Support"/>
    <x v="1"/>
    <n v="204.95"/>
    <s v="002"/>
  </r>
  <r>
    <s v="MAR-26"/>
    <x v="0"/>
    <s v="79200"/>
    <x v="56"/>
    <m/>
    <s v="UNS Allocation"/>
    <s v="192"/>
    <s v="UES Support"/>
    <x v="0"/>
    <n v="30910.18"/>
    <s v="002"/>
  </r>
  <r>
    <s v="MAR-26"/>
    <x v="0"/>
    <s v="79200"/>
    <x v="56"/>
    <m/>
    <s v="UNS Allocation"/>
    <s v="192"/>
    <s v="UES Support"/>
    <x v="1"/>
    <n v="2531.2399999999998"/>
    <s v="002"/>
  </r>
  <r>
    <s v="MAY-26"/>
    <x v="0"/>
    <s v="79200"/>
    <x v="56"/>
    <m/>
    <s v="UNS Allocation"/>
    <s v="192"/>
    <s v="UES Support"/>
    <x v="0"/>
    <n v="22383.22"/>
    <s v="002"/>
  </r>
  <r>
    <s v="MAY-26"/>
    <x v="0"/>
    <s v="79200"/>
    <x v="56"/>
    <m/>
    <s v="UNS Allocation"/>
    <s v="192"/>
    <s v="UES Support"/>
    <x v="1"/>
    <n v="-1767.74"/>
    <s v="002"/>
  </r>
  <r>
    <s v="MAR-26"/>
    <x v="0"/>
    <s v="79200"/>
    <x v="56"/>
    <m/>
    <s v="UNS Allocation"/>
    <s v="190"/>
    <s v="T&amp;D Engineering &amp; Planning Admin"/>
    <x v="1"/>
    <n v="1765.47"/>
    <s v="002"/>
  </r>
  <r>
    <s v="APR-26"/>
    <x v="0"/>
    <s v="79200"/>
    <x v="56"/>
    <m/>
    <s v="UNS Allocation"/>
    <s v="161"/>
    <s v="Risk Management"/>
    <x v="0"/>
    <n v="38912.6"/>
    <s v="002"/>
  </r>
  <r>
    <s v="FEB-26"/>
    <x v="0"/>
    <s v="79200"/>
    <x v="56"/>
    <m/>
    <s v="UNS Allocation"/>
    <s v="161"/>
    <s v="Risk Management"/>
    <x v="0"/>
    <n v="31719.48"/>
    <s v="002"/>
  </r>
  <r>
    <s v="JAN-26"/>
    <x v="0"/>
    <s v="79200"/>
    <x v="56"/>
    <m/>
    <s v="UNS Allocation"/>
    <s v="161"/>
    <s v="Risk Management"/>
    <x v="0"/>
    <n v="29930.32"/>
    <s v="002"/>
  </r>
  <r>
    <s v="JUN-26"/>
    <x v="0"/>
    <s v="79200"/>
    <x v="56"/>
    <m/>
    <s v="UNS Allocation"/>
    <s v="161"/>
    <s v="Risk Management"/>
    <x v="0"/>
    <n v="31803.83"/>
    <s v="002"/>
  </r>
  <r>
    <s v="MAR-26"/>
    <x v="0"/>
    <s v="79200"/>
    <x v="56"/>
    <m/>
    <s v="UNS Allocation"/>
    <s v="161"/>
    <s v="Risk Management"/>
    <x v="0"/>
    <n v="34541.410000000003"/>
    <s v="002"/>
  </r>
  <r>
    <s v="MAY-26"/>
    <x v="0"/>
    <s v="79200"/>
    <x v="56"/>
    <m/>
    <s v="UNS Allocation"/>
    <s v="161"/>
    <s v="Risk Management"/>
    <x v="0"/>
    <n v="28117.42"/>
    <s v="002"/>
  </r>
  <r>
    <s v="APR-26"/>
    <x v="0"/>
    <s v="79200"/>
    <x v="56"/>
    <m/>
    <s v="UNS Allocation"/>
    <s v="160"/>
    <s v="Legal"/>
    <x v="0"/>
    <n v="13520.7"/>
    <s v="002"/>
  </r>
  <r>
    <s v="APR-26"/>
    <x v="0"/>
    <s v="79200"/>
    <x v="56"/>
    <m/>
    <s v="UNS Allocation"/>
    <s v="160"/>
    <s v="Legal"/>
    <x v="1"/>
    <n v="53.18"/>
    <s v="002"/>
  </r>
  <r>
    <s v="FEB-26"/>
    <x v="0"/>
    <s v="79200"/>
    <x v="56"/>
    <m/>
    <s v="UNS Allocation"/>
    <s v="160"/>
    <s v="Legal"/>
    <x v="0"/>
    <n v="8100.08"/>
    <s v="002"/>
  </r>
  <r>
    <s v="JAN-26"/>
    <x v="0"/>
    <s v="79200"/>
    <x v="56"/>
    <m/>
    <s v="UNS Allocation"/>
    <s v="160"/>
    <s v="Legal"/>
    <x v="0"/>
    <n v="9981.69"/>
    <s v="002"/>
  </r>
  <r>
    <s v="JUN-26"/>
    <x v="0"/>
    <s v="79200"/>
    <x v="56"/>
    <m/>
    <s v="UNS Allocation"/>
    <s v="160"/>
    <s v="Legal"/>
    <x v="0"/>
    <n v="17606.54"/>
    <s v="002"/>
  </r>
  <r>
    <s v="MAR-26"/>
    <x v="0"/>
    <s v="79200"/>
    <x v="56"/>
    <m/>
    <s v="UNS Allocation"/>
    <s v="160"/>
    <s v="Legal"/>
    <x v="0"/>
    <n v="5880.7"/>
    <s v="002"/>
  </r>
  <r>
    <s v="MAY-26"/>
    <x v="0"/>
    <s v="79200"/>
    <x v="56"/>
    <m/>
    <s v="UNS Allocation"/>
    <s v="160"/>
    <s v="Legal"/>
    <x v="0"/>
    <n v="12619.93"/>
    <s v="002"/>
  </r>
  <r>
    <s v="APR-26"/>
    <x v="0"/>
    <s v="79200"/>
    <x v="56"/>
    <m/>
    <s v="UNS Allocation"/>
    <s v="150"/>
    <s v="Legal Admin"/>
    <x v="0"/>
    <n v="56069.98"/>
    <s v="002"/>
  </r>
  <r>
    <s v="APR-26"/>
    <x v="0"/>
    <s v="79200"/>
    <x v="56"/>
    <m/>
    <s v="UNS Allocation"/>
    <s v="150"/>
    <s v="Legal Admin"/>
    <x v="1"/>
    <n v="4400.9399999999996"/>
    <s v="002"/>
  </r>
  <r>
    <s v="FEB-26"/>
    <x v="0"/>
    <s v="79200"/>
    <x v="56"/>
    <m/>
    <s v="UNS Allocation"/>
    <s v="150"/>
    <s v="Legal Admin"/>
    <x v="0"/>
    <n v="49648.84"/>
    <s v="002"/>
  </r>
  <r>
    <s v="JAN-26"/>
    <x v="0"/>
    <s v="79200"/>
    <x v="56"/>
    <m/>
    <s v="UNS Allocation"/>
    <s v="150"/>
    <s v="Legal Admin"/>
    <x v="0"/>
    <n v="36576.82"/>
    <s v="002"/>
  </r>
  <r>
    <s v="JUN-26"/>
    <x v="0"/>
    <s v="79200"/>
    <x v="56"/>
    <m/>
    <s v="UNS Allocation"/>
    <s v="150"/>
    <s v="Legal Admin"/>
    <x v="0"/>
    <n v="37371.279999999999"/>
    <s v="002"/>
  </r>
  <r>
    <s v="JUN-26"/>
    <x v="0"/>
    <s v="79200"/>
    <x v="56"/>
    <m/>
    <s v="UNS Allocation"/>
    <s v="150"/>
    <s v="Legal Admin"/>
    <x v="1"/>
    <n v="1622.37"/>
    <s v="002"/>
  </r>
  <r>
    <s v="MAR-26"/>
    <x v="0"/>
    <s v="79200"/>
    <x v="56"/>
    <m/>
    <s v="UNS Allocation"/>
    <s v="150"/>
    <s v="Legal Admin"/>
    <x v="0"/>
    <n v="52602.81"/>
    <s v="002"/>
  </r>
  <r>
    <s v="MAR-26"/>
    <x v="0"/>
    <s v="79200"/>
    <x v="56"/>
    <m/>
    <s v="UNS Allocation"/>
    <s v="150"/>
    <s v="Legal Admin"/>
    <x v="1"/>
    <n v="1528.84"/>
    <s v="002"/>
  </r>
  <r>
    <s v="MAY-26"/>
    <x v="0"/>
    <s v="79200"/>
    <x v="56"/>
    <m/>
    <s v="UNS Allocation"/>
    <s v="150"/>
    <s v="Legal Admin"/>
    <x v="0"/>
    <n v="57313.31"/>
    <s v="002"/>
  </r>
  <r>
    <s v="MAY-26"/>
    <x v="0"/>
    <s v="79200"/>
    <x v="56"/>
    <m/>
    <s v="UNS Allocation"/>
    <s v="150"/>
    <s v="Legal Admin"/>
    <x v="1"/>
    <n v="-179.07"/>
    <s v="002"/>
  </r>
  <r>
    <s v="APR-26"/>
    <x v="0"/>
    <s v="79200"/>
    <x v="56"/>
    <m/>
    <s v="UNS Allocation"/>
    <s v="140"/>
    <s v="Regulatory Counsel"/>
    <x v="0"/>
    <n v="1918.32"/>
    <s v="002"/>
  </r>
  <r>
    <s v="FEB-26"/>
    <x v="0"/>
    <s v="79200"/>
    <x v="56"/>
    <m/>
    <s v="UNS Allocation"/>
    <s v="140"/>
    <s v="Regulatory Counsel"/>
    <x v="0"/>
    <n v="9681.7999999999993"/>
    <s v="002"/>
  </r>
  <r>
    <s v="JAN-26"/>
    <x v="0"/>
    <s v="79200"/>
    <x v="56"/>
    <m/>
    <s v="UNS Allocation"/>
    <s v="140"/>
    <s v="Regulatory Counsel"/>
    <x v="0"/>
    <n v="12.53"/>
    <s v="002"/>
  </r>
  <r>
    <s v="JUN-26"/>
    <x v="0"/>
    <s v="79200"/>
    <x v="56"/>
    <m/>
    <s v="UNS Allocation"/>
    <s v="140"/>
    <s v="Regulatory Counsel"/>
    <x v="0"/>
    <n v="1910.46"/>
    <s v="002"/>
  </r>
  <r>
    <s v="MAR-26"/>
    <x v="0"/>
    <s v="79200"/>
    <x v="56"/>
    <m/>
    <s v="UNS Allocation"/>
    <s v="140"/>
    <s v="Regulatory Counsel"/>
    <x v="0"/>
    <n v="51.39"/>
    <s v="002"/>
  </r>
  <r>
    <s v="MAR-26"/>
    <x v="0"/>
    <s v="79200"/>
    <x v="56"/>
    <m/>
    <s v="UNS Allocation"/>
    <s v="140"/>
    <s v="Regulatory Counsel"/>
    <x v="1"/>
    <n v="374.25"/>
    <s v="002"/>
  </r>
  <r>
    <s v="MAY-26"/>
    <x v="0"/>
    <s v="79200"/>
    <x v="56"/>
    <m/>
    <s v="UNS Allocation"/>
    <s v="140"/>
    <s v="Regulatory Counsel"/>
    <x v="0"/>
    <n v="375.03"/>
    <s v="002"/>
  </r>
  <r>
    <s v="APR-26"/>
    <x v="0"/>
    <s v="79200"/>
    <x v="56"/>
    <m/>
    <s v="UNS Allocation"/>
    <s v="100"/>
    <s v="CEO Adm"/>
    <x v="0"/>
    <n v="126616.57"/>
    <s v="002"/>
  </r>
  <r>
    <s v="APR-26"/>
    <x v="0"/>
    <s v="79200"/>
    <x v="56"/>
    <m/>
    <s v="UNS Allocation"/>
    <s v="100"/>
    <s v="CEO Adm"/>
    <x v="1"/>
    <n v="51761.8"/>
    <s v="002"/>
  </r>
  <r>
    <s v="FEB-26"/>
    <x v="0"/>
    <s v="79200"/>
    <x v="56"/>
    <m/>
    <s v="UNS Allocation"/>
    <s v="100"/>
    <s v="CEO Adm"/>
    <x v="0"/>
    <n v="124769.07"/>
    <s v="002"/>
  </r>
  <r>
    <s v="FEB-26"/>
    <x v="0"/>
    <s v="79200"/>
    <x v="56"/>
    <m/>
    <s v="UNS Allocation"/>
    <s v="100"/>
    <s v="CEO Adm"/>
    <x v="1"/>
    <n v="2701.34"/>
    <s v="002"/>
  </r>
  <r>
    <s v="JAN-26"/>
    <x v="0"/>
    <s v="79200"/>
    <x v="56"/>
    <m/>
    <s v="UNS Allocation"/>
    <s v="100"/>
    <s v="CEO Adm"/>
    <x v="0"/>
    <n v="58973.88"/>
    <s v="002"/>
  </r>
  <r>
    <s v="JAN-26"/>
    <x v="0"/>
    <s v="79200"/>
    <x v="56"/>
    <m/>
    <s v="UNS Allocation"/>
    <s v="100"/>
    <s v="CEO Adm"/>
    <x v="1"/>
    <n v="3501.43"/>
    <s v="002"/>
  </r>
  <r>
    <s v="JUN-26"/>
    <x v="0"/>
    <s v="79200"/>
    <x v="56"/>
    <m/>
    <s v="UNS Allocation"/>
    <s v="100"/>
    <s v="CEO Adm"/>
    <x v="0"/>
    <n v="122588.07"/>
    <s v="002"/>
  </r>
  <r>
    <s v="JUN-26"/>
    <x v="0"/>
    <s v="79200"/>
    <x v="56"/>
    <m/>
    <s v="UNS Allocation"/>
    <s v="100"/>
    <s v="CEO Adm"/>
    <x v="1"/>
    <n v="27699.21"/>
    <s v="002"/>
  </r>
  <r>
    <s v="MAR-26"/>
    <x v="0"/>
    <s v="79200"/>
    <x v="56"/>
    <m/>
    <s v="UNS Allocation"/>
    <s v="100"/>
    <s v="CEO Adm"/>
    <x v="0"/>
    <n v="123424.85"/>
    <s v="002"/>
  </r>
  <r>
    <s v="MAR-26"/>
    <x v="0"/>
    <s v="79200"/>
    <x v="56"/>
    <m/>
    <s v="UNS Allocation"/>
    <s v="100"/>
    <s v="CEO Adm"/>
    <x v="1"/>
    <n v="40406.61"/>
    <s v="002"/>
  </r>
  <r>
    <s v="MAY-26"/>
    <x v="0"/>
    <s v="79200"/>
    <x v="56"/>
    <m/>
    <s v="UNS Allocation"/>
    <s v="100"/>
    <s v="CEO Adm"/>
    <x v="0"/>
    <n v="93322.52"/>
    <s v="002"/>
  </r>
  <r>
    <s v="MAY-26"/>
    <x v="0"/>
    <s v="79200"/>
    <x v="56"/>
    <m/>
    <s v="UNS Allocation"/>
    <s v="100"/>
    <s v="CEO Adm"/>
    <x v="1"/>
    <n v="7137.63"/>
    <s v="002"/>
  </r>
  <r>
    <s v="FEB-26"/>
    <x v="0"/>
    <s v="79200"/>
    <x v="56"/>
    <m/>
    <s v="UNS Allocation"/>
    <s v="006"/>
    <s v="Other TEP"/>
    <x v="1"/>
    <n v="60.59"/>
    <s v="002"/>
  </r>
  <r>
    <s v="JAN-26"/>
    <x v="0"/>
    <s v="79200"/>
    <x v="56"/>
    <m/>
    <s v="UNS Allocation"/>
    <s v="006"/>
    <s v="Other TEP"/>
    <x v="1"/>
    <n v="974.22"/>
    <s v="002"/>
  </r>
  <r>
    <s v="JUN-26"/>
    <x v="0"/>
    <s v="79200"/>
    <x v="56"/>
    <m/>
    <s v="UNS Allocation"/>
    <s v="006"/>
    <s v="Other TEP"/>
    <x v="1"/>
    <n v="135.88999999999999"/>
    <s v="002"/>
  </r>
  <r>
    <s v="MAR-26"/>
    <x v="0"/>
    <s v="79200"/>
    <x v="56"/>
    <m/>
    <s v="UNS Allocation"/>
    <s v="006"/>
    <s v="Other TEP"/>
    <x v="0"/>
    <n v="87.72"/>
    <s v="002"/>
  </r>
  <r>
    <s v="MAR-26"/>
    <x v="0"/>
    <s v="79200"/>
    <x v="56"/>
    <m/>
    <s v="UNS Allocation"/>
    <s v="006"/>
    <s v="Other TEP"/>
    <x v="1"/>
    <n v="1036.8900000000001"/>
    <s v="002"/>
  </r>
  <r>
    <s v="MAY-26"/>
    <x v="0"/>
    <s v="79200"/>
    <x v="56"/>
    <m/>
    <s v="UNS Allocation"/>
    <s v="006"/>
    <s v="Other TEP"/>
    <x v="1"/>
    <n v="3672.83"/>
    <s v="002"/>
  </r>
  <r>
    <s v="FEB-26"/>
    <x v="0"/>
    <s v="79200"/>
    <x v="57"/>
    <s v="P-Card Not Allocated"/>
    <s v="P-Card Not Allocated"/>
    <s v="821"/>
    <s v="Oso Grande"/>
    <x v="1"/>
    <n v="-5"/>
    <s v="002"/>
  </r>
  <r>
    <s v="MAR-26"/>
    <x v="0"/>
    <s v="79200"/>
    <x v="57"/>
    <s v="P-Card Not Allocated"/>
    <s v="P-Card Not Allocated"/>
    <s v="201"/>
    <s v="Personnel Adm"/>
    <x v="1"/>
    <n v="260.75"/>
    <s v="002"/>
  </r>
  <r>
    <s v="MAY-26"/>
    <x v="1"/>
    <s v="50000"/>
    <x v="0"/>
    <s v="CLS P/R - Regular"/>
    <s v="CLS P/R - Regular"/>
    <s v="592"/>
    <s v="UNSG SC Gas Field Service"/>
    <x v="0"/>
    <n v="1484.4"/>
    <s v="032"/>
  </r>
  <r>
    <s v="APR-26"/>
    <x v="1"/>
    <s v="50000"/>
    <x v="0"/>
    <s v="CLS P/R - Regular"/>
    <s v="CLS P/R - Regular"/>
    <s v="591"/>
    <s v="UNSG Santa Cruz Gas Const"/>
    <x v="0"/>
    <n v="4107.24"/>
    <s v="032"/>
  </r>
  <r>
    <s v="FEB-26"/>
    <x v="1"/>
    <s v="50000"/>
    <x v="0"/>
    <s v="CLS P/R - Regular"/>
    <s v="CLS P/R - Regular"/>
    <s v="591"/>
    <s v="UNSG Santa Cruz Gas Const"/>
    <x v="0"/>
    <n v="5476.32"/>
    <s v="032"/>
  </r>
  <r>
    <s v="JAN-26"/>
    <x v="1"/>
    <s v="50000"/>
    <x v="0"/>
    <s v="CLS P/R - Regular"/>
    <s v="CLS P/R - Regular"/>
    <s v="591"/>
    <s v="UNSG Santa Cruz Gas Const"/>
    <x v="0"/>
    <n v="2272.1999999999998"/>
    <s v="032"/>
  </r>
  <r>
    <s v="JUN-26"/>
    <x v="1"/>
    <s v="50000"/>
    <x v="0"/>
    <s v="CLS P/R - Regular"/>
    <s v="CLS P/R - Regular"/>
    <s v="591"/>
    <s v="UNSG Santa Cruz Gas Const"/>
    <x v="0"/>
    <n v="5172.08"/>
    <s v="032"/>
  </r>
  <r>
    <s v="MAR-26"/>
    <x v="1"/>
    <s v="50000"/>
    <x v="0"/>
    <s v="CLS P/R - Regular"/>
    <s v="CLS P/R - Regular"/>
    <s v="591"/>
    <s v="UNSG Santa Cruz Gas Const"/>
    <x v="0"/>
    <n v="3536.79"/>
    <s v="032"/>
  </r>
  <r>
    <s v="MAY-26"/>
    <x v="1"/>
    <s v="50000"/>
    <x v="0"/>
    <s v="CLS P/R - Regular"/>
    <s v="CLS P/R - Regular"/>
    <s v="591"/>
    <s v="UNSG Santa Cruz Gas Const"/>
    <x v="0"/>
    <n v="7490.78"/>
    <s v="032"/>
  </r>
  <r>
    <s v="FEB-26"/>
    <x v="1"/>
    <s v="50000"/>
    <x v="0"/>
    <s v="CLS P/R - Regular"/>
    <s v="CLS P/R - Regular"/>
    <s v="583"/>
    <s v="UNSG Kingman Gas Const"/>
    <x v="0"/>
    <n v="126.08"/>
    <s v="032"/>
  </r>
  <r>
    <s v="JAN-26"/>
    <x v="1"/>
    <s v="50000"/>
    <x v="0"/>
    <s v="CLS P/R - Regular"/>
    <s v="CLS P/R - Regular"/>
    <s v="583"/>
    <s v="UNSG Kingman Gas Const"/>
    <x v="0"/>
    <n v="106.41"/>
    <s v="032"/>
  </r>
  <r>
    <s v="MAR-26"/>
    <x v="1"/>
    <s v="50000"/>
    <x v="0"/>
    <s v="CLS P/R - Regular"/>
    <s v="CLS P/R - Regular"/>
    <s v="583"/>
    <s v="UNSG Kingman Gas Const"/>
    <x v="0"/>
    <n v="177.35"/>
    <s v="032"/>
  </r>
  <r>
    <s v="MAY-26"/>
    <x v="1"/>
    <s v="50000"/>
    <x v="0"/>
    <s v="CLS P/R - Regular"/>
    <s v="CLS P/R - Regular"/>
    <s v="583"/>
    <s v="UNSG Kingman Gas Const"/>
    <x v="0"/>
    <n v="766.03"/>
    <s v="032"/>
  </r>
  <r>
    <s v="MAY-26"/>
    <x v="1"/>
    <s v="50000"/>
    <x v="0"/>
    <s v="CLS P/R - Regular"/>
    <s v="CLS P/R - Regular"/>
    <s v="576"/>
    <s v="UNSG Pres Gas Dist Cust Serv"/>
    <x v="0"/>
    <n v="410.34"/>
    <s v="032"/>
  </r>
  <r>
    <s v="JAN-26"/>
    <x v="1"/>
    <s v="50000"/>
    <x v="0"/>
    <s v="CLS P/R - Regular"/>
    <s v="CLS P/R - Regular"/>
    <s v="573"/>
    <s v="UNSG N AZ Gas Cust Serv Mgmt"/>
    <x v="0"/>
    <n v="373.97"/>
    <s v="032"/>
  </r>
  <r>
    <s v="MAY-26"/>
    <x v="1"/>
    <s v="50000"/>
    <x v="0"/>
    <s v="CLS P/R - Regular"/>
    <s v="CLS P/R - Regular"/>
    <s v="568"/>
    <s v="UNSG KGM Gas Field Service"/>
    <x v="0"/>
    <n v="284.56"/>
    <s v="032"/>
  </r>
  <r>
    <s v="MAY-26"/>
    <x v="1"/>
    <s v="50000"/>
    <x v="0"/>
    <s v="CLS P/R - Regular"/>
    <s v="CLS P/R - Regular"/>
    <s v="562"/>
    <s v="UNSG Prescott Gas Field Serv"/>
    <x v="0"/>
    <n v="584.92999999999995"/>
    <s v="032"/>
  </r>
  <r>
    <s v="FEB-26"/>
    <x v="1"/>
    <s v="50000"/>
    <x v="0"/>
    <s v="CLS P/R - Regular"/>
    <s v="CLS P/R - Regular"/>
    <s v="561"/>
    <s v="UNSG Prescott Gas Const"/>
    <x v="0"/>
    <n v="2824"/>
    <s v="032"/>
  </r>
  <r>
    <s v="MAY-26"/>
    <x v="1"/>
    <s v="50000"/>
    <x v="0"/>
    <s v="CLS P/R - Regular"/>
    <s v="CLS P/R - Regular"/>
    <s v="559"/>
    <s v="UNSG Show Low Gas Const"/>
    <x v="0"/>
    <n v="210.6"/>
    <s v="032"/>
  </r>
  <r>
    <s v="JUN-26"/>
    <x v="1"/>
    <s v="50000"/>
    <x v="0"/>
    <s v="CLS P/R - Regular"/>
    <s v="CLS P/R - Regular"/>
    <s v="558"/>
    <s v="UNSG Show Low Gas Field Serv"/>
    <x v="0"/>
    <n v="322.72000000000003"/>
    <s v="032"/>
  </r>
  <r>
    <s v="MAY-26"/>
    <x v="1"/>
    <s v="50000"/>
    <x v="0"/>
    <s v="CLS P/R - Regular"/>
    <s v="CLS P/R - Regular"/>
    <s v="558"/>
    <s v="UNSG Show Low Gas Field Serv"/>
    <x v="0"/>
    <n v="484.08"/>
    <s v="032"/>
  </r>
  <r>
    <s v="APR-26"/>
    <x v="1"/>
    <s v="50000"/>
    <x v="0"/>
    <s v="CLS P/R - Regular"/>
    <s v="CLS P/R - Regular"/>
    <s v="526"/>
    <s v="UNSE Santa Cruz Electric Mgmt"/>
    <x v="0"/>
    <n v="2031.48"/>
    <s v="033"/>
  </r>
  <r>
    <s v="JUN-26"/>
    <x v="1"/>
    <s v="50000"/>
    <x v="0"/>
    <s v="CLS P/R - Regular"/>
    <s v="CLS P/R - Regular"/>
    <s v="526"/>
    <s v="UNSE Santa Cruz Electric Mgmt"/>
    <x v="0"/>
    <n v="1723.68"/>
    <s v="033"/>
  </r>
  <r>
    <s v="MAY-26"/>
    <x v="1"/>
    <s v="50000"/>
    <x v="0"/>
    <s v="CLS P/R - Regular"/>
    <s v="CLS P/R - Regular"/>
    <s v="526"/>
    <s v="UNSE Santa Cruz Electric Mgmt"/>
    <x v="0"/>
    <n v="3355.02"/>
    <s v="033"/>
  </r>
  <r>
    <s v="APR-26"/>
    <x v="1"/>
    <s v="50000"/>
    <x v="0"/>
    <s v="CLS P/R - Regular"/>
    <s v="CLS P/R - Regular"/>
    <s v="264"/>
    <s v="Mail Services"/>
    <x v="0"/>
    <n v="1918.22"/>
    <s v="002"/>
  </r>
  <r>
    <s v="FEB-26"/>
    <x v="1"/>
    <s v="50000"/>
    <x v="0"/>
    <s v="CLS P/R - Regular"/>
    <s v="CLS P/R - Regular"/>
    <s v="264"/>
    <s v="Mail Services"/>
    <x v="0"/>
    <n v="1975.16"/>
    <s v="002"/>
  </r>
  <r>
    <s v="JAN-26"/>
    <x v="1"/>
    <s v="50000"/>
    <x v="0"/>
    <s v="CLS P/R - Regular"/>
    <s v="CLS P/R - Regular"/>
    <s v="264"/>
    <s v="Mail Services"/>
    <x v="0"/>
    <n v="1513.76"/>
    <s v="002"/>
  </r>
  <r>
    <s v="JUN-26"/>
    <x v="1"/>
    <s v="50000"/>
    <x v="0"/>
    <s v="CLS P/R - Regular"/>
    <s v="CLS P/R - Regular"/>
    <s v="264"/>
    <s v="Mail Services"/>
    <x v="0"/>
    <n v="2144.02"/>
    <s v="002"/>
  </r>
  <r>
    <s v="MAR-26"/>
    <x v="1"/>
    <s v="50000"/>
    <x v="0"/>
    <s v="CLS P/R - Regular"/>
    <s v="CLS P/R - Regular"/>
    <s v="264"/>
    <s v="Mail Services"/>
    <x v="0"/>
    <n v="2259.86"/>
    <s v="002"/>
  </r>
  <r>
    <s v="MAY-26"/>
    <x v="1"/>
    <s v="50000"/>
    <x v="0"/>
    <s v="CLS P/R - Regular"/>
    <s v="CLS P/R - Regular"/>
    <s v="264"/>
    <s v="Mail Services"/>
    <x v="0"/>
    <n v="3475.2"/>
    <s v="002"/>
  </r>
  <r>
    <s v="MAY-26"/>
    <x v="1"/>
    <s v="50000"/>
    <x v="1"/>
    <s v="CLS P/R - Overtime"/>
    <s v="CLS P/R - Overtime"/>
    <s v="592"/>
    <s v="UNSG SC Gas Field Service"/>
    <x v="0"/>
    <n v="296.88"/>
    <s v="032"/>
  </r>
  <r>
    <s v="APR-26"/>
    <x v="1"/>
    <s v="50000"/>
    <x v="1"/>
    <s v="CLS P/R - Overtime"/>
    <s v="CLS P/R - Overtime"/>
    <s v="591"/>
    <s v="UNSG Santa Cruz Gas Const"/>
    <x v="0"/>
    <n v="456.36"/>
    <s v="032"/>
  </r>
  <r>
    <s v="FEB-26"/>
    <x v="1"/>
    <s v="50000"/>
    <x v="1"/>
    <s v="CLS P/R - Overtime"/>
    <s v="CLS P/R - Overtime"/>
    <s v="591"/>
    <s v="UNSG Santa Cruz Gas Const"/>
    <x v="0"/>
    <n v="608.48"/>
    <s v="032"/>
  </r>
  <r>
    <s v="JAN-26"/>
    <x v="1"/>
    <s v="50000"/>
    <x v="1"/>
    <s v="CLS P/R - Overtime"/>
    <s v="CLS P/R - Overtime"/>
    <s v="591"/>
    <s v="UNSG Santa Cruz Gas Const"/>
    <x v="0"/>
    <n v="603.67999999999995"/>
    <s v="032"/>
  </r>
  <r>
    <s v="JUN-26"/>
    <x v="1"/>
    <s v="50000"/>
    <x v="1"/>
    <s v="CLS P/R - Overtime"/>
    <s v="CLS P/R - Overtime"/>
    <s v="591"/>
    <s v="UNSG Santa Cruz Gas Const"/>
    <x v="0"/>
    <n v="456.36"/>
    <s v="032"/>
  </r>
  <r>
    <s v="MAR-26"/>
    <x v="1"/>
    <s v="50000"/>
    <x v="1"/>
    <s v="CLS P/R - Overtime"/>
    <s v="CLS P/R - Overtime"/>
    <s v="591"/>
    <s v="UNSG Santa Cruz Gas Const"/>
    <x v="0"/>
    <n v="456.36"/>
    <s v="032"/>
  </r>
  <r>
    <s v="MAY-26"/>
    <x v="1"/>
    <s v="50000"/>
    <x v="1"/>
    <s v="CLS P/R - Overtime"/>
    <s v="CLS P/R - Overtime"/>
    <s v="591"/>
    <s v="UNSG Santa Cruz Gas Const"/>
    <x v="0"/>
    <n v="1369.08"/>
    <s v="032"/>
  </r>
  <r>
    <s v="MAY-26"/>
    <x v="1"/>
    <s v="50000"/>
    <x v="1"/>
    <s v="CLS P/R - Overtime"/>
    <s v="CLS P/R - Overtime"/>
    <s v="568"/>
    <s v="UNSG KGM Gas Field Service"/>
    <x v="0"/>
    <n v="213.42"/>
    <s v="032"/>
  </r>
  <r>
    <s v="MAY-26"/>
    <x v="1"/>
    <s v="50000"/>
    <x v="1"/>
    <s v="CLS P/R - Overtime"/>
    <s v="CLS P/R - Overtime"/>
    <s v="562"/>
    <s v="UNSG Prescott Gas Field Serv"/>
    <x v="0"/>
    <n v="30.26"/>
    <s v="032"/>
  </r>
  <r>
    <s v="MAY-26"/>
    <x v="1"/>
    <s v="50000"/>
    <x v="1"/>
    <s v="CLS P/R - Overtime"/>
    <s v="CLS P/R - Overtime"/>
    <s v="558"/>
    <s v="UNSG Show Low Gas Field Serv"/>
    <x v="0"/>
    <n v="60.51"/>
    <s v="032"/>
  </r>
  <r>
    <s v="APR-26"/>
    <x v="1"/>
    <s v="50000"/>
    <x v="2"/>
    <s v="CLS P/R - Accruals"/>
    <s v="CLS P/R - Accruals"/>
    <s v="591"/>
    <s v="UNSG Santa Cruz Gas Const"/>
    <x v="0"/>
    <n v="1505.99"/>
    <s v="032"/>
  </r>
  <r>
    <s v="FEB-26"/>
    <x v="1"/>
    <s v="50000"/>
    <x v="2"/>
    <s v="CLS P/R - Accruals"/>
    <s v="CLS P/R - Accruals"/>
    <s v="591"/>
    <s v="UNSG Santa Cruz Gas Const"/>
    <x v="0"/>
    <n v="760.6"/>
    <s v="032"/>
  </r>
  <r>
    <s v="JAN-26"/>
    <x v="1"/>
    <s v="50000"/>
    <x v="2"/>
    <s v="CLS P/R - Accruals"/>
    <s v="CLS P/R - Accruals"/>
    <s v="591"/>
    <s v="UNSG Santa Cruz Gas Const"/>
    <x v="0"/>
    <n v="91.86"/>
    <s v="032"/>
  </r>
  <r>
    <s v="JUN-26"/>
    <x v="1"/>
    <s v="50000"/>
    <x v="2"/>
    <s v="CLS P/R - Accruals"/>
    <s v="CLS P/R - Accruals"/>
    <s v="591"/>
    <s v="UNSG Santa Cruz Gas Const"/>
    <x v="0"/>
    <n v="1011.6"/>
    <s v="032"/>
  </r>
  <r>
    <s v="MAR-26"/>
    <x v="1"/>
    <s v="50000"/>
    <x v="2"/>
    <s v="CLS P/R - Accruals"/>
    <s v="CLS P/R - Accruals"/>
    <s v="591"/>
    <s v="UNSG Santa Cruz Gas Const"/>
    <x v="0"/>
    <n v="-1049.6300000000001"/>
    <s v="032"/>
  </r>
  <r>
    <s v="MAY-26"/>
    <x v="1"/>
    <s v="50000"/>
    <x v="2"/>
    <s v="CLS P/R - Accruals"/>
    <s v="CLS P/R - Accruals"/>
    <s v="591"/>
    <s v="UNSG Santa Cruz Gas Const"/>
    <x v="0"/>
    <n v="-2395.89"/>
    <s v="032"/>
  </r>
  <r>
    <s v="APR-26"/>
    <x v="1"/>
    <s v="50000"/>
    <x v="2"/>
    <s v="CLS P/R - Accruals"/>
    <s v="CLS P/R - Accruals"/>
    <s v="583"/>
    <s v="UNSG Kingman Gas Const"/>
    <x v="0"/>
    <n v="-212.82"/>
    <s v="032"/>
  </r>
  <r>
    <s v="FEB-26"/>
    <x v="1"/>
    <s v="50000"/>
    <x v="2"/>
    <s v="CLS P/R - Accruals"/>
    <s v="CLS P/R - Accruals"/>
    <s v="583"/>
    <s v="UNSG Kingman Gas Const"/>
    <x v="0"/>
    <n v="19.670000000000002"/>
    <s v="032"/>
  </r>
  <r>
    <s v="JAN-26"/>
    <x v="1"/>
    <s v="50000"/>
    <x v="2"/>
    <s v="CLS P/R - Accruals"/>
    <s v="CLS P/R - Accruals"/>
    <s v="583"/>
    <s v="UNSG Kingman Gas Const"/>
    <x v="0"/>
    <n v="-24.84"/>
    <s v="032"/>
  </r>
  <r>
    <s v="JUN-26"/>
    <x v="1"/>
    <s v="50000"/>
    <x v="2"/>
    <s v="CLS P/R - Accruals"/>
    <s v="CLS P/R - Accruals"/>
    <s v="583"/>
    <s v="UNSG Kingman Gas Const"/>
    <x v="0"/>
    <n v="-163.72999999999999"/>
    <s v="032"/>
  </r>
  <r>
    <s v="MAR-26"/>
    <x v="1"/>
    <s v="50000"/>
    <x v="2"/>
    <s v="CLS P/R - Accruals"/>
    <s v="CLS P/R - Accruals"/>
    <s v="583"/>
    <s v="UNSG Kingman Gas Const"/>
    <x v="0"/>
    <n v="86.74"/>
    <s v="032"/>
  </r>
  <r>
    <s v="MAY-26"/>
    <x v="1"/>
    <s v="50000"/>
    <x v="2"/>
    <s v="CLS P/R - Accruals"/>
    <s v="CLS P/R - Accruals"/>
    <s v="583"/>
    <s v="UNSG Kingman Gas Const"/>
    <x v="0"/>
    <n v="163.72999999999999"/>
    <s v="032"/>
  </r>
  <r>
    <s v="FEB-26"/>
    <x v="1"/>
    <s v="50000"/>
    <x v="2"/>
    <s v="CLS P/R - Accruals"/>
    <s v="CLS P/R - Accruals"/>
    <s v="561"/>
    <s v="UNSG Prescott Gas Const"/>
    <x v="0"/>
    <n v="2824"/>
    <s v="032"/>
  </r>
  <r>
    <s v="MAR-26"/>
    <x v="1"/>
    <s v="50000"/>
    <x v="2"/>
    <s v="CLS P/R - Accruals"/>
    <s v="CLS P/R - Accruals"/>
    <s v="561"/>
    <s v="UNSG Prescott Gas Const"/>
    <x v="0"/>
    <n v="-2824"/>
    <s v="032"/>
  </r>
  <r>
    <s v="APR-26"/>
    <x v="1"/>
    <s v="50000"/>
    <x v="2"/>
    <s v="CLS P/R - Accruals"/>
    <s v="CLS P/R - Accruals"/>
    <s v="526"/>
    <s v="UNSE Santa Cruz Electric Mgmt"/>
    <x v="0"/>
    <n v="1378.94"/>
    <s v="033"/>
  </r>
  <r>
    <s v="JUN-26"/>
    <x v="1"/>
    <s v="50000"/>
    <x v="2"/>
    <s v="CLS P/R - Accruals"/>
    <s v="CLS P/R - Accruals"/>
    <s v="526"/>
    <s v="UNSE Santa Cruz Electric Mgmt"/>
    <x v="0"/>
    <n v="-61.56"/>
    <s v="033"/>
  </r>
  <r>
    <s v="MAY-26"/>
    <x v="1"/>
    <s v="50000"/>
    <x v="2"/>
    <s v="CLS P/R - Accruals"/>
    <s v="CLS P/R - Accruals"/>
    <s v="526"/>
    <s v="UNSE Santa Cruz Electric Mgmt"/>
    <x v="0"/>
    <n v="-886.46"/>
    <s v="033"/>
  </r>
  <r>
    <s v="APR-26"/>
    <x v="1"/>
    <s v="50000"/>
    <x v="2"/>
    <s v="CLS P/R - Accruals"/>
    <s v="CLS P/R - Accruals"/>
    <s v="264"/>
    <s v="Mail Services"/>
    <x v="0"/>
    <n v="-166.9"/>
    <s v="002"/>
  </r>
  <r>
    <s v="FEB-26"/>
    <x v="1"/>
    <s v="50000"/>
    <x v="2"/>
    <s v="CLS P/R - Accruals"/>
    <s v="CLS P/R - Accruals"/>
    <s v="264"/>
    <s v="Mail Services"/>
    <x v="0"/>
    <n v="-227.76"/>
    <s v="002"/>
  </r>
  <r>
    <s v="JAN-26"/>
    <x v="1"/>
    <s v="50000"/>
    <x v="2"/>
    <s v="CLS P/R - Accruals"/>
    <s v="CLS P/R - Accruals"/>
    <s v="264"/>
    <s v="Mail Services"/>
    <x v="0"/>
    <n v="345.56"/>
    <s v="002"/>
  </r>
  <r>
    <s v="JUN-26"/>
    <x v="1"/>
    <s v="50000"/>
    <x v="2"/>
    <s v="CLS P/R - Accruals"/>
    <s v="CLS P/R - Accruals"/>
    <s v="264"/>
    <s v="Mail Services"/>
    <x v="0"/>
    <n v="231.68"/>
    <s v="002"/>
  </r>
  <r>
    <s v="MAR-26"/>
    <x v="1"/>
    <s v="50000"/>
    <x v="2"/>
    <s v="CLS P/R - Accruals"/>
    <s v="CLS P/R - Accruals"/>
    <s v="264"/>
    <s v="Mail Services"/>
    <x v="0"/>
    <n v="573.32000000000005"/>
    <s v="002"/>
  </r>
  <r>
    <s v="MAY-26"/>
    <x v="1"/>
    <s v="50000"/>
    <x v="2"/>
    <s v="CLS P/R - Accruals"/>
    <s v="CLS P/R - Accruals"/>
    <s v="264"/>
    <s v="Mail Services"/>
    <x v="0"/>
    <n v="-643.98"/>
    <s v="002"/>
  </r>
  <r>
    <s v="APR-26"/>
    <x v="1"/>
    <s v="50000"/>
    <x v="3"/>
    <s v="CLS P/R - OT Accrual"/>
    <s v="CLS P/R - OT Accrual"/>
    <s v="591"/>
    <s v="UNSG Santa Cruz Gas Const"/>
    <x v="0"/>
    <n v="243.4"/>
    <s v="032"/>
  </r>
  <r>
    <s v="FEB-26"/>
    <x v="1"/>
    <s v="50000"/>
    <x v="3"/>
    <s v="CLS P/R - OT Accrual"/>
    <s v="CLS P/R - OT Accrual"/>
    <s v="591"/>
    <s v="UNSG Santa Cruz Gas Const"/>
    <x v="0"/>
    <n v="-152.12"/>
    <s v="032"/>
  </r>
  <r>
    <s v="JAN-26"/>
    <x v="1"/>
    <s v="50000"/>
    <x v="3"/>
    <s v="CLS P/R - OT Accrual"/>
    <s v="CLS P/R - OT Accrual"/>
    <s v="591"/>
    <s v="UNSG Santa Cruz Gas Const"/>
    <x v="0"/>
    <n v="-132.91999999999999"/>
    <s v="032"/>
  </r>
  <r>
    <s v="JUN-26"/>
    <x v="1"/>
    <s v="50000"/>
    <x v="3"/>
    <s v="CLS P/R - OT Accrual"/>
    <s v="CLS P/R - OT Accrual"/>
    <s v="591"/>
    <s v="UNSG Santa Cruz Gas Const"/>
    <x v="0"/>
    <n v="-15.22"/>
    <s v="032"/>
  </r>
  <r>
    <s v="MAR-26"/>
    <x v="1"/>
    <s v="50000"/>
    <x v="3"/>
    <s v="CLS P/R - OT Accrual"/>
    <s v="CLS P/R - OT Accrual"/>
    <s v="591"/>
    <s v="UNSG Santa Cruz Gas Const"/>
    <x v="0"/>
    <n v="-121.7"/>
    <s v="032"/>
  </r>
  <r>
    <s v="MAY-26"/>
    <x v="1"/>
    <s v="50000"/>
    <x v="3"/>
    <s v="CLS P/R - OT Accrual"/>
    <s v="CLS P/R - OT Accrual"/>
    <s v="591"/>
    <s v="UNSG Santa Cruz Gas Const"/>
    <x v="0"/>
    <n v="-197.76"/>
    <s v="032"/>
  </r>
  <r>
    <s v="APR-26"/>
    <x v="1"/>
    <s v="50000"/>
    <x v="4"/>
    <s v="UNC P/R - Regular"/>
    <s v="UNC P/R - Regular"/>
    <s v="955"/>
    <s v="Supply Side Planning"/>
    <x v="0"/>
    <n v="57.87"/>
    <s v="002"/>
  </r>
  <r>
    <s v="FEB-26"/>
    <x v="1"/>
    <s v="50000"/>
    <x v="4"/>
    <s v="UNC P/R - Regular"/>
    <s v="UNC P/R - Regular"/>
    <s v="955"/>
    <s v="Supply Side Planning"/>
    <x v="0"/>
    <n v="154.63999999999999"/>
    <s v="002"/>
  </r>
  <r>
    <s v="JAN-26"/>
    <x v="1"/>
    <s v="50000"/>
    <x v="4"/>
    <s v="UNC P/R - Regular"/>
    <s v="UNC P/R - Regular"/>
    <s v="955"/>
    <s v="Supply Side Planning"/>
    <x v="0"/>
    <n v="154.63999999999999"/>
    <s v="002"/>
  </r>
  <r>
    <s v="MAR-26"/>
    <x v="1"/>
    <s v="50000"/>
    <x v="4"/>
    <s v="UNC P/R - Regular"/>
    <s v="UNC P/R - Regular"/>
    <s v="955"/>
    <s v="Supply Side Planning"/>
    <x v="0"/>
    <n v="234.86"/>
    <s v="002"/>
  </r>
  <r>
    <s v="JUN-26"/>
    <x v="1"/>
    <s v="50000"/>
    <x v="4"/>
    <s v="UNC P/R - Regular"/>
    <s v="UNC P/R - Regular"/>
    <s v="850"/>
    <s v="Fuels Management"/>
    <x v="0"/>
    <n v="518.85"/>
    <s v="002"/>
  </r>
  <r>
    <s v="MAR-26"/>
    <x v="1"/>
    <s v="50000"/>
    <x v="4"/>
    <s v="UNC P/R - Regular"/>
    <s v="UNC P/R - Regular"/>
    <s v="850"/>
    <s v="Fuels Management"/>
    <x v="0"/>
    <n v="471.78"/>
    <s v="002"/>
  </r>
  <r>
    <s v="MAR-26"/>
    <x v="1"/>
    <s v="50000"/>
    <x v="4"/>
    <s v="UNC P/R - Regular"/>
    <s v="UNC P/R - Regular"/>
    <s v="805"/>
    <s v="Corp Environmental Services"/>
    <x v="0"/>
    <n v="98.47"/>
    <s v="002"/>
  </r>
  <r>
    <s v="JUN-26"/>
    <x v="1"/>
    <s v="50000"/>
    <x v="4"/>
    <s v="UNC P/R - Regular"/>
    <s v="UNC P/R - Regular"/>
    <s v="673"/>
    <s v="SPG Computers"/>
    <x v="0"/>
    <n v="137"/>
    <s v="002"/>
  </r>
  <r>
    <s v="FEB-26"/>
    <x v="1"/>
    <s v="50000"/>
    <x v="4"/>
    <s v="UNC P/R - Regular"/>
    <s v="UNC P/R - Regular"/>
    <s v="661"/>
    <s v="SPG Personnel Svcs"/>
    <x v="0"/>
    <n v="2759.86"/>
    <s v="002"/>
  </r>
  <r>
    <s v="MAR-26"/>
    <x v="1"/>
    <s v="50000"/>
    <x v="4"/>
    <s v="UNC P/R - Regular"/>
    <s v="UNC P/R - Regular"/>
    <s v="661"/>
    <s v="SPG Personnel Svcs"/>
    <x v="0"/>
    <n v="1668.75"/>
    <s v="002"/>
  </r>
  <r>
    <s v="APR-26"/>
    <x v="1"/>
    <s v="50000"/>
    <x v="4"/>
    <s v="UNC P/R - Regular"/>
    <s v="UNC P/R - Regular"/>
    <s v="593"/>
    <s v="UNSG Gas Operations Mgmt"/>
    <x v="0"/>
    <n v="6999.48"/>
    <s v="032"/>
  </r>
  <r>
    <s v="FEB-26"/>
    <x v="1"/>
    <s v="50000"/>
    <x v="4"/>
    <s v="UNC P/R - Regular"/>
    <s v="UNC P/R - Regular"/>
    <s v="593"/>
    <s v="UNSG Gas Operations Mgmt"/>
    <x v="0"/>
    <n v="4735.5"/>
    <s v="032"/>
  </r>
  <r>
    <s v="JAN-26"/>
    <x v="1"/>
    <s v="50000"/>
    <x v="4"/>
    <s v="UNC P/R - Regular"/>
    <s v="UNC P/R - Regular"/>
    <s v="593"/>
    <s v="UNSG Gas Operations Mgmt"/>
    <x v="0"/>
    <n v="3500.15"/>
    <s v="032"/>
  </r>
  <r>
    <s v="JUN-26"/>
    <x v="1"/>
    <s v="50000"/>
    <x v="4"/>
    <s v="UNC P/R - Regular"/>
    <s v="UNC P/R - Regular"/>
    <s v="593"/>
    <s v="UNSG Gas Operations Mgmt"/>
    <x v="0"/>
    <n v="1266.25"/>
    <s v="032"/>
  </r>
  <r>
    <s v="MAR-26"/>
    <x v="1"/>
    <s v="50000"/>
    <x v="4"/>
    <s v="UNC P/R - Regular"/>
    <s v="UNC P/R - Regular"/>
    <s v="593"/>
    <s v="UNSG Gas Operations Mgmt"/>
    <x v="0"/>
    <n v="4075.79"/>
    <s v="032"/>
  </r>
  <r>
    <s v="MAY-26"/>
    <x v="1"/>
    <s v="50000"/>
    <x v="4"/>
    <s v="UNC P/R - Regular"/>
    <s v="UNC P/R - Regular"/>
    <s v="593"/>
    <s v="UNSG Gas Operations Mgmt"/>
    <x v="0"/>
    <n v="8758.14"/>
    <s v="032"/>
  </r>
  <r>
    <s v="MAY-26"/>
    <x v="1"/>
    <s v="50000"/>
    <x v="4"/>
    <s v="UNC P/R - Regular"/>
    <s v="UNC P/R - Regular"/>
    <s v="592"/>
    <s v="UNSG SC Gas Field Service"/>
    <x v="0"/>
    <n v="3942.32"/>
    <s v="032"/>
  </r>
  <r>
    <s v="APR-26"/>
    <x v="1"/>
    <s v="50000"/>
    <x v="4"/>
    <s v="UNC P/R - Regular"/>
    <s v="UNC P/R - Regular"/>
    <s v="591"/>
    <s v="UNSG Santa Cruz Gas Const"/>
    <x v="0"/>
    <n v="8441.2999999999993"/>
    <s v="032"/>
  </r>
  <r>
    <s v="FEB-26"/>
    <x v="1"/>
    <s v="50000"/>
    <x v="4"/>
    <s v="UNC P/R - Regular"/>
    <s v="UNC P/R - Regular"/>
    <s v="591"/>
    <s v="UNSG Santa Cruz Gas Const"/>
    <x v="0"/>
    <n v="7270.27"/>
    <s v="032"/>
  </r>
  <r>
    <s v="JAN-26"/>
    <x v="1"/>
    <s v="50000"/>
    <x v="4"/>
    <s v="UNC P/R - Regular"/>
    <s v="UNC P/R - Regular"/>
    <s v="591"/>
    <s v="UNSG Santa Cruz Gas Const"/>
    <x v="0"/>
    <n v="5654.65"/>
    <s v="032"/>
  </r>
  <r>
    <s v="JUN-26"/>
    <x v="1"/>
    <s v="50000"/>
    <x v="4"/>
    <s v="UNC P/R - Regular"/>
    <s v="UNC P/R - Regular"/>
    <s v="591"/>
    <s v="UNSG Santa Cruz Gas Const"/>
    <x v="0"/>
    <n v="6603.39"/>
    <s v="032"/>
  </r>
  <r>
    <s v="MAR-26"/>
    <x v="1"/>
    <s v="50000"/>
    <x v="4"/>
    <s v="UNC P/R - Regular"/>
    <s v="UNC P/R - Regular"/>
    <s v="591"/>
    <s v="UNSG Santa Cruz Gas Const"/>
    <x v="0"/>
    <n v="6149.36"/>
    <s v="032"/>
  </r>
  <r>
    <s v="MAY-26"/>
    <x v="1"/>
    <s v="50000"/>
    <x v="4"/>
    <s v="UNC P/R - Regular"/>
    <s v="UNC P/R - Regular"/>
    <s v="591"/>
    <s v="UNSG Santa Cruz Gas Const"/>
    <x v="0"/>
    <n v="10273.299999999999"/>
    <s v="032"/>
  </r>
  <r>
    <s v="APR-26"/>
    <x v="1"/>
    <s v="50000"/>
    <x v="4"/>
    <s v="UNC P/R - Regular"/>
    <s v="UNC P/R - Regular"/>
    <s v="590"/>
    <s v="UNSG QA Training"/>
    <x v="0"/>
    <n v="10752.57"/>
    <s v="032"/>
  </r>
  <r>
    <s v="FEB-26"/>
    <x v="1"/>
    <s v="50000"/>
    <x v="4"/>
    <s v="UNC P/R - Regular"/>
    <s v="UNC P/R - Regular"/>
    <s v="590"/>
    <s v="UNSG QA Training"/>
    <x v="0"/>
    <n v="14576.63"/>
    <s v="032"/>
  </r>
  <r>
    <s v="JAN-26"/>
    <x v="1"/>
    <s v="50000"/>
    <x v="4"/>
    <s v="UNC P/R - Regular"/>
    <s v="UNC P/R - Regular"/>
    <s v="590"/>
    <s v="UNSG QA Training"/>
    <x v="0"/>
    <n v="11989.93"/>
    <s v="032"/>
  </r>
  <r>
    <s v="JUN-26"/>
    <x v="1"/>
    <s v="50000"/>
    <x v="4"/>
    <s v="UNC P/R - Regular"/>
    <s v="UNC P/R - Regular"/>
    <s v="590"/>
    <s v="UNSG QA Training"/>
    <x v="0"/>
    <n v="23346.34"/>
    <s v="032"/>
  </r>
  <r>
    <s v="MAR-26"/>
    <x v="1"/>
    <s v="50000"/>
    <x v="4"/>
    <s v="UNC P/R - Regular"/>
    <s v="UNC P/R - Regular"/>
    <s v="590"/>
    <s v="UNSG QA Training"/>
    <x v="0"/>
    <n v="18111.759999999998"/>
    <s v="032"/>
  </r>
  <r>
    <s v="MAY-26"/>
    <x v="1"/>
    <s v="50000"/>
    <x v="4"/>
    <s v="UNC P/R - Regular"/>
    <s v="UNC P/R - Regular"/>
    <s v="590"/>
    <s v="UNSG QA Training"/>
    <x v="0"/>
    <n v="36260.1"/>
    <s v="032"/>
  </r>
  <r>
    <s v="APR-26"/>
    <x v="1"/>
    <s v="50000"/>
    <x v="4"/>
    <s v="UNC P/R - Regular"/>
    <s v="UNC P/R - Regular"/>
    <s v="589"/>
    <s v="UNSG AZ Gas IT Support"/>
    <x v="0"/>
    <n v="4290.3100000000004"/>
    <s v="032"/>
  </r>
  <r>
    <s v="FEB-26"/>
    <x v="1"/>
    <s v="50000"/>
    <x v="4"/>
    <s v="UNC P/R - Regular"/>
    <s v="UNC P/R - Regular"/>
    <s v="589"/>
    <s v="UNSG AZ Gas IT Support"/>
    <x v="0"/>
    <n v="2824.8"/>
    <s v="032"/>
  </r>
  <r>
    <s v="JAN-26"/>
    <x v="1"/>
    <s v="50000"/>
    <x v="4"/>
    <s v="UNC P/R - Regular"/>
    <s v="UNC P/R - Regular"/>
    <s v="589"/>
    <s v="UNSG AZ Gas IT Support"/>
    <x v="0"/>
    <n v="3980.4"/>
    <s v="032"/>
  </r>
  <r>
    <s v="JUN-26"/>
    <x v="1"/>
    <s v="50000"/>
    <x v="4"/>
    <s v="UNC P/R - Regular"/>
    <s v="UNC P/R - Regular"/>
    <s v="589"/>
    <s v="UNSG AZ Gas IT Support"/>
    <x v="0"/>
    <n v="1724.97"/>
    <s v="032"/>
  </r>
  <r>
    <s v="MAR-26"/>
    <x v="1"/>
    <s v="50000"/>
    <x v="4"/>
    <s v="UNC P/R - Regular"/>
    <s v="UNC P/R - Regular"/>
    <s v="589"/>
    <s v="UNSG AZ Gas IT Support"/>
    <x v="0"/>
    <n v="2919.18"/>
    <s v="032"/>
  </r>
  <r>
    <s v="MAY-26"/>
    <x v="1"/>
    <s v="50000"/>
    <x v="4"/>
    <s v="UNC P/R - Regular"/>
    <s v="UNC P/R - Regular"/>
    <s v="589"/>
    <s v="UNSG AZ Gas IT Support"/>
    <x v="0"/>
    <n v="7519.1"/>
    <s v="032"/>
  </r>
  <r>
    <s v="APR-26"/>
    <x v="1"/>
    <s v="50000"/>
    <x v="4"/>
    <s v="UNC P/R - Regular"/>
    <s v="UNC P/R - Regular"/>
    <s v="587"/>
    <s v="UNSG AZ Gas GIS"/>
    <x v="0"/>
    <n v="2519.5500000000002"/>
    <s v="032"/>
  </r>
  <r>
    <s v="FEB-26"/>
    <x v="1"/>
    <s v="50000"/>
    <x v="4"/>
    <s v="UNC P/R - Regular"/>
    <s v="UNC P/R - Regular"/>
    <s v="587"/>
    <s v="UNSG AZ Gas GIS"/>
    <x v="0"/>
    <n v="3241.58"/>
    <s v="032"/>
  </r>
  <r>
    <s v="JAN-26"/>
    <x v="1"/>
    <s v="50000"/>
    <x v="4"/>
    <s v="UNC P/R - Regular"/>
    <s v="UNC P/R - Regular"/>
    <s v="587"/>
    <s v="UNSG AZ Gas GIS"/>
    <x v="0"/>
    <n v="2174.89"/>
    <s v="032"/>
  </r>
  <r>
    <s v="JUN-26"/>
    <x v="1"/>
    <s v="50000"/>
    <x v="4"/>
    <s v="UNC P/R - Regular"/>
    <s v="UNC P/R - Regular"/>
    <s v="587"/>
    <s v="UNSG AZ Gas GIS"/>
    <x v="0"/>
    <n v="1875.12"/>
    <s v="032"/>
  </r>
  <r>
    <s v="MAR-26"/>
    <x v="1"/>
    <s v="50000"/>
    <x v="4"/>
    <s v="UNC P/R - Regular"/>
    <s v="UNC P/R - Regular"/>
    <s v="587"/>
    <s v="UNSG AZ Gas GIS"/>
    <x v="0"/>
    <n v="3027.2"/>
    <s v="032"/>
  </r>
  <r>
    <s v="MAY-26"/>
    <x v="1"/>
    <s v="50000"/>
    <x v="4"/>
    <s v="UNC P/R - Regular"/>
    <s v="UNC P/R - Regular"/>
    <s v="587"/>
    <s v="UNSG AZ Gas GIS"/>
    <x v="0"/>
    <n v="3698.22"/>
    <s v="032"/>
  </r>
  <r>
    <s v="APR-26"/>
    <x v="1"/>
    <s v="50000"/>
    <x v="4"/>
    <s v="UNC P/R - Regular"/>
    <s v="UNC P/R - Regular"/>
    <s v="585"/>
    <s v="UNSG Arizona Gas Meas &amp; Press"/>
    <x v="0"/>
    <n v="6905.28"/>
    <s v="032"/>
  </r>
  <r>
    <s v="FEB-26"/>
    <x v="1"/>
    <s v="50000"/>
    <x v="4"/>
    <s v="UNC P/R - Regular"/>
    <s v="UNC P/R - Regular"/>
    <s v="585"/>
    <s v="UNSG Arizona Gas Meas &amp; Press"/>
    <x v="0"/>
    <n v="6350.45"/>
    <s v="032"/>
  </r>
  <r>
    <s v="JAN-26"/>
    <x v="1"/>
    <s v="50000"/>
    <x v="4"/>
    <s v="UNC P/R - Regular"/>
    <s v="UNC P/R - Regular"/>
    <s v="585"/>
    <s v="UNSG Arizona Gas Meas &amp; Press"/>
    <x v="0"/>
    <n v="3676.57"/>
    <s v="032"/>
  </r>
  <r>
    <s v="JUN-26"/>
    <x v="1"/>
    <s v="50000"/>
    <x v="4"/>
    <s v="UNC P/R - Regular"/>
    <s v="UNC P/R - Regular"/>
    <s v="585"/>
    <s v="UNSG Arizona Gas Meas &amp; Press"/>
    <x v="0"/>
    <n v="6214.77"/>
    <s v="032"/>
  </r>
  <r>
    <s v="MAR-26"/>
    <x v="1"/>
    <s v="50000"/>
    <x v="4"/>
    <s v="UNC P/R - Regular"/>
    <s v="UNC P/R - Regular"/>
    <s v="585"/>
    <s v="UNSG Arizona Gas Meas &amp; Press"/>
    <x v="0"/>
    <n v="4400.1899999999996"/>
    <s v="032"/>
  </r>
  <r>
    <s v="MAY-26"/>
    <x v="1"/>
    <s v="50000"/>
    <x v="4"/>
    <s v="UNC P/R - Regular"/>
    <s v="UNC P/R - Regular"/>
    <s v="585"/>
    <s v="UNSG Arizona Gas Meas &amp; Press"/>
    <x v="0"/>
    <n v="9837.94"/>
    <s v="032"/>
  </r>
  <r>
    <s v="APR-26"/>
    <x v="1"/>
    <s v="50000"/>
    <x v="4"/>
    <s v="UNC P/R - Regular"/>
    <s v="UNC P/R - Regular"/>
    <s v="584"/>
    <s v="UNSG AZ Cathodic Protection"/>
    <x v="0"/>
    <n v="8115.43"/>
    <s v="032"/>
  </r>
  <r>
    <s v="FEB-26"/>
    <x v="1"/>
    <s v="50000"/>
    <x v="4"/>
    <s v="UNC P/R - Regular"/>
    <s v="UNC P/R - Regular"/>
    <s v="584"/>
    <s v="UNSG AZ Cathodic Protection"/>
    <x v="0"/>
    <n v="7655.44"/>
    <s v="032"/>
  </r>
  <r>
    <s v="JAN-26"/>
    <x v="1"/>
    <s v="50000"/>
    <x v="4"/>
    <s v="UNC P/R - Regular"/>
    <s v="UNC P/R - Regular"/>
    <s v="584"/>
    <s v="UNSG AZ Cathodic Protection"/>
    <x v="0"/>
    <n v="6509.6"/>
    <s v="032"/>
  </r>
  <r>
    <s v="JUN-26"/>
    <x v="1"/>
    <s v="50000"/>
    <x v="4"/>
    <s v="UNC P/R - Regular"/>
    <s v="UNC P/R - Regular"/>
    <s v="584"/>
    <s v="UNSG AZ Cathodic Protection"/>
    <x v="0"/>
    <n v="7310.64"/>
    <s v="032"/>
  </r>
  <r>
    <s v="MAR-26"/>
    <x v="1"/>
    <s v="50000"/>
    <x v="4"/>
    <s v="UNC P/R - Regular"/>
    <s v="UNC P/R - Regular"/>
    <s v="584"/>
    <s v="UNSG AZ Cathodic Protection"/>
    <x v="0"/>
    <n v="7247.93"/>
    <s v="032"/>
  </r>
  <r>
    <s v="MAY-26"/>
    <x v="1"/>
    <s v="50000"/>
    <x v="4"/>
    <s v="UNC P/R - Regular"/>
    <s v="UNC P/R - Regular"/>
    <s v="584"/>
    <s v="UNSG AZ Cathodic Protection"/>
    <x v="0"/>
    <n v="11828.25"/>
    <s v="032"/>
  </r>
  <r>
    <s v="APR-26"/>
    <x v="1"/>
    <s v="50000"/>
    <x v="4"/>
    <s v="UNC P/R - Regular"/>
    <s v="UNC P/R - Regular"/>
    <s v="583"/>
    <s v="UNSG Kingman Gas Const"/>
    <x v="0"/>
    <n v="3004.1"/>
    <s v="032"/>
  </r>
  <r>
    <s v="FEB-26"/>
    <x v="1"/>
    <s v="50000"/>
    <x v="4"/>
    <s v="UNC P/R - Regular"/>
    <s v="UNC P/R - Regular"/>
    <s v="583"/>
    <s v="UNSG Kingman Gas Const"/>
    <x v="0"/>
    <n v="2632.94"/>
    <s v="032"/>
  </r>
  <r>
    <s v="JAN-26"/>
    <x v="1"/>
    <s v="50000"/>
    <x v="4"/>
    <s v="UNC P/R - Regular"/>
    <s v="UNC P/R - Regular"/>
    <s v="583"/>
    <s v="UNSG Kingman Gas Const"/>
    <x v="0"/>
    <n v="2194.12"/>
    <s v="032"/>
  </r>
  <r>
    <s v="JUN-26"/>
    <x v="1"/>
    <s v="50000"/>
    <x v="4"/>
    <s v="UNC P/R - Regular"/>
    <s v="UNC P/R - Regular"/>
    <s v="583"/>
    <s v="UNSG Kingman Gas Const"/>
    <x v="0"/>
    <n v="2574.9499999999998"/>
    <s v="032"/>
  </r>
  <r>
    <s v="MAR-26"/>
    <x v="1"/>
    <s v="50000"/>
    <x v="4"/>
    <s v="UNC P/R - Regular"/>
    <s v="UNC P/R - Regular"/>
    <s v="583"/>
    <s v="UNSG Kingman Gas Const"/>
    <x v="0"/>
    <n v="3031.76"/>
    <s v="032"/>
  </r>
  <r>
    <s v="MAY-26"/>
    <x v="1"/>
    <s v="50000"/>
    <x v="4"/>
    <s v="UNC P/R - Regular"/>
    <s v="UNC P/R - Regular"/>
    <s v="583"/>
    <s v="UNSG Kingman Gas Const"/>
    <x v="0"/>
    <n v="3483.75"/>
    <s v="032"/>
  </r>
  <r>
    <s v="APR-26"/>
    <x v="1"/>
    <s v="50000"/>
    <x v="4"/>
    <s v="UNC P/R - Regular"/>
    <s v="UNC P/R - Regular"/>
    <s v="582"/>
    <s v="UNSG AZ Gas DOT Compliance"/>
    <x v="0"/>
    <n v="25885.17"/>
    <s v="032"/>
  </r>
  <r>
    <s v="FEB-26"/>
    <x v="1"/>
    <s v="50000"/>
    <x v="4"/>
    <s v="UNC P/R - Regular"/>
    <s v="UNC P/R - Regular"/>
    <s v="582"/>
    <s v="UNSG AZ Gas DOT Compliance"/>
    <x v="0"/>
    <n v="24368.01"/>
    <s v="032"/>
  </r>
  <r>
    <s v="JAN-26"/>
    <x v="1"/>
    <s v="50000"/>
    <x v="4"/>
    <s v="UNC P/R - Regular"/>
    <s v="UNC P/R - Regular"/>
    <s v="582"/>
    <s v="UNSG AZ Gas DOT Compliance"/>
    <x v="0"/>
    <n v="15889.05"/>
    <s v="032"/>
  </r>
  <r>
    <s v="JUN-26"/>
    <x v="1"/>
    <s v="50000"/>
    <x v="4"/>
    <s v="UNC P/R - Regular"/>
    <s v="UNC P/R - Regular"/>
    <s v="582"/>
    <s v="UNSG AZ Gas DOT Compliance"/>
    <x v="0"/>
    <n v="22237.55"/>
    <s v="032"/>
  </r>
  <r>
    <s v="MAR-26"/>
    <x v="1"/>
    <s v="50000"/>
    <x v="4"/>
    <s v="UNC P/R - Regular"/>
    <s v="UNC P/R - Regular"/>
    <s v="582"/>
    <s v="UNSG AZ Gas DOT Compliance"/>
    <x v="0"/>
    <n v="22835.67"/>
    <s v="032"/>
  </r>
  <r>
    <s v="MAY-26"/>
    <x v="1"/>
    <s v="50000"/>
    <x v="4"/>
    <s v="UNC P/R - Regular"/>
    <s v="UNC P/R - Regular"/>
    <s v="582"/>
    <s v="UNSG AZ Gas DOT Compliance"/>
    <x v="0"/>
    <n v="32941.279999999999"/>
    <s v="032"/>
  </r>
  <r>
    <s v="JAN-26"/>
    <x v="1"/>
    <s v="50000"/>
    <x v="4"/>
    <s v="UNC P/R - Regular"/>
    <s v="UNC P/R - Regular"/>
    <s v="573"/>
    <s v="UNSG N AZ Gas Cust Serv Mgmt"/>
    <x v="0"/>
    <n v="2186.1799999999998"/>
    <s v="032"/>
  </r>
  <r>
    <s v="JUN-26"/>
    <x v="1"/>
    <s v="50000"/>
    <x v="4"/>
    <s v="UNC P/R - Regular"/>
    <s v="UNC P/R - Regular"/>
    <s v="573"/>
    <s v="UNSG N AZ Gas Cust Serv Mgmt"/>
    <x v="0"/>
    <n v="3269.77"/>
    <s v="032"/>
  </r>
  <r>
    <s v="MAY-26"/>
    <x v="1"/>
    <s v="50000"/>
    <x v="4"/>
    <s v="UNC P/R - Regular"/>
    <s v="UNC P/R - Regular"/>
    <s v="573"/>
    <s v="UNSG N AZ Gas Cust Serv Mgmt"/>
    <x v="0"/>
    <n v="1775.02"/>
    <s v="032"/>
  </r>
  <r>
    <s v="APR-26"/>
    <x v="1"/>
    <s v="50000"/>
    <x v="4"/>
    <s v="UNC P/R - Regular"/>
    <s v="UNC P/R - Regular"/>
    <s v="572"/>
    <s v="UNSG Gas Engineering"/>
    <x v="0"/>
    <n v="5491.58"/>
    <s v="032"/>
  </r>
  <r>
    <s v="FEB-26"/>
    <x v="1"/>
    <s v="50000"/>
    <x v="4"/>
    <s v="UNC P/R - Regular"/>
    <s v="UNC P/R - Regular"/>
    <s v="572"/>
    <s v="UNSG Gas Engineering"/>
    <x v="0"/>
    <n v="10402.61"/>
    <s v="032"/>
  </r>
  <r>
    <s v="JAN-26"/>
    <x v="1"/>
    <s v="50000"/>
    <x v="4"/>
    <s v="UNC P/R - Regular"/>
    <s v="UNC P/R - Regular"/>
    <s v="572"/>
    <s v="UNSG Gas Engineering"/>
    <x v="0"/>
    <n v="10016.450000000001"/>
    <s v="032"/>
  </r>
  <r>
    <s v="JUN-26"/>
    <x v="1"/>
    <s v="50000"/>
    <x v="4"/>
    <s v="UNC P/R - Regular"/>
    <s v="UNC P/R - Regular"/>
    <s v="572"/>
    <s v="UNSG Gas Engineering"/>
    <x v="0"/>
    <n v="4402.8599999999997"/>
    <s v="032"/>
  </r>
  <r>
    <s v="MAR-26"/>
    <x v="1"/>
    <s v="50000"/>
    <x v="4"/>
    <s v="UNC P/R - Regular"/>
    <s v="UNC P/R - Regular"/>
    <s v="572"/>
    <s v="UNSG Gas Engineering"/>
    <x v="0"/>
    <n v="9090.2800000000007"/>
    <s v="032"/>
  </r>
  <r>
    <s v="MAY-26"/>
    <x v="1"/>
    <s v="50000"/>
    <x v="4"/>
    <s v="UNC P/R - Regular"/>
    <s v="UNC P/R - Regular"/>
    <s v="572"/>
    <s v="UNSG Gas Engineering"/>
    <x v="0"/>
    <n v="10209.1"/>
    <s v="032"/>
  </r>
  <r>
    <s v="APR-26"/>
    <x v="1"/>
    <s v="50000"/>
    <x v="4"/>
    <s v="UNC P/R - Regular"/>
    <s v="UNC P/R - Regular"/>
    <s v="568"/>
    <s v="UNSG KGM Gas Field Service"/>
    <x v="0"/>
    <n v="1798.72"/>
    <s v="032"/>
  </r>
  <r>
    <s v="FEB-26"/>
    <x v="1"/>
    <s v="50000"/>
    <x v="4"/>
    <s v="UNC P/R - Regular"/>
    <s v="UNC P/R - Regular"/>
    <s v="568"/>
    <s v="UNSG KGM Gas Field Service"/>
    <x v="0"/>
    <n v="1740.4"/>
    <s v="032"/>
  </r>
  <r>
    <s v="JAN-26"/>
    <x v="1"/>
    <s v="50000"/>
    <x v="4"/>
    <s v="UNC P/R - Regular"/>
    <s v="UNC P/R - Regular"/>
    <s v="568"/>
    <s v="UNSG KGM Gas Field Service"/>
    <x v="0"/>
    <n v="1557.2"/>
    <s v="032"/>
  </r>
  <r>
    <s v="JUN-26"/>
    <x v="1"/>
    <s v="50000"/>
    <x v="4"/>
    <s v="UNC P/R - Regular"/>
    <s v="UNC P/R - Regular"/>
    <s v="568"/>
    <s v="UNSG KGM Gas Field Service"/>
    <x v="0"/>
    <n v="1609.39"/>
    <s v="032"/>
  </r>
  <r>
    <s v="MAR-26"/>
    <x v="1"/>
    <s v="50000"/>
    <x v="4"/>
    <s v="UNC P/R - Regular"/>
    <s v="UNC P/R - Regular"/>
    <s v="568"/>
    <s v="UNSG KGM Gas Field Service"/>
    <x v="0"/>
    <n v="1862.69"/>
    <s v="032"/>
  </r>
  <r>
    <s v="MAY-26"/>
    <x v="1"/>
    <s v="50000"/>
    <x v="4"/>
    <s v="UNC P/R - Regular"/>
    <s v="UNC P/R - Regular"/>
    <s v="568"/>
    <s v="UNSG KGM Gas Field Service"/>
    <x v="0"/>
    <n v="2556.08"/>
    <s v="032"/>
  </r>
  <r>
    <s v="APR-26"/>
    <x v="1"/>
    <s v="50000"/>
    <x v="4"/>
    <s v="UNC P/R - Regular"/>
    <s v="UNC P/R - Regular"/>
    <s v="567"/>
    <s v="UNSG KGM Dist Gas Ops Mgmt"/>
    <x v="0"/>
    <n v="4151.46"/>
    <s v="032"/>
  </r>
  <r>
    <s v="FEB-26"/>
    <x v="1"/>
    <s v="50000"/>
    <x v="4"/>
    <s v="UNC P/R - Regular"/>
    <s v="UNC P/R - Regular"/>
    <s v="567"/>
    <s v="UNSG KGM Dist Gas Ops Mgmt"/>
    <x v="0"/>
    <n v="3425.95"/>
    <s v="032"/>
  </r>
  <r>
    <s v="JAN-26"/>
    <x v="1"/>
    <s v="50000"/>
    <x v="4"/>
    <s v="UNC P/R - Regular"/>
    <s v="UNC P/R - Regular"/>
    <s v="567"/>
    <s v="UNSG KGM Dist Gas Ops Mgmt"/>
    <x v="0"/>
    <n v="1880.92"/>
    <s v="032"/>
  </r>
  <r>
    <s v="JUN-26"/>
    <x v="1"/>
    <s v="50000"/>
    <x v="4"/>
    <s v="UNC P/R - Regular"/>
    <s v="UNC P/R - Regular"/>
    <s v="567"/>
    <s v="UNSG KGM Dist Gas Ops Mgmt"/>
    <x v="0"/>
    <n v="3113.59"/>
    <s v="032"/>
  </r>
  <r>
    <s v="MAR-26"/>
    <x v="1"/>
    <s v="50000"/>
    <x v="4"/>
    <s v="UNC P/R - Regular"/>
    <s v="UNC P/R - Regular"/>
    <s v="567"/>
    <s v="UNSG KGM Dist Gas Ops Mgmt"/>
    <x v="0"/>
    <n v="3755.11"/>
    <s v="032"/>
  </r>
  <r>
    <s v="MAY-26"/>
    <x v="1"/>
    <s v="50000"/>
    <x v="4"/>
    <s v="UNC P/R - Regular"/>
    <s v="UNC P/R - Regular"/>
    <s v="567"/>
    <s v="UNSG KGM Dist Gas Ops Mgmt"/>
    <x v="0"/>
    <n v="6019.62"/>
    <s v="032"/>
  </r>
  <r>
    <s v="MAY-26"/>
    <x v="1"/>
    <s v="50000"/>
    <x v="4"/>
    <s v="UNC P/R - Regular"/>
    <s v="UNC P/R - Regular"/>
    <s v="564"/>
    <s v="UNSG Cottonwood Gas Const"/>
    <x v="0"/>
    <n v="647.52"/>
    <s v="032"/>
  </r>
  <r>
    <s v="APR-26"/>
    <x v="1"/>
    <s v="50000"/>
    <x v="4"/>
    <s v="UNC P/R - Regular"/>
    <s v="UNC P/R - Regular"/>
    <s v="563"/>
    <s v="UNSG Verde Valley Gas Ops Mgt"/>
    <x v="0"/>
    <n v="3741.94"/>
    <s v="032"/>
  </r>
  <r>
    <s v="FEB-26"/>
    <x v="1"/>
    <s v="50000"/>
    <x v="4"/>
    <s v="UNC P/R - Regular"/>
    <s v="UNC P/R - Regular"/>
    <s v="563"/>
    <s v="UNSG Verde Valley Gas Ops Mgt"/>
    <x v="0"/>
    <n v="5466.45"/>
    <s v="032"/>
  </r>
  <r>
    <s v="JAN-26"/>
    <x v="1"/>
    <s v="50000"/>
    <x v="4"/>
    <s v="UNC P/R - Regular"/>
    <s v="UNC P/R - Regular"/>
    <s v="563"/>
    <s v="UNSG Verde Valley Gas Ops Mgt"/>
    <x v="0"/>
    <n v="1916.81"/>
    <s v="032"/>
  </r>
  <r>
    <s v="JUN-26"/>
    <x v="1"/>
    <s v="50000"/>
    <x v="4"/>
    <s v="UNC P/R - Regular"/>
    <s v="UNC P/R - Regular"/>
    <s v="563"/>
    <s v="UNSG Verde Valley Gas Ops Mgt"/>
    <x v="0"/>
    <n v="4695.7700000000004"/>
    <s v="032"/>
  </r>
  <r>
    <s v="MAR-26"/>
    <x v="1"/>
    <s v="50000"/>
    <x v="4"/>
    <s v="UNC P/R - Regular"/>
    <s v="UNC P/R - Regular"/>
    <s v="563"/>
    <s v="UNSG Verde Valley Gas Ops Mgt"/>
    <x v="0"/>
    <n v="5395.82"/>
    <s v="032"/>
  </r>
  <r>
    <s v="MAY-26"/>
    <x v="1"/>
    <s v="50000"/>
    <x v="4"/>
    <s v="UNC P/R - Regular"/>
    <s v="UNC P/R - Regular"/>
    <s v="563"/>
    <s v="UNSG Verde Valley Gas Ops Mgt"/>
    <x v="0"/>
    <n v="5282.75"/>
    <s v="032"/>
  </r>
  <r>
    <s v="MAY-26"/>
    <x v="1"/>
    <s v="50000"/>
    <x v="4"/>
    <s v="UNC P/R - Regular"/>
    <s v="UNC P/R - Regular"/>
    <s v="561"/>
    <s v="UNSG Prescott Gas Const"/>
    <x v="0"/>
    <n v="201.18"/>
    <s v="032"/>
  </r>
  <r>
    <s v="APR-26"/>
    <x v="1"/>
    <s v="50000"/>
    <x v="4"/>
    <s v="UNC P/R - Regular"/>
    <s v="UNC P/R - Regular"/>
    <s v="560"/>
    <s v="UNSG Prescott Gas Ops Mgmt"/>
    <x v="0"/>
    <n v="4947.78"/>
    <s v="032"/>
  </r>
  <r>
    <s v="FEB-26"/>
    <x v="1"/>
    <s v="50000"/>
    <x v="4"/>
    <s v="UNC P/R - Regular"/>
    <s v="UNC P/R - Regular"/>
    <s v="560"/>
    <s v="UNSG Prescott Gas Ops Mgmt"/>
    <x v="0"/>
    <n v="3816.03"/>
    <s v="032"/>
  </r>
  <r>
    <s v="JAN-26"/>
    <x v="1"/>
    <s v="50000"/>
    <x v="4"/>
    <s v="UNC P/R - Regular"/>
    <s v="UNC P/R - Regular"/>
    <s v="560"/>
    <s v="UNSG Prescott Gas Ops Mgmt"/>
    <x v="0"/>
    <n v="3191.59"/>
    <s v="032"/>
  </r>
  <r>
    <s v="JUN-26"/>
    <x v="1"/>
    <s v="50000"/>
    <x v="4"/>
    <s v="UNC P/R - Regular"/>
    <s v="UNC P/R - Regular"/>
    <s v="560"/>
    <s v="UNSG Prescott Gas Ops Mgmt"/>
    <x v="0"/>
    <n v="4302.42"/>
    <s v="032"/>
  </r>
  <r>
    <s v="MAR-26"/>
    <x v="1"/>
    <s v="50000"/>
    <x v="4"/>
    <s v="UNC P/R - Regular"/>
    <s v="UNC P/R - Regular"/>
    <s v="560"/>
    <s v="UNSG Prescott Gas Ops Mgmt"/>
    <x v="0"/>
    <n v="4226.8599999999997"/>
    <s v="032"/>
  </r>
  <r>
    <s v="MAY-26"/>
    <x v="1"/>
    <s v="50000"/>
    <x v="4"/>
    <s v="UNC P/R - Regular"/>
    <s v="UNC P/R - Regular"/>
    <s v="560"/>
    <s v="UNSG Prescott Gas Ops Mgmt"/>
    <x v="0"/>
    <n v="5879.97"/>
    <s v="032"/>
  </r>
  <r>
    <s v="MAY-26"/>
    <x v="1"/>
    <s v="50000"/>
    <x v="4"/>
    <s v="UNC P/R - Regular"/>
    <s v="UNC P/R - Regular"/>
    <s v="557"/>
    <s v="UNSG Flagstaff Gas Const"/>
    <x v="0"/>
    <n v="803.54"/>
    <s v="032"/>
  </r>
  <r>
    <s v="APR-26"/>
    <x v="1"/>
    <s v="50000"/>
    <x v="4"/>
    <s v="UNC P/R - Regular"/>
    <s v="UNC P/R - Regular"/>
    <s v="556"/>
    <s v="UNSG LH Gas Operations Mgmt"/>
    <x v="0"/>
    <n v="2208.66"/>
    <s v="032"/>
  </r>
  <r>
    <s v="FEB-26"/>
    <x v="1"/>
    <s v="50000"/>
    <x v="4"/>
    <s v="UNC P/R - Regular"/>
    <s v="UNC P/R - Regular"/>
    <s v="556"/>
    <s v="UNSG LH Gas Operations Mgmt"/>
    <x v="0"/>
    <n v="2039.92"/>
    <s v="032"/>
  </r>
  <r>
    <s v="JAN-26"/>
    <x v="1"/>
    <s v="50000"/>
    <x v="4"/>
    <s v="UNC P/R - Regular"/>
    <s v="UNC P/R - Regular"/>
    <s v="556"/>
    <s v="UNSG LH Gas Operations Mgmt"/>
    <x v="0"/>
    <n v="1748.51"/>
    <s v="032"/>
  </r>
  <r>
    <s v="JUN-26"/>
    <x v="1"/>
    <s v="50000"/>
    <x v="4"/>
    <s v="UNC P/R - Regular"/>
    <s v="UNC P/R - Regular"/>
    <s v="556"/>
    <s v="UNSG LH Gas Operations Mgmt"/>
    <x v="0"/>
    <n v="1957.67"/>
    <s v="032"/>
  </r>
  <r>
    <s v="MAR-26"/>
    <x v="1"/>
    <s v="50000"/>
    <x v="4"/>
    <s v="UNC P/R - Regular"/>
    <s v="UNC P/R - Regular"/>
    <s v="556"/>
    <s v="UNSG LH Gas Operations Mgmt"/>
    <x v="0"/>
    <n v="2520.98"/>
    <s v="032"/>
  </r>
  <r>
    <s v="MAY-26"/>
    <x v="1"/>
    <s v="50000"/>
    <x v="4"/>
    <s v="UNC P/R - Regular"/>
    <s v="UNC P/R - Regular"/>
    <s v="556"/>
    <s v="UNSG LH Gas Operations Mgmt"/>
    <x v="0"/>
    <n v="3965.55"/>
    <s v="032"/>
  </r>
  <r>
    <s v="APR-26"/>
    <x v="1"/>
    <s v="50000"/>
    <x v="4"/>
    <s v="UNC P/R - Regular"/>
    <s v="UNC P/R - Regular"/>
    <s v="555"/>
    <s v="UNSG Show Low Gas Ops Mgmt"/>
    <x v="0"/>
    <n v="3874.96"/>
    <s v="032"/>
  </r>
  <r>
    <s v="FEB-26"/>
    <x v="1"/>
    <s v="50000"/>
    <x v="4"/>
    <s v="UNC P/R - Regular"/>
    <s v="UNC P/R - Regular"/>
    <s v="555"/>
    <s v="UNSG Show Low Gas Ops Mgmt"/>
    <x v="0"/>
    <n v="3152.77"/>
    <s v="032"/>
  </r>
  <r>
    <s v="JAN-26"/>
    <x v="1"/>
    <s v="50000"/>
    <x v="4"/>
    <s v="UNC P/R - Regular"/>
    <s v="UNC P/R - Regular"/>
    <s v="555"/>
    <s v="UNSG Show Low Gas Ops Mgmt"/>
    <x v="0"/>
    <n v="2955.72"/>
    <s v="032"/>
  </r>
  <r>
    <s v="JUN-26"/>
    <x v="1"/>
    <s v="50000"/>
    <x v="4"/>
    <s v="UNC P/R - Regular"/>
    <s v="UNC P/R - Regular"/>
    <s v="555"/>
    <s v="UNSG Show Low Gas Ops Mgmt"/>
    <x v="0"/>
    <n v="3059.18"/>
    <s v="032"/>
  </r>
  <r>
    <s v="MAR-26"/>
    <x v="1"/>
    <s v="50000"/>
    <x v="4"/>
    <s v="UNC P/R - Regular"/>
    <s v="UNC P/R - Regular"/>
    <s v="555"/>
    <s v="UNSG Show Low Gas Ops Mgmt"/>
    <x v="0"/>
    <n v="3280.52"/>
    <s v="032"/>
  </r>
  <r>
    <s v="MAY-26"/>
    <x v="1"/>
    <s v="50000"/>
    <x v="4"/>
    <s v="UNC P/R - Regular"/>
    <s v="UNC P/R - Regular"/>
    <s v="555"/>
    <s v="UNSG Show Low Gas Ops Mgmt"/>
    <x v="0"/>
    <n v="4894.6899999999996"/>
    <s v="032"/>
  </r>
  <r>
    <s v="APR-26"/>
    <x v="1"/>
    <s v="50000"/>
    <x v="4"/>
    <s v="UNC P/R - Regular"/>
    <s v="UNC P/R - Regular"/>
    <s v="553"/>
    <s v="UNSG Flagstaff Gas Ops Mgmt"/>
    <x v="0"/>
    <n v="3363.76"/>
    <s v="032"/>
  </r>
  <r>
    <s v="FEB-26"/>
    <x v="1"/>
    <s v="50000"/>
    <x v="4"/>
    <s v="UNC P/R - Regular"/>
    <s v="UNC P/R - Regular"/>
    <s v="553"/>
    <s v="UNSG Flagstaff Gas Ops Mgmt"/>
    <x v="0"/>
    <n v="4625"/>
    <s v="032"/>
  </r>
  <r>
    <s v="JAN-26"/>
    <x v="1"/>
    <s v="50000"/>
    <x v="4"/>
    <s v="UNC P/R - Regular"/>
    <s v="UNC P/R - Regular"/>
    <s v="553"/>
    <s v="UNSG Flagstaff Gas Ops Mgmt"/>
    <x v="0"/>
    <n v="2312.5"/>
    <s v="032"/>
  </r>
  <r>
    <s v="JUN-26"/>
    <x v="1"/>
    <s v="50000"/>
    <x v="4"/>
    <s v="UNC P/R - Regular"/>
    <s v="UNC P/R - Regular"/>
    <s v="553"/>
    <s v="UNSG Flagstaff Gas Ops Mgmt"/>
    <x v="0"/>
    <n v="3493.14"/>
    <s v="032"/>
  </r>
  <r>
    <s v="MAR-26"/>
    <x v="1"/>
    <s v="50000"/>
    <x v="4"/>
    <s v="UNC P/R - Regular"/>
    <s v="UNC P/R - Regular"/>
    <s v="553"/>
    <s v="UNSG Flagstaff Gas Ops Mgmt"/>
    <x v="0"/>
    <n v="3052.5"/>
    <s v="032"/>
  </r>
  <r>
    <s v="MAY-26"/>
    <x v="1"/>
    <s v="50000"/>
    <x v="4"/>
    <s v="UNC P/R - Regular"/>
    <s v="UNC P/R - Regular"/>
    <s v="553"/>
    <s v="UNSG Flagstaff Gas Ops Mgmt"/>
    <x v="0"/>
    <n v="5239.71"/>
    <s v="032"/>
  </r>
  <r>
    <s v="APR-26"/>
    <x v="1"/>
    <s v="50000"/>
    <x v="4"/>
    <s v="UNC P/R - Regular"/>
    <s v="UNC P/R - Regular"/>
    <s v="550"/>
    <s v="UNSG Arizona Gas Admin"/>
    <x v="0"/>
    <n v="33669.01"/>
    <s v="032"/>
  </r>
  <r>
    <s v="FEB-26"/>
    <x v="1"/>
    <s v="50000"/>
    <x v="4"/>
    <s v="UNC P/R - Regular"/>
    <s v="UNC P/R - Regular"/>
    <s v="550"/>
    <s v="UNSG Arizona Gas Admin"/>
    <x v="0"/>
    <n v="37844.17"/>
    <s v="032"/>
  </r>
  <r>
    <s v="JAN-26"/>
    <x v="1"/>
    <s v="50000"/>
    <x v="4"/>
    <s v="UNC P/R - Regular"/>
    <s v="UNC P/R - Regular"/>
    <s v="550"/>
    <s v="UNSG Arizona Gas Admin"/>
    <x v="0"/>
    <n v="26353.86"/>
    <s v="032"/>
  </r>
  <r>
    <s v="JUN-26"/>
    <x v="1"/>
    <s v="50000"/>
    <x v="4"/>
    <s v="UNC P/R - Regular"/>
    <s v="UNC P/R - Regular"/>
    <s v="550"/>
    <s v="UNSG Arizona Gas Admin"/>
    <x v="0"/>
    <n v="28879.200000000001"/>
    <s v="032"/>
  </r>
  <r>
    <s v="MAR-26"/>
    <x v="1"/>
    <s v="50000"/>
    <x v="4"/>
    <s v="UNC P/R - Regular"/>
    <s v="UNC P/R - Regular"/>
    <s v="550"/>
    <s v="UNSG Arizona Gas Admin"/>
    <x v="0"/>
    <n v="37717.46"/>
    <s v="032"/>
  </r>
  <r>
    <s v="MAY-26"/>
    <x v="1"/>
    <s v="50000"/>
    <x v="4"/>
    <s v="UNC P/R - Regular"/>
    <s v="UNC P/R - Regular"/>
    <s v="550"/>
    <s v="UNSG Arizona Gas Admin"/>
    <x v="0"/>
    <n v="50563.64"/>
    <s v="032"/>
  </r>
  <r>
    <s v="APR-26"/>
    <x v="1"/>
    <s v="50000"/>
    <x v="4"/>
    <s v="UNC P/R - Regular"/>
    <s v="UNC P/R - Regular"/>
    <s v="526"/>
    <s v="UNSE Santa Cruz Electric Mgmt"/>
    <x v="0"/>
    <n v="4909.3900000000003"/>
    <s v="033"/>
  </r>
  <r>
    <s v="FEB-26"/>
    <x v="1"/>
    <s v="50000"/>
    <x v="4"/>
    <s v="UNC P/R - Regular"/>
    <s v="UNC P/R - Regular"/>
    <s v="526"/>
    <s v="UNSE Santa Cruz Electric Mgmt"/>
    <x v="0"/>
    <n v="7040.74"/>
    <s v="033"/>
  </r>
  <r>
    <s v="JAN-26"/>
    <x v="1"/>
    <s v="50000"/>
    <x v="4"/>
    <s v="UNC P/R - Regular"/>
    <s v="UNC P/R - Regular"/>
    <s v="526"/>
    <s v="UNSE Santa Cruz Electric Mgmt"/>
    <x v="0"/>
    <n v="5415.79"/>
    <s v="033"/>
  </r>
  <r>
    <s v="JUN-26"/>
    <x v="1"/>
    <s v="50000"/>
    <x v="4"/>
    <s v="UNC P/R - Regular"/>
    <s v="UNC P/R - Regular"/>
    <s v="526"/>
    <s v="UNSE Santa Cruz Electric Mgmt"/>
    <x v="0"/>
    <n v="4363.91"/>
    <s v="033"/>
  </r>
  <r>
    <s v="MAR-26"/>
    <x v="1"/>
    <s v="50000"/>
    <x v="4"/>
    <s v="UNC P/R - Regular"/>
    <s v="UNC P/R - Regular"/>
    <s v="526"/>
    <s v="UNSE Santa Cruz Electric Mgmt"/>
    <x v="0"/>
    <n v="7727.59"/>
    <s v="033"/>
  </r>
  <r>
    <s v="MAY-26"/>
    <x v="1"/>
    <s v="50000"/>
    <x v="4"/>
    <s v="UNC P/R - Regular"/>
    <s v="UNC P/R - Regular"/>
    <s v="526"/>
    <s v="UNSE Santa Cruz Electric Mgmt"/>
    <x v="0"/>
    <n v="7773.21"/>
    <s v="033"/>
  </r>
  <r>
    <s v="FEB-26"/>
    <x v="1"/>
    <s v="50000"/>
    <x v="4"/>
    <s v="UNC P/R - Regular"/>
    <s v="UNC P/R - Regular"/>
    <s v="518"/>
    <s v="UNSE Mohave Electric IS"/>
    <x v="0"/>
    <n v="1229.8499999999999"/>
    <s v="033"/>
  </r>
  <r>
    <s v="JAN-26"/>
    <x v="1"/>
    <s v="50000"/>
    <x v="4"/>
    <s v="UNC P/R - Regular"/>
    <s v="UNC P/R - Regular"/>
    <s v="518"/>
    <s v="UNSE Mohave Electric IS"/>
    <x v="0"/>
    <n v="874.56"/>
    <s v="033"/>
  </r>
  <r>
    <s v="JUN-26"/>
    <x v="1"/>
    <s v="50000"/>
    <x v="4"/>
    <s v="UNC P/R - Regular"/>
    <s v="UNC P/R - Regular"/>
    <s v="518"/>
    <s v="UNSE Mohave Electric IS"/>
    <x v="0"/>
    <n v="1299.5"/>
    <s v="033"/>
  </r>
  <r>
    <s v="MAR-26"/>
    <x v="1"/>
    <s v="50000"/>
    <x v="4"/>
    <s v="UNC P/R - Regular"/>
    <s v="UNC P/R - Regular"/>
    <s v="518"/>
    <s v="UNSE Mohave Electric IS"/>
    <x v="0"/>
    <n v="661.44"/>
    <s v="033"/>
  </r>
  <r>
    <s v="MAY-26"/>
    <x v="1"/>
    <s v="50000"/>
    <x v="4"/>
    <s v="UNC P/R - Regular"/>
    <s v="UNC P/R - Regular"/>
    <s v="518"/>
    <s v="UNSE Mohave Electric IS"/>
    <x v="0"/>
    <n v="1525.5"/>
    <s v="033"/>
  </r>
  <r>
    <s v="APR-26"/>
    <x v="1"/>
    <s v="50000"/>
    <x v="4"/>
    <s v="UNC P/R - Regular"/>
    <s v="UNC P/R - Regular"/>
    <s v="515"/>
    <s v="UNSE Kingman Electric Eng"/>
    <x v="0"/>
    <n v="188.64"/>
    <s v="033"/>
  </r>
  <r>
    <s v="FEB-26"/>
    <x v="1"/>
    <s v="50000"/>
    <x v="4"/>
    <s v="UNC P/R - Regular"/>
    <s v="UNC P/R - Regular"/>
    <s v="515"/>
    <s v="UNSE Kingman Electric Eng"/>
    <x v="0"/>
    <n v="474.52"/>
    <s v="033"/>
  </r>
  <r>
    <s v="JAN-26"/>
    <x v="1"/>
    <s v="50000"/>
    <x v="4"/>
    <s v="UNC P/R - Regular"/>
    <s v="UNC P/R - Regular"/>
    <s v="515"/>
    <s v="UNSE Kingman Electric Eng"/>
    <x v="0"/>
    <n v="1310.57"/>
    <s v="033"/>
  </r>
  <r>
    <s v="JUN-26"/>
    <x v="1"/>
    <s v="50000"/>
    <x v="4"/>
    <s v="UNC P/R - Regular"/>
    <s v="UNC P/R - Regular"/>
    <s v="515"/>
    <s v="UNSE Kingman Electric Eng"/>
    <x v="0"/>
    <n v="141.47999999999999"/>
    <s v="033"/>
  </r>
  <r>
    <s v="MAY-26"/>
    <x v="1"/>
    <s v="50000"/>
    <x v="4"/>
    <s v="UNC P/R - Regular"/>
    <s v="UNC P/R - Regular"/>
    <s v="515"/>
    <s v="UNSE Kingman Electric Eng"/>
    <x v="0"/>
    <n v="235.8"/>
    <s v="033"/>
  </r>
  <r>
    <s v="APR-26"/>
    <x v="1"/>
    <s v="50000"/>
    <x v="4"/>
    <s v="UNC P/R - Regular"/>
    <s v="UNC P/R - Regular"/>
    <s v="513"/>
    <s v="UNSE Mohave Electric Ops Mgmt"/>
    <x v="0"/>
    <n v="2000.67"/>
    <s v="033"/>
  </r>
  <r>
    <s v="FEB-26"/>
    <x v="1"/>
    <s v="50000"/>
    <x v="4"/>
    <s v="UNC P/R - Regular"/>
    <s v="UNC P/R - Regular"/>
    <s v="513"/>
    <s v="UNSE Mohave Electric Ops Mgmt"/>
    <x v="0"/>
    <n v="2312.1999999999998"/>
    <s v="033"/>
  </r>
  <r>
    <s v="JAN-26"/>
    <x v="1"/>
    <s v="50000"/>
    <x v="4"/>
    <s v="UNC P/R - Regular"/>
    <s v="UNC P/R - Regular"/>
    <s v="513"/>
    <s v="UNSE Mohave Electric Ops Mgmt"/>
    <x v="0"/>
    <n v="730.16"/>
    <s v="033"/>
  </r>
  <r>
    <s v="JUN-26"/>
    <x v="1"/>
    <s v="50000"/>
    <x v="4"/>
    <s v="UNC P/R - Regular"/>
    <s v="UNC P/R - Regular"/>
    <s v="513"/>
    <s v="UNSE Mohave Electric Ops Mgmt"/>
    <x v="0"/>
    <n v="2375.8000000000002"/>
    <s v="033"/>
  </r>
  <r>
    <s v="MAR-26"/>
    <x v="1"/>
    <s v="50000"/>
    <x v="4"/>
    <s v="UNC P/R - Regular"/>
    <s v="UNC P/R - Regular"/>
    <s v="513"/>
    <s v="UNSE Mohave Electric Ops Mgmt"/>
    <x v="0"/>
    <n v="2467.36"/>
    <s v="033"/>
  </r>
  <r>
    <s v="MAY-26"/>
    <x v="1"/>
    <s v="50000"/>
    <x v="4"/>
    <s v="UNC P/R - Regular"/>
    <s v="UNC P/R - Regular"/>
    <s v="513"/>
    <s v="UNSE Mohave Electric Ops Mgmt"/>
    <x v="0"/>
    <n v="3751.26"/>
    <s v="033"/>
  </r>
  <r>
    <s v="APR-26"/>
    <x v="1"/>
    <s v="50000"/>
    <x v="4"/>
    <s v="UNC P/R - Regular"/>
    <s v="UNC P/R - Regular"/>
    <s v="512"/>
    <s v="UNSE Mohave Elec Admin"/>
    <x v="0"/>
    <n v="3594.73"/>
    <s v="033"/>
  </r>
  <r>
    <s v="FEB-26"/>
    <x v="1"/>
    <s v="50000"/>
    <x v="4"/>
    <s v="UNC P/R - Regular"/>
    <s v="UNC P/R - Regular"/>
    <s v="512"/>
    <s v="UNSE Mohave Elec Admin"/>
    <x v="0"/>
    <n v="4584.07"/>
    <m/>
  </r>
  <r>
    <s v="JAN-26"/>
    <x v="1"/>
    <s v="50000"/>
    <x v="4"/>
    <s v="UNC P/R - Regular"/>
    <s v="UNC P/R - Regular"/>
    <s v="512"/>
    <s v="UNSE Mohave Elec Admin"/>
    <x v="0"/>
    <n v="1624.73"/>
    <s v="033"/>
  </r>
  <r>
    <s v="JUN-26"/>
    <x v="1"/>
    <s v="50000"/>
    <x v="4"/>
    <s v="UNC P/R - Regular"/>
    <s v="UNC P/R - Regular"/>
    <s v="512"/>
    <s v="UNSE Mohave Elec Admin"/>
    <x v="0"/>
    <n v="2680.83"/>
    <s v="033"/>
  </r>
  <r>
    <s v="MAR-26"/>
    <x v="1"/>
    <s v="50000"/>
    <x v="4"/>
    <s v="UNC P/R - Regular"/>
    <s v="UNC P/R - Regular"/>
    <s v="512"/>
    <s v="UNSE Mohave Elec Admin"/>
    <x v="0"/>
    <n v="3768.8"/>
    <s v="033"/>
  </r>
  <r>
    <s v="MAY-26"/>
    <x v="1"/>
    <s v="50000"/>
    <x v="4"/>
    <s v="UNC P/R - Regular"/>
    <s v="UNC P/R - Regular"/>
    <s v="512"/>
    <s v="UNSE Mohave Elec Admin"/>
    <x v="0"/>
    <n v="1888.76"/>
    <s v="033"/>
  </r>
  <r>
    <s v="APR-26"/>
    <x v="1"/>
    <s v="50000"/>
    <x v="4"/>
    <s v="UNC P/R - Regular"/>
    <s v="UNC P/R - Regular"/>
    <s v="400"/>
    <s v="Capital Resources"/>
    <x v="0"/>
    <n v="10251.44"/>
    <s v="002"/>
  </r>
  <r>
    <s v="FEB-26"/>
    <x v="1"/>
    <s v="50000"/>
    <x v="4"/>
    <s v="UNC P/R - Regular"/>
    <s v="UNC P/R - Regular"/>
    <s v="400"/>
    <s v="Capital Resources"/>
    <x v="0"/>
    <n v="9852.9599999999991"/>
    <s v="002"/>
  </r>
  <r>
    <s v="JAN-26"/>
    <x v="1"/>
    <s v="50000"/>
    <x v="4"/>
    <s v="UNC P/R - Regular"/>
    <s v="UNC P/R - Regular"/>
    <s v="400"/>
    <s v="Capital Resources"/>
    <x v="0"/>
    <n v="7061.4"/>
    <s v="002"/>
  </r>
  <r>
    <s v="JUN-26"/>
    <x v="1"/>
    <s v="50000"/>
    <x v="4"/>
    <s v="UNC P/R - Regular"/>
    <s v="UNC P/R - Regular"/>
    <s v="400"/>
    <s v="Capital Resources"/>
    <x v="0"/>
    <n v="9575.7199999999993"/>
    <s v="002"/>
  </r>
  <r>
    <s v="MAR-26"/>
    <x v="1"/>
    <s v="50000"/>
    <x v="4"/>
    <s v="UNC P/R - Regular"/>
    <s v="UNC P/R - Regular"/>
    <s v="400"/>
    <s v="Capital Resources"/>
    <x v="0"/>
    <n v="9625.36"/>
    <s v="002"/>
  </r>
  <r>
    <s v="MAY-26"/>
    <x v="1"/>
    <s v="50000"/>
    <x v="4"/>
    <s v="UNC P/R - Regular"/>
    <s v="UNC P/R - Regular"/>
    <s v="400"/>
    <s v="Capital Resources"/>
    <x v="0"/>
    <n v="12892.31"/>
    <s v="002"/>
  </r>
  <r>
    <s v="FEB-26"/>
    <x v="1"/>
    <s v="50000"/>
    <x v="4"/>
    <s v="UNC P/R - Regular"/>
    <s v="UNC P/R - Regular"/>
    <s v="386"/>
    <s v="Regulatory Services"/>
    <x v="0"/>
    <n v="1024.1300000000001"/>
    <s v="002"/>
  </r>
  <r>
    <s v="MAR-26"/>
    <x v="1"/>
    <s v="50000"/>
    <x v="4"/>
    <s v="UNC P/R - Regular"/>
    <s v="UNC P/R - Regular"/>
    <s v="386"/>
    <s v="Regulatory Services"/>
    <x v="0"/>
    <n v="1030.77"/>
    <s v="002"/>
  </r>
  <r>
    <s v="APR-26"/>
    <x v="1"/>
    <s v="50000"/>
    <x v="4"/>
    <s v="UNC P/R - Regular"/>
    <s v="UNC P/R - Regular"/>
    <s v="381"/>
    <s v="Rates"/>
    <x v="0"/>
    <n v="8528.14"/>
    <s v="002"/>
  </r>
  <r>
    <s v="FEB-26"/>
    <x v="1"/>
    <s v="50000"/>
    <x v="4"/>
    <s v="UNC P/R - Regular"/>
    <s v="UNC P/R - Regular"/>
    <s v="381"/>
    <s v="Rates"/>
    <x v="0"/>
    <n v="20733.72"/>
    <s v="002"/>
  </r>
  <r>
    <s v="FEB-26"/>
    <x v="1"/>
    <s v="50000"/>
    <x v="4"/>
    <m/>
    <s v="UNC P/R - Regular"/>
    <s v="381"/>
    <s v="Rates"/>
    <x v="0"/>
    <n v="-110454.42"/>
    <s v="002"/>
  </r>
  <r>
    <s v="JAN-26"/>
    <x v="1"/>
    <s v="50000"/>
    <x v="4"/>
    <s v="UNC P/R - Regular"/>
    <s v="UNC P/R - Regular"/>
    <s v="381"/>
    <s v="Rates"/>
    <x v="0"/>
    <n v="7599.53"/>
    <s v="002"/>
  </r>
  <r>
    <s v="JUN-26"/>
    <x v="1"/>
    <s v="50000"/>
    <x v="4"/>
    <s v="UNC P/R - Regular"/>
    <s v="UNC P/R - Regular"/>
    <s v="381"/>
    <s v="Rates"/>
    <x v="0"/>
    <n v="9405.34"/>
    <s v="002"/>
  </r>
  <r>
    <s v="MAR-26"/>
    <x v="1"/>
    <s v="50000"/>
    <x v="4"/>
    <s v="UNC P/R - Regular"/>
    <s v="UNC P/R - Regular"/>
    <s v="381"/>
    <s v="Rates"/>
    <x v="0"/>
    <n v="33663.870000000003"/>
    <s v="002"/>
  </r>
  <r>
    <s v="MAY-26"/>
    <x v="1"/>
    <s v="50000"/>
    <x v="4"/>
    <s v="UNC P/R - Regular"/>
    <s v="UNC P/R - Regular"/>
    <s v="381"/>
    <s v="Rates"/>
    <x v="0"/>
    <n v="12790.22"/>
    <s v="002"/>
  </r>
  <r>
    <s v="APR-26"/>
    <x v="1"/>
    <s v="50000"/>
    <x v="4"/>
    <s v="UNC P/R - Regular"/>
    <s v="UNC P/R - Regular"/>
    <s v="370"/>
    <s v="Budget, Planning &amp; Analysis"/>
    <x v="0"/>
    <n v="2845.85"/>
    <s v="002"/>
  </r>
  <r>
    <s v="FEB-26"/>
    <x v="1"/>
    <s v="50000"/>
    <x v="4"/>
    <s v="UNC P/R - Regular"/>
    <s v="UNC P/R - Regular"/>
    <s v="370"/>
    <s v="Budget, Planning &amp; Analysis"/>
    <x v="0"/>
    <n v="2886.38"/>
    <s v="002"/>
  </r>
  <r>
    <s v="JAN-26"/>
    <x v="1"/>
    <s v="50000"/>
    <x v="4"/>
    <s v="UNC P/R - Regular"/>
    <s v="UNC P/R - Regular"/>
    <s v="370"/>
    <s v="Budget, Planning &amp; Analysis"/>
    <x v="0"/>
    <n v="2287.15"/>
    <s v="002"/>
  </r>
  <r>
    <s v="JUN-26"/>
    <x v="1"/>
    <s v="50000"/>
    <x v="4"/>
    <s v="UNC P/R - Regular"/>
    <s v="UNC P/R - Regular"/>
    <s v="370"/>
    <s v="Budget, Planning &amp; Analysis"/>
    <x v="0"/>
    <n v="3407.4"/>
    <s v="002"/>
  </r>
  <r>
    <s v="MAR-26"/>
    <x v="1"/>
    <s v="50000"/>
    <x v="4"/>
    <s v="UNC P/R - Regular"/>
    <s v="UNC P/R - Regular"/>
    <s v="370"/>
    <s v="Budget, Planning &amp; Analysis"/>
    <x v="0"/>
    <n v="3904.71"/>
    <s v="002"/>
  </r>
  <r>
    <s v="MAY-26"/>
    <x v="1"/>
    <s v="50000"/>
    <x v="4"/>
    <s v="UNC P/R - Regular"/>
    <s v="UNC P/R - Regular"/>
    <s v="370"/>
    <s v="Budget, Planning &amp; Analysis"/>
    <x v="0"/>
    <n v="4712.5"/>
    <s v="002"/>
  </r>
  <r>
    <s v="APR-26"/>
    <x v="1"/>
    <s v="50000"/>
    <x v="4"/>
    <s v="UNC P/R - Regular"/>
    <s v="UNC P/R - Regular"/>
    <s v="362"/>
    <s v="Financial Planning &amp; Analysis"/>
    <x v="0"/>
    <n v="1428.13"/>
    <s v="002"/>
  </r>
  <r>
    <s v="FEB-26"/>
    <x v="1"/>
    <s v="50000"/>
    <x v="4"/>
    <s v="UNC P/R - Regular"/>
    <s v="UNC P/R - Regular"/>
    <s v="362"/>
    <s v="Financial Planning &amp; Analysis"/>
    <x v="0"/>
    <n v="1827.13"/>
    <s v="002"/>
  </r>
  <r>
    <s v="JAN-26"/>
    <x v="1"/>
    <s v="50000"/>
    <x v="4"/>
    <s v="UNC P/R - Regular"/>
    <s v="UNC P/R - Regular"/>
    <s v="362"/>
    <s v="Financial Planning &amp; Analysis"/>
    <x v="0"/>
    <n v="1491.12"/>
    <s v="002"/>
  </r>
  <r>
    <s v="JUN-26"/>
    <x v="1"/>
    <s v="50000"/>
    <x v="4"/>
    <s v="UNC P/R - Regular"/>
    <s v="UNC P/R - Regular"/>
    <s v="362"/>
    <s v="Financial Planning &amp; Analysis"/>
    <x v="0"/>
    <n v="1477.16"/>
    <s v="002"/>
  </r>
  <r>
    <s v="MAR-26"/>
    <x v="1"/>
    <s v="50000"/>
    <x v="4"/>
    <s v="UNC P/R - Regular"/>
    <s v="UNC P/R - Regular"/>
    <s v="362"/>
    <s v="Financial Planning &amp; Analysis"/>
    <x v="0"/>
    <n v="1820.87"/>
    <s v="002"/>
  </r>
  <r>
    <s v="MAY-26"/>
    <x v="1"/>
    <s v="50000"/>
    <x v="4"/>
    <s v="UNC P/R - Regular"/>
    <s v="UNC P/R - Regular"/>
    <s v="362"/>
    <s v="Financial Planning &amp; Analysis"/>
    <x v="0"/>
    <n v="2728.63"/>
    <s v="002"/>
  </r>
  <r>
    <s v="APR-26"/>
    <x v="1"/>
    <s v="50000"/>
    <x v="4"/>
    <s v="UNC P/R - Regular"/>
    <s v="UNC P/R - Regular"/>
    <s v="360"/>
    <s v="Treasury Services"/>
    <x v="0"/>
    <n v="1592.81"/>
    <s v="002"/>
  </r>
  <r>
    <s v="FEB-26"/>
    <x v="1"/>
    <s v="50000"/>
    <x v="4"/>
    <s v="UNC P/R - Regular"/>
    <s v="UNC P/R - Regular"/>
    <s v="360"/>
    <s v="Treasury Services"/>
    <x v="0"/>
    <n v="1536.52"/>
    <s v="002"/>
  </r>
  <r>
    <s v="JAN-26"/>
    <x v="1"/>
    <s v="50000"/>
    <x v="4"/>
    <s v="UNC P/R - Regular"/>
    <s v="UNC P/R - Regular"/>
    <s v="360"/>
    <s v="Treasury Services"/>
    <x v="0"/>
    <n v="1342.21"/>
    <s v="002"/>
  </r>
  <r>
    <s v="JUN-26"/>
    <x v="1"/>
    <s v="50000"/>
    <x v="4"/>
    <s v="UNC P/R - Regular"/>
    <s v="UNC P/R - Regular"/>
    <s v="360"/>
    <s v="Treasury Services"/>
    <x v="0"/>
    <n v="2251.96"/>
    <s v="002"/>
  </r>
  <r>
    <s v="MAR-26"/>
    <x v="1"/>
    <s v="50000"/>
    <x v="4"/>
    <s v="UNC P/R - Regular"/>
    <s v="UNC P/R - Regular"/>
    <s v="360"/>
    <s v="Treasury Services"/>
    <x v="0"/>
    <n v="1703.41"/>
    <s v="002"/>
  </r>
  <r>
    <s v="MAY-26"/>
    <x v="1"/>
    <s v="50000"/>
    <x v="4"/>
    <s v="UNC P/R - Regular"/>
    <s v="UNC P/R - Regular"/>
    <s v="360"/>
    <s v="Treasury Services"/>
    <x v="0"/>
    <n v="3370.09"/>
    <s v="002"/>
  </r>
  <r>
    <s v="FEB-26"/>
    <x v="1"/>
    <s v="50000"/>
    <x v="4"/>
    <s v="UNC P/R - Regular"/>
    <s v="UNC P/R - Regular"/>
    <s v="357"/>
    <s v="Business Applications &amp; Data Analytics"/>
    <x v="0"/>
    <n v="208.27"/>
    <s v="002"/>
  </r>
  <r>
    <s v="JAN-26"/>
    <x v="1"/>
    <s v="50000"/>
    <x v="4"/>
    <s v="UNC P/R - Regular"/>
    <s v="UNC P/R - Regular"/>
    <s v="357"/>
    <s v="Business Applications &amp; Data Analytics"/>
    <x v="0"/>
    <n v="138.85"/>
    <s v="002"/>
  </r>
  <r>
    <s v="MAR-26"/>
    <x v="1"/>
    <s v="50000"/>
    <x v="4"/>
    <s v="UNC P/R - Regular"/>
    <s v="UNC P/R - Regular"/>
    <s v="357"/>
    <s v="Business Applications &amp; Data Analytics"/>
    <x v="0"/>
    <n v="69.42"/>
    <s v="002"/>
  </r>
  <r>
    <s v="FEB-26"/>
    <x v="1"/>
    <s v="50000"/>
    <x v="4"/>
    <s v="UNC P/R - Regular"/>
    <s v="UNC P/R - Regular"/>
    <s v="356"/>
    <s v="IS PMO"/>
    <x v="0"/>
    <n v="138.80000000000001"/>
    <s v="002"/>
  </r>
  <r>
    <s v="MAR-26"/>
    <x v="1"/>
    <s v="50000"/>
    <x v="4"/>
    <s v="UNC P/R - Regular"/>
    <s v="UNC P/R - Regular"/>
    <s v="356"/>
    <s v="IS PMO"/>
    <x v="0"/>
    <n v="99.14"/>
    <s v="002"/>
  </r>
  <r>
    <s v="FEB-26"/>
    <x v="1"/>
    <s v="50000"/>
    <x v="4"/>
    <s v="UNC P/R - Regular"/>
    <s v="UNC P/R - Regular"/>
    <s v="352"/>
    <s v="IT Client Technology"/>
    <x v="0"/>
    <n v="513.66999999999996"/>
    <s v="002"/>
  </r>
  <r>
    <s v="JAN-26"/>
    <x v="1"/>
    <s v="50000"/>
    <x v="4"/>
    <s v="UNC P/R - Regular"/>
    <s v="UNC P/R - Regular"/>
    <s v="352"/>
    <s v="IT Client Technology"/>
    <x v="0"/>
    <n v="574.1"/>
    <s v="002"/>
  </r>
  <r>
    <s v="APR-26"/>
    <x v="1"/>
    <s v="50000"/>
    <x v="4"/>
    <s v="UNC P/R - Regular"/>
    <s v="UNC P/R - Regular"/>
    <s v="332"/>
    <s v="Tax Services"/>
    <x v="0"/>
    <n v="6187.47"/>
    <s v="002"/>
  </r>
  <r>
    <s v="FEB-26"/>
    <x v="1"/>
    <s v="50000"/>
    <x v="4"/>
    <s v="UNC P/R - Regular"/>
    <s v="UNC P/R - Regular"/>
    <s v="332"/>
    <s v="Tax Services"/>
    <x v="0"/>
    <n v="5823.45"/>
    <s v="002"/>
  </r>
  <r>
    <s v="JAN-26"/>
    <x v="1"/>
    <s v="50000"/>
    <x v="4"/>
    <s v="UNC P/R - Regular"/>
    <s v="UNC P/R - Regular"/>
    <s v="332"/>
    <s v="Tax Services"/>
    <x v="0"/>
    <n v="4991.78"/>
    <s v="002"/>
  </r>
  <r>
    <s v="JUN-26"/>
    <x v="1"/>
    <s v="50000"/>
    <x v="4"/>
    <s v="UNC P/R - Regular"/>
    <s v="UNC P/R - Regular"/>
    <s v="332"/>
    <s v="Tax Services"/>
    <x v="0"/>
    <n v="4120.3"/>
    <s v="002"/>
  </r>
  <r>
    <s v="MAR-26"/>
    <x v="1"/>
    <s v="50000"/>
    <x v="4"/>
    <s v="UNC P/R - Regular"/>
    <s v="UNC P/R - Regular"/>
    <s v="332"/>
    <s v="Tax Services"/>
    <x v="0"/>
    <n v="6220.65"/>
    <s v="002"/>
  </r>
  <r>
    <s v="MAY-26"/>
    <x v="1"/>
    <s v="50000"/>
    <x v="4"/>
    <s v="UNC P/R - Regular"/>
    <s v="UNC P/R - Regular"/>
    <s v="332"/>
    <s v="Tax Services"/>
    <x v="0"/>
    <n v="9182.4699999999993"/>
    <s v="002"/>
  </r>
  <r>
    <s v="APR-26"/>
    <x v="1"/>
    <s v="50000"/>
    <x v="4"/>
    <s v="UNC P/R - Regular"/>
    <s v="UNC P/R - Regular"/>
    <s v="322"/>
    <s v="Plant Accounting"/>
    <x v="0"/>
    <n v="9161.8700000000008"/>
    <s v="002"/>
  </r>
  <r>
    <s v="FEB-26"/>
    <x v="1"/>
    <s v="50000"/>
    <x v="4"/>
    <s v="UNC P/R - Regular"/>
    <s v="UNC P/R - Regular"/>
    <s v="322"/>
    <s v="Plant Accounting"/>
    <x v="0"/>
    <n v="7274.06"/>
    <s v="002"/>
  </r>
  <r>
    <s v="JAN-26"/>
    <x v="1"/>
    <s v="50000"/>
    <x v="4"/>
    <s v="UNC P/R - Regular"/>
    <s v="UNC P/R - Regular"/>
    <s v="322"/>
    <s v="Plant Accounting"/>
    <x v="0"/>
    <n v="4489.5600000000004"/>
    <s v="002"/>
  </r>
  <r>
    <s v="JUN-26"/>
    <x v="1"/>
    <s v="50000"/>
    <x v="4"/>
    <s v="UNC P/R - Regular"/>
    <s v="UNC P/R - Regular"/>
    <s v="322"/>
    <s v="Plant Accounting"/>
    <x v="0"/>
    <n v="8499.15"/>
    <s v="002"/>
  </r>
  <r>
    <s v="MAR-26"/>
    <x v="1"/>
    <s v="50000"/>
    <x v="4"/>
    <s v="UNC P/R - Regular"/>
    <s v="UNC P/R - Regular"/>
    <s v="322"/>
    <s v="Plant Accounting"/>
    <x v="0"/>
    <n v="8030.15"/>
    <s v="002"/>
  </r>
  <r>
    <s v="MAY-26"/>
    <x v="1"/>
    <s v="50000"/>
    <x v="4"/>
    <s v="UNC P/R - Regular"/>
    <s v="UNC P/R - Regular"/>
    <s v="322"/>
    <s v="Plant Accounting"/>
    <x v="0"/>
    <n v="13327.18"/>
    <s v="002"/>
  </r>
  <r>
    <s v="APR-26"/>
    <x v="1"/>
    <s v="50000"/>
    <x v="4"/>
    <s v="UNC P/R - Regular"/>
    <s v="UNC P/R - Regular"/>
    <s v="321"/>
    <s v="External Reporting"/>
    <x v="0"/>
    <n v="2971.13"/>
    <s v="002"/>
  </r>
  <r>
    <s v="FEB-26"/>
    <x v="1"/>
    <s v="50000"/>
    <x v="4"/>
    <s v="UNC P/R - Regular"/>
    <s v="UNC P/R - Regular"/>
    <s v="321"/>
    <s v="External Reporting"/>
    <x v="0"/>
    <n v="6113.86"/>
    <s v="002"/>
  </r>
  <r>
    <s v="JAN-26"/>
    <x v="1"/>
    <s v="50000"/>
    <x v="4"/>
    <s v="UNC P/R - Regular"/>
    <s v="UNC P/R - Regular"/>
    <s v="321"/>
    <s v="External Reporting"/>
    <x v="0"/>
    <n v="1793.6"/>
    <s v="002"/>
  </r>
  <r>
    <s v="JUN-26"/>
    <x v="1"/>
    <s v="50000"/>
    <x v="4"/>
    <s v="UNC P/R - Regular"/>
    <s v="UNC P/R - Regular"/>
    <s v="321"/>
    <s v="External Reporting"/>
    <x v="0"/>
    <n v="1802.01"/>
    <s v="002"/>
  </r>
  <r>
    <s v="MAR-26"/>
    <x v="1"/>
    <s v="50000"/>
    <x v="4"/>
    <s v="UNC P/R - Regular"/>
    <s v="UNC P/R - Regular"/>
    <s v="321"/>
    <s v="External Reporting"/>
    <x v="0"/>
    <n v="4409.57"/>
    <s v="002"/>
  </r>
  <r>
    <s v="MAY-26"/>
    <x v="1"/>
    <s v="50000"/>
    <x v="4"/>
    <s v="UNC P/R - Regular"/>
    <s v="UNC P/R - Regular"/>
    <s v="321"/>
    <s v="External Reporting"/>
    <x v="0"/>
    <n v="2907.09"/>
    <s v="002"/>
  </r>
  <r>
    <s v="APR-26"/>
    <x v="1"/>
    <s v="50000"/>
    <x v="4"/>
    <s v="UNC P/R - Regular"/>
    <s v="UNC P/R - Regular"/>
    <s v="320"/>
    <s v="Corporate Accounting"/>
    <x v="0"/>
    <n v="7603.77"/>
    <s v="002"/>
  </r>
  <r>
    <s v="FEB-26"/>
    <x v="1"/>
    <s v="50000"/>
    <x v="4"/>
    <s v="UNC P/R - Regular"/>
    <s v="UNC P/R - Regular"/>
    <s v="320"/>
    <s v="Corporate Accounting"/>
    <x v="0"/>
    <n v="5889.47"/>
    <s v="002"/>
  </r>
  <r>
    <s v="JAN-26"/>
    <x v="1"/>
    <s v="50000"/>
    <x v="4"/>
    <s v="UNC P/R - Regular"/>
    <s v="UNC P/R - Regular"/>
    <s v="320"/>
    <s v="Corporate Accounting"/>
    <x v="0"/>
    <n v="3817.11"/>
    <s v="002"/>
  </r>
  <r>
    <s v="JUN-26"/>
    <x v="1"/>
    <s v="50000"/>
    <x v="4"/>
    <s v="UNC P/R - Regular"/>
    <s v="UNC P/R - Regular"/>
    <s v="320"/>
    <s v="Corporate Accounting"/>
    <x v="0"/>
    <n v="9319.4699999999993"/>
    <s v="002"/>
  </r>
  <r>
    <s v="MAR-26"/>
    <x v="1"/>
    <s v="50000"/>
    <x v="4"/>
    <s v="UNC P/R - Regular"/>
    <s v="UNC P/R - Regular"/>
    <s v="320"/>
    <s v="Corporate Accounting"/>
    <x v="0"/>
    <n v="8911.92"/>
    <s v="002"/>
  </r>
  <r>
    <s v="MAY-26"/>
    <x v="1"/>
    <s v="50000"/>
    <x v="4"/>
    <s v="UNC P/R - Regular"/>
    <s v="UNC P/R - Regular"/>
    <s v="320"/>
    <s v="Corporate Accounting"/>
    <x v="0"/>
    <n v="6092.79"/>
    <s v="002"/>
  </r>
  <r>
    <s v="APR-26"/>
    <x v="1"/>
    <s v="50000"/>
    <x v="4"/>
    <s v="UNC P/R - Regular"/>
    <s v="UNC P/R - Regular"/>
    <s v="317"/>
    <s v="Accounts Payable"/>
    <x v="0"/>
    <n v="4982.8"/>
    <s v="002"/>
  </r>
  <r>
    <s v="FEB-26"/>
    <x v="1"/>
    <s v="50000"/>
    <x v="4"/>
    <s v="UNC P/R - Regular"/>
    <s v="UNC P/R - Regular"/>
    <s v="317"/>
    <s v="Accounts Payable"/>
    <x v="0"/>
    <n v="4763.3599999999997"/>
    <s v="002"/>
  </r>
  <r>
    <s v="JAN-26"/>
    <x v="1"/>
    <s v="50000"/>
    <x v="4"/>
    <s v="UNC P/R - Regular"/>
    <s v="UNC P/R - Regular"/>
    <s v="317"/>
    <s v="Accounts Payable"/>
    <x v="0"/>
    <n v="3635.67"/>
    <s v="002"/>
  </r>
  <r>
    <s v="JUN-26"/>
    <x v="1"/>
    <s v="50000"/>
    <x v="4"/>
    <s v="UNC P/R - Regular"/>
    <s v="UNC P/R - Regular"/>
    <s v="317"/>
    <s v="Accounts Payable"/>
    <x v="0"/>
    <n v="5257.1"/>
    <s v="002"/>
  </r>
  <r>
    <s v="MAR-26"/>
    <x v="1"/>
    <s v="50000"/>
    <x v="4"/>
    <s v="UNC P/R - Regular"/>
    <s v="UNC P/R - Regular"/>
    <s v="317"/>
    <s v="Accounts Payable"/>
    <x v="0"/>
    <n v="4684.46"/>
    <s v="002"/>
  </r>
  <r>
    <s v="MAY-26"/>
    <x v="1"/>
    <s v="50000"/>
    <x v="4"/>
    <s v="UNC P/R - Regular"/>
    <s v="UNC P/R - Regular"/>
    <s v="317"/>
    <s v="Accounts Payable"/>
    <x v="0"/>
    <n v="6582.52"/>
    <s v="002"/>
  </r>
  <r>
    <s v="APR-26"/>
    <x v="1"/>
    <s v="50000"/>
    <x v="4"/>
    <s v="UNC P/R - Regular"/>
    <s v="UNC P/R - Regular"/>
    <s v="316"/>
    <s v="Payroll"/>
    <x v="0"/>
    <n v="1188.52"/>
    <s v="002"/>
  </r>
  <r>
    <s v="FEB-26"/>
    <x v="1"/>
    <s v="50000"/>
    <x v="4"/>
    <s v="UNC P/R - Regular"/>
    <s v="UNC P/R - Regular"/>
    <s v="316"/>
    <s v="Payroll"/>
    <x v="0"/>
    <n v="1200.0999999999999"/>
    <s v="002"/>
  </r>
  <r>
    <s v="JAN-26"/>
    <x v="1"/>
    <s v="50000"/>
    <x v="4"/>
    <s v="UNC P/R - Regular"/>
    <s v="UNC P/R - Regular"/>
    <s v="316"/>
    <s v="Payroll"/>
    <x v="0"/>
    <n v="872.8"/>
    <s v="002"/>
  </r>
  <r>
    <s v="JUN-26"/>
    <x v="1"/>
    <s v="50000"/>
    <x v="4"/>
    <s v="UNC P/R - Regular"/>
    <s v="UNC P/R - Regular"/>
    <s v="316"/>
    <s v="Payroll"/>
    <x v="0"/>
    <n v="1471.49"/>
    <s v="002"/>
  </r>
  <r>
    <s v="MAR-26"/>
    <x v="1"/>
    <s v="50000"/>
    <x v="4"/>
    <s v="UNC P/R - Regular"/>
    <s v="UNC P/R - Regular"/>
    <s v="316"/>
    <s v="Payroll"/>
    <x v="0"/>
    <n v="477.99"/>
    <s v="002"/>
  </r>
  <r>
    <s v="MAY-26"/>
    <x v="1"/>
    <s v="50000"/>
    <x v="4"/>
    <s v="UNC P/R - Regular"/>
    <s v="UNC P/R - Regular"/>
    <s v="316"/>
    <s v="Payroll"/>
    <x v="0"/>
    <n v="2603.42"/>
    <s v="002"/>
  </r>
  <r>
    <s v="APR-26"/>
    <x v="1"/>
    <s v="50000"/>
    <x v="4"/>
    <s v="UNC P/R - Regular"/>
    <s v="UNC P/R - Regular"/>
    <s v="306"/>
    <s v="Energy Settlements"/>
    <x v="0"/>
    <n v="1665.41"/>
    <s v="002"/>
  </r>
  <r>
    <s v="FEB-26"/>
    <x v="1"/>
    <s v="50000"/>
    <x v="4"/>
    <s v="UNC P/R - Regular"/>
    <s v="UNC P/R - Regular"/>
    <s v="306"/>
    <s v="Energy Settlements"/>
    <x v="0"/>
    <n v="573.1"/>
    <s v="002"/>
  </r>
  <r>
    <s v="JAN-26"/>
    <x v="1"/>
    <s v="50000"/>
    <x v="4"/>
    <s v="UNC P/R - Regular"/>
    <s v="UNC P/R - Regular"/>
    <s v="306"/>
    <s v="Energy Settlements"/>
    <x v="0"/>
    <n v="462.89"/>
    <s v="002"/>
  </r>
  <r>
    <s v="JUN-26"/>
    <x v="1"/>
    <s v="50000"/>
    <x v="4"/>
    <s v="UNC P/R - Regular"/>
    <s v="UNC P/R - Regular"/>
    <s v="306"/>
    <s v="Energy Settlements"/>
    <x v="0"/>
    <n v="958.18"/>
    <s v="002"/>
  </r>
  <r>
    <s v="MAR-26"/>
    <x v="1"/>
    <s v="50000"/>
    <x v="4"/>
    <s v="UNC P/R - Regular"/>
    <s v="UNC P/R - Regular"/>
    <s v="306"/>
    <s v="Energy Settlements"/>
    <x v="0"/>
    <n v="648.48"/>
    <s v="002"/>
  </r>
  <r>
    <s v="MAY-26"/>
    <x v="1"/>
    <s v="50000"/>
    <x v="4"/>
    <s v="UNC P/R - Regular"/>
    <s v="UNC P/R - Regular"/>
    <s v="306"/>
    <s v="Energy Settlements"/>
    <x v="0"/>
    <n v="1072.25"/>
    <s v="002"/>
  </r>
  <r>
    <s v="FEB-26"/>
    <x v="1"/>
    <s v="50000"/>
    <x v="4"/>
    <s v="UNC P/R - Regular"/>
    <s v="UNC P/R - Regular"/>
    <s v="300"/>
    <s v="CFO Adm"/>
    <x v="0"/>
    <n v="767.24"/>
    <s v="002"/>
  </r>
  <r>
    <s v="JAN-26"/>
    <x v="1"/>
    <s v="50000"/>
    <x v="4"/>
    <s v="UNC P/R - Regular"/>
    <s v="UNC P/R - Regular"/>
    <s v="300"/>
    <s v="CFO Adm"/>
    <x v="0"/>
    <n v="2394.31"/>
    <s v="002"/>
  </r>
  <r>
    <s v="JUN-26"/>
    <x v="1"/>
    <s v="50000"/>
    <x v="4"/>
    <s v="UNC P/R - Regular"/>
    <s v="UNC P/R - Regular"/>
    <s v="300"/>
    <s v="CFO Adm"/>
    <x v="0"/>
    <n v="790.08"/>
    <s v="002"/>
  </r>
  <r>
    <s v="MAR-26"/>
    <x v="1"/>
    <s v="50000"/>
    <x v="4"/>
    <s v="UNC P/R - Regular"/>
    <s v="UNC P/R - Regular"/>
    <s v="300"/>
    <s v="CFO Adm"/>
    <x v="0"/>
    <n v="113.46"/>
    <s v="002"/>
  </r>
  <r>
    <s v="MAY-26"/>
    <x v="1"/>
    <s v="50000"/>
    <x v="4"/>
    <s v="UNC P/R - Regular"/>
    <s v="UNC P/R - Regular"/>
    <s v="300"/>
    <s v="CFO Adm"/>
    <x v="0"/>
    <n v="274.77"/>
    <s v="002"/>
  </r>
  <r>
    <s v="MAR-26"/>
    <x v="1"/>
    <s v="50000"/>
    <x v="4"/>
    <s v="UNC P/R - Regular"/>
    <s v="UNC P/R - Regular"/>
    <s v="229"/>
    <s v="Cust Experience / Marketing"/>
    <x v="0"/>
    <n v="229.89"/>
    <s v="002"/>
  </r>
  <r>
    <s v="MAR-26"/>
    <x v="1"/>
    <s v="50000"/>
    <x v="4"/>
    <s v="UNC P/R - Regular"/>
    <s v="UNC P/R - Regular"/>
    <s v="227"/>
    <s v="Corporate Communications"/>
    <x v="0"/>
    <n v="682.61"/>
    <s v="002"/>
  </r>
  <r>
    <s v="APR-26"/>
    <x v="1"/>
    <s v="50000"/>
    <x v="4"/>
    <s v="UNC P/R - Regular"/>
    <s v="UNC P/R - Regular"/>
    <s v="210"/>
    <s v="Employee &amp; Labor Relations"/>
    <x v="0"/>
    <n v="370.2"/>
    <s v="002"/>
  </r>
  <r>
    <s v="FEB-26"/>
    <x v="1"/>
    <s v="50000"/>
    <x v="4"/>
    <s v="UNC P/R - Regular"/>
    <s v="UNC P/R - Regular"/>
    <s v="210"/>
    <s v="Employee &amp; Labor Relations"/>
    <x v="0"/>
    <n v="5575.49"/>
    <s v="002"/>
  </r>
  <r>
    <s v="JAN-26"/>
    <x v="1"/>
    <s v="50000"/>
    <x v="4"/>
    <s v="UNC P/R - Regular"/>
    <s v="UNC P/R - Regular"/>
    <s v="210"/>
    <s v="Employee &amp; Labor Relations"/>
    <x v="0"/>
    <n v="701.92"/>
    <s v="002"/>
  </r>
  <r>
    <s v="JUN-26"/>
    <x v="1"/>
    <s v="50000"/>
    <x v="4"/>
    <s v="UNC P/R - Regular"/>
    <s v="UNC P/R - Regular"/>
    <s v="210"/>
    <s v="Employee &amp; Labor Relations"/>
    <x v="0"/>
    <n v="259.14"/>
    <s v="002"/>
  </r>
  <r>
    <s v="MAR-26"/>
    <x v="1"/>
    <s v="50000"/>
    <x v="4"/>
    <s v="UNC P/R - Regular"/>
    <s v="UNC P/R - Regular"/>
    <s v="210"/>
    <s v="Employee &amp; Labor Relations"/>
    <x v="0"/>
    <n v="2214.42"/>
    <s v="002"/>
  </r>
  <r>
    <s v="MAY-26"/>
    <x v="1"/>
    <s v="50000"/>
    <x v="4"/>
    <s v="UNC P/R - Regular"/>
    <s v="UNC P/R - Regular"/>
    <s v="210"/>
    <s v="Employee &amp; Labor Relations"/>
    <x v="0"/>
    <n v="222.12"/>
    <s v="002"/>
  </r>
  <r>
    <s v="APR-26"/>
    <x v="1"/>
    <s v="50000"/>
    <x v="4"/>
    <s v="UNC P/R - Regular"/>
    <s v="UNC P/R - Regular"/>
    <s v="209"/>
    <s v="Compensation &amp; Benefits"/>
    <x v="0"/>
    <n v="3439.07"/>
    <s v="002"/>
  </r>
  <r>
    <s v="FEB-26"/>
    <x v="1"/>
    <s v="50000"/>
    <x v="4"/>
    <s v="UNC P/R - Regular"/>
    <s v="UNC P/R - Regular"/>
    <s v="209"/>
    <s v="Compensation &amp; Benefits"/>
    <x v="0"/>
    <n v="2575.9699999999998"/>
    <s v="002"/>
  </r>
  <r>
    <s v="JAN-26"/>
    <x v="1"/>
    <s v="50000"/>
    <x v="4"/>
    <s v="UNC P/R - Regular"/>
    <s v="UNC P/R - Regular"/>
    <s v="209"/>
    <s v="Compensation &amp; Benefits"/>
    <x v="0"/>
    <n v="1083.6500000000001"/>
    <s v="002"/>
  </r>
  <r>
    <s v="JUN-26"/>
    <x v="1"/>
    <s v="50000"/>
    <x v="4"/>
    <s v="UNC P/R - Regular"/>
    <s v="UNC P/R - Regular"/>
    <s v="209"/>
    <s v="Compensation &amp; Benefits"/>
    <x v="0"/>
    <n v="2985.63"/>
    <s v="002"/>
  </r>
  <r>
    <s v="MAR-26"/>
    <x v="1"/>
    <s v="50000"/>
    <x v="4"/>
    <s v="UNC P/R - Regular"/>
    <s v="UNC P/R - Regular"/>
    <s v="209"/>
    <s v="Compensation &amp; Benefits"/>
    <x v="0"/>
    <n v="3243.55"/>
    <s v="002"/>
  </r>
  <r>
    <s v="MAY-26"/>
    <x v="1"/>
    <s v="50000"/>
    <x v="4"/>
    <s v="UNC P/R - Regular"/>
    <s v="UNC P/R - Regular"/>
    <s v="209"/>
    <s v="Compensation &amp; Benefits"/>
    <x v="0"/>
    <n v="4514.4799999999996"/>
    <s v="002"/>
  </r>
  <r>
    <s v="APR-26"/>
    <x v="1"/>
    <s v="50000"/>
    <x v="4"/>
    <s v="UNC P/R - Regular"/>
    <s v="UNC P/R - Regular"/>
    <s v="193"/>
    <s v="Energy Delivery Environmental"/>
    <x v="0"/>
    <n v="2798.58"/>
    <s v="002"/>
  </r>
  <r>
    <s v="FEB-26"/>
    <x v="1"/>
    <s v="50000"/>
    <x v="4"/>
    <s v="UNC P/R - Regular"/>
    <s v="UNC P/R - Regular"/>
    <s v="193"/>
    <s v="Energy Delivery Environmental"/>
    <x v="0"/>
    <n v="3028.72"/>
    <s v="002"/>
  </r>
  <r>
    <s v="JAN-26"/>
    <x v="1"/>
    <s v="50000"/>
    <x v="4"/>
    <s v="UNC P/R - Regular"/>
    <s v="UNC P/R - Regular"/>
    <s v="193"/>
    <s v="Energy Delivery Environmental"/>
    <x v="0"/>
    <n v="2754.46"/>
    <s v="002"/>
  </r>
  <r>
    <s v="JUN-26"/>
    <x v="1"/>
    <s v="50000"/>
    <x v="4"/>
    <s v="UNC P/R - Regular"/>
    <s v="UNC P/R - Regular"/>
    <s v="193"/>
    <s v="Energy Delivery Environmental"/>
    <x v="0"/>
    <n v="3341.07"/>
    <s v="002"/>
  </r>
  <r>
    <s v="MAR-26"/>
    <x v="1"/>
    <s v="50000"/>
    <x v="4"/>
    <s v="UNC P/R - Regular"/>
    <s v="UNC P/R - Regular"/>
    <s v="193"/>
    <s v="Energy Delivery Environmental"/>
    <x v="0"/>
    <n v="3499.19"/>
    <s v="002"/>
  </r>
  <r>
    <s v="MAY-26"/>
    <x v="1"/>
    <s v="50000"/>
    <x v="4"/>
    <s v="UNC P/R - Regular"/>
    <s v="UNC P/R - Regular"/>
    <s v="193"/>
    <s v="Energy Delivery Environmental"/>
    <x v="0"/>
    <n v="6074.16"/>
    <s v="002"/>
  </r>
  <r>
    <s v="APR-26"/>
    <x v="1"/>
    <s v="50000"/>
    <x v="4"/>
    <s v="UNC P/R - Regular"/>
    <s v="UNC P/R - Regular"/>
    <s v="192"/>
    <s v="UES Support"/>
    <x v="0"/>
    <n v="16440.400000000001"/>
    <s v="002"/>
  </r>
  <r>
    <s v="FEB-26"/>
    <x v="1"/>
    <s v="50000"/>
    <x v="4"/>
    <s v="UNC P/R - Regular"/>
    <s v="UNC P/R - Regular"/>
    <s v="192"/>
    <s v="UES Support"/>
    <x v="0"/>
    <n v="13469.22"/>
    <s v="002"/>
  </r>
  <r>
    <s v="JAN-26"/>
    <x v="1"/>
    <s v="50000"/>
    <x v="4"/>
    <s v="UNC P/R - Regular"/>
    <s v="UNC P/R - Regular"/>
    <s v="192"/>
    <s v="UES Support"/>
    <x v="0"/>
    <n v="12676.92"/>
    <s v="002"/>
  </r>
  <r>
    <s v="JUN-26"/>
    <x v="1"/>
    <s v="50000"/>
    <x v="4"/>
    <s v="UNC P/R - Regular"/>
    <s v="UNC P/R - Regular"/>
    <s v="192"/>
    <s v="UES Support"/>
    <x v="0"/>
    <n v="14796.36"/>
    <s v="002"/>
  </r>
  <r>
    <s v="MAR-26"/>
    <x v="1"/>
    <s v="50000"/>
    <x v="4"/>
    <s v="UNC P/R - Regular"/>
    <s v="UNC P/R - Regular"/>
    <s v="192"/>
    <s v="UES Support"/>
    <x v="0"/>
    <n v="12884.9"/>
    <s v="002"/>
  </r>
  <r>
    <s v="MAY-26"/>
    <x v="1"/>
    <s v="50000"/>
    <x v="4"/>
    <s v="UNC P/R - Regular"/>
    <s v="UNC P/R - Regular"/>
    <s v="192"/>
    <s v="UES Support"/>
    <x v="0"/>
    <n v="21372.52"/>
    <s v="002"/>
  </r>
  <r>
    <s v="APR-26"/>
    <x v="1"/>
    <s v="50000"/>
    <x v="4"/>
    <s v="UNC P/R - Regular"/>
    <s v="UNC P/R - Regular"/>
    <s v="160"/>
    <s v="Legal"/>
    <x v="0"/>
    <n v="103.49"/>
    <s v="002"/>
  </r>
  <r>
    <s v="JUN-26"/>
    <x v="1"/>
    <s v="50000"/>
    <x v="4"/>
    <s v="UNC P/R - Regular"/>
    <s v="UNC P/R - Regular"/>
    <s v="160"/>
    <s v="Legal"/>
    <x v="0"/>
    <n v="2929.12"/>
    <s v="002"/>
  </r>
  <r>
    <s v="MAY-26"/>
    <x v="1"/>
    <s v="50000"/>
    <x v="4"/>
    <s v="UNC P/R - Regular"/>
    <s v="UNC P/R - Regular"/>
    <s v="160"/>
    <s v="Legal"/>
    <x v="0"/>
    <n v="1759.27"/>
    <s v="002"/>
  </r>
  <r>
    <s v="APR-26"/>
    <x v="1"/>
    <s v="50000"/>
    <x v="4"/>
    <s v="UNC P/R - Regular"/>
    <s v="UNC P/R - Regular"/>
    <s v="140"/>
    <s v="Regulatory Counsel"/>
    <x v="0"/>
    <n v="596.23"/>
    <s v="002"/>
  </r>
  <r>
    <s v="FEB-26"/>
    <x v="1"/>
    <s v="50000"/>
    <x v="4"/>
    <s v="UNC P/R - Regular"/>
    <s v="UNC P/R - Regular"/>
    <s v="140"/>
    <s v="Regulatory Counsel"/>
    <x v="0"/>
    <n v="1310.01"/>
    <s v="002"/>
  </r>
  <r>
    <s v="FEB-26"/>
    <x v="1"/>
    <s v="50000"/>
    <x v="4"/>
    <m/>
    <s v="UNC P/R - Regular"/>
    <s v="140"/>
    <s v="Regulatory Counsel"/>
    <x v="0"/>
    <n v="-43811.53"/>
    <s v="002"/>
  </r>
  <r>
    <s v="JAN-26"/>
    <x v="1"/>
    <s v="50000"/>
    <x v="4"/>
    <s v="UNC P/R - Regular"/>
    <s v="UNC P/R - Regular"/>
    <s v="140"/>
    <s v="Regulatory Counsel"/>
    <x v="0"/>
    <n v="291.83"/>
    <s v="002"/>
  </r>
  <r>
    <s v="JUN-26"/>
    <x v="1"/>
    <s v="50000"/>
    <x v="4"/>
    <s v="UNC P/R - Regular"/>
    <s v="UNC P/R - Regular"/>
    <s v="140"/>
    <s v="Regulatory Counsel"/>
    <x v="0"/>
    <n v="2960.36"/>
    <s v="002"/>
  </r>
  <r>
    <s v="MAR-26"/>
    <x v="1"/>
    <s v="50000"/>
    <x v="4"/>
    <s v="UNC P/R - Regular"/>
    <s v="UNC P/R - Regular"/>
    <s v="140"/>
    <s v="Regulatory Counsel"/>
    <x v="0"/>
    <n v="4109.01"/>
    <s v="002"/>
  </r>
  <r>
    <s v="MAY-26"/>
    <x v="1"/>
    <s v="50000"/>
    <x v="4"/>
    <s v="UNC P/R - Regular"/>
    <s v="UNC P/R - Regular"/>
    <s v="140"/>
    <s v="Regulatory Counsel"/>
    <x v="0"/>
    <n v="2622.81"/>
    <s v="002"/>
  </r>
  <r>
    <s v="APR-26"/>
    <x v="1"/>
    <s v="50000"/>
    <x v="5"/>
    <s v="UNC P/R - Overtime"/>
    <s v="UNC P/R - Overtime"/>
    <s v="589"/>
    <s v="UNSG AZ Gas IT Support"/>
    <x v="0"/>
    <n v="530.76"/>
    <s v="032"/>
  </r>
  <r>
    <s v="FEB-26"/>
    <x v="1"/>
    <s v="50000"/>
    <x v="5"/>
    <s v="UNC P/R - Overtime"/>
    <s v="UNC P/R - Overtime"/>
    <s v="589"/>
    <s v="UNSG AZ Gas IT Support"/>
    <x v="0"/>
    <n v="128.4"/>
    <s v="032"/>
  </r>
  <r>
    <s v="JAN-26"/>
    <x v="1"/>
    <s v="50000"/>
    <x v="5"/>
    <s v="UNC P/R - Overtime"/>
    <s v="UNC P/R - Overtime"/>
    <s v="589"/>
    <s v="UNSG AZ Gas IT Support"/>
    <x v="0"/>
    <n v="288.89999999999998"/>
    <s v="032"/>
  </r>
  <r>
    <s v="MAR-26"/>
    <x v="1"/>
    <s v="50000"/>
    <x v="5"/>
    <s v="UNC P/R - Overtime"/>
    <s v="UNC P/R - Overtime"/>
    <s v="589"/>
    <s v="UNSG AZ Gas IT Support"/>
    <x v="0"/>
    <n v="431.24"/>
    <s v="032"/>
  </r>
  <r>
    <s v="MAY-26"/>
    <x v="1"/>
    <s v="50000"/>
    <x v="5"/>
    <s v="UNC P/R - Overtime"/>
    <s v="UNC P/R - Overtime"/>
    <s v="589"/>
    <s v="UNSG AZ Gas IT Support"/>
    <x v="0"/>
    <n v="796.15"/>
    <s v="032"/>
  </r>
  <r>
    <s v="MAY-26"/>
    <x v="1"/>
    <s v="50000"/>
    <x v="5"/>
    <s v="UNC P/R - Overtime"/>
    <s v="UNC P/R - Overtime"/>
    <s v="585"/>
    <s v="UNSG Arizona Gas Meas &amp; Press"/>
    <x v="0"/>
    <n v="64.650000000000006"/>
    <s v="032"/>
  </r>
  <r>
    <s v="MAY-26"/>
    <x v="1"/>
    <s v="50000"/>
    <x v="5"/>
    <s v="UNC P/R - Overtime"/>
    <s v="UNC P/R - Overtime"/>
    <s v="564"/>
    <s v="UNSG Cottonwood Gas Const"/>
    <x v="0"/>
    <n v="60.71"/>
    <s v="032"/>
  </r>
  <r>
    <s v="APR-26"/>
    <x v="1"/>
    <s v="50000"/>
    <x v="5"/>
    <s v="UNC P/R - Overtime"/>
    <s v="UNC P/R - Overtime"/>
    <s v="317"/>
    <s v="Accounts Payable"/>
    <x v="0"/>
    <n v="12.25"/>
    <s v="002"/>
  </r>
  <r>
    <s v="JAN-26"/>
    <x v="1"/>
    <s v="50000"/>
    <x v="5"/>
    <s v="UNC P/R - Overtime"/>
    <s v="UNC P/R - Overtime"/>
    <s v="317"/>
    <s v="Accounts Payable"/>
    <x v="0"/>
    <n v="7.58"/>
    <s v="002"/>
  </r>
  <r>
    <s v="JAN-26"/>
    <x v="1"/>
    <s v="50000"/>
    <x v="5"/>
    <s v="UNC P/R - Overtime"/>
    <s v="UNC P/R - Overtime"/>
    <s v="300"/>
    <s v="CFO Adm"/>
    <x v="0"/>
    <n v="205.5"/>
    <s v="002"/>
  </r>
  <r>
    <s v="APR-26"/>
    <x v="1"/>
    <s v="50000"/>
    <x v="6"/>
    <s v="UNC P/R - Accruals"/>
    <s v="UNC P/R - Accruals"/>
    <s v="955"/>
    <s v="Supply Side Planning"/>
    <x v="0"/>
    <n v="-15.24"/>
    <s v="002"/>
  </r>
  <r>
    <s v="FEB-26"/>
    <x v="1"/>
    <s v="50000"/>
    <x v="6"/>
    <s v="UNC P/R - Accruals"/>
    <s v="UNC P/R - Accruals"/>
    <s v="955"/>
    <s v="Supply Side Planning"/>
    <x v="0"/>
    <n v="-77.319999999999993"/>
    <s v="002"/>
  </r>
  <r>
    <s v="JAN-26"/>
    <x v="1"/>
    <s v="50000"/>
    <x v="6"/>
    <s v="UNC P/R - Accruals"/>
    <s v="UNC P/R - Accruals"/>
    <s v="955"/>
    <s v="Supply Side Planning"/>
    <x v="0"/>
    <n v="30.93"/>
    <s v="002"/>
  </r>
  <r>
    <s v="MAR-26"/>
    <x v="1"/>
    <s v="50000"/>
    <x v="6"/>
    <s v="UNC P/R - Accruals"/>
    <s v="UNC P/R - Accruals"/>
    <s v="955"/>
    <s v="Supply Side Planning"/>
    <x v="0"/>
    <n v="18.940000000000001"/>
    <s v="002"/>
  </r>
  <r>
    <s v="MAY-26"/>
    <x v="1"/>
    <s v="50000"/>
    <x v="6"/>
    <s v="UNC P/R - Accruals"/>
    <s v="UNC P/R - Accruals"/>
    <s v="955"/>
    <s v="Supply Side Planning"/>
    <x v="0"/>
    <n v="-81.02"/>
    <s v="002"/>
  </r>
  <r>
    <s v="APR-26"/>
    <x v="1"/>
    <s v="50000"/>
    <x v="6"/>
    <s v="UNC P/R - Accruals"/>
    <s v="UNC P/R - Accruals"/>
    <s v="850"/>
    <s v="Fuels Management"/>
    <x v="0"/>
    <n v="-124.52"/>
    <s v="002"/>
  </r>
  <r>
    <s v="MAR-26"/>
    <x v="1"/>
    <s v="50000"/>
    <x v="6"/>
    <s v="UNC P/R - Accruals"/>
    <s v="UNC P/R - Accruals"/>
    <s v="850"/>
    <s v="Fuels Management"/>
    <x v="0"/>
    <n v="124.52"/>
    <s v="002"/>
  </r>
  <r>
    <s v="APR-26"/>
    <x v="1"/>
    <s v="50000"/>
    <x v="6"/>
    <s v="UNC P/R - Accruals"/>
    <s v="UNC P/R - Accruals"/>
    <s v="805"/>
    <s v="Corp Environmental Services"/>
    <x v="0"/>
    <n v="-118.16"/>
    <s v="002"/>
  </r>
  <r>
    <s v="JAN-26"/>
    <x v="1"/>
    <s v="50000"/>
    <x v="6"/>
    <s v="UNC P/R - Accruals"/>
    <s v="UNC P/R - Accruals"/>
    <s v="805"/>
    <s v="Corp Environmental Services"/>
    <x v="0"/>
    <n v="-189.43"/>
    <s v="002"/>
  </r>
  <r>
    <s v="MAR-26"/>
    <x v="1"/>
    <s v="50000"/>
    <x v="6"/>
    <s v="UNC P/R - Accruals"/>
    <s v="UNC P/R - Accruals"/>
    <s v="805"/>
    <s v="Corp Environmental Services"/>
    <x v="0"/>
    <n v="118.16"/>
    <s v="002"/>
  </r>
  <r>
    <s v="FEB-26"/>
    <x v="1"/>
    <s v="50000"/>
    <x v="6"/>
    <s v="UNC P/R - Accruals"/>
    <s v="UNC P/R - Accruals"/>
    <s v="661"/>
    <s v="SPG Personnel Svcs"/>
    <x v="0"/>
    <n v="2759.86"/>
    <s v="002"/>
  </r>
  <r>
    <s v="JAN-26"/>
    <x v="1"/>
    <s v="50000"/>
    <x v="6"/>
    <s v="UNC P/R - Accruals"/>
    <s v="UNC P/R - Accruals"/>
    <s v="661"/>
    <s v="SPG Personnel Svcs"/>
    <x v="0"/>
    <n v="-1643.08"/>
    <s v="002"/>
  </r>
  <r>
    <s v="MAR-26"/>
    <x v="1"/>
    <s v="50000"/>
    <x v="6"/>
    <s v="UNC P/R - Accruals"/>
    <s v="UNC P/R - Accruals"/>
    <s v="661"/>
    <s v="SPG Personnel Svcs"/>
    <x v="0"/>
    <n v="-2759.86"/>
    <s v="002"/>
  </r>
  <r>
    <s v="APR-26"/>
    <x v="1"/>
    <s v="50000"/>
    <x v="6"/>
    <s v="UNC P/R - Accruals"/>
    <s v="UNC P/R - Accruals"/>
    <s v="593"/>
    <s v="UNSG Gas Operations Mgmt"/>
    <x v="0"/>
    <n v="3468.1"/>
    <s v="032"/>
  </r>
  <r>
    <s v="FEB-26"/>
    <x v="1"/>
    <s v="50000"/>
    <x v="6"/>
    <s v="UNC P/R - Accruals"/>
    <s v="UNC P/R - Accruals"/>
    <s v="593"/>
    <s v="UNSG Gas Operations Mgmt"/>
    <x v="0"/>
    <n v="549.04"/>
    <s v="032"/>
  </r>
  <r>
    <s v="JAN-26"/>
    <x v="1"/>
    <s v="50000"/>
    <x v="6"/>
    <s v="UNC P/R - Accruals"/>
    <s v="UNC P/R - Accruals"/>
    <s v="593"/>
    <s v="UNSG Gas Operations Mgmt"/>
    <x v="0"/>
    <n v="446.11"/>
    <s v="032"/>
  </r>
  <r>
    <s v="JUN-26"/>
    <x v="1"/>
    <s v="50000"/>
    <x v="6"/>
    <s v="UNC P/R - Accruals"/>
    <s v="UNC P/R - Accruals"/>
    <s v="593"/>
    <s v="UNSG Gas Operations Mgmt"/>
    <x v="0"/>
    <n v="-861.76"/>
    <s v="032"/>
  </r>
  <r>
    <s v="MAR-26"/>
    <x v="1"/>
    <s v="50000"/>
    <x v="6"/>
    <s v="UNC P/R - Accruals"/>
    <s v="UNC P/R - Accruals"/>
    <s v="593"/>
    <s v="UNSG Gas Operations Mgmt"/>
    <x v="0"/>
    <n v="-1333.83"/>
    <s v="032"/>
  </r>
  <r>
    <s v="MAY-26"/>
    <x v="1"/>
    <s v="50000"/>
    <x v="6"/>
    <s v="UNC P/R - Accruals"/>
    <s v="UNC P/R - Accruals"/>
    <s v="593"/>
    <s v="UNSG Gas Operations Mgmt"/>
    <x v="0"/>
    <n v="-3914.78"/>
    <s v="032"/>
  </r>
  <r>
    <s v="APR-26"/>
    <x v="1"/>
    <s v="50000"/>
    <x v="6"/>
    <s v="UNC P/R - Accruals"/>
    <s v="UNC P/R - Accruals"/>
    <s v="591"/>
    <s v="UNSG Santa Cruz Gas Const"/>
    <x v="0"/>
    <n v="3376.53"/>
    <s v="032"/>
  </r>
  <r>
    <s v="FEB-26"/>
    <x v="1"/>
    <s v="50000"/>
    <x v="6"/>
    <s v="UNC P/R - Accruals"/>
    <s v="UNC P/R - Accruals"/>
    <s v="591"/>
    <s v="UNSG Santa Cruz Gas Const"/>
    <x v="0"/>
    <n v="0"/>
    <s v="032"/>
  </r>
  <r>
    <s v="JAN-26"/>
    <x v="1"/>
    <s v="50000"/>
    <x v="6"/>
    <s v="UNC P/R - Accruals"/>
    <s v="UNC P/R - Accruals"/>
    <s v="591"/>
    <s v="UNSG Santa Cruz Gas Const"/>
    <x v="0"/>
    <n v="877.81"/>
    <s v="032"/>
  </r>
  <r>
    <s v="JUN-26"/>
    <x v="1"/>
    <s v="50000"/>
    <x v="6"/>
    <s v="UNC P/R - Accruals"/>
    <s v="UNC P/R - Accruals"/>
    <s v="591"/>
    <s v="UNSG Santa Cruz Gas Const"/>
    <x v="0"/>
    <n v="788.46"/>
    <s v="032"/>
  </r>
  <r>
    <s v="MAR-26"/>
    <x v="1"/>
    <s v="50000"/>
    <x v="6"/>
    <s v="UNC P/R - Accruals"/>
    <s v="UNC P/R - Accruals"/>
    <s v="591"/>
    <s v="UNSG Santa Cruz Gas Const"/>
    <x v="0"/>
    <n v="-1856.66"/>
    <s v="032"/>
  </r>
  <r>
    <s v="MAY-26"/>
    <x v="1"/>
    <s v="50000"/>
    <x v="6"/>
    <s v="UNC P/R - Accruals"/>
    <s v="UNC P/R - Accruals"/>
    <s v="591"/>
    <s v="UNSG Santa Cruz Gas Const"/>
    <x v="0"/>
    <n v="-3937.74"/>
    <s v="032"/>
  </r>
  <r>
    <s v="APR-26"/>
    <x v="1"/>
    <s v="50000"/>
    <x v="6"/>
    <s v="UNC P/R - Accruals"/>
    <s v="UNC P/R - Accruals"/>
    <s v="590"/>
    <s v="UNSG QA Training"/>
    <x v="0"/>
    <n v="-1285.5899999999999"/>
    <s v="032"/>
  </r>
  <r>
    <s v="FEB-26"/>
    <x v="1"/>
    <s v="50000"/>
    <x v="6"/>
    <s v="UNC P/R - Accruals"/>
    <s v="UNC P/R - Accruals"/>
    <s v="590"/>
    <s v="UNSG QA Training"/>
    <x v="0"/>
    <n v="-1175.8800000000001"/>
    <s v="032"/>
  </r>
  <r>
    <s v="JAN-26"/>
    <x v="1"/>
    <s v="50000"/>
    <x v="6"/>
    <s v="UNC P/R - Accruals"/>
    <s v="UNC P/R - Accruals"/>
    <s v="590"/>
    <s v="UNSG QA Training"/>
    <x v="0"/>
    <n v="5033.3999999999996"/>
    <s v="032"/>
  </r>
  <r>
    <s v="JUN-26"/>
    <x v="1"/>
    <s v="50000"/>
    <x v="6"/>
    <s v="UNC P/R - Accruals"/>
    <s v="UNC P/R - Accruals"/>
    <s v="590"/>
    <s v="UNSG QA Training"/>
    <x v="0"/>
    <n v="2129.9"/>
    <s v="032"/>
  </r>
  <r>
    <s v="MAR-26"/>
    <x v="1"/>
    <s v="50000"/>
    <x v="6"/>
    <s v="UNC P/R - Accruals"/>
    <s v="UNC P/R - Accruals"/>
    <s v="590"/>
    <s v="UNSG QA Training"/>
    <x v="0"/>
    <n v="3372.78"/>
    <s v="032"/>
  </r>
  <r>
    <s v="MAY-26"/>
    <x v="1"/>
    <s v="50000"/>
    <x v="6"/>
    <s v="UNC P/R - Accruals"/>
    <s v="UNC P/R - Accruals"/>
    <s v="590"/>
    <s v="UNSG QA Training"/>
    <x v="0"/>
    <n v="-4602.28"/>
    <s v="032"/>
  </r>
  <r>
    <s v="APR-26"/>
    <x v="1"/>
    <s v="50000"/>
    <x v="6"/>
    <s v="UNC P/R - Accruals"/>
    <s v="UNC P/R - Accruals"/>
    <s v="589"/>
    <s v="UNSG AZ Gas IT Support"/>
    <x v="0"/>
    <n v="26.54"/>
    <s v="032"/>
  </r>
  <r>
    <s v="FEB-26"/>
    <x v="1"/>
    <s v="50000"/>
    <x v="6"/>
    <s v="UNC P/R - Accruals"/>
    <s v="UNC P/R - Accruals"/>
    <s v="589"/>
    <s v="UNSG AZ Gas IT Support"/>
    <x v="0"/>
    <n v="-2439.6"/>
    <s v="032"/>
  </r>
  <r>
    <s v="JAN-26"/>
    <x v="1"/>
    <s v="50000"/>
    <x v="6"/>
    <s v="UNC P/R - Accruals"/>
    <s v="UNC P/R - Accruals"/>
    <s v="589"/>
    <s v="UNSG AZ Gas IT Support"/>
    <x v="0"/>
    <n v="453.68"/>
    <s v="032"/>
  </r>
  <r>
    <s v="JUN-26"/>
    <x v="1"/>
    <s v="50000"/>
    <x v="6"/>
    <s v="UNC P/R - Accruals"/>
    <s v="UNC P/R - Accruals"/>
    <s v="589"/>
    <s v="UNSG AZ Gas IT Support"/>
    <x v="0"/>
    <n v="720.95"/>
    <s v="032"/>
  </r>
  <r>
    <s v="MAR-26"/>
    <x v="1"/>
    <s v="50000"/>
    <x v="6"/>
    <s v="UNC P/R - Accruals"/>
    <s v="UNC P/R - Accruals"/>
    <s v="589"/>
    <s v="UNSG AZ Gas IT Support"/>
    <x v="0"/>
    <n v="3503.02"/>
    <s v="032"/>
  </r>
  <r>
    <s v="MAY-26"/>
    <x v="1"/>
    <s v="50000"/>
    <x v="6"/>
    <s v="UNC P/R - Accruals"/>
    <s v="UNC P/R - Accruals"/>
    <s v="589"/>
    <s v="UNSG AZ Gas IT Support"/>
    <x v="0"/>
    <n v="-3043.03"/>
    <s v="032"/>
  </r>
  <r>
    <s v="APR-26"/>
    <x v="1"/>
    <s v="50000"/>
    <x v="6"/>
    <s v="UNC P/R - Accruals"/>
    <s v="UNC P/R - Accruals"/>
    <s v="587"/>
    <s v="UNSG AZ Gas GIS"/>
    <x v="0"/>
    <n v="-524.49"/>
    <s v="032"/>
  </r>
  <r>
    <s v="FEB-26"/>
    <x v="1"/>
    <s v="50000"/>
    <x v="6"/>
    <s v="UNC P/R - Accruals"/>
    <s v="UNC P/R - Accruals"/>
    <s v="587"/>
    <s v="UNSG AZ Gas GIS"/>
    <x v="0"/>
    <n v="562.52"/>
    <s v="032"/>
  </r>
  <r>
    <s v="JAN-26"/>
    <x v="1"/>
    <s v="50000"/>
    <x v="6"/>
    <s v="UNC P/R - Accruals"/>
    <s v="UNC P/R - Accruals"/>
    <s v="587"/>
    <s v="UNSG AZ Gas GIS"/>
    <x v="0"/>
    <n v="517.5"/>
    <s v="032"/>
  </r>
  <r>
    <s v="JUN-26"/>
    <x v="1"/>
    <s v="50000"/>
    <x v="6"/>
    <s v="UNC P/R - Accruals"/>
    <s v="UNC P/R - Accruals"/>
    <s v="587"/>
    <s v="UNSG AZ Gas GIS"/>
    <x v="0"/>
    <n v="272.82"/>
    <s v="032"/>
  </r>
  <r>
    <s v="MAR-26"/>
    <x v="1"/>
    <s v="50000"/>
    <x v="6"/>
    <s v="UNC P/R - Accruals"/>
    <s v="UNC P/R - Accruals"/>
    <s v="587"/>
    <s v="UNSG AZ Gas GIS"/>
    <x v="0"/>
    <n v="256.69"/>
    <s v="032"/>
  </r>
  <r>
    <s v="MAY-26"/>
    <x v="1"/>
    <s v="50000"/>
    <x v="6"/>
    <s v="UNC P/R - Accruals"/>
    <s v="UNC P/R - Accruals"/>
    <s v="587"/>
    <s v="UNSG AZ Gas GIS"/>
    <x v="0"/>
    <n v="-1147.1500000000001"/>
    <s v="032"/>
  </r>
  <r>
    <s v="APR-26"/>
    <x v="1"/>
    <s v="50000"/>
    <x v="6"/>
    <s v="UNC P/R - Accruals"/>
    <s v="UNC P/R - Accruals"/>
    <s v="585"/>
    <s v="UNSG Arizona Gas Meas &amp; Press"/>
    <x v="0"/>
    <n v="2762.1"/>
    <s v="032"/>
  </r>
  <r>
    <s v="FEB-26"/>
    <x v="1"/>
    <s v="50000"/>
    <x v="6"/>
    <s v="UNC P/R - Accruals"/>
    <s v="UNC P/R - Accruals"/>
    <s v="585"/>
    <s v="UNSG Arizona Gas Meas &amp; Press"/>
    <x v="0"/>
    <n v="1671.17"/>
    <s v="032"/>
  </r>
  <r>
    <s v="JAN-26"/>
    <x v="1"/>
    <s v="50000"/>
    <x v="6"/>
    <s v="UNC P/R - Accruals"/>
    <s v="UNC P/R - Accruals"/>
    <s v="585"/>
    <s v="UNSG Arizona Gas Meas &amp; Press"/>
    <x v="0"/>
    <n v="-735.32"/>
    <s v="032"/>
  </r>
  <r>
    <s v="JUN-26"/>
    <x v="1"/>
    <s v="50000"/>
    <x v="6"/>
    <s v="UNC P/R - Accruals"/>
    <s v="UNC P/R - Accruals"/>
    <s v="585"/>
    <s v="UNSG Arizona Gas Meas &amp; Press"/>
    <x v="0"/>
    <n v="1139.3800000000001"/>
    <s v="032"/>
  </r>
  <r>
    <s v="MAR-26"/>
    <x v="1"/>
    <s v="50000"/>
    <x v="6"/>
    <s v="UNC P/R - Accruals"/>
    <s v="UNC P/R - Accruals"/>
    <s v="585"/>
    <s v="UNSG Arizona Gas Meas &amp; Press"/>
    <x v="0"/>
    <n v="-1270.75"/>
    <s v="032"/>
  </r>
  <r>
    <s v="MAY-26"/>
    <x v="1"/>
    <s v="50000"/>
    <x v="6"/>
    <s v="UNC P/R - Accruals"/>
    <s v="UNC P/R - Accruals"/>
    <s v="585"/>
    <s v="UNSG Arizona Gas Meas &amp; Press"/>
    <x v="0"/>
    <n v="-3797.89"/>
    <s v="032"/>
  </r>
  <r>
    <s v="APR-26"/>
    <x v="1"/>
    <s v="50000"/>
    <x v="6"/>
    <s v="UNC P/R - Accruals"/>
    <s v="UNC P/R - Accruals"/>
    <s v="584"/>
    <s v="UNSG AZ Cathodic Protection"/>
    <x v="0"/>
    <n v="2475.8000000000002"/>
    <s v="032"/>
  </r>
  <r>
    <s v="FEB-26"/>
    <x v="1"/>
    <s v="50000"/>
    <x v="6"/>
    <s v="UNC P/R - Accruals"/>
    <s v="UNC P/R - Accruals"/>
    <s v="584"/>
    <s v="UNSG AZ Cathodic Protection"/>
    <x v="0"/>
    <n v="455.76"/>
    <s v="032"/>
  </r>
  <r>
    <s v="JAN-26"/>
    <x v="1"/>
    <s v="50000"/>
    <x v="6"/>
    <s v="UNC P/R - Accruals"/>
    <s v="UNC P/R - Accruals"/>
    <s v="584"/>
    <s v="UNSG AZ Cathodic Protection"/>
    <x v="0"/>
    <n v="314.02"/>
    <s v="032"/>
  </r>
  <r>
    <s v="JUN-26"/>
    <x v="1"/>
    <s v="50000"/>
    <x v="6"/>
    <s v="UNC P/R - Accruals"/>
    <s v="UNC P/R - Accruals"/>
    <s v="584"/>
    <s v="UNSG AZ Cathodic Protection"/>
    <x v="0"/>
    <n v="691.98"/>
    <s v="032"/>
  </r>
  <r>
    <s v="MAR-26"/>
    <x v="1"/>
    <s v="50000"/>
    <x v="6"/>
    <s v="UNC P/R - Accruals"/>
    <s v="UNC P/R - Accruals"/>
    <s v="584"/>
    <s v="UNSG AZ Cathodic Protection"/>
    <x v="0"/>
    <n v="-605.53"/>
    <s v="032"/>
  </r>
  <r>
    <s v="MAY-26"/>
    <x v="1"/>
    <s v="50000"/>
    <x v="6"/>
    <s v="UNC P/R - Accruals"/>
    <s v="UNC P/R - Accruals"/>
    <s v="584"/>
    <s v="UNSG AZ Cathodic Protection"/>
    <x v="0"/>
    <n v="-4184.91"/>
    <s v="032"/>
  </r>
  <r>
    <s v="APR-26"/>
    <x v="1"/>
    <s v="50000"/>
    <x v="6"/>
    <s v="UNC P/R - Accruals"/>
    <s v="UNC P/R - Accruals"/>
    <s v="583"/>
    <s v="UNSG Kingman Gas Const"/>
    <x v="0"/>
    <n v="267.60000000000002"/>
    <s v="032"/>
  </r>
  <r>
    <s v="FEB-26"/>
    <x v="1"/>
    <s v="50000"/>
    <x v="6"/>
    <s v="UNC P/R - Accruals"/>
    <s v="UNC P/R - Accruals"/>
    <s v="583"/>
    <s v="UNSG Kingman Gas Const"/>
    <x v="0"/>
    <n v="0"/>
    <s v="032"/>
  </r>
  <r>
    <s v="JAN-26"/>
    <x v="1"/>
    <s v="50000"/>
    <x v="6"/>
    <s v="UNC P/R - Accruals"/>
    <s v="UNC P/R - Accruals"/>
    <s v="583"/>
    <s v="UNSG Kingman Gas Const"/>
    <x v="0"/>
    <n v="100.32"/>
    <s v="032"/>
  </r>
  <r>
    <s v="JUN-26"/>
    <x v="1"/>
    <s v="50000"/>
    <x v="6"/>
    <s v="UNC P/R - Accruals"/>
    <s v="UNC P/R - Accruals"/>
    <s v="583"/>
    <s v="UNSG Kingman Gas Const"/>
    <x v="0"/>
    <n v="318.08"/>
    <s v="032"/>
  </r>
  <r>
    <s v="MAR-26"/>
    <x v="1"/>
    <s v="50000"/>
    <x v="6"/>
    <s v="UNC P/R - Accruals"/>
    <s v="UNC P/R - Accruals"/>
    <s v="583"/>
    <s v="UNSG Kingman Gas Const"/>
    <x v="0"/>
    <n v="501.13"/>
    <s v="032"/>
  </r>
  <r>
    <s v="MAY-26"/>
    <x v="1"/>
    <s v="50000"/>
    <x v="6"/>
    <s v="UNC P/R - Accruals"/>
    <s v="UNC P/R - Accruals"/>
    <s v="583"/>
    <s v="UNSG Kingman Gas Const"/>
    <x v="0"/>
    <n v="-1555.06"/>
    <s v="032"/>
  </r>
  <r>
    <s v="APR-26"/>
    <x v="1"/>
    <s v="50000"/>
    <x v="6"/>
    <s v="UNC P/R - Accruals"/>
    <s v="UNC P/R - Accruals"/>
    <s v="582"/>
    <s v="UNSG AZ Gas DOT Compliance"/>
    <x v="0"/>
    <n v="6600.07"/>
    <s v="032"/>
  </r>
  <r>
    <s v="FEB-26"/>
    <x v="1"/>
    <s v="50000"/>
    <x v="6"/>
    <s v="UNC P/R - Accruals"/>
    <s v="UNC P/R - Accruals"/>
    <s v="582"/>
    <s v="UNSG AZ Gas DOT Compliance"/>
    <x v="0"/>
    <n v="68.33"/>
    <s v="032"/>
  </r>
  <r>
    <s v="JAN-26"/>
    <x v="1"/>
    <s v="50000"/>
    <x v="6"/>
    <s v="UNC P/R - Accruals"/>
    <s v="UNC P/R - Accruals"/>
    <s v="582"/>
    <s v="UNSG AZ Gas DOT Compliance"/>
    <x v="0"/>
    <n v="4967.3"/>
    <s v="032"/>
  </r>
  <r>
    <s v="JUN-26"/>
    <x v="1"/>
    <s v="50000"/>
    <x v="6"/>
    <s v="UNC P/R - Accruals"/>
    <s v="UNC P/R - Accruals"/>
    <s v="582"/>
    <s v="UNSG AZ Gas DOT Compliance"/>
    <x v="0"/>
    <n v="4946.29"/>
    <s v="032"/>
  </r>
  <r>
    <s v="MAR-26"/>
    <x v="1"/>
    <s v="50000"/>
    <x v="6"/>
    <s v="UNC P/R - Accruals"/>
    <s v="UNC P/R - Accruals"/>
    <s v="582"/>
    <s v="UNSG AZ Gas DOT Compliance"/>
    <x v="0"/>
    <n v="-885.02"/>
    <s v="032"/>
  </r>
  <r>
    <s v="MAY-26"/>
    <x v="1"/>
    <s v="50000"/>
    <x v="6"/>
    <s v="UNC P/R - Accruals"/>
    <s v="UNC P/R - Accruals"/>
    <s v="582"/>
    <s v="UNSG AZ Gas DOT Compliance"/>
    <x v="0"/>
    <n v="-14972.33"/>
    <s v="032"/>
  </r>
  <r>
    <s v="FEB-26"/>
    <x v="1"/>
    <s v="50000"/>
    <x v="6"/>
    <s v="UNC P/R - Accruals"/>
    <s v="UNC P/R - Accruals"/>
    <s v="573"/>
    <s v="UNSG N AZ Gas Cust Serv Mgmt"/>
    <x v="0"/>
    <n v="-1681.68"/>
    <s v="032"/>
  </r>
  <r>
    <s v="JAN-26"/>
    <x v="1"/>
    <s v="50000"/>
    <x v="6"/>
    <s v="UNC P/R - Accruals"/>
    <s v="UNC P/R - Accruals"/>
    <s v="573"/>
    <s v="UNSG N AZ Gas Cust Serv Mgmt"/>
    <x v="0"/>
    <n v="336.34"/>
    <s v="032"/>
  </r>
  <r>
    <s v="JUN-26"/>
    <x v="1"/>
    <s v="50000"/>
    <x v="6"/>
    <s v="UNC P/R - Accruals"/>
    <s v="UNC P/R - Accruals"/>
    <s v="573"/>
    <s v="UNSG N AZ Gas Cust Serv Mgmt"/>
    <x v="0"/>
    <n v="322.31"/>
    <s v="032"/>
  </r>
  <r>
    <s v="MAY-26"/>
    <x v="1"/>
    <s v="50000"/>
    <x v="6"/>
    <s v="UNC P/R - Accruals"/>
    <s v="UNC P/R - Accruals"/>
    <s v="573"/>
    <s v="UNSG N AZ Gas Cust Serv Mgmt"/>
    <x v="0"/>
    <n v="887.51"/>
    <s v="032"/>
  </r>
  <r>
    <s v="APR-26"/>
    <x v="1"/>
    <s v="50000"/>
    <x v="6"/>
    <s v="UNC P/R - Accruals"/>
    <s v="UNC P/R - Accruals"/>
    <s v="572"/>
    <s v="UNSG Gas Engineering"/>
    <x v="0"/>
    <n v="-1882.84"/>
    <s v="032"/>
  </r>
  <r>
    <s v="FEB-26"/>
    <x v="1"/>
    <s v="50000"/>
    <x v="6"/>
    <s v="UNC P/R - Accruals"/>
    <s v="UNC P/R - Accruals"/>
    <s v="572"/>
    <s v="UNSG Gas Engineering"/>
    <x v="0"/>
    <n v="-2740.39"/>
    <s v="032"/>
  </r>
  <r>
    <s v="JAN-26"/>
    <x v="1"/>
    <s v="50000"/>
    <x v="6"/>
    <s v="UNC P/R - Accruals"/>
    <s v="UNC P/R - Accruals"/>
    <s v="572"/>
    <s v="UNSG Gas Engineering"/>
    <x v="0"/>
    <n v="4374.08"/>
    <s v="032"/>
  </r>
  <r>
    <s v="JUN-26"/>
    <x v="1"/>
    <s v="50000"/>
    <x v="6"/>
    <s v="UNC P/R - Accruals"/>
    <s v="UNC P/R - Accruals"/>
    <s v="572"/>
    <s v="UNSG Gas Engineering"/>
    <x v="0"/>
    <n v="-442.55"/>
    <s v="032"/>
  </r>
  <r>
    <s v="MAR-26"/>
    <x v="1"/>
    <s v="50000"/>
    <x v="6"/>
    <s v="UNC P/R - Accruals"/>
    <s v="UNC P/R - Accruals"/>
    <s v="572"/>
    <s v="UNSG Gas Engineering"/>
    <x v="0"/>
    <n v="906.17"/>
    <s v="032"/>
  </r>
  <r>
    <s v="MAY-26"/>
    <x v="1"/>
    <s v="50000"/>
    <x v="6"/>
    <s v="UNC P/R - Accruals"/>
    <s v="UNC P/R - Accruals"/>
    <s v="572"/>
    <s v="UNSG Gas Engineering"/>
    <x v="0"/>
    <n v="-2009.09"/>
    <s v="032"/>
  </r>
  <r>
    <s v="APR-26"/>
    <x v="1"/>
    <s v="50000"/>
    <x v="6"/>
    <s v="UNC P/R - Accruals"/>
    <s v="UNC P/R - Accruals"/>
    <s v="568"/>
    <s v="UNSG KGM Gas Field Service"/>
    <x v="0"/>
    <n v="56.81"/>
    <s v="032"/>
  </r>
  <r>
    <s v="FEB-26"/>
    <x v="1"/>
    <s v="50000"/>
    <x v="6"/>
    <s v="UNC P/R - Accruals"/>
    <s v="UNC P/R - Accruals"/>
    <s v="568"/>
    <s v="UNSG KGM Gas Field Service"/>
    <x v="0"/>
    <n v="0"/>
    <s v="032"/>
  </r>
  <r>
    <s v="JAN-26"/>
    <x v="1"/>
    <s v="50000"/>
    <x v="6"/>
    <s v="UNC P/R - Accruals"/>
    <s v="UNC P/R - Accruals"/>
    <s v="568"/>
    <s v="UNSG KGM Gas Field Service"/>
    <x v="0"/>
    <n v="403.04"/>
    <s v="032"/>
  </r>
  <r>
    <s v="JUN-26"/>
    <x v="1"/>
    <s v="50000"/>
    <x v="6"/>
    <s v="UNC P/R - Accruals"/>
    <s v="UNC P/R - Accruals"/>
    <s v="568"/>
    <s v="UNSG KGM Gas Field Service"/>
    <x v="0"/>
    <n v="123.07"/>
    <s v="032"/>
  </r>
  <r>
    <s v="MAR-26"/>
    <x v="1"/>
    <s v="50000"/>
    <x v="6"/>
    <s v="UNC P/R - Accruals"/>
    <s v="UNC P/R - Accruals"/>
    <s v="568"/>
    <s v="UNSG KGM Gas Field Service"/>
    <x v="0"/>
    <n v="220.03"/>
    <s v="032"/>
  </r>
  <r>
    <s v="MAY-26"/>
    <x v="1"/>
    <s v="50000"/>
    <x v="6"/>
    <s v="UNC P/R - Accruals"/>
    <s v="UNC P/R - Accruals"/>
    <s v="568"/>
    <s v="UNSG KGM Gas Field Service"/>
    <x v="0"/>
    <n v="-719.49"/>
    <s v="032"/>
  </r>
  <r>
    <s v="APR-26"/>
    <x v="1"/>
    <s v="50000"/>
    <x v="6"/>
    <s v="UNC P/R - Accruals"/>
    <s v="UNC P/R - Accruals"/>
    <s v="567"/>
    <s v="UNSG KGM Dist Gas Ops Mgmt"/>
    <x v="0"/>
    <n v="415.16"/>
    <s v="032"/>
  </r>
  <r>
    <s v="FEB-26"/>
    <x v="1"/>
    <s v="50000"/>
    <x v="6"/>
    <s v="UNC P/R - Accruals"/>
    <s v="UNC P/R - Accruals"/>
    <s v="567"/>
    <s v="UNSG KGM Dist Gas Ops Mgmt"/>
    <x v="0"/>
    <n v="-67.180000000000007"/>
    <s v="032"/>
  </r>
  <r>
    <s v="JAN-26"/>
    <x v="1"/>
    <s v="50000"/>
    <x v="6"/>
    <s v="UNC P/R - Accruals"/>
    <s v="UNC P/R - Accruals"/>
    <s v="567"/>
    <s v="UNSG KGM Dist Gas Ops Mgmt"/>
    <x v="0"/>
    <n v="228.4"/>
    <s v="032"/>
  </r>
  <r>
    <s v="JUN-26"/>
    <x v="1"/>
    <s v="50000"/>
    <x v="6"/>
    <s v="UNC P/R - Accruals"/>
    <s v="UNC P/R - Accruals"/>
    <s v="567"/>
    <s v="UNSG KGM Dist Gas Ops Mgmt"/>
    <x v="0"/>
    <n v="-20.76"/>
    <s v="032"/>
  </r>
  <r>
    <s v="MAR-26"/>
    <x v="1"/>
    <s v="50000"/>
    <x v="6"/>
    <s v="UNC P/R - Accruals"/>
    <s v="UNC P/R - Accruals"/>
    <s v="567"/>
    <s v="UNSG KGM Dist Gas Ops Mgmt"/>
    <x v="0"/>
    <n v="878.65"/>
    <s v="032"/>
  </r>
  <r>
    <s v="MAY-26"/>
    <x v="1"/>
    <s v="50000"/>
    <x v="6"/>
    <s v="UNC P/R - Accruals"/>
    <s v="UNC P/R - Accruals"/>
    <s v="567"/>
    <s v="UNSG KGM Dist Gas Ops Mgmt"/>
    <x v="0"/>
    <n v="-1868.15"/>
    <s v="032"/>
  </r>
  <r>
    <s v="APR-26"/>
    <x v="1"/>
    <s v="50000"/>
    <x v="6"/>
    <s v="UNC P/R - Accruals"/>
    <s v="UNC P/R - Accruals"/>
    <s v="563"/>
    <s v="UNSG Verde Valley Gas Ops Mgt"/>
    <x v="0"/>
    <n v="440.23"/>
    <s v="032"/>
  </r>
  <r>
    <s v="FEB-26"/>
    <x v="1"/>
    <s v="50000"/>
    <x v="6"/>
    <s v="UNC P/R - Accruals"/>
    <s v="UNC P/R - Accruals"/>
    <s v="563"/>
    <s v="UNSG Verde Valley Gas Ops Mgt"/>
    <x v="0"/>
    <n v="2484.75"/>
    <s v="032"/>
  </r>
  <r>
    <s v="JAN-26"/>
    <x v="1"/>
    <s v="50000"/>
    <x v="6"/>
    <s v="UNC P/R - Accruals"/>
    <s v="UNC P/R - Accruals"/>
    <s v="563"/>
    <s v="UNSG Verde Valley Gas Ops Mgt"/>
    <x v="0"/>
    <n v="-2058.8000000000002"/>
    <s v="032"/>
  </r>
  <r>
    <s v="JUN-26"/>
    <x v="1"/>
    <s v="50000"/>
    <x v="6"/>
    <s v="UNC P/R - Accruals"/>
    <s v="UNC P/R - Accruals"/>
    <s v="563"/>
    <s v="UNSG Verde Valley Gas Ops Mgt"/>
    <x v="0"/>
    <n v="102.72"/>
    <s v="032"/>
  </r>
  <r>
    <s v="MAR-26"/>
    <x v="1"/>
    <s v="50000"/>
    <x v="6"/>
    <s v="UNC P/R - Accruals"/>
    <s v="UNC P/R - Accruals"/>
    <s v="563"/>
    <s v="UNSG Verde Valley Gas Ops Mgt"/>
    <x v="0"/>
    <n v="-908.27"/>
    <s v="032"/>
  </r>
  <r>
    <s v="MAY-26"/>
    <x v="1"/>
    <s v="50000"/>
    <x v="6"/>
    <s v="UNC P/R - Accruals"/>
    <s v="UNC P/R - Accruals"/>
    <s v="563"/>
    <s v="UNSG Verde Valley Gas Ops Mgt"/>
    <x v="0"/>
    <n v="-1797.6"/>
    <s v="032"/>
  </r>
  <r>
    <s v="APR-26"/>
    <x v="1"/>
    <s v="50000"/>
    <x v="6"/>
    <s v="UNC P/R - Accruals"/>
    <s v="UNC P/R - Accruals"/>
    <s v="562"/>
    <s v="UNSG Prescott Gas Field Serv"/>
    <x v="0"/>
    <n v="-420"/>
    <s v="032"/>
  </r>
  <r>
    <s v="JAN-26"/>
    <x v="1"/>
    <s v="50000"/>
    <x v="6"/>
    <s v="UNC P/R - Accruals"/>
    <s v="UNC P/R - Accruals"/>
    <s v="562"/>
    <s v="UNSG Prescott Gas Field Serv"/>
    <x v="0"/>
    <n v="-280"/>
    <s v="032"/>
  </r>
  <r>
    <s v="MAR-26"/>
    <x v="1"/>
    <s v="50000"/>
    <x v="6"/>
    <s v="UNC P/R - Accruals"/>
    <s v="UNC P/R - Accruals"/>
    <s v="562"/>
    <s v="UNSG Prescott Gas Field Serv"/>
    <x v="0"/>
    <n v="420"/>
    <s v="032"/>
  </r>
  <r>
    <s v="FEB-26"/>
    <x v="1"/>
    <s v="50000"/>
    <x v="6"/>
    <s v="UNC P/R - Accruals"/>
    <s v="UNC P/R - Accruals"/>
    <s v="561"/>
    <s v="UNSG Prescott Gas Const"/>
    <x v="0"/>
    <n v="0"/>
    <s v="032"/>
  </r>
  <r>
    <s v="JAN-26"/>
    <x v="1"/>
    <s v="50000"/>
    <x v="6"/>
    <s v="UNC P/R - Accruals"/>
    <s v="UNC P/R - Accruals"/>
    <s v="561"/>
    <s v="UNSG Prescott Gas Const"/>
    <x v="0"/>
    <n v="-426.26"/>
    <s v="032"/>
  </r>
  <r>
    <s v="MAR-26"/>
    <x v="1"/>
    <s v="50000"/>
    <x v="6"/>
    <s v="UNC P/R - Accruals"/>
    <s v="UNC P/R - Accruals"/>
    <s v="561"/>
    <s v="UNSG Prescott Gas Const"/>
    <x v="0"/>
    <n v="-350"/>
    <s v="032"/>
  </r>
  <r>
    <s v="APR-26"/>
    <x v="1"/>
    <s v="50000"/>
    <x v="6"/>
    <s v="UNC P/R - Accruals"/>
    <s v="UNC P/R - Accruals"/>
    <s v="560"/>
    <s v="UNSG Prescott Gas Ops Mgmt"/>
    <x v="0"/>
    <n v="344.21"/>
    <s v="032"/>
  </r>
  <r>
    <s v="FEB-26"/>
    <x v="1"/>
    <s v="50000"/>
    <x v="6"/>
    <s v="UNC P/R - Accruals"/>
    <s v="UNC P/R - Accruals"/>
    <s v="560"/>
    <s v="UNSG Prescott Gas Ops Mgmt"/>
    <x v="0"/>
    <n v="208.15"/>
    <s v="032"/>
  </r>
  <r>
    <s v="JAN-26"/>
    <x v="1"/>
    <s v="50000"/>
    <x v="6"/>
    <s v="UNC P/R - Accruals"/>
    <s v="UNC P/R - Accruals"/>
    <s v="560"/>
    <s v="UNSG Prescott Gas Ops Mgmt"/>
    <x v="0"/>
    <n v="69.38"/>
    <s v="032"/>
  </r>
  <r>
    <s v="JUN-26"/>
    <x v="1"/>
    <s v="50000"/>
    <x v="6"/>
    <s v="UNC P/R - Accruals"/>
    <s v="UNC P/R - Accruals"/>
    <s v="560"/>
    <s v="UNSG Prescott Gas Ops Mgmt"/>
    <x v="0"/>
    <n v="688.38"/>
    <s v="032"/>
  </r>
  <r>
    <s v="MAR-26"/>
    <x v="1"/>
    <s v="50000"/>
    <x v="6"/>
    <s v="UNC P/R - Accruals"/>
    <s v="UNC P/R - Accruals"/>
    <s v="560"/>
    <s v="UNSG Prescott Gas Ops Mgmt"/>
    <x v="0"/>
    <n v="423.61"/>
    <s v="032"/>
  </r>
  <r>
    <s v="MAY-26"/>
    <x v="1"/>
    <s v="50000"/>
    <x v="6"/>
    <s v="UNC P/R - Accruals"/>
    <s v="UNC P/R - Accruals"/>
    <s v="560"/>
    <s v="UNSG Prescott Gas Ops Mgmt"/>
    <x v="0"/>
    <n v="-1742.48"/>
    <s v="032"/>
  </r>
  <r>
    <s v="APR-26"/>
    <x v="1"/>
    <s v="50000"/>
    <x v="6"/>
    <s v="UNC P/R - Accruals"/>
    <s v="UNC P/R - Accruals"/>
    <s v="556"/>
    <s v="UNSG LH Gas Operations Mgmt"/>
    <x v="0"/>
    <n v="60.24"/>
    <s v="032"/>
  </r>
  <r>
    <s v="FEB-26"/>
    <x v="1"/>
    <s v="50000"/>
    <x v="6"/>
    <s v="UNC P/R - Accruals"/>
    <s v="UNC P/R - Accruals"/>
    <s v="556"/>
    <s v="UNSG LH Gas Operations Mgmt"/>
    <x v="0"/>
    <n v="-495.71"/>
    <s v="032"/>
  </r>
  <r>
    <s v="JAN-26"/>
    <x v="1"/>
    <s v="50000"/>
    <x v="6"/>
    <s v="UNC P/R - Accruals"/>
    <s v="UNC P/R - Accruals"/>
    <s v="556"/>
    <s v="UNSG LH Gas Operations Mgmt"/>
    <x v="0"/>
    <n v="612.28"/>
    <s v="032"/>
  </r>
  <r>
    <s v="JUN-26"/>
    <x v="1"/>
    <s v="50000"/>
    <x v="6"/>
    <s v="UNC P/R - Accruals"/>
    <s v="UNC P/R - Accruals"/>
    <s v="556"/>
    <s v="UNSG LH Gas Operations Mgmt"/>
    <x v="0"/>
    <n v="-200.79"/>
    <s v="032"/>
  </r>
  <r>
    <s v="MAR-26"/>
    <x v="1"/>
    <s v="50000"/>
    <x v="6"/>
    <s v="UNC P/R - Accruals"/>
    <s v="UNC P/R - Accruals"/>
    <s v="556"/>
    <s v="UNSG LH Gas Operations Mgmt"/>
    <x v="0"/>
    <n v="460.7"/>
    <s v="032"/>
  </r>
  <r>
    <s v="MAY-26"/>
    <x v="1"/>
    <s v="50000"/>
    <x v="6"/>
    <s v="UNC P/R - Accruals"/>
    <s v="UNC P/R - Accruals"/>
    <s v="556"/>
    <s v="UNSG LH Gas Operations Mgmt"/>
    <x v="0"/>
    <n v="-958.75"/>
    <s v="032"/>
  </r>
  <r>
    <s v="APR-26"/>
    <x v="1"/>
    <s v="50000"/>
    <x v="6"/>
    <s v="UNC P/R - Accruals"/>
    <s v="UNC P/R - Accruals"/>
    <s v="555"/>
    <s v="UNSG Show Low Gas Ops Mgmt"/>
    <x v="0"/>
    <n v="367.11"/>
    <s v="032"/>
  </r>
  <r>
    <s v="FEB-26"/>
    <x v="1"/>
    <s v="50000"/>
    <x v="6"/>
    <s v="UNC P/R - Accruals"/>
    <s v="UNC P/R - Accruals"/>
    <s v="555"/>
    <s v="UNSG Show Low Gas Ops Mgmt"/>
    <x v="0"/>
    <n v="-394.09"/>
    <s v="032"/>
  </r>
  <r>
    <s v="JAN-26"/>
    <x v="1"/>
    <s v="50000"/>
    <x v="6"/>
    <s v="UNC P/R - Accruals"/>
    <s v="UNC P/R - Accruals"/>
    <s v="555"/>
    <s v="UNSG Show Low Gas Ops Mgmt"/>
    <x v="0"/>
    <n v="197.05"/>
    <s v="032"/>
  </r>
  <r>
    <s v="JUN-26"/>
    <x v="1"/>
    <s v="50000"/>
    <x v="6"/>
    <s v="UNC P/R - Accruals"/>
    <s v="UNC P/R - Accruals"/>
    <s v="555"/>
    <s v="UNSG Show Low Gas Ops Mgmt"/>
    <x v="0"/>
    <n v="224.33"/>
    <s v="032"/>
  </r>
  <r>
    <s v="MAR-26"/>
    <x v="1"/>
    <s v="50000"/>
    <x v="6"/>
    <s v="UNC P/R - Accruals"/>
    <s v="UNC P/R - Accruals"/>
    <s v="555"/>
    <s v="UNSG Show Low Gas Ops Mgmt"/>
    <x v="0"/>
    <n v="823.26"/>
    <s v="032"/>
  </r>
  <r>
    <s v="MAY-26"/>
    <x v="1"/>
    <s v="50000"/>
    <x v="6"/>
    <s v="UNC P/R - Accruals"/>
    <s v="UNC P/R - Accruals"/>
    <s v="555"/>
    <s v="UNSG Show Low Gas Ops Mgmt"/>
    <x v="0"/>
    <n v="-1651.95"/>
    <s v="032"/>
  </r>
  <r>
    <s v="APR-26"/>
    <x v="1"/>
    <s v="50000"/>
    <x v="6"/>
    <s v="UNC P/R - Accruals"/>
    <s v="UNC P/R - Accruals"/>
    <s v="553"/>
    <s v="UNSG Flagstaff Gas Ops Mgmt"/>
    <x v="0"/>
    <n v="853.88"/>
    <s v="032"/>
  </r>
  <r>
    <s v="FEB-26"/>
    <x v="1"/>
    <s v="50000"/>
    <x v="6"/>
    <s v="UNC P/R - Accruals"/>
    <s v="UNC P/R - Accruals"/>
    <s v="553"/>
    <s v="UNSG Flagstaff Gas Ops Mgmt"/>
    <x v="0"/>
    <n v="1375"/>
    <s v="032"/>
  </r>
  <r>
    <s v="JAN-26"/>
    <x v="1"/>
    <s v="50000"/>
    <x v="6"/>
    <s v="UNC P/R - Accruals"/>
    <s v="UNC P/R - Accruals"/>
    <s v="553"/>
    <s v="UNSG Flagstaff Gas Ops Mgmt"/>
    <x v="0"/>
    <n v="212.5"/>
    <s v="032"/>
  </r>
  <r>
    <s v="JUN-26"/>
    <x v="1"/>
    <s v="50000"/>
    <x v="6"/>
    <s v="UNC P/R - Accruals"/>
    <s v="UNC P/R - Accruals"/>
    <s v="553"/>
    <s v="UNSG Flagstaff Gas Ops Mgmt"/>
    <x v="0"/>
    <n v="446.34"/>
    <s v="032"/>
  </r>
  <r>
    <s v="MAR-26"/>
    <x v="1"/>
    <s v="50000"/>
    <x v="6"/>
    <s v="UNC P/R - Accruals"/>
    <s v="UNC P/R - Accruals"/>
    <s v="553"/>
    <s v="UNSG Flagstaff Gas Ops Mgmt"/>
    <x v="0"/>
    <n v="-1074.5"/>
    <s v="032"/>
  </r>
  <r>
    <s v="MAY-26"/>
    <x v="1"/>
    <s v="50000"/>
    <x v="6"/>
    <s v="UNC P/R - Accruals"/>
    <s v="UNC P/R - Accruals"/>
    <s v="553"/>
    <s v="UNSG Flagstaff Gas Ops Mgmt"/>
    <x v="0"/>
    <n v="-1940.62"/>
    <s v="032"/>
  </r>
  <r>
    <s v="APR-26"/>
    <x v="1"/>
    <s v="50000"/>
    <x v="6"/>
    <s v="UNC P/R - Accruals"/>
    <s v="UNC P/R - Accruals"/>
    <s v="550"/>
    <s v="UNSG Arizona Gas Admin"/>
    <x v="0"/>
    <n v="252.91"/>
    <s v="032"/>
  </r>
  <r>
    <s v="FEB-26"/>
    <x v="1"/>
    <s v="50000"/>
    <x v="6"/>
    <s v="UNC P/R - Accruals"/>
    <s v="UNC P/R - Accruals"/>
    <s v="550"/>
    <s v="UNSG Arizona Gas Admin"/>
    <x v="0"/>
    <n v="1339.16"/>
    <s v="032"/>
  </r>
  <r>
    <s v="JAN-26"/>
    <x v="1"/>
    <s v="50000"/>
    <x v="6"/>
    <s v="UNC P/R - Accruals"/>
    <s v="UNC P/R - Accruals"/>
    <s v="550"/>
    <s v="UNSG Arizona Gas Admin"/>
    <x v="0"/>
    <n v="5217.6899999999996"/>
    <s v="032"/>
  </r>
  <r>
    <s v="JUN-26"/>
    <x v="1"/>
    <s v="50000"/>
    <x v="6"/>
    <s v="UNC P/R - Accruals"/>
    <s v="UNC P/R - Accruals"/>
    <s v="550"/>
    <s v="UNSG Arizona Gas Admin"/>
    <x v="0"/>
    <n v="572.53"/>
    <s v="032"/>
  </r>
  <r>
    <s v="MAR-26"/>
    <x v="1"/>
    <s v="50000"/>
    <x v="6"/>
    <s v="UNC P/R - Accruals"/>
    <s v="UNC P/R - Accruals"/>
    <s v="550"/>
    <s v="UNSG Arizona Gas Admin"/>
    <x v="0"/>
    <n v="3286.79"/>
    <s v="032"/>
  </r>
  <r>
    <s v="MAY-26"/>
    <x v="1"/>
    <s v="50000"/>
    <x v="6"/>
    <s v="UNC P/R - Accruals"/>
    <s v="UNC P/R - Accruals"/>
    <s v="550"/>
    <s v="UNSG Arizona Gas Admin"/>
    <x v="0"/>
    <n v="-14133.33"/>
    <s v="032"/>
  </r>
  <r>
    <s v="APR-26"/>
    <x v="1"/>
    <s v="50000"/>
    <x v="6"/>
    <s v="UNC P/R - Accruals"/>
    <s v="UNC P/R - Accruals"/>
    <s v="526"/>
    <s v="UNSE Santa Cruz Electric Mgmt"/>
    <x v="0"/>
    <n v="-1621.37"/>
    <s v="033"/>
  </r>
  <r>
    <s v="FEB-26"/>
    <x v="1"/>
    <s v="50000"/>
    <x v="6"/>
    <s v="UNC P/R - Accruals"/>
    <s v="UNC P/R - Accruals"/>
    <s v="526"/>
    <s v="UNSE Santa Cruz Electric Mgmt"/>
    <x v="0"/>
    <n v="237.85"/>
    <s v="033"/>
  </r>
  <r>
    <s v="JAN-26"/>
    <x v="1"/>
    <s v="50000"/>
    <x v="6"/>
    <s v="UNC P/R - Accruals"/>
    <s v="UNC P/R - Accruals"/>
    <s v="526"/>
    <s v="UNSE Santa Cruz Electric Mgmt"/>
    <x v="0"/>
    <n v="950.97"/>
    <s v="033"/>
  </r>
  <r>
    <s v="JUN-26"/>
    <x v="1"/>
    <s v="50000"/>
    <x v="6"/>
    <s v="UNC P/R - Accruals"/>
    <s v="UNC P/R - Accruals"/>
    <s v="526"/>
    <s v="UNSE Santa Cruz Electric Mgmt"/>
    <x v="0"/>
    <n v="-27.27"/>
    <s v="033"/>
  </r>
  <r>
    <s v="MAR-26"/>
    <x v="1"/>
    <s v="50000"/>
    <x v="6"/>
    <s v="UNC P/R - Accruals"/>
    <s v="UNC P/R - Accruals"/>
    <s v="526"/>
    <s v="UNSE Santa Cruz Electric Mgmt"/>
    <x v="0"/>
    <n v="845.26"/>
    <s v="033"/>
  </r>
  <r>
    <s v="MAY-26"/>
    <x v="1"/>
    <s v="50000"/>
    <x v="6"/>
    <s v="UNC P/R - Accruals"/>
    <s v="UNC P/R - Accruals"/>
    <s v="526"/>
    <s v="UNSE Santa Cruz Electric Mgmt"/>
    <x v="0"/>
    <n v="-1691.01"/>
    <s v="033"/>
  </r>
  <r>
    <s v="APR-26"/>
    <x v="1"/>
    <s v="50000"/>
    <x v="6"/>
    <s v="UNC P/R - Accruals"/>
    <s v="UNC P/R - Accruals"/>
    <s v="518"/>
    <s v="UNSE Mohave Electric IS"/>
    <x v="0"/>
    <n v="-203.4"/>
    <s v="033"/>
  </r>
  <r>
    <s v="FEB-26"/>
    <x v="1"/>
    <s v="50000"/>
    <x v="6"/>
    <s v="UNC P/R - Accruals"/>
    <s v="UNC P/R - Accruals"/>
    <s v="518"/>
    <s v="UNSE Mohave Electric IS"/>
    <x v="0"/>
    <n v="0"/>
    <s v="033"/>
  </r>
  <r>
    <s v="JAN-26"/>
    <x v="1"/>
    <s v="50000"/>
    <x v="6"/>
    <s v="UNC P/R - Accruals"/>
    <s v="UNC P/R - Accruals"/>
    <s v="518"/>
    <s v="UNSE Mohave Electric IS"/>
    <x v="0"/>
    <n v="393.55"/>
    <s v="033"/>
  </r>
  <r>
    <s v="JUN-26"/>
    <x v="1"/>
    <s v="50000"/>
    <x v="6"/>
    <s v="UNC P/R - Accruals"/>
    <s v="UNC P/R - Accruals"/>
    <s v="518"/>
    <s v="UNSE Mohave Electric IS"/>
    <x v="0"/>
    <n v="163.85"/>
    <s v="033"/>
  </r>
  <r>
    <s v="MAR-26"/>
    <x v="1"/>
    <s v="50000"/>
    <x v="6"/>
    <s v="UNC P/R - Accruals"/>
    <s v="UNC P/R - Accruals"/>
    <s v="518"/>
    <s v="UNSE Mohave Electric IS"/>
    <x v="0"/>
    <n v="-343.2"/>
    <s v="033"/>
  </r>
  <r>
    <s v="MAY-26"/>
    <x v="1"/>
    <s v="50000"/>
    <x v="6"/>
    <s v="UNC P/R - Accruals"/>
    <s v="UNC P/R - Accruals"/>
    <s v="518"/>
    <s v="UNSE Mohave Electric IS"/>
    <x v="0"/>
    <n v="310.75"/>
    <s v="033"/>
  </r>
  <r>
    <s v="FEB-26"/>
    <x v="1"/>
    <s v="50000"/>
    <x v="6"/>
    <s v="UNC P/R - Accruals"/>
    <s v="UNC P/R - Accruals"/>
    <s v="515"/>
    <s v="UNSE Kingman Electric Eng"/>
    <x v="0"/>
    <n v="-790.86"/>
    <s v="033"/>
  </r>
  <r>
    <s v="JAN-26"/>
    <x v="1"/>
    <s v="50000"/>
    <x v="6"/>
    <s v="UNC P/R - Accruals"/>
    <s v="UNC P/R - Accruals"/>
    <s v="515"/>
    <s v="UNSE Kingman Electric Eng"/>
    <x v="0"/>
    <n v="207.88"/>
    <s v="033"/>
  </r>
  <r>
    <s v="MAR-26"/>
    <x v="1"/>
    <s v="50000"/>
    <x v="6"/>
    <s v="UNC P/R - Accruals"/>
    <s v="UNC P/R - Accruals"/>
    <s v="515"/>
    <s v="UNSE Kingman Electric Eng"/>
    <x v="0"/>
    <n v="-67.790000000000006"/>
    <s v="033"/>
  </r>
  <r>
    <s v="APR-26"/>
    <x v="1"/>
    <s v="50000"/>
    <x v="6"/>
    <s v="UNC P/R - Accruals"/>
    <s v="UNC P/R - Accruals"/>
    <s v="513"/>
    <s v="UNSE Mohave Electric Ops Mgmt"/>
    <x v="0"/>
    <n v="-450.14"/>
    <s v="033"/>
  </r>
  <r>
    <s v="FEB-26"/>
    <x v="1"/>
    <s v="50000"/>
    <x v="6"/>
    <s v="UNC P/R - Accruals"/>
    <s v="UNC P/R - Accruals"/>
    <s v="513"/>
    <s v="UNSE Mohave Electric Ops Mgmt"/>
    <x v="0"/>
    <n v="608.48"/>
    <s v="033"/>
  </r>
  <r>
    <s v="JAN-26"/>
    <x v="1"/>
    <s v="50000"/>
    <x v="6"/>
    <s v="UNC P/R - Accruals"/>
    <s v="UNC P/R - Accruals"/>
    <s v="513"/>
    <s v="UNSE Mohave Electric Ops Mgmt"/>
    <x v="0"/>
    <n v="-170.38"/>
    <s v="033"/>
  </r>
  <r>
    <s v="JUN-26"/>
    <x v="1"/>
    <s v="50000"/>
    <x v="6"/>
    <s v="UNC P/R - Accruals"/>
    <s v="UNC P/R - Accruals"/>
    <s v="513"/>
    <s v="UNSE Mohave Electric Ops Mgmt"/>
    <x v="0"/>
    <n v="250.08"/>
    <s v="033"/>
  </r>
  <r>
    <s v="MAR-26"/>
    <x v="1"/>
    <s v="50000"/>
    <x v="6"/>
    <s v="UNC P/R - Accruals"/>
    <s v="UNC P/R - Accruals"/>
    <s v="513"/>
    <s v="UNSE Mohave Electric Ops Mgmt"/>
    <x v="0"/>
    <n v="283.54000000000002"/>
    <s v="033"/>
  </r>
  <r>
    <s v="MAY-26"/>
    <x v="1"/>
    <s v="50000"/>
    <x v="6"/>
    <s v="UNC P/R - Accruals"/>
    <s v="UNC P/R - Accruals"/>
    <s v="513"/>
    <s v="UNSE Mohave Electric Ops Mgmt"/>
    <x v="0"/>
    <n v="-425.14"/>
    <s v="033"/>
  </r>
  <r>
    <s v="APR-26"/>
    <x v="1"/>
    <s v="50000"/>
    <x v="6"/>
    <s v="UNC P/R - Accruals"/>
    <s v="UNC P/R - Accruals"/>
    <s v="512"/>
    <s v="UNSE Mohave Elec Admin"/>
    <x v="0"/>
    <n v="999.22"/>
    <s v="033"/>
  </r>
  <r>
    <s v="FEB-26"/>
    <x v="1"/>
    <s v="50000"/>
    <x v="6"/>
    <s v="UNC P/R - Accruals"/>
    <s v="UNC P/R - Accruals"/>
    <s v="512"/>
    <s v="UNSE Mohave Elec Admin"/>
    <x v="0"/>
    <n v="2611.1799999999998"/>
    <s v="033"/>
  </r>
  <r>
    <s v="JAN-26"/>
    <x v="1"/>
    <s v="50000"/>
    <x v="6"/>
    <s v="UNC P/R - Accruals"/>
    <s v="UNC P/R - Accruals"/>
    <s v="512"/>
    <s v="UNSE Mohave Elec Admin"/>
    <x v="0"/>
    <n v="-1299.8"/>
    <s v="033"/>
  </r>
  <r>
    <s v="JUN-26"/>
    <x v="1"/>
    <s v="50000"/>
    <x v="6"/>
    <s v="UNC P/R - Accruals"/>
    <s v="UNC P/R - Accruals"/>
    <s v="512"/>
    <s v="UNSE Mohave Elec Admin"/>
    <x v="0"/>
    <n v="1005.31"/>
    <s v="033"/>
  </r>
  <r>
    <s v="MAR-26"/>
    <x v="1"/>
    <s v="50000"/>
    <x v="6"/>
    <s v="UNC P/R - Accruals"/>
    <s v="UNC P/R - Accruals"/>
    <s v="512"/>
    <s v="UNSE Mohave Elec Admin"/>
    <x v="0"/>
    <n v="-2382.56"/>
    <s v="033"/>
  </r>
  <r>
    <s v="MAY-26"/>
    <x v="1"/>
    <s v="50000"/>
    <x v="6"/>
    <s v="UNC P/R - Accruals"/>
    <s v="UNC P/R - Accruals"/>
    <s v="512"/>
    <s v="UNSE Mohave Elec Admin"/>
    <x v="0"/>
    <n v="-2327.4299999999998"/>
    <s v="033"/>
  </r>
  <r>
    <s v="APR-26"/>
    <x v="1"/>
    <s v="50000"/>
    <x v="6"/>
    <s v="UNC P/R - Accruals"/>
    <s v="UNC P/R - Accruals"/>
    <s v="400"/>
    <s v="Capital Resources"/>
    <x v="0"/>
    <n v="1661.38"/>
    <s v="002"/>
  </r>
  <r>
    <s v="FEB-26"/>
    <x v="1"/>
    <s v="50000"/>
    <x v="6"/>
    <s v="UNC P/R - Accruals"/>
    <s v="UNC P/R - Accruals"/>
    <s v="400"/>
    <s v="Capital Resources"/>
    <x v="0"/>
    <n v="182.92"/>
    <s v="002"/>
  </r>
  <r>
    <s v="JAN-26"/>
    <x v="1"/>
    <s v="50000"/>
    <x v="6"/>
    <s v="UNC P/R - Accruals"/>
    <s v="UNC P/R - Accruals"/>
    <s v="400"/>
    <s v="Capital Resources"/>
    <x v="0"/>
    <n v="1085.83"/>
    <s v="002"/>
  </r>
  <r>
    <s v="JUN-26"/>
    <x v="1"/>
    <s v="50000"/>
    <x v="6"/>
    <s v="UNC P/R - Accruals"/>
    <s v="UNC P/R - Accruals"/>
    <s v="400"/>
    <s v="Capital Resources"/>
    <x v="0"/>
    <n v="1697.9"/>
    <s v="002"/>
  </r>
  <r>
    <s v="MAR-26"/>
    <x v="1"/>
    <s v="50000"/>
    <x v="6"/>
    <s v="UNC P/R - Accruals"/>
    <s v="UNC P/R - Accruals"/>
    <s v="400"/>
    <s v="Capital Resources"/>
    <x v="0"/>
    <n v="483.56"/>
    <m/>
  </r>
  <r>
    <s v="MAY-26"/>
    <x v="1"/>
    <s v="50000"/>
    <x v="6"/>
    <s v="UNC P/R - Accruals"/>
    <s v="UNC P/R - Accruals"/>
    <s v="400"/>
    <s v="Capital Resources"/>
    <x v="0"/>
    <n v="-5461.57"/>
    <s v="002"/>
  </r>
  <r>
    <s v="FEB-26"/>
    <x v="1"/>
    <s v="50000"/>
    <x v="6"/>
    <s v="UNC P/R - Accruals"/>
    <s v="UNC P/R - Accruals"/>
    <s v="386"/>
    <s v="Regulatory Services"/>
    <x v="0"/>
    <n v="940.45"/>
    <s v="002"/>
  </r>
  <r>
    <s v="MAR-26"/>
    <x v="1"/>
    <s v="50000"/>
    <x v="6"/>
    <s v="UNC P/R - Accruals"/>
    <s v="UNC P/R - Accruals"/>
    <s v="386"/>
    <s v="Regulatory Services"/>
    <x v="0"/>
    <n v="-940.45"/>
    <s v="002"/>
  </r>
  <r>
    <s v="APR-26"/>
    <x v="1"/>
    <s v="50000"/>
    <x v="6"/>
    <s v="UNC P/R - Accruals"/>
    <s v="UNC P/R - Accruals"/>
    <s v="381"/>
    <s v="Rates"/>
    <x v="0"/>
    <n v="-5721.93"/>
    <s v="002"/>
  </r>
  <r>
    <s v="FEB-26"/>
    <x v="1"/>
    <s v="50000"/>
    <x v="6"/>
    <s v="UNC P/R - Accruals"/>
    <s v="UNC P/R - Accruals"/>
    <s v="381"/>
    <s v="Rates"/>
    <x v="0"/>
    <n v="8969.92"/>
    <s v="002"/>
  </r>
  <r>
    <s v="JAN-26"/>
    <x v="1"/>
    <s v="50000"/>
    <x v="6"/>
    <s v="UNC P/R - Accruals"/>
    <s v="UNC P/R - Accruals"/>
    <s v="381"/>
    <s v="Rates"/>
    <x v="0"/>
    <n v="2147.15"/>
    <s v="002"/>
  </r>
  <r>
    <s v="JUN-26"/>
    <x v="1"/>
    <s v="50000"/>
    <x v="6"/>
    <s v="UNC P/R - Accruals"/>
    <s v="UNC P/R - Accruals"/>
    <s v="381"/>
    <s v="Rates"/>
    <x v="0"/>
    <n v="824.9"/>
    <s v="002"/>
  </r>
  <r>
    <s v="MAR-26"/>
    <x v="1"/>
    <s v="50000"/>
    <x v="6"/>
    <s v="UNC P/R - Accruals"/>
    <s v="UNC P/R - Accruals"/>
    <s v="381"/>
    <s v="Rates"/>
    <x v="0"/>
    <n v="-2817.98"/>
    <s v="002"/>
  </r>
  <r>
    <s v="MAY-26"/>
    <x v="1"/>
    <s v="50000"/>
    <x v="6"/>
    <s v="UNC P/R - Accruals"/>
    <s v="UNC P/R - Accruals"/>
    <s v="381"/>
    <s v="Rates"/>
    <x v="0"/>
    <n v="-3719.48"/>
    <s v="002"/>
  </r>
  <r>
    <s v="APR-26"/>
    <x v="1"/>
    <s v="50000"/>
    <x v="6"/>
    <s v="UNC P/R - Accruals"/>
    <s v="UNC P/R - Accruals"/>
    <s v="370"/>
    <s v="Budget, Planning &amp; Analysis"/>
    <x v="0"/>
    <n v="1.19"/>
    <s v="002"/>
  </r>
  <r>
    <s v="FEB-26"/>
    <x v="1"/>
    <s v="50000"/>
    <x v="6"/>
    <s v="UNC P/R - Accruals"/>
    <s v="UNC P/R - Accruals"/>
    <s v="370"/>
    <s v="Budget, Planning &amp; Analysis"/>
    <x v="0"/>
    <n v="-114.6"/>
    <s v="002"/>
  </r>
  <r>
    <s v="JAN-26"/>
    <x v="1"/>
    <s v="50000"/>
    <x v="6"/>
    <s v="UNC P/R - Accruals"/>
    <s v="UNC P/R - Accruals"/>
    <s v="370"/>
    <s v="Budget, Planning &amp; Analysis"/>
    <x v="0"/>
    <n v="672.3"/>
    <s v="002"/>
  </r>
  <r>
    <s v="JUN-26"/>
    <x v="1"/>
    <s v="50000"/>
    <x v="6"/>
    <s v="UNC P/R - Accruals"/>
    <s v="UNC P/R - Accruals"/>
    <s v="370"/>
    <s v="Budget, Planning &amp; Analysis"/>
    <x v="0"/>
    <n v="297.39999999999998"/>
    <s v="002"/>
  </r>
  <r>
    <s v="MAR-26"/>
    <x v="1"/>
    <s v="50000"/>
    <x v="6"/>
    <s v="UNC P/R - Accruals"/>
    <s v="UNC P/R - Accruals"/>
    <s v="370"/>
    <s v="Budget, Planning &amp; Analysis"/>
    <x v="0"/>
    <n v="845.03"/>
    <s v="002"/>
  </r>
  <r>
    <s v="MAY-26"/>
    <x v="1"/>
    <s v="50000"/>
    <x v="6"/>
    <s v="UNC P/R - Accruals"/>
    <s v="UNC P/R - Accruals"/>
    <s v="370"/>
    <s v="Budget, Planning &amp; Analysis"/>
    <x v="0"/>
    <n v="-1446.11"/>
    <s v="002"/>
  </r>
  <r>
    <s v="APR-26"/>
    <x v="1"/>
    <s v="50000"/>
    <x v="6"/>
    <s v="UNC P/R - Accruals"/>
    <s v="UNC P/R - Accruals"/>
    <s v="362"/>
    <s v="Financial Planning &amp; Analysis"/>
    <x v="0"/>
    <n v="31.46"/>
    <s v="002"/>
  </r>
  <r>
    <s v="FEB-26"/>
    <x v="1"/>
    <s v="50000"/>
    <x v="6"/>
    <s v="UNC P/R - Accruals"/>
    <s v="UNC P/R - Accruals"/>
    <s v="362"/>
    <s v="Financial Planning &amp; Analysis"/>
    <x v="0"/>
    <n v="-355.84"/>
    <s v="002"/>
  </r>
  <r>
    <s v="JAN-26"/>
    <x v="1"/>
    <s v="50000"/>
    <x v="6"/>
    <s v="UNC P/R - Accruals"/>
    <s v="UNC P/R - Accruals"/>
    <s v="362"/>
    <s v="Financial Planning &amp; Analysis"/>
    <x v="0"/>
    <n v="542.70000000000005"/>
    <s v="002"/>
  </r>
  <r>
    <s v="JUN-26"/>
    <x v="1"/>
    <s v="50000"/>
    <x v="6"/>
    <s v="UNC P/R - Accruals"/>
    <s v="UNC P/R - Accruals"/>
    <s v="362"/>
    <s v="Financial Planning &amp; Analysis"/>
    <x v="0"/>
    <n v="-72.650000000000006"/>
    <s v="002"/>
  </r>
  <r>
    <s v="MAR-26"/>
    <x v="1"/>
    <s v="50000"/>
    <x v="6"/>
    <s v="UNC P/R - Accruals"/>
    <s v="UNC P/R - Accruals"/>
    <s v="362"/>
    <s v="Financial Planning &amp; Analysis"/>
    <x v="0"/>
    <n v="257.70999999999998"/>
    <s v="002"/>
  </r>
  <r>
    <s v="MAY-26"/>
    <x v="1"/>
    <s v="50000"/>
    <x v="6"/>
    <s v="UNC P/R - Accruals"/>
    <s v="UNC P/R - Accruals"/>
    <s v="362"/>
    <s v="Financial Planning &amp; Analysis"/>
    <x v="0"/>
    <n v="-662.55"/>
    <s v="002"/>
  </r>
  <r>
    <s v="APR-26"/>
    <x v="1"/>
    <s v="50000"/>
    <x v="6"/>
    <s v="UNC P/R - Accruals"/>
    <s v="UNC P/R - Accruals"/>
    <s v="360"/>
    <s v="Treasury Services"/>
    <x v="0"/>
    <n v="-54.84"/>
    <s v="002"/>
  </r>
  <r>
    <s v="FEB-26"/>
    <x v="1"/>
    <s v="50000"/>
    <x v="6"/>
    <s v="UNC P/R - Accruals"/>
    <s v="UNC P/R - Accruals"/>
    <s v="360"/>
    <s v="Treasury Services"/>
    <x v="0"/>
    <n v="-52.87"/>
    <s v="002"/>
  </r>
  <r>
    <s v="JAN-26"/>
    <x v="1"/>
    <s v="50000"/>
    <x v="6"/>
    <s v="UNC P/R - Accruals"/>
    <s v="UNC P/R - Accruals"/>
    <s v="360"/>
    <s v="Treasury Services"/>
    <x v="0"/>
    <n v="222.47"/>
    <s v="002"/>
  </r>
  <r>
    <s v="JUN-26"/>
    <x v="1"/>
    <s v="50000"/>
    <x v="6"/>
    <s v="UNC P/R - Accruals"/>
    <s v="UNC P/R - Accruals"/>
    <s v="360"/>
    <s v="Treasury Services"/>
    <x v="0"/>
    <n v="251.99"/>
    <s v="002"/>
  </r>
  <r>
    <s v="MAR-26"/>
    <x v="1"/>
    <s v="50000"/>
    <x v="6"/>
    <s v="UNC P/R - Accruals"/>
    <s v="UNC P/R - Accruals"/>
    <s v="360"/>
    <s v="Treasury Services"/>
    <x v="0"/>
    <n v="313.33"/>
    <s v="002"/>
  </r>
  <r>
    <s v="MAY-26"/>
    <x v="1"/>
    <s v="50000"/>
    <x v="6"/>
    <s v="UNC P/R - Accruals"/>
    <s v="UNC P/R - Accruals"/>
    <s v="360"/>
    <s v="Treasury Services"/>
    <x v="0"/>
    <n v="-559.73"/>
    <s v="002"/>
  </r>
  <r>
    <s v="FEB-26"/>
    <x v="1"/>
    <s v="50000"/>
    <x v="6"/>
    <s v="UNC P/R - Accruals"/>
    <s v="UNC P/R - Accruals"/>
    <s v="357"/>
    <s v="Business Applications &amp; Data Analytics"/>
    <x v="0"/>
    <n v="69.42"/>
    <s v="002"/>
  </r>
  <r>
    <s v="JAN-26"/>
    <x v="1"/>
    <s v="50000"/>
    <x v="6"/>
    <s v="UNC P/R - Accruals"/>
    <s v="UNC P/R - Accruals"/>
    <s v="357"/>
    <s v="Business Applications &amp; Data Analytics"/>
    <x v="0"/>
    <n v="138.85"/>
    <s v="002"/>
  </r>
  <r>
    <s v="MAR-26"/>
    <x v="1"/>
    <s v="50000"/>
    <x v="6"/>
    <s v="UNC P/R - Accruals"/>
    <s v="UNC P/R - Accruals"/>
    <s v="357"/>
    <s v="Business Applications &amp; Data Analytics"/>
    <x v="0"/>
    <n v="-208.27"/>
    <s v="002"/>
  </r>
  <r>
    <s v="FEB-26"/>
    <x v="1"/>
    <s v="50000"/>
    <x v="6"/>
    <s v="UNC P/R - Accruals"/>
    <s v="UNC P/R - Accruals"/>
    <s v="356"/>
    <s v="IS PMO"/>
    <x v="0"/>
    <n v="99.14"/>
    <s v="002"/>
  </r>
  <r>
    <s v="JAN-26"/>
    <x v="1"/>
    <s v="50000"/>
    <x v="6"/>
    <s v="UNC P/R - Accruals"/>
    <s v="UNC P/R - Accruals"/>
    <s v="356"/>
    <s v="IS PMO"/>
    <x v="0"/>
    <n v="-55.78"/>
    <s v="002"/>
  </r>
  <r>
    <s v="MAR-26"/>
    <x v="1"/>
    <s v="50000"/>
    <x v="6"/>
    <s v="UNC P/R - Accruals"/>
    <s v="UNC P/R - Accruals"/>
    <s v="356"/>
    <s v="IS PMO"/>
    <x v="0"/>
    <n v="-99.14"/>
    <s v="002"/>
  </r>
  <r>
    <s v="FEB-26"/>
    <x v="1"/>
    <s v="50000"/>
    <x v="6"/>
    <s v="UNC P/R - Accruals"/>
    <s v="UNC P/R - Accruals"/>
    <s v="352"/>
    <s v="IT Client Technology"/>
    <x v="0"/>
    <n v="-574.1"/>
    <s v="002"/>
  </r>
  <r>
    <s v="JAN-26"/>
    <x v="1"/>
    <s v="50000"/>
    <x v="6"/>
    <s v="UNC P/R - Accruals"/>
    <s v="UNC P/R - Accruals"/>
    <s v="352"/>
    <s v="IT Client Technology"/>
    <x v="0"/>
    <n v="332.37"/>
    <s v="002"/>
  </r>
  <r>
    <s v="APR-26"/>
    <x v="1"/>
    <s v="50000"/>
    <x v="6"/>
    <s v="UNC P/R - Accruals"/>
    <s v="UNC P/R - Accruals"/>
    <s v="332"/>
    <s v="Tax Services"/>
    <x v="0"/>
    <n v="668.13"/>
    <s v="002"/>
  </r>
  <r>
    <s v="FEB-26"/>
    <x v="1"/>
    <s v="50000"/>
    <x v="6"/>
    <s v="UNC P/R - Accruals"/>
    <s v="UNC P/R - Accruals"/>
    <s v="332"/>
    <s v="Tax Services"/>
    <x v="0"/>
    <n v="125.87"/>
    <s v="002"/>
  </r>
  <r>
    <s v="JAN-26"/>
    <x v="1"/>
    <s v="50000"/>
    <x v="6"/>
    <s v="UNC P/R - Accruals"/>
    <s v="UNC P/R - Accruals"/>
    <s v="332"/>
    <s v="Tax Services"/>
    <x v="0"/>
    <n v="271.75"/>
    <s v="002"/>
  </r>
  <r>
    <s v="JUN-26"/>
    <x v="1"/>
    <s v="50000"/>
    <x v="6"/>
    <s v="UNC P/R - Accruals"/>
    <s v="UNC P/R - Accruals"/>
    <s v="332"/>
    <s v="Tax Services"/>
    <x v="0"/>
    <n v="117.75"/>
    <s v="002"/>
  </r>
  <r>
    <s v="MAR-26"/>
    <x v="1"/>
    <s v="50000"/>
    <x v="6"/>
    <s v="UNC P/R - Accruals"/>
    <s v="UNC P/R - Accruals"/>
    <s v="332"/>
    <s v="Tax Services"/>
    <x v="0"/>
    <n v="453.84"/>
    <s v="002"/>
  </r>
  <r>
    <s v="MAY-26"/>
    <x v="1"/>
    <s v="50000"/>
    <x v="6"/>
    <s v="UNC P/R - Accruals"/>
    <s v="UNC P/R - Accruals"/>
    <s v="332"/>
    <s v="Tax Services"/>
    <x v="0"/>
    <n v="-2926.01"/>
    <s v="002"/>
  </r>
  <r>
    <s v="APR-26"/>
    <x v="1"/>
    <s v="50000"/>
    <x v="6"/>
    <s v="UNC P/R - Accruals"/>
    <s v="UNC P/R - Accruals"/>
    <s v="322"/>
    <s v="Plant Accounting"/>
    <x v="0"/>
    <n v="50.73"/>
    <s v="002"/>
  </r>
  <r>
    <s v="FEB-26"/>
    <x v="1"/>
    <s v="50000"/>
    <x v="6"/>
    <s v="UNC P/R - Accruals"/>
    <s v="UNC P/R - Accruals"/>
    <s v="322"/>
    <s v="Plant Accounting"/>
    <x v="0"/>
    <n v="1379.91"/>
    <s v="002"/>
  </r>
  <r>
    <s v="JAN-26"/>
    <x v="1"/>
    <s v="50000"/>
    <x v="6"/>
    <s v="UNC P/R - Accruals"/>
    <s v="UNC P/R - Accruals"/>
    <s v="322"/>
    <s v="Plant Accounting"/>
    <x v="0"/>
    <n v="-212.05"/>
    <s v="002"/>
  </r>
  <r>
    <s v="JUN-26"/>
    <x v="1"/>
    <s v="50000"/>
    <x v="6"/>
    <s v="UNC P/R - Accruals"/>
    <s v="UNC P/R - Accruals"/>
    <s v="322"/>
    <s v="Plant Accounting"/>
    <x v="0"/>
    <n v="982.69"/>
    <s v="002"/>
  </r>
  <r>
    <s v="MAR-26"/>
    <x v="1"/>
    <s v="50000"/>
    <x v="6"/>
    <s v="UNC P/R - Accruals"/>
    <s v="UNC P/R - Accruals"/>
    <s v="322"/>
    <s v="Plant Accounting"/>
    <x v="0"/>
    <n v="2618.86"/>
    <s v="002"/>
  </r>
  <r>
    <s v="MAY-26"/>
    <x v="1"/>
    <s v="50000"/>
    <x v="6"/>
    <s v="UNC P/R - Accruals"/>
    <s v="UNC P/R - Accruals"/>
    <s v="322"/>
    <s v="Plant Accounting"/>
    <x v="0"/>
    <n v="-4656.29"/>
    <s v="002"/>
  </r>
  <r>
    <s v="APR-26"/>
    <x v="1"/>
    <s v="50000"/>
    <x v="6"/>
    <s v="UNC P/R - Accruals"/>
    <s v="UNC P/R - Accruals"/>
    <s v="321"/>
    <s v="External Reporting"/>
    <x v="0"/>
    <n v="305"/>
    <s v="002"/>
  </r>
  <r>
    <s v="FEB-26"/>
    <x v="1"/>
    <s v="50000"/>
    <x v="6"/>
    <s v="UNC P/R - Accruals"/>
    <s v="UNC P/R - Accruals"/>
    <s v="321"/>
    <s v="External Reporting"/>
    <x v="0"/>
    <n v="3476.29"/>
    <s v="002"/>
  </r>
  <r>
    <s v="JAN-26"/>
    <x v="1"/>
    <s v="50000"/>
    <x v="6"/>
    <s v="UNC P/R - Accruals"/>
    <s v="UNC P/R - Accruals"/>
    <s v="321"/>
    <s v="External Reporting"/>
    <x v="0"/>
    <n v="-1090.6500000000001"/>
    <s v="002"/>
  </r>
  <r>
    <s v="JUN-26"/>
    <x v="1"/>
    <s v="50000"/>
    <x v="6"/>
    <s v="UNC P/R - Accruals"/>
    <s v="UNC P/R - Accruals"/>
    <s v="321"/>
    <s v="External Reporting"/>
    <x v="0"/>
    <n v="-0.44"/>
    <s v="002"/>
  </r>
  <r>
    <s v="MAR-26"/>
    <x v="1"/>
    <s v="50000"/>
    <x v="6"/>
    <s v="UNC P/R - Accruals"/>
    <s v="UNC P/R - Accruals"/>
    <s v="321"/>
    <s v="External Reporting"/>
    <x v="0"/>
    <n v="-1533.81"/>
    <s v="002"/>
  </r>
  <r>
    <s v="MAY-26"/>
    <x v="1"/>
    <s v="50000"/>
    <x v="6"/>
    <s v="UNC P/R - Accruals"/>
    <s v="UNC P/R - Accruals"/>
    <s v="321"/>
    <s v="External Reporting"/>
    <x v="0"/>
    <n v="-2269.61"/>
    <s v="002"/>
  </r>
  <r>
    <s v="APR-26"/>
    <x v="1"/>
    <s v="50000"/>
    <x v="6"/>
    <s v="UNC P/R - Accruals"/>
    <s v="UNC P/R - Accruals"/>
    <s v="320"/>
    <s v="Corporate Accounting"/>
    <x v="0"/>
    <n v="-38.03"/>
    <s v="002"/>
  </r>
  <r>
    <s v="FEB-26"/>
    <x v="1"/>
    <s v="50000"/>
    <x v="6"/>
    <s v="UNC P/R - Accruals"/>
    <s v="UNC P/R - Accruals"/>
    <s v="320"/>
    <s v="Corporate Accounting"/>
    <x v="0"/>
    <n v="598.23"/>
    <s v="002"/>
  </r>
  <r>
    <s v="JAN-26"/>
    <x v="1"/>
    <s v="50000"/>
    <x v="6"/>
    <s v="UNC P/R - Accruals"/>
    <s v="UNC P/R - Accruals"/>
    <s v="320"/>
    <s v="Corporate Accounting"/>
    <x v="0"/>
    <n v="1376.38"/>
    <s v="002"/>
  </r>
  <r>
    <s v="JUN-26"/>
    <x v="1"/>
    <s v="50000"/>
    <x v="6"/>
    <s v="UNC P/R - Accruals"/>
    <s v="UNC P/R - Accruals"/>
    <s v="320"/>
    <s v="Corporate Accounting"/>
    <x v="0"/>
    <n v="2866.15"/>
    <s v="002"/>
  </r>
  <r>
    <s v="MAR-26"/>
    <x v="1"/>
    <s v="50000"/>
    <x v="6"/>
    <s v="UNC P/R - Accruals"/>
    <s v="UNC P/R - Accruals"/>
    <s v="320"/>
    <s v="Corporate Accounting"/>
    <x v="0"/>
    <n v="3044.21"/>
    <s v="002"/>
  </r>
  <r>
    <s v="MAY-26"/>
    <x v="1"/>
    <s v="50000"/>
    <x v="6"/>
    <s v="UNC P/R - Accruals"/>
    <s v="UNC P/R - Accruals"/>
    <s v="320"/>
    <s v="Corporate Accounting"/>
    <x v="0"/>
    <n v="-5677.04"/>
    <s v="002"/>
  </r>
  <r>
    <s v="APR-26"/>
    <x v="1"/>
    <s v="50000"/>
    <x v="6"/>
    <s v="UNC P/R - Accruals"/>
    <s v="UNC P/R - Accruals"/>
    <s v="317"/>
    <s v="Accounts Payable"/>
    <x v="0"/>
    <n v="1067.77"/>
    <s v="002"/>
  </r>
  <r>
    <s v="FEB-26"/>
    <x v="1"/>
    <s v="50000"/>
    <x v="6"/>
    <s v="UNC P/R - Accruals"/>
    <s v="UNC P/R - Accruals"/>
    <s v="317"/>
    <s v="Accounts Payable"/>
    <x v="0"/>
    <n v="467.61"/>
    <s v="002"/>
  </r>
  <r>
    <s v="JAN-26"/>
    <x v="1"/>
    <s v="50000"/>
    <x v="6"/>
    <s v="UNC P/R - Accruals"/>
    <s v="UNC P/R - Accruals"/>
    <s v="317"/>
    <s v="Accounts Payable"/>
    <x v="0"/>
    <n v="66.680000000000007"/>
    <s v="002"/>
  </r>
  <r>
    <s v="JUN-26"/>
    <x v="1"/>
    <s v="50000"/>
    <x v="6"/>
    <s v="UNC P/R - Accruals"/>
    <s v="UNC P/R - Accruals"/>
    <s v="317"/>
    <s v="Accounts Payable"/>
    <x v="0"/>
    <n v="1090.1199999999999"/>
    <s v="002"/>
  </r>
  <r>
    <s v="MAR-26"/>
    <x v="1"/>
    <s v="50000"/>
    <x v="6"/>
    <s v="UNC P/R - Accruals"/>
    <s v="UNC P/R - Accruals"/>
    <s v="317"/>
    <s v="Accounts Payable"/>
    <x v="0"/>
    <n v="-183.78"/>
    <s v="002"/>
  </r>
  <r>
    <s v="MAY-26"/>
    <x v="1"/>
    <s v="50000"/>
    <x v="6"/>
    <s v="UNC P/R - Accruals"/>
    <s v="UNC P/R - Accruals"/>
    <s v="317"/>
    <s v="Accounts Payable"/>
    <x v="0"/>
    <n v="-2663.47"/>
    <s v="002"/>
  </r>
  <r>
    <s v="APR-26"/>
    <x v="1"/>
    <s v="50000"/>
    <x v="6"/>
    <s v="UNC P/R - Accruals"/>
    <s v="UNC P/R - Accruals"/>
    <s v="316"/>
    <s v="Payroll"/>
    <x v="0"/>
    <n v="1109.29"/>
    <s v="002"/>
  </r>
  <r>
    <s v="FEB-26"/>
    <x v="1"/>
    <s v="50000"/>
    <x v="6"/>
    <s v="UNC P/R - Accruals"/>
    <s v="UNC P/R - Accruals"/>
    <s v="316"/>
    <s v="Payroll"/>
    <x v="0"/>
    <n v="-109.1"/>
    <s v="002"/>
  </r>
  <r>
    <s v="JAN-26"/>
    <x v="1"/>
    <s v="50000"/>
    <x v="6"/>
    <s v="UNC P/R - Accruals"/>
    <s v="UNC P/R - Accruals"/>
    <s v="316"/>
    <s v="Payroll"/>
    <x v="0"/>
    <n v="720.06"/>
    <s v="002"/>
  </r>
  <r>
    <s v="JUN-26"/>
    <x v="1"/>
    <s v="50000"/>
    <x v="6"/>
    <s v="UNC P/R - Accruals"/>
    <s v="UNC P/R - Accruals"/>
    <s v="316"/>
    <s v="Payroll"/>
    <x v="0"/>
    <n v="407.48"/>
    <s v="002"/>
  </r>
  <r>
    <s v="MAR-26"/>
    <x v="1"/>
    <s v="50000"/>
    <x v="6"/>
    <s v="UNC P/R - Accruals"/>
    <s v="UNC P/R - Accruals"/>
    <s v="316"/>
    <s v="Payroll"/>
    <x v="0"/>
    <n v="-179.2"/>
    <s v="002"/>
  </r>
  <r>
    <s v="MAY-26"/>
    <x v="1"/>
    <s v="50000"/>
    <x v="6"/>
    <s v="UNC P/R - Accruals"/>
    <s v="UNC P/R - Accruals"/>
    <s v="316"/>
    <s v="Payroll"/>
    <x v="0"/>
    <n v="-1358.3"/>
    <s v="002"/>
  </r>
  <r>
    <s v="APR-26"/>
    <x v="1"/>
    <s v="50000"/>
    <x v="6"/>
    <s v="UNC P/R - Accruals"/>
    <s v="UNC P/R - Accruals"/>
    <s v="306"/>
    <s v="Energy Settlements"/>
    <x v="0"/>
    <n v="406.1"/>
    <s v="002"/>
  </r>
  <r>
    <s v="FEB-26"/>
    <x v="1"/>
    <s v="50000"/>
    <x v="6"/>
    <s v="UNC P/R - Accruals"/>
    <s v="UNC P/R - Accruals"/>
    <s v="306"/>
    <s v="Energy Settlements"/>
    <x v="0"/>
    <n v="22.04"/>
    <s v="002"/>
  </r>
  <r>
    <s v="JAN-26"/>
    <x v="1"/>
    <s v="50000"/>
    <x v="6"/>
    <s v="UNC P/R - Accruals"/>
    <s v="UNC P/R - Accruals"/>
    <s v="306"/>
    <s v="Energy Settlements"/>
    <x v="0"/>
    <n v="22.05"/>
    <s v="002"/>
  </r>
  <r>
    <s v="JUN-26"/>
    <x v="1"/>
    <s v="50000"/>
    <x v="6"/>
    <s v="UNC P/R - Accruals"/>
    <s v="UNC P/R - Accruals"/>
    <s v="306"/>
    <s v="Energy Settlements"/>
    <x v="0"/>
    <n v="187.07"/>
    <s v="002"/>
  </r>
  <r>
    <s v="MAR-26"/>
    <x v="1"/>
    <s v="50000"/>
    <x v="6"/>
    <s v="UNC P/R - Accruals"/>
    <s v="UNC P/R - Accruals"/>
    <s v="306"/>
    <s v="Energy Settlements"/>
    <x v="0"/>
    <n v="19.920000000000002"/>
    <s v="002"/>
  </r>
  <r>
    <s v="MAY-26"/>
    <x v="1"/>
    <s v="50000"/>
    <x v="6"/>
    <s v="UNC P/R - Accruals"/>
    <s v="UNC P/R - Accruals"/>
    <s v="306"/>
    <s v="Energy Settlements"/>
    <x v="0"/>
    <n v="-586.32000000000005"/>
    <s v="002"/>
  </r>
  <r>
    <s v="APR-26"/>
    <x v="1"/>
    <s v="50000"/>
    <x v="6"/>
    <s v="UNC P/R - Accruals"/>
    <s v="UNC P/R - Accruals"/>
    <s v="300"/>
    <s v="CFO Adm"/>
    <x v="0"/>
    <n v="-136.15"/>
    <s v="002"/>
  </r>
  <r>
    <s v="FEB-26"/>
    <x v="1"/>
    <s v="50000"/>
    <x v="6"/>
    <s v="UNC P/R - Accruals"/>
    <s v="UNC P/R - Accruals"/>
    <s v="300"/>
    <s v="CFO Adm"/>
    <x v="0"/>
    <n v="-1103.48"/>
    <s v="002"/>
  </r>
  <r>
    <s v="JAN-26"/>
    <x v="1"/>
    <s v="50000"/>
    <x v="6"/>
    <s v="UNC P/R - Accruals"/>
    <s v="UNC P/R - Accruals"/>
    <s v="300"/>
    <s v="CFO Adm"/>
    <x v="0"/>
    <n v="978.17"/>
    <s v="002"/>
  </r>
  <r>
    <s v="JUN-26"/>
    <x v="1"/>
    <s v="50000"/>
    <x v="6"/>
    <s v="UNC P/R - Accruals"/>
    <s v="UNC P/R - Accruals"/>
    <s v="300"/>
    <s v="CFO Adm"/>
    <x v="0"/>
    <n v="165.33"/>
    <s v="002"/>
  </r>
  <r>
    <s v="MAR-26"/>
    <x v="1"/>
    <s v="50000"/>
    <x v="6"/>
    <s v="UNC P/R - Accruals"/>
    <s v="UNC P/R - Accruals"/>
    <s v="300"/>
    <s v="CFO Adm"/>
    <x v="0"/>
    <n v="-137.88999999999999"/>
    <s v="002"/>
  </r>
  <r>
    <s v="MAY-26"/>
    <x v="1"/>
    <s v="50000"/>
    <x v="6"/>
    <s v="UNC P/R - Accruals"/>
    <s v="UNC P/R - Accruals"/>
    <s v="300"/>
    <s v="CFO Adm"/>
    <x v="0"/>
    <n v="137.38999999999999"/>
    <s v="002"/>
  </r>
  <r>
    <s v="APR-26"/>
    <x v="1"/>
    <s v="50000"/>
    <x v="6"/>
    <s v="UNC P/R - Accruals"/>
    <s v="UNC P/R - Accruals"/>
    <s v="229"/>
    <s v="Cust Experience / Marketing"/>
    <x v="0"/>
    <n v="-275.87"/>
    <s v="002"/>
  </r>
  <r>
    <s v="MAR-26"/>
    <x v="1"/>
    <s v="50000"/>
    <x v="6"/>
    <s v="UNC P/R - Accruals"/>
    <s v="UNC P/R - Accruals"/>
    <s v="229"/>
    <s v="Cust Experience / Marketing"/>
    <x v="0"/>
    <n v="275.87"/>
    <s v="002"/>
  </r>
  <r>
    <s v="APR-26"/>
    <x v="1"/>
    <s v="50000"/>
    <x v="6"/>
    <s v="UNC P/R - Accruals"/>
    <s v="UNC P/R - Accruals"/>
    <s v="227"/>
    <s v="Corporate Communications"/>
    <x v="0"/>
    <n v="-81.66"/>
    <s v="002"/>
  </r>
  <r>
    <s v="MAR-26"/>
    <x v="1"/>
    <s v="50000"/>
    <x v="6"/>
    <s v="UNC P/R - Accruals"/>
    <s v="UNC P/R - Accruals"/>
    <s v="227"/>
    <s v="Corporate Communications"/>
    <x v="0"/>
    <n v="81.66"/>
    <s v="002"/>
  </r>
  <r>
    <s v="APR-26"/>
    <x v="1"/>
    <s v="50000"/>
    <x v="6"/>
    <s v="UNC P/R - Accruals"/>
    <s v="UNC P/R - Accruals"/>
    <s v="210"/>
    <s v="Employee &amp; Labor Relations"/>
    <x v="0"/>
    <n v="59.24"/>
    <s v="002"/>
  </r>
  <r>
    <s v="FEB-26"/>
    <x v="1"/>
    <s v="50000"/>
    <x v="6"/>
    <s v="UNC P/R - Accruals"/>
    <s v="UNC P/R - Accruals"/>
    <s v="210"/>
    <s v="Employee &amp; Labor Relations"/>
    <x v="0"/>
    <n v="4919.72"/>
    <s v="002"/>
  </r>
  <r>
    <s v="JAN-26"/>
    <x v="1"/>
    <s v="50000"/>
    <x v="6"/>
    <s v="UNC P/R - Accruals"/>
    <s v="UNC P/R - Accruals"/>
    <s v="210"/>
    <s v="Employee &amp; Labor Relations"/>
    <x v="0"/>
    <n v="-3765.38"/>
    <s v="002"/>
  </r>
  <r>
    <s v="JUN-26"/>
    <x v="1"/>
    <s v="50000"/>
    <x v="6"/>
    <s v="UNC P/R - Accruals"/>
    <s v="UNC P/R - Accruals"/>
    <s v="210"/>
    <s v="Employee &amp; Labor Relations"/>
    <x v="0"/>
    <n v="-11.11"/>
    <s v="002"/>
  </r>
  <r>
    <s v="MAR-26"/>
    <x v="1"/>
    <s v="50000"/>
    <x v="6"/>
    <s v="UNC P/R - Accruals"/>
    <s v="UNC P/R - Accruals"/>
    <s v="210"/>
    <s v="Employee &amp; Labor Relations"/>
    <x v="0"/>
    <n v="-4833.57"/>
    <s v="002"/>
  </r>
  <r>
    <s v="MAY-26"/>
    <x v="1"/>
    <s v="50000"/>
    <x v="6"/>
    <s v="UNC P/R - Accruals"/>
    <s v="UNC P/R - Accruals"/>
    <s v="210"/>
    <s v="Employee &amp; Labor Relations"/>
    <x v="0"/>
    <n v="-377.6"/>
    <s v="002"/>
  </r>
  <r>
    <s v="APR-26"/>
    <x v="1"/>
    <s v="50000"/>
    <x v="6"/>
    <s v="UNC P/R - Accruals"/>
    <s v="UNC P/R - Accruals"/>
    <s v="209"/>
    <s v="Compensation &amp; Benefits"/>
    <x v="0"/>
    <n v="220.16"/>
    <s v="002"/>
  </r>
  <r>
    <s v="FEB-26"/>
    <x v="1"/>
    <s v="50000"/>
    <x v="6"/>
    <s v="UNC P/R - Accruals"/>
    <s v="UNC P/R - Accruals"/>
    <s v="209"/>
    <s v="Compensation &amp; Benefits"/>
    <x v="0"/>
    <n v="879.87"/>
    <s v="002"/>
  </r>
  <r>
    <s v="JAN-26"/>
    <x v="1"/>
    <s v="50000"/>
    <x v="6"/>
    <s v="UNC P/R - Accruals"/>
    <s v="UNC P/R - Accruals"/>
    <s v="209"/>
    <s v="Compensation &amp; Benefits"/>
    <x v="0"/>
    <n v="90.93"/>
    <s v="002"/>
  </r>
  <r>
    <s v="JUN-26"/>
    <x v="1"/>
    <s v="50000"/>
    <x v="6"/>
    <s v="UNC P/R - Accruals"/>
    <s v="UNC P/R - Accruals"/>
    <s v="209"/>
    <s v="Compensation &amp; Benefits"/>
    <x v="0"/>
    <n v="273.47000000000003"/>
    <s v="002"/>
  </r>
  <r>
    <s v="MAR-26"/>
    <x v="1"/>
    <s v="50000"/>
    <x v="6"/>
    <s v="UNC P/R - Accruals"/>
    <s v="UNC P/R - Accruals"/>
    <s v="209"/>
    <s v="Compensation &amp; Benefits"/>
    <x v="0"/>
    <n v="347.91"/>
    <s v="002"/>
  </r>
  <r>
    <s v="MAY-26"/>
    <x v="1"/>
    <s v="50000"/>
    <x v="6"/>
    <s v="UNC P/R - Accruals"/>
    <s v="UNC P/R - Accruals"/>
    <s v="209"/>
    <s v="Compensation &amp; Benefits"/>
    <x v="0"/>
    <n v="-1347.4"/>
    <s v="002"/>
  </r>
  <r>
    <s v="APR-26"/>
    <x v="1"/>
    <s v="50000"/>
    <x v="6"/>
    <s v="UNC P/R - Accruals"/>
    <s v="UNC P/R - Accruals"/>
    <s v="193"/>
    <s v="Energy Delivery Environmental"/>
    <x v="0"/>
    <n v="-322.97000000000003"/>
    <s v="002"/>
  </r>
  <r>
    <s v="FEB-26"/>
    <x v="1"/>
    <s v="50000"/>
    <x v="6"/>
    <s v="UNC P/R - Accruals"/>
    <s v="UNC P/R - Accruals"/>
    <s v="193"/>
    <s v="Energy Delivery Environmental"/>
    <x v="0"/>
    <n v="-22.35"/>
    <s v="002"/>
  </r>
  <r>
    <s v="JAN-26"/>
    <x v="1"/>
    <s v="50000"/>
    <x v="6"/>
    <s v="UNC P/R - Accruals"/>
    <s v="UNC P/R - Accruals"/>
    <s v="193"/>
    <s v="Energy Delivery Environmental"/>
    <x v="0"/>
    <n v="2.88"/>
    <s v="002"/>
  </r>
  <r>
    <s v="JUN-26"/>
    <x v="1"/>
    <s v="50000"/>
    <x v="6"/>
    <s v="UNC P/R - Accruals"/>
    <s v="UNC P/R - Accruals"/>
    <s v="193"/>
    <s v="Energy Delivery Environmental"/>
    <x v="0"/>
    <n v="274.86"/>
    <s v="002"/>
  </r>
  <r>
    <s v="MAR-26"/>
    <x v="1"/>
    <s v="50000"/>
    <x v="6"/>
    <s v="UNC P/R - Accruals"/>
    <s v="UNC P/R - Accruals"/>
    <s v="193"/>
    <s v="Energy Delivery Environmental"/>
    <x v="0"/>
    <n v="700.36"/>
    <s v="002"/>
  </r>
  <r>
    <s v="MAY-26"/>
    <x v="1"/>
    <s v="50000"/>
    <x v="6"/>
    <s v="UNC P/R - Accruals"/>
    <s v="UNC P/R - Accruals"/>
    <s v="193"/>
    <s v="Energy Delivery Environmental"/>
    <x v="0"/>
    <n v="-743.69"/>
    <s v="002"/>
  </r>
  <r>
    <s v="APR-26"/>
    <x v="1"/>
    <s v="50000"/>
    <x v="6"/>
    <s v="UNC P/R - Accruals"/>
    <s v="UNC P/R - Accruals"/>
    <s v="192"/>
    <s v="UES Support"/>
    <x v="0"/>
    <n v="4603.32"/>
    <s v="002"/>
  </r>
  <r>
    <s v="FEB-26"/>
    <x v="1"/>
    <s v="50000"/>
    <x v="6"/>
    <s v="UNC P/R - Accruals"/>
    <s v="UNC P/R - Accruals"/>
    <s v="192"/>
    <s v="UES Support"/>
    <x v="0"/>
    <n v="-1584.62"/>
    <s v="002"/>
  </r>
  <r>
    <s v="JAN-26"/>
    <x v="1"/>
    <s v="50000"/>
    <x v="6"/>
    <s v="UNC P/R - Accruals"/>
    <s v="UNC P/R - Accruals"/>
    <s v="192"/>
    <s v="UES Support"/>
    <x v="0"/>
    <n v="1584.62"/>
    <s v="002"/>
  </r>
  <r>
    <s v="JUN-26"/>
    <x v="1"/>
    <s v="50000"/>
    <x v="6"/>
    <s v="UNC P/R - Accruals"/>
    <s v="UNC P/R - Accruals"/>
    <s v="192"/>
    <s v="UES Support"/>
    <x v="0"/>
    <n v="1479.62"/>
    <s v="002"/>
  </r>
  <r>
    <s v="MAR-26"/>
    <x v="1"/>
    <s v="50000"/>
    <x v="6"/>
    <s v="UNC P/R - Accruals"/>
    <s v="UNC P/R - Accruals"/>
    <s v="192"/>
    <s v="UES Support"/>
    <x v="0"/>
    <n v="566.5"/>
    <s v="002"/>
  </r>
  <r>
    <s v="MAY-26"/>
    <x v="1"/>
    <s v="50000"/>
    <x v="6"/>
    <s v="UNC P/R - Accruals"/>
    <s v="UNC P/R - Accruals"/>
    <s v="192"/>
    <s v="UES Support"/>
    <x v="0"/>
    <n v="-7809.18"/>
    <s v="002"/>
  </r>
  <r>
    <s v="JUN-26"/>
    <x v="1"/>
    <s v="50000"/>
    <x v="6"/>
    <s v="UNC P/R - Accruals"/>
    <s v="UNC P/R - Accruals"/>
    <s v="160"/>
    <s v="Legal"/>
    <x v="0"/>
    <n v="-362.2"/>
    <s v="002"/>
  </r>
  <r>
    <s v="MAY-26"/>
    <x v="1"/>
    <s v="50000"/>
    <x v="6"/>
    <s v="UNC P/R - Accruals"/>
    <s v="UNC P/R - Accruals"/>
    <s v="160"/>
    <s v="Legal"/>
    <x v="0"/>
    <n v="362.2"/>
    <s v="002"/>
  </r>
  <r>
    <s v="APR-26"/>
    <x v="1"/>
    <s v="50000"/>
    <x v="6"/>
    <s v="UNC P/R - Accruals"/>
    <s v="UNC P/R - Accruals"/>
    <s v="140"/>
    <s v="Regulatory Counsel"/>
    <x v="0"/>
    <n v="-1897.9"/>
    <s v="002"/>
  </r>
  <r>
    <s v="FEB-26"/>
    <x v="1"/>
    <s v="50000"/>
    <x v="6"/>
    <s v="UNC P/R - Accruals"/>
    <s v="UNC P/R - Accruals"/>
    <s v="140"/>
    <s v="Regulatory Counsel"/>
    <x v="0"/>
    <n v="477.31"/>
    <s v="002"/>
  </r>
  <r>
    <s v="JAN-26"/>
    <x v="1"/>
    <s v="50000"/>
    <x v="6"/>
    <s v="UNC P/R - Accruals"/>
    <s v="UNC P/R - Accruals"/>
    <s v="140"/>
    <s v="Regulatory Counsel"/>
    <x v="0"/>
    <n v="-775.25"/>
    <s v="002"/>
  </r>
  <r>
    <s v="JUN-26"/>
    <x v="1"/>
    <s v="50000"/>
    <x v="6"/>
    <s v="UNC P/R - Accruals"/>
    <s v="UNC P/R - Accruals"/>
    <s v="140"/>
    <s v="Regulatory Counsel"/>
    <x v="0"/>
    <n v="-87.98"/>
    <s v="002"/>
  </r>
  <r>
    <s v="MAR-26"/>
    <x v="1"/>
    <s v="50000"/>
    <x v="6"/>
    <s v="UNC P/R - Accruals"/>
    <s v="UNC P/R - Accruals"/>
    <s v="140"/>
    <s v="Regulatory Counsel"/>
    <x v="0"/>
    <n v="1659.84"/>
    <s v="002"/>
  </r>
  <r>
    <s v="MAY-26"/>
    <x v="1"/>
    <s v="50000"/>
    <x v="6"/>
    <s v="UNC P/R - Accruals"/>
    <s v="UNC P/R - Accruals"/>
    <s v="140"/>
    <s v="Regulatory Counsel"/>
    <x v="0"/>
    <n v="622.07000000000005"/>
    <s v="002"/>
  </r>
  <r>
    <s v="FEB-26"/>
    <x v="1"/>
    <s v="50000"/>
    <x v="58"/>
    <s v="UNC P/R - Adders"/>
    <s v="UNC P/R - Adders"/>
    <s v="591"/>
    <s v="UNSG Santa Cruz Gas Const"/>
    <x v="0"/>
    <n v="350"/>
    <s v="032"/>
  </r>
  <r>
    <s v="JAN-26"/>
    <x v="1"/>
    <s v="50000"/>
    <x v="58"/>
    <s v="UNC P/R - Adders"/>
    <s v="UNC P/R - Adders"/>
    <s v="591"/>
    <s v="UNSG Santa Cruz Gas Const"/>
    <x v="0"/>
    <n v="350"/>
    <s v="032"/>
  </r>
  <r>
    <s v="JUN-26"/>
    <x v="1"/>
    <s v="50000"/>
    <x v="58"/>
    <s v="UNC P/R - Adders"/>
    <s v="UNC P/R - Adders"/>
    <s v="583"/>
    <s v="UNSG Kingman Gas Const"/>
    <x v="0"/>
    <n v="350"/>
    <s v="032"/>
  </r>
  <r>
    <s v="MAY-26"/>
    <x v="1"/>
    <s v="50000"/>
    <x v="58"/>
    <s v="UNC P/R - Adders"/>
    <s v="UNC P/R - Adders"/>
    <s v="583"/>
    <s v="UNSG Kingman Gas Const"/>
    <x v="0"/>
    <n v="350"/>
    <s v="032"/>
  </r>
  <r>
    <s v="JUN-26"/>
    <x v="1"/>
    <s v="50000"/>
    <x v="58"/>
    <s v="UNC P/R - Adders"/>
    <s v="UNC P/R - Adders"/>
    <s v="570"/>
    <s v="UNSG Lake Havasu Gas Const"/>
    <x v="0"/>
    <n v="-175"/>
    <s v="032"/>
  </r>
  <r>
    <s v="MAY-26"/>
    <x v="1"/>
    <s v="50000"/>
    <x v="58"/>
    <s v="UNC P/R - Adders"/>
    <s v="UNC P/R - Adders"/>
    <s v="570"/>
    <s v="UNSG Lake Havasu Gas Const"/>
    <x v="0"/>
    <n v="525"/>
    <s v="032"/>
  </r>
  <r>
    <s v="FEB-26"/>
    <x v="1"/>
    <s v="50000"/>
    <x v="58"/>
    <s v="UNC P/R - Adders"/>
    <s v="UNC P/R - Adders"/>
    <s v="562"/>
    <s v="UNSG Prescott Gas Field Serv"/>
    <x v="0"/>
    <n v="350"/>
    <s v="032"/>
  </r>
  <r>
    <s v="JUN-26"/>
    <x v="1"/>
    <s v="50000"/>
    <x v="58"/>
    <s v="UNC P/R - Adders"/>
    <s v="UNC P/R - Adders"/>
    <s v="562"/>
    <s v="UNSG Prescott Gas Field Serv"/>
    <x v="0"/>
    <n v="525"/>
    <s v="032"/>
  </r>
  <r>
    <s v="MAR-26"/>
    <x v="1"/>
    <s v="50000"/>
    <x v="58"/>
    <s v="UNC P/R - Adders"/>
    <s v="UNC P/R - Adders"/>
    <s v="562"/>
    <s v="UNSG Prescott Gas Field Serv"/>
    <x v="0"/>
    <n v="350"/>
    <s v="032"/>
  </r>
  <r>
    <s v="MAY-26"/>
    <x v="1"/>
    <s v="50000"/>
    <x v="58"/>
    <s v="UNC P/R - Adders"/>
    <s v="UNC P/R - Adders"/>
    <s v="562"/>
    <s v="UNSG Prescott Gas Field Serv"/>
    <x v="0"/>
    <n v="525"/>
    <s v="032"/>
  </r>
  <r>
    <s v="FEB-26"/>
    <x v="1"/>
    <s v="50000"/>
    <x v="58"/>
    <s v="UNC P/R - Adders"/>
    <s v="UNC P/R - Adders"/>
    <s v="561"/>
    <s v="UNSG Prescott Gas Const"/>
    <x v="0"/>
    <n v="350"/>
    <s v="032"/>
  </r>
  <r>
    <s v="JAN-26"/>
    <x v="1"/>
    <s v="50000"/>
    <x v="58"/>
    <s v="UNC P/R - Adders"/>
    <s v="UNC P/R - Adders"/>
    <s v="561"/>
    <s v="UNSG Prescott Gas Const"/>
    <x v="0"/>
    <n v="350"/>
    <s v="032"/>
  </r>
  <r>
    <s v="MAR-26"/>
    <x v="1"/>
    <s v="50000"/>
    <x v="58"/>
    <s v="UNC P/R - Adders"/>
    <s v="UNC P/R - Adders"/>
    <s v="561"/>
    <s v="UNSG Prescott Gas Const"/>
    <x v="0"/>
    <n v="350"/>
    <s v="032"/>
  </r>
  <r>
    <s v="JAN-26"/>
    <x v="1"/>
    <s v="50000"/>
    <x v="58"/>
    <s v="UNC P/R - Adders"/>
    <s v="UNC P/R - Adders"/>
    <s v="556"/>
    <s v="UNSG LH Gas Operations Mgmt"/>
    <x v="0"/>
    <n v="350"/>
    <s v="032"/>
  </r>
  <r>
    <s v="JAN-26"/>
    <x v="1"/>
    <s v="50000"/>
    <x v="58"/>
    <s v="UNC P/R - Adders"/>
    <s v="UNC P/R - Adders"/>
    <s v="526"/>
    <s v="UNSE Santa Cruz Electric Mgmt"/>
    <x v="0"/>
    <n v="350"/>
    <s v="033"/>
  </r>
  <r>
    <s v="APR-26"/>
    <x v="1"/>
    <s v="50000"/>
    <x v="7"/>
    <s v="Intern P/R - Regular"/>
    <s v="Intern P/R - Regular"/>
    <s v="381"/>
    <s v="Rates"/>
    <x v="0"/>
    <n v="484"/>
    <s v="002"/>
  </r>
  <r>
    <s v="FEB-26"/>
    <x v="1"/>
    <s v="50000"/>
    <x v="7"/>
    <s v="Intern P/R - Regular"/>
    <s v="Intern P/R - Regular"/>
    <s v="381"/>
    <s v="Rates"/>
    <x v="0"/>
    <n v="726"/>
    <s v="002"/>
  </r>
  <r>
    <s v="JAN-26"/>
    <x v="1"/>
    <s v="50000"/>
    <x v="7"/>
    <s v="Intern P/R - Regular"/>
    <s v="Intern P/R - Regular"/>
    <s v="381"/>
    <s v="Rates"/>
    <x v="0"/>
    <n v="473"/>
    <s v="002"/>
  </r>
  <r>
    <s v="JUN-26"/>
    <x v="1"/>
    <s v="50000"/>
    <x v="7"/>
    <s v="Intern P/R - Regular"/>
    <s v="Intern P/R - Regular"/>
    <s v="381"/>
    <s v="Rates"/>
    <x v="0"/>
    <n v="418"/>
    <s v="002"/>
  </r>
  <r>
    <s v="MAR-26"/>
    <x v="1"/>
    <s v="50000"/>
    <x v="7"/>
    <s v="Intern P/R - Regular"/>
    <s v="Intern P/R - Regular"/>
    <s v="381"/>
    <s v="Rates"/>
    <x v="0"/>
    <n v="638"/>
    <s v="002"/>
  </r>
  <r>
    <s v="MAY-26"/>
    <x v="1"/>
    <s v="50000"/>
    <x v="7"/>
    <s v="Intern P/R - Regular"/>
    <s v="Intern P/R - Regular"/>
    <s v="381"/>
    <s v="Rates"/>
    <x v="0"/>
    <n v="968"/>
    <s v="002"/>
  </r>
  <r>
    <s v="FEB-26"/>
    <x v="1"/>
    <s v="50000"/>
    <x v="7"/>
    <s v="Intern P/R - Regular"/>
    <s v="Intern P/R - Regular"/>
    <s v="321"/>
    <s v="External Reporting"/>
    <x v="0"/>
    <n v="112.5"/>
    <s v="002"/>
  </r>
  <r>
    <s v="APR-26"/>
    <x v="1"/>
    <s v="50000"/>
    <x v="7"/>
    <s v="Intern P/R - Regular"/>
    <s v="Intern P/R - Regular"/>
    <s v="193"/>
    <s v="Energy Delivery Environmental"/>
    <x v="0"/>
    <n v="500"/>
    <s v="002"/>
  </r>
  <r>
    <s v="FEB-26"/>
    <x v="1"/>
    <s v="50000"/>
    <x v="7"/>
    <s v="Intern P/R - Regular"/>
    <s v="Intern P/R - Regular"/>
    <s v="193"/>
    <s v="Energy Delivery Environmental"/>
    <x v="0"/>
    <n v="412.5"/>
    <s v="002"/>
  </r>
  <r>
    <s v="JAN-26"/>
    <x v="1"/>
    <s v="50000"/>
    <x v="7"/>
    <s v="Intern P/R - Regular"/>
    <s v="Intern P/R - Regular"/>
    <s v="193"/>
    <s v="Energy Delivery Environmental"/>
    <x v="0"/>
    <n v="631.25"/>
    <s v="002"/>
  </r>
  <r>
    <s v="JUN-26"/>
    <x v="1"/>
    <s v="50000"/>
    <x v="7"/>
    <s v="Intern P/R - Regular"/>
    <s v="Intern P/R - Regular"/>
    <s v="193"/>
    <s v="Energy Delivery Environmental"/>
    <x v="0"/>
    <n v="1031.25"/>
    <s v="002"/>
  </r>
  <r>
    <s v="MAR-26"/>
    <x v="1"/>
    <s v="50000"/>
    <x v="7"/>
    <s v="Intern P/R - Regular"/>
    <s v="Intern P/R - Regular"/>
    <s v="193"/>
    <s v="Energy Delivery Environmental"/>
    <x v="0"/>
    <n v="318.75"/>
    <s v="002"/>
  </r>
  <r>
    <s v="MAY-26"/>
    <x v="1"/>
    <s v="50000"/>
    <x v="7"/>
    <s v="Intern P/R - Regular"/>
    <s v="Intern P/R - Regular"/>
    <s v="193"/>
    <s v="Energy Delivery Environmental"/>
    <x v="0"/>
    <n v="581.25"/>
    <s v="002"/>
  </r>
  <r>
    <s v="APR-26"/>
    <x v="1"/>
    <s v="50000"/>
    <x v="8"/>
    <s v="Intern P/R - Accruals"/>
    <s v="Intern P/R - Accruals"/>
    <s v="381"/>
    <s v="Rates"/>
    <x v="0"/>
    <n v="110"/>
    <s v="002"/>
  </r>
  <r>
    <s v="FEB-26"/>
    <x v="1"/>
    <s v="50000"/>
    <x v="8"/>
    <s v="Intern P/R - Accruals"/>
    <s v="Intern P/R - Accruals"/>
    <s v="381"/>
    <s v="Rates"/>
    <x v="0"/>
    <n v="66"/>
    <s v="002"/>
  </r>
  <r>
    <s v="JAN-26"/>
    <x v="1"/>
    <s v="50000"/>
    <x v="8"/>
    <s v="Intern P/R - Accruals"/>
    <s v="Intern P/R - Accruals"/>
    <s v="381"/>
    <s v="Rates"/>
    <x v="0"/>
    <n v="74.8"/>
    <s v="002"/>
  </r>
  <r>
    <s v="JUN-26"/>
    <x v="1"/>
    <s v="50000"/>
    <x v="8"/>
    <s v="Intern P/R - Accruals"/>
    <s v="Intern P/R - Accruals"/>
    <s v="381"/>
    <s v="Rates"/>
    <x v="0"/>
    <n v="-66"/>
    <s v="002"/>
  </r>
  <r>
    <s v="MAR-26"/>
    <x v="1"/>
    <s v="50000"/>
    <x v="8"/>
    <s v="Intern P/R - Accruals"/>
    <s v="Intern P/R - Accruals"/>
    <s v="381"/>
    <s v="Rates"/>
    <x v="0"/>
    <n v="-149.6"/>
    <s v="002"/>
  </r>
  <r>
    <s v="MAY-26"/>
    <x v="1"/>
    <s v="50000"/>
    <x v="8"/>
    <s v="Intern P/R - Accruals"/>
    <s v="Intern P/R - Accruals"/>
    <s v="381"/>
    <s v="Rates"/>
    <x v="0"/>
    <n v="-257.39999999999998"/>
    <s v="002"/>
  </r>
  <r>
    <s v="JAN-26"/>
    <x v="1"/>
    <s v="50000"/>
    <x v="8"/>
    <s v="Intern P/R - Accruals"/>
    <s v="Intern P/R - Accruals"/>
    <s v="321"/>
    <s v="External Reporting"/>
    <x v="0"/>
    <n v="-100"/>
    <s v="002"/>
  </r>
  <r>
    <s v="APR-26"/>
    <x v="1"/>
    <s v="50000"/>
    <x v="8"/>
    <s v="Intern P/R - Accruals"/>
    <s v="Intern P/R - Accruals"/>
    <s v="193"/>
    <s v="Energy Delivery Environmental"/>
    <x v="0"/>
    <n v="198.75"/>
    <s v="002"/>
  </r>
  <r>
    <s v="FEB-26"/>
    <x v="1"/>
    <s v="50000"/>
    <x v="8"/>
    <s v="Intern P/R - Accruals"/>
    <s v="Intern P/R - Accruals"/>
    <s v="193"/>
    <s v="Energy Delivery Environmental"/>
    <x v="0"/>
    <n v="-112.5"/>
    <s v="002"/>
  </r>
  <r>
    <s v="JAN-26"/>
    <x v="1"/>
    <s v="50000"/>
    <x v="8"/>
    <s v="Intern P/R - Accruals"/>
    <s v="Intern P/R - Accruals"/>
    <s v="193"/>
    <s v="Energy Delivery Environmental"/>
    <x v="0"/>
    <n v="73.25"/>
    <s v="002"/>
  </r>
  <r>
    <s v="JUN-26"/>
    <x v="1"/>
    <s v="50000"/>
    <x v="8"/>
    <s v="Intern P/R - Accruals"/>
    <s v="Intern P/R - Accruals"/>
    <s v="193"/>
    <s v="Energy Delivery Environmental"/>
    <x v="0"/>
    <n v="308.13"/>
    <s v="002"/>
  </r>
  <r>
    <s v="MAR-26"/>
    <x v="1"/>
    <s v="50000"/>
    <x v="8"/>
    <s v="Intern P/R - Accruals"/>
    <s v="Intern P/R - Accruals"/>
    <s v="193"/>
    <s v="Energy Delivery Environmental"/>
    <x v="0"/>
    <n v="-51.25"/>
    <s v="002"/>
  </r>
  <r>
    <s v="MAY-26"/>
    <x v="1"/>
    <s v="50000"/>
    <x v="8"/>
    <s v="Intern P/R - Accruals"/>
    <s v="Intern P/R - Accruals"/>
    <s v="193"/>
    <s v="Energy Delivery Environmental"/>
    <x v="0"/>
    <n v="-260"/>
    <s v="002"/>
  </r>
  <r>
    <s v="APR-26"/>
    <x v="1"/>
    <s v="50000"/>
    <x v="10"/>
    <s v="UNC P/R - OT Accrual"/>
    <s v="UNC P/R - OT Accrual"/>
    <s v="589"/>
    <s v="UNSG AZ Gas IT Support"/>
    <x v="0"/>
    <n v="-517.49"/>
    <s v="032"/>
  </r>
  <r>
    <s v="FEB-26"/>
    <x v="1"/>
    <s v="50000"/>
    <x v="10"/>
    <s v="UNC P/R - OT Accrual"/>
    <s v="UNC P/R - OT Accrual"/>
    <s v="589"/>
    <s v="UNSG AZ Gas IT Support"/>
    <x v="0"/>
    <n v="-288.89999999999998"/>
    <s v="032"/>
  </r>
  <r>
    <s v="JAN-26"/>
    <x v="1"/>
    <s v="50000"/>
    <x v="10"/>
    <s v="UNC P/R - OT Accrual"/>
    <s v="UNC P/R - OT Accrual"/>
    <s v="589"/>
    <s v="UNSG AZ Gas IT Support"/>
    <x v="0"/>
    <n v="288.89999999999998"/>
    <s v="032"/>
  </r>
  <r>
    <s v="MAR-26"/>
    <x v="1"/>
    <s v="50000"/>
    <x v="10"/>
    <s v="UNC P/R - OT Accrual"/>
    <s v="UNC P/R - OT Accrual"/>
    <s v="589"/>
    <s v="UNSG AZ Gas IT Support"/>
    <x v="0"/>
    <n v="517.49"/>
    <s v="032"/>
  </r>
  <r>
    <s v="APR-26"/>
    <x v="1"/>
    <s v="50000"/>
    <x v="10"/>
    <s v="UNC P/R - OT Accrual"/>
    <s v="UNC P/R - OT Accrual"/>
    <s v="317"/>
    <s v="Accounts Payable"/>
    <x v="0"/>
    <n v="17.149999999999999"/>
    <s v="002"/>
  </r>
  <r>
    <s v="MAY-26"/>
    <x v="1"/>
    <s v="50000"/>
    <x v="10"/>
    <s v="UNC P/R - OT Accrual"/>
    <s v="UNC P/R - OT Accrual"/>
    <s v="317"/>
    <s v="Accounts Payable"/>
    <x v="0"/>
    <n v="-17.149999999999999"/>
    <s v="002"/>
  </r>
  <r>
    <s v="FEB-26"/>
    <x v="1"/>
    <s v="50000"/>
    <x v="10"/>
    <s v="UNC P/R - OT Accrual"/>
    <s v="UNC P/R - OT Accrual"/>
    <s v="300"/>
    <s v="CFO Adm"/>
    <x v="0"/>
    <n v="-205.5"/>
    <s v="002"/>
  </r>
  <r>
    <s v="JAN-26"/>
    <x v="1"/>
    <s v="50000"/>
    <x v="10"/>
    <s v="UNC P/R - OT Accrual"/>
    <s v="UNC P/R - OT Accrual"/>
    <s v="300"/>
    <s v="CFO Adm"/>
    <x v="0"/>
    <n v="205.5"/>
    <s v="002"/>
  </r>
  <r>
    <s v="APR-26"/>
    <x v="1"/>
    <s v="50000"/>
    <x v="13"/>
    <s v="P/R - Paid Absences"/>
    <s v="P/R - Paid Absences"/>
    <s v="955"/>
    <s v="Supply Side Planning"/>
    <x v="0"/>
    <n v="9.06"/>
    <s v="002"/>
  </r>
  <r>
    <s v="FEB-26"/>
    <x v="1"/>
    <s v="50000"/>
    <x v="13"/>
    <s v="P/R - Paid Absences"/>
    <s v="P/R - Paid Absences"/>
    <s v="955"/>
    <s v="Supply Side Planning"/>
    <x v="0"/>
    <n v="16.440000000000001"/>
    <s v="002"/>
  </r>
  <r>
    <s v="JAN-26"/>
    <x v="1"/>
    <s v="50000"/>
    <x v="13"/>
    <s v="P/R - Paid Absences"/>
    <s v="P/R - Paid Absences"/>
    <s v="955"/>
    <s v="Supply Side Planning"/>
    <x v="0"/>
    <n v="39.46"/>
    <s v="002"/>
  </r>
  <r>
    <s v="MAR-26"/>
    <x v="1"/>
    <s v="50000"/>
    <x v="13"/>
    <s v="P/R - Paid Absences"/>
    <s v="P/R - Paid Absences"/>
    <s v="955"/>
    <s v="Supply Side Planning"/>
    <x v="0"/>
    <n v="53.95"/>
    <s v="002"/>
  </r>
  <r>
    <s v="MAY-26"/>
    <x v="1"/>
    <s v="50000"/>
    <x v="13"/>
    <s v="P/R - Paid Absences"/>
    <s v="P/R - Paid Absences"/>
    <s v="955"/>
    <s v="Supply Side Planning"/>
    <x v="0"/>
    <n v="-17.22"/>
    <s v="002"/>
  </r>
  <r>
    <s v="APR-26"/>
    <x v="1"/>
    <s v="50000"/>
    <x v="13"/>
    <s v="P/R - Paid Absences"/>
    <s v="P/R - Paid Absences"/>
    <s v="850"/>
    <s v="Fuels Management"/>
    <x v="0"/>
    <n v="-26.47"/>
    <s v="002"/>
  </r>
  <r>
    <s v="JUN-26"/>
    <x v="1"/>
    <s v="50000"/>
    <x v="13"/>
    <s v="P/R - Paid Absences"/>
    <s v="P/R - Paid Absences"/>
    <s v="850"/>
    <s v="Fuels Management"/>
    <x v="0"/>
    <n v="110.31"/>
    <s v="002"/>
  </r>
  <r>
    <s v="MAR-26"/>
    <x v="1"/>
    <s v="50000"/>
    <x v="13"/>
    <s v="P/R - Paid Absences"/>
    <s v="P/R - Paid Absences"/>
    <s v="850"/>
    <s v="Fuels Management"/>
    <x v="0"/>
    <n v="126.77"/>
    <s v="002"/>
  </r>
  <r>
    <s v="APR-26"/>
    <x v="1"/>
    <s v="50000"/>
    <x v="13"/>
    <s v="P/R - Paid Absences"/>
    <s v="P/R - Paid Absences"/>
    <s v="805"/>
    <s v="Corp Environmental Services"/>
    <x v="0"/>
    <n v="-25.12"/>
    <s v="002"/>
  </r>
  <r>
    <s v="JAN-26"/>
    <x v="1"/>
    <s v="50000"/>
    <x v="13"/>
    <s v="P/R - Paid Absences"/>
    <s v="P/R - Paid Absences"/>
    <s v="805"/>
    <s v="Corp Environmental Services"/>
    <x v="0"/>
    <n v="-40.270000000000003"/>
    <s v="002"/>
  </r>
  <r>
    <s v="MAR-26"/>
    <x v="1"/>
    <s v="50000"/>
    <x v="13"/>
    <s v="P/R - Paid Absences"/>
    <s v="P/R - Paid Absences"/>
    <s v="805"/>
    <s v="Corp Environmental Services"/>
    <x v="0"/>
    <n v="46.05"/>
    <s v="002"/>
  </r>
  <r>
    <s v="JUN-26"/>
    <x v="1"/>
    <s v="50000"/>
    <x v="13"/>
    <s v="P/R - Paid Absences"/>
    <s v="P/R - Paid Absences"/>
    <s v="673"/>
    <s v="SPG Computers"/>
    <x v="0"/>
    <n v="23.56"/>
    <s v="002"/>
  </r>
  <r>
    <s v="FEB-26"/>
    <x v="1"/>
    <s v="50000"/>
    <x v="13"/>
    <s v="P/R - Paid Absences"/>
    <s v="P/R - Paid Absences"/>
    <s v="661"/>
    <s v="SPG Personnel Svcs"/>
    <x v="0"/>
    <n v="949.4"/>
    <s v="002"/>
  </r>
  <r>
    <s v="JAN-26"/>
    <x v="1"/>
    <s v="50000"/>
    <x v="13"/>
    <s v="P/R - Paid Absences"/>
    <s v="P/R - Paid Absences"/>
    <s v="661"/>
    <s v="SPG Personnel Svcs"/>
    <x v="0"/>
    <n v="-282.61"/>
    <s v="002"/>
  </r>
  <r>
    <s v="MAR-26"/>
    <x v="1"/>
    <s v="50000"/>
    <x v="13"/>
    <s v="P/R - Paid Absences"/>
    <s v="P/R - Paid Absences"/>
    <s v="661"/>
    <s v="SPG Personnel Svcs"/>
    <x v="0"/>
    <n v="-187.67"/>
    <s v="002"/>
  </r>
  <r>
    <s v="APR-26"/>
    <x v="1"/>
    <s v="50000"/>
    <x v="13"/>
    <s v="P/R - Paid Abs UNSG"/>
    <s v="P/R - Paid Absences"/>
    <s v="593"/>
    <s v="UNSG Gas Operations Mgmt"/>
    <x v="0"/>
    <n v="2285.08"/>
    <s v="032"/>
  </r>
  <r>
    <s v="FEB-26"/>
    <x v="1"/>
    <s v="50000"/>
    <x v="13"/>
    <s v="P/R - Paid Abs UNSG"/>
    <s v="P/R - Paid Absences"/>
    <s v="593"/>
    <s v="UNSG Gas Operations Mgmt"/>
    <x v="0"/>
    <n v="1153.5999999999999"/>
    <s v="032"/>
  </r>
  <r>
    <s v="JAN-26"/>
    <x v="1"/>
    <s v="50000"/>
    <x v="13"/>
    <s v="P/R - Paid Abs UNSG"/>
    <s v="P/R - Paid Absences"/>
    <s v="593"/>
    <s v="UNSG Gas Operations Mgmt"/>
    <x v="0"/>
    <n v="861.46"/>
    <s v="032"/>
  </r>
  <r>
    <s v="JUN-26"/>
    <x v="1"/>
    <s v="50000"/>
    <x v="13"/>
    <s v="P/R - Paid Abs UNSG"/>
    <s v="P/R - Paid Absences"/>
    <s v="593"/>
    <s v="UNSG Gas Operations Mgmt"/>
    <x v="0"/>
    <n v="88.31"/>
    <s v="032"/>
  </r>
  <r>
    <s v="MAR-26"/>
    <x v="1"/>
    <s v="50000"/>
    <x v="13"/>
    <s v="P/R - Paid Abs UNSG"/>
    <s v="P/R - Paid Absences"/>
    <s v="593"/>
    <s v="UNSG Gas Operations Mgmt"/>
    <x v="0"/>
    <n v="598.57000000000005"/>
    <s v="032"/>
  </r>
  <r>
    <s v="MAY-26"/>
    <x v="1"/>
    <s v="50000"/>
    <x v="13"/>
    <s v="P/R - Paid Abs UNSG"/>
    <s v="P/R - Paid Absences"/>
    <s v="593"/>
    <s v="UNSG Gas Operations Mgmt"/>
    <x v="0"/>
    <n v="1057.33"/>
    <s v="032"/>
  </r>
  <r>
    <s v="MAY-26"/>
    <x v="1"/>
    <s v="50000"/>
    <x v="13"/>
    <s v="P/R - Paid Abs UNSG"/>
    <s v="P/R - Paid Absences"/>
    <s v="592"/>
    <s v="UNSG SC Gas Field Service"/>
    <x v="0"/>
    <n v="1184.6600000000001"/>
    <s v="032"/>
  </r>
  <r>
    <s v="APR-26"/>
    <x v="1"/>
    <s v="50000"/>
    <x v="13"/>
    <s v="P/R - Paid Abs UNSG"/>
    <s v="P/R - Paid Absences"/>
    <s v="591"/>
    <s v="UNSG Santa Cruz Gas Const"/>
    <x v="0"/>
    <n v="3805.17"/>
    <s v="032"/>
  </r>
  <r>
    <s v="FEB-26"/>
    <x v="1"/>
    <s v="50000"/>
    <x v="13"/>
    <s v="P/R - Paid Abs UNSG"/>
    <s v="P/R - Paid Absences"/>
    <s v="591"/>
    <s v="UNSG Santa Cruz Gas Const"/>
    <x v="0"/>
    <n v="2948.62"/>
    <s v="032"/>
  </r>
  <r>
    <s v="JAN-26"/>
    <x v="1"/>
    <s v="50000"/>
    <x v="13"/>
    <s v="P/R - Paid Abs UNSG"/>
    <s v="P/R - Paid Absences"/>
    <s v="591"/>
    <s v="UNSG Santa Cruz Gas Const"/>
    <x v="0"/>
    <n v="1942.1"/>
    <s v="032"/>
  </r>
  <r>
    <s v="JUN-26"/>
    <x v="1"/>
    <s v="50000"/>
    <x v="13"/>
    <s v="P/R - Paid Abs UNSG"/>
    <s v="P/R - Paid Absences"/>
    <s v="591"/>
    <s v="UNSG Santa Cruz Gas Const"/>
    <x v="0"/>
    <n v="2963.54"/>
    <s v="032"/>
  </r>
  <r>
    <s v="MAR-26"/>
    <x v="1"/>
    <s v="50000"/>
    <x v="13"/>
    <s v="P/R - Paid Abs UNSG"/>
    <s v="P/R - Paid Absences"/>
    <s v="591"/>
    <s v="UNSG Santa Cruz Gas Const"/>
    <x v="0"/>
    <n v="1480.06"/>
    <s v="032"/>
  </r>
  <r>
    <s v="MAY-26"/>
    <x v="1"/>
    <s v="50000"/>
    <x v="13"/>
    <s v="P/R - Paid Abs UNSG"/>
    <s v="P/R - Paid Absences"/>
    <s v="591"/>
    <s v="UNSG Santa Cruz Gas Const"/>
    <x v="0"/>
    <n v="2495.27"/>
    <s v="032"/>
  </r>
  <r>
    <s v="APR-26"/>
    <x v="1"/>
    <s v="50000"/>
    <x v="13"/>
    <s v="P/R - Paid Abs UNSG"/>
    <s v="P/R - Paid Absences"/>
    <s v="590"/>
    <s v="UNSG QA Training"/>
    <x v="0"/>
    <n v="2066.62"/>
    <s v="032"/>
  </r>
  <r>
    <s v="FEB-26"/>
    <x v="1"/>
    <s v="50000"/>
    <x v="13"/>
    <s v="P/R - Paid Abs UNSG"/>
    <s v="P/R - Paid Absences"/>
    <s v="590"/>
    <s v="UNSG QA Training"/>
    <x v="0"/>
    <n v="2925.37"/>
    <s v="032"/>
  </r>
  <r>
    <s v="JAN-26"/>
    <x v="1"/>
    <s v="50000"/>
    <x v="13"/>
    <s v="P/R - Paid Abs UNSG"/>
    <s v="P/R - Paid Absences"/>
    <s v="590"/>
    <s v="UNSG QA Training"/>
    <x v="0"/>
    <n v="3716.19"/>
    <s v="032"/>
  </r>
  <r>
    <s v="JUN-26"/>
    <x v="1"/>
    <s v="50000"/>
    <x v="13"/>
    <s v="P/R - Paid Abs UNSG"/>
    <s v="P/R - Paid Absences"/>
    <s v="590"/>
    <s v="UNSG QA Training"/>
    <x v="0"/>
    <n v="5561.46"/>
    <s v="032"/>
  </r>
  <r>
    <s v="MAR-26"/>
    <x v="1"/>
    <s v="50000"/>
    <x v="13"/>
    <s v="P/R - Paid Abs UNSG"/>
    <s v="P/R - Paid Absences"/>
    <s v="590"/>
    <s v="UNSG QA Training"/>
    <x v="0"/>
    <n v="4690.09"/>
    <s v="032"/>
  </r>
  <r>
    <s v="MAY-26"/>
    <x v="1"/>
    <s v="50000"/>
    <x v="13"/>
    <s v="P/R - Paid Abs UNSG"/>
    <s v="P/R - Paid Absences"/>
    <s v="590"/>
    <s v="UNSG QA Training"/>
    <x v="0"/>
    <n v="6910.91"/>
    <s v="032"/>
  </r>
  <r>
    <s v="APR-26"/>
    <x v="1"/>
    <s v="50000"/>
    <x v="13"/>
    <s v="P/R - Paid Abs UNSG"/>
    <s v="P/R - Paid Absences"/>
    <s v="589"/>
    <s v="UNSG AZ Gas IT Support"/>
    <x v="0"/>
    <n v="942.37"/>
    <s v="032"/>
  </r>
  <r>
    <s v="FEB-26"/>
    <x v="1"/>
    <s v="50000"/>
    <x v="13"/>
    <s v="P/R - Paid Abs UNSG"/>
    <s v="P/R - Paid Absences"/>
    <s v="589"/>
    <s v="UNSG AZ Gas IT Support"/>
    <x v="0"/>
    <n v="84.09"/>
    <s v="032"/>
  </r>
  <r>
    <s v="JAN-26"/>
    <x v="1"/>
    <s v="50000"/>
    <x v="13"/>
    <s v="P/R - Paid Abs UNSG"/>
    <s v="P/R - Paid Absences"/>
    <s v="589"/>
    <s v="UNSG AZ Gas IT Support"/>
    <x v="0"/>
    <n v="967.95"/>
    <s v="032"/>
  </r>
  <r>
    <s v="JUN-26"/>
    <x v="1"/>
    <s v="50000"/>
    <x v="13"/>
    <s v="P/R - Paid Abs UNSG"/>
    <s v="P/R - Paid Absences"/>
    <s v="589"/>
    <s v="UNSG AZ Gas IT Support"/>
    <x v="0"/>
    <n v="533.94000000000005"/>
    <s v="032"/>
  </r>
  <r>
    <s v="MAR-26"/>
    <x v="1"/>
    <s v="50000"/>
    <x v="13"/>
    <s v="P/R - Paid Abs UNSG"/>
    <s v="P/R - Paid Absences"/>
    <s v="589"/>
    <s v="UNSG AZ Gas IT Support"/>
    <x v="0"/>
    <n v="1401.97"/>
    <s v="032"/>
  </r>
  <r>
    <s v="MAY-26"/>
    <x v="1"/>
    <s v="50000"/>
    <x v="13"/>
    <s v="P/R - Paid Abs UNSG"/>
    <s v="P/R - Paid Absences"/>
    <s v="589"/>
    <s v="UNSG AZ Gas IT Support"/>
    <x v="0"/>
    <n v="977.13"/>
    <s v="032"/>
  </r>
  <r>
    <s v="APR-26"/>
    <x v="1"/>
    <s v="50000"/>
    <x v="13"/>
    <s v="P/R - Paid Abs UNSG"/>
    <s v="P/R - Paid Absences"/>
    <s v="587"/>
    <s v="UNSG AZ Gas GIS"/>
    <x v="0"/>
    <n v="435.51"/>
    <s v="032"/>
  </r>
  <r>
    <s v="FEB-26"/>
    <x v="1"/>
    <s v="50000"/>
    <x v="13"/>
    <s v="P/R - Paid Abs UNSG"/>
    <s v="P/R - Paid Absences"/>
    <s v="587"/>
    <s v="UNSG AZ Gas GIS"/>
    <x v="0"/>
    <n v="830.46"/>
    <s v="032"/>
  </r>
  <r>
    <s v="JAN-26"/>
    <x v="1"/>
    <s v="50000"/>
    <x v="13"/>
    <s v="P/R - Paid Abs UNSG"/>
    <s v="P/R - Paid Absences"/>
    <s v="587"/>
    <s v="UNSG AZ Gas GIS"/>
    <x v="0"/>
    <n v="587.75"/>
    <s v="032"/>
  </r>
  <r>
    <s v="JUN-26"/>
    <x v="1"/>
    <s v="50000"/>
    <x v="13"/>
    <s v="P/R - Paid Abs UNSG"/>
    <s v="P/R - Paid Absences"/>
    <s v="587"/>
    <s v="UNSG AZ Gas GIS"/>
    <x v="0"/>
    <n v="468.9"/>
    <s v="032"/>
  </r>
  <r>
    <s v="MAR-26"/>
    <x v="1"/>
    <s v="50000"/>
    <x v="13"/>
    <s v="P/R - Paid Abs UNSG"/>
    <s v="P/R - Paid Absences"/>
    <s v="587"/>
    <s v="UNSG AZ Gas GIS"/>
    <x v="0"/>
    <n v="716.86"/>
    <s v="032"/>
  </r>
  <r>
    <s v="MAY-26"/>
    <x v="1"/>
    <s v="50000"/>
    <x v="13"/>
    <s v="P/R - Paid Abs UNSG"/>
    <s v="P/R - Paid Absences"/>
    <s v="587"/>
    <s v="UNSG AZ Gas GIS"/>
    <x v="0"/>
    <n v="556.9"/>
    <s v="032"/>
  </r>
  <r>
    <s v="APR-26"/>
    <x v="1"/>
    <s v="50000"/>
    <x v="13"/>
    <s v="P/R - Paid Abs UNSG"/>
    <s v="P/R - Paid Absences"/>
    <s v="585"/>
    <s v="UNSG Arizona Gas Meas &amp; Press"/>
    <x v="0"/>
    <n v="2110.39"/>
    <s v="032"/>
  </r>
  <r>
    <s v="FEB-26"/>
    <x v="1"/>
    <s v="50000"/>
    <x v="13"/>
    <s v="P/R - Paid Abs UNSG"/>
    <s v="P/R - Paid Absences"/>
    <s v="585"/>
    <s v="UNSG Arizona Gas Meas &amp; Press"/>
    <x v="0"/>
    <n v="1751.13"/>
    <s v="032"/>
  </r>
  <r>
    <s v="JAN-26"/>
    <x v="1"/>
    <s v="50000"/>
    <x v="13"/>
    <s v="P/R - Paid Abs UNSG"/>
    <s v="P/R - Paid Absences"/>
    <s v="585"/>
    <s v="UNSG Arizona Gas Meas &amp; Press"/>
    <x v="0"/>
    <n v="642.08000000000004"/>
    <s v="032"/>
  </r>
  <r>
    <s v="JUN-26"/>
    <x v="1"/>
    <s v="50000"/>
    <x v="13"/>
    <s v="P/R - Paid Abs UNSG"/>
    <s v="P/R - Paid Absences"/>
    <s v="585"/>
    <s v="UNSG Arizona Gas Meas &amp; Press"/>
    <x v="0"/>
    <n v="1605.41"/>
    <s v="032"/>
  </r>
  <r>
    <s v="MAR-26"/>
    <x v="1"/>
    <s v="50000"/>
    <x v="13"/>
    <s v="P/R - Paid Abs UNSG"/>
    <s v="P/R - Paid Absences"/>
    <s v="585"/>
    <s v="UNSG Arizona Gas Meas &amp; Press"/>
    <x v="0"/>
    <n v="683.15"/>
    <s v="032"/>
  </r>
  <r>
    <s v="MAY-26"/>
    <x v="1"/>
    <s v="50000"/>
    <x v="13"/>
    <s v="P/R - Paid Abs UNSG"/>
    <s v="P/R - Paid Absences"/>
    <s v="585"/>
    <s v="UNSG Arizona Gas Meas &amp; Press"/>
    <x v="0"/>
    <n v="1318.54"/>
    <s v="032"/>
  </r>
  <r>
    <s v="APR-26"/>
    <x v="1"/>
    <s v="50000"/>
    <x v="13"/>
    <s v="P/R - Paid Abs UNSG"/>
    <s v="P/R - Paid Absences"/>
    <s v="584"/>
    <s v="UNSG AZ Cathodic Protection"/>
    <x v="0"/>
    <n v="2312.06"/>
    <s v="032"/>
  </r>
  <r>
    <s v="FEB-26"/>
    <x v="1"/>
    <s v="50000"/>
    <x v="13"/>
    <s v="P/R - Paid Abs UNSG"/>
    <s v="P/R - Paid Absences"/>
    <s v="584"/>
    <s v="UNSG AZ Cathodic Protection"/>
    <x v="0"/>
    <n v="1770.68"/>
    <s v="032"/>
  </r>
  <r>
    <s v="JAN-26"/>
    <x v="1"/>
    <s v="50000"/>
    <x v="13"/>
    <s v="P/R - Paid Abs UNSG"/>
    <s v="P/R - Paid Absences"/>
    <s v="584"/>
    <s v="UNSG AZ Cathodic Protection"/>
    <x v="0"/>
    <n v="1489.6"/>
    <s v="032"/>
  </r>
  <r>
    <s v="JUN-26"/>
    <x v="1"/>
    <s v="50000"/>
    <x v="13"/>
    <s v="P/R - Paid Abs UNSG"/>
    <s v="P/R - Paid Absences"/>
    <s v="584"/>
    <s v="UNSG AZ Cathodic Protection"/>
    <x v="0"/>
    <n v="1746.98"/>
    <s v="032"/>
  </r>
  <r>
    <s v="MAR-26"/>
    <x v="1"/>
    <s v="50000"/>
    <x v="13"/>
    <s v="P/R - Paid Abs UNSG"/>
    <s v="P/R - Paid Absences"/>
    <s v="584"/>
    <s v="UNSG AZ Cathodic Protection"/>
    <x v="0"/>
    <n v="1450.03"/>
    <s v="032"/>
  </r>
  <r>
    <s v="MAY-26"/>
    <x v="1"/>
    <s v="50000"/>
    <x v="13"/>
    <s v="P/R - Paid Abs UNSG"/>
    <s v="P/R - Paid Absences"/>
    <s v="584"/>
    <s v="UNSG AZ Cathodic Protection"/>
    <x v="0"/>
    <n v="1668.56"/>
    <s v="032"/>
  </r>
  <r>
    <s v="APR-26"/>
    <x v="1"/>
    <s v="50000"/>
    <x v="13"/>
    <s v="P/R - Paid Abs UNSG"/>
    <s v="P/R - Paid Absences"/>
    <s v="583"/>
    <s v="UNSG Kingman Gas Const"/>
    <x v="0"/>
    <n v="667.75"/>
    <s v="032"/>
  </r>
  <r>
    <s v="FEB-26"/>
    <x v="1"/>
    <s v="50000"/>
    <x v="13"/>
    <s v="P/R - Paid Abs UNSG"/>
    <s v="P/R - Paid Absences"/>
    <s v="583"/>
    <s v="UNSG Kingman Gas Const"/>
    <x v="0"/>
    <n v="606.59"/>
    <s v="032"/>
  </r>
  <r>
    <s v="JAN-26"/>
    <x v="1"/>
    <s v="50000"/>
    <x v="13"/>
    <s v="P/R - Paid Abs UNSG"/>
    <s v="P/R - Paid Absences"/>
    <s v="583"/>
    <s v="UNSG Kingman Gas Const"/>
    <x v="0"/>
    <n v="518.69000000000005"/>
    <s v="032"/>
  </r>
  <r>
    <s v="JUN-26"/>
    <x v="1"/>
    <s v="50000"/>
    <x v="13"/>
    <s v="P/R - Paid Abs UNSG"/>
    <s v="P/R - Paid Absences"/>
    <s v="583"/>
    <s v="UNSG Kingman Gas Const"/>
    <x v="0"/>
    <n v="595.80999999999995"/>
    <s v="032"/>
  </r>
  <r>
    <s v="MAR-26"/>
    <x v="1"/>
    <s v="50000"/>
    <x v="13"/>
    <s v="P/R - Paid Abs UNSG"/>
    <s v="P/R - Paid Absences"/>
    <s v="583"/>
    <s v="UNSG Kingman Gas Const"/>
    <x v="0"/>
    <n v="828.89"/>
    <s v="032"/>
  </r>
  <r>
    <s v="MAY-26"/>
    <x v="1"/>
    <s v="50000"/>
    <x v="13"/>
    <s v="P/R - Paid Abs UNSG"/>
    <s v="P/R - Paid Absences"/>
    <s v="583"/>
    <s v="UNSG Kingman Gas Const"/>
    <x v="0"/>
    <n v="623.99"/>
    <s v="032"/>
  </r>
  <r>
    <s v="APR-26"/>
    <x v="1"/>
    <s v="50000"/>
    <x v="13"/>
    <s v="P/R - Paid Abs UNSG"/>
    <s v="P/R - Paid Absences"/>
    <s v="582"/>
    <s v="UNSG AZ Gas DOT Compliance"/>
    <x v="0"/>
    <n v="7091.53"/>
    <s v="032"/>
  </r>
  <r>
    <s v="FEB-26"/>
    <x v="1"/>
    <s v="50000"/>
    <x v="13"/>
    <s v="P/R - Paid Abs UNSG"/>
    <s v="P/R - Paid Absences"/>
    <s v="582"/>
    <s v="UNSG AZ Gas DOT Compliance"/>
    <x v="0"/>
    <n v="5334.45"/>
    <s v="032"/>
  </r>
  <r>
    <s v="JAN-26"/>
    <x v="1"/>
    <s v="50000"/>
    <x v="13"/>
    <s v="P/R - Paid Abs UNSG"/>
    <s v="P/R - Paid Absences"/>
    <s v="582"/>
    <s v="UNSG AZ Gas DOT Compliance"/>
    <x v="0"/>
    <n v="4552.95"/>
    <s v="032"/>
  </r>
  <r>
    <s v="JUN-26"/>
    <x v="1"/>
    <s v="50000"/>
    <x v="13"/>
    <s v="P/R - Paid Abs UNSG"/>
    <s v="P/R - Paid Absences"/>
    <s v="582"/>
    <s v="UNSG AZ Gas DOT Compliance"/>
    <x v="0"/>
    <n v="5934.22"/>
    <s v="032"/>
  </r>
  <r>
    <s v="MAR-26"/>
    <x v="1"/>
    <s v="50000"/>
    <x v="13"/>
    <s v="P/R - Paid Abs UNSG"/>
    <s v="P/R - Paid Absences"/>
    <s v="582"/>
    <s v="UNSG AZ Gas DOT Compliance"/>
    <x v="0"/>
    <n v="4791.8100000000004"/>
    <s v="032"/>
  </r>
  <r>
    <s v="MAY-26"/>
    <x v="1"/>
    <s v="50000"/>
    <x v="13"/>
    <s v="P/R - Paid Abs UNSG"/>
    <s v="P/R - Paid Absences"/>
    <s v="582"/>
    <s v="UNSG AZ Gas DOT Compliance"/>
    <x v="0"/>
    <n v="3922.62"/>
    <s v="032"/>
  </r>
  <r>
    <s v="MAY-26"/>
    <x v="1"/>
    <s v="50000"/>
    <x v="13"/>
    <s v="P/R - Paid Abs UNSG"/>
    <s v="P/R - Paid Absences"/>
    <s v="576"/>
    <s v="UNSG Pres Gas Dist Cust Serv"/>
    <x v="0"/>
    <n v="89.58"/>
    <s v="032"/>
  </r>
  <r>
    <s v="FEB-26"/>
    <x v="1"/>
    <s v="50000"/>
    <x v="13"/>
    <s v="P/R - Paid Abs UNSG"/>
    <s v="P/R - Paid Absences"/>
    <s v="573"/>
    <s v="UNSG N AZ Gas Cust Serv Mgmt"/>
    <x v="0"/>
    <n v="-367.11"/>
    <s v="032"/>
  </r>
  <r>
    <s v="JAN-26"/>
    <x v="1"/>
    <s v="50000"/>
    <x v="13"/>
    <s v="P/R - Paid Abs UNSG"/>
    <s v="P/R - Paid Absences"/>
    <s v="573"/>
    <s v="UNSG N AZ Gas Cust Serv Mgmt"/>
    <x v="0"/>
    <n v="550.66"/>
    <s v="032"/>
  </r>
  <r>
    <s v="JUN-26"/>
    <x v="1"/>
    <s v="50000"/>
    <x v="13"/>
    <s v="P/R - Paid Abs UNSG"/>
    <s v="P/R - Paid Absences"/>
    <s v="573"/>
    <s v="UNSG N AZ Gas Cust Serv Mgmt"/>
    <x v="0"/>
    <n v="784.15"/>
    <s v="032"/>
  </r>
  <r>
    <s v="MAY-26"/>
    <x v="1"/>
    <s v="50000"/>
    <x v="13"/>
    <s v="P/R - Paid Abs UNSG"/>
    <s v="P/R - Paid Absences"/>
    <s v="573"/>
    <s v="UNSG N AZ Gas Cust Serv Mgmt"/>
    <x v="0"/>
    <n v="581.23"/>
    <s v="032"/>
  </r>
  <r>
    <s v="APR-26"/>
    <x v="1"/>
    <s v="50000"/>
    <x v="13"/>
    <s v="P/R - Paid Abs UNSG"/>
    <s v="P/R - Paid Absences"/>
    <s v="572"/>
    <s v="UNSG Gas Engineering"/>
    <x v="0"/>
    <n v="787.79"/>
    <s v="032"/>
  </r>
  <r>
    <s v="FEB-26"/>
    <x v="1"/>
    <s v="50000"/>
    <x v="13"/>
    <s v="P/R - Paid Abs UNSG"/>
    <s v="P/R - Paid Absences"/>
    <s v="572"/>
    <s v="UNSG Gas Engineering"/>
    <x v="0"/>
    <n v="1672.67"/>
    <s v="032"/>
  </r>
  <r>
    <s v="JAN-26"/>
    <x v="1"/>
    <s v="50000"/>
    <x v="13"/>
    <s v="P/R - Paid Abs UNSG"/>
    <s v="P/R - Paid Absences"/>
    <s v="572"/>
    <s v="UNSG Gas Engineering"/>
    <x v="0"/>
    <n v="3141.46"/>
    <s v="032"/>
  </r>
  <r>
    <s v="JUN-26"/>
    <x v="1"/>
    <s v="50000"/>
    <x v="13"/>
    <s v="P/R - Paid Abs UNSG"/>
    <s v="P/R - Paid Absences"/>
    <s v="572"/>
    <s v="UNSG Gas Engineering"/>
    <x v="0"/>
    <n v="864.54"/>
    <s v="032"/>
  </r>
  <r>
    <s v="MAR-26"/>
    <x v="1"/>
    <s v="50000"/>
    <x v="13"/>
    <s v="P/R - Paid Abs UNSG"/>
    <s v="P/R - Paid Absences"/>
    <s v="572"/>
    <s v="UNSG Gas Engineering"/>
    <x v="0"/>
    <n v="2182.21"/>
    <s v="032"/>
  </r>
  <r>
    <s v="MAY-26"/>
    <x v="1"/>
    <s v="50000"/>
    <x v="13"/>
    <s v="P/R - Paid Abs UNSG"/>
    <s v="P/R - Paid Absences"/>
    <s v="572"/>
    <s v="UNSG Gas Engineering"/>
    <x v="0"/>
    <n v="1790.07"/>
    <s v="032"/>
  </r>
  <r>
    <s v="APR-26"/>
    <x v="1"/>
    <s v="50000"/>
    <x v="13"/>
    <s v="P/R - Paid Abs UNSG"/>
    <s v="P/R - Paid Absences"/>
    <s v="568"/>
    <s v="UNSG KGM Gas Field Service"/>
    <x v="0"/>
    <n v="405.06"/>
    <s v="032"/>
  </r>
  <r>
    <s v="FEB-26"/>
    <x v="1"/>
    <s v="50000"/>
    <x v="13"/>
    <s v="P/R - Paid Abs UNSG"/>
    <s v="P/R - Paid Absences"/>
    <s v="568"/>
    <s v="UNSG KGM Gas Field Service"/>
    <x v="0"/>
    <n v="379.93"/>
    <s v="032"/>
  </r>
  <r>
    <s v="JAN-26"/>
    <x v="1"/>
    <s v="50000"/>
    <x v="13"/>
    <s v="P/R - Paid Abs UNSG"/>
    <s v="P/R - Paid Absences"/>
    <s v="568"/>
    <s v="UNSG KGM Gas Field Service"/>
    <x v="0"/>
    <n v="427.91"/>
    <s v="032"/>
  </r>
  <r>
    <s v="JUN-26"/>
    <x v="1"/>
    <s v="50000"/>
    <x v="13"/>
    <s v="P/R - Paid Abs UNSG"/>
    <s v="P/R - Paid Absences"/>
    <s v="568"/>
    <s v="UNSG KGM Gas Field Service"/>
    <x v="0"/>
    <n v="378.2"/>
    <s v="032"/>
  </r>
  <r>
    <s v="MAR-26"/>
    <x v="1"/>
    <s v="50000"/>
    <x v="13"/>
    <s v="P/R - Paid Abs UNSG"/>
    <s v="P/R - Paid Absences"/>
    <s v="568"/>
    <s v="UNSG KGM Gas Field Service"/>
    <x v="0"/>
    <n v="454.66"/>
    <s v="032"/>
  </r>
  <r>
    <s v="MAY-26"/>
    <x v="1"/>
    <s v="50000"/>
    <x v="13"/>
    <s v="P/R - Paid Abs UNSG"/>
    <s v="P/R - Paid Absences"/>
    <s v="568"/>
    <s v="UNSG KGM Gas Field Service"/>
    <x v="0"/>
    <n v="463.04"/>
    <s v="032"/>
  </r>
  <r>
    <s v="APR-26"/>
    <x v="1"/>
    <s v="50000"/>
    <x v="13"/>
    <s v="P/R - Paid Abs UNSG"/>
    <s v="P/R - Paid Absences"/>
    <s v="567"/>
    <s v="UNSG KGM Dist Gas Ops Mgmt"/>
    <x v="0"/>
    <n v="996.89"/>
    <s v="032"/>
  </r>
  <r>
    <s v="FEB-26"/>
    <x v="1"/>
    <s v="50000"/>
    <x v="13"/>
    <s v="P/R - Paid Abs UNSG"/>
    <s v="P/R - Paid Absences"/>
    <s v="567"/>
    <s v="UNSG KGM Dist Gas Ops Mgmt"/>
    <x v="0"/>
    <n v="733.23"/>
    <s v="032"/>
  </r>
  <r>
    <s v="JAN-26"/>
    <x v="1"/>
    <s v="50000"/>
    <x v="13"/>
    <s v="P/R - Paid Abs UNSG"/>
    <s v="P/R - Paid Absences"/>
    <s v="567"/>
    <s v="UNSG KGM Dist Gas Ops Mgmt"/>
    <x v="0"/>
    <n v="460.46"/>
    <s v="032"/>
  </r>
  <r>
    <s v="JUN-26"/>
    <x v="1"/>
    <s v="50000"/>
    <x v="13"/>
    <s v="P/R - Paid Abs UNSG"/>
    <s v="P/R - Paid Absences"/>
    <s v="567"/>
    <s v="UNSG KGM Dist Gas Ops Mgmt"/>
    <x v="0"/>
    <n v="675.16"/>
    <s v="032"/>
  </r>
  <r>
    <s v="MAR-26"/>
    <x v="1"/>
    <s v="50000"/>
    <x v="13"/>
    <s v="P/R - Paid Abs UNSG"/>
    <s v="P/R - Paid Absences"/>
    <s v="567"/>
    <s v="UNSG KGM Dist Gas Ops Mgmt"/>
    <x v="0"/>
    <n v="1011.54"/>
    <s v="032"/>
  </r>
  <r>
    <s v="MAY-26"/>
    <x v="1"/>
    <s v="50000"/>
    <x v="13"/>
    <s v="P/R - Paid Abs UNSG"/>
    <s v="P/R - Paid Absences"/>
    <s v="567"/>
    <s v="UNSG KGM Dist Gas Ops Mgmt"/>
    <x v="0"/>
    <n v="906.27"/>
    <s v="032"/>
  </r>
  <r>
    <s v="MAY-26"/>
    <x v="1"/>
    <s v="50000"/>
    <x v="13"/>
    <s v="P/R - Paid Abs UNSG"/>
    <s v="P/R - Paid Absences"/>
    <s v="564"/>
    <s v="UNSG Cottonwood Gas Const"/>
    <x v="0"/>
    <n v="141.36000000000001"/>
    <s v="032"/>
  </r>
  <r>
    <s v="APR-26"/>
    <x v="1"/>
    <s v="50000"/>
    <x v="13"/>
    <s v="P/R - Paid Abs UNSG"/>
    <s v="P/R - Paid Absences"/>
    <s v="563"/>
    <s v="UNSG Verde Valley Gas Ops Mgt"/>
    <x v="0"/>
    <n v="912.97"/>
    <s v="032"/>
  </r>
  <r>
    <s v="FEB-26"/>
    <x v="1"/>
    <s v="50000"/>
    <x v="13"/>
    <s v="P/R - Paid Abs UNSG"/>
    <s v="P/R - Paid Absences"/>
    <s v="563"/>
    <s v="UNSG Verde Valley Gas Ops Mgt"/>
    <x v="0"/>
    <n v="1735.75"/>
    <s v="032"/>
  </r>
  <r>
    <s v="JAN-26"/>
    <x v="1"/>
    <s v="50000"/>
    <x v="13"/>
    <s v="P/R - Paid Abs UNSG"/>
    <s v="P/R - Paid Absences"/>
    <s v="563"/>
    <s v="UNSG Verde Valley Gas Ops Mgt"/>
    <x v="0"/>
    <n v="-30.99"/>
    <s v="032"/>
  </r>
  <r>
    <s v="JUN-26"/>
    <x v="1"/>
    <s v="50000"/>
    <x v="13"/>
    <s v="P/R - Paid Abs UNSG"/>
    <s v="P/R - Paid Absences"/>
    <s v="563"/>
    <s v="UNSG Verde Valley Gas Ops Mgt"/>
    <x v="0"/>
    <n v="1047.51"/>
    <s v="032"/>
  </r>
  <r>
    <s v="MAR-26"/>
    <x v="1"/>
    <s v="50000"/>
    <x v="13"/>
    <s v="P/R - Paid Abs UNSG"/>
    <s v="P/R - Paid Absences"/>
    <s v="563"/>
    <s v="UNSG Verde Valley Gas Ops Mgt"/>
    <x v="0"/>
    <n v="979.63"/>
    <s v="032"/>
  </r>
  <r>
    <s v="MAY-26"/>
    <x v="1"/>
    <s v="50000"/>
    <x v="13"/>
    <s v="P/R - Paid Abs UNSG"/>
    <s v="P/R - Paid Absences"/>
    <s v="563"/>
    <s v="UNSG Verde Valley Gas Ops Mgt"/>
    <x v="0"/>
    <n v="760.81"/>
    <s v="032"/>
  </r>
  <r>
    <s v="APR-26"/>
    <x v="1"/>
    <s v="50000"/>
    <x v="13"/>
    <s v="P/R - Paid Abs UNSG"/>
    <s v="P/R - Paid Absences"/>
    <s v="562"/>
    <s v="UNSG Prescott Gas Field Serv"/>
    <x v="0"/>
    <n v="-91.69"/>
    <s v="032"/>
  </r>
  <r>
    <s v="JAN-26"/>
    <x v="1"/>
    <s v="50000"/>
    <x v="13"/>
    <s v="P/R - Paid Abs UNSG"/>
    <s v="P/R - Paid Absences"/>
    <s v="562"/>
    <s v="UNSG Prescott Gas Field Serv"/>
    <x v="0"/>
    <n v="-61.12"/>
    <s v="032"/>
  </r>
  <r>
    <s v="MAR-26"/>
    <x v="1"/>
    <s v="50000"/>
    <x v="13"/>
    <s v="P/R - Paid Abs UNSG"/>
    <s v="P/R - Paid Absences"/>
    <s v="562"/>
    <s v="UNSG Prescott Gas Field Serv"/>
    <x v="0"/>
    <n v="91.69"/>
    <s v="032"/>
  </r>
  <r>
    <s v="MAY-26"/>
    <x v="1"/>
    <s v="50000"/>
    <x v="13"/>
    <s v="P/R - Paid Abs UNSG"/>
    <s v="P/R - Paid Absences"/>
    <s v="562"/>
    <s v="UNSG Prescott Gas Field Serv"/>
    <x v="0"/>
    <n v="127.69"/>
    <s v="032"/>
  </r>
  <r>
    <s v="FEB-26"/>
    <x v="1"/>
    <s v="50000"/>
    <x v="13"/>
    <s v="P/R - Paid Abs UNSG"/>
    <s v="P/R - Paid Absences"/>
    <s v="561"/>
    <s v="UNSG Prescott Gas Const"/>
    <x v="0"/>
    <n v="1232.96"/>
    <s v="032"/>
  </r>
  <r>
    <s v="JAN-26"/>
    <x v="1"/>
    <s v="50000"/>
    <x v="13"/>
    <s v="P/R - Paid Abs UNSG"/>
    <s v="P/R - Paid Absences"/>
    <s v="561"/>
    <s v="UNSG Prescott Gas Const"/>
    <x v="0"/>
    <n v="-93.05"/>
    <s v="032"/>
  </r>
  <r>
    <s v="MAR-26"/>
    <x v="1"/>
    <s v="50000"/>
    <x v="13"/>
    <s v="P/R - Paid Abs UNSG"/>
    <s v="P/R - Paid Absences"/>
    <s v="561"/>
    <s v="UNSG Prescott Gas Const"/>
    <x v="0"/>
    <n v="-692.89"/>
    <s v="032"/>
  </r>
  <r>
    <s v="MAY-26"/>
    <x v="1"/>
    <s v="50000"/>
    <x v="13"/>
    <s v="P/R - Paid Abs UNSG"/>
    <s v="P/R - Paid Absences"/>
    <s v="561"/>
    <s v="UNSG Prescott Gas Const"/>
    <x v="0"/>
    <n v="43.92"/>
    <s v="032"/>
  </r>
  <r>
    <s v="APR-26"/>
    <x v="1"/>
    <s v="50000"/>
    <x v="13"/>
    <s v="P/R - Paid Abs UNSG"/>
    <s v="P/R - Paid Absences"/>
    <s v="560"/>
    <s v="UNSG Prescott Gas Ops Mgmt"/>
    <x v="0"/>
    <n v="1155.24"/>
    <s v="032"/>
  </r>
  <r>
    <s v="FEB-26"/>
    <x v="1"/>
    <s v="50000"/>
    <x v="13"/>
    <s v="P/R - Paid Abs UNSG"/>
    <s v="P/R - Paid Absences"/>
    <s v="560"/>
    <s v="UNSG Prescott Gas Ops Mgmt"/>
    <x v="0"/>
    <n v="878.48"/>
    <s v="032"/>
  </r>
  <r>
    <s v="JAN-26"/>
    <x v="1"/>
    <s v="50000"/>
    <x v="13"/>
    <s v="P/R - Paid Abs UNSG"/>
    <s v="P/R - Paid Absences"/>
    <s v="560"/>
    <s v="UNSG Prescott Gas Ops Mgmt"/>
    <x v="0"/>
    <n v="711.86"/>
    <s v="032"/>
  </r>
  <r>
    <s v="JUN-26"/>
    <x v="1"/>
    <s v="50000"/>
    <x v="13"/>
    <s v="P/R - Paid Abs UNSG"/>
    <s v="P/R - Paid Absences"/>
    <s v="560"/>
    <s v="UNSG Prescott Gas Ops Mgmt"/>
    <x v="0"/>
    <n v="1089.49"/>
    <s v="032"/>
  </r>
  <r>
    <s v="MAR-26"/>
    <x v="1"/>
    <s v="50000"/>
    <x v="13"/>
    <s v="P/R - Paid Abs UNSG"/>
    <s v="P/R - Paid Absences"/>
    <s v="560"/>
    <s v="UNSG Prescott Gas Ops Mgmt"/>
    <x v="0"/>
    <n v="1015.2"/>
    <s v="032"/>
  </r>
  <r>
    <s v="MAY-26"/>
    <x v="1"/>
    <s v="50000"/>
    <x v="13"/>
    <s v="P/R - Paid Abs UNSG"/>
    <s v="P/R - Paid Absences"/>
    <s v="560"/>
    <s v="UNSG Prescott Gas Ops Mgmt"/>
    <x v="0"/>
    <n v="903.22"/>
    <s v="032"/>
  </r>
  <r>
    <s v="MAY-26"/>
    <x v="1"/>
    <s v="50000"/>
    <x v="13"/>
    <s v="P/R - Paid Abs UNSG"/>
    <s v="P/R - Paid Absences"/>
    <s v="559"/>
    <s v="UNSG Show Low Gas Const"/>
    <x v="0"/>
    <n v="45.97"/>
    <s v="032"/>
  </r>
  <r>
    <s v="JUN-26"/>
    <x v="1"/>
    <s v="50000"/>
    <x v="13"/>
    <s v="P/R - Paid Abs UNSG"/>
    <s v="P/R - Paid Absences"/>
    <s v="558"/>
    <s v="UNSG Show Low Gas Field Serv"/>
    <x v="0"/>
    <n v="70.45"/>
    <s v="032"/>
  </r>
  <r>
    <s v="MAY-26"/>
    <x v="1"/>
    <s v="50000"/>
    <x v="13"/>
    <s v="P/R - Paid Abs UNSG"/>
    <s v="P/R - Paid Absences"/>
    <s v="558"/>
    <s v="UNSG Show Low Gas Field Serv"/>
    <x v="0"/>
    <n v="105.67"/>
    <s v="032"/>
  </r>
  <r>
    <s v="MAY-26"/>
    <x v="1"/>
    <s v="50000"/>
    <x v="13"/>
    <s v="P/R - Paid Abs UNSG"/>
    <s v="P/R - Paid Absences"/>
    <s v="557"/>
    <s v="UNSG Flagstaff Gas Const"/>
    <x v="0"/>
    <n v="175.41"/>
    <s v="032"/>
  </r>
  <r>
    <s v="APR-26"/>
    <x v="1"/>
    <s v="50000"/>
    <x v="13"/>
    <s v="P/R - Paid Abs UNSG"/>
    <s v="P/R - Paid Absences"/>
    <s v="556"/>
    <s v="UNSG LH Gas Operations Mgmt"/>
    <x v="0"/>
    <n v="495.3"/>
    <s v="032"/>
  </r>
  <r>
    <s v="FEB-26"/>
    <x v="1"/>
    <s v="50000"/>
    <x v="13"/>
    <s v="P/R - Paid Abs UNSG"/>
    <s v="P/R - Paid Absences"/>
    <s v="556"/>
    <s v="UNSG LH Gas Operations Mgmt"/>
    <x v="0"/>
    <n v="337.11"/>
    <s v="032"/>
  </r>
  <r>
    <s v="JAN-26"/>
    <x v="1"/>
    <s v="50000"/>
    <x v="13"/>
    <s v="P/R - Paid Abs UNSG"/>
    <s v="P/R - Paid Absences"/>
    <s v="556"/>
    <s v="UNSG LH Gas Operations Mgmt"/>
    <x v="0"/>
    <n v="515.36"/>
    <s v="032"/>
  </r>
  <r>
    <s v="JUN-26"/>
    <x v="1"/>
    <s v="50000"/>
    <x v="13"/>
    <s v="P/R - Paid Abs UNSG"/>
    <s v="P/R - Paid Absences"/>
    <s v="556"/>
    <s v="UNSG LH Gas Operations Mgmt"/>
    <x v="0"/>
    <n v="383.53"/>
    <s v="032"/>
  </r>
  <r>
    <s v="MAR-26"/>
    <x v="1"/>
    <s v="50000"/>
    <x v="13"/>
    <s v="P/R - Paid Abs UNSG"/>
    <s v="P/R - Paid Absences"/>
    <s v="556"/>
    <s v="UNSG LH Gas Operations Mgmt"/>
    <x v="0"/>
    <n v="650.9"/>
    <s v="032"/>
  </r>
  <r>
    <s v="MAY-26"/>
    <x v="1"/>
    <s v="50000"/>
    <x v="13"/>
    <s v="P/R - Paid Abs UNSG"/>
    <s v="P/R - Paid Absences"/>
    <s v="556"/>
    <s v="UNSG LH Gas Operations Mgmt"/>
    <x v="0"/>
    <n v="656.38"/>
    <s v="032"/>
  </r>
  <r>
    <s v="APR-26"/>
    <x v="1"/>
    <s v="50000"/>
    <x v="13"/>
    <s v="P/R - Paid Abs UNSG"/>
    <s v="P/R - Paid Absences"/>
    <s v="555"/>
    <s v="UNSG Show Low Gas Ops Mgmt"/>
    <x v="0"/>
    <n v="926.04"/>
    <s v="032"/>
  </r>
  <r>
    <s v="FEB-26"/>
    <x v="1"/>
    <s v="50000"/>
    <x v="13"/>
    <s v="P/R - Paid Abs UNSG"/>
    <s v="P/R - Paid Absences"/>
    <s v="555"/>
    <s v="UNSG Show Low Gas Ops Mgmt"/>
    <x v="0"/>
    <n v="602.22"/>
    <s v="032"/>
  </r>
  <r>
    <s v="JAN-26"/>
    <x v="1"/>
    <s v="50000"/>
    <x v="13"/>
    <s v="P/R - Paid Abs UNSG"/>
    <s v="P/R - Paid Absences"/>
    <s v="555"/>
    <s v="UNSG Show Low Gas Ops Mgmt"/>
    <x v="0"/>
    <n v="688.25"/>
    <s v="032"/>
  </r>
  <r>
    <s v="JUN-26"/>
    <x v="1"/>
    <s v="50000"/>
    <x v="13"/>
    <s v="P/R - Paid Abs UNSG"/>
    <s v="P/R - Paid Absences"/>
    <s v="555"/>
    <s v="UNSG Show Low Gas Ops Mgmt"/>
    <x v="0"/>
    <n v="716.79"/>
    <s v="032"/>
  </r>
  <r>
    <s v="MAR-26"/>
    <x v="1"/>
    <s v="50000"/>
    <x v="13"/>
    <s v="P/R - Paid Abs UNSG"/>
    <s v="P/R - Paid Absences"/>
    <s v="555"/>
    <s v="UNSG Show Low Gas Ops Mgmt"/>
    <x v="0"/>
    <n v="895.86"/>
    <s v="032"/>
  </r>
  <r>
    <s v="MAY-26"/>
    <x v="1"/>
    <s v="50000"/>
    <x v="13"/>
    <s v="P/R - Paid Abs UNSG"/>
    <s v="P/R - Paid Absences"/>
    <s v="555"/>
    <s v="UNSG Show Low Gas Ops Mgmt"/>
    <x v="0"/>
    <n v="707.89"/>
    <s v="032"/>
  </r>
  <r>
    <s v="APR-26"/>
    <x v="1"/>
    <s v="50000"/>
    <x v="13"/>
    <s v="P/R - Paid Abs UNSG"/>
    <s v="P/R - Paid Absences"/>
    <s v="553"/>
    <s v="UNSG Flagstaff Gas Ops Mgmt"/>
    <x v="0"/>
    <n v="920.71"/>
    <s v="032"/>
  </r>
  <r>
    <s v="FEB-26"/>
    <x v="1"/>
    <s v="50000"/>
    <x v="13"/>
    <s v="P/R - Paid Abs UNSG"/>
    <s v="P/R - Paid Absences"/>
    <s v="553"/>
    <s v="UNSG Flagstaff Gas Ops Mgmt"/>
    <x v="0"/>
    <n v="1309.81"/>
    <m/>
  </r>
  <r>
    <s v="JAN-26"/>
    <x v="1"/>
    <s v="50000"/>
    <x v="13"/>
    <s v="P/R - Paid Abs UNSG"/>
    <s v="P/R - Paid Absences"/>
    <s v="553"/>
    <s v="UNSG Flagstaff Gas Ops Mgmt"/>
    <x v="0"/>
    <n v="551.20000000000005"/>
    <s v="032"/>
  </r>
  <r>
    <s v="JUN-26"/>
    <x v="1"/>
    <s v="50000"/>
    <x v="13"/>
    <s v="P/R - Paid Abs UNSG"/>
    <s v="P/R - Paid Absences"/>
    <s v="553"/>
    <s v="UNSG Flagstaff Gas Ops Mgmt"/>
    <x v="0"/>
    <n v="859.99"/>
    <s v="032"/>
  </r>
  <r>
    <s v="MAR-26"/>
    <x v="1"/>
    <s v="50000"/>
    <x v="13"/>
    <s v="P/R - Paid Abs UNSG"/>
    <s v="P/R - Paid Absences"/>
    <s v="553"/>
    <s v="UNSG Flagstaff Gas Ops Mgmt"/>
    <x v="0"/>
    <n v="431.79"/>
    <s v="032"/>
  </r>
  <r>
    <s v="MAY-26"/>
    <x v="1"/>
    <s v="50000"/>
    <x v="13"/>
    <s v="P/R - Paid Abs UNSG"/>
    <s v="P/R - Paid Absences"/>
    <s v="553"/>
    <s v="UNSG Flagstaff Gas Ops Mgmt"/>
    <x v="0"/>
    <n v="720.2"/>
    <s v="032"/>
  </r>
  <r>
    <s v="APR-26"/>
    <x v="1"/>
    <s v="50000"/>
    <x v="13"/>
    <s v="P/R - Paid Abs UNSG"/>
    <s v="P/R - Paid Absences"/>
    <s v="550"/>
    <s v="UNSG Arizona Gas Admin"/>
    <x v="0"/>
    <n v="7405.16"/>
    <s v="032"/>
  </r>
  <r>
    <s v="FEB-26"/>
    <x v="1"/>
    <s v="50000"/>
    <x v="13"/>
    <s v="P/R - Paid Abs UNSG"/>
    <s v="P/R - Paid Absences"/>
    <s v="550"/>
    <s v="UNSG Arizona Gas Admin"/>
    <x v="0"/>
    <n v="8553.73"/>
    <s v="032"/>
  </r>
  <r>
    <s v="JAN-26"/>
    <x v="1"/>
    <s v="50000"/>
    <x v="13"/>
    <s v="P/R - Paid Abs UNSG"/>
    <s v="P/R - Paid Absences"/>
    <s v="550"/>
    <s v="UNSG Arizona Gas Admin"/>
    <x v="0"/>
    <n v="6892.07"/>
    <s v="032"/>
  </r>
  <r>
    <s v="JUN-26"/>
    <x v="1"/>
    <s v="50000"/>
    <x v="13"/>
    <s v="P/R - Paid Abs UNSG"/>
    <s v="P/R - Paid Absences"/>
    <s v="550"/>
    <s v="UNSG Arizona Gas Admin"/>
    <x v="0"/>
    <n v="6429.31"/>
    <s v="032"/>
  </r>
  <r>
    <s v="MAR-26"/>
    <x v="1"/>
    <s v="50000"/>
    <x v="13"/>
    <s v="P/R - Paid Abs UNSG"/>
    <s v="P/R - Paid Absences"/>
    <s v="550"/>
    <s v="UNSG Arizona Gas Admin"/>
    <x v="0"/>
    <n v="8951.23"/>
    <s v="032"/>
  </r>
  <r>
    <s v="MAY-26"/>
    <x v="1"/>
    <s v="50000"/>
    <x v="13"/>
    <s v="P/R - Paid Abs UNSG"/>
    <s v="P/R - Paid Absences"/>
    <s v="550"/>
    <s v="UNSG Arizona Gas Admin"/>
    <x v="0"/>
    <n v="7952.75"/>
    <s v="032"/>
  </r>
  <r>
    <s v="APR-26"/>
    <x v="1"/>
    <s v="50000"/>
    <x v="13"/>
    <s v="P/R - Paid Abs UNSE"/>
    <s v="P/R - Paid Absences"/>
    <s v="526"/>
    <s v="UNSE Santa Cruz Electric Mgmt"/>
    <x v="0"/>
    <n v="1622.38"/>
    <s v="033"/>
  </r>
  <r>
    <s v="FEB-26"/>
    <x v="1"/>
    <s v="50000"/>
    <x v="13"/>
    <s v="P/R - Paid Abs UNSE"/>
    <s v="P/R - Paid Absences"/>
    <s v="526"/>
    <s v="UNSE Santa Cruz Electric Mgmt"/>
    <x v="0"/>
    <n v="1762.87"/>
    <s v="033"/>
  </r>
  <r>
    <s v="JAN-26"/>
    <x v="1"/>
    <s v="50000"/>
    <x v="13"/>
    <s v="P/R - Paid Abs UNSE"/>
    <s v="P/R - Paid Absences"/>
    <s v="526"/>
    <s v="UNSE Santa Cruz Electric Mgmt"/>
    <x v="0"/>
    <n v="1542.02"/>
    <s v="033"/>
  </r>
  <r>
    <s v="JUN-26"/>
    <x v="1"/>
    <s v="50000"/>
    <x v="13"/>
    <s v="P/R - Paid Abs UNSE"/>
    <s v="P/R - Paid Absences"/>
    <s v="526"/>
    <s v="UNSE Santa Cruz Electric Mgmt"/>
    <x v="0"/>
    <n v="1452.91"/>
    <s v="033"/>
  </r>
  <r>
    <s v="MAR-26"/>
    <x v="1"/>
    <s v="50000"/>
    <x v="13"/>
    <s v="P/R - Paid Abs UNSE"/>
    <s v="P/R - Paid Absences"/>
    <s v="526"/>
    <s v="UNSE Santa Cruz Electric Mgmt"/>
    <x v="0"/>
    <n v="2076.35"/>
    <s v="033"/>
  </r>
  <r>
    <s v="MAY-26"/>
    <x v="1"/>
    <s v="50000"/>
    <x v="13"/>
    <s v="P/R - Paid Abs UNSE"/>
    <s v="P/R - Paid Absences"/>
    <s v="526"/>
    <s v="UNSE Santa Cruz Electric Mgmt"/>
    <x v="0"/>
    <n v="2071"/>
    <s v="033"/>
  </r>
  <r>
    <s v="APR-26"/>
    <x v="1"/>
    <s v="50000"/>
    <x v="13"/>
    <s v="P/R - Paid Abs UNSE"/>
    <s v="P/R - Paid Absences"/>
    <s v="518"/>
    <s v="UNSE Mohave Electric IS"/>
    <x v="0"/>
    <n v="-49.26"/>
    <s v="033"/>
  </r>
  <r>
    <s v="FEB-26"/>
    <x v="1"/>
    <s v="50000"/>
    <x v="13"/>
    <s v="P/R - Paid Abs UNSE"/>
    <s v="P/R - Paid Absences"/>
    <s v="518"/>
    <s v="UNSE Mohave Electric IS"/>
    <x v="0"/>
    <n v="297.87"/>
    <s v="033"/>
  </r>
  <r>
    <s v="JAN-26"/>
    <x v="1"/>
    <s v="50000"/>
    <x v="13"/>
    <s v="P/R - Paid Abs UNSE"/>
    <s v="P/R - Paid Absences"/>
    <s v="518"/>
    <s v="UNSE Mohave Electric IS"/>
    <x v="0"/>
    <n v="307.14"/>
    <s v="033"/>
  </r>
  <r>
    <s v="JUN-26"/>
    <x v="1"/>
    <s v="50000"/>
    <x v="13"/>
    <s v="P/R - Paid Abs UNSE"/>
    <s v="P/R - Paid Absences"/>
    <s v="518"/>
    <s v="UNSE Mohave Electric IS"/>
    <x v="0"/>
    <n v="354.43"/>
    <s v="033"/>
  </r>
  <r>
    <s v="MAR-26"/>
    <x v="1"/>
    <s v="50000"/>
    <x v="13"/>
    <s v="P/R - Paid Abs UNSE"/>
    <s v="P/R - Paid Absences"/>
    <s v="518"/>
    <s v="UNSE Mohave Electric IS"/>
    <x v="0"/>
    <n v="77.069999999999993"/>
    <s v="033"/>
  </r>
  <r>
    <s v="MAY-26"/>
    <x v="1"/>
    <s v="50000"/>
    <x v="13"/>
    <s v="P/R - Paid Abs UNSE"/>
    <s v="P/R - Paid Absences"/>
    <s v="518"/>
    <s v="UNSE Mohave Electric IS"/>
    <x v="0"/>
    <n v="444.74"/>
    <s v="033"/>
  </r>
  <r>
    <s v="APR-26"/>
    <x v="1"/>
    <s v="50000"/>
    <x v="13"/>
    <s v="P/R - Paid Abs UNSE"/>
    <s v="P/R - Paid Absences"/>
    <s v="515"/>
    <s v="UNSE Kingman Electric Eng"/>
    <x v="0"/>
    <n v="45.69"/>
    <s v="033"/>
  </r>
  <r>
    <s v="FEB-26"/>
    <x v="1"/>
    <s v="50000"/>
    <x v="13"/>
    <s v="P/R - Paid Abs UNSE"/>
    <s v="P/R - Paid Absences"/>
    <s v="515"/>
    <s v="UNSE Kingman Electric Eng"/>
    <x v="0"/>
    <n v="-76.62"/>
    <s v="033"/>
  </r>
  <r>
    <s v="JAN-26"/>
    <x v="1"/>
    <s v="50000"/>
    <x v="13"/>
    <s v="P/R - Paid Abs UNSE"/>
    <s v="P/R - Paid Absences"/>
    <s v="515"/>
    <s v="UNSE Kingman Electric Eng"/>
    <x v="0"/>
    <n v="367.78"/>
    <s v="033"/>
  </r>
  <r>
    <s v="JUN-26"/>
    <x v="1"/>
    <s v="50000"/>
    <x v="13"/>
    <s v="P/R - Paid Abs UNSE"/>
    <s v="P/R - Paid Absences"/>
    <s v="515"/>
    <s v="UNSE Kingman Electric Eng"/>
    <x v="0"/>
    <n v="34.270000000000003"/>
    <s v="033"/>
  </r>
  <r>
    <s v="MAR-26"/>
    <x v="1"/>
    <s v="50000"/>
    <x v="13"/>
    <s v="P/R - Paid Abs UNSE"/>
    <s v="P/R - Paid Absences"/>
    <s v="515"/>
    <s v="UNSE Kingman Electric Eng"/>
    <x v="0"/>
    <n v="-16.420000000000002"/>
    <s v="033"/>
  </r>
  <r>
    <s v="MAY-26"/>
    <x v="1"/>
    <s v="50000"/>
    <x v="13"/>
    <s v="P/R - Paid Abs UNSE"/>
    <s v="P/R - Paid Absences"/>
    <s v="515"/>
    <s v="UNSE Kingman Electric Eng"/>
    <x v="0"/>
    <n v="57.11"/>
    <s v="033"/>
  </r>
  <r>
    <s v="APR-26"/>
    <x v="1"/>
    <s v="50000"/>
    <x v="13"/>
    <s v="P/R - Paid Abs UNSE"/>
    <s v="P/R - Paid Absences"/>
    <s v="513"/>
    <s v="UNSE Mohave Electric Ops Mgmt"/>
    <x v="0"/>
    <n v="375.53"/>
    <s v="033"/>
  </r>
  <r>
    <s v="FEB-26"/>
    <x v="1"/>
    <s v="50000"/>
    <x v="13"/>
    <s v="P/R - Paid Abs UNSE"/>
    <s v="P/R - Paid Absences"/>
    <s v="513"/>
    <s v="UNSE Mohave Electric Ops Mgmt"/>
    <x v="0"/>
    <n v="707.4"/>
    <s v="033"/>
  </r>
  <r>
    <s v="JAN-26"/>
    <x v="1"/>
    <s v="50000"/>
    <x v="13"/>
    <s v="P/R - Paid Abs UNSE"/>
    <s v="P/R - Paid Absences"/>
    <s v="513"/>
    <s v="UNSE Mohave Electric Ops Mgmt"/>
    <x v="0"/>
    <n v="135.57"/>
    <s v="033"/>
  </r>
  <r>
    <s v="JUN-26"/>
    <x v="1"/>
    <s v="50000"/>
    <x v="13"/>
    <s v="P/R - Paid Abs UNSE"/>
    <s v="P/R - Paid Absences"/>
    <s v="513"/>
    <s v="UNSE Mohave Electric Ops Mgmt"/>
    <x v="0"/>
    <n v="635.99"/>
    <s v="033"/>
  </r>
  <r>
    <s v="MAR-26"/>
    <x v="1"/>
    <s v="50000"/>
    <x v="13"/>
    <s v="P/R - Paid Abs UNSE"/>
    <s v="P/R - Paid Absences"/>
    <s v="513"/>
    <s v="UNSE Mohave Electric Ops Mgmt"/>
    <x v="0"/>
    <n v="666.27"/>
    <s v="033"/>
  </r>
  <r>
    <s v="MAY-26"/>
    <x v="1"/>
    <s v="50000"/>
    <x v="13"/>
    <s v="P/R - Paid Abs UNSE"/>
    <s v="P/R - Paid Absences"/>
    <s v="513"/>
    <s v="UNSE Mohave Electric Ops Mgmt"/>
    <x v="0"/>
    <n v="805.59"/>
    <s v="033"/>
  </r>
  <r>
    <s v="APR-26"/>
    <x v="1"/>
    <s v="50000"/>
    <x v="13"/>
    <s v="P/R - Paid Abs UNSE"/>
    <s v="P/R - Paid Absences"/>
    <s v="512"/>
    <s v="UNSE Mohave Elec Admin"/>
    <x v="0"/>
    <n v="1112.6600000000001"/>
    <s v="033"/>
  </r>
  <r>
    <s v="FEB-26"/>
    <x v="1"/>
    <s v="50000"/>
    <x v="13"/>
    <s v="P/R - Paid Abs UNSE"/>
    <s v="P/R - Paid Absences"/>
    <s v="512"/>
    <s v="UNSE Mohave Elec Admin"/>
    <x v="0"/>
    <n v="1742.7"/>
    <s v="033"/>
  </r>
  <r>
    <s v="JAN-26"/>
    <x v="1"/>
    <s v="50000"/>
    <x v="13"/>
    <s v="P/R - Paid Abs UNSE"/>
    <s v="P/R - Paid Absences"/>
    <s v="512"/>
    <s v="UNSE Mohave Elec Admin"/>
    <x v="0"/>
    <n v="78.7"/>
    <s v="033"/>
  </r>
  <r>
    <s v="JUN-26"/>
    <x v="1"/>
    <s v="50000"/>
    <x v="13"/>
    <s v="P/R - Paid Abs UNSE"/>
    <s v="P/R - Paid Absences"/>
    <s v="512"/>
    <s v="UNSE Mohave Elec Admin"/>
    <x v="0"/>
    <n v="892.78"/>
    <s v="033"/>
  </r>
  <r>
    <s v="MAR-26"/>
    <x v="1"/>
    <s v="50000"/>
    <x v="13"/>
    <s v="P/R - Paid Abs UNSE"/>
    <s v="P/R - Paid Absences"/>
    <s v="512"/>
    <s v="UNSE Mohave Elec Admin"/>
    <x v="0"/>
    <n v="335.74"/>
    <s v="033"/>
  </r>
  <r>
    <s v="MAY-26"/>
    <x v="1"/>
    <s v="50000"/>
    <x v="13"/>
    <s v="P/R - Paid Abs UNSE"/>
    <s v="P/R - Paid Absences"/>
    <s v="512"/>
    <s v="UNSE Mohave Elec Admin"/>
    <x v="0"/>
    <n v="-106.25"/>
    <s v="033"/>
  </r>
  <r>
    <s v="APR-26"/>
    <x v="1"/>
    <s v="50000"/>
    <x v="13"/>
    <s v="P/R - Paid Absences"/>
    <s v="P/R - Paid Absences"/>
    <s v="400"/>
    <s v="Capital Resources"/>
    <x v="0"/>
    <n v="2532.67"/>
    <s v="002"/>
  </r>
  <r>
    <s v="FEB-26"/>
    <x v="1"/>
    <s v="50000"/>
    <x v="13"/>
    <s v="P/R - Paid Absences"/>
    <s v="P/R - Paid Absences"/>
    <s v="400"/>
    <s v="Capital Resources"/>
    <x v="0"/>
    <n v="2133.64"/>
    <s v="002"/>
  </r>
  <r>
    <s v="JAN-26"/>
    <x v="1"/>
    <s v="50000"/>
    <x v="13"/>
    <s v="P/R - Paid Absences"/>
    <s v="P/R - Paid Absences"/>
    <s v="400"/>
    <s v="Capital Resources"/>
    <x v="0"/>
    <n v="1732.11"/>
    <s v="002"/>
  </r>
  <r>
    <s v="JUN-26"/>
    <x v="1"/>
    <s v="50000"/>
    <x v="13"/>
    <s v="P/R - Paid Absences"/>
    <s v="P/R - Paid Absences"/>
    <s v="400"/>
    <s v="Capital Resources"/>
    <x v="0"/>
    <n v="2396.77"/>
    <s v="002"/>
  </r>
  <r>
    <s v="MAR-26"/>
    <x v="1"/>
    <s v="50000"/>
    <x v="13"/>
    <s v="P/R - Paid Absences"/>
    <s v="P/R - Paid Absences"/>
    <s v="400"/>
    <s v="Capital Resources"/>
    <x v="0"/>
    <n v="2149.17"/>
    <s v="002"/>
  </r>
  <r>
    <s v="MAY-26"/>
    <x v="1"/>
    <s v="50000"/>
    <x v="13"/>
    <s v="P/R - Paid Absences"/>
    <s v="P/R - Paid Absences"/>
    <s v="400"/>
    <s v="Capital Resources"/>
    <x v="0"/>
    <n v="1579.77"/>
    <s v="002"/>
  </r>
  <r>
    <s v="FEB-26"/>
    <x v="1"/>
    <s v="50000"/>
    <x v="13"/>
    <s v="P/R - Paid Absences"/>
    <s v="P/R - Paid Absences"/>
    <s v="386"/>
    <s v="Regulatory Services"/>
    <x v="0"/>
    <n v="417.67"/>
    <s v="002"/>
  </r>
  <r>
    <s v="MAR-26"/>
    <x v="1"/>
    <s v="50000"/>
    <x v="13"/>
    <s v="P/R - Paid Absences"/>
    <s v="P/R - Paid Absences"/>
    <s v="386"/>
    <s v="Regulatory Services"/>
    <x v="0"/>
    <n v="19.2"/>
    <s v="002"/>
  </r>
  <r>
    <s v="APR-26"/>
    <x v="1"/>
    <s v="50000"/>
    <x v="13"/>
    <s v="P/R - Paid Absences"/>
    <s v="P/R - Paid Absences"/>
    <s v="381"/>
    <s v="Rates"/>
    <x v="0"/>
    <n v="596.61"/>
    <s v="002"/>
  </r>
  <r>
    <s v="FEB-26"/>
    <x v="1"/>
    <s v="50000"/>
    <x v="13"/>
    <s v="P/R - Paid Absences"/>
    <s v="P/R - Paid Absences"/>
    <s v="381"/>
    <s v="Rates"/>
    <x v="0"/>
    <n v="6315"/>
    <s v="002"/>
  </r>
  <r>
    <s v="FEB-26"/>
    <x v="1"/>
    <s v="50000"/>
    <x v="13"/>
    <m/>
    <s v="P/R - Paid Absences"/>
    <s v="381"/>
    <s v="Rates"/>
    <x v="0"/>
    <n v="-24348.86"/>
    <s v="002"/>
  </r>
  <r>
    <s v="JAN-26"/>
    <x v="1"/>
    <s v="50000"/>
    <x v="13"/>
    <s v="P/R - Paid Absences"/>
    <s v="P/R - Paid Absences"/>
    <s v="381"/>
    <s v="Rates"/>
    <x v="0"/>
    <n v="2072.14"/>
    <s v="002"/>
  </r>
  <r>
    <s v="JUN-26"/>
    <x v="1"/>
    <s v="50000"/>
    <x v="13"/>
    <s v="P/R - Paid Absences"/>
    <s v="P/R - Paid Absences"/>
    <s v="381"/>
    <s v="Rates"/>
    <x v="0"/>
    <n v="2174.94"/>
    <s v="002"/>
  </r>
  <r>
    <s v="MAR-26"/>
    <x v="1"/>
    <s v="50000"/>
    <x v="13"/>
    <s v="P/R - Paid Absences"/>
    <s v="P/R - Paid Absences"/>
    <s v="381"/>
    <s v="Rates"/>
    <x v="0"/>
    <n v="6557.83"/>
    <s v="002"/>
  </r>
  <r>
    <s v="MAY-26"/>
    <x v="1"/>
    <s v="50000"/>
    <x v="13"/>
    <s v="P/R - Paid Absences"/>
    <s v="P/R - Paid Absences"/>
    <s v="381"/>
    <s v="Rates"/>
    <x v="0"/>
    <n v="1928.44"/>
    <s v="002"/>
  </r>
  <r>
    <s v="APR-26"/>
    <x v="1"/>
    <s v="50000"/>
    <x v="13"/>
    <s v="P/R - Paid Absences"/>
    <s v="P/R - Paid Absences"/>
    <s v="370"/>
    <s v="Budget, Planning &amp; Analysis"/>
    <x v="0"/>
    <n v="605.29"/>
    <s v="002"/>
  </r>
  <r>
    <s v="FEB-26"/>
    <x v="1"/>
    <s v="50000"/>
    <x v="13"/>
    <s v="P/R - Paid Absences"/>
    <s v="P/R - Paid Absences"/>
    <s v="370"/>
    <s v="Budget, Planning &amp; Analysis"/>
    <x v="0"/>
    <n v="589.29"/>
    <s v="002"/>
  </r>
  <r>
    <s v="JAN-26"/>
    <x v="1"/>
    <s v="50000"/>
    <x v="13"/>
    <s v="P/R - Paid Absences"/>
    <s v="P/R - Paid Absences"/>
    <s v="370"/>
    <s v="Budget, Planning &amp; Analysis"/>
    <x v="0"/>
    <n v="629.16999999999996"/>
    <s v="002"/>
  </r>
  <r>
    <s v="JUN-26"/>
    <x v="1"/>
    <s v="50000"/>
    <x v="13"/>
    <s v="P/R - Paid Absences"/>
    <s v="P/R - Paid Absences"/>
    <s v="370"/>
    <s v="Budget, Planning &amp; Analysis"/>
    <x v="0"/>
    <n v="787.64"/>
    <s v="002"/>
  </r>
  <r>
    <s v="MAR-26"/>
    <x v="1"/>
    <s v="50000"/>
    <x v="13"/>
    <s v="P/R - Paid Absences"/>
    <s v="P/R - Paid Absences"/>
    <s v="370"/>
    <s v="Budget, Planning &amp; Analysis"/>
    <x v="0"/>
    <n v="1009.79"/>
    <s v="002"/>
  </r>
  <r>
    <s v="MAY-26"/>
    <x v="1"/>
    <s v="50000"/>
    <x v="13"/>
    <s v="P/R - Paid Absences"/>
    <s v="P/R - Paid Absences"/>
    <s v="370"/>
    <s v="Budget, Planning &amp; Analysis"/>
    <x v="0"/>
    <n v="694.42"/>
    <s v="002"/>
  </r>
  <r>
    <s v="APR-26"/>
    <x v="1"/>
    <s v="50000"/>
    <x v="13"/>
    <s v="P/R - Paid Absences"/>
    <s v="P/R - Paid Absences"/>
    <s v="362"/>
    <s v="Financial Planning &amp; Analysis"/>
    <x v="0"/>
    <n v="310.31"/>
    <s v="002"/>
  </r>
  <r>
    <s v="FEB-26"/>
    <x v="1"/>
    <s v="50000"/>
    <x v="13"/>
    <s v="P/R - Paid Absences"/>
    <s v="P/R - Paid Absences"/>
    <s v="362"/>
    <s v="Financial Planning &amp; Analysis"/>
    <x v="0"/>
    <n v="312.8"/>
    <s v="002"/>
  </r>
  <r>
    <s v="JAN-26"/>
    <x v="1"/>
    <s v="50000"/>
    <x v="13"/>
    <s v="P/R - Paid Absences"/>
    <s v="P/R - Paid Absences"/>
    <s v="362"/>
    <s v="Financial Planning &amp; Analysis"/>
    <x v="0"/>
    <n v="432.39"/>
    <s v="002"/>
  </r>
  <r>
    <s v="JUN-26"/>
    <x v="1"/>
    <s v="50000"/>
    <x v="13"/>
    <s v="P/R - Paid Absences"/>
    <s v="P/R - Paid Absences"/>
    <s v="362"/>
    <s v="Financial Planning &amp; Analysis"/>
    <x v="0"/>
    <n v="298.60000000000002"/>
    <s v="002"/>
  </r>
  <r>
    <s v="MAR-26"/>
    <x v="1"/>
    <s v="50000"/>
    <x v="13"/>
    <s v="P/R - Paid Absences"/>
    <s v="P/R - Paid Absences"/>
    <s v="362"/>
    <s v="Financial Planning &amp; Analysis"/>
    <x v="0"/>
    <n v="441.91"/>
    <s v="002"/>
  </r>
  <r>
    <s v="MAY-26"/>
    <x v="1"/>
    <s v="50000"/>
    <x v="13"/>
    <s v="P/R - Paid Absences"/>
    <s v="P/R - Paid Absences"/>
    <s v="362"/>
    <s v="Financial Planning &amp; Analysis"/>
    <x v="0"/>
    <n v="439.24"/>
    <s v="002"/>
  </r>
  <r>
    <s v="APR-26"/>
    <x v="1"/>
    <s v="50000"/>
    <x v="13"/>
    <s v="P/R - Paid Absences"/>
    <s v="P/R - Paid Absences"/>
    <s v="360"/>
    <s v="Treasury Services"/>
    <x v="0"/>
    <n v="326.97000000000003"/>
    <s v="002"/>
  </r>
  <r>
    <s v="FEB-26"/>
    <x v="1"/>
    <s v="50000"/>
    <x v="13"/>
    <s v="P/R - Paid Absences"/>
    <s v="P/R - Paid Absences"/>
    <s v="360"/>
    <s v="Treasury Services"/>
    <x v="0"/>
    <n v="315.42"/>
    <s v="002"/>
  </r>
  <r>
    <s v="JAN-26"/>
    <x v="1"/>
    <s v="50000"/>
    <x v="13"/>
    <s v="P/R - Paid Absences"/>
    <s v="P/R - Paid Absences"/>
    <s v="360"/>
    <s v="Treasury Services"/>
    <x v="0"/>
    <n v="332.65"/>
    <s v="002"/>
  </r>
  <r>
    <s v="JUN-26"/>
    <x v="1"/>
    <s v="50000"/>
    <x v="13"/>
    <s v="P/R - Paid Absences"/>
    <s v="P/R - Paid Absences"/>
    <s v="360"/>
    <s v="Treasury Services"/>
    <x v="0"/>
    <n v="532.34"/>
    <s v="002"/>
  </r>
  <r>
    <s v="MAR-26"/>
    <x v="1"/>
    <s v="50000"/>
    <x v="13"/>
    <s v="P/R - Paid Absences"/>
    <s v="P/R - Paid Absences"/>
    <s v="360"/>
    <s v="Treasury Services"/>
    <x v="0"/>
    <n v="428.76"/>
    <s v="002"/>
  </r>
  <r>
    <s v="MAY-26"/>
    <x v="1"/>
    <s v="50000"/>
    <x v="13"/>
    <s v="P/R - Paid Absences"/>
    <s v="P/R - Paid Absences"/>
    <s v="360"/>
    <s v="Treasury Services"/>
    <x v="0"/>
    <n v="597.48"/>
    <s v="002"/>
  </r>
  <r>
    <s v="FEB-26"/>
    <x v="1"/>
    <s v="50000"/>
    <x v="13"/>
    <s v="P/R - Paid Absences"/>
    <s v="P/R - Paid Absences"/>
    <s v="357"/>
    <s v="Business Applications &amp; Data Analytics"/>
    <x v="0"/>
    <n v="59.04"/>
    <s v="002"/>
  </r>
  <r>
    <s v="JAN-26"/>
    <x v="1"/>
    <s v="50000"/>
    <x v="13"/>
    <s v="P/R - Paid Absences"/>
    <s v="P/R - Paid Absences"/>
    <s v="357"/>
    <s v="Business Applications &amp; Data Analytics"/>
    <x v="0"/>
    <n v="59.04"/>
    <s v="002"/>
  </r>
  <r>
    <s v="MAR-26"/>
    <x v="1"/>
    <s v="50000"/>
    <x v="13"/>
    <s v="P/R - Paid Absences"/>
    <s v="P/R - Paid Absences"/>
    <s v="357"/>
    <s v="Business Applications &amp; Data Analytics"/>
    <x v="0"/>
    <n v="-29.52"/>
    <s v="002"/>
  </r>
  <r>
    <s v="FEB-26"/>
    <x v="1"/>
    <s v="50000"/>
    <x v="13"/>
    <s v="P/R - Paid Absences"/>
    <s v="P/R - Paid Absences"/>
    <s v="356"/>
    <s v="IS PMO"/>
    <x v="0"/>
    <n v="50.59"/>
    <s v="002"/>
  </r>
  <r>
    <s v="JAN-26"/>
    <x v="1"/>
    <s v="50000"/>
    <x v="13"/>
    <s v="P/R - Paid Absences"/>
    <s v="P/R - Paid Absences"/>
    <s v="356"/>
    <s v="IS PMO"/>
    <x v="0"/>
    <n v="-11.86"/>
    <s v="002"/>
  </r>
  <r>
    <s v="FEB-26"/>
    <x v="1"/>
    <s v="50000"/>
    <x v="13"/>
    <s v="P/R - Paid Absences"/>
    <s v="P/R - Paid Absences"/>
    <s v="352"/>
    <s v="IT Client Technology"/>
    <x v="0"/>
    <n v="-12.84"/>
    <s v="002"/>
  </r>
  <r>
    <s v="JAN-26"/>
    <x v="1"/>
    <s v="50000"/>
    <x v="13"/>
    <s v="P/R - Paid Absences"/>
    <s v="P/R - Paid Absences"/>
    <s v="352"/>
    <s v="IT Client Technology"/>
    <x v="0"/>
    <n v="192.71"/>
    <s v="002"/>
  </r>
  <r>
    <s v="APR-26"/>
    <x v="1"/>
    <s v="50000"/>
    <x v="13"/>
    <s v="P/R - Paid Absences"/>
    <s v="P/R - Paid Absences"/>
    <s v="332"/>
    <s v="Tax Services"/>
    <x v="0"/>
    <n v="1457.49"/>
    <s v="002"/>
  </r>
  <r>
    <s v="FEB-26"/>
    <x v="1"/>
    <s v="50000"/>
    <x v="13"/>
    <s v="P/R - Paid Absences"/>
    <s v="P/R - Paid Absences"/>
    <s v="332"/>
    <s v="Tax Services"/>
    <x v="0"/>
    <n v="1264.8399999999999"/>
    <s v="002"/>
  </r>
  <r>
    <s v="JAN-26"/>
    <x v="1"/>
    <s v="50000"/>
    <x v="13"/>
    <s v="P/R - Paid Absences"/>
    <s v="P/R - Paid Absences"/>
    <s v="332"/>
    <s v="Tax Services"/>
    <x v="0"/>
    <n v="1119.03"/>
    <s v="002"/>
  </r>
  <r>
    <s v="JUN-26"/>
    <x v="1"/>
    <s v="50000"/>
    <x v="13"/>
    <s v="P/R - Paid Absences"/>
    <s v="P/R - Paid Absences"/>
    <s v="332"/>
    <s v="Tax Services"/>
    <x v="0"/>
    <n v="901.01"/>
    <s v="002"/>
  </r>
  <r>
    <s v="MAR-26"/>
    <x v="1"/>
    <s v="50000"/>
    <x v="13"/>
    <s v="P/R - Paid Absences"/>
    <s v="P/R - Paid Absences"/>
    <s v="332"/>
    <s v="Tax Services"/>
    <x v="0"/>
    <n v="1419.01"/>
    <s v="002"/>
  </r>
  <r>
    <s v="MAY-26"/>
    <x v="1"/>
    <s v="50000"/>
    <x v="13"/>
    <s v="P/R - Paid Absences"/>
    <s v="P/R - Paid Absences"/>
    <s v="332"/>
    <s v="Tax Services"/>
    <x v="0"/>
    <n v="1330.12"/>
    <s v="002"/>
  </r>
  <r>
    <s v="APR-26"/>
    <x v="1"/>
    <s v="50000"/>
    <x v="13"/>
    <s v="P/R - Paid Absences"/>
    <s v="P/R - Paid Absences"/>
    <s v="322"/>
    <s v="Plant Accounting"/>
    <x v="0"/>
    <n v="1958.6"/>
    <s v="002"/>
  </r>
  <r>
    <s v="FEB-26"/>
    <x v="1"/>
    <s v="50000"/>
    <x v="13"/>
    <s v="P/R - Paid Absences"/>
    <s v="P/R - Paid Absences"/>
    <s v="322"/>
    <s v="Plant Accounting"/>
    <x v="0"/>
    <n v="1839.82"/>
    <s v="002"/>
  </r>
  <r>
    <s v="JAN-26"/>
    <x v="1"/>
    <s v="50000"/>
    <x v="13"/>
    <s v="P/R - Paid Absences"/>
    <s v="P/R - Paid Absences"/>
    <s v="322"/>
    <s v="Plant Accounting"/>
    <x v="0"/>
    <n v="909.41"/>
    <s v="002"/>
  </r>
  <r>
    <s v="JUN-26"/>
    <x v="1"/>
    <s v="50000"/>
    <x v="13"/>
    <s v="P/R - Paid Absences"/>
    <s v="P/R - Paid Absences"/>
    <s v="322"/>
    <s v="Plant Accounting"/>
    <x v="0"/>
    <n v="2015.84"/>
    <s v="002"/>
  </r>
  <r>
    <s v="MAR-26"/>
    <x v="1"/>
    <s v="50000"/>
    <x v="13"/>
    <s v="P/R - Paid Absences"/>
    <s v="P/R - Paid Absences"/>
    <s v="322"/>
    <s v="Plant Accounting"/>
    <x v="0"/>
    <n v="2263.98"/>
    <s v="002"/>
  </r>
  <r>
    <s v="MAY-26"/>
    <x v="1"/>
    <s v="50000"/>
    <x v="13"/>
    <s v="P/R - Paid Absences"/>
    <s v="P/R - Paid Absences"/>
    <s v="322"/>
    <s v="Plant Accounting"/>
    <x v="0"/>
    <n v="1843.44"/>
    <s v="002"/>
  </r>
  <r>
    <s v="APR-26"/>
    <x v="1"/>
    <s v="50000"/>
    <x v="13"/>
    <s v="P/R - Paid Absences"/>
    <s v="P/R - Paid Absences"/>
    <s v="321"/>
    <s v="External Reporting"/>
    <x v="0"/>
    <n v="696.5"/>
    <s v="002"/>
  </r>
  <r>
    <s v="FEB-26"/>
    <x v="1"/>
    <s v="50000"/>
    <x v="13"/>
    <s v="P/R - Paid Absences"/>
    <s v="P/R - Paid Absences"/>
    <s v="321"/>
    <s v="External Reporting"/>
    <x v="0"/>
    <n v="2038.88"/>
    <s v="002"/>
  </r>
  <r>
    <s v="JAN-26"/>
    <x v="1"/>
    <s v="50000"/>
    <x v="13"/>
    <s v="P/R - Paid Absences"/>
    <s v="P/R - Paid Absences"/>
    <s v="321"/>
    <s v="External Reporting"/>
    <x v="0"/>
    <n v="149.44999999999999"/>
    <s v="002"/>
  </r>
  <r>
    <s v="JUN-26"/>
    <x v="1"/>
    <s v="50000"/>
    <x v="13"/>
    <s v="P/R - Paid Absences"/>
    <s v="P/R - Paid Absences"/>
    <s v="321"/>
    <s v="External Reporting"/>
    <x v="0"/>
    <n v="383.02"/>
    <s v="002"/>
  </r>
  <r>
    <s v="MAR-26"/>
    <x v="1"/>
    <s v="50000"/>
    <x v="13"/>
    <s v="P/R - Paid Absences"/>
    <s v="P/R - Paid Absences"/>
    <s v="321"/>
    <s v="External Reporting"/>
    <x v="0"/>
    <n v="611.38"/>
    <s v="002"/>
  </r>
  <r>
    <s v="MAY-26"/>
    <x v="1"/>
    <s v="50000"/>
    <x v="13"/>
    <s v="P/R - Paid Absences"/>
    <s v="P/R - Paid Absences"/>
    <s v="321"/>
    <s v="External Reporting"/>
    <x v="0"/>
    <n v="135.52000000000001"/>
    <s v="002"/>
  </r>
  <r>
    <s v="APR-26"/>
    <x v="1"/>
    <s v="50000"/>
    <x v="13"/>
    <s v="P/R - Paid Absences"/>
    <s v="P/R - Paid Absences"/>
    <s v="320"/>
    <s v="Corporate Accounting"/>
    <x v="0"/>
    <n v="1608.48"/>
    <s v="002"/>
  </r>
  <r>
    <s v="FEB-26"/>
    <x v="1"/>
    <s v="50000"/>
    <x v="13"/>
    <s v="P/R - Paid Absences"/>
    <s v="P/R - Paid Absences"/>
    <s v="320"/>
    <s v="Corporate Accounting"/>
    <x v="0"/>
    <n v="1379.28"/>
    <s v="002"/>
  </r>
  <r>
    <s v="JAN-26"/>
    <x v="1"/>
    <s v="50000"/>
    <x v="13"/>
    <s v="P/R - Paid Absences"/>
    <s v="P/R - Paid Absences"/>
    <s v="320"/>
    <s v="Corporate Accounting"/>
    <x v="0"/>
    <n v="1104.1300000000001"/>
    <s v="002"/>
  </r>
  <r>
    <s v="JUN-26"/>
    <x v="1"/>
    <s v="50000"/>
    <x v="13"/>
    <s v="P/R - Paid Absences"/>
    <s v="P/R - Paid Absences"/>
    <s v="320"/>
    <s v="Corporate Accounting"/>
    <x v="0"/>
    <n v="2590.66"/>
    <s v="002"/>
  </r>
  <r>
    <s v="MAR-26"/>
    <x v="1"/>
    <s v="50000"/>
    <x v="13"/>
    <s v="P/R - Paid Absences"/>
    <s v="P/R - Paid Absences"/>
    <s v="320"/>
    <s v="Corporate Accounting"/>
    <x v="0"/>
    <n v="2541.86"/>
    <s v="002"/>
  </r>
  <r>
    <s v="MAY-26"/>
    <x v="1"/>
    <s v="50000"/>
    <x v="13"/>
    <s v="P/R - Paid Absences"/>
    <s v="P/R - Paid Absences"/>
    <s v="320"/>
    <s v="Corporate Accounting"/>
    <x v="0"/>
    <n v="88.4"/>
    <s v="002"/>
  </r>
  <r>
    <s v="APR-26"/>
    <x v="1"/>
    <s v="50000"/>
    <x v="13"/>
    <s v="P/R - Paid Absences"/>
    <s v="P/R - Paid Absences"/>
    <s v="317"/>
    <s v="Accounts Payable"/>
    <x v="0"/>
    <n v="1286.3499999999999"/>
    <s v="002"/>
  </r>
  <r>
    <s v="FEB-26"/>
    <x v="1"/>
    <s v="50000"/>
    <x v="13"/>
    <s v="P/R - Paid Absences"/>
    <s v="P/R - Paid Absences"/>
    <s v="317"/>
    <s v="Accounts Payable"/>
    <x v="0"/>
    <n v="1112.0999999999999"/>
    <s v="002"/>
  </r>
  <r>
    <s v="JAN-26"/>
    <x v="1"/>
    <s v="50000"/>
    <x v="13"/>
    <s v="P/R - Paid Absences"/>
    <s v="P/R - Paid Absences"/>
    <s v="317"/>
    <s v="Accounts Payable"/>
    <x v="0"/>
    <n v="787.12"/>
    <s v="002"/>
  </r>
  <r>
    <s v="JUN-26"/>
    <x v="1"/>
    <s v="50000"/>
    <x v="13"/>
    <s v="P/R - Paid Absences"/>
    <s v="P/R - Paid Absences"/>
    <s v="317"/>
    <s v="Accounts Payable"/>
    <x v="0"/>
    <n v="1349.42"/>
    <s v="002"/>
  </r>
  <r>
    <s v="MAR-26"/>
    <x v="1"/>
    <s v="50000"/>
    <x v="13"/>
    <s v="P/R - Paid Absences"/>
    <s v="P/R - Paid Absences"/>
    <s v="317"/>
    <s v="Accounts Payable"/>
    <x v="0"/>
    <n v="956.85"/>
    <s v="002"/>
  </r>
  <r>
    <s v="MAY-26"/>
    <x v="1"/>
    <s v="50000"/>
    <x v="13"/>
    <s v="P/R - Paid Absences"/>
    <s v="P/R - Paid Absences"/>
    <s v="317"/>
    <s v="Accounts Payable"/>
    <x v="0"/>
    <n v="833.18"/>
    <s v="002"/>
  </r>
  <r>
    <s v="APR-26"/>
    <x v="1"/>
    <s v="50000"/>
    <x v="13"/>
    <s v="P/R - Paid Absences"/>
    <s v="P/R - Paid Absences"/>
    <s v="316"/>
    <s v="Payroll"/>
    <x v="0"/>
    <n v="488.52"/>
    <s v="002"/>
  </r>
  <r>
    <s v="FEB-26"/>
    <x v="1"/>
    <s v="50000"/>
    <x v="13"/>
    <s v="P/R - Paid Absences"/>
    <s v="P/R - Paid Absences"/>
    <s v="316"/>
    <s v="Payroll"/>
    <x v="0"/>
    <n v="231.95"/>
    <s v="002"/>
  </r>
  <r>
    <s v="JAN-26"/>
    <x v="1"/>
    <s v="50000"/>
    <x v="13"/>
    <s v="P/R - Paid Absences"/>
    <s v="P/R - Paid Absences"/>
    <s v="316"/>
    <s v="Payroll"/>
    <x v="0"/>
    <n v="338.63"/>
    <s v="002"/>
  </r>
  <r>
    <s v="JUN-26"/>
    <x v="1"/>
    <s v="50000"/>
    <x v="13"/>
    <s v="P/R - Paid Absences"/>
    <s v="P/R - Paid Absences"/>
    <s v="316"/>
    <s v="Payroll"/>
    <x v="0"/>
    <n v="399.47"/>
    <s v="002"/>
  </r>
  <r>
    <s v="MAR-26"/>
    <x v="1"/>
    <s v="50000"/>
    <x v="13"/>
    <s v="P/R - Paid Absences"/>
    <s v="P/R - Paid Absences"/>
    <s v="316"/>
    <s v="Payroll"/>
    <x v="0"/>
    <n v="63.52"/>
    <s v="002"/>
  </r>
  <r>
    <s v="MAY-26"/>
    <x v="1"/>
    <s v="50000"/>
    <x v="13"/>
    <s v="P/R - Paid Absences"/>
    <s v="P/R - Paid Absences"/>
    <s v="316"/>
    <s v="Payroll"/>
    <x v="0"/>
    <n v="264.70999999999998"/>
    <s v="002"/>
  </r>
  <r>
    <s v="APR-26"/>
    <x v="1"/>
    <s v="50000"/>
    <x v="13"/>
    <s v="P/R - Paid Absences"/>
    <s v="P/R - Paid Absences"/>
    <s v="306"/>
    <s v="Energy Settlements"/>
    <x v="0"/>
    <n v="440.41"/>
    <s v="002"/>
  </r>
  <r>
    <s v="FEB-26"/>
    <x v="1"/>
    <s v="50000"/>
    <x v="13"/>
    <s v="P/R - Paid Absences"/>
    <s v="P/R - Paid Absences"/>
    <s v="306"/>
    <s v="Energy Settlements"/>
    <x v="0"/>
    <n v="126.53"/>
    <s v="002"/>
  </r>
  <r>
    <s v="JAN-26"/>
    <x v="1"/>
    <s v="50000"/>
    <x v="13"/>
    <s v="P/R - Paid Absences"/>
    <s v="P/R - Paid Absences"/>
    <s v="306"/>
    <s v="Energy Settlements"/>
    <x v="0"/>
    <n v="103.1"/>
    <s v="002"/>
  </r>
  <r>
    <s v="JUN-26"/>
    <x v="1"/>
    <s v="50000"/>
    <x v="13"/>
    <s v="P/R - Paid Absences"/>
    <s v="P/R - Paid Absences"/>
    <s v="306"/>
    <s v="Energy Settlements"/>
    <x v="0"/>
    <n v="243.47"/>
    <s v="002"/>
  </r>
  <r>
    <s v="MAR-26"/>
    <x v="1"/>
    <s v="50000"/>
    <x v="13"/>
    <s v="P/R - Paid Absences"/>
    <s v="P/R - Paid Absences"/>
    <s v="306"/>
    <s v="Energy Settlements"/>
    <x v="0"/>
    <n v="142.1"/>
    <s v="002"/>
  </r>
  <r>
    <s v="MAY-26"/>
    <x v="1"/>
    <s v="50000"/>
    <x v="13"/>
    <s v="P/R - Paid Absences"/>
    <s v="P/R - Paid Absences"/>
    <s v="306"/>
    <s v="Energy Settlements"/>
    <x v="0"/>
    <n v="103.3"/>
    <s v="002"/>
  </r>
  <r>
    <s v="APR-26"/>
    <x v="1"/>
    <s v="50000"/>
    <x v="13"/>
    <s v="P/R - Paid Absences"/>
    <s v="P/R - Paid Absences"/>
    <s v="300"/>
    <s v="CFO Adm"/>
    <x v="0"/>
    <n v="-28.95"/>
    <s v="002"/>
  </r>
  <r>
    <s v="FEB-26"/>
    <x v="1"/>
    <s v="50000"/>
    <x v="13"/>
    <s v="P/R - Paid Absences"/>
    <s v="P/R - Paid Absences"/>
    <s v="300"/>
    <s v="CFO Adm"/>
    <x v="0"/>
    <n v="-71.489999999999995"/>
    <s v="002"/>
  </r>
  <r>
    <s v="JAN-26"/>
    <x v="1"/>
    <s v="50000"/>
    <x v="13"/>
    <s v="P/R - Paid Absences"/>
    <s v="P/R - Paid Absences"/>
    <s v="300"/>
    <s v="CFO Adm"/>
    <x v="0"/>
    <n v="716.99"/>
    <s v="002"/>
  </r>
  <r>
    <s v="JUN-26"/>
    <x v="1"/>
    <s v="50000"/>
    <x v="13"/>
    <s v="P/R - Paid Absences"/>
    <s v="P/R - Paid Absences"/>
    <s v="300"/>
    <s v="CFO Adm"/>
    <x v="0"/>
    <n v="203.12"/>
    <s v="002"/>
  </r>
  <r>
    <s v="MAR-26"/>
    <x v="1"/>
    <s v="50000"/>
    <x v="13"/>
    <s v="P/R - Paid Absences"/>
    <s v="P/R - Paid Absences"/>
    <s v="300"/>
    <s v="CFO Adm"/>
    <x v="0"/>
    <n v="-5.19"/>
    <s v="002"/>
  </r>
  <r>
    <s v="MAY-26"/>
    <x v="1"/>
    <s v="50000"/>
    <x v="13"/>
    <s v="P/R - Paid Absences"/>
    <s v="P/R - Paid Absences"/>
    <s v="300"/>
    <s v="CFO Adm"/>
    <x v="0"/>
    <n v="87.63"/>
    <s v="002"/>
  </r>
  <r>
    <s v="APR-26"/>
    <x v="1"/>
    <s v="50000"/>
    <x v="13"/>
    <s v="P/R - Paid Absences"/>
    <s v="P/R - Paid Absences"/>
    <s v="264"/>
    <s v="Mail Services"/>
    <x v="0"/>
    <n v="372.33"/>
    <s v="002"/>
  </r>
  <r>
    <s v="FEB-26"/>
    <x v="1"/>
    <s v="50000"/>
    <x v="13"/>
    <s v="P/R - Paid Absences"/>
    <s v="P/R - Paid Absences"/>
    <s v="264"/>
    <s v="Mail Services"/>
    <x v="0"/>
    <n v="371.49"/>
    <s v="002"/>
  </r>
  <r>
    <s v="JAN-26"/>
    <x v="1"/>
    <s v="50000"/>
    <x v="13"/>
    <s v="P/R - Paid Absences"/>
    <s v="P/R - Paid Absences"/>
    <s v="264"/>
    <s v="Mail Services"/>
    <x v="0"/>
    <n v="395.29"/>
    <s v="002"/>
  </r>
  <r>
    <s v="JUN-26"/>
    <x v="1"/>
    <s v="50000"/>
    <x v="13"/>
    <s v="P/R - Paid Absences"/>
    <s v="P/R - Paid Absences"/>
    <s v="264"/>
    <s v="Mail Services"/>
    <x v="0"/>
    <n v="505.07"/>
    <s v="002"/>
  </r>
  <r>
    <s v="MAR-26"/>
    <x v="1"/>
    <s v="50000"/>
    <x v="13"/>
    <s v="P/R - Paid Absences"/>
    <s v="P/R - Paid Absences"/>
    <s v="264"/>
    <s v="Mail Services"/>
    <x v="0"/>
    <n v="602.33000000000004"/>
    <s v="002"/>
  </r>
  <r>
    <s v="MAY-26"/>
    <x v="1"/>
    <s v="50000"/>
    <x v="13"/>
    <s v="P/R - Paid Absences"/>
    <s v="P/R - Paid Absences"/>
    <s v="264"/>
    <s v="Mail Services"/>
    <x v="0"/>
    <n v="601.92999999999995"/>
    <s v="002"/>
  </r>
  <r>
    <s v="APR-26"/>
    <x v="1"/>
    <s v="50000"/>
    <x v="13"/>
    <s v="P/R - Paid Absences"/>
    <s v="P/R - Paid Absences"/>
    <s v="229"/>
    <s v="Cust Experience / Marketing"/>
    <x v="0"/>
    <n v="-58.65"/>
    <s v="002"/>
  </r>
  <r>
    <s v="MAR-26"/>
    <x v="1"/>
    <s v="50000"/>
    <x v="13"/>
    <s v="P/R - Paid Absences"/>
    <s v="P/R - Paid Absences"/>
    <s v="229"/>
    <s v="Cust Experience / Marketing"/>
    <x v="0"/>
    <n v="107.52"/>
    <s v="002"/>
  </r>
  <r>
    <s v="APR-26"/>
    <x v="1"/>
    <s v="50000"/>
    <x v="13"/>
    <s v="P/R - Paid Absences"/>
    <s v="P/R - Paid Absences"/>
    <s v="227"/>
    <s v="Corporate Communications"/>
    <x v="0"/>
    <n v="-17.36"/>
    <s v="002"/>
  </r>
  <r>
    <s v="MAR-26"/>
    <x v="1"/>
    <s v="50000"/>
    <x v="13"/>
    <s v="P/R - Paid Absences"/>
    <s v="P/R - Paid Absences"/>
    <s v="227"/>
    <s v="Corporate Communications"/>
    <x v="0"/>
    <n v="162.49"/>
    <s v="002"/>
  </r>
  <r>
    <s v="APR-26"/>
    <x v="1"/>
    <s v="50000"/>
    <x v="13"/>
    <s v="P/R - Paid Absences"/>
    <s v="P/R - Paid Absences"/>
    <s v="210"/>
    <s v="Employee &amp; Labor Relations"/>
    <x v="0"/>
    <n v="91.3"/>
    <s v="002"/>
  </r>
  <r>
    <s v="FEB-26"/>
    <x v="1"/>
    <s v="50000"/>
    <x v="13"/>
    <s v="P/R - Paid Absences"/>
    <s v="P/R - Paid Absences"/>
    <s v="210"/>
    <s v="Employee &amp; Labor Relations"/>
    <x v="0"/>
    <n v="2231.27"/>
    <s v="002"/>
  </r>
  <r>
    <s v="JAN-26"/>
    <x v="1"/>
    <s v="50000"/>
    <x v="13"/>
    <s v="P/R - Paid Absences"/>
    <s v="P/R - Paid Absences"/>
    <s v="210"/>
    <s v="Employee &amp; Labor Relations"/>
    <x v="0"/>
    <n v="-651.29"/>
    <s v="002"/>
  </r>
  <r>
    <s v="JUN-26"/>
    <x v="1"/>
    <s v="50000"/>
    <x v="13"/>
    <s v="P/R - Paid Absences"/>
    <s v="P/R - Paid Absences"/>
    <s v="210"/>
    <s v="Employee &amp; Labor Relations"/>
    <x v="0"/>
    <n v="52.73"/>
    <s v="002"/>
  </r>
  <r>
    <s v="MAR-26"/>
    <x v="1"/>
    <s v="50000"/>
    <x v="13"/>
    <s v="P/R - Paid Absences"/>
    <s v="P/R - Paid Absences"/>
    <s v="210"/>
    <s v="Employee &amp; Labor Relations"/>
    <x v="0"/>
    <n v="-556.84"/>
    <s v="002"/>
  </r>
  <r>
    <s v="MAY-26"/>
    <x v="1"/>
    <s v="50000"/>
    <x v="13"/>
    <s v="P/R - Paid Absences"/>
    <s v="P/R - Paid Absences"/>
    <s v="210"/>
    <s v="Employee &amp; Labor Relations"/>
    <x v="0"/>
    <n v="-33.06"/>
    <s v="002"/>
  </r>
  <r>
    <s v="APR-26"/>
    <x v="1"/>
    <s v="50000"/>
    <x v="13"/>
    <s v="P/R - Paid Absences"/>
    <s v="P/R - Paid Absences"/>
    <s v="209"/>
    <s v="Compensation &amp; Benefits"/>
    <x v="0"/>
    <n v="777.96"/>
    <s v="002"/>
  </r>
  <r>
    <s v="FEB-26"/>
    <x v="1"/>
    <s v="50000"/>
    <x v="13"/>
    <s v="P/R - Paid Absences"/>
    <s v="P/R - Paid Absences"/>
    <s v="209"/>
    <s v="Compensation &amp; Benefits"/>
    <x v="0"/>
    <n v="734.72"/>
    <s v="002"/>
  </r>
  <r>
    <s v="JAN-26"/>
    <x v="1"/>
    <s v="50000"/>
    <x v="13"/>
    <s v="P/R - Paid Absences"/>
    <s v="P/R - Paid Absences"/>
    <s v="209"/>
    <s v="Compensation &amp; Benefits"/>
    <x v="0"/>
    <n v="249.71"/>
    <s v="002"/>
  </r>
  <r>
    <s v="JUN-26"/>
    <x v="1"/>
    <s v="50000"/>
    <x v="13"/>
    <s v="P/R - Paid Absences"/>
    <s v="P/R - Paid Absences"/>
    <s v="209"/>
    <s v="Compensation &amp; Benefits"/>
    <x v="0"/>
    <n v="692.89"/>
    <s v="002"/>
  </r>
  <r>
    <s v="MAR-26"/>
    <x v="1"/>
    <s v="50000"/>
    <x v="13"/>
    <s v="P/R - Paid Absences"/>
    <s v="P/R - Paid Absences"/>
    <s v="209"/>
    <s v="Compensation &amp; Benefits"/>
    <x v="0"/>
    <n v="763.56"/>
    <s v="002"/>
  </r>
  <r>
    <s v="MAY-26"/>
    <x v="1"/>
    <s v="50000"/>
    <x v="13"/>
    <s v="P/R - Paid Absences"/>
    <s v="P/R - Paid Absences"/>
    <s v="209"/>
    <s v="Compensation &amp; Benefits"/>
    <x v="0"/>
    <n v="673.32"/>
    <s v="002"/>
  </r>
  <r>
    <s v="APR-26"/>
    <x v="1"/>
    <s v="50000"/>
    <x v="13"/>
    <s v="P/R - Paid Absences"/>
    <s v="P/R - Paid Absences"/>
    <s v="193"/>
    <s v="Energy Delivery Environmental"/>
    <x v="0"/>
    <n v="526.30999999999995"/>
    <s v="002"/>
  </r>
  <r>
    <s v="FEB-26"/>
    <x v="1"/>
    <s v="50000"/>
    <x v="13"/>
    <s v="P/R - Paid Absences"/>
    <s v="P/R - Paid Absences"/>
    <s v="193"/>
    <s v="Energy Delivery Environmental"/>
    <x v="0"/>
    <n v="639.16"/>
    <s v="002"/>
  </r>
  <r>
    <s v="JAN-26"/>
    <x v="1"/>
    <s v="50000"/>
    <x v="13"/>
    <s v="P/R - Paid Absences"/>
    <s v="P/R - Paid Absences"/>
    <s v="193"/>
    <s v="Energy Delivery Environmental"/>
    <x v="0"/>
    <n v="586.19000000000005"/>
    <s v="002"/>
  </r>
  <r>
    <s v="JUN-26"/>
    <x v="1"/>
    <s v="50000"/>
    <x v="13"/>
    <s v="P/R - Paid Absences"/>
    <s v="P/R - Paid Absences"/>
    <s v="193"/>
    <s v="Energy Delivery Environmental"/>
    <x v="0"/>
    <n v="768.75"/>
    <s v="002"/>
  </r>
  <r>
    <s v="MAR-26"/>
    <x v="1"/>
    <s v="50000"/>
    <x v="13"/>
    <s v="P/R - Paid Absences"/>
    <s v="P/R - Paid Absences"/>
    <s v="193"/>
    <s v="Energy Delivery Environmental"/>
    <x v="0"/>
    <n v="892.8"/>
    <s v="002"/>
  </r>
  <r>
    <s v="MAY-26"/>
    <x v="1"/>
    <s v="50000"/>
    <x v="13"/>
    <s v="P/R - Paid Absences"/>
    <s v="P/R - Paid Absences"/>
    <s v="193"/>
    <s v="Energy Delivery Environmental"/>
    <x v="0"/>
    <n v="1133.25"/>
    <s v="002"/>
  </r>
  <r>
    <s v="APR-26"/>
    <x v="1"/>
    <s v="50000"/>
    <x v="13"/>
    <s v="P/R - Paid Absences"/>
    <s v="P/R - Paid Absences"/>
    <s v="192"/>
    <s v="UES Support"/>
    <x v="0"/>
    <n v="4473.8999999999996"/>
    <s v="002"/>
  </r>
  <r>
    <s v="FEB-26"/>
    <x v="1"/>
    <s v="50000"/>
    <x v="13"/>
    <s v="P/R - Paid Absences"/>
    <s v="P/R - Paid Absences"/>
    <s v="192"/>
    <s v="UES Support"/>
    <x v="0"/>
    <n v="2526.6799999999998"/>
    <s v="002"/>
  </r>
  <r>
    <s v="JAN-26"/>
    <x v="1"/>
    <s v="50000"/>
    <x v="13"/>
    <s v="P/R - Paid Absences"/>
    <s v="P/R - Paid Absences"/>
    <s v="192"/>
    <s v="UES Support"/>
    <x v="0"/>
    <n v="3031.98"/>
    <s v="002"/>
  </r>
  <r>
    <s v="JUN-26"/>
    <x v="1"/>
    <s v="50000"/>
    <x v="13"/>
    <s v="P/R - Paid Absences"/>
    <s v="P/R - Paid Absences"/>
    <s v="192"/>
    <s v="UES Support"/>
    <x v="0"/>
    <n v="3460.3"/>
    <s v="002"/>
  </r>
  <r>
    <s v="MAR-26"/>
    <x v="1"/>
    <s v="50000"/>
    <x v="13"/>
    <s v="P/R - Paid Absences"/>
    <s v="P/R - Paid Absences"/>
    <s v="192"/>
    <s v="UES Support"/>
    <x v="0"/>
    <n v="2859.78"/>
    <s v="002"/>
  </r>
  <r>
    <s v="MAY-26"/>
    <x v="1"/>
    <s v="50000"/>
    <x v="13"/>
    <s v="P/R - Paid Absences"/>
    <s v="P/R - Paid Absences"/>
    <s v="192"/>
    <s v="UES Support"/>
    <x v="0"/>
    <n v="2883.58"/>
    <s v="002"/>
  </r>
  <r>
    <s v="APR-26"/>
    <x v="1"/>
    <s v="50000"/>
    <x v="13"/>
    <s v="P/R - Paid Absences"/>
    <s v="P/R - Paid Absences"/>
    <s v="160"/>
    <s v="Legal"/>
    <x v="0"/>
    <n v="22"/>
    <s v="002"/>
  </r>
  <r>
    <s v="JUN-26"/>
    <x v="1"/>
    <s v="50000"/>
    <x v="13"/>
    <s v="P/R - Paid Absences"/>
    <s v="P/R - Paid Absences"/>
    <s v="160"/>
    <s v="Legal"/>
    <x v="0"/>
    <n v="545.73"/>
    <s v="002"/>
  </r>
  <r>
    <s v="MAY-26"/>
    <x v="1"/>
    <s v="50000"/>
    <x v="13"/>
    <s v="P/R - Paid Absences"/>
    <s v="P/R - Paid Absences"/>
    <s v="160"/>
    <s v="Legal"/>
    <x v="0"/>
    <n v="451.02"/>
    <s v="002"/>
  </r>
  <r>
    <s v="APR-26"/>
    <x v="1"/>
    <s v="50000"/>
    <x v="13"/>
    <s v="P/R - Paid Absences"/>
    <s v="P/R - Paid Absences"/>
    <s v="140"/>
    <s v="Regulatory Counsel"/>
    <x v="0"/>
    <n v="-276.73"/>
    <s v="002"/>
  </r>
  <r>
    <s v="FEB-26"/>
    <x v="1"/>
    <s v="50000"/>
    <x v="13"/>
    <s v="P/R - Paid Absences"/>
    <s v="P/R - Paid Absences"/>
    <s v="140"/>
    <s v="Regulatory Counsel"/>
    <x v="0"/>
    <n v="379.98"/>
    <s v="002"/>
  </r>
  <r>
    <s v="FEB-26"/>
    <x v="1"/>
    <s v="50000"/>
    <x v="13"/>
    <m/>
    <s v="P/R - Paid Absences"/>
    <s v="140"/>
    <s v="Regulatory Counsel"/>
    <x v="0"/>
    <n v="-10308.44"/>
    <s v="002"/>
  </r>
  <r>
    <s v="JAN-26"/>
    <x v="1"/>
    <s v="50000"/>
    <x v="13"/>
    <s v="P/R - Paid Absences"/>
    <s v="P/R - Paid Absences"/>
    <s v="140"/>
    <s v="Regulatory Counsel"/>
    <x v="0"/>
    <n v="-102.78"/>
    <s v="002"/>
  </r>
  <r>
    <s v="JUN-26"/>
    <x v="1"/>
    <s v="50000"/>
    <x v="13"/>
    <s v="P/R - Paid Absences"/>
    <s v="P/R - Paid Absences"/>
    <s v="140"/>
    <s v="Regulatory Counsel"/>
    <x v="0"/>
    <n v="610.67999999999995"/>
    <s v="002"/>
  </r>
  <r>
    <s v="MAR-26"/>
    <x v="1"/>
    <s v="50000"/>
    <x v="13"/>
    <s v="P/R - Paid Absences"/>
    <s v="P/R - Paid Absences"/>
    <s v="140"/>
    <s v="Regulatory Counsel"/>
    <x v="0"/>
    <n v="1226.46"/>
    <s v="002"/>
  </r>
  <r>
    <s v="MAY-26"/>
    <x v="1"/>
    <s v="50000"/>
    <x v="13"/>
    <s v="P/R - Paid Absences"/>
    <s v="P/R - Paid Absences"/>
    <s v="140"/>
    <s v="Regulatory Counsel"/>
    <x v="0"/>
    <n v="689.85"/>
    <s v="002"/>
  </r>
  <r>
    <s v="APR-26"/>
    <x v="1"/>
    <s v="50000"/>
    <x v="20"/>
    <m/>
    <s v="Add Exec Benefits"/>
    <s v="597"/>
    <s v="UNS Gas"/>
    <x v="0"/>
    <n v="20853.18"/>
    <s v="032"/>
  </r>
  <r>
    <s v="FEB-26"/>
    <x v="1"/>
    <s v="50000"/>
    <x v="20"/>
    <m/>
    <s v="Add Exec Benefits"/>
    <s v="597"/>
    <s v="UNS Gas"/>
    <x v="0"/>
    <n v="479.58"/>
    <s v="032"/>
  </r>
  <r>
    <s v="JAN-26"/>
    <x v="1"/>
    <s v="50000"/>
    <x v="20"/>
    <m/>
    <s v="Add Exec Benefits"/>
    <s v="597"/>
    <s v="UNS Gas"/>
    <x v="0"/>
    <n v="3925.8"/>
    <s v="032"/>
  </r>
  <r>
    <s v="JUN-26"/>
    <x v="1"/>
    <s v="50000"/>
    <x v="20"/>
    <m/>
    <s v="Add Exec Benefits"/>
    <s v="597"/>
    <s v="UNS Gas"/>
    <x v="0"/>
    <n v="8902.39"/>
    <s v="032"/>
  </r>
  <r>
    <s v="MAR-26"/>
    <x v="1"/>
    <s v="50000"/>
    <x v="20"/>
    <m/>
    <s v="Add Exec Benefits"/>
    <s v="597"/>
    <s v="UNS Gas"/>
    <x v="0"/>
    <n v="-11238.63"/>
    <s v="032"/>
  </r>
  <r>
    <s v="MAY-26"/>
    <x v="1"/>
    <s v="50000"/>
    <x v="20"/>
    <m/>
    <s v="Add Exec Benefits"/>
    <s v="597"/>
    <s v="UNS Gas"/>
    <x v="0"/>
    <n v="9417.23"/>
    <s v="032"/>
  </r>
  <r>
    <s v="APR-26"/>
    <x v="1"/>
    <s v="50100"/>
    <x v="17"/>
    <m/>
    <s v="Incentive Comp - UNC"/>
    <s v="597"/>
    <s v="UNS Gas"/>
    <x v="0"/>
    <n v="20020"/>
    <s v="032"/>
  </r>
  <r>
    <s v="FEB-26"/>
    <x v="1"/>
    <s v="50100"/>
    <x v="17"/>
    <m/>
    <s v="Incentive Comp - UNC"/>
    <s v="597"/>
    <s v="UNS Gas"/>
    <x v="0"/>
    <n v="20020"/>
    <s v="032"/>
  </r>
  <r>
    <s v="JAN-26"/>
    <x v="1"/>
    <s v="50100"/>
    <x v="17"/>
    <m/>
    <s v="Incentive Comp - UNC"/>
    <s v="597"/>
    <s v="UNS Gas"/>
    <x v="0"/>
    <n v="20020"/>
    <s v="032"/>
  </r>
  <r>
    <s v="JUN-26"/>
    <x v="1"/>
    <s v="50100"/>
    <x v="17"/>
    <m/>
    <s v="Incentive Comp - UNC"/>
    <s v="597"/>
    <s v="UNS Gas"/>
    <x v="0"/>
    <n v="20020"/>
    <s v="032"/>
  </r>
  <r>
    <s v="MAR-26"/>
    <x v="1"/>
    <s v="50100"/>
    <x v="17"/>
    <m/>
    <s v="Incentive Comp - UNC"/>
    <s v="597"/>
    <s v="UNS Gas"/>
    <x v="0"/>
    <n v="28994.03"/>
    <s v="032"/>
  </r>
  <r>
    <s v="MAY-26"/>
    <x v="1"/>
    <s v="50100"/>
    <x v="17"/>
    <m/>
    <s v="Incentive Comp - UNC"/>
    <s v="597"/>
    <s v="UNS Gas"/>
    <x v="0"/>
    <n v="20020"/>
    <s v="032"/>
  </r>
  <r>
    <s v="APR-26"/>
    <x v="1"/>
    <s v="50100"/>
    <x v="18"/>
    <m/>
    <s v="Incentive Comp - EXE"/>
    <s v="597"/>
    <s v="UNS Gas"/>
    <x v="0"/>
    <n v="14155"/>
    <s v="032"/>
  </r>
  <r>
    <s v="FEB-26"/>
    <x v="1"/>
    <s v="50100"/>
    <x v="18"/>
    <m/>
    <s v="Incentive Comp - EXE"/>
    <s v="597"/>
    <s v="UNS Gas"/>
    <x v="0"/>
    <n v="14155"/>
    <s v="032"/>
  </r>
  <r>
    <s v="JAN-26"/>
    <x v="1"/>
    <s v="50100"/>
    <x v="18"/>
    <m/>
    <s v="Incentive Comp - EXE"/>
    <s v="597"/>
    <s v="UNS Gas"/>
    <x v="0"/>
    <n v="14155"/>
    <s v="032"/>
  </r>
  <r>
    <s v="JUN-26"/>
    <x v="1"/>
    <s v="50100"/>
    <x v="18"/>
    <m/>
    <s v="Incentive Comp - EXE"/>
    <s v="597"/>
    <s v="UNS Gas"/>
    <x v="0"/>
    <n v="14155"/>
    <s v="032"/>
  </r>
  <r>
    <s v="MAR-26"/>
    <x v="1"/>
    <s v="50100"/>
    <x v="18"/>
    <m/>
    <s v="Incentive Comp - EXE"/>
    <s v="597"/>
    <s v="UNS Gas"/>
    <x v="0"/>
    <n v="63990"/>
    <s v="032"/>
  </r>
  <r>
    <s v="MAY-26"/>
    <x v="1"/>
    <s v="50100"/>
    <x v="18"/>
    <m/>
    <s v="Incentive Comp - EXE"/>
    <s v="597"/>
    <s v="UNS Gas"/>
    <x v="0"/>
    <n v="14155"/>
    <s v="032"/>
  </r>
  <r>
    <s v="APR-26"/>
    <x v="1"/>
    <s v="50100"/>
    <x v="14"/>
    <s v="Other Incentives"/>
    <s v="Other Incentives"/>
    <s v="591"/>
    <s v="UNSG Santa Cruz Gas Const"/>
    <x v="0"/>
    <n v="6.51"/>
    <s v="032"/>
  </r>
  <r>
    <s v="MAY-26"/>
    <x v="1"/>
    <s v="50100"/>
    <x v="14"/>
    <s v="Other Incentives"/>
    <s v="Other Incentives"/>
    <s v="590"/>
    <s v="UNSG QA Training"/>
    <x v="0"/>
    <n v="330"/>
    <s v="032"/>
  </r>
  <r>
    <s v="APR-26"/>
    <x v="1"/>
    <s v="50100"/>
    <x v="14"/>
    <s v="Other Incentives"/>
    <s v="Other Incentives"/>
    <s v="589"/>
    <s v="UNSG AZ Gas IT Support"/>
    <x v="0"/>
    <n v="92.91"/>
    <s v="032"/>
  </r>
  <r>
    <s v="MAY-26"/>
    <x v="1"/>
    <s v="50100"/>
    <x v="14"/>
    <s v="Other Incentives"/>
    <s v="Other Incentives"/>
    <s v="554"/>
    <s v="UNSG Flagstaff Gas Field Serv"/>
    <x v="0"/>
    <n v="254.48"/>
    <s v="032"/>
  </r>
  <r>
    <s v="JAN-26"/>
    <x v="1"/>
    <s v="50100"/>
    <x v="14"/>
    <s v="Other Incentives"/>
    <s v="Other Incentives"/>
    <s v="550"/>
    <s v="UNSG Arizona Gas Admin"/>
    <x v="0"/>
    <n v="1309.5"/>
    <s v="032"/>
  </r>
  <r>
    <s v="JAN-26"/>
    <x v="1"/>
    <s v="50100"/>
    <x v="19"/>
    <s v="Spot Awards"/>
    <s v="Spot Awards"/>
    <s v="597"/>
    <s v="UNS Gas"/>
    <x v="0"/>
    <n v="2000"/>
    <s v="032"/>
  </r>
  <r>
    <s v="MAY-26"/>
    <x v="1"/>
    <s v="50100"/>
    <x v="19"/>
    <s v="Spot Awards"/>
    <s v="Spot Awards"/>
    <s v="582"/>
    <s v="UNSG AZ Gas DOT Compliance"/>
    <x v="0"/>
    <n v="1250"/>
    <s v="032"/>
  </r>
  <r>
    <s v="JUN-26"/>
    <x v="1"/>
    <s v="50100"/>
    <x v="19"/>
    <s v="Spot Awards"/>
    <s v="Spot Awards"/>
    <s v="550"/>
    <s v="UNSG Arizona Gas Admin"/>
    <x v="0"/>
    <n v="750"/>
    <s v="032"/>
  </r>
  <r>
    <s v="MAY-26"/>
    <x v="1"/>
    <s v="50100"/>
    <x v="19"/>
    <s v="Spot Awards"/>
    <s v="Spot Awards"/>
    <s v="550"/>
    <s v="UNSG Arizona Gas Admin"/>
    <x v="0"/>
    <n v="1250"/>
    <s v="032"/>
  </r>
  <r>
    <s v="APR-26"/>
    <x v="1"/>
    <s v="50100"/>
    <x v="20"/>
    <m/>
    <s v="Add Exec Benefits"/>
    <s v="597"/>
    <s v="UNS Gas"/>
    <x v="0"/>
    <n v="32576.19"/>
    <s v="032"/>
  </r>
  <r>
    <s v="FEB-26"/>
    <x v="1"/>
    <s v="50100"/>
    <x v="20"/>
    <m/>
    <s v="Add Exec Benefits"/>
    <s v="597"/>
    <s v="UNS Gas"/>
    <x v="0"/>
    <n v="125343.33"/>
    <s v="032"/>
  </r>
  <r>
    <s v="JAN-26"/>
    <x v="1"/>
    <s v="50100"/>
    <x v="20"/>
    <m/>
    <s v="Add Exec Benefits"/>
    <s v="597"/>
    <s v="UNS Gas"/>
    <x v="0"/>
    <n v="23764.639999999999"/>
    <s v="032"/>
  </r>
  <r>
    <s v="JUN-26"/>
    <x v="1"/>
    <s v="50100"/>
    <x v="20"/>
    <m/>
    <s v="Add Exec Benefits"/>
    <s v="597"/>
    <s v="UNS Gas"/>
    <x v="0"/>
    <n v="80790.350000000006"/>
    <s v="032"/>
  </r>
  <r>
    <s v="MAR-26"/>
    <x v="1"/>
    <s v="50100"/>
    <x v="20"/>
    <m/>
    <s v="Add Exec Benefits"/>
    <s v="597"/>
    <s v="UNS Gas"/>
    <x v="0"/>
    <n v="13924.8"/>
    <s v="032"/>
  </r>
  <r>
    <s v="MAY-26"/>
    <x v="1"/>
    <s v="50100"/>
    <x v="20"/>
    <m/>
    <s v="Add Exec Benefits"/>
    <s v="597"/>
    <s v="UNS Gas"/>
    <x v="0"/>
    <n v="19050.75"/>
    <s v="032"/>
  </r>
  <r>
    <s v="FEB-26"/>
    <x v="1"/>
    <s v="51500"/>
    <x v="22"/>
    <s v="Materials Purchased"/>
    <s v="Materials Purchased"/>
    <s v="591"/>
    <s v="UNSG Santa Cruz Gas Const"/>
    <x v="1"/>
    <n v="8.69"/>
    <s v="032"/>
  </r>
  <r>
    <s v="JUN-26"/>
    <x v="1"/>
    <s v="51500"/>
    <x v="22"/>
    <s v="Materials Purchased"/>
    <s v="Materials Purchased"/>
    <s v="591"/>
    <s v="UNSG Santa Cruz Gas Const"/>
    <x v="1"/>
    <n v="882.64"/>
    <s v="032"/>
  </r>
  <r>
    <s v="MAR-26"/>
    <x v="1"/>
    <s v="51500"/>
    <x v="22"/>
    <s v="Materials Purchased"/>
    <s v="Materials Purchased"/>
    <s v="591"/>
    <s v="UNSG Santa Cruz Gas Const"/>
    <x v="1"/>
    <n v="41.41"/>
    <s v="032"/>
  </r>
  <r>
    <s v="FEB-26"/>
    <x v="1"/>
    <s v="51500"/>
    <x v="22"/>
    <s v="Materials Purchased"/>
    <s v="Materials Purchased"/>
    <s v="586"/>
    <s v="UNSG Arizona Gas Const &amp; Insp"/>
    <x v="1"/>
    <n v="1213.6199999999999"/>
    <s v="032"/>
  </r>
  <r>
    <s v="MAR-26"/>
    <x v="1"/>
    <s v="51500"/>
    <x v="22"/>
    <s v="Materials Purchased"/>
    <s v="Materials Purchased"/>
    <s v="586"/>
    <s v="UNSG Arizona Gas Const &amp; Insp"/>
    <x v="1"/>
    <n v="-1213.6199999999999"/>
    <s v="032"/>
  </r>
  <r>
    <s v="JUN-26"/>
    <x v="1"/>
    <s v="51500"/>
    <x v="22"/>
    <s v="Materials Purchased"/>
    <s v="Materials Purchased"/>
    <s v="583"/>
    <s v="UNSG Kingman Gas Const"/>
    <x v="1"/>
    <n v="4290.83"/>
    <s v="032"/>
  </r>
  <r>
    <s v="JUN-26"/>
    <x v="1"/>
    <s v="51500"/>
    <x v="22"/>
    <s v="Materials Purchased"/>
    <s v="Materials Purchased"/>
    <s v="570"/>
    <s v="UNSG Lake Havasu Gas Const"/>
    <x v="1"/>
    <n v="1810.35"/>
    <s v="032"/>
  </r>
  <r>
    <s v="MAR-26"/>
    <x v="1"/>
    <s v="51500"/>
    <x v="22"/>
    <s v="Materials Purchased"/>
    <s v="Materials Purchased"/>
    <s v="568"/>
    <s v="UNSG KGM Gas Field Service"/>
    <x v="1"/>
    <n v="301.63"/>
    <s v="032"/>
  </r>
  <r>
    <s v="MAR-26"/>
    <x v="1"/>
    <s v="51500"/>
    <x v="22"/>
    <s v="Materials Purchased"/>
    <s v="Materials Purchased"/>
    <s v="564"/>
    <s v="UNSG Cottonwood Gas Const"/>
    <x v="1"/>
    <n v="34.229999999999997"/>
    <s v="032"/>
  </r>
  <r>
    <s v="JUN-26"/>
    <x v="1"/>
    <s v="51500"/>
    <x v="22"/>
    <s v="Materials Purchased"/>
    <s v="Materials Purchased"/>
    <s v="563"/>
    <s v="UNSG Verde Valley Gas Ops Mgt"/>
    <x v="1"/>
    <n v="262.27999999999997"/>
    <s v="032"/>
  </r>
  <r>
    <s v="APR-26"/>
    <x v="1"/>
    <s v="51500"/>
    <x v="22"/>
    <s v="Materials Purchased"/>
    <s v="Materials Purchased"/>
    <s v="561"/>
    <s v="UNSG Prescott Gas Const"/>
    <x v="1"/>
    <n v="-1126.8699999999999"/>
    <s v="032"/>
  </r>
  <r>
    <s v="FEB-26"/>
    <x v="1"/>
    <s v="51500"/>
    <x v="22"/>
    <s v="Materials Purchased"/>
    <s v="Materials Purchased"/>
    <s v="561"/>
    <s v="UNSG Prescott Gas Const"/>
    <x v="1"/>
    <n v="-1309.1300000000001"/>
    <s v="032"/>
  </r>
  <r>
    <s v="JAN-26"/>
    <x v="1"/>
    <s v="51500"/>
    <x v="22"/>
    <s v="Materials Purchased"/>
    <s v="Materials Purchased"/>
    <s v="561"/>
    <s v="UNSG Prescott Gas Const"/>
    <x v="1"/>
    <n v="1309.1300000000001"/>
    <s v="032"/>
  </r>
  <r>
    <s v="MAR-26"/>
    <x v="1"/>
    <s v="51500"/>
    <x v="22"/>
    <s v="Materials Purchased"/>
    <s v="Materials Purchased"/>
    <s v="561"/>
    <s v="UNSG Prescott Gas Const"/>
    <x v="1"/>
    <n v="1126.8699999999999"/>
    <s v="032"/>
  </r>
  <r>
    <s v="FEB-26"/>
    <x v="1"/>
    <s v="51500"/>
    <x v="22"/>
    <s v="Materials Purchased"/>
    <s v="Materials Purchased"/>
    <s v="560"/>
    <s v="UNSG Prescott Gas Ops Mgmt"/>
    <x v="1"/>
    <n v="-3076.09"/>
    <s v="032"/>
  </r>
  <r>
    <s v="JAN-26"/>
    <x v="1"/>
    <s v="51500"/>
    <x v="22"/>
    <s v="Materials Purchased"/>
    <s v="Materials Purchased"/>
    <s v="560"/>
    <s v="UNSG Prescott Gas Ops Mgmt"/>
    <x v="1"/>
    <n v="3076.09"/>
    <s v="032"/>
  </r>
  <r>
    <s v="MAY-26"/>
    <x v="1"/>
    <s v="51500"/>
    <x v="22"/>
    <s v="Materials Purchased"/>
    <s v="Materials Purchased"/>
    <s v="560"/>
    <s v="UNSG Prescott Gas Ops Mgmt"/>
    <x v="1"/>
    <n v="76.48"/>
    <s v="032"/>
  </r>
  <r>
    <s v="JUN-26"/>
    <x v="1"/>
    <s v="51500"/>
    <x v="22"/>
    <s v="Materials Purchased"/>
    <s v="Materials Purchased"/>
    <s v="555"/>
    <s v="UNSG Show Low Gas Ops Mgmt"/>
    <x v="1"/>
    <n v="313.81"/>
    <s v="032"/>
  </r>
  <r>
    <s v="FEB-26"/>
    <x v="1"/>
    <s v="51500"/>
    <x v="22"/>
    <s v="Materials Purchased"/>
    <s v="Materials Purchased"/>
    <s v="554"/>
    <s v="UNSG Flagstaff Gas Field Serv"/>
    <x v="1"/>
    <n v="81.489999999999995"/>
    <s v="032"/>
  </r>
  <r>
    <s v="JAN-26"/>
    <x v="1"/>
    <s v="51500"/>
    <x v="22"/>
    <s v="Materials Purchased"/>
    <s v="Materials Purchased"/>
    <s v="554"/>
    <s v="UNSG Flagstaff Gas Field Serv"/>
    <x v="1"/>
    <n v="55.6"/>
    <s v="032"/>
  </r>
  <r>
    <s v="JUN-26"/>
    <x v="1"/>
    <s v="51500"/>
    <x v="22"/>
    <s v="Materials Purchased"/>
    <s v="Materials Purchased"/>
    <s v="554"/>
    <s v="UNSG Flagstaff Gas Field Serv"/>
    <x v="1"/>
    <n v="1210.97"/>
    <s v="032"/>
  </r>
  <r>
    <s v="MAR-26"/>
    <x v="1"/>
    <s v="51500"/>
    <x v="22"/>
    <s v="Materials Purchased"/>
    <s v="Materials Purchased"/>
    <s v="554"/>
    <s v="UNSG Flagstaff Gas Field Serv"/>
    <x v="1"/>
    <n v="494.9"/>
    <s v="032"/>
  </r>
  <r>
    <s v="APR-26"/>
    <x v="1"/>
    <s v="51500"/>
    <x v="22"/>
    <s v="Materials Purchased"/>
    <s v="Materials Purchased"/>
    <s v="550"/>
    <s v="UNSG Arizona Gas Admin"/>
    <x v="1"/>
    <n v="76.56"/>
    <s v="032"/>
  </r>
  <r>
    <s v="FEB-26"/>
    <x v="1"/>
    <s v="51500"/>
    <x v="22"/>
    <s v="Materials Purchased"/>
    <s v="Materials Purchased"/>
    <s v="550"/>
    <s v="UNSG Arizona Gas Admin"/>
    <x v="1"/>
    <n v="145.26"/>
    <s v="032"/>
  </r>
  <r>
    <s v="JAN-26"/>
    <x v="1"/>
    <s v="51500"/>
    <x v="22"/>
    <s v="Materials Purchased"/>
    <s v="Materials Purchased"/>
    <s v="550"/>
    <s v="UNSG Arizona Gas Admin"/>
    <x v="1"/>
    <n v="594.72"/>
    <s v="032"/>
  </r>
  <r>
    <s v="MAR-26"/>
    <x v="1"/>
    <s v="51500"/>
    <x v="22"/>
    <s v="Materials Purchased"/>
    <s v="Materials Purchased"/>
    <s v="550"/>
    <s v="UNSG Arizona Gas Admin"/>
    <x v="1"/>
    <n v="35.33"/>
    <s v="032"/>
  </r>
  <r>
    <s v="APR-26"/>
    <x v="1"/>
    <s v="51500"/>
    <x v="22"/>
    <s v="Materials Purchased"/>
    <s v="Materials Purchased"/>
    <s v="513"/>
    <s v="UNSE Mohave Electric Ops Mgmt"/>
    <x v="1"/>
    <n v="385.93"/>
    <s v="033"/>
  </r>
  <r>
    <s v="JUN-26"/>
    <x v="1"/>
    <s v="51500"/>
    <x v="22"/>
    <s v="Materials Purchased"/>
    <s v="Materials Purchased"/>
    <s v="513"/>
    <s v="UNSE Mohave Electric Ops Mgmt"/>
    <x v="1"/>
    <n v="2422.9"/>
    <s v="033"/>
  </r>
  <r>
    <s v="JUN-26"/>
    <x v="1"/>
    <s v="51500"/>
    <x v="22"/>
    <s v="Materials Purchased"/>
    <s v="Materials Purchased"/>
    <s v="512"/>
    <s v="UNSE Mohave Elec Admin"/>
    <x v="1"/>
    <n v="142"/>
    <s v="033"/>
  </r>
  <r>
    <s v="JAN-26"/>
    <x v="1"/>
    <s v="51500"/>
    <x v="24"/>
    <s v="Chemicals &amp; Compound"/>
    <s v="Chemicals &amp; Compound"/>
    <s v="561"/>
    <s v="UNSG Prescott Gas Const"/>
    <x v="1"/>
    <n v="113.14"/>
    <s v="032"/>
  </r>
  <r>
    <s v="FEB-26"/>
    <x v="1"/>
    <s v="51500"/>
    <x v="25"/>
    <s v="Pers Protect Equip"/>
    <s v="Pers Protect Equip"/>
    <s v="591"/>
    <s v="UNSG Santa Cruz Gas Const"/>
    <x v="1"/>
    <n v="211.16"/>
    <s v="032"/>
  </r>
  <r>
    <s v="JUN-26"/>
    <x v="1"/>
    <s v="51500"/>
    <x v="25"/>
    <s v="Pers Protect Equip"/>
    <s v="Pers Protect Equip"/>
    <s v="591"/>
    <s v="UNSG Santa Cruz Gas Const"/>
    <x v="1"/>
    <n v="148.49"/>
    <s v="032"/>
  </r>
  <r>
    <s v="JAN-26"/>
    <x v="1"/>
    <s v="51500"/>
    <x v="25"/>
    <s v="Pers Protect Equip"/>
    <s v="Pers Protect Equip"/>
    <s v="582"/>
    <s v="UNSG AZ Gas DOT Compliance"/>
    <x v="1"/>
    <n v="152.30000000000001"/>
    <s v="032"/>
  </r>
  <r>
    <s v="MAR-26"/>
    <x v="1"/>
    <s v="51500"/>
    <x v="25"/>
    <s v="Pers Protect Equip"/>
    <s v="Pers Protect Equip"/>
    <s v="582"/>
    <s v="UNSG AZ Gas DOT Compliance"/>
    <x v="1"/>
    <n v="69"/>
    <s v="032"/>
  </r>
  <r>
    <s v="FEB-26"/>
    <x v="1"/>
    <s v="51500"/>
    <x v="25"/>
    <s v="Pers Protect Equip"/>
    <s v="Pers Protect Equip"/>
    <s v="559"/>
    <s v="UNSG Show Low Gas Const"/>
    <x v="1"/>
    <n v="201.61"/>
    <s v="032"/>
  </r>
  <r>
    <s v="JAN-26"/>
    <x v="1"/>
    <s v="51500"/>
    <x v="25"/>
    <s v="Pers Protect Equip"/>
    <s v="Pers Protect Equip"/>
    <s v="550"/>
    <s v="UNSG Arizona Gas Admin"/>
    <x v="1"/>
    <n v="314.95"/>
    <s v="032"/>
  </r>
  <r>
    <s v="MAY-26"/>
    <x v="1"/>
    <s v="51500"/>
    <x v="26"/>
    <s v="Fuel - Vehicles"/>
    <s v="Fuel - Vehicles"/>
    <s v="558"/>
    <s v="UNSG Show Low Gas Field Serv"/>
    <x v="1"/>
    <n v="30.9"/>
    <s v="032"/>
  </r>
  <r>
    <s v="APR-26"/>
    <x v="1"/>
    <s v="51500"/>
    <x v="27"/>
    <s v="Office Supplies"/>
    <s v="Office Supplies"/>
    <s v="955"/>
    <s v="Resource Planning"/>
    <x v="1"/>
    <n v="45.38"/>
    <s v="002"/>
  </r>
  <r>
    <s v="FEB-26"/>
    <x v="1"/>
    <s v="51500"/>
    <x v="27"/>
    <s v="Office Supplies"/>
    <s v="Office Supplies"/>
    <s v="591"/>
    <s v="UNSG Santa Cruz Gas Const"/>
    <x v="1"/>
    <n v="32.380000000000003"/>
    <s v="032"/>
  </r>
  <r>
    <s v="JAN-26"/>
    <x v="1"/>
    <s v="51500"/>
    <x v="27"/>
    <s v="Office Supplies"/>
    <s v="Office Supplies"/>
    <s v="591"/>
    <s v="UNSG Santa Cruz Gas Const"/>
    <x v="1"/>
    <n v="63.67"/>
    <s v="032"/>
  </r>
  <r>
    <s v="JUN-26"/>
    <x v="1"/>
    <s v="51500"/>
    <x v="27"/>
    <s v="Office Supplies"/>
    <s v="Office Supplies"/>
    <s v="591"/>
    <s v="UNSG Santa Cruz Gas Const"/>
    <x v="1"/>
    <n v="394.94"/>
    <s v="032"/>
  </r>
  <r>
    <s v="MAY-26"/>
    <x v="1"/>
    <s v="51500"/>
    <x v="27"/>
    <s v="Office Supplies"/>
    <s v="Office Supplies"/>
    <s v="591"/>
    <s v="UNSG Santa Cruz Gas Const"/>
    <x v="1"/>
    <n v="531.79999999999995"/>
    <s v="032"/>
  </r>
  <r>
    <s v="APR-26"/>
    <x v="1"/>
    <s v="51500"/>
    <x v="27"/>
    <s v="Office Supplies"/>
    <s v="Office Supplies"/>
    <s v="590"/>
    <s v="UNSG QA Training"/>
    <x v="1"/>
    <n v="883.13"/>
    <s v="032"/>
  </r>
  <r>
    <s v="FEB-26"/>
    <x v="1"/>
    <s v="51500"/>
    <x v="27"/>
    <s v="Office Supplies"/>
    <s v="Office Supplies"/>
    <s v="590"/>
    <s v="UNSG QA Training"/>
    <x v="1"/>
    <n v="277.83999999999997"/>
    <s v="032"/>
  </r>
  <r>
    <s v="JUN-26"/>
    <x v="1"/>
    <s v="51500"/>
    <x v="27"/>
    <s v="Office Supplies"/>
    <s v="Office Supplies"/>
    <s v="590"/>
    <s v="UNSG QA Training"/>
    <x v="1"/>
    <n v="31.89"/>
    <s v="032"/>
  </r>
  <r>
    <s v="MAY-26"/>
    <x v="1"/>
    <s v="51500"/>
    <x v="27"/>
    <s v="Office Supplies"/>
    <s v="Office Supplies"/>
    <s v="590"/>
    <s v="UNSG QA Training"/>
    <x v="1"/>
    <n v="236.14"/>
    <s v="032"/>
  </r>
  <r>
    <s v="MAY-26"/>
    <x v="1"/>
    <s v="51500"/>
    <x v="27"/>
    <s v="Office Supplies"/>
    <s v="Office Supplies"/>
    <s v="589"/>
    <s v="UNSG AZ Gas IT Support"/>
    <x v="1"/>
    <n v="597.12"/>
    <s v="032"/>
  </r>
  <r>
    <s v="JUN-26"/>
    <x v="1"/>
    <s v="51500"/>
    <x v="27"/>
    <s v="Office Supplies"/>
    <s v="Office Supplies"/>
    <s v="587"/>
    <s v="UNSG AZ Gas GIS"/>
    <x v="1"/>
    <n v="29.94"/>
    <s v="032"/>
  </r>
  <r>
    <s v="JAN-26"/>
    <x v="1"/>
    <s v="51500"/>
    <x v="27"/>
    <s v="Office Supplies"/>
    <s v="Office Supplies"/>
    <s v="586"/>
    <s v="UNSG Arizona Gas Const &amp; Insp"/>
    <x v="1"/>
    <n v="24.05"/>
    <s v="032"/>
  </r>
  <r>
    <s v="JUN-26"/>
    <x v="1"/>
    <s v="51500"/>
    <x v="27"/>
    <s v="Office Supplies"/>
    <s v="Office Supplies"/>
    <s v="586"/>
    <s v="UNSG Arizona Gas Const &amp; Insp"/>
    <x v="1"/>
    <n v="16.940000000000001"/>
    <s v="032"/>
  </r>
  <r>
    <s v="MAR-26"/>
    <x v="1"/>
    <s v="51500"/>
    <x v="27"/>
    <s v="Office Supplies"/>
    <s v="Office Supplies"/>
    <s v="586"/>
    <s v="UNSG Arizona Gas Const &amp; Insp"/>
    <x v="1"/>
    <n v="14.34"/>
    <s v="032"/>
  </r>
  <r>
    <s v="JAN-26"/>
    <x v="1"/>
    <s v="51500"/>
    <x v="27"/>
    <s v="Office Supplies"/>
    <s v="Office Supplies"/>
    <s v="585"/>
    <s v="UNSG Arizona Gas Meas &amp; Press"/>
    <x v="1"/>
    <n v="60.63"/>
    <s v="032"/>
  </r>
  <r>
    <s v="JAN-26"/>
    <x v="1"/>
    <s v="51500"/>
    <x v="27"/>
    <s v="Office Supplies"/>
    <s v="Office Supplies"/>
    <s v="583"/>
    <s v="UNSG Kingman Gas Const"/>
    <x v="1"/>
    <n v="21.61"/>
    <s v="032"/>
  </r>
  <r>
    <s v="JUN-26"/>
    <x v="1"/>
    <s v="51500"/>
    <x v="27"/>
    <s v="Office Supplies"/>
    <s v="Office Supplies"/>
    <s v="583"/>
    <s v="UNSG Kingman Gas Const"/>
    <x v="1"/>
    <n v="77.37"/>
    <s v="032"/>
  </r>
  <r>
    <s v="MAY-26"/>
    <x v="1"/>
    <s v="51500"/>
    <x v="27"/>
    <s v="Office Supplies"/>
    <s v="Office Supplies"/>
    <s v="583"/>
    <s v="UNSG Kingman Gas Const"/>
    <x v="1"/>
    <n v="20.41"/>
    <s v="032"/>
  </r>
  <r>
    <s v="APR-26"/>
    <x v="1"/>
    <s v="51500"/>
    <x v="27"/>
    <s v="Office Supplies"/>
    <s v="Office Supplies"/>
    <s v="582"/>
    <s v="UNSG AZ Gas DOT Compliance"/>
    <x v="1"/>
    <n v="399.95"/>
    <s v="032"/>
  </r>
  <r>
    <s v="FEB-26"/>
    <x v="1"/>
    <s v="51500"/>
    <x v="27"/>
    <s v="Office Supplies"/>
    <s v="Office Supplies"/>
    <s v="582"/>
    <s v="UNSG AZ Gas DOT Compliance"/>
    <x v="1"/>
    <n v="1296.7"/>
    <s v="032"/>
  </r>
  <r>
    <s v="JUN-26"/>
    <x v="1"/>
    <s v="51500"/>
    <x v="27"/>
    <s v="Office Supplies"/>
    <s v="Office Supplies"/>
    <s v="575"/>
    <s v="UNSG Show Low Gas Cust Acct"/>
    <x v="1"/>
    <n v="41.21"/>
    <s v="032"/>
  </r>
  <r>
    <s v="FEB-26"/>
    <x v="1"/>
    <s v="51500"/>
    <x v="27"/>
    <s v="Office Supplies"/>
    <s v="Office Supplies"/>
    <s v="573"/>
    <s v="UNSG N AZ Gas Cust Serv Mgmt"/>
    <x v="1"/>
    <n v="68.959999999999994"/>
    <s v="032"/>
  </r>
  <r>
    <s v="APR-26"/>
    <x v="1"/>
    <s v="51500"/>
    <x v="27"/>
    <s v="Office Supplies"/>
    <s v="Office Supplies"/>
    <s v="570"/>
    <s v="UNSG Lake Havasu Gas Const"/>
    <x v="1"/>
    <n v="100.69"/>
    <s v="032"/>
  </r>
  <r>
    <s v="FEB-26"/>
    <x v="1"/>
    <s v="51500"/>
    <x v="27"/>
    <s v="Office Supplies"/>
    <s v="Office Supplies"/>
    <s v="570"/>
    <s v="UNSG Lake Havasu Gas Const"/>
    <x v="1"/>
    <n v="603.6"/>
    <s v="032"/>
  </r>
  <r>
    <s v="JAN-26"/>
    <x v="1"/>
    <s v="51500"/>
    <x v="27"/>
    <s v="Office Supplies"/>
    <s v="Office Supplies"/>
    <s v="570"/>
    <s v="UNSG Lake Havasu Gas Const"/>
    <x v="1"/>
    <n v="250.32"/>
    <s v="032"/>
  </r>
  <r>
    <s v="JUN-26"/>
    <x v="1"/>
    <s v="51500"/>
    <x v="27"/>
    <s v="Office Supplies"/>
    <s v="Office Supplies"/>
    <s v="570"/>
    <s v="UNSG Lake Havasu Gas Const"/>
    <x v="1"/>
    <n v="865.95"/>
    <s v="032"/>
  </r>
  <r>
    <s v="MAR-26"/>
    <x v="1"/>
    <s v="51500"/>
    <x v="27"/>
    <s v="Office Supplies"/>
    <s v="Office Supplies"/>
    <s v="570"/>
    <s v="UNSG Lake Havasu Gas Const"/>
    <x v="1"/>
    <n v="272.32"/>
    <s v="032"/>
  </r>
  <r>
    <s v="MAY-26"/>
    <x v="1"/>
    <s v="51500"/>
    <x v="27"/>
    <s v="Office Supplies"/>
    <s v="Office Supplies"/>
    <s v="570"/>
    <s v="UNSG Lake Havasu Gas Const"/>
    <x v="1"/>
    <n v="151.6"/>
    <s v="032"/>
  </r>
  <r>
    <s v="APR-26"/>
    <x v="1"/>
    <s v="51500"/>
    <x v="27"/>
    <s v="Office Supplies"/>
    <s v="Office Supplies"/>
    <s v="569"/>
    <s v="UNSG LH Gas Field Service"/>
    <x v="1"/>
    <n v="41.57"/>
    <s v="032"/>
  </r>
  <r>
    <s v="APR-26"/>
    <x v="1"/>
    <s v="51500"/>
    <x v="27"/>
    <s v="Office Supplies"/>
    <s v="Office Supplies"/>
    <s v="568"/>
    <s v="UNSG KGM Gas Field Service"/>
    <x v="1"/>
    <n v="78.430000000000007"/>
    <s v="032"/>
  </r>
  <r>
    <s v="FEB-26"/>
    <x v="1"/>
    <s v="51500"/>
    <x v="27"/>
    <s v="Office Supplies"/>
    <s v="Office Supplies"/>
    <s v="568"/>
    <s v="UNSG KGM Gas Field Service"/>
    <x v="1"/>
    <n v="27.73"/>
    <s v="032"/>
  </r>
  <r>
    <s v="JUN-26"/>
    <x v="1"/>
    <s v="51500"/>
    <x v="27"/>
    <s v="Office Supplies"/>
    <s v="Office Supplies"/>
    <s v="568"/>
    <s v="UNSG KGM Gas Field Service"/>
    <x v="1"/>
    <n v="38.44"/>
    <s v="032"/>
  </r>
  <r>
    <s v="MAR-26"/>
    <x v="1"/>
    <s v="51500"/>
    <x v="27"/>
    <s v="Office Supplies"/>
    <s v="Office Supplies"/>
    <s v="564"/>
    <s v="UNSG Cottonwood Gas Const"/>
    <x v="1"/>
    <n v="84.86"/>
    <s v="032"/>
  </r>
  <r>
    <s v="APR-26"/>
    <x v="1"/>
    <s v="51500"/>
    <x v="27"/>
    <s v="Office Supplies"/>
    <s v="Office Supplies"/>
    <s v="563"/>
    <s v="UNSG Verde Valley Gas Ops Mgt"/>
    <x v="1"/>
    <n v="1393.06"/>
    <s v="032"/>
  </r>
  <r>
    <s v="FEB-26"/>
    <x v="1"/>
    <s v="51500"/>
    <x v="27"/>
    <s v="Office Supplies"/>
    <s v="Office Supplies"/>
    <s v="563"/>
    <s v="UNSG Verde Valley Gas Ops Mgt"/>
    <x v="1"/>
    <n v="816.36"/>
    <s v="032"/>
  </r>
  <r>
    <s v="JAN-26"/>
    <x v="1"/>
    <s v="51500"/>
    <x v="27"/>
    <s v="Office Supplies"/>
    <s v="Office Supplies"/>
    <s v="563"/>
    <s v="UNSG Verde Valley Gas Ops Mgt"/>
    <x v="1"/>
    <n v="851.89"/>
    <s v="032"/>
  </r>
  <r>
    <s v="JUN-26"/>
    <x v="1"/>
    <s v="51500"/>
    <x v="27"/>
    <s v="Office Supplies"/>
    <s v="Office Supplies"/>
    <s v="563"/>
    <s v="UNSG Verde Valley Gas Ops Mgt"/>
    <x v="1"/>
    <n v="988.71"/>
    <s v="032"/>
  </r>
  <r>
    <s v="MAR-26"/>
    <x v="1"/>
    <s v="51500"/>
    <x v="27"/>
    <s v="Office Supplies"/>
    <s v="Office Supplies"/>
    <s v="563"/>
    <s v="UNSG Verde Valley Gas Ops Mgt"/>
    <x v="1"/>
    <n v="535.5"/>
    <s v="032"/>
  </r>
  <r>
    <s v="MAY-26"/>
    <x v="1"/>
    <s v="51500"/>
    <x v="27"/>
    <s v="Office Supplies"/>
    <s v="Office Supplies"/>
    <s v="563"/>
    <s v="UNSG Verde Valley Gas Ops Mgt"/>
    <x v="1"/>
    <n v="19.04"/>
    <s v="032"/>
  </r>
  <r>
    <s v="APR-26"/>
    <x v="1"/>
    <s v="51500"/>
    <x v="27"/>
    <s v="Office Supplies"/>
    <s v="Office Supplies"/>
    <s v="562"/>
    <s v="UNSG Prescott Gas Field Serv"/>
    <x v="1"/>
    <n v="25.63"/>
    <s v="032"/>
  </r>
  <r>
    <s v="APR-26"/>
    <x v="1"/>
    <s v="51500"/>
    <x v="27"/>
    <s v="Office Supplies"/>
    <s v="Office Supplies"/>
    <s v="561"/>
    <s v="UNSG Prescott Gas Const"/>
    <x v="1"/>
    <n v="301.61"/>
    <s v="032"/>
  </r>
  <r>
    <s v="FEB-26"/>
    <x v="1"/>
    <s v="51500"/>
    <x v="27"/>
    <s v="Office Supplies"/>
    <s v="Office Supplies"/>
    <s v="561"/>
    <s v="UNSG Prescott Gas Const"/>
    <x v="1"/>
    <n v="84.93"/>
    <s v="032"/>
  </r>
  <r>
    <s v="JAN-26"/>
    <x v="1"/>
    <s v="51500"/>
    <x v="27"/>
    <s v="Office Supplies"/>
    <s v="Office Supplies"/>
    <s v="561"/>
    <s v="UNSG Prescott Gas Const"/>
    <x v="1"/>
    <n v="115.47"/>
    <s v="032"/>
  </r>
  <r>
    <s v="JUN-26"/>
    <x v="1"/>
    <s v="51500"/>
    <x v="27"/>
    <s v="Office Supplies"/>
    <s v="Office Supplies"/>
    <s v="561"/>
    <s v="UNSG Prescott Gas Const"/>
    <x v="1"/>
    <n v="15.8"/>
    <s v="032"/>
  </r>
  <r>
    <s v="MAR-26"/>
    <x v="1"/>
    <s v="51500"/>
    <x v="27"/>
    <s v="Office Supplies"/>
    <s v="Office Supplies"/>
    <s v="561"/>
    <s v="UNSG Prescott Gas Const"/>
    <x v="1"/>
    <n v="151.28"/>
    <s v="032"/>
  </r>
  <r>
    <s v="MAY-26"/>
    <x v="1"/>
    <s v="51500"/>
    <x v="27"/>
    <s v="Office Supplies"/>
    <s v="Office Supplies"/>
    <s v="561"/>
    <s v="UNSG Prescott Gas Const"/>
    <x v="1"/>
    <n v="21.1"/>
    <s v="032"/>
  </r>
  <r>
    <s v="APR-26"/>
    <x v="1"/>
    <s v="51500"/>
    <x v="27"/>
    <s v="Office Supplies"/>
    <s v="Office Supplies"/>
    <s v="560"/>
    <s v="UNSG Prescott Gas Ops Mgmt"/>
    <x v="1"/>
    <n v="4292.03"/>
    <s v="032"/>
  </r>
  <r>
    <s v="FEB-26"/>
    <x v="1"/>
    <s v="51500"/>
    <x v="27"/>
    <s v="Office Supplies"/>
    <s v="Office Supplies"/>
    <s v="560"/>
    <s v="UNSG Prescott Gas Ops Mgmt"/>
    <x v="1"/>
    <n v="183.73"/>
    <s v="032"/>
  </r>
  <r>
    <s v="JAN-26"/>
    <x v="1"/>
    <s v="51500"/>
    <x v="27"/>
    <s v="Office Supplies"/>
    <s v="Office Supplies"/>
    <s v="560"/>
    <s v="UNSG Prescott Gas Ops Mgmt"/>
    <x v="1"/>
    <n v="229.73"/>
    <s v="032"/>
  </r>
  <r>
    <s v="JUN-26"/>
    <x v="1"/>
    <s v="51500"/>
    <x v="27"/>
    <s v="Office Supplies"/>
    <s v="Office Supplies"/>
    <s v="560"/>
    <s v="UNSG Prescott Gas Ops Mgmt"/>
    <x v="1"/>
    <n v="34.86"/>
    <s v="032"/>
  </r>
  <r>
    <s v="MAR-26"/>
    <x v="1"/>
    <s v="51500"/>
    <x v="27"/>
    <s v="Office Supplies"/>
    <s v="Office Supplies"/>
    <s v="560"/>
    <s v="UNSG Prescott Gas Ops Mgmt"/>
    <x v="1"/>
    <n v="272.68"/>
    <s v="032"/>
  </r>
  <r>
    <s v="MAY-26"/>
    <x v="1"/>
    <s v="51500"/>
    <x v="27"/>
    <s v="Office Supplies"/>
    <s v="Office Supplies"/>
    <s v="560"/>
    <s v="UNSG Prescott Gas Ops Mgmt"/>
    <x v="1"/>
    <n v="1292.1199999999999"/>
    <s v="032"/>
  </r>
  <r>
    <s v="JUN-26"/>
    <x v="1"/>
    <s v="51500"/>
    <x v="27"/>
    <s v="Office Supplies"/>
    <s v="Office Supplies"/>
    <s v="559"/>
    <s v="UNSG Show Low Gas Const"/>
    <x v="1"/>
    <n v="20"/>
    <s v="032"/>
  </r>
  <r>
    <s v="MAY-26"/>
    <x v="1"/>
    <s v="51500"/>
    <x v="27"/>
    <s v="Office Supplies"/>
    <s v="Office Supplies"/>
    <s v="559"/>
    <s v="UNSG Show Low Gas Const"/>
    <x v="1"/>
    <n v="513.55999999999995"/>
    <s v="032"/>
  </r>
  <r>
    <s v="APR-26"/>
    <x v="1"/>
    <s v="51500"/>
    <x v="27"/>
    <s v="Office Supplies"/>
    <s v="Office Supplies"/>
    <s v="557"/>
    <s v="UNSG Flagstaff Gas Const"/>
    <x v="1"/>
    <n v="74.319999999999993"/>
    <s v="032"/>
  </r>
  <r>
    <s v="JUN-26"/>
    <x v="1"/>
    <s v="51500"/>
    <x v="27"/>
    <s v="Office Supplies"/>
    <s v="Office Supplies"/>
    <s v="557"/>
    <s v="UNSG Flagstaff Gas Const"/>
    <x v="1"/>
    <n v="126.27"/>
    <s v="032"/>
  </r>
  <r>
    <s v="FEB-26"/>
    <x v="1"/>
    <s v="51500"/>
    <x v="27"/>
    <s v="Office Supplies"/>
    <s v="Office Supplies"/>
    <s v="556"/>
    <s v="UNSG LH Gas Operations Mgmt"/>
    <x v="1"/>
    <n v="16.13"/>
    <s v="032"/>
  </r>
  <r>
    <s v="APR-26"/>
    <x v="1"/>
    <s v="51500"/>
    <x v="27"/>
    <s v="Office Supplies"/>
    <s v="Office Supplies"/>
    <s v="555"/>
    <s v="UNSG Show Low Gas Ops Mgmt"/>
    <x v="1"/>
    <n v="98.81"/>
    <s v="032"/>
  </r>
  <r>
    <s v="FEB-26"/>
    <x v="1"/>
    <s v="51500"/>
    <x v="27"/>
    <s v="Office Supplies"/>
    <s v="Office Supplies"/>
    <s v="555"/>
    <s v="UNSG Show Low Gas Ops Mgmt"/>
    <x v="1"/>
    <n v="323.07"/>
    <s v="032"/>
  </r>
  <r>
    <s v="JAN-26"/>
    <x v="1"/>
    <s v="51500"/>
    <x v="27"/>
    <s v="Office Supplies"/>
    <s v="Office Supplies"/>
    <s v="555"/>
    <s v="UNSG Show Low Gas Ops Mgmt"/>
    <x v="1"/>
    <n v="98.49"/>
    <s v="032"/>
  </r>
  <r>
    <s v="JUN-26"/>
    <x v="1"/>
    <s v="51500"/>
    <x v="27"/>
    <s v="Office Supplies"/>
    <s v="Office Supplies"/>
    <s v="555"/>
    <s v="UNSG Show Low Gas Ops Mgmt"/>
    <x v="1"/>
    <n v="235.5"/>
    <s v="032"/>
  </r>
  <r>
    <s v="MAR-26"/>
    <x v="1"/>
    <s v="51500"/>
    <x v="27"/>
    <s v="Office Supplies"/>
    <s v="Office Supplies"/>
    <s v="555"/>
    <s v="UNSG Show Low Gas Ops Mgmt"/>
    <x v="1"/>
    <n v="164.04"/>
    <s v="032"/>
  </r>
  <r>
    <s v="JUN-26"/>
    <x v="1"/>
    <s v="51500"/>
    <x v="27"/>
    <s v="Office Supplies"/>
    <s v="Office Supplies"/>
    <s v="554"/>
    <s v="UNSG Flagstaff Gas Field Serv"/>
    <x v="1"/>
    <n v="89.08"/>
    <s v="032"/>
  </r>
  <r>
    <s v="MAY-26"/>
    <x v="1"/>
    <s v="51500"/>
    <x v="27"/>
    <s v="Office Supplies"/>
    <s v="Office Supplies"/>
    <s v="554"/>
    <s v="UNSG Flagstaff Gas Field Serv"/>
    <x v="1"/>
    <n v="53.74"/>
    <s v="032"/>
  </r>
  <r>
    <s v="FEB-26"/>
    <x v="1"/>
    <s v="51500"/>
    <x v="27"/>
    <s v="Office Supplies"/>
    <s v="Office Supplies"/>
    <s v="553"/>
    <s v="UNSG Flagstaff Gas Ops Mgmt"/>
    <x v="1"/>
    <n v="582.4"/>
    <s v="032"/>
  </r>
  <r>
    <s v="JAN-26"/>
    <x v="1"/>
    <s v="51500"/>
    <x v="27"/>
    <s v="Office Supplies"/>
    <s v="Office Supplies"/>
    <s v="553"/>
    <s v="UNSG Flagstaff Gas Ops Mgmt"/>
    <x v="1"/>
    <n v="403.21"/>
    <s v="032"/>
  </r>
  <r>
    <s v="MAR-26"/>
    <x v="1"/>
    <s v="51500"/>
    <x v="27"/>
    <s v="Office Supplies"/>
    <s v="Office Supplies"/>
    <s v="553"/>
    <s v="UNSG Flagstaff Gas Ops Mgmt"/>
    <x v="1"/>
    <n v="1249.44"/>
    <s v="032"/>
  </r>
  <r>
    <s v="APR-26"/>
    <x v="1"/>
    <s v="51500"/>
    <x v="27"/>
    <s v="Office Supplies"/>
    <s v="Office Supplies"/>
    <s v="550"/>
    <s v="UNSG Arizona Gas Admin"/>
    <x v="1"/>
    <n v="58.94"/>
    <s v="032"/>
  </r>
  <r>
    <s v="FEB-26"/>
    <x v="1"/>
    <s v="51500"/>
    <x v="27"/>
    <s v="Office Supplies"/>
    <s v="Office Supplies"/>
    <s v="550"/>
    <s v="UNSG Arizona Gas Admin"/>
    <x v="1"/>
    <n v="829.8"/>
    <s v="032"/>
  </r>
  <r>
    <s v="JAN-26"/>
    <x v="1"/>
    <s v="51500"/>
    <x v="27"/>
    <s v="Office Supplies"/>
    <s v="Office Supplies"/>
    <s v="550"/>
    <s v="UNSG Arizona Gas Admin"/>
    <x v="1"/>
    <n v="29.26"/>
    <s v="032"/>
  </r>
  <r>
    <s v="JUN-26"/>
    <x v="1"/>
    <s v="51500"/>
    <x v="27"/>
    <s v="Office Supplies"/>
    <s v="Office Supplies"/>
    <s v="550"/>
    <s v="UNSG Arizona Gas Admin"/>
    <x v="1"/>
    <n v="312.95"/>
    <s v="032"/>
  </r>
  <r>
    <s v="MAR-26"/>
    <x v="1"/>
    <s v="51500"/>
    <x v="27"/>
    <s v="Office Supplies"/>
    <s v="Office Supplies"/>
    <s v="550"/>
    <s v="UNSG Arizona Gas Admin"/>
    <x v="1"/>
    <n v="431.9"/>
    <s v="032"/>
  </r>
  <r>
    <s v="MAY-26"/>
    <x v="1"/>
    <s v="51500"/>
    <x v="27"/>
    <s v="Office Supplies"/>
    <s v="Office Supplies"/>
    <s v="550"/>
    <s v="UNSG Arizona Gas Admin"/>
    <x v="1"/>
    <n v="2092.38"/>
    <s v="032"/>
  </r>
  <r>
    <s v="APR-26"/>
    <x v="1"/>
    <s v="51500"/>
    <x v="27"/>
    <s v="Office Supplies"/>
    <s v="Office Supplies"/>
    <s v="515"/>
    <s v="UNSE Kingman Electric Eng"/>
    <x v="1"/>
    <n v="504.65"/>
    <s v="033"/>
  </r>
  <r>
    <s v="APR-26"/>
    <x v="1"/>
    <s v="51500"/>
    <x v="27"/>
    <s v="Office Supplies"/>
    <s v="Office Supplies"/>
    <s v="514"/>
    <s v="UNSE Kingman Electric Const"/>
    <x v="1"/>
    <n v="504"/>
    <s v="033"/>
  </r>
  <r>
    <s v="JAN-26"/>
    <x v="1"/>
    <s v="51500"/>
    <x v="27"/>
    <s v="Office Supplies"/>
    <s v="Office Supplies"/>
    <s v="193"/>
    <s v="Energy Delivery Environmental"/>
    <x v="1"/>
    <n v="438.71"/>
    <s v="002"/>
  </r>
  <r>
    <s v="FEB-26"/>
    <x v="1"/>
    <s v="52020"/>
    <x v="59"/>
    <m/>
    <s v="Software Licenses"/>
    <s v="357"/>
    <s v="Business Applications"/>
    <x v="1"/>
    <n v="1690.13"/>
    <s v="002"/>
  </r>
  <r>
    <s v="JUN-26"/>
    <x v="1"/>
    <s v="52100"/>
    <x v="29"/>
    <s v="Repairs &amp; Maintenance"/>
    <s v="Repairs &amp; Maintenance"/>
    <s v="568"/>
    <s v="UNSG KGM Gas Field Service"/>
    <x v="1"/>
    <n v="10"/>
    <s v="032"/>
  </r>
  <r>
    <s v="APR-26"/>
    <x v="1"/>
    <s v="52100"/>
    <x v="29"/>
    <s v="Repairs &amp; Maintenance"/>
    <s v="Repairs &amp; Maintenance"/>
    <s v="550"/>
    <s v="UNSG Arizona Gas Admin"/>
    <x v="1"/>
    <n v="467.05"/>
    <s v="032"/>
  </r>
  <r>
    <s v="FEB-26"/>
    <x v="1"/>
    <s v="52100"/>
    <x v="60"/>
    <s v="Computer Services"/>
    <s v="Computer Services"/>
    <s v="589"/>
    <s v="UNSG AZ Gas IT Support"/>
    <x v="1"/>
    <n v="131.15"/>
    <s v="032"/>
  </r>
  <r>
    <s v="MAR-26"/>
    <x v="1"/>
    <s v="52100"/>
    <x v="60"/>
    <s v="Computer Services"/>
    <s v="Computer Services"/>
    <s v="589"/>
    <s v="UNSG AZ Gas IT Support"/>
    <x v="1"/>
    <n v="861.89"/>
    <s v="032"/>
  </r>
  <r>
    <s v="APR-26"/>
    <x v="1"/>
    <s v="55000"/>
    <x v="32"/>
    <s v="Transportation Usage"/>
    <s v="Transportation Usage"/>
    <s v="595"/>
    <s v="UNSG Transportation"/>
    <x v="1"/>
    <n v="27920.959999999999"/>
    <s v="032"/>
  </r>
  <r>
    <s v="FEB-26"/>
    <x v="1"/>
    <s v="55000"/>
    <x v="32"/>
    <s v="Transportation Usage"/>
    <s v="Transportation Usage"/>
    <s v="595"/>
    <s v="UNSG Transportation"/>
    <x v="1"/>
    <n v="32794.29"/>
    <s v="032"/>
  </r>
  <r>
    <s v="JAN-26"/>
    <x v="1"/>
    <s v="55000"/>
    <x v="32"/>
    <s v="Transportation Usage"/>
    <s v="Transportation Usage"/>
    <s v="595"/>
    <s v="UNSG Transportation"/>
    <x v="1"/>
    <n v="36971.69"/>
    <s v="032"/>
  </r>
  <r>
    <s v="JUN-26"/>
    <x v="1"/>
    <s v="55000"/>
    <x v="32"/>
    <s v="Transportation Usage"/>
    <s v="Transportation Usage"/>
    <s v="595"/>
    <s v="UNSG Transportation"/>
    <x v="1"/>
    <n v="29871.49"/>
    <s v="032"/>
  </r>
  <r>
    <s v="MAR-26"/>
    <x v="1"/>
    <s v="55000"/>
    <x v="32"/>
    <s v="Transportation Usage"/>
    <s v="Transportation Usage"/>
    <s v="595"/>
    <s v="UNSG Transportation"/>
    <x v="1"/>
    <n v="28562.66"/>
    <s v="032"/>
  </r>
  <r>
    <s v="MAY-26"/>
    <x v="1"/>
    <s v="55000"/>
    <x v="32"/>
    <s v="Transportation Usage"/>
    <s v="Transportation Usage"/>
    <s v="595"/>
    <s v="UNSG Transportation"/>
    <x v="1"/>
    <n v="27801.42"/>
    <s v="032"/>
  </r>
  <r>
    <s v="MAR-26"/>
    <x v="1"/>
    <s v="55020"/>
    <x v="61"/>
    <m/>
    <s v="Hardware Maintenance"/>
    <s v="352"/>
    <s v="IT Client Technology"/>
    <x v="1"/>
    <n v="11862.86"/>
    <s v="002"/>
  </r>
  <r>
    <s v="APR-26"/>
    <x v="1"/>
    <s v="55020"/>
    <x v="62"/>
    <m/>
    <s v="Hardware Purchases"/>
    <s v="352"/>
    <s v="IT Client Technology"/>
    <x v="1"/>
    <n v="838.7"/>
    <s v="002"/>
  </r>
  <r>
    <s v="MAR-26"/>
    <x v="1"/>
    <s v="55020"/>
    <x v="62"/>
    <m/>
    <s v="Hardware Purchases"/>
    <s v="352"/>
    <s v="IT Client Technology"/>
    <x v="1"/>
    <n v="2351.21"/>
    <s v="002"/>
  </r>
  <r>
    <s v="APR-26"/>
    <x v="1"/>
    <s v="55020"/>
    <x v="63"/>
    <m/>
    <s v="Software Maintenance"/>
    <s v="353"/>
    <s v="IT Infrastructure"/>
    <x v="1"/>
    <n v="1400.83"/>
    <s v="002"/>
  </r>
  <r>
    <s v="FEB-26"/>
    <x v="1"/>
    <s v="55020"/>
    <x v="63"/>
    <m/>
    <s v="Software Maintenance"/>
    <s v="353"/>
    <s v="IT Infrastructure"/>
    <x v="1"/>
    <n v="1400.83"/>
    <s v="002"/>
  </r>
  <r>
    <s v="JAN-26"/>
    <x v="1"/>
    <s v="55020"/>
    <x v="63"/>
    <m/>
    <s v="Software Maintenance"/>
    <s v="353"/>
    <s v="IT Infrastructure"/>
    <x v="1"/>
    <n v="1400.83"/>
    <s v="002"/>
  </r>
  <r>
    <s v="JUN-26"/>
    <x v="1"/>
    <s v="55020"/>
    <x v="63"/>
    <m/>
    <s v="Software Maintenance"/>
    <s v="353"/>
    <s v="IT Infrastructure"/>
    <x v="1"/>
    <n v="1400.83"/>
    <s v="002"/>
  </r>
  <r>
    <s v="MAR-26"/>
    <x v="1"/>
    <s v="55020"/>
    <x v="63"/>
    <m/>
    <s v="Software Maintenance"/>
    <s v="353"/>
    <s v="IT Infrastructure"/>
    <x v="1"/>
    <n v="1400.83"/>
    <s v="002"/>
  </r>
  <r>
    <s v="MAY-26"/>
    <x v="1"/>
    <s v="55020"/>
    <x v="63"/>
    <m/>
    <s v="Software Maintenance"/>
    <s v="353"/>
    <s v="IT Infrastructure"/>
    <x v="1"/>
    <n v="1400.83"/>
    <s v="002"/>
  </r>
  <r>
    <s v="APR-26"/>
    <x v="1"/>
    <s v="55020"/>
    <x v="59"/>
    <m/>
    <s v="Software Licenses"/>
    <s v="572"/>
    <s v="UNSG Gas Engineering"/>
    <x v="1"/>
    <n v="2138.87"/>
    <s v="032"/>
  </r>
  <r>
    <s v="FEB-26"/>
    <x v="1"/>
    <s v="55020"/>
    <x v="59"/>
    <m/>
    <s v="Software Licenses"/>
    <s v="572"/>
    <s v="UNSG Gas Engineering"/>
    <x v="1"/>
    <n v="2138.87"/>
    <s v="032"/>
  </r>
  <r>
    <s v="JAN-26"/>
    <x v="1"/>
    <s v="55020"/>
    <x v="59"/>
    <m/>
    <s v="Software Licenses"/>
    <s v="572"/>
    <s v="UNSG Gas Engineering"/>
    <x v="1"/>
    <n v="2138.87"/>
    <s v="032"/>
  </r>
  <r>
    <s v="JUN-26"/>
    <x v="1"/>
    <s v="55020"/>
    <x v="59"/>
    <m/>
    <s v="Software Licenses"/>
    <s v="572"/>
    <s v="UNSG Gas Engineering"/>
    <x v="1"/>
    <n v="2138.87"/>
    <s v="032"/>
  </r>
  <r>
    <s v="MAR-26"/>
    <x v="1"/>
    <s v="55020"/>
    <x v="59"/>
    <m/>
    <s v="Software Licenses"/>
    <s v="572"/>
    <s v="UNSG Gas Engineering"/>
    <x v="1"/>
    <n v="2138.87"/>
    <s v="032"/>
  </r>
  <r>
    <s v="MAY-26"/>
    <x v="1"/>
    <s v="55020"/>
    <x v="59"/>
    <m/>
    <s v="Software Licenses"/>
    <s v="572"/>
    <s v="UNSG Gas Engineering"/>
    <x v="1"/>
    <n v="2138.87"/>
    <s v="032"/>
  </r>
  <r>
    <s v="APR-26"/>
    <x v="1"/>
    <s v="55020"/>
    <x v="59"/>
    <m/>
    <s v="Software Licenses"/>
    <s v="550"/>
    <s v="UNSG Arizona Gas Admin"/>
    <x v="1"/>
    <n v="9513.33"/>
    <s v="032"/>
  </r>
  <r>
    <s v="FEB-26"/>
    <x v="1"/>
    <s v="55020"/>
    <x v="59"/>
    <m/>
    <s v="Software Licenses"/>
    <s v="550"/>
    <s v="UNSG Arizona Gas Admin"/>
    <x v="1"/>
    <n v="5033.33"/>
    <s v="032"/>
  </r>
  <r>
    <s v="JAN-26"/>
    <x v="1"/>
    <s v="55020"/>
    <x v="59"/>
    <m/>
    <s v="Software Licenses"/>
    <s v="550"/>
    <s v="UNSG Arizona Gas Admin"/>
    <x v="1"/>
    <n v="21533.33"/>
    <s v="032"/>
  </r>
  <r>
    <s v="JUN-26"/>
    <x v="1"/>
    <s v="55020"/>
    <x v="59"/>
    <m/>
    <s v="Software Licenses"/>
    <s v="550"/>
    <s v="UNSG Arizona Gas Admin"/>
    <x v="1"/>
    <n v="5033.33"/>
    <s v="032"/>
  </r>
  <r>
    <s v="MAR-26"/>
    <x v="1"/>
    <s v="55020"/>
    <x v="59"/>
    <m/>
    <s v="Software Licenses"/>
    <s v="550"/>
    <s v="UNSG Arizona Gas Admin"/>
    <x v="1"/>
    <n v="5033.33"/>
    <s v="032"/>
  </r>
  <r>
    <s v="MAY-26"/>
    <x v="1"/>
    <s v="55020"/>
    <x v="59"/>
    <m/>
    <s v="Software Licenses"/>
    <s v="550"/>
    <s v="UNSG Arizona Gas Admin"/>
    <x v="1"/>
    <n v="5033.33"/>
    <s v="032"/>
  </r>
  <r>
    <s v="APR-26"/>
    <x v="1"/>
    <s v="56000"/>
    <x v="34"/>
    <m/>
    <s v="Building Usage"/>
    <s v="955"/>
    <s v="Supply Side Planning"/>
    <x v="0"/>
    <n v="27.75"/>
    <s v="002"/>
  </r>
  <r>
    <s v="FEB-26"/>
    <x v="1"/>
    <s v="56000"/>
    <x v="34"/>
    <m/>
    <s v="Building Usage"/>
    <s v="955"/>
    <s v="Supply Side Planning"/>
    <x v="0"/>
    <n v="55.5"/>
    <s v="002"/>
  </r>
  <r>
    <s v="JAN-26"/>
    <x v="1"/>
    <s v="56000"/>
    <x v="34"/>
    <m/>
    <s v="Building Usage"/>
    <s v="955"/>
    <s v="Supply Side Planning"/>
    <x v="0"/>
    <n v="55.5"/>
    <s v="002"/>
  </r>
  <r>
    <s v="MAR-26"/>
    <x v="1"/>
    <s v="56000"/>
    <x v="34"/>
    <m/>
    <s v="Building Usage"/>
    <s v="955"/>
    <s v="Supply Side Planning"/>
    <x v="0"/>
    <n v="83.25"/>
    <s v="002"/>
  </r>
  <r>
    <s v="JUN-26"/>
    <x v="1"/>
    <s v="56000"/>
    <x v="34"/>
    <m/>
    <s v="Building Usage"/>
    <s v="850"/>
    <s v="Fuels Management"/>
    <x v="0"/>
    <n v="208.13"/>
    <s v="002"/>
  </r>
  <r>
    <s v="MAR-26"/>
    <x v="1"/>
    <s v="56000"/>
    <x v="34"/>
    <m/>
    <s v="Building Usage"/>
    <s v="850"/>
    <s v="Fuels Management"/>
    <x v="0"/>
    <n v="194.25"/>
    <s v="002"/>
  </r>
  <r>
    <s v="MAR-26"/>
    <x v="1"/>
    <s v="56000"/>
    <x v="34"/>
    <m/>
    <s v="Building Usage"/>
    <s v="805"/>
    <s v="Corp Environmental Services"/>
    <x v="0"/>
    <n v="41.63"/>
    <s v="002"/>
  </r>
  <r>
    <s v="JUN-26"/>
    <x v="1"/>
    <s v="56000"/>
    <x v="34"/>
    <m/>
    <s v="Building Usage"/>
    <s v="673"/>
    <s v="SPG Computers"/>
    <x v="0"/>
    <n v="83.25"/>
    <s v="002"/>
  </r>
  <r>
    <s v="FEB-26"/>
    <x v="1"/>
    <s v="56000"/>
    <x v="34"/>
    <m/>
    <s v="Building Usage"/>
    <s v="661"/>
    <s v="SPG Personnel Svcs"/>
    <x v="0"/>
    <n v="1193.25"/>
    <s v="002"/>
  </r>
  <r>
    <s v="MAR-26"/>
    <x v="1"/>
    <s v="56000"/>
    <x v="34"/>
    <m/>
    <s v="Building Usage"/>
    <s v="661"/>
    <s v="SPG Personnel Svcs"/>
    <x v="0"/>
    <n v="721.5"/>
    <s v="002"/>
  </r>
  <r>
    <s v="APR-26"/>
    <x v="1"/>
    <s v="56000"/>
    <x v="34"/>
    <m/>
    <s v="Building Usage"/>
    <s v="597"/>
    <s v="UNS Gas"/>
    <x v="1"/>
    <n v="4132.49"/>
    <s v="032"/>
  </r>
  <r>
    <s v="FEB-26"/>
    <x v="1"/>
    <s v="56000"/>
    <x v="34"/>
    <m/>
    <s v="Building Usage"/>
    <s v="597"/>
    <s v="UNS Gas"/>
    <x v="1"/>
    <n v="4228.45"/>
    <s v="032"/>
  </r>
  <r>
    <s v="JAN-26"/>
    <x v="1"/>
    <s v="56000"/>
    <x v="34"/>
    <m/>
    <s v="Building Usage"/>
    <s v="597"/>
    <s v="UNS Gas"/>
    <x v="1"/>
    <n v="1684.43"/>
    <s v="032"/>
  </r>
  <r>
    <s v="JUN-26"/>
    <x v="1"/>
    <s v="56000"/>
    <x v="34"/>
    <m/>
    <s v="Building Usage"/>
    <s v="597"/>
    <s v="UNS Gas"/>
    <x v="1"/>
    <n v="4198.34"/>
    <s v="032"/>
  </r>
  <r>
    <s v="MAR-26"/>
    <x v="1"/>
    <s v="56000"/>
    <x v="34"/>
    <m/>
    <s v="Building Usage"/>
    <s v="597"/>
    <s v="UNS Gas"/>
    <x v="1"/>
    <n v="4770.07"/>
    <s v="032"/>
  </r>
  <r>
    <s v="MAY-26"/>
    <x v="1"/>
    <s v="56000"/>
    <x v="34"/>
    <m/>
    <s v="Building Usage"/>
    <s v="597"/>
    <s v="UNS Gas"/>
    <x v="1"/>
    <n v="3242"/>
    <s v="032"/>
  </r>
  <r>
    <s v="APR-26"/>
    <x v="1"/>
    <s v="56000"/>
    <x v="34"/>
    <m/>
    <s v="Building Usage"/>
    <s v="544"/>
    <s v="UNS Electric"/>
    <x v="1"/>
    <n v="3450.28"/>
    <s v="033"/>
  </r>
  <r>
    <s v="FEB-26"/>
    <x v="1"/>
    <s v="56000"/>
    <x v="34"/>
    <m/>
    <s v="Building Usage"/>
    <s v="544"/>
    <s v="UNS Electric"/>
    <x v="1"/>
    <n v="2997.46"/>
    <s v="033"/>
  </r>
  <r>
    <s v="JAN-26"/>
    <x v="1"/>
    <s v="56000"/>
    <x v="34"/>
    <m/>
    <s v="Building Usage"/>
    <s v="544"/>
    <s v="UNS Electric"/>
    <x v="1"/>
    <n v="2583.84"/>
    <s v="033"/>
  </r>
  <r>
    <s v="JUN-26"/>
    <x v="1"/>
    <s v="56000"/>
    <x v="34"/>
    <m/>
    <s v="Building Usage"/>
    <s v="544"/>
    <s v="UNS Electric"/>
    <x v="1"/>
    <n v="3119.18"/>
    <s v="033"/>
  </r>
  <r>
    <s v="MAR-26"/>
    <x v="1"/>
    <s v="56000"/>
    <x v="34"/>
    <m/>
    <s v="Building Usage"/>
    <s v="544"/>
    <s v="UNS Electric"/>
    <x v="1"/>
    <n v="2988.24"/>
    <s v="033"/>
  </r>
  <r>
    <s v="MAY-26"/>
    <x v="1"/>
    <s v="56000"/>
    <x v="34"/>
    <m/>
    <s v="Building Usage"/>
    <s v="544"/>
    <s v="UNS Electric"/>
    <x v="1"/>
    <n v="3486.16"/>
    <s v="033"/>
  </r>
  <r>
    <s v="APR-26"/>
    <x v="1"/>
    <s v="56000"/>
    <x v="34"/>
    <m/>
    <s v="Building Usage"/>
    <s v="400"/>
    <s v="Capital Resources"/>
    <x v="0"/>
    <n v="4093.13"/>
    <s v="002"/>
  </r>
  <r>
    <s v="FEB-26"/>
    <x v="1"/>
    <s v="56000"/>
    <x v="34"/>
    <m/>
    <s v="Building Usage"/>
    <s v="400"/>
    <s v="Capital Resources"/>
    <x v="0"/>
    <n v="4134.75"/>
    <s v="002"/>
  </r>
  <r>
    <s v="JAN-26"/>
    <x v="1"/>
    <s v="56000"/>
    <x v="34"/>
    <m/>
    <s v="Building Usage"/>
    <s v="400"/>
    <s v="Capital Resources"/>
    <x v="0"/>
    <n v="2969.25"/>
    <s v="002"/>
  </r>
  <r>
    <s v="JUN-26"/>
    <x v="1"/>
    <s v="56000"/>
    <x v="34"/>
    <m/>
    <s v="Building Usage"/>
    <s v="400"/>
    <s v="Capital Resources"/>
    <x v="0"/>
    <n v="3642.19"/>
    <s v="002"/>
  </r>
  <r>
    <s v="MAR-26"/>
    <x v="1"/>
    <s v="56000"/>
    <x v="34"/>
    <m/>
    <s v="Building Usage"/>
    <s v="400"/>
    <s v="Capital Resources"/>
    <x v="0"/>
    <n v="4121.1499999999996"/>
    <s v="002"/>
  </r>
  <r>
    <s v="MAY-26"/>
    <x v="1"/>
    <s v="56000"/>
    <x v="34"/>
    <m/>
    <s v="Building Usage"/>
    <s v="400"/>
    <s v="Capital Resources"/>
    <x v="0"/>
    <n v="4911.75"/>
    <s v="002"/>
  </r>
  <r>
    <s v="FEB-26"/>
    <x v="1"/>
    <s v="56000"/>
    <x v="34"/>
    <m/>
    <s v="Building Usage"/>
    <s v="386"/>
    <s v="Regulatory Services"/>
    <x v="0"/>
    <n v="416.25"/>
    <s v="002"/>
  </r>
  <r>
    <s v="MAR-26"/>
    <x v="1"/>
    <s v="56000"/>
    <x v="34"/>
    <m/>
    <s v="Building Usage"/>
    <s v="386"/>
    <s v="Regulatory Services"/>
    <x v="0"/>
    <n v="444"/>
    <s v="002"/>
  </r>
  <r>
    <s v="APR-26"/>
    <x v="1"/>
    <s v="56000"/>
    <x v="34"/>
    <m/>
    <s v="Building Usage"/>
    <s v="381"/>
    <s v="Rates"/>
    <x v="0"/>
    <n v="4662"/>
    <s v="002"/>
  </r>
  <r>
    <s v="FEB-26"/>
    <x v="1"/>
    <s v="56000"/>
    <x v="34"/>
    <m/>
    <s v="Building Usage"/>
    <s v="381"/>
    <s v="Rates"/>
    <x v="0"/>
    <n v="-15628.32"/>
    <s v="002"/>
  </r>
  <r>
    <s v="JAN-26"/>
    <x v="1"/>
    <s v="56000"/>
    <x v="34"/>
    <m/>
    <s v="Building Usage"/>
    <s v="381"/>
    <s v="Rates"/>
    <x v="0"/>
    <n v="4245.75"/>
    <s v="002"/>
  </r>
  <r>
    <s v="JUN-26"/>
    <x v="1"/>
    <s v="56000"/>
    <x v="34"/>
    <m/>
    <s v="Building Usage"/>
    <s v="381"/>
    <s v="Rates"/>
    <x v="0"/>
    <n v="5050.5"/>
    <s v="002"/>
  </r>
  <r>
    <s v="MAR-26"/>
    <x v="1"/>
    <s v="56000"/>
    <x v="34"/>
    <m/>
    <s v="Building Usage"/>
    <s v="381"/>
    <s v="Rates"/>
    <x v="0"/>
    <n v="17288.25"/>
    <s v="002"/>
  </r>
  <r>
    <s v="MAY-26"/>
    <x v="1"/>
    <s v="56000"/>
    <x v="34"/>
    <m/>
    <s v="Building Usage"/>
    <s v="381"/>
    <s v="Rates"/>
    <x v="0"/>
    <n v="6868.13"/>
    <s v="002"/>
  </r>
  <r>
    <s v="APR-26"/>
    <x v="1"/>
    <s v="56000"/>
    <x v="34"/>
    <m/>
    <s v="Building Usage"/>
    <s v="370"/>
    <s v="Budget, Planning &amp; Analysis"/>
    <x v="0"/>
    <n v="1332"/>
    <s v="002"/>
  </r>
  <r>
    <s v="FEB-26"/>
    <x v="1"/>
    <s v="56000"/>
    <x v="34"/>
    <m/>
    <s v="Building Usage"/>
    <s v="370"/>
    <s v="Budget, Planning &amp; Analysis"/>
    <x v="0"/>
    <n v="1276.5"/>
    <s v="002"/>
  </r>
  <r>
    <s v="JAN-26"/>
    <x v="1"/>
    <s v="56000"/>
    <x v="34"/>
    <m/>
    <s v="Building Usage"/>
    <s v="370"/>
    <s v="Budget, Planning &amp; Analysis"/>
    <x v="0"/>
    <n v="1026.75"/>
    <s v="002"/>
  </r>
  <r>
    <s v="JUN-26"/>
    <x v="1"/>
    <s v="56000"/>
    <x v="34"/>
    <m/>
    <s v="Building Usage"/>
    <s v="370"/>
    <s v="Budget, Planning &amp; Analysis"/>
    <x v="0"/>
    <n v="1581.75"/>
    <s v="002"/>
  </r>
  <r>
    <s v="MAR-26"/>
    <x v="1"/>
    <s v="56000"/>
    <x v="34"/>
    <m/>
    <s v="Building Usage"/>
    <s v="370"/>
    <s v="Budget, Planning &amp; Analysis"/>
    <x v="0"/>
    <n v="1831.5"/>
    <s v="002"/>
  </r>
  <r>
    <s v="MAY-26"/>
    <x v="1"/>
    <s v="56000"/>
    <x v="34"/>
    <m/>
    <s v="Building Usage"/>
    <s v="370"/>
    <s v="Budget, Planning &amp; Analysis"/>
    <x v="0"/>
    <n v="2247.75"/>
    <s v="002"/>
  </r>
  <r>
    <s v="APR-26"/>
    <x v="1"/>
    <s v="56000"/>
    <x v="34"/>
    <m/>
    <s v="Building Usage"/>
    <s v="362"/>
    <s v="Financial Planning &amp; Analysis"/>
    <x v="0"/>
    <n v="471.75"/>
    <s v="002"/>
  </r>
  <r>
    <s v="FEB-26"/>
    <x v="1"/>
    <s v="56000"/>
    <x v="34"/>
    <m/>
    <s v="Building Usage"/>
    <s v="362"/>
    <s v="Financial Planning &amp; Analysis"/>
    <x v="0"/>
    <n v="721.5"/>
    <s v="002"/>
  </r>
  <r>
    <s v="JAN-26"/>
    <x v="1"/>
    <s v="56000"/>
    <x v="34"/>
    <m/>
    <s v="Building Usage"/>
    <s v="362"/>
    <s v="Financial Planning &amp; Analysis"/>
    <x v="0"/>
    <n v="693.75"/>
    <s v="002"/>
  </r>
  <r>
    <s v="JUN-26"/>
    <x v="1"/>
    <s v="56000"/>
    <x v="34"/>
    <m/>
    <s v="Building Usage"/>
    <s v="362"/>
    <s v="Financial Planning &amp; Analysis"/>
    <x v="0"/>
    <n v="471.75"/>
    <s v="002"/>
  </r>
  <r>
    <s v="MAR-26"/>
    <x v="1"/>
    <s v="56000"/>
    <x v="34"/>
    <m/>
    <s v="Building Usage"/>
    <s v="362"/>
    <s v="Financial Planning &amp; Analysis"/>
    <x v="0"/>
    <n v="596.63"/>
    <s v="002"/>
  </r>
  <r>
    <s v="MAY-26"/>
    <x v="1"/>
    <s v="56000"/>
    <x v="34"/>
    <m/>
    <s v="Building Usage"/>
    <s v="362"/>
    <s v="Financial Planning &amp; Analysis"/>
    <x v="0"/>
    <n v="888"/>
    <s v="002"/>
  </r>
  <r>
    <s v="APR-26"/>
    <x v="1"/>
    <s v="56000"/>
    <x v="34"/>
    <m/>
    <s v="Building Usage"/>
    <s v="360"/>
    <s v="Treasury Services"/>
    <x v="0"/>
    <n v="957.38"/>
    <s v="002"/>
  </r>
  <r>
    <s v="FEB-26"/>
    <x v="1"/>
    <s v="56000"/>
    <x v="34"/>
    <m/>
    <s v="Building Usage"/>
    <s v="360"/>
    <s v="Treasury Services"/>
    <x v="0"/>
    <n v="943.5"/>
    <s v="002"/>
  </r>
  <r>
    <s v="JAN-26"/>
    <x v="1"/>
    <s v="56000"/>
    <x v="34"/>
    <m/>
    <s v="Building Usage"/>
    <s v="360"/>
    <s v="Treasury Services"/>
    <x v="0"/>
    <n v="832.5"/>
    <s v="002"/>
  </r>
  <r>
    <s v="JUN-26"/>
    <x v="1"/>
    <s v="56000"/>
    <x v="34"/>
    <m/>
    <s v="Building Usage"/>
    <s v="360"/>
    <s v="Treasury Services"/>
    <x v="0"/>
    <n v="1470.75"/>
    <s v="002"/>
  </r>
  <r>
    <s v="MAR-26"/>
    <x v="1"/>
    <s v="56000"/>
    <x v="34"/>
    <m/>
    <s v="Building Usage"/>
    <s v="360"/>
    <s v="Treasury Services"/>
    <x v="0"/>
    <n v="1054.5"/>
    <s v="002"/>
  </r>
  <r>
    <s v="MAY-26"/>
    <x v="1"/>
    <s v="56000"/>
    <x v="34"/>
    <m/>
    <s v="Building Usage"/>
    <s v="360"/>
    <s v="Treasury Services"/>
    <x v="0"/>
    <n v="2109"/>
    <s v="002"/>
  </r>
  <r>
    <s v="FEB-26"/>
    <x v="1"/>
    <s v="56000"/>
    <x v="34"/>
    <m/>
    <s v="Building Usage"/>
    <s v="357"/>
    <s v="Business Applications &amp; Data Analytics"/>
    <x v="0"/>
    <n v="83.25"/>
    <s v="002"/>
  </r>
  <r>
    <s v="JAN-26"/>
    <x v="1"/>
    <s v="56000"/>
    <x v="34"/>
    <m/>
    <s v="Building Usage"/>
    <s v="357"/>
    <s v="Business Applications &amp; Data Analytics"/>
    <x v="0"/>
    <n v="55.5"/>
    <s v="002"/>
  </r>
  <r>
    <s v="MAR-26"/>
    <x v="1"/>
    <s v="56000"/>
    <x v="34"/>
    <m/>
    <s v="Building Usage"/>
    <s v="357"/>
    <s v="Business Applications &amp; Data Analytics"/>
    <x v="0"/>
    <n v="27.75"/>
    <s v="002"/>
  </r>
  <r>
    <s v="FEB-26"/>
    <x v="1"/>
    <s v="56000"/>
    <x v="34"/>
    <m/>
    <s v="Building Usage"/>
    <s v="356"/>
    <s v="IS PMO"/>
    <x v="0"/>
    <n v="97.13"/>
    <s v="002"/>
  </r>
  <r>
    <s v="MAR-26"/>
    <x v="1"/>
    <s v="56000"/>
    <x v="34"/>
    <m/>
    <s v="Building Usage"/>
    <s v="356"/>
    <s v="IS PMO"/>
    <x v="0"/>
    <n v="69.38"/>
    <s v="002"/>
  </r>
  <r>
    <s v="FEB-26"/>
    <x v="1"/>
    <s v="56000"/>
    <x v="34"/>
    <m/>
    <s v="Building Usage"/>
    <s v="352"/>
    <s v="IT Client Technology"/>
    <x v="0"/>
    <n v="235.88"/>
    <s v="002"/>
  </r>
  <r>
    <s v="JAN-26"/>
    <x v="1"/>
    <s v="56000"/>
    <x v="34"/>
    <m/>
    <s v="Building Usage"/>
    <s v="352"/>
    <s v="IT Client Technology"/>
    <x v="0"/>
    <n v="263.63"/>
    <s v="002"/>
  </r>
  <r>
    <s v="APR-26"/>
    <x v="1"/>
    <s v="56000"/>
    <x v="34"/>
    <m/>
    <s v="Building Usage"/>
    <s v="332"/>
    <s v="Tax Services"/>
    <x v="0"/>
    <n v="3774"/>
    <s v="002"/>
  </r>
  <r>
    <s v="FEB-26"/>
    <x v="1"/>
    <s v="56000"/>
    <x v="34"/>
    <m/>
    <s v="Building Usage"/>
    <s v="332"/>
    <s v="Tax Services"/>
    <x v="0"/>
    <n v="3454.88"/>
    <s v="002"/>
  </r>
  <r>
    <s v="JAN-26"/>
    <x v="1"/>
    <s v="56000"/>
    <x v="34"/>
    <m/>
    <s v="Building Usage"/>
    <s v="332"/>
    <s v="Tax Services"/>
    <x v="0"/>
    <n v="2830.5"/>
    <s v="002"/>
  </r>
  <r>
    <s v="JUN-26"/>
    <x v="1"/>
    <s v="56000"/>
    <x v="34"/>
    <m/>
    <s v="Building Usage"/>
    <s v="332"/>
    <s v="Tax Services"/>
    <x v="0"/>
    <n v="2358.75"/>
    <s v="002"/>
  </r>
  <r>
    <s v="MAR-26"/>
    <x v="1"/>
    <s v="56000"/>
    <x v="34"/>
    <m/>
    <s v="Building Usage"/>
    <s v="332"/>
    <s v="Tax Services"/>
    <x v="0"/>
    <n v="3635.25"/>
    <s v="002"/>
  </r>
  <r>
    <s v="MAY-26"/>
    <x v="1"/>
    <s v="56000"/>
    <x v="34"/>
    <m/>
    <s v="Building Usage"/>
    <s v="332"/>
    <s v="Tax Services"/>
    <x v="0"/>
    <n v="5355.75"/>
    <s v="002"/>
  </r>
  <r>
    <s v="APR-26"/>
    <x v="1"/>
    <s v="56000"/>
    <x v="34"/>
    <m/>
    <s v="Building Usage"/>
    <s v="322"/>
    <s v="Plant Accounting"/>
    <x v="0"/>
    <n v="4800.76"/>
    <s v="002"/>
  </r>
  <r>
    <s v="FEB-26"/>
    <x v="1"/>
    <s v="56000"/>
    <x v="34"/>
    <m/>
    <s v="Building Usage"/>
    <s v="322"/>
    <s v="Plant Accounting"/>
    <x v="0"/>
    <n v="4329"/>
    <s v="002"/>
  </r>
  <r>
    <s v="JAN-26"/>
    <x v="1"/>
    <s v="56000"/>
    <x v="34"/>
    <m/>
    <s v="Building Usage"/>
    <s v="322"/>
    <s v="Plant Accounting"/>
    <x v="0"/>
    <n v="2525.25"/>
    <s v="002"/>
  </r>
  <r>
    <s v="JUN-26"/>
    <x v="1"/>
    <s v="56000"/>
    <x v="34"/>
    <m/>
    <s v="Building Usage"/>
    <s v="322"/>
    <s v="Plant Accounting"/>
    <x v="0"/>
    <n v="4412.25"/>
    <s v="002"/>
  </r>
  <r>
    <s v="MAR-26"/>
    <x v="1"/>
    <s v="56000"/>
    <x v="34"/>
    <m/>
    <s v="Building Usage"/>
    <s v="322"/>
    <s v="Plant Accounting"/>
    <x v="0"/>
    <n v="4162.5"/>
    <s v="002"/>
  </r>
  <r>
    <s v="MAY-26"/>
    <x v="1"/>
    <s v="56000"/>
    <x v="34"/>
    <m/>
    <s v="Building Usage"/>
    <s v="322"/>
    <s v="Plant Accounting"/>
    <x v="0"/>
    <n v="7228.88"/>
    <s v="002"/>
  </r>
  <r>
    <s v="APR-26"/>
    <x v="1"/>
    <s v="56000"/>
    <x v="34"/>
    <m/>
    <s v="Building Usage"/>
    <s v="321"/>
    <s v="External Reporting"/>
    <x v="0"/>
    <n v="1470.75"/>
    <s v="002"/>
  </r>
  <r>
    <s v="FEB-26"/>
    <x v="1"/>
    <s v="56000"/>
    <x v="34"/>
    <m/>
    <s v="Building Usage"/>
    <s v="321"/>
    <s v="External Reporting"/>
    <x v="0"/>
    <n v="3052.5"/>
    <s v="002"/>
  </r>
  <r>
    <s v="JAN-26"/>
    <x v="1"/>
    <s v="56000"/>
    <x v="34"/>
    <m/>
    <s v="Building Usage"/>
    <s v="321"/>
    <s v="External Reporting"/>
    <x v="0"/>
    <n v="860.25"/>
    <s v="002"/>
  </r>
  <r>
    <s v="JUN-26"/>
    <x v="1"/>
    <s v="56000"/>
    <x v="34"/>
    <m/>
    <s v="Building Usage"/>
    <s v="321"/>
    <s v="External Reporting"/>
    <x v="0"/>
    <n v="881.06"/>
    <s v="002"/>
  </r>
  <r>
    <s v="MAR-26"/>
    <x v="1"/>
    <s v="56000"/>
    <x v="34"/>
    <m/>
    <s v="Building Usage"/>
    <s v="321"/>
    <s v="External Reporting"/>
    <x v="0"/>
    <n v="2095.13"/>
    <s v="002"/>
  </r>
  <r>
    <s v="MAY-26"/>
    <x v="1"/>
    <s v="56000"/>
    <x v="34"/>
    <m/>
    <s v="Building Usage"/>
    <s v="321"/>
    <s v="External Reporting"/>
    <x v="0"/>
    <n v="1470.75"/>
    <s v="002"/>
  </r>
  <r>
    <s v="APR-26"/>
    <x v="1"/>
    <s v="56000"/>
    <x v="34"/>
    <m/>
    <s v="Building Usage"/>
    <s v="320"/>
    <s v="Corporate Accounting"/>
    <x v="0"/>
    <n v="4044.56"/>
    <s v="002"/>
  </r>
  <r>
    <s v="FEB-26"/>
    <x v="1"/>
    <s v="56000"/>
    <x v="34"/>
    <m/>
    <s v="Building Usage"/>
    <s v="320"/>
    <s v="Corporate Accounting"/>
    <x v="0"/>
    <n v="3486.79"/>
    <s v="002"/>
  </r>
  <r>
    <s v="JAN-26"/>
    <x v="1"/>
    <s v="56000"/>
    <x v="34"/>
    <m/>
    <s v="Building Usage"/>
    <s v="320"/>
    <s v="Corporate Accounting"/>
    <x v="0"/>
    <n v="2299.09"/>
    <s v="002"/>
  </r>
  <r>
    <s v="JUN-26"/>
    <x v="1"/>
    <s v="56000"/>
    <x v="34"/>
    <m/>
    <s v="Building Usage"/>
    <s v="320"/>
    <s v="Corporate Accounting"/>
    <x v="0"/>
    <n v="5043.5600000000004"/>
    <s v="002"/>
  </r>
  <r>
    <s v="MAR-26"/>
    <x v="1"/>
    <s v="56000"/>
    <x v="34"/>
    <m/>
    <s v="Building Usage"/>
    <s v="320"/>
    <s v="Corporate Accounting"/>
    <x v="0"/>
    <n v="4782.72"/>
    <s v="002"/>
  </r>
  <r>
    <s v="MAY-26"/>
    <x v="1"/>
    <s v="56000"/>
    <x v="34"/>
    <m/>
    <s v="Building Usage"/>
    <s v="320"/>
    <s v="Corporate Accounting"/>
    <x v="0"/>
    <n v="3427.13"/>
    <s v="002"/>
  </r>
  <r>
    <s v="APR-26"/>
    <x v="1"/>
    <s v="56000"/>
    <x v="34"/>
    <m/>
    <s v="Building Usage"/>
    <s v="317"/>
    <s v="Accounts Payable"/>
    <x v="0"/>
    <n v="4564.88"/>
    <s v="002"/>
  </r>
  <r>
    <s v="FEB-26"/>
    <x v="1"/>
    <s v="56000"/>
    <x v="34"/>
    <m/>
    <s v="Building Usage"/>
    <s v="317"/>
    <s v="Accounts Payable"/>
    <x v="0"/>
    <n v="4499.9399999999996"/>
    <s v="002"/>
  </r>
  <r>
    <s v="JAN-26"/>
    <x v="1"/>
    <s v="56000"/>
    <x v="34"/>
    <m/>
    <s v="Building Usage"/>
    <s v="317"/>
    <s v="Accounts Payable"/>
    <x v="0"/>
    <n v="3393.83"/>
    <s v="002"/>
  </r>
  <r>
    <s v="JUN-26"/>
    <x v="1"/>
    <s v="56000"/>
    <x v="34"/>
    <m/>
    <s v="Building Usage"/>
    <s v="317"/>
    <s v="Accounts Payable"/>
    <x v="0"/>
    <n v="4800.75"/>
    <s v="002"/>
  </r>
  <r>
    <s v="MAR-26"/>
    <x v="1"/>
    <s v="56000"/>
    <x v="34"/>
    <m/>
    <s v="Building Usage"/>
    <s v="317"/>
    <s v="Accounts Payable"/>
    <x v="0"/>
    <n v="4365.3500000000004"/>
    <s v="002"/>
  </r>
  <r>
    <s v="MAY-26"/>
    <x v="1"/>
    <s v="56000"/>
    <x v="34"/>
    <m/>
    <s v="Building Usage"/>
    <s v="317"/>
    <s v="Accounts Payable"/>
    <x v="0"/>
    <n v="5945.44"/>
    <s v="002"/>
  </r>
  <r>
    <s v="APR-26"/>
    <x v="1"/>
    <s v="56000"/>
    <x v="34"/>
    <m/>
    <s v="Building Usage"/>
    <s v="316"/>
    <s v="Payroll"/>
    <x v="0"/>
    <n v="582.75"/>
    <s v="002"/>
  </r>
  <r>
    <s v="FEB-26"/>
    <x v="1"/>
    <s v="56000"/>
    <x v="34"/>
    <m/>
    <s v="Building Usage"/>
    <s v="316"/>
    <s v="Payroll"/>
    <x v="0"/>
    <n v="610.5"/>
    <s v="002"/>
  </r>
  <r>
    <s v="JAN-26"/>
    <x v="1"/>
    <s v="56000"/>
    <x v="34"/>
    <m/>
    <s v="Building Usage"/>
    <s v="316"/>
    <s v="Payroll"/>
    <x v="0"/>
    <n v="444"/>
    <s v="002"/>
  </r>
  <r>
    <s v="JUN-26"/>
    <x v="1"/>
    <s v="56000"/>
    <x v="34"/>
    <m/>
    <s v="Building Usage"/>
    <s v="316"/>
    <s v="Payroll"/>
    <x v="0"/>
    <n v="721.5"/>
    <s v="002"/>
  </r>
  <r>
    <s v="MAR-26"/>
    <x v="1"/>
    <s v="56000"/>
    <x v="34"/>
    <m/>
    <s v="Building Usage"/>
    <s v="316"/>
    <s v="Payroll"/>
    <x v="0"/>
    <n v="235.88"/>
    <s v="002"/>
  </r>
  <r>
    <s v="MAY-26"/>
    <x v="1"/>
    <s v="56000"/>
    <x v="34"/>
    <m/>
    <s v="Building Usage"/>
    <s v="316"/>
    <s v="Payroll"/>
    <x v="0"/>
    <n v="1276.5"/>
    <s v="002"/>
  </r>
  <r>
    <s v="APR-26"/>
    <x v="1"/>
    <s v="56000"/>
    <x v="34"/>
    <m/>
    <s v="Building Usage"/>
    <s v="306"/>
    <s v="Energy Settlements"/>
    <x v="0"/>
    <n v="1012.88"/>
    <s v="002"/>
  </r>
  <r>
    <s v="FEB-26"/>
    <x v="1"/>
    <s v="56000"/>
    <x v="34"/>
    <m/>
    <s v="Building Usage"/>
    <s v="306"/>
    <s v="Energy Settlements"/>
    <x v="0"/>
    <n v="360.75"/>
    <s v="002"/>
  </r>
  <r>
    <s v="JAN-26"/>
    <x v="1"/>
    <s v="56000"/>
    <x v="34"/>
    <m/>
    <s v="Building Usage"/>
    <s v="306"/>
    <s v="Energy Settlements"/>
    <x v="0"/>
    <n v="291.38"/>
    <s v="002"/>
  </r>
  <r>
    <s v="JUN-26"/>
    <x v="1"/>
    <s v="56000"/>
    <x v="34"/>
    <m/>
    <s v="Building Usage"/>
    <s v="306"/>
    <s v="Energy Settlements"/>
    <x v="0"/>
    <n v="582.75"/>
    <s v="002"/>
  </r>
  <r>
    <s v="MAR-26"/>
    <x v="1"/>
    <s v="56000"/>
    <x v="34"/>
    <m/>
    <s v="Building Usage"/>
    <s v="306"/>
    <s v="Energy Settlements"/>
    <x v="0"/>
    <n v="402.38"/>
    <s v="002"/>
  </r>
  <r>
    <s v="MAY-26"/>
    <x v="1"/>
    <s v="56000"/>
    <x v="34"/>
    <m/>
    <s v="Building Usage"/>
    <s v="306"/>
    <s v="Energy Settlements"/>
    <x v="0"/>
    <n v="652.13"/>
    <s v="002"/>
  </r>
  <r>
    <s v="FEB-26"/>
    <x v="1"/>
    <s v="56000"/>
    <x v="34"/>
    <m/>
    <s v="Building Usage"/>
    <s v="300"/>
    <s v="CFO Adm"/>
    <x v="0"/>
    <n v="777"/>
    <s v="002"/>
  </r>
  <r>
    <s v="JAN-26"/>
    <x v="1"/>
    <s v="56000"/>
    <x v="34"/>
    <m/>
    <s v="Building Usage"/>
    <s v="300"/>
    <s v="CFO Adm"/>
    <x v="0"/>
    <n v="2553"/>
    <s v="002"/>
  </r>
  <r>
    <s v="JUN-26"/>
    <x v="1"/>
    <s v="56000"/>
    <x v="34"/>
    <m/>
    <s v="Building Usage"/>
    <s v="300"/>
    <s v="CFO Adm"/>
    <x v="0"/>
    <n v="707.63"/>
    <s v="002"/>
  </r>
  <r>
    <s v="MAR-26"/>
    <x v="1"/>
    <s v="56000"/>
    <x v="34"/>
    <m/>
    <s v="Building Usage"/>
    <s v="300"/>
    <s v="CFO Adm"/>
    <x v="0"/>
    <n v="111"/>
    <s v="002"/>
  </r>
  <r>
    <s v="MAY-26"/>
    <x v="1"/>
    <s v="56000"/>
    <x v="34"/>
    <m/>
    <s v="Building Usage"/>
    <s v="300"/>
    <s v="CFO Adm"/>
    <x v="0"/>
    <n v="249.75"/>
    <s v="002"/>
  </r>
  <r>
    <s v="APR-26"/>
    <x v="1"/>
    <s v="56000"/>
    <x v="34"/>
    <m/>
    <s v="Building Usage"/>
    <s v="264"/>
    <s v="Mail Services"/>
    <x v="0"/>
    <n v="1831.5"/>
    <s v="002"/>
  </r>
  <r>
    <s v="FEB-26"/>
    <x v="1"/>
    <s v="56000"/>
    <x v="34"/>
    <m/>
    <s v="Building Usage"/>
    <s v="264"/>
    <s v="Mail Services"/>
    <x v="0"/>
    <n v="1887"/>
    <s v="002"/>
  </r>
  <r>
    <s v="JAN-26"/>
    <x v="1"/>
    <s v="56000"/>
    <x v="34"/>
    <m/>
    <s v="Building Usage"/>
    <s v="264"/>
    <s v="Mail Services"/>
    <x v="0"/>
    <n v="1443"/>
    <s v="002"/>
  </r>
  <r>
    <s v="JUN-26"/>
    <x v="1"/>
    <s v="56000"/>
    <x v="34"/>
    <m/>
    <s v="Building Usage"/>
    <s v="264"/>
    <s v="Mail Services"/>
    <x v="0"/>
    <n v="2053.5"/>
    <s v="002"/>
  </r>
  <r>
    <s v="MAR-26"/>
    <x v="1"/>
    <s v="56000"/>
    <x v="34"/>
    <m/>
    <s v="Building Usage"/>
    <s v="264"/>
    <s v="Mail Services"/>
    <x v="0"/>
    <n v="2164.5"/>
    <s v="002"/>
  </r>
  <r>
    <s v="MAY-26"/>
    <x v="1"/>
    <s v="56000"/>
    <x v="34"/>
    <m/>
    <s v="Building Usage"/>
    <s v="264"/>
    <s v="Mail Services"/>
    <x v="0"/>
    <n v="3330"/>
    <s v="002"/>
  </r>
  <r>
    <s v="MAR-26"/>
    <x v="1"/>
    <s v="56000"/>
    <x v="34"/>
    <m/>
    <s v="Building Usage"/>
    <s v="229"/>
    <s v="Cust Experience / Marketing"/>
    <x v="0"/>
    <n v="83.25"/>
    <s v="002"/>
  </r>
  <r>
    <s v="MAR-26"/>
    <x v="1"/>
    <s v="56000"/>
    <x v="34"/>
    <m/>
    <s v="Building Usage"/>
    <s v="227"/>
    <s v="Corporate Communications"/>
    <x v="0"/>
    <n v="430.13"/>
    <s v="002"/>
  </r>
  <r>
    <s v="APR-26"/>
    <x v="1"/>
    <s v="56000"/>
    <x v="34"/>
    <m/>
    <s v="Building Usage"/>
    <s v="210"/>
    <s v="Employee &amp; Labor Relations"/>
    <x v="0"/>
    <n v="138.75"/>
    <s v="002"/>
  </r>
  <r>
    <s v="FEB-26"/>
    <x v="1"/>
    <s v="56000"/>
    <x v="34"/>
    <m/>
    <s v="Building Usage"/>
    <s v="210"/>
    <s v="Employee &amp; Labor Relations"/>
    <x v="0"/>
    <n v="2525.25"/>
    <s v="002"/>
  </r>
  <r>
    <s v="JAN-26"/>
    <x v="1"/>
    <s v="56000"/>
    <x v="34"/>
    <m/>
    <s v="Building Usage"/>
    <s v="210"/>
    <s v="Employee &amp; Labor Relations"/>
    <x v="0"/>
    <n v="291.38"/>
    <s v="002"/>
  </r>
  <r>
    <s v="JUN-26"/>
    <x v="1"/>
    <s v="56000"/>
    <x v="34"/>
    <m/>
    <s v="Building Usage"/>
    <s v="210"/>
    <s v="Employee &amp; Labor Relations"/>
    <x v="0"/>
    <n v="97.13"/>
    <s v="002"/>
  </r>
  <r>
    <s v="MAR-26"/>
    <x v="1"/>
    <s v="56000"/>
    <x v="34"/>
    <m/>
    <s v="Building Usage"/>
    <s v="210"/>
    <s v="Employee &amp; Labor Relations"/>
    <x v="0"/>
    <n v="971.26"/>
    <s v="002"/>
  </r>
  <r>
    <s v="MAY-26"/>
    <x v="1"/>
    <s v="56000"/>
    <x v="34"/>
    <m/>
    <s v="Building Usage"/>
    <s v="210"/>
    <s v="Employee &amp; Labor Relations"/>
    <x v="0"/>
    <n v="83.25"/>
    <s v="002"/>
  </r>
  <r>
    <s v="APR-26"/>
    <x v="1"/>
    <s v="56000"/>
    <x v="34"/>
    <m/>
    <s v="Building Usage"/>
    <s v="209"/>
    <s v="Compensation &amp; Benefits"/>
    <x v="0"/>
    <n v="1789.88"/>
    <s v="002"/>
  </r>
  <r>
    <s v="FEB-26"/>
    <x v="1"/>
    <s v="56000"/>
    <x v="34"/>
    <m/>
    <s v="Building Usage"/>
    <s v="209"/>
    <s v="Compensation &amp; Benefits"/>
    <x v="0"/>
    <n v="1304.25"/>
    <s v="002"/>
  </r>
  <r>
    <s v="JAN-26"/>
    <x v="1"/>
    <s v="56000"/>
    <x v="34"/>
    <m/>
    <s v="Building Usage"/>
    <s v="209"/>
    <s v="Compensation &amp; Benefits"/>
    <x v="0"/>
    <n v="582.75"/>
    <s v="002"/>
  </r>
  <r>
    <s v="JUN-26"/>
    <x v="1"/>
    <s v="56000"/>
    <x v="34"/>
    <m/>
    <s v="Building Usage"/>
    <s v="209"/>
    <s v="Compensation &amp; Benefits"/>
    <x v="0"/>
    <n v="1470.75"/>
    <s v="002"/>
  </r>
  <r>
    <s v="MAR-26"/>
    <x v="1"/>
    <s v="56000"/>
    <x v="34"/>
    <m/>
    <s v="Building Usage"/>
    <s v="209"/>
    <s v="Compensation &amp; Benefits"/>
    <x v="0"/>
    <n v="1665"/>
    <s v="002"/>
  </r>
  <r>
    <s v="MAY-26"/>
    <x v="1"/>
    <s v="56000"/>
    <x v="34"/>
    <m/>
    <s v="Building Usage"/>
    <s v="209"/>
    <s v="Compensation &amp; Benefits"/>
    <x v="0"/>
    <n v="2303.25"/>
    <s v="002"/>
  </r>
  <r>
    <s v="APR-26"/>
    <x v="1"/>
    <s v="56000"/>
    <x v="34"/>
    <m/>
    <s v="Building Usage"/>
    <s v="193"/>
    <s v="Energy Delivery Environmental"/>
    <x v="0"/>
    <n v="1720.5"/>
    <s v="002"/>
  </r>
  <r>
    <s v="FEB-26"/>
    <x v="1"/>
    <s v="56000"/>
    <x v="34"/>
    <m/>
    <s v="Building Usage"/>
    <s v="193"/>
    <s v="Energy Delivery Environmental"/>
    <x v="0"/>
    <n v="1831.5"/>
    <s v="002"/>
  </r>
  <r>
    <s v="JAN-26"/>
    <x v="1"/>
    <s v="56000"/>
    <x v="34"/>
    <m/>
    <s v="Building Usage"/>
    <s v="193"/>
    <s v="Energy Delivery Environmental"/>
    <x v="0"/>
    <n v="1637.25"/>
    <s v="002"/>
  </r>
  <r>
    <s v="JUN-26"/>
    <x v="1"/>
    <s v="56000"/>
    <x v="34"/>
    <m/>
    <s v="Building Usage"/>
    <s v="193"/>
    <s v="Energy Delivery Environmental"/>
    <x v="0"/>
    <n v="1956.38"/>
    <s v="002"/>
  </r>
  <r>
    <s v="MAR-26"/>
    <x v="1"/>
    <s v="56000"/>
    <x v="34"/>
    <m/>
    <s v="Building Usage"/>
    <s v="193"/>
    <s v="Energy Delivery Environmental"/>
    <x v="0"/>
    <n v="2102.06"/>
    <s v="002"/>
  </r>
  <r>
    <s v="MAY-26"/>
    <x v="1"/>
    <s v="56000"/>
    <x v="34"/>
    <m/>
    <s v="Building Usage"/>
    <s v="193"/>
    <s v="Energy Delivery Environmental"/>
    <x v="0"/>
    <n v="3232.88"/>
    <s v="002"/>
  </r>
  <r>
    <s v="APR-26"/>
    <x v="1"/>
    <s v="56000"/>
    <x v="34"/>
    <m/>
    <s v="Building Usage"/>
    <s v="192"/>
    <s v="UES Support"/>
    <x v="0"/>
    <n v="4440"/>
    <s v="002"/>
  </r>
  <r>
    <s v="FEB-26"/>
    <x v="1"/>
    <s v="56000"/>
    <x v="34"/>
    <m/>
    <s v="Building Usage"/>
    <s v="192"/>
    <s v="UES Support"/>
    <x v="0"/>
    <n v="3774"/>
    <s v="002"/>
  </r>
  <r>
    <s v="JAN-26"/>
    <x v="1"/>
    <s v="56000"/>
    <x v="34"/>
    <m/>
    <s v="Building Usage"/>
    <s v="192"/>
    <s v="UES Support"/>
    <x v="0"/>
    <n v="3552"/>
    <s v="002"/>
  </r>
  <r>
    <s v="JUN-26"/>
    <x v="1"/>
    <s v="56000"/>
    <x v="34"/>
    <m/>
    <s v="Building Usage"/>
    <s v="192"/>
    <s v="UES Support"/>
    <x v="0"/>
    <n v="3996"/>
    <s v="002"/>
  </r>
  <r>
    <s v="MAR-26"/>
    <x v="1"/>
    <s v="56000"/>
    <x v="34"/>
    <m/>
    <s v="Building Usage"/>
    <s v="192"/>
    <s v="UES Support"/>
    <x v="0"/>
    <n v="3552"/>
    <s v="002"/>
  </r>
  <r>
    <s v="MAY-26"/>
    <x v="1"/>
    <s v="56000"/>
    <x v="34"/>
    <m/>
    <s v="Building Usage"/>
    <s v="192"/>
    <s v="UES Support"/>
    <x v="0"/>
    <n v="5772"/>
    <s v="002"/>
  </r>
  <r>
    <s v="APR-26"/>
    <x v="1"/>
    <s v="56000"/>
    <x v="34"/>
    <m/>
    <s v="Building Usage"/>
    <s v="160"/>
    <s v="Legal"/>
    <x v="0"/>
    <n v="27.75"/>
    <s v="002"/>
  </r>
  <r>
    <s v="JUN-26"/>
    <x v="1"/>
    <s v="56000"/>
    <x v="34"/>
    <m/>
    <s v="Building Usage"/>
    <s v="160"/>
    <s v="Legal"/>
    <x v="0"/>
    <n v="1318.13"/>
    <s v="002"/>
  </r>
  <r>
    <s v="MAY-26"/>
    <x v="1"/>
    <s v="56000"/>
    <x v="34"/>
    <m/>
    <s v="Building Usage"/>
    <s v="160"/>
    <s v="Legal"/>
    <x v="0"/>
    <n v="471.75"/>
    <s v="002"/>
  </r>
  <r>
    <s v="APR-26"/>
    <x v="1"/>
    <s v="56000"/>
    <x v="34"/>
    <m/>
    <s v="Building Usage"/>
    <s v="140"/>
    <s v="Regulatory Counsel"/>
    <x v="0"/>
    <n v="166.5"/>
    <s v="002"/>
  </r>
  <r>
    <s v="FEB-26"/>
    <x v="1"/>
    <s v="56000"/>
    <x v="34"/>
    <m/>
    <s v="Building Usage"/>
    <s v="140"/>
    <s v="Regulatory Counsel"/>
    <x v="0"/>
    <n v="-15612.27"/>
    <s v="002"/>
  </r>
  <r>
    <s v="JAN-26"/>
    <x v="1"/>
    <s v="56000"/>
    <x v="34"/>
    <m/>
    <s v="Building Usage"/>
    <s v="140"/>
    <s v="Regulatory Counsel"/>
    <x v="0"/>
    <n v="72.150000000000006"/>
    <s v="002"/>
  </r>
  <r>
    <s v="JUN-26"/>
    <x v="1"/>
    <s v="56000"/>
    <x v="34"/>
    <m/>
    <s v="Building Usage"/>
    <s v="140"/>
    <s v="Regulatory Counsel"/>
    <x v="0"/>
    <n v="860.25"/>
    <s v="002"/>
  </r>
  <r>
    <s v="MAR-26"/>
    <x v="1"/>
    <s v="56000"/>
    <x v="34"/>
    <m/>
    <s v="Building Usage"/>
    <s v="140"/>
    <s v="Regulatory Counsel"/>
    <x v="0"/>
    <n v="1390.28"/>
    <s v="002"/>
  </r>
  <r>
    <s v="MAY-26"/>
    <x v="1"/>
    <s v="56000"/>
    <x v="34"/>
    <m/>
    <s v="Building Usage"/>
    <s v="140"/>
    <s v="Regulatory Counsel"/>
    <x v="0"/>
    <n v="1012.88"/>
    <s v="002"/>
  </r>
  <r>
    <s v="APR-26"/>
    <x v="1"/>
    <s v="56020"/>
    <x v="36"/>
    <m/>
    <s v="Telephone Usage"/>
    <s v="550"/>
    <s v="UNSG Arizona Gas Admin"/>
    <x v="1"/>
    <n v="18337.73"/>
    <s v="032"/>
  </r>
  <r>
    <s v="FEB-26"/>
    <x v="1"/>
    <s v="56020"/>
    <x v="36"/>
    <m/>
    <s v="Telephone Usage"/>
    <s v="550"/>
    <s v="UNSG Arizona Gas Admin"/>
    <x v="1"/>
    <n v="15709.41"/>
    <s v="032"/>
  </r>
  <r>
    <s v="JAN-26"/>
    <x v="1"/>
    <s v="56020"/>
    <x v="36"/>
    <m/>
    <s v="Telephone Usage"/>
    <s v="550"/>
    <s v="UNSG Arizona Gas Admin"/>
    <x v="1"/>
    <n v="20146.349999999999"/>
    <s v="032"/>
  </r>
  <r>
    <s v="JUN-26"/>
    <x v="1"/>
    <s v="56020"/>
    <x v="36"/>
    <m/>
    <s v="Telephone Usage"/>
    <s v="550"/>
    <s v="UNSG Arizona Gas Admin"/>
    <x v="1"/>
    <n v="60055.92"/>
    <s v="032"/>
  </r>
  <r>
    <s v="MAR-26"/>
    <x v="1"/>
    <s v="56020"/>
    <x v="36"/>
    <m/>
    <s v="Telephone Usage"/>
    <s v="550"/>
    <s v="UNSG Arizona Gas Admin"/>
    <x v="1"/>
    <n v="28571.05"/>
    <s v="032"/>
  </r>
  <r>
    <s v="MAY-26"/>
    <x v="1"/>
    <s v="56020"/>
    <x v="36"/>
    <m/>
    <s v="Telephone Usage"/>
    <s v="550"/>
    <s v="UNSG Arizona Gas Admin"/>
    <x v="1"/>
    <n v="27042.37"/>
    <s v="032"/>
  </r>
  <r>
    <s v="MAR-26"/>
    <x v="1"/>
    <s v="56020"/>
    <x v="37"/>
    <s v="Communications"/>
    <s v="Communications"/>
    <s v="591"/>
    <s v="UNSG Santa Cruz Gas Const"/>
    <x v="1"/>
    <n v="143.5"/>
    <s v="032"/>
  </r>
  <r>
    <s v="JUN-26"/>
    <x v="1"/>
    <s v="56020"/>
    <x v="37"/>
    <s v="Communications"/>
    <s v="Communications"/>
    <s v="590"/>
    <s v="UNSG QA Training"/>
    <x v="1"/>
    <n v="1310.4000000000001"/>
    <s v="032"/>
  </r>
  <r>
    <s v="JUN-26"/>
    <x v="1"/>
    <s v="56020"/>
    <x v="37"/>
    <s v="Communications"/>
    <s v="Communications"/>
    <s v="582"/>
    <s v="UNSG AZ Gas DOT Compliance"/>
    <x v="1"/>
    <n v="1040"/>
    <s v="032"/>
  </r>
  <r>
    <s v="APR-26"/>
    <x v="1"/>
    <s v="56020"/>
    <x v="37"/>
    <s v="Communications"/>
    <s v="Communications"/>
    <s v="564"/>
    <s v="UNSG Cottonwood Gas Const"/>
    <x v="1"/>
    <n v="1.0900000000000001"/>
    <s v="032"/>
  </r>
  <r>
    <s v="FEB-26"/>
    <x v="1"/>
    <s v="56020"/>
    <x v="37"/>
    <s v="Communications"/>
    <s v="Communications"/>
    <s v="562"/>
    <s v="UNSG Prescott Gas Field Serv"/>
    <x v="1"/>
    <n v="19.66"/>
    <s v="032"/>
  </r>
  <r>
    <s v="APR-26"/>
    <x v="1"/>
    <s v="56020"/>
    <x v="37"/>
    <s v="Communications"/>
    <s v="Communications"/>
    <s v="561"/>
    <s v="UNSG Prescott Gas Const"/>
    <x v="1"/>
    <n v="1.08"/>
    <s v="032"/>
  </r>
  <r>
    <s v="FEB-26"/>
    <x v="1"/>
    <s v="56020"/>
    <x v="37"/>
    <s v="Communications"/>
    <s v="Communications"/>
    <s v="561"/>
    <s v="UNSG Prescott Gas Const"/>
    <x v="1"/>
    <n v="1.08"/>
    <s v="032"/>
  </r>
  <r>
    <s v="JUN-26"/>
    <x v="1"/>
    <s v="56020"/>
    <x v="37"/>
    <s v="Communications"/>
    <s v="Communications"/>
    <s v="561"/>
    <s v="UNSG Prescott Gas Const"/>
    <x v="1"/>
    <n v="1.08"/>
    <s v="032"/>
  </r>
  <r>
    <s v="MAR-26"/>
    <x v="1"/>
    <s v="56020"/>
    <x v="37"/>
    <s v="Communications"/>
    <s v="Communications"/>
    <s v="561"/>
    <s v="UNSG Prescott Gas Const"/>
    <x v="1"/>
    <n v="1.08"/>
    <s v="032"/>
  </r>
  <r>
    <s v="MAY-26"/>
    <x v="1"/>
    <s v="56020"/>
    <x v="37"/>
    <s v="Communications"/>
    <s v="Communications"/>
    <s v="561"/>
    <s v="UNSG Prescott Gas Const"/>
    <x v="1"/>
    <n v="1.08"/>
    <s v="032"/>
  </r>
  <r>
    <s v="JAN-26"/>
    <x v="1"/>
    <s v="56020"/>
    <x v="37"/>
    <s v="Communications"/>
    <s v="Communications"/>
    <s v="557"/>
    <s v="UNSG Flagstaff Gas Const"/>
    <x v="1"/>
    <n v="55.78"/>
    <s v="032"/>
  </r>
  <r>
    <s v="FEB-26"/>
    <x v="1"/>
    <s v="79010"/>
    <x v="38"/>
    <s v="Travel"/>
    <s v="Travel"/>
    <s v="661"/>
    <s v="SPG Personnel Svcs"/>
    <x v="1"/>
    <n v="2046.05"/>
    <s v="002"/>
  </r>
  <r>
    <s v="MAR-26"/>
    <x v="1"/>
    <s v="79010"/>
    <x v="38"/>
    <s v="Travel"/>
    <s v="Travel"/>
    <s v="661"/>
    <s v="SPG Personnel Svcs"/>
    <x v="1"/>
    <n v="471.79"/>
    <s v="002"/>
  </r>
  <r>
    <s v="JAN-26"/>
    <x v="1"/>
    <s v="79010"/>
    <x v="38"/>
    <s v="Travel"/>
    <s v="Travel"/>
    <s v="593"/>
    <s v="UNSG Gas Operations Mgmt"/>
    <x v="1"/>
    <n v="221.84"/>
    <s v="032"/>
  </r>
  <r>
    <s v="JUN-26"/>
    <x v="1"/>
    <s v="79010"/>
    <x v="38"/>
    <s v="Travel"/>
    <s v="Travel"/>
    <s v="593"/>
    <s v="UNSG Gas Operations Mgmt"/>
    <x v="1"/>
    <n v="348.4"/>
    <s v="032"/>
  </r>
  <r>
    <s v="APR-26"/>
    <x v="1"/>
    <s v="79010"/>
    <x v="38"/>
    <s v="Travel"/>
    <s v="Travel"/>
    <s v="591"/>
    <s v="UNSG Santa Cruz Gas Const"/>
    <x v="1"/>
    <n v="340.61"/>
    <s v="032"/>
  </r>
  <r>
    <s v="APR-26"/>
    <x v="1"/>
    <s v="79010"/>
    <x v="38"/>
    <s v="Travel"/>
    <s v="Travel"/>
    <s v="590"/>
    <s v="UNSG QA Training"/>
    <x v="1"/>
    <n v="1135.8599999999999"/>
    <s v="032"/>
  </r>
  <r>
    <s v="JUN-26"/>
    <x v="1"/>
    <s v="79010"/>
    <x v="38"/>
    <s v="Travel"/>
    <s v="Travel"/>
    <s v="590"/>
    <s v="UNSG QA Training"/>
    <x v="1"/>
    <n v="493.14"/>
    <s v="032"/>
  </r>
  <r>
    <s v="MAY-26"/>
    <x v="1"/>
    <s v="79010"/>
    <x v="38"/>
    <s v="Travel"/>
    <s v="Travel"/>
    <s v="590"/>
    <s v="UNSG QA Training"/>
    <x v="1"/>
    <n v="664.07"/>
    <s v="032"/>
  </r>
  <r>
    <s v="APR-26"/>
    <x v="1"/>
    <s v="79010"/>
    <x v="38"/>
    <s v="Travel"/>
    <s v="Travel"/>
    <s v="589"/>
    <s v="UNSG AZ Gas IT Support"/>
    <x v="1"/>
    <n v="715.74"/>
    <s v="032"/>
  </r>
  <r>
    <s v="MAY-26"/>
    <x v="1"/>
    <s v="79010"/>
    <x v="38"/>
    <s v="Travel"/>
    <s v="Travel"/>
    <s v="589"/>
    <s v="UNSG AZ Gas IT Support"/>
    <x v="1"/>
    <n v="273.3"/>
    <s v="032"/>
  </r>
  <r>
    <s v="MAY-26"/>
    <x v="1"/>
    <s v="79010"/>
    <x v="38"/>
    <s v="Travel"/>
    <s v="Travel"/>
    <s v="586"/>
    <s v="UNSG Arizona Gas Const &amp; Insp"/>
    <x v="1"/>
    <n v="672.83"/>
    <s v="032"/>
  </r>
  <r>
    <s v="APR-26"/>
    <x v="1"/>
    <s v="79010"/>
    <x v="38"/>
    <s v="Travel"/>
    <s v="Travel"/>
    <s v="582"/>
    <s v="UNSG AZ Gas DOT Compliance"/>
    <x v="1"/>
    <n v="2366.92"/>
    <s v="032"/>
  </r>
  <r>
    <s v="JUN-26"/>
    <x v="1"/>
    <s v="79010"/>
    <x v="38"/>
    <s v="Travel"/>
    <s v="Travel"/>
    <s v="582"/>
    <s v="UNSG AZ Gas DOT Compliance"/>
    <x v="1"/>
    <n v="714.61"/>
    <s v="032"/>
  </r>
  <r>
    <s v="MAY-26"/>
    <x v="1"/>
    <s v="79010"/>
    <x v="38"/>
    <s v="Travel"/>
    <s v="Travel"/>
    <s v="582"/>
    <s v="UNSG AZ Gas DOT Compliance"/>
    <x v="1"/>
    <n v="2114.0300000000002"/>
    <s v="032"/>
  </r>
  <r>
    <s v="FEB-26"/>
    <x v="1"/>
    <s v="79010"/>
    <x v="38"/>
    <s v="Travel"/>
    <s v="Travel"/>
    <s v="576"/>
    <s v="UNSG Pres Gas Dist Cust Serv"/>
    <x v="1"/>
    <n v="320.58"/>
    <s v="032"/>
  </r>
  <r>
    <s v="APR-26"/>
    <x v="1"/>
    <s v="79010"/>
    <x v="38"/>
    <s v="Travel"/>
    <s v="Travel"/>
    <s v="573"/>
    <s v="UNSG N AZ Gas Cust Serv Mgmt"/>
    <x v="1"/>
    <n v="666.4"/>
    <s v="032"/>
  </r>
  <r>
    <s v="FEB-26"/>
    <x v="1"/>
    <s v="79010"/>
    <x v="38"/>
    <s v="Travel"/>
    <s v="Travel"/>
    <s v="573"/>
    <s v="UNSG N AZ Gas Cust Serv Mgmt"/>
    <x v="1"/>
    <n v="320.58"/>
    <s v="032"/>
  </r>
  <r>
    <s v="JUN-26"/>
    <x v="1"/>
    <s v="79010"/>
    <x v="38"/>
    <s v="Travel"/>
    <s v="Travel"/>
    <s v="573"/>
    <s v="UNSG N AZ Gas Cust Serv Mgmt"/>
    <x v="1"/>
    <n v="832.01"/>
    <s v="032"/>
  </r>
  <r>
    <s v="APR-26"/>
    <x v="1"/>
    <s v="79010"/>
    <x v="38"/>
    <s v="Travel"/>
    <s v="Travel"/>
    <s v="568"/>
    <s v="UNSG KGM Gas Field Service"/>
    <x v="1"/>
    <n v="116.54"/>
    <s v="032"/>
  </r>
  <r>
    <s v="APR-26"/>
    <x v="1"/>
    <s v="79010"/>
    <x v="38"/>
    <s v="Travel"/>
    <s v="Travel"/>
    <s v="564"/>
    <s v="UNSG Cottonwood Gas Const"/>
    <x v="1"/>
    <n v="292.24"/>
    <s v="032"/>
  </r>
  <r>
    <s v="FEB-26"/>
    <x v="1"/>
    <s v="79010"/>
    <x v="38"/>
    <s v="Travel"/>
    <s v="Travel"/>
    <s v="563"/>
    <s v="UNSG Verde Valley Gas Ops Mgt"/>
    <x v="1"/>
    <n v="764.14"/>
    <s v="032"/>
  </r>
  <r>
    <s v="JAN-26"/>
    <x v="1"/>
    <s v="79010"/>
    <x v="38"/>
    <s v="Travel"/>
    <s v="Travel"/>
    <s v="563"/>
    <s v="UNSG Verde Valley Gas Ops Mgt"/>
    <x v="1"/>
    <n v="125.98"/>
    <s v="032"/>
  </r>
  <r>
    <s v="MAR-26"/>
    <x v="1"/>
    <s v="79010"/>
    <x v="38"/>
    <s v="Travel"/>
    <s v="Travel"/>
    <s v="563"/>
    <s v="UNSG Verde Valley Gas Ops Mgt"/>
    <x v="1"/>
    <n v="480.75"/>
    <s v="032"/>
  </r>
  <r>
    <s v="APR-26"/>
    <x v="1"/>
    <s v="79010"/>
    <x v="38"/>
    <s v="Travel"/>
    <s v="Travel"/>
    <s v="561"/>
    <s v="UNSG Prescott Gas Const"/>
    <x v="1"/>
    <n v="389.46"/>
    <s v="032"/>
  </r>
  <r>
    <s v="APR-26"/>
    <x v="1"/>
    <s v="79010"/>
    <x v="38"/>
    <s v="Travel"/>
    <s v="Travel"/>
    <s v="560"/>
    <s v="UNSG Prescott Gas Ops Mgmt"/>
    <x v="1"/>
    <n v="334.81"/>
    <s v="032"/>
  </r>
  <r>
    <s v="MAR-26"/>
    <x v="1"/>
    <s v="79010"/>
    <x v="38"/>
    <s v="Travel"/>
    <s v="Travel"/>
    <s v="560"/>
    <s v="UNSG Prescott Gas Ops Mgmt"/>
    <x v="1"/>
    <n v="1284.92"/>
    <s v="032"/>
  </r>
  <r>
    <s v="FEB-26"/>
    <x v="1"/>
    <s v="79010"/>
    <x v="38"/>
    <s v="Travel"/>
    <s v="Travel"/>
    <s v="559"/>
    <s v="UNSG Show Low Gas Const"/>
    <x v="1"/>
    <n v="138.99"/>
    <s v="032"/>
  </r>
  <r>
    <s v="APR-26"/>
    <x v="1"/>
    <s v="79010"/>
    <x v="38"/>
    <s v="Travel"/>
    <s v="Travel"/>
    <s v="558"/>
    <s v="UNSG Show Low Gas Field Serv"/>
    <x v="1"/>
    <n v="221.83"/>
    <s v="032"/>
  </r>
  <r>
    <s v="JUN-26"/>
    <x v="1"/>
    <s v="79010"/>
    <x v="38"/>
    <s v="Travel"/>
    <s v="Travel"/>
    <s v="558"/>
    <s v="UNSG Show Low Gas Field Serv"/>
    <x v="1"/>
    <n v="189.25"/>
    <s v="032"/>
  </r>
  <r>
    <s v="APR-26"/>
    <x v="1"/>
    <s v="79010"/>
    <x v="38"/>
    <s v="Travel"/>
    <s v="Travel"/>
    <s v="557"/>
    <s v="UNSG Flagstaff Gas Const"/>
    <x v="1"/>
    <n v="335.48"/>
    <s v="032"/>
  </r>
  <r>
    <s v="FEB-26"/>
    <x v="1"/>
    <s v="79010"/>
    <x v="38"/>
    <s v="Travel"/>
    <s v="Travel"/>
    <s v="557"/>
    <s v="UNSG Flagstaff Gas Const"/>
    <x v="1"/>
    <n v="179.35"/>
    <s v="032"/>
  </r>
  <r>
    <s v="APR-26"/>
    <x v="1"/>
    <s v="79010"/>
    <x v="38"/>
    <s v="Travel"/>
    <s v="Travel"/>
    <s v="555"/>
    <s v="UNSG Show Low Gas Ops Mgmt"/>
    <x v="1"/>
    <n v="217.19"/>
    <s v="032"/>
  </r>
  <r>
    <s v="APR-26"/>
    <x v="1"/>
    <s v="79010"/>
    <x v="38"/>
    <s v="Travel"/>
    <s v="Travel"/>
    <s v="554"/>
    <s v="UNSG Flagstaff Gas Field Serv"/>
    <x v="1"/>
    <n v="410.51"/>
    <s v="032"/>
  </r>
  <r>
    <s v="APR-26"/>
    <x v="1"/>
    <s v="79010"/>
    <x v="38"/>
    <s v="Travel"/>
    <s v="Travel"/>
    <s v="553"/>
    <s v="UNSG Flagstaff Gas Ops Mgmt"/>
    <x v="1"/>
    <n v="325.23"/>
    <s v="032"/>
  </r>
  <r>
    <s v="JAN-26"/>
    <x v="1"/>
    <s v="79010"/>
    <x v="38"/>
    <s v="Travel"/>
    <s v="Travel"/>
    <s v="553"/>
    <s v="UNSG Flagstaff Gas Ops Mgmt"/>
    <x v="1"/>
    <n v="63.7"/>
    <s v="032"/>
  </r>
  <r>
    <s v="APR-26"/>
    <x v="1"/>
    <s v="79010"/>
    <x v="38"/>
    <s v="Travel"/>
    <s v="Travel"/>
    <s v="552"/>
    <s v="UNSG Public Awareness"/>
    <x v="1"/>
    <n v="396.81"/>
    <s v="032"/>
  </r>
  <r>
    <s v="JUN-26"/>
    <x v="1"/>
    <s v="79010"/>
    <x v="38"/>
    <s v="Travel"/>
    <s v="Travel"/>
    <s v="552"/>
    <s v="UNSG Public Awareness"/>
    <x v="1"/>
    <n v="208.85"/>
    <s v="032"/>
  </r>
  <r>
    <s v="MAY-26"/>
    <x v="1"/>
    <s v="79010"/>
    <x v="38"/>
    <s v="Travel"/>
    <s v="Travel"/>
    <s v="552"/>
    <s v="UNSG Public Awareness"/>
    <x v="1"/>
    <n v="1133.44"/>
    <s v="032"/>
  </r>
  <r>
    <s v="APR-26"/>
    <x v="1"/>
    <s v="79010"/>
    <x v="38"/>
    <s v="Travel"/>
    <s v="Travel"/>
    <s v="550"/>
    <s v="UNSG Arizona Gas Admin"/>
    <x v="1"/>
    <n v="1402.67"/>
    <s v="032"/>
  </r>
  <r>
    <s v="FEB-26"/>
    <x v="1"/>
    <s v="79010"/>
    <x v="38"/>
    <s v="Travel"/>
    <s v="Travel"/>
    <s v="550"/>
    <s v="UNSG Arizona Gas Admin"/>
    <x v="1"/>
    <n v="360.01"/>
    <s v="032"/>
  </r>
  <r>
    <s v="JAN-26"/>
    <x v="1"/>
    <s v="79010"/>
    <x v="38"/>
    <s v="Travel"/>
    <s v="Travel"/>
    <s v="550"/>
    <s v="UNSG Arizona Gas Admin"/>
    <x v="1"/>
    <n v="1214.02"/>
    <s v="032"/>
  </r>
  <r>
    <s v="JUN-26"/>
    <x v="1"/>
    <s v="79010"/>
    <x v="38"/>
    <s v="Travel"/>
    <s v="Travel"/>
    <s v="550"/>
    <s v="UNSG Arizona Gas Admin"/>
    <x v="1"/>
    <n v="2984.13"/>
    <s v="032"/>
  </r>
  <r>
    <s v="MAY-26"/>
    <x v="1"/>
    <s v="79010"/>
    <x v="38"/>
    <s v="Travel"/>
    <s v="Travel"/>
    <s v="550"/>
    <s v="UNSG Arizona Gas Admin"/>
    <x v="1"/>
    <n v="1701.69"/>
    <s v="032"/>
  </r>
  <r>
    <s v="FEB-26"/>
    <x v="1"/>
    <s v="79010"/>
    <x v="38"/>
    <s v="Travel"/>
    <s v="Travel"/>
    <s v="512"/>
    <s v="UNSE Mohave Elec Admin"/>
    <x v="1"/>
    <n v="10"/>
    <s v="033"/>
  </r>
  <r>
    <s v="JAN-26"/>
    <x v="1"/>
    <s v="79010"/>
    <x v="38"/>
    <s v="Travel"/>
    <s v="Travel"/>
    <s v="512"/>
    <s v="UNSE Mohave Elec Admin"/>
    <x v="1"/>
    <n v="925.7"/>
    <s v="033"/>
  </r>
  <r>
    <s v="FEB-26"/>
    <x v="1"/>
    <s v="79010"/>
    <x v="38"/>
    <m/>
    <s v="Travel"/>
    <s v="381"/>
    <s v="Rates"/>
    <x v="1"/>
    <n v="-40.85"/>
    <s v="002"/>
  </r>
  <r>
    <s v="FEB-26"/>
    <x v="1"/>
    <s v="79010"/>
    <x v="38"/>
    <s v="Travel"/>
    <s v="Travel"/>
    <s v="210"/>
    <s v="Employee &amp; Labor Relations"/>
    <x v="1"/>
    <n v="880.14"/>
    <s v="002"/>
  </r>
  <r>
    <s v="JUN-26"/>
    <x v="1"/>
    <s v="79010"/>
    <x v="38"/>
    <s v="Travel"/>
    <s v="Travel"/>
    <s v="210"/>
    <s v="Employee &amp; Labor Relations"/>
    <x v="1"/>
    <n v="351.95"/>
    <s v="002"/>
  </r>
  <r>
    <s v="MAR-26"/>
    <x v="1"/>
    <s v="79010"/>
    <x v="38"/>
    <s v="Travel"/>
    <s v="Travel"/>
    <s v="210"/>
    <s v="Employee &amp; Labor Relations"/>
    <x v="1"/>
    <n v="37.33"/>
    <s v="002"/>
  </r>
  <r>
    <s v="FEB-26"/>
    <x v="1"/>
    <s v="79010"/>
    <x v="38"/>
    <s v="Travel"/>
    <s v="Travel"/>
    <s v="192"/>
    <s v="UES Support"/>
    <x v="1"/>
    <n v="141.16"/>
    <s v="002"/>
  </r>
  <r>
    <s v="JAN-26"/>
    <x v="1"/>
    <s v="79010"/>
    <x v="38"/>
    <s v="Travel"/>
    <s v="Travel"/>
    <s v="192"/>
    <s v="UES Support"/>
    <x v="1"/>
    <n v="1696.37"/>
    <s v="002"/>
  </r>
  <r>
    <s v="MAR-26"/>
    <x v="1"/>
    <s v="79010"/>
    <x v="38"/>
    <s v="Travel"/>
    <s v="Travel"/>
    <s v="192"/>
    <s v="UES Support"/>
    <x v="1"/>
    <n v="439.4"/>
    <s v="002"/>
  </r>
  <r>
    <s v="FEB-26"/>
    <x v="1"/>
    <s v="79010"/>
    <x v="38"/>
    <m/>
    <s v="Travel"/>
    <s v="140"/>
    <s v="Regulatory Counsel"/>
    <x v="1"/>
    <n v="-44.31"/>
    <s v="002"/>
  </r>
  <r>
    <s v="FEB-26"/>
    <x v="1"/>
    <s v="79010"/>
    <x v="39"/>
    <s v="Mileage Reimbursement"/>
    <s v="Mileage Reimbursement"/>
    <s v="577"/>
    <s v="UNSG Cttnwd Gas Dist Cust Serv"/>
    <x v="1"/>
    <n v="250.85"/>
    <s v="032"/>
  </r>
  <r>
    <s v="FEB-26"/>
    <x v="1"/>
    <s v="79010"/>
    <x v="39"/>
    <s v="Mileage Reimbursement"/>
    <s v="Mileage Reimbursement"/>
    <s v="575"/>
    <s v="UNSG Show Low Gas Cust Acct"/>
    <x v="1"/>
    <n v="408.83"/>
    <s v="032"/>
  </r>
  <r>
    <s v="MAY-26"/>
    <x v="1"/>
    <s v="79010"/>
    <x v="39"/>
    <s v="Mileage Reimbursement"/>
    <s v="Mileage Reimbursement"/>
    <s v="573"/>
    <s v="UNSG N AZ Gas Cust Serv Mgmt"/>
    <x v="1"/>
    <n v="385.99"/>
    <s v="032"/>
  </r>
  <r>
    <s v="FEB-26"/>
    <x v="1"/>
    <s v="79010"/>
    <x v="39"/>
    <s v="Mileage Reimbursement"/>
    <s v="Mileage Reimbursement"/>
    <s v="572"/>
    <s v="UNSG Gas Engineering"/>
    <x v="1"/>
    <n v="46.55"/>
    <s v="032"/>
  </r>
  <r>
    <s v="MAR-26"/>
    <x v="1"/>
    <s v="79010"/>
    <x v="39"/>
    <s v="Mileage Reimbursement"/>
    <s v="Mileage Reimbursement"/>
    <s v="572"/>
    <s v="UNSG Gas Engineering"/>
    <x v="1"/>
    <n v="78.59"/>
    <s v="032"/>
  </r>
  <r>
    <s v="MAR-26"/>
    <x v="1"/>
    <s v="79010"/>
    <x v="39"/>
    <s v="Mileage Reimbursement"/>
    <s v="Mileage Reimbursement"/>
    <s v="512"/>
    <s v="UNSE Mohave Elec Admin"/>
    <x v="1"/>
    <n v="205.8"/>
    <s v="033"/>
  </r>
  <r>
    <s v="FEB-26"/>
    <x v="1"/>
    <s v="79010"/>
    <x v="39"/>
    <m/>
    <s v="Mileage Reimbursement"/>
    <s v="140"/>
    <s v="Regulatory Counsel"/>
    <x v="1"/>
    <n v="-24.33"/>
    <s v="002"/>
  </r>
  <r>
    <s v="JUN-26"/>
    <x v="1"/>
    <s v="79010"/>
    <x v="39"/>
    <s v="Mileage Reimbursement"/>
    <s v="Mileage Reimbursement"/>
    <s v="140"/>
    <s v="Regulatory Counsel"/>
    <x v="1"/>
    <n v="223.37"/>
    <s v="002"/>
  </r>
  <r>
    <s v="MAR-26"/>
    <x v="1"/>
    <s v="79010"/>
    <x v="40"/>
    <s v="Meals &amp; Ent - Discretionary"/>
    <s v="Meals &amp; Ent - Discretionary"/>
    <s v="661"/>
    <s v="SPG Personnel Svcs"/>
    <x v="1"/>
    <n v="109.3"/>
    <s v="002"/>
  </r>
  <r>
    <s v="APR-26"/>
    <x v="1"/>
    <s v="79010"/>
    <x v="40"/>
    <s v="Meals &amp; Ent - Discretionary"/>
    <s v="Meals &amp; Ent - Discretionary"/>
    <s v="597"/>
    <s v="UNS Gas"/>
    <x v="1"/>
    <n v="165.61"/>
    <s v="032"/>
  </r>
  <r>
    <s v="JUN-26"/>
    <x v="1"/>
    <s v="79010"/>
    <x v="40"/>
    <s v="Meals &amp; Ent - Discretionary"/>
    <s v="Meals &amp; Ent - Discretionary"/>
    <s v="593"/>
    <s v="UNSG Gas Operations Mgmt"/>
    <x v="1"/>
    <n v="773.59"/>
    <s v="032"/>
  </r>
  <r>
    <s v="MAY-26"/>
    <x v="1"/>
    <s v="79010"/>
    <x v="40"/>
    <s v="Meals &amp; Ent - Discretionary"/>
    <s v="Meals &amp; Ent - Discretionary"/>
    <s v="593"/>
    <s v="UNSG Gas Operations Mgmt"/>
    <x v="1"/>
    <n v="773.59"/>
    <s v="032"/>
  </r>
  <r>
    <s v="JUN-26"/>
    <x v="1"/>
    <s v="79010"/>
    <x v="40"/>
    <s v="Meals &amp; Ent - Discretionary"/>
    <s v="Meals &amp; Ent - Discretionary"/>
    <s v="592"/>
    <s v="UNSG SC Gas Field Service"/>
    <x v="1"/>
    <n v="135.4"/>
    <s v="032"/>
  </r>
  <r>
    <s v="MAY-26"/>
    <x v="1"/>
    <s v="79010"/>
    <x v="40"/>
    <s v="Meals &amp; Ent - Discretionary"/>
    <s v="Meals &amp; Ent - Discretionary"/>
    <s v="592"/>
    <s v="UNSG SC Gas Field Service"/>
    <x v="1"/>
    <n v="354.6"/>
    <s v="032"/>
  </r>
  <r>
    <s v="APR-26"/>
    <x v="1"/>
    <s v="79010"/>
    <x v="40"/>
    <s v="Meals &amp; Ent - Discretionary"/>
    <s v="Meals &amp; Ent - Discretionary"/>
    <s v="591"/>
    <s v="UNSG Santa Cruz Gas Const"/>
    <x v="1"/>
    <n v="341.52"/>
    <s v="032"/>
  </r>
  <r>
    <s v="FEB-26"/>
    <x v="1"/>
    <s v="79010"/>
    <x v="40"/>
    <s v="Meals &amp; Ent - Discretionary"/>
    <s v="Meals &amp; Ent - Discretionary"/>
    <s v="591"/>
    <s v="UNSG Santa Cruz Gas Const"/>
    <x v="1"/>
    <n v="217.45"/>
    <s v="032"/>
  </r>
  <r>
    <s v="JAN-26"/>
    <x v="1"/>
    <s v="79010"/>
    <x v="40"/>
    <s v="Meals &amp; Ent - Discretionary"/>
    <s v="Meals &amp; Ent - Discretionary"/>
    <s v="591"/>
    <s v="UNSG Santa Cruz Gas Const"/>
    <x v="1"/>
    <n v="131.62"/>
    <s v="032"/>
  </r>
  <r>
    <s v="JUN-26"/>
    <x v="1"/>
    <s v="79010"/>
    <x v="40"/>
    <s v="Meals &amp; Ent - Discretionary"/>
    <s v="Meals &amp; Ent - Discretionary"/>
    <s v="591"/>
    <s v="UNSG Santa Cruz Gas Const"/>
    <x v="1"/>
    <n v="112.36"/>
    <s v="032"/>
  </r>
  <r>
    <s v="MAR-26"/>
    <x v="1"/>
    <s v="79010"/>
    <x v="40"/>
    <s v="Meals &amp; Ent - Discretionary"/>
    <s v="Meals &amp; Ent - Discretionary"/>
    <s v="591"/>
    <s v="UNSG Santa Cruz Gas Const"/>
    <x v="1"/>
    <n v="92.82"/>
    <s v="032"/>
  </r>
  <r>
    <s v="MAY-26"/>
    <x v="1"/>
    <s v="79010"/>
    <x v="40"/>
    <s v="Meals &amp; Ent - Discretionary"/>
    <s v="Meals &amp; Ent - Discretionary"/>
    <s v="591"/>
    <s v="UNSG Santa Cruz Gas Const"/>
    <x v="1"/>
    <n v="117.6"/>
    <s v="032"/>
  </r>
  <r>
    <s v="APR-26"/>
    <x v="1"/>
    <s v="79010"/>
    <x v="40"/>
    <s v="Meals &amp; Ent - Discretionary"/>
    <s v="Meals &amp; Ent - Discretionary"/>
    <s v="590"/>
    <s v="UNSG QA Training"/>
    <x v="1"/>
    <n v="42.71"/>
    <s v="032"/>
  </r>
  <r>
    <s v="MAY-26"/>
    <x v="1"/>
    <s v="79010"/>
    <x v="40"/>
    <s v="Meals &amp; Ent - Discretionary"/>
    <s v="Meals &amp; Ent - Discretionary"/>
    <s v="590"/>
    <s v="UNSG QA Training"/>
    <x v="1"/>
    <n v="49.76"/>
    <s v="032"/>
  </r>
  <r>
    <s v="APR-26"/>
    <x v="1"/>
    <s v="79010"/>
    <x v="40"/>
    <s v="Meals &amp; Ent - Discretionary"/>
    <s v="Meals &amp; Ent - Discretionary"/>
    <s v="586"/>
    <s v="UNSG Arizona Gas Const &amp; Insp"/>
    <x v="1"/>
    <n v="197.9"/>
    <s v="032"/>
  </r>
  <r>
    <s v="APR-26"/>
    <x v="1"/>
    <s v="79010"/>
    <x v="40"/>
    <s v="Meals &amp; Ent - Discretionary"/>
    <s v="Meals &amp; Ent - Discretionary"/>
    <s v="585"/>
    <s v="UNSG Arizona Gas Meas &amp; Press"/>
    <x v="1"/>
    <n v="42.98"/>
    <s v="032"/>
  </r>
  <r>
    <s v="APR-26"/>
    <x v="1"/>
    <s v="79010"/>
    <x v="40"/>
    <s v="Meals &amp; Ent - Discretionary"/>
    <s v="Meals &amp; Ent - Discretionary"/>
    <s v="584"/>
    <s v="UNSG AZ Cathodic Protection"/>
    <x v="1"/>
    <n v="51.48"/>
    <s v="032"/>
  </r>
  <r>
    <s v="APR-26"/>
    <x v="1"/>
    <s v="79010"/>
    <x v="40"/>
    <s v="Meals &amp; Ent - Discretionary"/>
    <s v="Meals &amp; Ent - Discretionary"/>
    <s v="583"/>
    <s v="UNSG Kingman Gas Const"/>
    <x v="1"/>
    <n v="16.27"/>
    <s v="032"/>
  </r>
  <r>
    <s v="MAY-26"/>
    <x v="1"/>
    <s v="79010"/>
    <x v="40"/>
    <s v="Meals &amp; Ent - Discretionary"/>
    <s v="Meals &amp; Ent - Discretionary"/>
    <s v="583"/>
    <s v="UNSG Kingman Gas Const"/>
    <x v="1"/>
    <n v="338.37"/>
    <s v="032"/>
  </r>
  <r>
    <s v="APR-26"/>
    <x v="1"/>
    <s v="79010"/>
    <x v="40"/>
    <s v="Meals &amp; Ent - Discretionary"/>
    <s v="Meals &amp; Ent - Discretionary"/>
    <s v="582"/>
    <s v="UNSG AZ Gas DOT Compliance"/>
    <x v="1"/>
    <n v="33.82"/>
    <s v="032"/>
  </r>
  <r>
    <s v="JUN-26"/>
    <x v="1"/>
    <s v="79010"/>
    <x v="40"/>
    <s v="Meals &amp; Ent - Discretionary"/>
    <s v="Meals &amp; Ent - Discretionary"/>
    <s v="582"/>
    <s v="UNSG AZ Gas DOT Compliance"/>
    <x v="1"/>
    <n v="33.729999999999997"/>
    <s v="032"/>
  </r>
  <r>
    <s v="MAY-26"/>
    <x v="1"/>
    <s v="79010"/>
    <x v="40"/>
    <s v="Meals &amp; Ent - Discretionary"/>
    <s v="Meals &amp; Ent - Discretionary"/>
    <s v="582"/>
    <s v="UNSG AZ Gas DOT Compliance"/>
    <x v="1"/>
    <n v="1504.74"/>
    <s v="032"/>
  </r>
  <r>
    <s v="APR-26"/>
    <x v="1"/>
    <s v="79010"/>
    <x v="40"/>
    <s v="Meals &amp; Ent - Discretionary"/>
    <s v="Meals &amp; Ent - Discretionary"/>
    <s v="573"/>
    <s v="UNSG N AZ Gas Cust Serv Mgmt"/>
    <x v="1"/>
    <n v="144.74"/>
    <s v="032"/>
  </r>
  <r>
    <s v="JUN-26"/>
    <x v="1"/>
    <s v="79010"/>
    <x v="40"/>
    <s v="Meals &amp; Ent - Discretionary"/>
    <s v="Meals &amp; Ent - Discretionary"/>
    <s v="573"/>
    <s v="UNSG N AZ Gas Cust Serv Mgmt"/>
    <x v="1"/>
    <n v="336.07"/>
    <s v="032"/>
  </r>
  <r>
    <s v="JAN-26"/>
    <x v="1"/>
    <s v="79010"/>
    <x v="40"/>
    <s v="Meals &amp; Ent - Discretionary"/>
    <s v="Meals &amp; Ent - Discretionary"/>
    <s v="572"/>
    <s v="UNSG Gas Engineering"/>
    <x v="1"/>
    <n v="22.52"/>
    <s v="032"/>
  </r>
  <r>
    <s v="APR-26"/>
    <x v="1"/>
    <s v="79010"/>
    <x v="40"/>
    <s v="Meals &amp; Ent - Discretionary"/>
    <s v="Meals &amp; Ent - Discretionary"/>
    <s v="570"/>
    <s v="UNSG Lake Havasu Gas Const"/>
    <x v="1"/>
    <n v="139.22"/>
    <s v="032"/>
  </r>
  <r>
    <s v="JAN-26"/>
    <x v="1"/>
    <s v="79010"/>
    <x v="40"/>
    <s v="Meals &amp; Ent - Discretionary"/>
    <s v="Meals &amp; Ent - Discretionary"/>
    <s v="568"/>
    <s v="UNSG KGM Gas Field Service"/>
    <x v="1"/>
    <n v="-1420.25"/>
    <s v="032"/>
  </r>
  <r>
    <s v="APR-26"/>
    <x v="1"/>
    <s v="79010"/>
    <x v="40"/>
    <s v="Meals &amp; Ent - Discretionary"/>
    <s v="Meals &amp; Ent - Discretionary"/>
    <s v="567"/>
    <s v="UNSG KGM Dist Gas Ops Mgmt"/>
    <x v="1"/>
    <n v="102.14"/>
    <s v="032"/>
  </r>
  <r>
    <s v="JUN-26"/>
    <x v="1"/>
    <s v="79010"/>
    <x v="40"/>
    <s v="Meals &amp; Ent - Discretionary"/>
    <s v="Meals &amp; Ent - Discretionary"/>
    <s v="567"/>
    <s v="UNSG KGM Dist Gas Ops Mgmt"/>
    <x v="1"/>
    <n v="196.08"/>
    <s v="032"/>
  </r>
  <r>
    <s v="MAY-26"/>
    <x v="1"/>
    <s v="79010"/>
    <x v="40"/>
    <s v="Meals &amp; Ent - Discretionary"/>
    <s v="Meals &amp; Ent - Discretionary"/>
    <s v="567"/>
    <s v="UNSG KGM Dist Gas Ops Mgmt"/>
    <x v="1"/>
    <n v="186.18"/>
    <s v="032"/>
  </r>
  <r>
    <s v="APR-26"/>
    <x v="1"/>
    <s v="79010"/>
    <x v="40"/>
    <s v="Meals &amp; Ent - Discretionary"/>
    <s v="Meals &amp; Ent - Discretionary"/>
    <s v="565"/>
    <s v="UNSG Cttnwd Gas Field Service"/>
    <x v="1"/>
    <n v="161.53"/>
    <s v="032"/>
  </r>
  <r>
    <s v="JUN-26"/>
    <x v="1"/>
    <s v="79010"/>
    <x v="40"/>
    <s v="Meals &amp; Ent - Discretionary"/>
    <s v="Meals &amp; Ent - Discretionary"/>
    <s v="565"/>
    <s v="UNSG Cttnwd Gas Field Service"/>
    <x v="1"/>
    <n v="93.74"/>
    <s v="032"/>
  </r>
  <r>
    <s v="APR-26"/>
    <x v="1"/>
    <s v="79010"/>
    <x v="40"/>
    <s v="Meals &amp; Ent - Discretionary"/>
    <s v="Meals &amp; Ent - Discretionary"/>
    <s v="564"/>
    <s v="UNSG Cottonwood Gas Const"/>
    <x v="1"/>
    <n v="359.68"/>
    <s v="032"/>
  </r>
  <r>
    <s v="JUN-26"/>
    <x v="1"/>
    <s v="79010"/>
    <x v="40"/>
    <s v="Meals &amp; Ent - Discretionary"/>
    <s v="Meals &amp; Ent - Discretionary"/>
    <s v="563"/>
    <s v="UNSG Verde Valley Gas Ops Mgt"/>
    <x v="1"/>
    <n v="489.42"/>
    <s v="032"/>
  </r>
  <r>
    <s v="MAY-26"/>
    <x v="1"/>
    <s v="79010"/>
    <x v="40"/>
    <s v="Meals &amp; Ent - Discretionary"/>
    <s v="Meals &amp; Ent - Discretionary"/>
    <s v="563"/>
    <s v="UNSG Verde Valley Gas Ops Mgt"/>
    <x v="1"/>
    <n v="199.89"/>
    <s v="032"/>
  </r>
  <r>
    <s v="APR-26"/>
    <x v="1"/>
    <s v="79010"/>
    <x v="40"/>
    <s v="Meals &amp; Ent - Discretionary"/>
    <s v="Meals &amp; Ent - Discretionary"/>
    <s v="560"/>
    <s v="UNSG Prescott Gas Ops Mgmt"/>
    <x v="1"/>
    <n v="283.45999999999998"/>
    <s v="032"/>
  </r>
  <r>
    <s v="APR-26"/>
    <x v="1"/>
    <s v="79010"/>
    <x v="40"/>
    <s v="Meals &amp; Ent - Discretionary"/>
    <s v="Meals &amp; Ent - Discretionary"/>
    <s v="557"/>
    <s v="UNSG Flagstaff Gas Const"/>
    <x v="1"/>
    <n v="85.15"/>
    <s v="032"/>
  </r>
  <r>
    <s v="JAN-26"/>
    <x v="1"/>
    <s v="79010"/>
    <x v="40"/>
    <s v="Meals &amp; Ent - Discretionary"/>
    <s v="Meals &amp; Ent - Discretionary"/>
    <s v="555"/>
    <s v="UNSG Show Low Gas Ops Mgmt"/>
    <x v="1"/>
    <n v="-2729.55"/>
    <s v="032"/>
  </r>
  <r>
    <s v="MAY-26"/>
    <x v="1"/>
    <s v="79010"/>
    <x v="40"/>
    <s v="Meals &amp; Ent - Discretionary"/>
    <s v="Meals &amp; Ent - Discretionary"/>
    <s v="554"/>
    <s v="UNSG Flagstaff Gas Field Serv"/>
    <x v="1"/>
    <n v="56.47"/>
    <s v="032"/>
  </r>
  <r>
    <s v="APR-26"/>
    <x v="1"/>
    <s v="79010"/>
    <x v="40"/>
    <s v="Meals &amp; Ent - Discretionary"/>
    <s v="Meals &amp; Ent - Discretionary"/>
    <s v="553"/>
    <s v="UNSG Flagstaff Gas Ops Mgmt"/>
    <x v="1"/>
    <n v="222.01"/>
    <s v="032"/>
  </r>
  <r>
    <s v="MAY-26"/>
    <x v="1"/>
    <s v="79010"/>
    <x v="40"/>
    <s v="Meals &amp; Ent - Discretionary"/>
    <s v="Meals &amp; Ent - Discretionary"/>
    <s v="552"/>
    <s v="UNSG Public Awareness"/>
    <x v="1"/>
    <n v="65.599999999999994"/>
    <s v="032"/>
  </r>
  <r>
    <s v="APR-26"/>
    <x v="1"/>
    <s v="79010"/>
    <x v="40"/>
    <s v="Meals &amp; Ent - Discretionary"/>
    <s v="Meals &amp; Ent - Discretionary"/>
    <s v="550"/>
    <s v="UNSG Arizona Gas Admin"/>
    <x v="1"/>
    <n v="101.85"/>
    <s v="032"/>
  </r>
  <r>
    <s v="FEB-26"/>
    <x v="1"/>
    <s v="79010"/>
    <x v="40"/>
    <s v="Meals &amp; Ent - Discretionary"/>
    <s v="Meals &amp; Ent - Discretionary"/>
    <s v="550"/>
    <s v="UNSG Arizona Gas Admin"/>
    <x v="1"/>
    <n v="1149.1199999999999"/>
    <s v="032"/>
  </r>
  <r>
    <s v="JUN-26"/>
    <x v="1"/>
    <s v="79010"/>
    <x v="40"/>
    <s v="Meals &amp; Ent - Discretionary"/>
    <s v="Meals &amp; Ent - Discretionary"/>
    <s v="550"/>
    <s v="UNSG Arizona Gas Admin"/>
    <x v="1"/>
    <n v="635.53"/>
    <s v="032"/>
  </r>
  <r>
    <s v="MAR-26"/>
    <x v="1"/>
    <s v="79010"/>
    <x v="40"/>
    <s v="Meals &amp; Ent - Discretionary"/>
    <s v="Meals &amp; Ent - Discretionary"/>
    <s v="550"/>
    <s v="UNSG Arizona Gas Admin"/>
    <x v="1"/>
    <n v="586.02"/>
    <s v="032"/>
  </r>
  <r>
    <s v="MAY-26"/>
    <x v="1"/>
    <s v="79010"/>
    <x v="40"/>
    <s v="Meals &amp; Ent - Discretionary"/>
    <s v="Meals &amp; Ent - Discretionary"/>
    <s v="550"/>
    <s v="UNSG Arizona Gas Admin"/>
    <x v="1"/>
    <n v="908.94"/>
    <s v="032"/>
  </r>
  <r>
    <s v="APR-26"/>
    <x v="1"/>
    <s v="79010"/>
    <x v="40"/>
    <s v="Meals &amp; Ent - Discretionary"/>
    <s v="Meals &amp; Ent - Discretionary"/>
    <s v="513"/>
    <s v="UNSE Mohave Electric Ops Mgmt"/>
    <x v="1"/>
    <n v="762.51"/>
    <s v="033"/>
  </r>
  <r>
    <s v="JUN-26"/>
    <x v="1"/>
    <s v="79010"/>
    <x v="40"/>
    <s v="Meals &amp; Ent - Discretionary"/>
    <s v="Meals &amp; Ent - Discretionary"/>
    <s v="513"/>
    <s v="UNSE Mohave Electric Ops Mgmt"/>
    <x v="1"/>
    <n v="83.38"/>
    <s v="033"/>
  </r>
  <r>
    <s v="FEB-26"/>
    <x v="1"/>
    <s v="79010"/>
    <x v="40"/>
    <s v="Meals &amp; Ent - Discretionary"/>
    <s v="Meals &amp; Ent - Discretionary"/>
    <s v="512"/>
    <s v="UNSE Mohave Elec Admin"/>
    <x v="1"/>
    <n v="2096.12"/>
    <s v="033"/>
  </r>
  <r>
    <s v="JAN-26"/>
    <x v="1"/>
    <s v="79010"/>
    <x v="40"/>
    <s v="Meals &amp; Ent - Discretionary"/>
    <s v="Meals &amp; Ent - Discretionary"/>
    <s v="512"/>
    <s v="UNSE Mohave Elec Admin"/>
    <x v="1"/>
    <n v="48.3"/>
    <s v="033"/>
  </r>
  <r>
    <s v="MAR-26"/>
    <x v="1"/>
    <s v="79010"/>
    <x v="40"/>
    <s v="Meals &amp; Ent - Discretionary"/>
    <s v="Meals &amp; Ent - Discretionary"/>
    <s v="512"/>
    <s v="UNSE Mohave Elec Admin"/>
    <x v="1"/>
    <n v="513.04999999999995"/>
    <s v="033"/>
  </r>
  <r>
    <s v="FEB-26"/>
    <x v="1"/>
    <s v="79010"/>
    <x v="40"/>
    <s v="Meals &amp; Ent - Discretionary"/>
    <s v="Meals &amp; Ent - Discretionary"/>
    <s v="210"/>
    <s v="Employee &amp; Labor Relations"/>
    <x v="1"/>
    <n v="76.67"/>
    <s v="002"/>
  </r>
  <r>
    <s v="JAN-26"/>
    <x v="1"/>
    <s v="79010"/>
    <x v="40"/>
    <s v="Meals &amp; Ent - Discretionary"/>
    <s v="Meals &amp; Ent - Discretionary"/>
    <s v="210"/>
    <s v="Employee &amp; Labor Relations"/>
    <x v="1"/>
    <n v="166.16"/>
    <s v="002"/>
  </r>
  <r>
    <s v="JUN-26"/>
    <x v="1"/>
    <s v="79010"/>
    <x v="40"/>
    <s v="Meals &amp; Ent - Discretionary"/>
    <s v="Meals &amp; Ent - Discretionary"/>
    <s v="210"/>
    <s v="Employee &amp; Labor Relations"/>
    <x v="1"/>
    <n v="10.45"/>
    <s v="002"/>
  </r>
  <r>
    <s v="MAR-26"/>
    <x v="1"/>
    <s v="79010"/>
    <x v="40"/>
    <s v="Meals &amp; Ent - Discretionary"/>
    <s v="Meals &amp; Ent - Discretionary"/>
    <s v="210"/>
    <s v="Employee &amp; Labor Relations"/>
    <x v="1"/>
    <n v="30.48"/>
    <s v="002"/>
  </r>
  <r>
    <s v="FEB-26"/>
    <x v="1"/>
    <s v="79010"/>
    <x v="40"/>
    <s v="Meals &amp; Ent - Discretionary"/>
    <s v="Meals &amp; Ent - Discretionary"/>
    <s v="192"/>
    <s v="UES Support"/>
    <x v="1"/>
    <n v="176.58"/>
    <s v="002"/>
  </r>
  <r>
    <s v="JAN-26"/>
    <x v="1"/>
    <s v="79010"/>
    <x v="40"/>
    <s v="Meals &amp; Ent - Discretionary"/>
    <s v="Meals &amp; Ent - Discretionary"/>
    <s v="192"/>
    <s v="UES Support"/>
    <x v="1"/>
    <n v="91.84"/>
    <s v="002"/>
  </r>
  <r>
    <s v="MAR-26"/>
    <x v="1"/>
    <s v="79010"/>
    <x v="40"/>
    <s v="Meals &amp; Ent - Discretionary"/>
    <s v="Meals &amp; Ent - Discretionary"/>
    <s v="192"/>
    <s v="UES Support"/>
    <x v="1"/>
    <n v="53.59"/>
    <s v="002"/>
  </r>
  <r>
    <s v="FEB-26"/>
    <x v="1"/>
    <s v="79010"/>
    <x v="40"/>
    <m/>
    <s v="Meals &amp; Ent - Discretionary"/>
    <s v="140"/>
    <s v="Regulatory Counsel"/>
    <x v="1"/>
    <n v="-20.92"/>
    <s v="002"/>
  </r>
  <r>
    <s v="JAN-26"/>
    <x v="1"/>
    <s v="79010"/>
    <x v="41"/>
    <s v="Travel - Non-Discretionary"/>
    <s v="Travel - Non-Discretionary"/>
    <s v="591"/>
    <s v="UNSG Santa Cruz Gas Const"/>
    <x v="1"/>
    <n v="296.73"/>
    <s v="032"/>
  </r>
  <r>
    <s v="FEB-26"/>
    <x v="1"/>
    <s v="79010"/>
    <x v="41"/>
    <s v="Travel - Non-Discretionary"/>
    <s v="Travel - Non-Discretionary"/>
    <s v="590"/>
    <s v="UNSG QA Training"/>
    <x v="1"/>
    <n v="6562.54"/>
    <s v="032"/>
  </r>
  <r>
    <s v="JAN-26"/>
    <x v="1"/>
    <s v="79010"/>
    <x v="41"/>
    <s v="Travel - Non-Discretionary"/>
    <s v="Travel - Non-Discretionary"/>
    <s v="590"/>
    <s v="UNSG QA Training"/>
    <x v="1"/>
    <n v="1478.74"/>
    <s v="032"/>
  </r>
  <r>
    <s v="MAR-26"/>
    <x v="1"/>
    <s v="79010"/>
    <x v="41"/>
    <s v="Travel - Non-Discretionary"/>
    <s v="Travel - Non-Discretionary"/>
    <s v="590"/>
    <s v="UNSG QA Training"/>
    <x v="1"/>
    <n v="2640.68"/>
    <s v="032"/>
  </r>
  <r>
    <s v="APR-26"/>
    <x v="1"/>
    <s v="79010"/>
    <x v="41"/>
    <s v="Travel - Non-Discretionary"/>
    <s v="Travel - Non-Discretionary"/>
    <s v="586"/>
    <s v="UNSG Arizona Gas Const &amp; Insp"/>
    <x v="1"/>
    <n v="605.79999999999995"/>
    <s v="032"/>
  </r>
  <r>
    <s v="FEB-26"/>
    <x v="1"/>
    <s v="79010"/>
    <x v="41"/>
    <s v="Travel - Non-Discretionary"/>
    <s v="Travel - Non-Discretionary"/>
    <s v="586"/>
    <s v="UNSG Arizona Gas Const &amp; Insp"/>
    <x v="1"/>
    <n v="980.12"/>
    <s v="032"/>
  </r>
  <r>
    <s v="JAN-26"/>
    <x v="1"/>
    <s v="79010"/>
    <x v="41"/>
    <s v="Travel - Non-Discretionary"/>
    <s v="Travel - Non-Discretionary"/>
    <s v="586"/>
    <s v="UNSG Arizona Gas Const &amp; Insp"/>
    <x v="1"/>
    <n v="148.07"/>
    <s v="032"/>
  </r>
  <r>
    <s v="MAR-26"/>
    <x v="1"/>
    <s v="79010"/>
    <x v="41"/>
    <s v="Travel - Non-Discretionary"/>
    <s v="Travel - Non-Discretionary"/>
    <s v="586"/>
    <s v="UNSG Arizona Gas Const &amp; Insp"/>
    <x v="1"/>
    <n v="387.73"/>
    <s v="032"/>
  </r>
  <r>
    <s v="APR-26"/>
    <x v="1"/>
    <s v="79010"/>
    <x v="41"/>
    <s v="Travel - Non-Discretionary"/>
    <s v="Travel - Non-Discretionary"/>
    <s v="585"/>
    <s v="UNSG Arizona Gas Meas &amp; Press"/>
    <x v="1"/>
    <n v="242.57"/>
    <s v="032"/>
  </r>
  <r>
    <s v="FEB-26"/>
    <x v="1"/>
    <s v="79010"/>
    <x v="41"/>
    <s v="Travel - Non-Discretionary"/>
    <s v="Travel - Non-Discretionary"/>
    <s v="585"/>
    <s v="UNSG Arizona Gas Meas &amp; Press"/>
    <x v="1"/>
    <n v="1771.36"/>
    <s v="032"/>
  </r>
  <r>
    <s v="JAN-26"/>
    <x v="1"/>
    <s v="79010"/>
    <x v="41"/>
    <s v="Travel - Non-Discretionary"/>
    <s v="Travel - Non-Discretionary"/>
    <s v="585"/>
    <s v="UNSG Arizona Gas Meas &amp; Press"/>
    <x v="1"/>
    <n v="2396.17"/>
    <s v="032"/>
  </r>
  <r>
    <s v="JUN-26"/>
    <x v="1"/>
    <s v="79010"/>
    <x v="41"/>
    <s v="Travel - Non-Discretionary"/>
    <s v="Travel - Non-Discretionary"/>
    <s v="585"/>
    <s v="UNSG Arizona Gas Meas &amp; Press"/>
    <x v="1"/>
    <n v="156.04"/>
    <s v="032"/>
  </r>
  <r>
    <s v="MAR-26"/>
    <x v="1"/>
    <s v="79010"/>
    <x v="41"/>
    <s v="Travel - Non-Discretionary"/>
    <s v="Travel - Non-Discretionary"/>
    <s v="585"/>
    <s v="UNSG Arizona Gas Meas &amp; Press"/>
    <x v="1"/>
    <n v="794.79"/>
    <s v="032"/>
  </r>
  <r>
    <s v="FEB-26"/>
    <x v="1"/>
    <s v="79010"/>
    <x v="41"/>
    <s v="Travel - Non-Discretionary"/>
    <s v="Travel - Non-Discretionary"/>
    <s v="584"/>
    <s v="UNSG AZ Cathodic Protection"/>
    <x v="1"/>
    <n v="1699.47"/>
    <s v="032"/>
  </r>
  <r>
    <s v="MAY-26"/>
    <x v="1"/>
    <s v="79010"/>
    <x v="41"/>
    <s v="Travel - Non-Discretionary"/>
    <s v="Travel - Non-Discretionary"/>
    <s v="584"/>
    <s v="UNSG AZ Cathodic Protection"/>
    <x v="1"/>
    <n v="299.55"/>
    <s v="032"/>
  </r>
  <r>
    <s v="APR-26"/>
    <x v="1"/>
    <s v="79010"/>
    <x v="41"/>
    <s v="Travel - Non-Discretionary"/>
    <s v="Travel - Non-Discretionary"/>
    <s v="583"/>
    <s v="UNSG Kingman Gas Const"/>
    <x v="1"/>
    <n v="103.73"/>
    <s v="032"/>
  </r>
  <r>
    <s v="FEB-26"/>
    <x v="1"/>
    <s v="79010"/>
    <x v="41"/>
    <s v="Travel - Non-Discretionary"/>
    <s v="Travel - Non-Discretionary"/>
    <s v="582"/>
    <s v="UNSG AZ Gas DOT Compliance"/>
    <x v="1"/>
    <n v="1779.79"/>
    <s v="032"/>
  </r>
  <r>
    <s v="MAR-26"/>
    <x v="1"/>
    <s v="79010"/>
    <x v="41"/>
    <s v="Travel - Non-Discretionary"/>
    <s v="Travel - Non-Discretionary"/>
    <s v="582"/>
    <s v="UNSG AZ Gas DOT Compliance"/>
    <x v="1"/>
    <n v="892.19"/>
    <s v="032"/>
  </r>
  <r>
    <s v="FEB-26"/>
    <x v="1"/>
    <s v="79010"/>
    <x v="41"/>
    <s v="Travel - Non-Discretionary"/>
    <s v="Travel - Non-Discretionary"/>
    <s v="577"/>
    <s v="UNSG Cttnwd Gas Dist Cust Serv"/>
    <x v="1"/>
    <n v="266.56"/>
    <s v="032"/>
  </r>
  <r>
    <s v="MAR-26"/>
    <x v="1"/>
    <s v="79010"/>
    <x v="41"/>
    <s v="Travel - Non-Discretionary"/>
    <s v="Travel - Non-Discretionary"/>
    <s v="577"/>
    <s v="UNSG Cttnwd Gas Dist Cust Serv"/>
    <x v="1"/>
    <n v="15.54"/>
    <s v="032"/>
  </r>
  <r>
    <s v="FEB-26"/>
    <x v="1"/>
    <s v="79010"/>
    <x v="41"/>
    <s v="Travel - Non-Discretionary"/>
    <s v="Travel - Non-Discretionary"/>
    <s v="576"/>
    <s v="UNSG Pres Gas Dist Cust Serv"/>
    <x v="1"/>
    <n v="266.56"/>
    <s v="032"/>
  </r>
  <r>
    <s v="FEB-26"/>
    <x v="1"/>
    <s v="79010"/>
    <x v="41"/>
    <s v="Travel - Non-Discretionary"/>
    <s v="Travel - Non-Discretionary"/>
    <s v="575"/>
    <s v="UNSG Show Low Gas Cust Acct"/>
    <x v="1"/>
    <n v="266.56"/>
    <s v="032"/>
  </r>
  <r>
    <s v="FEB-26"/>
    <x v="1"/>
    <s v="79010"/>
    <x v="41"/>
    <s v="Travel - Non-Discretionary"/>
    <s v="Travel - Non-Discretionary"/>
    <s v="574"/>
    <s v="UNSG Flag Gas Dist Cust Serv"/>
    <x v="1"/>
    <n v="533.12"/>
    <s v="032"/>
  </r>
  <r>
    <s v="FEB-26"/>
    <x v="1"/>
    <s v="79010"/>
    <x v="41"/>
    <s v="Travel - Non-Discretionary"/>
    <s v="Travel - Non-Discretionary"/>
    <s v="573"/>
    <s v="UNSG N AZ Gas Cust Serv Mgmt"/>
    <x v="1"/>
    <n v="266.56"/>
    <s v="032"/>
  </r>
  <r>
    <s v="MAR-26"/>
    <x v="1"/>
    <s v="79010"/>
    <x v="41"/>
    <s v="Travel - Non-Discretionary"/>
    <s v="Travel - Non-Discretionary"/>
    <s v="573"/>
    <s v="UNSG N AZ Gas Cust Serv Mgmt"/>
    <x v="1"/>
    <n v="399.84"/>
    <s v="032"/>
  </r>
  <r>
    <s v="APR-26"/>
    <x v="1"/>
    <s v="79010"/>
    <x v="41"/>
    <s v="Travel - Non-Discretionary"/>
    <s v="Travel - Non-Discretionary"/>
    <s v="572"/>
    <s v="UNSG Gas Engineering"/>
    <x v="1"/>
    <n v="896.64"/>
    <s v="032"/>
  </r>
  <r>
    <s v="FEB-26"/>
    <x v="1"/>
    <s v="79010"/>
    <x v="41"/>
    <s v="Travel - Non-Discretionary"/>
    <s v="Travel - Non-Discretionary"/>
    <s v="572"/>
    <s v="UNSG Gas Engineering"/>
    <x v="1"/>
    <n v="228.02"/>
    <s v="032"/>
  </r>
  <r>
    <s v="MAR-26"/>
    <x v="1"/>
    <s v="79010"/>
    <x v="41"/>
    <s v="Travel - Non-Discretionary"/>
    <s v="Travel - Non-Discretionary"/>
    <s v="572"/>
    <s v="UNSG Gas Engineering"/>
    <x v="1"/>
    <n v="701.77"/>
    <s v="032"/>
  </r>
  <r>
    <s v="JAN-26"/>
    <x v="1"/>
    <s v="79010"/>
    <x v="41"/>
    <s v="Travel - Non-Discretionary"/>
    <s v="Travel - Non-Discretionary"/>
    <s v="570"/>
    <s v="UNSG Lake Havasu Gas Const"/>
    <x v="1"/>
    <n v="285.14"/>
    <s v="032"/>
  </r>
  <r>
    <s v="JAN-26"/>
    <x v="1"/>
    <s v="79010"/>
    <x v="41"/>
    <s v="Travel - Non-Discretionary"/>
    <s v="Travel - Non-Discretionary"/>
    <s v="568"/>
    <s v="UNSG KGM Gas Field Service"/>
    <x v="1"/>
    <n v="213.2"/>
    <s v="032"/>
  </r>
  <r>
    <s v="JAN-26"/>
    <x v="1"/>
    <s v="79010"/>
    <x v="41"/>
    <s v="Travel - Non-Discretionary"/>
    <s v="Travel - Non-Discretionary"/>
    <s v="567"/>
    <s v="UNSG KGM Dist Gas Ops Mgmt"/>
    <x v="1"/>
    <n v="184.11"/>
    <s v="032"/>
  </r>
  <r>
    <s v="MAR-26"/>
    <x v="1"/>
    <s v="79010"/>
    <x v="41"/>
    <s v="Travel - Non-Discretionary"/>
    <s v="Travel - Non-Discretionary"/>
    <s v="567"/>
    <s v="UNSG KGM Dist Gas Ops Mgmt"/>
    <x v="1"/>
    <n v="282.56"/>
    <s v="032"/>
  </r>
  <r>
    <s v="FEB-26"/>
    <x v="1"/>
    <s v="79010"/>
    <x v="41"/>
    <s v="Travel - Non-Discretionary"/>
    <s v="Travel - Non-Discretionary"/>
    <s v="565"/>
    <s v="UNSG Cttnwd Gas Field Service"/>
    <x v="1"/>
    <n v="202.19"/>
    <s v="032"/>
  </r>
  <r>
    <s v="MAY-26"/>
    <x v="1"/>
    <s v="79010"/>
    <x v="41"/>
    <s v="Travel - Non-Discretionary"/>
    <s v="Travel - Non-Discretionary"/>
    <s v="565"/>
    <s v="UNSG Cttnwd Gas Field Service"/>
    <x v="1"/>
    <n v="954.6"/>
    <s v="032"/>
  </r>
  <r>
    <s v="APR-26"/>
    <x v="1"/>
    <s v="79010"/>
    <x v="41"/>
    <s v="Travel - Non-Discretionary"/>
    <s v="Travel - Non-Discretionary"/>
    <s v="564"/>
    <s v="UNSG Cottonwood Gas Const"/>
    <x v="1"/>
    <n v="603.96"/>
    <s v="032"/>
  </r>
  <r>
    <s v="JUN-26"/>
    <x v="1"/>
    <s v="79010"/>
    <x v="41"/>
    <s v="Travel - Non-Discretionary"/>
    <s v="Travel - Non-Discretionary"/>
    <s v="564"/>
    <s v="UNSG Cottonwood Gas Const"/>
    <x v="1"/>
    <n v="797.81"/>
    <s v="032"/>
  </r>
  <r>
    <s v="MAY-26"/>
    <x v="1"/>
    <s v="79010"/>
    <x v="41"/>
    <s v="Travel - Non-Discretionary"/>
    <s v="Travel - Non-Discretionary"/>
    <s v="564"/>
    <s v="UNSG Cottonwood Gas Const"/>
    <x v="1"/>
    <n v="213.3"/>
    <s v="032"/>
  </r>
  <r>
    <s v="MAR-26"/>
    <x v="1"/>
    <s v="79010"/>
    <x v="41"/>
    <s v="Travel - Non-Discretionary"/>
    <s v="Travel - Non-Discretionary"/>
    <s v="562"/>
    <s v="UNSG Prescott Gas Field Serv"/>
    <x v="1"/>
    <n v="439.08"/>
    <s v="032"/>
  </r>
  <r>
    <s v="APR-26"/>
    <x v="1"/>
    <s v="79010"/>
    <x v="41"/>
    <s v="Travel - Non-Discretionary"/>
    <s v="Travel - Non-Discretionary"/>
    <s v="561"/>
    <s v="UNSG Prescott Gas Const"/>
    <x v="1"/>
    <n v="236.82"/>
    <s v="032"/>
  </r>
  <r>
    <s v="MAR-26"/>
    <x v="1"/>
    <s v="79010"/>
    <x v="41"/>
    <s v="Travel - Non-Discretionary"/>
    <s v="Travel - Non-Discretionary"/>
    <s v="561"/>
    <s v="UNSG Prescott Gas Const"/>
    <x v="1"/>
    <n v="331.13"/>
    <s v="032"/>
  </r>
  <r>
    <s v="MAR-26"/>
    <x v="1"/>
    <s v="79010"/>
    <x v="41"/>
    <s v="Travel - Non-Discretionary"/>
    <s v="Travel - Non-Discretionary"/>
    <s v="560"/>
    <s v="UNSG Prescott Gas Ops Mgmt"/>
    <x v="1"/>
    <n v="1236.68"/>
    <s v="032"/>
  </r>
  <r>
    <s v="APR-26"/>
    <x v="1"/>
    <s v="79010"/>
    <x v="41"/>
    <s v="Travel - Non-Discretionary"/>
    <s v="Travel - Non-Discretionary"/>
    <s v="559"/>
    <s v="UNSG Show Low Gas Const"/>
    <x v="1"/>
    <n v="230.34"/>
    <s v="032"/>
  </r>
  <r>
    <s v="FEB-26"/>
    <x v="1"/>
    <s v="79010"/>
    <x v="41"/>
    <s v="Travel - Non-Discretionary"/>
    <s v="Travel - Non-Discretionary"/>
    <s v="558"/>
    <s v="UNSG Show Low Gas Field Serv"/>
    <x v="1"/>
    <n v="969"/>
    <s v="032"/>
  </r>
  <r>
    <s v="JAN-26"/>
    <x v="1"/>
    <s v="79010"/>
    <x v="41"/>
    <s v="Travel - Non-Discretionary"/>
    <s v="Travel - Non-Discretionary"/>
    <s v="558"/>
    <s v="UNSG Show Low Gas Field Serv"/>
    <x v="1"/>
    <n v="151.58000000000001"/>
    <s v="032"/>
  </r>
  <r>
    <s v="MAR-26"/>
    <x v="1"/>
    <s v="79010"/>
    <x v="41"/>
    <s v="Travel - Non-Discretionary"/>
    <s v="Travel - Non-Discretionary"/>
    <s v="558"/>
    <s v="UNSG Show Low Gas Field Serv"/>
    <x v="1"/>
    <n v="549.23"/>
    <s v="032"/>
  </r>
  <r>
    <s v="MAR-26"/>
    <x v="1"/>
    <s v="79010"/>
    <x v="41"/>
    <s v="Travel - Non-Discretionary"/>
    <s v="Travel - Non-Discretionary"/>
    <s v="557"/>
    <s v="UNSG Flagstaff Gas Const"/>
    <x v="1"/>
    <n v="16.8"/>
    <s v="032"/>
  </r>
  <r>
    <s v="APR-26"/>
    <x v="1"/>
    <s v="79010"/>
    <x v="41"/>
    <s v="Travel - Non-Discretionary"/>
    <s v="Travel - Non-Discretionary"/>
    <s v="554"/>
    <s v="UNSG Flagstaff Gas Field Serv"/>
    <x v="1"/>
    <n v="132.4"/>
    <s v="032"/>
  </r>
  <r>
    <s v="MAR-26"/>
    <x v="1"/>
    <s v="79010"/>
    <x v="41"/>
    <s v="Travel - Non-Discretionary"/>
    <s v="Travel - Non-Discretionary"/>
    <s v="554"/>
    <s v="UNSG Flagstaff Gas Field Serv"/>
    <x v="1"/>
    <n v="25.88"/>
    <s v="032"/>
  </r>
  <r>
    <s v="APR-26"/>
    <x v="1"/>
    <s v="79010"/>
    <x v="41"/>
    <s v="Travel - Non-Discretionary"/>
    <s v="Travel - Non-Discretionary"/>
    <s v="553"/>
    <s v="UNSG Flagstaff Gas Ops Mgmt"/>
    <x v="1"/>
    <n v="274.49"/>
    <s v="032"/>
  </r>
  <r>
    <s v="FEB-26"/>
    <x v="1"/>
    <s v="79010"/>
    <x v="41"/>
    <s v="Travel - Non-Discretionary"/>
    <s v="Travel - Non-Discretionary"/>
    <s v="550"/>
    <s v="UNSG Arizona Gas Admin"/>
    <x v="1"/>
    <n v="2647.54"/>
    <s v="032"/>
  </r>
  <r>
    <s v="JAN-26"/>
    <x v="1"/>
    <s v="79010"/>
    <x v="41"/>
    <s v="Travel - Non-Discretionary"/>
    <s v="Travel - Non-Discretionary"/>
    <s v="550"/>
    <s v="UNSG Arizona Gas Admin"/>
    <x v="1"/>
    <n v="152.32"/>
    <s v="032"/>
  </r>
  <r>
    <s v="JUN-26"/>
    <x v="1"/>
    <s v="79010"/>
    <x v="41"/>
    <s v="Travel - Non-Discretionary"/>
    <s v="Travel - Non-Discretionary"/>
    <s v="550"/>
    <s v="UNSG Arizona Gas Admin"/>
    <x v="1"/>
    <n v="-135.94999999999999"/>
    <s v="032"/>
  </r>
  <r>
    <s v="MAR-26"/>
    <x v="1"/>
    <s v="79010"/>
    <x v="41"/>
    <s v="Travel - Non-Discretionary"/>
    <s v="Travel - Non-Discretionary"/>
    <s v="550"/>
    <s v="UNSG Arizona Gas Admin"/>
    <x v="1"/>
    <n v="2457.33"/>
    <s v="032"/>
  </r>
  <r>
    <s v="MAY-26"/>
    <x v="1"/>
    <s v="79010"/>
    <x v="41"/>
    <s v="Travel - Non-Discretionary"/>
    <s v="Travel - Non-Discretionary"/>
    <s v="550"/>
    <s v="UNSG Arizona Gas Admin"/>
    <x v="1"/>
    <n v="1617.99"/>
    <s v="032"/>
  </r>
  <r>
    <s v="APR-26"/>
    <x v="1"/>
    <s v="79010"/>
    <x v="41"/>
    <s v="Travel - Non-Discretionary"/>
    <s v="Travel - Non-Discretionary"/>
    <s v="513"/>
    <s v="UNSE Mohave Electric Ops Mgmt"/>
    <x v="1"/>
    <n v="1253.8"/>
    <s v="033"/>
  </r>
  <r>
    <s v="JUN-26"/>
    <x v="1"/>
    <s v="79010"/>
    <x v="41"/>
    <s v="Travel - Non-Discretionary"/>
    <s v="Travel - Non-Discretionary"/>
    <s v="513"/>
    <s v="UNSE Mohave Electric Ops Mgmt"/>
    <x v="1"/>
    <n v="1227.28"/>
    <s v="033"/>
  </r>
  <r>
    <s v="MAY-26"/>
    <x v="1"/>
    <s v="79010"/>
    <x v="41"/>
    <s v="Travel - Non-Discretionary"/>
    <s v="Travel - Non-Discretionary"/>
    <s v="513"/>
    <s v="UNSE Mohave Electric Ops Mgmt"/>
    <x v="1"/>
    <n v="133.84"/>
    <s v="033"/>
  </r>
  <r>
    <s v="MAY-26"/>
    <x v="1"/>
    <s v="79010"/>
    <x v="41"/>
    <s v="Travel - Non-Discretionary"/>
    <s v="Travel - Non-Discretionary"/>
    <s v="512"/>
    <s v="UNSE Mohave Elec Admin"/>
    <x v="1"/>
    <n v="280.08999999999997"/>
    <s v="033"/>
  </r>
  <r>
    <s v="JUN-26"/>
    <x v="1"/>
    <s v="79010"/>
    <x v="42"/>
    <s v="Meals &amp; Ent - NonDiscretionary"/>
    <s v="Meals &amp; Ent - NonDiscretionary"/>
    <s v="593"/>
    <s v="UNSG Gas Operations Mgmt"/>
    <x v="1"/>
    <n v="913.07"/>
    <s v="032"/>
  </r>
  <r>
    <s v="FEB-26"/>
    <x v="1"/>
    <s v="79010"/>
    <x v="42"/>
    <s v="Meals &amp; Ent - NonDiscretionary"/>
    <s v="Meals &amp; Ent - NonDiscretionary"/>
    <s v="591"/>
    <s v="UNSG Santa Cruz Gas Const"/>
    <x v="1"/>
    <n v="523.86"/>
    <s v="032"/>
  </r>
  <r>
    <s v="JAN-26"/>
    <x v="1"/>
    <s v="79010"/>
    <x v="42"/>
    <s v="Meals &amp; Ent - NonDiscretionary"/>
    <s v="Meals &amp; Ent - NonDiscretionary"/>
    <s v="591"/>
    <s v="UNSG Santa Cruz Gas Const"/>
    <x v="1"/>
    <n v="60.45"/>
    <s v="032"/>
  </r>
  <r>
    <s v="JUN-26"/>
    <x v="1"/>
    <s v="79010"/>
    <x v="42"/>
    <s v="Meals &amp; Ent - NonDiscretionary"/>
    <s v="Meals &amp; Ent - NonDiscretionary"/>
    <s v="591"/>
    <s v="UNSG Santa Cruz Gas Const"/>
    <x v="1"/>
    <n v="26.23"/>
    <s v="032"/>
  </r>
  <r>
    <s v="APR-26"/>
    <x v="1"/>
    <s v="79010"/>
    <x v="42"/>
    <s v="Meals &amp; Ent - NonDiscretionary"/>
    <s v="Meals &amp; Ent - NonDiscretionary"/>
    <s v="590"/>
    <s v="UNSG QA Training"/>
    <x v="1"/>
    <n v="581.89"/>
    <s v="032"/>
  </r>
  <r>
    <s v="FEB-26"/>
    <x v="1"/>
    <s v="79010"/>
    <x v="42"/>
    <s v="Meals &amp; Ent - NonDiscretionary"/>
    <s v="Meals &amp; Ent - NonDiscretionary"/>
    <s v="590"/>
    <s v="UNSG QA Training"/>
    <x v="1"/>
    <n v="1478.65"/>
    <s v="032"/>
  </r>
  <r>
    <s v="JAN-26"/>
    <x v="1"/>
    <s v="79010"/>
    <x v="42"/>
    <s v="Meals &amp; Ent - NonDiscretionary"/>
    <s v="Meals &amp; Ent - NonDiscretionary"/>
    <s v="590"/>
    <s v="UNSG QA Training"/>
    <x v="1"/>
    <n v="503.62"/>
    <s v="032"/>
  </r>
  <r>
    <s v="JUN-26"/>
    <x v="1"/>
    <s v="79010"/>
    <x v="42"/>
    <s v="Meals &amp; Ent - NonDiscretionary"/>
    <s v="Meals &amp; Ent - NonDiscretionary"/>
    <s v="590"/>
    <s v="UNSG QA Training"/>
    <x v="1"/>
    <n v="253.17"/>
    <s v="032"/>
  </r>
  <r>
    <s v="MAR-26"/>
    <x v="1"/>
    <s v="79010"/>
    <x v="42"/>
    <s v="Meals &amp; Ent - NonDiscretionary"/>
    <s v="Meals &amp; Ent - NonDiscretionary"/>
    <s v="590"/>
    <s v="UNSG QA Training"/>
    <x v="1"/>
    <n v="785.58"/>
    <s v="032"/>
  </r>
  <r>
    <s v="MAY-26"/>
    <x v="1"/>
    <s v="79010"/>
    <x v="42"/>
    <s v="Meals &amp; Ent - NonDiscretionary"/>
    <s v="Meals &amp; Ent - NonDiscretionary"/>
    <s v="590"/>
    <s v="UNSG QA Training"/>
    <x v="1"/>
    <n v="68.75"/>
    <s v="032"/>
  </r>
  <r>
    <s v="FEB-26"/>
    <x v="1"/>
    <s v="79010"/>
    <x v="42"/>
    <s v="Meals &amp; Ent - NonDiscretionary"/>
    <s v="Meals &amp; Ent - NonDiscretionary"/>
    <s v="589"/>
    <s v="UNSG AZ Gas IT Support"/>
    <x v="1"/>
    <n v="96"/>
    <s v="032"/>
  </r>
  <r>
    <s v="JAN-26"/>
    <x v="1"/>
    <s v="79010"/>
    <x v="42"/>
    <s v="Meals &amp; Ent - NonDiscretionary"/>
    <s v="Meals &amp; Ent - NonDiscretionary"/>
    <s v="589"/>
    <s v="UNSG AZ Gas IT Support"/>
    <x v="1"/>
    <n v="97.26"/>
    <s v="032"/>
  </r>
  <r>
    <s v="MAR-26"/>
    <x v="1"/>
    <s v="79010"/>
    <x v="42"/>
    <s v="Meals &amp; Ent - NonDiscretionary"/>
    <s v="Meals &amp; Ent - NonDiscretionary"/>
    <s v="589"/>
    <s v="UNSG AZ Gas IT Support"/>
    <x v="1"/>
    <n v="221.91"/>
    <s v="032"/>
  </r>
  <r>
    <s v="MAY-26"/>
    <x v="1"/>
    <s v="79010"/>
    <x v="42"/>
    <s v="Meals &amp; Ent - NonDiscretionary"/>
    <s v="Meals &amp; Ent - NonDiscretionary"/>
    <s v="589"/>
    <s v="UNSG AZ Gas IT Support"/>
    <x v="1"/>
    <n v="125.86"/>
    <s v="032"/>
  </r>
  <r>
    <s v="APR-26"/>
    <x v="1"/>
    <s v="79010"/>
    <x v="42"/>
    <s v="Meals &amp; Ent - NonDiscretionary"/>
    <s v="Meals &amp; Ent - NonDiscretionary"/>
    <s v="586"/>
    <s v="UNSG Arizona Gas Const &amp; Insp"/>
    <x v="1"/>
    <n v="199.51"/>
    <s v="032"/>
  </r>
  <r>
    <s v="FEB-26"/>
    <x v="1"/>
    <s v="79010"/>
    <x v="42"/>
    <s v="Meals &amp; Ent - NonDiscretionary"/>
    <s v="Meals &amp; Ent - NonDiscretionary"/>
    <s v="586"/>
    <s v="UNSG Arizona Gas Const &amp; Insp"/>
    <x v="1"/>
    <n v="189.82"/>
    <s v="032"/>
  </r>
  <r>
    <s v="JAN-26"/>
    <x v="1"/>
    <s v="79010"/>
    <x v="42"/>
    <s v="Meals &amp; Ent - NonDiscretionary"/>
    <s v="Meals &amp; Ent - NonDiscretionary"/>
    <s v="586"/>
    <s v="UNSG Arizona Gas Const &amp; Insp"/>
    <x v="1"/>
    <n v="327.69"/>
    <s v="032"/>
  </r>
  <r>
    <s v="JUN-26"/>
    <x v="1"/>
    <s v="79010"/>
    <x v="42"/>
    <s v="Meals &amp; Ent - NonDiscretionary"/>
    <s v="Meals &amp; Ent - NonDiscretionary"/>
    <s v="586"/>
    <s v="UNSG Arizona Gas Const &amp; Insp"/>
    <x v="1"/>
    <n v="51.93"/>
    <s v="032"/>
  </r>
  <r>
    <s v="MAR-26"/>
    <x v="1"/>
    <s v="79010"/>
    <x v="42"/>
    <s v="Meals &amp; Ent - NonDiscretionary"/>
    <s v="Meals &amp; Ent - NonDiscretionary"/>
    <s v="586"/>
    <s v="UNSG Arizona Gas Const &amp; Insp"/>
    <x v="1"/>
    <n v="319.81"/>
    <s v="032"/>
  </r>
  <r>
    <s v="MAY-26"/>
    <x v="1"/>
    <s v="79010"/>
    <x v="42"/>
    <s v="Meals &amp; Ent - NonDiscretionary"/>
    <s v="Meals &amp; Ent - NonDiscretionary"/>
    <s v="586"/>
    <s v="UNSG Arizona Gas Const &amp; Insp"/>
    <x v="1"/>
    <n v="266.87"/>
    <s v="032"/>
  </r>
  <r>
    <s v="APR-26"/>
    <x v="1"/>
    <s v="79010"/>
    <x v="42"/>
    <s v="Meals &amp; Ent - NonDiscretionary"/>
    <s v="Meals &amp; Ent - NonDiscretionary"/>
    <s v="585"/>
    <s v="UNSG Arizona Gas Meas &amp; Press"/>
    <x v="1"/>
    <n v="61.28"/>
    <s v="032"/>
  </r>
  <r>
    <s v="JAN-26"/>
    <x v="1"/>
    <s v="79010"/>
    <x v="42"/>
    <s v="Meals &amp; Ent - NonDiscretionary"/>
    <s v="Meals &amp; Ent - NonDiscretionary"/>
    <s v="585"/>
    <s v="UNSG Arizona Gas Meas &amp; Press"/>
    <x v="1"/>
    <n v="48.47"/>
    <s v="032"/>
  </r>
  <r>
    <s v="JUN-26"/>
    <x v="1"/>
    <s v="79010"/>
    <x v="42"/>
    <s v="Meals &amp; Ent - NonDiscretionary"/>
    <s v="Meals &amp; Ent - NonDiscretionary"/>
    <s v="585"/>
    <s v="UNSG Arizona Gas Meas &amp; Press"/>
    <x v="1"/>
    <n v="38.74"/>
    <s v="032"/>
  </r>
  <r>
    <s v="MAR-26"/>
    <x v="1"/>
    <s v="79010"/>
    <x v="42"/>
    <s v="Meals &amp; Ent - NonDiscretionary"/>
    <s v="Meals &amp; Ent - NonDiscretionary"/>
    <s v="585"/>
    <s v="UNSG Arizona Gas Meas &amp; Press"/>
    <x v="1"/>
    <n v="209.4"/>
    <s v="032"/>
  </r>
  <r>
    <s v="APR-26"/>
    <x v="1"/>
    <s v="79010"/>
    <x v="42"/>
    <s v="Meals &amp; Ent - NonDiscretionary"/>
    <s v="Meals &amp; Ent - NonDiscretionary"/>
    <s v="584"/>
    <s v="UNSG AZ Cathodic Protection"/>
    <x v="1"/>
    <n v="113.77"/>
    <s v="032"/>
  </r>
  <r>
    <s v="FEB-26"/>
    <x v="1"/>
    <s v="79010"/>
    <x v="42"/>
    <s v="Meals &amp; Ent - NonDiscretionary"/>
    <s v="Meals &amp; Ent - NonDiscretionary"/>
    <s v="584"/>
    <s v="UNSG AZ Cathodic Protection"/>
    <x v="1"/>
    <n v="267.27"/>
    <s v="032"/>
  </r>
  <r>
    <s v="JAN-26"/>
    <x v="1"/>
    <s v="79010"/>
    <x v="42"/>
    <s v="Meals &amp; Ent - NonDiscretionary"/>
    <s v="Meals &amp; Ent - NonDiscretionary"/>
    <s v="584"/>
    <s v="UNSG AZ Cathodic Protection"/>
    <x v="1"/>
    <n v="36.93"/>
    <s v="032"/>
  </r>
  <r>
    <s v="JUN-26"/>
    <x v="1"/>
    <s v="79010"/>
    <x v="42"/>
    <s v="Meals &amp; Ent - NonDiscretionary"/>
    <s v="Meals &amp; Ent - NonDiscretionary"/>
    <s v="584"/>
    <s v="UNSG AZ Cathodic Protection"/>
    <x v="1"/>
    <n v="53.45"/>
    <s v="032"/>
  </r>
  <r>
    <s v="MAR-26"/>
    <x v="1"/>
    <s v="79010"/>
    <x v="42"/>
    <s v="Meals &amp; Ent - NonDiscretionary"/>
    <s v="Meals &amp; Ent - NonDiscretionary"/>
    <s v="584"/>
    <s v="UNSG AZ Cathodic Protection"/>
    <x v="1"/>
    <n v="27.88"/>
    <s v="032"/>
  </r>
  <r>
    <s v="MAY-26"/>
    <x v="1"/>
    <s v="79010"/>
    <x v="42"/>
    <s v="Meals &amp; Ent - NonDiscretionary"/>
    <s v="Meals &amp; Ent - NonDiscretionary"/>
    <s v="584"/>
    <s v="UNSG AZ Cathodic Protection"/>
    <x v="1"/>
    <n v="95.36"/>
    <s v="032"/>
  </r>
  <r>
    <s v="APR-26"/>
    <x v="1"/>
    <s v="79010"/>
    <x v="42"/>
    <s v="Meals &amp; Ent - NonDiscretionary"/>
    <s v="Meals &amp; Ent - NonDiscretionary"/>
    <s v="583"/>
    <s v="UNSG Kingman Gas Const"/>
    <x v="1"/>
    <n v="21.15"/>
    <s v="032"/>
  </r>
  <r>
    <s v="MAY-26"/>
    <x v="1"/>
    <s v="79010"/>
    <x v="42"/>
    <s v="Meals &amp; Ent - NonDiscretionary"/>
    <s v="Meals &amp; Ent - NonDiscretionary"/>
    <s v="583"/>
    <s v="UNSG Kingman Gas Const"/>
    <x v="1"/>
    <n v="155.13"/>
    <s v="032"/>
  </r>
  <r>
    <s v="APR-26"/>
    <x v="1"/>
    <s v="79010"/>
    <x v="42"/>
    <s v="Meals &amp; Ent - NonDiscretionary"/>
    <s v="Meals &amp; Ent - NonDiscretionary"/>
    <s v="582"/>
    <s v="UNSG AZ Gas DOT Compliance"/>
    <x v="1"/>
    <n v="192.95"/>
    <s v="032"/>
  </r>
  <r>
    <s v="FEB-26"/>
    <x v="1"/>
    <s v="79010"/>
    <x v="42"/>
    <s v="Meals &amp; Ent - NonDiscretionary"/>
    <s v="Meals &amp; Ent - NonDiscretionary"/>
    <s v="582"/>
    <s v="UNSG AZ Gas DOT Compliance"/>
    <x v="1"/>
    <n v="1293.55"/>
    <s v="032"/>
  </r>
  <r>
    <s v="JAN-26"/>
    <x v="1"/>
    <s v="79010"/>
    <x v="42"/>
    <s v="Meals &amp; Ent - NonDiscretionary"/>
    <s v="Meals &amp; Ent - NonDiscretionary"/>
    <s v="582"/>
    <s v="UNSG AZ Gas DOT Compliance"/>
    <x v="1"/>
    <n v="352.6"/>
    <s v="032"/>
  </r>
  <r>
    <s v="JUN-26"/>
    <x v="1"/>
    <s v="79010"/>
    <x v="42"/>
    <s v="Meals &amp; Ent - NonDiscretionary"/>
    <s v="Meals &amp; Ent - NonDiscretionary"/>
    <s v="582"/>
    <s v="UNSG AZ Gas DOT Compliance"/>
    <x v="1"/>
    <n v="1321.06"/>
    <s v="032"/>
  </r>
  <r>
    <s v="MAR-26"/>
    <x v="1"/>
    <s v="79010"/>
    <x v="42"/>
    <s v="Meals &amp; Ent - NonDiscretionary"/>
    <s v="Meals &amp; Ent - NonDiscretionary"/>
    <s v="582"/>
    <s v="UNSG AZ Gas DOT Compliance"/>
    <x v="1"/>
    <n v="584.33000000000004"/>
    <s v="032"/>
  </r>
  <r>
    <s v="FEB-26"/>
    <x v="1"/>
    <s v="79010"/>
    <x v="42"/>
    <s v="Meals &amp; Ent - NonDiscretionary"/>
    <s v="Meals &amp; Ent - NonDiscretionary"/>
    <s v="577"/>
    <s v="UNSG Cttnwd Gas Dist Cust Serv"/>
    <x v="1"/>
    <n v="40.29"/>
    <s v="032"/>
  </r>
  <r>
    <s v="JAN-26"/>
    <x v="1"/>
    <s v="79010"/>
    <x v="42"/>
    <s v="Meals &amp; Ent - NonDiscretionary"/>
    <s v="Meals &amp; Ent - NonDiscretionary"/>
    <s v="577"/>
    <s v="UNSG Cttnwd Gas Dist Cust Serv"/>
    <x v="1"/>
    <n v="21.46"/>
    <s v="032"/>
  </r>
  <r>
    <s v="FEB-26"/>
    <x v="1"/>
    <s v="79010"/>
    <x v="42"/>
    <s v="Meals &amp; Ent - NonDiscretionary"/>
    <s v="Meals &amp; Ent - NonDiscretionary"/>
    <s v="576"/>
    <s v="UNSG Pres Gas Dist Cust Serv"/>
    <x v="1"/>
    <n v="19.05"/>
    <s v="032"/>
  </r>
  <r>
    <s v="JAN-26"/>
    <x v="1"/>
    <s v="79010"/>
    <x v="42"/>
    <s v="Meals &amp; Ent - NonDiscretionary"/>
    <s v="Meals &amp; Ent - NonDiscretionary"/>
    <s v="576"/>
    <s v="UNSG Pres Gas Dist Cust Serv"/>
    <x v="1"/>
    <n v="36.46"/>
    <s v="032"/>
  </r>
  <r>
    <s v="JAN-26"/>
    <x v="1"/>
    <s v="79010"/>
    <x v="42"/>
    <s v="Meals &amp; Ent - NonDiscretionary"/>
    <s v="Meals &amp; Ent - NonDiscretionary"/>
    <s v="575"/>
    <s v="UNSG Show Low Gas Cust Acct"/>
    <x v="1"/>
    <n v="67.430000000000007"/>
    <s v="032"/>
  </r>
  <r>
    <s v="FEB-26"/>
    <x v="1"/>
    <s v="79010"/>
    <x v="42"/>
    <s v="Meals &amp; Ent - NonDiscretionary"/>
    <s v="Meals &amp; Ent - NonDiscretionary"/>
    <s v="574"/>
    <s v="UNSG Flag Gas Dist Cust Serv"/>
    <x v="1"/>
    <n v="133.27000000000001"/>
    <s v="032"/>
  </r>
  <r>
    <s v="JAN-26"/>
    <x v="1"/>
    <s v="79010"/>
    <x v="42"/>
    <s v="Meals &amp; Ent - NonDiscretionary"/>
    <s v="Meals &amp; Ent - NonDiscretionary"/>
    <s v="574"/>
    <s v="UNSG Flag Gas Dist Cust Serv"/>
    <x v="1"/>
    <n v="35.93"/>
    <s v="032"/>
  </r>
  <r>
    <s v="FEB-26"/>
    <x v="1"/>
    <s v="79010"/>
    <x v="42"/>
    <s v="Meals &amp; Ent - NonDiscretionary"/>
    <s v="Meals &amp; Ent - NonDiscretionary"/>
    <s v="573"/>
    <s v="UNSG N AZ Gas Cust Serv Mgmt"/>
    <x v="1"/>
    <n v="449.94"/>
    <s v="032"/>
  </r>
  <r>
    <s v="JAN-26"/>
    <x v="1"/>
    <s v="79010"/>
    <x v="42"/>
    <s v="Meals &amp; Ent - NonDiscretionary"/>
    <s v="Meals &amp; Ent - NonDiscretionary"/>
    <s v="573"/>
    <s v="UNSG N AZ Gas Cust Serv Mgmt"/>
    <x v="1"/>
    <n v="101.29"/>
    <s v="032"/>
  </r>
  <r>
    <s v="MAR-26"/>
    <x v="1"/>
    <s v="79010"/>
    <x v="42"/>
    <s v="Meals &amp; Ent - NonDiscretionary"/>
    <s v="Meals &amp; Ent - NonDiscretionary"/>
    <s v="573"/>
    <s v="UNSG N AZ Gas Cust Serv Mgmt"/>
    <x v="1"/>
    <n v="337.39"/>
    <s v="032"/>
  </r>
  <r>
    <s v="APR-26"/>
    <x v="1"/>
    <s v="79010"/>
    <x v="42"/>
    <s v="Meals &amp; Ent - NonDiscretionary"/>
    <s v="Meals &amp; Ent - NonDiscretionary"/>
    <s v="572"/>
    <s v="UNSG Gas Engineering"/>
    <x v="1"/>
    <n v="137.65"/>
    <s v="032"/>
  </r>
  <r>
    <s v="FEB-26"/>
    <x v="1"/>
    <s v="79010"/>
    <x v="42"/>
    <s v="Meals &amp; Ent - NonDiscretionary"/>
    <s v="Meals &amp; Ent - NonDiscretionary"/>
    <s v="572"/>
    <s v="UNSG Gas Engineering"/>
    <x v="1"/>
    <n v="78.03"/>
    <s v="032"/>
  </r>
  <r>
    <s v="MAR-26"/>
    <x v="1"/>
    <s v="79010"/>
    <x v="42"/>
    <s v="Meals &amp; Ent - NonDiscretionary"/>
    <s v="Meals &amp; Ent - NonDiscretionary"/>
    <s v="572"/>
    <s v="UNSG Gas Engineering"/>
    <x v="1"/>
    <n v="84.29"/>
    <s v="032"/>
  </r>
  <r>
    <s v="APR-26"/>
    <x v="1"/>
    <s v="79010"/>
    <x v="42"/>
    <s v="Meals &amp; Ent - NonDiscretionary"/>
    <s v="Meals &amp; Ent - NonDiscretionary"/>
    <s v="570"/>
    <s v="UNSG Lake Havasu Gas Const"/>
    <x v="1"/>
    <n v="113.18"/>
    <s v="032"/>
  </r>
  <r>
    <s v="FEB-26"/>
    <x v="1"/>
    <s v="79010"/>
    <x v="42"/>
    <s v="Meals &amp; Ent - NonDiscretionary"/>
    <s v="Meals &amp; Ent - NonDiscretionary"/>
    <s v="570"/>
    <s v="UNSG Lake Havasu Gas Const"/>
    <x v="1"/>
    <n v="93.25"/>
    <s v="032"/>
  </r>
  <r>
    <s v="APR-26"/>
    <x v="1"/>
    <s v="79010"/>
    <x v="42"/>
    <s v="Meals &amp; Ent - NonDiscretionary"/>
    <s v="Meals &amp; Ent - NonDiscretionary"/>
    <s v="568"/>
    <s v="UNSG KGM Gas Field Service"/>
    <x v="1"/>
    <n v="67.790000000000006"/>
    <s v="032"/>
  </r>
  <r>
    <s v="FEB-26"/>
    <x v="1"/>
    <s v="79010"/>
    <x v="42"/>
    <s v="Meals &amp; Ent - NonDiscretionary"/>
    <s v="Meals &amp; Ent - NonDiscretionary"/>
    <s v="568"/>
    <s v="UNSG KGM Gas Field Service"/>
    <x v="1"/>
    <n v="83.26"/>
    <s v="032"/>
  </r>
  <r>
    <s v="JUN-26"/>
    <x v="1"/>
    <s v="79010"/>
    <x v="42"/>
    <s v="Meals &amp; Ent - NonDiscretionary"/>
    <s v="Meals &amp; Ent - NonDiscretionary"/>
    <s v="568"/>
    <s v="UNSG KGM Gas Field Service"/>
    <x v="1"/>
    <n v="520.98"/>
    <s v="032"/>
  </r>
  <r>
    <s v="MAR-26"/>
    <x v="1"/>
    <s v="79010"/>
    <x v="42"/>
    <s v="Meals &amp; Ent - NonDiscretionary"/>
    <s v="Meals &amp; Ent - NonDiscretionary"/>
    <s v="568"/>
    <s v="UNSG KGM Gas Field Service"/>
    <x v="1"/>
    <n v="52.75"/>
    <s v="032"/>
  </r>
  <r>
    <s v="JAN-26"/>
    <x v="1"/>
    <s v="79010"/>
    <x v="42"/>
    <s v="Meals &amp; Ent - NonDiscretionary"/>
    <s v="Meals &amp; Ent - NonDiscretionary"/>
    <s v="567"/>
    <s v="UNSG KGM Dist Gas Ops Mgmt"/>
    <x v="1"/>
    <n v="203.78"/>
    <s v="032"/>
  </r>
  <r>
    <s v="MAR-26"/>
    <x v="1"/>
    <s v="79010"/>
    <x v="42"/>
    <s v="Meals &amp; Ent - NonDiscretionary"/>
    <s v="Meals &amp; Ent - NonDiscretionary"/>
    <s v="567"/>
    <s v="UNSG KGM Dist Gas Ops Mgmt"/>
    <x v="1"/>
    <n v="108.15"/>
    <s v="032"/>
  </r>
  <r>
    <s v="APR-26"/>
    <x v="1"/>
    <s v="79010"/>
    <x v="42"/>
    <s v="Meals &amp; Ent - NonDiscretionary"/>
    <s v="Meals &amp; Ent - NonDiscretionary"/>
    <s v="565"/>
    <s v="UNSG Cttnwd Gas Field Service"/>
    <x v="1"/>
    <n v="48.69"/>
    <s v="032"/>
  </r>
  <r>
    <s v="FEB-26"/>
    <x v="1"/>
    <s v="79010"/>
    <x v="42"/>
    <s v="Meals &amp; Ent - NonDiscretionary"/>
    <s v="Meals &amp; Ent - NonDiscretionary"/>
    <s v="565"/>
    <s v="UNSG Cttnwd Gas Field Service"/>
    <x v="1"/>
    <n v="78.05"/>
    <s v="032"/>
  </r>
  <r>
    <s v="MAR-26"/>
    <x v="1"/>
    <s v="79010"/>
    <x v="42"/>
    <s v="Meals &amp; Ent - NonDiscretionary"/>
    <s v="Meals &amp; Ent - NonDiscretionary"/>
    <s v="565"/>
    <s v="UNSG Cttnwd Gas Field Service"/>
    <x v="1"/>
    <n v="52.93"/>
    <s v="032"/>
  </r>
  <r>
    <s v="APR-26"/>
    <x v="1"/>
    <s v="79010"/>
    <x v="42"/>
    <s v="Meals &amp; Ent - NonDiscretionary"/>
    <s v="Meals &amp; Ent - NonDiscretionary"/>
    <s v="564"/>
    <s v="UNSG Cottonwood Gas Const"/>
    <x v="1"/>
    <n v="304.75"/>
    <s v="032"/>
  </r>
  <r>
    <s v="FEB-26"/>
    <x v="1"/>
    <s v="79010"/>
    <x v="42"/>
    <s v="Meals &amp; Ent - NonDiscretionary"/>
    <s v="Meals &amp; Ent - NonDiscretionary"/>
    <s v="564"/>
    <s v="UNSG Cottonwood Gas Const"/>
    <x v="1"/>
    <n v="490.49"/>
    <s v="032"/>
  </r>
  <r>
    <s v="JAN-26"/>
    <x v="1"/>
    <s v="79010"/>
    <x v="42"/>
    <s v="Meals &amp; Ent - NonDiscretionary"/>
    <s v="Meals &amp; Ent - NonDiscretionary"/>
    <s v="564"/>
    <s v="UNSG Cottonwood Gas Const"/>
    <x v="1"/>
    <n v="357.01"/>
    <s v="032"/>
  </r>
  <r>
    <s v="JUN-26"/>
    <x v="1"/>
    <s v="79010"/>
    <x v="42"/>
    <s v="Meals &amp; Ent - NonDiscretionary"/>
    <s v="Meals &amp; Ent - NonDiscretionary"/>
    <s v="564"/>
    <s v="UNSG Cottonwood Gas Const"/>
    <x v="1"/>
    <n v="239.06"/>
    <s v="032"/>
  </r>
  <r>
    <s v="MAR-26"/>
    <x v="1"/>
    <s v="79010"/>
    <x v="42"/>
    <s v="Meals &amp; Ent - NonDiscretionary"/>
    <s v="Meals &amp; Ent - NonDiscretionary"/>
    <s v="564"/>
    <s v="UNSG Cottonwood Gas Const"/>
    <x v="1"/>
    <n v="314.77999999999997"/>
    <s v="032"/>
  </r>
  <r>
    <s v="APR-26"/>
    <x v="1"/>
    <s v="79010"/>
    <x v="42"/>
    <s v="Meals &amp; Ent - NonDiscretionary"/>
    <s v="Meals &amp; Ent - NonDiscretionary"/>
    <s v="563"/>
    <s v="UNSG Verde Valley Gas Ops Mgt"/>
    <x v="1"/>
    <n v="287.67"/>
    <s v="032"/>
  </r>
  <r>
    <s v="FEB-26"/>
    <x v="1"/>
    <s v="79010"/>
    <x v="42"/>
    <s v="Meals &amp; Ent - NonDiscretionary"/>
    <s v="Meals &amp; Ent - NonDiscretionary"/>
    <s v="563"/>
    <s v="UNSG Verde Valley Gas Ops Mgt"/>
    <x v="1"/>
    <n v="630.07000000000005"/>
    <s v="032"/>
  </r>
  <r>
    <s v="JAN-26"/>
    <x v="1"/>
    <s v="79010"/>
    <x v="42"/>
    <s v="Meals &amp; Ent - NonDiscretionary"/>
    <s v="Meals &amp; Ent - NonDiscretionary"/>
    <s v="563"/>
    <s v="UNSG Verde Valley Gas Ops Mgt"/>
    <x v="1"/>
    <n v="62.31"/>
    <s v="032"/>
  </r>
  <r>
    <s v="MAR-26"/>
    <x v="1"/>
    <s v="79010"/>
    <x v="42"/>
    <s v="Meals &amp; Ent - NonDiscretionary"/>
    <s v="Meals &amp; Ent - NonDiscretionary"/>
    <s v="563"/>
    <s v="UNSG Verde Valley Gas Ops Mgt"/>
    <x v="1"/>
    <n v="125.75"/>
    <s v="032"/>
  </r>
  <r>
    <s v="MAY-26"/>
    <x v="1"/>
    <s v="79010"/>
    <x v="42"/>
    <s v="Meals &amp; Ent - NonDiscretionary"/>
    <s v="Meals &amp; Ent - NonDiscretionary"/>
    <s v="563"/>
    <s v="UNSG Verde Valley Gas Ops Mgt"/>
    <x v="1"/>
    <n v="834.92"/>
    <s v="032"/>
  </r>
  <r>
    <s v="MAR-26"/>
    <x v="1"/>
    <s v="79010"/>
    <x v="42"/>
    <s v="Meals &amp; Ent - NonDiscretionary"/>
    <s v="Meals &amp; Ent - NonDiscretionary"/>
    <s v="562"/>
    <s v="UNSG Prescott Gas Field Serv"/>
    <x v="1"/>
    <n v="170.51"/>
    <s v="032"/>
  </r>
  <r>
    <s v="APR-26"/>
    <x v="1"/>
    <s v="79010"/>
    <x v="42"/>
    <s v="Meals &amp; Ent - NonDiscretionary"/>
    <s v="Meals &amp; Ent - NonDiscretionary"/>
    <s v="561"/>
    <s v="UNSG Prescott Gas Const"/>
    <x v="1"/>
    <n v="244.61"/>
    <s v="032"/>
  </r>
  <r>
    <s v="FEB-26"/>
    <x v="1"/>
    <s v="79010"/>
    <x v="42"/>
    <s v="Meals &amp; Ent - NonDiscretionary"/>
    <s v="Meals &amp; Ent - NonDiscretionary"/>
    <s v="561"/>
    <s v="UNSG Prescott Gas Const"/>
    <x v="1"/>
    <n v="120.22"/>
    <s v="032"/>
  </r>
  <r>
    <s v="JAN-26"/>
    <x v="1"/>
    <s v="79010"/>
    <x v="42"/>
    <s v="Meals &amp; Ent - NonDiscretionary"/>
    <s v="Meals &amp; Ent - NonDiscretionary"/>
    <s v="561"/>
    <s v="UNSG Prescott Gas Const"/>
    <x v="1"/>
    <n v="75.27"/>
    <s v="032"/>
  </r>
  <r>
    <s v="JUN-26"/>
    <x v="1"/>
    <s v="79010"/>
    <x v="42"/>
    <s v="Meals &amp; Ent - NonDiscretionary"/>
    <s v="Meals &amp; Ent - NonDiscretionary"/>
    <s v="561"/>
    <s v="UNSG Prescott Gas Const"/>
    <x v="1"/>
    <n v="89.95"/>
    <s v="032"/>
  </r>
  <r>
    <s v="MAR-26"/>
    <x v="1"/>
    <s v="79010"/>
    <x v="42"/>
    <s v="Meals &amp; Ent - NonDiscretionary"/>
    <s v="Meals &amp; Ent - NonDiscretionary"/>
    <s v="561"/>
    <s v="UNSG Prescott Gas Const"/>
    <x v="1"/>
    <n v="123.63"/>
    <s v="032"/>
  </r>
  <r>
    <s v="MAY-26"/>
    <x v="1"/>
    <s v="79010"/>
    <x v="42"/>
    <s v="Meals &amp; Ent - NonDiscretionary"/>
    <s v="Meals &amp; Ent - NonDiscretionary"/>
    <s v="561"/>
    <s v="UNSG Prescott Gas Const"/>
    <x v="1"/>
    <n v="343.43"/>
    <s v="032"/>
  </r>
  <r>
    <s v="APR-26"/>
    <x v="1"/>
    <s v="79010"/>
    <x v="42"/>
    <s v="Meals &amp; Ent - NonDiscretionary"/>
    <s v="Meals &amp; Ent - NonDiscretionary"/>
    <s v="560"/>
    <s v="UNSG Prescott Gas Ops Mgmt"/>
    <x v="1"/>
    <n v="169.97"/>
    <s v="032"/>
  </r>
  <r>
    <s v="FEB-26"/>
    <x v="1"/>
    <s v="79010"/>
    <x v="42"/>
    <s v="Meals &amp; Ent - NonDiscretionary"/>
    <s v="Meals &amp; Ent - NonDiscretionary"/>
    <s v="560"/>
    <s v="UNSG Prescott Gas Ops Mgmt"/>
    <x v="1"/>
    <n v="137.94999999999999"/>
    <s v="032"/>
  </r>
  <r>
    <s v="JAN-26"/>
    <x v="1"/>
    <s v="79010"/>
    <x v="42"/>
    <s v="Meals &amp; Ent - NonDiscretionary"/>
    <s v="Meals &amp; Ent - NonDiscretionary"/>
    <s v="560"/>
    <s v="UNSG Prescott Gas Ops Mgmt"/>
    <x v="1"/>
    <n v="73.239999999999995"/>
    <s v="032"/>
  </r>
  <r>
    <s v="JUN-26"/>
    <x v="1"/>
    <s v="79010"/>
    <x v="42"/>
    <s v="Meals &amp; Ent - NonDiscretionary"/>
    <s v="Meals &amp; Ent - NonDiscretionary"/>
    <s v="560"/>
    <s v="UNSG Prescott Gas Ops Mgmt"/>
    <x v="1"/>
    <n v="704.63"/>
    <s v="032"/>
  </r>
  <r>
    <s v="MAR-26"/>
    <x v="1"/>
    <s v="79010"/>
    <x v="42"/>
    <s v="Meals &amp; Ent - NonDiscretionary"/>
    <s v="Meals &amp; Ent - NonDiscretionary"/>
    <s v="560"/>
    <s v="UNSG Prescott Gas Ops Mgmt"/>
    <x v="1"/>
    <n v="162.16"/>
    <s v="032"/>
  </r>
  <r>
    <s v="MAY-26"/>
    <x v="1"/>
    <s v="79010"/>
    <x v="42"/>
    <s v="Meals &amp; Ent - NonDiscretionary"/>
    <s v="Meals &amp; Ent - NonDiscretionary"/>
    <s v="560"/>
    <s v="UNSG Prescott Gas Ops Mgmt"/>
    <x v="1"/>
    <n v="574.92999999999995"/>
    <s v="032"/>
  </r>
  <r>
    <s v="APR-26"/>
    <x v="1"/>
    <s v="79010"/>
    <x v="42"/>
    <s v="Meals &amp; Ent - NonDiscretionary"/>
    <s v="Meals &amp; Ent - NonDiscretionary"/>
    <s v="559"/>
    <s v="UNSG Show Low Gas Const"/>
    <x v="1"/>
    <n v="234.08"/>
    <s v="032"/>
  </r>
  <r>
    <s v="FEB-26"/>
    <x v="1"/>
    <s v="79010"/>
    <x v="42"/>
    <s v="Meals &amp; Ent - NonDiscretionary"/>
    <s v="Meals &amp; Ent - NonDiscretionary"/>
    <s v="559"/>
    <s v="UNSG Show Low Gas Const"/>
    <x v="1"/>
    <n v="314.31"/>
    <s v="032"/>
  </r>
  <r>
    <s v="JAN-26"/>
    <x v="1"/>
    <s v="79010"/>
    <x v="42"/>
    <s v="Meals &amp; Ent - NonDiscretionary"/>
    <s v="Meals &amp; Ent - NonDiscretionary"/>
    <s v="559"/>
    <s v="UNSG Show Low Gas Const"/>
    <x v="1"/>
    <n v="134.34"/>
    <s v="032"/>
  </r>
  <r>
    <s v="JUN-26"/>
    <x v="1"/>
    <s v="79010"/>
    <x v="42"/>
    <s v="Meals &amp; Ent - NonDiscretionary"/>
    <s v="Meals &amp; Ent - NonDiscretionary"/>
    <s v="559"/>
    <s v="UNSG Show Low Gas Const"/>
    <x v="1"/>
    <n v="308.35000000000002"/>
    <s v="032"/>
  </r>
  <r>
    <s v="MAR-26"/>
    <x v="1"/>
    <s v="79010"/>
    <x v="42"/>
    <s v="Meals &amp; Ent - NonDiscretionary"/>
    <s v="Meals &amp; Ent - NonDiscretionary"/>
    <s v="559"/>
    <s v="UNSG Show Low Gas Const"/>
    <x v="1"/>
    <n v="367.56"/>
    <s v="032"/>
  </r>
  <r>
    <s v="MAY-26"/>
    <x v="1"/>
    <s v="79010"/>
    <x v="42"/>
    <s v="Meals &amp; Ent - NonDiscretionary"/>
    <s v="Meals &amp; Ent - NonDiscretionary"/>
    <s v="559"/>
    <s v="UNSG Show Low Gas Const"/>
    <x v="1"/>
    <n v="171.35"/>
    <s v="032"/>
  </r>
  <r>
    <s v="APR-26"/>
    <x v="1"/>
    <s v="79010"/>
    <x v="42"/>
    <s v="Meals &amp; Ent - NonDiscretionary"/>
    <s v="Meals &amp; Ent - NonDiscretionary"/>
    <s v="558"/>
    <s v="UNSG Show Low Gas Field Serv"/>
    <x v="1"/>
    <n v="222.78"/>
    <s v="032"/>
  </r>
  <r>
    <s v="FEB-26"/>
    <x v="1"/>
    <s v="79010"/>
    <x v="42"/>
    <s v="Meals &amp; Ent - NonDiscretionary"/>
    <s v="Meals &amp; Ent - NonDiscretionary"/>
    <s v="558"/>
    <s v="UNSG Show Low Gas Field Serv"/>
    <x v="1"/>
    <n v="192.04"/>
    <s v="032"/>
  </r>
  <r>
    <s v="JAN-26"/>
    <x v="1"/>
    <s v="79010"/>
    <x v="42"/>
    <s v="Meals &amp; Ent - NonDiscretionary"/>
    <s v="Meals &amp; Ent - NonDiscretionary"/>
    <s v="558"/>
    <s v="UNSG Show Low Gas Field Serv"/>
    <x v="1"/>
    <n v="469.99"/>
    <s v="032"/>
  </r>
  <r>
    <s v="JUN-26"/>
    <x v="1"/>
    <s v="79010"/>
    <x v="42"/>
    <s v="Meals &amp; Ent - NonDiscretionary"/>
    <s v="Meals &amp; Ent - NonDiscretionary"/>
    <s v="558"/>
    <s v="UNSG Show Low Gas Field Serv"/>
    <x v="1"/>
    <n v="174.44"/>
    <s v="032"/>
  </r>
  <r>
    <s v="MAR-26"/>
    <x v="1"/>
    <s v="79010"/>
    <x v="42"/>
    <s v="Meals &amp; Ent - NonDiscretionary"/>
    <s v="Meals &amp; Ent - NonDiscretionary"/>
    <s v="558"/>
    <s v="UNSG Show Low Gas Field Serv"/>
    <x v="1"/>
    <n v="167.71"/>
    <s v="032"/>
  </r>
  <r>
    <s v="MAY-26"/>
    <x v="1"/>
    <s v="79010"/>
    <x v="42"/>
    <s v="Meals &amp; Ent - NonDiscretionary"/>
    <s v="Meals &amp; Ent - NonDiscretionary"/>
    <s v="558"/>
    <s v="UNSG Show Low Gas Field Serv"/>
    <x v="1"/>
    <n v="170.38"/>
    <s v="032"/>
  </r>
  <r>
    <s v="FEB-26"/>
    <x v="1"/>
    <s v="79010"/>
    <x v="42"/>
    <s v="Meals &amp; Ent - NonDiscretionary"/>
    <s v="Meals &amp; Ent - NonDiscretionary"/>
    <s v="557"/>
    <s v="UNSG Flagstaff Gas Const"/>
    <x v="1"/>
    <n v="324.39999999999998"/>
    <s v="032"/>
  </r>
  <r>
    <s v="JAN-26"/>
    <x v="1"/>
    <s v="79010"/>
    <x v="42"/>
    <s v="Meals &amp; Ent - NonDiscretionary"/>
    <s v="Meals &amp; Ent - NonDiscretionary"/>
    <s v="557"/>
    <s v="UNSG Flagstaff Gas Const"/>
    <x v="1"/>
    <n v="67.02"/>
    <s v="032"/>
  </r>
  <r>
    <s v="JUN-26"/>
    <x v="1"/>
    <s v="79010"/>
    <x v="42"/>
    <s v="Meals &amp; Ent - NonDiscretionary"/>
    <s v="Meals &amp; Ent - NonDiscretionary"/>
    <s v="557"/>
    <s v="UNSG Flagstaff Gas Const"/>
    <x v="1"/>
    <n v="99.42"/>
    <s v="032"/>
  </r>
  <r>
    <s v="MAR-26"/>
    <x v="1"/>
    <s v="79010"/>
    <x v="42"/>
    <s v="Meals &amp; Ent - NonDiscretionary"/>
    <s v="Meals &amp; Ent - NonDiscretionary"/>
    <s v="557"/>
    <s v="UNSG Flagstaff Gas Const"/>
    <x v="1"/>
    <n v="252.57"/>
    <s v="032"/>
  </r>
  <r>
    <s v="MAY-26"/>
    <x v="1"/>
    <s v="79010"/>
    <x v="42"/>
    <s v="Meals &amp; Ent - NonDiscretionary"/>
    <s v="Meals &amp; Ent - NonDiscretionary"/>
    <s v="557"/>
    <s v="UNSG Flagstaff Gas Const"/>
    <x v="1"/>
    <n v="50"/>
    <s v="032"/>
  </r>
  <r>
    <s v="APR-26"/>
    <x v="1"/>
    <s v="79010"/>
    <x v="42"/>
    <s v="Meals &amp; Ent - NonDiscretionary"/>
    <s v="Meals &amp; Ent - NonDiscretionary"/>
    <s v="555"/>
    <s v="UNSG Show Low Gas Ops Mgmt"/>
    <x v="1"/>
    <n v="113.99"/>
    <s v="032"/>
  </r>
  <r>
    <s v="FEB-26"/>
    <x v="1"/>
    <s v="79010"/>
    <x v="42"/>
    <s v="Meals &amp; Ent - NonDiscretionary"/>
    <s v="Meals &amp; Ent - NonDiscretionary"/>
    <s v="555"/>
    <s v="UNSG Show Low Gas Ops Mgmt"/>
    <x v="1"/>
    <n v="146.9"/>
    <s v="032"/>
  </r>
  <r>
    <s v="JAN-26"/>
    <x v="1"/>
    <s v="79010"/>
    <x v="42"/>
    <s v="Meals &amp; Ent - NonDiscretionary"/>
    <s v="Meals &amp; Ent - NonDiscretionary"/>
    <s v="555"/>
    <s v="UNSG Show Low Gas Ops Mgmt"/>
    <x v="1"/>
    <n v="224.71"/>
    <s v="032"/>
  </r>
  <r>
    <s v="JUN-26"/>
    <x v="1"/>
    <s v="79010"/>
    <x v="42"/>
    <s v="Meals &amp; Ent - NonDiscretionary"/>
    <s v="Meals &amp; Ent - NonDiscretionary"/>
    <s v="555"/>
    <s v="UNSG Show Low Gas Ops Mgmt"/>
    <x v="1"/>
    <n v="130.11000000000001"/>
    <s v="032"/>
  </r>
  <r>
    <s v="MAR-26"/>
    <x v="1"/>
    <s v="79010"/>
    <x v="42"/>
    <s v="Meals &amp; Ent - NonDiscretionary"/>
    <s v="Meals &amp; Ent - NonDiscretionary"/>
    <s v="555"/>
    <s v="UNSG Show Low Gas Ops Mgmt"/>
    <x v="1"/>
    <n v="204.05"/>
    <s v="032"/>
  </r>
  <r>
    <s v="MAY-26"/>
    <x v="1"/>
    <s v="79010"/>
    <x v="42"/>
    <s v="Meals &amp; Ent - NonDiscretionary"/>
    <s v="Meals &amp; Ent - NonDiscretionary"/>
    <s v="555"/>
    <s v="UNSG Show Low Gas Ops Mgmt"/>
    <x v="1"/>
    <n v="221.22"/>
    <s v="032"/>
  </r>
  <r>
    <s v="FEB-26"/>
    <x v="1"/>
    <s v="79010"/>
    <x v="42"/>
    <s v="Meals &amp; Ent - NonDiscretionary"/>
    <s v="Meals &amp; Ent - NonDiscretionary"/>
    <s v="554"/>
    <s v="UNSG Flagstaff Gas Field Serv"/>
    <x v="1"/>
    <n v="147.37"/>
    <s v="032"/>
  </r>
  <r>
    <s v="JAN-26"/>
    <x v="1"/>
    <s v="79010"/>
    <x v="42"/>
    <s v="Meals &amp; Ent - NonDiscretionary"/>
    <s v="Meals &amp; Ent - NonDiscretionary"/>
    <s v="554"/>
    <s v="UNSG Flagstaff Gas Field Serv"/>
    <x v="1"/>
    <n v="764.48"/>
    <s v="032"/>
  </r>
  <r>
    <s v="JUN-26"/>
    <x v="1"/>
    <s v="79010"/>
    <x v="42"/>
    <s v="Meals &amp; Ent - NonDiscretionary"/>
    <s v="Meals &amp; Ent - NonDiscretionary"/>
    <s v="554"/>
    <s v="UNSG Flagstaff Gas Field Serv"/>
    <x v="1"/>
    <n v="87.75"/>
    <s v="032"/>
  </r>
  <r>
    <s v="MAR-26"/>
    <x v="1"/>
    <s v="79010"/>
    <x v="42"/>
    <s v="Meals &amp; Ent - NonDiscretionary"/>
    <s v="Meals &amp; Ent - NonDiscretionary"/>
    <s v="554"/>
    <s v="UNSG Flagstaff Gas Field Serv"/>
    <x v="1"/>
    <n v="342.65"/>
    <s v="032"/>
  </r>
  <r>
    <s v="MAY-26"/>
    <x v="1"/>
    <s v="79010"/>
    <x v="42"/>
    <s v="Meals &amp; Ent - NonDiscretionary"/>
    <s v="Meals &amp; Ent - NonDiscretionary"/>
    <s v="554"/>
    <s v="UNSG Flagstaff Gas Field Serv"/>
    <x v="1"/>
    <n v="191.29"/>
    <s v="032"/>
  </r>
  <r>
    <s v="APR-26"/>
    <x v="1"/>
    <s v="79010"/>
    <x v="42"/>
    <s v="Meals &amp; Ent - NonDiscretionary"/>
    <s v="Meals &amp; Ent - NonDiscretionary"/>
    <s v="553"/>
    <s v="UNSG Flagstaff Gas Ops Mgmt"/>
    <x v="1"/>
    <n v="487.94"/>
    <s v="032"/>
  </r>
  <r>
    <s v="FEB-26"/>
    <x v="1"/>
    <s v="79010"/>
    <x v="42"/>
    <s v="Meals &amp; Ent - NonDiscretionary"/>
    <s v="Meals &amp; Ent - NonDiscretionary"/>
    <s v="553"/>
    <s v="UNSG Flagstaff Gas Ops Mgmt"/>
    <x v="1"/>
    <n v="90.8"/>
    <s v="032"/>
  </r>
  <r>
    <s v="JUN-26"/>
    <x v="1"/>
    <s v="79010"/>
    <x v="42"/>
    <s v="Meals &amp; Ent - NonDiscretionary"/>
    <s v="Meals &amp; Ent - NonDiscretionary"/>
    <s v="553"/>
    <s v="UNSG Flagstaff Gas Ops Mgmt"/>
    <x v="1"/>
    <n v="148.62"/>
    <s v="032"/>
  </r>
  <r>
    <s v="MAR-26"/>
    <x v="1"/>
    <s v="79010"/>
    <x v="42"/>
    <s v="Meals &amp; Ent - NonDiscretionary"/>
    <s v="Meals &amp; Ent - NonDiscretionary"/>
    <s v="553"/>
    <s v="UNSG Flagstaff Gas Ops Mgmt"/>
    <x v="1"/>
    <n v="693.02"/>
    <s v="032"/>
  </r>
  <r>
    <s v="MAY-26"/>
    <x v="1"/>
    <s v="79010"/>
    <x v="42"/>
    <s v="Meals &amp; Ent - NonDiscretionary"/>
    <s v="Meals &amp; Ent - NonDiscretionary"/>
    <s v="553"/>
    <s v="UNSG Flagstaff Gas Ops Mgmt"/>
    <x v="1"/>
    <n v="347.49"/>
    <s v="032"/>
  </r>
  <r>
    <s v="APR-26"/>
    <x v="1"/>
    <s v="79010"/>
    <x v="42"/>
    <s v="Meals &amp; Ent - NonDiscretionary"/>
    <s v="Meals &amp; Ent - NonDiscretionary"/>
    <s v="550"/>
    <s v="UNSG Arizona Gas Admin"/>
    <x v="1"/>
    <n v="573.66"/>
    <s v="032"/>
  </r>
  <r>
    <s v="FEB-26"/>
    <x v="1"/>
    <s v="79010"/>
    <x v="42"/>
    <s v="Meals &amp; Ent - NonDiscretionary"/>
    <s v="Meals &amp; Ent - NonDiscretionary"/>
    <s v="550"/>
    <s v="UNSG Arizona Gas Admin"/>
    <x v="1"/>
    <n v="1865.09"/>
    <s v="032"/>
  </r>
  <r>
    <s v="JAN-26"/>
    <x v="1"/>
    <s v="79010"/>
    <x v="42"/>
    <s v="Meals &amp; Ent - NonDiscretionary"/>
    <s v="Meals &amp; Ent - NonDiscretionary"/>
    <s v="550"/>
    <s v="UNSG Arizona Gas Admin"/>
    <x v="1"/>
    <n v="470.9"/>
    <s v="032"/>
  </r>
  <r>
    <s v="JUN-26"/>
    <x v="1"/>
    <s v="79010"/>
    <x v="42"/>
    <s v="Meals &amp; Ent - NonDiscretionary"/>
    <s v="Meals &amp; Ent - NonDiscretionary"/>
    <s v="550"/>
    <s v="UNSG Arizona Gas Admin"/>
    <x v="1"/>
    <n v="1345.62"/>
    <s v="032"/>
  </r>
  <r>
    <s v="MAR-26"/>
    <x v="1"/>
    <s v="79010"/>
    <x v="42"/>
    <s v="Meals &amp; Ent - NonDiscretionary"/>
    <s v="Meals &amp; Ent - NonDiscretionary"/>
    <s v="550"/>
    <s v="UNSG Arizona Gas Admin"/>
    <x v="1"/>
    <n v="1661.15"/>
    <s v="032"/>
  </r>
  <r>
    <s v="MAY-26"/>
    <x v="1"/>
    <s v="79010"/>
    <x v="42"/>
    <s v="Meals &amp; Ent - NonDiscretionary"/>
    <s v="Meals &amp; Ent - NonDiscretionary"/>
    <s v="550"/>
    <s v="UNSG Arizona Gas Admin"/>
    <x v="1"/>
    <n v="1731.21"/>
    <s v="032"/>
  </r>
  <r>
    <s v="APR-26"/>
    <x v="1"/>
    <s v="79010"/>
    <x v="42"/>
    <s v="Meals &amp; Ent - NonDiscretionary"/>
    <s v="Meals &amp; Ent - NonDiscretionary"/>
    <s v="513"/>
    <s v="UNSE Mohave Electric Ops Mgmt"/>
    <x v="1"/>
    <n v="180.7"/>
    <s v="033"/>
  </r>
  <r>
    <s v="JUN-26"/>
    <x v="1"/>
    <s v="79010"/>
    <x v="42"/>
    <s v="Meals &amp; Ent - NonDiscretionary"/>
    <s v="Meals &amp; Ent - NonDiscretionary"/>
    <s v="513"/>
    <s v="UNSE Mohave Electric Ops Mgmt"/>
    <x v="1"/>
    <n v="327.87"/>
    <s v="033"/>
  </r>
  <r>
    <s v="JUN-26"/>
    <x v="1"/>
    <s v="79010"/>
    <x v="42"/>
    <s v="Meals &amp; Ent - NonDiscretionary"/>
    <s v="Meals &amp; Ent - NonDiscretionary"/>
    <s v="512"/>
    <s v="UNSE Mohave Elec Admin"/>
    <x v="1"/>
    <n v="92.1"/>
    <s v="033"/>
  </r>
  <r>
    <s v="APR-26"/>
    <x v="1"/>
    <s v="79020"/>
    <x v="43"/>
    <s v="Member Dues - Individual"/>
    <s v="Member Dues - Individual"/>
    <s v="590"/>
    <s v="UNSG QA Training"/>
    <x v="1"/>
    <n v="263"/>
    <s v="032"/>
  </r>
  <r>
    <s v="FEB-26"/>
    <x v="1"/>
    <s v="79020"/>
    <x v="43"/>
    <s v="Member Dues - Individual"/>
    <s v="Member Dues - Individual"/>
    <s v="584"/>
    <s v="UNSG AZ Cathodic Protection"/>
    <x v="1"/>
    <n v="99"/>
    <s v="032"/>
  </r>
  <r>
    <s v="JAN-26"/>
    <x v="1"/>
    <s v="79020"/>
    <x v="43"/>
    <s v="Member Dues - Individual"/>
    <s v="Member Dues - Individual"/>
    <s v="584"/>
    <s v="UNSG AZ Cathodic Protection"/>
    <x v="1"/>
    <n v="99"/>
    <s v="032"/>
  </r>
  <r>
    <s v="APR-26"/>
    <x v="1"/>
    <s v="79020"/>
    <x v="43"/>
    <s v="Member Dues - Individual"/>
    <s v="Member Dues - Individual"/>
    <s v="572"/>
    <s v="UNSG Gas Engineering"/>
    <x v="1"/>
    <n v="50"/>
    <s v="032"/>
  </r>
  <r>
    <s v="MAR-26"/>
    <x v="1"/>
    <s v="79020"/>
    <x v="43"/>
    <s v="Member Dues - Individual"/>
    <s v="Member Dues - Individual"/>
    <s v="572"/>
    <s v="UNSG Gas Engineering"/>
    <x v="1"/>
    <n v="25"/>
    <s v="032"/>
  </r>
  <r>
    <s v="JUN-26"/>
    <x v="1"/>
    <s v="79020"/>
    <x v="43"/>
    <s v="Member Dues - Individual"/>
    <s v="Member Dues - Individual"/>
    <s v="553"/>
    <s v="UNSG Flagstaff Gas Ops Mgmt"/>
    <x v="1"/>
    <n v="188"/>
    <s v="032"/>
  </r>
  <r>
    <s v="APR-26"/>
    <x v="1"/>
    <s v="79070"/>
    <x v="44"/>
    <s v="Printing &amp; Mailing"/>
    <s v="Printing &amp; Mailing"/>
    <s v="591"/>
    <s v="UNSG Santa Cruz Gas Const"/>
    <x v="1"/>
    <n v="62.88"/>
    <s v="032"/>
  </r>
  <r>
    <s v="JUN-26"/>
    <x v="1"/>
    <s v="79070"/>
    <x v="44"/>
    <s v="Printing &amp; Mailing"/>
    <s v="Printing &amp; Mailing"/>
    <s v="591"/>
    <s v="UNSG Santa Cruz Gas Const"/>
    <x v="1"/>
    <n v="19.07"/>
    <s v="032"/>
  </r>
  <r>
    <s v="MAY-26"/>
    <x v="1"/>
    <s v="79070"/>
    <x v="44"/>
    <s v="Printing &amp; Mailing"/>
    <s v="Printing &amp; Mailing"/>
    <s v="591"/>
    <s v="UNSG Santa Cruz Gas Const"/>
    <x v="1"/>
    <n v="16.97"/>
    <s v="032"/>
  </r>
  <r>
    <s v="APR-26"/>
    <x v="1"/>
    <s v="79070"/>
    <x v="44"/>
    <s v="Printing &amp; Mailing"/>
    <s v="Printing &amp; Mailing"/>
    <s v="563"/>
    <s v="UNSG Verde Valley Gas Ops Mgt"/>
    <x v="1"/>
    <n v="399.64"/>
    <s v="032"/>
  </r>
  <r>
    <s v="FEB-26"/>
    <x v="1"/>
    <s v="79070"/>
    <x v="44"/>
    <s v="Printing &amp; Mailing"/>
    <s v="Printing &amp; Mailing"/>
    <s v="563"/>
    <s v="UNSG Verde Valley Gas Ops Mgt"/>
    <x v="1"/>
    <n v="268.08999999999997"/>
    <s v="032"/>
  </r>
  <r>
    <s v="JAN-26"/>
    <x v="1"/>
    <s v="79070"/>
    <x v="44"/>
    <s v="Printing &amp; Mailing"/>
    <s v="Printing &amp; Mailing"/>
    <s v="563"/>
    <s v="UNSG Verde Valley Gas Ops Mgt"/>
    <x v="1"/>
    <n v="398.95"/>
    <s v="032"/>
  </r>
  <r>
    <s v="JUN-26"/>
    <x v="1"/>
    <s v="79070"/>
    <x v="44"/>
    <s v="Printing &amp; Mailing"/>
    <s v="Printing &amp; Mailing"/>
    <s v="563"/>
    <s v="UNSG Verde Valley Gas Ops Mgt"/>
    <x v="1"/>
    <n v="0"/>
    <s v="032"/>
  </r>
  <r>
    <s v="MAY-26"/>
    <x v="1"/>
    <s v="79070"/>
    <x v="44"/>
    <s v="Printing &amp; Mailing"/>
    <s v="Printing &amp; Mailing"/>
    <s v="563"/>
    <s v="UNSG Verde Valley Gas Ops Mgt"/>
    <x v="1"/>
    <n v="45"/>
    <s v="032"/>
  </r>
  <r>
    <s v="APR-26"/>
    <x v="1"/>
    <s v="79070"/>
    <x v="44"/>
    <s v="Printing &amp; Mailing"/>
    <s v="Printing &amp; Mailing"/>
    <s v="555"/>
    <s v="UNSG Show Low Gas Ops Mgmt"/>
    <x v="1"/>
    <n v="-304.49"/>
    <s v="032"/>
  </r>
  <r>
    <s v="FEB-26"/>
    <x v="1"/>
    <s v="79070"/>
    <x v="44"/>
    <s v="Printing &amp; Mailing"/>
    <s v="Printing &amp; Mailing"/>
    <s v="555"/>
    <s v="UNSG Show Low Gas Ops Mgmt"/>
    <x v="1"/>
    <n v="157.78"/>
    <s v="032"/>
  </r>
  <r>
    <s v="JAN-26"/>
    <x v="1"/>
    <s v="79070"/>
    <x v="44"/>
    <s v="Printing &amp; Mailing"/>
    <s v="Printing &amp; Mailing"/>
    <s v="555"/>
    <s v="UNSG Show Low Gas Ops Mgmt"/>
    <x v="1"/>
    <n v="0"/>
    <s v="032"/>
  </r>
  <r>
    <s v="MAR-26"/>
    <x v="1"/>
    <s v="79070"/>
    <x v="44"/>
    <s v="Printing &amp; Mailing"/>
    <s v="Printing &amp; Mailing"/>
    <s v="555"/>
    <s v="UNSG Show Low Gas Ops Mgmt"/>
    <x v="1"/>
    <n v="186.71"/>
    <s v="032"/>
  </r>
  <r>
    <s v="MAY-26"/>
    <x v="1"/>
    <s v="79070"/>
    <x v="44"/>
    <s v="Printing &amp; Mailing"/>
    <s v="Printing &amp; Mailing"/>
    <s v="555"/>
    <s v="UNSG Show Low Gas Ops Mgmt"/>
    <x v="1"/>
    <n v="0"/>
    <s v="032"/>
  </r>
  <r>
    <s v="APR-26"/>
    <x v="1"/>
    <s v="79070"/>
    <x v="44"/>
    <s v="Printing &amp; Mailing"/>
    <s v="Printing &amp; Mailing"/>
    <s v="550"/>
    <s v="UNSG Arizona Gas Admin"/>
    <x v="1"/>
    <n v="430.46"/>
    <s v="032"/>
  </r>
  <r>
    <s v="APR-26"/>
    <x v="1"/>
    <s v="79070"/>
    <x v="44"/>
    <m/>
    <s v="Printing &amp; Mailing"/>
    <s v="550"/>
    <s v="UNSG Arizona Gas Admin"/>
    <x v="1"/>
    <n v="-396"/>
    <s v="032"/>
  </r>
  <r>
    <s v="FEB-26"/>
    <x v="1"/>
    <s v="79070"/>
    <x v="44"/>
    <m/>
    <s v="Printing &amp; Mailing"/>
    <s v="550"/>
    <s v="UNSG Arizona Gas Admin"/>
    <x v="1"/>
    <n v="0"/>
    <s v="032"/>
  </r>
  <r>
    <s v="JAN-26"/>
    <x v="1"/>
    <s v="79070"/>
    <x v="44"/>
    <s v="Printing &amp; Mailing"/>
    <s v="Printing &amp; Mailing"/>
    <s v="550"/>
    <s v="UNSG Arizona Gas Admin"/>
    <x v="1"/>
    <n v="634.39"/>
    <s v="032"/>
  </r>
  <r>
    <s v="JAN-26"/>
    <x v="1"/>
    <s v="79070"/>
    <x v="44"/>
    <m/>
    <s v="Printing &amp; Mailing"/>
    <s v="550"/>
    <s v="UNSG Arizona Gas Admin"/>
    <x v="1"/>
    <n v="1816"/>
    <s v="032"/>
  </r>
  <r>
    <s v="JUN-26"/>
    <x v="1"/>
    <s v="79070"/>
    <x v="44"/>
    <m/>
    <s v="Printing &amp; Mailing"/>
    <s v="550"/>
    <s v="UNSG Arizona Gas Admin"/>
    <x v="1"/>
    <n v="-1420"/>
    <s v="032"/>
  </r>
  <r>
    <s v="MAR-26"/>
    <x v="1"/>
    <s v="79070"/>
    <x v="44"/>
    <m/>
    <s v="Printing &amp; Mailing"/>
    <s v="550"/>
    <s v="UNSG Arizona Gas Admin"/>
    <x v="1"/>
    <n v="0"/>
    <s v="032"/>
  </r>
  <r>
    <s v="MAY-26"/>
    <x v="1"/>
    <s v="79070"/>
    <x v="44"/>
    <s v="Printing &amp; Mailing"/>
    <s v="Printing &amp; Mailing"/>
    <s v="550"/>
    <s v="UNSG Arizona Gas Admin"/>
    <x v="1"/>
    <n v="247.79"/>
    <s v="032"/>
  </r>
  <r>
    <s v="MAY-26"/>
    <x v="1"/>
    <s v="79070"/>
    <x v="44"/>
    <m/>
    <s v="Printing &amp; Mailing"/>
    <s v="550"/>
    <s v="UNSG Arizona Gas Admin"/>
    <x v="1"/>
    <n v="0"/>
    <s v="032"/>
  </r>
  <r>
    <s v="MAY-26"/>
    <x v="1"/>
    <s v="79110"/>
    <x v="45"/>
    <m/>
    <s v="Permits &amp; Licenses"/>
    <s v="561"/>
    <s v="UNSG Prescott Gas Const"/>
    <x v="1"/>
    <n v="100"/>
    <s v="032"/>
  </r>
  <r>
    <s v="APR-26"/>
    <x v="1"/>
    <s v="79120"/>
    <x v="46"/>
    <s v="Postage"/>
    <s v="Postage"/>
    <s v="591"/>
    <s v="UNSG Santa Cruz Gas Const"/>
    <x v="1"/>
    <n v="26.03"/>
    <s v="032"/>
  </r>
  <r>
    <s v="MAR-26"/>
    <x v="1"/>
    <s v="79120"/>
    <x v="46"/>
    <s v="Postage"/>
    <s v="Postage"/>
    <s v="591"/>
    <s v="UNSG Santa Cruz Gas Const"/>
    <x v="1"/>
    <n v="28.19"/>
    <s v="032"/>
  </r>
  <r>
    <s v="MAY-26"/>
    <x v="1"/>
    <s v="79120"/>
    <x v="46"/>
    <s v="Postage"/>
    <s v="Postage"/>
    <s v="589"/>
    <s v="UNSG AZ Gas IT Support"/>
    <x v="1"/>
    <n v="17.12"/>
    <s v="032"/>
  </r>
  <r>
    <s v="JUN-26"/>
    <x v="1"/>
    <s v="79120"/>
    <x v="46"/>
    <s v="Postage"/>
    <s v="Postage"/>
    <s v="586"/>
    <s v="UNSG Arizona Gas Const &amp; Insp"/>
    <x v="1"/>
    <n v="14.34"/>
    <s v="032"/>
  </r>
  <r>
    <s v="JUN-26"/>
    <x v="1"/>
    <s v="79120"/>
    <x v="46"/>
    <s v="Postage"/>
    <s v="Postage"/>
    <s v="584"/>
    <s v="UNSG AZ Cathodic Protection"/>
    <x v="1"/>
    <n v="20"/>
    <s v="032"/>
  </r>
  <r>
    <s v="JUN-26"/>
    <x v="1"/>
    <s v="79120"/>
    <x v="46"/>
    <s v="Postage"/>
    <s v="Postage"/>
    <s v="573"/>
    <s v="UNSG N AZ Gas Cust Serv Mgmt"/>
    <x v="1"/>
    <n v="20"/>
    <s v="032"/>
  </r>
  <r>
    <s v="APR-26"/>
    <x v="1"/>
    <s v="79120"/>
    <x v="46"/>
    <s v="Postage"/>
    <s v="Postage"/>
    <s v="567"/>
    <s v="UNSG KGM Dist Gas Ops Mgmt"/>
    <x v="1"/>
    <n v="78"/>
    <s v="032"/>
  </r>
  <r>
    <s v="FEB-26"/>
    <x v="1"/>
    <s v="79120"/>
    <x v="46"/>
    <s v="Postage"/>
    <s v="Postage"/>
    <s v="567"/>
    <s v="UNSG KGM Dist Gas Ops Mgmt"/>
    <x v="1"/>
    <n v="110.14"/>
    <s v="032"/>
  </r>
  <r>
    <s v="MAY-26"/>
    <x v="1"/>
    <s v="79120"/>
    <x v="46"/>
    <s v="Postage"/>
    <s v="Postage"/>
    <s v="567"/>
    <s v="UNSG KGM Dist Gas Ops Mgmt"/>
    <x v="1"/>
    <n v="47.73"/>
    <s v="032"/>
  </r>
  <r>
    <s v="FEB-26"/>
    <x v="1"/>
    <s v="79120"/>
    <x v="46"/>
    <s v="Postage"/>
    <s v="Postage"/>
    <s v="565"/>
    <s v="UNSG Cttnwd Gas Field Service"/>
    <x v="1"/>
    <n v="27.47"/>
    <s v="032"/>
  </r>
  <r>
    <s v="JUN-26"/>
    <x v="1"/>
    <s v="79120"/>
    <x v="46"/>
    <s v="Postage"/>
    <s v="Postage"/>
    <s v="565"/>
    <s v="UNSG Cttnwd Gas Field Service"/>
    <x v="1"/>
    <n v="94.75"/>
    <s v="032"/>
  </r>
  <r>
    <s v="MAY-26"/>
    <x v="1"/>
    <s v="79120"/>
    <x v="46"/>
    <s v="Postage"/>
    <s v="Postage"/>
    <s v="565"/>
    <s v="UNSG Cttnwd Gas Field Service"/>
    <x v="1"/>
    <n v="55.84"/>
    <s v="032"/>
  </r>
  <r>
    <s v="APR-26"/>
    <x v="1"/>
    <s v="79120"/>
    <x v="46"/>
    <s v="Postage"/>
    <s v="Postage"/>
    <s v="564"/>
    <s v="UNSG Cottonwood Gas Const"/>
    <x v="1"/>
    <n v="16.14"/>
    <s v="032"/>
  </r>
  <r>
    <s v="APR-26"/>
    <x v="1"/>
    <s v="79120"/>
    <x v="46"/>
    <s v="Postage"/>
    <s v="Postage"/>
    <s v="561"/>
    <s v="UNSG Prescott Gas Const"/>
    <x v="1"/>
    <n v="91.2"/>
    <s v="032"/>
  </r>
  <r>
    <s v="JAN-26"/>
    <x v="1"/>
    <s v="79120"/>
    <x v="46"/>
    <s v="Postage"/>
    <s v="Postage"/>
    <s v="561"/>
    <s v="UNSG Prescott Gas Const"/>
    <x v="1"/>
    <n v="24.32"/>
    <s v="032"/>
  </r>
  <r>
    <s v="MAR-26"/>
    <x v="1"/>
    <s v="79120"/>
    <x v="46"/>
    <s v="Postage"/>
    <s v="Postage"/>
    <s v="561"/>
    <s v="UNSG Prescott Gas Const"/>
    <x v="1"/>
    <n v="602.49"/>
    <s v="032"/>
  </r>
  <r>
    <s v="MAY-26"/>
    <x v="1"/>
    <s v="79120"/>
    <x v="46"/>
    <s v="Postage"/>
    <s v="Postage"/>
    <s v="561"/>
    <s v="UNSG Prescott Gas Const"/>
    <x v="1"/>
    <n v="48.64"/>
    <s v="032"/>
  </r>
  <r>
    <s v="APR-26"/>
    <x v="1"/>
    <s v="79120"/>
    <x v="46"/>
    <s v="Postage"/>
    <s v="Postage"/>
    <s v="560"/>
    <s v="UNSG Prescott Gas Ops Mgmt"/>
    <x v="1"/>
    <n v="768.78"/>
    <s v="032"/>
  </r>
  <r>
    <s v="FEB-26"/>
    <x v="1"/>
    <s v="79120"/>
    <x v="46"/>
    <s v="Postage"/>
    <s v="Postage"/>
    <s v="560"/>
    <s v="UNSG Prescott Gas Ops Mgmt"/>
    <x v="1"/>
    <n v="499.28"/>
    <s v="032"/>
  </r>
  <r>
    <s v="JAN-26"/>
    <x v="1"/>
    <s v="79120"/>
    <x v="46"/>
    <s v="Postage"/>
    <s v="Postage"/>
    <s v="560"/>
    <s v="UNSG Prescott Gas Ops Mgmt"/>
    <x v="1"/>
    <n v="667.48"/>
    <s v="032"/>
  </r>
  <r>
    <s v="JUN-26"/>
    <x v="1"/>
    <s v="79120"/>
    <x v="46"/>
    <s v="Postage"/>
    <s v="Postage"/>
    <s v="560"/>
    <s v="UNSG Prescott Gas Ops Mgmt"/>
    <x v="1"/>
    <n v="1302.53"/>
    <s v="032"/>
  </r>
  <r>
    <s v="MAR-26"/>
    <x v="1"/>
    <s v="79120"/>
    <x v="46"/>
    <s v="Postage"/>
    <s v="Postage"/>
    <s v="560"/>
    <s v="UNSG Prescott Gas Ops Mgmt"/>
    <x v="1"/>
    <n v="1538.61"/>
    <s v="032"/>
  </r>
  <r>
    <s v="MAY-26"/>
    <x v="1"/>
    <s v="79120"/>
    <x v="46"/>
    <s v="Postage"/>
    <s v="Postage"/>
    <s v="560"/>
    <s v="UNSG Prescott Gas Ops Mgmt"/>
    <x v="1"/>
    <n v="1814.35"/>
    <s v="032"/>
  </r>
  <r>
    <s v="FEB-26"/>
    <x v="1"/>
    <s v="79120"/>
    <x v="46"/>
    <s v="Postage"/>
    <s v="Postage"/>
    <s v="558"/>
    <s v="UNSG Show Low Gas Field Serv"/>
    <x v="1"/>
    <n v="20"/>
    <s v="032"/>
  </r>
  <r>
    <s v="APR-26"/>
    <x v="1"/>
    <s v="79120"/>
    <x v="46"/>
    <s v="Postage"/>
    <s v="Postage"/>
    <s v="557"/>
    <s v="UNSG Flagstaff Gas Const"/>
    <x v="1"/>
    <n v="17.7"/>
    <s v="032"/>
  </r>
  <r>
    <s v="FEB-26"/>
    <x v="1"/>
    <s v="79120"/>
    <x v="46"/>
    <s v="Postage"/>
    <s v="Postage"/>
    <s v="557"/>
    <s v="UNSG Flagstaff Gas Const"/>
    <x v="1"/>
    <n v="34.85"/>
    <s v="032"/>
  </r>
  <r>
    <s v="JAN-26"/>
    <x v="1"/>
    <s v="79120"/>
    <x v="46"/>
    <s v="Postage"/>
    <s v="Postage"/>
    <s v="557"/>
    <s v="UNSG Flagstaff Gas Const"/>
    <x v="1"/>
    <n v="33.6"/>
    <s v="032"/>
  </r>
  <r>
    <s v="JUN-26"/>
    <x v="1"/>
    <s v="79120"/>
    <x v="46"/>
    <s v="Postage"/>
    <s v="Postage"/>
    <s v="557"/>
    <s v="UNSG Flagstaff Gas Const"/>
    <x v="1"/>
    <n v="38.28"/>
    <s v="032"/>
  </r>
  <r>
    <s v="MAR-26"/>
    <x v="1"/>
    <s v="79120"/>
    <x v="46"/>
    <s v="Postage"/>
    <s v="Postage"/>
    <s v="557"/>
    <s v="UNSG Flagstaff Gas Const"/>
    <x v="1"/>
    <n v="17.7"/>
    <s v="032"/>
  </r>
  <r>
    <s v="MAY-26"/>
    <x v="1"/>
    <s v="79120"/>
    <x v="46"/>
    <s v="Postage"/>
    <s v="Postage"/>
    <s v="557"/>
    <s v="UNSG Flagstaff Gas Const"/>
    <x v="1"/>
    <n v="66.040000000000006"/>
    <s v="032"/>
  </r>
  <r>
    <s v="APR-26"/>
    <x v="1"/>
    <s v="79120"/>
    <x v="46"/>
    <s v="Postage"/>
    <s v="Postage"/>
    <s v="556"/>
    <s v="UNSG LH Gas Operations Mgmt"/>
    <x v="1"/>
    <n v="140.51"/>
    <s v="032"/>
  </r>
  <r>
    <s v="FEB-26"/>
    <x v="1"/>
    <s v="79120"/>
    <x v="46"/>
    <s v="Postage"/>
    <s v="Postage"/>
    <s v="556"/>
    <s v="UNSG LH Gas Operations Mgmt"/>
    <x v="1"/>
    <n v="99.97"/>
    <s v="032"/>
  </r>
  <r>
    <s v="JAN-26"/>
    <x v="1"/>
    <s v="79120"/>
    <x v="46"/>
    <s v="Postage"/>
    <s v="Postage"/>
    <s v="556"/>
    <s v="UNSG LH Gas Operations Mgmt"/>
    <x v="1"/>
    <n v="20.87"/>
    <s v="032"/>
  </r>
  <r>
    <s v="MAR-26"/>
    <x v="1"/>
    <s v="79120"/>
    <x v="46"/>
    <s v="Postage"/>
    <s v="Postage"/>
    <s v="556"/>
    <s v="UNSG LH Gas Operations Mgmt"/>
    <x v="1"/>
    <n v="123.72"/>
    <s v="032"/>
  </r>
  <r>
    <s v="MAY-26"/>
    <x v="1"/>
    <s v="79120"/>
    <x v="46"/>
    <s v="Postage"/>
    <s v="Postage"/>
    <s v="556"/>
    <s v="UNSG LH Gas Operations Mgmt"/>
    <x v="1"/>
    <n v="304.58"/>
    <s v="032"/>
  </r>
  <r>
    <s v="MAR-26"/>
    <x v="1"/>
    <s v="79120"/>
    <x v="46"/>
    <s v="Postage"/>
    <s v="Postage"/>
    <s v="555"/>
    <s v="UNSG Show Low Gas Ops Mgmt"/>
    <x v="1"/>
    <n v="7.55"/>
    <s v="032"/>
  </r>
  <r>
    <s v="APR-26"/>
    <x v="1"/>
    <s v="79120"/>
    <x v="46"/>
    <s v="Postage"/>
    <s v="Postage"/>
    <s v="550"/>
    <s v="UNSG Arizona Gas Admin"/>
    <x v="1"/>
    <n v="34.340000000000003"/>
    <s v="032"/>
  </r>
  <r>
    <s v="FEB-26"/>
    <x v="1"/>
    <s v="79120"/>
    <x v="46"/>
    <s v="Postage"/>
    <s v="Postage"/>
    <s v="550"/>
    <s v="UNSG Arizona Gas Admin"/>
    <x v="1"/>
    <n v="460.32"/>
    <s v="032"/>
  </r>
  <r>
    <s v="JUN-26"/>
    <x v="1"/>
    <s v="79120"/>
    <x v="46"/>
    <s v="Postage"/>
    <s v="Postage"/>
    <s v="550"/>
    <s v="UNSG Arizona Gas Admin"/>
    <x v="1"/>
    <n v="117.97"/>
    <s v="032"/>
  </r>
  <r>
    <s v="JUN-26"/>
    <x v="1"/>
    <s v="79200"/>
    <x v="22"/>
    <m/>
    <s v="Materials Purchased"/>
    <s v="582"/>
    <s v="UNSG AZ Gas DOT Compliance"/>
    <x v="1"/>
    <n v="-5326.16"/>
    <s v="032"/>
  </r>
  <r>
    <s v="MAY-26"/>
    <x v="1"/>
    <s v="79200"/>
    <x v="22"/>
    <m/>
    <s v="Materials Purchased"/>
    <s v="582"/>
    <s v="UNSG AZ Gas DOT Compliance"/>
    <x v="1"/>
    <n v="5326.16"/>
    <s v="032"/>
  </r>
  <r>
    <s v="JAN-26"/>
    <x v="1"/>
    <s v="79200"/>
    <x v="22"/>
    <m/>
    <s v="Materials Purchased"/>
    <s v="570"/>
    <s v="UNSG Lake Havasu Gas Const"/>
    <x v="1"/>
    <n v="-625.36"/>
    <s v="032"/>
  </r>
  <r>
    <s v="JUN-26"/>
    <x v="1"/>
    <s v="79200"/>
    <x v="22"/>
    <m/>
    <s v="Materials Purchased"/>
    <s v="570"/>
    <s v="UNSG Lake Havasu Gas Const"/>
    <x v="1"/>
    <n v="151.37"/>
    <s v="032"/>
  </r>
  <r>
    <s v="FEB-26"/>
    <x v="1"/>
    <s v="79200"/>
    <x v="22"/>
    <m/>
    <s v="Materials Purchased"/>
    <s v="564"/>
    <s v="UNSG Cottonwood Gas Const"/>
    <x v="1"/>
    <n v="5806.56"/>
    <s v="032"/>
  </r>
  <r>
    <s v="JAN-26"/>
    <x v="1"/>
    <s v="79200"/>
    <x v="22"/>
    <m/>
    <s v="Materials Purchased"/>
    <s v="564"/>
    <s v="UNSG Cottonwood Gas Const"/>
    <x v="1"/>
    <n v="1689.28"/>
    <s v="032"/>
  </r>
  <r>
    <s v="JUN-26"/>
    <x v="1"/>
    <s v="79200"/>
    <x v="22"/>
    <m/>
    <s v="Materials Purchased"/>
    <s v="564"/>
    <s v="UNSG Cottonwood Gas Const"/>
    <x v="1"/>
    <n v="-3748"/>
    <s v="032"/>
  </r>
  <r>
    <s v="MAR-26"/>
    <x v="1"/>
    <s v="79200"/>
    <x v="22"/>
    <m/>
    <s v="Materials Purchased"/>
    <s v="564"/>
    <s v="UNSG Cottonwood Gas Const"/>
    <x v="1"/>
    <n v="-7495.84"/>
    <s v="032"/>
  </r>
  <r>
    <s v="MAY-26"/>
    <x v="1"/>
    <s v="79200"/>
    <x v="22"/>
    <m/>
    <s v="Materials Purchased"/>
    <s v="564"/>
    <s v="UNSG Cottonwood Gas Const"/>
    <x v="1"/>
    <n v="3748"/>
    <s v="032"/>
  </r>
  <r>
    <s v="APR-26"/>
    <x v="1"/>
    <s v="79200"/>
    <x v="22"/>
    <m/>
    <s v="Materials Purchased"/>
    <s v="561"/>
    <s v="UNSG Prescott Gas Const"/>
    <x v="1"/>
    <n v="4231.97"/>
    <s v="032"/>
  </r>
  <r>
    <s v="JUN-26"/>
    <x v="1"/>
    <s v="79200"/>
    <x v="22"/>
    <m/>
    <s v="Materials Purchased"/>
    <s v="561"/>
    <s v="UNSG Prescott Gas Const"/>
    <x v="1"/>
    <n v="1140.04"/>
    <s v="032"/>
  </r>
  <r>
    <s v="MAR-26"/>
    <x v="1"/>
    <s v="79200"/>
    <x v="22"/>
    <m/>
    <s v="Materials Purchased"/>
    <s v="561"/>
    <s v="UNSG Prescott Gas Const"/>
    <x v="1"/>
    <n v="1648.09"/>
    <m/>
  </r>
  <r>
    <s v="MAY-26"/>
    <x v="1"/>
    <s v="79200"/>
    <x v="22"/>
    <m/>
    <s v="Materials Purchased"/>
    <s v="561"/>
    <s v="UNSG Prescott Gas Const"/>
    <x v="1"/>
    <n v="-5880.06"/>
    <s v="032"/>
  </r>
  <r>
    <s v="FEB-26"/>
    <x v="1"/>
    <s v="79200"/>
    <x v="22"/>
    <m/>
    <s v="Materials Purchased"/>
    <s v="559"/>
    <s v="UNSG Show Low Gas Const"/>
    <x v="1"/>
    <n v="-198.73"/>
    <s v="032"/>
  </r>
  <r>
    <s v="JAN-26"/>
    <x v="1"/>
    <s v="79200"/>
    <x v="22"/>
    <m/>
    <s v="Materials Purchased"/>
    <s v="559"/>
    <s v="UNSG Show Low Gas Const"/>
    <x v="1"/>
    <n v="198.73"/>
    <s v="032"/>
  </r>
  <r>
    <s v="APR-26"/>
    <x v="1"/>
    <s v="79200"/>
    <x v="22"/>
    <m/>
    <s v="Materials Purchased"/>
    <s v="557"/>
    <s v="UNSG Flagstaff Gas Const"/>
    <x v="1"/>
    <n v="1525.5"/>
    <s v="032"/>
  </r>
  <r>
    <s v="JAN-26"/>
    <x v="1"/>
    <s v="79200"/>
    <x v="22"/>
    <m/>
    <s v="Materials Purchased"/>
    <s v="557"/>
    <s v="UNSG Flagstaff Gas Const"/>
    <x v="1"/>
    <n v="-13625.96"/>
    <s v="032"/>
  </r>
  <r>
    <s v="JUN-26"/>
    <x v="1"/>
    <s v="79200"/>
    <x v="22"/>
    <m/>
    <s v="Materials Purchased"/>
    <s v="557"/>
    <s v="UNSG Flagstaff Gas Const"/>
    <x v="1"/>
    <n v="-2703.76"/>
    <s v="032"/>
  </r>
  <r>
    <s v="MAY-26"/>
    <x v="1"/>
    <s v="79200"/>
    <x v="22"/>
    <m/>
    <s v="Materials Purchased"/>
    <s v="557"/>
    <s v="UNSG Flagstaff Gas Const"/>
    <x v="1"/>
    <n v="1178.26"/>
    <s v="032"/>
  </r>
  <r>
    <s v="APR-26"/>
    <x v="1"/>
    <s v="79200"/>
    <x v="47"/>
    <m/>
    <s v="Contractor Services"/>
    <s v="583"/>
    <s v="UNSG Kingman Gas Const"/>
    <x v="1"/>
    <n v="4841.13"/>
    <s v="032"/>
  </r>
  <r>
    <s v="MAY-26"/>
    <x v="1"/>
    <s v="79200"/>
    <x v="47"/>
    <m/>
    <s v="Contractor Services"/>
    <s v="583"/>
    <s v="UNSG Kingman Gas Const"/>
    <x v="1"/>
    <n v="-4841.13"/>
    <s v="032"/>
  </r>
  <r>
    <s v="APR-26"/>
    <x v="1"/>
    <s v="79200"/>
    <x v="47"/>
    <m/>
    <s v="Contractor Services"/>
    <s v="570"/>
    <s v="UNSG Lake Havasu Gas Const"/>
    <x v="1"/>
    <n v="991.66"/>
    <s v="032"/>
  </r>
  <r>
    <s v="FEB-26"/>
    <x v="1"/>
    <s v="79200"/>
    <x v="47"/>
    <m/>
    <s v="Contractor Services"/>
    <s v="570"/>
    <s v="UNSG Lake Havasu Gas Const"/>
    <x v="1"/>
    <n v="8973.36"/>
    <s v="032"/>
  </r>
  <r>
    <s v="JAN-26"/>
    <x v="1"/>
    <s v="79200"/>
    <x v="47"/>
    <m/>
    <s v="Contractor Services"/>
    <s v="570"/>
    <s v="UNSG Lake Havasu Gas Const"/>
    <x v="1"/>
    <n v="-1951"/>
    <s v="032"/>
  </r>
  <r>
    <s v="JUN-26"/>
    <x v="1"/>
    <s v="79200"/>
    <x v="47"/>
    <m/>
    <s v="Contractor Services"/>
    <s v="570"/>
    <s v="UNSG Lake Havasu Gas Const"/>
    <x v="1"/>
    <n v="9297.33"/>
    <s v="032"/>
  </r>
  <r>
    <s v="MAR-26"/>
    <x v="1"/>
    <s v="79200"/>
    <x v="47"/>
    <m/>
    <s v="Contractor Services"/>
    <s v="570"/>
    <s v="UNSG Lake Havasu Gas Const"/>
    <x v="1"/>
    <n v="-10434.81"/>
    <s v="032"/>
  </r>
  <r>
    <s v="MAY-26"/>
    <x v="1"/>
    <s v="79200"/>
    <x v="47"/>
    <m/>
    <s v="Contractor Services"/>
    <s v="570"/>
    <s v="UNSG Lake Havasu Gas Const"/>
    <x v="1"/>
    <n v="-143.69"/>
    <s v="032"/>
  </r>
  <r>
    <s v="FEB-26"/>
    <x v="1"/>
    <s v="79200"/>
    <x v="47"/>
    <m/>
    <s v="Contractor Services"/>
    <s v="561"/>
    <s v="UNSG Prescott Gas Const"/>
    <x v="1"/>
    <n v="-2423.62"/>
    <s v="032"/>
  </r>
  <r>
    <s v="JAN-26"/>
    <x v="1"/>
    <s v="79200"/>
    <x v="47"/>
    <m/>
    <s v="Contractor Services"/>
    <s v="561"/>
    <s v="UNSG Prescott Gas Const"/>
    <x v="1"/>
    <n v="6451.86"/>
    <s v="032"/>
  </r>
  <r>
    <s v="MAR-26"/>
    <x v="1"/>
    <s v="79200"/>
    <x v="47"/>
    <m/>
    <s v="Contractor Services"/>
    <s v="561"/>
    <s v="UNSG Prescott Gas Const"/>
    <x v="1"/>
    <n v="-4028.24"/>
    <s v="032"/>
  </r>
  <r>
    <s v="APR-26"/>
    <x v="1"/>
    <s v="79200"/>
    <x v="47"/>
    <m/>
    <s v="Contractor Services"/>
    <s v="559"/>
    <s v="UNSG Show Low Gas Const"/>
    <x v="1"/>
    <n v="6197.63"/>
    <s v="032"/>
  </r>
  <r>
    <s v="JUN-26"/>
    <x v="1"/>
    <s v="79200"/>
    <x v="47"/>
    <m/>
    <s v="Contractor Services"/>
    <s v="559"/>
    <s v="UNSG Show Low Gas Const"/>
    <x v="1"/>
    <n v="-98.62"/>
    <s v="032"/>
  </r>
  <r>
    <s v="MAY-26"/>
    <x v="1"/>
    <s v="79200"/>
    <x v="47"/>
    <m/>
    <s v="Contractor Services"/>
    <s v="559"/>
    <s v="UNSG Show Low Gas Const"/>
    <x v="1"/>
    <n v="-6099.01"/>
    <s v="032"/>
  </r>
  <r>
    <s v="JUN-26"/>
    <x v="1"/>
    <s v="79200"/>
    <x v="47"/>
    <m/>
    <s v="Contractor Services"/>
    <s v="557"/>
    <s v="UNSG Flagstaff Gas Const"/>
    <x v="1"/>
    <n v="900.4"/>
    <s v="032"/>
  </r>
  <r>
    <s v="APR-26"/>
    <x v="1"/>
    <s v="79200"/>
    <x v="48"/>
    <s v="Subs &amp; Ref Materials"/>
    <s v="Subs &amp; Ref Materials"/>
    <s v="563"/>
    <s v="UNSG Verde Valley Gas Ops Mgt"/>
    <x v="1"/>
    <n v="54.91"/>
    <s v="032"/>
  </r>
  <r>
    <s v="FEB-26"/>
    <x v="1"/>
    <s v="79200"/>
    <x v="48"/>
    <s v="Subs &amp; Ref Materials"/>
    <s v="Subs &amp; Ref Materials"/>
    <s v="563"/>
    <s v="UNSG Verde Valley Gas Ops Mgt"/>
    <x v="1"/>
    <n v="54.91"/>
    <s v="032"/>
  </r>
  <r>
    <s v="JAN-26"/>
    <x v="1"/>
    <s v="79200"/>
    <x v="48"/>
    <s v="Subs &amp; Ref Materials"/>
    <s v="Subs &amp; Ref Materials"/>
    <s v="563"/>
    <s v="UNSG Verde Valley Gas Ops Mgt"/>
    <x v="1"/>
    <n v="54.91"/>
    <s v="032"/>
  </r>
  <r>
    <s v="MAR-26"/>
    <x v="1"/>
    <s v="79200"/>
    <x v="48"/>
    <s v="Subs &amp; Ref Materials"/>
    <s v="Subs &amp; Ref Materials"/>
    <s v="563"/>
    <s v="UNSG Verde Valley Gas Ops Mgt"/>
    <x v="1"/>
    <n v="54.91"/>
    <s v="032"/>
  </r>
  <r>
    <s v="MAY-26"/>
    <x v="1"/>
    <s v="79200"/>
    <x v="48"/>
    <s v="Subs &amp; Ref Materials"/>
    <s v="Subs &amp; Ref Materials"/>
    <s v="563"/>
    <s v="UNSG Verde Valley Gas Ops Mgt"/>
    <x v="1"/>
    <n v="54.91"/>
    <s v="032"/>
  </r>
  <r>
    <s v="FEB-26"/>
    <x v="1"/>
    <s v="79200"/>
    <x v="48"/>
    <s v="Subs &amp; Ref Materials"/>
    <s v="Subs &amp; Ref Materials"/>
    <s v="322"/>
    <s v="Plant Accounting"/>
    <x v="1"/>
    <n v="130"/>
    <s v="002"/>
  </r>
  <r>
    <s v="APR-26"/>
    <x v="1"/>
    <s v="79200"/>
    <x v="49"/>
    <m/>
    <s v="Bank Service Charges"/>
    <s v="573"/>
    <s v="UNSG N AZ Gas Cust Serv Mgmt"/>
    <x v="1"/>
    <n v="810.39"/>
    <s v="032"/>
  </r>
  <r>
    <s v="JAN-26"/>
    <x v="1"/>
    <s v="79200"/>
    <x v="49"/>
    <m/>
    <s v="Bank Service Charges"/>
    <s v="573"/>
    <s v="UNSG N AZ Gas Cust Serv Mgmt"/>
    <x v="1"/>
    <n v="1427.3"/>
    <s v="032"/>
  </r>
  <r>
    <s v="MAR-26"/>
    <x v="1"/>
    <s v="79200"/>
    <x v="49"/>
    <m/>
    <s v="Bank Service Charges"/>
    <s v="573"/>
    <s v="UNSG N AZ Gas Cust Serv Mgmt"/>
    <x v="1"/>
    <n v="1"/>
    <s v="032"/>
  </r>
  <r>
    <s v="JUN-26"/>
    <x v="1"/>
    <s v="79200"/>
    <x v="51"/>
    <s v="Educational Programs"/>
    <s v="Educational Programs"/>
    <s v="591"/>
    <s v="UNSG Santa Cruz Gas Const"/>
    <x v="1"/>
    <n v="120"/>
    <s v="032"/>
  </r>
  <r>
    <s v="MAY-26"/>
    <x v="1"/>
    <s v="79200"/>
    <x v="51"/>
    <s v="Educational Programs"/>
    <s v="Educational Programs"/>
    <s v="591"/>
    <s v="UNSG Santa Cruz Gas Const"/>
    <x v="1"/>
    <n v="120"/>
    <s v="032"/>
  </r>
  <r>
    <s v="APR-26"/>
    <x v="1"/>
    <s v="79200"/>
    <x v="52"/>
    <s v="Seminar Registration Fees"/>
    <s v="Seminar Registration Fees"/>
    <s v="586"/>
    <s v="UNSG Arizona Gas Const &amp; Insp"/>
    <x v="1"/>
    <n v="525"/>
    <s v="032"/>
  </r>
  <r>
    <s v="APR-26"/>
    <x v="1"/>
    <s v="79200"/>
    <x v="52"/>
    <s v="Seminar Registration Fees"/>
    <s v="Seminar Registration Fees"/>
    <s v="585"/>
    <s v="UNSG Arizona Gas Meas &amp; Press"/>
    <x v="1"/>
    <n v="4125"/>
    <s v="032"/>
  </r>
  <r>
    <s v="APR-26"/>
    <x v="1"/>
    <s v="79200"/>
    <x v="52"/>
    <s v="Seminar Registration Fees"/>
    <s v="Seminar Registration Fees"/>
    <s v="582"/>
    <s v="UNSG AZ Gas DOT Compliance"/>
    <x v="1"/>
    <n v="3180"/>
    <s v="032"/>
  </r>
  <r>
    <s v="MAY-26"/>
    <x v="1"/>
    <s v="79200"/>
    <x v="52"/>
    <s v="Seminar Registration Fees"/>
    <s v="Seminar Registration Fees"/>
    <s v="582"/>
    <s v="UNSG AZ Gas DOT Compliance"/>
    <x v="1"/>
    <n v="525"/>
    <s v="032"/>
  </r>
  <r>
    <s v="APR-26"/>
    <x v="1"/>
    <s v="79200"/>
    <x v="52"/>
    <s v="Seminar Registration Fees"/>
    <s v="Seminar Registration Fees"/>
    <s v="560"/>
    <s v="UNSG Prescott Gas Ops Mgmt"/>
    <x v="1"/>
    <n v="27"/>
    <s v="032"/>
  </r>
  <r>
    <s v="MAR-26"/>
    <x v="1"/>
    <s v="79200"/>
    <x v="52"/>
    <s v="Seminar Registration Fees"/>
    <s v="Seminar Registration Fees"/>
    <s v="560"/>
    <s v="UNSG Prescott Gas Ops Mgmt"/>
    <x v="1"/>
    <n v="1153.95"/>
    <s v="032"/>
  </r>
  <r>
    <s v="APR-26"/>
    <x v="1"/>
    <s v="79200"/>
    <x v="52"/>
    <s v="Seminar Registration Fees"/>
    <s v="Seminar Registration Fees"/>
    <s v="558"/>
    <s v="UNSG Show Low Gas Field Serv"/>
    <x v="1"/>
    <n v="525"/>
    <s v="032"/>
  </r>
  <r>
    <s v="FEB-26"/>
    <x v="1"/>
    <s v="79200"/>
    <x v="52"/>
    <s v="Seminar Registration Fees"/>
    <s v="Seminar Registration Fees"/>
    <s v="193"/>
    <s v="Energy Delivery Environmental"/>
    <x v="1"/>
    <n v="40.82"/>
    <s v="002"/>
  </r>
  <r>
    <s v="JAN-26"/>
    <x v="1"/>
    <s v="79200"/>
    <x v="52"/>
    <s v="Seminar Registration Fees"/>
    <s v="Seminar Registration Fees"/>
    <s v="193"/>
    <s v="Energy Delivery Environmental"/>
    <x v="1"/>
    <n v="99"/>
    <s v="002"/>
  </r>
  <r>
    <s v="JUN-26"/>
    <x v="1"/>
    <s v="79200"/>
    <x v="52"/>
    <s v="Seminar Registration Fees"/>
    <s v="Seminar Registration Fees"/>
    <s v="193"/>
    <s v="Energy Delivery Environmental"/>
    <x v="1"/>
    <n v="600"/>
    <s v="002"/>
  </r>
  <r>
    <s v="MAR-26"/>
    <x v="1"/>
    <s v="79200"/>
    <x v="55"/>
    <m/>
    <s v="Miscellaneous"/>
    <s v="597"/>
    <s v="UNS Gas"/>
    <x v="1"/>
    <n v="-14700.34"/>
    <s v="032"/>
  </r>
  <r>
    <s v="APR-26"/>
    <x v="1"/>
    <s v="79200"/>
    <x v="55"/>
    <s v="Miscellaneous"/>
    <s v="Miscellaneous"/>
    <s v="591"/>
    <s v="UNSG Santa Cruz Gas Const"/>
    <x v="1"/>
    <n v="26"/>
    <s v="032"/>
  </r>
  <r>
    <s v="APR-26"/>
    <x v="1"/>
    <s v="79200"/>
    <x v="55"/>
    <m/>
    <s v="Miscellaneous"/>
    <s v="550"/>
    <s v="UNSG Arizona Gas Admin"/>
    <x v="1"/>
    <n v="20.84"/>
    <s v="032"/>
  </r>
  <r>
    <s v="JAN-26"/>
    <x v="1"/>
    <s v="79200"/>
    <x v="55"/>
    <m/>
    <s v="Miscellaneous"/>
    <s v="550"/>
    <s v="UNSG Arizona Gas Admin"/>
    <x v="1"/>
    <n v="-1902.88"/>
    <s v="032"/>
  </r>
  <r>
    <s v="APR-26"/>
    <x v="1"/>
    <s v="79200"/>
    <x v="56"/>
    <m/>
    <s v="UNS Allocation"/>
    <s v="994"/>
    <s v="Welding &amp; Fab Shop"/>
    <x v="0"/>
    <n v="13.34"/>
    <s v="002"/>
  </r>
  <r>
    <s v="APR-26"/>
    <x v="1"/>
    <s v="79200"/>
    <x v="56"/>
    <m/>
    <s v="UNS Allocation"/>
    <s v="988"/>
    <s v="T&amp;D Equipment C&amp;M Admin"/>
    <x v="0"/>
    <n v="55.92"/>
    <s v="002"/>
  </r>
  <r>
    <s v="FEB-26"/>
    <x v="1"/>
    <s v="79200"/>
    <x v="56"/>
    <m/>
    <s v="UNS Allocation"/>
    <s v="988"/>
    <s v="T&amp;D Equipment C&amp;M Admin"/>
    <x v="0"/>
    <n v="14.9"/>
    <s v="002"/>
  </r>
  <r>
    <s v="JAN-26"/>
    <x v="1"/>
    <s v="79200"/>
    <x v="56"/>
    <m/>
    <s v="UNS Allocation"/>
    <s v="988"/>
    <s v="T&amp;D Equipment C&amp;M Admin"/>
    <x v="0"/>
    <n v="44.7"/>
    <s v="002"/>
  </r>
  <r>
    <s v="MAR-26"/>
    <x v="1"/>
    <s v="79200"/>
    <x v="56"/>
    <m/>
    <s v="UNS Allocation"/>
    <s v="988"/>
    <s v="T&amp;D Equipment C&amp;M Admin"/>
    <x v="0"/>
    <n v="7.45"/>
    <s v="002"/>
  </r>
  <r>
    <s v="MAY-26"/>
    <x v="1"/>
    <s v="79200"/>
    <x v="56"/>
    <m/>
    <s v="UNS Allocation"/>
    <s v="988"/>
    <s v="T&amp;D Equipment C&amp;M Admin"/>
    <x v="0"/>
    <n v="-32.619999999999997"/>
    <s v="002"/>
  </r>
  <r>
    <s v="APR-26"/>
    <x v="1"/>
    <s v="79200"/>
    <x v="56"/>
    <m/>
    <s v="UNS Allocation"/>
    <s v="957"/>
    <s v="Transmission Planning"/>
    <x v="0"/>
    <n v="-6.89"/>
    <s v="002"/>
  </r>
  <r>
    <s v="FEB-26"/>
    <x v="1"/>
    <s v="79200"/>
    <x v="56"/>
    <m/>
    <s v="UNS Allocation"/>
    <s v="957"/>
    <s v="Transmission Planning"/>
    <x v="0"/>
    <n v="-11.12"/>
    <s v="002"/>
  </r>
  <r>
    <s v="JAN-26"/>
    <x v="1"/>
    <s v="79200"/>
    <x v="56"/>
    <m/>
    <s v="UNS Allocation"/>
    <s v="957"/>
    <s v="Transmission Planning"/>
    <x v="0"/>
    <n v="22.24"/>
    <s v="002"/>
  </r>
  <r>
    <s v="MAR-26"/>
    <x v="1"/>
    <s v="79200"/>
    <x v="56"/>
    <m/>
    <s v="UNS Allocation"/>
    <s v="957"/>
    <s v="Transmission Planning"/>
    <x v="0"/>
    <n v="12.64"/>
    <s v="002"/>
  </r>
  <r>
    <s v="APR-26"/>
    <x v="1"/>
    <s v="79200"/>
    <x v="56"/>
    <m/>
    <s v="UNS Allocation"/>
    <s v="955"/>
    <s v="Resource Planning"/>
    <x v="0"/>
    <n v="270.64"/>
    <s v="002"/>
  </r>
  <r>
    <s v="APR-26"/>
    <x v="1"/>
    <s v="79200"/>
    <x v="56"/>
    <m/>
    <s v="UNS Allocation"/>
    <s v="955"/>
    <s v="Supply Side Planning"/>
    <x v="0"/>
    <n v="-918.72"/>
    <s v="002"/>
  </r>
  <r>
    <s v="FEB-26"/>
    <x v="1"/>
    <s v="79200"/>
    <x v="56"/>
    <m/>
    <s v="UNS Allocation"/>
    <s v="955"/>
    <s v="Supply Side Planning"/>
    <x v="0"/>
    <n v="1627.72"/>
    <s v="002"/>
  </r>
  <r>
    <s v="JAN-26"/>
    <x v="1"/>
    <s v="79200"/>
    <x v="56"/>
    <m/>
    <s v="UNS Allocation"/>
    <s v="955"/>
    <s v="Supply Side Planning"/>
    <x v="0"/>
    <n v="690.36"/>
    <s v="002"/>
  </r>
  <r>
    <s v="JUN-26"/>
    <x v="1"/>
    <s v="79200"/>
    <x v="56"/>
    <m/>
    <s v="UNS Allocation"/>
    <s v="955"/>
    <s v="Supply Side Planning"/>
    <x v="0"/>
    <n v="169.34"/>
    <s v="002"/>
  </r>
  <r>
    <s v="MAR-26"/>
    <x v="1"/>
    <s v="79200"/>
    <x v="56"/>
    <m/>
    <s v="UNS Allocation"/>
    <s v="955"/>
    <s v="Supply Side Planning"/>
    <x v="0"/>
    <n v="1659.76"/>
    <s v="002"/>
  </r>
  <r>
    <s v="MAY-26"/>
    <x v="1"/>
    <s v="79200"/>
    <x v="56"/>
    <m/>
    <s v="UNS Allocation"/>
    <s v="955"/>
    <s v="Resource Planning"/>
    <x v="0"/>
    <n v="145.04"/>
    <s v="002"/>
  </r>
  <r>
    <s v="MAY-26"/>
    <x v="1"/>
    <s v="79200"/>
    <x v="56"/>
    <m/>
    <s v="UNS Allocation"/>
    <s v="955"/>
    <s v="Supply Side Planning"/>
    <x v="0"/>
    <n v="247.41"/>
    <s v="002"/>
  </r>
  <r>
    <s v="MAY-26"/>
    <x v="1"/>
    <s v="79200"/>
    <x v="56"/>
    <m/>
    <s v="UNS Allocation"/>
    <s v="955"/>
    <s v="Supply Side Planning"/>
    <x v="1"/>
    <n v="12.68"/>
    <s v="002"/>
  </r>
  <r>
    <s v="APR-26"/>
    <x v="1"/>
    <s v="79200"/>
    <x v="56"/>
    <m/>
    <s v="UNS Allocation"/>
    <s v="947"/>
    <s v="Resource Management"/>
    <x v="0"/>
    <n v="25.69"/>
    <s v="002"/>
  </r>
  <r>
    <s v="FEB-26"/>
    <x v="1"/>
    <s v="79200"/>
    <x v="56"/>
    <m/>
    <s v="UNS Allocation"/>
    <s v="947"/>
    <s v="Resource Management"/>
    <x v="0"/>
    <n v="-17.260000000000002"/>
    <s v="002"/>
  </r>
  <r>
    <s v="JAN-26"/>
    <x v="1"/>
    <s v="79200"/>
    <x v="56"/>
    <m/>
    <s v="UNS Allocation"/>
    <s v="947"/>
    <s v="Resource Management"/>
    <x v="0"/>
    <n v="34.520000000000003"/>
    <s v="002"/>
  </r>
  <r>
    <s v="MAY-26"/>
    <x v="1"/>
    <s v="79200"/>
    <x v="56"/>
    <m/>
    <s v="UNS Allocation"/>
    <s v="947"/>
    <s v="Resource Management"/>
    <x v="0"/>
    <n v="-14.99"/>
    <s v="002"/>
  </r>
  <r>
    <s v="APR-26"/>
    <x v="1"/>
    <s v="79200"/>
    <x v="56"/>
    <m/>
    <s v="UNS Allocation"/>
    <s v="940"/>
    <s v="Eng, CAO and CRP Admin"/>
    <x v="0"/>
    <n v="3180.22"/>
    <s v="002"/>
  </r>
  <r>
    <s v="APR-26"/>
    <x v="1"/>
    <s v="79200"/>
    <x v="56"/>
    <m/>
    <s v="UNS Allocation"/>
    <s v="940"/>
    <s v="Eng, CAO and CRP Admin"/>
    <x v="1"/>
    <n v="261.33999999999997"/>
    <s v="002"/>
  </r>
  <r>
    <s v="FEB-26"/>
    <x v="1"/>
    <s v="79200"/>
    <x v="56"/>
    <m/>
    <s v="UNS Allocation"/>
    <s v="940"/>
    <s v="Eng, CAO and CRP Admin"/>
    <x v="0"/>
    <n v="3003.07"/>
    <s v="002"/>
  </r>
  <r>
    <s v="JAN-26"/>
    <x v="1"/>
    <s v="79200"/>
    <x v="56"/>
    <m/>
    <s v="UNS Allocation"/>
    <s v="940"/>
    <s v="Eng, CAO and CRP Admin"/>
    <x v="0"/>
    <n v="2563.69"/>
    <s v="002"/>
  </r>
  <r>
    <s v="JUN-26"/>
    <x v="1"/>
    <s v="79200"/>
    <x v="56"/>
    <m/>
    <s v="UNS Allocation"/>
    <s v="940"/>
    <s v="Eng, CAO and CRP Admin"/>
    <x v="0"/>
    <n v="3462.62"/>
    <s v="002"/>
  </r>
  <r>
    <s v="JUN-26"/>
    <x v="1"/>
    <s v="79200"/>
    <x v="56"/>
    <m/>
    <s v="UNS Allocation"/>
    <s v="940"/>
    <s v="Eng, CAO and CRP Admin"/>
    <x v="1"/>
    <n v="467.63"/>
    <s v="002"/>
  </r>
  <r>
    <s v="MAR-26"/>
    <x v="1"/>
    <s v="79200"/>
    <x v="56"/>
    <m/>
    <s v="UNS Allocation"/>
    <s v="940"/>
    <s v="Eng, CAO and CRP Admin"/>
    <x v="0"/>
    <n v="3715.38"/>
    <s v="002"/>
  </r>
  <r>
    <s v="MAR-26"/>
    <x v="1"/>
    <s v="79200"/>
    <x v="56"/>
    <m/>
    <s v="UNS Allocation"/>
    <s v="940"/>
    <s v="Eng, CAO and CRP Admin"/>
    <x v="1"/>
    <n v="74.25"/>
    <s v="002"/>
  </r>
  <r>
    <s v="MAY-26"/>
    <x v="1"/>
    <s v="79200"/>
    <x v="56"/>
    <m/>
    <s v="UNS Allocation"/>
    <s v="940"/>
    <s v="Eng, CAO and CRP Admin"/>
    <x v="0"/>
    <n v="3761.79"/>
    <s v="002"/>
  </r>
  <r>
    <s v="MAY-26"/>
    <x v="1"/>
    <s v="79200"/>
    <x v="56"/>
    <m/>
    <s v="UNS Allocation"/>
    <s v="940"/>
    <s v="Eng, CAO and CRP Admin"/>
    <x v="1"/>
    <n v="6.01"/>
    <s v="002"/>
  </r>
  <r>
    <s v="FEB-26"/>
    <x v="1"/>
    <s v="79200"/>
    <x v="56"/>
    <m/>
    <s v="UNS Allocation"/>
    <s v="936"/>
    <s v="Operations Excellence"/>
    <x v="0"/>
    <n v="16.989999999999998"/>
    <s v="002"/>
  </r>
  <r>
    <s v="JAN-26"/>
    <x v="1"/>
    <s v="79200"/>
    <x v="56"/>
    <m/>
    <s v="UNS Allocation"/>
    <s v="936"/>
    <s v="Operations Excellence"/>
    <x v="0"/>
    <n v="5.0999999999999996"/>
    <s v="002"/>
  </r>
  <r>
    <s v="MAR-26"/>
    <x v="1"/>
    <s v="79200"/>
    <x v="56"/>
    <m/>
    <s v="UNS Allocation"/>
    <s v="936"/>
    <s v="Operations Excellence"/>
    <x v="0"/>
    <n v="-4.25"/>
    <s v="002"/>
  </r>
  <r>
    <s v="APR-26"/>
    <x v="1"/>
    <s v="79200"/>
    <x v="56"/>
    <m/>
    <s v="UNS Allocation"/>
    <s v="927"/>
    <s v="Maint, Trans and Trouble"/>
    <x v="0"/>
    <n v="16.309999999999999"/>
    <s v="002"/>
  </r>
  <r>
    <s v="MAR-26"/>
    <x v="1"/>
    <s v="79200"/>
    <x v="56"/>
    <m/>
    <s v="UNS Allocation"/>
    <s v="861"/>
    <s v="Procuremnt/Contr Svc"/>
    <x v="0"/>
    <n v="5.32"/>
    <s v="002"/>
  </r>
  <r>
    <s v="APR-26"/>
    <x v="1"/>
    <s v="79200"/>
    <x v="56"/>
    <m/>
    <s v="UNS Allocation"/>
    <s v="805"/>
    <s v="Corp Environmental Services"/>
    <x v="0"/>
    <n v="516.63"/>
    <s v="002"/>
  </r>
  <r>
    <s v="APR-26"/>
    <x v="1"/>
    <s v="79200"/>
    <x v="56"/>
    <m/>
    <s v="UNS Allocation"/>
    <s v="805"/>
    <s v="Corp Environmental Services"/>
    <x v="1"/>
    <n v="86.98"/>
    <s v="002"/>
  </r>
  <r>
    <s v="FEB-26"/>
    <x v="1"/>
    <s v="79200"/>
    <x v="56"/>
    <m/>
    <s v="UNS Allocation"/>
    <s v="805"/>
    <s v="Corp Environmental Services"/>
    <x v="0"/>
    <n v="1083.8699999999999"/>
    <s v="002"/>
  </r>
  <r>
    <s v="FEB-26"/>
    <x v="1"/>
    <s v="79200"/>
    <x v="56"/>
    <m/>
    <s v="UNS Allocation"/>
    <s v="805"/>
    <s v="Corp Environmental Services"/>
    <x v="1"/>
    <n v="185.6"/>
    <s v="002"/>
  </r>
  <r>
    <s v="JAN-26"/>
    <x v="1"/>
    <s v="79200"/>
    <x v="56"/>
    <m/>
    <s v="UNS Allocation"/>
    <s v="805"/>
    <s v="Corp Environmental Services"/>
    <x v="0"/>
    <n v="1472.38"/>
    <s v="002"/>
  </r>
  <r>
    <s v="JAN-26"/>
    <x v="1"/>
    <s v="79200"/>
    <x v="56"/>
    <m/>
    <s v="UNS Allocation"/>
    <s v="805"/>
    <s v="Corp Environmental Services"/>
    <x v="1"/>
    <n v="1180.98"/>
    <s v="002"/>
  </r>
  <r>
    <s v="JUN-26"/>
    <x v="1"/>
    <s v="79200"/>
    <x v="56"/>
    <m/>
    <s v="UNS Allocation"/>
    <s v="805"/>
    <s v="Corp Environmental Services"/>
    <x v="0"/>
    <n v="1576.43"/>
    <s v="002"/>
  </r>
  <r>
    <s v="JUN-26"/>
    <x v="1"/>
    <s v="79200"/>
    <x v="56"/>
    <m/>
    <s v="UNS Allocation"/>
    <s v="805"/>
    <s v="Corp Environmental Services"/>
    <x v="1"/>
    <n v="104.89"/>
    <s v="002"/>
  </r>
  <r>
    <s v="MAR-26"/>
    <x v="1"/>
    <s v="79200"/>
    <x v="56"/>
    <m/>
    <s v="UNS Allocation"/>
    <s v="805"/>
    <s v="Corp Environmental Services"/>
    <x v="0"/>
    <n v="2291.27"/>
    <s v="002"/>
  </r>
  <r>
    <s v="MAR-26"/>
    <x v="1"/>
    <s v="79200"/>
    <x v="56"/>
    <m/>
    <s v="UNS Allocation"/>
    <s v="805"/>
    <s v="Corp Environmental Services"/>
    <x v="1"/>
    <n v="195.81"/>
    <s v="002"/>
  </r>
  <r>
    <s v="MAY-26"/>
    <x v="1"/>
    <s v="79200"/>
    <x v="56"/>
    <m/>
    <s v="UNS Allocation"/>
    <s v="805"/>
    <s v="Corp Environmental Services"/>
    <x v="0"/>
    <n v="1573.39"/>
    <s v="002"/>
  </r>
  <r>
    <s v="MAY-26"/>
    <x v="1"/>
    <s v="79200"/>
    <x v="56"/>
    <m/>
    <s v="UNS Allocation"/>
    <s v="805"/>
    <s v="Corp Environmental Services"/>
    <x v="1"/>
    <n v="42.11"/>
    <s v="002"/>
  </r>
  <r>
    <s v="APR-26"/>
    <x v="1"/>
    <s v="79200"/>
    <x v="56"/>
    <m/>
    <s v="UNS Allocation"/>
    <s v="681"/>
    <s v="SPG Coal Handling"/>
    <x v="0"/>
    <n v="62.83"/>
    <s v="002"/>
  </r>
  <r>
    <s v="APR-26"/>
    <x v="1"/>
    <s v="79200"/>
    <x v="56"/>
    <m/>
    <s v="UNS Allocation"/>
    <s v="681"/>
    <s v="SPG Coal Handling"/>
    <x v="1"/>
    <n v="16.03"/>
    <s v="002"/>
  </r>
  <r>
    <s v="APR-26"/>
    <x v="1"/>
    <s v="79200"/>
    <x v="56"/>
    <m/>
    <s v="UNS Allocation"/>
    <s v="680"/>
    <s v="SPG Work Management &amp; Planning"/>
    <x v="0"/>
    <n v="62.1"/>
    <s v="002"/>
  </r>
  <r>
    <s v="APR-26"/>
    <x v="1"/>
    <s v="79200"/>
    <x v="56"/>
    <m/>
    <s v="UNS Allocation"/>
    <s v="680"/>
    <s v="SPG Work Management &amp; Planning"/>
    <x v="1"/>
    <n v="21.96"/>
    <s v="002"/>
  </r>
  <r>
    <s v="APR-26"/>
    <x v="1"/>
    <s v="79200"/>
    <x v="56"/>
    <m/>
    <s v="UNS Allocation"/>
    <s v="667"/>
    <s v="SPG Operations 3&amp;4"/>
    <x v="1"/>
    <n v="20.52"/>
    <s v="002"/>
  </r>
  <r>
    <s v="APR-26"/>
    <x v="1"/>
    <s v="79200"/>
    <x v="56"/>
    <m/>
    <s v="UNS Allocation"/>
    <s v="665"/>
    <s v="SPG Operations 1&amp;2"/>
    <x v="1"/>
    <n v="97.26"/>
    <s v="002"/>
  </r>
  <r>
    <s v="MAY-26"/>
    <x v="1"/>
    <s v="79200"/>
    <x v="56"/>
    <m/>
    <s v="UNS Allocation"/>
    <s v="665"/>
    <s v="SPG Operations 1&amp;2"/>
    <x v="1"/>
    <n v="18.43"/>
    <s v="002"/>
  </r>
  <r>
    <s v="APR-26"/>
    <x v="1"/>
    <s v="79200"/>
    <x v="56"/>
    <m/>
    <s v="UNS Allocation"/>
    <s v="650"/>
    <s v="SPG Plant Manager"/>
    <x v="0"/>
    <n v="22.23"/>
    <s v="002"/>
  </r>
  <r>
    <s v="FEB-26"/>
    <x v="1"/>
    <s v="79200"/>
    <x v="56"/>
    <m/>
    <s v="UNS Allocation"/>
    <s v="650"/>
    <s v="SPG Plant Manager"/>
    <x v="0"/>
    <n v="3.83"/>
    <s v="002"/>
  </r>
  <r>
    <s v="JAN-26"/>
    <x v="1"/>
    <s v="79200"/>
    <x v="56"/>
    <m/>
    <s v="UNS Allocation"/>
    <s v="650"/>
    <s v="SPG Plant Manager"/>
    <x v="0"/>
    <n v="70.42"/>
    <s v="002"/>
  </r>
  <r>
    <s v="JUN-26"/>
    <x v="1"/>
    <s v="79200"/>
    <x v="56"/>
    <m/>
    <s v="UNS Allocation"/>
    <s v="650"/>
    <s v="SPG Plant Manager"/>
    <x v="0"/>
    <n v="69.52"/>
    <s v="002"/>
  </r>
  <r>
    <s v="MAR-26"/>
    <x v="1"/>
    <s v="79200"/>
    <x v="56"/>
    <m/>
    <s v="UNS Allocation"/>
    <s v="650"/>
    <s v="SPG Plant Manager"/>
    <x v="0"/>
    <n v="9.82"/>
    <s v="002"/>
  </r>
  <r>
    <s v="MAY-26"/>
    <x v="1"/>
    <s v="79200"/>
    <x v="56"/>
    <m/>
    <s v="UNS Allocation"/>
    <s v="650"/>
    <s v="SPG Plant Manager"/>
    <x v="0"/>
    <n v="3.97"/>
    <s v="002"/>
  </r>
  <r>
    <s v="FEB-26"/>
    <x v="1"/>
    <s v="79200"/>
    <x v="56"/>
    <m/>
    <s v="UNS Allocation"/>
    <s v="593"/>
    <s v="UNSG Gas Operations Mgmt"/>
    <x v="0"/>
    <n v="68.239999999999995"/>
    <s v="032"/>
  </r>
  <r>
    <s v="JAN-26"/>
    <x v="1"/>
    <s v="79200"/>
    <x v="56"/>
    <m/>
    <s v="UNS Allocation"/>
    <s v="593"/>
    <s v="UNSG Gas Operations Mgmt"/>
    <x v="0"/>
    <n v="-17.059999999999999"/>
    <s v="032"/>
  </r>
  <r>
    <s v="MAR-26"/>
    <x v="1"/>
    <s v="79200"/>
    <x v="56"/>
    <m/>
    <s v="UNS Allocation"/>
    <s v="593"/>
    <s v="UNSG Gas Operations Mgmt"/>
    <x v="0"/>
    <n v="-26.81"/>
    <s v="032"/>
  </r>
  <r>
    <s v="FEB-26"/>
    <x v="1"/>
    <s v="79200"/>
    <x v="56"/>
    <m/>
    <s v="UNS Allocation"/>
    <s v="582"/>
    <s v="UNSG AZ Gas DOT Compliance"/>
    <x v="0"/>
    <n v="30.47"/>
    <s v="032"/>
  </r>
  <r>
    <s v="JAN-26"/>
    <x v="1"/>
    <s v="79200"/>
    <x v="56"/>
    <m/>
    <s v="UNS Allocation"/>
    <s v="582"/>
    <s v="UNSG AZ Gas DOT Compliance"/>
    <x v="0"/>
    <n v="24.37"/>
    <s v="032"/>
  </r>
  <r>
    <s v="MAR-26"/>
    <x v="1"/>
    <s v="79200"/>
    <x v="56"/>
    <m/>
    <s v="UNS Allocation"/>
    <s v="582"/>
    <s v="UNSG AZ Gas DOT Compliance"/>
    <x v="0"/>
    <n v="-7.62"/>
    <s v="032"/>
  </r>
  <r>
    <s v="FEB-26"/>
    <x v="1"/>
    <s v="79200"/>
    <x v="56"/>
    <m/>
    <s v="UNS Allocation"/>
    <s v="567"/>
    <s v="UNSG KGM Dist Gas Ops Mgmt"/>
    <x v="0"/>
    <n v="-57.26"/>
    <s v="032"/>
  </r>
  <r>
    <s v="JAN-26"/>
    <x v="1"/>
    <s v="79200"/>
    <x v="56"/>
    <m/>
    <s v="UNS Allocation"/>
    <s v="567"/>
    <s v="UNSG KGM Dist Gas Ops Mgmt"/>
    <x v="0"/>
    <n v="114.51"/>
    <s v="032"/>
  </r>
  <r>
    <s v="MAR-26"/>
    <x v="1"/>
    <s v="79200"/>
    <x v="56"/>
    <m/>
    <s v="UNS Allocation"/>
    <s v="567"/>
    <s v="UNSG KGM Dist Gas Ops Mgmt"/>
    <x v="0"/>
    <n v="9.5399999999999991"/>
    <s v="032"/>
  </r>
  <r>
    <s v="MAY-26"/>
    <x v="1"/>
    <s v="79200"/>
    <x v="56"/>
    <m/>
    <s v="UNS Allocation"/>
    <s v="563"/>
    <s v="UNSG Verde Valley Gas Ops Mgt"/>
    <x v="1"/>
    <n v="16.87"/>
    <s v="032"/>
  </r>
  <r>
    <s v="APR-26"/>
    <x v="1"/>
    <s v="79200"/>
    <x v="56"/>
    <m/>
    <s v="UNS Allocation"/>
    <s v="562"/>
    <s v="UNSG Prescott Gas Field Serv"/>
    <x v="0"/>
    <n v="27.24"/>
    <s v="032"/>
  </r>
  <r>
    <s v="APR-26"/>
    <x v="1"/>
    <s v="79200"/>
    <x v="56"/>
    <m/>
    <s v="UNS Allocation"/>
    <s v="561"/>
    <s v="UNSG Prescott Gas Const"/>
    <x v="0"/>
    <n v="42.87"/>
    <s v="032"/>
  </r>
  <r>
    <s v="APR-26"/>
    <x v="1"/>
    <s v="79200"/>
    <x v="56"/>
    <m/>
    <s v="UNS Allocation"/>
    <s v="560"/>
    <s v="UNSG Prescott Gas Ops Mgmt"/>
    <x v="0"/>
    <n v="40.75"/>
    <s v="032"/>
  </r>
  <r>
    <s v="APR-26"/>
    <x v="1"/>
    <s v="79200"/>
    <x v="56"/>
    <m/>
    <s v="UNS Allocation"/>
    <s v="560"/>
    <s v="UNSG Prescott Gas Ops Mgmt"/>
    <x v="1"/>
    <n v="8.76"/>
    <s v="032"/>
  </r>
  <r>
    <s v="FEB-26"/>
    <x v="1"/>
    <s v="79200"/>
    <x v="56"/>
    <m/>
    <s v="UNS Allocation"/>
    <s v="560"/>
    <s v="UNSG Prescott Gas Ops Mgmt"/>
    <x v="0"/>
    <n v="-39.42"/>
    <s v="032"/>
  </r>
  <r>
    <s v="JAN-26"/>
    <x v="1"/>
    <s v="79200"/>
    <x v="56"/>
    <m/>
    <s v="UNS Allocation"/>
    <s v="560"/>
    <s v="UNSG Prescott Gas Ops Mgmt"/>
    <x v="0"/>
    <n v="78.849999999999994"/>
    <s v="032"/>
  </r>
  <r>
    <s v="JAN-26"/>
    <x v="1"/>
    <s v="79200"/>
    <x v="56"/>
    <m/>
    <s v="UNS Allocation"/>
    <s v="560"/>
    <s v="UNSG Prescott Gas Ops Mgmt"/>
    <x v="1"/>
    <n v="10.07"/>
    <s v="032"/>
  </r>
  <r>
    <s v="JUN-26"/>
    <x v="1"/>
    <s v="79200"/>
    <x v="56"/>
    <m/>
    <s v="UNS Allocation"/>
    <s v="560"/>
    <s v="UNSG Prescott Gas Ops Mgmt"/>
    <x v="1"/>
    <n v="26.42"/>
    <s v="032"/>
  </r>
  <r>
    <s v="MAR-26"/>
    <x v="1"/>
    <s v="79200"/>
    <x v="56"/>
    <m/>
    <s v="UNS Allocation"/>
    <s v="560"/>
    <s v="UNSG Prescott Gas Ops Mgmt"/>
    <x v="0"/>
    <n v="9.86"/>
    <s v="032"/>
  </r>
  <r>
    <s v="FEB-26"/>
    <x v="1"/>
    <s v="79200"/>
    <x v="56"/>
    <m/>
    <s v="UNS Allocation"/>
    <s v="559"/>
    <s v="UNSG Show Low Gas Const"/>
    <x v="0"/>
    <n v="-41.42"/>
    <s v="032"/>
  </r>
  <r>
    <s v="JAN-26"/>
    <x v="1"/>
    <s v="79200"/>
    <x v="56"/>
    <m/>
    <s v="UNS Allocation"/>
    <s v="559"/>
    <s v="UNSG Show Low Gas Const"/>
    <x v="0"/>
    <n v="82.83"/>
    <s v="032"/>
  </r>
  <r>
    <s v="APR-26"/>
    <x v="1"/>
    <s v="79200"/>
    <x v="56"/>
    <m/>
    <s v="UNS Allocation"/>
    <s v="557"/>
    <s v="UNSG Flagstaff Gas Const"/>
    <x v="0"/>
    <n v="82.76"/>
    <s v="032"/>
  </r>
  <r>
    <s v="MAY-26"/>
    <x v="1"/>
    <s v="79200"/>
    <x v="56"/>
    <m/>
    <s v="UNS Allocation"/>
    <s v="557"/>
    <s v="UNSG Flagstaff Gas Const"/>
    <x v="0"/>
    <n v="-11.41"/>
    <s v="032"/>
  </r>
  <r>
    <s v="APR-26"/>
    <x v="1"/>
    <s v="79200"/>
    <x v="56"/>
    <m/>
    <s v="UNS Allocation"/>
    <s v="555"/>
    <s v="UNSG Show Low Gas Ops Mgmt"/>
    <x v="1"/>
    <n v="14.4"/>
    <s v="032"/>
  </r>
  <r>
    <s v="JAN-26"/>
    <x v="1"/>
    <s v="79200"/>
    <x v="56"/>
    <m/>
    <s v="UNS Allocation"/>
    <s v="555"/>
    <s v="UNSG Show Low Gas Ops Mgmt"/>
    <x v="1"/>
    <n v="11.13"/>
    <s v="032"/>
  </r>
  <r>
    <s v="APR-26"/>
    <x v="1"/>
    <s v="79200"/>
    <x v="56"/>
    <m/>
    <s v="UNS Allocation"/>
    <s v="554"/>
    <s v="UNSG Flagstaff Gas Field Serv"/>
    <x v="0"/>
    <n v="14.33"/>
    <s v="032"/>
  </r>
  <r>
    <s v="APR-26"/>
    <x v="1"/>
    <s v="79200"/>
    <x v="56"/>
    <m/>
    <s v="UNS Allocation"/>
    <s v="553"/>
    <s v="UNSG Flagstaff Gas Ops Mgmt"/>
    <x v="0"/>
    <n v="18.38"/>
    <s v="032"/>
  </r>
  <r>
    <s v="FEB-26"/>
    <x v="1"/>
    <s v="79200"/>
    <x v="56"/>
    <m/>
    <s v="UNS Allocation"/>
    <s v="553"/>
    <s v="UNSG Flagstaff Gas Ops Mgmt"/>
    <x v="0"/>
    <n v="-53.27"/>
    <s v="032"/>
  </r>
  <r>
    <s v="JAN-26"/>
    <x v="1"/>
    <s v="79200"/>
    <x v="56"/>
    <m/>
    <s v="UNS Allocation"/>
    <s v="553"/>
    <s v="UNSG Flagstaff Gas Ops Mgmt"/>
    <x v="0"/>
    <n v="106.54"/>
    <s v="032"/>
  </r>
  <r>
    <s v="JAN-26"/>
    <x v="1"/>
    <s v="79200"/>
    <x v="56"/>
    <m/>
    <s v="UNS Allocation"/>
    <s v="553"/>
    <s v="UNSG Flagstaff Gas Ops Mgmt"/>
    <x v="1"/>
    <n v="14.43"/>
    <s v="032"/>
  </r>
  <r>
    <s v="MAR-26"/>
    <x v="1"/>
    <s v="79200"/>
    <x v="56"/>
    <m/>
    <s v="UNS Allocation"/>
    <s v="553"/>
    <s v="UNSG Flagstaff Gas Ops Mgmt"/>
    <x v="0"/>
    <n v="13.32"/>
    <s v="032"/>
  </r>
  <r>
    <s v="APR-26"/>
    <x v="1"/>
    <s v="79200"/>
    <x v="56"/>
    <m/>
    <s v="UNS Allocation"/>
    <s v="550"/>
    <s v="UNSG Arizona Gas Admin"/>
    <x v="0"/>
    <n v="49.31"/>
    <s v="032"/>
  </r>
  <r>
    <s v="APR-26"/>
    <x v="1"/>
    <s v="79200"/>
    <x v="56"/>
    <m/>
    <s v="UNS Allocation"/>
    <s v="550"/>
    <s v="UNSG Arizona Gas Admin"/>
    <x v="1"/>
    <n v="13.81"/>
    <s v="032"/>
  </r>
  <r>
    <s v="FEB-26"/>
    <x v="1"/>
    <s v="79200"/>
    <x v="56"/>
    <m/>
    <s v="UNS Allocation"/>
    <s v="550"/>
    <s v="UNSG Arizona Gas Admin"/>
    <x v="0"/>
    <n v="-52.05"/>
    <s v="032"/>
  </r>
  <r>
    <s v="JAN-26"/>
    <x v="1"/>
    <s v="79200"/>
    <x v="56"/>
    <m/>
    <s v="UNS Allocation"/>
    <s v="550"/>
    <s v="UNSG Arizona Gas Admin"/>
    <x v="0"/>
    <n v="139.47999999999999"/>
    <s v="032"/>
  </r>
  <r>
    <s v="JAN-26"/>
    <x v="1"/>
    <s v="79200"/>
    <x v="56"/>
    <m/>
    <s v="UNS Allocation"/>
    <s v="550"/>
    <s v="UNSG Arizona Gas Admin"/>
    <x v="1"/>
    <n v="25.38"/>
    <s v="032"/>
  </r>
  <r>
    <s v="MAR-26"/>
    <x v="1"/>
    <s v="79200"/>
    <x v="56"/>
    <m/>
    <s v="UNS Allocation"/>
    <s v="550"/>
    <s v="UNSG Arizona Gas Admin"/>
    <x v="0"/>
    <n v="46"/>
    <s v="032"/>
  </r>
  <r>
    <s v="APR-26"/>
    <x v="1"/>
    <s v="79200"/>
    <x v="56"/>
    <m/>
    <s v="UNS Allocation"/>
    <s v="515"/>
    <s v="UNSE Kingman Electric Eng"/>
    <x v="1"/>
    <n v="20.72"/>
    <s v="033"/>
  </r>
  <r>
    <s v="APR-26"/>
    <x v="1"/>
    <s v="79200"/>
    <x v="56"/>
    <m/>
    <s v="UNS Allocation"/>
    <s v="513"/>
    <s v="UNSE Mohave Electric Ops Mgmt"/>
    <x v="0"/>
    <n v="47.98"/>
    <s v="033"/>
  </r>
  <r>
    <s v="APR-26"/>
    <x v="1"/>
    <s v="79200"/>
    <x v="56"/>
    <m/>
    <s v="UNS Allocation"/>
    <s v="513"/>
    <s v="UNSE Mohave Electric Ops Mgmt"/>
    <x v="1"/>
    <n v="18.54"/>
    <s v="033"/>
  </r>
  <r>
    <s v="APR-26"/>
    <x v="1"/>
    <s v="79200"/>
    <x v="56"/>
    <m/>
    <s v="UNS Allocation"/>
    <s v="510"/>
    <s v="Gila, Luna &amp; Renewable Admin"/>
    <x v="1"/>
    <n v="21.33"/>
    <s v="002"/>
  </r>
  <r>
    <s v="FEB-26"/>
    <x v="1"/>
    <s v="79200"/>
    <x v="56"/>
    <m/>
    <s v="UNS Allocation"/>
    <s v="502"/>
    <s v="ER Environmental"/>
    <x v="0"/>
    <n v="53.91"/>
    <s v="002"/>
  </r>
  <r>
    <s v="JAN-26"/>
    <x v="1"/>
    <s v="79200"/>
    <x v="56"/>
    <m/>
    <s v="UNS Allocation"/>
    <s v="502"/>
    <s v="ER Environmental"/>
    <x v="0"/>
    <n v="9.8000000000000007"/>
    <s v="002"/>
  </r>
  <r>
    <s v="MAR-26"/>
    <x v="1"/>
    <s v="79200"/>
    <x v="56"/>
    <m/>
    <s v="UNS Allocation"/>
    <s v="502"/>
    <s v="ER Environmental"/>
    <x v="0"/>
    <n v="-24.5"/>
    <s v="002"/>
  </r>
  <r>
    <s v="MAY-26"/>
    <x v="1"/>
    <s v="79200"/>
    <x v="56"/>
    <m/>
    <s v="UNS Allocation"/>
    <s v="416"/>
    <s v="TPP Engineering"/>
    <x v="0"/>
    <n v="48.16"/>
    <s v="002"/>
  </r>
  <r>
    <s v="APR-26"/>
    <x v="1"/>
    <s v="79200"/>
    <x v="56"/>
    <m/>
    <s v="UNS Allocation"/>
    <s v="414"/>
    <s v="TPP Admin"/>
    <x v="0"/>
    <n v="18.07"/>
    <s v="002"/>
  </r>
  <r>
    <s v="FEB-26"/>
    <x v="1"/>
    <s v="79200"/>
    <x v="56"/>
    <m/>
    <s v="UNS Allocation"/>
    <s v="414"/>
    <s v="TPP Admin"/>
    <x v="0"/>
    <n v="33.869999999999997"/>
    <s v="002"/>
  </r>
  <r>
    <s v="JAN-26"/>
    <x v="1"/>
    <s v="79200"/>
    <x v="56"/>
    <m/>
    <s v="UNS Allocation"/>
    <s v="414"/>
    <s v="TPP Admin"/>
    <x v="0"/>
    <n v="79.36"/>
    <s v="002"/>
  </r>
  <r>
    <s v="MAR-26"/>
    <x v="1"/>
    <s v="79200"/>
    <x v="56"/>
    <m/>
    <s v="UNS Allocation"/>
    <s v="414"/>
    <s v="TPP Admin"/>
    <x v="0"/>
    <n v="28.29"/>
    <s v="002"/>
  </r>
  <r>
    <s v="MAY-26"/>
    <x v="1"/>
    <s v="79200"/>
    <x v="56"/>
    <m/>
    <s v="UNS Allocation"/>
    <s v="414"/>
    <s v="TPP Admin"/>
    <x v="0"/>
    <n v="-21.09"/>
    <s v="002"/>
  </r>
  <r>
    <s v="APR-26"/>
    <x v="1"/>
    <s v="79200"/>
    <x v="56"/>
    <m/>
    <s v="UNS Allocation"/>
    <s v="400"/>
    <s v="Capital Resources"/>
    <x v="0"/>
    <n v="63.66"/>
    <s v="002"/>
  </r>
  <r>
    <s v="FEB-26"/>
    <x v="1"/>
    <s v="79200"/>
    <x v="56"/>
    <m/>
    <s v="UNS Allocation"/>
    <s v="400"/>
    <s v="Capital Resources"/>
    <x v="0"/>
    <n v="40.119999999999997"/>
    <s v="002"/>
  </r>
  <r>
    <s v="JAN-26"/>
    <x v="1"/>
    <s v="79200"/>
    <x v="56"/>
    <m/>
    <s v="UNS Allocation"/>
    <s v="400"/>
    <s v="Capital Resources"/>
    <x v="0"/>
    <n v="5.95"/>
    <s v="002"/>
  </r>
  <r>
    <s v="MAR-26"/>
    <x v="1"/>
    <s v="79200"/>
    <x v="56"/>
    <m/>
    <s v="UNS Allocation"/>
    <s v="400"/>
    <s v="Capital Resources"/>
    <x v="0"/>
    <n v="-12.11"/>
    <s v="002"/>
  </r>
  <r>
    <s v="MAY-26"/>
    <x v="1"/>
    <s v="79200"/>
    <x v="56"/>
    <m/>
    <s v="UNS Allocation"/>
    <s v="400"/>
    <s v="Capital Resources"/>
    <x v="0"/>
    <n v="-23.28"/>
    <s v="002"/>
  </r>
  <r>
    <s v="APR-26"/>
    <x v="1"/>
    <s v="79200"/>
    <x v="56"/>
    <m/>
    <s v="UNS Allocation"/>
    <s v="386"/>
    <s v="Regulatory Services"/>
    <x v="0"/>
    <n v="-1027.24"/>
    <s v="002"/>
  </r>
  <r>
    <s v="APR-26"/>
    <x v="1"/>
    <s v="79200"/>
    <x v="56"/>
    <m/>
    <s v="UNS Allocation"/>
    <s v="386"/>
    <s v="Regulatory Services"/>
    <x v="1"/>
    <n v="20.14"/>
    <s v="002"/>
  </r>
  <r>
    <s v="FEB-26"/>
    <x v="1"/>
    <s v="79200"/>
    <x v="56"/>
    <m/>
    <s v="UNS Allocation"/>
    <s v="386"/>
    <s v="Regulatory Services"/>
    <x v="0"/>
    <n v="1626.47"/>
    <s v="002"/>
  </r>
  <r>
    <s v="JAN-26"/>
    <x v="1"/>
    <s v="79200"/>
    <x v="56"/>
    <m/>
    <s v="UNS Allocation"/>
    <s v="386"/>
    <s v="Regulatory Services"/>
    <x v="0"/>
    <n v="1151.95"/>
    <s v="002"/>
  </r>
  <r>
    <s v="JUN-26"/>
    <x v="1"/>
    <s v="79200"/>
    <x v="56"/>
    <m/>
    <s v="UNS Allocation"/>
    <s v="386"/>
    <s v="Regulatory Services"/>
    <x v="1"/>
    <n v="14.76"/>
    <s v="002"/>
  </r>
  <r>
    <s v="MAR-26"/>
    <x v="1"/>
    <s v="79200"/>
    <x v="56"/>
    <m/>
    <s v="UNS Allocation"/>
    <s v="386"/>
    <s v="Regulatory Services"/>
    <x v="0"/>
    <n v="1754.87"/>
    <s v="002"/>
  </r>
  <r>
    <s v="APR-26"/>
    <x v="1"/>
    <s v="79200"/>
    <x v="56"/>
    <m/>
    <s v="UNS Allocation"/>
    <s v="385"/>
    <s v="Energy Programs"/>
    <x v="0"/>
    <n v="41.72"/>
    <s v="002"/>
  </r>
  <r>
    <s v="FEB-26"/>
    <x v="1"/>
    <s v="79200"/>
    <x v="56"/>
    <m/>
    <s v="UNS Allocation"/>
    <s v="385"/>
    <s v="Energy Programs"/>
    <x v="0"/>
    <n v="66.790000000000006"/>
    <s v="002"/>
  </r>
  <r>
    <s v="JAN-26"/>
    <x v="1"/>
    <s v="79200"/>
    <x v="56"/>
    <m/>
    <s v="UNS Allocation"/>
    <s v="385"/>
    <s v="Energy Programs"/>
    <x v="0"/>
    <n v="116.96"/>
    <s v="002"/>
  </r>
  <r>
    <s v="JUN-26"/>
    <x v="1"/>
    <s v="79200"/>
    <x v="56"/>
    <m/>
    <s v="UNS Allocation"/>
    <s v="385"/>
    <s v="Energy Programs"/>
    <x v="0"/>
    <n v="98.33"/>
    <s v="002"/>
  </r>
  <r>
    <s v="MAR-26"/>
    <x v="1"/>
    <s v="79200"/>
    <x v="56"/>
    <m/>
    <s v="UNS Allocation"/>
    <s v="385"/>
    <s v="Energy Programs"/>
    <x v="0"/>
    <n v="150.56"/>
    <s v="002"/>
  </r>
  <r>
    <s v="MAY-26"/>
    <x v="1"/>
    <s v="79200"/>
    <x v="56"/>
    <m/>
    <s v="UNS Allocation"/>
    <s v="385"/>
    <s v="Energy Programs"/>
    <x v="0"/>
    <n v="135.16999999999999"/>
    <s v="002"/>
  </r>
  <r>
    <s v="APR-26"/>
    <x v="1"/>
    <s v="79200"/>
    <x v="56"/>
    <m/>
    <s v="UNS Allocation"/>
    <s v="383"/>
    <s v="Renewables Development"/>
    <x v="1"/>
    <n v="46.39"/>
    <s v="002"/>
  </r>
  <r>
    <s v="APR-26"/>
    <x v="1"/>
    <s v="79200"/>
    <x v="56"/>
    <m/>
    <s v="UNS Allocation"/>
    <s v="383"/>
    <s v="SC&amp;R Trans &amp; CES Admin"/>
    <x v="0"/>
    <n v="1988.84"/>
    <s v="002"/>
  </r>
  <r>
    <s v="FEB-26"/>
    <x v="1"/>
    <s v="79200"/>
    <x v="56"/>
    <m/>
    <s v="UNS Allocation"/>
    <s v="383"/>
    <s v="SC&amp;R Trans &amp; CES Admin"/>
    <x v="0"/>
    <n v="1320.71"/>
    <s v="002"/>
  </r>
  <r>
    <s v="JAN-26"/>
    <x v="1"/>
    <s v="79200"/>
    <x v="56"/>
    <m/>
    <s v="UNS Allocation"/>
    <s v="383"/>
    <s v="SC&amp;R Trans &amp; CES Admin"/>
    <x v="0"/>
    <n v="1336.83"/>
    <s v="002"/>
  </r>
  <r>
    <s v="JUN-26"/>
    <x v="1"/>
    <s v="79200"/>
    <x v="56"/>
    <m/>
    <s v="UNS Allocation"/>
    <s v="383"/>
    <s v="SC&amp;R Trans &amp; CES Admin"/>
    <x v="0"/>
    <n v="1056.57"/>
    <s v="002"/>
  </r>
  <r>
    <s v="JUN-26"/>
    <x v="1"/>
    <s v="79200"/>
    <x v="56"/>
    <m/>
    <s v="UNS Allocation"/>
    <s v="383"/>
    <s v="SC&amp;R Trans &amp; CES Admin"/>
    <x v="1"/>
    <n v="47.72"/>
    <s v="002"/>
  </r>
  <r>
    <s v="MAR-26"/>
    <x v="1"/>
    <s v="79200"/>
    <x v="56"/>
    <m/>
    <s v="UNS Allocation"/>
    <s v="383"/>
    <s v="SC&amp;R Trans &amp; CES Admin"/>
    <x v="0"/>
    <n v="1274.0999999999999"/>
    <s v="002"/>
  </r>
  <r>
    <s v="MAY-26"/>
    <x v="1"/>
    <s v="79200"/>
    <x v="56"/>
    <m/>
    <s v="UNS Allocation"/>
    <s v="383"/>
    <s v="SC&amp;R Trans &amp; CES Admin"/>
    <x v="0"/>
    <n v="1553.78"/>
    <s v="002"/>
  </r>
  <r>
    <s v="MAY-26"/>
    <x v="1"/>
    <s v="79200"/>
    <x v="56"/>
    <m/>
    <s v="UNS Allocation"/>
    <s v="383"/>
    <s v="SC&amp;R Trans &amp; CES Admin"/>
    <x v="1"/>
    <n v="144.24"/>
    <s v="002"/>
  </r>
  <r>
    <s v="APR-26"/>
    <x v="1"/>
    <s v="79200"/>
    <x v="56"/>
    <m/>
    <s v="UNS Allocation"/>
    <s v="381"/>
    <s v="Rates"/>
    <x v="0"/>
    <n v="5139.8999999999996"/>
    <s v="002"/>
  </r>
  <r>
    <s v="FEB-26"/>
    <x v="1"/>
    <s v="79200"/>
    <x v="56"/>
    <m/>
    <s v="UNS Allocation"/>
    <s v="381"/>
    <s v="Rates"/>
    <x v="0"/>
    <n v="3373.4"/>
    <s v="002"/>
  </r>
  <r>
    <s v="FEB-26"/>
    <x v="1"/>
    <s v="79200"/>
    <x v="56"/>
    <m/>
    <s v="UNS Allocation"/>
    <s v="381"/>
    <s v="Rates"/>
    <x v="1"/>
    <n v="17.3"/>
    <s v="002"/>
  </r>
  <r>
    <s v="JAN-26"/>
    <x v="1"/>
    <s v="79200"/>
    <x v="56"/>
    <m/>
    <s v="UNS Allocation"/>
    <s v="381"/>
    <s v="Rates"/>
    <x v="0"/>
    <n v="5720.29"/>
    <s v="002"/>
  </r>
  <r>
    <s v="JAN-26"/>
    <x v="1"/>
    <s v="79200"/>
    <x v="56"/>
    <m/>
    <s v="UNS Allocation"/>
    <s v="381"/>
    <s v="Rates"/>
    <x v="1"/>
    <n v="1.55"/>
    <s v="002"/>
  </r>
  <r>
    <s v="JUN-26"/>
    <x v="1"/>
    <s v="79200"/>
    <x v="56"/>
    <m/>
    <s v="UNS Allocation"/>
    <s v="381"/>
    <s v="Rates"/>
    <x v="0"/>
    <n v="4565.41"/>
    <s v="002"/>
  </r>
  <r>
    <s v="JUN-26"/>
    <x v="1"/>
    <s v="79200"/>
    <x v="56"/>
    <m/>
    <s v="UNS Allocation"/>
    <s v="381"/>
    <s v="Rates"/>
    <x v="1"/>
    <n v="87.45"/>
    <s v="002"/>
  </r>
  <r>
    <s v="MAR-26"/>
    <x v="1"/>
    <s v="79200"/>
    <x v="56"/>
    <m/>
    <s v="UNS Allocation"/>
    <s v="381"/>
    <s v="Rates"/>
    <x v="0"/>
    <n v="3711.72"/>
    <s v="002"/>
  </r>
  <r>
    <s v="MAY-26"/>
    <x v="1"/>
    <s v="79200"/>
    <x v="56"/>
    <m/>
    <s v="UNS Allocation"/>
    <s v="381"/>
    <s v="Rates"/>
    <x v="0"/>
    <n v="4604.8100000000004"/>
    <s v="002"/>
  </r>
  <r>
    <s v="MAY-26"/>
    <x v="1"/>
    <s v="79200"/>
    <x v="56"/>
    <m/>
    <s v="UNS Allocation"/>
    <s v="381"/>
    <s v="Rates"/>
    <x v="1"/>
    <n v="79.08"/>
    <s v="002"/>
  </r>
  <r>
    <s v="FEB-26"/>
    <x v="1"/>
    <s v="79200"/>
    <x v="56"/>
    <m/>
    <s v="UNS Allocation"/>
    <s v="375"/>
    <s v="Investor Relations"/>
    <x v="0"/>
    <n v="-2.68"/>
    <s v="002"/>
  </r>
  <r>
    <s v="JAN-26"/>
    <x v="1"/>
    <s v="79200"/>
    <x v="56"/>
    <m/>
    <s v="UNS Allocation"/>
    <s v="375"/>
    <s v="Investor Relations"/>
    <x v="0"/>
    <n v="16.09"/>
    <s v="002"/>
  </r>
  <r>
    <s v="MAR-26"/>
    <x v="1"/>
    <s v="79200"/>
    <x v="56"/>
    <m/>
    <s v="UNS Allocation"/>
    <s v="375"/>
    <s v="Investor Relations"/>
    <x v="0"/>
    <n v="8.0500000000000007"/>
    <s v="002"/>
  </r>
  <r>
    <s v="APR-26"/>
    <x v="1"/>
    <s v="79200"/>
    <x v="56"/>
    <m/>
    <s v="UNS Allocation"/>
    <s v="362"/>
    <s v="Financial Planning &amp; Analysis"/>
    <x v="0"/>
    <n v="624.84"/>
    <s v="002"/>
  </r>
  <r>
    <s v="FEB-26"/>
    <x v="1"/>
    <s v="79200"/>
    <x v="56"/>
    <m/>
    <s v="UNS Allocation"/>
    <s v="362"/>
    <s v="Financial Planning &amp; Analysis"/>
    <x v="0"/>
    <n v="436.95"/>
    <s v="002"/>
  </r>
  <r>
    <s v="FEB-26"/>
    <x v="1"/>
    <s v="79200"/>
    <x v="56"/>
    <m/>
    <s v="UNS Allocation"/>
    <s v="362"/>
    <s v="Financial Planning &amp; Analysis"/>
    <x v="1"/>
    <n v="20.2"/>
    <s v="002"/>
  </r>
  <r>
    <s v="JAN-26"/>
    <x v="1"/>
    <s v="79200"/>
    <x v="56"/>
    <m/>
    <s v="UNS Allocation"/>
    <s v="362"/>
    <s v="Financial Planning &amp; Analysis"/>
    <x v="0"/>
    <n v="477.96"/>
    <s v="002"/>
  </r>
  <r>
    <s v="JUN-26"/>
    <x v="1"/>
    <s v="79200"/>
    <x v="56"/>
    <m/>
    <s v="UNS Allocation"/>
    <s v="362"/>
    <s v="Financial Planning &amp; Analysis"/>
    <x v="0"/>
    <n v="618.01"/>
    <s v="002"/>
  </r>
  <r>
    <s v="MAR-26"/>
    <x v="1"/>
    <s v="79200"/>
    <x v="56"/>
    <m/>
    <s v="UNS Allocation"/>
    <s v="362"/>
    <s v="Financial Planning &amp; Analysis"/>
    <x v="0"/>
    <n v="743.19"/>
    <s v="002"/>
  </r>
  <r>
    <s v="MAR-26"/>
    <x v="1"/>
    <s v="79200"/>
    <x v="56"/>
    <m/>
    <s v="UNS Allocation"/>
    <s v="362"/>
    <s v="Financial Planning &amp; Analysis"/>
    <x v="1"/>
    <n v="4.71"/>
    <s v="002"/>
  </r>
  <r>
    <s v="MAY-26"/>
    <x v="1"/>
    <s v="79200"/>
    <x v="56"/>
    <m/>
    <s v="UNS Allocation"/>
    <s v="362"/>
    <s v="Financial Planning &amp; Analysis"/>
    <x v="0"/>
    <n v="104.48"/>
    <s v="002"/>
  </r>
  <r>
    <s v="APR-26"/>
    <x v="1"/>
    <s v="79200"/>
    <x v="56"/>
    <m/>
    <s v="UNS Allocation"/>
    <s v="360"/>
    <s v="Treasury Services"/>
    <x v="0"/>
    <n v="17.28"/>
    <s v="002"/>
  </r>
  <r>
    <s v="FEB-26"/>
    <x v="1"/>
    <s v="79200"/>
    <x v="56"/>
    <m/>
    <s v="UNS Allocation"/>
    <s v="360"/>
    <s v="Treasury Services"/>
    <x v="0"/>
    <n v="11.24"/>
    <s v="002"/>
  </r>
  <r>
    <s v="JAN-26"/>
    <x v="1"/>
    <s v="79200"/>
    <x v="56"/>
    <m/>
    <s v="UNS Allocation"/>
    <s v="360"/>
    <s v="Treasury Services"/>
    <x v="0"/>
    <n v="2.62"/>
    <s v="002"/>
  </r>
  <r>
    <s v="JUN-26"/>
    <x v="1"/>
    <s v="79200"/>
    <x v="56"/>
    <m/>
    <s v="UNS Allocation"/>
    <s v="360"/>
    <s v="Treasury Services"/>
    <x v="0"/>
    <n v="10.61"/>
    <s v="002"/>
  </r>
  <r>
    <s v="MAR-26"/>
    <x v="1"/>
    <s v="79200"/>
    <x v="56"/>
    <m/>
    <s v="UNS Allocation"/>
    <s v="360"/>
    <s v="Treasury Services"/>
    <x v="0"/>
    <n v="12.39"/>
    <s v="002"/>
  </r>
  <r>
    <s v="MAY-26"/>
    <x v="1"/>
    <s v="79200"/>
    <x v="56"/>
    <m/>
    <s v="UNS Allocation"/>
    <s v="360"/>
    <s v="Treasury Services"/>
    <x v="0"/>
    <n v="15.33"/>
    <s v="002"/>
  </r>
  <r>
    <s v="APR-26"/>
    <x v="1"/>
    <s v="79200"/>
    <x v="56"/>
    <m/>
    <s v="UNS Allocation"/>
    <s v="358"/>
    <s v="Operations Applications"/>
    <x v="0"/>
    <n v="-15.47"/>
    <s v="002"/>
  </r>
  <r>
    <s v="FEB-26"/>
    <x v="1"/>
    <s v="79200"/>
    <x v="56"/>
    <m/>
    <s v="UNS Allocation"/>
    <s v="358"/>
    <s v="Operations Applications"/>
    <x v="0"/>
    <n v="8.49"/>
    <s v="002"/>
  </r>
  <r>
    <s v="JAN-26"/>
    <x v="1"/>
    <s v="79200"/>
    <x v="56"/>
    <m/>
    <s v="UNS Allocation"/>
    <s v="358"/>
    <s v="Operations Applications"/>
    <x v="0"/>
    <n v="14.71"/>
    <s v="002"/>
  </r>
  <r>
    <s v="MAR-26"/>
    <x v="1"/>
    <s v="79200"/>
    <x v="56"/>
    <m/>
    <s v="UNS Allocation"/>
    <s v="358"/>
    <s v="Operations Applications"/>
    <x v="0"/>
    <n v="28.36"/>
    <s v="002"/>
  </r>
  <r>
    <s v="APR-26"/>
    <x v="1"/>
    <s v="79200"/>
    <x v="56"/>
    <m/>
    <s v="UNS Allocation"/>
    <s v="357"/>
    <s v="Business Applications"/>
    <x v="0"/>
    <n v="4024.12"/>
    <s v="002"/>
  </r>
  <r>
    <s v="FEB-26"/>
    <x v="1"/>
    <s v="79200"/>
    <x v="56"/>
    <m/>
    <s v="UNS Allocation"/>
    <s v="357"/>
    <s v="Business Applications"/>
    <x v="0"/>
    <n v="4387.7299999999996"/>
    <s v="002"/>
  </r>
  <r>
    <s v="JAN-26"/>
    <x v="1"/>
    <s v="79200"/>
    <x v="56"/>
    <m/>
    <s v="UNS Allocation"/>
    <s v="357"/>
    <s v="Business Applications"/>
    <x v="0"/>
    <n v="3979.02"/>
    <s v="002"/>
  </r>
  <r>
    <s v="JUN-26"/>
    <x v="1"/>
    <s v="79200"/>
    <x v="56"/>
    <m/>
    <s v="UNS Allocation"/>
    <s v="357"/>
    <s v="Business Applications"/>
    <x v="0"/>
    <n v="4316.5600000000004"/>
    <s v="002"/>
  </r>
  <r>
    <s v="JUN-26"/>
    <x v="1"/>
    <s v="79200"/>
    <x v="56"/>
    <m/>
    <s v="UNS Allocation"/>
    <s v="357"/>
    <s v="Business Applications"/>
    <x v="1"/>
    <n v="9.33"/>
    <s v="002"/>
  </r>
  <r>
    <s v="MAR-26"/>
    <x v="1"/>
    <s v="79200"/>
    <x v="56"/>
    <m/>
    <s v="UNS Allocation"/>
    <s v="357"/>
    <s v="Business Applications"/>
    <x v="0"/>
    <n v="4217.43"/>
    <s v="002"/>
  </r>
  <r>
    <s v="MAY-26"/>
    <x v="1"/>
    <s v="79200"/>
    <x v="56"/>
    <m/>
    <s v="UNS Allocation"/>
    <s v="357"/>
    <s v="Business Applications"/>
    <x v="0"/>
    <n v="5010.4799999999996"/>
    <s v="002"/>
  </r>
  <r>
    <s v="MAY-26"/>
    <x v="1"/>
    <s v="79200"/>
    <x v="56"/>
    <m/>
    <s v="UNS Allocation"/>
    <s v="357"/>
    <s v="Business Applications"/>
    <x v="1"/>
    <n v="45.44"/>
    <s v="002"/>
  </r>
  <r>
    <s v="MAY-26"/>
    <x v="1"/>
    <s v="79200"/>
    <x v="56"/>
    <m/>
    <s v="UNS Allocation"/>
    <s v="357"/>
    <s v="Business Applications &amp; Data Analytics"/>
    <x v="1"/>
    <n v="5.98"/>
    <s v="002"/>
  </r>
  <r>
    <s v="FEB-26"/>
    <x v="1"/>
    <s v="79200"/>
    <x v="56"/>
    <m/>
    <s v="UNS Allocation"/>
    <s v="356"/>
    <s v="IS PMO"/>
    <x v="0"/>
    <n v="31.01"/>
    <s v="002"/>
  </r>
  <r>
    <s v="JAN-26"/>
    <x v="1"/>
    <s v="79200"/>
    <x v="56"/>
    <m/>
    <s v="UNS Allocation"/>
    <s v="356"/>
    <s v="IS PMO"/>
    <x v="0"/>
    <n v="5.73"/>
    <s v="002"/>
  </r>
  <r>
    <s v="APR-26"/>
    <x v="1"/>
    <s v="79200"/>
    <x v="56"/>
    <m/>
    <s v="UNS Allocation"/>
    <s v="355"/>
    <s v="IS Data Architecture"/>
    <x v="0"/>
    <n v="460.39"/>
    <s v="002"/>
  </r>
  <r>
    <s v="FEB-26"/>
    <x v="1"/>
    <s v="79200"/>
    <x v="56"/>
    <m/>
    <s v="UNS Allocation"/>
    <s v="355"/>
    <s v="IS Data Architecture"/>
    <x v="0"/>
    <n v="209.25"/>
    <s v="002"/>
  </r>
  <r>
    <s v="JAN-26"/>
    <x v="1"/>
    <s v="79200"/>
    <x v="56"/>
    <m/>
    <s v="UNS Allocation"/>
    <s v="355"/>
    <s v="IS Data Architecture"/>
    <x v="0"/>
    <n v="243.71"/>
    <s v="002"/>
  </r>
  <r>
    <s v="JUN-26"/>
    <x v="1"/>
    <s v="79200"/>
    <x v="56"/>
    <m/>
    <s v="UNS Allocation"/>
    <s v="355"/>
    <s v="IS Data Architecture"/>
    <x v="0"/>
    <n v="216"/>
    <s v="002"/>
  </r>
  <r>
    <s v="MAR-26"/>
    <x v="1"/>
    <s v="79200"/>
    <x v="56"/>
    <m/>
    <s v="UNS Allocation"/>
    <s v="355"/>
    <s v="IS Data Architecture"/>
    <x v="0"/>
    <n v="234.64"/>
    <s v="002"/>
  </r>
  <r>
    <s v="MAY-26"/>
    <x v="1"/>
    <s v="79200"/>
    <x v="56"/>
    <m/>
    <s v="UNS Allocation"/>
    <s v="355"/>
    <s v="IS Data Architecture"/>
    <x v="0"/>
    <n v="283.31"/>
    <s v="002"/>
  </r>
  <r>
    <s v="APR-26"/>
    <x v="1"/>
    <s v="79200"/>
    <x v="56"/>
    <m/>
    <s v="UNS Allocation"/>
    <s v="354"/>
    <s v="Enterprise Cyber Security"/>
    <x v="0"/>
    <n v="249.87"/>
    <s v="002"/>
  </r>
  <r>
    <s v="FEB-26"/>
    <x v="1"/>
    <s v="79200"/>
    <x v="56"/>
    <m/>
    <s v="UNS Allocation"/>
    <s v="354"/>
    <s v="Enterprise Cyber Security"/>
    <x v="0"/>
    <n v="198.55"/>
    <s v="002"/>
  </r>
  <r>
    <s v="JAN-26"/>
    <x v="1"/>
    <s v="79200"/>
    <x v="56"/>
    <m/>
    <s v="UNS Allocation"/>
    <s v="354"/>
    <s v="Enterprise Cyber Security"/>
    <x v="0"/>
    <n v="174.05"/>
    <s v="002"/>
  </r>
  <r>
    <s v="JUN-26"/>
    <x v="1"/>
    <s v="79200"/>
    <x v="56"/>
    <m/>
    <s v="UNS Allocation"/>
    <s v="354"/>
    <s v="Enterprise Cyber Security"/>
    <x v="0"/>
    <n v="101.12"/>
    <s v="002"/>
  </r>
  <r>
    <s v="MAR-26"/>
    <x v="1"/>
    <s v="79200"/>
    <x v="56"/>
    <m/>
    <s v="UNS Allocation"/>
    <s v="354"/>
    <s v="Enterprise Cyber Security"/>
    <x v="0"/>
    <n v="152.1"/>
    <s v="002"/>
  </r>
  <r>
    <s v="MAY-26"/>
    <x v="1"/>
    <s v="79200"/>
    <x v="56"/>
    <m/>
    <s v="UNS Allocation"/>
    <s v="354"/>
    <s v="Enterprise Cyber Security"/>
    <x v="0"/>
    <n v="444.99"/>
    <s v="002"/>
  </r>
  <r>
    <s v="APR-26"/>
    <x v="1"/>
    <s v="79200"/>
    <x v="56"/>
    <m/>
    <s v="UNS Allocation"/>
    <s v="353"/>
    <s v="IT Infrastructure"/>
    <x v="0"/>
    <n v="83.72"/>
    <s v="002"/>
  </r>
  <r>
    <s v="FEB-26"/>
    <x v="1"/>
    <s v="79200"/>
    <x v="56"/>
    <m/>
    <s v="UNS Allocation"/>
    <s v="353"/>
    <s v="IT Infrastructure"/>
    <x v="0"/>
    <n v="-8.64"/>
    <s v="002"/>
  </r>
  <r>
    <s v="JAN-26"/>
    <x v="1"/>
    <s v="79200"/>
    <x v="56"/>
    <m/>
    <s v="UNS Allocation"/>
    <s v="353"/>
    <s v="IT Infrastructure"/>
    <x v="0"/>
    <n v="17.28"/>
    <s v="002"/>
  </r>
  <r>
    <s v="JUN-26"/>
    <x v="1"/>
    <s v="79200"/>
    <x v="56"/>
    <m/>
    <s v="UNS Allocation"/>
    <s v="353"/>
    <s v="IT Infrastructure"/>
    <x v="0"/>
    <n v="7.89"/>
    <s v="002"/>
  </r>
  <r>
    <s v="MAR-26"/>
    <x v="1"/>
    <s v="79200"/>
    <x v="56"/>
    <m/>
    <s v="UNS Allocation"/>
    <s v="353"/>
    <s v="IT Infrastructure"/>
    <x v="0"/>
    <n v="18.829999999999998"/>
    <s v="002"/>
  </r>
  <r>
    <s v="MAY-26"/>
    <x v="1"/>
    <s v="79200"/>
    <x v="56"/>
    <m/>
    <s v="UNS Allocation"/>
    <s v="353"/>
    <s v="IT Infrastructure"/>
    <x v="0"/>
    <n v="13.1"/>
    <s v="002"/>
  </r>
  <r>
    <s v="APR-26"/>
    <x v="1"/>
    <s v="79200"/>
    <x v="56"/>
    <m/>
    <s v="UNS Allocation"/>
    <s v="352"/>
    <s v="IT Client Technology"/>
    <x v="0"/>
    <n v="182.53"/>
    <s v="002"/>
  </r>
  <r>
    <s v="FEB-26"/>
    <x v="1"/>
    <s v="79200"/>
    <x v="56"/>
    <m/>
    <s v="UNS Allocation"/>
    <s v="352"/>
    <s v="IT Client Technology"/>
    <x v="0"/>
    <n v="199.37"/>
    <s v="002"/>
  </r>
  <r>
    <s v="JAN-26"/>
    <x v="1"/>
    <s v="79200"/>
    <x v="56"/>
    <m/>
    <s v="UNS Allocation"/>
    <s v="352"/>
    <s v="IT Client Technology"/>
    <x v="0"/>
    <n v="185.88"/>
    <s v="002"/>
  </r>
  <r>
    <s v="JUN-26"/>
    <x v="1"/>
    <s v="79200"/>
    <x v="56"/>
    <m/>
    <s v="UNS Allocation"/>
    <s v="352"/>
    <s v="IT Client Technology"/>
    <x v="0"/>
    <n v="347.68"/>
    <s v="002"/>
  </r>
  <r>
    <s v="MAR-26"/>
    <x v="1"/>
    <s v="79200"/>
    <x v="56"/>
    <m/>
    <s v="UNS Allocation"/>
    <s v="352"/>
    <s v="IT Client Technology"/>
    <x v="0"/>
    <n v="12.98"/>
    <s v="002"/>
  </r>
  <r>
    <s v="MAY-26"/>
    <x v="1"/>
    <s v="79200"/>
    <x v="56"/>
    <m/>
    <s v="UNS Allocation"/>
    <s v="352"/>
    <s v="IT Client Technology"/>
    <x v="0"/>
    <n v="144.28"/>
    <s v="002"/>
  </r>
  <r>
    <s v="APR-26"/>
    <x v="1"/>
    <s v="79200"/>
    <x v="56"/>
    <m/>
    <s v="UNS Allocation"/>
    <s v="351"/>
    <s v="Customer Applications"/>
    <x v="0"/>
    <n v="183.96"/>
    <s v="002"/>
  </r>
  <r>
    <s v="FEB-26"/>
    <x v="1"/>
    <s v="79200"/>
    <x v="56"/>
    <m/>
    <s v="UNS Allocation"/>
    <s v="351"/>
    <s v="Customer Applications"/>
    <x v="0"/>
    <n v="42.4"/>
    <s v="002"/>
  </r>
  <r>
    <s v="JAN-26"/>
    <x v="1"/>
    <s v="79200"/>
    <x v="56"/>
    <m/>
    <s v="UNS Allocation"/>
    <s v="351"/>
    <s v="Customer Applications"/>
    <x v="0"/>
    <n v="175.87"/>
    <s v="002"/>
  </r>
  <r>
    <s v="JUN-26"/>
    <x v="1"/>
    <s v="79200"/>
    <x v="56"/>
    <m/>
    <s v="UNS Allocation"/>
    <s v="351"/>
    <s v="Customer Applications"/>
    <x v="0"/>
    <n v="96.78"/>
    <s v="002"/>
  </r>
  <r>
    <s v="MAR-26"/>
    <x v="1"/>
    <s v="79200"/>
    <x v="56"/>
    <m/>
    <s v="UNS Allocation"/>
    <s v="351"/>
    <s v="Customer Applications"/>
    <x v="0"/>
    <n v="128.84"/>
    <s v="002"/>
  </r>
  <r>
    <s v="MAY-26"/>
    <x v="1"/>
    <s v="79200"/>
    <x v="56"/>
    <m/>
    <s v="UNS Allocation"/>
    <s v="351"/>
    <s v="Customer Applications"/>
    <x v="0"/>
    <n v="325.97000000000003"/>
    <s v="002"/>
  </r>
  <r>
    <s v="APR-26"/>
    <x v="1"/>
    <s v="79200"/>
    <x v="56"/>
    <m/>
    <s v="UNS Allocation"/>
    <s v="350"/>
    <s v="IT Administration"/>
    <x v="0"/>
    <n v="2383.62"/>
    <s v="002"/>
  </r>
  <r>
    <s v="APR-26"/>
    <x v="1"/>
    <s v="79200"/>
    <x v="56"/>
    <m/>
    <s v="UNS Allocation"/>
    <s v="350"/>
    <s v="IT Administration"/>
    <x v="1"/>
    <n v="94.65"/>
    <s v="002"/>
  </r>
  <r>
    <s v="FEB-26"/>
    <x v="1"/>
    <s v="79200"/>
    <x v="56"/>
    <m/>
    <s v="UNS Allocation"/>
    <s v="350"/>
    <s v="IT Administration"/>
    <x v="0"/>
    <n v="2776.37"/>
    <s v="002"/>
  </r>
  <r>
    <s v="JAN-26"/>
    <x v="1"/>
    <s v="79200"/>
    <x v="56"/>
    <m/>
    <s v="UNS Allocation"/>
    <s v="350"/>
    <s v="IT Administration"/>
    <x v="0"/>
    <n v="54.57"/>
    <s v="002"/>
  </r>
  <r>
    <s v="JUN-26"/>
    <x v="1"/>
    <s v="79200"/>
    <x v="56"/>
    <m/>
    <s v="UNS Allocation"/>
    <s v="350"/>
    <s v="IT Administration"/>
    <x v="0"/>
    <n v="1774.17"/>
    <s v="002"/>
  </r>
  <r>
    <s v="JUN-26"/>
    <x v="1"/>
    <s v="79200"/>
    <x v="56"/>
    <m/>
    <s v="UNS Allocation"/>
    <s v="350"/>
    <s v="IT Administration"/>
    <x v="1"/>
    <n v="311.05"/>
    <s v="002"/>
  </r>
  <r>
    <s v="MAR-26"/>
    <x v="1"/>
    <s v="79200"/>
    <x v="56"/>
    <m/>
    <s v="UNS Allocation"/>
    <s v="350"/>
    <s v="IT Administration"/>
    <x v="0"/>
    <n v="2207.5500000000002"/>
    <s v="002"/>
  </r>
  <r>
    <s v="MAR-26"/>
    <x v="1"/>
    <s v="79200"/>
    <x v="56"/>
    <m/>
    <s v="UNS Allocation"/>
    <s v="350"/>
    <s v="IT Administration"/>
    <x v="1"/>
    <n v="73.760000000000005"/>
    <s v="002"/>
  </r>
  <r>
    <s v="MAY-26"/>
    <x v="1"/>
    <s v="79200"/>
    <x v="56"/>
    <m/>
    <s v="UNS Allocation"/>
    <s v="350"/>
    <s v="IT Administration"/>
    <x v="0"/>
    <n v="2275.27"/>
    <s v="002"/>
  </r>
  <r>
    <s v="MAY-26"/>
    <x v="1"/>
    <s v="79200"/>
    <x v="56"/>
    <m/>
    <s v="UNS Allocation"/>
    <s v="350"/>
    <s v="IT Administration"/>
    <x v="1"/>
    <n v="182.43"/>
    <s v="002"/>
  </r>
  <r>
    <s v="APR-26"/>
    <x v="1"/>
    <s v="79200"/>
    <x v="56"/>
    <m/>
    <s v="UNS Allocation"/>
    <s v="332"/>
    <s v="Tax Services"/>
    <x v="0"/>
    <n v="1784.01"/>
    <s v="002"/>
  </r>
  <r>
    <s v="APR-26"/>
    <x v="1"/>
    <s v="79200"/>
    <x v="56"/>
    <m/>
    <s v="UNS Allocation"/>
    <s v="332"/>
    <s v="Tax Services"/>
    <x v="1"/>
    <n v="7.05"/>
    <s v="002"/>
  </r>
  <r>
    <s v="FEB-26"/>
    <x v="1"/>
    <s v="79200"/>
    <x v="56"/>
    <m/>
    <s v="UNS Allocation"/>
    <s v="332"/>
    <s v="Tax Services"/>
    <x v="0"/>
    <n v="1591.78"/>
    <s v="002"/>
  </r>
  <r>
    <s v="FEB-26"/>
    <x v="1"/>
    <s v="79200"/>
    <x v="56"/>
    <m/>
    <s v="UNS Allocation"/>
    <s v="332"/>
    <s v="Tax Services"/>
    <x v="1"/>
    <n v="17.16"/>
    <s v="002"/>
  </r>
  <r>
    <s v="JAN-26"/>
    <x v="1"/>
    <s v="79200"/>
    <x v="56"/>
    <m/>
    <s v="UNS Allocation"/>
    <s v="332"/>
    <s v="Tax Services"/>
    <x v="0"/>
    <n v="1898.58"/>
    <s v="002"/>
  </r>
  <r>
    <s v="JAN-26"/>
    <x v="1"/>
    <s v="79200"/>
    <x v="56"/>
    <m/>
    <s v="UNS Allocation"/>
    <s v="332"/>
    <s v="Tax Services"/>
    <x v="1"/>
    <n v="58.88"/>
    <s v="002"/>
  </r>
  <r>
    <s v="JUN-26"/>
    <x v="1"/>
    <s v="79200"/>
    <x v="56"/>
    <m/>
    <s v="UNS Allocation"/>
    <s v="332"/>
    <s v="Tax Services"/>
    <x v="0"/>
    <n v="1996.86"/>
    <s v="002"/>
  </r>
  <r>
    <s v="JUN-26"/>
    <x v="1"/>
    <s v="79200"/>
    <x v="56"/>
    <m/>
    <s v="UNS Allocation"/>
    <s v="332"/>
    <s v="Tax Services"/>
    <x v="1"/>
    <n v="840.34"/>
    <s v="002"/>
  </r>
  <r>
    <s v="MAR-26"/>
    <x v="1"/>
    <s v="79200"/>
    <x v="56"/>
    <m/>
    <s v="UNS Allocation"/>
    <s v="332"/>
    <s v="Tax Services"/>
    <x v="0"/>
    <n v="2037.6"/>
    <s v="002"/>
  </r>
  <r>
    <s v="MAR-26"/>
    <x v="1"/>
    <s v="79200"/>
    <x v="56"/>
    <m/>
    <s v="UNS Allocation"/>
    <s v="332"/>
    <s v="Tax Services"/>
    <x v="1"/>
    <n v="93.61"/>
    <s v="002"/>
  </r>
  <r>
    <s v="MAY-26"/>
    <x v="1"/>
    <s v="79200"/>
    <x v="56"/>
    <m/>
    <s v="UNS Allocation"/>
    <s v="332"/>
    <s v="Tax Services"/>
    <x v="0"/>
    <n v="2056.17"/>
    <s v="002"/>
  </r>
  <r>
    <s v="MAY-26"/>
    <x v="1"/>
    <s v="79200"/>
    <x v="56"/>
    <m/>
    <s v="UNS Allocation"/>
    <s v="332"/>
    <s v="Tax Services"/>
    <x v="1"/>
    <n v="107.02"/>
    <s v="002"/>
  </r>
  <r>
    <s v="APR-26"/>
    <x v="1"/>
    <s v="79200"/>
    <x v="56"/>
    <m/>
    <s v="UNS Allocation"/>
    <s v="331"/>
    <s v="Corporate Compliance"/>
    <x v="0"/>
    <n v="957.78"/>
    <s v="002"/>
  </r>
  <r>
    <s v="APR-26"/>
    <x v="1"/>
    <s v="79200"/>
    <x v="56"/>
    <m/>
    <s v="UNS Allocation"/>
    <s v="331"/>
    <s v="Corporate Compliance"/>
    <x v="1"/>
    <n v="80.959999999999994"/>
    <s v="002"/>
  </r>
  <r>
    <s v="FEB-26"/>
    <x v="1"/>
    <s v="79200"/>
    <x v="56"/>
    <m/>
    <s v="UNS Allocation"/>
    <s v="331"/>
    <s v="Corporate Compliance"/>
    <x v="0"/>
    <n v="990.39"/>
    <s v="002"/>
  </r>
  <r>
    <s v="JAN-26"/>
    <x v="1"/>
    <s v="79200"/>
    <x v="56"/>
    <m/>
    <s v="UNS Allocation"/>
    <s v="331"/>
    <s v="Corporate Compliance"/>
    <x v="0"/>
    <n v="596.57000000000005"/>
    <s v="002"/>
  </r>
  <r>
    <s v="JUN-26"/>
    <x v="1"/>
    <s v="79200"/>
    <x v="56"/>
    <m/>
    <s v="UNS Allocation"/>
    <s v="331"/>
    <s v="Corporate Compliance"/>
    <x v="0"/>
    <n v="1095.1500000000001"/>
    <s v="002"/>
  </r>
  <r>
    <s v="MAR-26"/>
    <x v="1"/>
    <s v="79200"/>
    <x v="56"/>
    <m/>
    <s v="UNS Allocation"/>
    <s v="331"/>
    <s v="Corporate Compliance"/>
    <x v="0"/>
    <n v="1095.18"/>
    <s v="002"/>
  </r>
  <r>
    <s v="MAR-26"/>
    <x v="1"/>
    <s v="79200"/>
    <x v="56"/>
    <m/>
    <s v="UNS Allocation"/>
    <s v="331"/>
    <s v="Corporate Compliance"/>
    <x v="1"/>
    <n v="114.6"/>
    <s v="002"/>
  </r>
  <r>
    <s v="MAY-26"/>
    <x v="1"/>
    <s v="79200"/>
    <x v="56"/>
    <m/>
    <s v="UNS Allocation"/>
    <s v="331"/>
    <s v="Corporate Compliance"/>
    <x v="0"/>
    <n v="1106.29"/>
    <s v="002"/>
  </r>
  <r>
    <s v="MAY-26"/>
    <x v="1"/>
    <s v="79200"/>
    <x v="56"/>
    <m/>
    <s v="UNS Allocation"/>
    <s v="331"/>
    <s v="Corporate Compliance"/>
    <x v="1"/>
    <n v="35.69"/>
    <s v="002"/>
  </r>
  <r>
    <s v="APR-26"/>
    <x v="1"/>
    <s v="79200"/>
    <x v="56"/>
    <m/>
    <s v="UNS Allocation"/>
    <s v="330"/>
    <s v="Audit Services"/>
    <x v="0"/>
    <n v="3656.71"/>
    <s v="002"/>
  </r>
  <r>
    <s v="APR-26"/>
    <x v="1"/>
    <s v="79200"/>
    <x v="56"/>
    <m/>
    <s v="UNS Allocation"/>
    <s v="330"/>
    <s v="Audit Services"/>
    <x v="1"/>
    <n v="125.83"/>
    <s v="002"/>
  </r>
  <r>
    <s v="FEB-26"/>
    <x v="1"/>
    <s v="79200"/>
    <x v="56"/>
    <m/>
    <s v="UNS Allocation"/>
    <s v="330"/>
    <s v="Audit Services"/>
    <x v="0"/>
    <n v="3076.34"/>
    <s v="002"/>
  </r>
  <r>
    <s v="FEB-26"/>
    <x v="1"/>
    <s v="79200"/>
    <x v="56"/>
    <m/>
    <s v="UNS Allocation"/>
    <s v="330"/>
    <s v="Audit Services"/>
    <x v="1"/>
    <n v="8.7799999999999994"/>
    <s v="002"/>
  </r>
  <r>
    <s v="JAN-26"/>
    <x v="1"/>
    <s v="79200"/>
    <x v="56"/>
    <m/>
    <s v="UNS Allocation"/>
    <s v="330"/>
    <s v="Audit Services"/>
    <x v="0"/>
    <n v="2915.66"/>
    <s v="002"/>
  </r>
  <r>
    <s v="JUN-26"/>
    <x v="1"/>
    <s v="79200"/>
    <x v="56"/>
    <m/>
    <s v="UNS Allocation"/>
    <s v="330"/>
    <s v="Audit Services"/>
    <x v="0"/>
    <n v="3894.99"/>
    <s v="002"/>
  </r>
  <r>
    <s v="JUN-26"/>
    <x v="1"/>
    <s v="79200"/>
    <x v="56"/>
    <m/>
    <s v="UNS Allocation"/>
    <s v="330"/>
    <s v="Audit Services"/>
    <x v="1"/>
    <n v="15.4"/>
    <s v="002"/>
  </r>
  <r>
    <s v="MAR-26"/>
    <x v="1"/>
    <s v="79200"/>
    <x v="56"/>
    <m/>
    <s v="UNS Allocation"/>
    <s v="330"/>
    <s v="Audit Services"/>
    <x v="0"/>
    <n v="3811.71"/>
    <s v="002"/>
  </r>
  <r>
    <s v="MAR-26"/>
    <x v="1"/>
    <s v="79200"/>
    <x v="56"/>
    <m/>
    <s v="UNS Allocation"/>
    <s v="330"/>
    <s v="Audit Services"/>
    <x v="1"/>
    <n v="47.35"/>
    <s v="002"/>
  </r>
  <r>
    <s v="MAY-26"/>
    <x v="1"/>
    <s v="79200"/>
    <x v="56"/>
    <m/>
    <s v="UNS Allocation"/>
    <s v="330"/>
    <s v="Audit Services"/>
    <x v="0"/>
    <n v="2737.46"/>
    <s v="002"/>
  </r>
  <r>
    <s v="APR-26"/>
    <x v="1"/>
    <s v="79200"/>
    <x v="56"/>
    <m/>
    <s v="UNS Allocation"/>
    <s v="326"/>
    <s v="Financial Sys &amp; Process Analysis"/>
    <x v="0"/>
    <n v="3429.2"/>
    <s v="002"/>
  </r>
  <r>
    <s v="FEB-26"/>
    <x v="1"/>
    <s v="79200"/>
    <x v="56"/>
    <m/>
    <s v="UNS Allocation"/>
    <s v="326"/>
    <s v="Financial Sys &amp; Process Analysis"/>
    <x v="0"/>
    <n v="3169.92"/>
    <s v="002"/>
  </r>
  <r>
    <s v="JAN-26"/>
    <x v="1"/>
    <s v="79200"/>
    <x v="56"/>
    <m/>
    <s v="UNS Allocation"/>
    <s v="326"/>
    <s v="Financial Sys &amp; Process Analysis"/>
    <x v="0"/>
    <n v="2761.86"/>
    <s v="002"/>
  </r>
  <r>
    <s v="JUN-26"/>
    <x v="1"/>
    <s v="79200"/>
    <x v="56"/>
    <m/>
    <s v="UNS Allocation"/>
    <s v="326"/>
    <s v="Financial Sys &amp; Process Analysis"/>
    <x v="0"/>
    <n v="2683.24"/>
    <s v="002"/>
  </r>
  <r>
    <s v="MAR-26"/>
    <x v="1"/>
    <s v="79200"/>
    <x v="56"/>
    <m/>
    <s v="UNS Allocation"/>
    <s v="326"/>
    <s v="Financial Sys &amp; Process Analysis"/>
    <x v="0"/>
    <n v="3461.39"/>
    <s v="002"/>
  </r>
  <r>
    <s v="MAY-26"/>
    <x v="1"/>
    <s v="79200"/>
    <x v="56"/>
    <m/>
    <s v="UNS Allocation"/>
    <s v="326"/>
    <s v="Financial Sys &amp; Process Analysis"/>
    <x v="0"/>
    <n v="3660.76"/>
    <s v="002"/>
  </r>
  <r>
    <s v="APR-26"/>
    <x v="1"/>
    <s v="79200"/>
    <x v="56"/>
    <m/>
    <s v="UNS Allocation"/>
    <s v="322"/>
    <s v="Plant Accounting"/>
    <x v="0"/>
    <n v="1850.15"/>
    <s v="002"/>
  </r>
  <r>
    <s v="APR-26"/>
    <x v="1"/>
    <s v="79200"/>
    <x v="56"/>
    <m/>
    <s v="UNS Allocation"/>
    <s v="322"/>
    <s v="Plant Accounting"/>
    <x v="1"/>
    <n v="273.47000000000003"/>
    <s v="002"/>
  </r>
  <r>
    <s v="FEB-26"/>
    <x v="1"/>
    <s v="79200"/>
    <x v="56"/>
    <m/>
    <s v="UNS Allocation"/>
    <s v="322"/>
    <s v="Plant Accounting"/>
    <x v="0"/>
    <n v="1728.09"/>
    <s v="002"/>
  </r>
  <r>
    <s v="JAN-26"/>
    <x v="1"/>
    <s v="79200"/>
    <x v="56"/>
    <m/>
    <s v="UNS Allocation"/>
    <s v="322"/>
    <s v="Plant Accounting"/>
    <x v="0"/>
    <n v="1084.3499999999999"/>
    <s v="002"/>
  </r>
  <r>
    <s v="JAN-26"/>
    <x v="1"/>
    <s v="79200"/>
    <x v="56"/>
    <m/>
    <s v="UNS Allocation"/>
    <s v="322"/>
    <s v="Plant Accounting"/>
    <x v="1"/>
    <n v="5.24"/>
    <s v="002"/>
  </r>
  <r>
    <s v="JUN-26"/>
    <x v="1"/>
    <s v="79200"/>
    <x v="56"/>
    <m/>
    <s v="UNS Allocation"/>
    <s v="322"/>
    <s v="Plant Accounting"/>
    <x v="0"/>
    <n v="703.29"/>
    <s v="002"/>
  </r>
  <r>
    <s v="JUN-26"/>
    <x v="1"/>
    <s v="79200"/>
    <x v="56"/>
    <m/>
    <s v="UNS Allocation"/>
    <s v="322"/>
    <s v="Plant Accounting"/>
    <x v="1"/>
    <n v="110.74"/>
    <s v="002"/>
  </r>
  <r>
    <s v="MAR-26"/>
    <x v="1"/>
    <s v="79200"/>
    <x v="56"/>
    <m/>
    <s v="UNS Allocation"/>
    <s v="322"/>
    <s v="Plant Accounting"/>
    <x v="0"/>
    <n v="1289.71"/>
    <s v="002"/>
  </r>
  <r>
    <s v="MAR-26"/>
    <x v="1"/>
    <s v="79200"/>
    <x v="56"/>
    <m/>
    <s v="UNS Allocation"/>
    <s v="322"/>
    <s v="Plant Accounting"/>
    <x v="1"/>
    <n v="33.479999999999997"/>
    <s v="002"/>
  </r>
  <r>
    <s v="MAY-26"/>
    <x v="1"/>
    <s v="79200"/>
    <x v="56"/>
    <m/>
    <s v="UNS Allocation"/>
    <s v="322"/>
    <s v="Plant Accounting"/>
    <x v="0"/>
    <n v="1731.5"/>
    <s v="002"/>
  </r>
  <r>
    <s v="MAY-26"/>
    <x v="1"/>
    <s v="79200"/>
    <x v="56"/>
    <m/>
    <s v="UNS Allocation"/>
    <s v="322"/>
    <s v="Plant Accounting"/>
    <x v="1"/>
    <n v="98.81"/>
    <s v="002"/>
  </r>
  <r>
    <s v="APR-26"/>
    <x v="1"/>
    <s v="79200"/>
    <x v="56"/>
    <m/>
    <s v="UNS Allocation"/>
    <s v="321"/>
    <s v="External Reporting"/>
    <x v="0"/>
    <n v="5390.51"/>
    <s v="002"/>
  </r>
  <r>
    <s v="APR-26"/>
    <x v="1"/>
    <s v="79200"/>
    <x v="56"/>
    <m/>
    <s v="UNS Allocation"/>
    <s v="321"/>
    <s v="External Reporting"/>
    <x v="1"/>
    <n v="7.45"/>
    <s v="002"/>
  </r>
  <r>
    <s v="FEB-26"/>
    <x v="1"/>
    <s v="79200"/>
    <x v="56"/>
    <m/>
    <s v="UNS Allocation"/>
    <s v="321"/>
    <s v="External Reporting"/>
    <x v="0"/>
    <n v="1933.22"/>
    <s v="002"/>
  </r>
  <r>
    <s v="JAN-26"/>
    <x v="1"/>
    <s v="79200"/>
    <x v="56"/>
    <m/>
    <s v="UNS Allocation"/>
    <s v="321"/>
    <s v="External Reporting"/>
    <x v="0"/>
    <n v="3130.11"/>
    <s v="002"/>
  </r>
  <r>
    <s v="JUN-26"/>
    <x v="1"/>
    <s v="79200"/>
    <x v="56"/>
    <m/>
    <s v="UNS Allocation"/>
    <s v="321"/>
    <s v="External Reporting"/>
    <x v="0"/>
    <n v="3539.44"/>
    <s v="002"/>
  </r>
  <r>
    <s v="JUN-26"/>
    <x v="1"/>
    <s v="79200"/>
    <x v="56"/>
    <m/>
    <s v="UNS Allocation"/>
    <s v="321"/>
    <s v="External Reporting"/>
    <x v="1"/>
    <n v="98.57"/>
    <s v="002"/>
  </r>
  <r>
    <s v="MAR-26"/>
    <x v="1"/>
    <s v="79200"/>
    <x v="56"/>
    <m/>
    <s v="UNS Allocation"/>
    <s v="321"/>
    <s v="External Reporting"/>
    <x v="0"/>
    <n v="3375.81"/>
    <s v="002"/>
  </r>
  <r>
    <s v="MAY-26"/>
    <x v="1"/>
    <s v="79200"/>
    <x v="56"/>
    <m/>
    <s v="UNS Allocation"/>
    <s v="321"/>
    <s v="External Reporting"/>
    <x v="0"/>
    <n v="4160.1400000000003"/>
    <s v="002"/>
  </r>
  <r>
    <s v="APR-26"/>
    <x v="1"/>
    <s v="79200"/>
    <x v="56"/>
    <m/>
    <s v="UNS Allocation"/>
    <s v="320"/>
    <s v="Corporate Accounting"/>
    <x v="0"/>
    <n v="1488.5"/>
    <s v="002"/>
  </r>
  <r>
    <s v="APR-26"/>
    <x v="1"/>
    <s v="79200"/>
    <x v="56"/>
    <m/>
    <s v="UNS Allocation"/>
    <s v="320"/>
    <s v="Corporate Accounting"/>
    <x v="1"/>
    <n v="31.09"/>
    <s v="002"/>
  </r>
  <r>
    <s v="FEB-26"/>
    <x v="1"/>
    <s v="79200"/>
    <x v="56"/>
    <m/>
    <s v="UNS Allocation"/>
    <s v="320"/>
    <s v="Corporate Accounting"/>
    <x v="0"/>
    <n v="531.04"/>
    <s v="002"/>
  </r>
  <r>
    <s v="FEB-26"/>
    <x v="1"/>
    <s v="79200"/>
    <x v="56"/>
    <m/>
    <s v="UNS Allocation"/>
    <s v="320"/>
    <s v="Corporate Accounting"/>
    <x v="1"/>
    <n v="3.74"/>
    <s v="002"/>
  </r>
  <r>
    <s v="JAN-26"/>
    <x v="1"/>
    <s v="79200"/>
    <x v="56"/>
    <m/>
    <s v="UNS Allocation"/>
    <s v="320"/>
    <s v="Corporate Accounting"/>
    <x v="0"/>
    <n v="2430.2800000000002"/>
    <s v="002"/>
  </r>
  <r>
    <s v="JAN-26"/>
    <x v="1"/>
    <s v="79200"/>
    <x v="56"/>
    <m/>
    <s v="UNS Allocation"/>
    <s v="320"/>
    <s v="Corporate Accounting"/>
    <x v="1"/>
    <n v="13.06"/>
    <s v="002"/>
  </r>
  <r>
    <s v="JUN-26"/>
    <x v="1"/>
    <s v="79200"/>
    <x v="56"/>
    <m/>
    <s v="UNS Allocation"/>
    <s v="320"/>
    <s v="Corporate Accounting"/>
    <x v="0"/>
    <n v="1337.93"/>
    <s v="002"/>
  </r>
  <r>
    <s v="JUN-26"/>
    <x v="1"/>
    <s v="79200"/>
    <x v="56"/>
    <m/>
    <s v="UNS Allocation"/>
    <s v="320"/>
    <s v="Corporate Accounting"/>
    <x v="1"/>
    <n v="6.54"/>
    <s v="002"/>
  </r>
  <r>
    <s v="MAR-26"/>
    <x v="1"/>
    <s v="79200"/>
    <x v="56"/>
    <m/>
    <s v="UNS Allocation"/>
    <s v="320"/>
    <s v="Corporate Accounting"/>
    <x v="0"/>
    <n v="1302.54"/>
    <s v="002"/>
  </r>
  <r>
    <s v="MAY-26"/>
    <x v="1"/>
    <s v="79200"/>
    <x v="56"/>
    <m/>
    <s v="UNS Allocation"/>
    <s v="320"/>
    <s v="Corporate Accounting"/>
    <x v="0"/>
    <n v="1022.89"/>
    <s v="002"/>
  </r>
  <r>
    <s v="FEB-26"/>
    <x v="1"/>
    <s v="79200"/>
    <x v="56"/>
    <m/>
    <s v="UNS Allocation"/>
    <s v="306"/>
    <s v="Energy Settlements"/>
    <x v="0"/>
    <n v="3.45"/>
    <s v="002"/>
  </r>
  <r>
    <s v="JAN-26"/>
    <x v="1"/>
    <s v="79200"/>
    <x v="56"/>
    <m/>
    <s v="UNS Allocation"/>
    <s v="306"/>
    <s v="Energy Settlements"/>
    <x v="0"/>
    <n v="-18.7"/>
    <s v="002"/>
  </r>
  <r>
    <s v="MAY-26"/>
    <x v="1"/>
    <s v="79200"/>
    <x v="56"/>
    <m/>
    <s v="UNS Allocation"/>
    <s v="306"/>
    <s v="Energy Settlements"/>
    <x v="0"/>
    <n v="20.420000000000002"/>
    <s v="002"/>
  </r>
  <r>
    <s v="APR-26"/>
    <x v="1"/>
    <s v="79200"/>
    <x v="56"/>
    <m/>
    <s v="UNS Allocation"/>
    <s v="305"/>
    <s v="Controller Adm"/>
    <x v="0"/>
    <n v="1313.29"/>
    <s v="002"/>
  </r>
  <r>
    <s v="APR-26"/>
    <x v="1"/>
    <s v="79200"/>
    <x v="56"/>
    <m/>
    <s v="UNS Allocation"/>
    <s v="305"/>
    <s v="Controller Adm"/>
    <x v="1"/>
    <n v="119.61"/>
    <s v="002"/>
  </r>
  <r>
    <s v="FEB-26"/>
    <x v="1"/>
    <s v="79200"/>
    <x v="56"/>
    <m/>
    <s v="UNS Allocation"/>
    <s v="305"/>
    <s v="Controller Adm"/>
    <x v="0"/>
    <n v="1250.75"/>
    <s v="002"/>
  </r>
  <r>
    <s v="JAN-26"/>
    <x v="1"/>
    <s v="79200"/>
    <x v="56"/>
    <m/>
    <s v="UNS Allocation"/>
    <s v="305"/>
    <s v="Controller Adm"/>
    <x v="0"/>
    <n v="1025.8900000000001"/>
    <s v="002"/>
  </r>
  <r>
    <s v="JUN-26"/>
    <x v="1"/>
    <s v="79200"/>
    <x v="56"/>
    <m/>
    <s v="UNS Allocation"/>
    <s v="305"/>
    <s v="Controller Adm"/>
    <x v="0"/>
    <n v="1612.88"/>
    <s v="002"/>
  </r>
  <r>
    <s v="JUN-26"/>
    <x v="1"/>
    <s v="79200"/>
    <x v="56"/>
    <m/>
    <s v="UNS Allocation"/>
    <s v="305"/>
    <s v="Controller Adm"/>
    <x v="1"/>
    <n v="77.47"/>
    <s v="002"/>
  </r>
  <r>
    <s v="MAR-26"/>
    <x v="1"/>
    <s v="79200"/>
    <x v="56"/>
    <m/>
    <s v="UNS Allocation"/>
    <s v="305"/>
    <s v="Controller Adm"/>
    <x v="0"/>
    <n v="1444.62"/>
    <s v="002"/>
  </r>
  <r>
    <s v="MAY-26"/>
    <x v="1"/>
    <s v="79200"/>
    <x v="56"/>
    <m/>
    <s v="UNS Allocation"/>
    <s v="305"/>
    <s v="Controller Adm"/>
    <x v="0"/>
    <n v="541.74"/>
    <s v="002"/>
  </r>
  <r>
    <s v="MAY-26"/>
    <x v="1"/>
    <s v="79200"/>
    <x v="56"/>
    <m/>
    <s v="UNS Allocation"/>
    <s v="305"/>
    <s v="Controller Adm"/>
    <x v="1"/>
    <n v="-31.93"/>
    <s v="002"/>
  </r>
  <r>
    <s v="APR-26"/>
    <x v="1"/>
    <s v="79200"/>
    <x v="56"/>
    <m/>
    <s v="UNS Allocation"/>
    <s v="300"/>
    <s v="CFO Adm"/>
    <x v="0"/>
    <n v="2317.19"/>
    <s v="002"/>
  </r>
  <r>
    <s v="APR-26"/>
    <x v="1"/>
    <s v="79200"/>
    <x v="56"/>
    <m/>
    <s v="UNS Allocation"/>
    <s v="300"/>
    <s v="CFO Adm"/>
    <x v="1"/>
    <n v="61.99"/>
    <s v="002"/>
  </r>
  <r>
    <s v="FEB-26"/>
    <x v="1"/>
    <s v="79200"/>
    <x v="56"/>
    <m/>
    <s v="UNS Allocation"/>
    <s v="300"/>
    <s v="CFO Adm"/>
    <x v="0"/>
    <n v="1985.36"/>
    <s v="002"/>
  </r>
  <r>
    <s v="JAN-26"/>
    <x v="1"/>
    <s v="79200"/>
    <x v="56"/>
    <m/>
    <s v="UNS Allocation"/>
    <s v="300"/>
    <s v="CFO Adm"/>
    <x v="0"/>
    <n v="2018.27"/>
    <s v="002"/>
  </r>
  <r>
    <s v="JUN-26"/>
    <x v="1"/>
    <s v="79200"/>
    <x v="56"/>
    <m/>
    <s v="UNS Allocation"/>
    <s v="300"/>
    <s v="CFO Adm"/>
    <x v="0"/>
    <n v="2491.8200000000002"/>
    <s v="002"/>
  </r>
  <r>
    <s v="JUN-26"/>
    <x v="1"/>
    <s v="79200"/>
    <x v="56"/>
    <m/>
    <s v="UNS Allocation"/>
    <s v="300"/>
    <s v="CFO Adm"/>
    <x v="1"/>
    <n v="55.49"/>
    <s v="002"/>
  </r>
  <r>
    <s v="MAR-26"/>
    <x v="1"/>
    <s v="79200"/>
    <x v="56"/>
    <m/>
    <s v="UNS Allocation"/>
    <s v="300"/>
    <s v="CFO Adm"/>
    <x v="0"/>
    <n v="2299.37"/>
    <s v="002"/>
  </r>
  <r>
    <s v="MAR-26"/>
    <x v="1"/>
    <s v="79200"/>
    <x v="56"/>
    <m/>
    <s v="UNS Allocation"/>
    <s v="300"/>
    <s v="CFO Adm"/>
    <x v="1"/>
    <n v="73.760000000000005"/>
    <s v="002"/>
  </r>
  <r>
    <s v="MAY-26"/>
    <x v="1"/>
    <s v="79200"/>
    <x v="56"/>
    <m/>
    <s v="UNS Allocation"/>
    <s v="300"/>
    <s v="CFO Adm"/>
    <x v="0"/>
    <n v="2128.17"/>
    <s v="002"/>
  </r>
  <r>
    <s v="MAY-26"/>
    <x v="1"/>
    <s v="79200"/>
    <x v="56"/>
    <m/>
    <s v="UNS Allocation"/>
    <s v="300"/>
    <s v="CFO Adm"/>
    <x v="1"/>
    <n v="-71.03"/>
    <s v="002"/>
  </r>
  <r>
    <s v="APR-26"/>
    <x v="1"/>
    <s v="79200"/>
    <x v="56"/>
    <m/>
    <s v="UNS Allocation"/>
    <s v="267"/>
    <s v="Building Maint"/>
    <x v="0"/>
    <n v="670.32"/>
    <s v="002"/>
  </r>
  <r>
    <s v="FEB-26"/>
    <x v="1"/>
    <s v="79200"/>
    <x v="56"/>
    <m/>
    <s v="UNS Allocation"/>
    <s v="267"/>
    <s v="Building Maint"/>
    <x v="0"/>
    <n v="746.01"/>
    <s v="002"/>
  </r>
  <r>
    <s v="JAN-26"/>
    <x v="1"/>
    <s v="79200"/>
    <x v="56"/>
    <m/>
    <s v="UNS Allocation"/>
    <s v="267"/>
    <s v="Building Maint"/>
    <x v="0"/>
    <n v="628.22"/>
    <s v="002"/>
  </r>
  <r>
    <s v="JUN-26"/>
    <x v="1"/>
    <s v="79200"/>
    <x v="56"/>
    <m/>
    <s v="UNS Allocation"/>
    <s v="267"/>
    <s v="Building Maint"/>
    <x v="0"/>
    <n v="740.08"/>
    <s v="002"/>
  </r>
  <r>
    <s v="MAR-26"/>
    <x v="1"/>
    <s v="79200"/>
    <x v="56"/>
    <m/>
    <s v="UNS Allocation"/>
    <s v="267"/>
    <s v="Building Maint"/>
    <x v="0"/>
    <n v="850.45"/>
    <s v="002"/>
  </r>
  <r>
    <s v="MAY-26"/>
    <x v="1"/>
    <s v="79200"/>
    <x v="56"/>
    <m/>
    <s v="UNS Allocation"/>
    <s v="267"/>
    <s v="Building Maint"/>
    <x v="0"/>
    <n v="937.23"/>
    <s v="002"/>
  </r>
  <r>
    <s v="FEB-26"/>
    <x v="1"/>
    <s v="79200"/>
    <x v="56"/>
    <m/>
    <s v="UNS Allocation"/>
    <s v="251"/>
    <s v="Beneficial Electrification"/>
    <x v="0"/>
    <n v="23.3"/>
    <s v="002"/>
  </r>
  <r>
    <s v="JAN-26"/>
    <x v="1"/>
    <s v="79200"/>
    <x v="56"/>
    <m/>
    <s v="UNS Allocation"/>
    <s v="251"/>
    <s v="Beneficial Electrification"/>
    <x v="0"/>
    <n v="17.920000000000002"/>
    <s v="002"/>
  </r>
  <r>
    <s v="MAR-26"/>
    <x v="1"/>
    <s v="79200"/>
    <x v="56"/>
    <m/>
    <s v="UNS Allocation"/>
    <s v="251"/>
    <s v="Beneficial Electrification"/>
    <x v="0"/>
    <n v="-10.75"/>
    <s v="002"/>
  </r>
  <r>
    <s v="APR-26"/>
    <x v="1"/>
    <s v="79200"/>
    <x v="56"/>
    <m/>
    <s v="UNS Allocation"/>
    <s v="250"/>
    <s v="Strategy, Culture &amp; Innovation"/>
    <x v="0"/>
    <n v="1449.77"/>
    <s v="002"/>
  </r>
  <r>
    <s v="APR-26"/>
    <x v="1"/>
    <s v="79200"/>
    <x v="56"/>
    <m/>
    <s v="UNS Allocation"/>
    <s v="250"/>
    <s v="Strategy, Culture &amp; Innovation"/>
    <x v="1"/>
    <n v="136.55000000000001"/>
    <s v="002"/>
  </r>
  <r>
    <s v="FEB-26"/>
    <x v="1"/>
    <s v="79200"/>
    <x v="56"/>
    <m/>
    <s v="UNS Allocation"/>
    <s v="250"/>
    <s v="Strategy, Culture &amp; Innovation"/>
    <x v="0"/>
    <n v="1674.52"/>
    <s v="002"/>
  </r>
  <r>
    <s v="JAN-26"/>
    <x v="1"/>
    <s v="79200"/>
    <x v="56"/>
    <m/>
    <s v="UNS Allocation"/>
    <s v="250"/>
    <s v="Strategy, Culture &amp; Innovation"/>
    <x v="0"/>
    <n v="117.12"/>
    <s v="002"/>
  </r>
  <r>
    <s v="JUN-26"/>
    <x v="1"/>
    <s v="79200"/>
    <x v="56"/>
    <m/>
    <s v="UNS Allocation"/>
    <s v="250"/>
    <s v="Strategy, Culture &amp; Innovation"/>
    <x v="0"/>
    <n v="1712.02"/>
    <s v="002"/>
  </r>
  <r>
    <s v="JUN-26"/>
    <x v="1"/>
    <s v="79200"/>
    <x v="56"/>
    <m/>
    <s v="UNS Allocation"/>
    <s v="250"/>
    <s v="Strategy, Culture &amp; Innovation"/>
    <x v="1"/>
    <n v="34.409999999999997"/>
    <s v="002"/>
  </r>
  <r>
    <s v="MAR-26"/>
    <x v="1"/>
    <s v="79200"/>
    <x v="56"/>
    <m/>
    <s v="UNS Allocation"/>
    <s v="250"/>
    <s v="Strategy, Culture &amp; Innovation"/>
    <x v="0"/>
    <n v="1637.22"/>
    <s v="002"/>
  </r>
  <r>
    <s v="MAR-26"/>
    <x v="1"/>
    <s v="79200"/>
    <x v="56"/>
    <m/>
    <s v="UNS Allocation"/>
    <s v="250"/>
    <s v="Strategy, Culture &amp; Innovation"/>
    <x v="1"/>
    <n v="18.18"/>
    <s v="002"/>
  </r>
  <r>
    <s v="MAY-26"/>
    <x v="1"/>
    <s v="79200"/>
    <x v="56"/>
    <m/>
    <s v="UNS Allocation"/>
    <s v="250"/>
    <s v="Strategy, Culture &amp; Innovation"/>
    <x v="0"/>
    <n v="1807.88"/>
    <s v="002"/>
  </r>
  <r>
    <s v="APR-26"/>
    <x v="1"/>
    <s v="79200"/>
    <x v="56"/>
    <m/>
    <s v="UNS Allocation"/>
    <s v="243"/>
    <s v="Enterprise Project Admin"/>
    <x v="0"/>
    <n v="72.3"/>
    <s v="002"/>
  </r>
  <r>
    <s v="FEB-26"/>
    <x v="1"/>
    <s v="79200"/>
    <x v="56"/>
    <m/>
    <s v="UNS Allocation"/>
    <s v="243"/>
    <s v="Enterprise Project Admin"/>
    <x v="0"/>
    <n v="289.11"/>
    <s v="002"/>
  </r>
  <r>
    <s v="JAN-26"/>
    <x v="1"/>
    <s v="79200"/>
    <x v="56"/>
    <m/>
    <s v="UNS Allocation"/>
    <s v="243"/>
    <s v="Enterprise Project Admin"/>
    <x v="0"/>
    <n v="527.54"/>
    <s v="002"/>
  </r>
  <r>
    <s v="JUN-26"/>
    <x v="1"/>
    <s v="79200"/>
    <x v="56"/>
    <m/>
    <s v="UNS Allocation"/>
    <s v="243"/>
    <s v="Enterprise Project Admin"/>
    <x v="0"/>
    <n v="80.569999999999993"/>
    <s v="002"/>
  </r>
  <r>
    <s v="MAR-26"/>
    <x v="1"/>
    <s v="79200"/>
    <x v="56"/>
    <m/>
    <s v="UNS Allocation"/>
    <s v="243"/>
    <s v="Enterprise Project Admin"/>
    <x v="0"/>
    <n v="-19.12"/>
    <s v="002"/>
  </r>
  <r>
    <s v="MAY-26"/>
    <x v="1"/>
    <s v="79200"/>
    <x v="56"/>
    <m/>
    <s v="UNS Allocation"/>
    <s v="243"/>
    <s v="Enterprise Project Admin"/>
    <x v="0"/>
    <n v="158.24"/>
    <s v="002"/>
  </r>
  <r>
    <s v="APR-26"/>
    <x v="1"/>
    <s v="79200"/>
    <x v="56"/>
    <m/>
    <s v="UNS Allocation"/>
    <s v="227"/>
    <s v="Corporate Communications"/>
    <x v="1"/>
    <n v="13.27"/>
    <s v="002"/>
  </r>
  <r>
    <s v="FEB-26"/>
    <x v="1"/>
    <s v="79200"/>
    <x v="56"/>
    <m/>
    <s v="UNS Allocation"/>
    <s v="227"/>
    <s v="Corporate Communications"/>
    <x v="1"/>
    <n v="202.16"/>
    <s v="002"/>
  </r>
  <r>
    <s v="JAN-26"/>
    <x v="1"/>
    <s v="79200"/>
    <x v="56"/>
    <m/>
    <s v="UNS Allocation"/>
    <s v="227"/>
    <s v="Corporate Communications"/>
    <x v="1"/>
    <n v="913.9"/>
    <s v="002"/>
  </r>
  <r>
    <s v="JUN-26"/>
    <x v="1"/>
    <s v="79200"/>
    <x v="56"/>
    <m/>
    <s v="UNS Allocation"/>
    <s v="227"/>
    <s v="Corporate Communications"/>
    <x v="1"/>
    <n v="118.28"/>
    <s v="002"/>
  </r>
  <r>
    <s v="MAR-26"/>
    <x v="1"/>
    <s v="79200"/>
    <x v="56"/>
    <m/>
    <s v="UNS Allocation"/>
    <s v="227"/>
    <s v="Corporate Communications"/>
    <x v="1"/>
    <n v="35.840000000000003"/>
    <s v="002"/>
  </r>
  <r>
    <s v="MAY-26"/>
    <x v="1"/>
    <s v="79200"/>
    <x v="56"/>
    <m/>
    <s v="UNS Allocation"/>
    <s v="227"/>
    <s v="Corporate Communications"/>
    <x v="1"/>
    <n v="5.68"/>
    <s v="002"/>
  </r>
  <r>
    <s v="APR-26"/>
    <x v="1"/>
    <s v="79200"/>
    <x v="56"/>
    <m/>
    <s v="UNS Allocation"/>
    <s v="210"/>
    <s v="Employee &amp; Labor Relations"/>
    <x v="0"/>
    <n v="17.170000000000002"/>
    <s v="002"/>
  </r>
  <r>
    <s v="APR-26"/>
    <x v="1"/>
    <s v="79200"/>
    <x v="56"/>
    <m/>
    <s v="UNS Allocation"/>
    <s v="210"/>
    <s v="Employee &amp; Labor Relations"/>
    <x v="1"/>
    <n v="12.28"/>
    <s v="002"/>
  </r>
  <r>
    <s v="APR-26"/>
    <x v="1"/>
    <s v="79200"/>
    <x v="56"/>
    <m/>
    <s v="UNS Allocation"/>
    <s v="203"/>
    <s v="Talent Development"/>
    <x v="0"/>
    <n v="-27.36"/>
    <s v="002"/>
  </r>
  <r>
    <s v="FEB-26"/>
    <x v="1"/>
    <s v="79200"/>
    <x v="56"/>
    <m/>
    <s v="UNS Allocation"/>
    <s v="203"/>
    <s v="Talent Development"/>
    <x v="0"/>
    <n v="275.26"/>
    <s v="002"/>
  </r>
  <r>
    <s v="JAN-26"/>
    <x v="1"/>
    <s v="79200"/>
    <x v="56"/>
    <m/>
    <s v="UNS Allocation"/>
    <s v="203"/>
    <s v="Talent Development"/>
    <x v="0"/>
    <n v="92.41"/>
    <s v="002"/>
  </r>
  <r>
    <s v="MAR-26"/>
    <x v="1"/>
    <s v="79200"/>
    <x v="56"/>
    <m/>
    <s v="UNS Allocation"/>
    <s v="203"/>
    <s v="Talent Development"/>
    <x v="0"/>
    <n v="-30.13"/>
    <s v="002"/>
  </r>
  <r>
    <s v="APR-26"/>
    <x v="1"/>
    <s v="79200"/>
    <x v="56"/>
    <m/>
    <s v="UNS Allocation"/>
    <s v="201"/>
    <s v="Personnel Adm"/>
    <x v="0"/>
    <n v="1530.45"/>
    <s v="002"/>
  </r>
  <r>
    <s v="APR-26"/>
    <x v="1"/>
    <s v="79200"/>
    <x v="56"/>
    <m/>
    <s v="UNS Allocation"/>
    <s v="201"/>
    <s v="Personnel Adm"/>
    <x v="1"/>
    <n v="12.28"/>
    <s v="002"/>
  </r>
  <r>
    <s v="FEB-26"/>
    <x v="1"/>
    <s v="79200"/>
    <x v="56"/>
    <m/>
    <s v="UNS Allocation"/>
    <s v="201"/>
    <s v="Personnel Adm"/>
    <x v="0"/>
    <n v="1860.86"/>
    <s v="002"/>
  </r>
  <r>
    <s v="JAN-26"/>
    <x v="1"/>
    <s v="79200"/>
    <x v="56"/>
    <m/>
    <s v="UNS Allocation"/>
    <s v="201"/>
    <s v="Personnel Adm"/>
    <x v="0"/>
    <n v="1041.53"/>
    <s v="002"/>
  </r>
  <r>
    <s v="JUN-26"/>
    <x v="1"/>
    <s v="79200"/>
    <x v="56"/>
    <m/>
    <s v="UNS Allocation"/>
    <s v="201"/>
    <s v="Personnel Adm"/>
    <x v="0"/>
    <n v="1805.58"/>
    <s v="002"/>
  </r>
  <r>
    <s v="JUN-26"/>
    <x v="1"/>
    <s v="79200"/>
    <x v="56"/>
    <m/>
    <s v="UNS Allocation"/>
    <s v="201"/>
    <s v="Personnel Adm"/>
    <x v="1"/>
    <n v="7.09"/>
    <s v="002"/>
  </r>
  <r>
    <s v="MAR-26"/>
    <x v="1"/>
    <s v="79200"/>
    <x v="56"/>
    <m/>
    <s v="UNS Allocation"/>
    <s v="201"/>
    <s v="Personnel Adm"/>
    <x v="0"/>
    <n v="1674.99"/>
    <s v="002"/>
  </r>
  <r>
    <s v="MAR-26"/>
    <x v="1"/>
    <s v="79200"/>
    <x v="56"/>
    <m/>
    <s v="UNS Allocation"/>
    <s v="201"/>
    <s v="Personnel Adm"/>
    <x v="1"/>
    <n v="73.760000000000005"/>
    <s v="002"/>
  </r>
  <r>
    <s v="MAY-26"/>
    <x v="1"/>
    <s v="79200"/>
    <x v="56"/>
    <m/>
    <s v="UNS Allocation"/>
    <s v="201"/>
    <s v="Personnel Adm"/>
    <x v="0"/>
    <n v="1564.84"/>
    <s v="002"/>
  </r>
  <r>
    <s v="MAY-26"/>
    <x v="1"/>
    <s v="79200"/>
    <x v="56"/>
    <m/>
    <s v="UNS Allocation"/>
    <s v="201"/>
    <s v="Personnel Adm"/>
    <x v="1"/>
    <n v="34.32"/>
    <s v="002"/>
  </r>
  <r>
    <s v="APR-26"/>
    <x v="1"/>
    <s v="79200"/>
    <x v="56"/>
    <m/>
    <s v="UNS Allocation"/>
    <s v="195"/>
    <s v="Safety"/>
    <x v="0"/>
    <n v="24.48"/>
    <s v="002"/>
  </r>
  <r>
    <s v="APR-26"/>
    <x v="1"/>
    <s v="79200"/>
    <x v="56"/>
    <m/>
    <s v="UNS Allocation"/>
    <s v="195"/>
    <s v="Safety"/>
    <x v="1"/>
    <n v="35.25"/>
    <s v="002"/>
  </r>
  <r>
    <s v="JAN-26"/>
    <x v="1"/>
    <s v="79200"/>
    <x v="56"/>
    <m/>
    <s v="UNS Allocation"/>
    <s v="195"/>
    <s v="Safety"/>
    <x v="1"/>
    <n v="45.08"/>
    <s v="002"/>
  </r>
  <r>
    <s v="JUN-26"/>
    <x v="1"/>
    <s v="79200"/>
    <x v="56"/>
    <m/>
    <s v="UNS Allocation"/>
    <s v="195"/>
    <s v="Safety"/>
    <x v="1"/>
    <n v="25.28"/>
    <s v="002"/>
  </r>
  <r>
    <s v="MAR-26"/>
    <x v="1"/>
    <s v="79200"/>
    <x v="56"/>
    <m/>
    <s v="UNS Allocation"/>
    <s v="195"/>
    <s v="Safety"/>
    <x v="1"/>
    <n v="35.9"/>
    <s v="002"/>
  </r>
  <r>
    <s v="MAY-26"/>
    <x v="1"/>
    <s v="79200"/>
    <x v="56"/>
    <m/>
    <s v="UNS Allocation"/>
    <s v="195"/>
    <s v="Safety"/>
    <x v="1"/>
    <n v="35.99"/>
    <s v="002"/>
  </r>
  <r>
    <s v="APR-26"/>
    <x v="1"/>
    <s v="79200"/>
    <x v="56"/>
    <m/>
    <s v="UNS Allocation"/>
    <s v="193"/>
    <s v="Energy Delivery Environmental"/>
    <x v="0"/>
    <n v="-1.24"/>
    <s v="002"/>
  </r>
  <r>
    <s v="FEB-26"/>
    <x v="1"/>
    <s v="79200"/>
    <x v="56"/>
    <m/>
    <s v="UNS Allocation"/>
    <s v="193"/>
    <s v="Energy Delivery Environmental"/>
    <x v="0"/>
    <n v="178.15"/>
    <s v="002"/>
  </r>
  <r>
    <s v="JAN-26"/>
    <x v="1"/>
    <s v="79200"/>
    <x v="56"/>
    <m/>
    <s v="UNS Allocation"/>
    <s v="193"/>
    <s v="Energy Delivery Environmental"/>
    <x v="0"/>
    <n v="244.69"/>
    <s v="002"/>
  </r>
  <r>
    <s v="JUN-26"/>
    <x v="1"/>
    <s v="79200"/>
    <x v="56"/>
    <m/>
    <s v="UNS Allocation"/>
    <s v="193"/>
    <s v="Energy Delivery Environmental"/>
    <x v="0"/>
    <n v="92.14"/>
    <s v="002"/>
  </r>
  <r>
    <s v="MAR-26"/>
    <x v="1"/>
    <s v="79200"/>
    <x v="56"/>
    <m/>
    <s v="UNS Allocation"/>
    <s v="193"/>
    <s v="Energy Delivery Environmental"/>
    <x v="0"/>
    <n v="69.06"/>
    <s v="002"/>
  </r>
  <r>
    <s v="MAY-26"/>
    <x v="1"/>
    <s v="79200"/>
    <x v="56"/>
    <m/>
    <s v="UNS Allocation"/>
    <s v="193"/>
    <s v="Energy Delivery Environmental"/>
    <x v="0"/>
    <n v="52"/>
    <s v="002"/>
  </r>
  <r>
    <s v="APR-26"/>
    <x v="1"/>
    <s v="79200"/>
    <x v="56"/>
    <m/>
    <s v="UNS Allocation"/>
    <s v="192"/>
    <s v="UES Support"/>
    <x v="0"/>
    <n v="1404.38"/>
    <s v="002"/>
  </r>
  <r>
    <s v="APR-26"/>
    <x v="1"/>
    <s v="79200"/>
    <x v="56"/>
    <m/>
    <s v="UNS Allocation"/>
    <s v="192"/>
    <s v="UES Support"/>
    <x v="1"/>
    <n v="81.97"/>
    <s v="002"/>
  </r>
  <r>
    <s v="FEB-26"/>
    <x v="1"/>
    <s v="79200"/>
    <x v="56"/>
    <m/>
    <s v="UNS Allocation"/>
    <s v="192"/>
    <s v="UES Support"/>
    <x v="0"/>
    <n v="147.83000000000001"/>
    <s v="002"/>
  </r>
  <r>
    <s v="JAN-26"/>
    <x v="1"/>
    <s v="79200"/>
    <x v="56"/>
    <m/>
    <s v="UNS Allocation"/>
    <s v="192"/>
    <s v="UES Support"/>
    <x v="0"/>
    <n v="1409.38"/>
    <s v="002"/>
  </r>
  <r>
    <s v="JUN-26"/>
    <x v="1"/>
    <s v="79200"/>
    <x v="56"/>
    <m/>
    <s v="UNS Allocation"/>
    <s v="192"/>
    <s v="UES Support"/>
    <x v="0"/>
    <n v="1330.46"/>
    <s v="002"/>
  </r>
  <r>
    <s v="JUN-26"/>
    <x v="1"/>
    <s v="79200"/>
    <x v="56"/>
    <m/>
    <s v="UNS Allocation"/>
    <s v="192"/>
    <s v="UES Support"/>
    <x v="1"/>
    <n v="14.21"/>
    <s v="002"/>
  </r>
  <r>
    <s v="MAR-26"/>
    <x v="1"/>
    <s v="79200"/>
    <x v="56"/>
    <m/>
    <s v="UNS Allocation"/>
    <s v="192"/>
    <s v="UES Support"/>
    <x v="0"/>
    <n v="2143.5300000000002"/>
    <s v="002"/>
  </r>
  <r>
    <s v="MAR-26"/>
    <x v="1"/>
    <s v="79200"/>
    <x v="56"/>
    <m/>
    <s v="UNS Allocation"/>
    <s v="192"/>
    <s v="UES Support"/>
    <x v="1"/>
    <n v="175.53"/>
    <s v="002"/>
  </r>
  <r>
    <s v="MAY-26"/>
    <x v="1"/>
    <s v="79200"/>
    <x v="56"/>
    <m/>
    <s v="UNS Allocation"/>
    <s v="192"/>
    <s v="UES Support"/>
    <x v="0"/>
    <n v="1552.21"/>
    <s v="002"/>
  </r>
  <r>
    <s v="MAY-26"/>
    <x v="1"/>
    <s v="79200"/>
    <x v="56"/>
    <m/>
    <s v="UNS Allocation"/>
    <s v="192"/>
    <s v="UES Support"/>
    <x v="1"/>
    <n v="-122.59"/>
    <s v="002"/>
  </r>
  <r>
    <s v="MAR-26"/>
    <x v="1"/>
    <s v="79200"/>
    <x v="56"/>
    <m/>
    <s v="UNS Allocation"/>
    <s v="190"/>
    <s v="T&amp;D Engineering &amp; Planning Admin"/>
    <x v="1"/>
    <n v="122.43"/>
    <s v="002"/>
  </r>
  <r>
    <s v="APR-26"/>
    <x v="1"/>
    <s v="79200"/>
    <x v="56"/>
    <m/>
    <s v="UNS Allocation"/>
    <s v="161"/>
    <s v="Risk Management"/>
    <x v="0"/>
    <n v="2698.47"/>
    <s v="002"/>
  </r>
  <r>
    <s v="FEB-26"/>
    <x v="1"/>
    <s v="79200"/>
    <x v="56"/>
    <m/>
    <s v="UNS Allocation"/>
    <s v="161"/>
    <s v="Risk Management"/>
    <x v="0"/>
    <n v="2199.65"/>
    <s v="002"/>
  </r>
  <r>
    <s v="JAN-26"/>
    <x v="1"/>
    <s v="79200"/>
    <x v="56"/>
    <m/>
    <s v="UNS Allocation"/>
    <s v="161"/>
    <s v="Risk Management"/>
    <x v="0"/>
    <n v="2075.58"/>
    <s v="002"/>
  </r>
  <r>
    <s v="JUN-26"/>
    <x v="1"/>
    <s v="79200"/>
    <x v="56"/>
    <m/>
    <s v="UNS Allocation"/>
    <s v="161"/>
    <s v="Risk Management"/>
    <x v="0"/>
    <n v="2205.5"/>
    <s v="002"/>
  </r>
  <r>
    <s v="MAR-26"/>
    <x v="1"/>
    <s v="79200"/>
    <x v="56"/>
    <m/>
    <s v="UNS Allocation"/>
    <s v="161"/>
    <s v="Risk Management"/>
    <x v="0"/>
    <n v="2395.34"/>
    <s v="002"/>
  </r>
  <r>
    <s v="MAY-26"/>
    <x v="1"/>
    <s v="79200"/>
    <x v="56"/>
    <m/>
    <s v="UNS Allocation"/>
    <s v="161"/>
    <s v="Risk Management"/>
    <x v="0"/>
    <n v="1949.85"/>
    <s v="002"/>
  </r>
  <r>
    <s v="APR-26"/>
    <x v="1"/>
    <s v="79200"/>
    <x v="56"/>
    <m/>
    <s v="UNS Allocation"/>
    <s v="160"/>
    <s v="Legal"/>
    <x v="0"/>
    <n v="937.62"/>
    <s v="002"/>
  </r>
  <r>
    <s v="APR-26"/>
    <x v="1"/>
    <s v="79200"/>
    <x v="56"/>
    <m/>
    <s v="UNS Allocation"/>
    <s v="160"/>
    <s v="Legal"/>
    <x v="1"/>
    <n v="3.69"/>
    <s v="002"/>
  </r>
  <r>
    <s v="FEB-26"/>
    <x v="1"/>
    <s v="79200"/>
    <x v="56"/>
    <m/>
    <s v="UNS Allocation"/>
    <s v="160"/>
    <s v="Legal"/>
    <x v="0"/>
    <n v="561.72"/>
    <s v="002"/>
  </r>
  <r>
    <s v="JAN-26"/>
    <x v="1"/>
    <s v="79200"/>
    <x v="56"/>
    <m/>
    <s v="UNS Allocation"/>
    <s v="160"/>
    <s v="Legal"/>
    <x v="0"/>
    <n v="692.2"/>
    <s v="002"/>
  </r>
  <r>
    <s v="JUN-26"/>
    <x v="1"/>
    <s v="79200"/>
    <x v="56"/>
    <m/>
    <s v="UNS Allocation"/>
    <s v="160"/>
    <s v="Legal"/>
    <x v="0"/>
    <n v="1220.96"/>
    <s v="002"/>
  </r>
  <r>
    <s v="MAR-26"/>
    <x v="1"/>
    <s v="79200"/>
    <x v="56"/>
    <m/>
    <s v="UNS Allocation"/>
    <s v="160"/>
    <s v="Legal"/>
    <x v="0"/>
    <n v="407.81"/>
    <s v="002"/>
  </r>
  <r>
    <s v="MAY-26"/>
    <x v="1"/>
    <s v="79200"/>
    <x v="56"/>
    <m/>
    <s v="UNS Allocation"/>
    <s v="160"/>
    <s v="Legal"/>
    <x v="0"/>
    <n v="875.15"/>
    <s v="002"/>
  </r>
  <r>
    <s v="APR-26"/>
    <x v="1"/>
    <s v="79200"/>
    <x v="56"/>
    <m/>
    <s v="UNS Allocation"/>
    <s v="150"/>
    <s v="Legal Admin"/>
    <x v="0"/>
    <n v="3888.28"/>
    <s v="002"/>
  </r>
  <r>
    <s v="APR-26"/>
    <x v="1"/>
    <s v="79200"/>
    <x v="56"/>
    <m/>
    <s v="UNS Allocation"/>
    <s v="150"/>
    <s v="Legal Admin"/>
    <x v="1"/>
    <n v="305.19"/>
    <s v="002"/>
  </r>
  <r>
    <s v="FEB-26"/>
    <x v="1"/>
    <s v="79200"/>
    <x v="56"/>
    <m/>
    <s v="UNS Allocation"/>
    <s v="150"/>
    <s v="Legal Admin"/>
    <x v="0"/>
    <n v="3443"/>
    <s v="002"/>
  </r>
  <r>
    <s v="JAN-26"/>
    <x v="1"/>
    <s v="79200"/>
    <x v="56"/>
    <m/>
    <s v="UNS Allocation"/>
    <s v="150"/>
    <s v="Legal Admin"/>
    <x v="0"/>
    <n v="2536.4899999999998"/>
    <s v="002"/>
  </r>
  <r>
    <s v="JUN-26"/>
    <x v="1"/>
    <s v="79200"/>
    <x v="56"/>
    <m/>
    <s v="UNS Allocation"/>
    <s v="150"/>
    <s v="Legal Admin"/>
    <x v="0"/>
    <n v="2591.59"/>
    <s v="002"/>
  </r>
  <r>
    <s v="JUN-26"/>
    <x v="1"/>
    <s v="79200"/>
    <x v="56"/>
    <m/>
    <s v="UNS Allocation"/>
    <s v="150"/>
    <s v="Legal Admin"/>
    <x v="1"/>
    <n v="112.51"/>
    <s v="002"/>
  </r>
  <r>
    <s v="MAR-26"/>
    <x v="1"/>
    <s v="79200"/>
    <x v="56"/>
    <m/>
    <s v="UNS Allocation"/>
    <s v="150"/>
    <s v="Legal Admin"/>
    <x v="0"/>
    <n v="3647.85"/>
    <s v="002"/>
  </r>
  <r>
    <s v="MAR-26"/>
    <x v="1"/>
    <s v="79200"/>
    <x v="56"/>
    <m/>
    <s v="UNS Allocation"/>
    <s v="150"/>
    <s v="Legal Admin"/>
    <x v="1"/>
    <n v="106.02"/>
    <s v="002"/>
  </r>
  <r>
    <s v="MAY-26"/>
    <x v="1"/>
    <s v="79200"/>
    <x v="56"/>
    <m/>
    <s v="UNS Allocation"/>
    <s v="150"/>
    <s v="Legal Admin"/>
    <x v="0"/>
    <n v="3974.51"/>
    <s v="002"/>
  </r>
  <r>
    <s v="MAY-26"/>
    <x v="1"/>
    <s v="79200"/>
    <x v="56"/>
    <m/>
    <s v="UNS Allocation"/>
    <s v="150"/>
    <s v="Legal Admin"/>
    <x v="1"/>
    <n v="-12.42"/>
    <s v="002"/>
  </r>
  <r>
    <s v="APR-26"/>
    <x v="1"/>
    <s v="79200"/>
    <x v="56"/>
    <m/>
    <s v="UNS Allocation"/>
    <s v="140"/>
    <s v="Regulatory Counsel"/>
    <x v="0"/>
    <n v="133.03"/>
    <s v="002"/>
  </r>
  <r>
    <s v="FEB-26"/>
    <x v="1"/>
    <s v="79200"/>
    <x v="56"/>
    <m/>
    <s v="UNS Allocation"/>
    <s v="140"/>
    <s v="Regulatory Counsel"/>
    <x v="0"/>
    <n v="671.4"/>
    <s v="002"/>
  </r>
  <r>
    <s v="JAN-26"/>
    <x v="1"/>
    <s v="79200"/>
    <x v="56"/>
    <m/>
    <s v="UNS Allocation"/>
    <s v="140"/>
    <s v="Regulatory Counsel"/>
    <x v="0"/>
    <n v="0.87"/>
    <s v="002"/>
  </r>
  <r>
    <s v="JUN-26"/>
    <x v="1"/>
    <s v="79200"/>
    <x v="56"/>
    <m/>
    <s v="UNS Allocation"/>
    <s v="140"/>
    <s v="Regulatory Counsel"/>
    <x v="0"/>
    <n v="132.47999999999999"/>
    <s v="002"/>
  </r>
  <r>
    <s v="MAR-26"/>
    <x v="1"/>
    <s v="79200"/>
    <x v="56"/>
    <m/>
    <s v="UNS Allocation"/>
    <s v="140"/>
    <s v="Regulatory Counsel"/>
    <x v="0"/>
    <n v="3.56"/>
    <s v="002"/>
  </r>
  <r>
    <s v="MAR-26"/>
    <x v="1"/>
    <s v="79200"/>
    <x v="56"/>
    <m/>
    <s v="UNS Allocation"/>
    <s v="140"/>
    <s v="Regulatory Counsel"/>
    <x v="1"/>
    <n v="25.95"/>
    <s v="002"/>
  </r>
  <r>
    <s v="MAY-26"/>
    <x v="1"/>
    <s v="79200"/>
    <x v="56"/>
    <m/>
    <s v="UNS Allocation"/>
    <s v="140"/>
    <s v="Regulatory Counsel"/>
    <x v="0"/>
    <n v="26.01"/>
    <s v="002"/>
  </r>
  <r>
    <s v="APR-26"/>
    <x v="1"/>
    <s v="79200"/>
    <x v="56"/>
    <m/>
    <s v="UNS Allocation"/>
    <s v="100"/>
    <s v="CEO Adm"/>
    <x v="0"/>
    <n v="8780.4699999999993"/>
    <s v="002"/>
  </r>
  <r>
    <s v="APR-26"/>
    <x v="1"/>
    <s v="79200"/>
    <x v="56"/>
    <m/>
    <s v="UNS Allocation"/>
    <s v="100"/>
    <s v="CEO Adm"/>
    <x v="1"/>
    <n v="4508.18"/>
    <s v="002"/>
  </r>
  <r>
    <s v="FEB-26"/>
    <x v="1"/>
    <s v="79200"/>
    <x v="56"/>
    <m/>
    <s v="UNS Allocation"/>
    <s v="100"/>
    <s v="CEO Adm"/>
    <x v="0"/>
    <n v="8652.36"/>
    <s v="002"/>
  </r>
  <r>
    <s v="FEB-26"/>
    <x v="1"/>
    <s v="79200"/>
    <x v="56"/>
    <m/>
    <s v="UNS Allocation"/>
    <s v="100"/>
    <s v="CEO Adm"/>
    <x v="1"/>
    <n v="187.33"/>
    <s v="002"/>
  </r>
  <r>
    <s v="JAN-26"/>
    <x v="1"/>
    <s v="79200"/>
    <x v="56"/>
    <m/>
    <s v="UNS Allocation"/>
    <s v="100"/>
    <s v="CEO Adm"/>
    <x v="0"/>
    <n v="4089.66"/>
    <s v="002"/>
  </r>
  <r>
    <s v="JAN-26"/>
    <x v="1"/>
    <s v="79200"/>
    <x v="56"/>
    <m/>
    <s v="UNS Allocation"/>
    <s v="100"/>
    <s v="CEO Adm"/>
    <x v="1"/>
    <n v="242.81"/>
    <s v="002"/>
  </r>
  <r>
    <s v="JUN-26"/>
    <x v="1"/>
    <s v="79200"/>
    <x v="56"/>
    <m/>
    <s v="UNS Allocation"/>
    <s v="100"/>
    <s v="CEO Adm"/>
    <x v="0"/>
    <n v="8501.11"/>
    <s v="002"/>
  </r>
  <r>
    <s v="JUN-26"/>
    <x v="1"/>
    <s v="79200"/>
    <x v="56"/>
    <m/>
    <s v="UNS Allocation"/>
    <s v="100"/>
    <s v="CEO Adm"/>
    <x v="1"/>
    <n v="1920.86"/>
    <s v="002"/>
  </r>
  <r>
    <s v="MAR-26"/>
    <x v="1"/>
    <s v="79200"/>
    <x v="56"/>
    <m/>
    <s v="UNS Allocation"/>
    <s v="100"/>
    <s v="CEO Adm"/>
    <x v="0"/>
    <n v="8559.14"/>
    <s v="002"/>
  </r>
  <r>
    <s v="MAR-26"/>
    <x v="1"/>
    <s v="79200"/>
    <x v="56"/>
    <m/>
    <s v="UNS Allocation"/>
    <s v="100"/>
    <s v="CEO Adm"/>
    <x v="1"/>
    <n v="2802.07"/>
    <s v="002"/>
  </r>
  <r>
    <s v="MAY-26"/>
    <x v="1"/>
    <s v="79200"/>
    <x v="56"/>
    <m/>
    <s v="UNS Allocation"/>
    <s v="100"/>
    <s v="CEO Adm"/>
    <x v="0"/>
    <n v="6471.63"/>
    <s v="002"/>
  </r>
  <r>
    <s v="MAY-26"/>
    <x v="1"/>
    <s v="79200"/>
    <x v="56"/>
    <m/>
    <s v="UNS Allocation"/>
    <s v="100"/>
    <s v="CEO Adm"/>
    <x v="1"/>
    <n v="494.97"/>
    <s v="002"/>
  </r>
  <r>
    <s v="FEB-26"/>
    <x v="1"/>
    <s v="79200"/>
    <x v="56"/>
    <m/>
    <s v="UNS Allocation"/>
    <s v="006"/>
    <s v="Other TEP"/>
    <x v="1"/>
    <n v="4.2"/>
    <s v="002"/>
  </r>
  <r>
    <s v="JAN-26"/>
    <x v="1"/>
    <s v="79200"/>
    <x v="56"/>
    <m/>
    <s v="UNS Allocation"/>
    <s v="006"/>
    <s v="Other TEP"/>
    <x v="1"/>
    <n v="67.56"/>
    <s v="002"/>
  </r>
  <r>
    <s v="JUN-26"/>
    <x v="1"/>
    <s v="79200"/>
    <x v="56"/>
    <m/>
    <s v="UNS Allocation"/>
    <s v="006"/>
    <s v="Other TEP"/>
    <x v="1"/>
    <n v="9.42"/>
    <s v="002"/>
  </r>
  <r>
    <s v="MAR-26"/>
    <x v="1"/>
    <s v="79200"/>
    <x v="56"/>
    <m/>
    <s v="UNS Allocation"/>
    <s v="006"/>
    <s v="Other TEP"/>
    <x v="0"/>
    <n v="6.08"/>
    <s v="002"/>
  </r>
  <r>
    <s v="MAR-26"/>
    <x v="1"/>
    <s v="79200"/>
    <x v="56"/>
    <m/>
    <s v="UNS Allocation"/>
    <s v="006"/>
    <s v="Other TEP"/>
    <x v="1"/>
    <n v="71.900000000000006"/>
    <s v="002"/>
  </r>
  <r>
    <s v="MAY-26"/>
    <x v="1"/>
    <s v="79200"/>
    <x v="56"/>
    <m/>
    <s v="UNS Allocation"/>
    <s v="006"/>
    <s v="Other TEP"/>
    <x v="1"/>
    <n v="254.7"/>
    <s v="002"/>
  </r>
  <r>
    <s v="MAR-26"/>
    <x v="1"/>
    <s v="79200"/>
    <x v="57"/>
    <s v="P-Card Not Allocated"/>
    <s v="P-Card Not Allocated"/>
    <s v="559"/>
    <s v="UNSG Show Low Gas Const"/>
    <x v="1"/>
    <n v="20"/>
    <s v="032"/>
  </r>
  <r>
    <s v="MAY-26"/>
    <x v="2"/>
    <s v="50000"/>
    <x v="0"/>
    <s v="CLS P/R - Regular"/>
    <s v="CLS P/R - Regular"/>
    <s v="591"/>
    <s v="UNSG Santa Cruz Gas Const"/>
    <x v="0"/>
    <n v="664.96"/>
    <s v="032"/>
  </r>
  <r>
    <s v="APR-26"/>
    <x v="2"/>
    <s v="50000"/>
    <x v="0"/>
    <s v="CLS P/R - Regular"/>
    <s v="CLS P/R - Regular"/>
    <s v="541"/>
    <s v="UNSE Metering"/>
    <x v="0"/>
    <n v="2966.54"/>
    <s v="033"/>
  </r>
  <r>
    <s v="FEB-26"/>
    <x v="2"/>
    <s v="50000"/>
    <x v="0"/>
    <s v="CLS P/R - Regular"/>
    <s v="CLS P/R - Regular"/>
    <s v="541"/>
    <s v="UNSE Metering"/>
    <x v="0"/>
    <n v="1993.52"/>
    <s v="033"/>
  </r>
  <r>
    <s v="JAN-26"/>
    <x v="2"/>
    <s v="50000"/>
    <x v="0"/>
    <s v="CLS P/R - Regular"/>
    <s v="CLS P/R - Regular"/>
    <s v="541"/>
    <s v="UNSE Metering"/>
    <x v="0"/>
    <n v="1576.86"/>
    <s v="033"/>
  </r>
  <r>
    <s v="JUN-26"/>
    <x v="2"/>
    <s v="50000"/>
    <x v="0"/>
    <s v="CLS P/R - Regular"/>
    <s v="CLS P/R - Regular"/>
    <s v="541"/>
    <s v="UNSE Metering"/>
    <x v="0"/>
    <n v="2474.46"/>
    <s v="033"/>
  </r>
  <r>
    <s v="MAR-26"/>
    <x v="2"/>
    <s v="50000"/>
    <x v="0"/>
    <s v="CLS P/R - Regular"/>
    <s v="CLS P/R - Regular"/>
    <s v="541"/>
    <s v="UNSE Metering"/>
    <x v="0"/>
    <n v="3338.4"/>
    <s v="033"/>
  </r>
  <r>
    <s v="MAY-26"/>
    <x v="2"/>
    <s v="50000"/>
    <x v="0"/>
    <s v="CLS P/R - Regular"/>
    <s v="CLS P/R - Regular"/>
    <s v="541"/>
    <s v="UNSE Metering"/>
    <x v="0"/>
    <n v="5481.53"/>
    <s v="033"/>
  </r>
  <r>
    <s v="MAY-26"/>
    <x v="2"/>
    <s v="50000"/>
    <x v="0"/>
    <s v="CLS P/R - Regular"/>
    <s v="CLS P/R - Regular"/>
    <s v="531"/>
    <s v="UNSE SC Elec &amp; Gas Cust Serv"/>
    <x v="0"/>
    <n v="205.52"/>
    <s v="033"/>
  </r>
  <r>
    <s v="MAY-26"/>
    <x v="2"/>
    <s v="50000"/>
    <x v="0"/>
    <s v="CLS P/R - Regular"/>
    <s v="CLS P/R - Regular"/>
    <s v="527"/>
    <s v="UNSE Santa Cruz Electric Const"/>
    <x v="0"/>
    <n v="512.16"/>
    <s v="033"/>
  </r>
  <r>
    <s v="APR-26"/>
    <x v="2"/>
    <s v="50000"/>
    <x v="0"/>
    <s v="CLS P/R - Regular"/>
    <s v="CLS P/R - Regular"/>
    <s v="526"/>
    <s v="UNSE Santa Cruz Electric Mgmt"/>
    <x v="0"/>
    <n v="2093.04"/>
    <s v="033"/>
  </r>
  <r>
    <s v="JUN-26"/>
    <x v="2"/>
    <s v="50000"/>
    <x v="0"/>
    <s v="CLS P/R - Regular"/>
    <s v="CLS P/R - Regular"/>
    <s v="526"/>
    <s v="UNSE Santa Cruz Electric Mgmt"/>
    <x v="0"/>
    <n v="1723.68"/>
    <s v="033"/>
  </r>
  <r>
    <s v="MAY-26"/>
    <x v="2"/>
    <s v="50000"/>
    <x v="0"/>
    <s v="CLS P/R - Regular"/>
    <s v="CLS P/R - Regular"/>
    <s v="526"/>
    <s v="UNSE Santa Cruz Electric Mgmt"/>
    <x v="0"/>
    <n v="3447.36"/>
    <s v="033"/>
  </r>
  <r>
    <s v="APR-26"/>
    <x v="2"/>
    <s v="50000"/>
    <x v="0"/>
    <s v="CLS P/R - Regular"/>
    <s v="CLS P/R - Regular"/>
    <s v="525"/>
    <s v="UNSE Moh Elect Cust Service"/>
    <x v="0"/>
    <n v="244.35"/>
    <s v="033"/>
  </r>
  <r>
    <s v="FEB-26"/>
    <x v="2"/>
    <s v="50000"/>
    <x v="0"/>
    <s v="CLS P/R - Regular"/>
    <s v="CLS P/R - Regular"/>
    <s v="525"/>
    <s v="UNSE Moh Elect Cust Service"/>
    <x v="0"/>
    <n v="5814.11"/>
    <s v="033"/>
  </r>
  <r>
    <s v="JAN-26"/>
    <x v="2"/>
    <s v="50000"/>
    <x v="0"/>
    <s v="CLS P/R - Regular"/>
    <s v="CLS P/R - Regular"/>
    <s v="525"/>
    <s v="UNSE Moh Elect Cust Service"/>
    <x v="0"/>
    <n v="2832.71"/>
    <s v="033"/>
  </r>
  <r>
    <s v="JUN-26"/>
    <x v="2"/>
    <s v="50000"/>
    <x v="0"/>
    <s v="CLS P/R - Regular"/>
    <s v="CLS P/R - Regular"/>
    <s v="525"/>
    <s v="UNSE Moh Elect Cust Service"/>
    <x v="0"/>
    <n v="3320.99"/>
    <s v="033"/>
  </r>
  <r>
    <s v="MAR-26"/>
    <x v="2"/>
    <s v="50000"/>
    <x v="0"/>
    <s v="CLS P/R - Regular"/>
    <s v="CLS P/R - Regular"/>
    <s v="525"/>
    <s v="UNSE Moh Elect Cust Service"/>
    <x v="0"/>
    <n v="206.72"/>
    <s v="033"/>
  </r>
  <r>
    <s v="MAY-26"/>
    <x v="2"/>
    <s v="50000"/>
    <x v="0"/>
    <s v="CLS P/R - Regular"/>
    <s v="CLS P/R - Regular"/>
    <s v="525"/>
    <s v="UNSE Moh Elect Cust Service"/>
    <x v="0"/>
    <n v="2007.57"/>
    <s v="033"/>
  </r>
  <r>
    <s v="APR-26"/>
    <x v="2"/>
    <s v="50000"/>
    <x v="0"/>
    <s v="CLS P/R - Regular"/>
    <s v="CLS P/R - Regular"/>
    <s v="524"/>
    <s v="UNSE Moh Elect Cust serv Dispatch"/>
    <x v="0"/>
    <n v="1158.48"/>
    <s v="033"/>
  </r>
  <r>
    <s v="FEB-26"/>
    <x v="2"/>
    <s v="50000"/>
    <x v="0"/>
    <s v="CLS P/R - Regular"/>
    <s v="CLS P/R - Regular"/>
    <s v="524"/>
    <s v="UNSE Moh Elect Cust serv Dispatch"/>
    <x v="0"/>
    <n v="1158.48"/>
    <s v="033"/>
  </r>
  <r>
    <s v="JAN-26"/>
    <x v="2"/>
    <s v="50000"/>
    <x v="0"/>
    <s v="CLS P/R - Regular"/>
    <s v="CLS P/R - Regular"/>
    <s v="524"/>
    <s v="UNSE Moh Elect Cust serv Dispatch"/>
    <x v="0"/>
    <n v="891.74"/>
    <s v="033"/>
  </r>
  <r>
    <s v="JUN-26"/>
    <x v="2"/>
    <s v="50000"/>
    <x v="0"/>
    <s v="CLS P/R - Regular"/>
    <s v="CLS P/R - Regular"/>
    <s v="524"/>
    <s v="UNSE Moh Elect Cust serv Dispatch"/>
    <x v="0"/>
    <n v="927.04"/>
    <s v="033"/>
  </r>
  <r>
    <s v="MAR-26"/>
    <x v="2"/>
    <s v="50000"/>
    <x v="0"/>
    <s v="CLS P/R - Regular"/>
    <s v="CLS P/R - Regular"/>
    <s v="524"/>
    <s v="UNSE Moh Elect Cust serv Dispatch"/>
    <x v="0"/>
    <n v="1158.48"/>
    <s v="033"/>
  </r>
  <r>
    <s v="MAY-26"/>
    <x v="2"/>
    <s v="50000"/>
    <x v="0"/>
    <s v="CLS P/R - Regular"/>
    <s v="CLS P/R - Regular"/>
    <s v="524"/>
    <s v="UNSE Moh Elect Cust serv Dispatch"/>
    <x v="0"/>
    <n v="1587.54"/>
    <s v="033"/>
  </r>
  <r>
    <s v="APR-26"/>
    <x v="2"/>
    <s v="50000"/>
    <x v="0"/>
    <s v="CLS P/R - Regular"/>
    <s v="CLS P/R - Regular"/>
    <s v="523"/>
    <s v="UNSE Lake Havasu Electric Eng"/>
    <x v="0"/>
    <n v="340.04"/>
    <s v="033"/>
  </r>
  <r>
    <s v="JUN-26"/>
    <x v="2"/>
    <s v="50000"/>
    <x v="0"/>
    <s v="CLS P/R - Regular"/>
    <s v="CLS P/R - Regular"/>
    <s v="523"/>
    <s v="UNSE Lake Havasu Electric Eng"/>
    <x v="0"/>
    <n v="191.32"/>
    <s v="033"/>
  </r>
  <r>
    <s v="MAY-26"/>
    <x v="2"/>
    <s v="50000"/>
    <x v="0"/>
    <s v="CLS P/R - Regular"/>
    <s v="CLS P/R - Regular"/>
    <s v="523"/>
    <s v="UNSE Lake Havasu Electric Eng"/>
    <x v="0"/>
    <n v="709.87"/>
    <s v="033"/>
  </r>
  <r>
    <s v="APR-26"/>
    <x v="2"/>
    <s v="50000"/>
    <x v="0"/>
    <s v="CLS P/R - Regular"/>
    <s v="CLS P/R - Regular"/>
    <s v="522"/>
    <s v="UNSE Lake Havasu Elec Const"/>
    <x v="0"/>
    <n v="4261.34"/>
    <s v="033"/>
  </r>
  <r>
    <s v="FEB-26"/>
    <x v="2"/>
    <s v="50000"/>
    <x v="0"/>
    <s v="CLS P/R - Regular"/>
    <s v="CLS P/R - Regular"/>
    <s v="522"/>
    <s v="UNSE Lake Havasu Elec Const"/>
    <x v="0"/>
    <n v="2248.94"/>
    <s v="033"/>
  </r>
  <r>
    <s v="JAN-26"/>
    <x v="2"/>
    <s v="50000"/>
    <x v="0"/>
    <s v="CLS P/R - Regular"/>
    <s v="CLS P/R - Regular"/>
    <s v="522"/>
    <s v="UNSE Lake Havasu Elec Const"/>
    <x v="0"/>
    <n v="1921.62"/>
    <s v="033"/>
  </r>
  <r>
    <s v="JUN-26"/>
    <x v="2"/>
    <s v="50000"/>
    <x v="0"/>
    <s v="CLS P/R - Regular"/>
    <s v="CLS P/R - Regular"/>
    <s v="522"/>
    <s v="UNSE Lake Havasu Elec Const"/>
    <x v="0"/>
    <n v="2846.12"/>
    <s v="033"/>
  </r>
  <r>
    <s v="MAR-26"/>
    <x v="2"/>
    <s v="50000"/>
    <x v="0"/>
    <s v="CLS P/R - Regular"/>
    <s v="CLS P/R - Regular"/>
    <s v="522"/>
    <s v="UNSE Lake Havasu Elec Const"/>
    <x v="0"/>
    <n v="3434.04"/>
    <s v="033"/>
  </r>
  <r>
    <s v="MAY-26"/>
    <x v="2"/>
    <s v="50000"/>
    <x v="0"/>
    <s v="CLS P/R - Regular"/>
    <s v="CLS P/R - Regular"/>
    <s v="522"/>
    <s v="UNSE Lake Havasu Elec Const"/>
    <x v="0"/>
    <n v="6002.73"/>
    <s v="033"/>
  </r>
  <r>
    <s v="APR-26"/>
    <x v="2"/>
    <s v="50000"/>
    <x v="0"/>
    <s v="CLS P/R - Regular"/>
    <s v="CLS P/R - Regular"/>
    <s v="515"/>
    <s v="UNSE Kingman Electric Eng"/>
    <x v="0"/>
    <n v="2163.62"/>
    <s v="033"/>
  </r>
  <r>
    <s v="FEB-26"/>
    <x v="2"/>
    <s v="50000"/>
    <x v="0"/>
    <s v="CLS P/R - Regular"/>
    <s v="CLS P/R - Regular"/>
    <s v="515"/>
    <s v="UNSE Kingman Electric Eng"/>
    <x v="0"/>
    <n v="1979.78"/>
    <s v="033"/>
  </r>
  <r>
    <s v="JAN-26"/>
    <x v="2"/>
    <s v="50000"/>
    <x v="0"/>
    <s v="CLS P/R - Regular"/>
    <s v="CLS P/R - Regular"/>
    <s v="515"/>
    <s v="UNSE Kingman Electric Eng"/>
    <x v="0"/>
    <n v="1500.92"/>
    <s v="033"/>
  </r>
  <r>
    <s v="JUN-26"/>
    <x v="2"/>
    <s v="50000"/>
    <x v="0"/>
    <s v="CLS P/R - Regular"/>
    <s v="CLS P/R - Regular"/>
    <s v="515"/>
    <s v="UNSE Kingman Electric Eng"/>
    <x v="0"/>
    <n v="2092.3200000000002"/>
    <s v="033"/>
  </r>
  <r>
    <s v="MAR-26"/>
    <x v="2"/>
    <s v="50000"/>
    <x v="0"/>
    <s v="CLS P/R - Regular"/>
    <s v="CLS P/R - Regular"/>
    <s v="515"/>
    <s v="UNSE Kingman Electric Eng"/>
    <x v="0"/>
    <n v="2179.5"/>
    <s v="033"/>
  </r>
  <r>
    <s v="MAY-26"/>
    <x v="2"/>
    <s v="50000"/>
    <x v="0"/>
    <s v="CLS P/R - Regular"/>
    <s v="CLS P/R - Regular"/>
    <s v="515"/>
    <s v="UNSE Kingman Electric Eng"/>
    <x v="0"/>
    <n v="3697.25"/>
    <s v="033"/>
  </r>
  <r>
    <s v="APR-26"/>
    <x v="2"/>
    <s v="50000"/>
    <x v="0"/>
    <s v="CLS P/R - Regular"/>
    <s v="CLS P/R - Regular"/>
    <s v="514"/>
    <s v="UNSE Kingman Electric Const"/>
    <x v="0"/>
    <n v="4372.2"/>
    <s v="033"/>
  </r>
  <r>
    <s v="JAN-26"/>
    <x v="2"/>
    <s v="50000"/>
    <x v="0"/>
    <s v="CLS P/R - Regular"/>
    <s v="CLS P/R - Regular"/>
    <s v="514"/>
    <s v="UNSE Kingman Electric Const"/>
    <x v="0"/>
    <n v="144.93"/>
    <s v="033"/>
  </r>
  <r>
    <s v="JUN-26"/>
    <x v="2"/>
    <s v="50000"/>
    <x v="0"/>
    <s v="CLS P/R - Regular"/>
    <s v="CLS P/R - Regular"/>
    <s v="514"/>
    <s v="UNSE Kingman Electric Const"/>
    <x v="0"/>
    <n v="4036.42"/>
    <s v="033"/>
  </r>
  <r>
    <s v="MAY-26"/>
    <x v="2"/>
    <s v="50000"/>
    <x v="0"/>
    <s v="CLS P/R - Regular"/>
    <s v="CLS P/R - Regular"/>
    <s v="514"/>
    <s v="UNSE Kingman Electric Const"/>
    <x v="0"/>
    <n v="6767.6"/>
    <s v="033"/>
  </r>
  <r>
    <s v="APR-26"/>
    <x v="2"/>
    <s v="50000"/>
    <x v="0"/>
    <s v="CLS P/R - Regular"/>
    <s v="CLS P/R - Regular"/>
    <s v="513"/>
    <s v="UNSE Mohave Electric Ops Mgmt"/>
    <x v="0"/>
    <n v="1785.57"/>
    <s v="033"/>
  </r>
  <r>
    <s v="FEB-26"/>
    <x v="2"/>
    <s v="50000"/>
    <x v="0"/>
    <s v="CLS P/R - Regular"/>
    <s v="CLS P/R - Regular"/>
    <s v="513"/>
    <s v="UNSE Mohave Electric Ops Mgmt"/>
    <x v="0"/>
    <n v="2359.5100000000002"/>
    <s v="033"/>
  </r>
  <r>
    <s v="JAN-26"/>
    <x v="2"/>
    <s v="50000"/>
    <x v="0"/>
    <s v="CLS P/R - Regular"/>
    <s v="CLS P/R - Regular"/>
    <s v="513"/>
    <s v="UNSE Mohave Electric Ops Mgmt"/>
    <x v="0"/>
    <n v="2535.0100000000002"/>
    <s v="033"/>
  </r>
  <r>
    <s v="JUN-26"/>
    <x v="2"/>
    <s v="50000"/>
    <x v="0"/>
    <s v="CLS P/R - Regular"/>
    <s v="CLS P/R - Regular"/>
    <s v="513"/>
    <s v="UNSE Mohave Electric Ops Mgmt"/>
    <x v="0"/>
    <n v="2710.23"/>
    <s v="033"/>
  </r>
  <r>
    <s v="MAR-26"/>
    <x v="2"/>
    <s v="50000"/>
    <x v="0"/>
    <s v="CLS P/R - Regular"/>
    <s v="CLS P/R - Regular"/>
    <s v="513"/>
    <s v="UNSE Mohave Electric Ops Mgmt"/>
    <x v="0"/>
    <n v="3145.15"/>
    <s v="033"/>
  </r>
  <r>
    <s v="MAY-26"/>
    <x v="2"/>
    <s v="50000"/>
    <x v="0"/>
    <s v="CLS P/R - Regular"/>
    <s v="CLS P/R - Regular"/>
    <s v="513"/>
    <s v="UNSE Mohave Electric Ops Mgmt"/>
    <x v="0"/>
    <n v="3698.69"/>
    <s v="033"/>
  </r>
  <r>
    <s v="APR-26"/>
    <x v="2"/>
    <s v="50000"/>
    <x v="0"/>
    <s v="CLS P/R - Regular"/>
    <s v="CLS P/R - Regular"/>
    <s v="264"/>
    <s v="Mail Services"/>
    <x v="0"/>
    <n v="1918.22"/>
    <s v="002"/>
  </r>
  <r>
    <s v="FEB-26"/>
    <x v="2"/>
    <s v="50000"/>
    <x v="0"/>
    <s v="CLS P/R - Regular"/>
    <s v="CLS P/R - Regular"/>
    <s v="264"/>
    <s v="Mail Services"/>
    <x v="0"/>
    <n v="1975.16"/>
    <s v="002"/>
  </r>
  <r>
    <s v="JAN-26"/>
    <x v="2"/>
    <s v="50000"/>
    <x v="0"/>
    <s v="CLS P/R - Regular"/>
    <s v="CLS P/R - Regular"/>
    <s v="264"/>
    <s v="Mail Services"/>
    <x v="0"/>
    <n v="1513.76"/>
    <s v="002"/>
  </r>
  <r>
    <s v="JUN-26"/>
    <x v="2"/>
    <s v="50000"/>
    <x v="0"/>
    <s v="CLS P/R - Regular"/>
    <s v="CLS P/R - Regular"/>
    <s v="264"/>
    <s v="Mail Services"/>
    <x v="0"/>
    <n v="2144.02"/>
    <s v="002"/>
  </r>
  <r>
    <s v="MAR-26"/>
    <x v="2"/>
    <s v="50000"/>
    <x v="0"/>
    <s v="CLS P/R - Regular"/>
    <s v="CLS P/R - Regular"/>
    <s v="264"/>
    <s v="Mail Services"/>
    <x v="0"/>
    <n v="2259.86"/>
    <s v="002"/>
  </r>
  <r>
    <s v="MAY-26"/>
    <x v="2"/>
    <s v="50000"/>
    <x v="0"/>
    <s v="CLS P/R - Regular"/>
    <s v="CLS P/R - Regular"/>
    <s v="264"/>
    <s v="Mail Services"/>
    <x v="0"/>
    <n v="3475.2"/>
    <s v="002"/>
  </r>
  <r>
    <s v="MAY-26"/>
    <x v="2"/>
    <s v="50000"/>
    <x v="1"/>
    <s v="CLS P/R - Overtime"/>
    <s v="CLS P/R - Overtime"/>
    <s v="541"/>
    <s v="UNSE Metering"/>
    <x v="0"/>
    <n v="492.08"/>
    <s v="033"/>
  </r>
  <r>
    <s v="MAY-26"/>
    <x v="2"/>
    <s v="50000"/>
    <x v="1"/>
    <s v="CLS P/R - Overtime"/>
    <s v="CLS P/R - Overtime"/>
    <s v="525"/>
    <s v="UNSE Moh Elect Cust Service"/>
    <x v="0"/>
    <n v="156.28"/>
    <s v="033"/>
  </r>
  <r>
    <s v="MAY-26"/>
    <x v="2"/>
    <s v="50000"/>
    <x v="1"/>
    <s v="CLS P/R - Overtime"/>
    <s v="CLS P/R - Overtime"/>
    <s v="523"/>
    <s v="UNSE Lake Havasu Electric Eng"/>
    <x v="0"/>
    <n v="522.16999999999996"/>
    <s v="033"/>
  </r>
  <r>
    <s v="APR-26"/>
    <x v="2"/>
    <s v="50000"/>
    <x v="1"/>
    <s v="CLS P/R - Overtime"/>
    <s v="CLS P/R - Overtime"/>
    <s v="522"/>
    <s v="UNSE Lake Havasu Elec Const"/>
    <x v="0"/>
    <n v="581.20000000000005"/>
    <s v="033"/>
  </r>
  <r>
    <s v="FEB-26"/>
    <x v="2"/>
    <s v="50000"/>
    <x v="1"/>
    <s v="CLS P/R - Overtime"/>
    <s v="CLS P/R - Overtime"/>
    <s v="522"/>
    <s v="UNSE Lake Havasu Elec Const"/>
    <x v="0"/>
    <n v="203.42"/>
    <s v="033"/>
  </r>
  <r>
    <s v="JAN-26"/>
    <x v="2"/>
    <s v="50000"/>
    <x v="1"/>
    <s v="CLS P/R - Overtime"/>
    <s v="CLS P/R - Overtime"/>
    <s v="522"/>
    <s v="UNSE Lake Havasu Elec Const"/>
    <x v="0"/>
    <n v="374.38"/>
    <s v="033"/>
  </r>
  <r>
    <s v="JUN-26"/>
    <x v="2"/>
    <s v="50000"/>
    <x v="1"/>
    <s v="CLS P/R - Overtime"/>
    <s v="CLS P/R - Overtime"/>
    <s v="522"/>
    <s v="UNSE Lake Havasu Elec Const"/>
    <x v="0"/>
    <n v="725.9"/>
    <s v="033"/>
  </r>
  <r>
    <s v="MAR-26"/>
    <x v="2"/>
    <s v="50000"/>
    <x v="1"/>
    <s v="CLS P/R - Overtime"/>
    <s v="CLS P/R - Overtime"/>
    <s v="522"/>
    <s v="UNSE Lake Havasu Elec Const"/>
    <x v="0"/>
    <n v="697.44"/>
    <s v="033"/>
  </r>
  <r>
    <s v="MAY-26"/>
    <x v="2"/>
    <s v="50000"/>
    <x v="1"/>
    <s v="CLS P/R - Overtime"/>
    <s v="CLS P/R - Overtime"/>
    <s v="522"/>
    <s v="UNSE Lake Havasu Elec Const"/>
    <x v="0"/>
    <n v="1944.32"/>
    <s v="033"/>
  </r>
  <r>
    <s v="APR-26"/>
    <x v="2"/>
    <s v="50000"/>
    <x v="1"/>
    <s v="CLS P/R - Overtime"/>
    <s v="CLS P/R - Overtime"/>
    <s v="514"/>
    <s v="UNSE Kingman Electric Const"/>
    <x v="0"/>
    <n v="138.80000000000001"/>
    <s v="033"/>
  </r>
  <r>
    <s v="JUN-26"/>
    <x v="2"/>
    <s v="50000"/>
    <x v="1"/>
    <s v="CLS P/R - Overtime"/>
    <s v="CLS P/R - Overtime"/>
    <s v="514"/>
    <s v="UNSE Kingman Electric Const"/>
    <x v="0"/>
    <n v="257.19"/>
    <s v="033"/>
  </r>
  <r>
    <s v="MAY-26"/>
    <x v="2"/>
    <s v="50000"/>
    <x v="1"/>
    <s v="CLS P/R - Overtime"/>
    <s v="CLS P/R - Overtime"/>
    <s v="514"/>
    <s v="UNSE Kingman Electric Const"/>
    <x v="0"/>
    <n v="1262.78"/>
    <s v="033"/>
  </r>
  <r>
    <s v="MAY-26"/>
    <x v="2"/>
    <s v="50000"/>
    <x v="1"/>
    <s v="CLS P/R - Overtime"/>
    <s v="CLS P/R - Overtime"/>
    <s v="513"/>
    <s v="UNSE Mohave Electric Ops Mgmt"/>
    <x v="0"/>
    <n v="382.62"/>
    <s v="033"/>
  </r>
  <r>
    <s v="APR-26"/>
    <x v="2"/>
    <s v="50000"/>
    <x v="2"/>
    <s v="CLS P/R - Accruals"/>
    <s v="CLS P/R - Accruals"/>
    <s v="541"/>
    <s v="UNSE Metering"/>
    <x v="0"/>
    <n v="38.020000000000003"/>
    <s v="033"/>
  </r>
  <r>
    <s v="FEB-26"/>
    <x v="2"/>
    <s v="50000"/>
    <x v="2"/>
    <s v="CLS P/R - Accruals"/>
    <s v="CLS P/R - Accruals"/>
    <s v="541"/>
    <s v="UNSE Metering"/>
    <x v="0"/>
    <n v="131.4"/>
    <s v="033"/>
  </r>
  <r>
    <s v="JAN-26"/>
    <x v="2"/>
    <s v="50000"/>
    <x v="2"/>
    <s v="CLS P/R - Accruals"/>
    <s v="CLS P/R - Accruals"/>
    <s v="541"/>
    <s v="UNSE Metering"/>
    <x v="0"/>
    <n v="538.66"/>
    <s v="033"/>
  </r>
  <r>
    <s v="JUN-26"/>
    <x v="2"/>
    <s v="50000"/>
    <x v="2"/>
    <s v="CLS P/R - Accruals"/>
    <s v="CLS P/R - Accruals"/>
    <s v="541"/>
    <s v="UNSE Metering"/>
    <x v="0"/>
    <n v="45.17"/>
    <s v="033"/>
  </r>
  <r>
    <s v="MAR-26"/>
    <x v="2"/>
    <s v="50000"/>
    <x v="2"/>
    <s v="CLS P/R - Accruals"/>
    <s v="CLS P/R - Accruals"/>
    <s v="541"/>
    <s v="UNSE Metering"/>
    <x v="0"/>
    <n v="1002.66"/>
    <s v="033"/>
  </r>
  <r>
    <s v="MAY-26"/>
    <x v="2"/>
    <s v="50000"/>
    <x v="2"/>
    <s v="CLS P/R - Accruals"/>
    <s v="CLS P/R - Accruals"/>
    <s v="541"/>
    <s v="UNSE Metering"/>
    <x v="0"/>
    <n v="-1246.8499999999999"/>
    <s v="033"/>
  </r>
  <r>
    <s v="APR-26"/>
    <x v="2"/>
    <s v="50000"/>
    <x v="2"/>
    <s v="CLS P/R - Accruals"/>
    <s v="CLS P/R - Accruals"/>
    <s v="526"/>
    <s v="UNSE Santa Cruz Electric Mgmt"/>
    <x v="0"/>
    <n v="1378.94"/>
    <s v="033"/>
  </r>
  <r>
    <s v="JUN-26"/>
    <x v="2"/>
    <s v="50000"/>
    <x v="2"/>
    <s v="CLS P/R - Accruals"/>
    <s v="CLS P/R - Accruals"/>
    <s v="526"/>
    <s v="UNSE Santa Cruz Electric Mgmt"/>
    <x v="0"/>
    <n v="-61.56"/>
    <s v="033"/>
  </r>
  <r>
    <s v="MAY-26"/>
    <x v="2"/>
    <s v="50000"/>
    <x v="2"/>
    <s v="CLS P/R - Accruals"/>
    <s v="CLS P/R - Accruals"/>
    <s v="526"/>
    <s v="UNSE Santa Cruz Electric Mgmt"/>
    <x v="0"/>
    <n v="-886.46"/>
    <s v="033"/>
  </r>
  <r>
    <s v="APR-26"/>
    <x v="2"/>
    <s v="50000"/>
    <x v="2"/>
    <s v="CLS P/R - Accruals"/>
    <s v="CLS P/R - Accruals"/>
    <s v="525"/>
    <s v="UNSE Moh Elect Cust Service"/>
    <x v="0"/>
    <n v="1937.35"/>
    <s v="033"/>
  </r>
  <r>
    <s v="FEB-26"/>
    <x v="2"/>
    <s v="50000"/>
    <x v="2"/>
    <s v="CLS P/R - Accruals"/>
    <s v="CLS P/R - Accruals"/>
    <s v="525"/>
    <s v="UNSE Moh Elect Cust Service"/>
    <x v="0"/>
    <n v="2507.71"/>
    <s v="033"/>
  </r>
  <r>
    <s v="JAN-26"/>
    <x v="2"/>
    <s v="50000"/>
    <x v="2"/>
    <s v="CLS P/R - Accruals"/>
    <s v="CLS P/R - Accruals"/>
    <s v="525"/>
    <s v="UNSE Moh Elect Cust Service"/>
    <x v="0"/>
    <n v="674.41"/>
    <s v="033"/>
  </r>
  <r>
    <s v="JUN-26"/>
    <x v="2"/>
    <s v="50000"/>
    <x v="2"/>
    <s v="CLS P/R - Accruals"/>
    <s v="CLS P/R - Accruals"/>
    <s v="525"/>
    <s v="UNSE Moh Elect Cust Service"/>
    <x v="0"/>
    <n v="476.87"/>
    <s v="033"/>
  </r>
  <r>
    <s v="MAR-26"/>
    <x v="2"/>
    <s v="50000"/>
    <x v="2"/>
    <s v="CLS P/R - Accruals"/>
    <s v="CLS P/R - Accruals"/>
    <s v="525"/>
    <s v="UNSE Moh Elect Cust Service"/>
    <x v="0"/>
    <n v="-6017.15"/>
    <s v="033"/>
  </r>
  <r>
    <s v="MAY-26"/>
    <x v="2"/>
    <s v="50000"/>
    <x v="2"/>
    <s v="CLS P/R - Accruals"/>
    <s v="CLS P/R - Accruals"/>
    <s v="525"/>
    <s v="UNSE Moh Elect Cust Service"/>
    <x v="0"/>
    <n v="555.01"/>
    <s v="033"/>
  </r>
  <r>
    <s v="APR-26"/>
    <x v="2"/>
    <s v="50000"/>
    <x v="2"/>
    <s v="CLS P/R - Accruals"/>
    <s v="CLS P/R - Accruals"/>
    <s v="524"/>
    <s v="UNSE Moh Elect Cust serv Dispatch"/>
    <x v="0"/>
    <n v="102.97"/>
    <s v="033"/>
  </r>
  <r>
    <s v="FEB-26"/>
    <x v="2"/>
    <s v="50000"/>
    <x v="2"/>
    <s v="CLS P/R - Accruals"/>
    <s v="CLS P/R - Accruals"/>
    <s v="524"/>
    <s v="UNSE Moh Elect Cust serv Dispatch"/>
    <x v="0"/>
    <n v="0"/>
    <s v="033"/>
  </r>
  <r>
    <s v="JAN-26"/>
    <x v="2"/>
    <s v="50000"/>
    <x v="2"/>
    <s v="CLS P/R - Accruals"/>
    <s v="CLS P/R - Accruals"/>
    <s v="524"/>
    <s v="UNSE Moh Elect Cust serv Dispatch"/>
    <x v="0"/>
    <n v="79.239999999999995"/>
    <s v="033"/>
  </r>
  <r>
    <s v="JUN-26"/>
    <x v="2"/>
    <s v="50000"/>
    <x v="2"/>
    <s v="CLS P/R - Accruals"/>
    <s v="CLS P/R - Accruals"/>
    <s v="524"/>
    <s v="UNSE Moh Elect Cust serv Dispatch"/>
    <x v="0"/>
    <n v="130.09"/>
    <s v="033"/>
  </r>
  <r>
    <s v="MAR-26"/>
    <x v="2"/>
    <s v="50000"/>
    <x v="2"/>
    <s v="CLS P/R - Accruals"/>
    <s v="CLS P/R - Accruals"/>
    <s v="524"/>
    <s v="UNSE Moh Elect Cust serv Dispatch"/>
    <x v="0"/>
    <n v="38.619999999999997"/>
    <s v="033"/>
  </r>
  <r>
    <s v="MAY-26"/>
    <x v="2"/>
    <s v="50000"/>
    <x v="2"/>
    <s v="CLS P/R - Accruals"/>
    <s v="CLS P/R - Accruals"/>
    <s v="524"/>
    <s v="UNSE Moh Elect Cust serv Dispatch"/>
    <x v="0"/>
    <n v="-474.12"/>
    <s v="033"/>
  </r>
  <r>
    <s v="APR-26"/>
    <x v="2"/>
    <s v="50000"/>
    <x v="2"/>
    <s v="CLS P/R - Accruals"/>
    <s v="CLS P/R - Accruals"/>
    <s v="523"/>
    <s v="UNSE Lake Havasu Electric Eng"/>
    <x v="0"/>
    <n v="476.05"/>
    <s v="033"/>
  </r>
  <r>
    <s v="JUN-26"/>
    <x v="2"/>
    <s v="50000"/>
    <x v="2"/>
    <s v="CLS P/R - Accruals"/>
    <s v="CLS P/R - Accruals"/>
    <s v="523"/>
    <s v="UNSE Lake Havasu Electric Eng"/>
    <x v="0"/>
    <n v="48.91"/>
    <s v="033"/>
  </r>
  <r>
    <s v="MAY-26"/>
    <x v="2"/>
    <s v="50000"/>
    <x v="2"/>
    <s v="CLS P/R - Accruals"/>
    <s v="CLS P/R - Accruals"/>
    <s v="523"/>
    <s v="UNSE Lake Havasu Electric Eng"/>
    <x v="0"/>
    <n v="-391.04"/>
    <s v="033"/>
  </r>
  <r>
    <s v="APR-26"/>
    <x v="2"/>
    <s v="50000"/>
    <x v="2"/>
    <s v="CLS P/R - Accruals"/>
    <s v="CLS P/R - Accruals"/>
    <s v="522"/>
    <s v="UNSE Lake Havasu Elec Const"/>
    <x v="0"/>
    <n v="-656.48"/>
    <s v="033"/>
  </r>
  <r>
    <s v="FEB-26"/>
    <x v="2"/>
    <s v="50000"/>
    <x v="2"/>
    <s v="CLS P/R - Accruals"/>
    <s v="CLS P/R - Accruals"/>
    <s v="522"/>
    <s v="UNSE Lake Havasu Elec Const"/>
    <x v="0"/>
    <n v="-915.16"/>
    <s v="033"/>
  </r>
  <r>
    <s v="JAN-26"/>
    <x v="2"/>
    <s v="50000"/>
    <x v="2"/>
    <s v="CLS P/R - Accruals"/>
    <s v="CLS P/R - Accruals"/>
    <s v="522"/>
    <s v="UNSE Lake Havasu Elec Const"/>
    <x v="0"/>
    <n v="-568.57000000000005"/>
    <s v="033"/>
  </r>
  <r>
    <s v="JUN-26"/>
    <x v="2"/>
    <s v="50000"/>
    <x v="2"/>
    <s v="CLS P/R - Accruals"/>
    <s v="CLS P/R - Accruals"/>
    <s v="522"/>
    <s v="UNSE Lake Havasu Elec Const"/>
    <x v="0"/>
    <n v="117"/>
    <s v="033"/>
  </r>
  <r>
    <s v="MAR-26"/>
    <x v="2"/>
    <s v="50000"/>
    <x v="2"/>
    <s v="CLS P/R - Accruals"/>
    <s v="CLS P/R - Accruals"/>
    <s v="522"/>
    <s v="UNSE Lake Havasu Elec Const"/>
    <x v="0"/>
    <n v="2633.14"/>
    <s v="033"/>
  </r>
  <r>
    <s v="MAY-26"/>
    <x v="2"/>
    <s v="50000"/>
    <x v="2"/>
    <s v="CLS P/R - Accruals"/>
    <s v="CLS P/R - Accruals"/>
    <s v="522"/>
    <s v="UNSE Lake Havasu Elec Const"/>
    <x v="0"/>
    <n v="-1370.12"/>
    <s v="033"/>
  </r>
  <r>
    <s v="APR-26"/>
    <x v="2"/>
    <s v="50000"/>
    <x v="2"/>
    <s v="CLS P/R - Accruals"/>
    <s v="CLS P/R - Accruals"/>
    <s v="515"/>
    <s v="UNSE Kingman Electric Eng"/>
    <x v="0"/>
    <n v="309.05"/>
    <s v="033"/>
  </r>
  <r>
    <s v="FEB-26"/>
    <x v="2"/>
    <s v="50000"/>
    <x v="2"/>
    <s v="CLS P/R - Accruals"/>
    <s v="CLS P/R - Accruals"/>
    <s v="515"/>
    <s v="UNSE Kingman Electric Eng"/>
    <x v="0"/>
    <n v="-116.24"/>
    <s v="033"/>
  </r>
  <r>
    <s v="JAN-26"/>
    <x v="2"/>
    <s v="50000"/>
    <x v="2"/>
    <s v="CLS P/R - Accruals"/>
    <s v="CLS P/R - Accruals"/>
    <s v="515"/>
    <s v="UNSE Kingman Electric Eng"/>
    <x v="0"/>
    <n v="91.03"/>
    <s v="033"/>
  </r>
  <r>
    <s v="JUN-26"/>
    <x v="2"/>
    <s v="50000"/>
    <x v="2"/>
    <s v="CLS P/R - Accruals"/>
    <s v="CLS P/R - Accruals"/>
    <s v="515"/>
    <s v="UNSE Kingman Electric Eng"/>
    <x v="0"/>
    <n v="137.34"/>
    <s v="033"/>
  </r>
  <r>
    <s v="MAR-26"/>
    <x v="2"/>
    <s v="50000"/>
    <x v="2"/>
    <s v="CLS P/R - Accruals"/>
    <s v="CLS P/R - Accruals"/>
    <s v="515"/>
    <s v="UNSE Kingman Electric Eng"/>
    <x v="0"/>
    <n v="325.47000000000003"/>
    <s v="033"/>
  </r>
  <r>
    <s v="MAY-26"/>
    <x v="2"/>
    <s v="50000"/>
    <x v="2"/>
    <s v="CLS P/R - Accruals"/>
    <s v="CLS P/R - Accruals"/>
    <s v="515"/>
    <s v="UNSE Kingman Electric Eng"/>
    <x v="0"/>
    <n v="-969.47"/>
    <s v="033"/>
  </r>
  <r>
    <s v="APR-26"/>
    <x v="2"/>
    <s v="50000"/>
    <x v="2"/>
    <s v="CLS P/R - Accruals"/>
    <s v="CLS P/R - Accruals"/>
    <s v="514"/>
    <s v="UNSE Kingman Electric Const"/>
    <x v="0"/>
    <n v="3070.26"/>
    <s v="033"/>
  </r>
  <r>
    <s v="FEB-26"/>
    <x v="2"/>
    <s v="50000"/>
    <x v="2"/>
    <s v="CLS P/R - Accruals"/>
    <s v="CLS P/R - Accruals"/>
    <s v="514"/>
    <s v="UNSE Kingman Electric Const"/>
    <x v="0"/>
    <n v="-144.93"/>
    <s v="033"/>
  </r>
  <r>
    <s v="JAN-26"/>
    <x v="2"/>
    <s v="50000"/>
    <x v="2"/>
    <s v="CLS P/R - Accruals"/>
    <s v="CLS P/R - Accruals"/>
    <s v="514"/>
    <s v="UNSE Kingman Electric Const"/>
    <x v="0"/>
    <n v="144.93"/>
    <s v="033"/>
  </r>
  <r>
    <s v="JUN-26"/>
    <x v="2"/>
    <s v="50000"/>
    <x v="2"/>
    <s v="CLS P/R - Accruals"/>
    <s v="CLS P/R - Accruals"/>
    <s v="514"/>
    <s v="UNSE Kingman Electric Const"/>
    <x v="0"/>
    <n v="1153.55"/>
    <s v="033"/>
  </r>
  <r>
    <s v="MAY-26"/>
    <x v="2"/>
    <s v="50000"/>
    <x v="2"/>
    <s v="CLS P/R - Accruals"/>
    <s v="CLS P/R - Accruals"/>
    <s v="514"/>
    <s v="UNSE Kingman Electric Const"/>
    <x v="0"/>
    <n v="-2626.1"/>
    <s v="033"/>
  </r>
  <r>
    <s v="APR-26"/>
    <x v="2"/>
    <s v="50000"/>
    <x v="2"/>
    <s v="CLS P/R - Accruals"/>
    <s v="CLS P/R - Accruals"/>
    <s v="513"/>
    <s v="UNSE Mohave Electric Ops Mgmt"/>
    <x v="0"/>
    <n v="-1204.24"/>
    <s v="033"/>
  </r>
  <r>
    <s v="FEB-26"/>
    <x v="2"/>
    <s v="50000"/>
    <x v="2"/>
    <s v="CLS P/R - Accruals"/>
    <s v="CLS P/R - Accruals"/>
    <s v="513"/>
    <s v="UNSE Mohave Electric Ops Mgmt"/>
    <x v="0"/>
    <n v="-382.62"/>
    <s v="033"/>
  </r>
  <r>
    <s v="JAN-26"/>
    <x v="2"/>
    <s v="50000"/>
    <x v="2"/>
    <s v="CLS P/R - Accruals"/>
    <s v="CLS P/R - Accruals"/>
    <s v="513"/>
    <s v="UNSE Mohave Electric Ops Mgmt"/>
    <x v="0"/>
    <n v="1124.3800000000001"/>
    <s v="033"/>
  </r>
  <r>
    <s v="JUN-26"/>
    <x v="2"/>
    <s v="50000"/>
    <x v="2"/>
    <s v="CLS P/R - Accruals"/>
    <s v="CLS P/R - Accruals"/>
    <s v="513"/>
    <s v="UNSE Mohave Electric Ops Mgmt"/>
    <x v="0"/>
    <n v="1074.52"/>
    <s v="033"/>
  </r>
  <r>
    <s v="MAR-26"/>
    <x v="2"/>
    <s v="50000"/>
    <x v="2"/>
    <s v="CLS P/R - Accruals"/>
    <s v="CLS P/R - Accruals"/>
    <s v="513"/>
    <s v="UNSE Mohave Electric Ops Mgmt"/>
    <x v="0"/>
    <n v="394.36"/>
    <s v="033"/>
  </r>
  <r>
    <s v="MAY-26"/>
    <x v="2"/>
    <s v="50000"/>
    <x v="2"/>
    <s v="CLS P/R - Accruals"/>
    <s v="CLS P/R - Accruals"/>
    <s v="513"/>
    <s v="UNSE Mohave Electric Ops Mgmt"/>
    <x v="0"/>
    <n v="-561.16999999999996"/>
    <s v="033"/>
  </r>
  <r>
    <s v="APR-26"/>
    <x v="2"/>
    <s v="50000"/>
    <x v="2"/>
    <s v="CLS P/R - Accruals"/>
    <s v="CLS P/R - Accruals"/>
    <s v="264"/>
    <s v="Mail Services"/>
    <x v="0"/>
    <n v="-166.9"/>
    <s v="002"/>
  </r>
  <r>
    <s v="FEB-26"/>
    <x v="2"/>
    <s v="50000"/>
    <x v="2"/>
    <s v="CLS P/R - Accruals"/>
    <s v="CLS P/R - Accruals"/>
    <s v="264"/>
    <s v="Mail Services"/>
    <x v="0"/>
    <n v="-227.76"/>
    <s v="002"/>
  </r>
  <r>
    <s v="JAN-26"/>
    <x v="2"/>
    <s v="50000"/>
    <x v="2"/>
    <s v="CLS P/R - Accruals"/>
    <s v="CLS P/R - Accruals"/>
    <s v="264"/>
    <s v="Mail Services"/>
    <x v="0"/>
    <n v="345.56"/>
    <s v="002"/>
  </r>
  <r>
    <s v="JUN-26"/>
    <x v="2"/>
    <s v="50000"/>
    <x v="2"/>
    <s v="CLS P/R - Accruals"/>
    <s v="CLS P/R - Accruals"/>
    <s v="264"/>
    <s v="Mail Services"/>
    <x v="0"/>
    <n v="231.68"/>
    <s v="002"/>
  </r>
  <r>
    <s v="MAR-26"/>
    <x v="2"/>
    <s v="50000"/>
    <x v="2"/>
    <s v="CLS P/R - Accruals"/>
    <s v="CLS P/R - Accruals"/>
    <s v="264"/>
    <s v="Mail Services"/>
    <x v="0"/>
    <n v="573.32000000000005"/>
    <s v="002"/>
  </r>
  <r>
    <s v="MAY-26"/>
    <x v="2"/>
    <s v="50000"/>
    <x v="2"/>
    <s v="CLS P/R - Accruals"/>
    <s v="CLS P/R - Accruals"/>
    <s v="264"/>
    <s v="Mail Services"/>
    <x v="0"/>
    <n v="-643.98"/>
    <s v="002"/>
  </r>
  <r>
    <s v="APR-26"/>
    <x v="2"/>
    <s v="50000"/>
    <x v="64"/>
    <s v="CLS P/R - Adders"/>
    <s v="CLS P/R - Adders"/>
    <s v="513"/>
    <s v="UNSE Mohave Electric Ops Mgmt"/>
    <x v="0"/>
    <n v="510.16"/>
    <s v="033"/>
  </r>
  <r>
    <s v="FEB-26"/>
    <x v="2"/>
    <s v="50000"/>
    <x v="64"/>
    <s v="CLS P/R - Adders"/>
    <s v="CLS P/R - Adders"/>
    <s v="513"/>
    <s v="UNSE Mohave Electric Ops Mgmt"/>
    <x v="0"/>
    <n v="255.08"/>
    <s v="033"/>
  </r>
  <r>
    <s v="JAN-26"/>
    <x v="2"/>
    <s v="50000"/>
    <x v="64"/>
    <s v="CLS P/R - Adders"/>
    <s v="CLS P/R - Adders"/>
    <s v="513"/>
    <s v="UNSE Mohave Electric Ops Mgmt"/>
    <x v="0"/>
    <n v="255.08"/>
    <s v="033"/>
  </r>
  <r>
    <s v="JUN-26"/>
    <x v="2"/>
    <s v="50000"/>
    <x v="64"/>
    <s v="CLS P/R - Adders"/>
    <s v="CLS P/R - Adders"/>
    <s v="513"/>
    <s v="UNSE Mohave Electric Ops Mgmt"/>
    <x v="0"/>
    <n v="573.92999999999995"/>
    <s v="033"/>
  </r>
  <r>
    <s v="MAR-26"/>
    <x v="2"/>
    <s v="50000"/>
    <x v="64"/>
    <s v="CLS P/R - Adders"/>
    <s v="CLS P/R - Adders"/>
    <s v="513"/>
    <s v="UNSE Mohave Electric Ops Mgmt"/>
    <x v="0"/>
    <n v="510.16"/>
    <m/>
  </r>
  <r>
    <s v="MAY-26"/>
    <x v="2"/>
    <s v="50000"/>
    <x v="64"/>
    <s v="CLS P/R - Adders"/>
    <s v="CLS P/R - Adders"/>
    <s v="513"/>
    <s v="UNSE Mohave Electric Ops Mgmt"/>
    <x v="0"/>
    <n v="1147.8599999999999"/>
    <s v="033"/>
  </r>
  <r>
    <s v="APR-26"/>
    <x v="2"/>
    <s v="50000"/>
    <x v="3"/>
    <s v="CLS P/R - OT Accrual"/>
    <s v="CLS P/R - OT Accrual"/>
    <s v="522"/>
    <s v="UNSE Lake Havasu Elec Const"/>
    <x v="0"/>
    <n v="-232.48"/>
    <s v="033"/>
  </r>
  <r>
    <s v="FEB-26"/>
    <x v="2"/>
    <s v="50000"/>
    <x v="3"/>
    <s v="CLS P/R - OT Accrual"/>
    <s v="CLS P/R - OT Accrual"/>
    <s v="522"/>
    <s v="UNSE Lake Havasu Elec Const"/>
    <x v="0"/>
    <n v="-261.54000000000002"/>
    <s v="033"/>
  </r>
  <r>
    <s v="JAN-26"/>
    <x v="2"/>
    <s v="50000"/>
    <x v="3"/>
    <s v="CLS P/R - OT Accrual"/>
    <s v="CLS P/R - OT Accrual"/>
    <s v="522"/>
    <s v="UNSE Lake Havasu Elec Const"/>
    <x v="0"/>
    <n v="13.29"/>
    <s v="033"/>
  </r>
  <r>
    <s v="JUN-26"/>
    <x v="2"/>
    <s v="50000"/>
    <x v="3"/>
    <s v="CLS P/R - OT Accrual"/>
    <s v="CLS P/R - OT Accrual"/>
    <s v="522"/>
    <s v="UNSE Lake Havasu Elec Const"/>
    <x v="0"/>
    <n v="8.7200000000000006"/>
    <s v="033"/>
  </r>
  <r>
    <s v="MAR-26"/>
    <x v="2"/>
    <s v="50000"/>
    <x v="3"/>
    <s v="CLS P/R - OT Accrual"/>
    <s v="CLS P/R - OT Accrual"/>
    <s v="522"/>
    <s v="UNSE Lake Havasu Elec Const"/>
    <x v="0"/>
    <n v="557.95000000000005"/>
    <s v="033"/>
  </r>
  <r>
    <s v="MAY-26"/>
    <x v="2"/>
    <s v="50000"/>
    <x v="3"/>
    <s v="CLS P/R - OT Accrual"/>
    <s v="CLS P/R - OT Accrual"/>
    <s v="522"/>
    <s v="UNSE Lake Havasu Elec Const"/>
    <x v="0"/>
    <n v="-151.11000000000001"/>
    <s v="033"/>
  </r>
  <r>
    <s v="APR-26"/>
    <x v="2"/>
    <s v="50000"/>
    <x v="3"/>
    <s v="CLS P/R - OT Accrual"/>
    <s v="CLS P/R - OT Accrual"/>
    <s v="514"/>
    <s v="UNSE Kingman Electric Const"/>
    <x v="0"/>
    <n v="77.73"/>
    <s v="033"/>
  </r>
  <r>
    <s v="JUN-26"/>
    <x v="2"/>
    <s v="50000"/>
    <x v="3"/>
    <s v="CLS P/R - OT Accrual"/>
    <s v="CLS P/R - OT Accrual"/>
    <s v="514"/>
    <s v="UNSE Kingman Electric Const"/>
    <x v="0"/>
    <n v="180.03"/>
    <s v="033"/>
  </r>
  <r>
    <s v="MAY-26"/>
    <x v="2"/>
    <s v="50000"/>
    <x v="3"/>
    <s v="CLS P/R - OT Accrual"/>
    <s v="CLS P/R - OT Accrual"/>
    <s v="514"/>
    <s v="UNSE Kingman Electric Const"/>
    <x v="0"/>
    <n v="-77.73"/>
    <s v="033"/>
  </r>
  <r>
    <s v="APR-26"/>
    <x v="2"/>
    <s v="50000"/>
    <x v="4"/>
    <s v="UNC P/R - Regular"/>
    <s v="UNC P/R - Regular"/>
    <s v="955"/>
    <s v="Supply Side Planning"/>
    <x v="0"/>
    <n v="12626.92"/>
    <s v="002"/>
  </r>
  <r>
    <s v="FEB-26"/>
    <x v="2"/>
    <s v="50000"/>
    <x v="4"/>
    <s v="UNC P/R - Regular"/>
    <s v="UNC P/R - Regular"/>
    <s v="955"/>
    <s v="Supply Side Planning"/>
    <x v="0"/>
    <n v="15316.2"/>
    <s v="002"/>
  </r>
  <r>
    <s v="JAN-26"/>
    <x v="2"/>
    <s v="50000"/>
    <x v="4"/>
    <s v="UNC P/R - Regular"/>
    <s v="UNC P/R - Regular"/>
    <s v="955"/>
    <s v="Supply Side Planning"/>
    <x v="0"/>
    <n v="8403.5300000000007"/>
    <s v="002"/>
  </r>
  <r>
    <s v="JUN-26"/>
    <x v="2"/>
    <s v="50000"/>
    <x v="4"/>
    <s v="UNC P/R - Regular"/>
    <s v="UNC P/R - Regular"/>
    <s v="955"/>
    <s v="Supply Side Planning"/>
    <x v="0"/>
    <n v="14336.69"/>
    <s v="002"/>
  </r>
  <r>
    <s v="MAR-26"/>
    <x v="2"/>
    <s v="50000"/>
    <x v="4"/>
    <s v="UNC P/R - Regular"/>
    <s v="UNC P/R - Regular"/>
    <s v="955"/>
    <s v="Supply Side Planning"/>
    <x v="0"/>
    <n v="13018.23"/>
    <s v="002"/>
  </r>
  <r>
    <s v="MAY-26"/>
    <x v="2"/>
    <s v="50000"/>
    <x v="4"/>
    <s v="UNC P/R - Regular"/>
    <s v="UNC P/R - Regular"/>
    <s v="955"/>
    <s v="Supply Side Planning"/>
    <x v="0"/>
    <n v="22658.880000000001"/>
    <s v="002"/>
  </r>
  <r>
    <s v="APR-26"/>
    <x v="2"/>
    <s v="50000"/>
    <x v="4"/>
    <s v="UNC P/R - Regular"/>
    <s v="UNC P/R - Regular"/>
    <s v="850"/>
    <s v="Fuels Management"/>
    <x v="0"/>
    <n v="3026"/>
    <s v="002"/>
  </r>
  <r>
    <s v="FEB-26"/>
    <x v="2"/>
    <s v="50000"/>
    <x v="4"/>
    <s v="UNC P/R - Regular"/>
    <s v="UNC P/R - Regular"/>
    <s v="850"/>
    <s v="Fuels Management"/>
    <x v="0"/>
    <n v="2381.89"/>
    <s v="002"/>
  </r>
  <r>
    <s v="JAN-26"/>
    <x v="2"/>
    <s v="50000"/>
    <x v="4"/>
    <s v="UNC P/R - Regular"/>
    <s v="UNC P/R - Regular"/>
    <s v="850"/>
    <s v="Fuels Management"/>
    <x v="0"/>
    <n v="1525.03"/>
    <s v="002"/>
  </r>
  <r>
    <s v="JUN-26"/>
    <x v="2"/>
    <s v="50000"/>
    <x v="4"/>
    <s v="UNC P/R - Regular"/>
    <s v="UNC P/R - Regular"/>
    <s v="850"/>
    <s v="Fuels Management"/>
    <x v="0"/>
    <n v="2779.93"/>
    <s v="002"/>
  </r>
  <r>
    <s v="MAR-26"/>
    <x v="2"/>
    <s v="50000"/>
    <x v="4"/>
    <s v="UNC P/R - Regular"/>
    <s v="UNC P/R - Regular"/>
    <s v="850"/>
    <s v="Fuels Management"/>
    <x v="0"/>
    <n v="2222.61"/>
    <s v="002"/>
  </r>
  <r>
    <s v="MAY-26"/>
    <x v="2"/>
    <s v="50000"/>
    <x v="4"/>
    <s v="UNC P/R - Regular"/>
    <s v="UNC P/R - Regular"/>
    <s v="850"/>
    <s v="Fuels Management"/>
    <x v="0"/>
    <n v="6111.38"/>
    <s v="002"/>
  </r>
  <r>
    <s v="APR-26"/>
    <x v="2"/>
    <s v="50000"/>
    <x v="4"/>
    <s v="UNC P/R - Regular"/>
    <s v="UNC P/R - Regular"/>
    <s v="824"/>
    <s v="Land Resources"/>
    <x v="0"/>
    <n v="143.03"/>
    <s v="002"/>
  </r>
  <r>
    <s v="APR-26"/>
    <x v="2"/>
    <s v="50000"/>
    <x v="4"/>
    <s v="UNC P/R - Regular"/>
    <s v="UNC P/R - Regular"/>
    <s v="805"/>
    <s v="Corp Environmental Services"/>
    <x v="0"/>
    <n v="409.77"/>
    <s v="002"/>
  </r>
  <r>
    <s v="FEB-26"/>
    <x v="2"/>
    <s v="50000"/>
    <x v="4"/>
    <s v="UNC P/R - Regular"/>
    <s v="UNC P/R - Regular"/>
    <s v="805"/>
    <s v="Corp Environmental Services"/>
    <x v="0"/>
    <n v="1337.21"/>
    <s v="002"/>
  </r>
  <r>
    <s v="JAN-26"/>
    <x v="2"/>
    <s v="50000"/>
    <x v="4"/>
    <s v="UNC P/R - Regular"/>
    <s v="UNC P/R - Regular"/>
    <s v="805"/>
    <s v="Corp Environmental Services"/>
    <x v="0"/>
    <n v="757.43"/>
    <s v="002"/>
  </r>
  <r>
    <s v="JUN-26"/>
    <x v="2"/>
    <s v="50000"/>
    <x v="4"/>
    <s v="UNC P/R - Regular"/>
    <s v="UNC P/R - Regular"/>
    <s v="805"/>
    <s v="Corp Environmental Services"/>
    <x v="0"/>
    <n v="46.25"/>
    <s v="002"/>
  </r>
  <r>
    <s v="MAR-26"/>
    <x v="2"/>
    <s v="50000"/>
    <x v="4"/>
    <s v="UNC P/R - Regular"/>
    <s v="UNC P/R - Regular"/>
    <s v="805"/>
    <s v="Corp Environmental Services"/>
    <x v="0"/>
    <n v="153.84"/>
    <s v="002"/>
  </r>
  <r>
    <s v="MAY-26"/>
    <x v="2"/>
    <s v="50000"/>
    <x v="4"/>
    <s v="UNC P/R - Regular"/>
    <s v="UNC P/R - Regular"/>
    <s v="805"/>
    <s v="Corp Environmental Services"/>
    <x v="0"/>
    <n v="1378.04"/>
    <s v="002"/>
  </r>
  <r>
    <s v="APR-26"/>
    <x v="2"/>
    <s v="50000"/>
    <x v="4"/>
    <s v="UNC P/R - Regular"/>
    <s v="UNC P/R - Regular"/>
    <s v="589"/>
    <s v="UNSG AZ Gas IT Support"/>
    <x v="0"/>
    <n v="530.76"/>
    <s v="032"/>
  </r>
  <r>
    <s v="MAY-26"/>
    <x v="2"/>
    <s v="50000"/>
    <x v="4"/>
    <s v="UNC P/R - Regular"/>
    <s v="UNC P/R - Regular"/>
    <s v="585"/>
    <s v="UNSG Arizona Gas Meas &amp; Press"/>
    <x v="0"/>
    <n v="266.57"/>
    <s v="032"/>
  </r>
  <r>
    <s v="APR-26"/>
    <x v="2"/>
    <s v="50000"/>
    <x v="4"/>
    <s v="UNC P/R - Regular"/>
    <s v="UNC P/R - Regular"/>
    <s v="550"/>
    <s v="UNSG Arizona Gas Admin"/>
    <x v="0"/>
    <n v="6051.27"/>
    <s v="032"/>
  </r>
  <r>
    <s v="FEB-26"/>
    <x v="2"/>
    <s v="50000"/>
    <x v="4"/>
    <s v="UNC P/R - Regular"/>
    <s v="UNC P/R - Regular"/>
    <s v="550"/>
    <s v="UNSG Arizona Gas Admin"/>
    <x v="0"/>
    <n v="5821.14"/>
    <s v="032"/>
  </r>
  <r>
    <s v="JAN-26"/>
    <x v="2"/>
    <s v="50000"/>
    <x v="4"/>
    <s v="UNC P/R - Regular"/>
    <s v="UNC P/R - Regular"/>
    <s v="550"/>
    <s v="UNSG Arizona Gas Admin"/>
    <x v="0"/>
    <n v="3598.06"/>
    <s v="032"/>
  </r>
  <r>
    <s v="JUN-26"/>
    <x v="2"/>
    <s v="50000"/>
    <x v="4"/>
    <s v="UNC P/R - Regular"/>
    <s v="UNC P/R - Regular"/>
    <s v="550"/>
    <s v="UNSG Arizona Gas Admin"/>
    <x v="0"/>
    <n v="7618.76"/>
    <s v="032"/>
  </r>
  <r>
    <s v="MAR-26"/>
    <x v="2"/>
    <s v="50000"/>
    <x v="4"/>
    <s v="UNC P/R - Regular"/>
    <s v="UNC P/R - Regular"/>
    <s v="550"/>
    <s v="UNSG Arizona Gas Admin"/>
    <x v="0"/>
    <n v="6622.29"/>
    <s v="032"/>
  </r>
  <r>
    <s v="MAY-26"/>
    <x v="2"/>
    <s v="50000"/>
    <x v="4"/>
    <s v="UNC P/R - Regular"/>
    <s v="UNC P/R - Regular"/>
    <s v="550"/>
    <s v="UNSG Arizona Gas Admin"/>
    <x v="0"/>
    <n v="12313.26"/>
    <s v="032"/>
  </r>
  <r>
    <s v="APR-26"/>
    <x v="2"/>
    <s v="50000"/>
    <x v="4"/>
    <m/>
    <s v="UNC P/R - Regular"/>
    <s v="542"/>
    <s v="UNSE Gila River Plant"/>
    <x v="0"/>
    <n v="3090.88"/>
    <s v="033"/>
  </r>
  <r>
    <s v="FEB-26"/>
    <x v="2"/>
    <s v="50000"/>
    <x v="4"/>
    <m/>
    <s v="UNC P/R - Regular"/>
    <s v="542"/>
    <s v="UNSE Gila River Plant"/>
    <x v="0"/>
    <n v="2989.65"/>
    <s v="033"/>
  </r>
  <r>
    <s v="JAN-26"/>
    <x v="2"/>
    <s v="50000"/>
    <x v="4"/>
    <m/>
    <s v="UNC P/R - Regular"/>
    <s v="542"/>
    <s v="UNSE Gila River Plant"/>
    <x v="0"/>
    <n v="1506.11"/>
    <s v="033"/>
  </r>
  <r>
    <s v="JUN-26"/>
    <x v="2"/>
    <s v="50000"/>
    <x v="4"/>
    <m/>
    <s v="UNC P/R - Regular"/>
    <s v="542"/>
    <s v="UNSE Gila River Plant"/>
    <x v="0"/>
    <n v="2902.53"/>
    <s v="033"/>
  </r>
  <r>
    <s v="MAR-26"/>
    <x v="2"/>
    <s v="50000"/>
    <x v="4"/>
    <m/>
    <s v="UNC P/R - Regular"/>
    <s v="542"/>
    <s v="UNSE Gila River Plant"/>
    <x v="0"/>
    <n v="3048.36"/>
    <s v="033"/>
  </r>
  <r>
    <s v="MAY-26"/>
    <x v="2"/>
    <s v="50000"/>
    <x v="4"/>
    <m/>
    <s v="UNC P/R - Regular"/>
    <s v="542"/>
    <s v="UNSE Gila River Plant"/>
    <x v="0"/>
    <n v="4302.41"/>
    <s v="033"/>
  </r>
  <r>
    <s v="JUN-26"/>
    <x v="2"/>
    <s v="50000"/>
    <x v="4"/>
    <s v="UNC P/R - Regular"/>
    <s v="UNC P/R - Regular"/>
    <s v="537"/>
    <s v="UNSE Billing"/>
    <x v="0"/>
    <n v="3692.04"/>
    <s v="033"/>
  </r>
  <r>
    <s v="APR-26"/>
    <x v="2"/>
    <s v="50000"/>
    <x v="4"/>
    <s v="UNC P/R - Regular"/>
    <s v="UNC P/R - Regular"/>
    <s v="526"/>
    <s v="UNSE Santa Cruz Electric Mgmt"/>
    <x v="0"/>
    <n v="4909.3900000000003"/>
    <s v="033"/>
  </r>
  <r>
    <s v="FEB-26"/>
    <x v="2"/>
    <s v="50000"/>
    <x v="4"/>
    <s v="UNC P/R - Regular"/>
    <s v="UNC P/R - Regular"/>
    <s v="526"/>
    <s v="UNSE Santa Cruz Electric Mgmt"/>
    <x v="0"/>
    <n v="7040.74"/>
    <s v="033"/>
  </r>
  <r>
    <s v="JAN-26"/>
    <x v="2"/>
    <s v="50000"/>
    <x v="4"/>
    <s v="UNC P/R - Regular"/>
    <s v="UNC P/R - Regular"/>
    <s v="526"/>
    <s v="UNSE Santa Cruz Electric Mgmt"/>
    <x v="0"/>
    <n v="5772.56"/>
    <s v="033"/>
  </r>
  <r>
    <s v="JUN-26"/>
    <x v="2"/>
    <s v="50000"/>
    <x v="4"/>
    <s v="UNC P/R - Regular"/>
    <s v="UNC P/R - Regular"/>
    <s v="526"/>
    <s v="UNSE Santa Cruz Electric Mgmt"/>
    <x v="0"/>
    <n v="4363.91"/>
    <s v="033"/>
  </r>
  <r>
    <s v="MAR-26"/>
    <x v="2"/>
    <s v="50000"/>
    <x v="4"/>
    <s v="UNC P/R - Regular"/>
    <s v="UNC P/R - Regular"/>
    <s v="526"/>
    <s v="UNSE Santa Cruz Electric Mgmt"/>
    <x v="0"/>
    <n v="7727.59"/>
    <s v="033"/>
  </r>
  <r>
    <s v="MAY-26"/>
    <x v="2"/>
    <s v="50000"/>
    <x v="4"/>
    <s v="UNC P/R - Regular"/>
    <s v="UNC P/R - Regular"/>
    <s v="526"/>
    <s v="UNSE Santa Cruz Electric Mgmt"/>
    <x v="0"/>
    <n v="7773.21"/>
    <s v="033"/>
  </r>
  <r>
    <s v="FEB-26"/>
    <x v="2"/>
    <s v="50000"/>
    <x v="4"/>
    <s v="UNC P/R - Regular"/>
    <s v="UNC P/R - Regular"/>
    <s v="525"/>
    <s v="UNSE Moh Elect Cust Service"/>
    <x v="0"/>
    <n v="6407.05"/>
    <s v="033"/>
  </r>
  <r>
    <s v="JAN-26"/>
    <x v="2"/>
    <s v="50000"/>
    <x v="4"/>
    <s v="UNC P/R - Regular"/>
    <s v="UNC P/R - Regular"/>
    <s v="525"/>
    <s v="UNSE Moh Elect Cust Service"/>
    <x v="0"/>
    <n v="4848.57"/>
    <s v="033"/>
  </r>
  <r>
    <s v="JUN-26"/>
    <x v="2"/>
    <s v="50000"/>
    <x v="4"/>
    <s v="UNC P/R - Regular"/>
    <s v="UNC P/R - Regular"/>
    <s v="525"/>
    <s v="UNSE Moh Elect Cust Service"/>
    <x v="0"/>
    <n v="1610.53"/>
    <s v="033"/>
  </r>
  <r>
    <s v="MAR-26"/>
    <x v="2"/>
    <s v="50000"/>
    <x v="4"/>
    <s v="UNC P/R - Regular"/>
    <s v="UNC P/R - Regular"/>
    <s v="525"/>
    <s v="UNSE Moh Elect Cust Service"/>
    <x v="0"/>
    <n v="5578.91"/>
    <s v="033"/>
  </r>
  <r>
    <s v="MAY-26"/>
    <x v="2"/>
    <s v="50000"/>
    <x v="4"/>
    <s v="UNC P/R - Regular"/>
    <s v="UNC P/R - Regular"/>
    <s v="525"/>
    <s v="UNSE Moh Elect Cust Service"/>
    <x v="0"/>
    <n v="850.01"/>
    <s v="033"/>
  </r>
  <r>
    <s v="APR-26"/>
    <x v="2"/>
    <s v="50000"/>
    <x v="4"/>
    <s v="UNC P/R - Regular"/>
    <s v="UNC P/R - Regular"/>
    <s v="523"/>
    <s v="UNSE Lake Havasu Electric Eng"/>
    <x v="0"/>
    <n v="4270.4799999999996"/>
    <s v="033"/>
  </r>
  <r>
    <s v="FEB-26"/>
    <x v="2"/>
    <s v="50000"/>
    <x v="4"/>
    <s v="UNC P/R - Regular"/>
    <s v="UNC P/R - Regular"/>
    <s v="523"/>
    <s v="UNSE Lake Havasu Electric Eng"/>
    <x v="0"/>
    <n v="4116.1099999999997"/>
    <s v="033"/>
  </r>
  <r>
    <s v="JAN-26"/>
    <x v="2"/>
    <s v="50000"/>
    <x v="4"/>
    <s v="UNC P/R - Regular"/>
    <s v="UNC P/R - Regular"/>
    <s v="523"/>
    <s v="UNSE Lake Havasu Electric Eng"/>
    <x v="0"/>
    <n v="3249.56"/>
    <s v="033"/>
  </r>
  <r>
    <s v="JUN-26"/>
    <x v="2"/>
    <s v="50000"/>
    <x v="4"/>
    <s v="UNC P/R - Regular"/>
    <s v="UNC P/R - Regular"/>
    <s v="523"/>
    <s v="UNSE Lake Havasu Electric Eng"/>
    <x v="0"/>
    <n v="3820.95"/>
    <s v="033"/>
  </r>
  <r>
    <s v="MAR-26"/>
    <x v="2"/>
    <s v="50000"/>
    <x v="4"/>
    <s v="UNC P/R - Regular"/>
    <s v="UNC P/R - Regular"/>
    <s v="523"/>
    <s v="UNSE Lake Havasu Electric Eng"/>
    <x v="0"/>
    <n v="3114.16"/>
    <s v="033"/>
  </r>
  <r>
    <s v="MAY-26"/>
    <x v="2"/>
    <s v="50000"/>
    <x v="4"/>
    <s v="UNC P/R - Regular"/>
    <s v="UNC P/R - Regular"/>
    <s v="523"/>
    <s v="UNSE Lake Havasu Electric Eng"/>
    <x v="0"/>
    <n v="6180.96"/>
    <s v="033"/>
  </r>
  <r>
    <s v="APR-26"/>
    <x v="2"/>
    <s v="50000"/>
    <x v="4"/>
    <s v="UNC P/R - Regular"/>
    <s v="UNC P/R - Regular"/>
    <s v="522"/>
    <s v="UNSE Lake Havasu Elec Const"/>
    <x v="0"/>
    <n v="5317.82"/>
    <s v="033"/>
  </r>
  <r>
    <s v="FEB-26"/>
    <x v="2"/>
    <s v="50000"/>
    <x v="4"/>
    <s v="UNC P/R - Regular"/>
    <s v="UNC P/R - Regular"/>
    <s v="522"/>
    <s v="UNSE Lake Havasu Elec Const"/>
    <x v="0"/>
    <n v="4881.08"/>
    <s v="033"/>
  </r>
  <r>
    <s v="JAN-26"/>
    <x v="2"/>
    <s v="50000"/>
    <x v="4"/>
    <s v="UNC P/R - Regular"/>
    <s v="UNC P/R - Regular"/>
    <s v="522"/>
    <s v="UNSE Lake Havasu Elec Const"/>
    <x v="0"/>
    <n v="3853.49"/>
    <s v="033"/>
  </r>
  <r>
    <s v="JUN-26"/>
    <x v="2"/>
    <s v="50000"/>
    <x v="4"/>
    <s v="UNC P/R - Regular"/>
    <s v="UNC P/R - Regular"/>
    <s v="522"/>
    <s v="UNSE Lake Havasu Elec Const"/>
    <x v="0"/>
    <n v="3589.53"/>
    <s v="033"/>
  </r>
  <r>
    <s v="MAR-26"/>
    <x v="2"/>
    <s v="50000"/>
    <x v="4"/>
    <s v="UNC P/R - Regular"/>
    <s v="UNC P/R - Regular"/>
    <s v="522"/>
    <s v="UNSE Lake Havasu Elec Const"/>
    <x v="0"/>
    <n v="5227.8999999999996"/>
    <s v="033"/>
  </r>
  <r>
    <s v="MAY-26"/>
    <x v="2"/>
    <s v="50000"/>
    <x v="4"/>
    <s v="UNC P/R - Regular"/>
    <s v="UNC P/R - Regular"/>
    <s v="522"/>
    <s v="UNSE Lake Havasu Elec Const"/>
    <x v="0"/>
    <n v="7444.96"/>
    <s v="033"/>
  </r>
  <r>
    <s v="FEB-26"/>
    <x v="2"/>
    <s v="50000"/>
    <x v="4"/>
    <s v="UNC P/R - Regular"/>
    <s v="UNC P/R - Regular"/>
    <s v="518"/>
    <s v="UNSE Mohave Electric IS"/>
    <x v="0"/>
    <n v="2623.68"/>
    <s v="033"/>
  </r>
  <r>
    <s v="JAN-26"/>
    <x v="2"/>
    <s v="50000"/>
    <x v="4"/>
    <s v="UNC P/R - Regular"/>
    <s v="UNC P/R - Regular"/>
    <s v="518"/>
    <s v="UNSE Mohave Electric IS"/>
    <x v="0"/>
    <n v="2405.04"/>
    <s v="033"/>
  </r>
  <r>
    <s v="JUN-26"/>
    <x v="2"/>
    <s v="50000"/>
    <x v="4"/>
    <s v="UNC P/R - Regular"/>
    <s v="UNC P/R - Regular"/>
    <s v="518"/>
    <s v="UNSE Mohave Electric IS"/>
    <x v="0"/>
    <n v="2994.5"/>
    <s v="033"/>
  </r>
  <r>
    <s v="MAR-26"/>
    <x v="2"/>
    <s v="50000"/>
    <x v="4"/>
    <s v="UNC P/R - Regular"/>
    <s v="UNC P/R - Regular"/>
    <s v="518"/>
    <s v="UNSE Mohave Electric IS"/>
    <x v="0"/>
    <n v="1539.68"/>
    <s v="033"/>
  </r>
  <r>
    <s v="MAY-26"/>
    <x v="2"/>
    <s v="50000"/>
    <x v="4"/>
    <s v="UNC P/R - Regular"/>
    <s v="UNC P/R - Regular"/>
    <s v="518"/>
    <s v="UNSE Mohave Electric IS"/>
    <x v="0"/>
    <n v="2909.75"/>
    <s v="033"/>
  </r>
  <r>
    <s v="APR-26"/>
    <x v="2"/>
    <s v="50000"/>
    <x v="4"/>
    <s v="UNC P/R - Regular"/>
    <s v="UNC P/R - Regular"/>
    <s v="517"/>
    <s v="UNSE Arizona Electric Dispatch"/>
    <x v="0"/>
    <n v="4535.46"/>
    <s v="033"/>
  </r>
  <r>
    <s v="FEB-26"/>
    <x v="2"/>
    <s v="50000"/>
    <x v="4"/>
    <s v="UNC P/R - Regular"/>
    <s v="UNC P/R - Regular"/>
    <s v="517"/>
    <s v="UNSE Arizona Electric Dispatch"/>
    <x v="0"/>
    <n v="4382.0600000000004"/>
    <s v="033"/>
  </r>
  <r>
    <s v="JAN-26"/>
    <x v="2"/>
    <s v="50000"/>
    <x v="4"/>
    <s v="UNC P/R - Regular"/>
    <s v="UNC P/R - Regular"/>
    <s v="517"/>
    <s v="UNSE Arizona Electric Dispatch"/>
    <x v="0"/>
    <n v="2434.48"/>
    <s v="033"/>
  </r>
  <r>
    <s v="JUN-26"/>
    <x v="2"/>
    <s v="50000"/>
    <x v="4"/>
    <s v="UNC P/R - Regular"/>
    <s v="UNC P/R - Regular"/>
    <s v="517"/>
    <s v="UNSE Arizona Electric Dispatch"/>
    <x v="0"/>
    <n v="4535.4799999999996"/>
    <s v="033"/>
  </r>
  <r>
    <s v="MAR-26"/>
    <x v="2"/>
    <s v="50000"/>
    <x v="4"/>
    <s v="UNC P/R - Regular"/>
    <s v="UNC P/R - Regular"/>
    <s v="517"/>
    <s v="UNSE Arizona Electric Dispatch"/>
    <x v="0"/>
    <n v="3954.82"/>
    <s v="033"/>
  </r>
  <r>
    <s v="MAY-26"/>
    <x v="2"/>
    <s v="50000"/>
    <x v="4"/>
    <s v="UNC P/R - Regular"/>
    <s v="UNC P/R - Regular"/>
    <s v="517"/>
    <s v="UNSE Arizona Electric Dispatch"/>
    <x v="0"/>
    <n v="7055.18"/>
    <s v="033"/>
  </r>
  <r>
    <s v="APR-26"/>
    <x v="2"/>
    <s v="50000"/>
    <x v="4"/>
    <s v="UNC P/R - Regular"/>
    <s v="UNC P/R - Regular"/>
    <s v="516"/>
    <s v="UNSE Mohave Elec Sub &amp; Meter"/>
    <x v="0"/>
    <n v="3634.62"/>
    <s v="033"/>
  </r>
  <r>
    <s v="FEB-26"/>
    <x v="2"/>
    <s v="50000"/>
    <x v="4"/>
    <s v="UNC P/R - Regular"/>
    <s v="UNC P/R - Regular"/>
    <s v="516"/>
    <s v="UNSE Mohave Elec Sub &amp; Meter"/>
    <x v="0"/>
    <n v="3115.02"/>
    <s v="033"/>
  </r>
  <r>
    <s v="JAN-26"/>
    <x v="2"/>
    <s v="50000"/>
    <x v="4"/>
    <s v="UNC P/R - Regular"/>
    <s v="UNC P/R - Regular"/>
    <s v="516"/>
    <s v="UNSE Mohave Elec Sub &amp; Meter"/>
    <x v="0"/>
    <n v="3114.38"/>
    <s v="033"/>
  </r>
  <r>
    <s v="JUN-26"/>
    <x v="2"/>
    <s v="50000"/>
    <x v="4"/>
    <s v="UNC P/R - Regular"/>
    <s v="UNC P/R - Regular"/>
    <s v="516"/>
    <s v="UNSE Mohave Elec Sub &amp; Meter"/>
    <x v="0"/>
    <n v="3115.42"/>
    <s v="033"/>
  </r>
  <r>
    <s v="MAR-26"/>
    <x v="2"/>
    <s v="50000"/>
    <x v="4"/>
    <s v="UNC P/R - Regular"/>
    <s v="UNC P/R - Regular"/>
    <s v="516"/>
    <s v="UNSE Mohave Elec Sub &amp; Meter"/>
    <x v="0"/>
    <n v="3894.24"/>
    <s v="033"/>
  </r>
  <r>
    <s v="MAY-26"/>
    <x v="2"/>
    <s v="50000"/>
    <x v="4"/>
    <s v="UNC P/R - Regular"/>
    <s v="UNC P/R - Regular"/>
    <s v="516"/>
    <s v="UNSE Mohave Elec Sub &amp; Meter"/>
    <x v="0"/>
    <n v="4283.68"/>
    <s v="033"/>
  </r>
  <r>
    <s v="APR-26"/>
    <x v="2"/>
    <s v="50000"/>
    <x v="4"/>
    <s v="UNC P/R - Regular"/>
    <s v="UNC P/R - Regular"/>
    <s v="515"/>
    <s v="UNSE Kingman Electric Eng"/>
    <x v="0"/>
    <n v="8158.16"/>
    <s v="033"/>
  </r>
  <r>
    <s v="FEB-26"/>
    <x v="2"/>
    <s v="50000"/>
    <x v="4"/>
    <s v="UNC P/R - Regular"/>
    <s v="UNC P/R - Regular"/>
    <s v="515"/>
    <s v="UNSE Kingman Electric Eng"/>
    <x v="0"/>
    <n v="6371.94"/>
    <s v="033"/>
  </r>
  <r>
    <s v="JAN-26"/>
    <x v="2"/>
    <s v="50000"/>
    <x v="4"/>
    <s v="UNC P/R - Regular"/>
    <s v="UNC P/R - Regular"/>
    <s v="515"/>
    <s v="UNSE Kingman Electric Eng"/>
    <x v="0"/>
    <n v="5367.63"/>
    <s v="033"/>
  </r>
  <r>
    <s v="JUN-26"/>
    <x v="2"/>
    <s v="50000"/>
    <x v="4"/>
    <s v="UNC P/R - Regular"/>
    <s v="UNC P/R - Regular"/>
    <s v="515"/>
    <s v="UNSE Kingman Electric Eng"/>
    <x v="0"/>
    <n v="5571.2"/>
    <s v="033"/>
  </r>
  <r>
    <s v="MAR-26"/>
    <x v="2"/>
    <s v="50000"/>
    <x v="4"/>
    <s v="UNC P/R - Regular"/>
    <s v="UNC P/R - Regular"/>
    <s v="515"/>
    <s v="UNSE Kingman Electric Eng"/>
    <x v="0"/>
    <n v="7663.68"/>
    <s v="033"/>
  </r>
  <r>
    <s v="MAY-26"/>
    <x v="2"/>
    <s v="50000"/>
    <x v="4"/>
    <s v="UNC P/R - Regular"/>
    <s v="UNC P/R - Regular"/>
    <s v="515"/>
    <s v="UNSE Kingman Electric Eng"/>
    <x v="0"/>
    <n v="11645.72"/>
    <s v="033"/>
  </r>
  <r>
    <s v="APR-26"/>
    <x v="2"/>
    <s v="50000"/>
    <x v="4"/>
    <s v="UNC P/R - Regular"/>
    <s v="UNC P/R - Regular"/>
    <s v="514"/>
    <s v="UNSE Kingman Electric Const"/>
    <x v="0"/>
    <n v="9219.6"/>
    <s v="033"/>
  </r>
  <r>
    <s v="FEB-26"/>
    <x v="2"/>
    <s v="50000"/>
    <x v="4"/>
    <s v="UNC P/R - Regular"/>
    <s v="UNC P/R - Regular"/>
    <s v="514"/>
    <s v="UNSE Kingman Electric Const"/>
    <x v="0"/>
    <n v="8198.8799999999992"/>
    <s v="033"/>
  </r>
  <r>
    <s v="JAN-26"/>
    <x v="2"/>
    <s v="50000"/>
    <x v="4"/>
    <s v="UNC P/R - Regular"/>
    <s v="UNC P/R - Regular"/>
    <s v="514"/>
    <s v="UNSE Kingman Electric Const"/>
    <x v="0"/>
    <n v="7369.14"/>
    <s v="033"/>
  </r>
  <r>
    <s v="JUN-26"/>
    <x v="2"/>
    <s v="50000"/>
    <x v="4"/>
    <s v="UNC P/R - Regular"/>
    <s v="UNC P/R - Regular"/>
    <s v="514"/>
    <s v="UNSE Kingman Electric Const"/>
    <x v="0"/>
    <n v="8697.5300000000007"/>
    <s v="033"/>
  </r>
  <r>
    <s v="MAR-26"/>
    <x v="2"/>
    <s v="50000"/>
    <x v="4"/>
    <s v="UNC P/R - Regular"/>
    <s v="UNC P/R - Regular"/>
    <s v="514"/>
    <s v="UNSE Kingman Electric Const"/>
    <x v="0"/>
    <n v="8602.8700000000008"/>
    <s v="033"/>
  </r>
  <r>
    <s v="MAY-26"/>
    <x v="2"/>
    <s v="50000"/>
    <x v="4"/>
    <s v="UNC P/R - Regular"/>
    <s v="UNC P/R - Regular"/>
    <s v="514"/>
    <s v="UNSE Kingman Electric Const"/>
    <x v="0"/>
    <n v="13864.02"/>
    <s v="033"/>
  </r>
  <r>
    <s v="APR-26"/>
    <x v="2"/>
    <s v="50000"/>
    <x v="4"/>
    <s v="UNC P/R - Regular"/>
    <s v="UNC P/R - Regular"/>
    <s v="513"/>
    <s v="UNSE Mohave Electric Ops Mgmt"/>
    <x v="0"/>
    <n v="18283.78"/>
    <s v="033"/>
  </r>
  <r>
    <s v="FEB-26"/>
    <x v="2"/>
    <s v="50000"/>
    <x v="4"/>
    <s v="UNC P/R - Regular"/>
    <s v="UNC P/R - Regular"/>
    <s v="513"/>
    <s v="UNSE Mohave Electric Ops Mgmt"/>
    <x v="0"/>
    <n v="10918.9"/>
    <s v="033"/>
  </r>
  <r>
    <s v="JAN-26"/>
    <x v="2"/>
    <s v="50000"/>
    <x v="4"/>
    <s v="UNC P/R - Regular"/>
    <s v="UNC P/R - Regular"/>
    <s v="513"/>
    <s v="UNSE Mohave Electric Ops Mgmt"/>
    <x v="0"/>
    <n v="6849.18"/>
    <s v="033"/>
  </r>
  <r>
    <s v="JUN-26"/>
    <x v="2"/>
    <s v="50000"/>
    <x v="4"/>
    <s v="UNC P/R - Regular"/>
    <s v="UNC P/R - Regular"/>
    <s v="513"/>
    <s v="UNSE Mohave Electric Ops Mgmt"/>
    <x v="0"/>
    <n v="15920.74"/>
    <s v="033"/>
  </r>
  <r>
    <s v="MAR-26"/>
    <x v="2"/>
    <s v="50000"/>
    <x v="4"/>
    <s v="UNC P/R - Regular"/>
    <s v="UNC P/R - Regular"/>
    <s v="513"/>
    <s v="UNSE Mohave Electric Ops Mgmt"/>
    <x v="0"/>
    <n v="16321.78"/>
    <s v="033"/>
  </r>
  <r>
    <s v="MAY-26"/>
    <x v="2"/>
    <s v="50000"/>
    <x v="4"/>
    <s v="UNC P/R - Regular"/>
    <s v="UNC P/R - Regular"/>
    <s v="513"/>
    <s v="UNSE Mohave Electric Ops Mgmt"/>
    <x v="0"/>
    <n v="27062.76"/>
    <s v="033"/>
  </r>
  <r>
    <s v="APR-26"/>
    <x v="2"/>
    <s v="50000"/>
    <x v="4"/>
    <s v="UNC P/R - Regular"/>
    <s v="UNC P/R - Regular"/>
    <s v="512"/>
    <s v="UNSE Mohave Elec Admin"/>
    <x v="0"/>
    <n v="20160.72"/>
    <s v="033"/>
  </r>
  <r>
    <s v="FEB-26"/>
    <x v="2"/>
    <s v="50000"/>
    <x v="4"/>
    <s v="UNC P/R - Regular"/>
    <s v="UNC P/R - Regular"/>
    <s v="512"/>
    <s v="UNSE Mohave Elec Admin"/>
    <x v="0"/>
    <n v="15897.26"/>
    <s v="033"/>
  </r>
  <r>
    <s v="JAN-26"/>
    <x v="2"/>
    <s v="50000"/>
    <x v="4"/>
    <s v="UNC P/R - Regular"/>
    <s v="UNC P/R - Regular"/>
    <s v="512"/>
    <s v="UNSE Mohave Elec Admin"/>
    <x v="0"/>
    <n v="14386.77"/>
    <s v="033"/>
  </r>
  <r>
    <s v="JUN-26"/>
    <x v="2"/>
    <s v="50000"/>
    <x v="4"/>
    <s v="UNC P/R - Regular"/>
    <s v="UNC P/R - Regular"/>
    <s v="512"/>
    <s v="UNSE Mohave Elec Admin"/>
    <x v="0"/>
    <n v="19584.560000000001"/>
    <s v="033"/>
  </r>
  <r>
    <s v="MAR-26"/>
    <x v="2"/>
    <s v="50000"/>
    <x v="4"/>
    <s v="UNC P/R - Regular"/>
    <s v="UNC P/R - Regular"/>
    <s v="512"/>
    <s v="UNSE Mohave Elec Admin"/>
    <x v="0"/>
    <n v="17498.11"/>
    <s v="033"/>
  </r>
  <r>
    <s v="MAY-26"/>
    <x v="2"/>
    <s v="50000"/>
    <x v="4"/>
    <s v="UNC P/R - Regular"/>
    <s v="UNC P/R - Regular"/>
    <s v="512"/>
    <s v="UNSE Mohave Elec Admin"/>
    <x v="0"/>
    <n v="32668.82"/>
    <s v="033"/>
  </r>
  <r>
    <s v="APR-26"/>
    <x v="2"/>
    <s v="50000"/>
    <x v="4"/>
    <s v="UNC P/R - Regular"/>
    <s v="UNC P/R - Regular"/>
    <s v="400"/>
    <s v="Capital Resources"/>
    <x v="0"/>
    <n v="10251.44"/>
    <s v="002"/>
  </r>
  <r>
    <s v="FEB-26"/>
    <x v="2"/>
    <s v="50000"/>
    <x v="4"/>
    <s v="UNC P/R - Regular"/>
    <s v="UNC P/R - Regular"/>
    <s v="400"/>
    <s v="Capital Resources"/>
    <x v="0"/>
    <n v="9970.4"/>
    <s v="002"/>
  </r>
  <r>
    <s v="JAN-26"/>
    <x v="2"/>
    <s v="50000"/>
    <x v="4"/>
    <s v="UNC P/R - Regular"/>
    <s v="UNC P/R - Regular"/>
    <s v="400"/>
    <s v="Capital Resources"/>
    <x v="0"/>
    <n v="7061.4"/>
    <s v="002"/>
  </r>
  <r>
    <s v="JUN-26"/>
    <x v="2"/>
    <s v="50000"/>
    <x v="4"/>
    <s v="UNC P/R - Regular"/>
    <s v="UNC P/R - Regular"/>
    <s v="400"/>
    <s v="Capital Resources"/>
    <x v="0"/>
    <n v="9575.7199999999993"/>
    <s v="002"/>
  </r>
  <r>
    <s v="MAR-26"/>
    <x v="2"/>
    <s v="50000"/>
    <x v="4"/>
    <s v="UNC P/R - Regular"/>
    <s v="UNC P/R - Regular"/>
    <s v="400"/>
    <s v="Capital Resources"/>
    <x v="0"/>
    <n v="9624.31"/>
    <s v="002"/>
  </r>
  <r>
    <s v="MAY-26"/>
    <x v="2"/>
    <s v="50000"/>
    <x v="4"/>
    <s v="UNC P/R - Regular"/>
    <s v="UNC P/R - Regular"/>
    <s v="400"/>
    <s v="Capital Resources"/>
    <x v="0"/>
    <n v="12892.31"/>
    <s v="002"/>
  </r>
  <r>
    <s v="APR-26"/>
    <x v="2"/>
    <s v="50000"/>
    <x v="4"/>
    <s v="UNC P/R - Regular"/>
    <s v="UNC P/R - Regular"/>
    <s v="385"/>
    <s v="Energy Programs"/>
    <x v="0"/>
    <n v="9945.8700000000008"/>
    <s v="002"/>
  </r>
  <r>
    <s v="FEB-26"/>
    <x v="2"/>
    <s v="50000"/>
    <x v="4"/>
    <s v="UNC P/R - Regular"/>
    <s v="UNC P/R - Regular"/>
    <s v="385"/>
    <s v="Energy Programs"/>
    <x v="0"/>
    <n v="8573.1299999999992"/>
    <s v="002"/>
  </r>
  <r>
    <s v="JAN-26"/>
    <x v="2"/>
    <s v="50000"/>
    <x v="4"/>
    <s v="UNC P/R - Regular"/>
    <s v="UNC P/R - Regular"/>
    <s v="385"/>
    <s v="Energy Programs"/>
    <x v="0"/>
    <n v="5612.49"/>
    <s v="002"/>
  </r>
  <r>
    <s v="JUN-26"/>
    <x v="2"/>
    <s v="50000"/>
    <x v="4"/>
    <s v="UNC P/R - Regular"/>
    <s v="UNC P/R - Regular"/>
    <s v="385"/>
    <s v="Energy Programs"/>
    <x v="0"/>
    <n v="9276.86"/>
    <s v="002"/>
  </r>
  <r>
    <s v="MAR-26"/>
    <x v="2"/>
    <s v="50000"/>
    <x v="4"/>
    <s v="UNC P/R - Regular"/>
    <s v="UNC P/R - Regular"/>
    <s v="385"/>
    <s v="Energy Programs"/>
    <x v="0"/>
    <n v="10057.26"/>
    <s v="002"/>
  </r>
  <r>
    <s v="MAY-26"/>
    <x v="2"/>
    <s v="50000"/>
    <x v="4"/>
    <s v="UNC P/R - Regular"/>
    <s v="UNC P/R - Regular"/>
    <s v="385"/>
    <s v="Energy Programs"/>
    <x v="0"/>
    <n v="16122.11"/>
    <s v="002"/>
  </r>
  <r>
    <s v="APR-26"/>
    <x v="2"/>
    <s v="50000"/>
    <x v="4"/>
    <s v="UNC P/R - Regular"/>
    <s v="UNC P/R - Regular"/>
    <s v="381"/>
    <s v="Rates"/>
    <x v="0"/>
    <n v="40.22"/>
    <s v="002"/>
  </r>
  <r>
    <s v="MAY-26"/>
    <x v="2"/>
    <s v="50000"/>
    <x v="4"/>
    <s v="UNC P/R - Regular"/>
    <s v="UNC P/R - Regular"/>
    <s v="381"/>
    <s v="Rates"/>
    <x v="0"/>
    <n v="442.36"/>
    <s v="002"/>
  </r>
  <r>
    <s v="APR-26"/>
    <x v="2"/>
    <s v="50000"/>
    <x v="4"/>
    <s v="UNC P/R - Regular"/>
    <s v="UNC P/R - Regular"/>
    <s v="370"/>
    <s v="Budget, Planning &amp; Analysis"/>
    <x v="0"/>
    <n v="2845.85"/>
    <s v="002"/>
  </r>
  <r>
    <s v="FEB-26"/>
    <x v="2"/>
    <s v="50000"/>
    <x v="4"/>
    <s v="UNC P/R - Regular"/>
    <s v="UNC P/R - Regular"/>
    <s v="370"/>
    <s v="Budget, Planning &amp; Analysis"/>
    <x v="0"/>
    <n v="2886.38"/>
    <s v="002"/>
  </r>
  <r>
    <s v="JAN-26"/>
    <x v="2"/>
    <s v="50000"/>
    <x v="4"/>
    <s v="UNC P/R - Regular"/>
    <s v="UNC P/R - Regular"/>
    <s v="370"/>
    <s v="Budget, Planning &amp; Analysis"/>
    <x v="0"/>
    <n v="2287.15"/>
    <s v="002"/>
  </r>
  <r>
    <s v="JUN-26"/>
    <x v="2"/>
    <s v="50000"/>
    <x v="4"/>
    <s v="UNC P/R - Regular"/>
    <s v="UNC P/R - Regular"/>
    <s v="370"/>
    <s v="Budget, Planning &amp; Analysis"/>
    <x v="0"/>
    <n v="3407.4"/>
    <s v="002"/>
  </r>
  <r>
    <s v="MAR-26"/>
    <x v="2"/>
    <s v="50000"/>
    <x v="4"/>
    <s v="UNC P/R - Regular"/>
    <s v="UNC P/R - Regular"/>
    <s v="370"/>
    <s v="Budget, Planning &amp; Analysis"/>
    <x v="0"/>
    <n v="3904.71"/>
    <s v="002"/>
  </r>
  <r>
    <s v="MAY-26"/>
    <x v="2"/>
    <s v="50000"/>
    <x v="4"/>
    <s v="UNC P/R - Regular"/>
    <s v="UNC P/R - Regular"/>
    <s v="370"/>
    <s v="Budget, Planning &amp; Analysis"/>
    <x v="0"/>
    <n v="4712.5"/>
    <s v="002"/>
  </r>
  <r>
    <s v="APR-26"/>
    <x v="2"/>
    <s v="50000"/>
    <x v="4"/>
    <s v="UNC P/R - Regular"/>
    <s v="UNC P/R - Regular"/>
    <s v="362"/>
    <s v="Financial Planning &amp; Analysis"/>
    <x v="0"/>
    <n v="1555.77"/>
    <s v="002"/>
  </r>
  <r>
    <s v="FEB-26"/>
    <x v="2"/>
    <s v="50000"/>
    <x v="4"/>
    <s v="UNC P/R - Regular"/>
    <s v="UNC P/R - Regular"/>
    <s v="362"/>
    <s v="Financial Planning &amp; Analysis"/>
    <x v="0"/>
    <n v="1885.23"/>
    <s v="002"/>
  </r>
  <r>
    <s v="JAN-26"/>
    <x v="2"/>
    <s v="50000"/>
    <x v="4"/>
    <s v="UNC P/R - Regular"/>
    <s v="UNC P/R - Regular"/>
    <s v="362"/>
    <s v="Financial Planning &amp; Analysis"/>
    <x v="0"/>
    <n v="1025.6400000000001"/>
    <s v="002"/>
  </r>
  <r>
    <s v="JUN-26"/>
    <x v="2"/>
    <s v="50000"/>
    <x v="4"/>
    <s v="UNC P/R - Regular"/>
    <s v="UNC P/R - Regular"/>
    <s v="362"/>
    <s v="Financial Planning &amp; Analysis"/>
    <x v="0"/>
    <n v="2338.6999999999998"/>
    <s v="002"/>
  </r>
  <r>
    <s v="MAR-26"/>
    <x v="2"/>
    <s v="50000"/>
    <x v="4"/>
    <s v="UNC P/R - Regular"/>
    <s v="UNC P/R - Regular"/>
    <s v="362"/>
    <s v="Financial Planning &amp; Analysis"/>
    <x v="0"/>
    <n v="1735.4"/>
    <s v="002"/>
  </r>
  <r>
    <s v="MAY-26"/>
    <x v="2"/>
    <s v="50000"/>
    <x v="4"/>
    <s v="UNC P/R - Regular"/>
    <s v="UNC P/R - Regular"/>
    <s v="362"/>
    <s v="Financial Planning &amp; Analysis"/>
    <x v="0"/>
    <n v="3941.15"/>
    <s v="002"/>
  </r>
  <r>
    <s v="APR-26"/>
    <x v="2"/>
    <s v="50000"/>
    <x v="4"/>
    <s v="UNC P/R - Regular"/>
    <s v="UNC P/R - Regular"/>
    <s v="360"/>
    <s v="Treasury Services"/>
    <x v="0"/>
    <n v="1592.81"/>
    <s v="002"/>
  </r>
  <r>
    <s v="FEB-26"/>
    <x v="2"/>
    <s v="50000"/>
    <x v="4"/>
    <s v="UNC P/R - Regular"/>
    <s v="UNC P/R - Regular"/>
    <s v="360"/>
    <s v="Treasury Services"/>
    <x v="0"/>
    <n v="1536.52"/>
    <s v="002"/>
  </r>
  <r>
    <s v="JAN-26"/>
    <x v="2"/>
    <s v="50000"/>
    <x v="4"/>
    <s v="UNC P/R - Regular"/>
    <s v="UNC P/R - Regular"/>
    <s v="360"/>
    <s v="Treasury Services"/>
    <x v="0"/>
    <n v="1342.21"/>
    <s v="002"/>
  </r>
  <r>
    <s v="JUN-26"/>
    <x v="2"/>
    <s v="50000"/>
    <x v="4"/>
    <s v="UNC P/R - Regular"/>
    <s v="UNC P/R - Regular"/>
    <s v="360"/>
    <s v="Treasury Services"/>
    <x v="0"/>
    <n v="2251.96"/>
    <s v="002"/>
  </r>
  <r>
    <s v="MAR-26"/>
    <x v="2"/>
    <s v="50000"/>
    <x v="4"/>
    <s v="UNC P/R - Regular"/>
    <s v="UNC P/R - Regular"/>
    <s v="360"/>
    <s v="Treasury Services"/>
    <x v="0"/>
    <n v="1703.41"/>
    <s v="002"/>
  </r>
  <r>
    <s v="MAY-26"/>
    <x v="2"/>
    <s v="50000"/>
    <x v="4"/>
    <s v="UNC P/R - Regular"/>
    <s v="UNC P/R - Regular"/>
    <s v="360"/>
    <s v="Treasury Services"/>
    <x v="0"/>
    <n v="3370.09"/>
    <s v="002"/>
  </r>
  <r>
    <s v="FEB-26"/>
    <x v="2"/>
    <s v="50000"/>
    <x v="4"/>
    <s v="UNC P/R - Regular"/>
    <s v="UNC P/R - Regular"/>
    <s v="352"/>
    <s v="IT Client Technology"/>
    <x v="0"/>
    <n v="513.66999999999996"/>
    <s v="002"/>
  </r>
  <r>
    <s v="JAN-26"/>
    <x v="2"/>
    <s v="50000"/>
    <x v="4"/>
    <s v="UNC P/R - Regular"/>
    <s v="UNC P/R - Regular"/>
    <s v="352"/>
    <s v="IT Client Technology"/>
    <x v="0"/>
    <n v="574.1"/>
    <s v="002"/>
  </r>
  <r>
    <s v="APR-26"/>
    <x v="2"/>
    <s v="50000"/>
    <x v="4"/>
    <s v="UNC P/R - Regular"/>
    <s v="UNC P/R - Regular"/>
    <s v="332"/>
    <s v="Tax Services"/>
    <x v="0"/>
    <n v="8395.25"/>
    <s v="002"/>
  </r>
  <r>
    <s v="FEB-26"/>
    <x v="2"/>
    <s v="50000"/>
    <x v="4"/>
    <s v="UNC P/R - Regular"/>
    <s v="UNC P/R - Regular"/>
    <s v="332"/>
    <s v="Tax Services"/>
    <x v="0"/>
    <n v="7120.15"/>
    <s v="002"/>
  </r>
  <r>
    <s v="JAN-26"/>
    <x v="2"/>
    <s v="50000"/>
    <x v="4"/>
    <s v="UNC P/R - Regular"/>
    <s v="UNC P/R - Regular"/>
    <s v="332"/>
    <s v="Tax Services"/>
    <x v="0"/>
    <n v="5493.65"/>
    <s v="002"/>
  </r>
  <r>
    <s v="JUN-26"/>
    <x v="2"/>
    <s v="50000"/>
    <x v="4"/>
    <s v="UNC P/R - Regular"/>
    <s v="UNC P/R - Regular"/>
    <s v="332"/>
    <s v="Tax Services"/>
    <x v="0"/>
    <n v="5285.2"/>
    <s v="002"/>
  </r>
  <r>
    <s v="MAR-26"/>
    <x v="2"/>
    <s v="50000"/>
    <x v="4"/>
    <s v="UNC P/R - Regular"/>
    <s v="UNC P/R - Regular"/>
    <s v="332"/>
    <s v="Tax Services"/>
    <x v="0"/>
    <n v="7114.66"/>
    <s v="002"/>
  </r>
  <r>
    <s v="MAY-26"/>
    <x v="2"/>
    <s v="50000"/>
    <x v="4"/>
    <s v="UNC P/R - Regular"/>
    <s v="UNC P/R - Regular"/>
    <s v="332"/>
    <s v="Tax Services"/>
    <x v="0"/>
    <n v="11405.57"/>
    <s v="002"/>
  </r>
  <r>
    <s v="APR-26"/>
    <x v="2"/>
    <s v="50000"/>
    <x v="4"/>
    <s v="UNC P/R - Regular"/>
    <s v="UNC P/R - Regular"/>
    <s v="322"/>
    <s v="Plant Accounting"/>
    <x v="0"/>
    <n v="13564.45"/>
    <s v="002"/>
  </r>
  <r>
    <s v="FEB-26"/>
    <x v="2"/>
    <s v="50000"/>
    <x v="4"/>
    <s v="UNC P/R - Regular"/>
    <s v="UNC P/R - Regular"/>
    <s v="322"/>
    <s v="Plant Accounting"/>
    <x v="0"/>
    <n v="13503.56"/>
    <s v="002"/>
  </r>
  <r>
    <s v="JAN-26"/>
    <x v="2"/>
    <s v="50000"/>
    <x v="4"/>
    <s v="UNC P/R - Regular"/>
    <s v="UNC P/R - Regular"/>
    <s v="322"/>
    <s v="Plant Accounting"/>
    <x v="0"/>
    <n v="10763.16"/>
    <s v="002"/>
  </r>
  <r>
    <s v="JUN-26"/>
    <x v="2"/>
    <s v="50000"/>
    <x v="4"/>
    <s v="UNC P/R - Regular"/>
    <s v="UNC P/R - Regular"/>
    <s v="322"/>
    <s v="Plant Accounting"/>
    <x v="0"/>
    <n v="12936.83"/>
    <s v="002"/>
  </r>
  <r>
    <s v="MAR-26"/>
    <x v="2"/>
    <s v="50000"/>
    <x v="4"/>
    <s v="UNC P/R - Regular"/>
    <s v="UNC P/R - Regular"/>
    <s v="322"/>
    <s v="Plant Accounting"/>
    <x v="0"/>
    <n v="12969.73"/>
    <s v="002"/>
  </r>
  <r>
    <s v="MAY-26"/>
    <x v="2"/>
    <s v="50000"/>
    <x v="4"/>
    <s v="UNC P/R - Regular"/>
    <s v="UNC P/R - Regular"/>
    <s v="322"/>
    <s v="Plant Accounting"/>
    <x v="0"/>
    <n v="18684.36"/>
    <s v="002"/>
  </r>
  <r>
    <s v="APR-26"/>
    <x v="2"/>
    <s v="50000"/>
    <x v="4"/>
    <s v="UNC P/R - Regular"/>
    <s v="UNC P/R - Regular"/>
    <s v="321"/>
    <s v="External Reporting"/>
    <x v="0"/>
    <n v="3872.34"/>
    <s v="002"/>
  </r>
  <r>
    <s v="FEB-26"/>
    <x v="2"/>
    <s v="50000"/>
    <x v="4"/>
    <s v="UNC P/R - Regular"/>
    <s v="UNC P/R - Regular"/>
    <s v="321"/>
    <s v="External Reporting"/>
    <x v="0"/>
    <n v="8590.4"/>
    <s v="002"/>
  </r>
  <r>
    <s v="JAN-26"/>
    <x v="2"/>
    <s v="50000"/>
    <x v="4"/>
    <s v="UNC P/R - Regular"/>
    <s v="UNC P/R - Regular"/>
    <s v="321"/>
    <s v="External Reporting"/>
    <x v="0"/>
    <n v="3180.25"/>
    <s v="002"/>
  </r>
  <r>
    <s v="JUN-26"/>
    <x v="2"/>
    <s v="50000"/>
    <x v="4"/>
    <s v="UNC P/R - Regular"/>
    <s v="UNC P/R - Regular"/>
    <s v="321"/>
    <s v="External Reporting"/>
    <x v="0"/>
    <n v="3069.47"/>
    <s v="002"/>
  </r>
  <r>
    <s v="MAR-26"/>
    <x v="2"/>
    <s v="50000"/>
    <x v="4"/>
    <s v="UNC P/R - Regular"/>
    <s v="UNC P/R - Regular"/>
    <s v="321"/>
    <s v="External Reporting"/>
    <x v="0"/>
    <n v="8432.3700000000008"/>
    <s v="002"/>
  </r>
  <r>
    <s v="MAY-26"/>
    <x v="2"/>
    <s v="50000"/>
    <x v="4"/>
    <s v="UNC P/R - Regular"/>
    <s v="UNC P/R - Regular"/>
    <s v="321"/>
    <s v="External Reporting"/>
    <x v="0"/>
    <n v="11039.76"/>
    <s v="002"/>
  </r>
  <r>
    <s v="APR-26"/>
    <x v="2"/>
    <s v="50000"/>
    <x v="4"/>
    <s v="UNC P/R - Regular"/>
    <s v="UNC P/R - Regular"/>
    <s v="320"/>
    <s v="Corporate Accounting"/>
    <x v="0"/>
    <n v="6347.98"/>
    <s v="002"/>
  </r>
  <r>
    <s v="FEB-26"/>
    <x v="2"/>
    <s v="50000"/>
    <x v="4"/>
    <s v="UNC P/R - Regular"/>
    <s v="UNC P/R - Regular"/>
    <s v="320"/>
    <s v="Corporate Accounting"/>
    <x v="0"/>
    <n v="7822.31"/>
    <s v="002"/>
  </r>
  <r>
    <s v="JAN-26"/>
    <x v="2"/>
    <s v="50000"/>
    <x v="4"/>
    <s v="UNC P/R - Regular"/>
    <s v="UNC P/R - Regular"/>
    <s v="320"/>
    <s v="Corporate Accounting"/>
    <x v="0"/>
    <n v="4364.09"/>
    <s v="002"/>
  </r>
  <r>
    <s v="JUN-26"/>
    <x v="2"/>
    <s v="50000"/>
    <x v="4"/>
    <s v="UNC P/R - Regular"/>
    <s v="UNC P/R - Regular"/>
    <s v="320"/>
    <s v="Corporate Accounting"/>
    <x v="0"/>
    <n v="4520.2700000000004"/>
    <s v="002"/>
  </r>
  <r>
    <s v="MAR-26"/>
    <x v="2"/>
    <s v="50000"/>
    <x v="4"/>
    <s v="UNC P/R - Regular"/>
    <s v="UNC P/R - Regular"/>
    <s v="320"/>
    <s v="Corporate Accounting"/>
    <x v="0"/>
    <n v="5169.24"/>
    <s v="002"/>
  </r>
  <r>
    <s v="MAY-26"/>
    <x v="2"/>
    <s v="50000"/>
    <x v="4"/>
    <s v="UNC P/R - Regular"/>
    <s v="UNC P/R - Regular"/>
    <s v="320"/>
    <s v="Corporate Accounting"/>
    <x v="0"/>
    <n v="6331.31"/>
    <s v="002"/>
  </r>
  <r>
    <s v="APR-26"/>
    <x v="2"/>
    <s v="50000"/>
    <x v="4"/>
    <s v="UNC P/R - Regular"/>
    <s v="UNC P/R - Regular"/>
    <s v="317"/>
    <s v="Accounts Payable"/>
    <x v="0"/>
    <n v="3929.18"/>
    <s v="002"/>
  </r>
  <r>
    <s v="FEB-26"/>
    <x v="2"/>
    <s v="50000"/>
    <x v="4"/>
    <s v="UNC P/R - Regular"/>
    <s v="UNC P/R - Regular"/>
    <s v="317"/>
    <s v="Accounts Payable"/>
    <x v="0"/>
    <n v="3759.11"/>
    <s v="002"/>
  </r>
  <r>
    <s v="JAN-26"/>
    <x v="2"/>
    <s v="50000"/>
    <x v="4"/>
    <s v="UNC P/R - Regular"/>
    <s v="UNC P/R - Regular"/>
    <s v="317"/>
    <s v="Accounts Payable"/>
    <x v="0"/>
    <n v="3078.57"/>
    <s v="002"/>
  </r>
  <r>
    <s v="JUN-26"/>
    <x v="2"/>
    <s v="50000"/>
    <x v="4"/>
    <s v="UNC P/R - Regular"/>
    <s v="UNC P/R - Regular"/>
    <s v="317"/>
    <s v="Accounts Payable"/>
    <x v="0"/>
    <n v="4063.81"/>
    <s v="002"/>
  </r>
  <r>
    <s v="MAR-26"/>
    <x v="2"/>
    <s v="50000"/>
    <x v="4"/>
    <s v="UNC P/R - Regular"/>
    <s v="UNC P/R - Regular"/>
    <s v="317"/>
    <s v="Accounts Payable"/>
    <x v="0"/>
    <n v="3724.93"/>
    <s v="002"/>
  </r>
  <r>
    <s v="MAY-26"/>
    <x v="2"/>
    <s v="50000"/>
    <x v="4"/>
    <s v="UNC P/R - Regular"/>
    <s v="UNC P/R - Regular"/>
    <s v="317"/>
    <s v="Accounts Payable"/>
    <x v="0"/>
    <n v="5580.44"/>
    <s v="002"/>
  </r>
  <r>
    <s v="APR-26"/>
    <x v="2"/>
    <s v="50000"/>
    <x v="4"/>
    <s v="UNC P/R - Regular"/>
    <s v="UNC P/R - Regular"/>
    <s v="316"/>
    <s v="Payroll"/>
    <x v="0"/>
    <n v="1188.52"/>
    <s v="002"/>
  </r>
  <r>
    <s v="FEB-26"/>
    <x v="2"/>
    <s v="50000"/>
    <x v="4"/>
    <s v="UNC P/R - Regular"/>
    <s v="UNC P/R - Regular"/>
    <s v="316"/>
    <s v="Payroll"/>
    <x v="0"/>
    <n v="1200.0999999999999"/>
    <s v="002"/>
  </r>
  <r>
    <s v="JAN-26"/>
    <x v="2"/>
    <s v="50000"/>
    <x v="4"/>
    <s v="UNC P/R - Regular"/>
    <s v="UNC P/R - Regular"/>
    <s v="316"/>
    <s v="Payroll"/>
    <x v="0"/>
    <n v="872.8"/>
    <s v="002"/>
  </r>
  <r>
    <s v="JUN-26"/>
    <x v="2"/>
    <s v="50000"/>
    <x v="4"/>
    <s v="UNC P/R - Regular"/>
    <s v="UNC P/R - Regular"/>
    <s v="316"/>
    <s v="Payroll"/>
    <x v="0"/>
    <n v="1471.49"/>
    <s v="002"/>
  </r>
  <r>
    <s v="MAR-26"/>
    <x v="2"/>
    <s v="50000"/>
    <x v="4"/>
    <s v="UNC P/R - Regular"/>
    <s v="UNC P/R - Regular"/>
    <s v="316"/>
    <s v="Payroll"/>
    <x v="0"/>
    <n v="477.99"/>
    <s v="002"/>
  </r>
  <r>
    <s v="MAY-26"/>
    <x v="2"/>
    <s v="50000"/>
    <x v="4"/>
    <s v="UNC P/R - Regular"/>
    <s v="UNC P/R - Regular"/>
    <s v="316"/>
    <s v="Payroll"/>
    <x v="0"/>
    <n v="2603.42"/>
    <s v="002"/>
  </r>
  <r>
    <s v="APR-26"/>
    <x v="2"/>
    <s v="50000"/>
    <x v="4"/>
    <s v="UNC P/R - Regular"/>
    <s v="UNC P/R - Regular"/>
    <s v="306"/>
    <s v="Energy Settlements"/>
    <x v="0"/>
    <n v="4854.8999999999996"/>
    <s v="002"/>
  </r>
  <r>
    <s v="FEB-26"/>
    <x v="2"/>
    <s v="50000"/>
    <x v="4"/>
    <s v="UNC P/R - Regular"/>
    <s v="UNC P/R - Regular"/>
    <s v="306"/>
    <s v="Energy Settlements"/>
    <x v="0"/>
    <n v="4866.93"/>
    <s v="002"/>
  </r>
  <r>
    <s v="JAN-26"/>
    <x v="2"/>
    <s v="50000"/>
    <x v="4"/>
    <s v="UNC P/R - Regular"/>
    <s v="UNC P/R - Regular"/>
    <s v="306"/>
    <s v="Energy Settlements"/>
    <x v="0"/>
    <n v="4642.2"/>
    <s v="002"/>
  </r>
  <r>
    <s v="JUN-26"/>
    <x v="2"/>
    <s v="50000"/>
    <x v="4"/>
    <s v="UNC P/R - Regular"/>
    <s v="UNC P/R - Regular"/>
    <s v="306"/>
    <s v="Energy Settlements"/>
    <x v="0"/>
    <n v="4960.1899999999996"/>
    <s v="002"/>
  </r>
  <r>
    <s v="MAR-26"/>
    <x v="2"/>
    <s v="50000"/>
    <x v="4"/>
    <s v="UNC P/R - Regular"/>
    <s v="UNC P/R - Regular"/>
    <s v="306"/>
    <s v="Energy Settlements"/>
    <x v="0"/>
    <n v="6403.1"/>
    <s v="002"/>
  </r>
  <r>
    <s v="MAY-26"/>
    <x v="2"/>
    <s v="50000"/>
    <x v="4"/>
    <s v="UNC P/R - Regular"/>
    <s v="UNC P/R - Regular"/>
    <s v="306"/>
    <s v="Energy Settlements"/>
    <x v="0"/>
    <n v="7151.76"/>
    <s v="002"/>
  </r>
  <r>
    <s v="APR-26"/>
    <x v="2"/>
    <s v="50000"/>
    <x v="4"/>
    <s v="UNC P/R - Regular"/>
    <s v="UNC P/R - Regular"/>
    <s v="300"/>
    <s v="CFO Adm"/>
    <x v="0"/>
    <n v="1815.04"/>
    <s v="002"/>
  </r>
  <r>
    <s v="FEB-26"/>
    <x v="2"/>
    <s v="50000"/>
    <x v="4"/>
    <s v="UNC P/R - Regular"/>
    <s v="UNC P/R - Regular"/>
    <s v="300"/>
    <s v="CFO Adm"/>
    <x v="0"/>
    <n v="904.25"/>
    <s v="002"/>
  </r>
  <r>
    <s v="JAN-26"/>
    <x v="2"/>
    <s v="50000"/>
    <x v="4"/>
    <s v="UNC P/R - Regular"/>
    <s v="UNC P/R - Regular"/>
    <s v="300"/>
    <s v="CFO Adm"/>
    <x v="0"/>
    <n v="941.71"/>
    <s v="002"/>
  </r>
  <r>
    <s v="JUN-26"/>
    <x v="2"/>
    <s v="50000"/>
    <x v="4"/>
    <s v="UNC P/R - Regular"/>
    <s v="UNC P/R - Regular"/>
    <s v="300"/>
    <s v="CFO Adm"/>
    <x v="0"/>
    <n v="1959.71"/>
    <s v="002"/>
  </r>
  <r>
    <s v="MAR-26"/>
    <x v="2"/>
    <s v="50000"/>
    <x v="4"/>
    <s v="UNC P/R - Regular"/>
    <s v="UNC P/R - Regular"/>
    <s v="300"/>
    <s v="CFO Adm"/>
    <x v="0"/>
    <n v="397.07"/>
    <s v="002"/>
  </r>
  <r>
    <s v="MAY-26"/>
    <x v="2"/>
    <s v="50000"/>
    <x v="4"/>
    <s v="UNC P/R - Regular"/>
    <s v="UNC P/R - Regular"/>
    <s v="300"/>
    <s v="CFO Adm"/>
    <x v="0"/>
    <n v="2239.92"/>
    <s v="002"/>
  </r>
  <r>
    <s v="APR-26"/>
    <x v="2"/>
    <s v="50000"/>
    <x v="4"/>
    <s v="UNC P/R - Regular"/>
    <s v="UNC P/R - Regular"/>
    <s v="244"/>
    <s v="Customer Analytics"/>
    <x v="0"/>
    <n v="314.27999999999997"/>
    <s v="002"/>
  </r>
  <r>
    <s v="FEB-26"/>
    <x v="2"/>
    <s v="50000"/>
    <x v="4"/>
    <s v="UNC P/R - Regular"/>
    <s v="UNC P/R - Regular"/>
    <s v="244"/>
    <s v="Customer Analytics"/>
    <x v="0"/>
    <n v="3509.52"/>
    <s v="002"/>
  </r>
  <r>
    <s v="JAN-26"/>
    <x v="2"/>
    <s v="50000"/>
    <x v="4"/>
    <s v="UNC P/R - Regular"/>
    <s v="UNC P/R - Regular"/>
    <s v="244"/>
    <s v="Customer Analytics"/>
    <x v="0"/>
    <n v="2677.53"/>
    <s v="002"/>
  </r>
  <r>
    <s v="JUN-26"/>
    <x v="2"/>
    <s v="50000"/>
    <x v="4"/>
    <s v="UNC P/R - Regular"/>
    <s v="UNC P/R - Regular"/>
    <s v="244"/>
    <s v="Customer Analytics"/>
    <x v="0"/>
    <n v="115.4"/>
    <s v="002"/>
  </r>
  <r>
    <s v="MAR-26"/>
    <x v="2"/>
    <s v="50000"/>
    <x v="4"/>
    <s v="UNC P/R - Regular"/>
    <s v="UNC P/R - Regular"/>
    <s v="244"/>
    <s v="Customer Analytics"/>
    <x v="0"/>
    <n v="1513.78"/>
    <s v="002"/>
  </r>
  <r>
    <s v="MAY-26"/>
    <x v="2"/>
    <s v="50000"/>
    <x v="4"/>
    <s v="UNC P/R - Regular"/>
    <s v="UNC P/R - Regular"/>
    <s v="244"/>
    <s v="Customer Analytics"/>
    <x v="0"/>
    <n v="322.26"/>
    <s v="002"/>
  </r>
  <r>
    <s v="APR-26"/>
    <x v="2"/>
    <s v="50000"/>
    <x v="4"/>
    <s v="UNC P/R - Regular"/>
    <s v="UNC P/R - Regular"/>
    <s v="210"/>
    <s v="Employee &amp; Labor Relations"/>
    <x v="0"/>
    <n v="333.18"/>
    <s v="002"/>
  </r>
  <r>
    <s v="FEB-26"/>
    <x v="2"/>
    <s v="50000"/>
    <x v="4"/>
    <s v="UNC P/R - Regular"/>
    <s v="UNC P/R - Regular"/>
    <s v="210"/>
    <s v="Employee &amp; Labor Relations"/>
    <x v="0"/>
    <n v="201.93"/>
    <s v="002"/>
  </r>
  <r>
    <s v="JAN-26"/>
    <x v="2"/>
    <s v="50000"/>
    <x v="4"/>
    <s v="UNC P/R - Regular"/>
    <s v="UNC P/R - Regular"/>
    <s v="210"/>
    <s v="Employee &amp; Labor Relations"/>
    <x v="0"/>
    <n v="67.31"/>
    <s v="002"/>
  </r>
  <r>
    <s v="JUN-26"/>
    <x v="2"/>
    <s v="50000"/>
    <x v="4"/>
    <s v="UNC P/R - Regular"/>
    <s v="UNC P/R - Regular"/>
    <s v="210"/>
    <s v="Employee &amp; Labor Relations"/>
    <x v="0"/>
    <n v="370.2"/>
    <s v="002"/>
  </r>
  <r>
    <s v="MAR-26"/>
    <x v="2"/>
    <s v="50000"/>
    <x v="4"/>
    <s v="UNC P/R - Regular"/>
    <s v="UNC P/R - Regular"/>
    <s v="210"/>
    <s v="Employee &amp; Labor Relations"/>
    <x v="0"/>
    <n v="319.72000000000003"/>
    <s v="002"/>
  </r>
  <r>
    <s v="MAY-26"/>
    <x v="2"/>
    <s v="50000"/>
    <x v="4"/>
    <s v="UNC P/R - Regular"/>
    <s v="UNC P/R - Regular"/>
    <s v="210"/>
    <s v="Employee &amp; Labor Relations"/>
    <x v="0"/>
    <n v="4611.0600000000004"/>
    <s v="002"/>
  </r>
  <r>
    <s v="APR-26"/>
    <x v="2"/>
    <s v="50000"/>
    <x v="4"/>
    <s v="UNC P/R - Regular"/>
    <s v="UNC P/R - Regular"/>
    <s v="209"/>
    <s v="Compensation &amp; Benefits"/>
    <x v="0"/>
    <n v="3146.71"/>
    <s v="002"/>
  </r>
  <r>
    <s v="FEB-26"/>
    <x v="2"/>
    <s v="50000"/>
    <x v="4"/>
    <s v="UNC P/R - Regular"/>
    <s v="UNC P/R - Regular"/>
    <s v="209"/>
    <s v="Compensation &amp; Benefits"/>
    <x v="0"/>
    <n v="2575.9699999999998"/>
    <s v="002"/>
  </r>
  <r>
    <s v="JAN-26"/>
    <x v="2"/>
    <s v="50000"/>
    <x v="4"/>
    <s v="UNC P/R - Regular"/>
    <s v="UNC P/R - Regular"/>
    <s v="209"/>
    <s v="Compensation &amp; Benefits"/>
    <x v="0"/>
    <n v="1083.6500000000001"/>
    <s v="002"/>
  </r>
  <r>
    <s v="JUN-26"/>
    <x v="2"/>
    <s v="50000"/>
    <x v="4"/>
    <s v="UNC P/R - Regular"/>
    <s v="UNC P/R - Regular"/>
    <s v="209"/>
    <s v="Compensation &amp; Benefits"/>
    <x v="0"/>
    <n v="2985.63"/>
    <s v="002"/>
  </r>
  <r>
    <s v="MAR-26"/>
    <x v="2"/>
    <s v="50000"/>
    <x v="4"/>
    <s v="UNC P/R - Regular"/>
    <s v="UNC P/R - Regular"/>
    <s v="209"/>
    <s v="Compensation &amp; Benefits"/>
    <x v="0"/>
    <n v="3243.55"/>
    <s v="002"/>
  </r>
  <r>
    <s v="MAY-26"/>
    <x v="2"/>
    <s v="50000"/>
    <x v="4"/>
    <s v="UNC P/R - Regular"/>
    <s v="UNC P/R - Regular"/>
    <s v="209"/>
    <s v="Compensation &amp; Benefits"/>
    <x v="0"/>
    <n v="5729.87"/>
    <s v="002"/>
  </r>
  <r>
    <s v="APR-26"/>
    <x v="2"/>
    <s v="50000"/>
    <x v="4"/>
    <s v="UNC P/R - Regular"/>
    <s v="UNC P/R - Regular"/>
    <s v="193"/>
    <s v="Energy Delivery Environmental"/>
    <x v="0"/>
    <n v="4535.3599999999997"/>
    <s v="002"/>
  </r>
  <r>
    <s v="FEB-26"/>
    <x v="2"/>
    <s v="50000"/>
    <x v="4"/>
    <s v="UNC P/R - Regular"/>
    <s v="UNC P/R - Regular"/>
    <s v="193"/>
    <s v="Energy Delivery Environmental"/>
    <x v="0"/>
    <n v="3510.26"/>
    <s v="002"/>
  </r>
  <r>
    <s v="JAN-26"/>
    <x v="2"/>
    <s v="50000"/>
    <x v="4"/>
    <s v="UNC P/R - Regular"/>
    <s v="UNC P/R - Regular"/>
    <s v="193"/>
    <s v="Energy Delivery Environmental"/>
    <x v="0"/>
    <n v="2800.93"/>
    <s v="002"/>
  </r>
  <r>
    <s v="JUN-26"/>
    <x v="2"/>
    <s v="50000"/>
    <x v="4"/>
    <s v="UNC P/R - Regular"/>
    <s v="UNC P/R - Regular"/>
    <s v="193"/>
    <s v="Energy Delivery Environmental"/>
    <x v="0"/>
    <n v="3363.36"/>
    <s v="002"/>
  </r>
  <r>
    <s v="MAR-26"/>
    <x v="2"/>
    <s v="50000"/>
    <x v="4"/>
    <s v="UNC P/R - Regular"/>
    <s v="UNC P/R - Regular"/>
    <s v="193"/>
    <s v="Energy Delivery Environmental"/>
    <x v="0"/>
    <n v="4476.12"/>
    <s v="002"/>
  </r>
  <r>
    <s v="MAY-26"/>
    <x v="2"/>
    <s v="50000"/>
    <x v="4"/>
    <s v="UNC P/R - Regular"/>
    <s v="UNC P/R - Regular"/>
    <s v="193"/>
    <s v="Energy Delivery Environmental"/>
    <x v="0"/>
    <n v="6974.27"/>
    <s v="002"/>
  </r>
  <r>
    <s v="APR-26"/>
    <x v="2"/>
    <s v="50000"/>
    <x v="4"/>
    <s v="UNC P/R - Regular"/>
    <s v="UNC P/R - Regular"/>
    <s v="160"/>
    <s v="Legal"/>
    <x v="0"/>
    <n v="1051.67"/>
    <s v="002"/>
  </r>
  <r>
    <s v="FEB-26"/>
    <x v="2"/>
    <s v="50000"/>
    <x v="4"/>
    <s v="UNC P/R - Regular"/>
    <s v="UNC P/R - Regular"/>
    <s v="160"/>
    <s v="Legal"/>
    <x v="0"/>
    <n v="1302.8900000000001"/>
    <s v="002"/>
  </r>
  <r>
    <s v="JAN-26"/>
    <x v="2"/>
    <s v="50000"/>
    <x v="4"/>
    <s v="UNC P/R - Regular"/>
    <s v="UNC P/R - Regular"/>
    <s v="160"/>
    <s v="Legal"/>
    <x v="0"/>
    <n v="336.54"/>
    <s v="002"/>
  </r>
  <r>
    <s v="JUN-26"/>
    <x v="2"/>
    <s v="50000"/>
    <x v="4"/>
    <s v="UNC P/R - Regular"/>
    <s v="UNC P/R - Regular"/>
    <s v="160"/>
    <s v="Legal"/>
    <x v="0"/>
    <n v="2462.25"/>
    <s v="002"/>
  </r>
  <r>
    <s v="MAR-26"/>
    <x v="2"/>
    <s v="50000"/>
    <x v="4"/>
    <s v="UNC P/R - Regular"/>
    <s v="UNC P/R - Regular"/>
    <s v="160"/>
    <s v="Legal"/>
    <x v="0"/>
    <n v="2049.1799999999998"/>
    <s v="002"/>
  </r>
  <r>
    <s v="MAY-26"/>
    <x v="2"/>
    <s v="50000"/>
    <x v="4"/>
    <s v="UNC P/R - Regular"/>
    <s v="UNC P/R - Regular"/>
    <s v="160"/>
    <s v="Legal"/>
    <x v="0"/>
    <n v="2873.68"/>
    <s v="002"/>
  </r>
  <r>
    <s v="APR-26"/>
    <x v="2"/>
    <s v="50000"/>
    <x v="4"/>
    <s v="UNC P/R - Regular"/>
    <s v="UNC P/R - Regular"/>
    <s v="140"/>
    <s v="Regulatory Counsel"/>
    <x v="0"/>
    <n v="1342.29"/>
    <s v="002"/>
  </r>
  <r>
    <s v="FEB-26"/>
    <x v="2"/>
    <s v="50000"/>
    <x v="4"/>
    <s v="UNC P/R - Regular"/>
    <s v="UNC P/R - Regular"/>
    <s v="140"/>
    <s v="Regulatory Counsel"/>
    <x v="0"/>
    <n v="3227.17"/>
    <s v="002"/>
  </r>
  <r>
    <s v="JAN-26"/>
    <x v="2"/>
    <s v="50000"/>
    <x v="4"/>
    <s v="UNC P/R - Regular"/>
    <s v="UNC P/R - Regular"/>
    <s v="140"/>
    <s v="Regulatory Counsel"/>
    <x v="0"/>
    <n v="3789.67"/>
    <s v="002"/>
  </r>
  <r>
    <s v="JUN-26"/>
    <x v="2"/>
    <s v="50000"/>
    <x v="4"/>
    <s v="UNC P/R - Regular"/>
    <s v="UNC P/R - Regular"/>
    <s v="140"/>
    <s v="Regulatory Counsel"/>
    <x v="0"/>
    <n v="2935.37"/>
    <s v="002"/>
  </r>
  <r>
    <s v="MAR-26"/>
    <x v="2"/>
    <s v="50000"/>
    <x v="4"/>
    <s v="UNC P/R - Regular"/>
    <s v="UNC P/R - Regular"/>
    <s v="140"/>
    <s v="Regulatory Counsel"/>
    <x v="0"/>
    <n v="2160.2199999999998"/>
    <s v="002"/>
  </r>
  <r>
    <s v="MAY-26"/>
    <x v="2"/>
    <s v="50000"/>
    <x v="4"/>
    <s v="UNC P/R - Regular"/>
    <s v="UNC P/R - Regular"/>
    <s v="140"/>
    <s v="Regulatory Counsel"/>
    <x v="0"/>
    <n v="1790.75"/>
    <s v="002"/>
  </r>
  <r>
    <s v="APR-26"/>
    <x v="2"/>
    <s v="50000"/>
    <x v="5"/>
    <s v="UNC P/R - Overtime"/>
    <s v="UNC P/R - Overtime"/>
    <s v="589"/>
    <s v="UNSG AZ Gas IT Support"/>
    <x v="0"/>
    <n v="331.73"/>
    <s v="032"/>
  </r>
  <r>
    <s v="FEB-26"/>
    <x v="2"/>
    <s v="50000"/>
    <x v="5"/>
    <s v="UNC P/R - Overtime"/>
    <s v="UNC P/R - Overtime"/>
    <s v="518"/>
    <s v="UNSE Mohave Electric IS"/>
    <x v="0"/>
    <n v="41"/>
    <s v="033"/>
  </r>
  <r>
    <s v="JAN-26"/>
    <x v="2"/>
    <s v="50000"/>
    <x v="5"/>
    <s v="UNC P/R - Overtime"/>
    <s v="UNC P/R - Overtime"/>
    <s v="518"/>
    <s v="UNSE Mohave Electric IS"/>
    <x v="0"/>
    <n v="122.99"/>
    <s v="033"/>
  </r>
  <r>
    <s v="APR-26"/>
    <x v="2"/>
    <s v="50000"/>
    <x v="5"/>
    <s v="UNC P/R - Overtime"/>
    <s v="UNC P/R - Overtime"/>
    <s v="317"/>
    <s v="Accounts Payable"/>
    <x v="0"/>
    <n v="12.25"/>
    <s v="002"/>
  </r>
  <r>
    <s v="JAN-26"/>
    <x v="2"/>
    <s v="50000"/>
    <x v="5"/>
    <s v="UNC P/R - Overtime"/>
    <s v="UNC P/R - Overtime"/>
    <s v="317"/>
    <s v="Accounts Payable"/>
    <x v="0"/>
    <n v="8.0500000000000007"/>
    <s v="002"/>
  </r>
  <r>
    <s v="APR-26"/>
    <x v="2"/>
    <s v="50000"/>
    <x v="5"/>
    <s v="UNC P/R - Overtime"/>
    <s v="UNC P/R - Overtime"/>
    <s v="306"/>
    <s v="Energy Settlements"/>
    <x v="0"/>
    <n v="219.36"/>
    <s v="002"/>
  </r>
  <r>
    <s v="FEB-26"/>
    <x v="2"/>
    <s v="50000"/>
    <x v="5"/>
    <s v="UNC P/R - Overtime"/>
    <s v="UNC P/R - Overtime"/>
    <s v="306"/>
    <s v="Energy Settlements"/>
    <x v="0"/>
    <n v="108.05"/>
    <s v="002"/>
  </r>
  <r>
    <s v="JAN-26"/>
    <x v="2"/>
    <s v="50000"/>
    <x v="5"/>
    <s v="UNC P/R - Overtime"/>
    <s v="UNC P/R - Overtime"/>
    <s v="306"/>
    <s v="Energy Settlements"/>
    <x v="0"/>
    <n v="108.06"/>
    <s v="002"/>
  </r>
  <r>
    <s v="JUN-26"/>
    <x v="2"/>
    <s v="50000"/>
    <x v="5"/>
    <s v="UNC P/R - Overtime"/>
    <s v="UNC P/R - Overtime"/>
    <s v="306"/>
    <s v="Energy Settlements"/>
    <x v="0"/>
    <n v="109.68"/>
    <s v="002"/>
  </r>
  <r>
    <s v="MAR-26"/>
    <x v="2"/>
    <s v="50000"/>
    <x v="5"/>
    <s v="UNC P/R - Overtime"/>
    <s v="UNC P/R - Overtime"/>
    <s v="306"/>
    <s v="Energy Settlements"/>
    <x v="0"/>
    <n v="54.84"/>
    <s v="002"/>
  </r>
  <r>
    <s v="MAY-26"/>
    <x v="2"/>
    <s v="50000"/>
    <x v="5"/>
    <s v="UNC P/R - Overtime"/>
    <s v="UNC P/R - Overtime"/>
    <s v="306"/>
    <s v="Energy Settlements"/>
    <x v="0"/>
    <n v="191.94"/>
    <s v="002"/>
  </r>
  <r>
    <s v="APR-26"/>
    <x v="2"/>
    <s v="50000"/>
    <x v="6"/>
    <s v="UNC P/R - Accruals"/>
    <s v="UNC P/R - Accruals"/>
    <s v="955"/>
    <s v="Supply Side Planning"/>
    <x v="0"/>
    <n v="1778.41"/>
    <s v="002"/>
  </r>
  <r>
    <s v="FEB-26"/>
    <x v="2"/>
    <s v="50000"/>
    <x v="6"/>
    <s v="UNC P/R - Accruals"/>
    <s v="UNC P/R - Accruals"/>
    <s v="955"/>
    <s v="Supply Side Planning"/>
    <x v="0"/>
    <n v="1920.1"/>
    <s v="002"/>
  </r>
  <r>
    <s v="JAN-26"/>
    <x v="2"/>
    <s v="50000"/>
    <x v="6"/>
    <s v="UNC P/R - Accruals"/>
    <s v="UNC P/R - Accruals"/>
    <s v="955"/>
    <s v="Supply Side Planning"/>
    <x v="0"/>
    <n v="1532.7"/>
    <s v="002"/>
  </r>
  <r>
    <s v="JUN-26"/>
    <x v="2"/>
    <s v="50000"/>
    <x v="6"/>
    <s v="UNC P/R - Accruals"/>
    <s v="UNC P/R - Accruals"/>
    <s v="955"/>
    <s v="Supply Side Planning"/>
    <x v="0"/>
    <n v="2563.2600000000002"/>
    <s v="002"/>
  </r>
  <r>
    <s v="MAR-26"/>
    <x v="2"/>
    <s v="50000"/>
    <x v="6"/>
    <s v="UNC P/R - Accruals"/>
    <s v="UNC P/R - Accruals"/>
    <s v="955"/>
    <s v="Supply Side Planning"/>
    <x v="0"/>
    <n v="-1013.04"/>
    <s v="002"/>
  </r>
  <r>
    <s v="MAY-26"/>
    <x v="2"/>
    <s v="50000"/>
    <x v="6"/>
    <s v="UNC P/R - Accruals"/>
    <s v="UNC P/R - Accruals"/>
    <s v="955"/>
    <s v="Supply Side Planning"/>
    <x v="0"/>
    <n v="-5646.53"/>
    <s v="002"/>
  </r>
  <r>
    <s v="APR-26"/>
    <x v="2"/>
    <s v="50000"/>
    <x v="6"/>
    <s v="UNC P/R - Accruals"/>
    <s v="UNC P/R - Accruals"/>
    <s v="850"/>
    <s v="Fuels Management"/>
    <x v="0"/>
    <n v="648.49"/>
    <s v="002"/>
  </r>
  <r>
    <s v="FEB-26"/>
    <x v="2"/>
    <s v="50000"/>
    <x v="6"/>
    <s v="UNC P/R - Accruals"/>
    <s v="UNC P/R - Accruals"/>
    <s v="850"/>
    <s v="Fuels Management"/>
    <x v="0"/>
    <n v="167.27"/>
    <s v="002"/>
  </r>
  <r>
    <s v="JAN-26"/>
    <x v="2"/>
    <s v="50000"/>
    <x v="6"/>
    <s v="UNC P/R - Accruals"/>
    <s v="UNC P/R - Accruals"/>
    <s v="850"/>
    <s v="Fuels Management"/>
    <x v="0"/>
    <n v="484.86"/>
    <s v="002"/>
  </r>
  <r>
    <s v="JUN-26"/>
    <x v="2"/>
    <s v="50000"/>
    <x v="6"/>
    <s v="UNC P/R - Accruals"/>
    <s v="UNC P/R - Accruals"/>
    <s v="850"/>
    <s v="Fuels Management"/>
    <x v="0"/>
    <n v="338.96"/>
    <s v="002"/>
  </r>
  <r>
    <s v="MAR-26"/>
    <x v="2"/>
    <s v="50000"/>
    <x v="6"/>
    <s v="UNC P/R - Accruals"/>
    <s v="UNC P/R - Accruals"/>
    <s v="850"/>
    <s v="Fuels Management"/>
    <x v="0"/>
    <n v="39.369999999999997"/>
    <s v="002"/>
  </r>
  <r>
    <s v="MAY-26"/>
    <x v="2"/>
    <s v="50000"/>
    <x v="6"/>
    <s v="UNC P/R - Accruals"/>
    <s v="UNC P/R - Accruals"/>
    <s v="850"/>
    <s v="Fuels Management"/>
    <x v="0"/>
    <n v="-936.63"/>
    <s v="002"/>
  </r>
  <r>
    <s v="APR-26"/>
    <x v="2"/>
    <s v="50000"/>
    <x v="6"/>
    <s v="UNC P/R - Accruals"/>
    <s v="UNC P/R - Accruals"/>
    <s v="824"/>
    <s v="Land Resources"/>
    <x v="0"/>
    <n v="200.24"/>
    <s v="002"/>
  </r>
  <r>
    <s v="MAY-26"/>
    <x v="2"/>
    <s v="50000"/>
    <x v="6"/>
    <s v="UNC P/R - Accruals"/>
    <s v="UNC P/R - Accruals"/>
    <s v="824"/>
    <s v="Land Resources"/>
    <x v="0"/>
    <n v="-200.24"/>
    <s v="002"/>
  </r>
  <r>
    <s v="APR-26"/>
    <x v="2"/>
    <s v="50000"/>
    <x v="6"/>
    <s v="UNC P/R - Accruals"/>
    <s v="UNC P/R - Accruals"/>
    <s v="805"/>
    <s v="Corp Environmental Services"/>
    <x v="0"/>
    <n v="403.43"/>
    <s v="002"/>
  </r>
  <r>
    <s v="FEB-26"/>
    <x v="2"/>
    <s v="50000"/>
    <x v="6"/>
    <s v="UNC P/R - Accruals"/>
    <s v="UNC P/R - Accruals"/>
    <s v="805"/>
    <s v="Corp Environmental Services"/>
    <x v="0"/>
    <n v="-457.61"/>
    <s v="002"/>
  </r>
  <r>
    <s v="JAN-26"/>
    <x v="2"/>
    <s v="50000"/>
    <x v="6"/>
    <s v="UNC P/R - Accruals"/>
    <s v="UNC P/R - Accruals"/>
    <s v="805"/>
    <s v="Corp Environmental Services"/>
    <x v="0"/>
    <n v="358.06"/>
    <s v="002"/>
  </r>
  <r>
    <s v="JUN-26"/>
    <x v="2"/>
    <s v="50000"/>
    <x v="6"/>
    <s v="UNC P/R - Accruals"/>
    <s v="UNC P/R - Accruals"/>
    <s v="805"/>
    <s v="Corp Environmental Services"/>
    <x v="0"/>
    <n v="-74.3"/>
    <s v="002"/>
  </r>
  <r>
    <s v="MAR-26"/>
    <x v="2"/>
    <s v="50000"/>
    <x v="6"/>
    <s v="UNC P/R - Accruals"/>
    <s v="UNC P/R - Accruals"/>
    <s v="805"/>
    <s v="Corp Environmental Services"/>
    <x v="0"/>
    <n v="-118.08"/>
    <s v="002"/>
  </r>
  <r>
    <s v="MAY-26"/>
    <x v="2"/>
    <s v="50000"/>
    <x v="6"/>
    <s v="UNC P/R - Accruals"/>
    <s v="UNC P/R - Accruals"/>
    <s v="805"/>
    <s v="Corp Environmental Services"/>
    <x v="0"/>
    <n v="-352.25"/>
    <s v="002"/>
  </r>
  <r>
    <s v="APR-26"/>
    <x v="2"/>
    <s v="50000"/>
    <x v="6"/>
    <s v="UNC P/R - Accruals"/>
    <s v="UNC P/R - Accruals"/>
    <s v="589"/>
    <s v="UNSG AZ Gas IT Support"/>
    <x v="0"/>
    <n v="743.06"/>
    <s v="032"/>
  </r>
  <r>
    <s v="MAY-26"/>
    <x v="2"/>
    <s v="50000"/>
    <x v="6"/>
    <s v="UNC P/R - Accruals"/>
    <s v="UNC P/R - Accruals"/>
    <s v="589"/>
    <s v="UNSG AZ Gas IT Support"/>
    <x v="0"/>
    <n v="-743.06"/>
    <s v="032"/>
  </r>
  <r>
    <s v="APR-26"/>
    <x v="2"/>
    <s v="50000"/>
    <x v="6"/>
    <s v="UNC P/R - Accruals"/>
    <s v="UNC P/R - Accruals"/>
    <s v="550"/>
    <s v="UNSG Arizona Gas Admin"/>
    <x v="0"/>
    <n v="-658.33"/>
    <s v="032"/>
  </r>
  <r>
    <s v="FEB-26"/>
    <x v="2"/>
    <s v="50000"/>
    <x v="6"/>
    <s v="UNC P/R - Accruals"/>
    <s v="UNC P/R - Accruals"/>
    <s v="550"/>
    <s v="UNSG Arizona Gas Admin"/>
    <x v="0"/>
    <n v="-477.55"/>
    <s v="032"/>
  </r>
  <r>
    <s v="JAN-26"/>
    <x v="2"/>
    <s v="50000"/>
    <x v="6"/>
    <s v="UNC P/R - Accruals"/>
    <s v="UNC P/R - Accruals"/>
    <s v="550"/>
    <s v="UNSG Arizona Gas Admin"/>
    <x v="0"/>
    <n v="1339.28"/>
    <s v="032"/>
  </r>
  <r>
    <s v="JUN-26"/>
    <x v="2"/>
    <s v="50000"/>
    <x v="6"/>
    <s v="UNC P/R - Accruals"/>
    <s v="UNC P/R - Accruals"/>
    <s v="550"/>
    <s v="UNSG Arizona Gas Admin"/>
    <x v="0"/>
    <n v="361.5"/>
    <s v="032"/>
  </r>
  <r>
    <s v="MAR-26"/>
    <x v="2"/>
    <s v="50000"/>
    <x v="6"/>
    <s v="UNC P/R - Accruals"/>
    <s v="UNC P/R - Accruals"/>
    <s v="550"/>
    <s v="UNSG Arizona Gas Admin"/>
    <x v="0"/>
    <n v="1329.65"/>
    <s v="032"/>
  </r>
  <r>
    <s v="MAY-26"/>
    <x v="2"/>
    <s v="50000"/>
    <x v="6"/>
    <s v="UNC P/R - Accruals"/>
    <s v="UNC P/R - Accruals"/>
    <s v="550"/>
    <s v="UNSG Arizona Gas Admin"/>
    <x v="0"/>
    <n v="-1234.57"/>
    <s v="032"/>
  </r>
  <r>
    <s v="APR-26"/>
    <x v="2"/>
    <s v="50000"/>
    <x v="6"/>
    <m/>
    <s v="UNC P/R - Accruals"/>
    <s v="542"/>
    <s v="UNSE Gila River Plant"/>
    <x v="0"/>
    <n v="308.51"/>
    <s v="033"/>
  </r>
  <r>
    <s v="FEB-26"/>
    <x v="2"/>
    <s v="50000"/>
    <x v="6"/>
    <m/>
    <s v="UNC P/R - Accruals"/>
    <s v="542"/>
    <s v="UNSE Gila River Plant"/>
    <x v="0"/>
    <n v="-15.72"/>
    <s v="033"/>
  </r>
  <r>
    <s v="JAN-26"/>
    <x v="2"/>
    <s v="50000"/>
    <x v="6"/>
    <m/>
    <s v="UNC P/R - Accruals"/>
    <s v="542"/>
    <s v="UNSE Gila River Plant"/>
    <x v="0"/>
    <n v="1094.75"/>
    <s v="033"/>
  </r>
  <r>
    <s v="JUN-26"/>
    <x v="2"/>
    <s v="50000"/>
    <x v="6"/>
    <m/>
    <s v="UNC P/R - Accruals"/>
    <s v="542"/>
    <s v="UNSE Gila River Plant"/>
    <x v="0"/>
    <n v="488.37"/>
    <s v="033"/>
  </r>
  <r>
    <s v="MAR-26"/>
    <x v="2"/>
    <s v="50000"/>
    <x v="6"/>
    <m/>
    <s v="UNC P/R - Accruals"/>
    <s v="542"/>
    <s v="UNSE Gila River Plant"/>
    <x v="0"/>
    <n v="360.67"/>
    <s v="033"/>
  </r>
  <r>
    <s v="MAY-26"/>
    <x v="2"/>
    <s v="50000"/>
    <x v="6"/>
    <m/>
    <s v="UNC P/R - Accruals"/>
    <s v="542"/>
    <s v="UNSE Gila River Plant"/>
    <x v="0"/>
    <n v="-1560.97"/>
    <s v="033"/>
  </r>
  <r>
    <s v="JUN-26"/>
    <x v="2"/>
    <s v="50000"/>
    <x v="6"/>
    <s v="UNC P/R - Accruals"/>
    <s v="UNC P/R - Accruals"/>
    <s v="537"/>
    <s v="UNSE Billing"/>
    <x v="0"/>
    <n v="2584.4299999999998"/>
    <s v="033"/>
  </r>
  <r>
    <s v="APR-26"/>
    <x v="2"/>
    <s v="50000"/>
    <x v="6"/>
    <s v="UNC P/R - Accruals"/>
    <s v="UNC P/R - Accruals"/>
    <s v="526"/>
    <s v="UNSE Santa Cruz Electric Mgmt"/>
    <x v="0"/>
    <n v="-2041.37"/>
    <s v="033"/>
  </r>
  <r>
    <s v="FEB-26"/>
    <x v="2"/>
    <s v="50000"/>
    <x v="6"/>
    <s v="UNC P/R - Accruals"/>
    <s v="UNC P/R - Accruals"/>
    <s v="526"/>
    <s v="UNSE Santa Cruz Electric Mgmt"/>
    <x v="0"/>
    <n v="237.85"/>
    <s v="033"/>
  </r>
  <r>
    <s v="JAN-26"/>
    <x v="2"/>
    <s v="50000"/>
    <x v="6"/>
    <s v="UNC P/R - Accruals"/>
    <s v="UNC P/R - Accruals"/>
    <s v="526"/>
    <s v="UNSE Santa Cruz Electric Mgmt"/>
    <x v="0"/>
    <n v="950.97"/>
    <s v="033"/>
  </r>
  <r>
    <s v="JUN-26"/>
    <x v="2"/>
    <s v="50000"/>
    <x v="6"/>
    <s v="UNC P/R - Accruals"/>
    <s v="UNC P/R - Accruals"/>
    <s v="526"/>
    <s v="UNSE Santa Cruz Electric Mgmt"/>
    <x v="0"/>
    <n v="-27.27"/>
    <s v="033"/>
  </r>
  <r>
    <s v="MAR-26"/>
    <x v="2"/>
    <s v="50000"/>
    <x v="6"/>
    <s v="UNC P/R - Accruals"/>
    <s v="UNC P/R - Accruals"/>
    <s v="526"/>
    <s v="UNSE Santa Cruz Electric Mgmt"/>
    <x v="0"/>
    <n v="1265.26"/>
    <s v="033"/>
  </r>
  <r>
    <s v="MAY-26"/>
    <x v="2"/>
    <s v="50000"/>
    <x v="6"/>
    <s v="UNC P/R - Accruals"/>
    <s v="UNC P/R - Accruals"/>
    <s v="526"/>
    <s v="UNSE Santa Cruz Electric Mgmt"/>
    <x v="0"/>
    <n v="-1691.01"/>
    <s v="033"/>
  </r>
  <r>
    <s v="APR-26"/>
    <x v="2"/>
    <s v="50000"/>
    <x v="6"/>
    <s v="UNC P/R - Accruals"/>
    <s v="UNC P/R - Accruals"/>
    <s v="525"/>
    <s v="UNSE Moh Elect Cust Service"/>
    <x v="0"/>
    <n v="-3006.31"/>
    <s v="033"/>
  </r>
  <r>
    <s v="FEB-26"/>
    <x v="2"/>
    <s v="50000"/>
    <x v="6"/>
    <s v="UNC P/R - Accruals"/>
    <s v="UNC P/R - Accruals"/>
    <s v="525"/>
    <s v="UNSE Moh Elect Cust Service"/>
    <x v="0"/>
    <n v="173.17"/>
    <s v="033"/>
  </r>
  <r>
    <s v="JAN-26"/>
    <x v="2"/>
    <s v="50000"/>
    <x v="6"/>
    <s v="UNC P/R - Accruals"/>
    <s v="UNC P/R - Accruals"/>
    <s v="525"/>
    <s v="UNSE Moh Elect Cust Service"/>
    <x v="0"/>
    <n v="346.32"/>
    <s v="033"/>
  </r>
  <r>
    <s v="JUN-26"/>
    <x v="2"/>
    <s v="50000"/>
    <x v="6"/>
    <s v="UNC P/R - Accruals"/>
    <s v="UNC P/R - Accruals"/>
    <s v="525"/>
    <s v="UNSE Moh Elect Cust Service"/>
    <x v="0"/>
    <n v="536.84"/>
    <s v="033"/>
  </r>
  <r>
    <s v="MAR-26"/>
    <x v="2"/>
    <s v="50000"/>
    <x v="6"/>
    <s v="UNC P/R - Accruals"/>
    <s v="UNC P/R - Accruals"/>
    <s v="525"/>
    <s v="UNSE Moh Elect Cust Service"/>
    <x v="0"/>
    <n v="-283.8"/>
    <s v="033"/>
  </r>
  <r>
    <s v="MAY-26"/>
    <x v="2"/>
    <s v="50000"/>
    <x v="6"/>
    <s v="UNC P/R - Accruals"/>
    <s v="UNC P/R - Accruals"/>
    <s v="525"/>
    <s v="UNSE Moh Elect Cust Service"/>
    <x v="0"/>
    <n v="89.48"/>
    <s v="033"/>
  </r>
  <r>
    <s v="APR-26"/>
    <x v="2"/>
    <s v="50000"/>
    <x v="6"/>
    <s v="UNC P/R - Accruals"/>
    <s v="UNC P/R - Accruals"/>
    <s v="523"/>
    <s v="UNSE Lake Havasu Electric Eng"/>
    <x v="0"/>
    <n v="134.87"/>
    <s v="033"/>
  </r>
  <r>
    <s v="FEB-26"/>
    <x v="2"/>
    <s v="50000"/>
    <x v="6"/>
    <s v="UNC P/R - Accruals"/>
    <s v="UNC P/R - Accruals"/>
    <s v="523"/>
    <s v="UNSE Lake Havasu Electric Eng"/>
    <x v="0"/>
    <n v="0"/>
    <s v="033"/>
  </r>
  <r>
    <s v="JAN-26"/>
    <x v="2"/>
    <s v="50000"/>
    <x v="6"/>
    <s v="UNC P/R - Accruals"/>
    <s v="UNC P/R - Accruals"/>
    <s v="523"/>
    <s v="UNSE Lake Havasu Electric Eng"/>
    <x v="0"/>
    <n v="433.27"/>
    <s v="033"/>
  </r>
  <r>
    <s v="JUN-26"/>
    <x v="2"/>
    <s v="50000"/>
    <x v="6"/>
    <s v="UNC P/R - Accruals"/>
    <s v="UNC P/R - Accruals"/>
    <s v="523"/>
    <s v="UNSE Lake Havasu Electric Eng"/>
    <x v="0"/>
    <n v="730.47"/>
    <s v="033"/>
  </r>
  <r>
    <s v="MAR-26"/>
    <x v="2"/>
    <s v="50000"/>
    <x v="6"/>
    <s v="UNC P/R - Accruals"/>
    <s v="UNC P/R - Accruals"/>
    <s v="523"/>
    <s v="UNSE Lake Havasu Electric Eng"/>
    <x v="0"/>
    <n v="530.76"/>
    <s v="033"/>
  </r>
  <r>
    <s v="MAY-26"/>
    <x v="2"/>
    <s v="50000"/>
    <x v="6"/>
    <s v="UNC P/R - Accruals"/>
    <s v="UNC P/R - Accruals"/>
    <s v="523"/>
    <s v="UNSE Lake Havasu Electric Eng"/>
    <x v="0"/>
    <n v="-1989.14"/>
    <s v="033"/>
  </r>
  <r>
    <s v="APR-26"/>
    <x v="2"/>
    <s v="50000"/>
    <x v="6"/>
    <s v="UNC P/R - Accruals"/>
    <s v="UNC P/R - Accruals"/>
    <s v="522"/>
    <s v="UNSE Lake Havasu Elec Const"/>
    <x v="0"/>
    <n v="531.78"/>
    <s v="033"/>
  </r>
  <r>
    <s v="FEB-26"/>
    <x v="2"/>
    <s v="50000"/>
    <x v="6"/>
    <s v="UNC P/R - Accruals"/>
    <s v="UNC P/R - Accruals"/>
    <s v="522"/>
    <s v="UNSE Lake Havasu Elec Const"/>
    <x v="0"/>
    <n v="0"/>
    <s v="033"/>
  </r>
  <r>
    <s v="JAN-26"/>
    <x v="2"/>
    <s v="50000"/>
    <x v="6"/>
    <s v="UNC P/R - Accruals"/>
    <s v="UNC P/R - Accruals"/>
    <s v="522"/>
    <s v="UNSE Lake Havasu Elec Const"/>
    <x v="0"/>
    <n v="1130.3499999999999"/>
    <s v="033"/>
  </r>
  <r>
    <s v="JUN-26"/>
    <x v="2"/>
    <s v="50000"/>
    <x v="6"/>
    <s v="UNC P/R - Accruals"/>
    <s v="UNC P/R - Accruals"/>
    <s v="522"/>
    <s v="UNSE Lake Havasu Elec Const"/>
    <x v="0"/>
    <n v="611.54"/>
    <s v="033"/>
  </r>
  <r>
    <s v="MAR-26"/>
    <x v="2"/>
    <s v="50000"/>
    <x v="6"/>
    <s v="UNC P/R - Accruals"/>
    <s v="UNC P/R - Accruals"/>
    <s v="522"/>
    <s v="UNSE Lake Havasu Elec Const"/>
    <x v="0"/>
    <n v="621.70000000000005"/>
    <s v="033"/>
  </r>
  <r>
    <s v="MAY-26"/>
    <x v="2"/>
    <s v="50000"/>
    <x v="6"/>
    <s v="UNC P/R - Accruals"/>
    <s v="UNC P/R - Accruals"/>
    <s v="522"/>
    <s v="UNSE Lake Havasu Elec Const"/>
    <x v="0"/>
    <n v="-2658.9"/>
    <s v="033"/>
  </r>
  <r>
    <s v="APR-26"/>
    <x v="2"/>
    <s v="50000"/>
    <x v="6"/>
    <s v="UNC P/R - Accruals"/>
    <s v="UNC P/R - Accruals"/>
    <s v="518"/>
    <s v="UNSE Mohave Electric IS"/>
    <x v="0"/>
    <n v="-339"/>
    <s v="033"/>
  </r>
  <r>
    <s v="FEB-26"/>
    <x v="2"/>
    <s v="50000"/>
    <x v="6"/>
    <s v="UNC P/R - Accruals"/>
    <s v="UNC P/R - Accruals"/>
    <s v="518"/>
    <s v="UNSE Mohave Electric IS"/>
    <x v="0"/>
    <n v="191.31"/>
    <s v="033"/>
  </r>
  <r>
    <s v="JAN-26"/>
    <x v="2"/>
    <s v="50000"/>
    <x v="6"/>
    <s v="UNC P/R - Accruals"/>
    <s v="UNC P/R - Accruals"/>
    <s v="518"/>
    <s v="UNSE Mohave Electric IS"/>
    <x v="0"/>
    <n v="306.10000000000002"/>
    <s v="033"/>
  </r>
  <r>
    <s v="JUN-26"/>
    <x v="2"/>
    <s v="50000"/>
    <x v="6"/>
    <s v="UNC P/R - Accruals"/>
    <s v="UNC P/R - Accruals"/>
    <s v="518"/>
    <s v="UNSE Mohave Electric IS"/>
    <x v="0"/>
    <n v="683.65"/>
    <m/>
  </r>
  <r>
    <s v="MAR-26"/>
    <x v="2"/>
    <s v="50000"/>
    <x v="6"/>
    <s v="UNC P/R - Accruals"/>
    <s v="UNC P/R - Accruals"/>
    <s v="518"/>
    <s v="UNSE Mohave Electric IS"/>
    <x v="0"/>
    <n v="-1054.83"/>
    <s v="033"/>
  </r>
  <r>
    <s v="MAY-26"/>
    <x v="2"/>
    <s v="50000"/>
    <x v="6"/>
    <s v="UNC P/R - Accruals"/>
    <s v="UNC P/R - Accruals"/>
    <s v="518"/>
    <s v="UNSE Mohave Electric IS"/>
    <x v="0"/>
    <n v="423.75"/>
    <s v="033"/>
  </r>
  <r>
    <s v="APR-26"/>
    <x v="2"/>
    <s v="50000"/>
    <x v="6"/>
    <s v="UNC P/R - Accruals"/>
    <s v="UNC P/R - Accruals"/>
    <s v="517"/>
    <s v="UNSE Arizona Electric Dispatch"/>
    <x v="0"/>
    <n v="991.04"/>
    <s v="033"/>
  </r>
  <r>
    <s v="FEB-26"/>
    <x v="2"/>
    <s v="50000"/>
    <x v="6"/>
    <s v="UNC P/R - Accruals"/>
    <s v="UNC P/R - Accruals"/>
    <s v="517"/>
    <s v="UNSE Arizona Electric Dispatch"/>
    <x v="0"/>
    <n v="730.34"/>
    <s v="033"/>
  </r>
  <r>
    <s v="JAN-26"/>
    <x v="2"/>
    <s v="50000"/>
    <x v="6"/>
    <s v="UNC P/R - Accruals"/>
    <s v="UNC P/R - Accruals"/>
    <s v="517"/>
    <s v="UNSE Arizona Electric Dispatch"/>
    <x v="0"/>
    <n v="-146.06"/>
    <s v="033"/>
  </r>
  <r>
    <s v="JUN-26"/>
    <x v="2"/>
    <s v="50000"/>
    <x v="6"/>
    <s v="UNC P/R - Accruals"/>
    <s v="UNC P/R - Accruals"/>
    <s v="517"/>
    <s v="UNSE Arizona Electric Dispatch"/>
    <x v="0"/>
    <n v="453.54"/>
    <s v="033"/>
  </r>
  <r>
    <s v="MAR-26"/>
    <x v="2"/>
    <s v="50000"/>
    <x v="6"/>
    <s v="UNC P/R - Accruals"/>
    <s v="UNC P/R - Accruals"/>
    <s v="517"/>
    <s v="UNSE Arizona Electric Dispatch"/>
    <x v="0"/>
    <n v="102.06"/>
    <s v="033"/>
  </r>
  <r>
    <s v="MAY-26"/>
    <x v="2"/>
    <s v="50000"/>
    <x v="6"/>
    <s v="UNC P/R - Accruals"/>
    <s v="UNC P/R - Accruals"/>
    <s v="517"/>
    <s v="UNSE Arizona Electric Dispatch"/>
    <x v="0"/>
    <n v="-2393.6999999999998"/>
    <s v="033"/>
  </r>
  <r>
    <s v="APR-26"/>
    <x v="2"/>
    <s v="50000"/>
    <x v="6"/>
    <s v="UNC P/R - Accruals"/>
    <s v="UNC P/R - Accruals"/>
    <s v="516"/>
    <s v="UNSE Mohave Elec Sub &amp; Meter"/>
    <x v="0"/>
    <n v="25.96"/>
    <s v="033"/>
  </r>
  <r>
    <s v="FEB-26"/>
    <x v="2"/>
    <s v="50000"/>
    <x v="6"/>
    <s v="UNC P/R - Accruals"/>
    <s v="UNC P/R - Accruals"/>
    <s v="516"/>
    <s v="UNSE Mohave Elec Sub &amp; Meter"/>
    <x v="0"/>
    <n v="-154.72"/>
    <s v="033"/>
  </r>
  <r>
    <s v="JAN-26"/>
    <x v="2"/>
    <s v="50000"/>
    <x v="6"/>
    <s v="UNC P/R - Accruals"/>
    <s v="UNC P/R - Accruals"/>
    <s v="516"/>
    <s v="UNSE Mohave Elec Sub &amp; Meter"/>
    <x v="0"/>
    <n v="544.66"/>
    <s v="033"/>
  </r>
  <r>
    <s v="JUN-26"/>
    <x v="2"/>
    <s v="50000"/>
    <x v="6"/>
    <s v="UNC P/R - Accruals"/>
    <s v="UNC P/R - Accruals"/>
    <s v="516"/>
    <s v="UNSE Mohave Elec Sub &amp; Meter"/>
    <x v="0"/>
    <n v="240.14"/>
    <s v="033"/>
  </r>
  <r>
    <s v="MAR-26"/>
    <x v="2"/>
    <s v="50000"/>
    <x v="6"/>
    <s v="UNC P/R - Accruals"/>
    <s v="UNC P/R - Accruals"/>
    <s v="516"/>
    <s v="UNSE Mohave Elec Sub &amp; Meter"/>
    <x v="0"/>
    <n v="389.42"/>
    <s v="033"/>
  </r>
  <r>
    <s v="MAY-26"/>
    <x v="2"/>
    <s v="50000"/>
    <x v="6"/>
    <s v="UNC P/R - Accruals"/>
    <s v="UNC P/R - Accruals"/>
    <s v="516"/>
    <s v="UNSE Mohave Elec Sub &amp; Meter"/>
    <x v="0"/>
    <n v="-1648.54"/>
    <s v="033"/>
  </r>
  <r>
    <s v="APR-26"/>
    <x v="2"/>
    <s v="50000"/>
    <x v="6"/>
    <s v="UNC P/R - Accruals"/>
    <s v="UNC P/R - Accruals"/>
    <s v="515"/>
    <s v="UNSE Kingman Electric Eng"/>
    <x v="0"/>
    <n v="1659.4"/>
    <s v="033"/>
  </r>
  <r>
    <s v="FEB-26"/>
    <x v="2"/>
    <s v="50000"/>
    <x v="6"/>
    <s v="UNC P/R - Accruals"/>
    <s v="UNC P/R - Accruals"/>
    <s v="515"/>
    <s v="UNSE Kingman Electric Eng"/>
    <x v="0"/>
    <n v="-798.63"/>
    <s v="033"/>
  </r>
  <r>
    <s v="JAN-26"/>
    <x v="2"/>
    <s v="50000"/>
    <x v="6"/>
    <s v="UNC P/R - Accruals"/>
    <s v="UNC P/R - Accruals"/>
    <s v="515"/>
    <s v="UNSE Kingman Electric Eng"/>
    <x v="0"/>
    <n v="1490.29"/>
    <s v="033"/>
  </r>
  <r>
    <s v="JUN-26"/>
    <x v="2"/>
    <s v="50000"/>
    <x v="6"/>
    <s v="UNC P/R - Accruals"/>
    <s v="UNC P/R - Accruals"/>
    <s v="515"/>
    <s v="UNSE Kingman Electric Eng"/>
    <x v="0"/>
    <n v="39.979999999999997"/>
    <s v="033"/>
  </r>
  <r>
    <s v="MAR-26"/>
    <x v="2"/>
    <s v="50000"/>
    <x v="6"/>
    <s v="UNC P/R - Accruals"/>
    <s v="UNC P/R - Accruals"/>
    <s v="515"/>
    <s v="UNSE Kingman Electric Eng"/>
    <x v="0"/>
    <n v="1907.42"/>
    <s v="033"/>
  </r>
  <r>
    <s v="MAY-26"/>
    <x v="2"/>
    <s v="50000"/>
    <x v="6"/>
    <s v="UNC P/R - Accruals"/>
    <s v="UNC P/R - Accruals"/>
    <s v="515"/>
    <s v="UNSE Kingman Electric Eng"/>
    <x v="0"/>
    <n v="-4801.79"/>
    <s v="033"/>
  </r>
  <r>
    <s v="APR-26"/>
    <x v="2"/>
    <s v="50000"/>
    <x v="6"/>
    <s v="UNC P/R - Accruals"/>
    <s v="UNC P/R - Accruals"/>
    <s v="514"/>
    <s v="UNSE Kingman Electric Const"/>
    <x v="0"/>
    <n v="403.82"/>
    <s v="033"/>
  </r>
  <r>
    <s v="FEB-26"/>
    <x v="2"/>
    <s v="50000"/>
    <x v="6"/>
    <s v="UNC P/R - Accruals"/>
    <s v="UNC P/R - Accruals"/>
    <s v="514"/>
    <s v="UNSE Kingman Electric Const"/>
    <x v="0"/>
    <n v="-483.58"/>
    <s v="033"/>
  </r>
  <r>
    <s v="JAN-26"/>
    <x v="2"/>
    <s v="50000"/>
    <x v="6"/>
    <s v="UNC P/R - Accruals"/>
    <s v="UNC P/R - Accruals"/>
    <s v="514"/>
    <s v="UNSE Kingman Electric Const"/>
    <x v="0"/>
    <n v="714.35"/>
    <s v="033"/>
  </r>
  <r>
    <s v="JUN-26"/>
    <x v="2"/>
    <s v="50000"/>
    <x v="6"/>
    <s v="UNC P/R - Accruals"/>
    <s v="UNC P/R - Accruals"/>
    <s v="514"/>
    <s v="UNSE Kingman Electric Const"/>
    <x v="0"/>
    <n v="1247.46"/>
    <s v="033"/>
  </r>
  <r>
    <s v="MAR-26"/>
    <x v="2"/>
    <s v="50000"/>
    <x v="6"/>
    <s v="UNC P/R - Accruals"/>
    <s v="UNC P/R - Accruals"/>
    <s v="514"/>
    <s v="UNSE Kingman Electric Const"/>
    <x v="0"/>
    <n v="1418.45"/>
    <s v="033"/>
  </r>
  <r>
    <s v="MAY-26"/>
    <x v="2"/>
    <s v="50000"/>
    <x v="6"/>
    <s v="UNC P/R - Accruals"/>
    <s v="UNC P/R - Accruals"/>
    <s v="514"/>
    <s v="UNSE Kingman Electric Const"/>
    <x v="0"/>
    <n v="-3676.3"/>
    <s v="033"/>
  </r>
  <r>
    <s v="APR-26"/>
    <x v="2"/>
    <s v="50000"/>
    <x v="6"/>
    <s v="UNC P/R - Accruals"/>
    <s v="UNC P/R - Accruals"/>
    <s v="513"/>
    <s v="UNSE Mohave Electric Ops Mgmt"/>
    <x v="0"/>
    <n v="1997.24"/>
    <s v="033"/>
  </r>
  <r>
    <s v="FEB-26"/>
    <x v="2"/>
    <s v="50000"/>
    <x v="6"/>
    <s v="UNC P/R - Accruals"/>
    <s v="UNC P/R - Accruals"/>
    <s v="513"/>
    <s v="UNSE Mohave Electric Ops Mgmt"/>
    <x v="0"/>
    <n v="308.29000000000002"/>
    <s v="033"/>
  </r>
  <r>
    <s v="JAN-26"/>
    <x v="2"/>
    <s v="50000"/>
    <x v="6"/>
    <s v="UNC P/R - Accruals"/>
    <s v="UNC P/R - Accruals"/>
    <s v="513"/>
    <s v="UNSE Mohave Electric Ops Mgmt"/>
    <x v="0"/>
    <n v="444.76"/>
    <s v="033"/>
  </r>
  <r>
    <s v="JUN-26"/>
    <x v="2"/>
    <s v="50000"/>
    <x v="6"/>
    <s v="UNC P/R - Accruals"/>
    <s v="UNC P/R - Accruals"/>
    <s v="513"/>
    <s v="UNSE Mohave Electric Ops Mgmt"/>
    <x v="0"/>
    <n v="20.329999999999998"/>
    <s v="033"/>
  </r>
  <r>
    <s v="MAR-26"/>
    <x v="2"/>
    <s v="50000"/>
    <x v="6"/>
    <s v="UNC P/R - Accruals"/>
    <s v="UNC P/R - Accruals"/>
    <s v="513"/>
    <s v="UNSE Mohave Electric Ops Mgmt"/>
    <x v="0"/>
    <n v="3603.4"/>
    <s v="033"/>
  </r>
  <r>
    <s v="MAY-26"/>
    <x v="2"/>
    <s v="50000"/>
    <x v="6"/>
    <s v="UNC P/R - Accruals"/>
    <s v="UNC P/R - Accruals"/>
    <s v="513"/>
    <s v="UNSE Mohave Electric Ops Mgmt"/>
    <x v="0"/>
    <n v="-5981.09"/>
    <s v="033"/>
  </r>
  <r>
    <s v="APR-26"/>
    <x v="2"/>
    <s v="50000"/>
    <x v="6"/>
    <s v="UNC P/R - Accruals"/>
    <s v="UNC P/R - Accruals"/>
    <s v="512"/>
    <s v="UNSE Mohave Elec Admin"/>
    <x v="0"/>
    <n v="3444.1"/>
    <s v="033"/>
  </r>
  <r>
    <s v="FEB-26"/>
    <x v="2"/>
    <s v="50000"/>
    <x v="6"/>
    <s v="UNC P/R - Accruals"/>
    <s v="UNC P/R - Accruals"/>
    <s v="512"/>
    <s v="UNSE Mohave Elec Admin"/>
    <x v="0"/>
    <n v="-2278.27"/>
    <s v="033"/>
  </r>
  <r>
    <s v="JAN-26"/>
    <x v="2"/>
    <s v="50000"/>
    <x v="6"/>
    <s v="UNC P/R - Accruals"/>
    <s v="UNC P/R - Accruals"/>
    <s v="512"/>
    <s v="UNSE Mohave Elec Admin"/>
    <x v="0"/>
    <n v="2952.61"/>
    <s v="033"/>
  </r>
  <r>
    <s v="JUN-26"/>
    <x v="2"/>
    <s v="50000"/>
    <x v="6"/>
    <s v="UNC P/R - Accruals"/>
    <s v="UNC P/R - Accruals"/>
    <s v="512"/>
    <s v="UNSE Mohave Elec Admin"/>
    <x v="0"/>
    <n v="1508.93"/>
    <s v="033"/>
  </r>
  <r>
    <s v="MAR-26"/>
    <x v="2"/>
    <s v="50000"/>
    <x v="6"/>
    <s v="UNC P/R - Accruals"/>
    <s v="UNC P/R - Accruals"/>
    <s v="512"/>
    <s v="UNSE Mohave Elec Admin"/>
    <x v="0"/>
    <n v="4435.55"/>
    <s v="033"/>
  </r>
  <r>
    <s v="MAY-26"/>
    <x v="2"/>
    <s v="50000"/>
    <x v="6"/>
    <s v="UNC P/R - Accruals"/>
    <s v="UNC P/R - Accruals"/>
    <s v="512"/>
    <s v="UNSE Mohave Elec Admin"/>
    <x v="0"/>
    <n v="-10385.66"/>
    <s v="033"/>
  </r>
  <r>
    <s v="APR-26"/>
    <x v="2"/>
    <s v="50000"/>
    <x v="6"/>
    <s v="UNC P/R - Accruals"/>
    <s v="UNC P/R - Accruals"/>
    <s v="400"/>
    <s v="Capital Resources"/>
    <x v="0"/>
    <n v="1661.38"/>
    <s v="002"/>
  </r>
  <r>
    <s v="FEB-26"/>
    <x v="2"/>
    <s v="50000"/>
    <x v="6"/>
    <s v="UNC P/R - Accruals"/>
    <s v="UNC P/R - Accruals"/>
    <s v="400"/>
    <s v="Capital Resources"/>
    <x v="0"/>
    <n v="221.51"/>
    <s v="002"/>
  </r>
  <r>
    <s v="JAN-26"/>
    <x v="2"/>
    <s v="50000"/>
    <x v="6"/>
    <s v="UNC P/R - Accruals"/>
    <s v="UNC P/R - Accruals"/>
    <s v="400"/>
    <s v="Capital Resources"/>
    <x v="0"/>
    <n v="1085.83"/>
    <s v="002"/>
  </r>
  <r>
    <s v="JUN-26"/>
    <x v="2"/>
    <s v="50000"/>
    <x v="6"/>
    <s v="UNC P/R - Accruals"/>
    <s v="UNC P/R - Accruals"/>
    <s v="400"/>
    <s v="Capital Resources"/>
    <x v="0"/>
    <n v="1697.9"/>
    <s v="002"/>
  </r>
  <r>
    <s v="MAR-26"/>
    <x v="2"/>
    <s v="50000"/>
    <x v="6"/>
    <s v="UNC P/R - Accruals"/>
    <s v="UNC P/R - Accruals"/>
    <s v="400"/>
    <s v="Capital Resources"/>
    <x v="0"/>
    <n v="444.97"/>
    <s v="002"/>
  </r>
  <r>
    <s v="MAY-26"/>
    <x v="2"/>
    <s v="50000"/>
    <x v="6"/>
    <s v="UNC P/R - Accruals"/>
    <s v="UNC P/R - Accruals"/>
    <s v="400"/>
    <s v="Capital Resources"/>
    <x v="0"/>
    <n v="-5461.57"/>
    <s v="002"/>
  </r>
  <r>
    <s v="APR-26"/>
    <x v="2"/>
    <s v="50000"/>
    <x v="6"/>
    <s v="UNC P/R - Accruals"/>
    <s v="UNC P/R - Accruals"/>
    <s v="385"/>
    <s v="Energy Programs"/>
    <x v="0"/>
    <n v="1470.6"/>
    <s v="002"/>
  </r>
  <r>
    <s v="FEB-26"/>
    <x v="2"/>
    <s v="50000"/>
    <x v="6"/>
    <s v="UNC P/R - Accruals"/>
    <s v="UNC P/R - Accruals"/>
    <s v="385"/>
    <s v="Energy Programs"/>
    <x v="0"/>
    <n v="1339.4"/>
    <s v="002"/>
  </r>
  <r>
    <s v="JAN-26"/>
    <x v="2"/>
    <s v="50000"/>
    <x v="6"/>
    <s v="UNC P/R - Accruals"/>
    <s v="UNC P/R - Accruals"/>
    <s v="385"/>
    <s v="Energy Programs"/>
    <x v="0"/>
    <n v="124.19"/>
    <s v="002"/>
  </r>
  <r>
    <s v="JUN-26"/>
    <x v="2"/>
    <s v="50000"/>
    <x v="6"/>
    <s v="UNC P/R - Accruals"/>
    <s v="UNC P/R - Accruals"/>
    <s v="385"/>
    <s v="Energy Programs"/>
    <x v="0"/>
    <n v="338.8"/>
    <s v="002"/>
  </r>
  <r>
    <s v="MAR-26"/>
    <x v="2"/>
    <s v="50000"/>
    <x v="6"/>
    <s v="UNC P/R - Accruals"/>
    <s v="UNC P/R - Accruals"/>
    <s v="385"/>
    <s v="Energy Programs"/>
    <x v="0"/>
    <n v="1139.55"/>
    <s v="002"/>
  </r>
  <r>
    <s v="MAY-26"/>
    <x v="2"/>
    <s v="50000"/>
    <x v="6"/>
    <s v="UNC P/R - Accruals"/>
    <s v="UNC P/R - Accruals"/>
    <s v="385"/>
    <s v="Energy Programs"/>
    <x v="0"/>
    <n v="-5001.43"/>
    <s v="002"/>
  </r>
  <r>
    <s v="APR-26"/>
    <x v="2"/>
    <s v="50000"/>
    <x v="6"/>
    <s v="UNC P/R - Accruals"/>
    <s v="UNC P/R - Accruals"/>
    <s v="381"/>
    <s v="Rates"/>
    <x v="0"/>
    <n v="56.31"/>
    <s v="002"/>
  </r>
  <r>
    <s v="JUN-26"/>
    <x v="2"/>
    <s v="50000"/>
    <x v="6"/>
    <s v="UNC P/R - Accruals"/>
    <s v="UNC P/R - Accruals"/>
    <s v="381"/>
    <s v="Rates"/>
    <x v="0"/>
    <n v="-80.430000000000007"/>
    <s v="002"/>
  </r>
  <r>
    <s v="MAY-26"/>
    <x v="2"/>
    <s v="50000"/>
    <x v="6"/>
    <s v="UNC P/R - Accruals"/>
    <s v="UNC P/R - Accruals"/>
    <s v="381"/>
    <s v="Rates"/>
    <x v="0"/>
    <n v="24.12"/>
    <s v="002"/>
  </r>
  <r>
    <s v="APR-26"/>
    <x v="2"/>
    <s v="50000"/>
    <x v="6"/>
    <s v="UNC P/R - Accruals"/>
    <s v="UNC P/R - Accruals"/>
    <s v="370"/>
    <s v="Budget, Planning &amp; Analysis"/>
    <x v="0"/>
    <n v="1.19"/>
    <s v="002"/>
  </r>
  <r>
    <s v="FEB-26"/>
    <x v="2"/>
    <s v="50000"/>
    <x v="6"/>
    <s v="UNC P/R - Accruals"/>
    <s v="UNC P/R - Accruals"/>
    <s v="370"/>
    <s v="Budget, Planning &amp; Analysis"/>
    <x v="0"/>
    <n v="-114.6"/>
    <s v="002"/>
  </r>
  <r>
    <s v="JAN-26"/>
    <x v="2"/>
    <s v="50000"/>
    <x v="6"/>
    <s v="UNC P/R - Accruals"/>
    <s v="UNC P/R - Accruals"/>
    <s v="370"/>
    <s v="Budget, Planning &amp; Analysis"/>
    <x v="0"/>
    <n v="672.3"/>
    <s v="002"/>
  </r>
  <r>
    <s v="JUN-26"/>
    <x v="2"/>
    <s v="50000"/>
    <x v="6"/>
    <s v="UNC P/R - Accruals"/>
    <s v="UNC P/R - Accruals"/>
    <s v="370"/>
    <s v="Budget, Planning &amp; Analysis"/>
    <x v="0"/>
    <n v="297.39999999999998"/>
    <s v="002"/>
  </r>
  <r>
    <s v="MAR-26"/>
    <x v="2"/>
    <s v="50000"/>
    <x v="6"/>
    <s v="UNC P/R - Accruals"/>
    <s v="UNC P/R - Accruals"/>
    <s v="370"/>
    <s v="Budget, Planning &amp; Analysis"/>
    <x v="0"/>
    <n v="845.03"/>
    <s v="002"/>
  </r>
  <r>
    <s v="MAY-26"/>
    <x v="2"/>
    <s v="50000"/>
    <x v="6"/>
    <s v="UNC P/R - Accruals"/>
    <s v="UNC P/R - Accruals"/>
    <s v="370"/>
    <s v="Budget, Planning &amp; Analysis"/>
    <x v="0"/>
    <n v="-1446.11"/>
    <s v="002"/>
  </r>
  <r>
    <s v="APR-26"/>
    <x v="2"/>
    <s v="50000"/>
    <x v="6"/>
    <s v="UNC P/R - Accruals"/>
    <s v="UNC P/R - Accruals"/>
    <s v="362"/>
    <s v="Financial Planning &amp; Analysis"/>
    <x v="0"/>
    <n v="31.46"/>
    <s v="002"/>
  </r>
  <r>
    <s v="FEB-26"/>
    <x v="2"/>
    <s v="50000"/>
    <x v="6"/>
    <s v="UNC P/R - Accruals"/>
    <s v="UNC P/R - Accruals"/>
    <s v="362"/>
    <s v="Financial Planning &amp; Analysis"/>
    <x v="0"/>
    <n v="161.52000000000001"/>
    <s v="002"/>
  </r>
  <r>
    <s v="JAN-26"/>
    <x v="2"/>
    <s v="50000"/>
    <x v="6"/>
    <s v="UNC P/R - Accruals"/>
    <s v="UNC P/R - Accruals"/>
    <s v="362"/>
    <s v="Financial Planning &amp; Analysis"/>
    <x v="0"/>
    <n v="113.75"/>
    <s v="002"/>
  </r>
  <r>
    <s v="JUN-26"/>
    <x v="2"/>
    <s v="50000"/>
    <x v="6"/>
    <s v="UNC P/R - Accruals"/>
    <s v="UNC P/R - Accruals"/>
    <s v="362"/>
    <s v="Financial Planning &amp; Analysis"/>
    <x v="0"/>
    <n v="-481.08"/>
    <s v="002"/>
  </r>
  <r>
    <s v="MAR-26"/>
    <x v="2"/>
    <s v="50000"/>
    <x v="6"/>
    <s v="UNC P/R - Accruals"/>
    <s v="UNC P/R - Accruals"/>
    <s v="362"/>
    <s v="Financial Planning &amp; Analysis"/>
    <x v="0"/>
    <n v="205.83"/>
    <s v="002"/>
  </r>
  <r>
    <s v="MAY-26"/>
    <x v="2"/>
    <s v="50000"/>
    <x v="6"/>
    <s v="UNC P/R - Accruals"/>
    <s v="UNC P/R - Accruals"/>
    <s v="362"/>
    <s v="Financial Planning &amp; Analysis"/>
    <x v="0"/>
    <n v="-120.1"/>
    <s v="002"/>
  </r>
  <r>
    <s v="APR-26"/>
    <x v="2"/>
    <s v="50000"/>
    <x v="6"/>
    <s v="UNC P/R - Accruals"/>
    <s v="UNC P/R - Accruals"/>
    <s v="360"/>
    <s v="Treasury Services"/>
    <x v="0"/>
    <n v="-54.84"/>
    <s v="002"/>
  </r>
  <r>
    <s v="FEB-26"/>
    <x v="2"/>
    <s v="50000"/>
    <x v="6"/>
    <s v="UNC P/R - Accruals"/>
    <s v="UNC P/R - Accruals"/>
    <s v="360"/>
    <s v="Treasury Services"/>
    <x v="0"/>
    <n v="-52.87"/>
    <s v="002"/>
  </r>
  <r>
    <s v="JAN-26"/>
    <x v="2"/>
    <s v="50000"/>
    <x v="6"/>
    <s v="UNC P/R - Accruals"/>
    <s v="UNC P/R - Accruals"/>
    <s v="360"/>
    <s v="Treasury Services"/>
    <x v="0"/>
    <n v="222.47"/>
    <s v="002"/>
  </r>
  <r>
    <s v="JUN-26"/>
    <x v="2"/>
    <s v="50000"/>
    <x v="6"/>
    <s v="UNC P/R - Accruals"/>
    <s v="UNC P/R - Accruals"/>
    <s v="360"/>
    <s v="Treasury Services"/>
    <x v="0"/>
    <n v="251.99"/>
    <s v="002"/>
  </r>
  <r>
    <s v="MAR-26"/>
    <x v="2"/>
    <s v="50000"/>
    <x v="6"/>
    <s v="UNC P/R - Accruals"/>
    <s v="UNC P/R - Accruals"/>
    <s v="360"/>
    <s v="Treasury Services"/>
    <x v="0"/>
    <n v="313.33"/>
    <s v="002"/>
  </r>
  <r>
    <s v="MAY-26"/>
    <x v="2"/>
    <s v="50000"/>
    <x v="6"/>
    <s v="UNC P/R - Accruals"/>
    <s v="UNC P/R - Accruals"/>
    <s v="360"/>
    <s v="Treasury Services"/>
    <x v="0"/>
    <n v="-559.73"/>
    <s v="002"/>
  </r>
  <r>
    <s v="FEB-26"/>
    <x v="2"/>
    <s v="50000"/>
    <x v="6"/>
    <s v="UNC P/R - Accruals"/>
    <s v="UNC P/R - Accruals"/>
    <s v="352"/>
    <s v="IT Client Technology"/>
    <x v="0"/>
    <n v="-574.1"/>
    <s v="002"/>
  </r>
  <r>
    <s v="JAN-26"/>
    <x v="2"/>
    <s v="50000"/>
    <x v="6"/>
    <s v="UNC P/R - Accruals"/>
    <s v="UNC P/R - Accruals"/>
    <s v="352"/>
    <s v="IT Client Technology"/>
    <x v="0"/>
    <n v="332.37"/>
    <s v="002"/>
  </r>
  <r>
    <s v="APR-26"/>
    <x v="2"/>
    <s v="50000"/>
    <x v="6"/>
    <s v="UNC P/R - Accruals"/>
    <s v="UNC P/R - Accruals"/>
    <s v="332"/>
    <s v="Tax Services"/>
    <x v="0"/>
    <n v="1234.71"/>
    <s v="002"/>
  </r>
  <r>
    <s v="FEB-26"/>
    <x v="2"/>
    <s v="50000"/>
    <x v="6"/>
    <s v="UNC P/R - Accruals"/>
    <s v="UNC P/R - Accruals"/>
    <s v="332"/>
    <s v="Tax Services"/>
    <x v="0"/>
    <n v="-420.07"/>
    <s v="002"/>
  </r>
  <r>
    <s v="JAN-26"/>
    <x v="2"/>
    <s v="50000"/>
    <x v="6"/>
    <s v="UNC P/R - Accruals"/>
    <s v="UNC P/R - Accruals"/>
    <s v="332"/>
    <s v="Tax Services"/>
    <x v="0"/>
    <n v="1289.42"/>
    <s v="002"/>
  </r>
  <r>
    <s v="JUN-26"/>
    <x v="2"/>
    <s v="50000"/>
    <x v="6"/>
    <s v="UNC P/R - Accruals"/>
    <s v="UNC P/R - Accruals"/>
    <s v="332"/>
    <s v="Tax Services"/>
    <x v="0"/>
    <n v="451.5"/>
    <s v="002"/>
  </r>
  <r>
    <s v="MAR-26"/>
    <x v="2"/>
    <s v="50000"/>
    <x v="6"/>
    <s v="UNC P/R - Accruals"/>
    <s v="UNC P/R - Accruals"/>
    <s v="332"/>
    <s v="Tax Services"/>
    <x v="0"/>
    <n v="1456.44"/>
    <s v="002"/>
  </r>
  <r>
    <s v="MAY-26"/>
    <x v="2"/>
    <s v="50000"/>
    <x v="6"/>
    <s v="UNC P/R - Accruals"/>
    <s v="UNC P/R - Accruals"/>
    <s v="332"/>
    <s v="Tax Services"/>
    <x v="0"/>
    <n v="-4654.9799999999996"/>
    <s v="002"/>
  </r>
  <r>
    <s v="APR-26"/>
    <x v="2"/>
    <s v="50000"/>
    <x v="6"/>
    <s v="UNC P/R - Accruals"/>
    <s v="UNC P/R - Accruals"/>
    <s v="322"/>
    <s v="Plant Accounting"/>
    <x v="0"/>
    <n v="2705.03"/>
    <s v="002"/>
  </r>
  <r>
    <s v="FEB-26"/>
    <x v="2"/>
    <s v="50000"/>
    <x v="6"/>
    <s v="UNC P/R - Accruals"/>
    <s v="UNC P/R - Accruals"/>
    <s v="322"/>
    <s v="Plant Accounting"/>
    <x v="0"/>
    <n v="-942.27"/>
    <s v="002"/>
  </r>
  <r>
    <s v="JAN-26"/>
    <x v="2"/>
    <s v="50000"/>
    <x v="6"/>
    <s v="UNC P/R - Accruals"/>
    <s v="UNC P/R - Accruals"/>
    <s v="322"/>
    <s v="Plant Accounting"/>
    <x v="0"/>
    <n v="1824.11"/>
    <s v="002"/>
  </r>
  <r>
    <s v="JUN-26"/>
    <x v="2"/>
    <s v="50000"/>
    <x v="6"/>
    <s v="UNC P/R - Accruals"/>
    <s v="UNC P/R - Accruals"/>
    <s v="322"/>
    <s v="Plant Accounting"/>
    <x v="0"/>
    <n v="487.92"/>
    <s v="002"/>
  </r>
  <r>
    <s v="MAR-26"/>
    <x v="2"/>
    <s v="50000"/>
    <x v="6"/>
    <s v="UNC P/R - Accruals"/>
    <s v="UNC P/R - Accruals"/>
    <s v="322"/>
    <s v="Plant Accounting"/>
    <x v="0"/>
    <n v="2100.37"/>
    <s v="002"/>
  </r>
  <r>
    <s v="MAY-26"/>
    <x v="2"/>
    <s v="50000"/>
    <x v="6"/>
    <s v="UNC P/R - Accruals"/>
    <s v="UNC P/R - Accruals"/>
    <s v="322"/>
    <s v="Plant Accounting"/>
    <x v="0"/>
    <n v="-7472.98"/>
    <s v="002"/>
  </r>
  <r>
    <s v="APR-26"/>
    <x v="2"/>
    <s v="50000"/>
    <x v="6"/>
    <s v="UNC P/R - Accruals"/>
    <s v="UNC P/R - Accruals"/>
    <s v="321"/>
    <s v="External Reporting"/>
    <x v="0"/>
    <n v="-707.5"/>
    <s v="002"/>
  </r>
  <r>
    <s v="FEB-26"/>
    <x v="2"/>
    <s v="50000"/>
    <x v="6"/>
    <s v="UNC P/R - Accruals"/>
    <s v="UNC P/R - Accruals"/>
    <s v="321"/>
    <s v="External Reporting"/>
    <x v="0"/>
    <n v="3081.27"/>
    <s v="002"/>
  </r>
  <r>
    <s v="JAN-26"/>
    <x v="2"/>
    <s v="50000"/>
    <x v="6"/>
    <s v="UNC P/R - Accruals"/>
    <s v="UNC P/R - Accruals"/>
    <s v="321"/>
    <s v="External Reporting"/>
    <x v="0"/>
    <n v="-1257.01"/>
    <s v="002"/>
  </r>
  <r>
    <s v="JUN-26"/>
    <x v="2"/>
    <s v="50000"/>
    <x v="6"/>
    <s v="UNC P/R - Accruals"/>
    <s v="UNC P/R - Accruals"/>
    <s v="321"/>
    <s v="External Reporting"/>
    <x v="0"/>
    <n v="88.42"/>
    <s v="002"/>
  </r>
  <r>
    <s v="MAR-26"/>
    <x v="2"/>
    <s v="50000"/>
    <x v="6"/>
    <s v="UNC P/R - Accruals"/>
    <s v="UNC P/R - Accruals"/>
    <s v="321"/>
    <s v="External Reporting"/>
    <x v="0"/>
    <n v="-12.3"/>
    <s v="002"/>
  </r>
  <r>
    <s v="MAY-26"/>
    <x v="2"/>
    <s v="50000"/>
    <x v="6"/>
    <s v="UNC P/R - Accruals"/>
    <s v="UNC P/R - Accruals"/>
    <s v="321"/>
    <s v="External Reporting"/>
    <x v="0"/>
    <n v="-2347.5700000000002"/>
    <s v="002"/>
  </r>
  <r>
    <s v="APR-26"/>
    <x v="2"/>
    <s v="50000"/>
    <x v="6"/>
    <s v="UNC P/R - Accruals"/>
    <s v="UNC P/R - Accruals"/>
    <s v="320"/>
    <s v="Corporate Accounting"/>
    <x v="0"/>
    <n v="1886.25"/>
    <s v="002"/>
  </r>
  <r>
    <s v="FEB-26"/>
    <x v="2"/>
    <s v="50000"/>
    <x v="6"/>
    <s v="UNC P/R - Accruals"/>
    <s v="UNC P/R - Accruals"/>
    <s v="320"/>
    <s v="Corporate Accounting"/>
    <x v="0"/>
    <n v="1071.73"/>
    <s v="002"/>
  </r>
  <r>
    <s v="JAN-26"/>
    <x v="2"/>
    <s v="50000"/>
    <x v="6"/>
    <s v="UNC P/R - Accruals"/>
    <s v="UNC P/R - Accruals"/>
    <s v="320"/>
    <s v="Corporate Accounting"/>
    <x v="0"/>
    <n v="1615.99"/>
    <s v="002"/>
  </r>
  <r>
    <s v="JUN-26"/>
    <x v="2"/>
    <s v="50000"/>
    <x v="6"/>
    <s v="UNC P/R - Accruals"/>
    <s v="UNC P/R - Accruals"/>
    <s v="320"/>
    <s v="Corporate Accounting"/>
    <x v="0"/>
    <n v="367.37"/>
    <s v="002"/>
  </r>
  <r>
    <s v="MAR-26"/>
    <x v="2"/>
    <s v="50000"/>
    <x v="6"/>
    <s v="UNC P/R - Accruals"/>
    <s v="UNC P/R - Accruals"/>
    <s v="320"/>
    <s v="Corporate Accounting"/>
    <x v="0"/>
    <n v="264.44"/>
    <s v="002"/>
  </r>
  <r>
    <s v="MAY-26"/>
    <x v="2"/>
    <s v="50000"/>
    <x v="6"/>
    <s v="UNC P/R - Accruals"/>
    <s v="UNC P/R - Accruals"/>
    <s v="320"/>
    <s v="Corporate Accounting"/>
    <x v="0"/>
    <n v="-5702.95"/>
    <s v="002"/>
  </r>
  <r>
    <s v="APR-26"/>
    <x v="2"/>
    <s v="50000"/>
    <x v="6"/>
    <s v="UNC P/R - Accruals"/>
    <s v="UNC P/R - Accruals"/>
    <s v="317"/>
    <s v="Accounts Payable"/>
    <x v="0"/>
    <n v="835.61"/>
    <s v="002"/>
  </r>
  <r>
    <s v="FEB-26"/>
    <x v="2"/>
    <s v="50000"/>
    <x v="6"/>
    <s v="UNC P/R - Accruals"/>
    <s v="UNC P/R - Accruals"/>
    <s v="317"/>
    <s v="Accounts Payable"/>
    <x v="0"/>
    <n v="355.68"/>
    <s v="002"/>
  </r>
  <r>
    <s v="JAN-26"/>
    <x v="2"/>
    <s v="50000"/>
    <x v="6"/>
    <s v="UNC P/R - Accruals"/>
    <s v="UNC P/R - Accruals"/>
    <s v="317"/>
    <s v="Accounts Payable"/>
    <x v="0"/>
    <n v="78.209999999999994"/>
    <s v="002"/>
  </r>
  <r>
    <s v="JUN-26"/>
    <x v="2"/>
    <s v="50000"/>
    <x v="6"/>
    <s v="UNC P/R - Accruals"/>
    <s v="UNC P/R - Accruals"/>
    <s v="317"/>
    <s v="Accounts Payable"/>
    <x v="0"/>
    <n v="700.19"/>
    <s v="002"/>
  </r>
  <r>
    <s v="MAR-26"/>
    <x v="2"/>
    <s v="50000"/>
    <x v="6"/>
    <s v="UNC P/R - Accruals"/>
    <s v="UNC P/R - Accruals"/>
    <s v="317"/>
    <s v="Accounts Payable"/>
    <x v="0"/>
    <n v="-162.82"/>
    <s v="002"/>
  </r>
  <r>
    <s v="MAY-26"/>
    <x v="2"/>
    <s v="50000"/>
    <x v="6"/>
    <s v="UNC P/R - Accruals"/>
    <s v="UNC P/R - Accruals"/>
    <s v="317"/>
    <s v="Accounts Payable"/>
    <x v="0"/>
    <n v="-1978.91"/>
    <s v="002"/>
  </r>
  <r>
    <s v="APR-26"/>
    <x v="2"/>
    <s v="50000"/>
    <x v="6"/>
    <s v="UNC P/R - Accruals"/>
    <s v="UNC P/R - Accruals"/>
    <s v="316"/>
    <s v="Payroll"/>
    <x v="0"/>
    <n v="1109.29"/>
    <s v="002"/>
  </r>
  <r>
    <s v="FEB-26"/>
    <x v="2"/>
    <s v="50000"/>
    <x v="6"/>
    <s v="UNC P/R - Accruals"/>
    <s v="UNC P/R - Accruals"/>
    <s v="316"/>
    <s v="Payroll"/>
    <x v="0"/>
    <n v="-109.1"/>
    <s v="002"/>
  </r>
  <r>
    <s v="JAN-26"/>
    <x v="2"/>
    <s v="50000"/>
    <x v="6"/>
    <s v="UNC P/R - Accruals"/>
    <s v="UNC P/R - Accruals"/>
    <s v="316"/>
    <s v="Payroll"/>
    <x v="0"/>
    <n v="720.06"/>
    <s v="002"/>
  </r>
  <r>
    <s v="JUN-26"/>
    <x v="2"/>
    <s v="50000"/>
    <x v="6"/>
    <s v="UNC P/R - Accruals"/>
    <s v="UNC P/R - Accruals"/>
    <s v="316"/>
    <s v="Payroll"/>
    <x v="0"/>
    <n v="407.48"/>
    <s v="002"/>
  </r>
  <r>
    <s v="MAR-26"/>
    <x v="2"/>
    <s v="50000"/>
    <x v="6"/>
    <s v="UNC P/R - Accruals"/>
    <s v="UNC P/R - Accruals"/>
    <s v="316"/>
    <s v="Payroll"/>
    <x v="0"/>
    <n v="-179.2"/>
    <s v="002"/>
  </r>
  <r>
    <s v="MAY-26"/>
    <x v="2"/>
    <s v="50000"/>
    <x v="6"/>
    <s v="UNC P/R - Accruals"/>
    <s v="UNC P/R - Accruals"/>
    <s v="316"/>
    <s v="Payroll"/>
    <x v="0"/>
    <n v="-1358.3"/>
    <s v="002"/>
  </r>
  <r>
    <s v="APR-26"/>
    <x v="2"/>
    <s v="50000"/>
    <x v="6"/>
    <s v="UNC P/R - Accruals"/>
    <s v="UNC P/R - Accruals"/>
    <s v="306"/>
    <s v="Energy Settlements"/>
    <x v="0"/>
    <n v="195.72"/>
    <s v="002"/>
  </r>
  <r>
    <s v="FEB-26"/>
    <x v="2"/>
    <s v="50000"/>
    <x v="6"/>
    <s v="UNC P/R - Accruals"/>
    <s v="UNC P/R - Accruals"/>
    <s v="306"/>
    <s v="Energy Settlements"/>
    <x v="0"/>
    <n v="-276.32"/>
    <s v="002"/>
  </r>
  <r>
    <s v="JAN-26"/>
    <x v="2"/>
    <s v="50000"/>
    <x v="6"/>
    <s v="UNC P/R - Accruals"/>
    <s v="UNC P/R - Accruals"/>
    <s v="306"/>
    <s v="Energy Settlements"/>
    <x v="0"/>
    <n v="1566.32"/>
    <s v="002"/>
  </r>
  <r>
    <s v="JUN-26"/>
    <x v="2"/>
    <s v="50000"/>
    <x v="6"/>
    <s v="UNC P/R - Accruals"/>
    <s v="UNC P/R - Accruals"/>
    <s v="306"/>
    <s v="Energy Settlements"/>
    <x v="0"/>
    <n v="769.52"/>
    <s v="002"/>
  </r>
  <r>
    <s v="MAR-26"/>
    <x v="2"/>
    <s v="50000"/>
    <x v="6"/>
    <s v="UNC P/R - Accruals"/>
    <s v="UNC P/R - Accruals"/>
    <s v="306"/>
    <s v="Energy Settlements"/>
    <x v="0"/>
    <n v="275.89"/>
    <s v="002"/>
  </r>
  <r>
    <s v="MAY-26"/>
    <x v="2"/>
    <s v="50000"/>
    <x v="6"/>
    <s v="UNC P/R - Accruals"/>
    <s v="UNC P/R - Accruals"/>
    <s v="306"/>
    <s v="Energy Settlements"/>
    <x v="0"/>
    <n v="-2258.98"/>
    <s v="002"/>
  </r>
  <r>
    <s v="APR-26"/>
    <x v="2"/>
    <s v="50000"/>
    <x v="6"/>
    <s v="UNC P/R - Accruals"/>
    <s v="UNC P/R - Accruals"/>
    <s v="300"/>
    <s v="CFO Adm"/>
    <x v="0"/>
    <n v="1032.27"/>
    <s v="002"/>
  </r>
  <r>
    <s v="FEB-26"/>
    <x v="2"/>
    <s v="50000"/>
    <x v="6"/>
    <s v="UNC P/R - Accruals"/>
    <s v="UNC P/R - Accruals"/>
    <s v="300"/>
    <s v="CFO Adm"/>
    <x v="0"/>
    <n v="-555.47"/>
    <s v="002"/>
  </r>
  <r>
    <s v="JAN-26"/>
    <x v="2"/>
    <s v="50000"/>
    <x v="6"/>
    <s v="UNC P/R - Accruals"/>
    <s v="UNC P/R - Accruals"/>
    <s v="300"/>
    <s v="CFO Adm"/>
    <x v="0"/>
    <n v="347.95"/>
    <s v="002"/>
  </r>
  <r>
    <s v="JUN-26"/>
    <x v="2"/>
    <s v="50000"/>
    <x v="6"/>
    <s v="UNC P/R - Accruals"/>
    <s v="UNC P/R - Accruals"/>
    <s v="300"/>
    <s v="CFO Adm"/>
    <x v="0"/>
    <n v="381.09"/>
    <s v="002"/>
  </r>
  <r>
    <s v="MAR-26"/>
    <x v="2"/>
    <s v="50000"/>
    <x v="6"/>
    <s v="UNC P/R - Accruals"/>
    <s v="UNC P/R - Accruals"/>
    <s v="300"/>
    <s v="CFO Adm"/>
    <x v="0"/>
    <n v="284.64999999999998"/>
    <s v="002"/>
  </r>
  <r>
    <s v="MAY-26"/>
    <x v="2"/>
    <s v="50000"/>
    <x v="6"/>
    <s v="UNC P/R - Accruals"/>
    <s v="UNC P/R - Accruals"/>
    <s v="300"/>
    <s v="CFO Adm"/>
    <x v="0"/>
    <n v="-1180.54"/>
    <s v="002"/>
  </r>
  <r>
    <s v="APR-26"/>
    <x v="2"/>
    <s v="50000"/>
    <x v="6"/>
    <s v="UNC P/R - Accruals"/>
    <s v="UNC P/R - Accruals"/>
    <s v="244"/>
    <s v="Customer Analytics"/>
    <x v="0"/>
    <n v="-796.55"/>
    <s v="002"/>
  </r>
  <r>
    <s v="FEB-26"/>
    <x v="2"/>
    <s v="50000"/>
    <x v="6"/>
    <s v="UNC P/R - Accruals"/>
    <s v="UNC P/R - Accruals"/>
    <s v="244"/>
    <s v="Customer Analytics"/>
    <x v="0"/>
    <n v="211.68"/>
    <s v="002"/>
  </r>
  <r>
    <s v="JAN-26"/>
    <x v="2"/>
    <s v="50000"/>
    <x v="6"/>
    <s v="UNC P/R - Accruals"/>
    <s v="UNC P/R - Accruals"/>
    <s v="244"/>
    <s v="Customer Analytics"/>
    <x v="0"/>
    <n v="145.56"/>
    <s v="002"/>
  </r>
  <r>
    <s v="JUN-26"/>
    <x v="2"/>
    <s v="50000"/>
    <x v="6"/>
    <s v="UNC P/R - Accruals"/>
    <s v="UNC P/R - Accruals"/>
    <s v="244"/>
    <s v="Customer Analytics"/>
    <x v="0"/>
    <n v="11.54"/>
    <s v="002"/>
  </r>
  <r>
    <s v="MAR-26"/>
    <x v="2"/>
    <s v="50000"/>
    <x v="6"/>
    <s v="UNC P/R - Accruals"/>
    <s v="UNC P/R - Accruals"/>
    <s v="244"/>
    <s v="Customer Analytics"/>
    <x v="0"/>
    <n v="-688.22"/>
    <s v="002"/>
  </r>
  <r>
    <s v="MAY-26"/>
    <x v="2"/>
    <s v="50000"/>
    <x v="6"/>
    <s v="UNC P/R - Accruals"/>
    <s v="UNC P/R - Accruals"/>
    <s v="244"/>
    <s v="Customer Analytics"/>
    <x v="0"/>
    <n v="-191.14"/>
    <s v="002"/>
  </r>
  <r>
    <s v="APR-26"/>
    <x v="2"/>
    <s v="50000"/>
    <x v="6"/>
    <s v="UNC P/R - Accruals"/>
    <s v="UNC P/R - Accruals"/>
    <s v="210"/>
    <s v="Employee &amp; Labor Relations"/>
    <x v="0"/>
    <n v="37.020000000000003"/>
    <s v="002"/>
  </r>
  <r>
    <s v="FEB-26"/>
    <x v="2"/>
    <s v="50000"/>
    <x v="6"/>
    <s v="UNC P/R - Accruals"/>
    <s v="UNC P/R - Accruals"/>
    <s v="210"/>
    <s v="Employee &amp; Labor Relations"/>
    <x v="0"/>
    <n v="0"/>
    <s v="002"/>
  </r>
  <r>
    <s v="JAN-26"/>
    <x v="2"/>
    <s v="50000"/>
    <x v="6"/>
    <s v="UNC P/R - Accruals"/>
    <s v="UNC P/R - Accruals"/>
    <s v="210"/>
    <s v="Employee &amp; Labor Relations"/>
    <x v="0"/>
    <n v="40.39"/>
    <s v="002"/>
  </r>
  <r>
    <s v="JUN-26"/>
    <x v="2"/>
    <s v="50000"/>
    <x v="6"/>
    <s v="UNC P/R - Accruals"/>
    <s v="UNC P/R - Accruals"/>
    <s v="210"/>
    <s v="Employee &amp; Labor Relations"/>
    <x v="0"/>
    <n v="-1065.77"/>
    <s v="002"/>
  </r>
  <r>
    <s v="MAR-26"/>
    <x v="2"/>
    <s v="50000"/>
    <x v="6"/>
    <s v="UNC P/R - Accruals"/>
    <s v="UNC P/R - Accruals"/>
    <s v="210"/>
    <s v="Employee &amp; Labor Relations"/>
    <x v="0"/>
    <n v="154.81"/>
    <s v="002"/>
  </r>
  <r>
    <s v="MAY-26"/>
    <x v="2"/>
    <s v="50000"/>
    <x v="6"/>
    <s v="UNC P/R - Accruals"/>
    <s v="UNC P/R - Accruals"/>
    <s v="210"/>
    <s v="Employee &amp; Labor Relations"/>
    <x v="0"/>
    <n v="884.37"/>
    <s v="002"/>
  </r>
  <r>
    <s v="APR-26"/>
    <x v="2"/>
    <s v="50000"/>
    <x v="6"/>
    <s v="UNC P/R - Accruals"/>
    <s v="UNC P/R - Accruals"/>
    <s v="209"/>
    <s v="Compensation &amp; Benefits"/>
    <x v="0"/>
    <n v="220.16"/>
    <s v="002"/>
  </r>
  <r>
    <s v="FEB-26"/>
    <x v="2"/>
    <s v="50000"/>
    <x v="6"/>
    <s v="UNC P/R - Accruals"/>
    <s v="UNC P/R - Accruals"/>
    <s v="209"/>
    <s v="Compensation &amp; Benefits"/>
    <x v="0"/>
    <n v="879.87"/>
    <s v="002"/>
  </r>
  <r>
    <s v="JAN-26"/>
    <x v="2"/>
    <s v="50000"/>
    <x v="6"/>
    <s v="UNC P/R - Accruals"/>
    <s v="UNC P/R - Accruals"/>
    <s v="209"/>
    <s v="Compensation &amp; Benefits"/>
    <x v="0"/>
    <n v="90.93"/>
    <s v="002"/>
  </r>
  <r>
    <s v="JUN-26"/>
    <x v="2"/>
    <s v="50000"/>
    <x v="6"/>
    <s v="UNC P/R - Accruals"/>
    <s v="UNC P/R - Accruals"/>
    <s v="209"/>
    <s v="Compensation &amp; Benefits"/>
    <x v="0"/>
    <n v="273.47000000000003"/>
    <s v="002"/>
  </r>
  <r>
    <s v="MAR-26"/>
    <x v="2"/>
    <s v="50000"/>
    <x v="6"/>
    <s v="UNC P/R - Accruals"/>
    <s v="UNC P/R - Accruals"/>
    <s v="209"/>
    <s v="Compensation &amp; Benefits"/>
    <x v="0"/>
    <n v="347.91"/>
    <s v="002"/>
  </r>
  <r>
    <s v="MAY-26"/>
    <x v="2"/>
    <s v="50000"/>
    <x v="6"/>
    <s v="UNC P/R - Accruals"/>
    <s v="UNC P/R - Accruals"/>
    <s v="209"/>
    <s v="Compensation &amp; Benefits"/>
    <x v="0"/>
    <n v="-1347.4"/>
    <s v="002"/>
  </r>
  <r>
    <s v="APR-26"/>
    <x v="2"/>
    <s v="50000"/>
    <x v="6"/>
    <s v="UNC P/R - Accruals"/>
    <s v="UNC P/R - Accruals"/>
    <s v="193"/>
    <s v="Energy Delivery Environmental"/>
    <x v="0"/>
    <n v="986.2"/>
    <s v="002"/>
  </r>
  <r>
    <s v="FEB-26"/>
    <x v="2"/>
    <s v="50000"/>
    <x v="6"/>
    <s v="UNC P/R - Accruals"/>
    <s v="UNC P/R - Accruals"/>
    <s v="193"/>
    <s v="Energy Delivery Environmental"/>
    <x v="0"/>
    <n v="76.430000000000007"/>
    <s v="002"/>
  </r>
  <r>
    <s v="JAN-26"/>
    <x v="2"/>
    <s v="50000"/>
    <x v="6"/>
    <s v="UNC P/R - Accruals"/>
    <s v="UNC P/R - Accruals"/>
    <s v="193"/>
    <s v="Energy Delivery Environmental"/>
    <x v="0"/>
    <n v="80.22"/>
    <s v="002"/>
  </r>
  <r>
    <s v="JUN-26"/>
    <x v="2"/>
    <s v="50000"/>
    <x v="6"/>
    <s v="UNC P/R - Accruals"/>
    <s v="UNC P/R - Accruals"/>
    <s v="193"/>
    <s v="Energy Delivery Environmental"/>
    <x v="0"/>
    <n v="151.78"/>
    <s v="002"/>
  </r>
  <r>
    <s v="MAR-26"/>
    <x v="2"/>
    <s v="50000"/>
    <x v="6"/>
    <s v="UNC P/R - Accruals"/>
    <s v="UNC P/R - Accruals"/>
    <s v="193"/>
    <s v="Energy Delivery Environmental"/>
    <x v="0"/>
    <n v="1095.43"/>
    <s v="002"/>
  </r>
  <r>
    <s v="MAY-26"/>
    <x v="2"/>
    <s v="50000"/>
    <x v="6"/>
    <s v="UNC P/R - Accruals"/>
    <s v="UNC P/R - Accruals"/>
    <s v="193"/>
    <s v="Energy Delivery Environmental"/>
    <x v="0"/>
    <n v="-2582.11"/>
    <s v="002"/>
  </r>
  <r>
    <s v="APR-26"/>
    <x v="2"/>
    <s v="50000"/>
    <x v="6"/>
    <s v="UNC P/R - Accruals"/>
    <s v="UNC P/R - Accruals"/>
    <s v="160"/>
    <s v="Legal"/>
    <x v="0"/>
    <n v="-849.63"/>
    <s v="002"/>
  </r>
  <r>
    <s v="FEB-26"/>
    <x v="2"/>
    <s v="50000"/>
    <x v="6"/>
    <s v="UNC P/R - Accruals"/>
    <s v="UNC P/R - Accruals"/>
    <s v="160"/>
    <s v="Legal"/>
    <x v="0"/>
    <n v="341.35"/>
    <s v="002"/>
  </r>
  <r>
    <s v="JAN-26"/>
    <x v="2"/>
    <s v="50000"/>
    <x v="6"/>
    <s v="UNC P/R - Accruals"/>
    <s v="UNC P/R - Accruals"/>
    <s v="160"/>
    <s v="Legal"/>
    <x v="0"/>
    <n v="-244.66"/>
    <s v="002"/>
  </r>
  <r>
    <s v="JUN-26"/>
    <x v="2"/>
    <s v="50000"/>
    <x v="6"/>
    <s v="UNC P/R - Accruals"/>
    <s v="UNC P/R - Accruals"/>
    <s v="160"/>
    <s v="Legal"/>
    <x v="0"/>
    <n v="558.53"/>
    <s v="002"/>
  </r>
  <r>
    <s v="MAR-26"/>
    <x v="2"/>
    <s v="50000"/>
    <x v="6"/>
    <s v="UNC P/R - Accruals"/>
    <s v="UNC P/R - Accruals"/>
    <s v="160"/>
    <s v="Legal"/>
    <x v="0"/>
    <n v="728.24"/>
    <s v="002"/>
  </r>
  <r>
    <s v="MAY-26"/>
    <x v="2"/>
    <s v="50000"/>
    <x v="6"/>
    <s v="UNC P/R - Accruals"/>
    <s v="UNC P/R - Accruals"/>
    <s v="160"/>
    <s v="Legal"/>
    <x v="0"/>
    <n v="-78.930000000000007"/>
    <s v="002"/>
  </r>
  <r>
    <s v="APR-26"/>
    <x v="2"/>
    <s v="50000"/>
    <x v="6"/>
    <s v="UNC P/R - Accruals"/>
    <s v="UNC P/R - Accruals"/>
    <s v="140"/>
    <s v="Regulatory Counsel"/>
    <x v="0"/>
    <n v="956.27"/>
    <s v="002"/>
  </r>
  <r>
    <s v="FEB-26"/>
    <x v="2"/>
    <s v="50000"/>
    <x v="6"/>
    <s v="UNC P/R - Accruals"/>
    <s v="UNC P/R - Accruals"/>
    <s v="140"/>
    <s v="Regulatory Counsel"/>
    <x v="0"/>
    <n v="-1336.54"/>
    <s v="002"/>
  </r>
  <r>
    <s v="JAN-26"/>
    <x v="2"/>
    <s v="50000"/>
    <x v="6"/>
    <s v="UNC P/R - Accruals"/>
    <s v="UNC P/R - Accruals"/>
    <s v="140"/>
    <s v="Regulatory Counsel"/>
    <x v="0"/>
    <n v="679.88"/>
    <s v="002"/>
  </r>
  <r>
    <s v="JUN-26"/>
    <x v="2"/>
    <s v="50000"/>
    <x v="6"/>
    <s v="UNC P/R - Accruals"/>
    <s v="UNC P/R - Accruals"/>
    <s v="140"/>
    <s v="Regulatory Counsel"/>
    <x v="0"/>
    <n v="839.42"/>
    <s v="002"/>
  </r>
  <r>
    <s v="MAR-26"/>
    <x v="2"/>
    <s v="50000"/>
    <x v="6"/>
    <s v="UNC P/R - Accruals"/>
    <s v="UNC P/R - Accruals"/>
    <s v="140"/>
    <s v="Regulatory Counsel"/>
    <x v="0"/>
    <n v="-697.11"/>
    <s v="002"/>
  </r>
  <r>
    <s v="MAY-26"/>
    <x v="2"/>
    <s v="50000"/>
    <x v="6"/>
    <s v="UNC P/R - Accruals"/>
    <s v="UNC P/R - Accruals"/>
    <s v="140"/>
    <s v="Regulatory Counsel"/>
    <x v="0"/>
    <n v="-1191.6600000000001"/>
    <s v="002"/>
  </r>
  <r>
    <s v="FEB-26"/>
    <x v="2"/>
    <s v="50000"/>
    <x v="58"/>
    <s v="UNC P/R - Adders"/>
    <s v="UNC P/R - Adders"/>
    <s v="526"/>
    <s v="UNSE Santa Cruz Electric Mgmt"/>
    <x v="0"/>
    <n v="350"/>
    <s v="033"/>
  </r>
  <r>
    <s v="MAR-26"/>
    <x v="2"/>
    <s v="50000"/>
    <x v="58"/>
    <s v="UNC P/R - Adders"/>
    <s v="UNC P/R - Adders"/>
    <s v="526"/>
    <s v="UNSE Santa Cruz Electric Mgmt"/>
    <x v="0"/>
    <n v="700"/>
    <s v="033"/>
  </r>
  <r>
    <s v="APR-26"/>
    <x v="2"/>
    <s v="50000"/>
    <x v="58"/>
    <s v="UNC P/R - Adders"/>
    <s v="UNC P/R - Adders"/>
    <s v="523"/>
    <s v="UNSE Lake Havasu Electric Eng"/>
    <x v="0"/>
    <n v="350"/>
    <s v="033"/>
  </r>
  <r>
    <s v="JAN-26"/>
    <x v="2"/>
    <s v="50000"/>
    <x v="58"/>
    <s v="UNC P/R - Adders"/>
    <s v="UNC P/R - Adders"/>
    <s v="523"/>
    <s v="UNSE Lake Havasu Electric Eng"/>
    <x v="0"/>
    <n v="350"/>
    <s v="033"/>
  </r>
  <r>
    <s v="MAR-26"/>
    <x v="2"/>
    <s v="50000"/>
    <x v="58"/>
    <s v="UNC P/R - Adders"/>
    <s v="UNC P/R - Adders"/>
    <s v="522"/>
    <s v="UNSE Lake Havasu Elec Const"/>
    <x v="0"/>
    <n v="350"/>
    <s v="033"/>
  </r>
  <r>
    <s v="MAY-26"/>
    <x v="2"/>
    <s v="50000"/>
    <x v="58"/>
    <s v="UNC P/R - Adders"/>
    <s v="UNC P/R - Adders"/>
    <s v="522"/>
    <s v="UNSE Lake Havasu Elec Const"/>
    <x v="0"/>
    <n v="350"/>
    <s v="033"/>
  </r>
  <r>
    <s v="FEB-26"/>
    <x v="2"/>
    <s v="50000"/>
    <x v="58"/>
    <s v="UNC P/R - Adders"/>
    <s v="UNC P/R - Adders"/>
    <s v="517"/>
    <s v="UNSE Arizona Electric Dispatch"/>
    <x v="0"/>
    <n v="350"/>
    <s v="033"/>
  </r>
  <r>
    <s v="MAR-26"/>
    <x v="2"/>
    <s v="50000"/>
    <x v="58"/>
    <s v="UNC P/R - Adders"/>
    <s v="UNC P/R - Adders"/>
    <s v="517"/>
    <s v="UNSE Arizona Electric Dispatch"/>
    <x v="0"/>
    <n v="350"/>
    <s v="033"/>
  </r>
  <r>
    <s v="APR-26"/>
    <x v="2"/>
    <s v="50000"/>
    <x v="58"/>
    <s v="UNC P/R - Adders"/>
    <s v="UNC P/R - Adders"/>
    <s v="516"/>
    <s v="UNSE Mohave Elec Sub &amp; Meter"/>
    <x v="0"/>
    <n v="2030"/>
    <s v="033"/>
  </r>
  <r>
    <s v="JAN-26"/>
    <x v="2"/>
    <s v="50000"/>
    <x v="58"/>
    <s v="UNC P/R - Adders"/>
    <s v="UNC P/R - Adders"/>
    <s v="516"/>
    <s v="UNSE Mohave Elec Sub &amp; Meter"/>
    <x v="0"/>
    <n v="350"/>
    <s v="033"/>
  </r>
  <r>
    <s v="JUN-26"/>
    <x v="2"/>
    <s v="50000"/>
    <x v="58"/>
    <s v="UNC P/R - Adders"/>
    <s v="UNC P/R - Adders"/>
    <s v="516"/>
    <s v="UNSE Mohave Elec Sub &amp; Meter"/>
    <x v="0"/>
    <n v="-175"/>
    <s v="033"/>
  </r>
  <r>
    <s v="MAY-26"/>
    <x v="2"/>
    <s v="50000"/>
    <x v="58"/>
    <s v="UNC P/R - Adders"/>
    <s v="UNC P/R - Adders"/>
    <s v="516"/>
    <s v="UNSE Mohave Elec Sub &amp; Meter"/>
    <x v="0"/>
    <n v="-455"/>
    <s v="033"/>
  </r>
  <r>
    <s v="JUN-26"/>
    <x v="2"/>
    <s v="50000"/>
    <x v="58"/>
    <s v="UNC P/R - Adders"/>
    <s v="UNC P/R - Adders"/>
    <s v="515"/>
    <s v="UNSE Kingman Electric Eng"/>
    <x v="0"/>
    <n v="-175"/>
    <s v="033"/>
  </r>
  <r>
    <s v="MAR-26"/>
    <x v="2"/>
    <s v="50000"/>
    <x v="58"/>
    <s v="UNC P/R - Adders"/>
    <s v="UNC P/R - Adders"/>
    <s v="515"/>
    <s v="UNSE Kingman Electric Eng"/>
    <x v="0"/>
    <n v="350"/>
    <s v="033"/>
  </r>
  <r>
    <s v="MAY-26"/>
    <x v="2"/>
    <s v="50000"/>
    <x v="58"/>
    <s v="UNC P/R - Adders"/>
    <s v="UNC P/R - Adders"/>
    <s v="515"/>
    <s v="UNSE Kingman Electric Eng"/>
    <x v="0"/>
    <n v="525"/>
    <s v="033"/>
  </r>
  <r>
    <s v="MAY-26"/>
    <x v="2"/>
    <s v="50000"/>
    <x v="58"/>
    <s v="UNC P/R - Adders"/>
    <s v="UNC P/R - Adders"/>
    <s v="514"/>
    <s v="UNSE Kingman Electric Const"/>
    <x v="0"/>
    <n v="350"/>
    <s v="033"/>
  </r>
  <r>
    <s v="FEB-26"/>
    <x v="2"/>
    <s v="50000"/>
    <x v="58"/>
    <s v="UNC P/R - Adders"/>
    <s v="UNC P/R - Adders"/>
    <s v="513"/>
    <s v="UNSE Mohave Electric Ops Mgmt"/>
    <x v="0"/>
    <n v="350"/>
    <s v="033"/>
  </r>
  <r>
    <s v="JAN-26"/>
    <x v="2"/>
    <s v="50000"/>
    <x v="58"/>
    <s v="UNC P/R - Adders"/>
    <s v="UNC P/R - Adders"/>
    <s v="513"/>
    <s v="UNSE Mohave Electric Ops Mgmt"/>
    <x v="0"/>
    <n v="350"/>
    <s v="033"/>
  </r>
  <r>
    <s v="APR-26"/>
    <x v="2"/>
    <s v="50000"/>
    <x v="7"/>
    <s v="Intern P/R - Regular"/>
    <s v="Intern P/R - Regular"/>
    <s v="805"/>
    <s v="Corp Environmental Services"/>
    <x v="0"/>
    <n v="43.75"/>
    <s v="002"/>
  </r>
  <r>
    <s v="FEB-26"/>
    <x v="2"/>
    <s v="50000"/>
    <x v="7"/>
    <s v="Intern P/R - Regular"/>
    <s v="Intern P/R - Regular"/>
    <s v="805"/>
    <s v="Corp Environmental Services"/>
    <x v="0"/>
    <n v="281.25"/>
    <s v="002"/>
  </r>
  <r>
    <s v="JAN-26"/>
    <x v="2"/>
    <s v="50000"/>
    <x v="7"/>
    <s v="Intern P/R - Regular"/>
    <s v="Intern P/R - Regular"/>
    <s v="805"/>
    <s v="Corp Environmental Services"/>
    <x v="0"/>
    <n v="412.5"/>
    <s v="002"/>
  </r>
  <r>
    <s v="JUN-26"/>
    <x v="2"/>
    <s v="50000"/>
    <x v="7"/>
    <s v="Intern P/R - Regular"/>
    <s v="Intern P/R - Regular"/>
    <s v="805"/>
    <s v="Corp Environmental Services"/>
    <x v="0"/>
    <n v="97.5"/>
    <s v="002"/>
  </r>
  <r>
    <s v="MAY-26"/>
    <x v="2"/>
    <s v="50000"/>
    <x v="7"/>
    <s v="Intern P/R - Regular"/>
    <s v="Intern P/R - Regular"/>
    <s v="805"/>
    <s v="Corp Environmental Services"/>
    <x v="0"/>
    <n v="200"/>
    <s v="002"/>
  </r>
  <r>
    <s v="APR-26"/>
    <x v="2"/>
    <s v="50000"/>
    <x v="7"/>
    <s v="Intern P/R - Regular"/>
    <s v="Intern P/R - Regular"/>
    <s v="321"/>
    <s v="External Reporting"/>
    <x v="0"/>
    <n v="100"/>
    <s v="002"/>
  </r>
  <r>
    <s v="FEB-26"/>
    <x v="2"/>
    <s v="50000"/>
    <x v="7"/>
    <s v="Intern P/R - Regular"/>
    <s v="Intern P/R - Regular"/>
    <s v="321"/>
    <s v="External Reporting"/>
    <x v="0"/>
    <n v="375"/>
    <s v="002"/>
  </r>
  <r>
    <s v="JAN-26"/>
    <x v="2"/>
    <s v="50000"/>
    <x v="7"/>
    <s v="Intern P/R - Regular"/>
    <s v="Intern P/R - Regular"/>
    <s v="321"/>
    <s v="External Reporting"/>
    <x v="0"/>
    <n v="100"/>
    <s v="002"/>
  </r>
  <r>
    <s v="MAR-26"/>
    <x v="2"/>
    <s v="50000"/>
    <x v="7"/>
    <s v="Intern P/R - Regular"/>
    <s v="Intern P/R - Regular"/>
    <s v="321"/>
    <s v="External Reporting"/>
    <x v="0"/>
    <n v="312.5"/>
    <s v="002"/>
  </r>
  <r>
    <s v="MAY-26"/>
    <x v="2"/>
    <s v="50000"/>
    <x v="7"/>
    <s v="Intern P/R - Regular"/>
    <s v="Intern P/R - Regular"/>
    <s v="321"/>
    <s v="External Reporting"/>
    <x v="0"/>
    <n v="587.5"/>
    <s v="002"/>
  </r>
  <r>
    <s v="APR-26"/>
    <x v="2"/>
    <s v="50000"/>
    <x v="7"/>
    <s v="Intern P/R - Regular"/>
    <s v="Intern P/R - Regular"/>
    <s v="193"/>
    <s v="Energy Delivery Environmental"/>
    <x v="0"/>
    <n v="500"/>
    <s v="002"/>
  </r>
  <r>
    <s v="FEB-26"/>
    <x v="2"/>
    <s v="50000"/>
    <x v="7"/>
    <s v="Intern P/R - Regular"/>
    <s v="Intern P/R - Regular"/>
    <s v="193"/>
    <s v="Energy Delivery Environmental"/>
    <x v="0"/>
    <n v="431.25"/>
    <s v="002"/>
  </r>
  <r>
    <s v="JAN-26"/>
    <x v="2"/>
    <s v="50000"/>
    <x v="7"/>
    <s v="Intern P/R - Regular"/>
    <s v="Intern P/R - Regular"/>
    <s v="193"/>
    <s v="Energy Delivery Environmental"/>
    <x v="0"/>
    <n v="606.25"/>
    <s v="002"/>
  </r>
  <r>
    <s v="JUN-26"/>
    <x v="2"/>
    <s v="50000"/>
    <x v="7"/>
    <s v="Intern P/R - Regular"/>
    <s v="Intern P/R - Regular"/>
    <s v="193"/>
    <s v="Energy Delivery Environmental"/>
    <x v="0"/>
    <n v="1118.75"/>
    <s v="002"/>
  </r>
  <r>
    <s v="MAR-26"/>
    <x v="2"/>
    <s v="50000"/>
    <x v="7"/>
    <s v="Intern P/R - Regular"/>
    <s v="Intern P/R - Regular"/>
    <s v="193"/>
    <s v="Energy Delivery Environmental"/>
    <x v="0"/>
    <n v="312.5"/>
    <s v="002"/>
  </r>
  <r>
    <s v="MAY-26"/>
    <x v="2"/>
    <s v="50000"/>
    <x v="7"/>
    <s v="Intern P/R - Regular"/>
    <s v="Intern P/R - Regular"/>
    <s v="193"/>
    <s v="Energy Delivery Environmental"/>
    <x v="0"/>
    <n v="631.25"/>
    <s v="002"/>
  </r>
  <r>
    <s v="APR-26"/>
    <x v="2"/>
    <s v="50000"/>
    <x v="8"/>
    <s v="Intern P/R - Accruals"/>
    <s v="Intern P/R - Accruals"/>
    <s v="805"/>
    <s v="Corp Environmental Services"/>
    <x v="0"/>
    <n v="61.25"/>
    <s v="002"/>
  </r>
  <r>
    <s v="FEB-26"/>
    <x v="2"/>
    <s v="50000"/>
    <x v="8"/>
    <s v="Intern P/R - Accruals"/>
    <s v="Intern P/R - Accruals"/>
    <s v="805"/>
    <s v="Corp Environmental Services"/>
    <x v="0"/>
    <n v="-300"/>
    <s v="002"/>
  </r>
  <r>
    <s v="JAN-26"/>
    <x v="2"/>
    <s v="50000"/>
    <x v="8"/>
    <s v="Intern P/R - Accruals"/>
    <s v="Intern P/R - Accruals"/>
    <s v="805"/>
    <s v="Corp Environmental Services"/>
    <x v="0"/>
    <n v="412.5"/>
    <s v="002"/>
  </r>
  <r>
    <s v="JUN-26"/>
    <x v="2"/>
    <s v="50000"/>
    <x v="8"/>
    <s v="Intern P/R - Accruals"/>
    <s v="Intern P/R - Accruals"/>
    <s v="805"/>
    <s v="Corp Environmental Services"/>
    <x v="0"/>
    <n v="62"/>
    <s v="002"/>
  </r>
  <r>
    <s v="MAR-26"/>
    <x v="2"/>
    <s v="50000"/>
    <x v="8"/>
    <s v="Intern P/R - Accruals"/>
    <s v="Intern P/R - Accruals"/>
    <s v="805"/>
    <s v="Corp Environmental Services"/>
    <x v="0"/>
    <n v="-112.5"/>
    <s v="002"/>
  </r>
  <r>
    <s v="MAY-26"/>
    <x v="2"/>
    <s v="50000"/>
    <x v="8"/>
    <s v="Intern P/R - Accruals"/>
    <s v="Intern P/R - Accruals"/>
    <s v="805"/>
    <s v="Corp Environmental Services"/>
    <x v="0"/>
    <n v="-55"/>
    <s v="002"/>
  </r>
  <r>
    <s v="APR-26"/>
    <x v="2"/>
    <s v="50000"/>
    <x v="8"/>
    <s v="Intern P/R - Accruals"/>
    <s v="Intern P/R - Accruals"/>
    <s v="321"/>
    <s v="External Reporting"/>
    <x v="0"/>
    <n v="-225"/>
    <s v="002"/>
  </r>
  <r>
    <s v="FEB-26"/>
    <x v="2"/>
    <s v="50000"/>
    <x v="8"/>
    <s v="Intern P/R - Accruals"/>
    <s v="Intern P/R - Accruals"/>
    <s v="321"/>
    <s v="External Reporting"/>
    <x v="0"/>
    <n v="25"/>
    <s v="002"/>
  </r>
  <r>
    <s v="JAN-26"/>
    <x v="2"/>
    <s v="50000"/>
    <x v="8"/>
    <s v="Intern P/R - Accruals"/>
    <s v="Intern P/R - Accruals"/>
    <s v="321"/>
    <s v="External Reporting"/>
    <x v="0"/>
    <n v="-90"/>
    <s v="002"/>
  </r>
  <r>
    <s v="MAR-26"/>
    <x v="2"/>
    <s v="50000"/>
    <x v="8"/>
    <s v="Intern P/R - Accruals"/>
    <s v="Intern P/R - Accruals"/>
    <s v="321"/>
    <s v="External Reporting"/>
    <x v="0"/>
    <n v="100"/>
    <s v="002"/>
  </r>
  <r>
    <s v="APR-26"/>
    <x v="2"/>
    <s v="50000"/>
    <x v="8"/>
    <s v="Intern P/R - Accruals"/>
    <s v="Intern P/R - Accruals"/>
    <s v="193"/>
    <s v="Energy Delivery Environmental"/>
    <x v="0"/>
    <n v="198.75"/>
    <s v="002"/>
  </r>
  <r>
    <s v="FEB-26"/>
    <x v="2"/>
    <s v="50000"/>
    <x v="8"/>
    <s v="Intern P/R - Accruals"/>
    <s v="Intern P/R - Accruals"/>
    <s v="193"/>
    <s v="Energy Delivery Environmental"/>
    <x v="0"/>
    <n v="-81.25"/>
    <s v="002"/>
  </r>
  <r>
    <s v="JAN-26"/>
    <x v="2"/>
    <s v="50000"/>
    <x v="8"/>
    <s v="Intern P/R - Accruals"/>
    <s v="Intern P/R - Accruals"/>
    <s v="193"/>
    <s v="Energy Delivery Environmental"/>
    <x v="0"/>
    <n v="48.25"/>
    <s v="002"/>
  </r>
  <r>
    <s v="JUN-26"/>
    <x v="2"/>
    <s v="50000"/>
    <x v="8"/>
    <s v="Intern P/R - Accruals"/>
    <s v="Intern P/R - Accruals"/>
    <s v="193"/>
    <s v="Energy Delivery Environmental"/>
    <x v="0"/>
    <n v="354.38"/>
    <s v="002"/>
  </r>
  <r>
    <s v="MAR-26"/>
    <x v="2"/>
    <s v="50000"/>
    <x v="8"/>
    <s v="Intern P/R - Accruals"/>
    <s v="Intern P/R - Accruals"/>
    <s v="193"/>
    <s v="Energy Delivery Environmental"/>
    <x v="0"/>
    <n v="-57.5"/>
    <s v="002"/>
  </r>
  <r>
    <s v="MAY-26"/>
    <x v="2"/>
    <s v="50000"/>
    <x v="8"/>
    <s v="Intern P/R - Accruals"/>
    <s v="Intern P/R - Accruals"/>
    <s v="193"/>
    <s v="Energy Delivery Environmental"/>
    <x v="0"/>
    <n v="-253.75"/>
    <s v="002"/>
  </r>
  <r>
    <s v="APR-26"/>
    <x v="2"/>
    <s v="50000"/>
    <x v="10"/>
    <s v="UNC P/R - OT Accrual"/>
    <s v="UNC P/R - OT Accrual"/>
    <s v="589"/>
    <s v="UNSG AZ Gas IT Support"/>
    <x v="0"/>
    <n v="464.42"/>
    <s v="032"/>
  </r>
  <r>
    <s v="MAY-26"/>
    <x v="2"/>
    <s v="50000"/>
    <x v="10"/>
    <s v="UNC P/R - OT Accrual"/>
    <s v="UNC P/R - OT Accrual"/>
    <s v="589"/>
    <s v="UNSG AZ Gas IT Support"/>
    <x v="0"/>
    <n v="-464.42"/>
    <s v="032"/>
  </r>
  <r>
    <s v="FEB-26"/>
    <x v="2"/>
    <s v="50000"/>
    <x v="10"/>
    <s v="UNC P/R - OT Accrual"/>
    <s v="UNC P/R - OT Accrual"/>
    <s v="518"/>
    <s v="UNSE Mohave Electric IS"/>
    <x v="0"/>
    <n v="-122.99"/>
    <s v="033"/>
  </r>
  <r>
    <s v="JAN-26"/>
    <x v="2"/>
    <s v="50000"/>
    <x v="10"/>
    <s v="UNC P/R - OT Accrual"/>
    <s v="UNC P/R - OT Accrual"/>
    <s v="518"/>
    <s v="UNSE Mohave Electric IS"/>
    <x v="0"/>
    <n v="122.99"/>
    <s v="033"/>
  </r>
  <r>
    <s v="APR-26"/>
    <x v="2"/>
    <s v="50000"/>
    <x v="10"/>
    <s v="UNC P/R - OT Accrual"/>
    <s v="UNC P/R - OT Accrual"/>
    <s v="317"/>
    <s v="Accounts Payable"/>
    <x v="0"/>
    <n v="17.149999999999999"/>
    <s v="002"/>
  </r>
  <r>
    <s v="MAY-26"/>
    <x v="2"/>
    <s v="50000"/>
    <x v="10"/>
    <s v="UNC P/R - OT Accrual"/>
    <s v="UNC P/R - OT Accrual"/>
    <s v="317"/>
    <s v="Accounts Payable"/>
    <x v="0"/>
    <n v="-17.149999999999999"/>
    <s v="002"/>
  </r>
  <r>
    <s v="APR-26"/>
    <x v="2"/>
    <s v="50000"/>
    <x v="10"/>
    <s v="UNC P/R - OT Accrual"/>
    <s v="UNC P/R - OT Accrual"/>
    <s v="306"/>
    <s v="Energy Settlements"/>
    <x v="0"/>
    <n v="241.29"/>
    <s v="002"/>
  </r>
  <r>
    <s v="FEB-26"/>
    <x v="2"/>
    <s v="50000"/>
    <x v="10"/>
    <s v="UNC P/R - OT Accrual"/>
    <s v="UNC P/R - OT Accrual"/>
    <s v="306"/>
    <s v="Energy Settlements"/>
    <x v="0"/>
    <n v="54.02"/>
    <s v="002"/>
  </r>
  <r>
    <s v="JAN-26"/>
    <x v="2"/>
    <s v="50000"/>
    <x v="10"/>
    <s v="UNC P/R - OT Accrual"/>
    <s v="UNC P/R - OT Accrual"/>
    <s v="306"/>
    <s v="Energy Settlements"/>
    <x v="0"/>
    <n v="54.03"/>
    <s v="002"/>
  </r>
  <r>
    <s v="MAR-26"/>
    <x v="2"/>
    <s v="50000"/>
    <x v="10"/>
    <s v="UNC P/R - OT Accrual"/>
    <s v="UNC P/R - OT Accrual"/>
    <s v="306"/>
    <s v="Energy Settlements"/>
    <x v="0"/>
    <n v="-42.24"/>
    <s v="002"/>
  </r>
  <r>
    <s v="MAY-26"/>
    <x v="2"/>
    <s v="50000"/>
    <x v="10"/>
    <s v="UNC P/R - OT Accrual"/>
    <s v="UNC P/R - OT Accrual"/>
    <s v="306"/>
    <s v="Energy Settlements"/>
    <x v="0"/>
    <n v="-307.10000000000002"/>
    <s v="002"/>
  </r>
  <r>
    <s v="APR-26"/>
    <x v="2"/>
    <s v="50000"/>
    <x v="13"/>
    <s v="P/R - Paid Absences"/>
    <s v="P/R - Paid Absences"/>
    <s v="955"/>
    <s v="Supply Side Planning"/>
    <x v="0"/>
    <n v="3062.57"/>
    <s v="002"/>
  </r>
  <r>
    <s v="FEB-26"/>
    <x v="2"/>
    <s v="50000"/>
    <x v="13"/>
    <s v="P/R - Paid Absences"/>
    <s v="P/R - Paid Absences"/>
    <s v="955"/>
    <s v="Supply Side Planning"/>
    <x v="0"/>
    <n v="3664.42"/>
    <s v="002"/>
  </r>
  <r>
    <s v="JAN-26"/>
    <x v="2"/>
    <s v="50000"/>
    <x v="13"/>
    <s v="P/R - Paid Absences"/>
    <s v="P/R - Paid Absences"/>
    <s v="955"/>
    <s v="Supply Side Planning"/>
    <x v="0"/>
    <n v="2112.44"/>
    <s v="002"/>
  </r>
  <r>
    <s v="JUN-26"/>
    <x v="2"/>
    <s v="50000"/>
    <x v="13"/>
    <s v="P/R - Paid Absences"/>
    <s v="P/R - Paid Absences"/>
    <s v="955"/>
    <s v="Supply Side Planning"/>
    <x v="0"/>
    <n v="3592.93"/>
    <s v="002"/>
  </r>
  <r>
    <s v="MAR-26"/>
    <x v="2"/>
    <s v="50000"/>
    <x v="13"/>
    <s v="P/R - Paid Absences"/>
    <s v="P/R - Paid Absences"/>
    <s v="955"/>
    <s v="Supply Side Planning"/>
    <x v="0"/>
    <n v="2552.31"/>
    <s v="002"/>
  </r>
  <r>
    <s v="MAY-26"/>
    <x v="2"/>
    <s v="50000"/>
    <x v="13"/>
    <s v="P/R - Paid Absences"/>
    <s v="P/R - Paid Absences"/>
    <s v="955"/>
    <s v="Supply Side Planning"/>
    <x v="0"/>
    <n v="3616.82"/>
    <s v="002"/>
  </r>
  <r>
    <s v="APR-26"/>
    <x v="2"/>
    <s v="50000"/>
    <x v="13"/>
    <s v="P/R - Paid Absences"/>
    <s v="P/R - Paid Absences"/>
    <s v="850"/>
    <s v="Fuels Management"/>
    <x v="0"/>
    <n v="781.2"/>
    <s v="002"/>
  </r>
  <r>
    <s v="FEB-26"/>
    <x v="2"/>
    <s v="50000"/>
    <x v="13"/>
    <s v="P/R - Paid Absences"/>
    <s v="P/R - Paid Absences"/>
    <s v="850"/>
    <s v="Fuels Management"/>
    <x v="0"/>
    <n v="541.95000000000005"/>
    <s v="002"/>
  </r>
  <r>
    <s v="JAN-26"/>
    <x v="2"/>
    <s v="50000"/>
    <x v="13"/>
    <s v="P/R - Paid Absences"/>
    <s v="P/R - Paid Absences"/>
    <s v="850"/>
    <s v="Fuels Management"/>
    <x v="0"/>
    <n v="427.29"/>
    <s v="002"/>
  </r>
  <r>
    <s v="JUN-26"/>
    <x v="2"/>
    <s v="50000"/>
    <x v="13"/>
    <s v="P/R - Paid Absences"/>
    <s v="P/R - Paid Absences"/>
    <s v="850"/>
    <s v="Fuels Management"/>
    <x v="0"/>
    <n v="663.07"/>
    <s v="002"/>
  </r>
  <r>
    <s v="MAR-26"/>
    <x v="2"/>
    <s v="50000"/>
    <x v="13"/>
    <s v="P/R - Paid Absences"/>
    <s v="P/R - Paid Absences"/>
    <s v="850"/>
    <s v="Fuels Management"/>
    <x v="0"/>
    <n v="480.89"/>
    <s v="002"/>
  </r>
  <r>
    <s v="MAY-26"/>
    <x v="2"/>
    <s v="50000"/>
    <x v="13"/>
    <s v="P/R - Paid Absences"/>
    <s v="P/R - Paid Absences"/>
    <s v="850"/>
    <s v="Fuels Management"/>
    <x v="0"/>
    <n v="1100.1500000000001"/>
    <s v="002"/>
  </r>
  <r>
    <s v="APR-26"/>
    <x v="2"/>
    <s v="50000"/>
    <x v="13"/>
    <s v="P/R - Paid Absences"/>
    <s v="P/R - Paid Absences"/>
    <s v="824"/>
    <s v="Land Resources"/>
    <x v="0"/>
    <n v="72.98"/>
    <s v="002"/>
  </r>
  <r>
    <s v="MAY-26"/>
    <x v="2"/>
    <s v="50000"/>
    <x v="13"/>
    <s v="P/R - Paid Absences"/>
    <s v="P/R - Paid Absences"/>
    <s v="824"/>
    <s v="Land Resources"/>
    <x v="0"/>
    <n v="-42.57"/>
    <s v="002"/>
  </r>
  <r>
    <s v="APR-26"/>
    <x v="2"/>
    <s v="50000"/>
    <x v="13"/>
    <s v="P/R - Paid Absences"/>
    <s v="P/R - Paid Absences"/>
    <s v="805"/>
    <s v="Corp Environmental Services"/>
    <x v="0"/>
    <n v="172.88"/>
    <s v="002"/>
  </r>
  <r>
    <s v="FEB-26"/>
    <x v="2"/>
    <s v="50000"/>
    <x v="13"/>
    <s v="P/R - Paid Absences"/>
    <s v="P/R - Paid Absences"/>
    <s v="805"/>
    <s v="Corp Environmental Services"/>
    <x v="0"/>
    <n v="187"/>
    <s v="002"/>
  </r>
  <r>
    <s v="JAN-26"/>
    <x v="2"/>
    <s v="50000"/>
    <x v="13"/>
    <s v="P/R - Paid Absences"/>
    <s v="P/R - Paid Absences"/>
    <s v="805"/>
    <s v="Corp Environmental Services"/>
    <x v="0"/>
    <n v="237.15"/>
    <s v="002"/>
  </r>
  <r>
    <s v="JUN-26"/>
    <x v="2"/>
    <s v="50000"/>
    <x v="13"/>
    <s v="P/R - Paid Absences"/>
    <s v="P/R - Paid Absences"/>
    <s v="805"/>
    <s v="Corp Environmental Services"/>
    <x v="0"/>
    <n v="-5.97"/>
    <s v="002"/>
  </r>
  <r>
    <s v="MAR-26"/>
    <x v="2"/>
    <s v="50000"/>
    <x v="13"/>
    <s v="P/R - Paid Absences"/>
    <s v="P/R - Paid Absences"/>
    <s v="805"/>
    <s v="Corp Environmental Services"/>
    <x v="0"/>
    <n v="7.6"/>
    <s v="002"/>
  </r>
  <r>
    <s v="MAY-26"/>
    <x v="2"/>
    <s v="50000"/>
    <x v="13"/>
    <s v="P/R - Paid Absences"/>
    <s v="P/R - Paid Absences"/>
    <s v="805"/>
    <s v="Corp Environmental Services"/>
    <x v="0"/>
    <n v="218.09"/>
    <s v="002"/>
  </r>
  <r>
    <s v="MAY-26"/>
    <x v="2"/>
    <s v="50000"/>
    <x v="13"/>
    <s v="P/R - Paid Abs UNSG"/>
    <s v="P/R - Paid Absences"/>
    <s v="591"/>
    <s v="UNSG Santa Cruz Gas Const"/>
    <x v="0"/>
    <n v="145.16"/>
    <s v="032"/>
  </r>
  <r>
    <s v="APR-26"/>
    <x v="2"/>
    <s v="50000"/>
    <x v="13"/>
    <s v="P/R - Paid Abs UNSG"/>
    <s v="P/R - Paid Absences"/>
    <s v="589"/>
    <s v="UNSG AZ Gas IT Support"/>
    <x v="0"/>
    <n v="278.07"/>
    <s v="032"/>
  </r>
  <r>
    <s v="MAY-26"/>
    <x v="2"/>
    <s v="50000"/>
    <x v="13"/>
    <s v="P/R - Paid Abs UNSG"/>
    <s v="P/R - Paid Absences"/>
    <s v="589"/>
    <s v="UNSG AZ Gas IT Support"/>
    <x v="0"/>
    <n v="-162.21"/>
    <s v="032"/>
  </r>
  <r>
    <s v="MAY-26"/>
    <x v="2"/>
    <s v="50000"/>
    <x v="13"/>
    <s v="P/R - Paid Abs UNSG"/>
    <s v="P/R - Paid Absences"/>
    <s v="585"/>
    <s v="UNSG Arizona Gas Meas &amp; Press"/>
    <x v="0"/>
    <n v="58.19"/>
    <s v="032"/>
  </r>
  <r>
    <s v="APR-26"/>
    <x v="2"/>
    <s v="50000"/>
    <x v="13"/>
    <s v="P/R - Paid Abs UNSG"/>
    <s v="P/R - Paid Absences"/>
    <s v="550"/>
    <s v="UNSG Arizona Gas Admin"/>
    <x v="0"/>
    <n v="1177.28"/>
    <s v="032"/>
  </r>
  <r>
    <s v="FEB-26"/>
    <x v="2"/>
    <s v="50000"/>
    <x v="13"/>
    <s v="P/R - Paid Abs UNSG"/>
    <s v="P/R - Paid Absences"/>
    <s v="550"/>
    <s v="UNSG Arizona Gas Admin"/>
    <x v="0"/>
    <n v="1166.51"/>
    <s v="032"/>
  </r>
  <r>
    <s v="JAN-26"/>
    <x v="2"/>
    <s v="50000"/>
    <x v="13"/>
    <s v="P/R - Paid Abs UNSG"/>
    <s v="P/R - Paid Absences"/>
    <s v="550"/>
    <s v="UNSG Arizona Gas Admin"/>
    <x v="0"/>
    <n v="1077.81"/>
    <s v="032"/>
  </r>
  <r>
    <s v="JUN-26"/>
    <x v="2"/>
    <s v="50000"/>
    <x v="13"/>
    <s v="P/R - Paid Abs UNSG"/>
    <s v="P/R - Paid Absences"/>
    <s v="550"/>
    <s v="UNSG Arizona Gas Admin"/>
    <x v="0"/>
    <n v="1742.06"/>
    <s v="032"/>
  </r>
  <r>
    <s v="MAR-26"/>
    <x v="2"/>
    <s v="50000"/>
    <x v="13"/>
    <s v="P/R - Paid Abs UNSG"/>
    <s v="P/R - Paid Absences"/>
    <s v="550"/>
    <s v="UNSG Arizona Gas Admin"/>
    <x v="0"/>
    <n v="1735.89"/>
    <s v="032"/>
  </r>
  <r>
    <s v="MAY-26"/>
    <x v="2"/>
    <s v="50000"/>
    <x v="13"/>
    <s v="P/R - Paid Abs UNSG"/>
    <s v="P/R - Paid Absences"/>
    <s v="550"/>
    <s v="UNSG Arizona Gas Admin"/>
    <x v="0"/>
    <n v="2418.4899999999998"/>
    <s v="032"/>
  </r>
  <r>
    <s v="APR-26"/>
    <x v="2"/>
    <s v="50000"/>
    <x v="13"/>
    <m/>
    <s v="P/R - Paid Absences"/>
    <s v="542"/>
    <s v="UNSE Gila River Plant"/>
    <x v="0"/>
    <n v="722.71"/>
    <s v="033"/>
  </r>
  <r>
    <s v="FEB-26"/>
    <x v="2"/>
    <s v="50000"/>
    <x v="13"/>
    <m/>
    <s v="P/R - Paid Absences"/>
    <s v="542"/>
    <s v="UNSE Gila River Plant"/>
    <x v="0"/>
    <n v="632.26"/>
    <s v="033"/>
  </r>
  <r>
    <s v="JAN-26"/>
    <x v="2"/>
    <s v="50000"/>
    <x v="13"/>
    <m/>
    <s v="P/R - Paid Absences"/>
    <s v="542"/>
    <s v="UNSE Gila River Plant"/>
    <x v="0"/>
    <n v="552.94000000000005"/>
    <s v="033"/>
  </r>
  <r>
    <s v="JUN-26"/>
    <x v="2"/>
    <s v="50000"/>
    <x v="13"/>
    <m/>
    <s v="P/R - Paid Absences"/>
    <s v="542"/>
    <s v="UNSE Gila River Plant"/>
    <x v="0"/>
    <n v="720.9"/>
    <s v="033"/>
  </r>
  <r>
    <s v="MAR-26"/>
    <x v="2"/>
    <s v="50000"/>
    <x v="13"/>
    <m/>
    <s v="P/R - Paid Absences"/>
    <s v="542"/>
    <s v="UNSE Gila River Plant"/>
    <x v="0"/>
    <n v="724.76"/>
    <s v="033"/>
  </r>
  <r>
    <s v="MAY-26"/>
    <x v="2"/>
    <s v="50000"/>
    <x v="13"/>
    <m/>
    <s v="P/R - Paid Absences"/>
    <s v="542"/>
    <s v="UNSE Gila River Plant"/>
    <x v="0"/>
    <n v="582.83000000000004"/>
    <s v="033"/>
  </r>
  <r>
    <s v="APR-26"/>
    <x v="2"/>
    <s v="50000"/>
    <x v="13"/>
    <s v="P/R - Paid Abs UNSE"/>
    <s v="P/R - Paid Absences"/>
    <s v="541"/>
    <s v="UNSE Metering"/>
    <x v="0"/>
    <n v="727.71"/>
    <s v="033"/>
  </r>
  <r>
    <s v="FEB-26"/>
    <x v="2"/>
    <s v="50000"/>
    <x v="13"/>
    <s v="P/R - Paid Abs UNSE"/>
    <s v="P/R - Paid Absences"/>
    <s v="541"/>
    <s v="UNSE Metering"/>
    <x v="0"/>
    <n v="514.64"/>
    <s v="033"/>
  </r>
  <r>
    <s v="JAN-26"/>
    <x v="2"/>
    <s v="50000"/>
    <x v="13"/>
    <s v="P/R - Paid Abs UNSE"/>
    <s v="P/R - Paid Absences"/>
    <s v="541"/>
    <s v="UNSE Metering"/>
    <x v="0"/>
    <n v="512.37"/>
    <s v="033"/>
  </r>
  <r>
    <s v="JUN-26"/>
    <x v="2"/>
    <s v="50000"/>
    <x v="13"/>
    <s v="P/R - Paid Abs UNSE"/>
    <s v="P/R - Paid Absences"/>
    <s v="541"/>
    <s v="UNSE Metering"/>
    <x v="0"/>
    <n v="610.25"/>
    <s v="033"/>
  </r>
  <r>
    <s v="MAR-26"/>
    <x v="2"/>
    <s v="50000"/>
    <x v="13"/>
    <s v="P/R - Paid Abs UNSE"/>
    <s v="P/R - Paid Absences"/>
    <s v="541"/>
    <s v="UNSE Metering"/>
    <x v="0"/>
    <n v="1051.42"/>
    <s v="033"/>
  </r>
  <r>
    <s v="MAY-26"/>
    <x v="2"/>
    <s v="50000"/>
    <x v="13"/>
    <s v="P/R - Paid Abs UNSE"/>
    <s v="P/R - Paid Absences"/>
    <s v="541"/>
    <s v="UNSE Metering"/>
    <x v="0"/>
    <n v="1025.6400000000001"/>
    <s v="033"/>
  </r>
  <r>
    <s v="JUN-26"/>
    <x v="2"/>
    <s v="50000"/>
    <x v="13"/>
    <s v="P/R - Paid Abs UNSE"/>
    <s v="P/R - Paid Absences"/>
    <s v="537"/>
    <s v="UNSE Billing"/>
    <x v="0"/>
    <n v="1520.16"/>
    <s v="033"/>
  </r>
  <r>
    <s v="MAY-26"/>
    <x v="2"/>
    <s v="50000"/>
    <x v="13"/>
    <s v="P/R - Paid Abs UNSE"/>
    <s v="P/R - Paid Absences"/>
    <s v="531"/>
    <s v="UNSE SC Elec &amp; Gas Cust Serv"/>
    <x v="0"/>
    <n v="49.78"/>
    <s v="033"/>
  </r>
  <r>
    <s v="MAY-26"/>
    <x v="2"/>
    <s v="50000"/>
    <x v="13"/>
    <s v="P/R - Paid Abs UNSE"/>
    <s v="P/R - Paid Absences"/>
    <s v="527"/>
    <s v="UNSE Santa Cruz Electric Const"/>
    <x v="0"/>
    <n v="124.05"/>
    <s v="033"/>
  </r>
  <r>
    <s v="APR-26"/>
    <x v="2"/>
    <s v="50000"/>
    <x v="13"/>
    <s v="P/R - Paid Abs UNSE"/>
    <s v="P/R - Paid Absences"/>
    <s v="526"/>
    <s v="UNSE Santa Cruz Electric Mgmt"/>
    <x v="0"/>
    <n v="1535.56"/>
    <s v="033"/>
  </r>
  <r>
    <s v="FEB-26"/>
    <x v="2"/>
    <s v="50000"/>
    <x v="13"/>
    <s v="P/R - Paid Abs UNSE"/>
    <s v="P/R - Paid Absences"/>
    <s v="526"/>
    <s v="UNSE Santa Cruz Electric Mgmt"/>
    <x v="0"/>
    <n v="1762.87"/>
    <s v="033"/>
  </r>
  <r>
    <s v="JAN-26"/>
    <x v="2"/>
    <s v="50000"/>
    <x v="13"/>
    <s v="P/R - Paid Abs UNSE"/>
    <s v="P/R - Paid Absences"/>
    <s v="526"/>
    <s v="UNSE Santa Cruz Electric Mgmt"/>
    <x v="0"/>
    <n v="1628.43"/>
    <s v="033"/>
  </r>
  <r>
    <s v="JUN-26"/>
    <x v="2"/>
    <s v="50000"/>
    <x v="13"/>
    <s v="P/R - Paid Abs UNSE"/>
    <s v="P/R - Paid Absences"/>
    <s v="526"/>
    <s v="UNSE Santa Cruz Electric Mgmt"/>
    <x v="0"/>
    <n v="1452.91"/>
    <s v="033"/>
  </r>
  <r>
    <s v="MAR-26"/>
    <x v="2"/>
    <s v="50000"/>
    <x v="13"/>
    <s v="P/R - Paid Abs UNSE"/>
    <s v="P/R - Paid Absences"/>
    <s v="526"/>
    <s v="UNSE Santa Cruz Electric Mgmt"/>
    <x v="0"/>
    <n v="2178.0700000000002"/>
    <s v="033"/>
  </r>
  <r>
    <s v="MAY-26"/>
    <x v="2"/>
    <s v="50000"/>
    <x v="13"/>
    <s v="P/R - Paid Abs UNSE"/>
    <s v="P/R - Paid Absences"/>
    <s v="526"/>
    <s v="UNSE Santa Cruz Electric Mgmt"/>
    <x v="0"/>
    <n v="2093.37"/>
    <s v="033"/>
  </r>
  <r>
    <s v="APR-26"/>
    <x v="2"/>
    <s v="50000"/>
    <x v="13"/>
    <s v="P/R - Paid Abs UNSE"/>
    <s v="P/R - Paid Absences"/>
    <s v="525"/>
    <s v="UNSE Moh Elect Cust Service"/>
    <x v="0"/>
    <n v="-199.72"/>
    <s v="033"/>
  </r>
  <r>
    <s v="FEB-26"/>
    <x v="2"/>
    <s v="50000"/>
    <x v="13"/>
    <s v="P/R - Paid Abs UNSE"/>
    <s v="P/R - Paid Absences"/>
    <s v="525"/>
    <s v="UNSE Moh Elect Cust Service"/>
    <x v="0"/>
    <n v="3609.26"/>
    <s v="033"/>
  </r>
  <r>
    <s v="JAN-26"/>
    <x v="2"/>
    <s v="50000"/>
    <x v="13"/>
    <s v="P/R - Paid Abs UNSE"/>
    <s v="P/R - Paid Absences"/>
    <s v="525"/>
    <s v="UNSE Moh Elect Cust Service"/>
    <x v="0"/>
    <n v="2107.63"/>
    <s v="033"/>
  </r>
  <r>
    <s v="JUN-26"/>
    <x v="2"/>
    <s v="50000"/>
    <x v="13"/>
    <s v="P/R - Paid Abs UNSE"/>
    <s v="P/R - Paid Absences"/>
    <s v="525"/>
    <s v="UNSE Moh Elect Cust Service"/>
    <x v="0"/>
    <n v="1439.93"/>
    <s v="033"/>
  </r>
  <r>
    <s v="MAR-26"/>
    <x v="2"/>
    <s v="50000"/>
    <x v="13"/>
    <s v="P/R - Paid Abs UNSE"/>
    <s v="P/R - Paid Absences"/>
    <s v="525"/>
    <s v="UNSE Moh Elect Cust Service"/>
    <x v="0"/>
    <n v="-124.82"/>
    <s v="033"/>
  </r>
  <r>
    <s v="MAY-26"/>
    <x v="2"/>
    <s v="50000"/>
    <x v="13"/>
    <s v="P/R - Paid Abs UNSE"/>
    <s v="P/R - Paid Absences"/>
    <s v="525"/>
    <s v="UNSE Moh Elect Cust Service"/>
    <x v="0"/>
    <n v="848.2"/>
    <s v="033"/>
  </r>
  <r>
    <s v="APR-26"/>
    <x v="2"/>
    <s v="50000"/>
    <x v="13"/>
    <s v="P/R - Paid Abs UNSE"/>
    <s v="P/R - Paid Absences"/>
    <s v="524"/>
    <s v="UNSE Moh Elect Cust serv Dispatch"/>
    <x v="0"/>
    <n v="305.52"/>
    <s v="033"/>
  </r>
  <r>
    <s v="FEB-26"/>
    <x v="2"/>
    <s v="50000"/>
    <x v="13"/>
    <s v="P/R - Paid Abs UNSE"/>
    <s v="P/R - Paid Absences"/>
    <s v="524"/>
    <s v="UNSE Moh Elect Cust serv Dispatch"/>
    <x v="0"/>
    <n v="280.58"/>
    <s v="033"/>
  </r>
  <r>
    <s v="JAN-26"/>
    <x v="2"/>
    <s v="50000"/>
    <x v="13"/>
    <s v="P/R - Paid Abs UNSE"/>
    <s v="P/R - Paid Absences"/>
    <s v="524"/>
    <s v="UNSE Moh Elect Cust serv Dispatch"/>
    <x v="0"/>
    <n v="235.17"/>
    <s v="033"/>
  </r>
  <r>
    <s v="JUN-26"/>
    <x v="2"/>
    <s v="50000"/>
    <x v="13"/>
    <s v="P/R - Paid Abs UNSE"/>
    <s v="P/R - Paid Absences"/>
    <s v="524"/>
    <s v="UNSE Moh Elect Cust serv Dispatch"/>
    <x v="0"/>
    <n v="256.04000000000002"/>
    <s v="033"/>
  </r>
  <r>
    <s v="MAR-26"/>
    <x v="2"/>
    <s v="50000"/>
    <x v="13"/>
    <s v="P/R - Paid Abs UNSE"/>
    <s v="P/R - Paid Absences"/>
    <s v="524"/>
    <s v="UNSE Moh Elect Cust serv Dispatch"/>
    <x v="0"/>
    <n v="289.94"/>
    <s v="033"/>
  </r>
  <r>
    <s v="MAY-26"/>
    <x v="2"/>
    <s v="50000"/>
    <x v="13"/>
    <s v="P/R - Paid Abs UNSE"/>
    <s v="P/R - Paid Absences"/>
    <s v="524"/>
    <s v="UNSE Moh Elect Cust serv Dispatch"/>
    <x v="0"/>
    <n v="269.67"/>
    <s v="033"/>
  </r>
  <r>
    <s v="APR-26"/>
    <x v="2"/>
    <s v="50000"/>
    <x v="13"/>
    <s v="P/R - Paid Abs UNSE"/>
    <s v="P/R - Paid Absences"/>
    <s v="523"/>
    <s v="UNSE Lake Havasu Electric Eng"/>
    <x v="0"/>
    <n v="1264.6400000000001"/>
    <s v="033"/>
  </r>
  <r>
    <s v="FEB-26"/>
    <x v="2"/>
    <s v="50000"/>
    <x v="13"/>
    <s v="P/R - Paid Abs UNSE"/>
    <s v="P/R - Paid Absences"/>
    <s v="523"/>
    <s v="UNSE Lake Havasu Electric Eng"/>
    <x v="0"/>
    <n v="996.92"/>
    <s v="033"/>
  </r>
  <r>
    <s v="JAN-26"/>
    <x v="2"/>
    <s v="50000"/>
    <x v="13"/>
    <s v="P/R - Paid Abs UNSE"/>
    <s v="P/R - Paid Absences"/>
    <s v="523"/>
    <s v="UNSE Lake Havasu Electric Eng"/>
    <x v="0"/>
    <n v="891.97"/>
    <s v="033"/>
  </r>
  <r>
    <s v="JUN-26"/>
    <x v="2"/>
    <s v="50000"/>
    <x v="13"/>
    <s v="P/R - Paid Abs UNSE"/>
    <s v="P/R - Paid Absences"/>
    <s v="523"/>
    <s v="UNSE Lake Havasu Electric Eng"/>
    <x v="0"/>
    <n v="1160.54"/>
    <s v="033"/>
  </r>
  <r>
    <s v="MAR-26"/>
    <x v="2"/>
    <s v="50000"/>
    <x v="13"/>
    <s v="P/R - Paid Abs UNSE"/>
    <s v="P/R - Paid Absences"/>
    <s v="523"/>
    <s v="UNSE Lake Havasu Electric Eng"/>
    <x v="0"/>
    <n v="882.8"/>
    <s v="033"/>
  </r>
  <r>
    <s v="MAY-26"/>
    <x v="2"/>
    <s v="50000"/>
    <x v="13"/>
    <s v="P/R - Paid Abs UNSE"/>
    <s v="P/R - Paid Absences"/>
    <s v="523"/>
    <s v="UNSE Lake Havasu Electric Eng"/>
    <x v="0"/>
    <n v="1092.48"/>
    <s v="033"/>
  </r>
  <r>
    <s v="APR-26"/>
    <x v="2"/>
    <s v="50000"/>
    <x v="13"/>
    <s v="P/R - Paid Abs UNSE"/>
    <s v="P/R - Paid Absences"/>
    <s v="522"/>
    <s v="UNSE Lake Havasu Elec Const"/>
    <x v="0"/>
    <n v="2289.87"/>
    <s v="033"/>
  </r>
  <r>
    <s v="FEB-26"/>
    <x v="2"/>
    <s v="50000"/>
    <x v="13"/>
    <s v="P/R - Paid Abs UNSE"/>
    <s v="P/R - Paid Absences"/>
    <s v="522"/>
    <s v="UNSE Lake Havasu Elec Const"/>
    <x v="0"/>
    <n v="1505.24"/>
    <s v="033"/>
  </r>
  <r>
    <s v="JAN-26"/>
    <x v="2"/>
    <s v="50000"/>
    <x v="13"/>
    <s v="P/R - Paid Abs UNSE"/>
    <s v="P/R - Paid Absences"/>
    <s v="522"/>
    <s v="UNSE Lake Havasu Elec Const"/>
    <x v="0"/>
    <n v="1534.8"/>
    <s v="033"/>
  </r>
  <r>
    <s v="JUN-26"/>
    <x v="2"/>
    <s v="50000"/>
    <x v="13"/>
    <s v="P/R - Paid Abs UNSE"/>
    <s v="P/R - Paid Absences"/>
    <s v="522"/>
    <s v="UNSE Lake Havasu Elec Const"/>
    <x v="0"/>
    <n v="1735.14"/>
    <s v="033"/>
  </r>
  <r>
    <s v="MAR-26"/>
    <x v="2"/>
    <s v="50000"/>
    <x v="13"/>
    <s v="P/R - Paid Abs UNSE"/>
    <s v="P/R - Paid Absences"/>
    <s v="522"/>
    <s v="UNSE Lake Havasu Elec Const"/>
    <x v="0"/>
    <n v="2886.25"/>
    <s v="033"/>
  </r>
  <r>
    <s v="MAY-26"/>
    <x v="2"/>
    <s v="50000"/>
    <x v="13"/>
    <s v="P/R - Paid Abs UNSE"/>
    <s v="P/R - Paid Absences"/>
    <s v="522"/>
    <s v="UNSE Lake Havasu Elec Const"/>
    <x v="0"/>
    <n v="2281.1999999999998"/>
    <s v="033"/>
  </r>
  <r>
    <s v="APR-26"/>
    <x v="2"/>
    <s v="50000"/>
    <x v="13"/>
    <s v="P/R - Paid Abs UNSE"/>
    <s v="P/R - Paid Absences"/>
    <s v="518"/>
    <s v="UNSE Mohave Electric IS"/>
    <x v="0"/>
    <n v="-82.11"/>
    <s v="033"/>
  </r>
  <r>
    <s v="FEB-26"/>
    <x v="2"/>
    <s v="50000"/>
    <x v="13"/>
    <s v="P/R - Paid Abs UNSE"/>
    <s v="P/R - Paid Absences"/>
    <s v="518"/>
    <s v="UNSE Mohave Electric IS"/>
    <x v="0"/>
    <n v="681.8"/>
    <s v="033"/>
  </r>
  <r>
    <s v="JAN-26"/>
    <x v="2"/>
    <s v="50000"/>
    <x v="13"/>
    <s v="P/R - Paid Abs UNSE"/>
    <s v="P/R - Paid Absences"/>
    <s v="518"/>
    <s v="UNSE Mohave Electric IS"/>
    <x v="0"/>
    <n v="656.64"/>
    <s v="033"/>
  </r>
  <r>
    <s v="JUN-26"/>
    <x v="2"/>
    <s v="50000"/>
    <x v="13"/>
    <s v="P/R - Paid Abs UNSE"/>
    <s v="P/R - Paid Absences"/>
    <s v="518"/>
    <s v="UNSE Mohave Electric IS"/>
    <x v="0"/>
    <n v="890.85"/>
    <s v="033"/>
  </r>
  <r>
    <s v="MAR-26"/>
    <x v="2"/>
    <s v="50000"/>
    <x v="13"/>
    <s v="P/R - Paid Abs UNSE"/>
    <s v="P/R - Paid Absences"/>
    <s v="518"/>
    <s v="UNSE Mohave Electric IS"/>
    <x v="0"/>
    <n v="117.43"/>
    <s v="033"/>
  </r>
  <r>
    <s v="MAY-26"/>
    <x v="2"/>
    <s v="50000"/>
    <x v="13"/>
    <s v="P/R - Paid Abs UNSE"/>
    <s v="P/R - Paid Absences"/>
    <s v="518"/>
    <s v="UNSE Mohave Electric IS"/>
    <x v="0"/>
    <n v="807.36"/>
    <s v="033"/>
  </r>
  <r>
    <s v="APR-26"/>
    <x v="2"/>
    <s v="50000"/>
    <x v="13"/>
    <s v="P/R - Paid Abs UNSE"/>
    <s v="P/R - Paid Absences"/>
    <s v="517"/>
    <s v="UNSE Arizona Electric Dispatch"/>
    <x v="0"/>
    <n v="1338.53"/>
    <s v="033"/>
  </r>
  <r>
    <s v="FEB-26"/>
    <x v="2"/>
    <s v="50000"/>
    <x v="13"/>
    <s v="P/R - Paid Abs UNSE"/>
    <s v="P/R - Paid Absences"/>
    <s v="517"/>
    <s v="UNSE Arizona Electric Dispatch"/>
    <x v="0"/>
    <n v="1238.24"/>
    <s v="033"/>
  </r>
  <r>
    <s v="JAN-26"/>
    <x v="2"/>
    <s v="50000"/>
    <x v="13"/>
    <s v="P/R - Paid Abs UNSE"/>
    <s v="P/R - Paid Absences"/>
    <s v="517"/>
    <s v="UNSE Arizona Electric Dispatch"/>
    <x v="0"/>
    <n v="554.24"/>
    <s v="033"/>
  </r>
  <r>
    <s v="JUN-26"/>
    <x v="2"/>
    <s v="50000"/>
    <x v="13"/>
    <s v="P/R - Paid Abs UNSE"/>
    <s v="P/R - Paid Absences"/>
    <s v="517"/>
    <s v="UNSE Arizona Electric Dispatch"/>
    <x v="0"/>
    <n v="1208.3399999999999"/>
    <s v="033"/>
  </r>
  <r>
    <s v="MAR-26"/>
    <x v="2"/>
    <s v="50000"/>
    <x v="13"/>
    <s v="P/R - Paid Abs UNSE"/>
    <s v="P/R - Paid Absences"/>
    <s v="517"/>
    <s v="UNSE Arizona Electric Dispatch"/>
    <x v="0"/>
    <n v="982.54"/>
    <s v="033"/>
  </r>
  <r>
    <s v="MAY-26"/>
    <x v="2"/>
    <s v="50000"/>
    <x v="13"/>
    <s v="P/R - Paid Abs UNSE"/>
    <s v="P/R - Paid Absences"/>
    <s v="517"/>
    <s v="UNSE Arizona Electric Dispatch"/>
    <x v="0"/>
    <n v="1128.99"/>
    <s v="033"/>
  </r>
  <r>
    <s v="APR-26"/>
    <x v="2"/>
    <s v="50000"/>
    <x v="13"/>
    <s v="P/R - Paid Abs UNSE"/>
    <s v="P/R - Paid Absences"/>
    <s v="516"/>
    <s v="UNSE Mohave Elec Sub &amp; Meter"/>
    <x v="0"/>
    <n v="886.62"/>
    <s v="033"/>
  </r>
  <r>
    <s v="FEB-26"/>
    <x v="2"/>
    <s v="50000"/>
    <x v="13"/>
    <s v="P/R - Paid Abs UNSE"/>
    <s v="P/R - Paid Absences"/>
    <s v="516"/>
    <s v="UNSE Mohave Elec Sub &amp; Meter"/>
    <x v="0"/>
    <n v="716.99"/>
    <s v="033"/>
  </r>
  <r>
    <s v="JAN-26"/>
    <x v="2"/>
    <s v="50000"/>
    <x v="13"/>
    <s v="P/R - Paid Abs UNSE"/>
    <s v="P/R - Paid Absences"/>
    <s v="516"/>
    <s v="UNSE Mohave Elec Sub &amp; Meter"/>
    <x v="0"/>
    <n v="886.23"/>
    <s v="033"/>
  </r>
  <r>
    <s v="JUN-26"/>
    <x v="2"/>
    <s v="50000"/>
    <x v="13"/>
    <s v="P/R - Paid Abs UNSE"/>
    <s v="P/R - Paid Absences"/>
    <s v="516"/>
    <s v="UNSE Mohave Elec Sub &amp; Meter"/>
    <x v="0"/>
    <n v="812.72"/>
    <s v="033"/>
  </r>
  <r>
    <s v="MAR-26"/>
    <x v="2"/>
    <s v="50000"/>
    <x v="13"/>
    <s v="P/R - Paid Abs UNSE"/>
    <s v="P/R - Paid Absences"/>
    <s v="516"/>
    <s v="UNSE Mohave Elec Sub &amp; Meter"/>
    <x v="0"/>
    <n v="1037.5"/>
    <s v="033"/>
  </r>
  <r>
    <s v="MAY-26"/>
    <x v="2"/>
    <s v="50000"/>
    <x v="13"/>
    <s v="P/R - Paid Abs UNSE"/>
    <s v="P/R - Paid Absences"/>
    <s v="516"/>
    <s v="UNSE Mohave Elec Sub &amp; Meter"/>
    <x v="0"/>
    <n v="638.24"/>
    <s v="033"/>
  </r>
  <r>
    <s v="APR-26"/>
    <x v="2"/>
    <s v="50000"/>
    <x v="13"/>
    <s v="P/R - Paid Abs UNSE"/>
    <s v="P/R - Paid Absences"/>
    <s v="515"/>
    <s v="UNSE Kingman Electric Eng"/>
    <x v="0"/>
    <n v="2976.7"/>
    <s v="033"/>
  </r>
  <r>
    <s v="FEB-26"/>
    <x v="2"/>
    <s v="50000"/>
    <x v="13"/>
    <s v="P/R - Paid Abs UNSE"/>
    <s v="P/R - Paid Absences"/>
    <s v="515"/>
    <s v="UNSE Kingman Electric Eng"/>
    <x v="0"/>
    <n v="1801.23"/>
    <s v="033"/>
  </r>
  <r>
    <s v="JAN-26"/>
    <x v="2"/>
    <s v="50000"/>
    <x v="13"/>
    <s v="P/R - Paid Abs UNSE"/>
    <s v="P/R - Paid Absences"/>
    <s v="515"/>
    <s v="UNSE Kingman Electric Eng"/>
    <x v="0"/>
    <n v="2046.53"/>
    <s v="033"/>
  </r>
  <r>
    <s v="JUN-26"/>
    <x v="2"/>
    <s v="50000"/>
    <x v="13"/>
    <s v="P/R - Paid Abs UNSE"/>
    <s v="P/R - Paid Absences"/>
    <s v="515"/>
    <s v="UNSE Kingman Electric Eng"/>
    <x v="0"/>
    <n v="1899.02"/>
    <s v="033"/>
  </r>
  <r>
    <s v="MAR-26"/>
    <x v="2"/>
    <s v="50000"/>
    <x v="13"/>
    <s v="P/R - Paid Abs UNSE"/>
    <s v="P/R - Paid Absences"/>
    <s v="515"/>
    <s v="UNSE Kingman Electric Eng"/>
    <x v="0"/>
    <n v="2924.79"/>
    <s v="033"/>
  </r>
  <r>
    <s v="MAY-26"/>
    <x v="2"/>
    <s v="50000"/>
    <x v="13"/>
    <s v="P/R - Paid Abs UNSE"/>
    <s v="P/R - Paid Absences"/>
    <s v="515"/>
    <s v="UNSE Kingman Electric Eng"/>
    <x v="0"/>
    <n v="2318.25"/>
    <s v="033"/>
  </r>
  <r>
    <s v="APR-26"/>
    <x v="2"/>
    <s v="50000"/>
    <x v="13"/>
    <s v="P/R - Paid Abs UNSE"/>
    <s v="P/R - Paid Absences"/>
    <s v="514"/>
    <s v="UNSE Kingman Electric Const"/>
    <x v="0"/>
    <n v="4133.3599999999997"/>
    <s v="033"/>
  </r>
  <r>
    <s v="FEB-26"/>
    <x v="2"/>
    <s v="50000"/>
    <x v="13"/>
    <s v="P/R - Paid Abs UNSE"/>
    <s v="P/R - Paid Absences"/>
    <s v="514"/>
    <s v="UNSE Kingman Electric Const"/>
    <x v="0"/>
    <n v="1833.53"/>
    <s v="033"/>
  </r>
  <r>
    <s v="JAN-26"/>
    <x v="2"/>
    <s v="50000"/>
    <x v="13"/>
    <s v="P/R - Paid Abs UNSE"/>
    <s v="P/R - Paid Absences"/>
    <s v="514"/>
    <s v="UNSE Kingman Electric Const"/>
    <x v="0"/>
    <n v="2028.03"/>
    <s v="033"/>
  </r>
  <r>
    <s v="JUN-26"/>
    <x v="2"/>
    <s v="50000"/>
    <x v="13"/>
    <s v="P/R - Paid Abs UNSE"/>
    <s v="P/R - Paid Absences"/>
    <s v="514"/>
    <s v="UNSE Kingman Electric Const"/>
    <x v="0"/>
    <n v="3665.67"/>
    <s v="033"/>
  </r>
  <r>
    <s v="MAR-26"/>
    <x v="2"/>
    <s v="50000"/>
    <x v="13"/>
    <s v="P/R - Paid Abs UNSE"/>
    <s v="P/R - Paid Absences"/>
    <s v="514"/>
    <s v="UNSE Kingman Electric Const"/>
    <x v="0"/>
    <n v="2427.16"/>
    <s v="033"/>
  </r>
  <r>
    <s v="MAY-26"/>
    <x v="2"/>
    <s v="50000"/>
    <x v="13"/>
    <s v="P/R - Paid Abs UNSE"/>
    <s v="P/R - Paid Absences"/>
    <s v="514"/>
    <s v="UNSE Kingman Electric Const"/>
    <x v="0"/>
    <n v="3470.55"/>
    <s v="033"/>
  </r>
  <r>
    <s v="APR-26"/>
    <x v="2"/>
    <s v="50000"/>
    <x v="13"/>
    <s v="P/R - Paid Abs UNSE"/>
    <s v="P/R - Paid Absences"/>
    <s v="513"/>
    <s v="UNSE Mohave Electric Ops Mgmt"/>
    <x v="0"/>
    <n v="5052.87"/>
    <s v="033"/>
  </r>
  <r>
    <s v="FEB-26"/>
    <x v="2"/>
    <s v="50000"/>
    <x v="13"/>
    <s v="P/R - Paid Abs UNSE"/>
    <s v="P/R - Paid Absences"/>
    <s v="513"/>
    <s v="UNSE Mohave Electric Ops Mgmt"/>
    <x v="0"/>
    <n v="3198.04"/>
    <s v="033"/>
  </r>
  <r>
    <s v="JAN-26"/>
    <x v="2"/>
    <s v="50000"/>
    <x v="13"/>
    <s v="P/R - Paid Abs UNSE"/>
    <s v="P/R - Paid Absences"/>
    <s v="513"/>
    <s v="UNSE Mohave Electric Ops Mgmt"/>
    <x v="0"/>
    <n v="2652.91"/>
    <s v="033"/>
  </r>
  <r>
    <s v="JUN-26"/>
    <x v="2"/>
    <s v="50000"/>
    <x v="13"/>
    <s v="P/R - Paid Abs UNSE"/>
    <s v="P/R - Paid Absences"/>
    <s v="513"/>
    <s v="UNSE Mohave Electric Ops Mgmt"/>
    <x v="0"/>
    <n v="4777.62"/>
    <s v="033"/>
  </r>
  <r>
    <s v="MAR-26"/>
    <x v="2"/>
    <s v="50000"/>
    <x v="13"/>
    <s v="P/R - Paid Abs UNSE"/>
    <s v="P/R - Paid Absences"/>
    <s v="513"/>
    <s v="UNSE Mohave Electric Ops Mgmt"/>
    <x v="0"/>
    <n v="5683.15"/>
    <s v="033"/>
  </r>
  <r>
    <s v="MAY-26"/>
    <x v="2"/>
    <s v="50000"/>
    <x v="13"/>
    <s v="P/R - Paid Abs UNSE"/>
    <s v="P/R - Paid Absences"/>
    <s v="513"/>
    <s v="UNSE Mohave Electric Ops Mgmt"/>
    <x v="0"/>
    <n v="5865.88"/>
    <s v="033"/>
  </r>
  <r>
    <s v="APR-26"/>
    <x v="2"/>
    <s v="50000"/>
    <x v="13"/>
    <s v="P/R - Paid Abs UNSE"/>
    <s v="P/R - Paid Absences"/>
    <s v="512"/>
    <s v="UNSE Mohave Elec Admin"/>
    <x v="0"/>
    <n v="5717.09"/>
    <s v="033"/>
  </r>
  <r>
    <s v="FEB-26"/>
    <x v="2"/>
    <s v="50000"/>
    <x v="13"/>
    <s v="P/R - Paid Abs UNSE"/>
    <s v="P/R - Paid Absences"/>
    <s v="512"/>
    <s v="UNSE Mohave Elec Admin"/>
    <x v="0"/>
    <n v="3298.54"/>
    <s v="033"/>
  </r>
  <r>
    <s v="JAN-26"/>
    <x v="2"/>
    <s v="50000"/>
    <x v="13"/>
    <s v="P/R - Paid Abs UNSE"/>
    <s v="P/R - Paid Absences"/>
    <s v="512"/>
    <s v="UNSE Mohave Elec Admin"/>
    <x v="0"/>
    <n v="4199.58"/>
    <s v="033"/>
  </r>
  <r>
    <s v="JUN-26"/>
    <x v="2"/>
    <s v="50000"/>
    <x v="13"/>
    <s v="P/R - Paid Abs UNSE"/>
    <s v="P/R - Paid Absences"/>
    <s v="512"/>
    <s v="UNSE Mohave Elec Admin"/>
    <x v="0"/>
    <n v="5108.8500000000004"/>
    <s v="033"/>
  </r>
  <r>
    <s v="MAR-26"/>
    <x v="2"/>
    <s v="50000"/>
    <x v="13"/>
    <s v="P/R - Paid Abs UNSE"/>
    <s v="P/R - Paid Absences"/>
    <s v="512"/>
    <s v="UNSE Mohave Elec Admin"/>
    <x v="0"/>
    <n v="5312.35"/>
    <s v="033"/>
  </r>
  <r>
    <s v="MAY-26"/>
    <x v="2"/>
    <s v="50000"/>
    <x v="13"/>
    <s v="P/R - Paid Abs UNSE"/>
    <s v="P/R - Paid Absences"/>
    <s v="512"/>
    <s v="UNSE Mohave Elec Admin"/>
    <x v="0"/>
    <n v="5396.97"/>
    <s v="033"/>
  </r>
  <r>
    <s v="APR-26"/>
    <x v="2"/>
    <s v="50000"/>
    <x v="13"/>
    <s v="P/R - Paid Absences"/>
    <s v="P/R - Paid Absences"/>
    <s v="400"/>
    <s v="Capital Resources"/>
    <x v="0"/>
    <n v="2532.67"/>
    <s v="002"/>
  </r>
  <r>
    <s v="FEB-26"/>
    <x v="2"/>
    <s v="50000"/>
    <x v="13"/>
    <s v="P/R - Paid Absences"/>
    <s v="P/R - Paid Absences"/>
    <s v="400"/>
    <s v="Capital Resources"/>
    <x v="0"/>
    <n v="2166.8200000000002"/>
    <s v="002"/>
  </r>
  <r>
    <s v="JAN-26"/>
    <x v="2"/>
    <s v="50000"/>
    <x v="13"/>
    <s v="P/R - Paid Absences"/>
    <s v="P/R - Paid Absences"/>
    <s v="400"/>
    <s v="Capital Resources"/>
    <x v="0"/>
    <n v="1732.11"/>
    <s v="002"/>
  </r>
  <r>
    <s v="JUN-26"/>
    <x v="2"/>
    <s v="50000"/>
    <x v="13"/>
    <s v="P/R - Paid Absences"/>
    <s v="P/R - Paid Absences"/>
    <s v="400"/>
    <s v="Capital Resources"/>
    <x v="0"/>
    <n v="2396.77"/>
    <s v="002"/>
  </r>
  <r>
    <s v="MAR-26"/>
    <x v="2"/>
    <s v="50000"/>
    <x v="13"/>
    <s v="P/R - Paid Absences"/>
    <s v="P/R - Paid Absences"/>
    <s v="400"/>
    <s v="Capital Resources"/>
    <x v="0"/>
    <n v="2140.73"/>
    <s v="002"/>
  </r>
  <r>
    <s v="MAY-26"/>
    <x v="2"/>
    <s v="50000"/>
    <x v="13"/>
    <s v="P/R - Paid Absences"/>
    <s v="P/R - Paid Absences"/>
    <s v="400"/>
    <s v="Capital Resources"/>
    <x v="0"/>
    <n v="1579.77"/>
    <s v="002"/>
  </r>
  <r>
    <s v="APR-26"/>
    <x v="2"/>
    <s v="50000"/>
    <x v="13"/>
    <s v="P/R - Paid Absences"/>
    <s v="P/R - Paid Absences"/>
    <s v="385"/>
    <s v="Energy Programs"/>
    <x v="0"/>
    <n v="2427.14"/>
    <s v="002"/>
  </r>
  <r>
    <s v="FEB-26"/>
    <x v="2"/>
    <s v="50000"/>
    <x v="13"/>
    <s v="P/R - Paid Absences"/>
    <s v="P/R - Paid Absences"/>
    <s v="385"/>
    <s v="Energy Programs"/>
    <x v="0"/>
    <n v="2107.41"/>
    <s v="002"/>
  </r>
  <r>
    <s v="JAN-26"/>
    <x v="2"/>
    <s v="50000"/>
    <x v="13"/>
    <s v="P/R - Paid Absences"/>
    <s v="P/R - Paid Absences"/>
    <s v="385"/>
    <s v="Energy Programs"/>
    <x v="0"/>
    <n v="1219.6099999999999"/>
    <s v="002"/>
  </r>
  <r>
    <s v="JUN-26"/>
    <x v="2"/>
    <s v="50000"/>
    <x v="13"/>
    <s v="P/R - Paid Absences"/>
    <s v="P/R - Paid Absences"/>
    <s v="385"/>
    <s v="Energy Programs"/>
    <x v="0"/>
    <n v="2044.29"/>
    <s v="002"/>
  </r>
  <r>
    <s v="MAR-26"/>
    <x v="2"/>
    <s v="50000"/>
    <x v="13"/>
    <s v="P/R - Paid Absences"/>
    <s v="P/R - Paid Absences"/>
    <s v="385"/>
    <s v="Energy Programs"/>
    <x v="0"/>
    <n v="2380.4299999999998"/>
    <s v="002"/>
  </r>
  <r>
    <s v="MAY-26"/>
    <x v="2"/>
    <s v="50000"/>
    <x v="13"/>
    <s v="P/R - Paid Absences"/>
    <s v="P/R - Paid Absences"/>
    <s v="385"/>
    <s v="Energy Programs"/>
    <x v="0"/>
    <n v="2364.2600000000002"/>
    <s v="002"/>
  </r>
  <r>
    <s v="APR-26"/>
    <x v="2"/>
    <s v="50000"/>
    <x v="13"/>
    <s v="P/R - Paid Absences"/>
    <s v="P/R - Paid Absences"/>
    <s v="381"/>
    <s v="Rates"/>
    <x v="0"/>
    <n v="20.52"/>
    <s v="002"/>
  </r>
  <r>
    <s v="JUN-26"/>
    <x v="2"/>
    <s v="50000"/>
    <x v="13"/>
    <s v="P/R - Paid Absences"/>
    <s v="P/R - Paid Absences"/>
    <s v="381"/>
    <s v="Rates"/>
    <x v="0"/>
    <n v="-17.100000000000001"/>
    <s v="002"/>
  </r>
  <r>
    <s v="MAY-26"/>
    <x v="2"/>
    <s v="50000"/>
    <x v="13"/>
    <s v="P/R - Paid Absences"/>
    <s v="P/R - Paid Absences"/>
    <s v="381"/>
    <s v="Rates"/>
    <x v="0"/>
    <n v="99.18"/>
    <s v="002"/>
  </r>
  <r>
    <s v="APR-26"/>
    <x v="2"/>
    <s v="50000"/>
    <x v="13"/>
    <s v="P/R - Paid Absences"/>
    <s v="P/R - Paid Absences"/>
    <s v="370"/>
    <s v="Budget, Planning &amp; Analysis"/>
    <x v="0"/>
    <n v="605.29"/>
    <s v="002"/>
  </r>
  <r>
    <s v="FEB-26"/>
    <x v="2"/>
    <s v="50000"/>
    <x v="13"/>
    <s v="P/R - Paid Absences"/>
    <s v="P/R - Paid Absences"/>
    <s v="370"/>
    <s v="Budget, Planning &amp; Analysis"/>
    <x v="0"/>
    <n v="589.29"/>
    <s v="002"/>
  </r>
  <r>
    <s v="JAN-26"/>
    <x v="2"/>
    <s v="50000"/>
    <x v="13"/>
    <s v="P/R - Paid Absences"/>
    <s v="P/R - Paid Absences"/>
    <s v="370"/>
    <s v="Budget, Planning &amp; Analysis"/>
    <x v="0"/>
    <n v="629.16999999999996"/>
    <s v="002"/>
  </r>
  <r>
    <s v="JUN-26"/>
    <x v="2"/>
    <s v="50000"/>
    <x v="13"/>
    <s v="P/R - Paid Absences"/>
    <s v="P/R - Paid Absences"/>
    <s v="370"/>
    <s v="Budget, Planning &amp; Analysis"/>
    <x v="0"/>
    <n v="787.64"/>
    <s v="002"/>
  </r>
  <r>
    <s v="MAR-26"/>
    <x v="2"/>
    <s v="50000"/>
    <x v="13"/>
    <s v="P/R - Paid Absences"/>
    <s v="P/R - Paid Absences"/>
    <s v="370"/>
    <s v="Budget, Planning &amp; Analysis"/>
    <x v="0"/>
    <n v="1009.79"/>
    <s v="002"/>
  </r>
  <r>
    <s v="MAY-26"/>
    <x v="2"/>
    <s v="50000"/>
    <x v="13"/>
    <s v="P/R - Paid Absences"/>
    <s v="P/R - Paid Absences"/>
    <s v="370"/>
    <s v="Budget, Planning &amp; Analysis"/>
    <x v="0"/>
    <n v="694.42"/>
    <s v="002"/>
  </r>
  <r>
    <s v="APR-26"/>
    <x v="2"/>
    <s v="50000"/>
    <x v="13"/>
    <s v="P/R - Paid Absences"/>
    <s v="P/R - Paid Absences"/>
    <s v="362"/>
    <s v="Financial Planning &amp; Analysis"/>
    <x v="0"/>
    <n v="337.44"/>
    <s v="002"/>
  </r>
  <r>
    <s v="FEB-26"/>
    <x v="2"/>
    <s v="50000"/>
    <x v="13"/>
    <s v="P/R - Paid Absences"/>
    <s v="P/R - Paid Absences"/>
    <s v="362"/>
    <s v="Financial Planning &amp; Analysis"/>
    <x v="0"/>
    <n v="435.14"/>
    <s v="002"/>
  </r>
  <r>
    <s v="JAN-26"/>
    <x v="2"/>
    <s v="50000"/>
    <x v="13"/>
    <s v="P/R - Paid Absences"/>
    <s v="P/R - Paid Absences"/>
    <s v="362"/>
    <s v="Financial Planning &amp; Analysis"/>
    <x v="0"/>
    <n v="242.23"/>
    <s v="002"/>
  </r>
  <r>
    <s v="JUN-26"/>
    <x v="2"/>
    <s v="50000"/>
    <x v="13"/>
    <s v="P/R - Paid Absences"/>
    <s v="P/R - Paid Absences"/>
    <s v="362"/>
    <s v="Financial Planning &amp; Analysis"/>
    <x v="0"/>
    <n v="394.92"/>
    <s v="002"/>
  </r>
  <r>
    <s v="MAR-26"/>
    <x v="2"/>
    <s v="50000"/>
    <x v="13"/>
    <s v="P/R - Paid Absences"/>
    <s v="P/R - Paid Absences"/>
    <s v="362"/>
    <s v="Financial Planning &amp; Analysis"/>
    <x v="0"/>
    <n v="412.71"/>
    <s v="002"/>
  </r>
  <r>
    <s v="MAY-26"/>
    <x v="2"/>
    <s v="50000"/>
    <x v="13"/>
    <s v="P/R - Paid Absences"/>
    <s v="P/R - Paid Absences"/>
    <s v="362"/>
    <s v="Financial Planning &amp; Analysis"/>
    <x v="0"/>
    <n v="812.35"/>
    <s v="002"/>
  </r>
  <r>
    <s v="APR-26"/>
    <x v="2"/>
    <s v="50000"/>
    <x v="13"/>
    <s v="P/R - Paid Absences"/>
    <s v="P/R - Paid Absences"/>
    <s v="360"/>
    <s v="Treasury Services"/>
    <x v="0"/>
    <n v="326.97000000000003"/>
    <s v="002"/>
  </r>
  <r>
    <s v="FEB-26"/>
    <x v="2"/>
    <s v="50000"/>
    <x v="13"/>
    <s v="P/R - Paid Absences"/>
    <s v="P/R - Paid Absences"/>
    <s v="360"/>
    <s v="Treasury Services"/>
    <x v="0"/>
    <n v="315.42"/>
    <s v="002"/>
  </r>
  <r>
    <s v="JAN-26"/>
    <x v="2"/>
    <s v="50000"/>
    <x v="13"/>
    <s v="P/R - Paid Absences"/>
    <s v="P/R - Paid Absences"/>
    <s v="360"/>
    <s v="Treasury Services"/>
    <x v="0"/>
    <n v="332.65"/>
    <s v="002"/>
  </r>
  <r>
    <s v="JUN-26"/>
    <x v="2"/>
    <s v="50000"/>
    <x v="13"/>
    <s v="P/R - Paid Absences"/>
    <s v="P/R - Paid Absences"/>
    <s v="360"/>
    <s v="Treasury Services"/>
    <x v="0"/>
    <n v="532.34"/>
    <s v="002"/>
  </r>
  <r>
    <s v="MAR-26"/>
    <x v="2"/>
    <s v="50000"/>
    <x v="13"/>
    <s v="P/R - Paid Absences"/>
    <s v="P/R - Paid Absences"/>
    <s v="360"/>
    <s v="Treasury Services"/>
    <x v="0"/>
    <n v="428.76"/>
    <s v="002"/>
  </r>
  <r>
    <s v="MAY-26"/>
    <x v="2"/>
    <s v="50000"/>
    <x v="13"/>
    <s v="P/R - Paid Absences"/>
    <s v="P/R - Paid Absences"/>
    <s v="360"/>
    <s v="Treasury Services"/>
    <x v="0"/>
    <n v="597.48"/>
    <s v="002"/>
  </r>
  <r>
    <s v="FEB-26"/>
    <x v="2"/>
    <s v="50000"/>
    <x v="13"/>
    <s v="P/R - Paid Absences"/>
    <s v="P/R - Paid Absences"/>
    <s v="352"/>
    <s v="IT Client Technology"/>
    <x v="0"/>
    <n v="-12.84"/>
    <s v="002"/>
  </r>
  <r>
    <s v="JAN-26"/>
    <x v="2"/>
    <s v="50000"/>
    <x v="13"/>
    <s v="P/R - Paid Absences"/>
    <s v="P/R - Paid Absences"/>
    <s v="352"/>
    <s v="IT Client Technology"/>
    <x v="0"/>
    <n v="192.71"/>
    <s v="002"/>
  </r>
  <r>
    <s v="APR-26"/>
    <x v="2"/>
    <s v="50000"/>
    <x v="13"/>
    <s v="P/R - Paid Absences"/>
    <s v="P/R - Paid Absences"/>
    <s v="332"/>
    <s v="Tax Services"/>
    <x v="0"/>
    <n v="2047.33"/>
    <s v="002"/>
  </r>
  <r>
    <s v="FEB-26"/>
    <x v="2"/>
    <s v="50000"/>
    <x v="13"/>
    <s v="P/R - Paid Absences"/>
    <s v="P/R - Paid Absences"/>
    <s v="332"/>
    <s v="Tax Services"/>
    <x v="0"/>
    <n v="1424.45"/>
    <s v="002"/>
  </r>
  <r>
    <s v="JAN-26"/>
    <x v="2"/>
    <s v="50000"/>
    <x v="13"/>
    <s v="P/R - Paid Absences"/>
    <s v="P/R - Paid Absences"/>
    <s v="332"/>
    <s v="Tax Services"/>
    <x v="0"/>
    <n v="1442.09"/>
    <s v="002"/>
  </r>
  <r>
    <s v="JUN-26"/>
    <x v="2"/>
    <s v="50000"/>
    <x v="13"/>
    <s v="P/R - Paid Absences"/>
    <s v="P/R - Paid Absences"/>
    <s v="332"/>
    <s v="Tax Services"/>
    <x v="0"/>
    <n v="1219.6300000000001"/>
    <s v="002"/>
  </r>
  <r>
    <s v="MAR-26"/>
    <x v="2"/>
    <s v="50000"/>
    <x v="13"/>
    <s v="P/R - Paid Absences"/>
    <s v="P/R - Paid Absences"/>
    <s v="332"/>
    <s v="Tax Services"/>
    <x v="0"/>
    <n v="1822.22"/>
    <s v="002"/>
  </r>
  <r>
    <s v="MAY-26"/>
    <x v="2"/>
    <s v="50000"/>
    <x v="13"/>
    <s v="P/R - Paid Absences"/>
    <s v="P/R - Paid Absences"/>
    <s v="332"/>
    <s v="Tax Services"/>
    <x v="0"/>
    <n v="1435.18"/>
    <s v="002"/>
  </r>
  <r>
    <s v="APR-26"/>
    <x v="2"/>
    <s v="50000"/>
    <x v="13"/>
    <s v="P/R - Paid Absences"/>
    <s v="P/R - Paid Absences"/>
    <s v="322"/>
    <s v="Plant Accounting"/>
    <x v="0"/>
    <n v="3458.89"/>
    <s v="002"/>
  </r>
  <r>
    <s v="FEB-26"/>
    <x v="2"/>
    <s v="50000"/>
    <x v="13"/>
    <s v="P/R - Paid Absences"/>
    <s v="P/R - Paid Absences"/>
    <s v="322"/>
    <s v="Plant Accounting"/>
    <x v="0"/>
    <n v="2670.54"/>
    <s v="002"/>
  </r>
  <r>
    <s v="JAN-26"/>
    <x v="2"/>
    <s v="50000"/>
    <x v="13"/>
    <s v="P/R - Paid Absences"/>
    <s v="P/R - Paid Absences"/>
    <s v="322"/>
    <s v="Plant Accounting"/>
    <x v="0"/>
    <n v="2676.06"/>
    <s v="002"/>
  </r>
  <r>
    <s v="JUN-26"/>
    <x v="2"/>
    <s v="50000"/>
    <x v="13"/>
    <s v="P/R - Paid Absences"/>
    <s v="P/R - Paid Absences"/>
    <s v="322"/>
    <s v="Plant Accounting"/>
    <x v="0"/>
    <n v="2854.11"/>
    <s v="002"/>
  </r>
  <r>
    <s v="MAR-26"/>
    <x v="2"/>
    <s v="50000"/>
    <x v="13"/>
    <s v="P/R - Paid Absences"/>
    <s v="P/R - Paid Absences"/>
    <s v="322"/>
    <s v="Plant Accounting"/>
    <x v="0"/>
    <n v="3203.92"/>
    <s v="002"/>
  </r>
  <r>
    <s v="MAY-26"/>
    <x v="2"/>
    <s v="50000"/>
    <x v="13"/>
    <s v="P/R - Paid Absences"/>
    <s v="P/R - Paid Absences"/>
    <s v="322"/>
    <s v="Plant Accounting"/>
    <x v="0"/>
    <n v="2383.5300000000002"/>
    <s v="002"/>
  </r>
  <r>
    <s v="APR-26"/>
    <x v="2"/>
    <s v="50000"/>
    <x v="13"/>
    <s v="P/R - Paid Absences"/>
    <s v="P/R - Paid Absences"/>
    <s v="321"/>
    <s v="External Reporting"/>
    <x v="0"/>
    <n v="672.85"/>
    <s v="002"/>
  </r>
  <r>
    <s v="FEB-26"/>
    <x v="2"/>
    <s v="50000"/>
    <x v="13"/>
    <s v="P/R - Paid Absences"/>
    <s v="P/R - Paid Absences"/>
    <s v="321"/>
    <s v="External Reporting"/>
    <x v="0"/>
    <n v="2481.4"/>
    <s v="002"/>
  </r>
  <r>
    <s v="JAN-26"/>
    <x v="2"/>
    <s v="50000"/>
    <x v="13"/>
    <s v="P/R - Paid Absences"/>
    <s v="P/R - Paid Absences"/>
    <s v="321"/>
    <s v="External Reporting"/>
    <x v="0"/>
    <n v="408.89"/>
    <s v="002"/>
  </r>
  <r>
    <s v="JUN-26"/>
    <x v="2"/>
    <s v="50000"/>
    <x v="13"/>
    <s v="P/R - Paid Absences"/>
    <s v="P/R - Paid Absences"/>
    <s v="321"/>
    <s v="External Reporting"/>
    <x v="0"/>
    <n v="671.36"/>
    <s v="002"/>
  </r>
  <r>
    <s v="MAR-26"/>
    <x v="2"/>
    <s v="50000"/>
    <x v="13"/>
    <s v="P/R - Paid Absences"/>
    <s v="P/R - Paid Absences"/>
    <s v="321"/>
    <s v="External Reporting"/>
    <x v="0"/>
    <n v="1790.11"/>
    <s v="002"/>
  </r>
  <r>
    <s v="MAY-26"/>
    <x v="2"/>
    <s v="50000"/>
    <x v="13"/>
    <s v="P/R - Paid Absences"/>
    <s v="P/R - Paid Absences"/>
    <s v="321"/>
    <s v="External Reporting"/>
    <x v="0"/>
    <n v="1847.97"/>
    <s v="002"/>
  </r>
  <r>
    <s v="APR-26"/>
    <x v="2"/>
    <s v="50000"/>
    <x v="13"/>
    <s v="P/R - Paid Absences"/>
    <s v="P/R - Paid Absences"/>
    <s v="320"/>
    <s v="Corporate Accounting"/>
    <x v="0"/>
    <n v="1750.61"/>
    <s v="002"/>
  </r>
  <r>
    <s v="FEB-26"/>
    <x v="2"/>
    <s v="50000"/>
    <x v="13"/>
    <s v="P/R - Paid Absences"/>
    <s v="P/R - Paid Absences"/>
    <s v="320"/>
    <s v="Corporate Accounting"/>
    <x v="0"/>
    <n v="1890.88"/>
    <s v="002"/>
  </r>
  <r>
    <s v="JAN-26"/>
    <x v="2"/>
    <s v="50000"/>
    <x v="13"/>
    <s v="P/R - Paid Absences"/>
    <s v="P/R - Paid Absences"/>
    <s v="320"/>
    <s v="Corporate Accounting"/>
    <x v="0"/>
    <n v="1271.3599999999999"/>
    <s v="002"/>
  </r>
  <r>
    <s v="JUN-26"/>
    <x v="2"/>
    <s v="50000"/>
    <x v="13"/>
    <s v="P/R - Paid Absences"/>
    <s v="P/R - Paid Absences"/>
    <s v="320"/>
    <s v="Corporate Accounting"/>
    <x v="0"/>
    <n v="1039.1099999999999"/>
    <s v="002"/>
  </r>
  <r>
    <s v="MAR-26"/>
    <x v="2"/>
    <s v="50000"/>
    <x v="13"/>
    <s v="P/R - Paid Absences"/>
    <s v="P/R - Paid Absences"/>
    <s v="320"/>
    <s v="Corporate Accounting"/>
    <x v="0"/>
    <n v="1155.18"/>
    <s v="002"/>
  </r>
  <r>
    <s v="MAY-26"/>
    <x v="2"/>
    <s v="50000"/>
    <x v="13"/>
    <s v="P/R - Paid Absences"/>
    <s v="P/R - Paid Absences"/>
    <s v="320"/>
    <s v="Corporate Accounting"/>
    <x v="0"/>
    <n v="133.58000000000001"/>
    <s v="002"/>
  </r>
  <r>
    <s v="APR-26"/>
    <x v="2"/>
    <s v="50000"/>
    <x v="13"/>
    <s v="P/R - Paid Absences"/>
    <s v="P/R - Paid Absences"/>
    <s v="317"/>
    <s v="Accounts Payable"/>
    <x v="0"/>
    <n v="1012.99"/>
    <s v="002"/>
  </r>
  <r>
    <s v="FEB-26"/>
    <x v="2"/>
    <s v="50000"/>
    <x v="13"/>
    <s v="P/R - Paid Absences"/>
    <s v="P/R - Paid Absences"/>
    <s v="317"/>
    <s v="Accounts Payable"/>
    <x v="0"/>
    <n v="874.81"/>
    <s v="002"/>
  </r>
  <r>
    <s v="JAN-26"/>
    <x v="2"/>
    <s v="50000"/>
    <x v="13"/>
    <s v="P/R - Paid Absences"/>
    <s v="P/R - Paid Absences"/>
    <s v="317"/>
    <s v="Accounts Payable"/>
    <x v="0"/>
    <n v="671.13"/>
    <s v="002"/>
  </r>
  <r>
    <s v="JUN-26"/>
    <x v="2"/>
    <s v="50000"/>
    <x v="13"/>
    <s v="P/R - Paid Absences"/>
    <s v="P/R - Paid Absences"/>
    <s v="317"/>
    <s v="Accounts Payable"/>
    <x v="0"/>
    <n v="1012.83"/>
    <s v="002"/>
  </r>
  <r>
    <s v="MAR-26"/>
    <x v="2"/>
    <s v="50000"/>
    <x v="13"/>
    <s v="P/R - Paid Absences"/>
    <s v="P/R - Paid Absences"/>
    <s v="317"/>
    <s v="Accounts Payable"/>
    <x v="0"/>
    <n v="757.3"/>
    <s v="002"/>
  </r>
  <r>
    <s v="MAY-26"/>
    <x v="2"/>
    <s v="50000"/>
    <x v="13"/>
    <s v="P/R - Paid Absences"/>
    <s v="P/R - Paid Absences"/>
    <s v="317"/>
    <s v="Accounts Payable"/>
    <x v="0"/>
    <n v="765.7"/>
    <s v="002"/>
  </r>
  <r>
    <s v="APR-26"/>
    <x v="2"/>
    <s v="50000"/>
    <x v="13"/>
    <s v="P/R - Paid Absences"/>
    <s v="P/R - Paid Absences"/>
    <s v="316"/>
    <s v="Payroll"/>
    <x v="0"/>
    <n v="488.52"/>
    <s v="002"/>
  </r>
  <r>
    <s v="FEB-26"/>
    <x v="2"/>
    <s v="50000"/>
    <x v="13"/>
    <s v="P/R - Paid Absences"/>
    <s v="P/R - Paid Absences"/>
    <s v="316"/>
    <s v="Payroll"/>
    <x v="0"/>
    <n v="231.95"/>
    <s v="002"/>
  </r>
  <r>
    <s v="JAN-26"/>
    <x v="2"/>
    <s v="50000"/>
    <x v="13"/>
    <s v="P/R - Paid Absences"/>
    <s v="P/R - Paid Absences"/>
    <s v="316"/>
    <s v="Payroll"/>
    <x v="0"/>
    <n v="338.63"/>
    <s v="002"/>
  </r>
  <r>
    <s v="JUN-26"/>
    <x v="2"/>
    <s v="50000"/>
    <x v="13"/>
    <s v="P/R - Paid Absences"/>
    <s v="P/R - Paid Absences"/>
    <s v="316"/>
    <s v="Payroll"/>
    <x v="0"/>
    <n v="399.47"/>
    <s v="002"/>
  </r>
  <r>
    <s v="MAR-26"/>
    <x v="2"/>
    <s v="50000"/>
    <x v="13"/>
    <s v="P/R - Paid Absences"/>
    <s v="P/R - Paid Absences"/>
    <s v="316"/>
    <s v="Payroll"/>
    <x v="0"/>
    <n v="63.52"/>
    <s v="002"/>
  </r>
  <r>
    <s v="MAY-26"/>
    <x v="2"/>
    <s v="50000"/>
    <x v="13"/>
    <s v="P/R - Paid Absences"/>
    <s v="P/R - Paid Absences"/>
    <s v="316"/>
    <s v="Payroll"/>
    <x v="0"/>
    <n v="264.70999999999998"/>
    <s v="002"/>
  </r>
  <r>
    <s v="APR-26"/>
    <x v="2"/>
    <s v="50000"/>
    <x v="13"/>
    <s v="P/R - Paid Absences"/>
    <s v="P/R - Paid Absences"/>
    <s v="306"/>
    <s v="Energy Settlements"/>
    <x v="0"/>
    <n v="1073.76"/>
    <s v="002"/>
  </r>
  <r>
    <s v="FEB-26"/>
    <x v="2"/>
    <s v="50000"/>
    <x v="13"/>
    <s v="P/R - Paid Absences"/>
    <s v="P/R - Paid Absences"/>
    <s v="306"/>
    <s v="Energy Settlements"/>
    <x v="0"/>
    <n v="975.95"/>
    <s v="002"/>
  </r>
  <r>
    <s v="JAN-26"/>
    <x v="2"/>
    <s v="50000"/>
    <x v="13"/>
    <s v="P/R - Paid Absences"/>
    <s v="P/R - Paid Absences"/>
    <s v="306"/>
    <s v="Energy Settlements"/>
    <x v="0"/>
    <n v="1319.94"/>
    <s v="002"/>
  </r>
  <r>
    <s v="JUN-26"/>
    <x v="2"/>
    <s v="50000"/>
    <x v="13"/>
    <s v="P/R - Paid Absences"/>
    <s v="P/R - Paid Absences"/>
    <s v="306"/>
    <s v="Energy Settlements"/>
    <x v="0"/>
    <n v="1218.1400000000001"/>
    <s v="002"/>
  </r>
  <r>
    <s v="MAR-26"/>
    <x v="2"/>
    <s v="50000"/>
    <x v="13"/>
    <s v="P/R - Paid Absences"/>
    <s v="P/R - Paid Absences"/>
    <s v="306"/>
    <s v="Energy Settlements"/>
    <x v="0"/>
    <n v="1419.96"/>
    <s v="002"/>
  </r>
  <r>
    <s v="MAY-26"/>
    <x v="2"/>
    <s v="50000"/>
    <x v="13"/>
    <s v="P/R - Paid Absences"/>
    <s v="P/R - Paid Absences"/>
    <s v="306"/>
    <s v="Energy Settlements"/>
    <x v="0"/>
    <n v="1040.21"/>
    <s v="002"/>
  </r>
  <r>
    <s v="APR-26"/>
    <x v="2"/>
    <s v="50000"/>
    <x v="13"/>
    <s v="P/R - Paid Absences"/>
    <s v="P/R - Paid Absences"/>
    <s v="300"/>
    <s v="CFO Adm"/>
    <x v="0"/>
    <n v="605.33000000000004"/>
    <s v="002"/>
  </r>
  <r>
    <s v="FEB-26"/>
    <x v="2"/>
    <s v="50000"/>
    <x v="13"/>
    <s v="P/R - Paid Absences"/>
    <s v="P/R - Paid Absences"/>
    <s v="300"/>
    <s v="CFO Adm"/>
    <x v="0"/>
    <n v="74.14"/>
    <s v="002"/>
  </r>
  <r>
    <s v="JAN-26"/>
    <x v="2"/>
    <s v="50000"/>
    <x v="13"/>
    <s v="P/R - Paid Absences"/>
    <s v="P/R - Paid Absences"/>
    <s v="300"/>
    <s v="CFO Adm"/>
    <x v="0"/>
    <n v="274.18"/>
    <s v="002"/>
  </r>
  <r>
    <s v="JUN-26"/>
    <x v="2"/>
    <s v="50000"/>
    <x v="13"/>
    <s v="P/R - Paid Absences"/>
    <s v="P/R - Paid Absences"/>
    <s v="300"/>
    <s v="CFO Adm"/>
    <x v="0"/>
    <n v="497.65"/>
    <s v="002"/>
  </r>
  <r>
    <s v="MAR-26"/>
    <x v="2"/>
    <s v="50000"/>
    <x v="13"/>
    <s v="P/R - Paid Absences"/>
    <s v="P/R - Paid Absences"/>
    <s v="300"/>
    <s v="CFO Adm"/>
    <x v="0"/>
    <n v="144.94"/>
    <s v="002"/>
  </r>
  <r>
    <s v="MAY-26"/>
    <x v="2"/>
    <s v="50000"/>
    <x v="13"/>
    <s v="P/R - Paid Absences"/>
    <s v="P/R - Paid Absences"/>
    <s v="300"/>
    <s v="CFO Adm"/>
    <x v="0"/>
    <n v="225.23"/>
    <s v="002"/>
  </r>
  <r>
    <s v="APR-26"/>
    <x v="2"/>
    <s v="50000"/>
    <x v="13"/>
    <s v="P/R - Paid Absences"/>
    <s v="P/R - Paid Absences"/>
    <s v="264"/>
    <s v="Mail Services"/>
    <x v="0"/>
    <n v="372.33"/>
    <s v="002"/>
  </r>
  <r>
    <s v="FEB-26"/>
    <x v="2"/>
    <s v="50000"/>
    <x v="13"/>
    <s v="P/R - Paid Absences"/>
    <s v="P/R - Paid Absences"/>
    <s v="264"/>
    <s v="Mail Services"/>
    <x v="0"/>
    <n v="371.49"/>
    <s v="002"/>
  </r>
  <r>
    <s v="JAN-26"/>
    <x v="2"/>
    <s v="50000"/>
    <x v="13"/>
    <s v="P/R - Paid Absences"/>
    <s v="P/R - Paid Absences"/>
    <s v="264"/>
    <s v="Mail Services"/>
    <x v="0"/>
    <n v="395.29"/>
    <s v="002"/>
  </r>
  <r>
    <s v="JUN-26"/>
    <x v="2"/>
    <s v="50000"/>
    <x v="13"/>
    <s v="P/R - Paid Absences"/>
    <s v="P/R - Paid Absences"/>
    <s v="264"/>
    <s v="Mail Services"/>
    <x v="0"/>
    <n v="505.07"/>
    <s v="002"/>
  </r>
  <r>
    <s v="MAR-26"/>
    <x v="2"/>
    <s v="50000"/>
    <x v="13"/>
    <s v="P/R - Paid Absences"/>
    <s v="P/R - Paid Absences"/>
    <s v="264"/>
    <s v="Mail Services"/>
    <x v="0"/>
    <n v="602.33000000000004"/>
    <s v="002"/>
  </r>
  <r>
    <s v="MAY-26"/>
    <x v="2"/>
    <s v="50000"/>
    <x v="13"/>
    <s v="P/R - Paid Absences"/>
    <s v="P/R - Paid Absences"/>
    <s v="264"/>
    <s v="Mail Services"/>
    <x v="0"/>
    <n v="601.92999999999995"/>
    <s v="002"/>
  </r>
  <r>
    <s v="APR-26"/>
    <x v="2"/>
    <s v="50000"/>
    <x v="13"/>
    <s v="P/R - Paid Absences"/>
    <s v="P/R - Paid Absences"/>
    <s v="244"/>
    <s v="Customer Analytics"/>
    <x v="0"/>
    <n v="-102.53"/>
    <s v="002"/>
  </r>
  <r>
    <s v="FEB-26"/>
    <x v="2"/>
    <s v="50000"/>
    <x v="13"/>
    <s v="P/R - Paid Absences"/>
    <s v="P/R - Paid Absences"/>
    <s v="244"/>
    <s v="Customer Analytics"/>
    <x v="0"/>
    <n v="791.12"/>
    <s v="002"/>
  </r>
  <r>
    <s v="JAN-26"/>
    <x v="2"/>
    <s v="50000"/>
    <x v="13"/>
    <s v="P/R - Paid Absences"/>
    <s v="P/R - Paid Absences"/>
    <s v="244"/>
    <s v="Customer Analytics"/>
    <x v="0"/>
    <n v="600.19000000000005"/>
    <s v="002"/>
  </r>
  <r>
    <s v="JUN-26"/>
    <x v="2"/>
    <s v="50000"/>
    <x v="13"/>
    <s v="P/R - Paid Absences"/>
    <s v="P/R - Paid Absences"/>
    <s v="244"/>
    <s v="Customer Analytics"/>
    <x v="0"/>
    <n v="26.99"/>
    <s v="002"/>
  </r>
  <r>
    <s v="MAR-26"/>
    <x v="2"/>
    <s v="50000"/>
    <x v="13"/>
    <s v="P/R - Paid Absences"/>
    <s v="P/R - Paid Absences"/>
    <s v="244"/>
    <s v="Customer Analytics"/>
    <x v="0"/>
    <n v="175.51"/>
    <s v="002"/>
  </r>
  <r>
    <s v="MAY-26"/>
    <x v="2"/>
    <s v="50000"/>
    <x v="13"/>
    <s v="P/R - Paid Absences"/>
    <s v="P/R - Paid Absences"/>
    <s v="244"/>
    <s v="Customer Analytics"/>
    <x v="0"/>
    <n v="27.89"/>
    <s v="002"/>
  </r>
  <r>
    <s v="APR-26"/>
    <x v="2"/>
    <s v="50000"/>
    <x v="13"/>
    <s v="P/R - Paid Absences"/>
    <s v="P/R - Paid Absences"/>
    <s v="210"/>
    <s v="Employee &amp; Labor Relations"/>
    <x v="0"/>
    <n v="78.7"/>
    <s v="002"/>
  </r>
  <r>
    <s v="FEB-26"/>
    <x v="2"/>
    <s v="50000"/>
    <x v="13"/>
    <s v="P/R - Paid Absences"/>
    <s v="P/R - Paid Absences"/>
    <s v="210"/>
    <s v="Employee &amp; Labor Relations"/>
    <x v="0"/>
    <n v="42.93"/>
    <s v="002"/>
  </r>
  <r>
    <s v="JAN-26"/>
    <x v="2"/>
    <s v="50000"/>
    <x v="13"/>
    <s v="P/R - Paid Absences"/>
    <s v="P/R - Paid Absences"/>
    <s v="210"/>
    <s v="Employee &amp; Labor Relations"/>
    <x v="0"/>
    <n v="22.9"/>
    <s v="002"/>
  </r>
  <r>
    <s v="JUN-26"/>
    <x v="2"/>
    <s v="50000"/>
    <x v="13"/>
    <s v="P/R - Paid Absences"/>
    <s v="P/R - Paid Absences"/>
    <s v="210"/>
    <s v="Employee &amp; Labor Relations"/>
    <x v="0"/>
    <n v="-147.88999999999999"/>
    <s v="002"/>
  </r>
  <r>
    <s v="MAR-26"/>
    <x v="2"/>
    <s v="50000"/>
    <x v="13"/>
    <s v="P/R - Paid Absences"/>
    <s v="P/R - Paid Absences"/>
    <s v="210"/>
    <s v="Employee &amp; Labor Relations"/>
    <x v="0"/>
    <n v="100.88"/>
    <s v="002"/>
  </r>
  <r>
    <s v="MAY-26"/>
    <x v="2"/>
    <s v="50000"/>
    <x v="13"/>
    <s v="P/R - Paid Absences"/>
    <s v="P/R - Paid Absences"/>
    <s v="210"/>
    <s v="Employee &amp; Labor Relations"/>
    <x v="0"/>
    <n v="1168.3399999999999"/>
    <s v="002"/>
  </r>
  <r>
    <s v="APR-26"/>
    <x v="2"/>
    <s v="50000"/>
    <x v="13"/>
    <s v="P/R - Paid Absences"/>
    <s v="P/R - Paid Absences"/>
    <s v="209"/>
    <s v="Compensation &amp; Benefits"/>
    <x v="0"/>
    <n v="715.8"/>
    <s v="002"/>
  </r>
  <r>
    <s v="FEB-26"/>
    <x v="2"/>
    <s v="50000"/>
    <x v="13"/>
    <s v="P/R - Paid Absences"/>
    <s v="P/R - Paid Absences"/>
    <s v="209"/>
    <s v="Compensation &amp; Benefits"/>
    <x v="0"/>
    <n v="734.72"/>
    <s v="002"/>
  </r>
  <r>
    <s v="JAN-26"/>
    <x v="2"/>
    <s v="50000"/>
    <x v="13"/>
    <s v="P/R - Paid Absences"/>
    <s v="P/R - Paid Absences"/>
    <s v="209"/>
    <s v="Compensation &amp; Benefits"/>
    <x v="0"/>
    <n v="249.71"/>
    <s v="002"/>
  </r>
  <r>
    <s v="JUN-26"/>
    <x v="2"/>
    <s v="50000"/>
    <x v="13"/>
    <s v="P/R - Paid Absences"/>
    <s v="P/R - Paid Absences"/>
    <s v="209"/>
    <s v="Compensation &amp; Benefits"/>
    <x v="0"/>
    <n v="692.89"/>
    <s v="002"/>
  </r>
  <r>
    <s v="MAR-26"/>
    <x v="2"/>
    <s v="50000"/>
    <x v="13"/>
    <s v="P/R - Paid Absences"/>
    <s v="P/R - Paid Absences"/>
    <s v="209"/>
    <s v="Compensation &amp; Benefits"/>
    <x v="0"/>
    <n v="763.56"/>
    <s v="002"/>
  </r>
  <r>
    <s v="MAY-26"/>
    <x v="2"/>
    <s v="50000"/>
    <x v="13"/>
    <s v="P/R - Paid Absences"/>
    <s v="P/R - Paid Absences"/>
    <s v="209"/>
    <s v="Compensation &amp; Benefits"/>
    <x v="0"/>
    <n v="931.71"/>
    <s v="002"/>
  </r>
  <r>
    <s v="APR-26"/>
    <x v="2"/>
    <s v="50000"/>
    <x v="13"/>
    <s v="P/R - Paid Absences"/>
    <s v="P/R - Paid Absences"/>
    <s v="193"/>
    <s v="Energy Delivery Environmental"/>
    <x v="0"/>
    <n v="1173.8900000000001"/>
    <s v="002"/>
  </r>
  <r>
    <s v="FEB-26"/>
    <x v="2"/>
    <s v="50000"/>
    <x v="13"/>
    <s v="P/R - Paid Absences"/>
    <s v="P/R - Paid Absences"/>
    <s v="193"/>
    <s v="Energy Delivery Environmental"/>
    <x v="0"/>
    <n v="762.54"/>
    <s v="002"/>
  </r>
  <r>
    <s v="JAN-26"/>
    <x v="2"/>
    <s v="50000"/>
    <x v="13"/>
    <s v="P/R - Paid Absences"/>
    <s v="P/R - Paid Absences"/>
    <s v="193"/>
    <s v="Energy Delivery Environmental"/>
    <x v="0"/>
    <n v="612.52"/>
    <s v="002"/>
  </r>
  <r>
    <s v="JUN-26"/>
    <x v="2"/>
    <s v="50000"/>
    <x v="13"/>
    <s v="P/R - Paid Absences"/>
    <s v="P/R - Paid Absences"/>
    <s v="193"/>
    <s v="Energy Delivery Environmental"/>
    <x v="0"/>
    <n v="747.31"/>
    <s v="002"/>
  </r>
  <r>
    <s v="MAR-26"/>
    <x v="2"/>
    <s v="50000"/>
    <x v="13"/>
    <s v="P/R - Paid Absences"/>
    <s v="P/R - Paid Absences"/>
    <s v="193"/>
    <s v="Energy Delivery Environmental"/>
    <x v="0"/>
    <n v="1184.5"/>
    <s v="002"/>
  </r>
  <r>
    <s v="MAY-26"/>
    <x v="2"/>
    <s v="50000"/>
    <x v="13"/>
    <s v="P/R - Paid Absences"/>
    <s v="P/R - Paid Absences"/>
    <s v="193"/>
    <s v="Energy Delivery Environmental"/>
    <x v="0"/>
    <n v="933.78"/>
    <s v="002"/>
  </r>
  <r>
    <s v="APR-26"/>
    <x v="2"/>
    <s v="50000"/>
    <x v="13"/>
    <s v="P/R - Paid Absences"/>
    <s v="P/R - Paid Absences"/>
    <s v="160"/>
    <s v="Legal"/>
    <x v="0"/>
    <n v="42.96"/>
    <s v="002"/>
  </r>
  <r>
    <s v="FEB-26"/>
    <x v="2"/>
    <s v="50000"/>
    <x v="13"/>
    <s v="P/R - Paid Absences"/>
    <s v="P/R - Paid Absences"/>
    <s v="160"/>
    <s v="Legal"/>
    <x v="0"/>
    <n v="349.57"/>
    <s v="002"/>
  </r>
  <r>
    <s v="JAN-26"/>
    <x v="2"/>
    <s v="50000"/>
    <x v="13"/>
    <s v="P/R - Paid Absences"/>
    <s v="P/R - Paid Absences"/>
    <s v="160"/>
    <s v="Legal"/>
    <x v="0"/>
    <n v="19.54"/>
    <s v="002"/>
  </r>
  <r>
    <s v="JUN-26"/>
    <x v="2"/>
    <s v="50000"/>
    <x v="13"/>
    <s v="P/R - Paid Absences"/>
    <s v="P/R - Paid Absences"/>
    <s v="160"/>
    <s v="Legal"/>
    <x v="0"/>
    <n v="642.22"/>
    <s v="002"/>
  </r>
  <r>
    <s v="MAR-26"/>
    <x v="2"/>
    <s v="50000"/>
    <x v="13"/>
    <s v="P/R - Paid Absences"/>
    <s v="P/R - Paid Absences"/>
    <s v="160"/>
    <s v="Legal"/>
    <x v="0"/>
    <n v="590.48"/>
    <s v="002"/>
  </r>
  <r>
    <s v="MAY-26"/>
    <x v="2"/>
    <s v="50000"/>
    <x v="13"/>
    <s v="P/R - Paid Absences"/>
    <s v="P/R - Paid Absences"/>
    <s v="160"/>
    <s v="Legal"/>
    <x v="0"/>
    <n v="594.16"/>
    <s v="002"/>
  </r>
  <r>
    <s v="APR-26"/>
    <x v="2"/>
    <s v="50000"/>
    <x v="13"/>
    <s v="P/R - Paid Absences"/>
    <s v="P/R - Paid Absences"/>
    <s v="140"/>
    <s v="Regulatory Counsel"/>
    <x v="0"/>
    <n v="488.67"/>
    <s v="002"/>
  </r>
  <r>
    <s v="FEB-26"/>
    <x v="2"/>
    <s v="50000"/>
    <x v="13"/>
    <s v="P/R - Paid Absences"/>
    <s v="P/R - Paid Absences"/>
    <s v="140"/>
    <s v="Regulatory Counsel"/>
    <x v="0"/>
    <n v="401.95"/>
    <s v="002"/>
  </r>
  <r>
    <s v="JAN-26"/>
    <x v="2"/>
    <s v="50000"/>
    <x v="13"/>
    <s v="P/R - Paid Absences"/>
    <s v="P/R - Paid Absences"/>
    <s v="140"/>
    <s v="Regulatory Counsel"/>
    <x v="0"/>
    <n v="950.22"/>
    <s v="002"/>
  </r>
  <r>
    <s v="JUN-26"/>
    <x v="2"/>
    <s v="50000"/>
    <x v="13"/>
    <s v="P/R - Paid Absences"/>
    <s v="P/R - Paid Absences"/>
    <s v="140"/>
    <s v="Regulatory Counsel"/>
    <x v="0"/>
    <n v="802.52"/>
    <s v="002"/>
  </r>
  <r>
    <s v="MAR-26"/>
    <x v="2"/>
    <s v="50000"/>
    <x v="13"/>
    <s v="P/R - Paid Absences"/>
    <s v="P/R - Paid Absences"/>
    <s v="140"/>
    <s v="Regulatory Counsel"/>
    <x v="0"/>
    <n v="311.06"/>
    <s v="002"/>
  </r>
  <r>
    <s v="MAY-26"/>
    <x v="2"/>
    <s v="50000"/>
    <x v="13"/>
    <s v="P/R - Paid Absences"/>
    <s v="P/R - Paid Absences"/>
    <s v="140"/>
    <s v="Regulatory Counsel"/>
    <x v="0"/>
    <n v="127.36"/>
    <s v="002"/>
  </r>
  <r>
    <s v="APR-26"/>
    <x v="2"/>
    <s v="50000"/>
    <x v="20"/>
    <m/>
    <s v="Add Exec Benefits"/>
    <s v="544"/>
    <s v="UNS Electric"/>
    <x v="0"/>
    <n v="36126.44"/>
    <s v="033"/>
  </r>
  <r>
    <s v="FEB-26"/>
    <x v="2"/>
    <s v="50000"/>
    <x v="20"/>
    <m/>
    <s v="Add Exec Benefits"/>
    <s v="544"/>
    <s v="UNS Electric"/>
    <x v="0"/>
    <n v="830.84"/>
    <s v="033"/>
  </r>
  <r>
    <s v="JAN-26"/>
    <x v="2"/>
    <s v="50000"/>
    <x v="20"/>
    <m/>
    <s v="Add Exec Benefits"/>
    <s v="544"/>
    <s v="UNS Electric"/>
    <x v="0"/>
    <n v="6560.92"/>
    <s v="033"/>
  </r>
  <r>
    <s v="JUN-26"/>
    <x v="2"/>
    <s v="50000"/>
    <x v="20"/>
    <m/>
    <s v="Add Exec Benefits"/>
    <s v="544"/>
    <s v="UNS Electric"/>
    <x v="0"/>
    <n v="15422.67"/>
    <s v="033"/>
  </r>
  <r>
    <s v="MAR-26"/>
    <x v="2"/>
    <s v="50000"/>
    <x v="20"/>
    <m/>
    <s v="Add Exec Benefits"/>
    <s v="544"/>
    <s v="UNS Electric"/>
    <x v="0"/>
    <n v="-19470.009999999998"/>
    <s v="033"/>
  </r>
  <r>
    <s v="MAY-26"/>
    <x v="2"/>
    <s v="50000"/>
    <x v="20"/>
    <m/>
    <s v="Add Exec Benefits"/>
    <s v="544"/>
    <s v="UNS Electric"/>
    <x v="0"/>
    <n v="16314.58"/>
    <s v="033"/>
  </r>
  <r>
    <s v="APR-26"/>
    <x v="2"/>
    <s v="50000"/>
    <x v="15"/>
    <m/>
    <s v="Remote Plants"/>
    <s v="542"/>
    <s v="UNSE Gila River Plant"/>
    <x v="0"/>
    <n v="-14"/>
    <s v="033"/>
  </r>
  <r>
    <s v="FEB-26"/>
    <x v="2"/>
    <s v="50000"/>
    <x v="15"/>
    <m/>
    <s v="Remote Plants"/>
    <s v="542"/>
    <s v="UNSE Gila River Plant"/>
    <x v="0"/>
    <n v="2540.25"/>
    <s v="033"/>
  </r>
  <r>
    <s v="JAN-26"/>
    <x v="2"/>
    <s v="50000"/>
    <x v="15"/>
    <m/>
    <s v="Remote Plants"/>
    <s v="542"/>
    <s v="UNSE Gila River Plant"/>
    <x v="0"/>
    <n v="2026"/>
    <s v="033"/>
  </r>
  <r>
    <s v="JUN-26"/>
    <x v="2"/>
    <s v="50000"/>
    <x v="15"/>
    <m/>
    <s v="Remote Plants"/>
    <s v="542"/>
    <s v="UNSE Gila River Plant"/>
    <x v="0"/>
    <n v="113.25"/>
    <s v="033"/>
  </r>
  <r>
    <s v="MAR-26"/>
    <x v="2"/>
    <s v="50000"/>
    <x v="15"/>
    <m/>
    <s v="Remote Plants"/>
    <s v="542"/>
    <s v="UNSE Gila River Plant"/>
    <x v="0"/>
    <n v="-2429.5"/>
    <s v="033"/>
  </r>
  <r>
    <s v="MAY-26"/>
    <x v="2"/>
    <s v="50000"/>
    <x v="15"/>
    <m/>
    <s v="Remote Plants"/>
    <s v="542"/>
    <s v="UNSE Gila River Plant"/>
    <x v="0"/>
    <n v="-13.5"/>
    <s v="033"/>
  </r>
  <r>
    <s v="APR-26"/>
    <x v="2"/>
    <s v="50100"/>
    <x v="17"/>
    <m/>
    <s v="Incentive Comp - UNC"/>
    <s v="544"/>
    <s v="UNS Electric"/>
    <x v="0"/>
    <n v="21360"/>
    <s v="033"/>
  </r>
  <r>
    <s v="FEB-26"/>
    <x v="2"/>
    <s v="50100"/>
    <x v="17"/>
    <m/>
    <s v="Incentive Comp - UNC"/>
    <s v="544"/>
    <s v="UNS Electric"/>
    <x v="0"/>
    <n v="21360"/>
    <s v="033"/>
  </r>
  <r>
    <s v="JAN-26"/>
    <x v="2"/>
    <s v="50100"/>
    <x v="17"/>
    <m/>
    <s v="Incentive Comp - UNC"/>
    <s v="544"/>
    <s v="UNS Electric"/>
    <x v="0"/>
    <n v="21360"/>
    <s v="033"/>
  </r>
  <r>
    <s v="JUN-26"/>
    <x v="2"/>
    <s v="50100"/>
    <x v="17"/>
    <m/>
    <s v="Incentive Comp - UNC"/>
    <s v="544"/>
    <s v="UNS Electric"/>
    <x v="0"/>
    <n v="21360"/>
    <s v="033"/>
  </r>
  <r>
    <s v="MAR-26"/>
    <x v="2"/>
    <s v="50100"/>
    <x v="17"/>
    <m/>
    <s v="Incentive Comp - UNC"/>
    <s v="544"/>
    <s v="UNS Electric"/>
    <x v="0"/>
    <n v="19864.740000000002"/>
    <s v="033"/>
  </r>
  <r>
    <s v="MAY-26"/>
    <x v="2"/>
    <s v="50100"/>
    <x v="17"/>
    <m/>
    <s v="Incentive Comp - UNC"/>
    <s v="544"/>
    <s v="UNS Electric"/>
    <x v="0"/>
    <n v="21360"/>
    <s v="033"/>
  </r>
  <r>
    <s v="APR-26"/>
    <x v="2"/>
    <s v="50100"/>
    <x v="18"/>
    <m/>
    <s v="Incentive Comp - EXE"/>
    <s v="544"/>
    <s v="UNS Electric"/>
    <x v="0"/>
    <n v="24523"/>
    <s v="033"/>
  </r>
  <r>
    <s v="FEB-26"/>
    <x v="2"/>
    <s v="50100"/>
    <x v="18"/>
    <m/>
    <s v="Incentive Comp - EXE"/>
    <s v="544"/>
    <s v="UNS Electric"/>
    <x v="0"/>
    <n v="24523"/>
    <s v="033"/>
  </r>
  <r>
    <s v="JAN-26"/>
    <x v="2"/>
    <s v="50100"/>
    <x v="18"/>
    <m/>
    <s v="Incentive Comp - EXE"/>
    <s v="544"/>
    <s v="UNS Electric"/>
    <x v="0"/>
    <n v="24523"/>
    <s v="033"/>
  </r>
  <r>
    <s v="JUN-26"/>
    <x v="2"/>
    <s v="50100"/>
    <x v="18"/>
    <m/>
    <s v="Incentive Comp - EXE"/>
    <s v="544"/>
    <s v="UNS Electric"/>
    <x v="0"/>
    <n v="24523"/>
    <s v="033"/>
  </r>
  <r>
    <s v="MAR-26"/>
    <x v="2"/>
    <s v="50100"/>
    <x v="18"/>
    <m/>
    <s v="Incentive Comp - EXE"/>
    <s v="544"/>
    <s v="UNS Electric"/>
    <x v="0"/>
    <n v="107809"/>
    <s v="033"/>
  </r>
  <r>
    <s v="MAY-26"/>
    <x v="2"/>
    <s v="50100"/>
    <x v="18"/>
    <m/>
    <s v="Incentive Comp - EXE"/>
    <s v="544"/>
    <s v="UNS Electric"/>
    <x v="0"/>
    <n v="24523"/>
    <s v="033"/>
  </r>
  <r>
    <s v="MAY-26"/>
    <x v="2"/>
    <s v="50100"/>
    <x v="14"/>
    <s v="Other Incentives"/>
    <s v="Other Incentives"/>
    <s v="550"/>
    <s v="UNSG Arizona Gas Admin"/>
    <x v="0"/>
    <n v="79.150000000000006"/>
    <s v="032"/>
  </r>
  <r>
    <s v="APR-26"/>
    <x v="2"/>
    <s v="50100"/>
    <x v="14"/>
    <s v="Other Incentives"/>
    <s v="Other Incentives"/>
    <s v="529"/>
    <s v="UNSE SC Electric Warehouse"/>
    <x v="0"/>
    <n v="260.47000000000003"/>
    <s v="033"/>
  </r>
  <r>
    <s v="MAY-26"/>
    <x v="2"/>
    <s v="50100"/>
    <x v="14"/>
    <s v="Other Incentives"/>
    <s v="Other Incentives"/>
    <s v="527"/>
    <s v="UNSE Santa Cruz Electric Const"/>
    <x v="0"/>
    <n v="79.150000000000006"/>
    <s v="033"/>
  </r>
  <r>
    <s v="JUN-26"/>
    <x v="2"/>
    <s v="50100"/>
    <x v="14"/>
    <s v="Other Incentives"/>
    <s v="Other Incentives"/>
    <s v="524"/>
    <s v="UNSE Moh Elect Cust serv Dispatch"/>
    <x v="0"/>
    <n v="1000"/>
    <s v="033"/>
  </r>
  <r>
    <s v="APR-26"/>
    <x v="2"/>
    <s v="50100"/>
    <x v="14"/>
    <s v="Other Incentives"/>
    <s v="Other Incentives"/>
    <s v="523"/>
    <s v="UNSE Lake Havasu Electric Eng"/>
    <x v="0"/>
    <n v="34.4"/>
    <s v="033"/>
  </r>
  <r>
    <s v="JUN-26"/>
    <x v="2"/>
    <s v="50100"/>
    <x v="14"/>
    <s v="Other Incentives"/>
    <s v="Other Incentives"/>
    <s v="522"/>
    <s v="UNSE Lake Havasu Elec Const"/>
    <x v="0"/>
    <n v="3000"/>
    <s v="033"/>
  </r>
  <r>
    <s v="JUN-26"/>
    <x v="2"/>
    <s v="50100"/>
    <x v="14"/>
    <s v="Other Incentives"/>
    <s v="Other Incentives"/>
    <s v="516"/>
    <s v="UNSE Mohave Elec Sub &amp; Meter"/>
    <x v="0"/>
    <n v="1000"/>
    <s v="033"/>
  </r>
  <r>
    <s v="APR-26"/>
    <x v="2"/>
    <s v="50100"/>
    <x v="14"/>
    <s v="Other Incentives"/>
    <s v="Other Incentives"/>
    <s v="514"/>
    <s v="UNSE Kingman Electric Const"/>
    <x v="0"/>
    <n v="60"/>
    <s v="033"/>
  </r>
  <r>
    <s v="JUN-26"/>
    <x v="2"/>
    <s v="50100"/>
    <x v="14"/>
    <s v="Other Incentives"/>
    <s v="Other Incentives"/>
    <s v="514"/>
    <s v="UNSE Kingman Electric Const"/>
    <x v="0"/>
    <n v="3000"/>
    <s v="033"/>
  </r>
  <r>
    <s v="APR-26"/>
    <x v="2"/>
    <s v="50100"/>
    <x v="14"/>
    <s v="Other Incentives"/>
    <s v="Other Incentives"/>
    <s v="512"/>
    <s v="UNSE Mohave Elec Admin"/>
    <x v="0"/>
    <n v="793.35"/>
    <s v="033"/>
  </r>
  <r>
    <s v="JAN-26"/>
    <x v="2"/>
    <s v="50100"/>
    <x v="14"/>
    <s v="Other Incentives"/>
    <s v="Other Incentives"/>
    <s v="512"/>
    <s v="UNSE Mohave Elec Admin"/>
    <x v="0"/>
    <n v="200"/>
    <s v="033"/>
  </r>
  <r>
    <s v="JAN-26"/>
    <x v="2"/>
    <s v="50100"/>
    <x v="19"/>
    <s v="Spot Awards"/>
    <s v="Spot Awards"/>
    <s v="544"/>
    <s v="UNS Electric"/>
    <x v="0"/>
    <n v="5500"/>
    <s v="033"/>
  </r>
  <r>
    <s v="JUN-26"/>
    <x v="2"/>
    <s v="50100"/>
    <x v="19"/>
    <s v="Spot Awards"/>
    <s v="Spot Awards"/>
    <s v="512"/>
    <s v="UNSE Mohave Elec Admin"/>
    <x v="0"/>
    <n v="750"/>
    <s v="033"/>
  </r>
  <r>
    <s v="APR-26"/>
    <x v="2"/>
    <s v="50100"/>
    <x v="20"/>
    <m/>
    <s v="Add Exec Benefits"/>
    <s v="544"/>
    <s v="UNS Electric"/>
    <x v="0"/>
    <n v="56435.61"/>
    <s v="033"/>
  </r>
  <r>
    <s v="FEB-26"/>
    <x v="2"/>
    <s v="50100"/>
    <x v="20"/>
    <m/>
    <s v="Add Exec Benefits"/>
    <s v="544"/>
    <s v="UNS Electric"/>
    <x v="0"/>
    <n v="217147.11"/>
    <s v="033"/>
  </r>
  <r>
    <s v="JAN-26"/>
    <x v="2"/>
    <s v="50100"/>
    <x v="20"/>
    <m/>
    <s v="Add Exec Benefits"/>
    <s v="544"/>
    <s v="UNS Electric"/>
    <x v="0"/>
    <n v="41170.32"/>
    <s v="033"/>
  </r>
  <r>
    <s v="JUN-26"/>
    <x v="2"/>
    <s v="50100"/>
    <x v="20"/>
    <m/>
    <s v="Add Exec Benefits"/>
    <s v="544"/>
    <s v="UNS Electric"/>
    <x v="0"/>
    <n v="139962.69"/>
    <s v="033"/>
  </r>
  <r>
    <s v="MAR-26"/>
    <x v="2"/>
    <s v="50100"/>
    <x v="20"/>
    <m/>
    <s v="Add Exec Benefits"/>
    <s v="544"/>
    <s v="UNS Electric"/>
    <x v="0"/>
    <n v="24123.58"/>
    <s v="033"/>
  </r>
  <r>
    <s v="MAY-26"/>
    <x v="2"/>
    <s v="50100"/>
    <x v="20"/>
    <m/>
    <s v="Add Exec Benefits"/>
    <s v="544"/>
    <s v="UNS Electric"/>
    <x v="0"/>
    <n v="33003.879999999997"/>
    <s v="033"/>
  </r>
  <r>
    <s v="JAN-26"/>
    <x v="2"/>
    <s v="51500"/>
    <x v="65"/>
    <s v="Fuel"/>
    <s v="Fuel"/>
    <s v="527"/>
    <s v="UNSE Santa Cruz Electric Const"/>
    <x v="1"/>
    <n v="70"/>
    <s v="033"/>
  </r>
  <r>
    <s v="FEB-26"/>
    <x v="2"/>
    <s v="51500"/>
    <x v="22"/>
    <s v="Materials Purchased"/>
    <s v="Materials Purchased"/>
    <s v="541"/>
    <s v="UNSE Metering"/>
    <x v="1"/>
    <n v="-1252"/>
    <s v="033"/>
  </r>
  <r>
    <s v="JAN-26"/>
    <x v="2"/>
    <s v="51500"/>
    <x v="22"/>
    <s v="Materials Purchased"/>
    <s v="Materials Purchased"/>
    <s v="541"/>
    <s v="UNSE Metering"/>
    <x v="1"/>
    <n v="1252"/>
    <s v="033"/>
  </r>
  <r>
    <s v="JUN-26"/>
    <x v="2"/>
    <s v="51500"/>
    <x v="22"/>
    <s v="Materials Purchased"/>
    <s v="Materials Purchased"/>
    <s v="541"/>
    <s v="UNSE Metering"/>
    <x v="1"/>
    <n v="896.53"/>
    <s v="033"/>
  </r>
  <r>
    <s v="JUN-26"/>
    <x v="2"/>
    <s v="51500"/>
    <x v="22"/>
    <s v="Materials Purchased"/>
    <s v="Materials Purchased"/>
    <s v="533"/>
    <s v="UNSE Santa Cruz Electric CICO"/>
    <x v="1"/>
    <n v="21.7"/>
    <s v="033"/>
  </r>
  <r>
    <s v="FEB-26"/>
    <x v="2"/>
    <s v="51500"/>
    <x v="22"/>
    <s v="Materials Purchased"/>
    <s v="Materials Purchased"/>
    <s v="530"/>
    <s v="UNSE Santa Cruz Plant Ops"/>
    <x v="1"/>
    <n v="1495.01"/>
    <s v="033"/>
  </r>
  <r>
    <s v="JUN-26"/>
    <x v="2"/>
    <s v="51500"/>
    <x v="22"/>
    <s v="Materials Purchased"/>
    <s v="Materials Purchased"/>
    <s v="530"/>
    <s v="UNSE Santa Cruz Plant Ops"/>
    <x v="1"/>
    <n v="735.45"/>
    <s v="033"/>
  </r>
  <r>
    <s v="MAR-26"/>
    <x v="2"/>
    <s v="51500"/>
    <x v="22"/>
    <s v="Materials Purchased"/>
    <s v="Materials Purchased"/>
    <s v="530"/>
    <s v="UNSE Santa Cruz Plant Ops"/>
    <x v="1"/>
    <n v="759.56"/>
    <s v="033"/>
  </r>
  <r>
    <s v="JAN-26"/>
    <x v="2"/>
    <s v="51500"/>
    <x v="22"/>
    <s v="Materials Purchased"/>
    <s v="Materials Purchased"/>
    <s v="529"/>
    <s v="UNSE SC Electric Warehouse"/>
    <x v="1"/>
    <n v="485.29"/>
    <s v="033"/>
  </r>
  <r>
    <s v="APR-26"/>
    <x v="2"/>
    <s v="51500"/>
    <x v="22"/>
    <s v="Materials Purchased"/>
    <s v="Materials Purchased"/>
    <s v="527"/>
    <s v="UNSE Santa Cruz Electric Const"/>
    <x v="1"/>
    <n v="-1825.26"/>
    <s v="033"/>
  </r>
  <r>
    <s v="JAN-26"/>
    <x v="2"/>
    <s v="51500"/>
    <x v="22"/>
    <s v="Materials Purchased"/>
    <s v="Materials Purchased"/>
    <s v="527"/>
    <s v="UNSE Santa Cruz Electric Const"/>
    <x v="1"/>
    <n v="0"/>
    <s v="033"/>
  </r>
  <r>
    <s v="JUN-26"/>
    <x v="2"/>
    <s v="51500"/>
    <x v="22"/>
    <s v="Materials Purchased"/>
    <s v="Materials Purchased"/>
    <s v="527"/>
    <s v="UNSE Santa Cruz Electric Const"/>
    <x v="1"/>
    <n v="0"/>
    <s v="033"/>
  </r>
  <r>
    <s v="MAR-26"/>
    <x v="2"/>
    <s v="51500"/>
    <x v="22"/>
    <s v="Materials Purchased"/>
    <s v="Materials Purchased"/>
    <s v="527"/>
    <s v="UNSE Santa Cruz Electric Const"/>
    <x v="1"/>
    <n v="3158.26"/>
    <s v="033"/>
  </r>
  <r>
    <s v="MAY-26"/>
    <x v="2"/>
    <s v="51500"/>
    <x v="22"/>
    <s v="Materials Purchased"/>
    <s v="Materials Purchased"/>
    <s v="527"/>
    <s v="UNSE Santa Cruz Electric Const"/>
    <x v="1"/>
    <n v="782.71"/>
    <s v="033"/>
  </r>
  <r>
    <s v="APR-26"/>
    <x v="2"/>
    <s v="51500"/>
    <x v="22"/>
    <s v="Materials Purchased"/>
    <s v="Materials Purchased"/>
    <s v="526"/>
    <s v="UNSE Santa Cruz Electric Mgmt"/>
    <x v="1"/>
    <n v="-5534.7"/>
    <s v="033"/>
  </r>
  <r>
    <s v="FEB-26"/>
    <x v="2"/>
    <s v="51500"/>
    <x v="22"/>
    <s v="Materials Purchased"/>
    <s v="Materials Purchased"/>
    <s v="526"/>
    <s v="UNSE Santa Cruz Electric Mgmt"/>
    <x v="1"/>
    <n v="2356.5500000000002"/>
    <s v="033"/>
  </r>
  <r>
    <s v="JAN-26"/>
    <x v="2"/>
    <s v="51500"/>
    <x v="22"/>
    <s v="Materials Purchased"/>
    <s v="Materials Purchased"/>
    <s v="526"/>
    <s v="UNSE Santa Cruz Electric Mgmt"/>
    <x v="1"/>
    <n v="3389.71"/>
    <s v="033"/>
  </r>
  <r>
    <s v="MAR-26"/>
    <x v="2"/>
    <s v="51500"/>
    <x v="22"/>
    <s v="Materials Purchased"/>
    <s v="Materials Purchased"/>
    <s v="526"/>
    <s v="UNSE Santa Cruz Electric Mgmt"/>
    <x v="1"/>
    <n v="2430.36"/>
    <s v="033"/>
  </r>
  <r>
    <s v="JAN-26"/>
    <x v="2"/>
    <s v="51500"/>
    <x v="22"/>
    <s v="Materials Purchased"/>
    <s v="Materials Purchased"/>
    <s v="525"/>
    <s v="UNSE Moh Elect Cust Service"/>
    <x v="1"/>
    <n v="257.16000000000003"/>
    <s v="033"/>
  </r>
  <r>
    <s v="JAN-26"/>
    <x v="2"/>
    <s v="51500"/>
    <x v="22"/>
    <s v="Materials Purchased"/>
    <s v="Materials Purchased"/>
    <s v="523"/>
    <s v="UNSE Lake Havasu Electric Eng"/>
    <x v="1"/>
    <n v="69.91"/>
    <s v="033"/>
  </r>
  <r>
    <s v="MAR-26"/>
    <x v="2"/>
    <s v="51500"/>
    <x v="22"/>
    <s v="Materials Purchased"/>
    <s v="Materials Purchased"/>
    <s v="523"/>
    <s v="UNSE Lake Havasu Electric Eng"/>
    <x v="1"/>
    <n v="191.58"/>
    <s v="033"/>
  </r>
  <r>
    <s v="JAN-26"/>
    <x v="2"/>
    <s v="51500"/>
    <x v="22"/>
    <s v="Materials Purchased"/>
    <s v="Materials Purchased"/>
    <s v="518"/>
    <s v="UNSE Mohave Electric IS"/>
    <x v="1"/>
    <n v="120.51"/>
    <s v="033"/>
  </r>
  <r>
    <s v="FEB-26"/>
    <x v="2"/>
    <s v="51500"/>
    <x v="22"/>
    <s v="Materials Purchased"/>
    <s v="Materials Purchased"/>
    <s v="515"/>
    <s v="UNSE Kingman Electric Eng"/>
    <x v="1"/>
    <n v="43.23"/>
    <s v="033"/>
  </r>
  <r>
    <s v="JAN-26"/>
    <x v="2"/>
    <s v="51500"/>
    <x v="22"/>
    <s v="Materials Purchased"/>
    <s v="Materials Purchased"/>
    <s v="515"/>
    <s v="UNSE Kingman Electric Eng"/>
    <x v="1"/>
    <n v="140.5"/>
    <s v="033"/>
  </r>
  <r>
    <s v="JAN-26"/>
    <x v="2"/>
    <s v="51500"/>
    <x v="22"/>
    <s v="Materials Purchased"/>
    <s v="Materials Purchased"/>
    <s v="514"/>
    <s v="UNSE Kingman Electric Const"/>
    <x v="1"/>
    <n v="16.989999999999998"/>
    <s v="033"/>
  </r>
  <r>
    <s v="MAR-26"/>
    <x v="2"/>
    <s v="51500"/>
    <x v="22"/>
    <s v="Materials Purchased"/>
    <s v="Materials Purchased"/>
    <s v="514"/>
    <s v="UNSE Kingman Electric Const"/>
    <x v="1"/>
    <n v="16.989999999999998"/>
    <s v="033"/>
  </r>
  <r>
    <s v="APR-26"/>
    <x v="2"/>
    <s v="51500"/>
    <x v="22"/>
    <s v="Materials Purchased"/>
    <s v="Materials Purchased"/>
    <s v="513"/>
    <s v="UNSE Mohave Electric Ops Mgmt"/>
    <x v="1"/>
    <n v="235.56"/>
    <s v="033"/>
  </r>
  <r>
    <s v="JUN-26"/>
    <x v="2"/>
    <s v="51500"/>
    <x v="22"/>
    <s v="Materials Purchased"/>
    <s v="Materials Purchased"/>
    <s v="513"/>
    <s v="UNSE Mohave Electric Ops Mgmt"/>
    <x v="1"/>
    <n v="346"/>
    <s v="033"/>
  </r>
  <r>
    <s v="APR-26"/>
    <x v="2"/>
    <s v="51500"/>
    <x v="22"/>
    <s v="Materials Purchased"/>
    <s v="Materials Purchased"/>
    <s v="512"/>
    <s v="UNSE Mohave Elec Admin"/>
    <x v="1"/>
    <n v="-7994.4"/>
    <s v="033"/>
  </r>
  <r>
    <s v="FEB-26"/>
    <x v="2"/>
    <s v="51500"/>
    <x v="22"/>
    <s v="Materials Purchased"/>
    <s v="Materials Purchased"/>
    <s v="512"/>
    <s v="UNSE Mohave Elec Admin"/>
    <x v="1"/>
    <n v="9698.0300000000007"/>
    <s v="033"/>
  </r>
  <r>
    <s v="JAN-26"/>
    <x v="2"/>
    <s v="51500"/>
    <x v="22"/>
    <s v="Materials Purchased"/>
    <s v="Materials Purchased"/>
    <s v="512"/>
    <s v="UNSE Mohave Elec Admin"/>
    <x v="1"/>
    <n v="-4931.21"/>
    <s v="033"/>
  </r>
  <r>
    <s v="JUN-26"/>
    <x v="2"/>
    <s v="51500"/>
    <x v="22"/>
    <s v="Materials Purchased"/>
    <s v="Materials Purchased"/>
    <s v="512"/>
    <s v="UNSE Mohave Elec Admin"/>
    <x v="1"/>
    <n v="7955.61"/>
    <s v="033"/>
  </r>
  <r>
    <s v="MAR-26"/>
    <x v="2"/>
    <s v="51500"/>
    <x v="22"/>
    <s v="Materials Purchased"/>
    <s v="Materials Purchased"/>
    <s v="512"/>
    <s v="UNSE Mohave Elec Admin"/>
    <x v="1"/>
    <n v="-351.2"/>
    <s v="033"/>
  </r>
  <r>
    <s v="MAY-26"/>
    <x v="2"/>
    <s v="51500"/>
    <x v="22"/>
    <s v="Materials Purchased"/>
    <s v="Materials Purchased"/>
    <s v="512"/>
    <s v="UNSE Mohave Elec Admin"/>
    <x v="1"/>
    <n v="-1160.3499999999999"/>
    <s v="033"/>
  </r>
  <r>
    <s v="FEB-26"/>
    <x v="2"/>
    <s v="51500"/>
    <x v="22"/>
    <s v="Materials Purchased"/>
    <s v="Materials Purchased"/>
    <s v="264"/>
    <s v="Mail Services"/>
    <x v="1"/>
    <n v="0"/>
    <s v="002"/>
  </r>
  <r>
    <s v="MAY-26"/>
    <x v="2"/>
    <s v="51500"/>
    <x v="22"/>
    <s v="Materials Purchased"/>
    <s v="Materials Purchased"/>
    <s v="264"/>
    <s v="Mail Services"/>
    <x v="1"/>
    <n v="0"/>
    <s v="002"/>
  </r>
  <r>
    <s v="FEB-26"/>
    <x v="2"/>
    <s v="51500"/>
    <x v="66"/>
    <s v="Small Tools Expense"/>
    <s v="Small Tools Expense"/>
    <s v="513"/>
    <s v="UNSE Mohave Electric Ops Mgmt"/>
    <x v="1"/>
    <n v="365.44"/>
    <s v="033"/>
  </r>
  <r>
    <s v="APR-26"/>
    <x v="2"/>
    <s v="51500"/>
    <x v="25"/>
    <s v="Pers Protect Equip"/>
    <s v="Pers Protect Equip"/>
    <s v="541"/>
    <s v="UNSE Metering"/>
    <x v="1"/>
    <n v="693.4"/>
    <s v="033"/>
  </r>
  <r>
    <s v="FEB-26"/>
    <x v="2"/>
    <s v="51500"/>
    <x v="25"/>
    <s v="Pers Protect Equip"/>
    <s v="Pers Protect Equip"/>
    <s v="541"/>
    <s v="UNSE Metering"/>
    <x v="1"/>
    <n v="1252"/>
    <s v="033"/>
  </r>
  <r>
    <s v="JAN-26"/>
    <x v="2"/>
    <s v="51500"/>
    <x v="25"/>
    <s v="Pers Protect Equip"/>
    <s v="Pers Protect Equip"/>
    <s v="541"/>
    <s v="UNSE Metering"/>
    <x v="1"/>
    <n v="225"/>
    <s v="033"/>
  </r>
  <r>
    <s v="JUN-26"/>
    <x v="2"/>
    <s v="51500"/>
    <x v="25"/>
    <s v="Pers Protect Equip"/>
    <s v="Pers Protect Equip"/>
    <s v="533"/>
    <s v="UNSE Santa Cruz Electric CICO"/>
    <x v="1"/>
    <n v="128.43"/>
    <s v="033"/>
  </r>
  <r>
    <s v="FEB-26"/>
    <x v="2"/>
    <s v="51500"/>
    <x v="25"/>
    <s v="Pers Protect Equip"/>
    <s v="Pers Protect Equip"/>
    <s v="532"/>
    <s v="UNSE SC Elec Meter Reading"/>
    <x v="1"/>
    <n v="937.13"/>
    <s v="033"/>
  </r>
  <r>
    <s v="MAR-26"/>
    <x v="2"/>
    <s v="51500"/>
    <x v="25"/>
    <s v="Pers Protect Equip"/>
    <s v="Pers Protect Equip"/>
    <s v="532"/>
    <s v="UNSE SC Elec Meter Reading"/>
    <x v="1"/>
    <n v="290.02999999999997"/>
    <s v="033"/>
  </r>
  <r>
    <s v="MAR-26"/>
    <x v="2"/>
    <s v="51500"/>
    <x v="25"/>
    <s v="Pers Protect Equip"/>
    <s v="Pers Protect Equip"/>
    <s v="531"/>
    <s v="UNSE SC Elec &amp; Gas Cust Serv"/>
    <x v="1"/>
    <n v="784.32"/>
    <s v="033"/>
  </r>
  <r>
    <s v="FEB-26"/>
    <x v="2"/>
    <s v="51500"/>
    <x v="25"/>
    <s v="Pers Protect Equip"/>
    <s v="Pers Protect Equip"/>
    <s v="529"/>
    <s v="UNSE SC Electric Warehouse"/>
    <x v="1"/>
    <n v="322.95"/>
    <s v="033"/>
  </r>
  <r>
    <s v="JAN-26"/>
    <x v="2"/>
    <s v="51500"/>
    <x v="25"/>
    <s v="Pers Protect Equip"/>
    <s v="Pers Protect Equip"/>
    <s v="529"/>
    <s v="UNSE SC Electric Warehouse"/>
    <x v="1"/>
    <n v="225"/>
    <s v="033"/>
  </r>
  <r>
    <s v="MAR-26"/>
    <x v="2"/>
    <s v="51500"/>
    <x v="25"/>
    <s v="Pers Protect Equip"/>
    <s v="Pers Protect Equip"/>
    <s v="529"/>
    <s v="UNSE SC Electric Warehouse"/>
    <x v="1"/>
    <n v="225"/>
    <s v="033"/>
  </r>
  <r>
    <s v="FEB-26"/>
    <x v="2"/>
    <s v="51500"/>
    <x v="25"/>
    <s v="Pers Protect Equip"/>
    <s v="Pers Protect Equip"/>
    <s v="528"/>
    <s v="UNSE Santa Cruz Electric Eng"/>
    <x v="1"/>
    <n v="938.29"/>
    <s v="033"/>
  </r>
  <r>
    <s v="JUN-26"/>
    <x v="2"/>
    <s v="51500"/>
    <x v="25"/>
    <s v="Pers Protect Equip"/>
    <s v="Pers Protect Equip"/>
    <s v="528"/>
    <s v="UNSE Santa Cruz Electric Eng"/>
    <x v="1"/>
    <n v="225"/>
    <s v="033"/>
  </r>
  <r>
    <s v="MAR-26"/>
    <x v="2"/>
    <s v="51500"/>
    <x v="25"/>
    <s v="Pers Protect Equip"/>
    <s v="Pers Protect Equip"/>
    <s v="528"/>
    <s v="UNSE Santa Cruz Electric Eng"/>
    <x v="1"/>
    <n v="1438.31"/>
    <s v="033"/>
  </r>
  <r>
    <s v="APR-26"/>
    <x v="2"/>
    <s v="51500"/>
    <x v="25"/>
    <s v="Pers Protect Equip"/>
    <s v="Pers Protect Equip"/>
    <s v="527"/>
    <s v="UNSE Santa Cruz Electric Const"/>
    <x v="1"/>
    <n v="1980.26"/>
    <s v="033"/>
  </r>
  <r>
    <s v="FEB-26"/>
    <x v="2"/>
    <s v="51500"/>
    <x v="25"/>
    <s v="Pers Protect Equip"/>
    <s v="Pers Protect Equip"/>
    <s v="527"/>
    <s v="UNSE Santa Cruz Electric Const"/>
    <x v="1"/>
    <n v="3832.66"/>
    <s v="033"/>
  </r>
  <r>
    <s v="JAN-26"/>
    <x v="2"/>
    <s v="51500"/>
    <x v="25"/>
    <s v="Pers Protect Equip"/>
    <s v="Pers Protect Equip"/>
    <s v="527"/>
    <s v="UNSE Santa Cruz Electric Const"/>
    <x v="1"/>
    <n v="225"/>
    <s v="033"/>
  </r>
  <r>
    <s v="JUN-26"/>
    <x v="2"/>
    <s v="51500"/>
    <x v="25"/>
    <s v="Pers Protect Equip"/>
    <s v="Pers Protect Equip"/>
    <s v="527"/>
    <s v="UNSE Santa Cruz Electric Const"/>
    <x v="1"/>
    <n v="1506.89"/>
    <s v="033"/>
  </r>
  <r>
    <s v="MAR-26"/>
    <x v="2"/>
    <s v="51500"/>
    <x v="25"/>
    <s v="Pers Protect Equip"/>
    <s v="Pers Protect Equip"/>
    <s v="527"/>
    <s v="UNSE Santa Cruz Electric Const"/>
    <x v="1"/>
    <n v="1245.3"/>
    <s v="033"/>
  </r>
  <r>
    <s v="MAR-26"/>
    <x v="2"/>
    <s v="51500"/>
    <x v="25"/>
    <s v="Pers Protect Equip"/>
    <s v="Pers Protect Equip"/>
    <s v="526"/>
    <s v="UNSE Santa Cruz Electric Mgmt"/>
    <x v="1"/>
    <n v="519.29"/>
    <s v="033"/>
  </r>
  <r>
    <s v="APR-26"/>
    <x v="2"/>
    <s v="51500"/>
    <x v="25"/>
    <s v="Pers Protect Equip"/>
    <s v="Pers Protect Equip"/>
    <s v="516"/>
    <s v="UNSE Mohave Elec Sub &amp; Meter"/>
    <x v="1"/>
    <n v="225"/>
    <s v="033"/>
  </r>
  <r>
    <s v="APR-26"/>
    <x v="2"/>
    <s v="51500"/>
    <x v="27"/>
    <s v="Office Supplies"/>
    <s v="Office Supplies"/>
    <s v="592"/>
    <s v="UNSG SC Gas Field Service"/>
    <x v="1"/>
    <n v="87.85"/>
    <s v="032"/>
  </r>
  <r>
    <s v="APR-26"/>
    <x v="2"/>
    <s v="51500"/>
    <x v="27"/>
    <s v="Office Supplies"/>
    <s v="Office Supplies"/>
    <s v="553"/>
    <s v="UNSG Flagstaff Gas Ops Mgmt"/>
    <x v="1"/>
    <n v="720.49"/>
    <s v="032"/>
  </r>
  <r>
    <s v="JUN-26"/>
    <x v="2"/>
    <s v="51500"/>
    <x v="27"/>
    <s v="Office Supplies"/>
    <s v="Office Supplies"/>
    <s v="550"/>
    <s v="UNSG Arizona Gas Admin"/>
    <x v="1"/>
    <n v="752.24"/>
    <s v="032"/>
  </r>
  <r>
    <s v="MAY-26"/>
    <x v="2"/>
    <s v="51500"/>
    <x v="27"/>
    <s v="Office Supplies"/>
    <s v="Office Supplies"/>
    <s v="550"/>
    <s v="UNSG Arizona Gas Admin"/>
    <x v="1"/>
    <n v="955.22"/>
    <s v="032"/>
  </r>
  <r>
    <s v="APR-26"/>
    <x v="2"/>
    <s v="51500"/>
    <x v="27"/>
    <s v="Office Supplies"/>
    <s v="Office Supplies"/>
    <s v="545"/>
    <s v="UNSE Energy Services"/>
    <x v="1"/>
    <n v="339.32"/>
    <s v="033"/>
  </r>
  <r>
    <s v="MAY-26"/>
    <x v="2"/>
    <s v="51500"/>
    <x v="27"/>
    <s v="Office Supplies"/>
    <s v="Office Supplies"/>
    <s v="537"/>
    <s v="UNSE Billing"/>
    <x v="1"/>
    <n v="437.11"/>
    <s v="033"/>
  </r>
  <r>
    <s v="JUN-26"/>
    <x v="2"/>
    <s v="51500"/>
    <x v="27"/>
    <s v="Office Supplies"/>
    <s v="Office Supplies"/>
    <s v="536"/>
    <s v="UNSE LH Electric Warehouse"/>
    <x v="1"/>
    <n v="76.58"/>
    <s v="033"/>
  </r>
  <r>
    <s v="JUN-26"/>
    <x v="2"/>
    <s v="51500"/>
    <x v="27"/>
    <s v="Office Supplies"/>
    <s v="Office Supplies"/>
    <s v="530"/>
    <s v="UNSE Santa Cruz Plant Ops"/>
    <x v="1"/>
    <n v="759.56"/>
    <s v="033"/>
  </r>
  <r>
    <s v="JUN-26"/>
    <x v="2"/>
    <s v="51500"/>
    <x v="27"/>
    <s v="Office Supplies"/>
    <s v="Office Supplies"/>
    <s v="528"/>
    <s v="UNSE Santa Cruz Electric Eng"/>
    <x v="1"/>
    <n v="1393.17"/>
    <s v="033"/>
  </r>
  <r>
    <s v="JUN-26"/>
    <x v="2"/>
    <s v="51500"/>
    <x v="27"/>
    <s v="Office Supplies"/>
    <s v="Office Supplies"/>
    <s v="527"/>
    <s v="UNSE Santa Cruz Electric Const"/>
    <x v="1"/>
    <n v="623.97"/>
    <s v="033"/>
  </r>
  <r>
    <s v="MAY-26"/>
    <x v="2"/>
    <s v="51500"/>
    <x v="27"/>
    <s v="Office Supplies"/>
    <s v="Office Supplies"/>
    <s v="527"/>
    <s v="UNSE Santa Cruz Electric Const"/>
    <x v="1"/>
    <n v="19.36"/>
    <s v="033"/>
  </r>
  <r>
    <s v="APR-26"/>
    <x v="2"/>
    <s v="51500"/>
    <x v="27"/>
    <s v="Office Supplies"/>
    <s v="Office Supplies"/>
    <s v="526"/>
    <s v="UNSE Santa Cruz Electric Mgmt"/>
    <x v="1"/>
    <n v="11007.18"/>
    <s v="033"/>
  </r>
  <r>
    <s v="FEB-26"/>
    <x v="2"/>
    <s v="51500"/>
    <x v="27"/>
    <s v="Office Supplies"/>
    <s v="Office Supplies"/>
    <s v="526"/>
    <s v="UNSE Santa Cruz Electric Mgmt"/>
    <x v="1"/>
    <n v="2825.77"/>
    <s v="033"/>
  </r>
  <r>
    <s v="JAN-26"/>
    <x v="2"/>
    <s v="51500"/>
    <x v="27"/>
    <s v="Office Supplies"/>
    <s v="Office Supplies"/>
    <s v="526"/>
    <s v="UNSE Santa Cruz Electric Mgmt"/>
    <x v="1"/>
    <n v="497.19"/>
    <s v="033"/>
  </r>
  <r>
    <s v="JUN-26"/>
    <x v="2"/>
    <s v="51500"/>
    <x v="27"/>
    <s v="Office Supplies"/>
    <s v="Office Supplies"/>
    <s v="526"/>
    <s v="UNSE Santa Cruz Electric Mgmt"/>
    <x v="1"/>
    <n v="5551.88"/>
    <s v="033"/>
  </r>
  <r>
    <s v="MAR-26"/>
    <x v="2"/>
    <s v="51500"/>
    <x v="27"/>
    <s v="Office Supplies"/>
    <s v="Office Supplies"/>
    <s v="526"/>
    <s v="UNSE Santa Cruz Electric Mgmt"/>
    <x v="1"/>
    <n v="305.7"/>
    <s v="033"/>
  </r>
  <r>
    <s v="MAY-26"/>
    <x v="2"/>
    <s v="51500"/>
    <x v="27"/>
    <s v="Office Supplies"/>
    <s v="Office Supplies"/>
    <s v="526"/>
    <s v="UNSE Santa Cruz Electric Mgmt"/>
    <x v="1"/>
    <n v="-9866.3700000000008"/>
    <s v="033"/>
  </r>
  <r>
    <s v="APR-26"/>
    <x v="2"/>
    <s v="51500"/>
    <x v="27"/>
    <s v="Office Supplies"/>
    <s v="Office Supplies"/>
    <s v="525"/>
    <s v="UNSE Moh Elect Cust Service"/>
    <x v="1"/>
    <n v="403.86"/>
    <s v="033"/>
  </r>
  <r>
    <s v="MAY-26"/>
    <x v="2"/>
    <s v="51500"/>
    <x v="27"/>
    <s v="Office Supplies"/>
    <s v="Office Supplies"/>
    <s v="525"/>
    <s v="UNSE Moh Elect Cust Service"/>
    <x v="1"/>
    <n v="43.76"/>
    <s v="033"/>
  </r>
  <r>
    <s v="FEB-26"/>
    <x v="2"/>
    <s v="51500"/>
    <x v="27"/>
    <s v="Office Supplies"/>
    <s v="Office Supplies"/>
    <s v="524"/>
    <s v="UNSE Moh Elect Cust serv Dispatch"/>
    <x v="1"/>
    <n v="44.3"/>
    <s v="033"/>
  </r>
  <r>
    <s v="APR-26"/>
    <x v="2"/>
    <s v="51500"/>
    <x v="27"/>
    <s v="Office Supplies"/>
    <s v="Office Supplies"/>
    <s v="523"/>
    <s v="UNSE Lake Havasu Electric Eng"/>
    <x v="1"/>
    <n v="600.28"/>
    <s v="033"/>
  </r>
  <r>
    <s v="FEB-26"/>
    <x v="2"/>
    <s v="51500"/>
    <x v="27"/>
    <s v="Office Supplies"/>
    <s v="Office Supplies"/>
    <s v="523"/>
    <s v="UNSE Lake Havasu Electric Eng"/>
    <x v="1"/>
    <n v="452.85"/>
    <s v="033"/>
  </r>
  <r>
    <s v="JAN-26"/>
    <x v="2"/>
    <s v="51500"/>
    <x v="27"/>
    <s v="Office Supplies"/>
    <s v="Office Supplies"/>
    <s v="523"/>
    <s v="UNSE Lake Havasu Electric Eng"/>
    <x v="1"/>
    <n v="223.93"/>
    <s v="033"/>
  </r>
  <r>
    <s v="JUN-26"/>
    <x v="2"/>
    <s v="51500"/>
    <x v="27"/>
    <s v="Office Supplies"/>
    <s v="Office Supplies"/>
    <s v="523"/>
    <s v="UNSE Lake Havasu Electric Eng"/>
    <x v="1"/>
    <n v="56.66"/>
    <s v="033"/>
  </r>
  <r>
    <s v="MAY-26"/>
    <x v="2"/>
    <s v="51500"/>
    <x v="27"/>
    <s v="Office Supplies"/>
    <s v="Office Supplies"/>
    <s v="523"/>
    <s v="UNSE Lake Havasu Electric Eng"/>
    <x v="1"/>
    <n v="142.02000000000001"/>
    <s v="033"/>
  </r>
  <r>
    <s v="APR-26"/>
    <x v="2"/>
    <s v="51500"/>
    <x v="27"/>
    <s v="Office Supplies"/>
    <s v="Office Supplies"/>
    <s v="522"/>
    <s v="UNSE Lake Havasu Elec Const"/>
    <x v="1"/>
    <n v="546.03"/>
    <s v="033"/>
  </r>
  <r>
    <s v="JUN-26"/>
    <x v="2"/>
    <s v="51500"/>
    <x v="27"/>
    <s v="Office Supplies"/>
    <s v="Office Supplies"/>
    <s v="518"/>
    <s v="UNSE Mohave Electric IS"/>
    <x v="1"/>
    <n v="61.58"/>
    <s v="033"/>
  </r>
  <r>
    <s v="FEB-26"/>
    <x v="2"/>
    <s v="51500"/>
    <x v="27"/>
    <s v="Office Supplies"/>
    <s v="Office Supplies"/>
    <s v="516"/>
    <s v="UNSE Mohave Elec Sub &amp; Meter"/>
    <x v="1"/>
    <n v="673.22"/>
    <s v="033"/>
  </r>
  <r>
    <s v="JAN-26"/>
    <x v="2"/>
    <s v="51500"/>
    <x v="27"/>
    <s v="Office Supplies"/>
    <s v="Office Supplies"/>
    <s v="516"/>
    <s v="UNSE Mohave Elec Sub &amp; Meter"/>
    <x v="1"/>
    <n v="24.85"/>
    <s v="033"/>
  </r>
  <r>
    <s v="APR-26"/>
    <x v="2"/>
    <s v="51500"/>
    <x v="27"/>
    <s v="Office Supplies"/>
    <s v="Office Supplies"/>
    <s v="515"/>
    <s v="UNSE Kingman Electric Eng"/>
    <x v="1"/>
    <n v="123.73"/>
    <s v="033"/>
  </r>
  <r>
    <s v="FEB-26"/>
    <x v="2"/>
    <s v="51500"/>
    <x v="27"/>
    <s v="Office Supplies"/>
    <s v="Office Supplies"/>
    <s v="515"/>
    <s v="UNSE Kingman Electric Eng"/>
    <x v="1"/>
    <n v="77.03"/>
    <s v="033"/>
  </r>
  <r>
    <s v="JAN-26"/>
    <x v="2"/>
    <s v="51500"/>
    <x v="27"/>
    <s v="Office Supplies"/>
    <s v="Office Supplies"/>
    <s v="515"/>
    <s v="UNSE Kingman Electric Eng"/>
    <x v="1"/>
    <n v="242.04"/>
    <s v="033"/>
  </r>
  <r>
    <s v="MAR-26"/>
    <x v="2"/>
    <s v="51500"/>
    <x v="27"/>
    <s v="Office Supplies"/>
    <s v="Office Supplies"/>
    <s v="515"/>
    <s v="UNSE Kingman Electric Eng"/>
    <x v="1"/>
    <n v="104.62"/>
    <s v="033"/>
  </r>
  <r>
    <s v="MAY-26"/>
    <x v="2"/>
    <s v="51500"/>
    <x v="27"/>
    <s v="Office Supplies"/>
    <s v="Office Supplies"/>
    <s v="515"/>
    <s v="UNSE Kingman Electric Eng"/>
    <x v="1"/>
    <n v="114.43"/>
    <s v="033"/>
  </r>
  <r>
    <s v="APR-26"/>
    <x v="2"/>
    <s v="51500"/>
    <x v="27"/>
    <s v="Office Supplies"/>
    <s v="Office Supplies"/>
    <s v="514"/>
    <s v="UNSE Kingman Electric Const"/>
    <x v="1"/>
    <n v="436.16"/>
    <s v="033"/>
  </r>
  <r>
    <s v="JAN-26"/>
    <x v="2"/>
    <s v="51500"/>
    <x v="27"/>
    <s v="Office Supplies"/>
    <s v="Office Supplies"/>
    <s v="514"/>
    <s v="UNSE Kingman Electric Const"/>
    <x v="1"/>
    <n v="188.05"/>
    <s v="033"/>
  </r>
  <r>
    <s v="MAR-26"/>
    <x v="2"/>
    <s v="51500"/>
    <x v="27"/>
    <s v="Office Supplies"/>
    <s v="Office Supplies"/>
    <s v="514"/>
    <s v="UNSE Kingman Electric Const"/>
    <x v="1"/>
    <n v="61.26"/>
    <s v="033"/>
  </r>
  <r>
    <s v="MAY-26"/>
    <x v="2"/>
    <s v="51500"/>
    <x v="27"/>
    <s v="Office Supplies"/>
    <s v="Office Supplies"/>
    <s v="514"/>
    <s v="UNSE Kingman Electric Const"/>
    <x v="1"/>
    <n v="91.63"/>
    <s v="033"/>
  </r>
  <r>
    <s v="FEB-26"/>
    <x v="2"/>
    <s v="51500"/>
    <x v="27"/>
    <s v="Office Supplies"/>
    <s v="Office Supplies"/>
    <s v="513"/>
    <s v="UNSE Mohave Electric Ops Mgmt"/>
    <x v="1"/>
    <n v="403.48"/>
    <s v="033"/>
  </r>
  <r>
    <s v="APR-26"/>
    <x v="2"/>
    <s v="51500"/>
    <x v="27"/>
    <s v="Office Supplies"/>
    <s v="Office Supplies"/>
    <s v="512"/>
    <s v="UNSE Mohave Elec Admin"/>
    <x v="1"/>
    <n v="205.3"/>
    <s v="033"/>
  </r>
  <r>
    <s v="FEB-26"/>
    <x v="2"/>
    <s v="51500"/>
    <x v="27"/>
    <s v="Office Supplies"/>
    <s v="Office Supplies"/>
    <s v="512"/>
    <s v="UNSE Mohave Elec Admin"/>
    <x v="1"/>
    <n v="282.18"/>
    <s v="033"/>
  </r>
  <r>
    <s v="JAN-26"/>
    <x v="2"/>
    <s v="51500"/>
    <x v="27"/>
    <s v="Office Supplies"/>
    <s v="Office Supplies"/>
    <s v="512"/>
    <s v="UNSE Mohave Elec Admin"/>
    <x v="1"/>
    <n v="120.06"/>
    <s v="033"/>
  </r>
  <r>
    <s v="JUN-26"/>
    <x v="2"/>
    <s v="51500"/>
    <x v="27"/>
    <s v="Office Supplies"/>
    <s v="Office Supplies"/>
    <s v="512"/>
    <s v="UNSE Mohave Elec Admin"/>
    <x v="1"/>
    <n v="554.13"/>
    <s v="033"/>
  </r>
  <r>
    <s v="MAR-26"/>
    <x v="2"/>
    <s v="51500"/>
    <x v="27"/>
    <s v="Office Supplies"/>
    <s v="Office Supplies"/>
    <s v="512"/>
    <s v="UNSE Mohave Elec Admin"/>
    <x v="1"/>
    <n v="230.93"/>
    <s v="033"/>
  </r>
  <r>
    <s v="MAY-26"/>
    <x v="2"/>
    <s v="51500"/>
    <x v="27"/>
    <s v="Office Supplies"/>
    <s v="Office Supplies"/>
    <s v="512"/>
    <s v="UNSE Mohave Elec Admin"/>
    <x v="1"/>
    <n v="266.81"/>
    <s v="033"/>
  </r>
  <r>
    <s v="APR-26"/>
    <x v="2"/>
    <s v="51500"/>
    <x v="15"/>
    <m/>
    <s v="Remote Plants"/>
    <s v="542"/>
    <s v="UNSE Gila River Plant"/>
    <x v="1"/>
    <n v="-2.5"/>
    <s v="033"/>
  </r>
  <r>
    <s v="FEB-26"/>
    <x v="2"/>
    <s v="51500"/>
    <x v="15"/>
    <m/>
    <s v="Remote Plants"/>
    <s v="542"/>
    <s v="UNSE Gila River Plant"/>
    <x v="1"/>
    <n v="420.25"/>
    <s v="033"/>
  </r>
  <r>
    <s v="JAN-26"/>
    <x v="2"/>
    <s v="51500"/>
    <x v="15"/>
    <m/>
    <s v="Remote Plants"/>
    <s v="542"/>
    <s v="UNSE Gila River Plant"/>
    <x v="1"/>
    <n v="32.5"/>
    <s v="033"/>
  </r>
  <r>
    <s v="JUN-26"/>
    <x v="2"/>
    <s v="51500"/>
    <x v="15"/>
    <m/>
    <s v="Remote Plants"/>
    <s v="542"/>
    <s v="UNSE Gila River Plant"/>
    <x v="1"/>
    <n v="18.75"/>
    <s v="033"/>
  </r>
  <r>
    <s v="MAR-26"/>
    <x v="2"/>
    <s v="51500"/>
    <x v="15"/>
    <m/>
    <s v="Remote Plants"/>
    <s v="542"/>
    <s v="UNSE Gila River Plant"/>
    <x v="1"/>
    <n v="-401.75"/>
    <s v="033"/>
  </r>
  <r>
    <s v="MAY-26"/>
    <x v="2"/>
    <s v="51500"/>
    <x v="15"/>
    <m/>
    <s v="Remote Plants"/>
    <s v="542"/>
    <s v="UNSE Gila River Plant"/>
    <x v="1"/>
    <n v="-2.25"/>
    <s v="033"/>
  </r>
  <r>
    <s v="JAN-26"/>
    <x v="2"/>
    <s v="52100"/>
    <x v="29"/>
    <s v="Repairs &amp; Maintenance"/>
    <s v="Repairs &amp; Maintenance"/>
    <s v="526"/>
    <s v="UNSE Santa Cruz Electric Mgmt"/>
    <x v="1"/>
    <n v="20"/>
    <s v="033"/>
  </r>
  <r>
    <s v="APR-26"/>
    <x v="2"/>
    <s v="55000"/>
    <x v="32"/>
    <s v="Transportation Usage"/>
    <s v="Transportation Usage"/>
    <s v="538"/>
    <s v="UNSE Mohave Transportation"/>
    <x v="1"/>
    <n v="42539.03"/>
    <s v="033"/>
  </r>
  <r>
    <s v="FEB-26"/>
    <x v="2"/>
    <s v="55000"/>
    <x v="32"/>
    <s v="Transportation Usage"/>
    <s v="Transportation Usage"/>
    <s v="538"/>
    <s v="UNSE Mohave Transportation"/>
    <x v="1"/>
    <n v="38608.639999999999"/>
    <s v="033"/>
  </r>
  <r>
    <s v="JAN-26"/>
    <x v="2"/>
    <s v="55000"/>
    <x v="32"/>
    <s v="Transportation Usage"/>
    <s v="Transportation Usage"/>
    <s v="538"/>
    <s v="UNSE Mohave Transportation"/>
    <x v="1"/>
    <n v="28659.360000000001"/>
    <s v="033"/>
  </r>
  <r>
    <s v="JUN-26"/>
    <x v="2"/>
    <s v="55000"/>
    <x v="32"/>
    <s v="Transportation Usage"/>
    <s v="Transportation Usage"/>
    <s v="538"/>
    <s v="UNSE Mohave Transportation"/>
    <x v="1"/>
    <n v="74001.2"/>
    <s v="033"/>
  </r>
  <r>
    <s v="MAR-26"/>
    <x v="2"/>
    <s v="55000"/>
    <x v="32"/>
    <s v="Transportation Usage"/>
    <s v="Transportation Usage"/>
    <s v="538"/>
    <s v="UNSE Mohave Transportation"/>
    <x v="1"/>
    <n v="43796.47"/>
    <s v="033"/>
  </r>
  <r>
    <s v="MAY-26"/>
    <x v="2"/>
    <s v="55000"/>
    <x v="32"/>
    <s v="Transportation Usage"/>
    <s v="Transportation Usage"/>
    <s v="538"/>
    <s v="UNSE Mohave Transportation"/>
    <x v="1"/>
    <n v="41020.699999999997"/>
    <s v="033"/>
  </r>
  <r>
    <s v="APR-26"/>
    <x v="2"/>
    <s v="56000"/>
    <x v="34"/>
    <m/>
    <s v="Building Usage"/>
    <s v="955"/>
    <s v="Supply Side Planning"/>
    <x v="0"/>
    <n v="6812.63"/>
    <s v="002"/>
  </r>
  <r>
    <s v="FEB-26"/>
    <x v="2"/>
    <s v="56000"/>
    <x v="34"/>
    <m/>
    <s v="Building Usage"/>
    <s v="955"/>
    <s v="Supply Side Planning"/>
    <x v="0"/>
    <n v="8241.75"/>
    <s v="002"/>
  </r>
  <r>
    <s v="JAN-26"/>
    <x v="2"/>
    <s v="56000"/>
    <x v="34"/>
    <m/>
    <s v="Building Usage"/>
    <s v="955"/>
    <s v="Supply Side Planning"/>
    <x v="0"/>
    <n v="4675.88"/>
    <s v="002"/>
  </r>
  <r>
    <s v="JUN-26"/>
    <x v="2"/>
    <s v="56000"/>
    <x v="34"/>
    <m/>
    <s v="Building Usage"/>
    <s v="955"/>
    <s v="Supply Side Planning"/>
    <x v="0"/>
    <n v="7423.13"/>
    <s v="002"/>
  </r>
  <r>
    <s v="MAR-26"/>
    <x v="2"/>
    <s v="56000"/>
    <x v="34"/>
    <m/>
    <s v="Building Usage"/>
    <s v="955"/>
    <s v="Supply Side Planning"/>
    <x v="0"/>
    <n v="6854.25"/>
    <s v="002"/>
  </r>
  <r>
    <s v="MAY-26"/>
    <x v="2"/>
    <s v="56000"/>
    <x v="34"/>
    <m/>
    <s v="Building Usage"/>
    <s v="955"/>
    <s v="Supply Side Planning"/>
    <x v="0"/>
    <n v="11849.25"/>
    <s v="002"/>
  </r>
  <r>
    <s v="APR-26"/>
    <x v="2"/>
    <s v="56000"/>
    <x v="34"/>
    <m/>
    <s v="Building Usage"/>
    <s v="850"/>
    <s v="Fuels Management"/>
    <x v="0"/>
    <n v="1554"/>
    <s v="002"/>
  </r>
  <r>
    <s v="FEB-26"/>
    <x v="2"/>
    <s v="56000"/>
    <x v="34"/>
    <m/>
    <s v="Building Usage"/>
    <s v="850"/>
    <s v="Fuels Management"/>
    <x v="0"/>
    <n v="1248.75"/>
    <s v="002"/>
  </r>
  <r>
    <s v="JAN-26"/>
    <x v="2"/>
    <s v="56000"/>
    <x v="34"/>
    <m/>
    <s v="Building Usage"/>
    <s v="850"/>
    <s v="Fuels Management"/>
    <x v="0"/>
    <n v="832.5"/>
    <s v="002"/>
  </r>
  <r>
    <s v="JUN-26"/>
    <x v="2"/>
    <s v="56000"/>
    <x v="34"/>
    <m/>
    <s v="Building Usage"/>
    <s v="850"/>
    <s v="Fuels Management"/>
    <x v="0"/>
    <n v="1429.13"/>
    <s v="002"/>
  </r>
  <r>
    <s v="MAR-26"/>
    <x v="2"/>
    <s v="56000"/>
    <x v="34"/>
    <m/>
    <s v="Building Usage"/>
    <s v="850"/>
    <s v="Fuels Management"/>
    <x v="0"/>
    <n v="1151.6300000000001"/>
    <s v="002"/>
  </r>
  <r>
    <s v="MAY-26"/>
    <x v="2"/>
    <s v="56000"/>
    <x v="34"/>
    <m/>
    <s v="Building Usage"/>
    <s v="850"/>
    <s v="Fuels Management"/>
    <x v="0"/>
    <n v="2913.75"/>
    <s v="002"/>
  </r>
  <r>
    <s v="APR-26"/>
    <x v="2"/>
    <s v="56000"/>
    <x v="34"/>
    <m/>
    <s v="Building Usage"/>
    <s v="824"/>
    <s v="Land Resources"/>
    <x v="0"/>
    <n v="97.13"/>
    <s v="002"/>
  </r>
  <r>
    <s v="APR-26"/>
    <x v="2"/>
    <s v="56000"/>
    <x v="34"/>
    <m/>
    <s v="Building Usage"/>
    <s v="805"/>
    <s v="Corp Environmental Services"/>
    <x v="0"/>
    <n v="138.75"/>
    <s v="002"/>
  </r>
  <r>
    <s v="FEB-26"/>
    <x v="2"/>
    <s v="56000"/>
    <x v="34"/>
    <m/>
    <s v="Building Usage"/>
    <s v="805"/>
    <s v="Corp Environmental Services"/>
    <x v="0"/>
    <n v="589.69000000000005"/>
    <s v="002"/>
  </r>
  <r>
    <s v="JAN-26"/>
    <x v="2"/>
    <s v="56000"/>
    <x v="34"/>
    <m/>
    <s v="Building Usage"/>
    <s v="805"/>
    <s v="Corp Environmental Services"/>
    <x v="0"/>
    <n v="333"/>
    <s v="002"/>
  </r>
  <r>
    <s v="JUN-26"/>
    <x v="2"/>
    <s v="56000"/>
    <x v="34"/>
    <m/>
    <s v="Building Usage"/>
    <s v="805"/>
    <s v="Corp Environmental Services"/>
    <x v="0"/>
    <n v="13.88"/>
    <s v="002"/>
  </r>
  <r>
    <s v="MAR-26"/>
    <x v="2"/>
    <s v="56000"/>
    <x v="34"/>
    <m/>
    <s v="Building Usage"/>
    <s v="805"/>
    <s v="Corp Environmental Services"/>
    <x v="0"/>
    <n v="55.5"/>
    <s v="002"/>
  </r>
  <r>
    <s v="MAY-26"/>
    <x v="2"/>
    <s v="56000"/>
    <x v="34"/>
    <m/>
    <s v="Building Usage"/>
    <s v="805"/>
    <s v="Corp Environmental Services"/>
    <x v="0"/>
    <n v="548.05999999999995"/>
    <s v="002"/>
  </r>
  <r>
    <s v="APR-26"/>
    <x v="2"/>
    <s v="56000"/>
    <x v="34"/>
    <m/>
    <s v="Building Usage"/>
    <s v="544"/>
    <s v="UNS Electric"/>
    <x v="1"/>
    <n v="11882.97"/>
    <s v="033"/>
  </r>
  <r>
    <s v="FEB-26"/>
    <x v="2"/>
    <s v="56000"/>
    <x v="34"/>
    <m/>
    <s v="Building Usage"/>
    <s v="544"/>
    <s v="UNS Electric"/>
    <x v="1"/>
    <n v="9052.9"/>
    <s v="033"/>
  </r>
  <r>
    <s v="JAN-26"/>
    <x v="2"/>
    <s v="56000"/>
    <x v="34"/>
    <m/>
    <s v="Building Usage"/>
    <s v="544"/>
    <s v="UNS Electric"/>
    <x v="1"/>
    <n v="6467.74"/>
    <s v="033"/>
  </r>
  <r>
    <s v="JUN-26"/>
    <x v="2"/>
    <s v="56000"/>
    <x v="34"/>
    <m/>
    <s v="Building Usage"/>
    <s v="544"/>
    <s v="UNS Electric"/>
    <x v="1"/>
    <n v="9813.66"/>
    <s v="033"/>
  </r>
  <r>
    <s v="MAR-26"/>
    <x v="2"/>
    <s v="56000"/>
    <x v="34"/>
    <m/>
    <s v="Building Usage"/>
    <s v="544"/>
    <s v="UNS Electric"/>
    <x v="1"/>
    <n v="8995.25"/>
    <s v="033"/>
  </r>
  <r>
    <s v="MAY-26"/>
    <x v="2"/>
    <s v="56000"/>
    <x v="34"/>
    <m/>
    <s v="Building Usage"/>
    <s v="544"/>
    <s v="UNS Electric"/>
    <x v="1"/>
    <n v="12107.29"/>
    <s v="033"/>
  </r>
  <r>
    <s v="APR-26"/>
    <x v="2"/>
    <s v="56000"/>
    <x v="34"/>
    <m/>
    <s v="Building Usage"/>
    <s v="400"/>
    <s v="Capital Resources"/>
    <x v="0"/>
    <n v="4093.13"/>
    <s v="002"/>
  </r>
  <r>
    <s v="FEB-26"/>
    <x v="2"/>
    <s v="56000"/>
    <x v="34"/>
    <m/>
    <s v="Building Usage"/>
    <s v="400"/>
    <s v="Capital Resources"/>
    <x v="0"/>
    <n v="4162.5"/>
    <s v="002"/>
  </r>
  <r>
    <s v="JAN-26"/>
    <x v="2"/>
    <s v="56000"/>
    <x v="34"/>
    <m/>
    <s v="Building Usage"/>
    <s v="400"/>
    <s v="Capital Resources"/>
    <x v="0"/>
    <n v="2969.25"/>
    <s v="002"/>
  </r>
  <r>
    <s v="JUN-26"/>
    <x v="2"/>
    <s v="56000"/>
    <x v="34"/>
    <m/>
    <s v="Building Usage"/>
    <s v="400"/>
    <s v="Capital Resources"/>
    <x v="0"/>
    <n v="3642.19"/>
    <s v="002"/>
  </r>
  <r>
    <s v="MAR-26"/>
    <x v="2"/>
    <s v="56000"/>
    <x v="34"/>
    <m/>
    <s v="Building Usage"/>
    <s v="400"/>
    <s v="Capital Resources"/>
    <x v="0"/>
    <n v="4120.6000000000004"/>
    <s v="002"/>
  </r>
  <r>
    <s v="MAY-26"/>
    <x v="2"/>
    <s v="56000"/>
    <x v="34"/>
    <m/>
    <s v="Building Usage"/>
    <s v="400"/>
    <s v="Capital Resources"/>
    <x v="0"/>
    <n v="4911.75"/>
    <s v="002"/>
  </r>
  <r>
    <s v="APR-26"/>
    <x v="2"/>
    <s v="56000"/>
    <x v="34"/>
    <m/>
    <s v="Building Usage"/>
    <s v="385"/>
    <s v="Energy Programs"/>
    <x v="0"/>
    <n v="4773"/>
    <s v="002"/>
  </r>
  <r>
    <s v="FEB-26"/>
    <x v="2"/>
    <s v="56000"/>
    <x v="34"/>
    <m/>
    <s v="Building Usage"/>
    <s v="385"/>
    <s v="Energy Programs"/>
    <x v="0"/>
    <n v="4273.5"/>
    <s v="002"/>
  </r>
  <r>
    <s v="JAN-26"/>
    <x v="2"/>
    <s v="56000"/>
    <x v="34"/>
    <m/>
    <s v="Building Usage"/>
    <s v="385"/>
    <s v="Energy Programs"/>
    <x v="0"/>
    <n v="2580.75"/>
    <s v="002"/>
  </r>
  <r>
    <s v="JUN-26"/>
    <x v="2"/>
    <s v="56000"/>
    <x v="34"/>
    <m/>
    <s v="Building Usage"/>
    <s v="385"/>
    <s v="Energy Programs"/>
    <x v="0"/>
    <n v="4384.5"/>
    <s v="002"/>
  </r>
  <r>
    <s v="MAR-26"/>
    <x v="2"/>
    <s v="56000"/>
    <x v="34"/>
    <m/>
    <s v="Building Usage"/>
    <s v="385"/>
    <s v="Energy Programs"/>
    <x v="0"/>
    <n v="4911.75"/>
    <s v="002"/>
  </r>
  <r>
    <s v="MAY-26"/>
    <x v="2"/>
    <s v="56000"/>
    <x v="34"/>
    <m/>
    <s v="Building Usage"/>
    <s v="385"/>
    <s v="Energy Programs"/>
    <x v="0"/>
    <n v="7783.88"/>
    <s v="002"/>
  </r>
  <r>
    <s v="APR-26"/>
    <x v="2"/>
    <s v="56000"/>
    <x v="34"/>
    <m/>
    <s v="Building Usage"/>
    <s v="381"/>
    <s v="Rates"/>
    <x v="0"/>
    <n v="27.75"/>
    <s v="002"/>
  </r>
  <r>
    <s v="MAY-26"/>
    <x v="2"/>
    <s v="56000"/>
    <x v="34"/>
    <m/>
    <s v="Building Usage"/>
    <s v="381"/>
    <s v="Rates"/>
    <x v="0"/>
    <n v="305.25"/>
    <s v="002"/>
  </r>
  <r>
    <s v="APR-26"/>
    <x v="2"/>
    <s v="56000"/>
    <x v="34"/>
    <m/>
    <s v="Building Usage"/>
    <s v="370"/>
    <s v="Budget, Planning &amp; Analysis"/>
    <x v="0"/>
    <n v="1332"/>
    <s v="002"/>
  </r>
  <r>
    <s v="FEB-26"/>
    <x v="2"/>
    <s v="56000"/>
    <x v="34"/>
    <m/>
    <s v="Building Usage"/>
    <s v="370"/>
    <s v="Budget, Planning &amp; Analysis"/>
    <x v="0"/>
    <n v="1276.5"/>
    <s v="002"/>
  </r>
  <r>
    <s v="JAN-26"/>
    <x v="2"/>
    <s v="56000"/>
    <x v="34"/>
    <m/>
    <s v="Building Usage"/>
    <s v="370"/>
    <s v="Budget, Planning &amp; Analysis"/>
    <x v="0"/>
    <n v="1026.75"/>
    <s v="002"/>
  </r>
  <r>
    <s v="JUN-26"/>
    <x v="2"/>
    <s v="56000"/>
    <x v="34"/>
    <m/>
    <s v="Building Usage"/>
    <s v="370"/>
    <s v="Budget, Planning &amp; Analysis"/>
    <x v="0"/>
    <n v="1581.75"/>
    <s v="002"/>
  </r>
  <r>
    <s v="MAR-26"/>
    <x v="2"/>
    <s v="56000"/>
    <x v="34"/>
    <m/>
    <s v="Building Usage"/>
    <s v="370"/>
    <s v="Budget, Planning &amp; Analysis"/>
    <x v="0"/>
    <n v="1831.5"/>
    <s v="002"/>
  </r>
  <r>
    <s v="MAY-26"/>
    <x v="2"/>
    <s v="56000"/>
    <x v="34"/>
    <m/>
    <s v="Building Usage"/>
    <s v="370"/>
    <s v="Budget, Planning &amp; Analysis"/>
    <x v="0"/>
    <n v="2247.75"/>
    <s v="002"/>
  </r>
  <r>
    <s v="APR-26"/>
    <x v="2"/>
    <s v="56000"/>
    <x v="34"/>
    <m/>
    <s v="Building Usage"/>
    <s v="362"/>
    <s v="Financial Planning &amp; Analysis"/>
    <x v="0"/>
    <n v="527.25"/>
    <s v="002"/>
  </r>
  <r>
    <s v="FEB-26"/>
    <x v="2"/>
    <s v="56000"/>
    <x v="34"/>
    <m/>
    <s v="Building Usage"/>
    <s v="362"/>
    <s v="Financial Planning &amp; Analysis"/>
    <x v="0"/>
    <n v="666"/>
    <s v="002"/>
  </r>
  <r>
    <s v="JAN-26"/>
    <x v="2"/>
    <s v="56000"/>
    <x v="34"/>
    <m/>
    <s v="Building Usage"/>
    <s v="362"/>
    <s v="Financial Planning &amp; Analysis"/>
    <x v="0"/>
    <n v="333"/>
    <s v="002"/>
  </r>
  <r>
    <s v="JUN-26"/>
    <x v="2"/>
    <s v="56000"/>
    <x v="34"/>
    <m/>
    <s v="Building Usage"/>
    <s v="362"/>
    <s v="Financial Planning &amp; Analysis"/>
    <x v="0"/>
    <n v="846.38"/>
    <s v="002"/>
  </r>
  <r>
    <s v="MAR-26"/>
    <x v="2"/>
    <s v="56000"/>
    <x v="34"/>
    <m/>
    <s v="Building Usage"/>
    <s v="362"/>
    <s v="Financial Planning &amp; Analysis"/>
    <x v="0"/>
    <n v="568.88"/>
    <s v="002"/>
  </r>
  <r>
    <s v="MAY-26"/>
    <x v="2"/>
    <s v="56000"/>
    <x v="34"/>
    <m/>
    <s v="Building Usage"/>
    <s v="362"/>
    <s v="Financial Planning &amp; Analysis"/>
    <x v="0"/>
    <n v="1415.25"/>
    <s v="002"/>
  </r>
  <r>
    <s v="APR-26"/>
    <x v="2"/>
    <s v="56000"/>
    <x v="34"/>
    <m/>
    <s v="Building Usage"/>
    <s v="360"/>
    <s v="Treasury Services"/>
    <x v="0"/>
    <n v="957.38"/>
    <s v="002"/>
  </r>
  <r>
    <s v="FEB-26"/>
    <x v="2"/>
    <s v="56000"/>
    <x v="34"/>
    <m/>
    <s v="Building Usage"/>
    <s v="360"/>
    <s v="Treasury Services"/>
    <x v="0"/>
    <n v="943.5"/>
    <s v="002"/>
  </r>
  <r>
    <s v="JAN-26"/>
    <x v="2"/>
    <s v="56000"/>
    <x v="34"/>
    <m/>
    <s v="Building Usage"/>
    <s v="360"/>
    <s v="Treasury Services"/>
    <x v="0"/>
    <n v="832.5"/>
    <s v="002"/>
  </r>
  <r>
    <s v="JUN-26"/>
    <x v="2"/>
    <s v="56000"/>
    <x v="34"/>
    <m/>
    <s v="Building Usage"/>
    <s v="360"/>
    <s v="Treasury Services"/>
    <x v="0"/>
    <n v="1470.75"/>
    <s v="002"/>
  </r>
  <r>
    <s v="MAR-26"/>
    <x v="2"/>
    <s v="56000"/>
    <x v="34"/>
    <m/>
    <s v="Building Usage"/>
    <s v="360"/>
    <s v="Treasury Services"/>
    <x v="0"/>
    <n v="1054.5"/>
    <s v="002"/>
  </r>
  <r>
    <s v="MAY-26"/>
    <x v="2"/>
    <s v="56000"/>
    <x v="34"/>
    <m/>
    <s v="Building Usage"/>
    <s v="360"/>
    <s v="Treasury Services"/>
    <x v="0"/>
    <n v="2109"/>
    <s v="002"/>
  </r>
  <r>
    <s v="FEB-26"/>
    <x v="2"/>
    <s v="56000"/>
    <x v="34"/>
    <m/>
    <s v="Building Usage"/>
    <s v="352"/>
    <s v="IT Client Technology"/>
    <x v="0"/>
    <n v="235.88"/>
    <s v="002"/>
  </r>
  <r>
    <s v="JAN-26"/>
    <x v="2"/>
    <s v="56000"/>
    <x v="34"/>
    <m/>
    <s v="Building Usage"/>
    <s v="352"/>
    <s v="IT Client Technology"/>
    <x v="0"/>
    <n v="263.63"/>
    <s v="002"/>
  </r>
  <r>
    <s v="APR-26"/>
    <x v="2"/>
    <s v="56000"/>
    <x v="34"/>
    <m/>
    <s v="Building Usage"/>
    <s v="332"/>
    <s v="Tax Services"/>
    <x v="0"/>
    <n v="4856.25"/>
    <s v="002"/>
  </r>
  <r>
    <s v="FEB-26"/>
    <x v="2"/>
    <s v="56000"/>
    <x v="34"/>
    <m/>
    <s v="Building Usage"/>
    <s v="332"/>
    <s v="Tax Services"/>
    <x v="0"/>
    <n v="4204.13"/>
    <s v="002"/>
  </r>
  <r>
    <s v="JAN-26"/>
    <x v="2"/>
    <s v="56000"/>
    <x v="34"/>
    <m/>
    <s v="Building Usage"/>
    <s v="332"/>
    <s v="Tax Services"/>
    <x v="0"/>
    <n v="3219"/>
    <s v="002"/>
  </r>
  <r>
    <s v="JUN-26"/>
    <x v="2"/>
    <s v="56000"/>
    <x v="34"/>
    <m/>
    <s v="Building Usage"/>
    <s v="332"/>
    <s v="Tax Services"/>
    <x v="0"/>
    <n v="2886"/>
    <s v="002"/>
  </r>
  <r>
    <s v="MAR-26"/>
    <x v="2"/>
    <s v="56000"/>
    <x v="34"/>
    <m/>
    <s v="Building Usage"/>
    <s v="332"/>
    <s v="Tax Services"/>
    <x v="0"/>
    <n v="4148.63"/>
    <s v="002"/>
  </r>
  <r>
    <s v="MAY-26"/>
    <x v="2"/>
    <s v="56000"/>
    <x v="34"/>
    <m/>
    <s v="Building Usage"/>
    <s v="332"/>
    <s v="Tax Services"/>
    <x v="0"/>
    <n v="6424.13"/>
    <s v="002"/>
  </r>
  <r>
    <s v="APR-26"/>
    <x v="2"/>
    <s v="56000"/>
    <x v="34"/>
    <m/>
    <s v="Building Usage"/>
    <s v="322"/>
    <s v="Plant Accounting"/>
    <x v="0"/>
    <n v="7818.56"/>
    <s v="002"/>
  </r>
  <r>
    <s v="FEB-26"/>
    <x v="2"/>
    <s v="56000"/>
    <x v="34"/>
    <m/>
    <s v="Building Usage"/>
    <s v="322"/>
    <s v="Plant Accounting"/>
    <x v="0"/>
    <n v="8109.94"/>
    <s v="002"/>
  </r>
  <r>
    <s v="JAN-26"/>
    <x v="2"/>
    <s v="56000"/>
    <x v="34"/>
    <m/>
    <s v="Building Usage"/>
    <s v="322"/>
    <s v="Plant Accounting"/>
    <x v="0"/>
    <n v="6271.5"/>
    <s v="002"/>
  </r>
  <r>
    <s v="JUN-26"/>
    <x v="2"/>
    <s v="56000"/>
    <x v="34"/>
    <m/>
    <s v="Building Usage"/>
    <s v="322"/>
    <s v="Plant Accounting"/>
    <x v="0"/>
    <n v="7305.19"/>
    <s v="002"/>
  </r>
  <r>
    <s v="MAR-26"/>
    <x v="2"/>
    <s v="56000"/>
    <x v="34"/>
    <m/>
    <s v="Building Usage"/>
    <s v="322"/>
    <s v="Plant Accounting"/>
    <x v="0"/>
    <n v="7360.69"/>
    <s v="002"/>
  </r>
  <r>
    <s v="MAY-26"/>
    <x v="2"/>
    <s v="56000"/>
    <x v="34"/>
    <m/>
    <s v="Building Usage"/>
    <s v="322"/>
    <s v="Plant Accounting"/>
    <x v="0"/>
    <n v="10732.31"/>
    <s v="002"/>
  </r>
  <r>
    <s v="APR-26"/>
    <x v="2"/>
    <s v="56000"/>
    <x v="34"/>
    <m/>
    <s v="Building Usage"/>
    <s v="321"/>
    <s v="External Reporting"/>
    <x v="0"/>
    <n v="1866.19"/>
    <s v="002"/>
  </r>
  <r>
    <s v="FEB-26"/>
    <x v="2"/>
    <s v="56000"/>
    <x v="34"/>
    <m/>
    <s v="Building Usage"/>
    <s v="321"/>
    <s v="External Reporting"/>
    <x v="0"/>
    <n v="4467.75"/>
    <s v="002"/>
  </r>
  <r>
    <s v="JAN-26"/>
    <x v="2"/>
    <s v="56000"/>
    <x v="34"/>
    <m/>
    <s v="Building Usage"/>
    <s v="321"/>
    <s v="External Reporting"/>
    <x v="0"/>
    <n v="1540.13"/>
    <s v="002"/>
  </r>
  <r>
    <s v="JUN-26"/>
    <x v="2"/>
    <s v="56000"/>
    <x v="34"/>
    <m/>
    <s v="Building Usage"/>
    <s v="321"/>
    <s v="External Reporting"/>
    <x v="0"/>
    <n v="1463.81"/>
    <s v="002"/>
  </r>
  <r>
    <s v="MAR-26"/>
    <x v="2"/>
    <s v="56000"/>
    <x v="34"/>
    <m/>
    <s v="Building Usage"/>
    <s v="321"/>
    <s v="External Reporting"/>
    <x v="0"/>
    <n v="4072.31"/>
    <s v="002"/>
  </r>
  <r>
    <s v="MAY-26"/>
    <x v="2"/>
    <s v="56000"/>
    <x v="34"/>
    <m/>
    <s v="Building Usage"/>
    <s v="321"/>
    <s v="External Reporting"/>
    <x v="0"/>
    <n v="5425.13"/>
    <s v="002"/>
  </r>
  <r>
    <s v="APR-26"/>
    <x v="2"/>
    <s v="56000"/>
    <x v="34"/>
    <m/>
    <s v="Building Usage"/>
    <s v="320"/>
    <s v="Corporate Accounting"/>
    <x v="0"/>
    <n v="3475.69"/>
    <s v="002"/>
  </r>
  <r>
    <s v="FEB-26"/>
    <x v="2"/>
    <s v="56000"/>
    <x v="34"/>
    <m/>
    <s v="Building Usage"/>
    <s v="320"/>
    <s v="Corporate Accounting"/>
    <x v="0"/>
    <n v="4688.3599999999997"/>
    <s v="002"/>
  </r>
  <r>
    <s v="JAN-26"/>
    <x v="2"/>
    <s v="56000"/>
    <x v="34"/>
    <m/>
    <s v="Building Usage"/>
    <s v="320"/>
    <s v="Corporate Accounting"/>
    <x v="0"/>
    <n v="2584.91"/>
    <s v="002"/>
  </r>
  <r>
    <s v="JUN-26"/>
    <x v="2"/>
    <s v="56000"/>
    <x v="34"/>
    <m/>
    <s v="Building Usage"/>
    <s v="320"/>
    <s v="Corporate Accounting"/>
    <x v="0"/>
    <n v="2539.13"/>
    <s v="002"/>
  </r>
  <r>
    <s v="MAR-26"/>
    <x v="2"/>
    <s v="56000"/>
    <x v="34"/>
    <m/>
    <s v="Building Usage"/>
    <s v="320"/>
    <s v="Corporate Accounting"/>
    <x v="0"/>
    <n v="2919.3"/>
    <s v="002"/>
  </r>
  <r>
    <s v="MAY-26"/>
    <x v="2"/>
    <s v="56000"/>
    <x v="34"/>
    <m/>
    <s v="Building Usage"/>
    <s v="320"/>
    <s v="Corporate Accounting"/>
    <x v="0"/>
    <n v="3475.69"/>
    <s v="002"/>
  </r>
  <r>
    <s v="APR-26"/>
    <x v="2"/>
    <s v="56000"/>
    <x v="34"/>
    <m/>
    <s v="Building Usage"/>
    <s v="317"/>
    <s v="Accounts Payable"/>
    <x v="0"/>
    <n v="3545.06"/>
    <s v="002"/>
  </r>
  <r>
    <s v="FEB-26"/>
    <x v="2"/>
    <s v="56000"/>
    <x v="34"/>
    <m/>
    <s v="Building Usage"/>
    <s v="317"/>
    <s v="Accounts Payable"/>
    <x v="0"/>
    <n v="3501.5"/>
    <s v="002"/>
  </r>
  <r>
    <s v="JAN-26"/>
    <x v="2"/>
    <s v="56000"/>
    <x v="34"/>
    <m/>
    <s v="Building Usage"/>
    <s v="317"/>
    <s v="Accounts Payable"/>
    <x v="0"/>
    <n v="2840.21"/>
    <s v="002"/>
  </r>
  <r>
    <s v="JUN-26"/>
    <x v="2"/>
    <s v="56000"/>
    <x v="34"/>
    <m/>
    <s v="Building Usage"/>
    <s v="317"/>
    <s v="Accounts Payable"/>
    <x v="0"/>
    <n v="3656.06"/>
    <s v="002"/>
  </r>
  <r>
    <s v="MAR-26"/>
    <x v="2"/>
    <s v="56000"/>
    <x v="34"/>
    <m/>
    <s v="Building Usage"/>
    <s v="317"/>
    <s v="Accounts Payable"/>
    <x v="0"/>
    <n v="3422.96"/>
    <s v="002"/>
  </r>
  <r>
    <s v="MAY-26"/>
    <x v="2"/>
    <s v="56000"/>
    <x v="34"/>
    <m/>
    <s v="Building Usage"/>
    <s v="317"/>
    <s v="Accounts Payable"/>
    <x v="0"/>
    <n v="4981.13"/>
    <s v="002"/>
  </r>
  <r>
    <s v="APR-26"/>
    <x v="2"/>
    <s v="56000"/>
    <x v="34"/>
    <m/>
    <s v="Building Usage"/>
    <s v="316"/>
    <s v="Payroll"/>
    <x v="0"/>
    <n v="582.75"/>
    <s v="002"/>
  </r>
  <r>
    <s v="FEB-26"/>
    <x v="2"/>
    <s v="56000"/>
    <x v="34"/>
    <m/>
    <s v="Building Usage"/>
    <s v="316"/>
    <s v="Payroll"/>
    <x v="0"/>
    <n v="610.5"/>
    <s v="002"/>
  </r>
  <r>
    <s v="JAN-26"/>
    <x v="2"/>
    <s v="56000"/>
    <x v="34"/>
    <m/>
    <s v="Building Usage"/>
    <s v="316"/>
    <s v="Payroll"/>
    <x v="0"/>
    <n v="444"/>
    <s v="002"/>
  </r>
  <r>
    <s v="JUN-26"/>
    <x v="2"/>
    <s v="56000"/>
    <x v="34"/>
    <m/>
    <s v="Building Usage"/>
    <s v="316"/>
    <s v="Payroll"/>
    <x v="0"/>
    <n v="721.5"/>
    <s v="002"/>
  </r>
  <r>
    <s v="MAR-26"/>
    <x v="2"/>
    <s v="56000"/>
    <x v="34"/>
    <m/>
    <s v="Building Usage"/>
    <s v="316"/>
    <s v="Payroll"/>
    <x v="0"/>
    <n v="235.88"/>
    <s v="002"/>
  </r>
  <r>
    <s v="MAY-26"/>
    <x v="2"/>
    <s v="56000"/>
    <x v="34"/>
    <m/>
    <s v="Building Usage"/>
    <s v="316"/>
    <s v="Payroll"/>
    <x v="0"/>
    <n v="1276.5"/>
    <s v="002"/>
  </r>
  <r>
    <s v="APR-26"/>
    <x v="2"/>
    <s v="56000"/>
    <x v="34"/>
    <m/>
    <s v="Building Usage"/>
    <s v="306"/>
    <s v="Energy Settlements"/>
    <x v="0"/>
    <n v="3510.38"/>
    <s v="002"/>
  </r>
  <r>
    <s v="FEB-26"/>
    <x v="2"/>
    <s v="56000"/>
    <x v="34"/>
    <m/>
    <s v="Building Usage"/>
    <s v="306"/>
    <s v="Energy Settlements"/>
    <x v="0"/>
    <n v="3441"/>
    <s v="002"/>
  </r>
  <r>
    <s v="JAN-26"/>
    <x v="2"/>
    <s v="56000"/>
    <x v="34"/>
    <m/>
    <s v="Building Usage"/>
    <s v="306"/>
    <s v="Energy Settlements"/>
    <x v="0"/>
    <n v="3330"/>
    <s v="002"/>
  </r>
  <r>
    <s v="JUN-26"/>
    <x v="2"/>
    <s v="56000"/>
    <x v="34"/>
    <m/>
    <s v="Building Usage"/>
    <s v="306"/>
    <s v="Energy Settlements"/>
    <x v="0"/>
    <n v="3552"/>
    <s v="002"/>
  </r>
  <r>
    <s v="MAR-26"/>
    <x v="2"/>
    <s v="56000"/>
    <x v="34"/>
    <m/>
    <s v="Building Usage"/>
    <s v="306"/>
    <s v="Energy Settlements"/>
    <x v="0"/>
    <n v="4398.38"/>
    <s v="002"/>
  </r>
  <r>
    <s v="MAY-26"/>
    <x v="2"/>
    <s v="56000"/>
    <x v="34"/>
    <m/>
    <s v="Building Usage"/>
    <s v="306"/>
    <s v="Energy Settlements"/>
    <x v="0"/>
    <n v="5064.38"/>
    <s v="002"/>
  </r>
  <r>
    <s v="APR-26"/>
    <x v="2"/>
    <s v="56000"/>
    <x v="34"/>
    <m/>
    <s v="Building Usage"/>
    <s v="300"/>
    <s v="CFO Adm"/>
    <x v="0"/>
    <n v="1776"/>
    <s v="002"/>
  </r>
  <r>
    <s v="FEB-26"/>
    <x v="2"/>
    <s v="56000"/>
    <x v="34"/>
    <m/>
    <s v="Building Usage"/>
    <s v="300"/>
    <s v="CFO Adm"/>
    <x v="0"/>
    <n v="915.75"/>
    <s v="002"/>
  </r>
  <r>
    <s v="JAN-26"/>
    <x v="2"/>
    <s v="56000"/>
    <x v="34"/>
    <m/>
    <s v="Building Usage"/>
    <s v="300"/>
    <s v="CFO Adm"/>
    <x v="0"/>
    <n v="943.5"/>
    <s v="002"/>
  </r>
  <r>
    <s v="JUN-26"/>
    <x v="2"/>
    <s v="56000"/>
    <x v="34"/>
    <m/>
    <s v="Building Usage"/>
    <s v="300"/>
    <s v="CFO Adm"/>
    <x v="0"/>
    <n v="1776"/>
    <s v="002"/>
  </r>
  <r>
    <s v="MAR-26"/>
    <x v="2"/>
    <s v="56000"/>
    <x v="34"/>
    <m/>
    <s v="Building Usage"/>
    <s v="300"/>
    <s v="CFO Adm"/>
    <x v="0"/>
    <n v="388.5"/>
    <s v="002"/>
  </r>
  <r>
    <s v="MAY-26"/>
    <x v="2"/>
    <s v="56000"/>
    <x v="34"/>
    <m/>
    <s v="Building Usage"/>
    <s v="300"/>
    <s v="CFO Adm"/>
    <x v="0"/>
    <n v="2095.13"/>
    <s v="002"/>
  </r>
  <r>
    <s v="APR-26"/>
    <x v="2"/>
    <s v="56000"/>
    <x v="34"/>
    <m/>
    <s v="Building Usage"/>
    <s v="264"/>
    <s v="Mail Services"/>
    <x v="0"/>
    <n v="1831.5"/>
    <s v="002"/>
  </r>
  <r>
    <s v="FEB-26"/>
    <x v="2"/>
    <s v="56000"/>
    <x v="34"/>
    <m/>
    <s v="Building Usage"/>
    <s v="264"/>
    <s v="Mail Services"/>
    <x v="0"/>
    <n v="1887"/>
    <s v="002"/>
  </r>
  <r>
    <s v="JAN-26"/>
    <x v="2"/>
    <s v="56000"/>
    <x v="34"/>
    <m/>
    <s v="Building Usage"/>
    <s v="264"/>
    <s v="Mail Services"/>
    <x v="0"/>
    <n v="1443"/>
    <s v="002"/>
  </r>
  <r>
    <s v="JUN-26"/>
    <x v="2"/>
    <s v="56000"/>
    <x v="34"/>
    <m/>
    <s v="Building Usage"/>
    <s v="264"/>
    <s v="Mail Services"/>
    <x v="0"/>
    <n v="2053.5"/>
    <s v="002"/>
  </r>
  <r>
    <s v="MAR-26"/>
    <x v="2"/>
    <s v="56000"/>
    <x v="34"/>
    <m/>
    <s v="Building Usage"/>
    <s v="264"/>
    <s v="Mail Services"/>
    <x v="0"/>
    <n v="2164.5"/>
    <s v="002"/>
  </r>
  <r>
    <s v="MAY-26"/>
    <x v="2"/>
    <s v="56000"/>
    <x v="34"/>
    <m/>
    <s v="Building Usage"/>
    <s v="264"/>
    <s v="Mail Services"/>
    <x v="0"/>
    <n v="3330"/>
    <s v="002"/>
  </r>
  <r>
    <s v="APR-26"/>
    <x v="2"/>
    <s v="56000"/>
    <x v="34"/>
    <m/>
    <s v="Building Usage"/>
    <s v="244"/>
    <s v="Customer Analytics"/>
    <x v="0"/>
    <n v="222"/>
    <s v="002"/>
  </r>
  <r>
    <s v="FEB-26"/>
    <x v="2"/>
    <s v="56000"/>
    <x v="34"/>
    <m/>
    <s v="Building Usage"/>
    <s v="244"/>
    <s v="Customer Analytics"/>
    <x v="0"/>
    <n v="1887"/>
    <s v="002"/>
  </r>
  <r>
    <s v="JAN-26"/>
    <x v="2"/>
    <s v="56000"/>
    <x v="34"/>
    <m/>
    <s v="Building Usage"/>
    <s v="244"/>
    <s v="Customer Analytics"/>
    <x v="0"/>
    <n v="1443"/>
    <s v="002"/>
  </r>
  <r>
    <s v="JUN-26"/>
    <x v="2"/>
    <s v="56000"/>
    <x v="34"/>
    <m/>
    <s v="Building Usage"/>
    <s v="244"/>
    <s v="Customer Analytics"/>
    <x v="0"/>
    <n v="111"/>
    <s v="002"/>
  </r>
  <r>
    <s v="MAR-26"/>
    <x v="2"/>
    <s v="56000"/>
    <x v="34"/>
    <m/>
    <s v="Building Usage"/>
    <s v="244"/>
    <s v="Customer Analytics"/>
    <x v="0"/>
    <n v="666"/>
    <s v="002"/>
  </r>
  <r>
    <s v="MAY-26"/>
    <x v="2"/>
    <s v="56000"/>
    <x v="34"/>
    <m/>
    <s v="Building Usage"/>
    <s v="244"/>
    <s v="Customer Analytics"/>
    <x v="0"/>
    <n v="249.75"/>
    <s v="002"/>
  </r>
  <r>
    <s v="APR-26"/>
    <x v="2"/>
    <s v="56000"/>
    <x v="34"/>
    <m/>
    <s v="Building Usage"/>
    <s v="210"/>
    <s v="Employee &amp; Labor Relations"/>
    <x v="0"/>
    <n v="124.88"/>
    <s v="002"/>
  </r>
  <r>
    <s v="FEB-26"/>
    <x v="2"/>
    <s v="56000"/>
    <x v="34"/>
    <m/>
    <s v="Building Usage"/>
    <s v="210"/>
    <s v="Employee &amp; Labor Relations"/>
    <x v="0"/>
    <n v="83.25"/>
    <s v="002"/>
  </r>
  <r>
    <s v="JAN-26"/>
    <x v="2"/>
    <s v="56000"/>
    <x v="34"/>
    <m/>
    <s v="Building Usage"/>
    <s v="210"/>
    <s v="Employee &amp; Labor Relations"/>
    <x v="0"/>
    <n v="27.75"/>
    <s v="002"/>
  </r>
  <r>
    <s v="JUN-26"/>
    <x v="2"/>
    <s v="56000"/>
    <x v="34"/>
    <m/>
    <s v="Building Usage"/>
    <s v="210"/>
    <s v="Employee &amp; Labor Relations"/>
    <x v="0"/>
    <n v="138.75"/>
    <s v="002"/>
  </r>
  <r>
    <s v="MAR-26"/>
    <x v="2"/>
    <s v="56000"/>
    <x v="34"/>
    <m/>
    <s v="Building Usage"/>
    <s v="210"/>
    <s v="Employee &amp; Labor Relations"/>
    <x v="0"/>
    <n v="124.88"/>
    <s v="002"/>
  </r>
  <r>
    <s v="MAY-26"/>
    <x v="2"/>
    <s v="56000"/>
    <x v="34"/>
    <m/>
    <s v="Building Usage"/>
    <s v="210"/>
    <s v="Employee &amp; Labor Relations"/>
    <x v="0"/>
    <n v="2039.63"/>
    <s v="002"/>
  </r>
  <r>
    <s v="APR-26"/>
    <x v="2"/>
    <s v="56000"/>
    <x v="34"/>
    <m/>
    <s v="Building Usage"/>
    <s v="209"/>
    <s v="Compensation &amp; Benefits"/>
    <x v="0"/>
    <n v="1609.5"/>
    <s v="002"/>
  </r>
  <r>
    <s v="FEB-26"/>
    <x v="2"/>
    <s v="56000"/>
    <x v="34"/>
    <m/>
    <s v="Building Usage"/>
    <s v="209"/>
    <s v="Compensation &amp; Benefits"/>
    <x v="0"/>
    <n v="1304.25"/>
    <s v="002"/>
  </r>
  <r>
    <s v="JAN-26"/>
    <x v="2"/>
    <s v="56000"/>
    <x v="34"/>
    <m/>
    <s v="Building Usage"/>
    <s v="209"/>
    <s v="Compensation &amp; Benefits"/>
    <x v="0"/>
    <n v="582.75"/>
    <s v="002"/>
  </r>
  <r>
    <s v="JUN-26"/>
    <x v="2"/>
    <s v="56000"/>
    <x v="34"/>
    <m/>
    <s v="Building Usage"/>
    <s v="209"/>
    <s v="Compensation &amp; Benefits"/>
    <x v="0"/>
    <n v="1470.75"/>
    <s v="002"/>
  </r>
  <r>
    <s v="MAR-26"/>
    <x v="2"/>
    <s v="56000"/>
    <x v="34"/>
    <m/>
    <s v="Building Usage"/>
    <s v="209"/>
    <s v="Compensation &amp; Benefits"/>
    <x v="0"/>
    <n v="1665"/>
    <s v="002"/>
  </r>
  <r>
    <s v="MAY-26"/>
    <x v="2"/>
    <s v="56000"/>
    <x v="34"/>
    <m/>
    <s v="Building Usage"/>
    <s v="209"/>
    <s v="Compensation &amp; Benefits"/>
    <x v="0"/>
    <n v="2747.25"/>
    <s v="002"/>
  </r>
  <r>
    <s v="APR-26"/>
    <x v="2"/>
    <s v="56000"/>
    <x v="34"/>
    <m/>
    <s v="Building Usage"/>
    <s v="193"/>
    <s v="Energy Delivery Environmental"/>
    <x v="0"/>
    <n v="2386.5"/>
    <s v="002"/>
  </r>
  <r>
    <s v="FEB-26"/>
    <x v="2"/>
    <s v="56000"/>
    <x v="34"/>
    <m/>
    <s v="Building Usage"/>
    <s v="193"/>
    <s v="Energy Delivery Environmental"/>
    <x v="0"/>
    <n v="1977.19"/>
    <s v="002"/>
  </r>
  <r>
    <s v="JAN-26"/>
    <x v="2"/>
    <s v="56000"/>
    <x v="34"/>
    <m/>
    <s v="Building Usage"/>
    <s v="193"/>
    <s v="Energy Delivery Environmental"/>
    <x v="0"/>
    <n v="1637.25"/>
    <s v="002"/>
  </r>
  <r>
    <s v="JUN-26"/>
    <x v="2"/>
    <s v="56000"/>
    <x v="34"/>
    <m/>
    <s v="Building Usage"/>
    <s v="193"/>
    <s v="Energy Delivery Environmental"/>
    <x v="0"/>
    <n v="1963.31"/>
    <s v="002"/>
  </r>
  <r>
    <s v="MAR-26"/>
    <x v="2"/>
    <s v="56000"/>
    <x v="34"/>
    <m/>
    <s v="Building Usage"/>
    <s v="193"/>
    <s v="Energy Delivery Environmental"/>
    <x v="0"/>
    <n v="2386.5"/>
    <s v="002"/>
  </r>
  <r>
    <s v="MAY-26"/>
    <x v="2"/>
    <s v="56000"/>
    <x v="34"/>
    <m/>
    <s v="Building Usage"/>
    <s v="193"/>
    <s v="Energy Delivery Environmental"/>
    <x v="0"/>
    <n v="3510.38"/>
    <s v="002"/>
  </r>
  <r>
    <s v="APR-26"/>
    <x v="2"/>
    <s v="56000"/>
    <x v="34"/>
    <m/>
    <s v="Building Usage"/>
    <s v="160"/>
    <s v="Legal"/>
    <x v="0"/>
    <n v="527.25"/>
    <s v="002"/>
  </r>
  <r>
    <s v="FEB-26"/>
    <x v="2"/>
    <s v="56000"/>
    <x v="34"/>
    <m/>
    <s v="Building Usage"/>
    <s v="160"/>
    <s v="Legal"/>
    <x v="0"/>
    <n v="693.75"/>
    <s v="002"/>
  </r>
  <r>
    <s v="JAN-26"/>
    <x v="2"/>
    <s v="56000"/>
    <x v="34"/>
    <m/>
    <s v="Building Usage"/>
    <s v="160"/>
    <s v="Legal"/>
    <x v="0"/>
    <n v="194.25"/>
    <s v="002"/>
  </r>
  <r>
    <s v="JUN-26"/>
    <x v="2"/>
    <s v="56000"/>
    <x v="34"/>
    <m/>
    <s v="Building Usage"/>
    <s v="160"/>
    <s v="Legal"/>
    <x v="0"/>
    <n v="749.25"/>
    <s v="002"/>
  </r>
  <r>
    <s v="MAR-26"/>
    <x v="2"/>
    <s v="56000"/>
    <x v="34"/>
    <m/>
    <s v="Building Usage"/>
    <s v="160"/>
    <s v="Legal"/>
    <x v="0"/>
    <n v="985.13"/>
    <s v="002"/>
  </r>
  <r>
    <s v="MAY-26"/>
    <x v="2"/>
    <s v="56000"/>
    <x v="34"/>
    <m/>
    <s v="Building Usage"/>
    <s v="160"/>
    <s v="Legal"/>
    <x v="0"/>
    <n v="1096.1300000000001"/>
    <s v="002"/>
  </r>
  <r>
    <s v="APR-26"/>
    <x v="2"/>
    <s v="56000"/>
    <x v="34"/>
    <m/>
    <s v="Building Usage"/>
    <s v="140"/>
    <s v="Regulatory Counsel"/>
    <x v="0"/>
    <n v="624.38"/>
    <s v="002"/>
  </r>
  <r>
    <s v="FEB-26"/>
    <x v="2"/>
    <s v="56000"/>
    <x v="34"/>
    <m/>
    <s v="Building Usage"/>
    <s v="140"/>
    <s v="Regulatory Counsel"/>
    <x v="0"/>
    <n v="1984.13"/>
    <s v="002"/>
  </r>
  <r>
    <s v="JAN-26"/>
    <x v="2"/>
    <s v="56000"/>
    <x v="34"/>
    <m/>
    <s v="Building Usage"/>
    <s v="140"/>
    <s v="Regulatory Counsel"/>
    <x v="0"/>
    <n v="2306.0300000000002"/>
    <s v="002"/>
  </r>
  <r>
    <s v="JUN-26"/>
    <x v="2"/>
    <s v="56000"/>
    <x v="34"/>
    <m/>
    <s v="Building Usage"/>
    <s v="140"/>
    <s v="Regulatory Counsel"/>
    <x v="0"/>
    <n v="1075.31"/>
    <s v="002"/>
  </r>
  <r>
    <s v="MAR-26"/>
    <x v="2"/>
    <s v="56000"/>
    <x v="34"/>
    <m/>
    <s v="Building Usage"/>
    <s v="140"/>
    <s v="Regulatory Counsel"/>
    <x v="0"/>
    <n v="1254.3"/>
    <s v="002"/>
  </r>
  <r>
    <s v="MAY-26"/>
    <x v="2"/>
    <s v="56000"/>
    <x v="34"/>
    <m/>
    <s v="Building Usage"/>
    <s v="140"/>
    <s v="Regulatory Counsel"/>
    <x v="0"/>
    <n v="901.88"/>
    <s v="002"/>
  </r>
  <r>
    <s v="FEB-26"/>
    <x v="2"/>
    <s v="56010"/>
    <x v="35"/>
    <s v="Utilities"/>
    <s v="Utilities"/>
    <s v="530"/>
    <s v="UNSE Santa Cruz Plant Ops"/>
    <x v="1"/>
    <n v="476.16"/>
    <s v="033"/>
  </r>
  <r>
    <s v="JAN-26"/>
    <x v="2"/>
    <s v="56010"/>
    <x v="35"/>
    <s v="Utilities"/>
    <s v="Utilities"/>
    <s v="530"/>
    <s v="UNSE Santa Cruz Plant Ops"/>
    <x v="1"/>
    <n v="592.61"/>
    <s v="033"/>
  </r>
  <r>
    <s v="JUN-26"/>
    <x v="2"/>
    <s v="56010"/>
    <x v="35"/>
    <s v="Utilities"/>
    <s v="Utilities"/>
    <s v="530"/>
    <s v="UNSE Santa Cruz Plant Ops"/>
    <x v="1"/>
    <n v="101.38"/>
    <s v="033"/>
  </r>
  <r>
    <s v="MAR-26"/>
    <x v="2"/>
    <s v="56010"/>
    <x v="35"/>
    <s v="Utilities"/>
    <s v="Utilities"/>
    <s v="530"/>
    <s v="UNSE Santa Cruz Plant Ops"/>
    <x v="1"/>
    <n v="476.16"/>
    <s v="033"/>
  </r>
  <r>
    <s v="MAY-26"/>
    <x v="2"/>
    <s v="56010"/>
    <x v="35"/>
    <s v="Utilities"/>
    <s v="Utilities"/>
    <s v="530"/>
    <s v="UNSE Santa Cruz Plant Ops"/>
    <x v="1"/>
    <n v="484.15"/>
    <s v="033"/>
  </r>
  <r>
    <s v="APR-26"/>
    <x v="2"/>
    <s v="56020"/>
    <x v="36"/>
    <m/>
    <s v="Telephone Usage"/>
    <s v="512"/>
    <s v="UNSE Mohave Elec Admin"/>
    <x v="1"/>
    <n v="17152.62"/>
    <s v="033"/>
  </r>
  <r>
    <s v="FEB-26"/>
    <x v="2"/>
    <s v="56020"/>
    <x v="36"/>
    <m/>
    <s v="Telephone Usage"/>
    <s v="512"/>
    <s v="UNSE Mohave Elec Admin"/>
    <x v="1"/>
    <n v="9132.2800000000007"/>
    <s v="033"/>
  </r>
  <r>
    <s v="JAN-26"/>
    <x v="2"/>
    <s v="56020"/>
    <x v="36"/>
    <m/>
    <s v="Telephone Usage"/>
    <s v="512"/>
    <s v="UNSE Mohave Elec Admin"/>
    <x v="1"/>
    <n v="16218.44"/>
    <s v="033"/>
  </r>
  <r>
    <s v="JUN-26"/>
    <x v="2"/>
    <s v="56020"/>
    <x v="36"/>
    <m/>
    <s v="Telephone Usage"/>
    <s v="512"/>
    <s v="UNSE Mohave Elec Admin"/>
    <x v="1"/>
    <n v="36063.01"/>
    <s v="033"/>
  </r>
  <r>
    <s v="MAR-26"/>
    <x v="2"/>
    <s v="56020"/>
    <x v="36"/>
    <m/>
    <s v="Telephone Usage"/>
    <s v="512"/>
    <s v="UNSE Mohave Elec Admin"/>
    <x v="1"/>
    <n v="17279.060000000001"/>
    <s v="033"/>
  </r>
  <r>
    <s v="MAY-26"/>
    <x v="2"/>
    <s v="56020"/>
    <x v="36"/>
    <m/>
    <s v="Telephone Usage"/>
    <s v="512"/>
    <s v="UNSE Mohave Elec Admin"/>
    <x v="1"/>
    <n v="16867.46"/>
    <s v="033"/>
  </r>
  <r>
    <s v="APR-26"/>
    <x v="2"/>
    <s v="79010"/>
    <x v="38"/>
    <s v="Travel"/>
    <s v="Travel"/>
    <s v="592"/>
    <s v="UNSG SC Gas Field Service"/>
    <x v="1"/>
    <n v="140.61000000000001"/>
    <s v="032"/>
  </r>
  <r>
    <s v="MAY-26"/>
    <x v="2"/>
    <s v="79010"/>
    <x v="38"/>
    <s v="Travel"/>
    <s v="Travel"/>
    <s v="550"/>
    <s v="UNSG Arizona Gas Admin"/>
    <x v="1"/>
    <n v="1494.7"/>
    <s v="032"/>
  </r>
  <r>
    <s v="APR-26"/>
    <x v="2"/>
    <s v="79010"/>
    <x v="38"/>
    <m/>
    <s v="Travel"/>
    <s v="542"/>
    <s v="UNSE Gila River Plant"/>
    <x v="1"/>
    <n v="188.85"/>
    <s v="033"/>
  </r>
  <r>
    <s v="JUN-26"/>
    <x v="2"/>
    <s v="79010"/>
    <x v="38"/>
    <m/>
    <s v="Travel"/>
    <s v="542"/>
    <s v="UNSE Gila River Plant"/>
    <x v="1"/>
    <n v="213.42"/>
    <s v="033"/>
  </r>
  <r>
    <s v="MAY-26"/>
    <x v="2"/>
    <s v="79010"/>
    <x v="38"/>
    <m/>
    <s v="Travel"/>
    <s v="542"/>
    <s v="UNSE Gila River Plant"/>
    <x v="1"/>
    <n v="63.67"/>
    <s v="033"/>
  </r>
  <r>
    <s v="APR-26"/>
    <x v="2"/>
    <s v="79010"/>
    <x v="38"/>
    <s v="Travel"/>
    <s v="Travel"/>
    <s v="531"/>
    <s v="UNSE SC Elec &amp; Gas Cust Serv"/>
    <x v="1"/>
    <n v="260.61"/>
    <s v="033"/>
  </r>
  <r>
    <s v="FEB-26"/>
    <x v="2"/>
    <s v="79010"/>
    <x v="38"/>
    <s v="Travel"/>
    <s v="Travel"/>
    <s v="531"/>
    <s v="UNSE SC Elec &amp; Gas Cust Serv"/>
    <x v="1"/>
    <n v="266.56"/>
    <s v="033"/>
  </r>
  <r>
    <s v="APR-26"/>
    <x v="2"/>
    <s v="79010"/>
    <x v="38"/>
    <s v="Travel"/>
    <s v="Travel"/>
    <s v="528"/>
    <s v="UNSE Santa Cruz Electric Eng"/>
    <x v="1"/>
    <n v="260.61"/>
    <s v="033"/>
  </r>
  <r>
    <s v="APR-26"/>
    <x v="2"/>
    <s v="79010"/>
    <x v="38"/>
    <s v="Travel"/>
    <s v="Travel"/>
    <s v="527"/>
    <s v="UNSE Santa Cruz Electric Const"/>
    <x v="1"/>
    <n v="339.61"/>
    <s v="033"/>
  </r>
  <r>
    <s v="FEB-26"/>
    <x v="2"/>
    <s v="79010"/>
    <x v="38"/>
    <s v="Travel"/>
    <s v="Travel"/>
    <s v="527"/>
    <s v="UNSE Santa Cruz Electric Const"/>
    <x v="1"/>
    <n v="701.02"/>
    <s v="033"/>
  </r>
  <r>
    <s v="MAY-26"/>
    <x v="2"/>
    <s v="79010"/>
    <x v="38"/>
    <s v="Travel"/>
    <s v="Travel"/>
    <s v="527"/>
    <s v="UNSE Santa Cruz Electric Const"/>
    <x v="1"/>
    <n v="5602"/>
    <s v="033"/>
  </r>
  <r>
    <s v="APR-26"/>
    <x v="2"/>
    <s v="79010"/>
    <x v="38"/>
    <s v="Travel"/>
    <s v="Travel"/>
    <s v="526"/>
    <s v="UNSE Santa Cruz Electric Mgmt"/>
    <x v="1"/>
    <n v="209"/>
    <s v="033"/>
  </r>
  <r>
    <s v="JUN-26"/>
    <x v="2"/>
    <s v="79010"/>
    <x v="38"/>
    <s v="Travel"/>
    <s v="Travel"/>
    <s v="526"/>
    <s v="UNSE Santa Cruz Electric Mgmt"/>
    <x v="1"/>
    <n v="227.23"/>
    <s v="033"/>
  </r>
  <r>
    <s v="MAR-26"/>
    <x v="2"/>
    <s v="79010"/>
    <x v="38"/>
    <s v="Travel"/>
    <s v="Travel"/>
    <s v="526"/>
    <s v="UNSE Santa Cruz Electric Mgmt"/>
    <x v="1"/>
    <n v="279.57"/>
    <s v="033"/>
  </r>
  <r>
    <s v="APR-26"/>
    <x v="2"/>
    <s v="79010"/>
    <x v="38"/>
    <s v="Travel"/>
    <s v="Travel"/>
    <s v="525"/>
    <s v="UNSE Moh Elect Cust Service"/>
    <x v="1"/>
    <n v="52"/>
    <s v="033"/>
  </r>
  <r>
    <s v="APR-26"/>
    <x v="2"/>
    <s v="79010"/>
    <x v="38"/>
    <s v="Travel"/>
    <s v="Travel"/>
    <s v="523"/>
    <s v="UNSE Lake Havasu Electric Eng"/>
    <x v="1"/>
    <n v="-831.71"/>
    <s v="033"/>
  </r>
  <r>
    <s v="FEB-26"/>
    <x v="2"/>
    <s v="79010"/>
    <x v="38"/>
    <s v="Travel"/>
    <s v="Travel"/>
    <s v="523"/>
    <s v="UNSE Lake Havasu Electric Eng"/>
    <x v="1"/>
    <n v="960.15"/>
    <s v="033"/>
  </r>
  <r>
    <s v="MAR-26"/>
    <x v="2"/>
    <s v="79010"/>
    <x v="38"/>
    <s v="Travel"/>
    <s v="Travel"/>
    <s v="523"/>
    <s v="UNSE Lake Havasu Electric Eng"/>
    <x v="1"/>
    <n v="46.55"/>
    <s v="033"/>
  </r>
  <r>
    <s v="APR-26"/>
    <x v="2"/>
    <s v="79010"/>
    <x v="38"/>
    <s v="Travel"/>
    <s v="Travel"/>
    <s v="522"/>
    <s v="UNSE Lake Havasu Elec Const"/>
    <x v="1"/>
    <n v="220.09"/>
    <s v="033"/>
  </r>
  <r>
    <s v="FEB-26"/>
    <x v="2"/>
    <s v="79010"/>
    <x v="38"/>
    <s v="Travel"/>
    <s v="Travel"/>
    <s v="517"/>
    <s v="UNSE Arizona Electric Dispatch"/>
    <x v="1"/>
    <n v="200.84"/>
    <s v="033"/>
  </r>
  <r>
    <s v="MAY-26"/>
    <x v="2"/>
    <s v="79010"/>
    <x v="38"/>
    <s v="Travel"/>
    <s v="Travel"/>
    <s v="517"/>
    <s v="UNSE Arizona Electric Dispatch"/>
    <x v="1"/>
    <n v="290.52999999999997"/>
    <s v="033"/>
  </r>
  <r>
    <s v="APR-26"/>
    <x v="2"/>
    <s v="79010"/>
    <x v="38"/>
    <s v="Travel"/>
    <s v="Travel"/>
    <s v="516"/>
    <s v="UNSE Mohave Elec Sub &amp; Meter"/>
    <x v="1"/>
    <n v="3156.15"/>
    <s v="033"/>
  </r>
  <r>
    <s v="MAR-26"/>
    <x v="2"/>
    <s v="79010"/>
    <x v="38"/>
    <s v="Travel"/>
    <s v="Travel"/>
    <s v="516"/>
    <s v="UNSE Mohave Elec Sub &amp; Meter"/>
    <x v="1"/>
    <n v="1375.89"/>
    <s v="033"/>
  </r>
  <r>
    <s v="MAY-26"/>
    <x v="2"/>
    <s v="79010"/>
    <x v="38"/>
    <s v="Travel"/>
    <s v="Travel"/>
    <s v="516"/>
    <s v="UNSE Mohave Elec Sub &amp; Meter"/>
    <x v="1"/>
    <n v="1536.48"/>
    <s v="033"/>
  </r>
  <r>
    <s v="APR-26"/>
    <x v="2"/>
    <s v="79010"/>
    <x v="38"/>
    <s v="Travel"/>
    <s v="Travel"/>
    <s v="515"/>
    <s v="UNSE Kingman Electric Eng"/>
    <x v="1"/>
    <n v="-1864.07"/>
    <s v="033"/>
  </r>
  <r>
    <s v="JAN-26"/>
    <x v="2"/>
    <s v="79010"/>
    <x v="38"/>
    <s v="Travel"/>
    <s v="Travel"/>
    <s v="515"/>
    <s v="UNSE Kingman Electric Eng"/>
    <x v="1"/>
    <n v="596.95000000000005"/>
    <s v="033"/>
  </r>
  <r>
    <s v="MAR-26"/>
    <x v="2"/>
    <s v="79010"/>
    <x v="38"/>
    <s v="Travel"/>
    <s v="Travel"/>
    <s v="515"/>
    <s v="UNSE Kingman Electric Eng"/>
    <x v="1"/>
    <n v="2202.06"/>
    <s v="033"/>
  </r>
  <r>
    <s v="MAY-26"/>
    <x v="2"/>
    <s v="79010"/>
    <x v="38"/>
    <s v="Travel"/>
    <s v="Travel"/>
    <s v="515"/>
    <s v="UNSE Kingman Electric Eng"/>
    <x v="1"/>
    <n v="1268.8800000000001"/>
    <s v="033"/>
  </r>
  <r>
    <s v="APR-26"/>
    <x v="2"/>
    <s v="79010"/>
    <x v="38"/>
    <s v="Travel"/>
    <s v="Travel"/>
    <s v="514"/>
    <s v="UNSE Kingman Electric Const"/>
    <x v="1"/>
    <n v="8895.4699999999993"/>
    <s v="033"/>
  </r>
  <r>
    <s v="JUN-26"/>
    <x v="2"/>
    <s v="79010"/>
    <x v="38"/>
    <s v="Travel"/>
    <s v="Travel"/>
    <s v="514"/>
    <s v="UNSE Kingman Electric Const"/>
    <x v="1"/>
    <n v="4389.12"/>
    <s v="033"/>
  </r>
  <r>
    <s v="MAY-26"/>
    <x v="2"/>
    <s v="79010"/>
    <x v="38"/>
    <s v="Travel"/>
    <s v="Travel"/>
    <s v="514"/>
    <s v="UNSE Kingman Electric Const"/>
    <x v="1"/>
    <n v="3626.24"/>
    <s v="033"/>
  </r>
  <r>
    <s v="APR-26"/>
    <x v="2"/>
    <s v="79010"/>
    <x v="38"/>
    <s v="Travel"/>
    <s v="Travel"/>
    <s v="513"/>
    <s v="UNSE Mohave Electric Ops Mgmt"/>
    <x v="1"/>
    <n v="788.58"/>
    <s v="033"/>
  </r>
  <r>
    <s v="JAN-26"/>
    <x v="2"/>
    <s v="79010"/>
    <x v="38"/>
    <s v="Travel"/>
    <s v="Travel"/>
    <s v="513"/>
    <s v="UNSE Mohave Electric Ops Mgmt"/>
    <x v="1"/>
    <n v="412.11"/>
    <s v="033"/>
  </r>
  <r>
    <s v="JUN-26"/>
    <x v="2"/>
    <s v="79010"/>
    <x v="38"/>
    <s v="Travel"/>
    <s v="Travel"/>
    <s v="513"/>
    <s v="UNSE Mohave Electric Ops Mgmt"/>
    <x v="1"/>
    <n v="1019.86"/>
    <s v="033"/>
  </r>
  <r>
    <s v="MAR-26"/>
    <x v="2"/>
    <s v="79010"/>
    <x v="38"/>
    <s v="Travel"/>
    <s v="Travel"/>
    <s v="513"/>
    <s v="UNSE Mohave Electric Ops Mgmt"/>
    <x v="1"/>
    <n v="755.67"/>
    <s v="033"/>
  </r>
  <r>
    <s v="MAY-26"/>
    <x v="2"/>
    <s v="79010"/>
    <x v="38"/>
    <s v="Travel"/>
    <s v="Travel"/>
    <s v="513"/>
    <s v="UNSE Mohave Electric Ops Mgmt"/>
    <x v="1"/>
    <n v="4464.16"/>
    <s v="033"/>
  </r>
  <r>
    <s v="APR-26"/>
    <x v="2"/>
    <s v="79010"/>
    <x v="38"/>
    <s v="Travel"/>
    <s v="Travel"/>
    <s v="512"/>
    <s v="UNSE Mohave Elec Admin"/>
    <x v="1"/>
    <n v="578.24"/>
    <s v="033"/>
  </r>
  <r>
    <s v="FEB-26"/>
    <x v="2"/>
    <s v="79010"/>
    <x v="38"/>
    <s v="Travel"/>
    <s v="Travel"/>
    <s v="512"/>
    <s v="UNSE Mohave Elec Admin"/>
    <x v="1"/>
    <n v="-177.26"/>
    <s v="033"/>
  </r>
  <r>
    <s v="JAN-26"/>
    <x v="2"/>
    <s v="79010"/>
    <x v="38"/>
    <s v="Travel"/>
    <s v="Travel"/>
    <s v="512"/>
    <s v="UNSE Mohave Elec Admin"/>
    <x v="1"/>
    <n v="1082.6600000000001"/>
    <s v="033"/>
  </r>
  <r>
    <s v="JUN-26"/>
    <x v="2"/>
    <s v="79010"/>
    <x v="38"/>
    <s v="Travel"/>
    <s v="Travel"/>
    <s v="512"/>
    <s v="UNSE Mohave Elec Admin"/>
    <x v="1"/>
    <n v="1780.65"/>
    <s v="033"/>
  </r>
  <r>
    <s v="MAR-26"/>
    <x v="2"/>
    <s v="79010"/>
    <x v="38"/>
    <s v="Travel"/>
    <s v="Travel"/>
    <s v="512"/>
    <s v="UNSE Mohave Elec Admin"/>
    <x v="1"/>
    <n v="133.29"/>
    <s v="033"/>
  </r>
  <r>
    <s v="MAY-26"/>
    <x v="2"/>
    <s v="79010"/>
    <x v="38"/>
    <s v="Travel"/>
    <s v="Travel"/>
    <s v="512"/>
    <s v="UNSE Mohave Elec Admin"/>
    <x v="1"/>
    <n v="3986.14"/>
    <s v="033"/>
  </r>
  <r>
    <s v="APR-26"/>
    <x v="2"/>
    <s v="79010"/>
    <x v="38"/>
    <s v="Travel"/>
    <s v="Travel"/>
    <s v="210"/>
    <s v="Employee &amp; Labor Relations"/>
    <x v="1"/>
    <n v="695.25"/>
    <s v="002"/>
  </r>
  <r>
    <s v="MAY-26"/>
    <x v="2"/>
    <s v="79010"/>
    <x v="38"/>
    <s v="Travel"/>
    <s v="Travel"/>
    <s v="210"/>
    <s v="Employee &amp; Labor Relations"/>
    <x v="1"/>
    <n v="504.29"/>
    <s v="002"/>
  </r>
  <r>
    <s v="MAY-26"/>
    <x v="2"/>
    <s v="79010"/>
    <x v="38"/>
    <s v="Travel"/>
    <s v="Travel"/>
    <s v="209"/>
    <s v="Compensation &amp; Benefits"/>
    <x v="1"/>
    <n v="704.26"/>
    <s v="002"/>
  </r>
  <r>
    <s v="MAY-26"/>
    <x v="2"/>
    <s v="79010"/>
    <x v="38"/>
    <s v="Travel"/>
    <s v="Travel"/>
    <s v="201"/>
    <s v="Personnel Adm"/>
    <x v="1"/>
    <n v="630.35"/>
    <s v="002"/>
  </r>
  <r>
    <s v="FEB-26"/>
    <x v="2"/>
    <s v="79010"/>
    <x v="38"/>
    <s v="Travel"/>
    <s v="Travel"/>
    <s v="192"/>
    <s v="UES Support"/>
    <x v="1"/>
    <n v="1741.99"/>
    <s v="002"/>
  </r>
  <r>
    <s v="JAN-26"/>
    <x v="2"/>
    <s v="79010"/>
    <x v="39"/>
    <s v="Mileage Reimbursement"/>
    <s v="Mileage Reimbursement"/>
    <s v="531"/>
    <s v="UNSE SC Elec &amp; Gas Cust Serv"/>
    <x v="1"/>
    <n v="603.4"/>
    <s v="033"/>
  </r>
  <r>
    <s v="FEB-26"/>
    <x v="2"/>
    <s v="79010"/>
    <x v="39"/>
    <s v="Mileage Reimbursement"/>
    <s v="Mileage Reimbursement"/>
    <s v="514"/>
    <s v="UNSE Kingman Electric Const"/>
    <x v="1"/>
    <n v="1066.8800000000001"/>
    <s v="033"/>
  </r>
  <r>
    <s v="MAR-26"/>
    <x v="2"/>
    <s v="79010"/>
    <x v="39"/>
    <s v="Mileage Reimbursement"/>
    <s v="Mileage Reimbursement"/>
    <s v="512"/>
    <s v="UNSE Mohave Elec Admin"/>
    <x v="1"/>
    <n v="594.24"/>
    <s v="033"/>
  </r>
  <r>
    <s v="MAY-26"/>
    <x v="2"/>
    <s v="79010"/>
    <x v="39"/>
    <s v="Mileage Reimbursement"/>
    <s v="Mileage Reimbursement"/>
    <s v="210"/>
    <s v="Employee &amp; Labor Relations"/>
    <x v="1"/>
    <n v="316.12"/>
    <s v="002"/>
  </r>
  <r>
    <s v="APR-26"/>
    <x v="2"/>
    <s v="79010"/>
    <x v="39"/>
    <s v="Mileage Reimbursement"/>
    <s v="Mileage Reimbursement"/>
    <s v="209"/>
    <s v="Compensation &amp; Benefits"/>
    <x v="1"/>
    <n v="149.57"/>
    <s v="002"/>
  </r>
  <r>
    <s v="MAY-26"/>
    <x v="2"/>
    <s v="79010"/>
    <x v="40"/>
    <s v="Meals &amp; Ent - Discretionary"/>
    <s v="Meals &amp; Ent - Discretionary"/>
    <s v="550"/>
    <s v="UNSG Arizona Gas Admin"/>
    <x v="1"/>
    <n v="17.32"/>
    <s v="032"/>
  </r>
  <r>
    <s v="APR-26"/>
    <x v="2"/>
    <s v="79010"/>
    <x v="40"/>
    <m/>
    <s v="Meals &amp; Ent - Discretionary"/>
    <s v="542"/>
    <s v="UNSE Gila River Plant"/>
    <x v="1"/>
    <n v="106.54"/>
    <s v="033"/>
  </r>
  <r>
    <s v="JAN-26"/>
    <x v="2"/>
    <s v="79010"/>
    <x v="40"/>
    <m/>
    <s v="Meals &amp; Ent - Discretionary"/>
    <s v="542"/>
    <s v="UNSE Gila River Plant"/>
    <x v="1"/>
    <n v="1.76"/>
    <s v="033"/>
  </r>
  <r>
    <s v="JUN-26"/>
    <x v="2"/>
    <s v="79010"/>
    <x v="40"/>
    <m/>
    <s v="Meals &amp; Ent - Discretionary"/>
    <s v="542"/>
    <s v="UNSE Gila River Plant"/>
    <x v="1"/>
    <n v="20.54"/>
    <s v="033"/>
  </r>
  <r>
    <s v="FEB-26"/>
    <x v="2"/>
    <s v="79010"/>
    <x v="40"/>
    <s v="Meals &amp; Ent - Discretionary"/>
    <s v="Meals &amp; Ent - Discretionary"/>
    <s v="541"/>
    <s v="UNSE Metering"/>
    <x v="1"/>
    <n v="36.94"/>
    <s v="033"/>
  </r>
  <r>
    <s v="APR-26"/>
    <x v="2"/>
    <s v="79010"/>
    <x v="40"/>
    <s v="Meals &amp; Ent - Discretionary"/>
    <s v="Meals &amp; Ent - Discretionary"/>
    <s v="531"/>
    <s v="UNSE SC Elec &amp; Gas Cust Serv"/>
    <x v="1"/>
    <n v="29.76"/>
    <s v="033"/>
  </r>
  <r>
    <s v="JUN-26"/>
    <x v="2"/>
    <s v="79010"/>
    <x v="40"/>
    <s v="Meals &amp; Ent - Discretionary"/>
    <s v="Meals &amp; Ent - Discretionary"/>
    <s v="531"/>
    <s v="UNSE SC Elec &amp; Gas Cust Serv"/>
    <x v="1"/>
    <n v="170.92"/>
    <s v="033"/>
  </r>
  <r>
    <s v="MAR-26"/>
    <x v="2"/>
    <s v="79010"/>
    <x v="40"/>
    <s v="Meals &amp; Ent - Discretionary"/>
    <s v="Meals &amp; Ent - Discretionary"/>
    <s v="531"/>
    <s v="UNSE SC Elec &amp; Gas Cust Serv"/>
    <x v="1"/>
    <n v="127.57"/>
    <s v="033"/>
  </r>
  <r>
    <s v="MAY-26"/>
    <x v="2"/>
    <s v="79010"/>
    <x v="40"/>
    <s v="Meals &amp; Ent - Discretionary"/>
    <s v="Meals &amp; Ent - Discretionary"/>
    <s v="531"/>
    <s v="UNSE SC Elec &amp; Gas Cust Serv"/>
    <x v="1"/>
    <n v="38.11"/>
    <s v="033"/>
  </r>
  <r>
    <s v="MAY-26"/>
    <x v="2"/>
    <s v="79010"/>
    <x v="40"/>
    <s v="Meals &amp; Ent - Discretionary"/>
    <s v="Meals &amp; Ent - Discretionary"/>
    <s v="528"/>
    <s v="UNSE Santa Cruz Electric Eng"/>
    <x v="1"/>
    <n v="28.04"/>
    <s v="033"/>
  </r>
  <r>
    <s v="APR-26"/>
    <x v="2"/>
    <s v="79010"/>
    <x v="40"/>
    <s v="Meals &amp; Ent - Discretionary"/>
    <s v="Meals &amp; Ent - Discretionary"/>
    <s v="527"/>
    <s v="UNSE Santa Cruz Electric Const"/>
    <x v="1"/>
    <n v="797.67"/>
    <s v="033"/>
  </r>
  <r>
    <s v="FEB-26"/>
    <x v="2"/>
    <s v="79010"/>
    <x v="40"/>
    <s v="Meals &amp; Ent - Discretionary"/>
    <s v="Meals &amp; Ent - Discretionary"/>
    <s v="527"/>
    <s v="UNSE Santa Cruz Electric Const"/>
    <x v="1"/>
    <n v="645.61"/>
    <s v="033"/>
  </r>
  <r>
    <s v="JAN-26"/>
    <x v="2"/>
    <s v="79010"/>
    <x v="40"/>
    <s v="Meals &amp; Ent - Discretionary"/>
    <s v="Meals &amp; Ent - Discretionary"/>
    <s v="527"/>
    <s v="UNSE Santa Cruz Electric Const"/>
    <x v="1"/>
    <n v="260.45999999999998"/>
    <s v="033"/>
  </r>
  <r>
    <s v="MAR-26"/>
    <x v="2"/>
    <s v="79010"/>
    <x v="40"/>
    <s v="Meals &amp; Ent - Discretionary"/>
    <s v="Meals &amp; Ent - Discretionary"/>
    <s v="527"/>
    <s v="UNSE Santa Cruz Electric Const"/>
    <x v="1"/>
    <n v="996.76"/>
    <s v="033"/>
  </r>
  <r>
    <s v="MAY-26"/>
    <x v="2"/>
    <s v="79010"/>
    <x v="40"/>
    <s v="Meals &amp; Ent - Discretionary"/>
    <s v="Meals &amp; Ent - Discretionary"/>
    <s v="527"/>
    <s v="UNSE Santa Cruz Electric Const"/>
    <x v="1"/>
    <n v="121.13"/>
    <s v="033"/>
  </r>
  <r>
    <s v="APR-26"/>
    <x v="2"/>
    <s v="79010"/>
    <x v="40"/>
    <s v="Meals &amp; Ent - Discretionary"/>
    <s v="Meals &amp; Ent - Discretionary"/>
    <s v="526"/>
    <s v="UNSE Santa Cruz Electric Mgmt"/>
    <x v="1"/>
    <n v="465.67"/>
    <s v="033"/>
  </r>
  <r>
    <s v="FEB-26"/>
    <x v="2"/>
    <s v="79010"/>
    <x v="40"/>
    <s v="Meals &amp; Ent - Discretionary"/>
    <s v="Meals &amp; Ent - Discretionary"/>
    <s v="526"/>
    <s v="UNSE Santa Cruz Electric Mgmt"/>
    <x v="1"/>
    <n v="409.73"/>
    <s v="033"/>
  </r>
  <r>
    <s v="JAN-26"/>
    <x v="2"/>
    <s v="79010"/>
    <x v="40"/>
    <s v="Meals &amp; Ent - Discretionary"/>
    <s v="Meals &amp; Ent - Discretionary"/>
    <s v="526"/>
    <s v="UNSE Santa Cruz Electric Mgmt"/>
    <x v="1"/>
    <n v="630.66"/>
    <s v="033"/>
  </r>
  <r>
    <s v="JUN-26"/>
    <x v="2"/>
    <s v="79010"/>
    <x v="40"/>
    <s v="Meals &amp; Ent - Discretionary"/>
    <s v="Meals &amp; Ent - Discretionary"/>
    <s v="526"/>
    <s v="UNSE Santa Cruz Electric Mgmt"/>
    <x v="1"/>
    <n v="2560.46"/>
    <s v="033"/>
  </r>
  <r>
    <s v="MAR-26"/>
    <x v="2"/>
    <s v="79010"/>
    <x v="40"/>
    <s v="Meals &amp; Ent - Discretionary"/>
    <s v="Meals &amp; Ent - Discretionary"/>
    <s v="526"/>
    <s v="UNSE Santa Cruz Electric Mgmt"/>
    <x v="1"/>
    <n v="615.59"/>
    <s v="033"/>
  </r>
  <r>
    <s v="MAY-26"/>
    <x v="2"/>
    <s v="79010"/>
    <x v="40"/>
    <s v="Meals &amp; Ent - Discretionary"/>
    <s v="Meals &amp; Ent - Discretionary"/>
    <s v="526"/>
    <s v="UNSE Santa Cruz Electric Mgmt"/>
    <x v="1"/>
    <n v="2434.86"/>
    <s v="033"/>
  </r>
  <r>
    <s v="APR-26"/>
    <x v="2"/>
    <s v="79010"/>
    <x v="40"/>
    <s v="Meals &amp; Ent - Discretionary"/>
    <s v="Meals &amp; Ent - Discretionary"/>
    <s v="525"/>
    <s v="UNSE Moh Elect Cust Service"/>
    <x v="1"/>
    <n v="680.52"/>
    <s v="033"/>
  </r>
  <r>
    <s v="FEB-26"/>
    <x v="2"/>
    <s v="79010"/>
    <x v="40"/>
    <s v="Meals &amp; Ent - Discretionary"/>
    <s v="Meals &amp; Ent - Discretionary"/>
    <s v="525"/>
    <s v="UNSE Moh Elect Cust Service"/>
    <x v="1"/>
    <n v="37.83"/>
    <s v="033"/>
  </r>
  <r>
    <s v="JUN-26"/>
    <x v="2"/>
    <s v="79010"/>
    <x v="40"/>
    <s v="Meals &amp; Ent - Discretionary"/>
    <s v="Meals &amp; Ent - Discretionary"/>
    <s v="525"/>
    <s v="UNSE Moh Elect Cust Service"/>
    <x v="1"/>
    <n v="1246.31"/>
    <s v="033"/>
  </r>
  <r>
    <s v="MAR-26"/>
    <x v="2"/>
    <s v="79010"/>
    <x v="40"/>
    <s v="Meals &amp; Ent - Discretionary"/>
    <s v="Meals &amp; Ent - Discretionary"/>
    <s v="525"/>
    <s v="UNSE Moh Elect Cust Service"/>
    <x v="1"/>
    <n v="200.53"/>
    <s v="033"/>
  </r>
  <r>
    <s v="MAY-26"/>
    <x v="2"/>
    <s v="79010"/>
    <x v="40"/>
    <s v="Meals &amp; Ent - Discretionary"/>
    <s v="Meals &amp; Ent - Discretionary"/>
    <s v="525"/>
    <s v="UNSE Moh Elect Cust Service"/>
    <x v="1"/>
    <n v="415.59"/>
    <s v="033"/>
  </r>
  <r>
    <s v="APR-26"/>
    <x v="2"/>
    <s v="79010"/>
    <x v="40"/>
    <s v="Meals &amp; Ent - Discretionary"/>
    <s v="Meals &amp; Ent - Discretionary"/>
    <s v="523"/>
    <s v="UNSE Lake Havasu Electric Eng"/>
    <x v="1"/>
    <n v="237.32"/>
    <s v="033"/>
  </r>
  <r>
    <s v="FEB-26"/>
    <x v="2"/>
    <s v="79010"/>
    <x v="40"/>
    <s v="Meals &amp; Ent - Discretionary"/>
    <s v="Meals &amp; Ent - Discretionary"/>
    <s v="523"/>
    <s v="UNSE Lake Havasu Electric Eng"/>
    <x v="1"/>
    <n v="222.65"/>
    <s v="033"/>
  </r>
  <r>
    <s v="JUN-26"/>
    <x v="2"/>
    <s v="79010"/>
    <x v="40"/>
    <s v="Meals &amp; Ent - Discretionary"/>
    <s v="Meals &amp; Ent - Discretionary"/>
    <s v="523"/>
    <s v="UNSE Lake Havasu Electric Eng"/>
    <x v="1"/>
    <n v="170.74"/>
    <s v="033"/>
  </r>
  <r>
    <s v="MAR-26"/>
    <x v="2"/>
    <s v="79010"/>
    <x v="40"/>
    <s v="Meals &amp; Ent - Discretionary"/>
    <s v="Meals &amp; Ent - Discretionary"/>
    <s v="523"/>
    <s v="UNSE Lake Havasu Electric Eng"/>
    <x v="1"/>
    <n v="39.31"/>
    <s v="033"/>
  </r>
  <r>
    <s v="MAY-26"/>
    <x v="2"/>
    <s v="79010"/>
    <x v="40"/>
    <s v="Meals &amp; Ent - Discretionary"/>
    <s v="Meals &amp; Ent - Discretionary"/>
    <s v="523"/>
    <s v="UNSE Lake Havasu Electric Eng"/>
    <x v="1"/>
    <n v="64.81"/>
    <s v="033"/>
  </r>
  <r>
    <s v="APR-26"/>
    <x v="2"/>
    <s v="79010"/>
    <x v="40"/>
    <s v="Meals &amp; Ent - Discretionary"/>
    <s v="Meals &amp; Ent - Discretionary"/>
    <s v="519"/>
    <s v="UNSE Kingman Elec Warehouse"/>
    <x v="1"/>
    <n v="30.5"/>
    <s v="033"/>
  </r>
  <r>
    <s v="FEB-26"/>
    <x v="2"/>
    <s v="79010"/>
    <x v="40"/>
    <s v="Meals &amp; Ent - Discretionary"/>
    <s v="Meals &amp; Ent - Discretionary"/>
    <s v="518"/>
    <s v="UNSE Mohave Electric IS"/>
    <x v="1"/>
    <n v="66.7"/>
    <s v="033"/>
  </r>
  <r>
    <s v="JUN-26"/>
    <x v="2"/>
    <s v="79010"/>
    <x v="40"/>
    <s v="Meals &amp; Ent - Discretionary"/>
    <s v="Meals &amp; Ent - Discretionary"/>
    <s v="518"/>
    <s v="UNSE Mohave Electric IS"/>
    <x v="1"/>
    <n v="52.13"/>
    <s v="033"/>
  </r>
  <r>
    <s v="MAR-26"/>
    <x v="2"/>
    <s v="79010"/>
    <x v="40"/>
    <s v="Meals &amp; Ent - Discretionary"/>
    <s v="Meals &amp; Ent - Discretionary"/>
    <s v="518"/>
    <s v="UNSE Mohave Electric IS"/>
    <x v="1"/>
    <n v="45.32"/>
    <s v="033"/>
  </r>
  <r>
    <s v="MAY-26"/>
    <x v="2"/>
    <s v="79010"/>
    <x v="40"/>
    <s v="Meals &amp; Ent - Discretionary"/>
    <s v="Meals &amp; Ent - Discretionary"/>
    <s v="518"/>
    <s v="UNSE Mohave Electric IS"/>
    <x v="1"/>
    <n v="81.040000000000006"/>
    <s v="033"/>
  </r>
  <r>
    <s v="APR-26"/>
    <x v="2"/>
    <s v="79010"/>
    <x v="40"/>
    <s v="Meals &amp; Ent - Discretionary"/>
    <s v="Meals &amp; Ent - Discretionary"/>
    <s v="517"/>
    <s v="UNSE Arizona Electric Dispatch"/>
    <x v="1"/>
    <n v="33.33"/>
    <s v="033"/>
  </r>
  <r>
    <s v="JAN-26"/>
    <x v="2"/>
    <s v="79010"/>
    <x v="40"/>
    <s v="Meals &amp; Ent - Discretionary"/>
    <s v="Meals &amp; Ent - Discretionary"/>
    <s v="517"/>
    <s v="UNSE Arizona Electric Dispatch"/>
    <x v="1"/>
    <n v="104.92"/>
    <s v="033"/>
  </r>
  <r>
    <s v="MAY-26"/>
    <x v="2"/>
    <s v="79010"/>
    <x v="40"/>
    <s v="Meals &amp; Ent - Discretionary"/>
    <s v="Meals &amp; Ent - Discretionary"/>
    <s v="517"/>
    <s v="UNSE Arizona Electric Dispatch"/>
    <x v="1"/>
    <n v="42.7"/>
    <s v="033"/>
  </r>
  <r>
    <s v="APR-26"/>
    <x v="2"/>
    <s v="79010"/>
    <x v="40"/>
    <s v="Meals &amp; Ent - Discretionary"/>
    <s v="Meals &amp; Ent - Discretionary"/>
    <s v="515"/>
    <s v="UNSE Kingman Electric Eng"/>
    <x v="1"/>
    <n v="50.56"/>
    <s v="033"/>
  </r>
  <r>
    <s v="JAN-26"/>
    <x v="2"/>
    <s v="79010"/>
    <x v="40"/>
    <s v="Meals &amp; Ent - Discretionary"/>
    <s v="Meals &amp; Ent - Discretionary"/>
    <s v="515"/>
    <s v="UNSE Kingman Electric Eng"/>
    <x v="1"/>
    <n v="103.87"/>
    <s v="033"/>
  </r>
  <r>
    <s v="MAY-26"/>
    <x v="2"/>
    <s v="79010"/>
    <x v="40"/>
    <s v="Meals &amp; Ent - Discretionary"/>
    <s v="Meals &amp; Ent - Discretionary"/>
    <s v="515"/>
    <s v="UNSE Kingman Electric Eng"/>
    <x v="1"/>
    <n v="39.47"/>
    <s v="033"/>
  </r>
  <r>
    <s v="APR-26"/>
    <x v="2"/>
    <s v="79010"/>
    <x v="40"/>
    <s v="Meals &amp; Ent - Discretionary"/>
    <s v="Meals &amp; Ent - Discretionary"/>
    <s v="514"/>
    <s v="UNSE Kingman Electric Const"/>
    <x v="1"/>
    <n v="414.94"/>
    <s v="033"/>
  </r>
  <r>
    <s v="APR-26"/>
    <x v="2"/>
    <s v="79010"/>
    <x v="40"/>
    <s v="Meals &amp; Ent - Discretionary"/>
    <s v="Meals &amp; Ent - Discretionary"/>
    <s v="513"/>
    <s v="UNSE Mohave Electric Ops Mgmt"/>
    <x v="1"/>
    <n v="609.29999999999995"/>
    <s v="033"/>
  </r>
  <r>
    <s v="JAN-26"/>
    <x v="2"/>
    <s v="79010"/>
    <x v="40"/>
    <s v="Meals &amp; Ent - Discretionary"/>
    <s v="Meals &amp; Ent - Discretionary"/>
    <s v="513"/>
    <s v="UNSE Mohave Electric Ops Mgmt"/>
    <x v="1"/>
    <n v="215.61"/>
    <s v="033"/>
  </r>
  <r>
    <s v="JUN-26"/>
    <x v="2"/>
    <s v="79010"/>
    <x v="40"/>
    <s v="Meals &amp; Ent - Discretionary"/>
    <s v="Meals &amp; Ent - Discretionary"/>
    <s v="513"/>
    <s v="UNSE Mohave Electric Ops Mgmt"/>
    <x v="1"/>
    <n v="190.49"/>
    <s v="033"/>
  </r>
  <r>
    <s v="MAR-26"/>
    <x v="2"/>
    <s v="79010"/>
    <x v="40"/>
    <s v="Meals &amp; Ent - Discretionary"/>
    <s v="Meals &amp; Ent - Discretionary"/>
    <s v="513"/>
    <s v="UNSE Mohave Electric Ops Mgmt"/>
    <x v="1"/>
    <n v="761.79"/>
    <s v="033"/>
  </r>
  <r>
    <s v="MAY-26"/>
    <x v="2"/>
    <s v="79010"/>
    <x v="40"/>
    <s v="Meals &amp; Ent - Discretionary"/>
    <s v="Meals &amp; Ent - Discretionary"/>
    <s v="513"/>
    <s v="UNSE Mohave Electric Ops Mgmt"/>
    <x v="1"/>
    <n v="640.41"/>
    <s v="033"/>
  </r>
  <r>
    <s v="APR-26"/>
    <x v="2"/>
    <s v="79010"/>
    <x v="40"/>
    <s v="Meals &amp; Ent - Discretionary"/>
    <s v="Meals &amp; Ent - Discretionary"/>
    <s v="512"/>
    <s v="UNSE Mohave Elec Admin"/>
    <x v="1"/>
    <n v="767.31"/>
    <s v="033"/>
  </r>
  <r>
    <s v="FEB-26"/>
    <x v="2"/>
    <s v="79010"/>
    <x v="40"/>
    <s v="Meals &amp; Ent - Discretionary"/>
    <s v="Meals &amp; Ent - Discretionary"/>
    <s v="512"/>
    <s v="UNSE Mohave Elec Admin"/>
    <x v="1"/>
    <n v="203.95"/>
    <s v="033"/>
  </r>
  <r>
    <s v="JAN-26"/>
    <x v="2"/>
    <s v="79010"/>
    <x v="40"/>
    <s v="Meals &amp; Ent - Discretionary"/>
    <s v="Meals &amp; Ent - Discretionary"/>
    <s v="512"/>
    <s v="UNSE Mohave Elec Admin"/>
    <x v="1"/>
    <n v="1443.13"/>
    <s v="033"/>
  </r>
  <r>
    <s v="JUN-26"/>
    <x v="2"/>
    <s v="79010"/>
    <x v="40"/>
    <s v="Meals &amp; Ent - Discretionary"/>
    <s v="Meals &amp; Ent - Discretionary"/>
    <s v="512"/>
    <s v="UNSE Mohave Elec Admin"/>
    <x v="1"/>
    <n v="454.31"/>
    <s v="033"/>
  </r>
  <r>
    <s v="MAY-26"/>
    <x v="2"/>
    <s v="79010"/>
    <x v="40"/>
    <s v="Meals &amp; Ent - Discretionary"/>
    <s v="Meals &amp; Ent - Discretionary"/>
    <s v="512"/>
    <s v="UNSE Mohave Elec Admin"/>
    <x v="1"/>
    <n v="618.24"/>
    <s v="033"/>
  </r>
  <r>
    <s v="MAY-26"/>
    <x v="2"/>
    <s v="79010"/>
    <x v="40"/>
    <s v="Meals &amp; Ent - Discretionary"/>
    <s v="Meals &amp; Ent - Discretionary"/>
    <s v="210"/>
    <s v="Employee &amp; Labor Relations"/>
    <x v="1"/>
    <n v="79.55"/>
    <s v="002"/>
  </r>
  <r>
    <s v="MAY-26"/>
    <x v="2"/>
    <s v="79010"/>
    <x v="40"/>
    <s v="Meals &amp; Ent - Discretionary"/>
    <s v="Meals &amp; Ent - Discretionary"/>
    <s v="201"/>
    <s v="Personnel Adm"/>
    <x v="1"/>
    <n v="99.58"/>
    <s v="002"/>
  </r>
  <r>
    <s v="APR-26"/>
    <x v="2"/>
    <s v="79010"/>
    <x v="40"/>
    <s v="Meals &amp; Ent - Discretionary"/>
    <s v="Meals &amp; Ent - Discretionary"/>
    <s v="193"/>
    <s v="Energy Delivery Environmental"/>
    <x v="1"/>
    <n v="710.08"/>
    <s v="002"/>
  </r>
  <r>
    <s v="FEB-26"/>
    <x v="2"/>
    <s v="79010"/>
    <x v="40"/>
    <s v="Meals &amp; Ent - Discretionary"/>
    <s v="Meals &amp; Ent - Discretionary"/>
    <s v="192"/>
    <s v="UES Support"/>
    <x v="1"/>
    <n v="171.95"/>
    <s v="002"/>
  </r>
  <r>
    <s v="JUN-26"/>
    <x v="2"/>
    <s v="79010"/>
    <x v="40"/>
    <s v="Meals &amp; Ent - Discretionary"/>
    <s v="Meals &amp; Ent - Discretionary"/>
    <s v="192"/>
    <s v="UES Support"/>
    <x v="1"/>
    <n v="60.84"/>
    <s v="002"/>
  </r>
  <r>
    <s v="JUN-26"/>
    <x v="2"/>
    <s v="79010"/>
    <x v="41"/>
    <s v="Travel - Non-Discretionary"/>
    <s v="Travel - Non-Discretionary"/>
    <s v="527"/>
    <s v="UNSE Santa Cruz Electric Const"/>
    <x v="1"/>
    <n v="180"/>
    <s v="033"/>
  </r>
  <r>
    <s v="MAY-26"/>
    <x v="2"/>
    <s v="79010"/>
    <x v="41"/>
    <s v="Travel - Non-Discretionary"/>
    <s v="Travel - Non-Discretionary"/>
    <s v="514"/>
    <s v="UNSE Kingman Electric Const"/>
    <x v="1"/>
    <n v="270"/>
    <s v="033"/>
  </r>
  <r>
    <s v="APR-26"/>
    <x v="2"/>
    <s v="79010"/>
    <x v="41"/>
    <s v="Travel - Non-Discretionary"/>
    <s v="Travel - Non-Discretionary"/>
    <s v="513"/>
    <s v="UNSE Mohave Electric Ops Mgmt"/>
    <x v="1"/>
    <n v="553.46"/>
    <s v="033"/>
  </r>
  <r>
    <s v="JUN-26"/>
    <x v="2"/>
    <s v="79010"/>
    <x v="41"/>
    <s v="Travel - Non-Discretionary"/>
    <s v="Travel - Non-Discretionary"/>
    <s v="513"/>
    <s v="UNSE Mohave Electric Ops Mgmt"/>
    <x v="1"/>
    <n v="625.9"/>
    <s v="033"/>
  </r>
  <r>
    <s v="MAY-26"/>
    <x v="2"/>
    <s v="79010"/>
    <x v="42"/>
    <s v="Meals &amp; Ent - NonDiscretionary"/>
    <s v="Meals &amp; Ent - NonDiscretionary"/>
    <s v="560"/>
    <s v="UNSG Prescott Gas Ops Mgmt"/>
    <x v="1"/>
    <n v="415.43"/>
    <s v="032"/>
  </r>
  <r>
    <s v="JAN-26"/>
    <x v="2"/>
    <s v="79010"/>
    <x v="42"/>
    <s v="Meals &amp; Ent - NonDiscretionary"/>
    <s v="Meals &amp; Ent - NonDiscretionary"/>
    <s v="531"/>
    <s v="UNSE SC Elec &amp; Gas Cust Serv"/>
    <x v="1"/>
    <n v="170"/>
    <s v="033"/>
  </r>
  <r>
    <s v="MAY-26"/>
    <x v="2"/>
    <s v="79010"/>
    <x v="42"/>
    <s v="Meals &amp; Ent - NonDiscretionary"/>
    <s v="Meals &amp; Ent - NonDiscretionary"/>
    <s v="531"/>
    <s v="UNSE SC Elec &amp; Gas Cust Serv"/>
    <x v="1"/>
    <n v="51.79"/>
    <s v="033"/>
  </r>
  <r>
    <s v="JUN-26"/>
    <x v="2"/>
    <s v="79010"/>
    <x v="42"/>
    <s v="Meals &amp; Ent - NonDiscretionary"/>
    <s v="Meals &amp; Ent - NonDiscretionary"/>
    <s v="528"/>
    <s v="UNSE Santa Cruz Electric Eng"/>
    <x v="1"/>
    <n v="117.34"/>
    <s v="033"/>
  </r>
  <r>
    <s v="JAN-26"/>
    <x v="2"/>
    <s v="79010"/>
    <x v="42"/>
    <s v="Meals &amp; Ent - NonDiscretionary"/>
    <s v="Meals &amp; Ent - NonDiscretionary"/>
    <s v="527"/>
    <s v="UNSE Santa Cruz Electric Const"/>
    <x v="1"/>
    <n v="105.19"/>
    <s v="033"/>
  </r>
  <r>
    <s v="JUN-26"/>
    <x v="2"/>
    <s v="79010"/>
    <x v="42"/>
    <s v="Meals &amp; Ent - NonDiscretionary"/>
    <s v="Meals &amp; Ent - NonDiscretionary"/>
    <s v="527"/>
    <s v="UNSE Santa Cruz Electric Const"/>
    <x v="1"/>
    <n v="621.54"/>
    <s v="033"/>
  </r>
  <r>
    <s v="MAY-26"/>
    <x v="2"/>
    <s v="79010"/>
    <x v="42"/>
    <s v="Meals &amp; Ent - NonDiscretionary"/>
    <s v="Meals &amp; Ent - NonDiscretionary"/>
    <s v="527"/>
    <s v="UNSE Santa Cruz Electric Const"/>
    <x v="1"/>
    <n v="159.63"/>
    <s v="033"/>
  </r>
  <r>
    <s v="JUN-26"/>
    <x v="2"/>
    <s v="79010"/>
    <x v="42"/>
    <s v="Meals &amp; Ent - NonDiscretionary"/>
    <s v="Meals &amp; Ent - NonDiscretionary"/>
    <s v="526"/>
    <s v="UNSE Santa Cruz Electric Mgmt"/>
    <x v="1"/>
    <n v="137.94"/>
    <s v="033"/>
  </r>
  <r>
    <s v="MAY-26"/>
    <x v="2"/>
    <s v="79010"/>
    <x v="42"/>
    <s v="Meals &amp; Ent - NonDiscretionary"/>
    <s v="Meals &amp; Ent - NonDiscretionary"/>
    <s v="525"/>
    <s v="UNSE Moh Elect Cust Service"/>
    <x v="1"/>
    <n v="19.98"/>
    <s v="033"/>
  </r>
  <r>
    <s v="APR-26"/>
    <x v="2"/>
    <s v="79010"/>
    <x v="42"/>
    <s v="Meals &amp; Ent - NonDiscretionary"/>
    <s v="Meals &amp; Ent - NonDiscretionary"/>
    <s v="523"/>
    <s v="UNSE Lake Havasu Electric Eng"/>
    <x v="1"/>
    <n v="35.880000000000003"/>
    <s v="033"/>
  </r>
  <r>
    <s v="MAY-26"/>
    <x v="2"/>
    <s v="79010"/>
    <x v="42"/>
    <s v="Meals &amp; Ent - NonDiscretionary"/>
    <s v="Meals &amp; Ent - NonDiscretionary"/>
    <s v="523"/>
    <s v="UNSE Lake Havasu Electric Eng"/>
    <x v="1"/>
    <n v="27.66"/>
    <s v="033"/>
  </r>
  <r>
    <s v="FEB-26"/>
    <x v="2"/>
    <s v="79010"/>
    <x v="42"/>
    <s v="Meals &amp; Ent - NonDiscretionary"/>
    <s v="Meals &amp; Ent - NonDiscretionary"/>
    <s v="515"/>
    <s v="UNSE Kingman Electric Eng"/>
    <x v="1"/>
    <n v="400"/>
    <s v="033"/>
  </r>
  <r>
    <s v="APR-26"/>
    <x v="2"/>
    <s v="79010"/>
    <x v="42"/>
    <s v="Meals &amp; Ent - NonDiscretionary"/>
    <s v="Meals &amp; Ent - NonDiscretionary"/>
    <s v="514"/>
    <s v="UNSE Kingman Electric Const"/>
    <x v="1"/>
    <n v="230.14"/>
    <s v="033"/>
  </r>
  <r>
    <s v="JUN-26"/>
    <x v="2"/>
    <s v="79010"/>
    <x v="42"/>
    <s v="Meals &amp; Ent - NonDiscretionary"/>
    <s v="Meals &amp; Ent - NonDiscretionary"/>
    <s v="514"/>
    <s v="UNSE Kingman Electric Const"/>
    <x v="1"/>
    <n v="273.12"/>
    <s v="033"/>
  </r>
  <r>
    <s v="MAR-26"/>
    <x v="2"/>
    <s v="79010"/>
    <x v="42"/>
    <s v="Meals &amp; Ent - NonDiscretionary"/>
    <s v="Meals &amp; Ent - NonDiscretionary"/>
    <s v="514"/>
    <s v="UNSE Kingman Electric Const"/>
    <x v="1"/>
    <n v="1073"/>
    <s v="033"/>
  </r>
  <r>
    <s v="MAY-26"/>
    <x v="2"/>
    <s v="79010"/>
    <x v="42"/>
    <s v="Meals &amp; Ent - NonDiscretionary"/>
    <s v="Meals &amp; Ent - NonDiscretionary"/>
    <s v="514"/>
    <s v="UNSE Kingman Electric Const"/>
    <x v="1"/>
    <n v="154.46"/>
    <s v="033"/>
  </r>
  <r>
    <s v="APR-26"/>
    <x v="2"/>
    <s v="79010"/>
    <x v="42"/>
    <s v="Meals &amp; Ent - NonDiscretionary"/>
    <s v="Meals &amp; Ent - NonDiscretionary"/>
    <s v="513"/>
    <s v="UNSE Mohave Electric Ops Mgmt"/>
    <x v="1"/>
    <n v="244.87"/>
    <s v="033"/>
  </r>
  <r>
    <s v="JUN-26"/>
    <x v="2"/>
    <s v="79010"/>
    <x v="42"/>
    <s v="Meals &amp; Ent - NonDiscretionary"/>
    <s v="Meals &amp; Ent - NonDiscretionary"/>
    <s v="513"/>
    <s v="UNSE Mohave Electric Ops Mgmt"/>
    <x v="1"/>
    <n v="215.13"/>
    <s v="033"/>
  </r>
  <r>
    <s v="MAY-26"/>
    <x v="2"/>
    <s v="79010"/>
    <x v="42"/>
    <s v="Meals &amp; Ent - NonDiscretionary"/>
    <s v="Meals &amp; Ent - NonDiscretionary"/>
    <s v="513"/>
    <s v="UNSE Mohave Electric Ops Mgmt"/>
    <x v="1"/>
    <n v="1008.36"/>
    <s v="033"/>
  </r>
  <r>
    <s v="APR-26"/>
    <x v="2"/>
    <s v="79010"/>
    <x v="42"/>
    <s v="Meals &amp; Ent - NonDiscretionary"/>
    <s v="Meals &amp; Ent - NonDiscretionary"/>
    <s v="512"/>
    <s v="UNSE Mohave Elec Admin"/>
    <x v="1"/>
    <n v="12.24"/>
    <s v="033"/>
  </r>
  <r>
    <s v="MAY-26"/>
    <x v="2"/>
    <s v="79010"/>
    <x v="42"/>
    <s v="Meals &amp; Ent - NonDiscretionary"/>
    <s v="Meals &amp; Ent - NonDiscretionary"/>
    <s v="512"/>
    <s v="UNSE Mohave Elec Admin"/>
    <x v="1"/>
    <n v="380.37"/>
    <s v="033"/>
  </r>
  <r>
    <s v="APR-26"/>
    <x v="2"/>
    <s v="79020"/>
    <x v="43"/>
    <s v="Member Dues - Individual"/>
    <s v="Member Dues - Individual"/>
    <s v="541"/>
    <s v="UNSE Metering"/>
    <x v="1"/>
    <n v="200"/>
    <s v="033"/>
  </r>
  <r>
    <s v="JAN-26"/>
    <x v="2"/>
    <s v="79070"/>
    <x v="44"/>
    <s v="Printing &amp; Mailing"/>
    <s v="Printing &amp; Mailing"/>
    <s v="512"/>
    <s v="UNSE Mohave Elec Admin"/>
    <x v="1"/>
    <n v="-2080.0500000000002"/>
    <s v="033"/>
  </r>
  <r>
    <s v="MAR-26"/>
    <x v="2"/>
    <s v="79070"/>
    <x v="44"/>
    <s v="Printing &amp; Mailing"/>
    <s v="Printing &amp; Mailing"/>
    <s v="512"/>
    <s v="UNSE Mohave Elec Admin"/>
    <x v="1"/>
    <n v="41.66"/>
    <s v="033"/>
  </r>
  <r>
    <s v="MAY-26"/>
    <x v="2"/>
    <s v="79070"/>
    <x v="44"/>
    <s v="Printing &amp; Mailing"/>
    <s v="Printing &amp; Mailing"/>
    <s v="512"/>
    <s v="UNSE Mohave Elec Admin"/>
    <x v="1"/>
    <n v="56.09"/>
    <s v="033"/>
  </r>
  <r>
    <s v="MAY-26"/>
    <x v="2"/>
    <s v="79110"/>
    <x v="45"/>
    <m/>
    <s v="Permits &amp; Licenses"/>
    <s v="542"/>
    <s v="UNSE Gila River Plant"/>
    <x v="1"/>
    <n v="1042.8800000000001"/>
    <s v="033"/>
  </r>
  <r>
    <s v="MAY-26"/>
    <x v="2"/>
    <s v="79110"/>
    <x v="45"/>
    <s v="Permits &amp; Licenses"/>
    <s v="Permits &amp; Licenses"/>
    <s v="161"/>
    <s v="Risk Management"/>
    <x v="1"/>
    <n v="3000"/>
    <s v="002"/>
  </r>
  <r>
    <s v="APR-26"/>
    <x v="2"/>
    <s v="79120"/>
    <x v="46"/>
    <s v="Postage"/>
    <s v="Postage"/>
    <s v="526"/>
    <s v="UNSE Santa Cruz Electric Mgmt"/>
    <x v="1"/>
    <n v="11.35"/>
    <s v="033"/>
  </r>
  <r>
    <s v="JUN-26"/>
    <x v="2"/>
    <s v="79120"/>
    <x v="46"/>
    <s v="Postage"/>
    <s v="Postage"/>
    <s v="526"/>
    <s v="UNSE Santa Cruz Electric Mgmt"/>
    <x v="1"/>
    <n v="1.9"/>
    <s v="033"/>
  </r>
  <r>
    <s v="APR-26"/>
    <x v="2"/>
    <s v="79120"/>
    <x v="46"/>
    <s v="Postage"/>
    <s v="Postage"/>
    <s v="523"/>
    <s v="UNSE Lake Havasu Electric Eng"/>
    <x v="1"/>
    <n v="17.88"/>
    <s v="033"/>
  </r>
  <r>
    <s v="MAY-26"/>
    <x v="2"/>
    <s v="79120"/>
    <x v="46"/>
    <s v="Postage"/>
    <s v="Postage"/>
    <s v="519"/>
    <s v="UNSE Kingman Elec Warehouse"/>
    <x v="1"/>
    <n v="32.479999999999997"/>
    <s v="033"/>
  </r>
  <r>
    <s v="JUN-26"/>
    <x v="2"/>
    <s v="79120"/>
    <x v="46"/>
    <s v="Postage"/>
    <s v="Postage"/>
    <s v="514"/>
    <s v="UNSE Kingman Electric Const"/>
    <x v="1"/>
    <n v="49.16"/>
    <s v="033"/>
  </r>
  <r>
    <s v="MAR-26"/>
    <x v="2"/>
    <s v="79120"/>
    <x v="46"/>
    <s v="Postage"/>
    <s v="Postage"/>
    <s v="512"/>
    <s v="UNSE Mohave Elec Admin"/>
    <x v="1"/>
    <n v="42.21"/>
    <s v="033"/>
  </r>
  <r>
    <s v="FEB-26"/>
    <x v="2"/>
    <s v="79120"/>
    <x v="46"/>
    <s v="Postage"/>
    <s v="Postage"/>
    <s v="000"/>
    <s v="Unspecified"/>
    <x v="1"/>
    <n v="0"/>
    <s v="002"/>
  </r>
  <r>
    <s v="JAN-26"/>
    <x v="2"/>
    <s v="79120"/>
    <x v="46"/>
    <s v="Postage"/>
    <s v="Postage"/>
    <s v="000"/>
    <s v="Unspecified"/>
    <x v="1"/>
    <n v="0"/>
    <s v="002"/>
  </r>
  <r>
    <s v="FEB-26"/>
    <x v="2"/>
    <s v="79200"/>
    <x v="22"/>
    <m/>
    <s v="Materials Purchased"/>
    <s v="526"/>
    <s v="UNSE Santa Cruz Electric Mgmt"/>
    <x v="1"/>
    <n v="1294.1400000000001"/>
    <s v="033"/>
  </r>
  <r>
    <s v="MAR-26"/>
    <x v="2"/>
    <s v="79200"/>
    <x v="22"/>
    <m/>
    <s v="Materials Purchased"/>
    <s v="526"/>
    <s v="UNSE Santa Cruz Electric Mgmt"/>
    <x v="1"/>
    <n v="-1294.1400000000001"/>
    <s v="033"/>
  </r>
  <r>
    <s v="FEB-26"/>
    <x v="2"/>
    <s v="79200"/>
    <x v="47"/>
    <m/>
    <s v="Contractor Services"/>
    <s v="824"/>
    <s v="Land Resources"/>
    <x v="1"/>
    <n v="1852.5"/>
    <s v="002"/>
  </r>
  <r>
    <s v="MAR-26"/>
    <x v="2"/>
    <s v="79200"/>
    <x v="47"/>
    <m/>
    <s v="Contractor Services"/>
    <s v="824"/>
    <s v="Land Resources"/>
    <x v="1"/>
    <n v="-1852.5"/>
    <s v="002"/>
  </r>
  <r>
    <s v="FEB-26"/>
    <x v="2"/>
    <s v="79200"/>
    <x v="47"/>
    <m/>
    <s v="Contractor Services"/>
    <s v="545"/>
    <s v="UNSE Energy Services"/>
    <x v="1"/>
    <n v="-4327.51"/>
    <s v="033"/>
  </r>
  <r>
    <s v="JAN-26"/>
    <x v="2"/>
    <s v="79200"/>
    <x v="47"/>
    <m/>
    <s v="Contractor Services"/>
    <s v="545"/>
    <s v="UNSE Energy Services"/>
    <x v="1"/>
    <n v="12000"/>
    <s v="033"/>
  </r>
  <r>
    <s v="MAR-26"/>
    <x v="2"/>
    <s v="79200"/>
    <x v="47"/>
    <m/>
    <s v="Contractor Services"/>
    <s v="545"/>
    <s v="UNSE Energy Services"/>
    <x v="1"/>
    <n v="-7672.49"/>
    <s v="033"/>
  </r>
  <r>
    <s v="APR-26"/>
    <x v="2"/>
    <s v="79200"/>
    <x v="47"/>
    <m/>
    <s v="Contractor Services"/>
    <s v="536"/>
    <s v="UNSE LH Electric Warehouse"/>
    <x v="1"/>
    <n v="-548"/>
    <s v="033"/>
  </r>
  <r>
    <s v="FEB-26"/>
    <x v="2"/>
    <s v="79200"/>
    <x v="47"/>
    <m/>
    <s v="Contractor Services"/>
    <s v="536"/>
    <s v="UNSE LH Electric Warehouse"/>
    <x v="1"/>
    <n v="73.92"/>
    <s v="033"/>
  </r>
  <r>
    <s v="JUN-26"/>
    <x v="2"/>
    <s v="79200"/>
    <x v="47"/>
    <m/>
    <s v="Contractor Services"/>
    <s v="536"/>
    <s v="UNSE LH Electric Warehouse"/>
    <x v="1"/>
    <n v="-5611"/>
    <s v="033"/>
  </r>
  <r>
    <s v="MAR-26"/>
    <x v="2"/>
    <s v="79200"/>
    <x v="47"/>
    <m/>
    <s v="Contractor Services"/>
    <s v="536"/>
    <s v="UNSE LH Electric Warehouse"/>
    <x v="1"/>
    <n v="536.08000000000004"/>
    <s v="033"/>
  </r>
  <r>
    <s v="MAY-26"/>
    <x v="2"/>
    <s v="79200"/>
    <x v="47"/>
    <m/>
    <s v="Contractor Services"/>
    <s v="536"/>
    <s v="UNSE LH Electric Warehouse"/>
    <x v="1"/>
    <n v="5549"/>
    <s v="033"/>
  </r>
  <r>
    <s v="FEB-26"/>
    <x v="2"/>
    <s v="79200"/>
    <x v="47"/>
    <m/>
    <s v="Contractor Services"/>
    <s v="526"/>
    <s v="UNSE Santa Cruz Electric Mgmt"/>
    <x v="1"/>
    <n v="4724"/>
    <s v="033"/>
  </r>
  <r>
    <s v="MAR-26"/>
    <x v="2"/>
    <s v="79200"/>
    <x v="47"/>
    <m/>
    <s v="Contractor Services"/>
    <s v="526"/>
    <s v="UNSE Santa Cruz Electric Mgmt"/>
    <x v="1"/>
    <n v="-4724"/>
    <s v="033"/>
  </r>
  <r>
    <s v="APR-26"/>
    <x v="2"/>
    <s v="79200"/>
    <x v="47"/>
    <m/>
    <s v="Contractor Services"/>
    <s v="515"/>
    <s v="UNSE Kingman Electric Eng"/>
    <x v="1"/>
    <n v="1396"/>
    <s v="033"/>
  </r>
  <r>
    <s v="JUN-26"/>
    <x v="2"/>
    <s v="79200"/>
    <x v="47"/>
    <m/>
    <s v="Contractor Services"/>
    <s v="515"/>
    <s v="UNSE Kingman Electric Eng"/>
    <x v="1"/>
    <n v="1396.27"/>
    <s v="033"/>
  </r>
  <r>
    <s v="MAY-26"/>
    <x v="2"/>
    <s v="79200"/>
    <x v="47"/>
    <m/>
    <s v="Contractor Services"/>
    <s v="515"/>
    <s v="UNSE Kingman Electric Eng"/>
    <x v="1"/>
    <n v="-1396"/>
    <s v="033"/>
  </r>
  <r>
    <s v="APR-26"/>
    <x v="2"/>
    <s v="79200"/>
    <x v="47"/>
    <m/>
    <s v="Contractor Services"/>
    <s v="513"/>
    <s v="UNSE Mohave Electric Ops Mgmt"/>
    <x v="1"/>
    <n v="-475"/>
    <s v="033"/>
  </r>
  <r>
    <s v="JUN-26"/>
    <x v="2"/>
    <s v="79200"/>
    <x v="47"/>
    <m/>
    <s v="Contractor Services"/>
    <s v="513"/>
    <s v="UNSE Mohave Electric Ops Mgmt"/>
    <x v="1"/>
    <n v="5984.4"/>
    <s v="033"/>
  </r>
  <r>
    <s v="MAR-26"/>
    <x v="2"/>
    <s v="79200"/>
    <x v="47"/>
    <m/>
    <s v="Contractor Services"/>
    <s v="513"/>
    <s v="UNSE Mohave Electric Ops Mgmt"/>
    <x v="1"/>
    <n v="475"/>
    <s v="033"/>
  </r>
  <r>
    <s v="JAN-26"/>
    <x v="2"/>
    <s v="79200"/>
    <x v="47"/>
    <m/>
    <s v="Contractor Services"/>
    <s v="512"/>
    <s v="UNSE Mohave Elec Admin"/>
    <x v="1"/>
    <n v="-341.71"/>
    <s v="033"/>
  </r>
  <r>
    <s v="FEB-26"/>
    <x v="2"/>
    <s v="79200"/>
    <x v="48"/>
    <s v="Subs &amp; Ref Materials"/>
    <s v="Subs &amp; Ref Materials"/>
    <s v="322"/>
    <s v="Plant Accounting"/>
    <x v="1"/>
    <n v="65"/>
    <s v="002"/>
  </r>
  <r>
    <s v="MAR-26"/>
    <x v="2"/>
    <s v="79200"/>
    <x v="49"/>
    <m/>
    <s v="Bank Service Charges"/>
    <s v="520"/>
    <s v="UNSE Arizona Electric Acct"/>
    <x v="1"/>
    <n v="1"/>
    <s v="033"/>
  </r>
  <r>
    <s v="MAR-26"/>
    <x v="2"/>
    <s v="79200"/>
    <x v="50"/>
    <m/>
    <s v="Promotional Expense"/>
    <s v="542"/>
    <s v="UNSE Gila River Plant"/>
    <x v="1"/>
    <n v="790.06"/>
    <s v="033"/>
  </r>
  <r>
    <s v="JAN-26"/>
    <x v="2"/>
    <s v="79200"/>
    <x v="51"/>
    <s v="Educational Programs"/>
    <s v="Educational Programs"/>
    <s v="527"/>
    <s v="UNSE Santa Cruz Electric Const"/>
    <x v="1"/>
    <n v="410"/>
    <s v="033"/>
  </r>
  <r>
    <s v="MAY-26"/>
    <x v="2"/>
    <s v="79200"/>
    <x v="51"/>
    <s v="Educational Programs"/>
    <s v="Educational Programs"/>
    <s v="526"/>
    <s v="UNSE Santa Cruz Electric Mgmt"/>
    <x v="1"/>
    <n v="368.21"/>
    <s v="033"/>
  </r>
  <r>
    <s v="MAY-26"/>
    <x v="2"/>
    <s v="79200"/>
    <x v="52"/>
    <s v="Seminar Registration Fees"/>
    <s v="Seminar Registration Fees"/>
    <s v="517"/>
    <s v="UNSE Arizona Electric Dispatch"/>
    <x v="1"/>
    <n v="9.9499999999999993"/>
    <s v="033"/>
  </r>
  <r>
    <s v="APR-26"/>
    <x v="2"/>
    <s v="79200"/>
    <x v="52"/>
    <s v="Seminar Registration Fees"/>
    <s v="Seminar Registration Fees"/>
    <s v="515"/>
    <s v="UNSE Kingman Electric Eng"/>
    <x v="1"/>
    <n v="999"/>
    <s v="033"/>
  </r>
  <r>
    <s v="APR-26"/>
    <x v="2"/>
    <s v="79200"/>
    <x v="52"/>
    <s v="Seminar Registration Fees"/>
    <s v="Seminar Registration Fees"/>
    <s v="514"/>
    <s v="UNSE Kingman Electric Const"/>
    <x v="1"/>
    <n v="8.01"/>
    <s v="033"/>
  </r>
  <r>
    <s v="MAR-26"/>
    <x v="2"/>
    <s v="79200"/>
    <x v="52"/>
    <s v="Seminar Registration Fees"/>
    <s v="Seminar Registration Fees"/>
    <s v="513"/>
    <s v="UNSE Mohave Electric Ops Mgmt"/>
    <x v="1"/>
    <n v="400"/>
    <s v="033"/>
  </r>
  <r>
    <s v="FEB-26"/>
    <x v="2"/>
    <s v="79200"/>
    <x v="52"/>
    <s v="Seminar Registration Fees"/>
    <s v="Seminar Registration Fees"/>
    <s v="193"/>
    <s v="Energy Delivery Environmental"/>
    <x v="1"/>
    <n v="40.82"/>
    <s v="002"/>
  </r>
  <r>
    <s v="JAN-26"/>
    <x v="2"/>
    <s v="79200"/>
    <x v="52"/>
    <s v="Seminar Registration Fees"/>
    <s v="Seminar Registration Fees"/>
    <s v="193"/>
    <s v="Energy Delivery Environmental"/>
    <x v="1"/>
    <n v="100"/>
    <s v="002"/>
  </r>
  <r>
    <s v="JUN-26"/>
    <x v="2"/>
    <s v="79200"/>
    <x v="52"/>
    <s v="Seminar Registration Fees"/>
    <s v="Seminar Registration Fees"/>
    <s v="193"/>
    <s v="Energy Delivery Environmental"/>
    <x v="1"/>
    <n v="600"/>
    <s v="002"/>
  </r>
  <r>
    <s v="FEB-26"/>
    <x v="2"/>
    <s v="79200"/>
    <x v="52"/>
    <s v="Seminar Registration Fees"/>
    <s v="Seminar Registration Fees"/>
    <s v="192"/>
    <s v="UES Support"/>
    <x v="1"/>
    <n v="1499"/>
    <s v="002"/>
  </r>
  <r>
    <s v="MAR-26"/>
    <x v="2"/>
    <s v="79200"/>
    <x v="53"/>
    <s v="Training"/>
    <s v="Training"/>
    <s v="516"/>
    <s v="UNSE Mohave Elec Sub &amp; Meter"/>
    <x v="1"/>
    <n v="1800"/>
    <s v="033"/>
  </r>
  <r>
    <s v="MAR-26"/>
    <x v="2"/>
    <s v="79200"/>
    <x v="53"/>
    <s v="Training"/>
    <s v="Training"/>
    <s v="514"/>
    <s v="UNSE Kingman Electric Const"/>
    <x v="1"/>
    <n v="3575"/>
    <s v="033"/>
  </r>
  <r>
    <s v="FEB-26"/>
    <x v="2"/>
    <s v="79200"/>
    <x v="54"/>
    <s v="Relocation"/>
    <s v="Relocation"/>
    <s v="541"/>
    <s v="UNSE Metering"/>
    <x v="1"/>
    <n v="14958.86"/>
    <s v="033"/>
  </r>
  <r>
    <s v="JAN-26"/>
    <x v="2"/>
    <s v="79200"/>
    <x v="54"/>
    <s v="Relocation"/>
    <s v="Relocation"/>
    <s v="522"/>
    <s v="UNSE Lake Havasu Elec Const"/>
    <x v="1"/>
    <n v="7369.19"/>
    <s v="033"/>
  </r>
  <r>
    <s v="MAR-26"/>
    <x v="2"/>
    <s v="79200"/>
    <x v="55"/>
    <m/>
    <s v="Miscellaneous"/>
    <s v="544"/>
    <s v="UNS Electric"/>
    <x v="1"/>
    <n v="7296.12"/>
    <s v="033"/>
  </r>
  <r>
    <s v="FEB-26"/>
    <x v="2"/>
    <s v="79200"/>
    <x v="55"/>
    <s v="Miscellaneous"/>
    <s v="Miscellaneous"/>
    <s v="527"/>
    <s v="UNSE Santa Cruz Electric Const"/>
    <x v="1"/>
    <n v="100"/>
    <s v="033"/>
  </r>
  <r>
    <s v="APR-26"/>
    <x v="2"/>
    <s v="79200"/>
    <x v="55"/>
    <s v="Miscellaneous"/>
    <s v="Miscellaneous"/>
    <s v="526"/>
    <s v="UNSE Santa Cruz Electric Mgmt"/>
    <x v="1"/>
    <n v="86.66"/>
    <s v="033"/>
  </r>
  <r>
    <s v="APR-26"/>
    <x v="2"/>
    <s v="79200"/>
    <x v="55"/>
    <s v="Miscellaneous"/>
    <s v="Miscellaneous"/>
    <s v="525"/>
    <s v="UNSE Moh Elect Cust Service"/>
    <x v="1"/>
    <n v="42"/>
    <s v="033"/>
  </r>
  <r>
    <s v="MAY-26"/>
    <x v="2"/>
    <s v="79200"/>
    <x v="55"/>
    <s v="Miscellaneous"/>
    <s v="Miscellaneous"/>
    <s v="523"/>
    <s v="UNSE Lake Havasu Electric Eng"/>
    <x v="1"/>
    <n v="236.7"/>
    <s v="033"/>
  </r>
  <r>
    <s v="FEB-26"/>
    <x v="2"/>
    <s v="79200"/>
    <x v="55"/>
    <s v="Regulatory Filing Fees"/>
    <s v="Miscellaneous"/>
    <s v="517"/>
    <s v="UNSE Arizona Electric Dispatch"/>
    <x v="1"/>
    <n v="8000"/>
    <s v="033"/>
  </r>
  <r>
    <s v="JAN-26"/>
    <x v="2"/>
    <s v="79200"/>
    <x v="55"/>
    <m/>
    <s v="Miscellaneous"/>
    <s v="512"/>
    <s v="UNSE Mohave Elec Admin"/>
    <x v="1"/>
    <n v="2042.34"/>
    <s v="033"/>
  </r>
  <r>
    <s v="FEB-26"/>
    <x v="2"/>
    <s v="79200"/>
    <x v="55"/>
    <s v="Miscellaneous"/>
    <s v="Miscellaneous"/>
    <s v="000"/>
    <s v="Unspecified"/>
    <x v="1"/>
    <n v="21.74"/>
    <s v="002"/>
  </r>
  <r>
    <s v="JAN-26"/>
    <x v="2"/>
    <s v="79200"/>
    <x v="55"/>
    <s v="Miscellaneous"/>
    <s v="Miscellaneous"/>
    <s v="000"/>
    <s v="Unspecified"/>
    <x v="1"/>
    <n v="27.86"/>
    <s v="002"/>
  </r>
  <r>
    <s v="APR-26"/>
    <x v="2"/>
    <s v="79200"/>
    <x v="56"/>
    <m/>
    <s v="UNS Allocation"/>
    <s v="994"/>
    <s v="Welding &amp; Fab Shop"/>
    <x v="0"/>
    <n v="23.1"/>
    <s v="002"/>
  </r>
  <r>
    <s v="APR-26"/>
    <x v="2"/>
    <s v="79200"/>
    <x v="56"/>
    <m/>
    <s v="UNS Allocation"/>
    <s v="988"/>
    <s v="T&amp;D Equipment C&amp;M Admin"/>
    <x v="0"/>
    <n v="96.87"/>
    <s v="002"/>
  </r>
  <r>
    <s v="FEB-26"/>
    <x v="2"/>
    <s v="79200"/>
    <x v="56"/>
    <m/>
    <s v="UNS Allocation"/>
    <s v="988"/>
    <s v="T&amp;D Equipment C&amp;M Admin"/>
    <x v="0"/>
    <n v="25.81"/>
    <s v="002"/>
  </r>
  <r>
    <s v="JAN-26"/>
    <x v="2"/>
    <s v="79200"/>
    <x v="56"/>
    <m/>
    <s v="UNS Allocation"/>
    <s v="988"/>
    <s v="T&amp;D Equipment C&amp;M Admin"/>
    <x v="0"/>
    <n v="77.430000000000007"/>
    <s v="002"/>
  </r>
  <r>
    <s v="MAR-26"/>
    <x v="2"/>
    <s v="79200"/>
    <x v="56"/>
    <m/>
    <s v="UNS Allocation"/>
    <s v="988"/>
    <s v="T&amp;D Equipment C&amp;M Admin"/>
    <x v="0"/>
    <n v="12.91"/>
    <s v="002"/>
  </r>
  <r>
    <s v="MAY-26"/>
    <x v="2"/>
    <s v="79200"/>
    <x v="56"/>
    <m/>
    <s v="UNS Allocation"/>
    <s v="988"/>
    <s v="T&amp;D Equipment C&amp;M Admin"/>
    <x v="0"/>
    <n v="-56.51"/>
    <s v="002"/>
  </r>
  <r>
    <s v="APR-26"/>
    <x v="2"/>
    <s v="79200"/>
    <x v="56"/>
    <m/>
    <s v="UNS Allocation"/>
    <s v="957"/>
    <s v="Transmission Planning"/>
    <x v="0"/>
    <n v="-11.94"/>
    <s v="002"/>
  </r>
  <r>
    <s v="FEB-26"/>
    <x v="2"/>
    <s v="79200"/>
    <x v="56"/>
    <m/>
    <s v="UNS Allocation"/>
    <s v="957"/>
    <s v="Transmission Planning"/>
    <x v="0"/>
    <n v="-19.260000000000002"/>
    <s v="002"/>
  </r>
  <r>
    <s v="JAN-26"/>
    <x v="2"/>
    <s v="79200"/>
    <x v="56"/>
    <m/>
    <s v="UNS Allocation"/>
    <s v="957"/>
    <s v="Transmission Planning"/>
    <x v="0"/>
    <n v="38.53"/>
    <s v="002"/>
  </r>
  <r>
    <s v="MAR-26"/>
    <x v="2"/>
    <s v="79200"/>
    <x v="56"/>
    <m/>
    <s v="UNS Allocation"/>
    <s v="957"/>
    <s v="Transmission Planning"/>
    <x v="0"/>
    <n v="21.9"/>
    <s v="002"/>
  </r>
  <r>
    <s v="APR-26"/>
    <x v="2"/>
    <s v="79200"/>
    <x v="56"/>
    <m/>
    <s v="UNS Allocation"/>
    <s v="955"/>
    <s v="Resource Planning"/>
    <x v="0"/>
    <n v="468.87"/>
    <s v="002"/>
  </r>
  <r>
    <s v="APR-26"/>
    <x v="2"/>
    <s v="79200"/>
    <x v="56"/>
    <m/>
    <s v="UNS Allocation"/>
    <s v="955"/>
    <s v="Supply Side Planning"/>
    <x v="0"/>
    <n v="-1591.61"/>
    <s v="002"/>
  </r>
  <r>
    <s v="FEB-26"/>
    <x v="2"/>
    <s v="79200"/>
    <x v="56"/>
    <m/>
    <s v="UNS Allocation"/>
    <s v="955"/>
    <s v="Supply Side Planning"/>
    <x v="0"/>
    <n v="2819.88"/>
    <s v="002"/>
  </r>
  <r>
    <s v="JAN-26"/>
    <x v="2"/>
    <s v="79200"/>
    <x v="56"/>
    <m/>
    <s v="UNS Allocation"/>
    <s v="955"/>
    <s v="Supply Side Planning"/>
    <x v="0"/>
    <n v="1195.99"/>
    <s v="002"/>
  </r>
  <r>
    <s v="JUN-26"/>
    <x v="2"/>
    <s v="79200"/>
    <x v="56"/>
    <m/>
    <s v="UNS Allocation"/>
    <s v="955"/>
    <s v="Supply Side Planning"/>
    <x v="0"/>
    <n v="293.38"/>
    <s v="002"/>
  </r>
  <r>
    <s v="MAR-26"/>
    <x v="2"/>
    <s v="79200"/>
    <x v="56"/>
    <m/>
    <s v="UNS Allocation"/>
    <s v="955"/>
    <s v="Supply Side Planning"/>
    <x v="0"/>
    <n v="2875.41"/>
    <s v="002"/>
  </r>
  <r>
    <s v="MAY-26"/>
    <x v="2"/>
    <s v="79200"/>
    <x v="56"/>
    <m/>
    <s v="UNS Allocation"/>
    <s v="955"/>
    <s v="Resource Planning"/>
    <x v="0"/>
    <n v="251.27"/>
    <s v="002"/>
  </r>
  <r>
    <s v="MAY-26"/>
    <x v="2"/>
    <s v="79200"/>
    <x v="56"/>
    <m/>
    <s v="UNS Allocation"/>
    <s v="955"/>
    <s v="Supply Side Planning"/>
    <x v="0"/>
    <n v="428.62"/>
    <s v="002"/>
  </r>
  <r>
    <s v="MAY-26"/>
    <x v="2"/>
    <s v="79200"/>
    <x v="56"/>
    <m/>
    <s v="UNS Allocation"/>
    <s v="955"/>
    <s v="Supply Side Planning"/>
    <x v="1"/>
    <n v="21.97"/>
    <s v="002"/>
  </r>
  <r>
    <s v="APR-26"/>
    <x v="2"/>
    <s v="79200"/>
    <x v="56"/>
    <m/>
    <s v="UNS Allocation"/>
    <s v="947"/>
    <s v="Resource Management"/>
    <x v="0"/>
    <n v="44.51"/>
    <s v="002"/>
  </r>
  <r>
    <s v="FEB-26"/>
    <x v="2"/>
    <s v="79200"/>
    <x v="56"/>
    <m/>
    <s v="UNS Allocation"/>
    <s v="947"/>
    <s v="Resource Management"/>
    <x v="0"/>
    <n v="-29.91"/>
    <s v="002"/>
  </r>
  <r>
    <s v="JAN-26"/>
    <x v="2"/>
    <s v="79200"/>
    <x v="56"/>
    <m/>
    <s v="UNS Allocation"/>
    <s v="947"/>
    <s v="Resource Management"/>
    <x v="0"/>
    <n v="59.81"/>
    <s v="002"/>
  </r>
  <r>
    <s v="MAY-26"/>
    <x v="2"/>
    <s v="79200"/>
    <x v="56"/>
    <m/>
    <s v="UNS Allocation"/>
    <s v="947"/>
    <s v="Resource Management"/>
    <x v="0"/>
    <n v="-25.96"/>
    <s v="002"/>
  </r>
  <r>
    <s v="APR-26"/>
    <x v="2"/>
    <s v="79200"/>
    <x v="56"/>
    <m/>
    <s v="UNS Allocation"/>
    <s v="940"/>
    <s v="Eng, CAO and CRP Admin"/>
    <x v="0"/>
    <n v="5509.48"/>
    <s v="002"/>
  </r>
  <r>
    <s v="APR-26"/>
    <x v="2"/>
    <s v="79200"/>
    <x v="56"/>
    <m/>
    <s v="UNS Allocation"/>
    <s v="940"/>
    <s v="Eng, CAO and CRP Admin"/>
    <x v="1"/>
    <n v="452.74"/>
    <s v="002"/>
  </r>
  <r>
    <s v="FEB-26"/>
    <x v="2"/>
    <s v="79200"/>
    <x v="56"/>
    <m/>
    <s v="UNS Allocation"/>
    <s v="940"/>
    <s v="Eng, CAO and CRP Admin"/>
    <x v="0"/>
    <n v="5202.58"/>
    <s v="002"/>
  </r>
  <r>
    <s v="JAN-26"/>
    <x v="2"/>
    <s v="79200"/>
    <x v="56"/>
    <m/>
    <s v="UNS Allocation"/>
    <s v="940"/>
    <s v="Eng, CAO and CRP Admin"/>
    <x v="0"/>
    <n v="4441.3900000000003"/>
    <s v="002"/>
  </r>
  <r>
    <s v="JUN-26"/>
    <x v="2"/>
    <s v="79200"/>
    <x v="56"/>
    <m/>
    <s v="UNS Allocation"/>
    <s v="940"/>
    <s v="Eng, CAO and CRP Admin"/>
    <x v="0"/>
    <n v="5998.7"/>
    <s v="002"/>
  </r>
  <r>
    <s v="JUN-26"/>
    <x v="2"/>
    <s v="79200"/>
    <x v="56"/>
    <m/>
    <s v="UNS Allocation"/>
    <s v="940"/>
    <s v="Eng, CAO and CRP Admin"/>
    <x v="1"/>
    <n v="810.13"/>
    <s v="002"/>
  </r>
  <r>
    <s v="MAR-26"/>
    <x v="2"/>
    <s v="79200"/>
    <x v="56"/>
    <m/>
    <s v="UNS Allocation"/>
    <s v="940"/>
    <s v="Eng, CAO and CRP Admin"/>
    <x v="0"/>
    <n v="6436.59"/>
    <s v="002"/>
  </r>
  <r>
    <s v="MAR-26"/>
    <x v="2"/>
    <s v="79200"/>
    <x v="56"/>
    <m/>
    <s v="UNS Allocation"/>
    <s v="940"/>
    <s v="Eng, CAO and CRP Admin"/>
    <x v="1"/>
    <n v="128.63999999999999"/>
    <s v="002"/>
  </r>
  <r>
    <s v="MAY-26"/>
    <x v="2"/>
    <s v="79200"/>
    <x v="56"/>
    <m/>
    <s v="UNS Allocation"/>
    <s v="940"/>
    <s v="Eng, CAO and CRP Admin"/>
    <x v="0"/>
    <n v="6516.99"/>
    <s v="002"/>
  </r>
  <r>
    <s v="MAY-26"/>
    <x v="2"/>
    <s v="79200"/>
    <x v="56"/>
    <m/>
    <s v="UNS Allocation"/>
    <s v="940"/>
    <s v="Eng, CAO and CRP Admin"/>
    <x v="1"/>
    <n v="10.42"/>
    <s v="002"/>
  </r>
  <r>
    <s v="FEB-26"/>
    <x v="2"/>
    <s v="79200"/>
    <x v="56"/>
    <m/>
    <s v="UNS Allocation"/>
    <s v="936"/>
    <s v="Operations Excellence"/>
    <x v="0"/>
    <n v="29.44"/>
    <s v="002"/>
  </r>
  <r>
    <s v="JAN-26"/>
    <x v="2"/>
    <s v="79200"/>
    <x v="56"/>
    <m/>
    <s v="UNS Allocation"/>
    <s v="936"/>
    <s v="Operations Excellence"/>
    <x v="0"/>
    <n v="8.83"/>
    <s v="002"/>
  </r>
  <r>
    <s v="MAR-26"/>
    <x v="2"/>
    <s v="79200"/>
    <x v="56"/>
    <m/>
    <s v="UNS Allocation"/>
    <s v="936"/>
    <s v="Operations Excellence"/>
    <x v="0"/>
    <n v="-7.36"/>
    <s v="002"/>
  </r>
  <r>
    <s v="APR-26"/>
    <x v="2"/>
    <s v="79200"/>
    <x v="56"/>
    <m/>
    <s v="UNS Allocation"/>
    <s v="927"/>
    <s v="Maint, Trans and Trouble"/>
    <x v="0"/>
    <n v="28.26"/>
    <s v="002"/>
  </r>
  <r>
    <s v="MAR-26"/>
    <x v="2"/>
    <s v="79200"/>
    <x v="56"/>
    <m/>
    <s v="UNS Allocation"/>
    <s v="861"/>
    <s v="Procuremnt/Contr Svc"/>
    <x v="0"/>
    <n v="9.2200000000000006"/>
    <s v="002"/>
  </r>
  <r>
    <s v="APR-26"/>
    <x v="2"/>
    <s v="79200"/>
    <x v="56"/>
    <m/>
    <s v="UNS Allocation"/>
    <s v="805"/>
    <s v="Corp Environmental Services"/>
    <x v="0"/>
    <n v="895.02"/>
    <s v="002"/>
  </r>
  <r>
    <s v="APR-26"/>
    <x v="2"/>
    <s v="79200"/>
    <x v="56"/>
    <m/>
    <s v="UNS Allocation"/>
    <s v="805"/>
    <s v="Corp Environmental Services"/>
    <x v="1"/>
    <n v="150.69"/>
    <s v="002"/>
  </r>
  <r>
    <s v="FEB-26"/>
    <x v="2"/>
    <s v="79200"/>
    <x v="56"/>
    <m/>
    <s v="UNS Allocation"/>
    <s v="805"/>
    <s v="Corp Environmental Services"/>
    <x v="0"/>
    <n v="1877.72"/>
    <s v="002"/>
  </r>
  <r>
    <s v="FEB-26"/>
    <x v="2"/>
    <s v="79200"/>
    <x v="56"/>
    <m/>
    <s v="UNS Allocation"/>
    <s v="805"/>
    <s v="Corp Environmental Services"/>
    <x v="1"/>
    <n v="321.52999999999997"/>
    <s v="002"/>
  </r>
  <r>
    <s v="JAN-26"/>
    <x v="2"/>
    <s v="79200"/>
    <x v="56"/>
    <m/>
    <s v="UNS Allocation"/>
    <s v="805"/>
    <s v="Corp Environmental Services"/>
    <x v="0"/>
    <n v="2550.7800000000002"/>
    <s v="002"/>
  </r>
  <r>
    <s v="JAN-26"/>
    <x v="2"/>
    <s v="79200"/>
    <x v="56"/>
    <m/>
    <s v="UNS Allocation"/>
    <s v="805"/>
    <s v="Corp Environmental Services"/>
    <x v="1"/>
    <n v="1.53"/>
    <s v="002"/>
  </r>
  <r>
    <s v="JUN-26"/>
    <x v="2"/>
    <s v="79200"/>
    <x v="56"/>
    <m/>
    <s v="UNS Allocation"/>
    <s v="805"/>
    <s v="Corp Environmental Services"/>
    <x v="0"/>
    <n v="2731.04"/>
    <s v="002"/>
  </r>
  <r>
    <s v="JUN-26"/>
    <x v="2"/>
    <s v="79200"/>
    <x v="56"/>
    <m/>
    <s v="UNS Allocation"/>
    <s v="805"/>
    <s v="Corp Environmental Services"/>
    <x v="1"/>
    <n v="181.72"/>
    <s v="002"/>
  </r>
  <r>
    <s v="MAR-26"/>
    <x v="2"/>
    <s v="79200"/>
    <x v="56"/>
    <m/>
    <s v="UNS Allocation"/>
    <s v="805"/>
    <s v="Corp Environmental Services"/>
    <x v="0"/>
    <n v="3969.44"/>
    <s v="002"/>
  </r>
  <r>
    <s v="MAR-26"/>
    <x v="2"/>
    <s v="79200"/>
    <x v="56"/>
    <m/>
    <s v="UNS Allocation"/>
    <s v="805"/>
    <s v="Corp Environmental Services"/>
    <x v="1"/>
    <n v="339.23"/>
    <s v="002"/>
  </r>
  <r>
    <s v="MAY-26"/>
    <x v="2"/>
    <s v="79200"/>
    <x v="56"/>
    <m/>
    <s v="UNS Allocation"/>
    <s v="805"/>
    <s v="Corp Environmental Services"/>
    <x v="0"/>
    <n v="2725.76"/>
    <s v="002"/>
  </r>
  <r>
    <s v="MAY-26"/>
    <x v="2"/>
    <s v="79200"/>
    <x v="56"/>
    <m/>
    <s v="UNS Allocation"/>
    <s v="805"/>
    <s v="Corp Environmental Services"/>
    <x v="1"/>
    <n v="72.95"/>
    <s v="002"/>
  </r>
  <r>
    <s v="APR-26"/>
    <x v="2"/>
    <s v="79200"/>
    <x v="56"/>
    <m/>
    <s v="UNS Allocation"/>
    <s v="681"/>
    <s v="SPG Coal Handling"/>
    <x v="0"/>
    <n v="108.84"/>
    <s v="002"/>
  </r>
  <r>
    <s v="APR-26"/>
    <x v="2"/>
    <s v="79200"/>
    <x v="56"/>
    <m/>
    <s v="UNS Allocation"/>
    <s v="681"/>
    <s v="SPG Coal Handling"/>
    <x v="1"/>
    <n v="27.77"/>
    <s v="002"/>
  </r>
  <r>
    <s v="APR-26"/>
    <x v="2"/>
    <s v="79200"/>
    <x v="56"/>
    <m/>
    <s v="UNS Allocation"/>
    <s v="680"/>
    <s v="SPG Work Management &amp; Planning"/>
    <x v="0"/>
    <n v="107.58"/>
    <s v="002"/>
  </r>
  <r>
    <s v="APR-26"/>
    <x v="2"/>
    <s v="79200"/>
    <x v="56"/>
    <m/>
    <s v="UNS Allocation"/>
    <s v="680"/>
    <s v="SPG Work Management &amp; Planning"/>
    <x v="1"/>
    <n v="38.049999999999997"/>
    <s v="002"/>
  </r>
  <r>
    <s v="APR-26"/>
    <x v="2"/>
    <s v="79200"/>
    <x v="56"/>
    <m/>
    <s v="UNS Allocation"/>
    <s v="667"/>
    <s v="SPG Operations 3&amp;4"/>
    <x v="1"/>
    <n v="35.54"/>
    <s v="002"/>
  </r>
  <r>
    <s v="APR-26"/>
    <x v="2"/>
    <s v="79200"/>
    <x v="56"/>
    <m/>
    <s v="UNS Allocation"/>
    <s v="665"/>
    <s v="SPG Operations 1&amp;2"/>
    <x v="1"/>
    <n v="168.51"/>
    <s v="002"/>
  </r>
  <r>
    <s v="MAY-26"/>
    <x v="2"/>
    <s v="79200"/>
    <x v="56"/>
    <m/>
    <s v="UNS Allocation"/>
    <s v="665"/>
    <s v="SPG Operations 1&amp;2"/>
    <x v="1"/>
    <n v="31.93"/>
    <s v="002"/>
  </r>
  <r>
    <s v="APR-26"/>
    <x v="2"/>
    <s v="79200"/>
    <x v="56"/>
    <m/>
    <s v="UNS Allocation"/>
    <s v="650"/>
    <s v="SPG Plant Manager"/>
    <x v="0"/>
    <n v="38.520000000000003"/>
    <s v="002"/>
  </r>
  <r>
    <s v="FEB-26"/>
    <x v="2"/>
    <s v="79200"/>
    <x v="56"/>
    <m/>
    <s v="UNS Allocation"/>
    <s v="650"/>
    <s v="SPG Plant Manager"/>
    <x v="0"/>
    <n v="6.63"/>
    <s v="002"/>
  </r>
  <r>
    <s v="JAN-26"/>
    <x v="2"/>
    <s v="79200"/>
    <x v="56"/>
    <m/>
    <s v="UNS Allocation"/>
    <s v="650"/>
    <s v="SPG Plant Manager"/>
    <x v="0"/>
    <n v="121.99"/>
    <s v="002"/>
  </r>
  <r>
    <s v="JUN-26"/>
    <x v="2"/>
    <s v="79200"/>
    <x v="56"/>
    <m/>
    <s v="UNS Allocation"/>
    <s v="650"/>
    <s v="SPG Plant Manager"/>
    <x v="0"/>
    <n v="120.45"/>
    <s v="002"/>
  </r>
  <r>
    <s v="MAR-26"/>
    <x v="2"/>
    <s v="79200"/>
    <x v="56"/>
    <m/>
    <s v="UNS Allocation"/>
    <s v="650"/>
    <s v="SPG Plant Manager"/>
    <x v="0"/>
    <n v="17.010000000000002"/>
    <s v="002"/>
  </r>
  <r>
    <s v="MAY-26"/>
    <x v="2"/>
    <s v="79200"/>
    <x v="56"/>
    <m/>
    <s v="UNS Allocation"/>
    <s v="650"/>
    <s v="SPG Plant Manager"/>
    <x v="0"/>
    <n v="6.88"/>
    <s v="002"/>
  </r>
  <r>
    <s v="FEB-26"/>
    <x v="2"/>
    <s v="79200"/>
    <x v="56"/>
    <m/>
    <s v="UNS Allocation"/>
    <s v="593"/>
    <s v="UNSG Gas Operations Mgmt"/>
    <x v="0"/>
    <n v="118.23"/>
    <s v="032"/>
  </r>
  <r>
    <s v="JAN-26"/>
    <x v="2"/>
    <s v="79200"/>
    <x v="56"/>
    <m/>
    <s v="UNS Allocation"/>
    <s v="593"/>
    <s v="UNSG Gas Operations Mgmt"/>
    <x v="0"/>
    <n v="-29.56"/>
    <s v="032"/>
  </r>
  <r>
    <s v="MAR-26"/>
    <x v="2"/>
    <s v="79200"/>
    <x v="56"/>
    <m/>
    <s v="UNS Allocation"/>
    <s v="593"/>
    <s v="UNSG Gas Operations Mgmt"/>
    <x v="0"/>
    <n v="-46.45"/>
    <s v="032"/>
  </r>
  <r>
    <s v="FEB-26"/>
    <x v="2"/>
    <s v="79200"/>
    <x v="56"/>
    <m/>
    <s v="UNS Allocation"/>
    <s v="582"/>
    <s v="UNSG AZ Gas DOT Compliance"/>
    <x v="0"/>
    <n v="52.78"/>
    <s v="032"/>
  </r>
  <r>
    <s v="JAN-26"/>
    <x v="2"/>
    <s v="79200"/>
    <x v="56"/>
    <m/>
    <s v="UNS Allocation"/>
    <s v="582"/>
    <s v="UNSG AZ Gas DOT Compliance"/>
    <x v="0"/>
    <n v="42.23"/>
    <s v="032"/>
  </r>
  <r>
    <s v="MAR-26"/>
    <x v="2"/>
    <s v="79200"/>
    <x v="56"/>
    <m/>
    <s v="UNS Allocation"/>
    <s v="582"/>
    <s v="UNSG AZ Gas DOT Compliance"/>
    <x v="0"/>
    <n v="-13.2"/>
    <s v="032"/>
  </r>
  <r>
    <s v="FEB-26"/>
    <x v="2"/>
    <s v="79200"/>
    <x v="56"/>
    <m/>
    <s v="UNS Allocation"/>
    <s v="567"/>
    <s v="UNSG KGM Dist Gas Ops Mgmt"/>
    <x v="0"/>
    <n v="-99.19"/>
    <s v="032"/>
  </r>
  <r>
    <s v="JAN-26"/>
    <x v="2"/>
    <s v="79200"/>
    <x v="56"/>
    <m/>
    <s v="UNS Allocation"/>
    <s v="567"/>
    <s v="UNSG KGM Dist Gas Ops Mgmt"/>
    <x v="0"/>
    <n v="198.38"/>
    <s v="032"/>
  </r>
  <r>
    <s v="MAR-26"/>
    <x v="2"/>
    <s v="79200"/>
    <x v="56"/>
    <m/>
    <s v="UNS Allocation"/>
    <s v="567"/>
    <s v="UNSG KGM Dist Gas Ops Mgmt"/>
    <x v="0"/>
    <n v="16.53"/>
    <s v="032"/>
  </r>
  <r>
    <s v="MAY-26"/>
    <x v="2"/>
    <s v="79200"/>
    <x v="56"/>
    <m/>
    <s v="UNS Allocation"/>
    <s v="563"/>
    <s v="UNSG Verde Valley Gas Ops Mgt"/>
    <x v="1"/>
    <n v="29.22"/>
    <s v="032"/>
  </r>
  <r>
    <s v="APR-26"/>
    <x v="2"/>
    <s v="79200"/>
    <x v="56"/>
    <m/>
    <s v="UNS Allocation"/>
    <s v="562"/>
    <s v="UNSG Prescott Gas Field Serv"/>
    <x v="0"/>
    <n v="47.18"/>
    <s v="032"/>
  </r>
  <r>
    <s v="APR-26"/>
    <x v="2"/>
    <s v="79200"/>
    <x v="56"/>
    <m/>
    <s v="UNS Allocation"/>
    <s v="561"/>
    <s v="UNSG Prescott Gas Const"/>
    <x v="0"/>
    <n v="74.260000000000005"/>
    <s v="032"/>
  </r>
  <r>
    <s v="APR-26"/>
    <x v="2"/>
    <s v="79200"/>
    <x v="56"/>
    <m/>
    <s v="UNS Allocation"/>
    <s v="560"/>
    <s v="UNSG Prescott Gas Ops Mgmt"/>
    <x v="0"/>
    <n v="70.59"/>
    <s v="032"/>
  </r>
  <r>
    <s v="APR-26"/>
    <x v="2"/>
    <s v="79200"/>
    <x v="56"/>
    <m/>
    <s v="UNS Allocation"/>
    <s v="560"/>
    <s v="UNSG Prescott Gas Ops Mgmt"/>
    <x v="1"/>
    <n v="15.18"/>
    <s v="032"/>
  </r>
  <r>
    <s v="FEB-26"/>
    <x v="2"/>
    <s v="79200"/>
    <x v="56"/>
    <m/>
    <s v="UNS Allocation"/>
    <s v="560"/>
    <s v="UNSG Prescott Gas Ops Mgmt"/>
    <x v="0"/>
    <n v="-68.3"/>
    <s v="032"/>
  </r>
  <r>
    <s v="JAN-26"/>
    <x v="2"/>
    <s v="79200"/>
    <x v="56"/>
    <m/>
    <s v="UNS Allocation"/>
    <s v="560"/>
    <s v="UNSG Prescott Gas Ops Mgmt"/>
    <x v="0"/>
    <n v="136.6"/>
    <s v="032"/>
  </r>
  <r>
    <s v="JAN-26"/>
    <x v="2"/>
    <s v="79200"/>
    <x v="56"/>
    <m/>
    <s v="UNS Allocation"/>
    <s v="560"/>
    <s v="UNSG Prescott Gas Ops Mgmt"/>
    <x v="1"/>
    <n v="17.440000000000001"/>
    <s v="032"/>
  </r>
  <r>
    <s v="JUN-26"/>
    <x v="2"/>
    <s v="79200"/>
    <x v="56"/>
    <m/>
    <s v="UNS Allocation"/>
    <s v="560"/>
    <s v="UNSG Prescott Gas Ops Mgmt"/>
    <x v="1"/>
    <n v="45.76"/>
    <s v="032"/>
  </r>
  <r>
    <s v="MAR-26"/>
    <x v="2"/>
    <s v="79200"/>
    <x v="56"/>
    <m/>
    <s v="UNS Allocation"/>
    <s v="560"/>
    <s v="UNSG Prescott Gas Ops Mgmt"/>
    <x v="0"/>
    <n v="17.07"/>
    <s v="032"/>
  </r>
  <r>
    <s v="FEB-26"/>
    <x v="2"/>
    <s v="79200"/>
    <x v="56"/>
    <m/>
    <s v="UNS Allocation"/>
    <s v="559"/>
    <s v="UNSG Show Low Gas Const"/>
    <x v="0"/>
    <n v="-71.75"/>
    <s v="032"/>
  </r>
  <r>
    <s v="JAN-26"/>
    <x v="2"/>
    <s v="79200"/>
    <x v="56"/>
    <m/>
    <s v="UNS Allocation"/>
    <s v="559"/>
    <s v="UNSG Show Low Gas Const"/>
    <x v="0"/>
    <n v="143.5"/>
    <s v="032"/>
  </r>
  <r>
    <s v="APR-26"/>
    <x v="2"/>
    <s v="79200"/>
    <x v="56"/>
    <m/>
    <s v="UNS Allocation"/>
    <s v="557"/>
    <s v="UNSG Flagstaff Gas Const"/>
    <x v="0"/>
    <n v="143.37"/>
    <s v="032"/>
  </r>
  <r>
    <s v="MAY-26"/>
    <x v="2"/>
    <s v="79200"/>
    <x v="56"/>
    <m/>
    <s v="UNS Allocation"/>
    <s v="557"/>
    <s v="UNSG Flagstaff Gas Const"/>
    <x v="0"/>
    <n v="-19.77"/>
    <s v="032"/>
  </r>
  <r>
    <s v="APR-26"/>
    <x v="2"/>
    <s v="79200"/>
    <x v="56"/>
    <m/>
    <s v="UNS Allocation"/>
    <s v="555"/>
    <s v="UNSG Show Low Gas Ops Mgmt"/>
    <x v="1"/>
    <n v="24.96"/>
    <s v="032"/>
  </r>
  <r>
    <s v="JAN-26"/>
    <x v="2"/>
    <s v="79200"/>
    <x v="56"/>
    <m/>
    <s v="UNS Allocation"/>
    <s v="555"/>
    <s v="UNSG Show Low Gas Ops Mgmt"/>
    <x v="1"/>
    <n v="19.29"/>
    <s v="032"/>
  </r>
  <r>
    <s v="APR-26"/>
    <x v="2"/>
    <s v="79200"/>
    <x v="56"/>
    <m/>
    <s v="UNS Allocation"/>
    <s v="554"/>
    <s v="UNSG Flagstaff Gas Field Serv"/>
    <x v="0"/>
    <n v="24.83"/>
    <s v="032"/>
  </r>
  <r>
    <s v="APR-26"/>
    <x v="2"/>
    <s v="79200"/>
    <x v="56"/>
    <m/>
    <s v="UNS Allocation"/>
    <s v="553"/>
    <s v="UNSG Flagstaff Gas Ops Mgmt"/>
    <x v="0"/>
    <n v="31.84"/>
    <s v="032"/>
  </r>
  <r>
    <s v="FEB-26"/>
    <x v="2"/>
    <s v="79200"/>
    <x v="56"/>
    <m/>
    <s v="UNS Allocation"/>
    <s v="553"/>
    <s v="UNSG Flagstaff Gas Ops Mgmt"/>
    <x v="0"/>
    <n v="-92.29"/>
    <s v="032"/>
  </r>
  <r>
    <s v="JAN-26"/>
    <x v="2"/>
    <s v="79200"/>
    <x v="56"/>
    <m/>
    <s v="UNS Allocation"/>
    <s v="553"/>
    <s v="UNSG Flagstaff Gas Ops Mgmt"/>
    <x v="0"/>
    <n v="184.57"/>
    <s v="032"/>
  </r>
  <r>
    <s v="JAN-26"/>
    <x v="2"/>
    <s v="79200"/>
    <x v="56"/>
    <m/>
    <s v="UNS Allocation"/>
    <s v="553"/>
    <s v="UNSG Flagstaff Gas Ops Mgmt"/>
    <x v="1"/>
    <n v="25"/>
    <s v="032"/>
  </r>
  <r>
    <s v="MAR-26"/>
    <x v="2"/>
    <s v="79200"/>
    <x v="56"/>
    <m/>
    <s v="UNS Allocation"/>
    <s v="553"/>
    <s v="UNSG Flagstaff Gas Ops Mgmt"/>
    <x v="0"/>
    <n v="23.07"/>
    <s v="032"/>
  </r>
  <r>
    <s v="APR-26"/>
    <x v="2"/>
    <s v="79200"/>
    <x v="56"/>
    <m/>
    <s v="UNS Allocation"/>
    <s v="550"/>
    <s v="UNSG Arizona Gas Admin"/>
    <x v="0"/>
    <n v="85.44"/>
    <s v="032"/>
  </r>
  <r>
    <s v="APR-26"/>
    <x v="2"/>
    <s v="79200"/>
    <x v="56"/>
    <m/>
    <s v="UNS Allocation"/>
    <s v="550"/>
    <s v="UNSG Arizona Gas Admin"/>
    <x v="1"/>
    <n v="23.92"/>
    <s v="032"/>
  </r>
  <r>
    <s v="FEB-26"/>
    <x v="2"/>
    <s v="79200"/>
    <x v="56"/>
    <m/>
    <s v="UNS Allocation"/>
    <s v="550"/>
    <s v="UNSG Arizona Gas Admin"/>
    <x v="0"/>
    <n v="-90.16"/>
    <s v="032"/>
  </r>
  <r>
    <s v="JAN-26"/>
    <x v="2"/>
    <s v="79200"/>
    <x v="56"/>
    <m/>
    <s v="UNS Allocation"/>
    <s v="550"/>
    <s v="UNSG Arizona Gas Admin"/>
    <x v="0"/>
    <n v="241.63"/>
    <s v="032"/>
  </r>
  <r>
    <s v="JAN-26"/>
    <x v="2"/>
    <s v="79200"/>
    <x v="56"/>
    <m/>
    <s v="UNS Allocation"/>
    <s v="550"/>
    <s v="UNSG Arizona Gas Admin"/>
    <x v="1"/>
    <n v="43.96"/>
    <s v="032"/>
  </r>
  <r>
    <s v="MAR-26"/>
    <x v="2"/>
    <s v="79200"/>
    <x v="56"/>
    <m/>
    <s v="UNS Allocation"/>
    <s v="550"/>
    <s v="UNSG Arizona Gas Admin"/>
    <x v="0"/>
    <n v="79.69"/>
    <s v="032"/>
  </r>
  <r>
    <s v="APR-26"/>
    <x v="2"/>
    <s v="79200"/>
    <x v="56"/>
    <m/>
    <s v="UNS Allocation"/>
    <s v="515"/>
    <s v="UNSE Kingman Electric Eng"/>
    <x v="1"/>
    <n v="35.9"/>
    <s v="033"/>
  </r>
  <r>
    <s v="APR-26"/>
    <x v="2"/>
    <s v="79200"/>
    <x v="56"/>
    <m/>
    <s v="UNS Allocation"/>
    <s v="513"/>
    <s v="UNSE Mohave Electric Ops Mgmt"/>
    <x v="0"/>
    <n v="83.12"/>
    <s v="033"/>
  </r>
  <r>
    <s v="APR-26"/>
    <x v="2"/>
    <s v="79200"/>
    <x v="56"/>
    <m/>
    <s v="UNS Allocation"/>
    <s v="513"/>
    <s v="UNSE Mohave Electric Ops Mgmt"/>
    <x v="1"/>
    <n v="32.119999999999997"/>
    <s v="033"/>
  </r>
  <r>
    <s v="APR-26"/>
    <x v="2"/>
    <s v="79200"/>
    <x v="56"/>
    <m/>
    <s v="UNS Allocation"/>
    <s v="510"/>
    <s v="Gila, Luna &amp; Renewable Admin"/>
    <x v="1"/>
    <n v="36.96"/>
    <s v="002"/>
  </r>
  <r>
    <s v="FEB-26"/>
    <x v="2"/>
    <s v="79200"/>
    <x v="56"/>
    <m/>
    <s v="UNS Allocation"/>
    <s v="502"/>
    <s v="ER Environmental"/>
    <x v="0"/>
    <n v="93.39"/>
    <s v="002"/>
  </r>
  <r>
    <s v="JAN-26"/>
    <x v="2"/>
    <s v="79200"/>
    <x v="56"/>
    <m/>
    <s v="UNS Allocation"/>
    <s v="502"/>
    <s v="ER Environmental"/>
    <x v="0"/>
    <n v="16.98"/>
    <s v="002"/>
  </r>
  <r>
    <s v="MAR-26"/>
    <x v="2"/>
    <s v="79200"/>
    <x v="56"/>
    <m/>
    <s v="UNS Allocation"/>
    <s v="502"/>
    <s v="ER Environmental"/>
    <x v="0"/>
    <n v="-42.45"/>
    <s v="002"/>
  </r>
  <r>
    <s v="MAY-26"/>
    <x v="2"/>
    <s v="79200"/>
    <x v="56"/>
    <m/>
    <s v="UNS Allocation"/>
    <s v="416"/>
    <s v="TPP Engineering"/>
    <x v="0"/>
    <n v="83.44"/>
    <s v="002"/>
  </r>
  <r>
    <s v="APR-26"/>
    <x v="2"/>
    <s v="79200"/>
    <x v="56"/>
    <m/>
    <s v="UNS Allocation"/>
    <s v="414"/>
    <s v="TPP Admin"/>
    <x v="0"/>
    <n v="31.31"/>
    <s v="002"/>
  </r>
  <r>
    <s v="FEB-26"/>
    <x v="2"/>
    <s v="79200"/>
    <x v="56"/>
    <m/>
    <s v="UNS Allocation"/>
    <s v="414"/>
    <s v="TPP Admin"/>
    <x v="0"/>
    <n v="58.68"/>
    <s v="002"/>
  </r>
  <r>
    <s v="JAN-26"/>
    <x v="2"/>
    <s v="79200"/>
    <x v="56"/>
    <m/>
    <s v="UNS Allocation"/>
    <s v="414"/>
    <s v="TPP Admin"/>
    <x v="0"/>
    <n v="137.47999999999999"/>
    <s v="002"/>
  </r>
  <r>
    <s v="MAR-26"/>
    <x v="2"/>
    <s v="79200"/>
    <x v="56"/>
    <m/>
    <s v="UNS Allocation"/>
    <s v="414"/>
    <s v="TPP Admin"/>
    <x v="0"/>
    <n v="49.02"/>
    <s v="002"/>
  </r>
  <r>
    <s v="MAY-26"/>
    <x v="2"/>
    <s v="79200"/>
    <x v="56"/>
    <m/>
    <s v="UNS Allocation"/>
    <s v="414"/>
    <s v="TPP Admin"/>
    <x v="0"/>
    <n v="-36.53"/>
    <s v="002"/>
  </r>
  <r>
    <s v="APR-26"/>
    <x v="2"/>
    <s v="79200"/>
    <x v="56"/>
    <m/>
    <s v="UNS Allocation"/>
    <s v="400"/>
    <s v="Capital Resources"/>
    <x v="0"/>
    <n v="110.29"/>
    <s v="002"/>
  </r>
  <r>
    <s v="FEB-26"/>
    <x v="2"/>
    <s v="79200"/>
    <x v="56"/>
    <m/>
    <s v="UNS Allocation"/>
    <s v="400"/>
    <s v="Capital Resources"/>
    <x v="0"/>
    <n v="69.510000000000005"/>
    <s v="002"/>
  </r>
  <r>
    <s v="JAN-26"/>
    <x v="2"/>
    <s v="79200"/>
    <x v="56"/>
    <m/>
    <s v="UNS Allocation"/>
    <s v="400"/>
    <s v="Capital Resources"/>
    <x v="0"/>
    <n v="10.31"/>
    <s v="002"/>
  </r>
  <r>
    <s v="MAR-26"/>
    <x v="2"/>
    <s v="79200"/>
    <x v="56"/>
    <m/>
    <s v="UNS Allocation"/>
    <s v="400"/>
    <s v="Capital Resources"/>
    <x v="0"/>
    <n v="-20.97"/>
    <s v="002"/>
  </r>
  <r>
    <s v="MAY-26"/>
    <x v="2"/>
    <s v="79200"/>
    <x v="56"/>
    <m/>
    <s v="UNS Allocation"/>
    <s v="400"/>
    <s v="Capital Resources"/>
    <x v="0"/>
    <n v="-40.33"/>
    <s v="002"/>
  </r>
  <r>
    <s v="APR-26"/>
    <x v="2"/>
    <s v="79200"/>
    <x v="56"/>
    <m/>
    <s v="UNS Allocation"/>
    <s v="386"/>
    <s v="Regulatory Services"/>
    <x v="0"/>
    <n v="-1779.61"/>
    <s v="002"/>
  </r>
  <r>
    <s v="APR-26"/>
    <x v="2"/>
    <s v="79200"/>
    <x v="56"/>
    <m/>
    <s v="UNS Allocation"/>
    <s v="386"/>
    <s v="Regulatory Services"/>
    <x v="1"/>
    <n v="34.89"/>
    <s v="002"/>
  </r>
  <r>
    <s v="FEB-26"/>
    <x v="2"/>
    <s v="79200"/>
    <x v="56"/>
    <m/>
    <s v="UNS Allocation"/>
    <s v="386"/>
    <s v="Regulatory Services"/>
    <x v="0"/>
    <n v="2817.72"/>
    <s v="002"/>
  </r>
  <r>
    <s v="JAN-26"/>
    <x v="2"/>
    <s v="79200"/>
    <x v="56"/>
    <m/>
    <s v="UNS Allocation"/>
    <s v="386"/>
    <s v="Regulatory Services"/>
    <x v="0"/>
    <n v="1995.66"/>
    <s v="002"/>
  </r>
  <r>
    <s v="JUN-26"/>
    <x v="2"/>
    <s v="79200"/>
    <x v="56"/>
    <m/>
    <s v="UNS Allocation"/>
    <s v="386"/>
    <s v="Regulatory Services"/>
    <x v="1"/>
    <n v="25.57"/>
    <s v="002"/>
  </r>
  <r>
    <s v="MAR-26"/>
    <x v="2"/>
    <s v="79200"/>
    <x v="56"/>
    <m/>
    <s v="UNS Allocation"/>
    <s v="386"/>
    <s v="Regulatory Services"/>
    <x v="0"/>
    <n v="3040.17"/>
    <s v="002"/>
  </r>
  <r>
    <s v="APR-26"/>
    <x v="2"/>
    <s v="79200"/>
    <x v="56"/>
    <m/>
    <s v="UNS Allocation"/>
    <s v="385"/>
    <s v="Energy Programs"/>
    <x v="0"/>
    <n v="72.27"/>
    <s v="002"/>
  </r>
  <r>
    <s v="FEB-26"/>
    <x v="2"/>
    <s v="79200"/>
    <x v="56"/>
    <m/>
    <s v="UNS Allocation"/>
    <s v="385"/>
    <s v="Energy Programs"/>
    <x v="0"/>
    <n v="115.7"/>
    <s v="002"/>
  </r>
  <r>
    <s v="JAN-26"/>
    <x v="2"/>
    <s v="79200"/>
    <x v="56"/>
    <m/>
    <s v="UNS Allocation"/>
    <s v="385"/>
    <s v="Energy Programs"/>
    <x v="0"/>
    <n v="202.62"/>
    <s v="002"/>
  </r>
  <r>
    <s v="JUN-26"/>
    <x v="2"/>
    <s v="79200"/>
    <x v="56"/>
    <m/>
    <s v="UNS Allocation"/>
    <s v="385"/>
    <s v="Energy Programs"/>
    <x v="0"/>
    <n v="170.35"/>
    <s v="002"/>
  </r>
  <r>
    <s v="MAR-26"/>
    <x v="2"/>
    <s v="79200"/>
    <x v="56"/>
    <m/>
    <s v="UNS Allocation"/>
    <s v="385"/>
    <s v="Energy Programs"/>
    <x v="0"/>
    <n v="260.83"/>
    <s v="002"/>
  </r>
  <r>
    <s v="MAY-26"/>
    <x v="2"/>
    <s v="79200"/>
    <x v="56"/>
    <m/>
    <s v="UNS Allocation"/>
    <s v="385"/>
    <s v="Energy Programs"/>
    <x v="0"/>
    <n v="234.17"/>
    <s v="002"/>
  </r>
  <r>
    <s v="APR-26"/>
    <x v="2"/>
    <s v="79200"/>
    <x v="56"/>
    <m/>
    <s v="UNS Allocation"/>
    <s v="383"/>
    <s v="Renewables Development"/>
    <x v="1"/>
    <n v="80.36"/>
    <s v="002"/>
  </r>
  <r>
    <s v="APR-26"/>
    <x v="2"/>
    <s v="79200"/>
    <x v="56"/>
    <m/>
    <s v="UNS Allocation"/>
    <s v="383"/>
    <s v="SC&amp;R Trans &amp; CES Admin"/>
    <x v="0"/>
    <n v="3445.51"/>
    <s v="002"/>
  </r>
  <r>
    <s v="FEB-26"/>
    <x v="2"/>
    <s v="79200"/>
    <x v="56"/>
    <m/>
    <s v="UNS Allocation"/>
    <s v="383"/>
    <s v="SC&amp;R Trans &amp; CES Admin"/>
    <x v="0"/>
    <n v="2288.0300000000002"/>
    <s v="002"/>
  </r>
  <r>
    <s v="JAN-26"/>
    <x v="2"/>
    <s v="79200"/>
    <x v="56"/>
    <m/>
    <s v="UNS Allocation"/>
    <s v="383"/>
    <s v="SC&amp;R Trans &amp; CES Admin"/>
    <x v="0"/>
    <n v="2315.96"/>
    <s v="002"/>
  </r>
  <r>
    <s v="JUN-26"/>
    <x v="2"/>
    <s v="79200"/>
    <x v="56"/>
    <m/>
    <s v="UNS Allocation"/>
    <s v="383"/>
    <s v="SC&amp;R Trans &amp; CES Admin"/>
    <x v="0"/>
    <n v="1830.42"/>
    <s v="002"/>
  </r>
  <r>
    <s v="JUN-26"/>
    <x v="2"/>
    <s v="79200"/>
    <x v="56"/>
    <m/>
    <s v="UNS Allocation"/>
    <s v="383"/>
    <s v="SC&amp;R Trans &amp; CES Admin"/>
    <x v="1"/>
    <n v="82.68"/>
    <s v="002"/>
  </r>
  <r>
    <s v="MAR-26"/>
    <x v="2"/>
    <s v="79200"/>
    <x v="56"/>
    <m/>
    <s v="UNS Allocation"/>
    <s v="383"/>
    <s v="SC&amp;R Trans &amp; CES Admin"/>
    <x v="0"/>
    <n v="2207.27"/>
    <s v="002"/>
  </r>
  <r>
    <s v="MAY-26"/>
    <x v="2"/>
    <s v="79200"/>
    <x v="56"/>
    <m/>
    <s v="UNS Allocation"/>
    <s v="383"/>
    <s v="SC&amp;R Trans &amp; CES Admin"/>
    <x v="0"/>
    <n v="2691.8"/>
    <s v="002"/>
  </r>
  <r>
    <s v="MAY-26"/>
    <x v="2"/>
    <s v="79200"/>
    <x v="56"/>
    <m/>
    <s v="UNS Allocation"/>
    <s v="383"/>
    <s v="SC&amp;R Trans &amp; CES Admin"/>
    <x v="1"/>
    <n v="249.88"/>
    <s v="002"/>
  </r>
  <r>
    <s v="APR-26"/>
    <x v="2"/>
    <s v="79200"/>
    <x v="56"/>
    <m/>
    <s v="UNS Allocation"/>
    <s v="381"/>
    <s v="Rates"/>
    <x v="0"/>
    <n v="8904.4699999999993"/>
    <s v="002"/>
  </r>
  <r>
    <s v="FEB-26"/>
    <x v="2"/>
    <s v="79200"/>
    <x v="56"/>
    <m/>
    <s v="UNS Allocation"/>
    <s v="381"/>
    <s v="Rates"/>
    <x v="0"/>
    <n v="5844.15"/>
    <s v="002"/>
  </r>
  <r>
    <s v="FEB-26"/>
    <x v="2"/>
    <s v="79200"/>
    <x v="56"/>
    <m/>
    <s v="UNS Allocation"/>
    <s v="381"/>
    <s v="Rates"/>
    <x v="1"/>
    <n v="29.98"/>
    <s v="002"/>
  </r>
  <r>
    <s v="JAN-26"/>
    <x v="2"/>
    <s v="79200"/>
    <x v="56"/>
    <m/>
    <s v="UNS Allocation"/>
    <s v="381"/>
    <s v="Rates"/>
    <x v="0"/>
    <n v="9909.92"/>
    <s v="002"/>
  </r>
  <r>
    <s v="JAN-26"/>
    <x v="2"/>
    <s v="79200"/>
    <x v="56"/>
    <m/>
    <s v="UNS Allocation"/>
    <s v="381"/>
    <s v="Rates"/>
    <x v="1"/>
    <n v="2.69"/>
    <s v="002"/>
  </r>
  <r>
    <s v="JUN-26"/>
    <x v="2"/>
    <s v="79200"/>
    <x v="56"/>
    <m/>
    <s v="UNS Allocation"/>
    <s v="381"/>
    <s v="Rates"/>
    <x v="0"/>
    <n v="7909.2"/>
    <s v="002"/>
  </r>
  <r>
    <s v="JUN-26"/>
    <x v="2"/>
    <s v="79200"/>
    <x v="56"/>
    <m/>
    <s v="UNS Allocation"/>
    <s v="381"/>
    <s v="Rates"/>
    <x v="1"/>
    <n v="151.5"/>
    <s v="002"/>
  </r>
  <r>
    <s v="MAR-26"/>
    <x v="2"/>
    <s v="79200"/>
    <x v="56"/>
    <m/>
    <s v="UNS Allocation"/>
    <s v="381"/>
    <s v="Rates"/>
    <x v="0"/>
    <n v="6430.25"/>
    <s v="002"/>
  </r>
  <r>
    <s v="MAY-26"/>
    <x v="2"/>
    <s v="79200"/>
    <x v="56"/>
    <m/>
    <s v="UNS Allocation"/>
    <s v="381"/>
    <s v="Rates"/>
    <x v="0"/>
    <n v="7977.46"/>
    <s v="002"/>
  </r>
  <r>
    <s v="MAY-26"/>
    <x v="2"/>
    <s v="79200"/>
    <x v="56"/>
    <m/>
    <s v="UNS Allocation"/>
    <s v="381"/>
    <s v="Rates"/>
    <x v="1"/>
    <n v="137"/>
    <s v="002"/>
  </r>
  <r>
    <s v="FEB-26"/>
    <x v="2"/>
    <s v="79200"/>
    <x v="56"/>
    <m/>
    <s v="UNS Allocation"/>
    <s v="375"/>
    <s v="Investor Relations"/>
    <x v="0"/>
    <n v="-4.6500000000000004"/>
    <s v="002"/>
  </r>
  <r>
    <s v="JAN-26"/>
    <x v="2"/>
    <s v="79200"/>
    <x v="56"/>
    <m/>
    <s v="UNS Allocation"/>
    <s v="375"/>
    <s v="Investor Relations"/>
    <x v="0"/>
    <n v="27.88"/>
    <s v="002"/>
  </r>
  <r>
    <s v="MAR-26"/>
    <x v="2"/>
    <s v="79200"/>
    <x v="56"/>
    <m/>
    <s v="UNS Allocation"/>
    <s v="375"/>
    <s v="Investor Relations"/>
    <x v="0"/>
    <n v="13.94"/>
    <s v="002"/>
  </r>
  <r>
    <s v="APR-26"/>
    <x v="2"/>
    <s v="79200"/>
    <x v="56"/>
    <m/>
    <s v="UNS Allocation"/>
    <s v="362"/>
    <s v="Financial Planning &amp; Analysis"/>
    <x v="0"/>
    <n v="1082.49"/>
    <s v="002"/>
  </r>
  <r>
    <s v="FEB-26"/>
    <x v="2"/>
    <s v="79200"/>
    <x v="56"/>
    <m/>
    <s v="UNS Allocation"/>
    <s v="362"/>
    <s v="Financial Planning &amp; Analysis"/>
    <x v="0"/>
    <n v="756.99"/>
    <s v="002"/>
  </r>
  <r>
    <s v="FEB-26"/>
    <x v="2"/>
    <s v="79200"/>
    <x v="56"/>
    <m/>
    <s v="UNS Allocation"/>
    <s v="362"/>
    <s v="Financial Planning &amp; Analysis"/>
    <x v="1"/>
    <n v="34.99"/>
    <s v="002"/>
  </r>
  <r>
    <s v="JAN-26"/>
    <x v="2"/>
    <s v="79200"/>
    <x v="56"/>
    <m/>
    <s v="UNS Allocation"/>
    <s v="362"/>
    <s v="Financial Planning &amp; Analysis"/>
    <x v="0"/>
    <n v="828.03"/>
    <s v="002"/>
  </r>
  <r>
    <s v="JUN-26"/>
    <x v="2"/>
    <s v="79200"/>
    <x v="56"/>
    <m/>
    <s v="UNS Allocation"/>
    <s v="362"/>
    <s v="Financial Planning &amp; Analysis"/>
    <x v="0"/>
    <n v="1070.6500000000001"/>
    <s v="002"/>
  </r>
  <r>
    <s v="MAR-26"/>
    <x v="2"/>
    <s v="79200"/>
    <x v="56"/>
    <m/>
    <s v="UNS Allocation"/>
    <s v="362"/>
    <s v="Financial Planning &amp; Analysis"/>
    <x v="0"/>
    <n v="1287.51"/>
    <s v="002"/>
  </r>
  <r>
    <s v="MAR-26"/>
    <x v="2"/>
    <s v="79200"/>
    <x v="56"/>
    <m/>
    <s v="UNS Allocation"/>
    <s v="362"/>
    <s v="Financial Planning &amp; Analysis"/>
    <x v="1"/>
    <n v="8.15"/>
    <s v="002"/>
  </r>
  <r>
    <s v="MAY-26"/>
    <x v="2"/>
    <s v="79200"/>
    <x v="56"/>
    <m/>
    <s v="UNS Allocation"/>
    <s v="362"/>
    <s v="Financial Planning &amp; Analysis"/>
    <x v="0"/>
    <n v="181"/>
    <s v="002"/>
  </r>
  <r>
    <s v="APR-26"/>
    <x v="2"/>
    <s v="79200"/>
    <x v="56"/>
    <m/>
    <s v="UNS Allocation"/>
    <s v="360"/>
    <s v="Treasury Services"/>
    <x v="0"/>
    <n v="29.95"/>
    <s v="002"/>
  </r>
  <r>
    <s v="FEB-26"/>
    <x v="2"/>
    <s v="79200"/>
    <x v="56"/>
    <m/>
    <s v="UNS Allocation"/>
    <s v="360"/>
    <s v="Treasury Services"/>
    <x v="0"/>
    <n v="19.48"/>
    <s v="002"/>
  </r>
  <r>
    <s v="JAN-26"/>
    <x v="2"/>
    <s v="79200"/>
    <x v="56"/>
    <m/>
    <s v="UNS Allocation"/>
    <s v="360"/>
    <s v="Treasury Services"/>
    <x v="0"/>
    <n v="4.54"/>
    <s v="002"/>
  </r>
  <r>
    <s v="JUN-26"/>
    <x v="2"/>
    <s v="79200"/>
    <x v="56"/>
    <m/>
    <s v="UNS Allocation"/>
    <s v="360"/>
    <s v="Treasury Services"/>
    <x v="0"/>
    <n v="18.38"/>
    <s v="002"/>
  </r>
  <r>
    <s v="MAR-26"/>
    <x v="2"/>
    <s v="79200"/>
    <x v="56"/>
    <m/>
    <s v="UNS Allocation"/>
    <s v="360"/>
    <s v="Treasury Services"/>
    <x v="0"/>
    <n v="21.47"/>
    <s v="002"/>
  </r>
  <r>
    <s v="MAY-26"/>
    <x v="2"/>
    <s v="79200"/>
    <x v="56"/>
    <m/>
    <s v="UNS Allocation"/>
    <s v="360"/>
    <s v="Treasury Services"/>
    <x v="0"/>
    <n v="26.55"/>
    <s v="002"/>
  </r>
  <r>
    <s v="APR-26"/>
    <x v="2"/>
    <s v="79200"/>
    <x v="56"/>
    <m/>
    <s v="UNS Allocation"/>
    <s v="358"/>
    <s v="Operations Applications"/>
    <x v="0"/>
    <n v="-26.8"/>
    <s v="002"/>
  </r>
  <r>
    <s v="FEB-26"/>
    <x v="2"/>
    <s v="79200"/>
    <x v="56"/>
    <m/>
    <s v="UNS Allocation"/>
    <s v="358"/>
    <s v="Operations Applications"/>
    <x v="0"/>
    <n v="14.71"/>
    <s v="002"/>
  </r>
  <r>
    <s v="JAN-26"/>
    <x v="2"/>
    <s v="79200"/>
    <x v="56"/>
    <m/>
    <s v="UNS Allocation"/>
    <s v="358"/>
    <s v="Operations Applications"/>
    <x v="0"/>
    <n v="25.48"/>
    <s v="002"/>
  </r>
  <r>
    <s v="MAR-26"/>
    <x v="2"/>
    <s v="79200"/>
    <x v="56"/>
    <m/>
    <s v="UNS Allocation"/>
    <s v="358"/>
    <s v="Operations Applications"/>
    <x v="0"/>
    <n v="49.13"/>
    <s v="002"/>
  </r>
  <r>
    <s v="APR-26"/>
    <x v="2"/>
    <s v="79200"/>
    <x v="56"/>
    <m/>
    <s v="UNS Allocation"/>
    <s v="357"/>
    <s v="Business Applications"/>
    <x v="0"/>
    <n v="6971.46"/>
    <s v="002"/>
  </r>
  <r>
    <s v="FEB-26"/>
    <x v="2"/>
    <s v="79200"/>
    <x v="56"/>
    <m/>
    <s v="UNS Allocation"/>
    <s v="357"/>
    <s v="Business Applications"/>
    <x v="0"/>
    <n v="7601.38"/>
    <s v="002"/>
  </r>
  <r>
    <s v="JAN-26"/>
    <x v="2"/>
    <s v="79200"/>
    <x v="56"/>
    <m/>
    <s v="UNS Allocation"/>
    <s v="357"/>
    <s v="Business Applications"/>
    <x v="0"/>
    <n v="6893.33"/>
    <s v="002"/>
  </r>
  <r>
    <s v="JUN-26"/>
    <x v="2"/>
    <s v="79200"/>
    <x v="56"/>
    <m/>
    <s v="UNS Allocation"/>
    <s v="357"/>
    <s v="Business Applications"/>
    <x v="0"/>
    <n v="7478.09"/>
    <s v="002"/>
  </r>
  <r>
    <s v="JUN-26"/>
    <x v="2"/>
    <s v="79200"/>
    <x v="56"/>
    <m/>
    <s v="UNS Allocation"/>
    <s v="357"/>
    <s v="Business Applications"/>
    <x v="1"/>
    <n v="16.16"/>
    <s v="002"/>
  </r>
  <r>
    <s v="MAR-26"/>
    <x v="2"/>
    <s v="79200"/>
    <x v="56"/>
    <m/>
    <s v="UNS Allocation"/>
    <s v="357"/>
    <s v="Business Applications"/>
    <x v="0"/>
    <n v="7306.36"/>
    <s v="002"/>
  </r>
  <r>
    <s v="MAY-26"/>
    <x v="2"/>
    <s v="79200"/>
    <x v="56"/>
    <m/>
    <s v="UNS Allocation"/>
    <s v="357"/>
    <s v="Business Applications"/>
    <x v="0"/>
    <n v="8680.25"/>
    <s v="002"/>
  </r>
  <r>
    <s v="MAY-26"/>
    <x v="2"/>
    <s v="79200"/>
    <x v="56"/>
    <m/>
    <s v="UNS Allocation"/>
    <s v="357"/>
    <s v="Business Applications"/>
    <x v="1"/>
    <n v="78.72"/>
    <s v="002"/>
  </r>
  <r>
    <s v="MAY-26"/>
    <x v="2"/>
    <s v="79200"/>
    <x v="56"/>
    <m/>
    <s v="UNS Allocation"/>
    <s v="357"/>
    <s v="Business Applications &amp; Data Analytics"/>
    <x v="1"/>
    <n v="10.37"/>
    <s v="002"/>
  </r>
  <r>
    <s v="FEB-26"/>
    <x v="2"/>
    <s v="79200"/>
    <x v="56"/>
    <m/>
    <s v="UNS Allocation"/>
    <s v="356"/>
    <s v="IS PMO"/>
    <x v="0"/>
    <n v="53.72"/>
    <s v="002"/>
  </r>
  <r>
    <s v="JAN-26"/>
    <x v="2"/>
    <s v="79200"/>
    <x v="56"/>
    <m/>
    <s v="UNS Allocation"/>
    <s v="356"/>
    <s v="IS PMO"/>
    <x v="0"/>
    <n v="9.92"/>
    <s v="002"/>
  </r>
  <r>
    <s v="APR-26"/>
    <x v="2"/>
    <s v="79200"/>
    <x v="56"/>
    <m/>
    <s v="UNS Allocation"/>
    <s v="355"/>
    <s v="IS Data Architecture"/>
    <x v="0"/>
    <n v="797.59"/>
    <s v="002"/>
  </r>
  <r>
    <s v="FEB-26"/>
    <x v="2"/>
    <s v="79200"/>
    <x v="56"/>
    <m/>
    <s v="UNS Allocation"/>
    <s v="355"/>
    <s v="IS Data Architecture"/>
    <x v="0"/>
    <n v="362.51"/>
    <s v="002"/>
  </r>
  <r>
    <s v="JAN-26"/>
    <x v="2"/>
    <s v="79200"/>
    <x v="56"/>
    <m/>
    <s v="UNS Allocation"/>
    <s v="355"/>
    <s v="IS Data Architecture"/>
    <x v="0"/>
    <n v="422.2"/>
    <s v="002"/>
  </r>
  <r>
    <s v="JUN-26"/>
    <x v="2"/>
    <s v="79200"/>
    <x v="56"/>
    <m/>
    <s v="UNS Allocation"/>
    <s v="355"/>
    <s v="IS Data Architecture"/>
    <x v="0"/>
    <n v="374.19"/>
    <s v="002"/>
  </r>
  <r>
    <s v="MAR-26"/>
    <x v="2"/>
    <s v="79200"/>
    <x v="56"/>
    <m/>
    <s v="UNS Allocation"/>
    <s v="355"/>
    <s v="IS Data Architecture"/>
    <x v="0"/>
    <n v="406.5"/>
    <s v="002"/>
  </r>
  <r>
    <s v="MAY-26"/>
    <x v="2"/>
    <s v="79200"/>
    <x v="56"/>
    <m/>
    <s v="UNS Allocation"/>
    <s v="355"/>
    <s v="IS Data Architecture"/>
    <x v="0"/>
    <n v="490.81"/>
    <s v="002"/>
  </r>
  <r>
    <s v="APR-26"/>
    <x v="2"/>
    <s v="79200"/>
    <x v="56"/>
    <m/>
    <s v="UNS Allocation"/>
    <s v="354"/>
    <s v="Enterprise Cyber Security"/>
    <x v="0"/>
    <n v="432.87"/>
    <s v="002"/>
  </r>
  <r>
    <s v="FEB-26"/>
    <x v="2"/>
    <s v="79200"/>
    <x v="56"/>
    <m/>
    <s v="UNS Allocation"/>
    <s v="354"/>
    <s v="Enterprise Cyber Security"/>
    <x v="0"/>
    <n v="343.97"/>
    <s v="002"/>
  </r>
  <r>
    <s v="JAN-26"/>
    <x v="2"/>
    <s v="79200"/>
    <x v="56"/>
    <m/>
    <s v="UNS Allocation"/>
    <s v="354"/>
    <s v="Enterprise Cyber Security"/>
    <x v="0"/>
    <n v="301.52"/>
    <s v="002"/>
  </r>
  <r>
    <s v="JUN-26"/>
    <x v="2"/>
    <s v="79200"/>
    <x v="56"/>
    <m/>
    <s v="UNS Allocation"/>
    <s v="354"/>
    <s v="Enterprise Cyber Security"/>
    <x v="0"/>
    <n v="175.18"/>
    <s v="002"/>
  </r>
  <r>
    <s v="MAR-26"/>
    <x v="2"/>
    <s v="79200"/>
    <x v="56"/>
    <m/>
    <s v="UNS Allocation"/>
    <s v="354"/>
    <s v="Enterprise Cyber Security"/>
    <x v="0"/>
    <n v="263.5"/>
    <s v="002"/>
  </r>
  <r>
    <s v="MAY-26"/>
    <x v="2"/>
    <s v="79200"/>
    <x v="56"/>
    <m/>
    <s v="UNS Allocation"/>
    <s v="354"/>
    <s v="Enterprise Cyber Security"/>
    <x v="0"/>
    <n v="770.9"/>
    <s v="002"/>
  </r>
  <r>
    <s v="APR-26"/>
    <x v="2"/>
    <s v="79200"/>
    <x v="56"/>
    <m/>
    <s v="UNS Allocation"/>
    <s v="353"/>
    <s v="IT Infrastructure"/>
    <x v="0"/>
    <n v="145.03"/>
    <s v="002"/>
  </r>
  <r>
    <s v="FEB-26"/>
    <x v="2"/>
    <s v="79200"/>
    <x v="56"/>
    <m/>
    <s v="UNS Allocation"/>
    <s v="353"/>
    <s v="IT Infrastructure"/>
    <x v="0"/>
    <n v="-14.97"/>
    <s v="002"/>
  </r>
  <r>
    <s v="JAN-26"/>
    <x v="2"/>
    <s v="79200"/>
    <x v="56"/>
    <m/>
    <s v="UNS Allocation"/>
    <s v="353"/>
    <s v="IT Infrastructure"/>
    <x v="0"/>
    <n v="29.94"/>
    <s v="002"/>
  </r>
  <r>
    <s v="JUN-26"/>
    <x v="2"/>
    <s v="79200"/>
    <x v="56"/>
    <m/>
    <s v="UNS Allocation"/>
    <s v="353"/>
    <s v="IT Infrastructure"/>
    <x v="0"/>
    <n v="13.67"/>
    <s v="002"/>
  </r>
  <r>
    <s v="MAR-26"/>
    <x v="2"/>
    <s v="79200"/>
    <x v="56"/>
    <m/>
    <s v="UNS Allocation"/>
    <s v="353"/>
    <s v="IT Infrastructure"/>
    <x v="0"/>
    <n v="32.630000000000003"/>
    <s v="002"/>
  </r>
  <r>
    <s v="MAY-26"/>
    <x v="2"/>
    <s v="79200"/>
    <x v="56"/>
    <m/>
    <s v="UNS Allocation"/>
    <s v="353"/>
    <s v="IT Infrastructure"/>
    <x v="0"/>
    <n v="22.69"/>
    <s v="002"/>
  </r>
  <r>
    <s v="APR-26"/>
    <x v="2"/>
    <s v="79200"/>
    <x v="56"/>
    <m/>
    <s v="UNS Allocation"/>
    <s v="352"/>
    <s v="IT Client Technology"/>
    <x v="0"/>
    <n v="316.20999999999998"/>
    <s v="002"/>
  </r>
  <r>
    <s v="FEB-26"/>
    <x v="2"/>
    <s v="79200"/>
    <x v="56"/>
    <m/>
    <s v="UNS Allocation"/>
    <s v="352"/>
    <s v="IT Client Technology"/>
    <x v="0"/>
    <n v="345.39"/>
    <s v="002"/>
  </r>
  <r>
    <s v="JAN-26"/>
    <x v="2"/>
    <s v="79200"/>
    <x v="56"/>
    <m/>
    <s v="UNS Allocation"/>
    <s v="352"/>
    <s v="IT Client Technology"/>
    <x v="0"/>
    <n v="322.02999999999997"/>
    <s v="002"/>
  </r>
  <r>
    <s v="JUN-26"/>
    <x v="2"/>
    <s v="79200"/>
    <x v="56"/>
    <m/>
    <s v="UNS Allocation"/>
    <s v="352"/>
    <s v="IT Client Technology"/>
    <x v="0"/>
    <n v="602.32000000000005"/>
    <s v="002"/>
  </r>
  <r>
    <s v="MAR-26"/>
    <x v="2"/>
    <s v="79200"/>
    <x v="56"/>
    <m/>
    <s v="UNS Allocation"/>
    <s v="352"/>
    <s v="IT Client Technology"/>
    <x v="0"/>
    <n v="22.48"/>
    <s v="002"/>
  </r>
  <r>
    <s v="MAY-26"/>
    <x v="2"/>
    <s v="79200"/>
    <x v="56"/>
    <m/>
    <s v="UNS Allocation"/>
    <s v="352"/>
    <s v="IT Client Technology"/>
    <x v="0"/>
    <n v="249.97"/>
    <s v="002"/>
  </r>
  <r>
    <s v="APR-26"/>
    <x v="2"/>
    <s v="79200"/>
    <x v="56"/>
    <m/>
    <s v="UNS Allocation"/>
    <s v="351"/>
    <s v="Customer Applications"/>
    <x v="0"/>
    <n v="318.69"/>
    <s v="002"/>
  </r>
  <r>
    <s v="FEB-26"/>
    <x v="2"/>
    <s v="79200"/>
    <x v="56"/>
    <m/>
    <s v="UNS Allocation"/>
    <s v="351"/>
    <s v="Customer Applications"/>
    <x v="0"/>
    <n v="73.459999999999994"/>
    <s v="002"/>
  </r>
  <r>
    <s v="JAN-26"/>
    <x v="2"/>
    <s v="79200"/>
    <x v="56"/>
    <m/>
    <s v="UNS Allocation"/>
    <s v="351"/>
    <s v="Customer Applications"/>
    <x v="0"/>
    <n v="304.7"/>
    <s v="002"/>
  </r>
  <r>
    <s v="JUN-26"/>
    <x v="2"/>
    <s v="79200"/>
    <x v="56"/>
    <m/>
    <s v="UNS Allocation"/>
    <s v="351"/>
    <s v="Customer Applications"/>
    <x v="0"/>
    <n v="167.67"/>
    <s v="002"/>
  </r>
  <r>
    <s v="MAR-26"/>
    <x v="2"/>
    <s v="79200"/>
    <x v="56"/>
    <m/>
    <s v="UNS Allocation"/>
    <s v="351"/>
    <s v="Customer Applications"/>
    <x v="0"/>
    <n v="223.2"/>
    <s v="002"/>
  </r>
  <r>
    <s v="MAY-26"/>
    <x v="2"/>
    <s v="79200"/>
    <x v="56"/>
    <m/>
    <s v="UNS Allocation"/>
    <s v="351"/>
    <s v="Customer Applications"/>
    <x v="0"/>
    <n v="564.71"/>
    <s v="002"/>
  </r>
  <r>
    <s v="APR-26"/>
    <x v="2"/>
    <s v="79200"/>
    <x v="56"/>
    <m/>
    <s v="UNS Allocation"/>
    <s v="350"/>
    <s v="IT Administration"/>
    <x v="0"/>
    <n v="4129.43"/>
    <s v="002"/>
  </r>
  <r>
    <s v="APR-26"/>
    <x v="2"/>
    <s v="79200"/>
    <x v="56"/>
    <m/>
    <s v="UNS Allocation"/>
    <s v="350"/>
    <s v="IT Administration"/>
    <x v="1"/>
    <n v="163.97"/>
    <s v="002"/>
  </r>
  <r>
    <s v="FEB-26"/>
    <x v="2"/>
    <s v="79200"/>
    <x v="56"/>
    <m/>
    <s v="UNS Allocation"/>
    <s v="350"/>
    <s v="IT Administration"/>
    <x v="0"/>
    <n v="4809.84"/>
    <s v="002"/>
  </r>
  <r>
    <s v="JAN-26"/>
    <x v="2"/>
    <s v="79200"/>
    <x v="56"/>
    <m/>
    <s v="UNS Allocation"/>
    <s v="350"/>
    <s v="IT Administration"/>
    <x v="0"/>
    <n v="94.53"/>
    <s v="002"/>
  </r>
  <r>
    <s v="JUN-26"/>
    <x v="2"/>
    <s v="79200"/>
    <x v="56"/>
    <m/>
    <s v="UNS Allocation"/>
    <s v="350"/>
    <s v="IT Administration"/>
    <x v="0"/>
    <n v="3073.61"/>
    <s v="002"/>
  </r>
  <r>
    <s v="JUN-26"/>
    <x v="2"/>
    <s v="79200"/>
    <x v="56"/>
    <m/>
    <s v="UNS Allocation"/>
    <s v="350"/>
    <s v="IT Administration"/>
    <x v="1"/>
    <n v="538.87"/>
    <s v="002"/>
  </r>
  <r>
    <s v="MAR-26"/>
    <x v="2"/>
    <s v="79200"/>
    <x v="56"/>
    <m/>
    <s v="UNS Allocation"/>
    <s v="350"/>
    <s v="IT Administration"/>
    <x v="0"/>
    <n v="3824.41"/>
    <s v="002"/>
  </r>
  <r>
    <s v="MAR-26"/>
    <x v="2"/>
    <s v="79200"/>
    <x v="56"/>
    <m/>
    <s v="UNS Allocation"/>
    <s v="350"/>
    <s v="IT Administration"/>
    <x v="1"/>
    <n v="127.79"/>
    <s v="002"/>
  </r>
  <r>
    <s v="MAY-26"/>
    <x v="2"/>
    <s v="79200"/>
    <x v="56"/>
    <m/>
    <s v="UNS Allocation"/>
    <s v="350"/>
    <s v="IT Administration"/>
    <x v="0"/>
    <n v="3941.73"/>
    <s v="002"/>
  </r>
  <r>
    <s v="MAY-26"/>
    <x v="2"/>
    <s v="79200"/>
    <x v="56"/>
    <m/>
    <s v="UNS Allocation"/>
    <s v="350"/>
    <s v="IT Administration"/>
    <x v="1"/>
    <n v="316.04000000000002"/>
    <s v="002"/>
  </r>
  <r>
    <s v="APR-26"/>
    <x v="2"/>
    <s v="79200"/>
    <x v="56"/>
    <m/>
    <s v="UNS Allocation"/>
    <s v="332"/>
    <s v="Tax Services"/>
    <x v="0"/>
    <n v="3090.66"/>
    <s v="002"/>
  </r>
  <r>
    <s v="APR-26"/>
    <x v="2"/>
    <s v="79200"/>
    <x v="56"/>
    <m/>
    <s v="UNS Allocation"/>
    <s v="332"/>
    <s v="Tax Services"/>
    <x v="1"/>
    <n v="12.22"/>
    <s v="002"/>
  </r>
  <r>
    <s v="FEB-26"/>
    <x v="2"/>
    <s v="79200"/>
    <x v="56"/>
    <m/>
    <s v="UNS Allocation"/>
    <s v="332"/>
    <s v="Tax Services"/>
    <x v="0"/>
    <n v="2757.63"/>
    <s v="002"/>
  </r>
  <r>
    <s v="FEB-26"/>
    <x v="2"/>
    <s v="79200"/>
    <x v="56"/>
    <m/>
    <s v="UNS Allocation"/>
    <s v="332"/>
    <s v="Tax Services"/>
    <x v="1"/>
    <n v="29.73"/>
    <s v="002"/>
  </r>
  <r>
    <s v="JAN-26"/>
    <x v="2"/>
    <s v="79200"/>
    <x v="56"/>
    <m/>
    <s v="UNS Allocation"/>
    <s v="332"/>
    <s v="Tax Services"/>
    <x v="0"/>
    <n v="3289.15"/>
    <s v="002"/>
  </r>
  <r>
    <s v="JAN-26"/>
    <x v="2"/>
    <s v="79200"/>
    <x v="56"/>
    <m/>
    <s v="UNS Allocation"/>
    <s v="332"/>
    <s v="Tax Services"/>
    <x v="1"/>
    <n v="102"/>
    <s v="002"/>
  </r>
  <r>
    <s v="JUN-26"/>
    <x v="2"/>
    <s v="79200"/>
    <x v="56"/>
    <m/>
    <s v="UNS Allocation"/>
    <s v="332"/>
    <s v="Tax Services"/>
    <x v="0"/>
    <n v="3459.4"/>
    <s v="002"/>
  </r>
  <r>
    <s v="JUN-26"/>
    <x v="2"/>
    <s v="79200"/>
    <x v="56"/>
    <m/>
    <s v="UNS Allocation"/>
    <s v="332"/>
    <s v="Tax Services"/>
    <x v="1"/>
    <n v="1455.82"/>
    <s v="002"/>
  </r>
  <r>
    <s v="MAR-26"/>
    <x v="2"/>
    <s v="79200"/>
    <x v="56"/>
    <m/>
    <s v="UNS Allocation"/>
    <s v="332"/>
    <s v="Tax Services"/>
    <x v="0"/>
    <n v="3529.98"/>
    <s v="002"/>
  </r>
  <r>
    <s v="MAR-26"/>
    <x v="2"/>
    <s v="79200"/>
    <x v="56"/>
    <m/>
    <s v="UNS Allocation"/>
    <s v="332"/>
    <s v="Tax Services"/>
    <x v="1"/>
    <n v="162.18"/>
    <s v="002"/>
  </r>
  <r>
    <s v="MAY-26"/>
    <x v="2"/>
    <s v="79200"/>
    <x v="56"/>
    <m/>
    <s v="UNS Allocation"/>
    <s v="332"/>
    <s v="Tax Services"/>
    <x v="0"/>
    <n v="3562.15"/>
    <s v="002"/>
  </r>
  <r>
    <s v="MAY-26"/>
    <x v="2"/>
    <s v="79200"/>
    <x v="56"/>
    <m/>
    <s v="UNS Allocation"/>
    <s v="332"/>
    <s v="Tax Services"/>
    <x v="1"/>
    <n v="185.4"/>
    <s v="002"/>
  </r>
  <r>
    <s v="APR-26"/>
    <x v="2"/>
    <s v="79200"/>
    <x v="56"/>
    <m/>
    <s v="UNS Allocation"/>
    <s v="331"/>
    <s v="Corporate Compliance"/>
    <x v="0"/>
    <n v="1659.27"/>
    <s v="002"/>
  </r>
  <r>
    <s v="APR-26"/>
    <x v="2"/>
    <s v="79200"/>
    <x v="56"/>
    <m/>
    <s v="UNS Allocation"/>
    <s v="331"/>
    <s v="Corporate Compliance"/>
    <x v="1"/>
    <n v="140.26"/>
    <s v="002"/>
  </r>
  <r>
    <s v="FEB-26"/>
    <x v="2"/>
    <s v="79200"/>
    <x v="56"/>
    <m/>
    <s v="UNS Allocation"/>
    <s v="331"/>
    <s v="Corporate Compliance"/>
    <x v="0"/>
    <n v="1715.78"/>
    <s v="002"/>
  </r>
  <r>
    <s v="JAN-26"/>
    <x v="2"/>
    <s v="79200"/>
    <x v="56"/>
    <m/>
    <s v="UNS Allocation"/>
    <s v="331"/>
    <s v="Corporate Compliance"/>
    <x v="0"/>
    <n v="1033.51"/>
    <s v="002"/>
  </r>
  <r>
    <s v="JUN-26"/>
    <x v="2"/>
    <s v="79200"/>
    <x v="56"/>
    <m/>
    <s v="UNS Allocation"/>
    <s v="331"/>
    <s v="Corporate Compliance"/>
    <x v="0"/>
    <n v="1897.26"/>
    <s v="002"/>
  </r>
  <r>
    <s v="MAR-26"/>
    <x v="2"/>
    <s v="79200"/>
    <x v="56"/>
    <m/>
    <s v="UNS Allocation"/>
    <s v="331"/>
    <s v="Corporate Compliance"/>
    <x v="0"/>
    <n v="1897.31"/>
    <s v="002"/>
  </r>
  <r>
    <s v="MAR-26"/>
    <x v="2"/>
    <s v="79200"/>
    <x v="56"/>
    <m/>
    <s v="UNS Allocation"/>
    <s v="331"/>
    <s v="Corporate Compliance"/>
    <x v="1"/>
    <n v="198.53"/>
    <s v="002"/>
  </r>
  <r>
    <s v="MAY-26"/>
    <x v="2"/>
    <s v="79200"/>
    <x v="56"/>
    <m/>
    <s v="UNS Allocation"/>
    <s v="331"/>
    <s v="Corporate Compliance"/>
    <x v="0"/>
    <n v="1916.56"/>
    <s v="002"/>
  </r>
  <r>
    <s v="MAY-26"/>
    <x v="2"/>
    <s v="79200"/>
    <x v="56"/>
    <m/>
    <s v="UNS Allocation"/>
    <s v="331"/>
    <s v="Corporate Compliance"/>
    <x v="1"/>
    <n v="61.84"/>
    <s v="002"/>
  </r>
  <r>
    <s v="APR-26"/>
    <x v="2"/>
    <s v="79200"/>
    <x v="56"/>
    <m/>
    <s v="UNS Allocation"/>
    <s v="330"/>
    <s v="Audit Services"/>
    <x v="0"/>
    <n v="6334.95"/>
    <s v="002"/>
  </r>
  <r>
    <s v="APR-26"/>
    <x v="2"/>
    <s v="79200"/>
    <x v="56"/>
    <m/>
    <s v="UNS Allocation"/>
    <s v="330"/>
    <s v="Audit Services"/>
    <x v="1"/>
    <n v="218"/>
    <s v="002"/>
  </r>
  <r>
    <s v="FEB-26"/>
    <x v="2"/>
    <s v="79200"/>
    <x v="56"/>
    <m/>
    <s v="UNS Allocation"/>
    <s v="330"/>
    <s v="Audit Services"/>
    <x v="0"/>
    <n v="5329.51"/>
    <s v="002"/>
  </r>
  <r>
    <s v="FEB-26"/>
    <x v="2"/>
    <s v="79200"/>
    <x v="56"/>
    <m/>
    <s v="UNS Allocation"/>
    <s v="330"/>
    <s v="Audit Services"/>
    <x v="1"/>
    <n v="15.21"/>
    <s v="002"/>
  </r>
  <r>
    <s v="JAN-26"/>
    <x v="2"/>
    <s v="79200"/>
    <x v="56"/>
    <m/>
    <s v="UNS Allocation"/>
    <s v="330"/>
    <s v="Audit Services"/>
    <x v="0"/>
    <n v="5051.1400000000003"/>
    <s v="002"/>
  </r>
  <r>
    <s v="JUN-26"/>
    <x v="2"/>
    <s v="79200"/>
    <x v="56"/>
    <m/>
    <s v="UNS Allocation"/>
    <s v="330"/>
    <s v="Audit Services"/>
    <x v="0"/>
    <n v="6747.75"/>
    <s v="002"/>
  </r>
  <r>
    <s v="JUN-26"/>
    <x v="2"/>
    <s v="79200"/>
    <x v="56"/>
    <m/>
    <s v="UNS Allocation"/>
    <s v="330"/>
    <s v="Audit Services"/>
    <x v="1"/>
    <n v="26.67"/>
    <s v="002"/>
  </r>
  <r>
    <s v="MAR-26"/>
    <x v="2"/>
    <s v="79200"/>
    <x v="56"/>
    <m/>
    <s v="UNS Allocation"/>
    <s v="330"/>
    <s v="Audit Services"/>
    <x v="0"/>
    <n v="6603.48"/>
    <s v="002"/>
  </r>
  <r>
    <s v="MAR-26"/>
    <x v="2"/>
    <s v="79200"/>
    <x v="56"/>
    <m/>
    <s v="UNS Allocation"/>
    <s v="330"/>
    <s v="Audit Services"/>
    <x v="1"/>
    <n v="82.03"/>
    <s v="002"/>
  </r>
  <r>
    <s v="MAY-26"/>
    <x v="2"/>
    <s v="79200"/>
    <x v="56"/>
    <m/>
    <s v="UNS Allocation"/>
    <s v="330"/>
    <s v="Audit Services"/>
    <x v="0"/>
    <n v="4742.4399999999996"/>
    <s v="002"/>
  </r>
  <r>
    <s v="APR-26"/>
    <x v="2"/>
    <s v="79200"/>
    <x v="56"/>
    <m/>
    <s v="UNS Allocation"/>
    <s v="326"/>
    <s v="Financial Sys &amp; Process Analysis"/>
    <x v="0"/>
    <n v="5940.81"/>
    <s v="002"/>
  </r>
  <r>
    <s v="FEB-26"/>
    <x v="2"/>
    <s v="79200"/>
    <x v="56"/>
    <m/>
    <s v="UNS Allocation"/>
    <s v="326"/>
    <s v="Financial Sys &amp; Process Analysis"/>
    <x v="0"/>
    <n v="5491.62"/>
    <s v="002"/>
  </r>
  <r>
    <s v="JAN-26"/>
    <x v="2"/>
    <s v="79200"/>
    <x v="56"/>
    <m/>
    <s v="UNS Allocation"/>
    <s v="326"/>
    <s v="Financial Sys &amp; Process Analysis"/>
    <x v="0"/>
    <n v="4784.71"/>
    <s v="002"/>
  </r>
  <r>
    <s v="JUN-26"/>
    <x v="2"/>
    <s v="79200"/>
    <x v="56"/>
    <m/>
    <s v="UNS Allocation"/>
    <s v="326"/>
    <s v="Financial Sys &amp; Process Analysis"/>
    <x v="0"/>
    <n v="4648.5"/>
    <s v="002"/>
  </r>
  <r>
    <s v="MAR-26"/>
    <x v="2"/>
    <s v="79200"/>
    <x v="56"/>
    <m/>
    <s v="UNS Allocation"/>
    <s v="326"/>
    <s v="Financial Sys &amp; Process Analysis"/>
    <x v="0"/>
    <n v="5996.57"/>
    <s v="002"/>
  </r>
  <r>
    <s v="MAY-26"/>
    <x v="2"/>
    <s v="79200"/>
    <x v="56"/>
    <m/>
    <s v="UNS Allocation"/>
    <s v="326"/>
    <s v="Financial Sys &amp; Process Analysis"/>
    <x v="0"/>
    <n v="6341.96"/>
    <s v="002"/>
  </r>
  <r>
    <s v="APR-26"/>
    <x v="2"/>
    <s v="79200"/>
    <x v="56"/>
    <m/>
    <s v="UNS Allocation"/>
    <s v="322"/>
    <s v="Plant Accounting"/>
    <x v="0"/>
    <n v="3205.23"/>
    <s v="002"/>
  </r>
  <r>
    <s v="APR-26"/>
    <x v="2"/>
    <s v="79200"/>
    <x v="56"/>
    <m/>
    <s v="UNS Allocation"/>
    <s v="322"/>
    <s v="Plant Accounting"/>
    <x v="1"/>
    <n v="473.77"/>
    <s v="002"/>
  </r>
  <r>
    <s v="FEB-26"/>
    <x v="2"/>
    <s v="79200"/>
    <x v="56"/>
    <m/>
    <s v="UNS Allocation"/>
    <s v="322"/>
    <s v="Plant Accounting"/>
    <x v="0"/>
    <n v="2993.78"/>
    <s v="002"/>
  </r>
  <r>
    <s v="JAN-26"/>
    <x v="2"/>
    <s v="79200"/>
    <x v="56"/>
    <m/>
    <s v="UNS Allocation"/>
    <s v="322"/>
    <s v="Plant Accounting"/>
    <x v="0"/>
    <n v="1878.54"/>
    <s v="002"/>
  </r>
  <r>
    <s v="JAN-26"/>
    <x v="2"/>
    <s v="79200"/>
    <x v="56"/>
    <m/>
    <s v="UNS Allocation"/>
    <s v="322"/>
    <s v="Plant Accounting"/>
    <x v="1"/>
    <n v="9.07"/>
    <s v="002"/>
  </r>
  <r>
    <s v="JUN-26"/>
    <x v="2"/>
    <s v="79200"/>
    <x v="56"/>
    <m/>
    <s v="UNS Allocation"/>
    <s v="322"/>
    <s v="Plant Accounting"/>
    <x v="0"/>
    <n v="1218.3900000000001"/>
    <s v="002"/>
  </r>
  <r>
    <s v="JUN-26"/>
    <x v="2"/>
    <s v="79200"/>
    <x v="56"/>
    <m/>
    <s v="UNS Allocation"/>
    <s v="322"/>
    <s v="Plant Accounting"/>
    <x v="1"/>
    <n v="191.84"/>
    <s v="002"/>
  </r>
  <r>
    <s v="MAR-26"/>
    <x v="2"/>
    <s v="79200"/>
    <x v="56"/>
    <m/>
    <s v="UNS Allocation"/>
    <s v="322"/>
    <s v="Plant Accounting"/>
    <x v="0"/>
    <n v="2234.33"/>
    <s v="002"/>
  </r>
  <r>
    <s v="MAR-26"/>
    <x v="2"/>
    <s v="79200"/>
    <x v="56"/>
    <m/>
    <s v="UNS Allocation"/>
    <s v="322"/>
    <s v="Plant Accounting"/>
    <x v="1"/>
    <n v="58"/>
    <s v="002"/>
  </r>
  <r>
    <s v="MAY-26"/>
    <x v="2"/>
    <s v="79200"/>
    <x v="56"/>
    <m/>
    <s v="UNS Allocation"/>
    <s v="322"/>
    <s v="Plant Accounting"/>
    <x v="0"/>
    <n v="2999.68"/>
    <s v="002"/>
  </r>
  <r>
    <s v="MAY-26"/>
    <x v="2"/>
    <s v="79200"/>
    <x v="56"/>
    <m/>
    <s v="UNS Allocation"/>
    <s v="322"/>
    <s v="Plant Accounting"/>
    <x v="1"/>
    <n v="171.19"/>
    <s v="002"/>
  </r>
  <r>
    <s v="APR-26"/>
    <x v="2"/>
    <s v="79200"/>
    <x v="56"/>
    <m/>
    <s v="UNS Allocation"/>
    <s v="321"/>
    <s v="External Reporting"/>
    <x v="0"/>
    <n v="9338.61"/>
    <s v="002"/>
  </r>
  <r>
    <s v="APR-26"/>
    <x v="2"/>
    <s v="79200"/>
    <x v="56"/>
    <m/>
    <s v="UNS Allocation"/>
    <s v="321"/>
    <s v="External Reporting"/>
    <x v="1"/>
    <n v="12.91"/>
    <s v="002"/>
  </r>
  <r>
    <s v="FEB-26"/>
    <x v="2"/>
    <s v="79200"/>
    <x v="56"/>
    <m/>
    <s v="UNS Allocation"/>
    <s v="321"/>
    <s v="External Reporting"/>
    <x v="0"/>
    <n v="3349.15"/>
    <s v="002"/>
  </r>
  <r>
    <s v="JAN-26"/>
    <x v="2"/>
    <s v="79200"/>
    <x v="56"/>
    <m/>
    <s v="UNS Allocation"/>
    <s v="321"/>
    <s v="External Reporting"/>
    <x v="0"/>
    <n v="5422.67"/>
    <s v="002"/>
  </r>
  <r>
    <s v="JUN-26"/>
    <x v="2"/>
    <s v="79200"/>
    <x v="56"/>
    <m/>
    <s v="UNS Allocation"/>
    <s v="321"/>
    <s v="External Reporting"/>
    <x v="0"/>
    <n v="6131.79"/>
    <s v="002"/>
  </r>
  <r>
    <s v="JUN-26"/>
    <x v="2"/>
    <s v="79200"/>
    <x v="56"/>
    <m/>
    <s v="UNS Allocation"/>
    <s v="321"/>
    <s v="External Reporting"/>
    <x v="1"/>
    <n v="170.77"/>
    <s v="002"/>
  </r>
  <r>
    <s v="MAR-26"/>
    <x v="2"/>
    <s v="79200"/>
    <x v="56"/>
    <m/>
    <s v="UNS Allocation"/>
    <s v="321"/>
    <s v="External Reporting"/>
    <x v="0"/>
    <n v="5848.32"/>
    <s v="002"/>
  </r>
  <r>
    <s v="MAY-26"/>
    <x v="2"/>
    <s v="79200"/>
    <x v="56"/>
    <m/>
    <s v="UNS Allocation"/>
    <s v="321"/>
    <s v="External Reporting"/>
    <x v="0"/>
    <n v="7207.12"/>
    <s v="002"/>
  </r>
  <r>
    <s v="APR-26"/>
    <x v="2"/>
    <s v="79200"/>
    <x v="56"/>
    <m/>
    <s v="UNS Allocation"/>
    <s v="320"/>
    <s v="Corporate Accounting"/>
    <x v="0"/>
    <n v="2578.6999999999998"/>
    <s v="002"/>
  </r>
  <r>
    <s v="APR-26"/>
    <x v="2"/>
    <s v="79200"/>
    <x v="56"/>
    <m/>
    <s v="UNS Allocation"/>
    <s v="320"/>
    <s v="Corporate Accounting"/>
    <x v="1"/>
    <n v="53.86"/>
    <s v="002"/>
  </r>
  <r>
    <s v="FEB-26"/>
    <x v="2"/>
    <s v="79200"/>
    <x v="56"/>
    <m/>
    <s v="UNS Allocation"/>
    <s v="320"/>
    <s v="Corporate Accounting"/>
    <x v="0"/>
    <n v="919.98"/>
    <s v="002"/>
  </r>
  <r>
    <s v="FEB-26"/>
    <x v="2"/>
    <s v="79200"/>
    <x v="56"/>
    <m/>
    <s v="UNS Allocation"/>
    <s v="320"/>
    <s v="Corporate Accounting"/>
    <x v="1"/>
    <n v="6.48"/>
    <s v="002"/>
  </r>
  <r>
    <s v="JAN-26"/>
    <x v="2"/>
    <s v="79200"/>
    <x v="56"/>
    <m/>
    <s v="UNS Allocation"/>
    <s v="320"/>
    <s v="Corporate Accounting"/>
    <x v="0"/>
    <n v="4210.26"/>
    <s v="002"/>
  </r>
  <r>
    <s v="JAN-26"/>
    <x v="2"/>
    <s v="79200"/>
    <x v="56"/>
    <m/>
    <s v="UNS Allocation"/>
    <s v="320"/>
    <s v="Corporate Accounting"/>
    <x v="1"/>
    <n v="22.62"/>
    <s v="002"/>
  </r>
  <r>
    <s v="JUN-26"/>
    <x v="2"/>
    <s v="79200"/>
    <x v="56"/>
    <m/>
    <s v="UNS Allocation"/>
    <s v="320"/>
    <s v="Corporate Accounting"/>
    <x v="0"/>
    <n v="2317.85"/>
    <s v="002"/>
  </r>
  <r>
    <s v="JUN-26"/>
    <x v="2"/>
    <s v="79200"/>
    <x v="56"/>
    <m/>
    <s v="UNS Allocation"/>
    <s v="320"/>
    <s v="Corporate Accounting"/>
    <x v="1"/>
    <n v="11.34"/>
    <s v="002"/>
  </r>
  <r>
    <s v="MAR-26"/>
    <x v="2"/>
    <s v="79200"/>
    <x v="56"/>
    <m/>
    <s v="UNS Allocation"/>
    <s v="320"/>
    <s v="Corporate Accounting"/>
    <x v="0"/>
    <n v="2256.54"/>
    <s v="002"/>
  </r>
  <r>
    <s v="MAY-26"/>
    <x v="2"/>
    <s v="79200"/>
    <x v="56"/>
    <m/>
    <s v="UNS Allocation"/>
    <s v="320"/>
    <s v="Corporate Accounting"/>
    <x v="0"/>
    <n v="1772.07"/>
    <s v="002"/>
  </r>
  <r>
    <s v="FEB-26"/>
    <x v="2"/>
    <s v="79200"/>
    <x v="56"/>
    <m/>
    <s v="UNS Allocation"/>
    <s v="306"/>
    <s v="Energy Settlements"/>
    <x v="0"/>
    <n v="5.97"/>
    <s v="002"/>
  </r>
  <r>
    <s v="JAN-26"/>
    <x v="2"/>
    <s v="79200"/>
    <x v="56"/>
    <m/>
    <s v="UNS Allocation"/>
    <s v="306"/>
    <s v="Energy Settlements"/>
    <x v="0"/>
    <n v="-32.4"/>
    <s v="002"/>
  </r>
  <r>
    <s v="MAY-26"/>
    <x v="2"/>
    <s v="79200"/>
    <x v="56"/>
    <m/>
    <s v="UNS Allocation"/>
    <s v="306"/>
    <s v="Energy Settlements"/>
    <x v="0"/>
    <n v="35.380000000000003"/>
    <s v="002"/>
  </r>
  <r>
    <s v="APR-26"/>
    <x v="2"/>
    <s v="79200"/>
    <x v="56"/>
    <m/>
    <s v="UNS Allocation"/>
    <s v="305"/>
    <s v="Controller Adm"/>
    <x v="0"/>
    <n v="2275.17"/>
    <s v="002"/>
  </r>
  <r>
    <s v="APR-26"/>
    <x v="2"/>
    <s v="79200"/>
    <x v="56"/>
    <m/>
    <s v="UNS Allocation"/>
    <s v="305"/>
    <s v="Controller Adm"/>
    <x v="1"/>
    <n v="207.21"/>
    <s v="002"/>
  </r>
  <r>
    <s v="FEB-26"/>
    <x v="2"/>
    <s v="79200"/>
    <x v="56"/>
    <m/>
    <s v="UNS Allocation"/>
    <s v="305"/>
    <s v="Controller Adm"/>
    <x v="0"/>
    <n v="2166.8200000000002"/>
    <s v="002"/>
  </r>
  <r>
    <s v="JAN-26"/>
    <x v="2"/>
    <s v="79200"/>
    <x v="56"/>
    <m/>
    <s v="UNS Allocation"/>
    <s v="305"/>
    <s v="Controller Adm"/>
    <x v="0"/>
    <n v="1777.26"/>
    <s v="002"/>
  </r>
  <r>
    <s v="JUN-26"/>
    <x v="2"/>
    <s v="79200"/>
    <x v="56"/>
    <m/>
    <s v="UNS Allocation"/>
    <s v="305"/>
    <s v="Controller Adm"/>
    <x v="0"/>
    <n v="2794.19"/>
    <s v="002"/>
  </r>
  <r>
    <s v="JUN-26"/>
    <x v="2"/>
    <s v="79200"/>
    <x v="56"/>
    <m/>
    <s v="UNS Allocation"/>
    <s v="305"/>
    <s v="Controller Adm"/>
    <x v="1"/>
    <n v="134.21"/>
    <s v="002"/>
  </r>
  <r>
    <s v="MAR-26"/>
    <x v="2"/>
    <s v="79200"/>
    <x v="56"/>
    <m/>
    <s v="UNS Allocation"/>
    <s v="305"/>
    <s v="Controller Adm"/>
    <x v="0"/>
    <n v="2502.6799999999998"/>
    <s v="002"/>
  </r>
  <r>
    <s v="MAY-26"/>
    <x v="2"/>
    <s v="79200"/>
    <x v="56"/>
    <m/>
    <s v="UNS Allocation"/>
    <s v="305"/>
    <s v="Controller Adm"/>
    <x v="0"/>
    <n v="938.51"/>
    <s v="002"/>
  </r>
  <r>
    <s v="MAY-26"/>
    <x v="2"/>
    <s v="79200"/>
    <x v="56"/>
    <m/>
    <s v="UNS Allocation"/>
    <s v="305"/>
    <s v="Controller Adm"/>
    <x v="1"/>
    <n v="-55.32"/>
    <s v="002"/>
  </r>
  <r>
    <s v="APR-26"/>
    <x v="2"/>
    <s v="79200"/>
    <x v="56"/>
    <m/>
    <s v="UNS Allocation"/>
    <s v="300"/>
    <s v="CFO Adm"/>
    <x v="0"/>
    <n v="4014.35"/>
    <s v="002"/>
  </r>
  <r>
    <s v="APR-26"/>
    <x v="2"/>
    <s v="79200"/>
    <x v="56"/>
    <m/>
    <s v="UNS Allocation"/>
    <s v="300"/>
    <s v="CFO Adm"/>
    <x v="1"/>
    <n v="107.39"/>
    <s v="002"/>
  </r>
  <r>
    <s v="FEB-26"/>
    <x v="2"/>
    <s v="79200"/>
    <x v="56"/>
    <m/>
    <s v="UNS Allocation"/>
    <s v="300"/>
    <s v="CFO Adm"/>
    <x v="0"/>
    <n v="3439.47"/>
    <s v="002"/>
  </r>
  <r>
    <s v="JAN-26"/>
    <x v="2"/>
    <s v="79200"/>
    <x v="56"/>
    <m/>
    <s v="UNS Allocation"/>
    <s v="300"/>
    <s v="CFO Adm"/>
    <x v="0"/>
    <n v="3496.5"/>
    <s v="002"/>
  </r>
  <r>
    <s v="JUN-26"/>
    <x v="2"/>
    <s v="79200"/>
    <x v="56"/>
    <m/>
    <s v="UNS Allocation"/>
    <s v="300"/>
    <s v="CFO Adm"/>
    <x v="0"/>
    <n v="4316.88"/>
    <s v="002"/>
  </r>
  <r>
    <s v="JUN-26"/>
    <x v="2"/>
    <s v="79200"/>
    <x v="56"/>
    <m/>
    <s v="UNS Allocation"/>
    <s v="300"/>
    <s v="CFO Adm"/>
    <x v="1"/>
    <n v="96.13"/>
    <s v="002"/>
  </r>
  <r>
    <s v="MAR-26"/>
    <x v="2"/>
    <s v="79200"/>
    <x v="56"/>
    <m/>
    <s v="UNS Allocation"/>
    <s v="300"/>
    <s v="CFO Adm"/>
    <x v="0"/>
    <n v="3983.47"/>
    <s v="002"/>
  </r>
  <r>
    <s v="MAR-26"/>
    <x v="2"/>
    <s v="79200"/>
    <x v="56"/>
    <m/>
    <s v="UNS Allocation"/>
    <s v="300"/>
    <s v="CFO Adm"/>
    <x v="1"/>
    <n v="127.79"/>
    <s v="002"/>
  </r>
  <r>
    <s v="MAY-26"/>
    <x v="2"/>
    <s v="79200"/>
    <x v="56"/>
    <m/>
    <s v="UNS Allocation"/>
    <s v="300"/>
    <s v="CFO Adm"/>
    <x v="0"/>
    <n v="3686.88"/>
    <s v="002"/>
  </r>
  <r>
    <s v="MAY-26"/>
    <x v="2"/>
    <s v="79200"/>
    <x v="56"/>
    <m/>
    <s v="UNS Allocation"/>
    <s v="300"/>
    <s v="CFO Adm"/>
    <x v="1"/>
    <n v="-123.05"/>
    <s v="002"/>
  </r>
  <r>
    <s v="APR-26"/>
    <x v="2"/>
    <s v="79200"/>
    <x v="56"/>
    <m/>
    <s v="UNS Allocation"/>
    <s v="267"/>
    <s v="Building Maint"/>
    <x v="0"/>
    <n v="1161.27"/>
    <s v="002"/>
  </r>
  <r>
    <s v="FEB-26"/>
    <x v="2"/>
    <s v="79200"/>
    <x v="56"/>
    <m/>
    <s v="UNS Allocation"/>
    <s v="267"/>
    <s v="Building Maint"/>
    <x v="0"/>
    <n v="1292.4000000000001"/>
    <s v="002"/>
  </r>
  <r>
    <s v="JAN-26"/>
    <x v="2"/>
    <s v="79200"/>
    <x v="56"/>
    <m/>
    <s v="UNS Allocation"/>
    <s v="267"/>
    <s v="Building Maint"/>
    <x v="0"/>
    <n v="1088.33"/>
    <s v="002"/>
  </r>
  <r>
    <s v="JUN-26"/>
    <x v="2"/>
    <s v="79200"/>
    <x v="56"/>
    <m/>
    <s v="UNS Allocation"/>
    <s v="267"/>
    <s v="Building Maint"/>
    <x v="0"/>
    <n v="1282.1300000000001"/>
    <s v="002"/>
  </r>
  <r>
    <s v="MAR-26"/>
    <x v="2"/>
    <s v="79200"/>
    <x v="56"/>
    <m/>
    <s v="UNS Allocation"/>
    <s v="267"/>
    <s v="Building Maint"/>
    <x v="0"/>
    <n v="1473.34"/>
    <s v="002"/>
  </r>
  <r>
    <s v="MAY-26"/>
    <x v="2"/>
    <s v="79200"/>
    <x v="56"/>
    <m/>
    <s v="UNS Allocation"/>
    <s v="267"/>
    <s v="Building Maint"/>
    <x v="0"/>
    <n v="1623.68"/>
    <s v="002"/>
  </r>
  <r>
    <s v="FEB-26"/>
    <x v="2"/>
    <s v="79200"/>
    <x v="56"/>
    <m/>
    <s v="UNS Allocation"/>
    <s v="251"/>
    <s v="Beneficial Electrification"/>
    <x v="0"/>
    <n v="40.36"/>
    <s v="002"/>
  </r>
  <r>
    <s v="JAN-26"/>
    <x v="2"/>
    <s v="79200"/>
    <x v="56"/>
    <m/>
    <s v="UNS Allocation"/>
    <s v="251"/>
    <s v="Beneficial Electrification"/>
    <x v="0"/>
    <n v="31.04"/>
    <s v="002"/>
  </r>
  <r>
    <s v="MAR-26"/>
    <x v="2"/>
    <s v="79200"/>
    <x v="56"/>
    <m/>
    <s v="UNS Allocation"/>
    <s v="251"/>
    <s v="Beneficial Electrification"/>
    <x v="0"/>
    <n v="-18.63"/>
    <s v="002"/>
  </r>
  <r>
    <s v="APR-26"/>
    <x v="2"/>
    <s v="79200"/>
    <x v="56"/>
    <m/>
    <s v="UNS Allocation"/>
    <s v="250"/>
    <s v="Strategy, Culture &amp; Innovation"/>
    <x v="0"/>
    <n v="2511.63"/>
    <s v="002"/>
  </r>
  <r>
    <s v="APR-26"/>
    <x v="2"/>
    <s v="79200"/>
    <x v="56"/>
    <m/>
    <s v="UNS Allocation"/>
    <s v="250"/>
    <s v="Strategy, Culture &amp; Innovation"/>
    <x v="1"/>
    <n v="236.56"/>
    <s v="002"/>
  </r>
  <r>
    <s v="FEB-26"/>
    <x v="2"/>
    <s v="79200"/>
    <x v="56"/>
    <m/>
    <s v="UNS Allocation"/>
    <s v="250"/>
    <s v="Strategy, Culture &amp; Innovation"/>
    <x v="0"/>
    <n v="2900.97"/>
    <s v="002"/>
  </r>
  <r>
    <s v="JAN-26"/>
    <x v="2"/>
    <s v="79200"/>
    <x v="56"/>
    <m/>
    <s v="UNS Allocation"/>
    <s v="250"/>
    <s v="Strategy, Culture &amp; Innovation"/>
    <x v="0"/>
    <n v="202.9"/>
    <s v="002"/>
  </r>
  <r>
    <s v="JUN-26"/>
    <x v="2"/>
    <s v="79200"/>
    <x v="56"/>
    <m/>
    <s v="UNS Allocation"/>
    <s v="250"/>
    <s v="Strategy, Culture &amp; Innovation"/>
    <x v="0"/>
    <n v="2965.94"/>
    <s v="002"/>
  </r>
  <r>
    <s v="JUN-26"/>
    <x v="2"/>
    <s v="79200"/>
    <x v="56"/>
    <m/>
    <s v="UNS Allocation"/>
    <s v="250"/>
    <s v="Strategy, Culture &amp; Innovation"/>
    <x v="1"/>
    <n v="59.62"/>
    <s v="002"/>
  </r>
  <r>
    <s v="MAR-26"/>
    <x v="2"/>
    <s v="79200"/>
    <x v="56"/>
    <m/>
    <s v="UNS Allocation"/>
    <s v="250"/>
    <s v="Strategy, Culture &amp; Innovation"/>
    <x v="0"/>
    <n v="2836.35"/>
    <s v="002"/>
  </r>
  <r>
    <s v="MAR-26"/>
    <x v="2"/>
    <s v="79200"/>
    <x v="56"/>
    <m/>
    <s v="UNS Allocation"/>
    <s v="250"/>
    <s v="Strategy, Culture &amp; Innovation"/>
    <x v="1"/>
    <n v="31.49"/>
    <s v="002"/>
  </r>
  <r>
    <s v="MAY-26"/>
    <x v="2"/>
    <s v="79200"/>
    <x v="56"/>
    <m/>
    <s v="UNS Allocation"/>
    <s v="250"/>
    <s v="Strategy, Culture &amp; Innovation"/>
    <x v="0"/>
    <n v="3132.02"/>
    <s v="002"/>
  </r>
  <r>
    <s v="APR-26"/>
    <x v="2"/>
    <s v="79200"/>
    <x v="56"/>
    <m/>
    <s v="UNS Allocation"/>
    <s v="243"/>
    <s v="Enterprise Project Admin"/>
    <x v="0"/>
    <n v="125.25"/>
    <s v="002"/>
  </r>
  <r>
    <s v="FEB-26"/>
    <x v="2"/>
    <s v="79200"/>
    <x v="56"/>
    <m/>
    <s v="UNS Allocation"/>
    <s v="243"/>
    <s v="Enterprise Project Admin"/>
    <x v="0"/>
    <n v="500.86"/>
    <s v="002"/>
  </r>
  <r>
    <s v="JAN-26"/>
    <x v="2"/>
    <s v="79200"/>
    <x v="56"/>
    <m/>
    <s v="UNS Allocation"/>
    <s v="243"/>
    <s v="Enterprise Project Admin"/>
    <x v="0"/>
    <n v="913.91"/>
    <s v="002"/>
  </r>
  <r>
    <s v="JUN-26"/>
    <x v="2"/>
    <s v="79200"/>
    <x v="56"/>
    <m/>
    <s v="UNS Allocation"/>
    <s v="243"/>
    <s v="Enterprise Project Admin"/>
    <x v="0"/>
    <n v="139.58000000000001"/>
    <s v="002"/>
  </r>
  <r>
    <s v="MAR-26"/>
    <x v="2"/>
    <s v="79200"/>
    <x v="56"/>
    <m/>
    <s v="UNS Allocation"/>
    <s v="243"/>
    <s v="Enterprise Project Admin"/>
    <x v="0"/>
    <n v="-33.15"/>
    <s v="002"/>
  </r>
  <r>
    <s v="MAY-26"/>
    <x v="2"/>
    <s v="79200"/>
    <x v="56"/>
    <m/>
    <s v="UNS Allocation"/>
    <s v="243"/>
    <s v="Enterprise Project Admin"/>
    <x v="0"/>
    <n v="274.14"/>
    <s v="002"/>
  </r>
  <r>
    <s v="APR-26"/>
    <x v="2"/>
    <s v="79200"/>
    <x v="56"/>
    <m/>
    <s v="UNS Allocation"/>
    <s v="227"/>
    <s v="Corporate Communications"/>
    <x v="1"/>
    <n v="12.19"/>
    <s v="002"/>
  </r>
  <r>
    <s v="FEB-26"/>
    <x v="2"/>
    <s v="79200"/>
    <x v="56"/>
    <m/>
    <s v="UNS Allocation"/>
    <s v="227"/>
    <s v="Corporate Communications"/>
    <x v="1"/>
    <n v="57.39"/>
    <s v="002"/>
  </r>
  <r>
    <s v="JAN-26"/>
    <x v="2"/>
    <s v="79200"/>
    <x v="56"/>
    <m/>
    <s v="UNS Allocation"/>
    <s v="227"/>
    <s v="Corporate Communications"/>
    <x v="1"/>
    <n v="1569.03"/>
    <s v="002"/>
  </r>
  <r>
    <s v="MAR-26"/>
    <x v="2"/>
    <s v="79200"/>
    <x v="56"/>
    <m/>
    <s v="UNS Allocation"/>
    <s v="227"/>
    <s v="Corporate Communications"/>
    <x v="1"/>
    <n v="53.13"/>
    <s v="002"/>
  </r>
  <r>
    <s v="MAY-26"/>
    <x v="2"/>
    <s v="79200"/>
    <x v="56"/>
    <m/>
    <s v="UNS Allocation"/>
    <s v="227"/>
    <s v="Corporate Communications"/>
    <x v="1"/>
    <n v="9.84"/>
    <s v="002"/>
  </r>
  <r>
    <s v="APR-26"/>
    <x v="2"/>
    <s v="79200"/>
    <x v="56"/>
    <m/>
    <s v="UNS Allocation"/>
    <s v="210"/>
    <s v="Employee &amp; Labor Relations"/>
    <x v="0"/>
    <n v="29.74"/>
    <s v="002"/>
  </r>
  <r>
    <s v="APR-26"/>
    <x v="2"/>
    <s v="79200"/>
    <x v="56"/>
    <m/>
    <s v="UNS Allocation"/>
    <s v="210"/>
    <s v="Employee &amp; Labor Relations"/>
    <x v="1"/>
    <n v="21.27"/>
    <s v="002"/>
  </r>
  <r>
    <s v="APR-26"/>
    <x v="2"/>
    <s v="79200"/>
    <x v="56"/>
    <m/>
    <s v="UNS Allocation"/>
    <s v="203"/>
    <s v="Talent Development"/>
    <x v="0"/>
    <n v="-47.4"/>
    <s v="002"/>
  </r>
  <r>
    <s v="FEB-26"/>
    <x v="2"/>
    <s v="79200"/>
    <x v="56"/>
    <m/>
    <s v="UNS Allocation"/>
    <s v="203"/>
    <s v="Talent Development"/>
    <x v="0"/>
    <n v="476.87"/>
    <s v="002"/>
  </r>
  <r>
    <s v="JAN-26"/>
    <x v="2"/>
    <s v="79200"/>
    <x v="56"/>
    <m/>
    <s v="UNS Allocation"/>
    <s v="203"/>
    <s v="Talent Development"/>
    <x v="0"/>
    <n v="160.09"/>
    <s v="002"/>
  </r>
  <r>
    <s v="MAR-26"/>
    <x v="2"/>
    <s v="79200"/>
    <x v="56"/>
    <m/>
    <s v="UNS Allocation"/>
    <s v="203"/>
    <s v="Talent Development"/>
    <x v="0"/>
    <n v="-52.19"/>
    <s v="002"/>
  </r>
  <r>
    <s v="APR-26"/>
    <x v="2"/>
    <s v="79200"/>
    <x v="56"/>
    <m/>
    <s v="UNS Allocation"/>
    <s v="201"/>
    <s v="Personnel Adm"/>
    <x v="0"/>
    <n v="2651.38"/>
    <s v="002"/>
  </r>
  <r>
    <s v="APR-26"/>
    <x v="2"/>
    <s v="79200"/>
    <x v="56"/>
    <m/>
    <s v="UNS Allocation"/>
    <s v="201"/>
    <s v="Personnel Adm"/>
    <x v="1"/>
    <n v="21.27"/>
    <s v="002"/>
  </r>
  <r>
    <s v="FEB-26"/>
    <x v="2"/>
    <s v="79200"/>
    <x v="56"/>
    <m/>
    <s v="UNS Allocation"/>
    <s v="201"/>
    <s v="Personnel Adm"/>
    <x v="0"/>
    <n v="3223.79"/>
    <s v="002"/>
  </r>
  <r>
    <s v="JAN-26"/>
    <x v="2"/>
    <s v="79200"/>
    <x v="56"/>
    <m/>
    <s v="UNS Allocation"/>
    <s v="201"/>
    <s v="Personnel Adm"/>
    <x v="0"/>
    <n v="1804.36"/>
    <s v="002"/>
  </r>
  <r>
    <s v="JUN-26"/>
    <x v="2"/>
    <s v="79200"/>
    <x v="56"/>
    <m/>
    <s v="UNS Allocation"/>
    <s v="201"/>
    <s v="Personnel Adm"/>
    <x v="0"/>
    <n v="3128.03"/>
    <s v="002"/>
  </r>
  <r>
    <s v="JUN-26"/>
    <x v="2"/>
    <s v="79200"/>
    <x v="56"/>
    <m/>
    <s v="UNS Allocation"/>
    <s v="201"/>
    <s v="Personnel Adm"/>
    <x v="1"/>
    <n v="12.28"/>
    <s v="002"/>
  </r>
  <r>
    <s v="MAR-26"/>
    <x v="2"/>
    <s v="79200"/>
    <x v="56"/>
    <m/>
    <s v="UNS Allocation"/>
    <s v="201"/>
    <s v="Personnel Adm"/>
    <x v="0"/>
    <n v="2901.79"/>
    <s v="002"/>
  </r>
  <r>
    <s v="MAR-26"/>
    <x v="2"/>
    <s v="79200"/>
    <x v="56"/>
    <m/>
    <s v="UNS Allocation"/>
    <s v="201"/>
    <s v="Personnel Adm"/>
    <x v="1"/>
    <n v="127.79"/>
    <s v="002"/>
  </r>
  <r>
    <s v="MAY-26"/>
    <x v="2"/>
    <s v="79200"/>
    <x v="56"/>
    <m/>
    <s v="UNS Allocation"/>
    <s v="201"/>
    <s v="Personnel Adm"/>
    <x v="0"/>
    <n v="2710.95"/>
    <s v="002"/>
  </r>
  <r>
    <s v="MAY-26"/>
    <x v="2"/>
    <s v="79200"/>
    <x v="56"/>
    <m/>
    <s v="UNS Allocation"/>
    <s v="201"/>
    <s v="Personnel Adm"/>
    <x v="1"/>
    <n v="59.46"/>
    <s v="002"/>
  </r>
  <r>
    <s v="APR-26"/>
    <x v="2"/>
    <s v="79200"/>
    <x v="56"/>
    <m/>
    <s v="UNS Allocation"/>
    <s v="195"/>
    <s v="Safety"/>
    <x v="0"/>
    <n v="42.42"/>
    <s v="002"/>
  </r>
  <r>
    <s v="APR-26"/>
    <x v="2"/>
    <s v="79200"/>
    <x v="56"/>
    <m/>
    <s v="UNS Allocation"/>
    <s v="195"/>
    <s v="Safety"/>
    <x v="1"/>
    <n v="61.06"/>
    <s v="002"/>
  </r>
  <r>
    <s v="JAN-26"/>
    <x v="2"/>
    <s v="79200"/>
    <x v="56"/>
    <m/>
    <s v="UNS Allocation"/>
    <s v="195"/>
    <s v="Safety"/>
    <x v="1"/>
    <n v="78.09"/>
    <s v="002"/>
  </r>
  <r>
    <s v="JUN-26"/>
    <x v="2"/>
    <s v="79200"/>
    <x v="56"/>
    <m/>
    <s v="UNS Allocation"/>
    <s v="195"/>
    <s v="Safety"/>
    <x v="1"/>
    <n v="43.8"/>
    <s v="002"/>
  </r>
  <r>
    <s v="MAR-26"/>
    <x v="2"/>
    <s v="79200"/>
    <x v="56"/>
    <m/>
    <s v="UNS Allocation"/>
    <s v="195"/>
    <s v="Safety"/>
    <x v="1"/>
    <n v="62.19"/>
    <s v="002"/>
  </r>
  <r>
    <s v="MAY-26"/>
    <x v="2"/>
    <s v="79200"/>
    <x v="56"/>
    <m/>
    <s v="UNS Allocation"/>
    <s v="195"/>
    <s v="Safety"/>
    <x v="1"/>
    <n v="62.36"/>
    <s v="002"/>
  </r>
  <r>
    <s v="APR-26"/>
    <x v="2"/>
    <s v="79200"/>
    <x v="56"/>
    <m/>
    <s v="UNS Allocation"/>
    <s v="193"/>
    <s v="Energy Delivery Environmental"/>
    <x v="0"/>
    <n v="-2.15"/>
    <s v="002"/>
  </r>
  <r>
    <s v="FEB-26"/>
    <x v="2"/>
    <s v="79200"/>
    <x v="56"/>
    <m/>
    <s v="UNS Allocation"/>
    <s v="193"/>
    <s v="Energy Delivery Environmental"/>
    <x v="0"/>
    <n v="308.62"/>
    <s v="002"/>
  </r>
  <r>
    <s v="JAN-26"/>
    <x v="2"/>
    <s v="79200"/>
    <x v="56"/>
    <m/>
    <s v="UNS Allocation"/>
    <s v="193"/>
    <s v="Energy Delivery Environmental"/>
    <x v="0"/>
    <n v="423.9"/>
    <s v="002"/>
  </r>
  <r>
    <s v="JUN-26"/>
    <x v="2"/>
    <s v="79200"/>
    <x v="56"/>
    <m/>
    <s v="UNS Allocation"/>
    <s v="193"/>
    <s v="Energy Delivery Environmental"/>
    <x v="0"/>
    <n v="159.62"/>
    <s v="002"/>
  </r>
  <r>
    <s v="MAR-26"/>
    <x v="2"/>
    <s v="79200"/>
    <x v="56"/>
    <m/>
    <s v="UNS Allocation"/>
    <s v="193"/>
    <s v="Energy Delivery Environmental"/>
    <x v="0"/>
    <n v="119.64"/>
    <s v="002"/>
  </r>
  <r>
    <s v="MAY-26"/>
    <x v="2"/>
    <s v="79200"/>
    <x v="56"/>
    <m/>
    <s v="UNS Allocation"/>
    <s v="193"/>
    <s v="Energy Delivery Environmental"/>
    <x v="0"/>
    <n v="90.09"/>
    <s v="002"/>
  </r>
  <r>
    <s v="APR-26"/>
    <x v="2"/>
    <s v="79200"/>
    <x v="56"/>
    <m/>
    <s v="UNS Allocation"/>
    <s v="192"/>
    <s v="UES Support"/>
    <x v="0"/>
    <n v="2432.9699999999998"/>
    <s v="002"/>
  </r>
  <r>
    <s v="APR-26"/>
    <x v="2"/>
    <s v="79200"/>
    <x v="56"/>
    <m/>
    <s v="UNS Allocation"/>
    <s v="192"/>
    <s v="UES Support"/>
    <x v="1"/>
    <n v="142.01"/>
    <s v="002"/>
  </r>
  <r>
    <s v="FEB-26"/>
    <x v="2"/>
    <s v="79200"/>
    <x v="56"/>
    <m/>
    <s v="UNS Allocation"/>
    <s v="192"/>
    <s v="UES Support"/>
    <x v="0"/>
    <n v="256.10000000000002"/>
    <s v="002"/>
  </r>
  <r>
    <s v="JAN-26"/>
    <x v="2"/>
    <s v="79200"/>
    <x v="56"/>
    <m/>
    <s v="UNS Allocation"/>
    <s v="192"/>
    <s v="UES Support"/>
    <x v="0"/>
    <n v="2441.63"/>
    <s v="002"/>
  </r>
  <r>
    <s v="JUN-26"/>
    <x v="2"/>
    <s v="79200"/>
    <x v="56"/>
    <m/>
    <s v="UNS Allocation"/>
    <s v="192"/>
    <s v="UES Support"/>
    <x v="0"/>
    <n v="2304.92"/>
    <s v="002"/>
  </r>
  <r>
    <s v="JUN-26"/>
    <x v="2"/>
    <s v="79200"/>
    <x v="56"/>
    <m/>
    <s v="UNS Allocation"/>
    <s v="192"/>
    <s v="UES Support"/>
    <x v="1"/>
    <n v="24.62"/>
    <s v="002"/>
  </r>
  <r>
    <s v="MAR-26"/>
    <x v="2"/>
    <s v="79200"/>
    <x v="56"/>
    <m/>
    <s v="UNS Allocation"/>
    <s v="192"/>
    <s v="UES Support"/>
    <x v="0"/>
    <n v="3713.49"/>
    <s v="002"/>
  </r>
  <r>
    <s v="MAR-26"/>
    <x v="2"/>
    <s v="79200"/>
    <x v="56"/>
    <m/>
    <s v="UNS Allocation"/>
    <s v="192"/>
    <s v="UES Support"/>
    <x v="1"/>
    <n v="304.10000000000002"/>
    <s v="002"/>
  </r>
  <r>
    <s v="MAY-26"/>
    <x v="2"/>
    <s v="79200"/>
    <x v="56"/>
    <m/>
    <s v="UNS Allocation"/>
    <s v="192"/>
    <s v="UES Support"/>
    <x v="0"/>
    <n v="2689.08"/>
    <s v="002"/>
  </r>
  <r>
    <s v="MAY-26"/>
    <x v="2"/>
    <s v="79200"/>
    <x v="56"/>
    <m/>
    <s v="UNS Allocation"/>
    <s v="192"/>
    <s v="UES Support"/>
    <x v="1"/>
    <n v="-212.37"/>
    <s v="002"/>
  </r>
  <r>
    <s v="MAR-26"/>
    <x v="2"/>
    <s v="79200"/>
    <x v="56"/>
    <m/>
    <s v="UNS Allocation"/>
    <s v="190"/>
    <s v="T&amp;D Engineering &amp; Planning Admin"/>
    <x v="1"/>
    <n v="212.1"/>
    <s v="002"/>
  </r>
  <r>
    <s v="APR-26"/>
    <x v="2"/>
    <s v="79200"/>
    <x v="56"/>
    <m/>
    <s v="UNS Allocation"/>
    <s v="161"/>
    <s v="Risk Management"/>
    <x v="0"/>
    <n v="4674.8900000000003"/>
    <s v="002"/>
  </r>
  <r>
    <s v="FEB-26"/>
    <x v="2"/>
    <s v="79200"/>
    <x v="56"/>
    <m/>
    <s v="UNS Allocation"/>
    <s v="161"/>
    <s v="Risk Management"/>
    <x v="0"/>
    <n v="3810.71"/>
    <s v="002"/>
  </r>
  <r>
    <s v="JAN-26"/>
    <x v="2"/>
    <s v="79200"/>
    <x v="56"/>
    <m/>
    <s v="UNS Allocation"/>
    <s v="161"/>
    <s v="Risk Management"/>
    <x v="0"/>
    <n v="3595.77"/>
    <s v="002"/>
  </r>
  <r>
    <s v="JUN-26"/>
    <x v="2"/>
    <s v="79200"/>
    <x v="56"/>
    <m/>
    <s v="UNS Allocation"/>
    <s v="161"/>
    <s v="Risk Management"/>
    <x v="0"/>
    <n v="3820.85"/>
    <s v="002"/>
  </r>
  <r>
    <s v="MAR-26"/>
    <x v="2"/>
    <s v="79200"/>
    <x v="56"/>
    <m/>
    <s v="UNS Allocation"/>
    <s v="161"/>
    <s v="Risk Management"/>
    <x v="0"/>
    <n v="4149.74"/>
    <s v="002"/>
  </r>
  <r>
    <s v="MAY-26"/>
    <x v="2"/>
    <s v="79200"/>
    <x v="56"/>
    <m/>
    <s v="UNS Allocation"/>
    <s v="161"/>
    <s v="Risk Management"/>
    <x v="0"/>
    <n v="3377.97"/>
    <s v="002"/>
  </r>
  <r>
    <s v="APR-26"/>
    <x v="2"/>
    <s v="79200"/>
    <x v="56"/>
    <m/>
    <s v="UNS Allocation"/>
    <s v="160"/>
    <s v="Legal"/>
    <x v="0"/>
    <n v="1624.35"/>
    <s v="002"/>
  </r>
  <r>
    <s v="APR-26"/>
    <x v="2"/>
    <s v="79200"/>
    <x v="56"/>
    <m/>
    <s v="UNS Allocation"/>
    <s v="160"/>
    <s v="Legal"/>
    <x v="1"/>
    <n v="6.39"/>
    <s v="002"/>
  </r>
  <r>
    <s v="FEB-26"/>
    <x v="2"/>
    <s v="79200"/>
    <x v="56"/>
    <m/>
    <s v="UNS Allocation"/>
    <s v="160"/>
    <s v="Legal"/>
    <x v="0"/>
    <n v="973.12"/>
    <s v="002"/>
  </r>
  <r>
    <s v="JAN-26"/>
    <x v="2"/>
    <s v="79200"/>
    <x v="56"/>
    <m/>
    <s v="UNS Allocation"/>
    <s v="160"/>
    <s v="Legal"/>
    <x v="0"/>
    <n v="1199.18"/>
    <s v="002"/>
  </r>
  <r>
    <s v="JUN-26"/>
    <x v="2"/>
    <s v="79200"/>
    <x v="56"/>
    <m/>
    <s v="UNS Allocation"/>
    <s v="160"/>
    <s v="Legal"/>
    <x v="0"/>
    <n v="2115.2199999999998"/>
    <s v="002"/>
  </r>
  <r>
    <s v="MAR-26"/>
    <x v="2"/>
    <s v="79200"/>
    <x v="56"/>
    <m/>
    <s v="UNS Allocation"/>
    <s v="160"/>
    <s v="Legal"/>
    <x v="0"/>
    <n v="706.5"/>
    <s v="002"/>
  </r>
  <r>
    <s v="MAY-26"/>
    <x v="2"/>
    <s v="79200"/>
    <x v="56"/>
    <m/>
    <s v="UNS Allocation"/>
    <s v="160"/>
    <s v="Legal"/>
    <x v="0"/>
    <n v="1516.13"/>
    <s v="002"/>
  </r>
  <r>
    <s v="APR-26"/>
    <x v="2"/>
    <s v="79200"/>
    <x v="56"/>
    <m/>
    <s v="UNS Allocation"/>
    <s v="150"/>
    <s v="Legal Admin"/>
    <x v="0"/>
    <n v="6736.14"/>
    <s v="002"/>
  </r>
  <r>
    <s v="APR-26"/>
    <x v="2"/>
    <s v="79200"/>
    <x v="56"/>
    <m/>
    <s v="UNS Allocation"/>
    <s v="150"/>
    <s v="Legal Admin"/>
    <x v="1"/>
    <n v="528.72"/>
    <s v="002"/>
  </r>
  <r>
    <s v="FEB-26"/>
    <x v="2"/>
    <s v="79200"/>
    <x v="56"/>
    <m/>
    <s v="UNS Allocation"/>
    <s v="150"/>
    <s v="Legal Admin"/>
    <x v="0"/>
    <n v="5964.71"/>
    <s v="002"/>
  </r>
  <r>
    <s v="JAN-26"/>
    <x v="2"/>
    <s v="79200"/>
    <x v="56"/>
    <m/>
    <s v="UNS Allocation"/>
    <s v="150"/>
    <s v="Legal Admin"/>
    <x v="0"/>
    <n v="4394.2700000000004"/>
    <s v="002"/>
  </r>
  <r>
    <s v="JUN-26"/>
    <x v="2"/>
    <s v="79200"/>
    <x v="56"/>
    <m/>
    <s v="UNS Allocation"/>
    <s v="150"/>
    <s v="Legal Admin"/>
    <x v="0"/>
    <n v="4489.71"/>
    <s v="002"/>
  </r>
  <r>
    <s v="JUN-26"/>
    <x v="2"/>
    <s v="79200"/>
    <x v="56"/>
    <m/>
    <s v="UNS Allocation"/>
    <s v="150"/>
    <s v="Legal Admin"/>
    <x v="1"/>
    <n v="194.9"/>
    <s v="002"/>
  </r>
  <r>
    <s v="MAR-26"/>
    <x v="2"/>
    <s v="79200"/>
    <x v="56"/>
    <m/>
    <s v="UNS Allocation"/>
    <s v="150"/>
    <s v="Legal Admin"/>
    <x v="0"/>
    <n v="6319.6"/>
    <s v="002"/>
  </r>
  <r>
    <s v="MAR-26"/>
    <x v="2"/>
    <s v="79200"/>
    <x v="56"/>
    <m/>
    <s v="UNS Allocation"/>
    <s v="150"/>
    <s v="Legal Admin"/>
    <x v="1"/>
    <n v="183.67"/>
    <s v="002"/>
  </r>
  <r>
    <s v="MAY-26"/>
    <x v="2"/>
    <s v="79200"/>
    <x v="56"/>
    <m/>
    <s v="UNS Allocation"/>
    <s v="150"/>
    <s v="Legal Admin"/>
    <x v="0"/>
    <n v="6885.5"/>
    <s v="002"/>
  </r>
  <r>
    <s v="MAY-26"/>
    <x v="2"/>
    <s v="79200"/>
    <x v="56"/>
    <m/>
    <s v="UNS Allocation"/>
    <s v="150"/>
    <s v="Legal Admin"/>
    <x v="1"/>
    <n v="-21.51"/>
    <s v="002"/>
  </r>
  <r>
    <s v="APR-26"/>
    <x v="2"/>
    <s v="79200"/>
    <x v="56"/>
    <m/>
    <s v="UNS Allocation"/>
    <s v="140"/>
    <s v="Regulatory Counsel"/>
    <x v="0"/>
    <n v="230.47"/>
    <s v="002"/>
  </r>
  <r>
    <s v="FEB-26"/>
    <x v="2"/>
    <s v="79200"/>
    <x v="56"/>
    <m/>
    <s v="UNS Allocation"/>
    <s v="140"/>
    <s v="Regulatory Counsel"/>
    <x v="0"/>
    <n v="1163.1500000000001"/>
    <s v="002"/>
  </r>
  <r>
    <s v="JAN-26"/>
    <x v="2"/>
    <s v="79200"/>
    <x v="56"/>
    <m/>
    <s v="UNS Allocation"/>
    <s v="140"/>
    <s v="Regulatory Counsel"/>
    <x v="0"/>
    <n v="1.51"/>
    <s v="002"/>
  </r>
  <r>
    <s v="JUN-26"/>
    <x v="2"/>
    <s v="79200"/>
    <x v="56"/>
    <m/>
    <s v="UNS Allocation"/>
    <s v="140"/>
    <s v="Regulatory Counsel"/>
    <x v="0"/>
    <n v="229.52"/>
    <s v="002"/>
  </r>
  <r>
    <s v="MAR-26"/>
    <x v="2"/>
    <s v="79200"/>
    <x v="56"/>
    <m/>
    <s v="UNS Allocation"/>
    <s v="140"/>
    <s v="Regulatory Counsel"/>
    <x v="0"/>
    <n v="6.17"/>
    <s v="002"/>
  </r>
  <r>
    <s v="MAR-26"/>
    <x v="2"/>
    <s v="79200"/>
    <x v="56"/>
    <m/>
    <s v="UNS Allocation"/>
    <s v="140"/>
    <s v="Regulatory Counsel"/>
    <x v="1"/>
    <n v="44.96"/>
    <s v="002"/>
  </r>
  <r>
    <s v="MAY-26"/>
    <x v="2"/>
    <s v="79200"/>
    <x v="56"/>
    <m/>
    <s v="UNS Allocation"/>
    <s v="140"/>
    <s v="Regulatory Counsel"/>
    <x v="0"/>
    <n v="45.06"/>
    <s v="002"/>
  </r>
  <r>
    <s v="APR-26"/>
    <x v="2"/>
    <s v="79200"/>
    <x v="56"/>
    <m/>
    <s v="UNS Allocation"/>
    <s v="100"/>
    <s v="CEO Adm"/>
    <x v="0"/>
    <n v="15211.45"/>
    <s v="002"/>
  </r>
  <r>
    <s v="APR-26"/>
    <x v="2"/>
    <s v="79200"/>
    <x v="56"/>
    <m/>
    <s v="UNS Allocation"/>
    <s v="100"/>
    <s v="CEO Adm"/>
    <x v="1"/>
    <n v="6218.57"/>
    <s v="002"/>
  </r>
  <r>
    <s v="FEB-26"/>
    <x v="2"/>
    <s v="79200"/>
    <x v="56"/>
    <m/>
    <s v="UNS Allocation"/>
    <s v="100"/>
    <s v="CEO Adm"/>
    <x v="0"/>
    <n v="14989.51"/>
    <s v="002"/>
  </r>
  <r>
    <s v="FEB-26"/>
    <x v="2"/>
    <s v="79200"/>
    <x v="56"/>
    <m/>
    <s v="UNS Allocation"/>
    <s v="100"/>
    <s v="CEO Adm"/>
    <x v="1"/>
    <n v="324.52999999999997"/>
    <s v="002"/>
  </r>
  <r>
    <s v="JAN-26"/>
    <x v="2"/>
    <s v="79200"/>
    <x v="56"/>
    <m/>
    <s v="UNS Allocation"/>
    <s v="100"/>
    <s v="CEO Adm"/>
    <x v="0"/>
    <n v="7085"/>
    <s v="002"/>
  </r>
  <r>
    <s v="JAN-26"/>
    <x v="2"/>
    <s v="79200"/>
    <x v="56"/>
    <m/>
    <s v="UNS Allocation"/>
    <s v="100"/>
    <s v="CEO Adm"/>
    <x v="1"/>
    <n v="420.65"/>
    <s v="002"/>
  </r>
  <r>
    <s v="JUN-26"/>
    <x v="2"/>
    <s v="79200"/>
    <x v="56"/>
    <m/>
    <s v="UNS Allocation"/>
    <s v="100"/>
    <s v="CEO Adm"/>
    <x v="0"/>
    <n v="14727.49"/>
    <s v="002"/>
  </r>
  <r>
    <s v="JUN-26"/>
    <x v="2"/>
    <s v="79200"/>
    <x v="56"/>
    <m/>
    <s v="UNS Allocation"/>
    <s v="100"/>
    <s v="CEO Adm"/>
    <x v="1"/>
    <n v="3327.72"/>
    <s v="002"/>
  </r>
  <r>
    <s v="MAR-26"/>
    <x v="2"/>
    <s v="79200"/>
    <x v="56"/>
    <m/>
    <s v="UNS Allocation"/>
    <s v="100"/>
    <s v="CEO Adm"/>
    <x v="0"/>
    <n v="14828.01"/>
    <s v="002"/>
  </r>
  <r>
    <s v="MAR-26"/>
    <x v="2"/>
    <s v="79200"/>
    <x v="56"/>
    <m/>
    <s v="UNS Allocation"/>
    <s v="100"/>
    <s v="CEO Adm"/>
    <x v="1"/>
    <n v="4854.38"/>
    <s v="002"/>
  </r>
  <r>
    <s v="MAY-26"/>
    <x v="2"/>
    <s v="79200"/>
    <x v="56"/>
    <m/>
    <s v="UNS Allocation"/>
    <s v="100"/>
    <s v="CEO Adm"/>
    <x v="0"/>
    <n v="11211.58"/>
    <s v="002"/>
  </r>
  <r>
    <s v="MAY-26"/>
    <x v="2"/>
    <s v="79200"/>
    <x v="56"/>
    <m/>
    <s v="UNS Allocation"/>
    <s v="100"/>
    <s v="CEO Adm"/>
    <x v="1"/>
    <n v="857.5"/>
    <s v="002"/>
  </r>
  <r>
    <s v="FEB-26"/>
    <x v="2"/>
    <s v="79200"/>
    <x v="56"/>
    <m/>
    <s v="UNS Allocation"/>
    <s v="006"/>
    <s v="Other TEP"/>
    <x v="1"/>
    <n v="7.28"/>
    <s v="002"/>
  </r>
  <r>
    <s v="JAN-26"/>
    <x v="2"/>
    <s v="79200"/>
    <x v="56"/>
    <m/>
    <s v="UNS Allocation"/>
    <s v="006"/>
    <s v="Other TEP"/>
    <x v="1"/>
    <n v="117.04"/>
    <s v="002"/>
  </r>
  <r>
    <s v="JUN-26"/>
    <x v="2"/>
    <s v="79200"/>
    <x v="56"/>
    <m/>
    <s v="UNS Allocation"/>
    <s v="006"/>
    <s v="Other TEP"/>
    <x v="1"/>
    <n v="16.329999999999998"/>
    <s v="002"/>
  </r>
  <r>
    <s v="MAR-26"/>
    <x v="2"/>
    <s v="79200"/>
    <x v="56"/>
    <m/>
    <s v="UNS Allocation"/>
    <s v="006"/>
    <s v="Other TEP"/>
    <x v="0"/>
    <n v="10.54"/>
    <s v="002"/>
  </r>
  <r>
    <s v="MAR-26"/>
    <x v="2"/>
    <s v="79200"/>
    <x v="56"/>
    <m/>
    <s v="UNS Allocation"/>
    <s v="006"/>
    <s v="Other TEP"/>
    <x v="1"/>
    <n v="124.57"/>
    <s v="002"/>
  </r>
  <r>
    <s v="MAY-26"/>
    <x v="2"/>
    <s v="79200"/>
    <x v="56"/>
    <m/>
    <s v="UNS Allocation"/>
    <s v="006"/>
    <s v="Other TEP"/>
    <x v="1"/>
    <n v="441.25"/>
    <s v="00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288">
  <r>
    <s v="OCT-25"/>
    <x v="0"/>
    <s v="50000"/>
    <x v="0"/>
    <s v="CLS P/R - Regular"/>
    <s v="CLS P/R - Regular"/>
    <s v="994"/>
    <s v="Welding &amp; Fab Shop"/>
    <x v="0"/>
    <n v="1522.25"/>
    <s v="002"/>
  </r>
  <r>
    <s v="OCT-25"/>
    <x v="0"/>
    <s v="50000"/>
    <x v="0"/>
    <s v="CLS P/R - Regular"/>
    <s v="CLS P/R - Regular"/>
    <s v="993"/>
    <s v="Fleet Services"/>
    <x v="0"/>
    <n v="6347.72"/>
    <s v="002"/>
  </r>
  <r>
    <s v="SEP-25"/>
    <x v="0"/>
    <s v="50000"/>
    <x v="0"/>
    <s v="CLS P/R - Regular"/>
    <s v="CLS P/R - Regular"/>
    <s v="993"/>
    <s v="Fleet Services"/>
    <x v="0"/>
    <n v="52.36"/>
    <s v="002"/>
  </r>
  <r>
    <s v="AUG-25"/>
    <x v="0"/>
    <s v="50000"/>
    <x v="0"/>
    <s v="CLS P/R - Regular"/>
    <s v="CLS P/R - Regular"/>
    <s v="992"/>
    <s v="Heavy Equip &amp; Transport"/>
    <x v="0"/>
    <n v="363.65"/>
    <s v="002"/>
  </r>
  <r>
    <s v="JUL-25"/>
    <x v="0"/>
    <s v="50000"/>
    <x v="0"/>
    <s v="CLS P/R - Regular"/>
    <s v="CLS P/R - Regular"/>
    <s v="992"/>
    <s v="Heavy Equip &amp; Transport"/>
    <x v="0"/>
    <n v="481.12"/>
    <s v="002"/>
  </r>
  <r>
    <s v="NOV-25"/>
    <x v="0"/>
    <s v="50000"/>
    <x v="0"/>
    <s v="CLS P/R - Regular"/>
    <s v="CLS P/R - Regular"/>
    <s v="992"/>
    <s v="Heavy Equip &amp; Transport"/>
    <x v="0"/>
    <n v="975.6"/>
    <s v="002"/>
  </r>
  <r>
    <s v="OCT-25"/>
    <x v="0"/>
    <s v="50000"/>
    <x v="0"/>
    <s v="CLS P/R - Regular"/>
    <s v="CLS P/R - Regular"/>
    <s v="992"/>
    <s v="Heavy Equip &amp; Transport"/>
    <x v="0"/>
    <n v="7209.35"/>
    <s v="002"/>
  </r>
  <r>
    <s v="OCT-25"/>
    <x v="0"/>
    <s v="50000"/>
    <x v="0"/>
    <m/>
    <s v="CLS P/R - Regular"/>
    <s v="992"/>
    <s v="Heavy Equip &amp; Transport"/>
    <x v="0"/>
    <n v="-140.87"/>
    <s v="002"/>
  </r>
  <r>
    <s v="SEP-25"/>
    <x v="0"/>
    <s v="50000"/>
    <x v="0"/>
    <s v="CLS P/R - Regular"/>
    <s v="CLS P/R - Regular"/>
    <s v="992"/>
    <s v="Heavy Equip &amp; Transport"/>
    <x v="0"/>
    <n v="1285.6500000000001"/>
    <s v="002"/>
  </r>
  <r>
    <s v="AUG-25"/>
    <x v="0"/>
    <s v="50000"/>
    <x v="0"/>
    <s v="CLS P/R - Regular"/>
    <s v="CLS P/R - Regular"/>
    <s v="987"/>
    <s v="Electronics/Comm C&amp;M"/>
    <x v="0"/>
    <n v="4188.8"/>
    <s v="002"/>
  </r>
  <r>
    <s v="AUG-25"/>
    <x v="0"/>
    <s v="50000"/>
    <x v="0"/>
    <m/>
    <s v="CLS P/R - Regular"/>
    <s v="987"/>
    <s v="Electronics/Comm C&amp;M"/>
    <x v="0"/>
    <n v="-1143.1300000000001"/>
    <s v="002"/>
  </r>
  <r>
    <s v="DEC-25"/>
    <x v="0"/>
    <s v="50000"/>
    <x v="0"/>
    <s v="CLS P/R - Regular"/>
    <s v="CLS P/R - Regular"/>
    <s v="987"/>
    <s v="Electronics/Comm C&amp;M"/>
    <x v="0"/>
    <n v="3560.48"/>
    <s v="002"/>
  </r>
  <r>
    <s v="DEC-25"/>
    <x v="0"/>
    <s v="50000"/>
    <x v="0"/>
    <m/>
    <s v="CLS P/R - Regular"/>
    <s v="987"/>
    <s v="Electronics/Comm C&amp;M"/>
    <x v="0"/>
    <n v="-971.65"/>
    <s v="002"/>
  </r>
  <r>
    <s v="JUL-25"/>
    <x v="0"/>
    <s v="50000"/>
    <x v="0"/>
    <s v="CLS P/R - Regular"/>
    <s v="CLS P/R - Regular"/>
    <s v="987"/>
    <s v="Electronics/Comm C&amp;M"/>
    <x v="0"/>
    <n v="2926.08"/>
    <s v="002"/>
  </r>
  <r>
    <s v="JUL-25"/>
    <x v="0"/>
    <s v="50000"/>
    <x v="0"/>
    <m/>
    <s v="CLS P/R - Regular"/>
    <s v="987"/>
    <s v="Electronics/Comm C&amp;M"/>
    <x v="0"/>
    <n v="-798.52"/>
    <s v="002"/>
  </r>
  <r>
    <s v="NOV-25"/>
    <x v="0"/>
    <s v="50000"/>
    <x v="0"/>
    <s v="CLS P/R - Regular"/>
    <s v="CLS P/R - Regular"/>
    <s v="987"/>
    <s v="Electronics/Comm C&amp;M"/>
    <x v="0"/>
    <n v="4188.8"/>
    <s v="002"/>
  </r>
  <r>
    <s v="NOV-25"/>
    <x v="0"/>
    <s v="50000"/>
    <x v="0"/>
    <m/>
    <s v="CLS P/R - Regular"/>
    <s v="987"/>
    <s v="Electronics/Comm C&amp;M"/>
    <x v="0"/>
    <n v="-1143.1300000000001"/>
    <s v="002"/>
  </r>
  <r>
    <s v="OCT-25"/>
    <x v="0"/>
    <s v="50000"/>
    <x v="0"/>
    <s v="CLS P/R - Regular"/>
    <s v="CLS P/R - Regular"/>
    <s v="987"/>
    <s v="Electronics/Comm C&amp;M"/>
    <x v="0"/>
    <n v="13491.72"/>
    <s v="002"/>
  </r>
  <r>
    <s v="OCT-25"/>
    <x v="0"/>
    <s v="50000"/>
    <x v="0"/>
    <m/>
    <s v="CLS P/R - Regular"/>
    <s v="987"/>
    <s v="Electronics/Comm C&amp;M"/>
    <x v="0"/>
    <n v="-987.43"/>
    <s v="002"/>
  </r>
  <r>
    <s v="SEP-25"/>
    <x v="0"/>
    <s v="50000"/>
    <x v="0"/>
    <s v="CLS P/R - Regular"/>
    <s v="CLS P/R - Regular"/>
    <s v="987"/>
    <s v="Electronics/Comm C&amp;M"/>
    <x v="0"/>
    <n v="3979.36"/>
    <s v="002"/>
  </r>
  <r>
    <s v="SEP-25"/>
    <x v="0"/>
    <s v="50000"/>
    <x v="0"/>
    <m/>
    <s v="CLS P/R - Regular"/>
    <s v="987"/>
    <s v="Electronics/Comm C&amp;M"/>
    <x v="0"/>
    <n v="-1085.97"/>
    <s v="002"/>
  </r>
  <r>
    <s v="OCT-25"/>
    <x v="0"/>
    <s v="50000"/>
    <x v="0"/>
    <s v="CLS P/R - Regular"/>
    <s v="CLS P/R - Regular"/>
    <s v="986"/>
    <s v="Electronic Relay C&amp;M"/>
    <x v="0"/>
    <n v="5270.26"/>
    <s v="002"/>
  </r>
  <r>
    <s v="OCT-25"/>
    <x v="0"/>
    <s v="50000"/>
    <x v="0"/>
    <s v="CLS P/R - Regular"/>
    <s v="CLS P/R - Regular"/>
    <s v="983"/>
    <s v="Metering Const/Maint"/>
    <x v="0"/>
    <n v="2094.7600000000002"/>
    <s v="002"/>
  </r>
  <r>
    <s v="DEC-25"/>
    <x v="0"/>
    <s v="50000"/>
    <x v="0"/>
    <s v="CLS P/R - Regular"/>
    <s v="CLS P/R - Regular"/>
    <s v="982"/>
    <s v="Elec Repair/Test Fac"/>
    <x v="0"/>
    <n v="63.19"/>
    <s v="002"/>
  </r>
  <r>
    <s v="JUL-25"/>
    <x v="0"/>
    <s v="50000"/>
    <x v="0"/>
    <s v="CLS P/R - Regular"/>
    <s v="CLS P/R - Regular"/>
    <s v="982"/>
    <s v="Elec Repair/Test Fac"/>
    <x v="0"/>
    <n v="63.19"/>
    <s v="002"/>
  </r>
  <r>
    <s v="NOV-25"/>
    <x v="0"/>
    <s v="50000"/>
    <x v="0"/>
    <s v="CLS P/R - Regular"/>
    <s v="CLS P/R - Regular"/>
    <s v="982"/>
    <s v="Elec Repair/Test Fac"/>
    <x v="0"/>
    <n v="63.19"/>
    <s v="002"/>
  </r>
  <r>
    <s v="OCT-25"/>
    <x v="0"/>
    <s v="50000"/>
    <x v="0"/>
    <s v="CLS P/R - Regular"/>
    <s v="CLS P/R - Regular"/>
    <s v="982"/>
    <s v="Elec Repair/Test Fac"/>
    <x v="0"/>
    <n v="3834.63"/>
    <s v="002"/>
  </r>
  <r>
    <s v="SEP-25"/>
    <x v="0"/>
    <s v="50000"/>
    <x v="0"/>
    <s v="CLS P/R - Regular"/>
    <s v="CLS P/R - Regular"/>
    <s v="982"/>
    <s v="Elec Repair/Test Fac"/>
    <x v="0"/>
    <n v="63.19"/>
    <s v="002"/>
  </r>
  <r>
    <s v="AUG-25"/>
    <x v="0"/>
    <s v="50000"/>
    <x v="0"/>
    <s v="CLS P/R - Regular"/>
    <s v="CLS P/R - Regular"/>
    <s v="981"/>
    <s v="Subst Const/Maint"/>
    <x v="0"/>
    <n v="116.94"/>
    <s v="002"/>
  </r>
  <r>
    <s v="DEC-25"/>
    <x v="0"/>
    <s v="50000"/>
    <x v="0"/>
    <s v="CLS P/R - Regular"/>
    <s v="CLS P/R - Regular"/>
    <s v="981"/>
    <s v="Subst Const/Maint"/>
    <x v="0"/>
    <n v="104.72"/>
    <s v="002"/>
  </r>
  <r>
    <s v="NOV-25"/>
    <x v="0"/>
    <s v="50000"/>
    <x v="0"/>
    <s v="CLS P/R - Regular"/>
    <s v="CLS P/R - Regular"/>
    <s v="981"/>
    <s v="Subst Const/Maint"/>
    <x v="0"/>
    <n v="29.24"/>
    <s v="002"/>
  </r>
  <r>
    <s v="OCT-25"/>
    <x v="0"/>
    <s v="50000"/>
    <x v="0"/>
    <s v="CLS P/R - Regular"/>
    <s v="CLS P/R - Regular"/>
    <s v="981"/>
    <s v="Subst Const/Maint"/>
    <x v="0"/>
    <n v="18246.46"/>
    <s v="002"/>
  </r>
  <r>
    <s v="SEP-25"/>
    <x v="0"/>
    <s v="50000"/>
    <x v="0"/>
    <s v="CLS P/R - Regular"/>
    <s v="CLS P/R - Regular"/>
    <s v="981"/>
    <s v="Subst Const/Maint"/>
    <x v="0"/>
    <n v="58.47"/>
    <s v="002"/>
  </r>
  <r>
    <s v="JUL-25"/>
    <x v="0"/>
    <s v="50000"/>
    <x v="0"/>
    <s v="CLS P/R - Regular"/>
    <s v="CLS P/R - Regular"/>
    <s v="950"/>
    <s v="Low Voltage"/>
    <x v="0"/>
    <n v="327.7"/>
    <s v="002"/>
  </r>
  <r>
    <s v="JUL-25"/>
    <x v="0"/>
    <s v="50000"/>
    <x v="0"/>
    <m/>
    <s v="CLS P/R - Regular"/>
    <s v="950"/>
    <s v="Low Voltage"/>
    <x v="0"/>
    <n v="-89.43"/>
    <s v="002"/>
  </r>
  <r>
    <s v="OCT-25"/>
    <x v="0"/>
    <s v="50000"/>
    <x v="0"/>
    <s v="CLS P/R - Regular"/>
    <s v="CLS P/R - Regular"/>
    <s v="950"/>
    <s v="Low Voltage"/>
    <x v="0"/>
    <n v="2084.0500000000002"/>
    <s v="002"/>
  </r>
  <r>
    <s v="SEP-25"/>
    <x v="0"/>
    <s v="50000"/>
    <x v="0"/>
    <s v="CLS P/R - Regular"/>
    <s v="CLS P/R - Regular"/>
    <s v="950"/>
    <s v="Low Voltage"/>
    <x v="0"/>
    <n v="381.88"/>
    <s v="002"/>
  </r>
  <r>
    <s v="NOV-25"/>
    <x v="0"/>
    <s v="50000"/>
    <x v="0"/>
    <s v="CLS P/R - Regular"/>
    <s v="CLS P/R - Regular"/>
    <s v="947"/>
    <s v="Resource Management"/>
    <x v="0"/>
    <n v="89.64"/>
    <s v="002"/>
  </r>
  <r>
    <s v="OCT-25"/>
    <x v="0"/>
    <s v="50000"/>
    <x v="0"/>
    <s v="CLS P/R - Regular"/>
    <s v="CLS P/R - Regular"/>
    <s v="947"/>
    <s v="Resource Management"/>
    <x v="0"/>
    <n v="1030.68"/>
    <s v="002"/>
  </r>
  <r>
    <s v="AUG-25"/>
    <x v="0"/>
    <s v="50000"/>
    <x v="0"/>
    <s v="CLS P/R - Regular"/>
    <s v="CLS P/R - Regular"/>
    <s v="945"/>
    <s v="GIS Quality Mapping Support"/>
    <x v="0"/>
    <n v="299.74"/>
    <s v="002"/>
  </r>
  <r>
    <s v="AUG-25"/>
    <x v="0"/>
    <s v="50000"/>
    <x v="0"/>
    <m/>
    <s v="CLS P/R - Regular"/>
    <s v="945"/>
    <s v="GIS Quality Mapping Support"/>
    <x v="0"/>
    <n v="-298.64999999999998"/>
    <s v="002"/>
  </r>
  <r>
    <s v="JUL-25"/>
    <x v="0"/>
    <s v="50000"/>
    <x v="0"/>
    <s v="CLS P/R - Regular"/>
    <s v="CLS P/R - Regular"/>
    <s v="945"/>
    <s v="GIS Quality Mapping Support"/>
    <x v="0"/>
    <n v="146.75"/>
    <s v="002"/>
  </r>
  <r>
    <s v="JUL-25"/>
    <x v="0"/>
    <s v="50000"/>
    <x v="0"/>
    <m/>
    <s v="CLS P/R - Regular"/>
    <s v="945"/>
    <s v="GIS Quality Mapping Support"/>
    <x v="0"/>
    <n v="-146.22"/>
    <s v="002"/>
  </r>
  <r>
    <s v="NOV-25"/>
    <x v="0"/>
    <s v="50000"/>
    <x v="0"/>
    <s v="CLS P/R - Regular"/>
    <s v="CLS P/R - Regular"/>
    <s v="945"/>
    <s v="GIS Quality Mapping Support"/>
    <x v="0"/>
    <n v="85.64"/>
    <s v="002"/>
  </r>
  <r>
    <s v="NOV-25"/>
    <x v="0"/>
    <s v="50000"/>
    <x v="0"/>
    <m/>
    <s v="CLS P/R - Regular"/>
    <s v="945"/>
    <s v="GIS Quality Mapping Support"/>
    <x v="0"/>
    <n v="-85.33"/>
    <s v="002"/>
  </r>
  <r>
    <s v="OCT-25"/>
    <x v="0"/>
    <s v="50000"/>
    <x v="0"/>
    <s v="CLS P/R - Regular"/>
    <s v="CLS P/R - Regular"/>
    <s v="945"/>
    <s v="GIS Quality Mapping Support"/>
    <x v="0"/>
    <n v="5840.6"/>
    <s v="002"/>
  </r>
  <r>
    <s v="OCT-25"/>
    <x v="0"/>
    <s v="50000"/>
    <x v="0"/>
    <m/>
    <s v="CLS P/R - Regular"/>
    <s v="945"/>
    <s v="GIS Quality Mapping Support"/>
    <x v="0"/>
    <n v="-4892.3100000000004"/>
    <s v="002"/>
  </r>
  <r>
    <s v="SEP-25"/>
    <x v="0"/>
    <s v="50000"/>
    <x v="0"/>
    <s v="CLS P/R - Regular"/>
    <s v="CLS P/R - Regular"/>
    <s v="945"/>
    <s v="GIS Quality Mapping Support"/>
    <x v="0"/>
    <n v="2131.5700000000002"/>
    <s v="002"/>
  </r>
  <r>
    <s v="SEP-25"/>
    <x v="0"/>
    <s v="50000"/>
    <x v="0"/>
    <m/>
    <s v="CLS P/R - Regular"/>
    <s v="945"/>
    <s v="GIS Quality Mapping Support"/>
    <x v="0"/>
    <n v="-2123.62"/>
    <s v="002"/>
  </r>
  <r>
    <s v="OCT-25"/>
    <x v="0"/>
    <s v="50000"/>
    <x v="0"/>
    <s v="CLS P/R - Regular"/>
    <s v="CLS P/R - Regular"/>
    <s v="940"/>
    <s v="Eng, CAO and CRP Admin"/>
    <x v="0"/>
    <n v="271.76"/>
    <s v="002"/>
  </r>
  <r>
    <s v="NOV-25"/>
    <x v="0"/>
    <s v="50000"/>
    <x v="0"/>
    <s v="CLS P/R - Regular"/>
    <s v="CLS P/R - Regular"/>
    <s v="939"/>
    <s v="Landscaping"/>
    <x v="0"/>
    <n v="35.99"/>
    <s v="002"/>
  </r>
  <r>
    <s v="OCT-25"/>
    <x v="0"/>
    <s v="50000"/>
    <x v="0"/>
    <s v="CLS P/R - Regular"/>
    <s v="CLS P/R - Regular"/>
    <s v="939"/>
    <s v="Landscaping"/>
    <x v="0"/>
    <n v="596.88"/>
    <s v="002"/>
  </r>
  <r>
    <s v="AUG-25"/>
    <x v="0"/>
    <s v="50000"/>
    <x v="0"/>
    <s v="CLS P/R - Regular"/>
    <s v="CLS P/R - Regular"/>
    <s v="935"/>
    <s v="T&amp;D Safety and Learning &amp; Development"/>
    <x v="0"/>
    <n v="3861.55"/>
    <s v="002"/>
  </r>
  <r>
    <s v="DEC-25"/>
    <x v="0"/>
    <s v="50000"/>
    <x v="0"/>
    <s v="CLS P/R - Regular"/>
    <s v="CLS P/R - Regular"/>
    <s v="935"/>
    <s v="T&amp;D Safety and Learning &amp; Development"/>
    <x v="0"/>
    <n v="3063.06"/>
    <s v="002"/>
  </r>
  <r>
    <s v="JUL-25"/>
    <x v="0"/>
    <s v="50000"/>
    <x v="0"/>
    <s v="CLS P/R - Regular"/>
    <s v="CLS P/R - Regular"/>
    <s v="935"/>
    <s v="T&amp;D Safety and Learning &amp; Development"/>
    <x v="0"/>
    <n v="3618.67"/>
    <s v="002"/>
  </r>
  <r>
    <s v="NOV-25"/>
    <x v="0"/>
    <s v="50000"/>
    <x v="0"/>
    <s v="CLS P/R - Regular"/>
    <s v="CLS P/R - Regular"/>
    <s v="935"/>
    <s v="T&amp;D Safety and Learning &amp; Development"/>
    <x v="0"/>
    <n v="3769.92"/>
    <s v="002"/>
  </r>
  <r>
    <s v="OCT-25"/>
    <x v="0"/>
    <s v="50000"/>
    <x v="0"/>
    <s v="CLS P/R - Regular"/>
    <s v="CLS P/R - Regular"/>
    <s v="935"/>
    <s v="T&amp;D Safety and Learning &amp; Development"/>
    <x v="0"/>
    <n v="5497.8"/>
    <s v="002"/>
  </r>
  <r>
    <s v="SEP-25"/>
    <x v="0"/>
    <s v="50000"/>
    <x v="0"/>
    <s v="CLS P/R - Regular"/>
    <s v="CLS P/R - Regular"/>
    <s v="935"/>
    <s v="T&amp;D Safety and Learning &amp; Development"/>
    <x v="0"/>
    <n v="3776.47"/>
    <s v="002"/>
  </r>
  <r>
    <s v="OCT-25"/>
    <x v="0"/>
    <s v="50000"/>
    <x v="0"/>
    <s v="CLS P/R - Regular"/>
    <s v="CLS P/R - Regular"/>
    <s v="932"/>
    <s v="Asset Management"/>
    <x v="0"/>
    <n v="235.62"/>
    <s v="002"/>
  </r>
  <r>
    <s v="JUL-25"/>
    <x v="0"/>
    <s v="50000"/>
    <x v="0"/>
    <s v="CLS P/R - Regular"/>
    <s v="CLS P/R - Regular"/>
    <s v="928"/>
    <s v="Constr &amp; Maint Resources"/>
    <x v="0"/>
    <n v="26.18"/>
    <s v="002"/>
  </r>
  <r>
    <s v="OCT-25"/>
    <x v="0"/>
    <s v="50000"/>
    <x v="0"/>
    <s v="CLS P/R - Regular"/>
    <s v="CLS P/R - Regular"/>
    <s v="928"/>
    <s v="Constr &amp; Maint Resources"/>
    <x v="0"/>
    <n v="157.08000000000001"/>
    <s v="002"/>
  </r>
  <r>
    <s v="SEP-25"/>
    <x v="0"/>
    <s v="50000"/>
    <x v="0"/>
    <s v="CLS P/R - Regular"/>
    <s v="CLS P/R - Regular"/>
    <s v="928"/>
    <s v="Constr &amp; Maint Resources"/>
    <x v="0"/>
    <n v="26.18"/>
    <s v="002"/>
  </r>
  <r>
    <s v="DEC-25"/>
    <x v="0"/>
    <s v="50000"/>
    <x v="0"/>
    <s v="CLS P/R - Regular"/>
    <s v="CLS P/R - Regular"/>
    <s v="927"/>
    <s v="Maint, Trans and Trouble"/>
    <x v="0"/>
    <n v="33.97"/>
    <s v="002"/>
  </r>
  <r>
    <s v="JUL-25"/>
    <x v="0"/>
    <s v="50000"/>
    <x v="0"/>
    <s v="CLS P/R - Regular"/>
    <s v="CLS P/R - Regular"/>
    <s v="927"/>
    <s v="Maint, Trans and Trouble"/>
    <x v="0"/>
    <n v="176.63"/>
    <s v="002"/>
  </r>
  <r>
    <s v="JUL-25"/>
    <x v="0"/>
    <s v="50000"/>
    <x v="0"/>
    <m/>
    <s v="CLS P/R - Regular"/>
    <s v="927"/>
    <s v="Maint, Trans and Trouble"/>
    <x v="0"/>
    <n v="504.16"/>
    <s v="002"/>
  </r>
  <r>
    <s v="NOV-25"/>
    <x v="0"/>
    <s v="50000"/>
    <x v="0"/>
    <s v="CLS P/R - Regular"/>
    <s v="CLS P/R - Regular"/>
    <s v="927"/>
    <s v="Maint, Trans and Trouble"/>
    <x v="0"/>
    <n v="33.97"/>
    <s v="002"/>
  </r>
  <r>
    <s v="OCT-25"/>
    <x v="0"/>
    <s v="50000"/>
    <x v="0"/>
    <s v="CLS P/R - Regular"/>
    <s v="CLS P/R - Regular"/>
    <s v="927"/>
    <s v="Maint, Trans and Trouble"/>
    <x v="0"/>
    <n v="39865.440000000002"/>
    <s v="002"/>
  </r>
  <r>
    <s v="OCT-25"/>
    <x v="0"/>
    <s v="50000"/>
    <x v="0"/>
    <m/>
    <s v="CLS P/R - Regular"/>
    <s v="927"/>
    <s v="Maint, Trans and Trouble"/>
    <x v="0"/>
    <n v="-625.70000000000005"/>
    <s v="002"/>
  </r>
  <r>
    <s v="SEP-25"/>
    <x v="0"/>
    <s v="50000"/>
    <x v="0"/>
    <s v="CLS P/R - Regular"/>
    <s v="CLS P/R - Regular"/>
    <s v="927"/>
    <s v="Maint, Trans and Trouble"/>
    <x v="0"/>
    <n v="101.92"/>
    <s v="002"/>
  </r>
  <r>
    <s v="AUG-25"/>
    <x v="0"/>
    <s v="50000"/>
    <x v="0"/>
    <s v="CLS P/R - Regular"/>
    <s v="CLS P/R - Regular"/>
    <s v="926"/>
    <s v="Design"/>
    <x v="0"/>
    <n v="759.22"/>
    <s v="002"/>
  </r>
  <r>
    <s v="DEC-25"/>
    <x v="0"/>
    <s v="50000"/>
    <x v="0"/>
    <s v="CLS P/R - Regular"/>
    <s v="CLS P/R - Regular"/>
    <s v="926"/>
    <s v="Design"/>
    <x v="0"/>
    <n v="39.76"/>
    <s v="002"/>
  </r>
  <r>
    <s v="JUL-25"/>
    <x v="0"/>
    <s v="50000"/>
    <x v="0"/>
    <s v="CLS P/R - Regular"/>
    <s v="CLS P/R - Regular"/>
    <s v="926"/>
    <s v="Design"/>
    <x v="0"/>
    <n v="106.77"/>
    <s v="002"/>
  </r>
  <r>
    <s v="NOV-25"/>
    <x v="0"/>
    <s v="50000"/>
    <x v="0"/>
    <s v="CLS P/R - Regular"/>
    <s v="CLS P/R - Regular"/>
    <s v="926"/>
    <s v="Design"/>
    <x v="0"/>
    <n v="67.23"/>
    <s v="002"/>
  </r>
  <r>
    <s v="OCT-25"/>
    <x v="0"/>
    <s v="50000"/>
    <x v="0"/>
    <s v="CLS P/R - Regular"/>
    <s v="CLS P/R - Regular"/>
    <s v="926"/>
    <s v="Design"/>
    <x v="0"/>
    <n v="16071.46"/>
    <s v="002"/>
  </r>
  <r>
    <s v="OCT-25"/>
    <x v="0"/>
    <s v="50000"/>
    <x v="0"/>
    <m/>
    <s v="CLS P/R - Regular"/>
    <s v="926"/>
    <s v="Design"/>
    <x v="0"/>
    <n v="-3513.56"/>
    <s v="002"/>
  </r>
  <r>
    <s v="SEP-25"/>
    <x v="0"/>
    <s v="50000"/>
    <x v="0"/>
    <s v="CLS P/R - Regular"/>
    <s v="CLS P/R - Regular"/>
    <s v="926"/>
    <s v="Design"/>
    <x v="0"/>
    <n v="2746.89"/>
    <s v="002"/>
  </r>
  <r>
    <s v="SEP-25"/>
    <x v="0"/>
    <s v="50000"/>
    <x v="0"/>
    <m/>
    <s v="CLS P/R - Regular"/>
    <s v="926"/>
    <s v="Design"/>
    <x v="0"/>
    <n v="-1325.31"/>
    <s v="002"/>
  </r>
  <r>
    <s v="OCT-25"/>
    <x v="0"/>
    <s v="50000"/>
    <x v="0"/>
    <s v="CLS P/R - Regular"/>
    <s v="CLS P/R - Regular"/>
    <s v="903"/>
    <s v="Line Location"/>
    <x v="0"/>
    <n v="3236.4"/>
    <s v="002"/>
  </r>
  <r>
    <s v="OCT-25"/>
    <x v="0"/>
    <s v="50000"/>
    <x v="0"/>
    <s v="CLS P/R - Regular"/>
    <s v="CLS P/R - Regular"/>
    <s v="872"/>
    <s v="Warehouse"/>
    <x v="0"/>
    <n v="3515.34"/>
    <s v="002"/>
  </r>
  <r>
    <s v="OCT-25"/>
    <x v="0"/>
    <s v="50000"/>
    <x v="0"/>
    <s v="CLS P/R - Regular"/>
    <s v="CLS P/R - Regular"/>
    <s v="825"/>
    <s v="Telecommunications"/>
    <x v="0"/>
    <n v="768.9"/>
    <s v="002"/>
  </r>
  <r>
    <s v="OCT-25"/>
    <x v="0"/>
    <s v="50000"/>
    <x v="0"/>
    <m/>
    <s v="CLS P/R - Regular"/>
    <s v="825"/>
    <s v="Telecommunications"/>
    <x v="0"/>
    <n v="-134.91999999999999"/>
    <s v="002"/>
  </r>
  <r>
    <s v="DEC-25"/>
    <x v="0"/>
    <s v="50000"/>
    <x v="0"/>
    <s v="CLS P/R - Regular"/>
    <s v="CLS P/R - Regular"/>
    <s v="694"/>
    <s v="SPG Unit 4 Maintenance"/>
    <x v="0"/>
    <n v="848.1"/>
    <s v="002"/>
  </r>
  <r>
    <s v="DEC-25"/>
    <x v="0"/>
    <s v="50000"/>
    <x v="0"/>
    <m/>
    <s v="CLS P/R - Regular"/>
    <s v="694"/>
    <s v="SPG Unit 4 Maintenance"/>
    <x v="0"/>
    <n v="-424.04"/>
    <s v="002"/>
  </r>
  <r>
    <s v="JUL-25"/>
    <x v="0"/>
    <s v="50000"/>
    <x v="0"/>
    <s v="CLS P/R - Regular"/>
    <s v="CLS P/R - Regular"/>
    <s v="694"/>
    <s v="SPG Unit 4 Maintenance"/>
    <x v="0"/>
    <n v="1696.2"/>
    <s v="002"/>
  </r>
  <r>
    <s v="JUL-25"/>
    <x v="0"/>
    <s v="50000"/>
    <x v="0"/>
    <m/>
    <s v="CLS P/R - Regular"/>
    <s v="694"/>
    <s v="SPG Unit 4 Maintenance"/>
    <x v="0"/>
    <n v="-848.1"/>
    <s v="002"/>
  </r>
  <r>
    <s v="NOV-25"/>
    <x v="0"/>
    <s v="50000"/>
    <x v="0"/>
    <s v="CLS P/R - Regular"/>
    <s v="CLS P/R - Regular"/>
    <s v="694"/>
    <s v="SPG Unit 4 Maintenance"/>
    <x v="0"/>
    <n v="565.4"/>
    <s v="002"/>
  </r>
  <r>
    <s v="NOV-25"/>
    <x v="0"/>
    <s v="50000"/>
    <x v="0"/>
    <m/>
    <s v="CLS P/R - Regular"/>
    <s v="694"/>
    <s v="SPG Unit 4 Maintenance"/>
    <x v="0"/>
    <n v="-282.7"/>
    <s v="002"/>
  </r>
  <r>
    <s v="SEP-25"/>
    <x v="0"/>
    <s v="50000"/>
    <x v="0"/>
    <s v="CLS P/R - Regular"/>
    <s v="CLS P/R - Regular"/>
    <s v="694"/>
    <s v="SPG Unit 4 Maintenance"/>
    <x v="0"/>
    <n v="932.91"/>
    <s v="002"/>
  </r>
  <r>
    <s v="SEP-25"/>
    <x v="0"/>
    <s v="50000"/>
    <x v="0"/>
    <m/>
    <s v="CLS P/R - Regular"/>
    <s v="694"/>
    <s v="SPG Unit 4 Maintenance"/>
    <x v="0"/>
    <n v="-466.45"/>
    <s v="002"/>
  </r>
  <r>
    <s v="DEC-25"/>
    <x v="0"/>
    <s v="50000"/>
    <x v="0"/>
    <s v="CLS P/R - Regular"/>
    <s v="CLS P/R - Regular"/>
    <s v="693"/>
    <s v="SPG Unit 3 Maintenance"/>
    <x v="0"/>
    <n v="398.72"/>
    <s v="002"/>
  </r>
  <r>
    <s v="DEC-25"/>
    <x v="0"/>
    <s v="50000"/>
    <x v="0"/>
    <m/>
    <s v="CLS P/R - Regular"/>
    <s v="693"/>
    <s v="SPG Unit 3 Maintenance"/>
    <x v="0"/>
    <n v="-199.36"/>
    <s v="002"/>
  </r>
  <r>
    <s v="NOV-25"/>
    <x v="0"/>
    <s v="50000"/>
    <x v="0"/>
    <s v="CLS P/R - Regular"/>
    <s v="CLS P/R - Regular"/>
    <s v="690"/>
    <s v="SPG Mechanical Maint. &amp; Tech Services"/>
    <x v="0"/>
    <n v="293.5"/>
    <s v="002"/>
  </r>
  <r>
    <s v="NOV-25"/>
    <x v="0"/>
    <s v="50000"/>
    <x v="0"/>
    <m/>
    <s v="CLS P/R - Regular"/>
    <s v="690"/>
    <s v="SPG Mechanical Maint. &amp; Tech Services"/>
    <x v="0"/>
    <n v="-146.74"/>
    <s v="002"/>
  </r>
  <r>
    <s v="SEP-25"/>
    <x v="0"/>
    <s v="50000"/>
    <x v="0"/>
    <s v="CLS P/R - Regular"/>
    <s v="CLS P/R - Regular"/>
    <s v="690"/>
    <s v="SPG Mechanical Maint. &amp; Tech Services"/>
    <x v="0"/>
    <n v="234.8"/>
    <s v="002"/>
  </r>
  <r>
    <s v="SEP-25"/>
    <x v="0"/>
    <s v="50000"/>
    <x v="0"/>
    <m/>
    <s v="CLS P/R - Regular"/>
    <s v="690"/>
    <s v="SPG Mechanical Maint. &amp; Tech Services"/>
    <x v="0"/>
    <n v="0"/>
    <s v="002"/>
  </r>
  <r>
    <s v="DEC-25"/>
    <x v="0"/>
    <s v="50000"/>
    <x v="0"/>
    <s v="CLS P/R - Regular"/>
    <s v="CLS P/R - Regular"/>
    <s v="687"/>
    <s v="SPG Fuel &amp; Ash Hdlg/Fleet Maint"/>
    <x v="0"/>
    <n v="89.02"/>
    <s v="002"/>
  </r>
  <r>
    <s v="DEC-25"/>
    <x v="0"/>
    <s v="50000"/>
    <x v="0"/>
    <m/>
    <s v="CLS P/R - Regular"/>
    <s v="687"/>
    <s v="SPG Fuel &amp; Ash Hdlg/Fleet Maint"/>
    <x v="0"/>
    <n v="-44.5"/>
    <s v="002"/>
  </r>
  <r>
    <s v="OCT-25"/>
    <x v="0"/>
    <s v="50000"/>
    <x v="0"/>
    <s v="CLS P/R - Regular"/>
    <s v="CLS P/R - Regular"/>
    <s v="687"/>
    <s v="SPG Fuel &amp; Ash Hdlg/Fleet Maint"/>
    <x v="0"/>
    <n v="222.55"/>
    <s v="002"/>
  </r>
  <r>
    <s v="OCT-25"/>
    <x v="0"/>
    <s v="50000"/>
    <x v="0"/>
    <m/>
    <s v="CLS P/R - Regular"/>
    <s v="687"/>
    <s v="SPG Fuel &amp; Ash Hdlg/Fleet Maint"/>
    <x v="0"/>
    <n v="-111.27"/>
    <s v="002"/>
  </r>
  <r>
    <s v="SEP-25"/>
    <x v="0"/>
    <s v="50000"/>
    <x v="0"/>
    <s v="CLS P/R - Regular"/>
    <s v="CLS P/R - Regular"/>
    <s v="687"/>
    <s v="SPG Fuel &amp; Ash Hdlg/Fleet Maint"/>
    <x v="0"/>
    <n v="623.14"/>
    <s v="002"/>
  </r>
  <r>
    <s v="SEP-25"/>
    <x v="0"/>
    <s v="50000"/>
    <x v="0"/>
    <m/>
    <s v="CLS P/R - Regular"/>
    <s v="687"/>
    <s v="SPG Fuel &amp; Ash Hdlg/Fleet Maint"/>
    <x v="0"/>
    <n v="-311.56"/>
    <s v="002"/>
  </r>
  <r>
    <s v="AUG-25"/>
    <x v="0"/>
    <s v="50000"/>
    <x v="0"/>
    <s v="CLS P/R - Regular"/>
    <s v="CLS P/R - Regular"/>
    <s v="662"/>
    <s v="SPG Training"/>
    <x v="0"/>
    <n v="10056"/>
    <s v="002"/>
  </r>
  <r>
    <s v="AUG-25"/>
    <x v="0"/>
    <s v="50000"/>
    <x v="0"/>
    <m/>
    <s v="CLS P/R - Regular"/>
    <s v="662"/>
    <s v="SPG Training"/>
    <x v="0"/>
    <n v="-5028"/>
    <s v="002"/>
  </r>
  <r>
    <s v="DEC-25"/>
    <x v="0"/>
    <s v="50000"/>
    <x v="0"/>
    <s v="CLS P/R - Regular"/>
    <s v="CLS P/R - Regular"/>
    <s v="662"/>
    <s v="SPG Training"/>
    <x v="0"/>
    <n v="8799"/>
    <s v="002"/>
  </r>
  <r>
    <s v="DEC-25"/>
    <x v="0"/>
    <s v="50000"/>
    <x v="0"/>
    <m/>
    <s v="CLS P/R - Regular"/>
    <s v="662"/>
    <s v="SPG Training"/>
    <x v="0"/>
    <n v="-4399.5"/>
    <s v="002"/>
  </r>
  <r>
    <s v="JUL-25"/>
    <x v="0"/>
    <s v="50000"/>
    <x v="0"/>
    <s v="CLS P/R - Regular"/>
    <s v="CLS P/R - Regular"/>
    <s v="662"/>
    <s v="SPG Training"/>
    <x v="0"/>
    <n v="9336"/>
    <s v="002"/>
  </r>
  <r>
    <s v="JUL-25"/>
    <x v="0"/>
    <s v="50000"/>
    <x v="0"/>
    <m/>
    <s v="CLS P/R - Regular"/>
    <s v="662"/>
    <s v="SPG Training"/>
    <x v="0"/>
    <n v="-4667.9799999999996"/>
    <s v="002"/>
  </r>
  <r>
    <s v="NOV-25"/>
    <x v="0"/>
    <s v="50000"/>
    <x v="0"/>
    <s v="CLS P/R - Regular"/>
    <s v="CLS P/R - Regular"/>
    <s v="662"/>
    <s v="SPG Training"/>
    <x v="0"/>
    <n v="10056"/>
    <s v="002"/>
  </r>
  <r>
    <s v="NOV-25"/>
    <x v="0"/>
    <s v="50000"/>
    <x v="0"/>
    <m/>
    <s v="CLS P/R - Regular"/>
    <s v="662"/>
    <s v="SPG Training"/>
    <x v="0"/>
    <n v="-5028"/>
    <s v="002"/>
  </r>
  <r>
    <s v="OCT-25"/>
    <x v="0"/>
    <s v="50000"/>
    <x v="0"/>
    <s v="CLS P/R - Regular"/>
    <s v="CLS P/R - Regular"/>
    <s v="662"/>
    <s v="SPG Training"/>
    <x v="0"/>
    <n v="7604.85"/>
    <s v="002"/>
  </r>
  <r>
    <s v="OCT-25"/>
    <x v="0"/>
    <s v="50000"/>
    <x v="0"/>
    <m/>
    <s v="CLS P/R - Regular"/>
    <s v="662"/>
    <s v="SPG Training"/>
    <x v="0"/>
    <n v="-3802.43"/>
    <s v="002"/>
  </r>
  <r>
    <s v="SEP-25"/>
    <x v="0"/>
    <s v="50000"/>
    <x v="0"/>
    <s v="CLS P/R - Regular"/>
    <s v="CLS P/R - Regular"/>
    <s v="662"/>
    <s v="SPG Training"/>
    <x v="0"/>
    <n v="9238.9500000000007"/>
    <s v="002"/>
  </r>
  <r>
    <s v="SEP-25"/>
    <x v="0"/>
    <s v="50000"/>
    <x v="0"/>
    <m/>
    <s v="CLS P/R - Regular"/>
    <s v="662"/>
    <s v="SPG Training"/>
    <x v="0"/>
    <n v="-4619.47"/>
    <s v="002"/>
  </r>
  <r>
    <s v="DEC-25"/>
    <x v="0"/>
    <s v="50000"/>
    <x v="0"/>
    <s v="CLS P/R - Regular"/>
    <s v="CLS P/R - Regular"/>
    <s v="657"/>
    <s v="SPG 3 4 E&amp;I WF/WT"/>
    <x v="0"/>
    <n v="939.2"/>
    <s v="002"/>
  </r>
  <r>
    <s v="DEC-25"/>
    <x v="0"/>
    <s v="50000"/>
    <x v="0"/>
    <m/>
    <s v="CLS P/R - Regular"/>
    <s v="657"/>
    <s v="SPG 3 4 E&amp;I WF/WT"/>
    <x v="0"/>
    <n v="-469.6"/>
    <s v="002"/>
  </r>
  <r>
    <s v="JUL-25"/>
    <x v="0"/>
    <s v="50000"/>
    <x v="0"/>
    <s v="CLS P/R - Regular"/>
    <s v="CLS P/R - Regular"/>
    <s v="657"/>
    <s v="SPG 3 4 E&amp;I WF/WT"/>
    <x v="0"/>
    <n v="1467.5"/>
    <s v="002"/>
  </r>
  <r>
    <s v="JUL-25"/>
    <x v="0"/>
    <s v="50000"/>
    <x v="0"/>
    <m/>
    <s v="CLS P/R - Regular"/>
    <s v="657"/>
    <s v="SPG 3 4 E&amp;I WF/WT"/>
    <x v="0"/>
    <n v="-733.74"/>
    <s v="002"/>
  </r>
  <r>
    <s v="SEP-25"/>
    <x v="0"/>
    <s v="50000"/>
    <x v="0"/>
    <s v="CLS P/R - Regular"/>
    <s v="CLS P/R - Regular"/>
    <s v="657"/>
    <s v="SPG 3 4 E&amp;I WF/WT"/>
    <x v="0"/>
    <n v="880.5"/>
    <s v="002"/>
  </r>
  <r>
    <s v="SEP-25"/>
    <x v="0"/>
    <s v="50000"/>
    <x v="0"/>
    <m/>
    <s v="CLS P/R - Regular"/>
    <s v="657"/>
    <s v="SPG 3 4 E&amp;I WF/WT"/>
    <x v="0"/>
    <n v="-440.24"/>
    <s v="002"/>
  </r>
  <r>
    <s v="AUG-25"/>
    <x v="0"/>
    <s v="50000"/>
    <x v="0"/>
    <s v="CLS P/R - Regular"/>
    <s v="CLS P/R - Regular"/>
    <s v="531"/>
    <s v="UNSE SC Elec &amp; Gas Cust Serv"/>
    <x v="0"/>
    <n v="14.22"/>
    <s v="033"/>
  </r>
  <r>
    <s v="DEC-25"/>
    <x v="0"/>
    <s v="50000"/>
    <x v="0"/>
    <s v="CLS P/R - Regular"/>
    <s v="CLS P/R - Regular"/>
    <s v="531"/>
    <s v="UNSE SC Elec &amp; Gas Cust Serv"/>
    <x v="0"/>
    <n v="28.44"/>
    <s v="033"/>
  </r>
  <r>
    <s v="NOV-25"/>
    <x v="0"/>
    <s v="50000"/>
    <x v="0"/>
    <s v="CLS P/R - Regular"/>
    <s v="CLS P/R - Regular"/>
    <s v="531"/>
    <s v="UNSE SC Elec &amp; Gas Cust Serv"/>
    <x v="0"/>
    <n v="28.44"/>
    <s v="033"/>
  </r>
  <r>
    <s v="OCT-25"/>
    <x v="0"/>
    <s v="50000"/>
    <x v="0"/>
    <s v="CLS P/R - Regular"/>
    <s v="CLS P/R - Regular"/>
    <s v="531"/>
    <s v="UNSE SC Elec &amp; Gas Cust Serv"/>
    <x v="0"/>
    <n v="85.32"/>
    <s v="033"/>
  </r>
  <r>
    <s v="SEP-25"/>
    <x v="0"/>
    <s v="50000"/>
    <x v="0"/>
    <s v="CLS P/R - Regular"/>
    <s v="CLS P/R - Regular"/>
    <s v="531"/>
    <s v="UNSE SC Elec &amp; Gas Cust Serv"/>
    <x v="0"/>
    <n v="227.52"/>
    <s v="033"/>
  </r>
  <r>
    <s v="SEP-25"/>
    <x v="0"/>
    <s v="50000"/>
    <x v="0"/>
    <m/>
    <s v="CLS P/R - Regular"/>
    <s v="531"/>
    <s v="UNSE SC Elec &amp; Gas Cust Serv"/>
    <x v="0"/>
    <n v="-169.77"/>
    <s v="033"/>
  </r>
  <r>
    <s v="SEP-25"/>
    <x v="0"/>
    <s v="50000"/>
    <x v="0"/>
    <s v="CLS P/R - Regular"/>
    <s v="CLS P/R - Regular"/>
    <s v="528"/>
    <s v="UNSE Santa Cruz Electric Eng"/>
    <x v="0"/>
    <n v="308.45"/>
    <s v="033"/>
  </r>
  <r>
    <s v="SEP-25"/>
    <x v="0"/>
    <s v="50000"/>
    <x v="0"/>
    <m/>
    <s v="CLS P/R - Regular"/>
    <s v="528"/>
    <s v="UNSE Santa Cruz Electric Eng"/>
    <x v="0"/>
    <n v="-306.91000000000003"/>
    <s v="033"/>
  </r>
  <r>
    <s v="NOV-25"/>
    <x v="0"/>
    <s v="50000"/>
    <x v="0"/>
    <s v="CLS P/R - Regular"/>
    <s v="CLS P/R - Regular"/>
    <s v="523"/>
    <s v="UNSE Lake Havasu Electric Eng"/>
    <x v="0"/>
    <n v="33.69"/>
    <s v="033"/>
  </r>
  <r>
    <s v="OCT-25"/>
    <x v="0"/>
    <s v="50000"/>
    <x v="0"/>
    <s v="CLS P/R - Regular"/>
    <s v="CLS P/R - Regular"/>
    <s v="523"/>
    <s v="UNSE Lake Havasu Electric Eng"/>
    <x v="0"/>
    <n v="134.76"/>
    <s v="033"/>
  </r>
  <r>
    <s v="SEP-25"/>
    <x v="0"/>
    <s v="50000"/>
    <x v="0"/>
    <s v="CLS P/R - Regular"/>
    <s v="CLS P/R - Regular"/>
    <s v="523"/>
    <s v="UNSE Lake Havasu Electric Eng"/>
    <x v="0"/>
    <n v="67.38"/>
    <s v="033"/>
  </r>
  <r>
    <s v="AUG-25"/>
    <x v="0"/>
    <s v="50000"/>
    <x v="0"/>
    <s v="CLS P/R - Regular"/>
    <s v="CLS P/R - Regular"/>
    <s v="522"/>
    <s v="UNSE Lake Havasu Elec Const"/>
    <x v="0"/>
    <n v="14.11"/>
    <s v="033"/>
  </r>
  <r>
    <s v="DEC-25"/>
    <x v="0"/>
    <s v="50000"/>
    <x v="0"/>
    <s v="CLS P/R - Regular"/>
    <s v="CLS P/R - Regular"/>
    <s v="522"/>
    <s v="UNSE Lake Havasu Elec Const"/>
    <x v="0"/>
    <n v="28.21"/>
    <s v="033"/>
  </r>
  <r>
    <s v="NOV-25"/>
    <x v="0"/>
    <s v="50000"/>
    <x v="0"/>
    <s v="CLS P/R - Regular"/>
    <s v="CLS P/R - Regular"/>
    <s v="522"/>
    <s v="UNSE Lake Havasu Elec Const"/>
    <x v="0"/>
    <n v="14.11"/>
    <s v="033"/>
  </r>
  <r>
    <s v="OCT-25"/>
    <x v="0"/>
    <s v="50000"/>
    <x v="0"/>
    <s v="CLS P/R - Regular"/>
    <s v="CLS P/R - Regular"/>
    <s v="522"/>
    <s v="UNSE Lake Havasu Elec Const"/>
    <x v="0"/>
    <n v="42.32"/>
    <s v="033"/>
  </r>
  <r>
    <s v="SEP-25"/>
    <x v="0"/>
    <s v="50000"/>
    <x v="0"/>
    <s v="CLS P/R - Regular"/>
    <s v="CLS P/R - Regular"/>
    <s v="522"/>
    <s v="UNSE Lake Havasu Elec Const"/>
    <x v="0"/>
    <n v="14.11"/>
    <s v="033"/>
  </r>
  <r>
    <s v="OCT-25"/>
    <x v="0"/>
    <s v="50000"/>
    <x v="0"/>
    <s v="CLS P/R - Regular"/>
    <s v="CLS P/R - Regular"/>
    <s v="516"/>
    <s v="UNSE Mohave Elec Sub &amp; Meter"/>
    <x v="0"/>
    <n v="55.99"/>
    <s v="033"/>
  </r>
  <r>
    <s v="AUG-25"/>
    <x v="0"/>
    <s v="50000"/>
    <x v="0"/>
    <s v="CLS P/R - Regular"/>
    <s v="CLS P/R - Regular"/>
    <s v="515"/>
    <s v="UNSE Kingman Electric Eng"/>
    <x v="0"/>
    <n v="506.08"/>
    <s v="033"/>
  </r>
  <r>
    <s v="AUG-25"/>
    <x v="0"/>
    <s v="50000"/>
    <x v="0"/>
    <m/>
    <s v="CLS P/R - Regular"/>
    <s v="515"/>
    <s v="UNSE Kingman Electric Eng"/>
    <x v="0"/>
    <n v="-503.55"/>
    <s v="033"/>
  </r>
  <r>
    <s v="DEC-25"/>
    <x v="0"/>
    <s v="50000"/>
    <x v="0"/>
    <s v="CLS P/R - Regular"/>
    <s v="CLS P/R - Regular"/>
    <s v="515"/>
    <s v="UNSE Kingman Electric Eng"/>
    <x v="0"/>
    <n v="152.91999999999999"/>
    <s v="033"/>
  </r>
  <r>
    <s v="DEC-25"/>
    <x v="0"/>
    <s v="50000"/>
    <x v="0"/>
    <m/>
    <s v="CLS P/R - Regular"/>
    <s v="515"/>
    <s v="UNSE Kingman Electric Eng"/>
    <x v="0"/>
    <n v="-152.13999999999999"/>
    <s v="033"/>
  </r>
  <r>
    <s v="JUL-25"/>
    <x v="0"/>
    <s v="50000"/>
    <x v="0"/>
    <s v="CLS P/R - Regular"/>
    <s v="CLS P/R - Regular"/>
    <s v="411"/>
    <s v="TPP Operations"/>
    <x v="0"/>
    <n v="117.94"/>
    <s v="002"/>
  </r>
  <r>
    <s v="AUG-25"/>
    <x v="0"/>
    <s v="50000"/>
    <x v="0"/>
    <s v="CLS P/R - Regular"/>
    <s v="CLS P/R - Regular"/>
    <s v="353"/>
    <s v="IT Infrastructure"/>
    <x v="0"/>
    <n v="3754.2"/>
    <s v="002"/>
  </r>
  <r>
    <s v="AUG-25"/>
    <x v="0"/>
    <s v="50000"/>
    <x v="0"/>
    <m/>
    <s v="CLS P/R - Regular"/>
    <s v="353"/>
    <s v="IT Infrastructure"/>
    <x v="0"/>
    <n v="-1024.52"/>
    <s v="002"/>
  </r>
  <r>
    <s v="DEC-25"/>
    <x v="0"/>
    <s v="50000"/>
    <x v="0"/>
    <s v="CLS P/R - Regular"/>
    <s v="CLS P/R - Regular"/>
    <s v="353"/>
    <s v="IT Infrastructure"/>
    <x v="0"/>
    <n v="5193.3100000000004"/>
    <s v="002"/>
  </r>
  <r>
    <s v="DEC-25"/>
    <x v="0"/>
    <s v="50000"/>
    <x v="0"/>
    <m/>
    <s v="CLS P/R - Regular"/>
    <s v="353"/>
    <s v="IT Infrastructure"/>
    <x v="0"/>
    <n v="-1417.25"/>
    <s v="002"/>
  </r>
  <r>
    <s v="JUL-25"/>
    <x v="0"/>
    <s v="50000"/>
    <x v="0"/>
    <s v="CLS P/R - Regular"/>
    <s v="CLS P/R - Regular"/>
    <s v="353"/>
    <s v="IT Infrastructure"/>
    <x v="0"/>
    <n v="4275.24"/>
    <s v="002"/>
  </r>
  <r>
    <s v="JUL-25"/>
    <x v="0"/>
    <s v="50000"/>
    <x v="0"/>
    <m/>
    <s v="CLS P/R - Regular"/>
    <s v="353"/>
    <s v="IT Infrastructure"/>
    <x v="0"/>
    <n v="-1166.71"/>
    <s v="002"/>
  </r>
  <r>
    <s v="NOV-25"/>
    <x v="0"/>
    <s v="50000"/>
    <x v="0"/>
    <s v="CLS P/R - Regular"/>
    <s v="CLS P/R - Regular"/>
    <s v="353"/>
    <s v="IT Infrastructure"/>
    <x v="0"/>
    <n v="4067.05"/>
    <s v="002"/>
  </r>
  <r>
    <s v="NOV-25"/>
    <x v="0"/>
    <s v="50000"/>
    <x v="0"/>
    <m/>
    <s v="CLS P/R - Regular"/>
    <s v="353"/>
    <s v="IT Infrastructure"/>
    <x v="0"/>
    <n v="-1109.9000000000001"/>
    <s v="002"/>
  </r>
  <r>
    <s v="OCT-25"/>
    <x v="0"/>
    <s v="50000"/>
    <x v="0"/>
    <s v="CLS P/R - Regular"/>
    <s v="CLS P/R - Regular"/>
    <s v="353"/>
    <s v="IT Infrastructure"/>
    <x v="0"/>
    <n v="3128.5"/>
    <s v="002"/>
  </r>
  <r>
    <s v="OCT-25"/>
    <x v="0"/>
    <s v="50000"/>
    <x v="0"/>
    <m/>
    <s v="CLS P/R - Regular"/>
    <s v="353"/>
    <s v="IT Infrastructure"/>
    <x v="0"/>
    <n v="-853.77"/>
    <s v="002"/>
  </r>
  <r>
    <s v="SEP-25"/>
    <x v="0"/>
    <s v="50000"/>
    <x v="0"/>
    <s v="CLS P/R - Regular"/>
    <s v="CLS P/R - Regular"/>
    <s v="353"/>
    <s v="IT Infrastructure"/>
    <x v="0"/>
    <n v="2252.52"/>
    <s v="002"/>
  </r>
  <r>
    <s v="SEP-25"/>
    <x v="0"/>
    <s v="50000"/>
    <x v="0"/>
    <m/>
    <s v="CLS P/R - Regular"/>
    <s v="353"/>
    <s v="IT Infrastructure"/>
    <x v="0"/>
    <n v="-614.72"/>
    <s v="002"/>
  </r>
  <r>
    <s v="DEC-25"/>
    <x v="0"/>
    <s v="50000"/>
    <x v="0"/>
    <s v="CLS P/R - Regular"/>
    <s v="CLS P/R - Regular"/>
    <s v="266"/>
    <s v="Special Plans TEP"/>
    <x v="0"/>
    <n v="34.46"/>
    <s v="002"/>
  </r>
  <r>
    <s v="JUL-25"/>
    <x v="0"/>
    <s v="50000"/>
    <x v="0"/>
    <s v="CLS P/R - Regular"/>
    <s v="CLS P/R - Regular"/>
    <s v="266"/>
    <s v="Special Plans TEP"/>
    <x v="0"/>
    <n v="34.46"/>
    <s v="002"/>
  </r>
  <r>
    <s v="NOV-25"/>
    <x v="0"/>
    <s v="50000"/>
    <x v="0"/>
    <s v="CLS P/R - Regular"/>
    <s v="CLS P/R - Regular"/>
    <s v="266"/>
    <s v="Special Plans TEP"/>
    <x v="0"/>
    <n v="34.46"/>
    <s v="002"/>
  </r>
  <r>
    <s v="OCT-25"/>
    <x v="0"/>
    <s v="50000"/>
    <x v="0"/>
    <s v="CLS P/R - Regular"/>
    <s v="CLS P/R - Regular"/>
    <s v="266"/>
    <s v="Special Plans TEP"/>
    <x v="0"/>
    <n v="51.69"/>
    <s v="002"/>
  </r>
  <r>
    <s v="AUG-25"/>
    <x v="0"/>
    <s v="50000"/>
    <x v="0"/>
    <s v="CLS P/R - Regular"/>
    <s v="CLS P/R - Regular"/>
    <s v="264"/>
    <s v="Mail Services"/>
    <x v="0"/>
    <n v="14169.35"/>
    <s v="002"/>
  </r>
  <r>
    <s v="DEC-25"/>
    <x v="0"/>
    <s v="50000"/>
    <x v="0"/>
    <s v="CLS P/R - Regular"/>
    <s v="CLS P/R - Regular"/>
    <s v="264"/>
    <s v="Mail Services"/>
    <x v="0"/>
    <n v="12747.68"/>
    <s v="002"/>
  </r>
  <r>
    <s v="JUL-25"/>
    <x v="0"/>
    <s v="50000"/>
    <x v="0"/>
    <s v="CLS P/R - Regular"/>
    <s v="CLS P/R - Regular"/>
    <s v="264"/>
    <s v="Mail Services"/>
    <x v="0"/>
    <n v="10970.98"/>
    <s v="002"/>
  </r>
  <r>
    <s v="NOV-25"/>
    <x v="0"/>
    <s v="50000"/>
    <x v="0"/>
    <s v="CLS P/R - Regular"/>
    <s v="CLS P/R - Regular"/>
    <s v="264"/>
    <s v="Mail Services"/>
    <x v="0"/>
    <n v="13192.76"/>
    <s v="002"/>
  </r>
  <r>
    <s v="OCT-25"/>
    <x v="0"/>
    <s v="50000"/>
    <x v="0"/>
    <s v="CLS P/R - Regular"/>
    <s v="CLS P/R - Regular"/>
    <s v="264"/>
    <s v="Mail Services"/>
    <x v="0"/>
    <n v="17970.27"/>
    <s v="002"/>
  </r>
  <r>
    <s v="SEP-25"/>
    <x v="0"/>
    <s v="50000"/>
    <x v="0"/>
    <s v="CLS P/R - Regular"/>
    <s v="CLS P/R - Regular"/>
    <s v="264"/>
    <s v="Mail Services"/>
    <x v="0"/>
    <n v="15827.18"/>
    <s v="002"/>
  </r>
  <r>
    <s v="NOV-25"/>
    <x v="0"/>
    <s v="50000"/>
    <x v="0"/>
    <s v="CLS P/R - Regular"/>
    <s v="CLS P/R - Regular"/>
    <s v="234"/>
    <s v="SinglePhase DistrMtr"/>
    <x v="0"/>
    <n v="98.82"/>
    <s v="002"/>
  </r>
  <r>
    <s v="OCT-25"/>
    <x v="0"/>
    <s v="50000"/>
    <x v="0"/>
    <s v="CLS P/R - Regular"/>
    <s v="CLS P/R - Regular"/>
    <s v="234"/>
    <s v="SinglePhase DistrMtr"/>
    <x v="0"/>
    <n v="6004.69"/>
    <s v="002"/>
  </r>
  <r>
    <s v="OCT-25"/>
    <x v="0"/>
    <s v="50000"/>
    <x v="0"/>
    <m/>
    <s v="CLS P/R - Regular"/>
    <s v="234"/>
    <s v="SinglePhase DistrMtr"/>
    <x v="0"/>
    <n v="510.88"/>
    <s v="002"/>
  </r>
  <r>
    <s v="DEC-25"/>
    <x v="0"/>
    <s v="50000"/>
    <x v="0"/>
    <s v="CLS P/R - Regular"/>
    <s v="CLS P/R - Regular"/>
    <s v="231"/>
    <s v="Customer Service"/>
    <x v="0"/>
    <n v="34.46"/>
    <s v="002"/>
  </r>
  <r>
    <s v="JUL-25"/>
    <x v="0"/>
    <s v="50000"/>
    <x v="0"/>
    <s v="CLS P/R - Regular"/>
    <s v="CLS P/R - Regular"/>
    <s v="231"/>
    <s v="Customer Service"/>
    <x v="0"/>
    <n v="17.23"/>
    <s v="002"/>
  </r>
  <r>
    <s v="NOV-25"/>
    <x v="0"/>
    <s v="50000"/>
    <x v="0"/>
    <s v="CLS P/R - Regular"/>
    <s v="CLS P/R - Regular"/>
    <s v="231"/>
    <s v="Customer Service"/>
    <x v="0"/>
    <n v="34.46"/>
    <s v="002"/>
  </r>
  <r>
    <s v="OCT-25"/>
    <x v="0"/>
    <s v="50000"/>
    <x v="0"/>
    <s v="CLS P/R - Regular"/>
    <s v="CLS P/R - Regular"/>
    <s v="231"/>
    <s v="Customer Service"/>
    <x v="0"/>
    <n v="51.69"/>
    <s v="002"/>
  </r>
  <r>
    <s v="AUG-25"/>
    <x v="0"/>
    <s v="50000"/>
    <x v="0"/>
    <s v="CLS P/R - Regular"/>
    <s v="CLS P/R - Regular"/>
    <s v="227"/>
    <s v="Corporate Communications"/>
    <x v="0"/>
    <n v="2819.51"/>
    <s v="002"/>
  </r>
  <r>
    <s v="DEC-25"/>
    <x v="0"/>
    <s v="50000"/>
    <x v="0"/>
    <s v="CLS P/R - Regular"/>
    <s v="CLS P/R - Regular"/>
    <s v="227"/>
    <s v="Corporate Communications"/>
    <x v="0"/>
    <n v="2887.45"/>
    <s v="002"/>
  </r>
  <r>
    <s v="JUL-25"/>
    <x v="0"/>
    <s v="50000"/>
    <x v="0"/>
    <s v="CLS P/R - Regular"/>
    <s v="CLS P/R - Regular"/>
    <s v="227"/>
    <s v="Corporate Communications"/>
    <x v="0"/>
    <n v="2545.77"/>
    <s v="002"/>
  </r>
  <r>
    <s v="NOV-25"/>
    <x v="0"/>
    <s v="50000"/>
    <x v="0"/>
    <s v="CLS P/R - Regular"/>
    <s v="CLS P/R - Regular"/>
    <s v="227"/>
    <s v="Corporate Communications"/>
    <x v="0"/>
    <n v="1732.47"/>
    <s v="002"/>
  </r>
  <r>
    <s v="OCT-25"/>
    <x v="0"/>
    <s v="50000"/>
    <x v="0"/>
    <s v="CLS P/R - Regular"/>
    <s v="CLS P/R - Regular"/>
    <s v="227"/>
    <s v="Corporate Communications"/>
    <x v="0"/>
    <n v="4382.13"/>
    <s v="002"/>
  </r>
  <r>
    <s v="SEP-25"/>
    <x v="0"/>
    <s v="50000"/>
    <x v="0"/>
    <s v="CLS P/R - Regular"/>
    <s v="CLS P/R - Regular"/>
    <s v="227"/>
    <s v="Corporate Communications"/>
    <x v="0"/>
    <n v="3736.7"/>
    <s v="002"/>
  </r>
  <r>
    <s v="NOV-25"/>
    <x v="0"/>
    <s v="50000"/>
    <x v="1"/>
    <s v="CLS P/R - Overtime"/>
    <s v="CLS P/R - Overtime"/>
    <s v="992"/>
    <s v="Heavy Equip &amp; Transport"/>
    <x v="0"/>
    <n v="682.92"/>
    <s v="002"/>
  </r>
  <r>
    <s v="OCT-25"/>
    <x v="0"/>
    <s v="50000"/>
    <x v="1"/>
    <s v="CLS P/R - Overtime"/>
    <s v="CLS P/R - Overtime"/>
    <s v="992"/>
    <s v="Heavy Equip &amp; Transport"/>
    <x v="0"/>
    <n v="2116.42"/>
    <s v="002"/>
  </r>
  <r>
    <s v="OCT-25"/>
    <x v="0"/>
    <s v="50000"/>
    <x v="1"/>
    <m/>
    <s v="CLS P/R - Overtime"/>
    <s v="992"/>
    <s v="Heavy Equip &amp; Transport"/>
    <x v="0"/>
    <n v="-352.18"/>
    <s v="002"/>
  </r>
  <r>
    <s v="OCT-25"/>
    <x v="0"/>
    <s v="50000"/>
    <x v="1"/>
    <s v="CLS P/R - Overtime"/>
    <s v="CLS P/R - Overtime"/>
    <s v="982"/>
    <s v="Elec Repair/Test Fac"/>
    <x v="0"/>
    <n v="126.38"/>
    <s v="002"/>
  </r>
  <r>
    <s v="NOV-25"/>
    <x v="0"/>
    <s v="50000"/>
    <x v="1"/>
    <s v="CLS P/R - Overtime"/>
    <s v="CLS P/R - Overtime"/>
    <s v="981"/>
    <s v="Subst Const/Maint"/>
    <x v="0"/>
    <n v="116.94"/>
    <s v="002"/>
  </r>
  <r>
    <s v="OCT-25"/>
    <x v="0"/>
    <s v="50000"/>
    <x v="1"/>
    <s v="CLS P/R - Overtime"/>
    <s v="CLS P/R - Overtime"/>
    <s v="981"/>
    <s v="Subst Const/Maint"/>
    <x v="0"/>
    <n v="6909.6"/>
    <s v="002"/>
  </r>
  <r>
    <s v="NOV-25"/>
    <x v="0"/>
    <s v="50000"/>
    <x v="1"/>
    <s v="CLS P/R - Overtime"/>
    <s v="CLS P/R - Overtime"/>
    <s v="950"/>
    <s v="Low Voltage"/>
    <x v="0"/>
    <n v="654.72"/>
    <s v="002"/>
  </r>
  <r>
    <s v="NOV-25"/>
    <x v="0"/>
    <s v="50000"/>
    <x v="1"/>
    <m/>
    <s v="CLS P/R - Overtime"/>
    <s v="950"/>
    <s v="Low Voltage"/>
    <x v="0"/>
    <n v="-178.67"/>
    <s v="002"/>
  </r>
  <r>
    <s v="OCT-25"/>
    <x v="0"/>
    <s v="50000"/>
    <x v="1"/>
    <s v="CLS P/R - Overtime"/>
    <s v="CLS P/R - Overtime"/>
    <s v="948"/>
    <s v="Syst Contr Dispatch"/>
    <x v="0"/>
    <n v="796.4"/>
    <s v="002"/>
  </r>
  <r>
    <s v="AUG-25"/>
    <x v="0"/>
    <s v="50000"/>
    <x v="1"/>
    <s v="CLS P/R - Overtime"/>
    <s v="CLS P/R - Overtime"/>
    <s v="945"/>
    <s v="GIS Quality Mapping Support"/>
    <x v="0"/>
    <n v="192.69"/>
    <s v="002"/>
  </r>
  <r>
    <s v="AUG-25"/>
    <x v="0"/>
    <s v="50000"/>
    <x v="1"/>
    <m/>
    <s v="CLS P/R - Overtime"/>
    <s v="945"/>
    <s v="GIS Quality Mapping Support"/>
    <x v="0"/>
    <n v="-192"/>
    <s v="002"/>
  </r>
  <r>
    <s v="JUL-25"/>
    <x v="0"/>
    <s v="50000"/>
    <x v="1"/>
    <s v="CLS P/R - Overtime"/>
    <s v="CLS P/R - Overtime"/>
    <s v="945"/>
    <s v="GIS Quality Mapping Support"/>
    <x v="0"/>
    <n v="167.53"/>
    <s v="002"/>
  </r>
  <r>
    <s v="JUL-25"/>
    <x v="0"/>
    <s v="50000"/>
    <x v="1"/>
    <m/>
    <s v="CLS P/R - Overtime"/>
    <s v="945"/>
    <s v="GIS Quality Mapping Support"/>
    <x v="0"/>
    <n v="-166.93"/>
    <s v="002"/>
  </r>
  <r>
    <s v="OCT-25"/>
    <x v="0"/>
    <s v="50000"/>
    <x v="1"/>
    <s v="CLS P/R - Overtime"/>
    <s v="CLS P/R - Overtime"/>
    <s v="945"/>
    <s v="GIS Quality Mapping Support"/>
    <x v="0"/>
    <n v="663.71"/>
    <s v="002"/>
  </r>
  <r>
    <s v="OCT-25"/>
    <x v="0"/>
    <s v="50000"/>
    <x v="1"/>
    <m/>
    <s v="CLS P/R - Overtime"/>
    <s v="945"/>
    <s v="GIS Quality Mapping Support"/>
    <x v="0"/>
    <n v="-661.08"/>
    <s v="002"/>
  </r>
  <r>
    <s v="SEP-25"/>
    <x v="0"/>
    <s v="50000"/>
    <x v="1"/>
    <s v="CLS P/R - Overtime"/>
    <s v="CLS P/R - Overtime"/>
    <s v="945"/>
    <s v="GIS Quality Mapping Support"/>
    <x v="0"/>
    <n v="385.38"/>
    <s v="002"/>
  </r>
  <r>
    <s v="SEP-25"/>
    <x v="0"/>
    <s v="50000"/>
    <x v="1"/>
    <m/>
    <s v="CLS P/R - Overtime"/>
    <s v="945"/>
    <s v="GIS Quality Mapping Support"/>
    <x v="0"/>
    <n v="-383.97"/>
    <s v="002"/>
  </r>
  <r>
    <s v="OCT-25"/>
    <x v="0"/>
    <s v="50000"/>
    <x v="1"/>
    <s v="CLS P/R - Overtime"/>
    <s v="CLS P/R - Overtime"/>
    <s v="928"/>
    <s v="Constr &amp; Maint Resources"/>
    <x v="0"/>
    <n v="26.18"/>
    <s v="002"/>
  </r>
  <r>
    <s v="JUL-25"/>
    <x v="0"/>
    <s v="50000"/>
    <x v="1"/>
    <s v="CLS P/R - Overtime"/>
    <s v="CLS P/R - Overtime"/>
    <s v="927"/>
    <s v="Maint, Trans and Trouble"/>
    <x v="0"/>
    <n v="250.28"/>
    <s v="002"/>
  </r>
  <r>
    <s v="OCT-25"/>
    <x v="0"/>
    <s v="50000"/>
    <x v="1"/>
    <s v="CLS P/R - Overtime"/>
    <s v="CLS P/R - Overtime"/>
    <s v="927"/>
    <s v="Maint, Trans and Trouble"/>
    <x v="0"/>
    <n v="504.72"/>
    <s v="002"/>
  </r>
  <r>
    <s v="AUG-25"/>
    <x v="0"/>
    <s v="50000"/>
    <x v="1"/>
    <s v="CLS P/R - Overtime"/>
    <s v="CLS P/R - Overtime"/>
    <s v="926"/>
    <s v="Design"/>
    <x v="0"/>
    <n v="345.1"/>
    <s v="002"/>
  </r>
  <r>
    <s v="NOV-25"/>
    <x v="0"/>
    <s v="50000"/>
    <x v="1"/>
    <s v="CLS P/R - Overtime"/>
    <s v="CLS P/R - Overtime"/>
    <s v="926"/>
    <s v="Design"/>
    <x v="0"/>
    <n v="79.52"/>
    <s v="002"/>
  </r>
  <r>
    <s v="OCT-25"/>
    <x v="0"/>
    <s v="50000"/>
    <x v="1"/>
    <s v="CLS P/R - Overtime"/>
    <s v="CLS P/R - Overtime"/>
    <s v="926"/>
    <s v="Design"/>
    <x v="0"/>
    <n v="119.28"/>
    <s v="002"/>
  </r>
  <r>
    <s v="OCT-25"/>
    <x v="0"/>
    <s v="50000"/>
    <x v="1"/>
    <m/>
    <s v="CLS P/R - Overtime"/>
    <s v="926"/>
    <s v="Design"/>
    <x v="0"/>
    <n v="-118.68"/>
    <s v="002"/>
  </r>
  <r>
    <s v="SEP-25"/>
    <x v="0"/>
    <s v="50000"/>
    <x v="1"/>
    <s v="CLS P/R - Overtime"/>
    <s v="CLS P/R - Overtime"/>
    <s v="926"/>
    <s v="Design"/>
    <x v="0"/>
    <n v="384.86"/>
    <s v="002"/>
  </r>
  <r>
    <s v="NOV-25"/>
    <x v="0"/>
    <s v="50000"/>
    <x v="1"/>
    <s v="CLS P/R - Overtime"/>
    <s v="CLS P/R - Overtime"/>
    <s v="872"/>
    <s v="Warehouse"/>
    <x v="0"/>
    <n v="42.1"/>
    <s v="002"/>
  </r>
  <r>
    <s v="NOV-25"/>
    <x v="0"/>
    <s v="50000"/>
    <x v="1"/>
    <m/>
    <s v="CLS P/R - Overtime"/>
    <s v="872"/>
    <s v="Warehouse"/>
    <x v="0"/>
    <n v="-11.49"/>
    <s v="002"/>
  </r>
  <r>
    <s v="DEC-25"/>
    <x v="0"/>
    <s v="50000"/>
    <x v="1"/>
    <s v="CLS P/R - Overtime"/>
    <s v="CLS P/R - Overtime"/>
    <s v="694"/>
    <s v="SPG Unit 4 Maintenance"/>
    <x v="0"/>
    <n v="56.54"/>
    <s v="002"/>
  </r>
  <r>
    <s v="DEC-25"/>
    <x v="0"/>
    <s v="50000"/>
    <x v="1"/>
    <m/>
    <s v="CLS P/R - Overtime"/>
    <s v="694"/>
    <s v="SPG Unit 4 Maintenance"/>
    <x v="0"/>
    <n v="-28.26"/>
    <s v="002"/>
  </r>
  <r>
    <s v="NOV-25"/>
    <x v="0"/>
    <s v="50000"/>
    <x v="1"/>
    <s v="CLS P/R - Overtime"/>
    <s v="CLS P/R - Overtime"/>
    <s v="694"/>
    <s v="SPG Unit 4 Maintenance"/>
    <x v="0"/>
    <n v="1017.72"/>
    <s v="002"/>
  </r>
  <r>
    <s v="NOV-25"/>
    <x v="0"/>
    <s v="50000"/>
    <x v="1"/>
    <m/>
    <s v="CLS P/R - Overtime"/>
    <s v="694"/>
    <s v="SPG Unit 4 Maintenance"/>
    <x v="0"/>
    <n v="-508.86"/>
    <s v="002"/>
  </r>
  <r>
    <s v="NOV-25"/>
    <x v="0"/>
    <s v="50000"/>
    <x v="1"/>
    <s v="CLS P/R - Overtime"/>
    <s v="CLS P/R - Overtime"/>
    <s v="677"/>
    <s v="SPG 1&amp;2 E&amp;I Outlying Areas"/>
    <x v="0"/>
    <n v="1174"/>
    <s v="002"/>
  </r>
  <r>
    <s v="NOV-25"/>
    <x v="0"/>
    <s v="50000"/>
    <x v="1"/>
    <m/>
    <s v="CLS P/R - Overtime"/>
    <s v="677"/>
    <s v="SPG 1&amp;2 E&amp;I Outlying Areas"/>
    <x v="0"/>
    <n v="-587"/>
    <s v="002"/>
  </r>
  <r>
    <s v="AUG-25"/>
    <x v="0"/>
    <s v="50000"/>
    <x v="1"/>
    <s v="CLS P/R - Overtime"/>
    <s v="CLS P/R - Overtime"/>
    <s v="662"/>
    <s v="SPG Training"/>
    <x v="0"/>
    <n v="1257"/>
    <s v="002"/>
  </r>
  <r>
    <s v="AUG-25"/>
    <x v="0"/>
    <s v="50000"/>
    <x v="1"/>
    <m/>
    <s v="CLS P/R - Overtime"/>
    <s v="662"/>
    <s v="SPG Training"/>
    <x v="0"/>
    <n v="-628.5"/>
    <s v="002"/>
  </r>
  <r>
    <s v="DEC-25"/>
    <x v="0"/>
    <s v="50000"/>
    <x v="1"/>
    <s v="CLS P/R - Overtime"/>
    <s v="CLS P/R - Overtime"/>
    <s v="662"/>
    <s v="SPG Training"/>
    <x v="0"/>
    <n v="314.25"/>
    <s v="002"/>
  </r>
  <r>
    <s v="DEC-25"/>
    <x v="0"/>
    <s v="50000"/>
    <x v="1"/>
    <m/>
    <s v="CLS P/R - Overtime"/>
    <s v="662"/>
    <s v="SPG Training"/>
    <x v="0"/>
    <n v="-157.13"/>
    <s v="002"/>
  </r>
  <r>
    <s v="JUL-25"/>
    <x v="0"/>
    <s v="50000"/>
    <x v="1"/>
    <s v="CLS P/R - Overtime"/>
    <s v="CLS P/R - Overtime"/>
    <s v="662"/>
    <s v="SPG Training"/>
    <x v="0"/>
    <n v="2492.04"/>
    <s v="002"/>
  </r>
  <r>
    <s v="JUL-25"/>
    <x v="0"/>
    <s v="50000"/>
    <x v="1"/>
    <m/>
    <s v="CLS P/R - Overtime"/>
    <s v="662"/>
    <s v="SPG Training"/>
    <x v="0"/>
    <n v="-1246.02"/>
    <s v="002"/>
  </r>
  <r>
    <s v="NOV-25"/>
    <x v="0"/>
    <s v="50000"/>
    <x v="1"/>
    <s v="CLS P/R - Overtime"/>
    <s v="CLS P/R - Overtime"/>
    <s v="662"/>
    <s v="SPG Training"/>
    <x v="0"/>
    <n v="4022.4"/>
    <s v="002"/>
  </r>
  <r>
    <s v="NOV-25"/>
    <x v="0"/>
    <s v="50000"/>
    <x v="1"/>
    <m/>
    <s v="CLS P/R - Overtime"/>
    <s v="662"/>
    <s v="SPG Training"/>
    <x v="0"/>
    <n v="-2011.2"/>
    <s v="002"/>
  </r>
  <r>
    <s v="SEP-25"/>
    <x v="0"/>
    <s v="50000"/>
    <x v="1"/>
    <s v="CLS P/R - Overtime"/>
    <s v="CLS P/R - Overtime"/>
    <s v="657"/>
    <s v="SPG 3 4 E&amp;I WF/WT"/>
    <x v="0"/>
    <n v="117.4"/>
    <s v="002"/>
  </r>
  <r>
    <s v="SEP-25"/>
    <x v="0"/>
    <s v="50000"/>
    <x v="1"/>
    <m/>
    <s v="CLS P/R - Overtime"/>
    <s v="657"/>
    <s v="SPG 3 4 E&amp;I WF/WT"/>
    <x v="0"/>
    <n v="-58.7"/>
    <s v="002"/>
  </r>
  <r>
    <s v="AUG-25"/>
    <x v="0"/>
    <s v="50000"/>
    <x v="1"/>
    <s v="CLS P/R - Overtime"/>
    <s v="CLS P/R - Overtime"/>
    <s v="264"/>
    <s v="Mail Services"/>
    <x v="0"/>
    <n v="298.41000000000003"/>
    <s v="002"/>
  </r>
  <r>
    <s v="DEC-25"/>
    <x v="0"/>
    <s v="50000"/>
    <x v="1"/>
    <s v="CLS P/R - Overtime"/>
    <s v="CLS P/R - Overtime"/>
    <s v="264"/>
    <s v="Mail Services"/>
    <x v="0"/>
    <n v="175.56"/>
    <s v="002"/>
  </r>
  <r>
    <s v="JUL-25"/>
    <x v="0"/>
    <s v="50000"/>
    <x v="1"/>
    <s v="CLS P/R - Overtime"/>
    <s v="CLS P/R - Overtime"/>
    <s v="264"/>
    <s v="Mail Services"/>
    <x v="0"/>
    <n v="657.59"/>
    <s v="002"/>
  </r>
  <r>
    <s v="NOV-25"/>
    <x v="0"/>
    <s v="50000"/>
    <x v="1"/>
    <s v="CLS P/R - Overtime"/>
    <s v="CLS P/R - Overtime"/>
    <s v="264"/>
    <s v="Mail Services"/>
    <x v="0"/>
    <n v="94.21"/>
    <s v="002"/>
  </r>
  <r>
    <s v="OCT-25"/>
    <x v="0"/>
    <s v="50000"/>
    <x v="1"/>
    <s v="CLS P/R - Overtime"/>
    <s v="CLS P/R - Overtime"/>
    <s v="264"/>
    <s v="Mail Services"/>
    <x v="0"/>
    <n v="468.16"/>
    <s v="002"/>
  </r>
  <r>
    <s v="SEP-25"/>
    <x v="0"/>
    <s v="50000"/>
    <x v="1"/>
    <s v="CLS P/R - Overtime"/>
    <s v="CLS P/R - Overtime"/>
    <s v="264"/>
    <s v="Mail Services"/>
    <x v="0"/>
    <n v="3090.56"/>
    <s v="002"/>
  </r>
  <r>
    <s v="NOV-25"/>
    <x v="0"/>
    <s v="50000"/>
    <x v="2"/>
    <s v="CLS P/R - Accruals"/>
    <s v="CLS P/R - Accruals"/>
    <s v="994"/>
    <s v="Welding &amp; Fab Shop"/>
    <x v="0"/>
    <n v="-761.13"/>
    <s v="002"/>
  </r>
  <r>
    <s v="OCT-25"/>
    <x v="0"/>
    <s v="50000"/>
    <x v="2"/>
    <s v="CLS P/R - Accruals"/>
    <s v="CLS P/R - Accruals"/>
    <s v="994"/>
    <s v="Welding &amp; Fab Shop"/>
    <x v="0"/>
    <n v="761.13"/>
    <s v="002"/>
  </r>
  <r>
    <s v="NOV-25"/>
    <x v="0"/>
    <s v="50000"/>
    <x v="2"/>
    <s v="CLS P/R - Accruals"/>
    <s v="CLS P/R - Accruals"/>
    <s v="993"/>
    <s v="Fleet Services"/>
    <x v="0"/>
    <n v="-3147.7"/>
    <s v="002"/>
  </r>
  <r>
    <s v="OCT-25"/>
    <x v="0"/>
    <s v="50000"/>
    <x v="2"/>
    <s v="CLS P/R - Accruals"/>
    <s v="CLS P/R - Accruals"/>
    <s v="993"/>
    <s v="Fleet Services"/>
    <x v="0"/>
    <n v="3084.87"/>
    <s v="002"/>
  </r>
  <r>
    <s v="SEP-25"/>
    <x v="0"/>
    <s v="50000"/>
    <x v="2"/>
    <s v="CLS P/R - Accruals"/>
    <s v="CLS P/R - Accruals"/>
    <s v="993"/>
    <s v="Fleet Services"/>
    <x v="0"/>
    <n v="62.83"/>
    <s v="002"/>
  </r>
  <r>
    <s v="AUG-25"/>
    <x v="0"/>
    <s v="50000"/>
    <x v="2"/>
    <s v="CLS P/R - Accruals"/>
    <s v="CLS P/R - Accruals"/>
    <s v="992"/>
    <s v="Heavy Equip &amp; Transport"/>
    <x v="0"/>
    <n v="-433.01"/>
    <s v="002"/>
  </r>
  <r>
    <s v="DEC-25"/>
    <x v="0"/>
    <s v="50000"/>
    <x v="2"/>
    <s v="CLS P/R - Accruals"/>
    <s v="CLS P/R - Accruals"/>
    <s v="992"/>
    <s v="Heavy Equip &amp; Transport"/>
    <x v="0"/>
    <n v="-487.8"/>
    <s v="002"/>
  </r>
  <r>
    <s v="JUL-25"/>
    <x v="0"/>
    <s v="50000"/>
    <x v="2"/>
    <s v="CLS P/R - Accruals"/>
    <s v="CLS P/R - Accruals"/>
    <s v="992"/>
    <s v="Heavy Equip &amp; Transport"/>
    <x v="0"/>
    <n v="433.01"/>
    <s v="002"/>
  </r>
  <r>
    <s v="NOV-25"/>
    <x v="0"/>
    <s v="50000"/>
    <x v="2"/>
    <s v="CLS P/R - Accruals"/>
    <s v="CLS P/R - Accruals"/>
    <s v="992"/>
    <s v="Heavy Equip &amp; Transport"/>
    <x v="0"/>
    <n v="-3065.26"/>
    <s v="002"/>
  </r>
  <r>
    <s v="NOV-25"/>
    <x v="0"/>
    <s v="50000"/>
    <x v="2"/>
    <m/>
    <s v="CLS P/R - Accruals"/>
    <s v="992"/>
    <s v="Heavy Equip &amp; Transport"/>
    <x v="0"/>
    <n v="70.44"/>
    <s v="002"/>
  </r>
  <r>
    <s v="OCT-25"/>
    <x v="0"/>
    <s v="50000"/>
    <x v="2"/>
    <s v="CLS P/R - Accruals"/>
    <s v="CLS P/R - Accruals"/>
    <s v="992"/>
    <s v="Heavy Equip &amp; Transport"/>
    <x v="0"/>
    <n v="3191.28"/>
    <s v="002"/>
  </r>
  <r>
    <s v="OCT-25"/>
    <x v="0"/>
    <s v="50000"/>
    <x v="2"/>
    <m/>
    <s v="CLS P/R - Accruals"/>
    <s v="992"/>
    <s v="Heavy Equip &amp; Transport"/>
    <x v="0"/>
    <n v="-70.44"/>
    <s v="002"/>
  </r>
  <r>
    <s v="SEP-25"/>
    <x v="0"/>
    <s v="50000"/>
    <x v="2"/>
    <s v="CLS P/R - Accruals"/>
    <s v="CLS P/R - Accruals"/>
    <s v="992"/>
    <s v="Heavy Equip &amp; Transport"/>
    <x v="0"/>
    <n v="361.78"/>
    <s v="002"/>
  </r>
  <r>
    <s v="AUG-25"/>
    <x v="0"/>
    <s v="50000"/>
    <x v="2"/>
    <s v="CLS P/R - Accruals"/>
    <s v="CLS P/R - Accruals"/>
    <s v="987"/>
    <s v="Electronics/Comm C&amp;M"/>
    <x v="0"/>
    <n v="209.44"/>
    <s v="002"/>
  </r>
  <r>
    <s v="AUG-25"/>
    <x v="0"/>
    <s v="50000"/>
    <x v="2"/>
    <m/>
    <s v="CLS P/R - Accruals"/>
    <s v="987"/>
    <s v="Electronics/Comm C&amp;M"/>
    <x v="0"/>
    <n v="-57.16"/>
    <s v="002"/>
  </r>
  <r>
    <s v="DEC-25"/>
    <x v="0"/>
    <s v="50000"/>
    <x v="2"/>
    <s v="CLS P/R - Accruals"/>
    <s v="CLS P/R - Accruals"/>
    <s v="987"/>
    <s v="Electronics/Comm C&amp;M"/>
    <x v="0"/>
    <n v="628.32000000000005"/>
    <s v="002"/>
  </r>
  <r>
    <s v="DEC-25"/>
    <x v="0"/>
    <s v="50000"/>
    <x v="2"/>
    <m/>
    <s v="CLS P/R - Accruals"/>
    <s v="987"/>
    <s v="Electronics/Comm C&amp;M"/>
    <x v="0"/>
    <n v="-171.48"/>
    <s v="002"/>
  </r>
  <r>
    <s v="JUL-25"/>
    <x v="0"/>
    <s v="50000"/>
    <x v="2"/>
    <s v="CLS P/R - Accruals"/>
    <s v="CLS P/R - Accruals"/>
    <s v="987"/>
    <s v="Electronics/Comm C&amp;M"/>
    <x v="0"/>
    <n v="664.8"/>
    <s v="002"/>
  </r>
  <r>
    <s v="JUL-25"/>
    <x v="0"/>
    <s v="50000"/>
    <x v="2"/>
    <m/>
    <s v="CLS P/R - Accruals"/>
    <s v="987"/>
    <s v="Electronics/Comm C&amp;M"/>
    <x v="0"/>
    <n v="-181.42"/>
    <s v="002"/>
  </r>
  <r>
    <s v="NOV-25"/>
    <x v="0"/>
    <s v="50000"/>
    <x v="2"/>
    <s v="CLS P/R - Accruals"/>
    <s v="CLS P/R - Accruals"/>
    <s v="987"/>
    <s v="Electronics/Comm C&amp;M"/>
    <x v="0"/>
    <n v="-3604.26"/>
    <s v="002"/>
  </r>
  <r>
    <s v="NOV-25"/>
    <x v="0"/>
    <s v="50000"/>
    <x v="2"/>
    <m/>
    <s v="CLS P/R - Accruals"/>
    <s v="987"/>
    <s v="Electronics/Comm C&amp;M"/>
    <x v="0"/>
    <n v="-28.58"/>
    <s v="002"/>
  </r>
  <r>
    <s v="OCT-25"/>
    <x v="0"/>
    <s v="50000"/>
    <x v="2"/>
    <s v="CLS P/R - Accruals"/>
    <s v="CLS P/R - Accruals"/>
    <s v="987"/>
    <s v="Electronics/Comm C&amp;M"/>
    <x v="0"/>
    <n v="2389.5100000000002"/>
    <s v="002"/>
  </r>
  <r>
    <s v="OCT-25"/>
    <x v="0"/>
    <s v="50000"/>
    <x v="2"/>
    <m/>
    <s v="CLS P/R - Accruals"/>
    <s v="987"/>
    <s v="Electronics/Comm C&amp;M"/>
    <x v="0"/>
    <n v="360.09"/>
    <s v="002"/>
  </r>
  <r>
    <s v="SEP-25"/>
    <x v="0"/>
    <s v="50000"/>
    <x v="2"/>
    <s v="CLS P/R - Accruals"/>
    <s v="CLS P/R - Accruals"/>
    <s v="987"/>
    <s v="Electronics/Comm C&amp;M"/>
    <x v="0"/>
    <n v="167.55"/>
    <s v="002"/>
  </r>
  <r>
    <s v="SEP-25"/>
    <x v="0"/>
    <s v="50000"/>
    <x v="2"/>
    <m/>
    <s v="CLS P/R - Accruals"/>
    <s v="987"/>
    <s v="Electronics/Comm C&amp;M"/>
    <x v="0"/>
    <n v="-45.73"/>
    <s v="002"/>
  </r>
  <r>
    <s v="NOV-25"/>
    <x v="0"/>
    <s v="50000"/>
    <x v="2"/>
    <s v="CLS P/R - Accruals"/>
    <s v="CLS P/R - Accruals"/>
    <s v="986"/>
    <s v="Electronic Relay C&amp;M"/>
    <x v="0"/>
    <n v="-2635.13"/>
    <s v="002"/>
  </r>
  <r>
    <s v="OCT-25"/>
    <x v="0"/>
    <s v="50000"/>
    <x v="2"/>
    <s v="CLS P/R - Accruals"/>
    <s v="CLS P/R - Accruals"/>
    <s v="986"/>
    <s v="Electronic Relay C&amp;M"/>
    <x v="0"/>
    <n v="2635.13"/>
    <s v="002"/>
  </r>
  <r>
    <s v="NOV-25"/>
    <x v="0"/>
    <s v="50000"/>
    <x v="2"/>
    <s v="CLS P/R - Accruals"/>
    <s v="CLS P/R - Accruals"/>
    <s v="983"/>
    <s v="Metering Const/Maint"/>
    <x v="0"/>
    <n v="-1047.3800000000001"/>
    <s v="002"/>
  </r>
  <r>
    <s v="OCT-25"/>
    <x v="0"/>
    <s v="50000"/>
    <x v="2"/>
    <s v="CLS P/R - Accruals"/>
    <s v="CLS P/R - Accruals"/>
    <s v="983"/>
    <s v="Metering Const/Maint"/>
    <x v="0"/>
    <n v="1047.3800000000001"/>
    <s v="002"/>
  </r>
  <r>
    <s v="AUG-25"/>
    <x v="0"/>
    <s v="50000"/>
    <x v="2"/>
    <s v="CLS P/R - Accruals"/>
    <s v="CLS P/R - Accruals"/>
    <s v="982"/>
    <s v="Elec Repair/Test Fac"/>
    <x v="0"/>
    <n v="-56.87"/>
    <s v="002"/>
  </r>
  <r>
    <s v="DEC-25"/>
    <x v="0"/>
    <s v="50000"/>
    <x v="2"/>
    <s v="CLS P/R - Accruals"/>
    <s v="CLS P/R - Accruals"/>
    <s v="982"/>
    <s v="Elec Repair/Test Fac"/>
    <x v="0"/>
    <n v="18.95"/>
    <s v="002"/>
  </r>
  <r>
    <s v="JUL-25"/>
    <x v="0"/>
    <s v="50000"/>
    <x v="2"/>
    <s v="CLS P/R - Accruals"/>
    <s v="CLS P/R - Accruals"/>
    <s v="982"/>
    <s v="Elec Repair/Test Fac"/>
    <x v="0"/>
    <n v="56.87"/>
    <s v="002"/>
  </r>
  <r>
    <s v="NOV-25"/>
    <x v="0"/>
    <s v="50000"/>
    <x v="2"/>
    <s v="CLS P/R - Accruals"/>
    <s v="CLS P/R - Accruals"/>
    <s v="982"/>
    <s v="Elec Repair/Test Fac"/>
    <x v="0"/>
    <n v="-1806.73"/>
    <s v="002"/>
  </r>
  <r>
    <s v="OCT-25"/>
    <x v="0"/>
    <s v="50000"/>
    <x v="2"/>
    <s v="CLS P/R - Accruals"/>
    <s v="CLS P/R - Accruals"/>
    <s v="982"/>
    <s v="Elec Repair/Test Fac"/>
    <x v="0"/>
    <n v="1838.33"/>
    <s v="002"/>
  </r>
  <r>
    <s v="AUG-25"/>
    <x v="0"/>
    <s v="50000"/>
    <x v="2"/>
    <s v="CLS P/R - Accruals"/>
    <s v="CLS P/R - Accruals"/>
    <s v="981"/>
    <s v="Subst Const/Maint"/>
    <x v="0"/>
    <n v="58.47"/>
    <s v="002"/>
  </r>
  <r>
    <s v="JUL-25"/>
    <x v="0"/>
    <s v="50000"/>
    <x v="2"/>
    <s v="CLS P/R - Accruals"/>
    <s v="CLS P/R - Accruals"/>
    <s v="981"/>
    <s v="Subst Const/Maint"/>
    <x v="0"/>
    <n v="-34.06"/>
    <s v="002"/>
  </r>
  <r>
    <s v="NOV-25"/>
    <x v="0"/>
    <s v="50000"/>
    <x v="2"/>
    <s v="CLS P/R - Accruals"/>
    <s v="CLS P/R - Accruals"/>
    <s v="981"/>
    <s v="Subst Const/Maint"/>
    <x v="0"/>
    <n v="-8056.13"/>
    <s v="002"/>
  </r>
  <r>
    <s v="OCT-25"/>
    <x v="0"/>
    <s v="50000"/>
    <x v="2"/>
    <s v="CLS P/R - Accruals"/>
    <s v="CLS P/R - Accruals"/>
    <s v="981"/>
    <s v="Subst Const/Maint"/>
    <x v="0"/>
    <n v="8056.13"/>
    <s v="002"/>
  </r>
  <r>
    <s v="SEP-25"/>
    <x v="0"/>
    <s v="50000"/>
    <x v="2"/>
    <s v="CLS P/R - Accruals"/>
    <s v="CLS P/R - Accruals"/>
    <s v="981"/>
    <s v="Subst Const/Maint"/>
    <x v="0"/>
    <n v="-58.47"/>
    <s v="002"/>
  </r>
  <r>
    <s v="NOV-25"/>
    <x v="0"/>
    <s v="50000"/>
    <x v="2"/>
    <s v="CLS P/R - Accruals"/>
    <s v="CLS P/R - Accruals"/>
    <s v="950"/>
    <s v="Low Voltage"/>
    <x v="0"/>
    <n v="-645.4"/>
    <s v="002"/>
  </r>
  <r>
    <s v="OCT-25"/>
    <x v="0"/>
    <s v="50000"/>
    <x v="2"/>
    <s v="CLS P/R - Accruals"/>
    <s v="CLS P/R - Accruals"/>
    <s v="950"/>
    <s v="Low Voltage"/>
    <x v="0"/>
    <n v="367.16"/>
    <s v="002"/>
  </r>
  <r>
    <s v="SEP-25"/>
    <x v="0"/>
    <s v="50000"/>
    <x v="2"/>
    <s v="CLS P/R - Accruals"/>
    <s v="CLS P/R - Accruals"/>
    <s v="950"/>
    <s v="Low Voltage"/>
    <x v="0"/>
    <n v="278.24"/>
    <s v="002"/>
  </r>
  <r>
    <s v="DEC-25"/>
    <x v="0"/>
    <s v="50000"/>
    <x v="2"/>
    <s v="CLS P/R - Accruals"/>
    <s v="CLS P/R - Accruals"/>
    <s v="947"/>
    <s v="Resource Management"/>
    <x v="0"/>
    <n v="-22.41"/>
    <s v="002"/>
  </r>
  <r>
    <s v="NOV-25"/>
    <x v="0"/>
    <s v="50000"/>
    <x v="2"/>
    <s v="CLS P/R - Accruals"/>
    <s v="CLS P/R - Accruals"/>
    <s v="947"/>
    <s v="Resource Management"/>
    <x v="0"/>
    <n v="-492.94"/>
    <s v="002"/>
  </r>
  <r>
    <s v="OCT-25"/>
    <x v="0"/>
    <s v="50000"/>
    <x v="2"/>
    <s v="CLS P/R - Accruals"/>
    <s v="CLS P/R - Accruals"/>
    <s v="947"/>
    <s v="Resource Management"/>
    <x v="0"/>
    <n v="515.35"/>
    <s v="002"/>
  </r>
  <r>
    <s v="AUG-25"/>
    <x v="0"/>
    <s v="50000"/>
    <x v="2"/>
    <s v="CLS P/R - Accruals"/>
    <s v="CLS P/R - Accruals"/>
    <s v="945"/>
    <s v="GIS Quality Mapping Support"/>
    <x v="0"/>
    <n v="-19.27"/>
    <s v="002"/>
  </r>
  <r>
    <s v="AUG-25"/>
    <x v="0"/>
    <s v="50000"/>
    <x v="2"/>
    <m/>
    <s v="CLS P/R - Accruals"/>
    <s v="945"/>
    <s v="GIS Quality Mapping Support"/>
    <x v="0"/>
    <n v="19.2"/>
    <s v="002"/>
  </r>
  <r>
    <s v="DEC-25"/>
    <x v="0"/>
    <s v="50000"/>
    <x v="2"/>
    <s v="CLS P/R - Accruals"/>
    <s v="CLS P/R - Accruals"/>
    <s v="945"/>
    <s v="GIS Quality Mapping Support"/>
    <x v="0"/>
    <n v="-42.82"/>
    <s v="002"/>
  </r>
  <r>
    <s v="DEC-25"/>
    <x v="0"/>
    <s v="50000"/>
    <x v="2"/>
    <m/>
    <s v="CLS P/R - Accruals"/>
    <s v="945"/>
    <s v="GIS Quality Mapping Support"/>
    <x v="0"/>
    <n v="42.67"/>
    <s v="002"/>
  </r>
  <r>
    <s v="JUL-25"/>
    <x v="0"/>
    <s v="50000"/>
    <x v="2"/>
    <s v="CLS P/R - Accruals"/>
    <s v="CLS P/R - Accruals"/>
    <s v="945"/>
    <s v="GIS Quality Mapping Support"/>
    <x v="0"/>
    <n v="-5.67"/>
    <s v="002"/>
  </r>
  <r>
    <s v="JUL-25"/>
    <x v="0"/>
    <s v="50000"/>
    <x v="2"/>
    <m/>
    <s v="CLS P/R - Accruals"/>
    <s v="945"/>
    <s v="GIS Quality Mapping Support"/>
    <x v="0"/>
    <n v="5.65"/>
    <s v="002"/>
  </r>
  <r>
    <s v="NOV-25"/>
    <x v="0"/>
    <s v="50000"/>
    <x v="2"/>
    <s v="CLS P/R - Accruals"/>
    <s v="CLS P/R - Accruals"/>
    <s v="945"/>
    <s v="GIS Quality Mapping Support"/>
    <x v="0"/>
    <n v="-829.2"/>
    <s v="002"/>
  </r>
  <r>
    <s v="NOV-25"/>
    <x v="0"/>
    <s v="50000"/>
    <x v="2"/>
    <m/>
    <s v="CLS P/R - Accruals"/>
    <s v="945"/>
    <s v="GIS Quality Mapping Support"/>
    <x v="0"/>
    <n v="362.65"/>
    <s v="002"/>
  </r>
  <r>
    <s v="OCT-25"/>
    <x v="0"/>
    <s v="50000"/>
    <x v="2"/>
    <s v="CLS P/R - Accruals"/>
    <s v="CLS P/R - Accruals"/>
    <s v="945"/>
    <s v="GIS Quality Mapping Support"/>
    <x v="0"/>
    <n v="-1531.69"/>
    <s v="002"/>
  </r>
  <r>
    <s v="OCT-25"/>
    <x v="0"/>
    <s v="50000"/>
    <x v="2"/>
    <m/>
    <s v="CLS P/R - Accruals"/>
    <s v="945"/>
    <s v="GIS Quality Mapping Support"/>
    <x v="0"/>
    <n v="1989.39"/>
    <s v="002"/>
  </r>
  <r>
    <s v="SEP-25"/>
    <x v="0"/>
    <s v="50000"/>
    <x v="2"/>
    <s v="CLS P/R - Accruals"/>
    <s v="CLS P/R - Accruals"/>
    <s v="945"/>
    <s v="GIS Quality Mapping Support"/>
    <x v="0"/>
    <n v="2403.71"/>
    <s v="002"/>
  </r>
  <r>
    <s v="SEP-25"/>
    <x v="0"/>
    <s v="50000"/>
    <x v="2"/>
    <m/>
    <s v="CLS P/R - Accruals"/>
    <s v="945"/>
    <s v="GIS Quality Mapping Support"/>
    <x v="0"/>
    <n v="-2394.6999999999998"/>
    <s v="002"/>
  </r>
  <r>
    <s v="NOV-25"/>
    <x v="0"/>
    <s v="50000"/>
    <x v="2"/>
    <s v="CLS P/R - Accruals"/>
    <s v="CLS P/R - Accruals"/>
    <s v="940"/>
    <s v="Eng, CAO and CRP Admin"/>
    <x v="0"/>
    <n v="-135.88"/>
    <s v="002"/>
  </r>
  <r>
    <s v="OCT-25"/>
    <x v="0"/>
    <s v="50000"/>
    <x v="2"/>
    <s v="CLS P/R - Accruals"/>
    <s v="CLS P/R - Accruals"/>
    <s v="940"/>
    <s v="Eng, CAO and CRP Admin"/>
    <x v="0"/>
    <n v="135.88"/>
    <s v="002"/>
  </r>
  <r>
    <s v="NOV-25"/>
    <x v="0"/>
    <s v="50000"/>
    <x v="2"/>
    <s v="CLS P/R - Accruals"/>
    <s v="CLS P/R - Accruals"/>
    <s v="939"/>
    <s v="Landscaping"/>
    <x v="0"/>
    <n v="-298.44"/>
    <s v="002"/>
  </r>
  <r>
    <s v="OCT-25"/>
    <x v="0"/>
    <s v="50000"/>
    <x v="2"/>
    <s v="CLS P/R - Accruals"/>
    <s v="CLS P/R - Accruals"/>
    <s v="939"/>
    <s v="Landscaping"/>
    <x v="0"/>
    <n v="298.44"/>
    <s v="002"/>
  </r>
  <r>
    <s v="AUG-25"/>
    <x v="0"/>
    <s v="50000"/>
    <x v="2"/>
    <s v="CLS P/R - Accruals"/>
    <s v="CLS P/R - Accruals"/>
    <s v="935"/>
    <s v="T&amp;D Safety and Learning &amp; Development"/>
    <x v="0"/>
    <n v="307.61"/>
    <s v="002"/>
  </r>
  <r>
    <s v="DEC-25"/>
    <x v="0"/>
    <s v="50000"/>
    <x v="2"/>
    <s v="CLS P/R - Accruals"/>
    <s v="CLS P/R - Accruals"/>
    <s v="935"/>
    <s v="T&amp;D Safety and Learning &amp; Development"/>
    <x v="0"/>
    <n v="188.5"/>
    <s v="002"/>
  </r>
  <r>
    <s v="JUL-25"/>
    <x v="0"/>
    <s v="50000"/>
    <x v="2"/>
    <s v="CLS P/R - Accruals"/>
    <s v="CLS P/R - Accruals"/>
    <s v="935"/>
    <s v="T&amp;D Safety and Learning &amp; Development"/>
    <x v="0"/>
    <n v="671.11"/>
    <s v="002"/>
  </r>
  <r>
    <s v="NOV-25"/>
    <x v="0"/>
    <s v="50000"/>
    <x v="2"/>
    <s v="CLS P/R - Accruals"/>
    <s v="CLS P/R - Accruals"/>
    <s v="935"/>
    <s v="T&amp;D Safety and Learning &amp; Development"/>
    <x v="0"/>
    <n v="130.9"/>
    <s v="002"/>
  </r>
  <r>
    <s v="OCT-25"/>
    <x v="0"/>
    <s v="50000"/>
    <x v="2"/>
    <s v="CLS P/R - Accruals"/>
    <s v="CLS P/R - Accruals"/>
    <s v="935"/>
    <s v="T&amp;D Safety and Learning &amp; Development"/>
    <x v="0"/>
    <n v="-1324.71"/>
    <s v="002"/>
  </r>
  <r>
    <s v="SEP-25"/>
    <x v="0"/>
    <s v="50000"/>
    <x v="2"/>
    <s v="CLS P/R - Accruals"/>
    <s v="CLS P/R - Accruals"/>
    <s v="935"/>
    <s v="T&amp;D Safety and Learning &amp; Development"/>
    <x v="0"/>
    <n v="120.43"/>
    <s v="002"/>
  </r>
  <r>
    <s v="NOV-25"/>
    <x v="0"/>
    <s v="50000"/>
    <x v="2"/>
    <s v="CLS P/R - Accruals"/>
    <s v="CLS P/R - Accruals"/>
    <s v="932"/>
    <s v="Asset Management"/>
    <x v="0"/>
    <n v="-104.72"/>
    <s v="002"/>
  </r>
  <r>
    <s v="OCT-25"/>
    <x v="0"/>
    <s v="50000"/>
    <x v="2"/>
    <s v="CLS P/R - Accruals"/>
    <s v="CLS P/R - Accruals"/>
    <s v="932"/>
    <s v="Asset Management"/>
    <x v="0"/>
    <n v="104.72"/>
    <s v="002"/>
  </r>
  <r>
    <s v="AUG-25"/>
    <x v="0"/>
    <s v="50000"/>
    <x v="2"/>
    <s v="CLS P/R - Accruals"/>
    <s v="CLS P/R - Accruals"/>
    <s v="928"/>
    <s v="Constr &amp; Maint Resources"/>
    <x v="0"/>
    <n v="-23.56"/>
    <s v="002"/>
  </r>
  <r>
    <s v="JUL-25"/>
    <x v="0"/>
    <s v="50000"/>
    <x v="2"/>
    <s v="CLS P/R - Accruals"/>
    <s v="CLS P/R - Accruals"/>
    <s v="928"/>
    <s v="Constr &amp; Maint Resources"/>
    <x v="0"/>
    <n v="23.56"/>
    <s v="002"/>
  </r>
  <r>
    <s v="NOV-25"/>
    <x v="0"/>
    <s v="50000"/>
    <x v="2"/>
    <s v="CLS P/R - Accruals"/>
    <s v="CLS P/R - Accruals"/>
    <s v="928"/>
    <s v="Constr &amp; Maint Resources"/>
    <x v="0"/>
    <n v="-52.36"/>
    <s v="002"/>
  </r>
  <r>
    <s v="OCT-25"/>
    <x v="0"/>
    <s v="50000"/>
    <x v="2"/>
    <s v="CLS P/R - Accruals"/>
    <s v="CLS P/R - Accruals"/>
    <s v="928"/>
    <s v="Constr &amp; Maint Resources"/>
    <x v="0"/>
    <n v="52.36"/>
    <s v="002"/>
  </r>
  <r>
    <s v="DEC-25"/>
    <x v="0"/>
    <s v="50000"/>
    <x v="2"/>
    <s v="CLS P/R - Accruals"/>
    <s v="CLS P/R - Accruals"/>
    <s v="927"/>
    <s v="Maint, Trans and Trouble"/>
    <x v="0"/>
    <n v="10.19"/>
    <s v="002"/>
  </r>
  <r>
    <s v="NOV-25"/>
    <x v="0"/>
    <s v="50000"/>
    <x v="2"/>
    <s v="CLS P/R - Accruals"/>
    <s v="CLS P/R - Accruals"/>
    <s v="927"/>
    <s v="Maint, Trans and Trouble"/>
    <x v="0"/>
    <n v="-19264.61"/>
    <s v="002"/>
  </r>
  <r>
    <s v="OCT-25"/>
    <x v="0"/>
    <s v="50000"/>
    <x v="2"/>
    <s v="CLS P/R - Accruals"/>
    <s v="CLS P/R - Accruals"/>
    <s v="927"/>
    <s v="Maint, Trans and Trouble"/>
    <x v="0"/>
    <n v="19179.68"/>
    <m/>
  </r>
  <r>
    <s v="SEP-25"/>
    <x v="0"/>
    <s v="50000"/>
    <x v="2"/>
    <s v="CLS P/R - Accruals"/>
    <s v="CLS P/R - Accruals"/>
    <s v="927"/>
    <s v="Maint, Trans and Trouble"/>
    <x v="0"/>
    <n v="101.92"/>
    <s v="002"/>
  </r>
  <r>
    <s v="AUG-25"/>
    <x v="0"/>
    <s v="50000"/>
    <x v="2"/>
    <s v="CLS P/R - Accruals"/>
    <s v="CLS P/R - Accruals"/>
    <s v="926"/>
    <s v="Design"/>
    <x v="0"/>
    <n v="723.44"/>
    <s v="002"/>
  </r>
  <r>
    <s v="DEC-25"/>
    <x v="0"/>
    <s v="50000"/>
    <x v="2"/>
    <s v="CLS P/R - Accruals"/>
    <s v="CLS P/R - Accruals"/>
    <s v="926"/>
    <s v="Design"/>
    <x v="0"/>
    <n v="31.81"/>
    <s v="002"/>
  </r>
  <r>
    <s v="JUL-25"/>
    <x v="0"/>
    <s v="50000"/>
    <x v="2"/>
    <s v="CLS P/R - Accruals"/>
    <s v="CLS P/R - Accruals"/>
    <s v="926"/>
    <s v="Design"/>
    <x v="0"/>
    <n v="-78.69"/>
    <s v="002"/>
  </r>
  <r>
    <s v="NOV-25"/>
    <x v="0"/>
    <s v="50000"/>
    <x v="2"/>
    <s v="CLS P/R - Accruals"/>
    <s v="CLS P/R - Accruals"/>
    <s v="926"/>
    <s v="Design"/>
    <x v="0"/>
    <n v="-6298.63"/>
    <s v="002"/>
  </r>
  <r>
    <s v="NOV-25"/>
    <x v="0"/>
    <s v="50000"/>
    <x v="2"/>
    <m/>
    <s v="CLS P/R - Accruals"/>
    <s v="926"/>
    <s v="Design"/>
    <x v="0"/>
    <n v="46.69"/>
    <s v="002"/>
  </r>
  <r>
    <s v="OCT-25"/>
    <x v="0"/>
    <s v="50000"/>
    <x v="2"/>
    <s v="CLS P/R - Accruals"/>
    <s v="CLS P/R - Accruals"/>
    <s v="926"/>
    <s v="Design"/>
    <x v="0"/>
    <n v="4079.08"/>
    <s v="002"/>
  </r>
  <r>
    <s v="OCT-25"/>
    <x v="0"/>
    <s v="50000"/>
    <x v="2"/>
    <m/>
    <s v="CLS P/R - Accruals"/>
    <s v="926"/>
    <s v="Design"/>
    <x v="0"/>
    <n v="1543.7"/>
    <s v="002"/>
  </r>
  <r>
    <s v="SEP-25"/>
    <x v="0"/>
    <s v="50000"/>
    <x v="2"/>
    <s v="CLS P/R - Accruals"/>
    <s v="CLS P/R - Accruals"/>
    <s v="926"/>
    <s v="Design"/>
    <x v="0"/>
    <n v="1460.33"/>
    <s v="002"/>
  </r>
  <r>
    <s v="SEP-25"/>
    <x v="0"/>
    <s v="50000"/>
    <x v="2"/>
    <m/>
    <s v="CLS P/R - Accruals"/>
    <s v="926"/>
    <s v="Design"/>
    <x v="0"/>
    <n v="-1590.37"/>
    <s v="002"/>
  </r>
  <r>
    <s v="NOV-25"/>
    <x v="0"/>
    <s v="50000"/>
    <x v="2"/>
    <s v="CLS P/R - Accruals"/>
    <s v="CLS P/R - Accruals"/>
    <s v="903"/>
    <s v="Line Location"/>
    <x v="0"/>
    <n v="-1618.21"/>
    <s v="002"/>
  </r>
  <r>
    <s v="OCT-25"/>
    <x v="0"/>
    <s v="50000"/>
    <x v="2"/>
    <s v="CLS P/R - Accruals"/>
    <s v="CLS P/R - Accruals"/>
    <s v="903"/>
    <s v="Line Location"/>
    <x v="0"/>
    <n v="1618.21"/>
    <s v="002"/>
  </r>
  <r>
    <s v="NOV-25"/>
    <x v="0"/>
    <s v="50000"/>
    <x v="2"/>
    <s v="CLS P/R - Accruals"/>
    <s v="CLS P/R - Accruals"/>
    <s v="872"/>
    <s v="Warehouse"/>
    <x v="0"/>
    <n v="-1757.67"/>
    <s v="002"/>
  </r>
  <r>
    <s v="OCT-25"/>
    <x v="0"/>
    <s v="50000"/>
    <x v="2"/>
    <s v="CLS P/R - Accruals"/>
    <s v="CLS P/R - Accruals"/>
    <s v="872"/>
    <s v="Warehouse"/>
    <x v="0"/>
    <n v="1757.67"/>
    <s v="002"/>
  </r>
  <r>
    <s v="NOV-25"/>
    <x v="0"/>
    <s v="50000"/>
    <x v="2"/>
    <s v="CLS P/R - Accruals"/>
    <s v="CLS P/R - Accruals"/>
    <s v="825"/>
    <s v="Telecommunications"/>
    <x v="0"/>
    <n v="-316.69"/>
    <s v="002"/>
  </r>
  <r>
    <s v="OCT-25"/>
    <x v="0"/>
    <s v="50000"/>
    <x v="2"/>
    <s v="CLS P/R - Accruals"/>
    <s v="CLS P/R - Accruals"/>
    <s v="825"/>
    <s v="Telecommunications"/>
    <x v="0"/>
    <n v="316.69"/>
    <s v="002"/>
  </r>
  <r>
    <s v="AUG-25"/>
    <x v="0"/>
    <s v="50000"/>
    <x v="2"/>
    <s v="CLS P/R - Accruals"/>
    <s v="CLS P/R - Accruals"/>
    <s v="694"/>
    <s v="SPG Unit 4 Maintenance"/>
    <x v="0"/>
    <n v="-1526.58"/>
    <s v="002"/>
  </r>
  <r>
    <s v="AUG-25"/>
    <x v="0"/>
    <s v="50000"/>
    <x v="2"/>
    <m/>
    <s v="CLS P/R - Accruals"/>
    <s v="694"/>
    <s v="SPG Unit 4 Maintenance"/>
    <x v="0"/>
    <n v="763.28"/>
    <s v="002"/>
  </r>
  <r>
    <s v="DEC-25"/>
    <x v="0"/>
    <s v="50000"/>
    <x v="2"/>
    <s v="CLS P/R - Accruals"/>
    <s v="CLS P/R - Accruals"/>
    <s v="694"/>
    <s v="SPG Unit 4 Maintenance"/>
    <x v="0"/>
    <n v="395.78"/>
    <s v="002"/>
  </r>
  <r>
    <s v="DEC-25"/>
    <x v="0"/>
    <s v="50000"/>
    <x v="2"/>
    <m/>
    <s v="CLS P/R - Accruals"/>
    <s v="694"/>
    <s v="SPG Unit 4 Maintenance"/>
    <x v="0"/>
    <n v="-197.9"/>
    <s v="002"/>
  </r>
  <r>
    <s v="JUL-25"/>
    <x v="0"/>
    <s v="50000"/>
    <x v="2"/>
    <s v="CLS P/R - Accruals"/>
    <s v="CLS P/R - Accruals"/>
    <s v="694"/>
    <s v="SPG Unit 4 Maintenance"/>
    <x v="0"/>
    <n v="1197.24"/>
    <s v="002"/>
  </r>
  <r>
    <s v="JUL-25"/>
    <x v="0"/>
    <s v="50000"/>
    <x v="2"/>
    <m/>
    <s v="CLS P/R - Accruals"/>
    <s v="694"/>
    <s v="SPG Unit 4 Maintenance"/>
    <x v="0"/>
    <n v="-598.62"/>
    <s v="002"/>
  </r>
  <r>
    <s v="NOV-25"/>
    <x v="0"/>
    <s v="50000"/>
    <x v="2"/>
    <s v="CLS P/R - Accruals"/>
    <s v="CLS P/R - Accruals"/>
    <s v="694"/>
    <s v="SPG Unit 4 Maintenance"/>
    <x v="0"/>
    <n v="282.7"/>
    <s v="002"/>
  </r>
  <r>
    <s v="NOV-25"/>
    <x v="0"/>
    <s v="50000"/>
    <x v="2"/>
    <m/>
    <s v="CLS P/R - Accruals"/>
    <s v="694"/>
    <s v="SPG Unit 4 Maintenance"/>
    <x v="0"/>
    <n v="-141.34"/>
    <s v="002"/>
  </r>
  <r>
    <s v="OCT-25"/>
    <x v="0"/>
    <s v="50000"/>
    <x v="2"/>
    <s v="CLS P/R - Accruals"/>
    <s v="CLS P/R - Accruals"/>
    <s v="694"/>
    <s v="SPG Unit 4 Maintenance"/>
    <x v="0"/>
    <n v="-1017.72"/>
    <s v="002"/>
  </r>
  <r>
    <s v="OCT-25"/>
    <x v="0"/>
    <s v="50000"/>
    <x v="2"/>
    <m/>
    <s v="CLS P/R - Accruals"/>
    <s v="694"/>
    <s v="SPG Unit 4 Maintenance"/>
    <x v="0"/>
    <n v="508.86"/>
    <s v="002"/>
  </r>
  <r>
    <s v="SEP-25"/>
    <x v="0"/>
    <s v="50000"/>
    <x v="2"/>
    <s v="CLS P/R - Accruals"/>
    <s v="CLS P/R - Accruals"/>
    <s v="694"/>
    <s v="SPG Unit 4 Maintenance"/>
    <x v="0"/>
    <n v="1017.72"/>
    <s v="002"/>
  </r>
  <r>
    <s v="SEP-25"/>
    <x v="0"/>
    <s v="50000"/>
    <x v="2"/>
    <m/>
    <s v="CLS P/R - Accruals"/>
    <s v="694"/>
    <s v="SPG Unit 4 Maintenance"/>
    <x v="0"/>
    <n v="-508.86"/>
    <s v="002"/>
  </r>
  <r>
    <s v="DEC-25"/>
    <x v="0"/>
    <s v="50000"/>
    <x v="2"/>
    <s v="CLS P/R - Accruals"/>
    <s v="CLS P/R - Accruals"/>
    <s v="693"/>
    <s v="SPG Unit 3 Maintenance"/>
    <x v="0"/>
    <n v="318.98"/>
    <s v="002"/>
  </r>
  <r>
    <s v="DEC-25"/>
    <x v="0"/>
    <s v="50000"/>
    <x v="2"/>
    <m/>
    <s v="CLS P/R - Accruals"/>
    <s v="693"/>
    <s v="SPG Unit 3 Maintenance"/>
    <x v="0"/>
    <n v="-159.47999999999999"/>
    <s v="002"/>
  </r>
  <r>
    <s v="OCT-25"/>
    <x v="0"/>
    <s v="50000"/>
    <x v="2"/>
    <s v="CLS P/R - Accruals"/>
    <s v="CLS P/R - Accruals"/>
    <s v="690"/>
    <s v="SPG Mechanical Maint. &amp; Tech Services"/>
    <x v="0"/>
    <n v="-281.76"/>
    <s v="002"/>
  </r>
  <r>
    <s v="OCT-25"/>
    <x v="0"/>
    <s v="50000"/>
    <x v="2"/>
    <m/>
    <s v="CLS P/R - Accruals"/>
    <s v="690"/>
    <s v="SPG Mechanical Maint. &amp; Tech Services"/>
    <x v="0"/>
    <n v="0"/>
    <s v="002"/>
  </r>
  <r>
    <s v="SEP-25"/>
    <x v="0"/>
    <s v="50000"/>
    <x v="2"/>
    <s v="CLS P/R - Accruals"/>
    <s v="CLS P/R - Accruals"/>
    <s v="690"/>
    <s v="SPG Mechanical Maint. &amp; Tech Services"/>
    <x v="0"/>
    <n v="281.76"/>
    <s v="002"/>
  </r>
  <r>
    <s v="SEP-25"/>
    <x v="0"/>
    <s v="50000"/>
    <x v="2"/>
    <m/>
    <s v="CLS P/R - Accruals"/>
    <s v="690"/>
    <s v="SPG Mechanical Maint. &amp; Tech Services"/>
    <x v="0"/>
    <n v="0"/>
    <s v="002"/>
  </r>
  <r>
    <s v="DEC-25"/>
    <x v="0"/>
    <s v="50000"/>
    <x v="2"/>
    <s v="CLS P/R - Accruals"/>
    <s v="CLS P/R - Accruals"/>
    <s v="687"/>
    <s v="SPG Fuel &amp; Ash Hdlg/Fleet Maint"/>
    <x v="0"/>
    <n v="71.22"/>
    <s v="002"/>
  </r>
  <r>
    <s v="DEC-25"/>
    <x v="0"/>
    <s v="50000"/>
    <x v="2"/>
    <m/>
    <s v="CLS P/R - Accruals"/>
    <s v="687"/>
    <s v="SPG Fuel &amp; Ash Hdlg/Fleet Maint"/>
    <x v="0"/>
    <n v="-35.619999999999997"/>
    <s v="002"/>
  </r>
  <r>
    <s v="JUL-25"/>
    <x v="0"/>
    <s v="50000"/>
    <x v="2"/>
    <s v="CLS P/R - Accruals"/>
    <s v="CLS P/R - Accruals"/>
    <s v="687"/>
    <s v="SPG Fuel &amp; Ash Hdlg/Fleet Maint"/>
    <x v="0"/>
    <n v="-311.18"/>
    <s v="002"/>
  </r>
  <r>
    <s v="JUL-25"/>
    <x v="0"/>
    <s v="50000"/>
    <x v="2"/>
    <m/>
    <s v="CLS P/R - Accruals"/>
    <s v="687"/>
    <s v="SPG Fuel &amp; Ash Hdlg/Fleet Maint"/>
    <x v="0"/>
    <n v="155.58000000000001"/>
    <s v="002"/>
  </r>
  <r>
    <s v="NOV-25"/>
    <x v="0"/>
    <s v="50000"/>
    <x v="2"/>
    <s v="CLS P/R - Accruals"/>
    <s v="CLS P/R - Accruals"/>
    <s v="687"/>
    <s v="SPG Fuel &amp; Ash Hdlg/Fleet Maint"/>
    <x v="0"/>
    <n v="-111.28"/>
    <s v="002"/>
  </r>
  <r>
    <s v="NOV-25"/>
    <x v="0"/>
    <s v="50000"/>
    <x v="2"/>
    <m/>
    <s v="CLS P/R - Accruals"/>
    <s v="687"/>
    <s v="SPG Fuel &amp; Ash Hdlg/Fleet Maint"/>
    <x v="0"/>
    <n v="55.64"/>
    <s v="002"/>
  </r>
  <r>
    <s v="OCT-25"/>
    <x v="0"/>
    <s v="50000"/>
    <x v="2"/>
    <s v="CLS P/R - Accruals"/>
    <s v="CLS P/R - Accruals"/>
    <s v="687"/>
    <s v="SPG Fuel &amp; Ash Hdlg/Fleet Maint"/>
    <x v="0"/>
    <n v="4.46"/>
    <s v="002"/>
  </r>
  <r>
    <s v="OCT-25"/>
    <x v="0"/>
    <s v="50000"/>
    <x v="2"/>
    <m/>
    <s v="CLS P/R - Accruals"/>
    <s v="687"/>
    <s v="SPG Fuel &amp; Ash Hdlg/Fleet Maint"/>
    <x v="0"/>
    <n v="-2.2400000000000002"/>
    <s v="002"/>
  </r>
  <r>
    <s v="SEP-25"/>
    <x v="0"/>
    <s v="50000"/>
    <x v="2"/>
    <s v="CLS P/R - Accruals"/>
    <s v="CLS P/R - Accruals"/>
    <s v="687"/>
    <s v="SPG Fuel &amp; Ash Hdlg/Fleet Maint"/>
    <x v="0"/>
    <n v="106.82"/>
    <s v="002"/>
  </r>
  <r>
    <s v="SEP-25"/>
    <x v="0"/>
    <s v="50000"/>
    <x v="2"/>
    <m/>
    <s v="CLS P/R - Accruals"/>
    <s v="687"/>
    <s v="SPG Fuel &amp; Ash Hdlg/Fleet Maint"/>
    <x v="0"/>
    <n v="-53.4"/>
    <s v="002"/>
  </r>
  <r>
    <s v="AUG-25"/>
    <x v="0"/>
    <s v="50000"/>
    <x v="2"/>
    <s v="CLS P/R - Accruals"/>
    <s v="CLS P/R - Accruals"/>
    <s v="662"/>
    <s v="SPG Training"/>
    <x v="0"/>
    <n v="1068.45"/>
    <s v="002"/>
  </r>
  <r>
    <s v="AUG-25"/>
    <x v="0"/>
    <s v="50000"/>
    <x v="2"/>
    <m/>
    <s v="CLS P/R - Accruals"/>
    <s v="662"/>
    <s v="SPG Training"/>
    <x v="0"/>
    <n v="-534.23"/>
    <s v="002"/>
  </r>
  <r>
    <s v="DEC-25"/>
    <x v="0"/>
    <s v="50000"/>
    <x v="2"/>
    <s v="CLS P/R - Accruals"/>
    <s v="CLS P/R - Accruals"/>
    <s v="662"/>
    <s v="SPG Training"/>
    <x v="0"/>
    <n v="1508.4"/>
    <s v="002"/>
  </r>
  <r>
    <s v="DEC-25"/>
    <x v="0"/>
    <s v="50000"/>
    <x v="2"/>
    <m/>
    <s v="CLS P/R - Accruals"/>
    <s v="662"/>
    <s v="SPG Training"/>
    <x v="0"/>
    <n v="-754.2"/>
    <s v="002"/>
  </r>
  <r>
    <s v="JUL-25"/>
    <x v="0"/>
    <s v="50000"/>
    <x v="2"/>
    <s v="CLS P/R - Accruals"/>
    <s v="CLS P/R - Accruals"/>
    <s v="662"/>
    <s v="SPG Training"/>
    <x v="0"/>
    <n v="1030.5899999999999"/>
    <s v="002"/>
  </r>
  <r>
    <s v="JUL-25"/>
    <x v="0"/>
    <s v="50000"/>
    <x v="2"/>
    <m/>
    <s v="CLS P/R - Accruals"/>
    <s v="662"/>
    <s v="SPG Training"/>
    <x v="0"/>
    <n v="-515.29"/>
    <s v="002"/>
  </r>
  <r>
    <s v="NOV-25"/>
    <x v="0"/>
    <s v="50000"/>
    <x v="2"/>
    <s v="CLS P/R - Accruals"/>
    <s v="CLS P/R - Accruals"/>
    <s v="662"/>
    <s v="SPG Training"/>
    <x v="0"/>
    <n v="1131.3"/>
    <s v="002"/>
  </r>
  <r>
    <s v="NOV-25"/>
    <x v="0"/>
    <s v="50000"/>
    <x v="2"/>
    <m/>
    <s v="CLS P/R - Accruals"/>
    <s v="662"/>
    <s v="SPG Training"/>
    <x v="0"/>
    <n v="-565.66"/>
    <s v="002"/>
  </r>
  <r>
    <s v="OCT-25"/>
    <x v="0"/>
    <s v="50000"/>
    <x v="2"/>
    <s v="CLS P/R - Accruals"/>
    <s v="CLS P/R - Accruals"/>
    <s v="662"/>
    <s v="SPG Training"/>
    <x v="0"/>
    <n v="-3670.44"/>
    <s v="002"/>
  </r>
  <r>
    <s v="OCT-25"/>
    <x v="0"/>
    <s v="50000"/>
    <x v="2"/>
    <m/>
    <s v="CLS P/R - Accruals"/>
    <s v="662"/>
    <s v="SPG Training"/>
    <x v="0"/>
    <n v="1835.22"/>
    <s v="002"/>
  </r>
  <r>
    <s v="SEP-25"/>
    <x v="0"/>
    <s v="50000"/>
    <x v="2"/>
    <s v="CLS P/R - Accruals"/>
    <s v="CLS P/R - Accruals"/>
    <s v="662"/>
    <s v="SPG Training"/>
    <x v="0"/>
    <n v="25.14"/>
    <s v="002"/>
  </r>
  <r>
    <s v="SEP-25"/>
    <x v="0"/>
    <s v="50000"/>
    <x v="2"/>
    <m/>
    <s v="CLS P/R - Accruals"/>
    <s v="662"/>
    <s v="SPG Training"/>
    <x v="0"/>
    <n v="-12.56"/>
    <s v="002"/>
  </r>
  <r>
    <s v="AUG-25"/>
    <x v="0"/>
    <s v="50000"/>
    <x v="2"/>
    <s v="CLS P/R - Accruals"/>
    <s v="CLS P/R - Accruals"/>
    <s v="657"/>
    <s v="SPG 3 4 E&amp;I WF/WT"/>
    <x v="0"/>
    <n v="-1320.75"/>
    <s v="002"/>
  </r>
  <r>
    <s v="AUG-25"/>
    <x v="0"/>
    <s v="50000"/>
    <x v="2"/>
    <m/>
    <s v="CLS P/R - Accruals"/>
    <s v="657"/>
    <s v="SPG 3 4 E&amp;I WF/WT"/>
    <x v="0"/>
    <n v="660.37"/>
    <s v="002"/>
  </r>
  <r>
    <s v="DEC-25"/>
    <x v="0"/>
    <s v="50000"/>
    <x v="2"/>
    <s v="CLS P/R - Accruals"/>
    <s v="CLS P/R - Accruals"/>
    <s v="657"/>
    <s v="SPG 3 4 E&amp;I WF/WT"/>
    <x v="0"/>
    <n v="751.36"/>
    <s v="002"/>
  </r>
  <r>
    <s v="DEC-25"/>
    <x v="0"/>
    <s v="50000"/>
    <x v="2"/>
    <m/>
    <s v="CLS P/R - Accruals"/>
    <s v="657"/>
    <s v="SPG 3 4 E&amp;I WF/WT"/>
    <x v="0"/>
    <n v="-375.68"/>
    <s v="002"/>
  </r>
  <r>
    <s v="JUL-25"/>
    <x v="0"/>
    <s v="50000"/>
    <x v="2"/>
    <s v="CLS P/R - Accruals"/>
    <s v="CLS P/R - Accruals"/>
    <s v="657"/>
    <s v="SPG 3 4 E&amp;I WF/WT"/>
    <x v="0"/>
    <n v="1320.75"/>
    <s v="002"/>
  </r>
  <r>
    <s v="JUL-25"/>
    <x v="0"/>
    <s v="50000"/>
    <x v="2"/>
    <m/>
    <s v="CLS P/R - Accruals"/>
    <s v="657"/>
    <s v="SPG 3 4 E&amp;I WF/WT"/>
    <x v="0"/>
    <n v="-660.37"/>
    <s v="002"/>
  </r>
  <r>
    <s v="OCT-25"/>
    <x v="0"/>
    <s v="50000"/>
    <x v="2"/>
    <s v="CLS P/R - Accruals"/>
    <s v="CLS P/R - Accruals"/>
    <s v="657"/>
    <s v="SPG 3 4 E&amp;I WF/WT"/>
    <x v="0"/>
    <n v="-1056.5999999999999"/>
    <s v="002"/>
  </r>
  <r>
    <s v="OCT-25"/>
    <x v="0"/>
    <s v="50000"/>
    <x v="2"/>
    <m/>
    <s v="CLS P/R - Accruals"/>
    <s v="657"/>
    <s v="SPG 3 4 E&amp;I WF/WT"/>
    <x v="0"/>
    <n v="528.29999999999995"/>
    <s v="002"/>
  </r>
  <r>
    <s v="SEP-25"/>
    <x v="0"/>
    <s v="50000"/>
    <x v="2"/>
    <s v="CLS P/R - Accruals"/>
    <s v="CLS P/R - Accruals"/>
    <s v="657"/>
    <s v="SPG 3 4 E&amp;I WF/WT"/>
    <x v="0"/>
    <n v="1056.5999999999999"/>
    <s v="002"/>
  </r>
  <r>
    <s v="SEP-25"/>
    <x v="0"/>
    <s v="50000"/>
    <x v="2"/>
    <m/>
    <s v="CLS P/R - Accruals"/>
    <s v="657"/>
    <s v="SPG 3 4 E&amp;I WF/WT"/>
    <x v="0"/>
    <n v="-528.29999999999995"/>
    <s v="002"/>
  </r>
  <r>
    <s v="DEC-25"/>
    <x v="0"/>
    <s v="50000"/>
    <x v="2"/>
    <s v="CLS P/R - Accruals"/>
    <s v="CLS P/R - Accruals"/>
    <s v="531"/>
    <s v="UNSE SC Elec &amp; Gas Cust Serv"/>
    <x v="0"/>
    <n v="8.5299999999999994"/>
    <s v="033"/>
  </r>
  <r>
    <s v="NOV-25"/>
    <x v="0"/>
    <s v="50000"/>
    <x v="2"/>
    <s v="CLS P/R - Accruals"/>
    <s v="CLS P/R - Accruals"/>
    <s v="531"/>
    <s v="UNSE SC Elec &amp; Gas Cust Serv"/>
    <x v="0"/>
    <n v="0"/>
    <s v="033"/>
  </r>
  <r>
    <s v="OCT-25"/>
    <x v="0"/>
    <s v="50000"/>
    <x v="2"/>
    <s v="CLS P/R - Accruals"/>
    <s v="CLS P/R - Accruals"/>
    <s v="531"/>
    <s v="UNSE SC Elec &amp; Gas Cust Serv"/>
    <x v="0"/>
    <n v="-145.06"/>
    <s v="033"/>
  </r>
  <r>
    <s v="OCT-25"/>
    <x v="0"/>
    <s v="50000"/>
    <x v="2"/>
    <m/>
    <s v="CLS P/R - Accruals"/>
    <s v="531"/>
    <s v="UNSE SC Elec &amp; Gas Cust Serv"/>
    <x v="0"/>
    <n v="118.86"/>
    <s v="033"/>
  </r>
  <r>
    <s v="SEP-25"/>
    <x v="0"/>
    <s v="50000"/>
    <x v="2"/>
    <s v="CLS P/R - Accruals"/>
    <s v="CLS P/R - Accruals"/>
    <s v="531"/>
    <s v="UNSE SC Elec &amp; Gas Cust Serv"/>
    <x v="0"/>
    <n v="159.28"/>
    <s v="033"/>
  </r>
  <r>
    <s v="SEP-25"/>
    <x v="0"/>
    <s v="50000"/>
    <x v="2"/>
    <m/>
    <s v="CLS P/R - Accruals"/>
    <s v="531"/>
    <s v="UNSE SC Elec &amp; Gas Cust Serv"/>
    <x v="0"/>
    <n v="-118.86"/>
    <s v="033"/>
  </r>
  <r>
    <s v="OCT-25"/>
    <x v="0"/>
    <s v="50000"/>
    <x v="2"/>
    <s v="CLS P/R - Accruals"/>
    <s v="CLS P/R - Accruals"/>
    <s v="528"/>
    <s v="UNSE Santa Cruz Electric Eng"/>
    <x v="0"/>
    <n v="-215.91"/>
    <s v="033"/>
  </r>
  <r>
    <s v="OCT-25"/>
    <x v="0"/>
    <s v="50000"/>
    <x v="2"/>
    <m/>
    <s v="CLS P/R - Accruals"/>
    <s v="528"/>
    <s v="UNSE Santa Cruz Electric Eng"/>
    <x v="0"/>
    <n v="214.83"/>
    <s v="033"/>
  </r>
  <r>
    <s v="SEP-25"/>
    <x v="0"/>
    <s v="50000"/>
    <x v="2"/>
    <s v="CLS P/R - Accruals"/>
    <s v="CLS P/R - Accruals"/>
    <s v="528"/>
    <s v="UNSE Santa Cruz Electric Eng"/>
    <x v="0"/>
    <n v="215.91"/>
    <s v="033"/>
  </r>
  <r>
    <s v="SEP-25"/>
    <x v="0"/>
    <s v="50000"/>
    <x v="2"/>
    <m/>
    <s v="CLS P/R - Accruals"/>
    <s v="528"/>
    <s v="UNSE Santa Cruz Electric Eng"/>
    <x v="0"/>
    <n v="-214.83"/>
    <s v="033"/>
  </r>
  <r>
    <s v="DEC-25"/>
    <x v="0"/>
    <s v="50000"/>
    <x v="2"/>
    <s v="CLS P/R - Accruals"/>
    <s v="CLS P/R - Accruals"/>
    <s v="523"/>
    <s v="UNSE Lake Havasu Electric Eng"/>
    <x v="0"/>
    <n v="-16.850000000000001"/>
    <s v="033"/>
  </r>
  <r>
    <s v="NOV-25"/>
    <x v="0"/>
    <s v="50000"/>
    <x v="2"/>
    <s v="CLS P/R - Accruals"/>
    <s v="CLS P/R - Accruals"/>
    <s v="523"/>
    <s v="UNSE Lake Havasu Electric Eng"/>
    <x v="0"/>
    <n v="0"/>
    <s v="033"/>
  </r>
  <r>
    <s v="OCT-25"/>
    <x v="0"/>
    <s v="50000"/>
    <x v="2"/>
    <s v="CLS P/R - Accruals"/>
    <s v="CLS P/R - Accruals"/>
    <s v="523"/>
    <s v="UNSE Lake Havasu Electric Eng"/>
    <x v="0"/>
    <n v="-6.73"/>
    <s v="033"/>
  </r>
  <r>
    <s v="SEP-25"/>
    <x v="0"/>
    <s v="50000"/>
    <x v="2"/>
    <s v="CLS P/R - Accruals"/>
    <s v="CLS P/R - Accruals"/>
    <s v="523"/>
    <s v="UNSE Lake Havasu Electric Eng"/>
    <x v="0"/>
    <n v="23.58"/>
    <s v="033"/>
  </r>
  <r>
    <s v="DEC-25"/>
    <x v="0"/>
    <s v="50000"/>
    <x v="2"/>
    <s v="CLS P/R - Accruals"/>
    <s v="CLS P/R - Accruals"/>
    <s v="522"/>
    <s v="UNSE Lake Havasu Elec Const"/>
    <x v="0"/>
    <n v="15.51"/>
    <s v="033"/>
  </r>
  <r>
    <s v="NOV-25"/>
    <x v="0"/>
    <s v="50000"/>
    <x v="2"/>
    <s v="CLS P/R - Accruals"/>
    <s v="CLS P/R - Accruals"/>
    <s v="522"/>
    <s v="UNSE Lake Havasu Elec Const"/>
    <x v="0"/>
    <n v="0"/>
    <s v="033"/>
  </r>
  <r>
    <s v="OCT-25"/>
    <x v="0"/>
    <s v="50000"/>
    <x v="2"/>
    <s v="CLS P/R - Accruals"/>
    <s v="CLS P/R - Accruals"/>
    <s v="522"/>
    <s v="UNSE Lake Havasu Elec Const"/>
    <x v="0"/>
    <n v="7.06"/>
    <s v="033"/>
  </r>
  <r>
    <s v="AUG-25"/>
    <x v="0"/>
    <s v="50000"/>
    <x v="2"/>
    <s v="CLS P/R - Accruals"/>
    <s v="CLS P/R - Accruals"/>
    <s v="515"/>
    <s v="UNSE Kingman Electric Eng"/>
    <x v="0"/>
    <n v="253.05"/>
    <s v="033"/>
  </r>
  <r>
    <s v="AUG-25"/>
    <x v="0"/>
    <s v="50000"/>
    <x v="2"/>
    <m/>
    <s v="CLS P/R - Accruals"/>
    <s v="515"/>
    <s v="UNSE Kingman Electric Eng"/>
    <x v="0"/>
    <n v="-251.78"/>
    <s v="033"/>
  </r>
  <r>
    <s v="DEC-25"/>
    <x v="0"/>
    <s v="50000"/>
    <x v="2"/>
    <s v="CLS P/R - Accruals"/>
    <s v="CLS P/R - Accruals"/>
    <s v="515"/>
    <s v="UNSE Kingman Electric Eng"/>
    <x v="0"/>
    <n v="122.34"/>
    <s v="033"/>
  </r>
  <r>
    <s v="DEC-25"/>
    <x v="0"/>
    <s v="50000"/>
    <x v="2"/>
    <m/>
    <s v="CLS P/R - Accruals"/>
    <s v="515"/>
    <s v="UNSE Kingman Electric Eng"/>
    <x v="0"/>
    <n v="-121.72"/>
    <s v="033"/>
  </r>
  <r>
    <s v="SEP-25"/>
    <x v="0"/>
    <s v="50000"/>
    <x v="2"/>
    <s v="CLS P/R - Accruals"/>
    <s v="CLS P/R - Accruals"/>
    <s v="515"/>
    <s v="UNSE Kingman Electric Eng"/>
    <x v="0"/>
    <n v="-253.05"/>
    <s v="033"/>
  </r>
  <r>
    <s v="SEP-25"/>
    <x v="0"/>
    <s v="50000"/>
    <x v="2"/>
    <m/>
    <s v="CLS P/R - Accruals"/>
    <s v="515"/>
    <s v="UNSE Kingman Electric Eng"/>
    <x v="0"/>
    <n v="251.78"/>
    <s v="033"/>
  </r>
  <r>
    <s v="AUG-25"/>
    <x v="0"/>
    <s v="50000"/>
    <x v="2"/>
    <s v="CLS P/R - Accruals"/>
    <s v="CLS P/R - Accruals"/>
    <s v="411"/>
    <s v="TPP Operations"/>
    <x v="0"/>
    <n v="-106.14"/>
    <s v="002"/>
  </r>
  <r>
    <s v="JUL-25"/>
    <x v="0"/>
    <s v="50000"/>
    <x v="2"/>
    <s v="CLS P/R - Accruals"/>
    <s v="CLS P/R - Accruals"/>
    <s v="411"/>
    <s v="TPP Operations"/>
    <x v="0"/>
    <n v="106.14"/>
    <s v="002"/>
  </r>
  <r>
    <s v="AUG-25"/>
    <x v="0"/>
    <s v="50000"/>
    <x v="2"/>
    <s v="CLS P/R - Accruals"/>
    <s v="CLS P/R - Accruals"/>
    <s v="353"/>
    <s v="IT Infrastructure"/>
    <x v="0"/>
    <n v="-838.44"/>
    <s v="002"/>
  </r>
  <r>
    <s v="AUG-25"/>
    <x v="0"/>
    <s v="50000"/>
    <x v="2"/>
    <m/>
    <s v="CLS P/R - Accruals"/>
    <s v="353"/>
    <s v="IT Infrastructure"/>
    <x v="0"/>
    <n v="228.82"/>
    <s v="002"/>
  </r>
  <r>
    <s v="DEC-25"/>
    <x v="0"/>
    <s v="50000"/>
    <x v="2"/>
    <s v="CLS P/R - Accruals"/>
    <s v="CLS P/R - Accruals"/>
    <s v="353"/>
    <s v="IT Infrastructure"/>
    <x v="0"/>
    <n v="1001.12"/>
    <s v="002"/>
  </r>
  <r>
    <s v="DEC-25"/>
    <x v="0"/>
    <s v="50000"/>
    <x v="2"/>
    <m/>
    <s v="CLS P/R - Accruals"/>
    <s v="353"/>
    <s v="IT Infrastructure"/>
    <x v="0"/>
    <n v="-273.2"/>
    <s v="002"/>
  </r>
  <r>
    <s v="JUL-25"/>
    <x v="0"/>
    <s v="50000"/>
    <x v="2"/>
    <s v="CLS P/R - Accruals"/>
    <s v="CLS P/R - Accruals"/>
    <s v="353"/>
    <s v="IT Infrastructure"/>
    <x v="0"/>
    <n v="-50.04"/>
    <s v="002"/>
  </r>
  <r>
    <s v="JUL-25"/>
    <x v="0"/>
    <s v="50000"/>
    <x v="2"/>
    <m/>
    <s v="CLS P/R - Accruals"/>
    <s v="353"/>
    <s v="IT Infrastructure"/>
    <x v="0"/>
    <n v="13.66"/>
    <s v="002"/>
  </r>
  <r>
    <s v="NOV-25"/>
    <x v="0"/>
    <s v="50000"/>
    <x v="2"/>
    <s v="CLS P/R - Accruals"/>
    <s v="CLS P/R - Accruals"/>
    <s v="353"/>
    <s v="IT Infrastructure"/>
    <x v="0"/>
    <n v="312.85000000000002"/>
    <s v="002"/>
  </r>
  <r>
    <s v="NOV-25"/>
    <x v="0"/>
    <s v="50000"/>
    <x v="2"/>
    <m/>
    <s v="CLS P/R - Accruals"/>
    <s v="353"/>
    <s v="IT Infrastructure"/>
    <x v="0"/>
    <n v="-85.38"/>
    <s v="002"/>
  </r>
  <r>
    <s v="OCT-25"/>
    <x v="0"/>
    <s v="50000"/>
    <x v="2"/>
    <s v="CLS P/R - Accruals"/>
    <s v="CLS P/R - Accruals"/>
    <s v="353"/>
    <s v="IT Infrastructure"/>
    <x v="0"/>
    <n v="-337.88"/>
    <s v="002"/>
  </r>
  <r>
    <s v="OCT-25"/>
    <x v="0"/>
    <s v="50000"/>
    <x v="2"/>
    <m/>
    <s v="CLS P/R - Accruals"/>
    <s v="353"/>
    <s v="IT Infrastructure"/>
    <x v="0"/>
    <n v="92.22"/>
    <s v="002"/>
  </r>
  <r>
    <s v="SEP-25"/>
    <x v="0"/>
    <s v="50000"/>
    <x v="2"/>
    <s v="CLS P/R - Accruals"/>
    <s v="CLS P/R - Accruals"/>
    <s v="353"/>
    <s v="IT Infrastructure"/>
    <x v="0"/>
    <n v="87.6"/>
    <s v="002"/>
  </r>
  <r>
    <s v="SEP-25"/>
    <x v="0"/>
    <s v="50000"/>
    <x v="2"/>
    <m/>
    <s v="CLS P/R - Accruals"/>
    <s v="353"/>
    <s v="IT Infrastructure"/>
    <x v="0"/>
    <n v="-23.92"/>
    <s v="002"/>
  </r>
  <r>
    <s v="AUG-25"/>
    <x v="0"/>
    <s v="50000"/>
    <x v="2"/>
    <s v="CLS P/R - Accruals"/>
    <s v="CLS P/R - Accruals"/>
    <s v="266"/>
    <s v="Special Plans TEP"/>
    <x v="0"/>
    <n v="-31.01"/>
    <s v="002"/>
  </r>
  <r>
    <s v="DEC-25"/>
    <x v="0"/>
    <s v="50000"/>
    <x v="2"/>
    <s v="CLS P/R - Accruals"/>
    <s v="CLS P/R - Accruals"/>
    <s v="266"/>
    <s v="Special Plans TEP"/>
    <x v="0"/>
    <n v="10.34"/>
    <s v="002"/>
  </r>
  <r>
    <s v="JUL-25"/>
    <x v="0"/>
    <s v="50000"/>
    <x v="2"/>
    <s v="CLS P/R - Accruals"/>
    <s v="CLS P/R - Accruals"/>
    <s v="266"/>
    <s v="Special Plans TEP"/>
    <x v="0"/>
    <n v="31.01"/>
    <s v="002"/>
  </r>
  <r>
    <s v="NOV-25"/>
    <x v="0"/>
    <s v="50000"/>
    <x v="2"/>
    <s v="CLS P/R - Accruals"/>
    <s v="CLS P/R - Accruals"/>
    <s v="266"/>
    <s v="Special Plans TEP"/>
    <x v="0"/>
    <n v="8.61"/>
    <s v="002"/>
  </r>
  <r>
    <s v="OCT-25"/>
    <x v="0"/>
    <s v="50000"/>
    <x v="2"/>
    <s v="CLS P/R - Accruals"/>
    <s v="CLS P/R - Accruals"/>
    <s v="266"/>
    <s v="Special Plans TEP"/>
    <x v="0"/>
    <n v="8.6199999999999992"/>
    <s v="002"/>
  </r>
  <r>
    <s v="AUG-25"/>
    <x v="0"/>
    <s v="50000"/>
    <x v="2"/>
    <s v="CLS P/R - Accruals"/>
    <s v="CLS P/R - Accruals"/>
    <s v="264"/>
    <s v="Mail Services"/>
    <x v="0"/>
    <n v="2668.61"/>
    <s v="002"/>
  </r>
  <r>
    <s v="DEC-25"/>
    <x v="0"/>
    <s v="50000"/>
    <x v="2"/>
    <s v="CLS P/R - Accruals"/>
    <s v="CLS P/R - Accruals"/>
    <s v="264"/>
    <s v="Mail Services"/>
    <x v="0"/>
    <n v="2344.5"/>
    <s v="002"/>
  </r>
  <r>
    <s v="JUL-25"/>
    <x v="0"/>
    <s v="50000"/>
    <x v="2"/>
    <s v="CLS P/R - Accruals"/>
    <s v="CLS P/R - Accruals"/>
    <s v="264"/>
    <s v="Mail Services"/>
    <x v="0"/>
    <n v="1085.68"/>
    <s v="002"/>
  </r>
  <r>
    <s v="NOV-25"/>
    <x v="0"/>
    <s v="50000"/>
    <x v="2"/>
    <s v="CLS P/R - Accruals"/>
    <s v="CLS P/R - Accruals"/>
    <s v="264"/>
    <s v="Mail Services"/>
    <x v="0"/>
    <n v="853.54"/>
    <s v="002"/>
  </r>
  <r>
    <s v="OCT-25"/>
    <x v="0"/>
    <s v="50000"/>
    <x v="2"/>
    <s v="CLS P/R - Accruals"/>
    <s v="CLS P/R - Accruals"/>
    <s v="264"/>
    <s v="Mail Services"/>
    <x v="0"/>
    <n v="-6127.14"/>
    <s v="002"/>
  </r>
  <r>
    <s v="SEP-25"/>
    <x v="0"/>
    <s v="50000"/>
    <x v="2"/>
    <s v="CLS P/R - Accruals"/>
    <s v="CLS P/R - Accruals"/>
    <s v="264"/>
    <s v="Mail Services"/>
    <x v="0"/>
    <n v="696.83"/>
    <s v="002"/>
  </r>
  <r>
    <s v="DEC-25"/>
    <x v="0"/>
    <s v="50000"/>
    <x v="2"/>
    <s v="CLS P/R - Accruals"/>
    <s v="CLS P/R - Accruals"/>
    <s v="234"/>
    <s v="SinglePhase DistrMtr"/>
    <x v="0"/>
    <n v="-16.989999999999998"/>
    <s v="002"/>
  </r>
  <r>
    <s v="JUL-25"/>
    <x v="0"/>
    <s v="50000"/>
    <x v="2"/>
    <s v="CLS P/R - Accruals"/>
    <s v="CLS P/R - Accruals"/>
    <s v="234"/>
    <s v="SinglePhase DistrMtr"/>
    <x v="0"/>
    <n v="-377.73"/>
    <s v="002"/>
  </r>
  <r>
    <s v="NOV-25"/>
    <x v="0"/>
    <s v="50000"/>
    <x v="2"/>
    <s v="CLS P/R - Accruals"/>
    <s v="CLS P/R - Accruals"/>
    <s v="234"/>
    <s v="SinglePhase DistrMtr"/>
    <x v="0"/>
    <n v="-2985.36"/>
    <s v="002"/>
  </r>
  <r>
    <s v="OCT-25"/>
    <x v="0"/>
    <s v="50000"/>
    <x v="2"/>
    <s v="CLS P/R - Accruals"/>
    <s v="CLS P/R - Accruals"/>
    <s v="234"/>
    <s v="SinglePhase DistrMtr"/>
    <x v="0"/>
    <n v="3002.35"/>
    <s v="002"/>
  </r>
  <r>
    <s v="AUG-25"/>
    <x v="0"/>
    <s v="50000"/>
    <x v="2"/>
    <s v="CLS P/R - Accruals"/>
    <s v="CLS P/R - Accruals"/>
    <s v="231"/>
    <s v="Customer Service"/>
    <x v="0"/>
    <n v="-15.51"/>
    <s v="002"/>
  </r>
  <r>
    <s v="DEC-25"/>
    <x v="0"/>
    <s v="50000"/>
    <x v="2"/>
    <s v="CLS P/R - Accruals"/>
    <s v="CLS P/R - Accruals"/>
    <s v="231"/>
    <s v="Customer Service"/>
    <x v="0"/>
    <n v="10.34"/>
    <s v="002"/>
  </r>
  <r>
    <s v="JUL-25"/>
    <x v="0"/>
    <s v="50000"/>
    <x v="2"/>
    <s v="CLS P/R - Accruals"/>
    <s v="CLS P/R - Accruals"/>
    <s v="231"/>
    <s v="Customer Service"/>
    <x v="0"/>
    <n v="15.51"/>
    <s v="002"/>
  </r>
  <r>
    <s v="NOV-25"/>
    <x v="0"/>
    <s v="50000"/>
    <x v="2"/>
    <s v="CLS P/R - Accruals"/>
    <s v="CLS P/R - Accruals"/>
    <s v="231"/>
    <s v="Customer Service"/>
    <x v="0"/>
    <n v="8.61"/>
    <s v="002"/>
  </r>
  <r>
    <s v="OCT-25"/>
    <x v="0"/>
    <s v="50000"/>
    <x v="2"/>
    <s v="CLS P/R - Accruals"/>
    <s v="CLS P/R - Accruals"/>
    <s v="231"/>
    <s v="Customer Service"/>
    <x v="0"/>
    <n v="8.6199999999999992"/>
    <s v="002"/>
  </r>
  <r>
    <s v="AUG-25"/>
    <x v="0"/>
    <s v="50000"/>
    <x v="2"/>
    <s v="CLS P/R - Accruals"/>
    <s v="CLS P/R - Accruals"/>
    <s v="227"/>
    <s v="Corporate Communications"/>
    <x v="0"/>
    <n v="-1042.8800000000001"/>
    <s v="002"/>
  </r>
  <r>
    <s v="DEC-25"/>
    <x v="0"/>
    <s v="50000"/>
    <x v="2"/>
    <s v="CLS P/R - Accruals"/>
    <s v="CLS P/R - Accruals"/>
    <s v="227"/>
    <s v="Corporate Communications"/>
    <x v="0"/>
    <n v="696.38"/>
    <s v="002"/>
  </r>
  <r>
    <s v="JUL-25"/>
    <x v="0"/>
    <s v="50000"/>
    <x v="2"/>
    <s v="CLS P/R - Accruals"/>
    <s v="CLS P/R - Accruals"/>
    <s v="227"/>
    <s v="Corporate Communications"/>
    <x v="0"/>
    <n v="985.19"/>
    <s v="002"/>
  </r>
  <r>
    <s v="NOV-25"/>
    <x v="0"/>
    <s v="50000"/>
    <x v="2"/>
    <s v="CLS P/R - Accruals"/>
    <s v="CLS P/R - Accruals"/>
    <s v="227"/>
    <s v="Corporate Communications"/>
    <x v="0"/>
    <n v="-424.62"/>
    <s v="002"/>
  </r>
  <r>
    <s v="OCT-25"/>
    <x v="0"/>
    <s v="50000"/>
    <x v="2"/>
    <s v="CLS P/R - Accruals"/>
    <s v="CLS P/R - Accruals"/>
    <s v="227"/>
    <s v="Corporate Communications"/>
    <x v="0"/>
    <n v="-1453.92"/>
    <s v="002"/>
  </r>
  <r>
    <s v="SEP-25"/>
    <x v="0"/>
    <s v="50000"/>
    <x v="2"/>
    <s v="CLS P/R - Accruals"/>
    <s v="CLS P/R - Accruals"/>
    <s v="227"/>
    <s v="Corporate Communications"/>
    <x v="0"/>
    <n v="1216.1300000000001"/>
    <s v="002"/>
  </r>
  <r>
    <s v="DEC-25"/>
    <x v="0"/>
    <s v="50000"/>
    <x v="3"/>
    <s v="CLS P/R - OT Accrual"/>
    <s v="CLS P/R - OT Accrual"/>
    <s v="992"/>
    <s v="Heavy Equip &amp; Transport"/>
    <x v="0"/>
    <n v="-341.46"/>
    <s v="002"/>
  </r>
  <r>
    <s v="NOV-25"/>
    <x v="0"/>
    <s v="50000"/>
    <x v="3"/>
    <s v="CLS P/R - OT Accrual"/>
    <s v="CLS P/R - OT Accrual"/>
    <s v="992"/>
    <s v="Heavy Equip &amp; Transport"/>
    <x v="0"/>
    <n v="-716.75"/>
    <s v="002"/>
  </r>
  <r>
    <s v="NOV-25"/>
    <x v="0"/>
    <s v="50000"/>
    <x v="3"/>
    <m/>
    <s v="CLS P/R - OT Accrual"/>
    <s v="992"/>
    <s v="Heavy Equip &amp; Transport"/>
    <x v="0"/>
    <n v="176.09"/>
    <s v="002"/>
  </r>
  <r>
    <s v="OCT-25"/>
    <x v="0"/>
    <s v="50000"/>
    <x v="3"/>
    <s v="CLS P/R - OT Accrual"/>
    <s v="CLS P/R - OT Accrual"/>
    <s v="992"/>
    <s v="Heavy Equip &amp; Transport"/>
    <x v="0"/>
    <n v="1058.21"/>
    <s v="002"/>
  </r>
  <r>
    <s v="OCT-25"/>
    <x v="0"/>
    <s v="50000"/>
    <x v="3"/>
    <m/>
    <s v="CLS P/R - OT Accrual"/>
    <s v="992"/>
    <s v="Heavy Equip &amp; Transport"/>
    <x v="0"/>
    <n v="-176.09"/>
    <s v="002"/>
  </r>
  <r>
    <s v="NOV-25"/>
    <x v="0"/>
    <s v="50000"/>
    <x v="3"/>
    <s v="CLS P/R - OT Accrual"/>
    <s v="CLS P/R - OT Accrual"/>
    <s v="982"/>
    <s v="Elec Repair/Test Fac"/>
    <x v="0"/>
    <n v="-63.19"/>
    <s v="002"/>
  </r>
  <r>
    <s v="OCT-25"/>
    <x v="0"/>
    <s v="50000"/>
    <x v="3"/>
    <s v="CLS P/R - OT Accrual"/>
    <s v="CLS P/R - OT Accrual"/>
    <s v="982"/>
    <s v="Elec Repair/Test Fac"/>
    <x v="0"/>
    <n v="63.19"/>
    <s v="002"/>
  </r>
  <r>
    <s v="NOV-25"/>
    <x v="0"/>
    <s v="50000"/>
    <x v="3"/>
    <s v="CLS P/R - OT Accrual"/>
    <s v="CLS P/R - OT Accrual"/>
    <s v="981"/>
    <s v="Subst Const/Maint"/>
    <x v="0"/>
    <n v="-437.69"/>
    <s v="002"/>
  </r>
  <r>
    <s v="OCT-25"/>
    <x v="0"/>
    <s v="50000"/>
    <x v="3"/>
    <s v="CLS P/R - OT Accrual"/>
    <s v="CLS P/R - OT Accrual"/>
    <s v="981"/>
    <s v="Subst Const/Maint"/>
    <x v="0"/>
    <n v="437.69"/>
    <s v="002"/>
  </r>
  <r>
    <s v="NOV-25"/>
    <x v="0"/>
    <s v="50000"/>
    <x v="3"/>
    <s v="CLS P/R - OT Accrual"/>
    <s v="CLS P/R - OT Accrual"/>
    <s v="948"/>
    <s v="Syst Contr Dispatch"/>
    <x v="0"/>
    <n v="-398.2"/>
    <s v="002"/>
  </r>
  <r>
    <s v="OCT-25"/>
    <x v="0"/>
    <s v="50000"/>
    <x v="3"/>
    <s v="CLS P/R - OT Accrual"/>
    <s v="CLS P/R - OT Accrual"/>
    <s v="948"/>
    <s v="Syst Contr Dispatch"/>
    <x v="0"/>
    <n v="398.2"/>
    <s v="002"/>
  </r>
  <r>
    <s v="AUG-25"/>
    <x v="0"/>
    <s v="50000"/>
    <x v="3"/>
    <s v="CLS P/R - OT Accrual"/>
    <s v="CLS P/R - OT Accrual"/>
    <s v="945"/>
    <s v="GIS Quality Mapping Support"/>
    <x v="0"/>
    <n v="-38.54"/>
    <s v="002"/>
  </r>
  <r>
    <s v="AUG-25"/>
    <x v="0"/>
    <s v="50000"/>
    <x v="3"/>
    <m/>
    <s v="CLS P/R - OT Accrual"/>
    <s v="945"/>
    <s v="GIS Quality Mapping Support"/>
    <x v="0"/>
    <n v="38.409999999999997"/>
    <s v="002"/>
  </r>
  <r>
    <s v="JUL-25"/>
    <x v="0"/>
    <s v="50000"/>
    <x v="3"/>
    <s v="CLS P/R - OT Accrual"/>
    <s v="CLS P/R - OT Accrual"/>
    <s v="945"/>
    <s v="GIS Quality Mapping Support"/>
    <x v="0"/>
    <n v="38.54"/>
    <s v="002"/>
  </r>
  <r>
    <s v="JUL-25"/>
    <x v="0"/>
    <s v="50000"/>
    <x v="3"/>
    <m/>
    <s v="CLS P/R - OT Accrual"/>
    <s v="945"/>
    <s v="GIS Quality Mapping Support"/>
    <x v="0"/>
    <n v="-38.409999999999997"/>
    <s v="002"/>
  </r>
  <r>
    <s v="NOV-25"/>
    <x v="0"/>
    <s v="50000"/>
    <x v="3"/>
    <s v="CLS P/R - OT Accrual"/>
    <s v="CLS P/R - OT Accrual"/>
    <s v="945"/>
    <s v="GIS Quality Mapping Support"/>
    <x v="0"/>
    <n v="-21.41"/>
    <s v="002"/>
  </r>
  <r>
    <s v="NOV-25"/>
    <x v="0"/>
    <s v="50000"/>
    <x v="3"/>
    <m/>
    <s v="CLS P/R - OT Accrual"/>
    <s v="945"/>
    <s v="GIS Quality Mapping Support"/>
    <x v="0"/>
    <n v="21.34"/>
    <s v="002"/>
  </r>
  <r>
    <s v="OCT-25"/>
    <x v="0"/>
    <s v="50000"/>
    <x v="3"/>
    <s v="CLS P/R - OT Accrual"/>
    <s v="CLS P/R - OT Accrual"/>
    <s v="945"/>
    <s v="GIS Quality Mapping Support"/>
    <x v="0"/>
    <n v="-441.05"/>
    <s v="002"/>
  </r>
  <r>
    <s v="OCT-25"/>
    <x v="0"/>
    <s v="50000"/>
    <x v="3"/>
    <m/>
    <s v="CLS P/R - OT Accrual"/>
    <s v="945"/>
    <s v="GIS Quality Mapping Support"/>
    <x v="0"/>
    <n v="439.46"/>
    <s v="002"/>
  </r>
  <r>
    <s v="SEP-25"/>
    <x v="0"/>
    <s v="50000"/>
    <x v="3"/>
    <s v="CLS P/R - OT Accrual"/>
    <s v="CLS P/R - OT Accrual"/>
    <s v="945"/>
    <s v="GIS Quality Mapping Support"/>
    <x v="0"/>
    <n v="462.46"/>
    <s v="002"/>
  </r>
  <r>
    <s v="SEP-25"/>
    <x v="0"/>
    <s v="50000"/>
    <x v="3"/>
    <m/>
    <s v="CLS P/R - OT Accrual"/>
    <s v="945"/>
    <s v="GIS Quality Mapping Support"/>
    <x v="0"/>
    <n v="-460.77"/>
    <s v="002"/>
  </r>
  <r>
    <s v="NOV-25"/>
    <x v="0"/>
    <s v="50000"/>
    <x v="3"/>
    <s v="CLS P/R - OT Accrual"/>
    <s v="CLS P/R - OT Accrual"/>
    <s v="928"/>
    <s v="Constr &amp; Maint Resources"/>
    <x v="0"/>
    <n v="-13.09"/>
    <s v="002"/>
  </r>
  <r>
    <s v="OCT-25"/>
    <x v="0"/>
    <s v="50000"/>
    <x v="3"/>
    <s v="CLS P/R - OT Accrual"/>
    <s v="CLS P/R - OT Accrual"/>
    <s v="928"/>
    <s v="Constr &amp; Maint Resources"/>
    <x v="0"/>
    <n v="13.09"/>
    <s v="002"/>
  </r>
  <r>
    <s v="NOV-25"/>
    <x v="0"/>
    <s v="50000"/>
    <x v="3"/>
    <s v="CLS P/R - OT Accrual"/>
    <s v="CLS P/R - OT Accrual"/>
    <s v="927"/>
    <s v="Maint, Trans and Trouble"/>
    <x v="0"/>
    <n v="-252.36"/>
    <s v="002"/>
  </r>
  <r>
    <s v="OCT-25"/>
    <x v="0"/>
    <s v="50000"/>
    <x v="3"/>
    <s v="CLS P/R - OT Accrual"/>
    <s v="CLS P/R - OT Accrual"/>
    <s v="927"/>
    <s v="Maint, Trans and Trouble"/>
    <x v="0"/>
    <n v="252.36"/>
    <s v="002"/>
  </r>
  <r>
    <s v="AUG-25"/>
    <x v="0"/>
    <s v="50000"/>
    <x v="3"/>
    <s v="CLS P/R - OT Accrual"/>
    <s v="CLS P/R - OT Accrual"/>
    <s v="926"/>
    <s v="Design"/>
    <x v="0"/>
    <n v="345.1"/>
    <s v="002"/>
  </r>
  <r>
    <s v="DEC-25"/>
    <x v="0"/>
    <s v="50000"/>
    <x v="3"/>
    <s v="CLS P/R - OT Accrual"/>
    <s v="CLS P/R - OT Accrual"/>
    <s v="926"/>
    <s v="Design"/>
    <x v="0"/>
    <n v="-39.76"/>
    <s v="002"/>
  </r>
  <r>
    <s v="JUL-25"/>
    <x v="0"/>
    <s v="50000"/>
    <x v="3"/>
    <s v="CLS P/R - OT Accrual"/>
    <s v="CLS P/R - OT Accrual"/>
    <s v="926"/>
    <s v="Design"/>
    <x v="0"/>
    <n v="-34.06"/>
    <s v="002"/>
  </r>
  <r>
    <s v="NOV-25"/>
    <x v="0"/>
    <s v="50000"/>
    <x v="3"/>
    <s v="CLS P/R - OT Accrual"/>
    <s v="CLS P/R - OT Accrual"/>
    <s v="926"/>
    <s v="Design"/>
    <x v="0"/>
    <n v="39.76"/>
    <s v="002"/>
  </r>
  <r>
    <s v="SEP-25"/>
    <x v="0"/>
    <s v="50000"/>
    <x v="3"/>
    <s v="CLS P/R - OT Accrual"/>
    <s v="CLS P/R - OT Accrual"/>
    <s v="926"/>
    <s v="Design"/>
    <x v="0"/>
    <n v="-345.1"/>
    <s v="002"/>
  </r>
  <r>
    <s v="DEC-25"/>
    <x v="0"/>
    <s v="50000"/>
    <x v="3"/>
    <s v="CLS P/R - OT Accrual"/>
    <s v="CLS P/R - OT Accrual"/>
    <s v="694"/>
    <s v="SPG Unit 4 Maintenance"/>
    <x v="0"/>
    <n v="-463.63"/>
    <s v="002"/>
  </r>
  <r>
    <s v="DEC-25"/>
    <x v="0"/>
    <s v="50000"/>
    <x v="3"/>
    <m/>
    <s v="CLS P/R - OT Accrual"/>
    <s v="694"/>
    <s v="SPG Unit 4 Maintenance"/>
    <x v="0"/>
    <n v="231.81"/>
    <s v="002"/>
  </r>
  <r>
    <s v="NOV-25"/>
    <x v="0"/>
    <s v="50000"/>
    <x v="3"/>
    <s v="CLS P/R - OT Accrual"/>
    <s v="CLS P/R - OT Accrual"/>
    <s v="694"/>
    <s v="SPG Unit 4 Maintenance"/>
    <x v="0"/>
    <n v="508.86"/>
    <s v="002"/>
  </r>
  <r>
    <s v="NOV-25"/>
    <x v="0"/>
    <s v="50000"/>
    <x v="3"/>
    <m/>
    <s v="CLS P/R - OT Accrual"/>
    <s v="694"/>
    <s v="SPG Unit 4 Maintenance"/>
    <x v="0"/>
    <n v="-254.42"/>
    <s v="002"/>
  </r>
  <r>
    <s v="DEC-25"/>
    <x v="0"/>
    <s v="50000"/>
    <x v="3"/>
    <s v="CLS P/R - OT Accrual"/>
    <s v="CLS P/R - OT Accrual"/>
    <s v="677"/>
    <s v="SPG 1&amp;2 E&amp;I Outlying Areas"/>
    <x v="0"/>
    <n v="-587"/>
    <s v="002"/>
  </r>
  <r>
    <s v="DEC-25"/>
    <x v="0"/>
    <s v="50000"/>
    <x v="3"/>
    <m/>
    <s v="CLS P/R - OT Accrual"/>
    <s v="677"/>
    <s v="SPG 1&amp;2 E&amp;I Outlying Areas"/>
    <x v="0"/>
    <n v="293.5"/>
    <s v="002"/>
  </r>
  <r>
    <s v="NOV-25"/>
    <x v="0"/>
    <s v="50000"/>
    <x v="3"/>
    <s v="CLS P/R - OT Accrual"/>
    <s v="CLS P/R - OT Accrual"/>
    <s v="677"/>
    <s v="SPG 1&amp;2 E&amp;I Outlying Areas"/>
    <x v="0"/>
    <n v="587"/>
    <s v="002"/>
  </r>
  <r>
    <s v="NOV-25"/>
    <x v="0"/>
    <s v="50000"/>
    <x v="3"/>
    <m/>
    <s v="CLS P/R - OT Accrual"/>
    <s v="677"/>
    <s v="SPG 1&amp;2 E&amp;I Outlying Areas"/>
    <x v="0"/>
    <n v="-293.5"/>
    <s v="002"/>
  </r>
  <r>
    <s v="AUG-25"/>
    <x v="0"/>
    <s v="50000"/>
    <x v="3"/>
    <s v="CLS P/R - OT Accrual"/>
    <s v="CLS P/R - OT Accrual"/>
    <s v="662"/>
    <s v="SPG Training"/>
    <x v="0"/>
    <n v="-1081.02"/>
    <s v="002"/>
  </r>
  <r>
    <s v="AUG-25"/>
    <x v="0"/>
    <s v="50000"/>
    <x v="3"/>
    <m/>
    <s v="CLS P/R - OT Accrual"/>
    <s v="662"/>
    <s v="SPG Training"/>
    <x v="0"/>
    <n v="540.5"/>
    <s v="002"/>
  </r>
  <r>
    <s v="DEC-25"/>
    <x v="0"/>
    <s v="50000"/>
    <x v="3"/>
    <s v="CLS P/R - OT Accrual"/>
    <s v="CLS P/R - OT Accrual"/>
    <s v="662"/>
    <s v="SPG Training"/>
    <x v="0"/>
    <n v="-1351.28"/>
    <s v="002"/>
  </r>
  <r>
    <s v="DEC-25"/>
    <x v="0"/>
    <s v="50000"/>
    <x v="3"/>
    <m/>
    <s v="CLS P/R - OT Accrual"/>
    <s v="662"/>
    <s v="SPG Training"/>
    <x v="0"/>
    <n v="675.62"/>
    <s v="002"/>
  </r>
  <r>
    <s v="JUL-25"/>
    <x v="0"/>
    <s v="50000"/>
    <x v="3"/>
    <s v="CLS P/R - OT Accrual"/>
    <s v="CLS P/R - OT Accrual"/>
    <s v="662"/>
    <s v="SPG Training"/>
    <x v="0"/>
    <n v="998.03"/>
    <s v="002"/>
  </r>
  <r>
    <s v="JUL-25"/>
    <x v="0"/>
    <s v="50000"/>
    <x v="3"/>
    <m/>
    <s v="CLS P/R - OT Accrual"/>
    <s v="662"/>
    <s v="SPG Training"/>
    <x v="0"/>
    <n v="-499.01"/>
    <s v="002"/>
  </r>
  <r>
    <s v="NOV-25"/>
    <x v="0"/>
    <s v="50000"/>
    <x v="3"/>
    <s v="CLS P/R - OT Accrual"/>
    <s v="CLS P/R - OT Accrual"/>
    <s v="662"/>
    <s v="SPG Training"/>
    <x v="0"/>
    <n v="1351.28"/>
    <s v="002"/>
  </r>
  <r>
    <s v="NOV-25"/>
    <x v="0"/>
    <s v="50000"/>
    <x v="3"/>
    <m/>
    <s v="CLS P/R - OT Accrual"/>
    <s v="662"/>
    <s v="SPG Training"/>
    <x v="0"/>
    <n v="-675.62"/>
    <s v="002"/>
  </r>
  <r>
    <s v="SEP-25"/>
    <x v="0"/>
    <s v="50000"/>
    <x v="3"/>
    <s v="CLS P/R - OT Accrual"/>
    <s v="CLS P/R - OT Accrual"/>
    <s v="662"/>
    <s v="SPG Training"/>
    <x v="0"/>
    <n v="-502.8"/>
    <s v="002"/>
  </r>
  <r>
    <s v="SEP-25"/>
    <x v="0"/>
    <s v="50000"/>
    <x v="3"/>
    <m/>
    <s v="CLS P/R - OT Accrual"/>
    <s v="662"/>
    <s v="SPG Training"/>
    <x v="0"/>
    <n v="251.4"/>
    <s v="002"/>
  </r>
  <r>
    <s v="OCT-25"/>
    <x v="0"/>
    <s v="50000"/>
    <x v="3"/>
    <s v="CLS P/R - OT Accrual"/>
    <s v="CLS P/R - OT Accrual"/>
    <s v="657"/>
    <s v="SPG 3 4 E&amp;I WF/WT"/>
    <x v="0"/>
    <n v="-140.88"/>
    <s v="002"/>
  </r>
  <r>
    <s v="OCT-25"/>
    <x v="0"/>
    <s v="50000"/>
    <x v="3"/>
    <m/>
    <s v="CLS P/R - OT Accrual"/>
    <s v="657"/>
    <s v="SPG 3 4 E&amp;I WF/WT"/>
    <x v="0"/>
    <n v="70.44"/>
    <s v="002"/>
  </r>
  <r>
    <s v="SEP-25"/>
    <x v="0"/>
    <s v="50000"/>
    <x v="3"/>
    <s v="CLS P/R - OT Accrual"/>
    <s v="CLS P/R - OT Accrual"/>
    <s v="657"/>
    <s v="SPG 3 4 E&amp;I WF/WT"/>
    <x v="0"/>
    <n v="140.88"/>
    <s v="002"/>
  </r>
  <r>
    <s v="SEP-25"/>
    <x v="0"/>
    <s v="50000"/>
    <x v="3"/>
    <m/>
    <s v="CLS P/R - OT Accrual"/>
    <s v="657"/>
    <s v="SPG 3 4 E&amp;I WF/WT"/>
    <x v="0"/>
    <n v="-70.44"/>
    <s v="002"/>
  </r>
  <r>
    <s v="JUL-25"/>
    <x v="0"/>
    <s v="50000"/>
    <x v="3"/>
    <s v="CLS P/R - OT Accrual"/>
    <s v="CLS P/R - OT Accrual"/>
    <s v="353"/>
    <s v="IT Infrastructure"/>
    <x v="0"/>
    <n v="-473.77"/>
    <s v="002"/>
  </r>
  <r>
    <s v="JUL-25"/>
    <x v="0"/>
    <s v="50000"/>
    <x v="3"/>
    <m/>
    <s v="CLS P/R - OT Accrual"/>
    <s v="353"/>
    <s v="IT Infrastructure"/>
    <x v="0"/>
    <n v="129.29"/>
    <s v="002"/>
  </r>
  <r>
    <s v="AUG-25"/>
    <x v="0"/>
    <s v="50000"/>
    <x v="3"/>
    <s v="CLS P/R - OT Accrual"/>
    <s v="CLS P/R - OT Accrual"/>
    <s v="264"/>
    <s v="Mail Services"/>
    <x v="0"/>
    <n v="55.36"/>
    <s v="002"/>
  </r>
  <r>
    <s v="JUL-25"/>
    <x v="0"/>
    <s v="50000"/>
    <x v="3"/>
    <s v="CLS P/R - OT Accrual"/>
    <s v="CLS P/R - OT Accrual"/>
    <s v="264"/>
    <s v="Mail Services"/>
    <x v="0"/>
    <n v="-470.27"/>
    <s v="002"/>
  </r>
  <r>
    <s v="OCT-25"/>
    <x v="0"/>
    <s v="50000"/>
    <x v="3"/>
    <s v="CLS P/R - OT Accrual"/>
    <s v="CLS P/R - OT Accrual"/>
    <s v="264"/>
    <s v="Mail Services"/>
    <x v="0"/>
    <n v="-2054.21"/>
    <s v="002"/>
  </r>
  <r>
    <s v="SEP-25"/>
    <x v="0"/>
    <s v="50000"/>
    <x v="3"/>
    <s v="CLS P/R - OT Accrual"/>
    <s v="CLS P/R - OT Accrual"/>
    <s v="264"/>
    <s v="Mail Services"/>
    <x v="0"/>
    <n v="1976.48"/>
    <s v="002"/>
  </r>
  <r>
    <s v="JUL-25"/>
    <x v="0"/>
    <s v="50000"/>
    <x v="4"/>
    <s v="UNC P/R - Regular"/>
    <s v="UNC P/R - Regular"/>
    <s v="994"/>
    <s v="Welding &amp; Fab Shop"/>
    <x v="0"/>
    <n v="34.67"/>
    <s v="002"/>
  </r>
  <r>
    <s v="JUL-25"/>
    <x v="0"/>
    <s v="50000"/>
    <x v="4"/>
    <s v="UNC P/R - Regular"/>
    <s v="UNC P/R - Regular"/>
    <s v="993"/>
    <s v="Fleet Services"/>
    <x v="0"/>
    <n v="57.26"/>
    <s v="002"/>
  </r>
  <r>
    <s v="OCT-25"/>
    <x v="0"/>
    <s v="50000"/>
    <x v="4"/>
    <s v="UNC P/R - Regular"/>
    <s v="UNC P/R - Regular"/>
    <s v="993"/>
    <s v="Fleet Services"/>
    <x v="0"/>
    <n v="1425.46"/>
    <s v="002"/>
  </r>
  <r>
    <s v="SEP-25"/>
    <x v="0"/>
    <s v="50000"/>
    <x v="4"/>
    <s v="UNC P/R - Regular"/>
    <s v="UNC P/R - Regular"/>
    <s v="993"/>
    <s v="Fleet Services"/>
    <x v="0"/>
    <n v="28.63"/>
    <s v="002"/>
  </r>
  <r>
    <s v="OCT-25"/>
    <x v="0"/>
    <s v="50000"/>
    <x v="4"/>
    <s v="UNC P/R - Regular"/>
    <s v="UNC P/R - Regular"/>
    <s v="992"/>
    <s v="Heavy Equip &amp; Transport"/>
    <x v="0"/>
    <n v="584.33000000000004"/>
    <s v="002"/>
  </r>
  <r>
    <s v="JUL-25"/>
    <x v="0"/>
    <s v="50000"/>
    <x v="4"/>
    <s v="UNC P/R - Regular"/>
    <s v="UNC P/R - Regular"/>
    <s v="989"/>
    <s v="SC&amp;R Admin"/>
    <x v="0"/>
    <n v="137.76"/>
    <s v="002"/>
  </r>
  <r>
    <s v="NOV-25"/>
    <x v="0"/>
    <s v="50000"/>
    <x v="4"/>
    <s v="UNC P/R - Regular"/>
    <s v="UNC P/R - Regular"/>
    <s v="989"/>
    <s v="SC&amp;R Admin"/>
    <x v="0"/>
    <n v="79.13"/>
    <s v="002"/>
  </r>
  <r>
    <s v="OCT-25"/>
    <x v="0"/>
    <s v="50000"/>
    <x v="4"/>
    <s v="UNC P/R - Regular"/>
    <s v="UNC P/R - Regular"/>
    <s v="989"/>
    <s v="SC&amp;R Admin"/>
    <x v="0"/>
    <n v="973.53"/>
    <s v="002"/>
  </r>
  <r>
    <s v="SEP-25"/>
    <x v="0"/>
    <s v="50000"/>
    <x v="4"/>
    <s v="UNC P/R - Regular"/>
    <s v="UNC P/R - Regular"/>
    <s v="989"/>
    <s v="SC&amp;R Admin"/>
    <x v="0"/>
    <n v="293.17"/>
    <s v="002"/>
  </r>
  <r>
    <s v="AUG-25"/>
    <x v="0"/>
    <s v="50000"/>
    <x v="4"/>
    <s v="UNC P/R - Regular"/>
    <s v="UNC P/R - Regular"/>
    <s v="988"/>
    <s v="T&amp;D Equipment C&amp;M Admin"/>
    <x v="0"/>
    <n v="5891.17"/>
    <s v="002"/>
  </r>
  <r>
    <s v="AUG-25"/>
    <x v="0"/>
    <s v="50000"/>
    <x v="4"/>
    <m/>
    <s v="UNC P/R - Regular"/>
    <s v="988"/>
    <s v="T&amp;D Equipment C&amp;M Admin"/>
    <x v="0"/>
    <n v="-246.83"/>
    <s v="002"/>
  </r>
  <r>
    <s v="DEC-25"/>
    <x v="0"/>
    <s v="50000"/>
    <x v="4"/>
    <s v="UNC P/R - Regular"/>
    <s v="UNC P/R - Regular"/>
    <s v="988"/>
    <s v="T&amp;D Equipment C&amp;M Admin"/>
    <x v="0"/>
    <n v="6037.25"/>
    <s v="002"/>
  </r>
  <r>
    <s v="DEC-25"/>
    <x v="0"/>
    <s v="50000"/>
    <x v="4"/>
    <m/>
    <s v="UNC P/R - Regular"/>
    <s v="988"/>
    <s v="T&amp;D Equipment C&amp;M Admin"/>
    <x v="0"/>
    <n v="-230.38"/>
    <s v="002"/>
  </r>
  <r>
    <s v="JUL-25"/>
    <x v="0"/>
    <s v="50000"/>
    <x v="4"/>
    <s v="UNC P/R - Regular"/>
    <s v="UNC P/R - Regular"/>
    <s v="988"/>
    <s v="T&amp;D Equipment C&amp;M Admin"/>
    <x v="0"/>
    <n v="3227.63"/>
    <s v="002"/>
  </r>
  <r>
    <s v="JUL-25"/>
    <x v="0"/>
    <s v="50000"/>
    <x v="4"/>
    <m/>
    <s v="UNC P/R - Regular"/>
    <s v="988"/>
    <s v="T&amp;D Equipment C&amp;M Admin"/>
    <x v="0"/>
    <n v="-263.27999999999997"/>
    <s v="002"/>
  </r>
  <r>
    <s v="NOV-25"/>
    <x v="0"/>
    <s v="50000"/>
    <x v="4"/>
    <s v="UNC P/R - Regular"/>
    <s v="UNC P/R - Regular"/>
    <s v="988"/>
    <s v="T&amp;D Equipment C&amp;M Admin"/>
    <x v="0"/>
    <n v="6386.04"/>
    <s v="002"/>
  </r>
  <r>
    <s v="NOV-25"/>
    <x v="0"/>
    <s v="50000"/>
    <x v="4"/>
    <m/>
    <s v="UNC P/R - Regular"/>
    <s v="988"/>
    <s v="T&amp;D Equipment C&amp;M Admin"/>
    <x v="0"/>
    <n v="-345.56"/>
    <s v="002"/>
  </r>
  <r>
    <s v="OCT-25"/>
    <x v="0"/>
    <s v="50000"/>
    <x v="4"/>
    <s v="UNC P/R - Regular"/>
    <s v="UNC P/R - Regular"/>
    <s v="988"/>
    <s v="T&amp;D Equipment C&amp;M Admin"/>
    <x v="0"/>
    <n v="13187.24"/>
    <s v="002"/>
  </r>
  <r>
    <s v="OCT-25"/>
    <x v="0"/>
    <s v="50000"/>
    <x v="4"/>
    <m/>
    <s v="UNC P/R - Regular"/>
    <s v="988"/>
    <s v="T&amp;D Equipment C&amp;M Admin"/>
    <x v="0"/>
    <n v="-608.86"/>
    <s v="002"/>
  </r>
  <r>
    <s v="SEP-25"/>
    <x v="0"/>
    <s v="50000"/>
    <x v="4"/>
    <s v="UNC P/R - Regular"/>
    <s v="UNC P/R - Regular"/>
    <s v="988"/>
    <s v="T&amp;D Equipment C&amp;M Admin"/>
    <x v="0"/>
    <n v="7387.06"/>
    <s v="002"/>
  </r>
  <r>
    <s v="SEP-25"/>
    <x v="0"/>
    <s v="50000"/>
    <x v="4"/>
    <m/>
    <s v="UNC P/R - Regular"/>
    <s v="988"/>
    <s v="T&amp;D Equipment C&amp;M Admin"/>
    <x v="0"/>
    <n v="-740.5"/>
    <s v="002"/>
  </r>
  <r>
    <s v="OCT-25"/>
    <x v="0"/>
    <s v="50000"/>
    <x v="4"/>
    <s v="UNC P/R - Regular"/>
    <s v="UNC P/R - Regular"/>
    <s v="982"/>
    <s v="Elec Repair/Test Fac"/>
    <x v="0"/>
    <n v="483.93"/>
    <s v="002"/>
  </r>
  <r>
    <s v="NOV-25"/>
    <x v="0"/>
    <s v="50000"/>
    <x v="4"/>
    <s v="UNC P/R - Regular"/>
    <s v="UNC P/R - Regular"/>
    <s v="971"/>
    <s v="Generation Sys Cntrl"/>
    <x v="0"/>
    <n v="227.97"/>
    <s v="002"/>
  </r>
  <r>
    <s v="OCT-25"/>
    <x v="0"/>
    <s v="50000"/>
    <x v="4"/>
    <s v="UNC P/R - Regular"/>
    <s v="UNC P/R - Regular"/>
    <s v="971"/>
    <s v="Generation Sys Cntrl"/>
    <x v="0"/>
    <n v="889.41"/>
    <s v="002"/>
  </r>
  <r>
    <s v="AUG-25"/>
    <x v="0"/>
    <s v="50000"/>
    <x v="4"/>
    <s v="UNC P/R - Regular"/>
    <s v="UNC P/R - Regular"/>
    <s v="970"/>
    <s v="Project Management"/>
    <x v="0"/>
    <n v="108.64"/>
    <s v="002"/>
  </r>
  <r>
    <s v="DEC-25"/>
    <x v="0"/>
    <s v="50000"/>
    <x v="4"/>
    <s v="UNC P/R - Regular"/>
    <s v="UNC P/R - Regular"/>
    <s v="970"/>
    <s v="Project Management"/>
    <x v="0"/>
    <n v="43.22"/>
    <s v="002"/>
  </r>
  <r>
    <s v="JUL-25"/>
    <x v="0"/>
    <s v="50000"/>
    <x v="4"/>
    <s v="UNC P/R - Regular"/>
    <s v="UNC P/R - Regular"/>
    <s v="970"/>
    <s v="Project Management"/>
    <x v="0"/>
    <n v="43.22"/>
    <s v="002"/>
  </r>
  <r>
    <s v="NOV-25"/>
    <x v="0"/>
    <s v="50000"/>
    <x v="4"/>
    <s v="UNC P/R - Regular"/>
    <s v="UNC P/R - Regular"/>
    <s v="970"/>
    <s v="Project Management"/>
    <x v="0"/>
    <n v="795.13"/>
    <s v="002"/>
  </r>
  <r>
    <s v="OCT-25"/>
    <x v="0"/>
    <s v="50000"/>
    <x v="4"/>
    <s v="UNC P/R - Regular"/>
    <s v="UNC P/R - Regular"/>
    <s v="970"/>
    <s v="Project Management"/>
    <x v="0"/>
    <n v="939.17"/>
    <s v="002"/>
  </r>
  <r>
    <s v="SEP-25"/>
    <x v="0"/>
    <s v="50000"/>
    <x v="4"/>
    <s v="UNC P/R - Regular"/>
    <s v="UNC P/R - Regular"/>
    <s v="970"/>
    <s v="Project Management"/>
    <x v="0"/>
    <n v="97.54"/>
    <s v="002"/>
  </r>
  <r>
    <s v="AUG-25"/>
    <x v="0"/>
    <s v="50000"/>
    <x v="4"/>
    <s v="UNC P/R - Regular"/>
    <s v="UNC P/R - Regular"/>
    <s v="963"/>
    <s v="Energy Mgmt Sys Sup"/>
    <x v="0"/>
    <n v="20436.349999999999"/>
    <s v="002"/>
  </r>
  <r>
    <s v="AUG-25"/>
    <x v="0"/>
    <s v="50000"/>
    <x v="4"/>
    <m/>
    <s v="UNC P/R - Regular"/>
    <s v="963"/>
    <s v="Energy Mgmt Sys Sup"/>
    <x v="0"/>
    <n v="-2845.42"/>
    <s v="002"/>
  </r>
  <r>
    <s v="DEC-25"/>
    <x v="0"/>
    <s v="50000"/>
    <x v="4"/>
    <s v="UNC P/R - Regular"/>
    <s v="UNC P/R - Regular"/>
    <s v="963"/>
    <s v="Energy Mgmt Sys Sup"/>
    <x v="0"/>
    <n v="13862.31"/>
    <s v="002"/>
  </r>
  <r>
    <s v="DEC-25"/>
    <x v="0"/>
    <s v="50000"/>
    <x v="4"/>
    <m/>
    <s v="UNC P/R - Regular"/>
    <s v="963"/>
    <s v="Energy Mgmt Sys Sup"/>
    <x v="0"/>
    <n v="-2078.52"/>
    <s v="002"/>
  </r>
  <r>
    <s v="JUL-25"/>
    <x v="0"/>
    <s v="50000"/>
    <x v="4"/>
    <s v="UNC P/R - Regular"/>
    <s v="UNC P/R - Regular"/>
    <s v="963"/>
    <s v="Energy Mgmt Sys Sup"/>
    <x v="0"/>
    <n v="18936.09"/>
    <s v="002"/>
  </r>
  <r>
    <s v="JUL-25"/>
    <x v="0"/>
    <s v="50000"/>
    <x v="4"/>
    <m/>
    <s v="UNC P/R - Regular"/>
    <s v="963"/>
    <s v="Energy Mgmt Sys Sup"/>
    <x v="0"/>
    <n v="-3011.91"/>
    <s v="002"/>
  </r>
  <r>
    <s v="NOV-25"/>
    <x v="0"/>
    <s v="50000"/>
    <x v="4"/>
    <s v="UNC P/R - Regular"/>
    <s v="UNC P/R - Regular"/>
    <s v="963"/>
    <s v="Energy Mgmt Sys Sup"/>
    <x v="0"/>
    <n v="14498.04"/>
    <s v="002"/>
  </r>
  <r>
    <s v="NOV-25"/>
    <x v="0"/>
    <s v="50000"/>
    <x v="4"/>
    <m/>
    <s v="UNC P/R - Regular"/>
    <s v="963"/>
    <s v="Energy Mgmt Sys Sup"/>
    <x v="0"/>
    <n v="-2487.17"/>
    <s v="002"/>
  </r>
  <r>
    <s v="OCT-25"/>
    <x v="0"/>
    <s v="50000"/>
    <x v="4"/>
    <s v="UNC P/R - Regular"/>
    <s v="UNC P/R - Regular"/>
    <s v="963"/>
    <s v="Energy Mgmt Sys Sup"/>
    <x v="0"/>
    <n v="23917.35"/>
    <s v="002"/>
  </r>
  <r>
    <s v="OCT-25"/>
    <x v="0"/>
    <s v="50000"/>
    <x v="4"/>
    <m/>
    <s v="UNC P/R - Regular"/>
    <s v="963"/>
    <s v="Energy Mgmt Sys Sup"/>
    <x v="0"/>
    <n v="-3758.52"/>
    <s v="002"/>
  </r>
  <r>
    <s v="SEP-25"/>
    <x v="0"/>
    <s v="50000"/>
    <x v="4"/>
    <s v="UNC P/R - Regular"/>
    <s v="UNC P/R - Regular"/>
    <s v="963"/>
    <s v="Energy Mgmt Sys Sup"/>
    <x v="0"/>
    <n v="19124.55"/>
    <s v="002"/>
  </r>
  <r>
    <s v="SEP-25"/>
    <x v="0"/>
    <s v="50000"/>
    <x v="4"/>
    <m/>
    <s v="UNC P/R - Regular"/>
    <s v="963"/>
    <s v="Energy Mgmt Sys Sup"/>
    <x v="0"/>
    <n v="-1997.85"/>
    <s v="002"/>
  </r>
  <r>
    <s v="OCT-25"/>
    <x v="0"/>
    <s v="50000"/>
    <x v="4"/>
    <s v="UNC P/R - Regular"/>
    <s v="UNC P/R - Regular"/>
    <s v="961"/>
    <s v="Pre-Sched and After the Fact"/>
    <x v="0"/>
    <n v="105.01"/>
    <s v="002"/>
  </r>
  <r>
    <s v="AUG-25"/>
    <x v="0"/>
    <s v="50000"/>
    <x v="4"/>
    <s v="UNC P/R - Regular"/>
    <s v="UNC P/R - Regular"/>
    <s v="958"/>
    <s v="Energy Services"/>
    <x v="0"/>
    <n v="1416.86"/>
    <s v="002"/>
  </r>
  <r>
    <s v="DEC-25"/>
    <x v="0"/>
    <s v="50000"/>
    <x v="4"/>
    <s v="UNC P/R - Regular"/>
    <s v="UNC P/R - Regular"/>
    <s v="958"/>
    <s v="Energy Services"/>
    <x v="0"/>
    <n v="1068.5999999999999"/>
    <s v="002"/>
  </r>
  <r>
    <s v="JUL-25"/>
    <x v="0"/>
    <s v="50000"/>
    <x v="4"/>
    <s v="UNC P/R - Regular"/>
    <s v="UNC P/R - Regular"/>
    <s v="958"/>
    <s v="Energy Services"/>
    <x v="0"/>
    <n v="1366.75"/>
    <s v="002"/>
  </r>
  <r>
    <s v="NOV-25"/>
    <x v="0"/>
    <s v="50000"/>
    <x v="4"/>
    <s v="UNC P/R - Regular"/>
    <s v="UNC P/R - Regular"/>
    <s v="958"/>
    <s v="Energy Services"/>
    <x v="0"/>
    <n v="407.4"/>
    <s v="002"/>
  </r>
  <r>
    <s v="OCT-25"/>
    <x v="0"/>
    <s v="50000"/>
    <x v="4"/>
    <s v="UNC P/R - Regular"/>
    <s v="UNC P/R - Regular"/>
    <s v="958"/>
    <s v="Energy Services"/>
    <x v="0"/>
    <n v="1777.85"/>
    <s v="002"/>
  </r>
  <r>
    <s v="SEP-25"/>
    <x v="0"/>
    <s v="50000"/>
    <x v="4"/>
    <s v="UNC P/R - Regular"/>
    <s v="UNC P/R - Regular"/>
    <s v="958"/>
    <s v="Energy Services"/>
    <x v="0"/>
    <n v="1694.48"/>
    <s v="002"/>
  </r>
  <r>
    <s v="AUG-25"/>
    <x v="0"/>
    <s v="50000"/>
    <x v="4"/>
    <s v="UNC P/R - Regular"/>
    <s v="UNC P/R - Regular"/>
    <s v="957"/>
    <s v="Transmission Planning"/>
    <x v="0"/>
    <n v="1776.56"/>
    <s v="002"/>
  </r>
  <r>
    <s v="DEC-25"/>
    <x v="0"/>
    <s v="50000"/>
    <x v="4"/>
    <s v="UNC P/R - Regular"/>
    <s v="UNC P/R - Regular"/>
    <s v="957"/>
    <s v="Transmission Planning"/>
    <x v="0"/>
    <n v="451.92"/>
    <s v="002"/>
  </r>
  <r>
    <s v="JUL-25"/>
    <x v="0"/>
    <s v="50000"/>
    <x v="4"/>
    <s v="UNC P/R - Regular"/>
    <s v="UNC P/R - Regular"/>
    <s v="957"/>
    <s v="Transmission Planning"/>
    <x v="0"/>
    <n v="664.49"/>
    <s v="002"/>
  </r>
  <r>
    <s v="NOV-25"/>
    <x v="0"/>
    <s v="50000"/>
    <x v="4"/>
    <s v="UNC P/R - Regular"/>
    <s v="UNC P/R - Regular"/>
    <s v="957"/>
    <s v="Transmission Planning"/>
    <x v="0"/>
    <n v="611.79999999999995"/>
    <s v="002"/>
  </r>
  <r>
    <s v="OCT-25"/>
    <x v="0"/>
    <s v="50000"/>
    <x v="4"/>
    <s v="UNC P/R - Regular"/>
    <s v="UNC P/R - Regular"/>
    <s v="957"/>
    <s v="Transmission Planning"/>
    <x v="0"/>
    <n v="4873.21"/>
    <s v="002"/>
  </r>
  <r>
    <s v="SEP-25"/>
    <x v="0"/>
    <s v="50000"/>
    <x v="4"/>
    <s v="UNC P/R - Regular"/>
    <s v="UNC P/R - Regular"/>
    <s v="957"/>
    <s v="Transmission Planning"/>
    <x v="0"/>
    <n v="3513.14"/>
    <s v="002"/>
  </r>
  <r>
    <s v="AUG-25"/>
    <x v="0"/>
    <s v="50000"/>
    <x v="4"/>
    <s v="UNC P/R - Regular"/>
    <s v="UNC P/R - Regular"/>
    <s v="955"/>
    <s v="Supply Side Planning"/>
    <x v="0"/>
    <n v="43582.41"/>
    <s v="002"/>
  </r>
  <r>
    <s v="DEC-25"/>
    <x v="0"/>
    <s v="50000"/>
    <x v="4"/>
    <s v="UNC P/R - Regular"/>
    <s v="UNC P/R - Regular"/>
    <s v="955"/>
    <s v="Resource Planning"/>
    <x v="0"/>
    <n v="226.19"/>
    <s v="002"/>
  </r>
  <r>
    <s v="DEC-25"/>
    <x v="0"/>
    <s v="50000"/>
    <x v="4"/>
    <s v="UNC P/R - Regular"/>
    <s v="UNC P/R - Regular"/>
    <s v="955"/>
    <s v="Supply Side Planning"/>
    <x v="0"/>
    <n v="50686.67"/>
    <s v="002"/>
  </r>
  <r>
    <s v="JUL-25"/>
    <x v="0"/>
    <s v="50000"/>
    <x v="4"/>
    <s v="UNC P/R - Regular"/>
    <s v="UNC P/R - Regular"/>
    <s v="955"/>
    <s v="Supply Side Planning"/>
    <x v="0"/>
    <n v="40492.81"/>
    <s v="002"/>
  </r>
  <r>
    <s v="NOV-25"/>
    <x v="0"/>
    <s v="50000"/>
    <x v="4"/>
    <s v="UNC P/R - Regular"/>
    <s v="UNC P/R - Regular"/>
    <s v="955"/>
    <s v="Resource Planning"/>
    <x v="0"/>
    <n v="258.52"/>
    <s v="002"/>
  </r>
  <r>
    <s v="NOV-25"/>
    <x v="0"/>
    <s v="50000"/>
    <x v="4"/>
    <s v="UNC P/R - Regular"/>
    <s v="UNC P/R - Regular"/>
    <s v="955"/>
    <s v="Supply Side Planning"/>
    <x v="0"/>
    <n v="47257.95"/>
    <s v="002"/>
  </r>
  <r>
    <s v="OCT-25"/>
    <x v="0"/>
    <s v="50000"/>
    <x v="4"/>
    <s v="UNC P/R - Regular"/>
    <s v="UNC P/R - Regular"/>
    <s v="955"/>
    <s v="Resource Planning"/>
    <x v="0"/>
    <n v="1001.75"/>
    <s v="002"/>
  </r>
  <r>
    <s v="OCT-25"/>
    <x v="0"/>
    <s v="50000"/>
    <x v="4"/>
    <s v="UNC P/R - Regular"/>
    <s v="UNC P/R - Regular"/>
    <s v="955"/>
    <s v="Supply Side Planning"/>
    <x v="0"/>
    <n v="64014.43"/>
    <s v="002"/>
  </r>
  <r>
    <s v="SEP-25"/>
    <x v="0"/>
    <s v="50000"/>
    <x v="4"/>
    <s v="UNC P/R - Regular"/>
    <s v="UNC P/R - Regular"/>
    <s v="955"/>
    <s v="Resource Planning"/>
    <x v="0"/>
    <n v="193.89"/>
    <s v="002"/>
  </r>
  <r>
    <s v="SEP-25"/>
    <x v="0"/>
    <s v="50000"/>
    <x v="4"/>
    <s v="UNC P/R - Regular"/>
    <s v="UNC P/R - Regular"/>
    <s v="955"/>
    <s v="Supply Side Planning"/>
    <x v="0"/>
    <n v="40436.79"/>
    <s v="002"/>
  </r>
  <r>
    <s v="AUG-25"/>
    <x v="0"/>
    <s v="50000"/>
    <x v="4"/>
    <s v="UNC P/R - Regular"/>
    <s v="UNC P/R - Regular"/>
    <s v="947"/>
    <s v="Resource Management"/>
    <x v="0"/>
    <n v="286.68"/>
    <s v="002"/>
  </r>
  <r>
    <s v="DEC-25"/>
    <x v="0"/>
    <s v="50000"/>
    <x v="4"/>
    <s v="UNC P/R - Regular"/>
    <s v="UNC P/R - Regular"/>
    <s v="947"/>
    <s v="Resource Management"/>
    <x v="0"/>
    <n v="21.64"/>
    <s v="002"/>
  </r>
  <r>
    <s v="JUL-25"/>
    <x v="0"/>
    <s v="50000"/>
    <x v="4"/>
    <s v="UNC P/R - Regular"/>
    <s v="UNC P/R - Regular"/>
    <s v="947"/>
    <s v="Resource Management"/>
    <x v="0"/>
    <n v="86.56"/>
    <s v="002"/>
  </r>
  <r>
    <s v="OCT-25"/>
    <x v="0"/>
    <s v="50000"/>
    <x v="4"/>
    <s v="UNC P/R - Regular"/>
    <s v="UNC P/R - Regular"/>
    <s v="947"/>
    <s v="Resource Management"/>
    <x v="0"/>
    <n v="2161.9699999999998"/>
    <s v="002"/>
  </r>
  <r>
    <s v="SEP-25"/>
    <x v="0"/>
    <s v="50000"/>
    <x v="4"/>
    <s v="UNC P/R - Regular"/>
    <s v="UNC P/R - Regular"/>
    <s v="947"/>
    <s v="Resource Management"/>
    <x v="0"/>
    <n v="204.07"/>
    <s v="002"/>
  </r>
  <r>
    <s v="OCT-25"/>
    <x v="0"/>
    <s v="50000"/>
    <x v="4"/>
    <s v="UNC P/R - Regular"/>
    <s v="UNC P/R - Regular"/>
    <s v="946"/>
    <s v="SC&amp;R Training"/>
    <x v="0"/>
    <n v="216.04"/>
    <s v="002"/>
  </r>
  <r>
    <s v="OCT-25"/>
    <x v="0"/>
    <s v="50000"/>
    <x v="4"/>
    <s v="UNC P/R - Regular"/>
    <s v="UNC P/R - Regular"/>
    <s v="943"/>
    <s v="Distribution Control"/>
    <x v="0"/>
    <n v="1164.1099999999999"/>
    <s v="002"/>
  </r>
  <r>
    <s v="OCT-25"/>
    <x v="0"/>
    <s v="50000"/>
    <x v="4"/>
    <s v="UNC P/R - Regular"/>
    <s v="UNC P/R - Regular"/>
    <s v="942"/>
    <s v="Transmsn Sys Control"/>
    <x v="0"/>
    <n v="1576.22"/>
    <s v="002"/>
  </r>
  <r>
    <s v="SEP-25"/>
    <x v="0"/>
    <s v="50000"/>
    <x v="4"/>
    <s v="UNC P/R - Regular"/>
    <s v="UNC P/R - Regular"/>
    <s v="942"/>
    <s v="Transmsn Sys Control"/>
    <x v="0"/>
    <n v="278.24"/>
    <s v="002"/>
  </r>
  <r>
    <s v="AUG-25"/>
    <x v="0"/>
    <s v="50000"/>
    <x v="4"/>
    <s v="UNC P/R - Regular"/>
    <s v="UNC P/R - Regular"/>
    <s v="941"/>
    <s v="Contr/Wholesale Mktg"/>
    <x v="0"/>
    <n v="136955.37"/>
    <s v="002"/>
  </r>
  <r>
    <s v="DEC-25"/>
    <x v="0"/>
    <s v="50000"/>
    <x v="4"/>
    <s v="UNC P/R - Regular"/>
    <s v="UNC P/R - Regular"/>
    <s v="941"/>
    <s v="Contr/Wholesale Mktg"/>
    <x v="0"/>
    <n v="118378.58"/>
    <s v="002"/>
  </r>
  <r>
    <s v="JUL-25"/>
    <x v="0"/>
    <s v="50000"/>
    <x v="4"/>
    <s v="UNC P/R - Regular"/>
    <s v="UNC P/R - Regular"/>
    <s v="941"/>
    <s v="Contr/Wholesale Mktg"/>
    <x v="0"/>
    <n v="123020.56"/>
    <s v="002"/>
  </r>
  <r>
    <s v="NOV-25"/>
    <x v="0"/>
    <s v="50000"/>
    <x v="4"/>
    <s v="UNC P/R - Regular"/>
    <s v="UNC P/R - Regular"/>
    <s v="941"/>
    <s v="Contr/Wholesale Mktg"/>
    <x v="0"/>
    <n v="130182.18"/>
    <s v="002"/>
  </r>
  <r>
    <s v="OCT-25"/>
    <x v="0"/>
    <s v="50000"/>
    <x v="4"/>
    <s v="UNC P/R - Regular"/>
    <s v="UNC P/R - Regular"/>
    <s v="941"/>
    <s v="Contr/Wholesale Mktg"/>
    <x v="0"/>
    <n v="196134.18"/>
    <s v="002"/>
  </r>
  <r>
    <s v="SEP-25"/>
    <x v="0"/>
    <s v="50000"/>
    <x v="4"/>
    <s v="UNC P/R - Regular"/>
    <s v="UNC P/R - Regular"/>
    <s v="941"/>
    <s v="Contr/Wholesale Mktg"/>
    <x v="0"/>
    <n v="118225.56"/>
    <s v="002"/>
  </r>
  <r>
    <s v="AUG-25"/>
    <x v="0"/>
    <s v="50000"/>
    <x v="4"/>
    <s v="UNC P/R - Regular"/>
    <s v="UNC P/R - Regular"/>
    <s v="938"/>
    <s v="T&amp;D Operations Administration"/>
    <x v="0"/>
    <n v="2343.91"/>
    <s v="002"/>
  </r>
  <r>
    <s v="DEC-25"/>
    <x v="0"/>
    <s v="50000"/>
    <x v="4"/>
    <s v="UNC P/R - Regular"/>
    <s v="UNC P/R - Regular"/>
    <s v="938"/>
    <s v="T&amp;D Operations Administration"/>
    <x v="0"/>
    <n v="0"/>
    <s v="002"/>
  </r>
  <r>
    <s v="JUL-25"/>
    <x v="0"/>
    <s v="50000"/>
    <x v="4"/>
    <s v="UNC P/R - Regular"/>
    <s v="UNC P/R - Regular"/>
    <s v="938"/>
    <s v="T&amp;D Operations Administration"/>
    <x v="0"/>
    <n v="172.35"/>
    <s v="002"/>
  </r>
  <r>
    <s v="NOV-25"/>
    <x v="0"/>
    <s v="50000"/>
    <x v="4"/>
    <s v="UNC P/R - Regular"/>
    <s v="UNC P/R - Regular"/>
    <s v="938"/>
    <s v="T&amp;D Operations Administration"/>
    <x v="0"/>
    <n v="120.58"/>
    <s v="002"/>
  </r>
  <r>
    <s v="OCT-25"/>
    <x v="0"/>
    <s v="50000"/>
    <x v="4"/>
    <s v="UNC P/R - Regular"/>
    <s v="UNC P/R - Regular"/>
    <s v="938"/>
    <s v="T&amp;D Operations Administration"/>
    <x v="0"/>
    <n v="3343.12"/>
    <s v="002"/>
  </r>
  <r>
    <s v="SEP-25"/>
    <x v="0"/>
    <s v="50000"/>
    <x v="4"/>
    <s v="UNC P/R - Regular"/>
    <s v="UNC P/R - Regular"/>
    <s v="938"/>
    <s v="T&amp;D Operations Administration"/>
    <x v="0"/>
    <n v="2964.36"/>
    <s v="002"/>
  </r>
  <r>
    <s v="OCT-25"/>
    <x v="0"/>
    <s v="50000"/>
    <x v="4"/>
    <s v="UNC P/R - Regular"/>
    <s v="UNC P/R - Regular"/>
    <s v="937"/>
    <s v="T&amp;D Contracts Administration"/>
    <x v="0"/>
    <n v="127.46"/>
    <s v="002"/>
  </r>
  <r>
    <s v="OCT-25"/>
    <x v="0"/>
    <s v="50000"/>
    <x v="4"/>
    <m/>
    <s v="UNC P/R - Regular"/>
    <s v="937"/>
    <s v="T&amp;D Contracts Administration"/>
    <x v="0"/>
    <n v="-126.94"/>
    <s v="002"/>
  </r>
  <r>
    <s v="AUG-25"/>
    <x v="0"/>
    <s v="50000"/>
    <x v="4"/>
    <s v="UNC P/R - Regular"/>
    <s v="UNC P/R - Regular"/>
    <s v="936"/>
    <s v="Operations Excellence"/>
    <x v="0"/>
    <n v="26417.71"/>
    <s v="002"/>
  </r>
  <r>
    <s v="AUG-25"/>
    <x v="0"/>
    <s v="50000"/>
    <x v="4"/>
    <m/>
    <s v="UNC P/R - Regular"/>
    <s v="936"/>
    <s v="Operations Excellence"/>
    <x v="0"/>
    <n v="-375.88"/>
    <s v="002"/>
  </r>
  <r>
    <s v="DEC-25"/>
    <x v="0"/>
    <s v="50000"/>
    <x v="4"/>
    <s v="UNC P/R - Regular"/>
    <s v="UNC P/R - Regular"/>
    <s v="936"/>
    <s v="Operations Excellence"/>
    <x v="0"/>
    <n v="20983.46"/>
    <s v="002"/>
  </r>
  <r>
    <s v="JUL-25"/>
    <x v="0"/>
    <s v="50000"/>
    <x v="4"/>
    <s v="UNC P/R - Regular"/>
    <s v="UNC P/R - Regular"/>
    <s v="936"/>
    <s v="Operations Excellence"/>
    <x v="0"/>
    <n v="20860.009999999998"/>
    <s v="002"/>
  </r>
  <r>
    <s v="JUL-25"/>
    <x v="0"/>
    <s v="50000"/>
    <x v="4"/>
    <m/>
    <s v="UNC P/R - Regular"/>
    <s v="936"/>
    <s v="Operations Excellence"/>
    <x v="0"/>
    <n v="-275.49"/>
    <s v="002"/>
  </r>
  <r>
    <s v="NOV-25"/>
    <x v="0"/>
    <s v="50000"/>
    <x v="4"/>
    <s v="UNC P/R - Regular"/>
    <s v="UNC P/R - Regular"/>
    <s v="936"/>
    <s v="Operations Excellence"/>
    <x v="0"/>
    <n v="19083.14"/>
    <s v="002"/>
  </r>
  <r>
    <s v="NOV-25"/>
    <x v="0"/>
    <s v="50000"/>
    <x v="4"/>
    <m/>
    <s v="UNC P/R - Regular"/>
    <s v="936"/>
    <s v="Operations Excellence"/>
    <x v="0"/>
    <n v="-129.54"/>
    <s v="002"/>
  </r>
  <r>
    <s v="OCT-25"/>
    <x v="0"/>
    <s v="50000"/>
    <x v="4"/>
    <s v="UNC P/R - Regular"/>
    <s v="UNC P/R - Regular"/>
    <s v="936"/>
    <s v="Operations Excellence"/>
    <x v="0"/>
    <n v="30486.57"/>
    <s v="002"/>
  </r>
  <r>
    <s v="OCT-25"/>
    <x v="0"/>
    <s v="50000"/>
    <x v="4"/>
    <m/>
    <s v="UNC P/R - Regular"/>
    <s v="936"/>
    <s v="Operations Excellence"/>
    <x v="0"/>
    <n v="-2081.29"/>
    <s v="002"/>
  </r>
  <r>
    <s v="SEP-25"/>
    <x v="0"/>
    <s v="50000"/>
    <x v="4"/>
    <s v="UNC P/R - Regular"/>
    <s v="UNC P/R - Regular"/>
    <s v="936"/>
    <s v="Operations Excellence"/>
    <x v="0"/>
    <n v="19255.259999999998"/>
    <s v="002"/>
  </r>
  <r>
    <s v="SEP-25"/>
    <x v="0"/>
    <s v="50000"/>
    <x v="4"/>
    <m/>
    <s v="UNC P/R - Regular"/>
    <s v="936"/>
    <s v="Operations Excellence"/>
    <x v="0"/>
    <n v="-342.98"/>
    <s v="002"/>
  </r>
  <r>
    <s v="AUG-25"/>
    <x v="0"/>
    <s v="50000"/>
    <x v="4"/>
    <s v="UNC P/R - Regular"/>
    <s v="UNC P/R - Regular"/>
    <s v="935"/>
    <s v="T&amp;D Safety and Learning &amp; Development"/>
    <x v="0"/>
    <n v="21653.759999999998"/>
    <s v="002"/>
  </r>
  <r>
    <s v="DEC-25"/>
    <x v="0"/>
    <s v="50000"/>
    <x v="4"/>
    <s v="UNC P/R - Regular"/>
    <s v="UNC P/R - Regular"/>
    <s v="935"/>
    <s v="T&amp;D Safety and Learning &amp; Development"/>
    <x v="0"/>
    <n v="18391.400000000001"/>
    <s v="002"/>
  </r>
  <r>
    <s v="JUL-25"/>
    <x v="0"/>
    <s v="50000"/>
    <x v="4"/>
    <s v="UNC P/R - Regular"/>
    <s v="UNC P/R - Regular"/>
    <s v="935"/>
    <s v="T&amp;D Safety and Learning &amp; Development"/>
    <x v="0"/>
    <n v="19248.099999999999"/>
    <s v="002"/>
  </r>
  <r>
    <s v="NOV-25"/>
    <x v="0"/>
    <s v="50000"/>
    <x v="4"/>
    <s v="UNC P/R - Regular"/>
    <s v="UNC P/R - Regular"/>
    <s v="935"/>
    <s v="T&amp;D Safety and Learning &amp; Development"/>
    <x v="0"/>
    <n v="22915.43"/>
    <s v="002"/>
  </r>
  <r>
    <s v="OCT-25"/>
    <x v="0"/>
    <s v="50000"/>
    <x v="4"/>
    <s v="UNC P/R - Regular"/>
    <s v="UNC P/R - Regular"/>
    <s v="935"/>
    <s v="T&amp;D Safety and Learning &amp; Development"/>
    <x v="0"/>
    <n v="32298.92"/>
    <s v="002"/>
  </r>
  <r>
    <s v="SEP-25"/>
    <x v="0"/>
    <s v="50000"/>
    <x v="4"/>
    <s v="UNC P/R - Regular"/>
    <s v="UNC P/R - Regular"/>
    <s v="935"/>
    <s v="T&amp;D Safety and Learning &amp; Development"/>
    <x v="0"/>
    <n v="18360.599999999999"/>
    <s v="002"/>
  </r>
  <r>
    <s v="OCT-25"/>
    <x v="0"/>
    <s v="50000"/>
    <x v="4"/>
    <s v="UNC P/R - Regular"/>
    <s v="UNC P/R - Regular"/>
    <s v="934"/>
    <s v="Transmission Coordination"/>
    <x v="0"/>
    <n v="765.49"/>
    <s v="002"/>
  </r>
  <r>
    <s v="OCT-25"/>
    <x v="0"/>
    <s v="50000"/>
    <x v="4"/>
    <s v="UNC P/R - Regular"/>
    <s v="UNC P/R - Regular"/>
    <s v="933"/>
    <s v="Vegetation Management"/>
    <x v="0"/>
    <n v="420.14"/>
    <s v="002"/>
  </r>
  <r>
    <s v="AUG-25"/>
    <x v="0"/>
    <s v="50000"/>
    <x v="4"/>
    <s v="UNC P/R - Regular"/>
    <s v="UNC P/R - Regular"/>
    <s v="932"/>
    <s v="Asset Management"/>
    <x v="0"/>
    <n v="110.01"/>
    <s v="002"/>
  </r>
  <r>
    <s v="DEC-25"/>
    <x v="0"/>
    <s v="50000"/>
    <x v="4"/>
    <s v="UNC P/R - Regular"/>
    <s v="UNC P/R - Regular"/>
    <s v="932"/>
    <s v="Asset Management"/>
    <x v="0"/>
    <n v="99"/>
    <s v="002"/>
  </r>
  <r>
    <s v="JUL-25"/>
    <x v="0"/>
    <s v="50000"/>
    <x v="4"/>
    <s v="UNC P/R - Regular"/>
    <s v="UNC P/R - Regular"/>
    <s v="932"/>
    <s v="Asset Management"/>
    <x v="0"/>
    <n v="44"/>
    <s v="002"/>
  </r>
  <r>
    <s v="NOV-25"/>
    <x v="0"/>
    <s v="50000"/>
    <x v="4"/>
    <s v="UNC P/R - Regular"/>
    <s v="UNC P/R - Regular"/>
    <s v="932"/>
    <s v="Asset Management"/>
    <x v="0"/>
    <n v="826.44"/>
    <s v="002"/>
  </r>
  <r>
    <s v="OCT-25"/>
    <x v="0"/>
    <s v="50000"/>
    <x v="4"/>
    <s v="UNC P/R - Regular"/>
    <s v="UNC P/R - Regular"/>
    <s v="932"/>
    <s v="Asset Management"/>
    <x v="0"/>
    <n v="3465.33"/>
    <s v="002"/>
  </r>
  <r>
    <s v="OCT-25"/>
    <x v="0"/>
    <s v="50000"/>
    <x v="4"/>
    <m/>
    <s v="UNC P/R - Regular"/>
    <s v="932"/>
    <s v="Asset Management"/>
    <x v="0"/>
    <n v="-257.75"/>
    <m/>
  </r>
  <r>
    <s v="SEP-25"/>
    <x v="0"/>
    <s v="50000"/>
    <x v="4"/>
    <s v="UNC P/R - Regular"/>
    <s v="UNC P/R - Regular"/>
    <s v="932"/>
    <s v="Asset Management"/>
    <x v="0"/>
    <n v="88"/>
    <s v="002"/>
  </r>
  <r>
    <s v="DEC-25"/>
    <x v="0"/>
    <s v="50000"/>
    <x v="4"/>
    <s v="UNC P/R - Regular"/>
    <s v="UNC P/R - Regular"/>
    <s v="930"/>
    <s v="Design Leadership/Administration"/>
    <x v="0"/>
    <n v="412.91"/>
    <s v="002"/>
  </r>
  <r>
    <s v="DEC-25"/>
    <x v="0"/>
    <s v="50000"/>
    <x v="4"/>
    <m/>
    <s v="UNC P/R - Regular"/>
    <s v="930"/>
    <s v="Design Leadership/Administration"/>
    <x v="0"/>
    <n v="-410.92"/>
    <s v="002"/>
  </r>
  <r>
    <s v="JUL-25"/>
    <x v="0"/>
    <s v="50000"/>
    <x v="4"/>
    <s v="UNC P/R - Regular"/>
    <s v="UNC P/R - Regular"/>
    <s v="930"/>
    <s v="Design Leadership/Administration"/>
    <x v="0"/>
    <n v="245.08"/>
    <s v="002"/>
  </r>
  <r>
    <s v="JUL-25"/>
    <x v="0"/>
    <s v="50000"/>
    <x v="4"/>
    <m/>
    <s v="UNC P/R - Regular"/>
    <s v="930"/>
    <s v="Design Leadership/Administration"/>
    <x v="0"/>
    <n v="-243.86"/>
    <s v="002"/>
  </r>
  <r>
    <s v="NOV-25"/>
    <x v="0"/>
    <s v="50000"/>
    <x v="4"/>
    <s v="UNC P/R - Regular"/>
    <s v="UNC P/R - Regular"/>
    <s v="930"/>
    <s v="Design Leadership/Administration"/>
    <x v="0"/>
    <n v="364.15"/>
    <s v="002"/>
  </r>
  <r>
    <s v="NOV-25"/>
    <x v="0"/>
    <s v="50000"/>
    <x v="4"/>
    <m/>
    <s v="UNC P/R - Regular"/>
    <s v="930"/>
    <s v="Design Leadership/Administration"/>
    <x v="0"/>
    <n v="-307.48"/>
    <s v="002"/>
  </r>
  <r>
    <s v="OCT-25"/>
    <x v="0"/>
    <s v="50000"/>
    <x v="4"/>
    <s v="UNC P/R - Regular"/>
    <s v="UNC P/R - Regular"/>
    <s v="930"/>
    <s v="Design Leadership/Administration"/>
    <x v="0"/>
    <n v="5030.82"/>
    <s v="002"/>
  </r>
  <r>
    <s v="OCT-25"/>
    <x v="0"/>
    <s v="50000"/>
    <x v="4"/>
    <m/>
    <s v="UNC P/R - Regular"/>
    <s v="930"/>
    <s v="Design Leadership/Administration"/>
    <x v="0"/>
    <n v="-3001.58"/>
    <s v="002"/>
  </r>
  <r>
    <s v="SEP-25"/>
    <x v="0"/>
    <s v="50000"/>
    <x v="4"/>
    <s v="UNC P/R - Regular"/>
    <s v="UNC P/R - Regular"/>
    <s v="930"/>
    <s v="Design Leadership/Administration"/>
    <x v="0"/>
    <n v="1158.31"/>
    <s v="002"/>
  </r>
  <r>
    <s v="SEP-25"/>
    <x v="0"/>
    <s v="50000"/>
    <x v="4"/>
    <m/>
    <s v="UNC P/R - Regular"/>
    <s v="930"/>
    <s v="Design Leadership/Administration"/>
    <x v="0"/>
    <n v="-1153.68"/>
    <s v="002"/>
  </r>
  <r>
    <s v="DEC-25"/>
    <x v="0"/>
    <s v="50000"/>
    <x v="4"/>
    <s v="UNC P/R - Regular"/>
    <s v="UNC P/R - Regular"/>
    <s v="928"/>
    <s v="Constr &amp; Maint Resources"/>
    <x v="0"/>
    <n v="29.81"/>
    <s v="002"/>
  </r>
  <r>
    <s v="NOV-25"/>
    <x v="0"/>
    <s v="50000"/>
    <x v="4"/>
    <s v="UNC P/R - Regular"/>
    <s v="UNC P/R - Regular"/>
    <s v="928"/>
    <s v="Constr &amp; Maint Resources"/>
    <x v="0"/>
    <n v="29.81"/>
    <s v="002"/>
  </r>
  <r>
    <s v="OCT-25"/>
    <x v="0"/>
    <s v="50000"/>
    <x v="4"/>
    <s v="UNC P/R - Regular"/>
    <s v="UNC P/R - Regular"/>
    <s v="928"/>
    <s v="Constr &amp; Maint Resources"/>
    <x v="0"/>
    <n v="4092.12"/>
    <s v="002"/>
  </r>
  <r>
    <s v="OCT-25"/>
    <x v="0"/>
    <s v="50000"/>
    <x v="4"/>
    <m/>
    <s v="UNC P/R - Regular"/>
    <s v="928"/>
    <s v="Constr &amp; Maint Resources"/>
    <x v="0"/>
    <n v="-131.34"/>
    <s v="002"/>
  </r>
  <r>
    <s v="JUL-25"/>
    <x v="0"/>
    <s v="50000"/>
    <x v="4"/>
    <s v="UNC P/R - Regular"/>
    <s v="UNC P/R - Regular"/>
    <s v="927"/>
    <s v="Maint, Trans and Trouble"/>
    <x v="0"/>
    <n v="54.62"/>
    <s v="002"/>
  </r>
  <r>
    <s v="OCT-25"/>
    <x v="0"/>
    <s v="50000"/>
    <x v="4"/>
    <s v="UNC P/R - Regular"/>
    <s v="UNC P/R - Regular"/>
    <s v="927"/>
    <s v="Maint, Trans and Trouble"/>
    <x v="0"/>
    <n v="2514.4499999999998"/>
    <s v="002"/>
  </r>
  <r>
    <s v="SEP-25"/>
    <x v="0"/>
    <s v="50000"/>
    <x v="4"/>
    <s v="UNC P/R - Regular"/>
    <s v="UNC P/R - Regular"/>
    <s v="927"/>
    <s v="Maint, Trans and Trouble"/>
    <x v="0"/>
    <n v="609.62"/>
    <s v="002"/>
  </r>
  <r>
    <s v="JUL-25"/>
    <x v="0"/>
    <s v="50000"/>
    <x v="4"/>
    <s v="UNC P/R - Regular"/>
    <s v="UNC P/R - Regular"/>
    <s v="903"/>
    <s v="Line Location"/>
    <x v="0"/>
    <n v="28.37"/>
    <s v="002"/>
  </r>
  <r>
    <s v="NOV-25"/>
    <x v="0"/>
    <s v="50000"/>
    <x v="4"/>
    <s v="UNC P/R - Regular"/>
    <s v="UNC P/R - Regular"/>
    <s v="903"/>
    <s v="Line Location"/>
    <x v="0"/>
    <n v="56.74"/>
    <s v="002"/>
  </r>
  <r>
    <s v="OCT-25"/>
    <x v="0"/>
    <s v="50000"/>
    <x v="4"/>
    <s v="UNC P/R - Regular"/>
    <s v="UNC P/R - Regular"/>
    <s v="903"/>
    <s v="Line Location"/>
    <x v="0"/>
    <n v="453.88"/>
    <s v="002"/>
  </r>
  <r>
    <s v="OCT-25"/>
    <x v="0"/>
    <s v="50000"/>
    <x v="4"/>
    <s v="UNC P/R - Regular"/>
    <s v="UNC P/R - Regular"/>
    <s v="872"/>
    <s v="Warehouse"/>
    <x v="0"/>
    <n v="1295.93"/>
    <s v="002"/>
  </r>
  <r>
    <s v="SEP-25"/>
    <x v="0"/>
    <s v="50000"/>
    <x v="4"/>
    <s v="UNC P/R - Regular"/>
    <s v="UNC P/R - Regular"/>
    <s v="872"/>
    <s v="Warehouse"/>
    <x v="0"/>
    <n v="1655.58"/>
    <s v="002"/>
  </r>
  <r>
    <s v="AUG-25"/>
    <x v="0"/>
    <s v="50000"/>
    <x v="4"/>
    <s v="UNC P/R - Regular"/>
    <s v="UNC P/R - Regular"/>
    <s v="861"/>
    <s v="Procuremnt/Contr Svc"/>
    <x v="0"/>
    <n v="90781.77"/>
    <s v="002"/>
  </r>
  <r>
    <s v="DEC-25"/>
    <x v="0"/>
    <s v="50000"/>
    <x v="4"/>
    <s v="UNC P/R - Regular"/>
    <s v="UNC P/R - Regular"/>
    <s v="861"/>
    <s v="Procuremnt/Contr Svc"/>
    <x v="0"/>
    <n v="85135.12"/>
    <s v="002"/>
  </r>
  <r>
    <s v="JUL-25"/>
    <x v="0"/>
    <s v="50000"/>
    <x v="4"/>
    <s v="UNC P/R - Regular"/>
    <s v="UNC P/R - Regular"/>
    <s v="861"/>
    <s v="Procuremnt/Contr Svc"/>
    <x v="0"/>
    <n v="86098.53"/>
    <s v="002"/>
  </r>
  <r>
    <s v="NOV-25"/>
    <x v="0"/>
    <s v="50000"/>
    <x v="4"/>
    <s v="UNC P/R - Regular"/>
    <s v="UNC P/R - Regular"/>
    <s v="861"/>
    <s v="Procuremnt/Contr Svc"/>
    <x v="0"/>
    <n v="95822.32"/>
    <s v="002"/>
  </r>
  <r>
    <s v="OCT-25"/>
    <x v="0"/>
    <s v="50000"/>
    <x v="4"/>
    <s v="UNC P/R - Regular"/>
    <s v="UNC P/R - Regular"/>
    <s v="861"/>
    <s v="Procuremnt/Contr Svc"/>
    <x v="0"/>
    <n v="142818.22"/>
    <s v="002"/>
  </r>
  <r>
    <s v="SEP-25"/>
    <x v="0"/>
    <s v="50000"/>
    <x v="4"/>
    <s v="UNC P/R - Regular"/>
    <s v="UNC P/R - Regular"/>
    <s v="861"/>
    <s v="Procuremnt/Contr Svc"/>
    <x v="0"/>
    <n v="86837.35"/>
    <s v="002"/>
  </r>
  <r>
    <s v="AUG-25"/>
    <x v="0"/>
    <s v="50000"/>
    <x v="4"/>
    <s v="UNC P/R - Regular"/>
    <s v="UNC P/R - Regular"/>
    <s v="850"/>
    <s v="Fuels Management"/>
    <x v="0"/>
    <n v="18851.12"/>
    <s v="002"/>
  </r>
  <r>
    <s v="DEC-25"/>
    <x v="0"/>
    <s v="50000"/>
    <x v="4"/>
    <s v="UNC P/R - Regular"/>
    <s v="UNC P/R - Regular"/>
    <s v="850"/>
    <s v="Fuels Management"/>
    <x v="0"/>
    <n v="17434.13"/>
    <s v="002"/>
  </r>
  <r>
    <s v="JUL-25"/>
    <x v="0"/>
    <s v="50000"/>
    <x v="4"/>
    <s v="UNC P/R - Regular"/>
    <s v="UNC P/R - Regular"/>
    <s v="850"/>
    <s v="Fuels Management"/>
    <x v="0"/>
    <n v="19091.93"/>
    <s v="002"/>
  </r>
  <r>
    <s v="NOV-25"/>
    <x v="0"/>
    <s v="50000"/>
    <x v="4"/>
    <s v="UNC P/R - Regular"/>
    <s v="UNC P/R - Regular"/>
    <s v="850"/>
    <s v="Fuels Management"/>
    <x v="0"/>
    <n v="19721.97"/>
    <s v="002"/>
  </r>
  <r>
    <s v="OCT-25"/>
    <x v="0"/>
    <s v="50000"/>
    <x v="4"/>
    <s v="UNC P/R - Regular"/>
    <s v="UNC P/R - Regular"/>
    <s v="850"/>
    <s v="Fuels Management"/>
    <x v="0"/>
    <n v="27856.92"/>
    <s v="002"/>
  </r>
  <r>
    <s v="SEP-25"/>
    <x v="0"/>
    <s v="50000"/>
    <x v="4"/>
    <s v="UNC P/R - Regular"/>
    <s v="UNC P/R - Regular"/>
    <s v="850"/>
    <s v="Fuels Management"/>
    <x v="0"/>
    <n v="20265.25"/>
    <s v="002"/>
  </r>
  <r>
    <s v="OCT-25"/>
    <x v="0"/>
    <s v="50000"/>
    <x v="4"/>
    <s v="UNC P/R - Regular"/>
    <s v="UNC P/R - Regular"/>
    <s v="826"/>
    <s v="Distribution Planning"/>
    <x v="0"/>
    <n v="809.26"/>
    <s v="002"/>
  </r>
  <r>
    <s v="NOV-25"/>
    <x v="0"/>
    <s v="50000"/>
    <x v="4"/>
    <s v="UNC P/R - Regular"/>
    <s v="UNC P/R - Regular"/>
    <s v="825"/>
    <s v="Telecommunications"/>
    <x v="0"/>
    <n v="222.12"/>
    <s v="002"/>
  </r>
  <r>
    <s v="OCT-25"/>
    <x v="0"/>
    <s v="50000"/>
    <x v="4"/>
    <s v="UNC P/R - Regular"/>
    <s v="UNC P/R - Regular"/>
    <s v="825"/>
    <s v="Telecommunications"/>
    <x v="0"/>
    <n v="222.12"/>
    <s v="002"/>
  </r>
  <r>
    <s v="OCT-25"/>
    <x v="0"/>
    <s v="50000"/>
    <x v="4"/>
    <s v="UNC P/R - Regular"/>
    <s v="UNC P/R - Regular"/>
    <s v="824"/>
    <s v="Land Resources"/>
    <x v="0"/>
    <n v="4817.8"/>
    <s v="002"/>
  </r>
  <r>
    <s v="OCT-25"/>
    <x v="0"/>
    <s v="50000"/>
    <x v="4"/>
    <m/>
    <s v="UNC P/R - Regular"/>
    <s v="824"/>
    <s v="Land Resources"/>
    <x v="0"/>
    <n v="-381.07"/>
    <s v="002"/>
  </r>
  <r>
    <s v="SEP-25"/>
    <x v="0"/>
    <s v="50000"/>
    <x v="4"/>
    <s v="UNC P/R - Regular"/>
    <s v="UNC P/R - Regular"/>
    <s v="824"/>
    <s v="Land Resources"/>
    <x v="0"/>
    <n v="325.79000000000002"/>
    <s v="002"/>
  </r>
  <r>
    <s v="DEC-25"/>
    <x v="0"/>
    <s v="50000"/>
    <x v="4"/>
    <s v="UNC P/R - Regular"/>
    <s v="UNC P/R - Regular"/>
    <s v="821"/>
    <s v="Oso Grande"/>
    <x v="0"/>
    <n v="74.040000000000006"/>
    <s v="002"/>
  </r>
  <r>
    <s v="JUL-25"/>
    <x v="0"/>
    <s v="50000"/>
    <x v="4"/>
    <s v="UNC P/R - Regular"/>
    <s v="UNC P/R - Regular"/>
    <s v="821"/>
    <s v="Oso Grande"/>
    <x v="0"/>
    <n v="37.020000000000003"/>
    <s v="002"/>
  </r>
  <r>
    <s v="NOV-25"/>
    <x v="0"/>
    <s v="50000"/>
    <x v="4"/>
    <s v="UNC P/R - Regular"/>
    <s v="UNC P/R - Regular"/>
    <s v="821"/>
    <s v="Oso Grande"/>
    <x v="0"/>
    <n v="74.040000000000006"/>
    <s v="002"/>
  </r>
  <r>
    <s v="OCT-25"/>
    <x v="0"/>
    <s v="50000"/>
    <x v="4"/>
    <s v="UNC P/R - Regular"/>
    <s v="UNC P/R - Regular"/>
    <s v="821"/>
    <s v="Oso Grande"/>
    <x v="0"/>
    <n v="74.040000000000006"/>
    <s v="002"/>
  </r>
  <r>
    <s v="AUG-25"/>
    <x v="0"/>
    <s v="50000"/>
    <x v="4"/>
    <m/>
    <s v="UNC P/R - Regular"/>
    <s v="820"/>
    <s v="Gila River 2"/>
    <x v="0"/>
    <n v="31.56"/>
    <s v="002"/>
  </r>
  <r>
    <s v="DEC-25"/>
    <x v="0"/>
    <s v="50000"/>
    <x v="4"/>
    <m/>
    <s v="UNC P/R - Regular"/>
    <s v="820"/>
    <s v="Gila River 2"/>
    <x v="0"/>
    <n v="566.38"/>
    <s v="002"/>
  </r>
  <r>
    <s v="JUL-25"/>
    <x v="0"/>
    <s v="50000"/>
    <x v="4"/>
    <m/>
    <s v="UNC P/R - Regular"/>
    <s v="820"/>
    <s v="Gila River 2"/>
    <x v="0"/>
    <n v="70.94"/>
    <s v="002"/>
  </r>
  <r>
    <s v="NOV-25"/>
    <x v="0"/>
    <s v="50000"/>
    <x v="4"/>
    <m/>
    <s v="UNC P/R - Regular"/>
    <s v="820"/>
    <s v="Gila River 2"/>
    <x v="0"/>
    <n v="180.76"/>
    <s v="002"/>
  </r>
  <r>
    <s v="OCT-25"/>
    <x v="0"/>
    <s v="50000"/>
    <x v="4"/>
    <m/>
    <s v="UNC P/R - Regular"/>
    <s v="820"/>
    <s v="Gila River 2"/>
    <x v="0"/>
    <n v="63.17"/>
    <s v="002"/>
  </r>
  <r>
    <s v="SEP-25"/>
    <x v="0"/>
    <s v="50000"/>
    <x v="4"/>
    <m/>
    <s v="UNC P/R - Regular"/>
    <s v="820"/>
    <s v="Gila River 2"/>
    <x v="0"/>
    <n v="55.28"/>
    <s v="002"/>
  </r>
  <r>
    <s v="AUG-25"/>
    <x v="0"/>
    <s v="50000"/>
    <x v="4"/>
    <s v="UNC P/R - Regular"/>
    <s v="UNC P/R - Regular"/>
    <s v="805"/>
    <s v="Corp Environmental Services"/>
    <x v="0"/>
    <n v="52677.29"/>
    <s v="002"/>
  </r>
  <r>
    <s v="AUG-25"/>
    <x v="0"/>
    <s v="50000"/>
    <x v="4"/>
    <m/>
    <s v="UNC P/R - Regular"/>
    <s v="805"/>
    <s v="Corp Environmental Services"/>
    <x v="0"/>
    <n v="-63.12"/>
    <s v="002"/>
  </r>
  <r>
    <s v="DEC-25"/>
    <x v="0"/>
    <s v="50000"/>
    <x v="4"/>
    <s v="UNC P/R - Regular"/>
    <s v="UNC P/R - Regular"/>
    <s v="805"/>
    <s v="Corp Environmental Services"/>
    <x v="0"/>
    <n v="37753.21"/>
    <s v="002"/>
  </r>
  <r>
    <s v="DEC-25"/>
    <x v="0"/>
    <s v="50000"/>
    <x v="4"/>
    <m/>
    <s v="UNC P/R - Regular"/>
    <s v="805"/>
    <s v="Corp Environmental Services"/>
    <x v="0"/>
    <n v="-1132.77"/>
    <s v="002"/>
  </r>
  <r>
    <s v="JUL-25"/>
    <x v="0"/>
    <s v="50000"/>
    <x v="4"/>
    <s v="UNC P/R - Regular"/>
    <s v="UNC P/R - Regular"/>
    <s v="805"/>
    <s v="Corp Environmental Services"/>
    <x v="0"/>
    <n v="41712.28"/>
    <s v="002"/>
  </r>
  <r>
    <s v="JUL-25"/>
    <x v="0"/>
    <s v="50000"/>
    <x v="4"/>
    <m/>
    <s v="UNC P/R - Regular"/>
    <s v="805"/>
    <s v="Corp Environmental Services"/>
    <x v="0"/>
    <n v="-141.87"/>
    <s v="002"/>
  </r>
  <r>
    <s v="NOV-25"/>
    <x v="0"/>
    <s v="50000"/>
    <x v="4"/>
    <s v="UNC P/R - Regular"/>
    <s v="UNC P/R - Regular"/>
    <s v="805"/>
    <s v="Corp Environmental Services"/>
    <x v="0"/>
    <n v="47811.49"/>
    <s v="002"/>
  </r>
  <r>
    <s v="NOV-25"/>
    <x v="0"/>
    <s v="50000"/>
    <x v="4"/>
    <m/>
    <s v="UNC P/R - Regular"/>
    <s v="805"/>
    <s v="Corp Environmental Services"/>
    <x v="0"/>
    <n v="-361.52"/>
    <s v="002"/>
  </r>
  <r>
    <s v="OCT-25"/>
    <x v="0"/>
    <s v="50000"/>
    <x v="4"/>
    <s v="UNC P/R - Regular"/>
    <s v="UNC P/R - Regular"/>
    <s v="805"/>
    <s v="Corp Environmental Services"/>
    <x v="0"/>
    <n v="82649.679999999993"/>
    <s v="002"/>
  </r>
  <r>
    <s v="OCT-25"/>
    <x v="0"/>
    <s v="50000"/>
    <x v="4"/>
    <m/>
    <s v="UNC P/R - Regular"/>
    <s v="805"/>
    <s v="Corp Environmental Services"/>
    <x v="0"/>
    <n v="-126.33"/>
    <s v="002"/>
  </r>
  <r>
    <s v="SEP-25"/>
    <x v="0"/>
    <s v="50000"/>
    <x v="4"/>
    <s v="UNC P/R - Regular"/>
    <s v="UNC P/R - Regular"/>
    <s v="805"/>
    <s v="Corp Environmental Services"/>
    <x v="0"/>
    <n v="52151.62"/>
    <s v="002"/>
  </r>
  <r>
    <s v="SEP-25"/>
    <x v="0"/>
    <s v="50000"/>
    <x v="4"/>
    <m/>
    <s v="UNC P/R - Regular"/>
    <s v="805"/>
    <s v="Corp Environmental Services"/>
    <x v="0"/>
    <n v="-110.56"/>
    <s v="002"/>
  </r>
  <r>
    <s v="AUG-25"/>
    <x v="0"/>
    <s v="50000"/>
    <x v="4"/>
    <s v="UNC P/R - Regular"/>
    <s v="UNC P/R - Regular"/>
    <s v="775"/>
    <s v="Drafting &amp; Mapping"/>
    <x v="0"/>
    <n v="95.89"/>
    <s v="002"/>
  </r>
  <r>
    <s v="OCT-25"/>
    <x v="0"/>
    <s v="50000"/>
    <x v="4"/>
    <s v="UNC P/R - Regular"/>
    <s v="UNC P/R - Regular"/>
    <s v="775"/>
    <s v="Drafting &amp; Mapping"/>
    <x v="0"/>
    <n v="3694.62"/>
    <s v="002"/>
  </r>
  <r>
    <s v="OCT-25"/>
    <x v="0"/>
    <s v="50000"/>
    <x v="4"/>
    <m/>
    <s v="UNC P/R - Regular"/>
    <s v="775"/>
    <s v="Drafting &amp; Mapping"/>
    <x v="0"/>
    <n v="-234.77"/>
    <s v="002"/>
  </r>
  <r>
    <s v="SEP-25"/>
    <x v="0"/>
    <s v="50000"/>
    <x v="4"/>
    <s v="UNC P/R - Regular"/>
    <s v="UNC P/R - Regular"/>
    <s v="775"/>
    <s v="Drafting &amp; Mapping"/>
    <x v="0"/>
    <n v="311.52999999999997"/>
    <s v="002"/>
  </r>
  <r>
    <s v="AUG-25"/>
    <x v="0"/>
    <s v="50000"/>
    <x v="4"/>
    <s v="UNC P/R - Regular"/>
    <s v="UNC P/R - Regular"/>
    <s v="751"/>
    <s v="Standards"/>
    <x v="0"/>
    <n v="346.41"/>
    <s v="002"/>
  </r>
  <r>
    <s v="OCT-25"/>
    <x v="0"/>
    <s v="50000"/>
    <x v="4"/>
    <s v="UNC P/R - Regular"/>
    <s v="UNC P/R - Regular"/>
    <s v="751"/>
    <s v="Standards"/>
    <x v="0"/>
    <n v="2011.02"/>
    <s v="002"/>
  </r>
  <r>
    <s v="SEP-25"/>
    <x v="0"/>
    <s v="50000"/>
    <x v="4"/>
    <s v="UNC P/R - Regular"/>
    <s v="UNC P/R - Regular"/>
    <s v="751"/>
    <s v="Standards"/>
    <x v="0"/>
    <n v="243.91"/>
    <s v="002"/>
  </r>
  <r>
    <s v="OCT-25"/>
    <x v="0"/>
    <s v="50000"/>
    <x v="4"/>
    <s v="UNC P/R - Regular"/>
    <s v="UNC P/R - Regular"/>
    <s v="727"/>
    <s v="Surveying"/>
    <x v="0"/>
    <n v="1104.97"/>
    <s v="002"/>
  </r>
  <r>
    <s v="AUG-25"/>
    <x v="0"/>
    <s v="50000"/>
    <x v="4"/>
    <s v="UNC P/R - Regular"/>
    <s v="UNC P/R - Regular"/>
    <s v="726"/>
    <s v="Metering"/>
    <x v="0"/>
    <n v="2386.11"/>
    <s v="002"/>
  </r>
  <r>
    <s v="DEC-25"/>
    <x v="0"/>
    <s v="50000"/>
    <x v="4"/>
    <s v="UNC P/R - Regular"/>
    <s v="UNC P/R - Regular"/>
    <s v="726"/>
    <s v="Metering"/>
    <x v="0"/>
    <n v="4233.74"/>
    <s v="002"/>
  </r>
  <r>
    <s v="JUL-25"/>
    <x v="0"/>
    <s v="50000"/>
    <x v="4"/>
    <s v="UNC P/R - Regular"/>
    <s v="UNC P/R - Regular"/>
    <s v="726"/>
    <s v="Metering"/>
    <x v="0"/>
    <n v="3584.33"/>
    <s v="002"/>
  </r>
  <r>
    <s v="NOV-25"/>
    <x v="0"/>
    <s v="50000"/>
    <x v="4"/>
    <s v="UNC P/R - Regular"/>
    <s v="UNC P/R - Regular"/>
    <s v="726"/>
    <s v="Metering"/>
    <x v="0"/>
    <n v="2004.84"/>
    <s v="002"/>
  </r>
  <r>
    <s v="OCT-25"/>
    <x v="0"/>
    <s v="50000"/>
    <x v="4"/>
    <s v="UNC P/R - Regular"/>
    <s v="UNC P/R - Regular"/>
    <s v="726"/>
    <s v="Metering"/>
    <x v="0"/>
    <n v="5799.01"/>
    <s v="002"/>
  </r>
  <r>
    <s v="SEP-25"/>
    <x v="0"/>
    <s v="50000"/>
    <x v="4"/>
    <s v="UNC P/R - Regular"/>
    <s v="UNC P/R - Regular"/>
    <s v="726"/>
    <s v="Metering"/>
    <x v="0"/>
    <n v="2651.1"/>
    <s v="002"/>
  </r>
  <r>
    <s v="OCT-25"/>
    <x v="0"/>
    <s v="50000"/>
    <x v="4"/>
    <s v="UNC P/R - Regular"/>
    <s v="UNC P/R - Regular"/>
    <s v="725"/>
    <s v="Subst Dsgn/Proj Eng"/>
    <x v="0"/>
    <n v="3000.07"/>
    <s v="002"/>
  </r>
  <r>
    <s v="OCT-25"/>
    <x v="0"/>
    <s v="50000"/>
    <x v="4"/>
    <s v="UNC P/R - Regular"/>
    <s v="UNC P/R - Regular"/>
    <s v="721"/>
    <s v="Civil/Struct/TranEng"/>
    <x v="0"/>
    <n v="3005.54"/>
    <s v="002"/>
  </r>
  <r>
    <s v="OCT-25"/>
    <x v="0"/>
    <s v="50000"/>
    <x v="4"/>
    <m/>
    <s v="UNC P/R - Regular"/>
    <s v="721"/>
    <s v="Civil/Struct/TranEng"/>
    <x v="0"/>
    <n v="-89.63"/>
    <s v="002"/>
  </r>
  <r>
    <s v="OCT-25"/>
    <x v="0"/>
    <s v="50000"/>
    <x v="4"/>
    <s v="UNC P/R - Regular"/>
    <s v="UNC P/R - Regular"/>
    <s v="720"/>
    <s v="Protection"/>
    <x v="0"/>
    <n v="2140.69"/>
    <s v="002"/>
  </r>
  <r>
    <s v="DEC-25"/>
    <x v="0"/>
    <s v="50000"/>
    <x v="4"/>
    <s v="UNC P/R - Regular"/>
    <s v="UNC P/R - Regular"/>
    <s v="677"/>
    <s v="SPG 1&amp;2 E&amp;I Outlying Areas"/>
    <x v="0"/>
    <n v="1147.78"/>
    <s v="002"/>
  </r>
  <r>
    <s v="DEC-25"/>
    <x v="0"/>
    <s v="50000"/>
    <x v="4"/>
    <m/>
    <s v="UNC P/R - Regular"/>
    <s v="677"/>
    <s v="SPG 1&amp;2 E&amp;I Outlying Areas"/>
    <x v="0"/>
    <n v="-573.88"/>
    <s v="002"/>
  </r>
  <r>
    <s v="NOV-25"/>
    <x v="0"/>
    <s v="50000"/>
    <x v="4"/>
    <s v="UNC P/R - Regular"/>
    <s v="UNC P/R - Regular"/>
    <s v="677"/>
    <s v="SPG 1&amp;2 E&amp;I Outlying Areas"/>
    <x v="0"/>
    <n v="765.19"/>
    <s v="002"/>
  </r>
  <r>
    <s v="NOV-25"/>
    <x v="0"/>
    <s v="50000"/>
    <x v="4"/>
    <m/>
    <s v="UNC P/R - Regular"/>
    <s v="677"/>
    <s v="SPG 1&amp;2 E&amp;I Outlying Areas"/>
    <x v="0"/>
    <n v="-382.59"/>
    <s v="002"/>
  </r>
  <r>
    <s v="SEP-25"/>
    <x v="0"/>
    <s v="50000"/>
    <x v="4"/>
    <s v="UNC P/R - Regular"/>
    <s v="UNC P/R - Regular"/>
    <s v="677"/>
    <s v="SPG 1&amp;2 E&amp;I Outlying Areas"/>
    <x v="0"/>
    <n v="1147.78"/>
    <s v="002"/>
  </r>
  <r>
    <s v="SEP-25"/>
    <x v="0"/>
    <s v="50000"/>
    <x v="4"/>
    <m/>
    <s v="UNC P/R - Regular"/>
    <s v="677"/>
    <s v="SPG 1&amp;2 E&amp;I Outlying Areas"/>
    <x v="0"/>
    <n v="-573.88"/>
    <s v="002"/>
  </r>
  <r>
    <s v="NOV-25"/>
    <x v="0"/>
    <s v="50000"/>
    <x v="4"/>
    <s v="UNC P/R - Regular"/>
    <s v="UNC P/R - Regular"/>
    <s v="673"/>
    <s v="SPG Computers"/>
    <x v="0"/>
    <n v="9.67"/>
    <s v="002"/>
  </r>
  <r>
    <s v="DEC-25"/>
    <x v="0"/>
    <s v="50000"/>
    <x v="4"/>
    <s v="UNC P/R - Regular"/>
    <s v="UNC P/R - Regular"/>
    <s v="672"/>
    <s v="SPG Operational Efficiency"/>
    <x v="0"/>
    <n v="8323.65"/>
    <s v="002"/>
  </r>
  <r>
    <s v="DEC-25"/>
    <x v="0"/>
    <s v="50000"/>
    <x v="4"/>
    <m/>
    <s v="UNC P/R - Regular"/>
    <s v="672"/>
    <s v="SPG Operational Efficiency"/>
    <x v="0"/>
    <n v="-4161.83"/>
    <s v="002"/>
  </r>
  <r>
    <s v="NOV-25"/>
    <x v="0"/>
    <s v="50000"/>
    <x v="4"/>
    <s v="UNC P/R - Regular"/>
    <s v="UNC P/R - Regular"/>
    <s v="672"/>
    <s v="SPG Operational Efficiency"/>
    <x v="0"/>
    <n v="10593.74"/>
    <s v="002"/>
  </r>
  <r>
    <s v="NOV-25"/>
    <x v="0"/>
    <s v="50000"/>
    <x v="4"/>
    <m/>
    <s v="UNC P/R - Regular"/>
    <s v="672"/>
    <s v="SPG Operational Efficiency"/>
    <x v="0"/>
    <n v="-5296.86"/>
    <s v="002"/>
  </r>
  <r>
    <s v="OCT-25"/>
    <x v="0"/>
    <s v="50000"/>
    <x v="4"/>
    <s v="UNC P/R - Regular"/>
    <s v="UNC P/R - Regular"/>
    <s v="672"/>
    <s v="SPG Operational Efficiency"/>
    <x v="0"/>
    <n v="13620.52"/>
    <s v="002"/>
  </r>
  <r>
    <s v="OCT-25"/>
    <x v="0"/>
    <s v="50000"/>
    <x v="4"/>
    <m/>
    <s v="UNC P/R - Regular"/>
    <s v="672"/>
    <s v="SPG Operational Efficiency"/>
    <x v="0"/>
    <n v="-6810.24"/>
    <s v="002"/>
  </r>
  <r>
    <s v="SEP-25"/>
    <x v="0"/>
    <s v="50000"/>
    <x v="4"/>
    <s v="UNC P/R - Regular"/>
    <s v="UNC P/R - Regular"/>
    <s v="672"/>
    <s v="SPG Operational Efficiency"/>
    <x v="0"/>
    <n v="10593.74"/>
    <s v="002"/>
  </r>
  <r>
    <s v="SEP-25"/>
    <x v="0"/>
    <s v="50000"/>
    <x v="4"/>
    <m/>
    <s v="UNC P/R - Regular"/>
    <s v="672"/>
    <s v="SPG Operational Efficiency"/>
    <x v="0"/>
    <n v="-5296.88"/>
    <s v="002"/>
  </r>
  <r>
    <s v="JUL-25"/>
    <x v="0"/>
    <s v="50000"/>
    <x v="4"/>
    <s v="UNC P/R - Regular"/>
    <s v="UNC P/R - Regular"/>
    <s v="670"/>
    <s v="SPG Engineering"/>
    <x v="0"/>
    <n v="3595.14"/>
    <s v="002"/>
  </r>
  <r>
    <s v="JUL-25"/>
    <x v="0"/>
    <s v="50000"/>
    <x v="4"/>
    <m/>
    <s v="UNC P/R - Regular"/>
    <s v="670"/>
    <s v="SPG Engineering"/>
    <x v="0"/>
    <n v="-1797.56"/>
    <s v="002"/>
  </r>
  <r>
    <s v="AUG-25"/>
    <x v="0"/>
    <s v="50000"/>
    <x v="4"/>
    <s v="UNC P/R - Regular"/>
    <s v="UNC P/R - Regular"/>
    <s v="662"/>
    <s v="SPG Training"/>
    <x v="0"/>
    <n v="27917.83"/>
    <s v="002"/>
  </r>
  <r>
    <s v="AUG-25"/>
    <x v="0"/>
    <s v="50000"/>
    <x v="4"/>
    <m/>
    <s v="UNC P/R - Regular"/>
    <s v="662"/>
    <s v="SPG Training"/>
    <x v="0"/>
    <n v="-13958.89"/>
    <s v="002"/>
  </r>
  <r>
    <s v="DEC-25"/>
    <x v="0"/>
    <s v="50000"/>
    <x v="4"/>
    <s v="UNC P/R - Regular"/>
    <s v="UNC P/R - Regular"/>
    <s v="662"/>
    <s v="SPG Training"/>
    <x v="0"/>
    <n v="26690.04"/>
    <s v="002"/>
  </r>
  <r>
    <s v="DEC-25"/>
    <x v="0"/>
    <s v="50000"/>
    <x v="4"/>
    <m/>
    <s v="UNC P/R - Regular"/>
    <s v="662"/>
    <s v="SPG Training"/>
    <x v="0"/>
    <n v="-13345"/>
    <s v="002"/>
  </r>
  <r>
    <s v="JUL-25"/>
    <x v="0"/>
    <s v="50000"/>
    <x v="4"/>
    <s v="UNC P/R - Regular"/>
    <s v="UNC P/R - Regular"/>
    <s v="662"/>
    <s v="SPG Training"/>
    <x v="0"/>
    <n v="31646.93"/>
    <s v="002"/>
  </r>
  <r>
    <s v="JUL-25"/>
    <x v="0"/>
    <s v="50000"/>
    <x v="4"/>
    <m/>
    <s v="UNC P/R - Regular"/>
    <s v="662"/>
    <s v="SPG Training"/>
    <x v="0"/>
    <n v="-15823.45"/>
    <s v="002"/>
  </r>
  <r>
    <s v="NOV-25"/>
    <x v="0"/>
    <s v="50000"/>
    <x v="4"/>
    <s v="UNC P/R - Regular"/>
    <s v="UNC P/R - Regular"/>
    <s v="662"/>
    <s v="SPG Training"/>
    <x v="0"/>
    <n v="24267.14"/>
    <s v="002"/>
  </r>
  <r>
    <s v="NOV-25"/>
    <x v="0"/>
    <s v="50000"/>
    <x v="4"/>
    <m/>
    <s v="UNC P/R - Regular"/>
    <s v="662"/>
    <s v="SPG Training"/>
    <x v="0"/>
    <n v="-12133.56"/>
    <s v="002"/>
  </r>
  <r>
    <s v="OCT-25"/>
    <x v="0"/>
    <s v="50000"/>
    <x v="4"/>
    <s v="UNC P/R - Regular"/>
    <s v="UNC P/R - Regular"/>
    <s v="662"/>
    <s v="SPG Training"/>
    <x v="0"/>
    <n v="47071.08"/>
    <s v="002"/>
  </r>
  <r>
    <s v="OCT-25"/>
    <x v="0"/>
    <s v="50000"/>
    <x v="4"/>
    <m/>
    <s v="UNC P/R - Regular"/>
    <s v="662"/>
    <s v="SPG Training"/>
    <x v="0"/>
    <n v="-23535.5"/>
    <s v="002"/>
  </r>
  <r>
    <s v="SEP-25"/>
    <x v="0"/>
    <s v="50000"/>
    <x v="4"/>
    <s v="UNC P/R - Regular"/>
    <s v="UNC P/R - Regular"/>
    <s v="662"/>
    <s v="SPG Training"/>
    <x v="0"/>
    <n v="30037.29"/>
    <s v="002"/>
  </r>
  <r>
    <s v="SEP-25"/>
    <x v="0"/>
    <s v="50000"/>
    <x v="4"/>
    <m/>
    <s v="UNC P/R - Regular"/>
    <s v="662"/>
    <s v="SPG Training"/>
    <x v="0"/>
    <n v="-15018.61"/>
    <s v="002"/>
  </r>
  <r>
    <s v="AUG-25"/>
    <x v="0"/>
    <s v="50000"/>
    <x v="4"/>
    <s v="UNC P/R - Regular"/>
    <s v="UNC P/R - Regular"/>
    <s v="661"/>
    <s v="SPG Personnel Svcs"/>
    <x v="0"/>
    <n v="19485.25"/>
    <s v="002"/>
  </r>
  <r>
    <s v="AUG-25"/>
    <x v="0"/>
    <s v="50000"/>
    <x v="4"/>
    <m/>
    <s v="UNC P/R - Regular"/>
    <s v="661"/>
    <s v="SPG Personnel Svcs"/>
    <x v="0"/>
    <n v="-9742.61"/>
    <s v="002"/>
  </r>
  <r>
    <s v="DEC-25"/>
    <x v="0"/>
    <s v="50000"/>
    <x v="4"/>
    <s v="UNC P/R - Regular"/>
    <s v="UNC P/R - Regular"/>
    <s v="661"/>
    <s v="SPG Personnel Svcs"/>
    <x v="0"/>
    <n v="12224.46"/>
    <s v="002"/>
  </r>
  <r>
    <s v="DEC-25"/>
    <x v="0"/>
    <s v="50000"/>
    <x v="4"/>
    <m/>
    <s v="UNC P/R - Regular"/>
    <s v="661"/>
    <s v="SPG Personnel Svcs"/>
    <x v="0"/>
    <n v="-6112.2"/>
    <s v="002"/>
  </r>
  <r>
    <s v="JUL-25"/>
    <x v="0"/>
    <s v="50000"/>
    <x v="4"/>
    <s v="UNC P/R - Regular"/>
    <s v="UNC P/R - Regular"/>
    <s v="661"/>
    <s v="SPG Personnel Svcs"/>
    <x v="0"/>
    <n v="15519.48"/>
    <s v="002"/>
  </r>
  <r>
    <s v="JUL-25"/>
    <x v="0"/>
    <s v="50000"/>
    <x v="4"/>
    <m/>
    <s v="UNC P/R - Regular"/>
    <s v="661"/>
    <s v="SPG Personnel Svcs"/>
    <x v="0"/>
    <n v="-7759.72"/>
    <s v="002"/>
  </r>
  <r>
    <s v="NOV-25"/>
    <x v="0"/>
    <s v="50000"/>
    <x v="4"/>
    <s v="UNC P/R - Regular"/>
    <s v="UNC P/R - Regular"/>
    <s v="661"/>
    <s v="SPG Personnel Svcs"/>
    <x v="0"/>
    <n v="17844.419999999998"/>
    <s v="002"/>
  </r>
  <r>
    <s v="NOV-25"/>
    <x v="0"/>
    <s v="50000"/>
    <x v="4"/>
    <m/>
    <s v="UNC P/R - Regular"/>
    <s v="661"/>
    <s v="SPG Personnel Svcs"/>
    <x v="0"/>
    <n v="-8858.01"/>
    <s v="002"/>
  </r>
  <r>
    <s v="OCT-25"/>
    <x v="0"/>
    <s v="50000"/>
    <x v="4"/>
    <s v="UNC P/R - Regular"/>
    <s v="UNC P/R - Regular"/>
    <s v="661"/>
    <s v="SPG Personnel Svcs"/>
    <x v="0"/>
    <n v="27214.78"/>
    <s v="002"/>
  </r>
  <r>
    <s v="OCT-25"/>
    <x v="0"/>
    <s v="50000"/>
    <x v="4"/>
    <m/>
    <s v="UNC P/R - Regular"/>
    <s v="661"/>
    <s v="SPG Personnel Svcs"/>
    <x v="0"/>
    <n v="-13318.53"/>
    <s v="002"/>
  </r>
  <r>
    <s v="SEP-25"/>
    <x v="0"/>
    <s v="50000"/>
    <x v="4"/>
    <s v="UNC P/R - Regular"/>
    <s v="UNC P/R - Regular"/>
    <s v="661"/>
    <s v="SPG Personnel Svcs"/>
    <x v="0"/>
    <n v="16011.37"/>
    <s v="002"/>
  </r>
  <r>
    <s v="SEP-25"/>
    <x v="0"/>
    <s v="50000"/>
    <x v="4"/>
    <m/>
    <s v="UNC P/R - Regular"/>
    <s v="661"/>
    <s v="SPG Personnel Svcs"/>
    <x v="0"/>
    <n v="-7937.3"/>
    <s v="002"/>
  </r>
  <r>
    <s v="AUG-25"/>
    <x v="0"/>
    <s v="50000"/>
    <x v="4"/>
    <s v="UNC P/R - Regular"/>
    <s v="UNC P/R - Regular"/>
    <s v="659"/>
    <s v="SPG Material Mgmt"/>
    <x v="0"/>
    <n v="7018.52"/>
    <s v="002"/>
  </r>
  <r>
    <s v="AUG-25"/>
    <x v="0"/>
    <s v="50000"/>
    <x v="4"/>
    <m/>
    <s v="UNC P/R - Regular"/>
    <s v="659"/>
    <s v="SPG Material Mgmt"/>
    <x v="0"/>
    <n v="-3509.24"/>
    <s v="002"/>
  </r>
  <r>
    <s v="DEC-25"/>
    <x v="0"/>
    <s v="50000"/>
    <x v="4"/>
    <s v="UNC P/R - Regular"/>
    <s v="UNC P/R - Regular"/>
    <s v="659"/>
    <s v="SPG Material Mgmt"/>
    <x v="0"/>
    <n v="6423.89"/>
    <s v="002"/>
  </r>
  <r>
    <s v="DEC-25"/>
    <x v="0"/>
    <s v="50000"/>
    <x v="4"/>
    <m/>
    <s v="UNC P/R - Regular"/>
    <s v="659"/>
    <s v="SPG Material Mgmt"/>
    <x v="0"/>
    <n v="-3211.93"/>
    <s v="002"/>
  </r>
  <r>
    <s v="JUL-25"/>
    <x v="0"/>
    <s v="50000"/>
    <x v="4"/>
    <s v="UNC P/R - Regular"/>
    <s v="UNC P/R - Regular"/>
    <s v="659"/>
    <s v="SPG Material Mgmt"/>
    <x v="0"/>
    <n v="7081.9"/>
    <s v="002"/>
  </r>
  <r>
    <s v="JUL-25"/>
    <x v="0"/>
    <s v="50000"/>
    <x v="4"/>
    <m/>
    <s v="UNC P/R - Regular"/>
    <s v="659"/>
    <s v="SPG Material Mgmt"/>
    <x v="0"/>
    <n v="-3540.94"/>
    <s v="002"/>
  </r>
  <r>
    <s v="NOV-25"/>
    <x v="0"/>
    <s v="50000"/>
    <x v="4"/>
    <s v="UNC P/R - Regular"/>
    <s v="UNC P/R - Regular"/>
    <s v="659"/>
    <s v="SPG Material Mgmt"/>
    <x v="0"/>
    <n v="6617.08"/>
    <s v="002"/>
  </r>
  <r>
    <s v="NOV-25"/>
    <x v="0"/>
    <s v="50000"/>
    <x v="4"/>
    <m/>
    <s v="UNC P/R - Regular"/>
    <s v="659"/>
    <s v="SPG Material Mgmt"/>
    <x v="0"/>
    <n v="-3170.18"/>
    <s v="002"/>
  </r>
  <r>
    <s v="OCT-25"/>
    <x v="0"/>
    <s v="50000"/>
    <x v="4"/>
    <s v="UNC P/R - Regular"/>
    <s v="UNC P/R - Regular"/>
    <s v="659"/>
    <s v="SPG Material Mgmt"/>
    <x v="0"/>
    <n v="9972.14"/>
    <s v="002"/>
  </r>
  <r>
    <s v="OCT-25"/>
    <x v="0"/>
    <s v="50000"/>
    <x v="4"/>
    <m/>
    <s v="UNC P/R - Regular"/>
    <s v="659"/>
    <s v="SPG Material Mgmt"/>
    <x v="0"/>
    <n v="-4986.0600000000004"/>
    <s v="002"/>
  </r>
  <r>
    <s v="SEP-25"/>
    <x v="0"/>
    <s v="50000"/>
    <x v="4"/>
    <s v="UNC P/R - Regular"/>
    <s v="UNC P/R - Regular"/>
    <s v="659"/>
    <s v="SPG Material Mgmt"/>
    <x v="0"/>
    <n v="6816.32"/>
    <s v="002"/>
  </r>
  <r>
    <s v="SEP-25"/>
    <x v="0"/>
    <s v="50000"/>
    <x v="4"/>
    <m/>
    <s v="UNC P/R - Regular"/>
    <s v="659"/>
    <s v="SPG Material Mgmt"/>
    <x v="0"/>
    <n v="-3408.14"/>
    <s v="002"/>
  </r>
  <r>
    <s v="AUG-25"/>
    <x v="0"/>
    <s v="50000"/>
    <x v="4"/>
    <s v="UNC P/R - Regular"/>
    <s v="UNC P/R - Regular"/>
    <s v="658"/>
    <s v="SPG Business Support"/>
    <x v="0"/>
    <n v="52572.68"/>
    <s v="002"/>
  </r>
  <r>
    <s v="AUG-25"/>
    <x v="0"/>
    <s v="50000"/>
    <x v="4"/>
    <m/>
    <s v="UNC P/R - Regular"/>
    <s v="658"/>
    <s v="SPG Business Support"/>
    <x v="0"/>
    <n v="-24717.7"/>
    <s v="002"/>
  </r>
  <r>
    <s v="DEC-25"/>
    <x v="0"/>
    <s v="50000"/>
    <x v="4"/>
    <s v="UNC P/R - Regular"/>
    <s v="UNC P/R - Regular"/>
    <s v="658"/>
    <s v="SPG Business Support"/>
    <x v="0"/>
    <n v="41439.339999999997"/>
    <s v="002"/>
  </r>
  <r>
    <s v="DEC-25"/>
    <x v="0"/>
    <s v="50000"/>
    <x v="4"/>
    <m/>
    <s v="UNC P/R - Regular"/>
    <s v="658"/>
    <s v="SPG Business Support"/>
    <x v="0"/>
    <n v="-19431.18"/>
    <s v="002"/>
  </r>
  <r>
    <s v="JUL-25"/>
    <x v="0"/>
    <s v="50000"/>
    <x v="4"/>
    <s v="UNC P/R - Regular"/>
    <s v="UNC P/R - Regular"/>
    <s v="658"/>
    <s v="SPG Business Support"/>
    <x v="0"/>
    <n v="44712.09"/>
    <s v="002"/>
  </r>
  <r>
    <s v="JUL-25"/>
    <x v="0"/>
    <s v="50000"/>
    <x v="4"/>
    <m/>
    <s v="UNC P/R - Regular"/>
    <s v="658"/>
    <s v="SPG Business Support"/>
    <x v="0"/>
    <n v="-21140.34"/>
    <s v="002"/>
  </r>
  <r>
    <s v="NOV-25"/>
    <x v="0"/>
    <s v="50000"/>
    <x v="4"/>
    <s v="UNC P/R - Regular"/>
    <s v="UNC P/R - Regular"/>
    <s v="658"/>
    <s v="SPG Business Support"/>
    <x v="0"/>
    <n v="45478.01"/>
    <s v="002"/>
  </r>
  <r>
    <s v="NOV-25"/>
    <x v="0"/>
    <s v="50000"/>
    <x v="4"/>
    <m/>
    <s v="UNC P/R - Regular"/>
    <s v="658"/>
    <s v="SPG Business Support"/>
    <x v="0"/>
    <n v="-21360.86"/>
    <s v="002"/>
  </r>
  <r>
    <s v="OCT-25"/>
    <x v="0"/>
    <s v="50000"/>
    <x v="4"/>
    <s v="UNC P/R - Regular"/>
    <s v="UNC P/R - Regular"/>
    <s v="658"/>
    <s v="SPG Business Support"/>
    <x v="0"/>
    <n v="76797.399999999994"/>
    <s v="002"/>
  </r>
  <r>
    <s v="OCT-25"/>
    <x v="0"/>
    <s v="50000"/>
    <x v="4"/>
    <m/>
    <s v="UNC P/R - Regular"/>
    <s v="658"/>
    <s v="SPG Business Support"/>
    <x v="0"/>
    <n v="-36045.730000000003"/>
    <s v="002"/>
  </r>
  <r>
    <s v="SEP-25"/>
    <x v="0"/>
    <s v="50000"/>
    <x v="4"/>
    <s v="UNC P/R - Regular"/>
    <s v="UNC P/R - Regular"/>
    <s v="658"/>
    <s v="SPG Business Support"/>
    <x v="0"/>
    <n v="52189.18"/>
    <s v="002"/>
  </r>
  <r>
    <s v="SEP-25"/>
    <x v="0"/>
    <s v="50000"/>
    <x v="4"/>
    <m/>
    <s v="UNC P/R - Regular"/>
    <s v="658"/>
    <s v="SPG Business Support"/>
    <x v="0"/>
    <n v="-24660.42"/>
    <s v="002"/>
  </r>
  <r>
    <s v="AUG-25"/>
    <x v="0"/>
    <s v="50000"/>
    <x v="4"/>
    <s v="UNC P/R - Regular"/>
    <s v="UNC P/R - Regular"/>
    <s v="653"/>
    <s v="SPG Safety/Security"/>
    <x v="0"/>
    <n v="24321.78"/>
    <s v="002"/>
  </r>
  <r>
    <s v="AUG-25"/>
    <x v="0"/>
    <s v="50000"/>
    <x v="4"/>
    <m/>
    <s v="UNC P/R - Regular"/>
    <s v="653"/>
    <s v="SPG Safety/Security"/>
    <x v="0"/>
    <n v="-12160.88"/>
    <s v="002"/>
  </r>
  <r>
    <s v="DEC-25"/>
    <x v="0"/>
    <s v="50000"/>
    <x v="4"/>
    <s v="UNC P/R - Regular"/>
    <s v="UNC P/R - Regular"/>
    <s v="653"/>
    <s v="SPG Safety/Security"/>
    <x v="0"/>
    <n v="22493.06"/>
    <s v="002"/>
  </r>
  <r>
    <s v="DEC-25"/>
    <x v="0"/>
    <s v="50000"/>
    <x v="4"/>
    <m/>
    <s v="UNC P/R - Regular"/>
    <s v="653"/>
    <s v="SPG Safety/Security"/>
    <x v="0"/>
    <n v="-11246.5"/>
    <s v="002"/>
  </r>
  <r>
    <s v="JUL-25"/>
    <x v="0"/>
    <s v="50000"/>
    <x v="4"/>
    <s v="UNC P/R - Regular"/>
    <s v="UNC P/R - Regular"/>
    <s v="653"/>
    <s v="SPG Safety/Security"/>
    <x v="0"/>
    <n v="26520.959999999999"/>
    <s v="002"/>
  </r>
  <r>
    <s v="JUL-25"/>
    <x v="0"/>
    <s v="50000"/>
    <x v="4"/>
    <m/>
    <s v="UNC P/R - Regular"/>
    <s v="653"/>
    <s v="SPG Safety/Security"/>
    <x v="0"/>
    <n v="-13260.48"/>
    <s v="002"/>
  </r>
  <r>
    <s v="NOV-25"/>
    <x v="0"/>
    <s v="50000"/>
    <x v="4"/>
    <s v="UNC P/R - Regular"/>
    <s v="UNC P/R - Regular"/>
    <s v="653"/>
    <s v="SPG Safety/Security"/>
    <x v="0"/>
    <n v="25347.88"/>
    <s v="002"/>
  </r>
  <r>
    <s v="NOV-25"/>
    <x v="0"/>
    <s v="50000"/>
    <x v="4"/>
    <m/>
    <s v="UNC P/R - Regular"/>
    <s v="653"/>
    <s v="SPG Safety/Security"/>
    <x v="0"/>
    <n v="-12673.94"/>
    <s v="002"/>
  </r>
  <r>
    <s v="OCT-25"/>
    <x v="0"/>
    <s v="50000"/>
    <x v="4"/>
    <s v="UNC P/R - Regular"/>
    <s v="UNC P/R - Regular"/>
    <s v="653"/>
    <s v="SPG Safety/Security"/>
    <x v="0"/>
    <n v="39870.519999999997"/>
    <s v="002"/>
  </r>
  <r>
    <s v="OCT-25"/>
    <x v="0"/>
    <s v="50000"/>
    <x v="4"/>
    <m/>
    <s v="UNC P/R - Regular"/>
    <s v="653"/>
    <s v="SPG Safety/Security"/>
    <x v="0"/>
    <n v="-19935.259999999998"/>
    <s v="002"/>
  </r>
  <r>
    <s v="SEP-25"/>
    <x v="0"/>
    <s v="50000"/>
    <x v="4"/>
    <s v="UNC P/R - Regular"/>
    <s v="UNC P/R - Regular"/>
    <s v="653"/>
    <s v="SPG Safety/Security"/>
    <x v="0"/>
    <n v="24952.34"/>
    <s v="002"/>
  </r>
  <r>
    <s v="SEP-25"/>
    <x v="0"/>
    <s v="50000"/>
    <x v="4"/>
    <m/>
    <s v="UNC P/R - Regular"/>
    <s v="653"/>
    <s v="SPG Safety/Security"/>
    <x v="0"/>
    <n v="-12476.18"/>
    <s v="002"/>
  </r>
  <r>
    <s v="AUG-25"/>
    <x v="0"/>
    <s v="50000"/>
    <x v="4"/>
    <s v="UNC P/R - Regular"/>
    <s v="UNC P/R - Regular"/>
    <s v="651"/>
    <s v="SPG Environmental"/>
    <x v="0"/>
    <n v="5018.29"/>
    <s v="002"/>
  </r>
  <r>
    <s v="AUG-25"/>
    <x v="0"/>
    <s v="50000"/>
    <x v="4"/>
    <m/>
    <s v="UNC P/R - Regular"/>
    <s v="651"/>
    <s v="SPG Environmental"/>
    <x v="0"/>
    <n v="-2509.13"/>
    <s v="002"/>
  </r>
  <r>
    <s v="DEC-25"/>
    <x v="0"/>
    <s v="50000"/>
    <x v="4"/>
    <s v="UNC P/R - Regular"/>
    <s v="UNC P/R - Regular"/>
    <s v="651"/>
    <s v="SPG Environmental"/>
    <x v="0"/>
    <n v="3487.89"/>
    <s v="002"/>
  </r>
  <r>
    <s v="DEC-25"/>
    <x v="0"/>
    <s v="50000"/>
    <x v="4"/>
    <m/>
    <s v="UNC P/R - Regular"/>
    <s v="651"/>
    <s v="SPG Environmental"/>
    <x v="0"/>
    <n v="-1743.93"/>
    <s v="002"/>
  </r>
  <r>
    <s v="JUL-25"/>
    <x v="0"/>
    <s v="50000"/>
    <x v="4"/>
    <s v="UNC P/R - Regular"/>
    <s v="UNC P/R - Regular"/>
    <s v="651"/>
    <s v="SPG Environmental"/>
    <x v="0"/>
    <n v="3594.66"/>
    <s v="002"/>
  </r>
  <r>
    <s v="JUL-25"/>
    <x v="0"/>
    <s v="50000"/>
    <x v="4"/>
    <m/>
    <s v="UNC P/R - Regular"/>
    <s v="651"/>
    <s v="SPG Environmental"/>
    <x v="0"/>
    <n v="-1797.32"/>
    <s v="002"/>
  </r>
  <r>
    <s v="NOV-25"/>
    <x v="0"/>
    <s v="50000"/>
    <x v="4"/>
    <s v="UNC P/R - Regular"/>
    <s v="UNC P/R - Regular"/>
    <s v="651"/>
    <s v="SPG Environmental"/>
    <x v="0"/>
    <n v="4840.34"/>
    <s v="002"/>
  </r>
  <r>
    <s v="NOV-25"/>
    <x v="0"/>
    <s v="50000"/>
    <x v="4"/>
    <m/>
    <s v="UNC P/R - Regular"/>
    <s v="651"/>
    <s v="SPG Environmental"/>
    <x v="0"/>
    <n v="-2420.16"/>
    <s v="002"/>
  </r>
  <r>
    <s v="OCT-25"/>
    <x v="0"/>
    <s v="50000"/>
    <x v="4"/>
    <s v="UNC P/R - Regular"/>
    <s v="UNC P/R - Regular"/>
    <s v="651"/>
    <s v="SPG Environmental"/>
    <x v="0"/>
    <n v="7829.95"/>
    <s v="002"/>
  </r>
  <r>
    <s v="OCT-25"/>
    <x v="0"/>
    <s v="50000"/>
    <x v="4"/>
    <m/>
    <s v="UNC P/R - Regular"/>
    <s v="651"/>
    <s v="SPG Environmental"/>
    <x v="0"/>
    <n v="-3914.97"/>
    <s v="002"/>
  </r>
  <r>
    <s v="SEP-25"/>
    <x v="0"/>
    <s v="50000"/>
    <x v="4"/>
    <s v="UNC P/R - Regular"/>
    <s v="UNC P/R - Regular"/>
    <s v="651"/>
    <s v="SPG Environmental"/>
    <x v="0"/>
    <n v="3808.21"/>
    <s v="002"/>
  </r>
  <r>
    <s v="SEP-25"/>
    <x v="0"/>
    <s v="50000"/>
    <x v="4"/>
    <m/>
    <s v="UNC P/R - Regular"/>
    <s v="651"/>
    <s v="SPG Environmental"/>
    <x v="0"/>
    <n v="-1904.09"/>
    <s v="002"/>
  </r>
  <r>
    <s v="AUG-25"/>
    <x v="0"/>
    <s v="50000"/>
    <x v="4"/>
    <s v="UNC P/R - Regular"/>
    <s v="UNC P/R - Regular"/>
    <s v="650"/>
    <s v="SPG Plant Manager"/>
    <x v="0"/>
    <n v="5335"/>
    <s v="002"/>
  </r>
  <r>
    <s v="AUG-25"/>
    <x v="0"/>
    <s v="50000"/>
    <x v="4"/>
    <m/>
    <s v="UNC P/R - Regular"/>
    <s v="650"/>
    <s v="SPG Plant Manager"/>
    <x v="0"/>
    <n v="-2667.48"/>
    <s v="002"/>
  </r>
  <r>
    <s v="DEC-25"/>
    <x v="0"/>
    <s v="50000"/>
    <x v="4"/>
    <s v="UNC P/R - Regular"/>
    <s v="UNC P/R - Regular"/>
    <s v="650"/>
    <s v="SPG Plant Manager"/>
    <x v="0"/>
    <n v="22534.57"/>
    <s v="002"/>
  </r>
  <r>
    <s v="DEC-25"/>
    <x v="0"/>
    <s v="50000"/>
    <x v="4"/>
    <m/>
    <s v="UNC P/R - Regular"/>
    <s v="650"/>
    <s v="SPG Plant Manager"/>
    <x v="0"/>
    <n v="-4266.09"/>
    <s v="002"/>
  </r>
  <r>
    <s v="JUL-25"/>
    <x v="0"/>
    <s v="50000"/>
    <x v="4"/>
    <s v="UNC P/R - Regular"/>
    <s v="UNC P/R - Regular"/>
    <s v="650"/>
    <s v="SPG Plant Manager"/>
    <x v="0"/>
    <n v="4334.68"/>
    <s v="002"/>
  </r>
  <r>
    <s v="JUL-25"/>
    <x v="0"/>
    <s v="50000"/>
    <x v="4"/>
    <m/>
    <s v="UNC P/R - Regular"/>
    <s v="650"/>
    <s v="SPG Plant Manager"/>
    <x v="0"/>
    <n v="-2167.3200000000002"/>
    <s v="002"/>
  </r>
  <r>
    <s v="NOV-25"/>
    <x v="0"/>
    <s v="50000"/>
    <x v="4"/>
    <s v="UNC P/R - Regular"/>
    <s v="UNC P/R - Regular"/>
    <s v="650"/>
    <s v="SPG Plant Manager"/>
    <x v="0"/>
    <n v="4668.12"/>
    <s v="002"/>
  </r>
  <r>
    <s v="NOV-25"/>
    <x v="0"/>
    <s v="50000"/>
    <x v="4"/>
    <m/>
    <s v="UNC P/R - Regular"/>
    <s v="650"/>
    <s v="SPG Plant Manager"/>
    <x v="0"/>
    <n v="-2334.04"/>
    <s v="002"/>
  </r>
  <r>
    <s v="OCT-25"/>
    <x v="0"/>
    <s v="50000"/>
    <x v="4"/>
    <s v="UNC P/R - Regular"/>
    <s v="UNC P/R - Regular"/>
    <s v="650"/>
    <s v="SPG Plant Manager"/>
    <x v="0"/>
    <n v="6001.87"/>
    <s v="002"/>
  </r>
  <r>
    <s v="OCT-25"/>
    <x v="0"/>
    <s v="50000"/>
    <x v="4"/>
    <m/>
    <s v="UNC P/R - Regular"/>
    <s v="650"/>
    <s v="SPG Plant Manager"/>
    <x v="0"/>
    <n v="-3000.91"/>
    <s v="002"/>
  </r>
  <r>
    <s v="SEP-25"/>
    <x v="0"/>
    <s v="50000"/>
    <x v="4"/>
    <s v="UNC P/R - Regular"/>
    <s v="UNC P/R - Regular"/>
    <s v="650"/>
    <s v="SPG Plant Manager"/>
    <x v="0"/>
    <n v="5001.5600000000004"/>
    <s v="002"/>
  </r>
  <r>
    <s v="SEP-25"/>
    <x v="0"/>
    <s v="50000"/>
    <x v="4"/>
    <m/>
    <s v="UNC P/R - Regular"/>
    <s v="650"/>
    <s v="SPG Plant Manager"/>
    <x v="0"/>
    <n v="-2500.7600000000002"/>
    <s v="002"/>
  </r>
  <r>
    <s v="AUG-25"/>
    <x v="0"/>
    <s v="50000"/>
    <x v="4"/>
    <s v="UNC P/R - Regular"/>
    <s v="UNC P/R - Regular"/>
    <s v="593"/>
    <s v="UNSG Gas Operations Mgmt"/>
    <x v="0"/>
    <n v="3465.84"/>
    <s v="032"/>
  </r>
  <r>
    <s v="DEC-25"/>
    <x v="0"/>
    <s v="50000"/>
    <x v="4"/>
    <s v="UNC P/R - Regular"/>
    <s v="UNC P/R - Regular"/>
    <s v="593"/>
    <s v="UNSG Gas Operations Mgmt"/>
    <x v="0"/>
    <n v="823.57"/>
    <s v="032"/>
  </r>
  <r>
    <s v="JUL-25"/>
    <x v="0"/>
    <s v="50000"/>
    <x v="4"/>
    <s v="UNC P/R - Regular"/>
    <s v="UNC P/R - Regular"/>
    <s v="593"/>
    <s v="UNSG Gas Operations Mgmt"/>
    <x v="0"/>
    <n v="2076.0700000000002"/>
    <s v="032"/>
  </r>
  <r>
    <s v="JUL-25"/>
    <x v="0"/>
    <s v="50000"/>
    <x v="4"/>
    <m/>
    <s v="UNC P/R - Regular"/>
    <s v="593"/>
    <s v="UNSG Gas Operations Mgmt"/>
    <x v="0"/>
    <n v="-4.67"/>
    <s v="032"/>
  </r>
  <r>
    <s v="NOV-25"/>
    <x v="0"/>
    <s v="50000"/>
    <x v="4"/>
    <s v="UNC P/R - Regular"/>
    <s v="UNC P/R - Regular"/>
    <s v="593"/>
    <s v="UNSG Gas Operations Mgmt"/>
    <x v="0"/>
    <n v="754.94"/>
    <s v="032"/>
  </r>
  <r>
    <s v="OCT-25"/>
    <x v="0"/>
    <s v="50000"/>
    <x v="4"/>
    <s v="UNC P/R - Regular"/>
    <s v="UNC P/R - Regular"/>
    <s v="593"/>
    <s v="UNSG Gas Operations Mgmt"/>
    <x v="0"/>
    <n v="617.66999999999996"/>
    <s v="032"/>
  </r>
  <r>
    <s v="SEP-25"/>
    <x v="0"/>
    <s v="50000"/>
    <x v="4"/>
    <s v="UNC P/R - Regular"/>
    <s v="UNC P/R - Regular"/>
    <s v="593"/>
    <s v="UNSG Gas Operations Mgmt"/>
    <x v="0"/>
    <n v="1441.24"/>
    <s v="032"/>
  </r>
  <r>
    <s v="AUG-25"/>
    <x v="0"/>
    <s v="50000"/>
    <x v="4"/>
    <s v="UNC P/R - Regular"/>
    <s v="UNC P/R - Regular"/>
    <s v="587"/>
    <s v="UNSG AZ Gas GIS"/>
    <x v="0"/>
    <n v="3470"/>
    <s v="032"/>
  </r>
  <r>
    <s v="AUG-25"/>
    <x v="0"/>
    <s v="50000"/>
    <x v="4"/>
    <m/>
    <s v="UNC P/R - Regular"/>
    <s v="587"/>
    <s v="UNSG AZ Gas GIS"/>
    <x v="0"/>
    <n v="-3457.38"/>
    <s v="032"/>
  </r>
  <r>
    <s v="DEC-25"/>
    <x v="0"/>
    <s v="50000"/>
    <x v="4"/>
    <s v="UNC P/R - Regular"/>
    <s v="UNC P/R - Regular"/>
    <s v="587"/>
    <s v="UNSG AZ Gas GIS"/>
    <x v="0"/>
    <n v="5360.91"/>
    <s v="032"/>
  </r>
  <r>
    <s v="DEC-25"/>
    <x v="0"/>
    <s v="50000"/>
    <x v="4"/>
    <m/>
    <s v="UNC P/R - Regular"/>
    <s v="587"/>
    <s v="UNSG AZ Gas GIS"/>
    <x v="0"/>
    <n v="-5341.42"/>
    <s v="032"/>
  </r>
  <r>
    <s v="JUL-25"/>
    <x v="0"/>
    <s v="50000"/>
    <x v="4"/>
    <s v="UNC P/R - Regular"/>
    <s v="UNC P/R - Regular"/>
    <s v="587"/>
    <s v="UNSG AZ Gas GIS"/>
    <x v="0"/>
    <n v="2275.7800000000002"/>
    <s v="032"/>
  </r>
  <r>
    <s v="JUL-25"/>
    <x v="0"/>
    <s v="50000"/>
    <x v="4"/>
    <m/>
    <s v="UNC P/R - Regular"/>
    <s v="587"/>
    <s v="UNSG AZ Gas GIS"/>
    <x v="0"/>
    <n v="-2267.5100000000002"/>
    <s v="032"/>
  </r>
  <r>
    <s v="NOV-25"/>
    <x v="0"/>
    <s v="50000"/>
    <x v="4"/>
    <s v="UNC P/R - Regular"/>
    <s v="UNC P/R - Regular"/>
    <s v="587"/>
    <s v="UNSG AZ Gas GIS"/>
    <x v="0"/>
    <n v="1546.84"/>
    <s v="032"/>
  </r>
  <r>
    <s v="NOV-25"/>
    <x v="0"/>
    <s v="50000"/>
    <x v="4"/>
    <m/>
    <s v="UNC P/R - Regular"/>
    <s v="587"/>
    <s v="UNSG AZ Gas GIS"/>
    <x v="0"/>
    <n v="-1540.99"/>
    <s v="032"/>
  </r>
  <r>
    <s v="OCT-25"/>
    <x v="0"/>
    <s v="50000"/>
    <x v="4"/>
    <s v="UNC P/R - Regular"/>
    <s v="UNC P/R - Regular"/>
    <s v="587"/>
    <s v="UNSG AZ Gas GIS"/>
    <x v="0"/>
    <n v="1458.76"/>
    <s v="032"/>
  </r>
  <r>
    <s v="OCT-25"/>
    <x v="0"/>
    <s v="50000"/>
    <x v="4"/>
    <m/>
    <s v="UNC P/R - Regular"/>
    <s v="587"/>
    <s v="UNSG AZ Gas GIS"/>
    <x v="0"/>
    <n v="-1453.19"/>
    <s v="032"/>
  </r>
  <r>
    <s v="SEP-25"/>
    <x v="0"/>
    <s v="50000"/>
    <x v="4"/>
    <s v="UNC P/R - Regular"/>
    <s v="UNC P/R - Regular"/>
    <s v="587"/>
    <s v="UNSG AZ Gas GIS"/>
    <x v="0"/>
    <n v="6333.32"/>
    <s v="032"/>
  </r>
  <r>
    <s v="SEP-25"/>
    <x v="0"/>
    <s v="50000"/>
    <x v="4"/>
    <m/>
    <s v="UNC P/R - Regular"/>
    <s v="587"/>
    <s v="UNSG AZ Gas GIS"/>
    <x v="0"/>
    <n v="-6310.29"/>
    <s v="032"/>
  </r>
  <r>
    <s v="DEC-25"/>
    <x v="0"/>
    <s v="50000"/>
    <x v="4"/>
    <s v="UNC P/R - Regular"/>
    <s v="UNC P/R - Regular"/>
    <s v="582"/>
    <s v="UNSG AZ Gas DOT Compliance"/>
    <x v="0"/>
    <n v="40.9"/>
    <s v="032"/>
  </r>
  <r>
    <s v="NOV-25"/>
    <x v="0"/>
    <s v="50000"/>
    <x v="4"/>
    <s v="UNC P/R - Regular"/>
    <s v="UNC P/R - Regular"/>
    <s v="582"/>
    <s v="UNSG AZ Gas DOT Compliance"/>
    <x v="0"/>
    <n v="40.9"/>
    <s v="032"/>
  </r>
  <r>
    <s v="AUG-25"/>
    <x v="0"/>
    <s v="50000"/>
    <x v="4"/>
    <s v="UNC P/R - Regular"/>
    <s v="UNC P/R - Regular"/>
    <s v="572"/>
    <s v="UNSG Gas Engineering"/>
    <x v="0"/>
    <n v="47.33"/>
    <s v="032"/>
  </r>
  <r>
    <s v="DEC-25"/>
    <x v="0"/>
    <s v="50000"/>
    <x v="4"/>
    <s v="UNC P/R - Regular"/>
    <s v="UNC P/R - Regular"/>
    <s v="572"/>
    <s v="UNSG Gas Engineering"/>
    <x v="0"/>
    <n v="330.25"/>
    <s v="032"/>
  </r>
  <r>
    <s v="DEC-25"/>
    <x v="0"/>
    <s v="50000"/>
    <x v="4"/>
    <m/>
    <s v="UNC P/R - Regular"/>
    <s v="572"/>
    <s v="UNSG Gas Engineering"/>
    <x v="0"/>
    <n v="-328.63"/>
    <s v="032"/>
  </r>
  <r>
    <s v="JUL-25"/>
    <x v="0"/>
    <s v="50000"/>
    <x v="4"/>
    <s v="UNC P/R - Regular"/>
    <s v="UNC P/R - Regular"/>
    <s v="572"/>
    <s v="UNSG Gas Engineering"/>
    <x v="0"/>
    <n v="412.3"/>
    <s v="032"/>
  </r>
  <r>
    <s v="JUL-25"/>
    <x v="0"/>
    <s v="50000"/>
    <x v="4"/>
    <m/>
    <s v="UNC P/R - Regular"/>
    <s v="572"/>
    <s v="UNSG Gas Engineering"/>
    <x v="0"/>
    <n v="-410.49"/>
    <s v="032"/>
  </r>
  <r>
    <s v="NOV-25"/>
    <x v="0"/>
    <s v="50000"/>
    <x v="4"/>
    <s v="UNC P/R - Regular"/>
    <s v="UNC P/R - Regular"/>
    <s v="572"/>
    <s v="UNSG Gas Engineering"/>
    <x v="0"/>
    <n v="94.66"/>
    <s v="032"/>
  </r>
  <r>
    <s v="OCT-25"/>
    <x v="0"/>
    <s v="50000"/>
    <x v="4"/>
    <s v="UNC P/R - Regular"/>
    <s v="UNC P/R - Regular"/>
    <s v="572"/>
    <s v="UNSG Gas Engineering"/>
    <x v="0"/>
    <n v="94.66"/>
    <s v="032"/>
  </r>
  <r>
    <s v="SEP-25"/>
    <x v="0"/>
    <s v="50000"/>
    <x v="4"/>
    <s v="UNC P/R - Regular"/>
    <s v="UNC P/R - Regular"/>
    <s v="572"/>
    <s v="UNSG Gas Engineering"/>
    <x v="0"/>
    <n v="47.33"/>
    <s v="032"/>
  </r>
  <r>
    <s v="AUG-25"/>
    <x v="0"/>
    <s v="50000"/>
    <x v="4"/>
    <s v="UNC P/R - Regular"/>
    <s v="UNC P/R - Regular"/>
    <s v="557"/>
    <s v="UNSG Flagstaff Gas Const"/>
    <x v="0"/>
    <n v="48.73"/>
    <s v="032"/>
  </r>
  <r>
    <s v="NOV-25"/>
    <x v="0"/>
    <s v="50000"/>
    <x v="4"/>
    <s v="UNC P/R - Regular"/>
    <s v="UNC P/R - Regular"/>
    <s v="557"/>
    <s v="UNSG Flagstaff Gas Const"/>
    <x v="0"/>
    <n v="48.73"/>
    <s v="032"/>
  </r>
  <r>
    <s v="OCT-25"/>
    <x v="0"/>
    <s v="50000"/>
    <x v="4"/>
    <s v="UNC P/R - Regular"/>
    <s v="UNC P/R - Regular"/>
    <s v="557"/>
    <s v="UNSG Flagstaff Gas Const"/>
    <x v="0"/>
    <n v="48.73"/>
    <s v="032"/>
  </r>
  <r>
    <s v="SEP-25"/>
    <x v="0"/>
    <s v="50000"/>
    <x v="4"/>
    <s v="UNC P/R - Regular"/>
    <s v="UNC P/R - Regular"/>
    <s v="557"/>
    <s v="UNSG Flagstaff Gas Const"/>
    <x v="0"/>
    <n v="48.73"/>
    <s v="032"/>
  </r>
  <r>
    <s v="SEP-25"/>
    <x v="0"/>
    <s v="50000"/>
    <x v="4"/>
    <s v="UNC P/R - Regular"/>
    <s v="UNC P/R - Regular"/>
    <s v="555"/>
    <s v="UNSG Show Low Gas Ops Mgmt"/>
    <x v="0"/>
    <n v="131.37"/>
    <s v="032"/>
  </r>
  <r>
    <s v="AUG-25"/>
    <x v="0"/>
    <s v="50000"/>
    <x v="4"/>
    <s v="UNC P/R - Regular"/>
    <s v="UNC P/R - Regular"/>
    <s v="550"/>
    <s v="UNSG Arizona Gas Admin"/>
    <x v="0"/>
    <n v="909.55"/>
    <s v="032"/>
  </r>
  <r>
    <s v="DEC-25"/>
    <x v="0"/>
    <s v="50000"/>
    <x v="4"/>
    <s v="UNC P/R - Regular"/>
    <s v="UNC P/R - Regular"/>
    <s v="550"/>
    <s v="UNSG Arizona Gas Admin"/>
    <x v="0"/>
    <n v="447.69"/>
    <s v="032"/>
  </r>
  <r>
    <s v="JUL-25"/>
    <x v="0"/>
    <s v="50000"/>
    <x v="4"/>
    <s v="UNC P/R - Regular"/>
    <s v="UNC P/R - Regular"/>
    <s v="550"/>
    <s v="UNSG Arizona Gas Admin"/>
    <x v="0"/>
    <n v="547.14"/>
    <s v="032"/>
  </r>
  <r>
    <s v="NOV-25"/>
    <x v="0"/>
    <s v="50000"/>
    <x v="4"/>
    <s v="UNC P/R - Regular"/>
    <s v="UNC P/R - Regular"/>
    <s v="550"/>
    <s v="UNSG Arizona Gas Admin"/>
    <x v="0"/>
    <n v="511.64"/>
    <s v="032"/>
  </r>
  <r>
    <s v="OCT-25"/>
    <x v="0"/>
    <s v="50000"/>
    <x v="4"/>
    <s v="UNC P/R - Regular"/>
    <s v="UNC P/R - Regular"/>
    <s v="550"/>
    <s v="UNSG Arizona Gas Admin"/>
    <x v="0"/>
    <n v="426.37"/>
    <s v="032"/>
  </r>
  <r>
    <s v="SEP-25"/>
    <x v="0"/>
    <s v="50000"/>
    <x v="4"/>
    <s v="UNC P/R - Regular"/>
    <s v="UNC P/R - Regular"/>
    <s v="550"/>
    <s v="UNSG Arizona Gas Admin"/>
    <x v="0"/>
    <n v="383.73"/>
    <s v="032"/>
  </r>
  <r>
    <s v="AUG-25"/>
    <x v="0"/>
    <s v="50000"/>
    <x v="4"/>
    <s v="UNC P/R - Regular"/>
    <s v="UNC P/R - Regular"/>
    <s v="528"/>
    <s v="UNSE Santa Cruz Electric Eng"/>
    <x v="0"/>
    <n v="1586.54"/>
    <s v="033"/>
  </r>
  <r>
    <s v="AUG-25"/>
    <x v="0"/>
    <s v="50000"/>
    <x v="4"/>
    <m/>
    <s v="UNC P/R - Regular"/>
    <s v="528"/>
    <s v="UNSE Santa Cruz Electric Eng"/>
    <x v="0"/>
    <n v="-1578.61"/>
    <s v="033"/>
  </r>
  <r>
    <s v="DEC-25"/>
    <x v="0"/>
    <s v="50000"/>
    <x v="4"/>
    <s v="UNC P/R - Regular"/>
    <s v="UNC P/R - Regular"/>
    <s v="528"/>
    <s v="UNSE Santa Cruz Electric Eng"/>
    <x v="0"/>
    <n v="317.31"/>
    <s v="033"/>
  </r>
  <r>
    <s v="DEC-25"/>
    <x v="0"/>
    <s v="50000"/>
    <x v="4"/>
    <m/>
    <s v="UNC P/R - Regular"/>
    <s v="528"/>
    <s v="UNSE Santa Cruz Electric Eng"/>
    <x v="0"/>
    <n v="-315.72000000000003"/>
    <s v="033"/>
  </r>
  <r>
    <s v="JUL-25"/>
    <x v="0"/>
    <s v="50000"/>
    <x v="4"/>
    <s v="UNC P/R - Regular"/>
    <s v="UNC P/R - Regular"/>
    <s v="528"/>
    <s v="UNSE Santa Cruz Electric Eng"/>
    <x v="0"/>
    <n v="687.5"/>
    <s v="033"/>
  </r>
  <r>
    <s v="JUL-25"/>
    <x v="0"/>
    <s v="50000"/>
    <x v="4"/>
    <m/>
    <s v="UNC P/R - Regular"/>
    <s v="528"/>
    <s v="UNSE Santa Cruz Electric Eng"/>
    <x v="0"/>
    <n v="-684.07"/>
    <s v="033"/>
  </r>
  <r>
    <s v="NOV-25"/>
    <x v="0"/>
    <s v="50000"/>
    <x v="4"/>
    <s v="UNC P/R - Regular"/>
    <s v="UNC P/R - Regular"/>
    <s v="528"/>
    <s v="UNSE Santa Cruz Electric Eng"/>
    <x v="0"/>
    <n v="264.41000000000003"/>
    <s v="033"/>
  </r>
  <r>
    <s v="NOV-25"/>
    <x v="0"/>
    <s v="50000"/>
    <x v="4"/>
    <m/>
    <s v="UNC P/R - Regular"/>
    <s v="528"/>
    <s v="UNSE Santa Cruz Electric Eng"/>
    <x v="0"/>
    <n v="-263.08"/>
    <s v="033"/>
  </r>
  <r>
    <s v="OCT-25"/>
    <x v="0"/>
    <s v="50000"/>
    <x v="4"/>
    <s v="UNC P/R - Regular"/>
    <s v="UNC P/R - Regular"/>
    <s v="528"/>
    <s v="UNSE Santa Cruz Electric Eng"/>
    <x v="0"/>
    <n v="158.63999999999999"/>
    <s v="033"/>
  </r>
  <r>
    <s v="OCT-25"/>
    <x v="0"/>
    <s v="50000"/>
    <x v="4"/>
    <m/>
    <s v="UNC P/R - Regular"/>
    <s v="528"/>
    <s v="UNSE Santa Cruz Electric Eng"/>
    <x v="0"/>
    <n v="-157.85"/>
    <s v="033"/>
  </r>
  <r>
    <s v="SEP-25"/>
    <x v="0"/>
    <s v="50000"/>
    <x v="4"/>
    <s v="UNC P/R - Regular"/>
    <s v="UNC P/R - Regular"/>
    <s v="528"/>
    <s v="UNSE Santa Cruz Electric Eng"/>
    <x v="0"/>
    <n v="158.65"/>
    <s v="033"/>
  </r>
  <r>
    <s v="SEP-25"/>
    <x v="0"/>
    <s v="50000"/>
    <x v="4"/>
    <m/>
    <s v="UNC P/R - Regular"/>
    <s v="528"/>
    <s v="UNSE Santa Cruz Electric Eng"/>
    <x v="0"/>
    <n v="-157.86000000000001"/>
    <s v="033"/>
  </r>
  <r>
    <s v="AUG-25"/>
    <x v="0"/>
    <s v="50000"/>
    <x v="4"/>
    <s v="UNC P/R - Regular"/>
    <s v="UNC P/R - Regular"/>
    <s v="525"/>
    <s v="UNSE Moh Elect Cust Service"/>
    <x v="0"/>
    <n v="43.29"/>
    <s v="033"/>
  </r>
  <r>
    <s v="SEP-25"/>
    <x v="0"/>
    <s v="50000"/>
    <x v="4"/>
    <s v="UNC P/R - Regular"/>
    <s v="UNC P/R - Regular"/>
    <s v="525"/>
    <s v="UNSE Moh Elect Cust Service"/>
    <x v="0"/>
    <n v="86.58"/>
    <s v="033"/>
  </r>
  <r>
    <s v="AUG-25"/>
    <x v="0"/>
    <s v="50000"/>
    <x v="4"/>
    <s v="UNC P/R - Regular"/>
    <s v="UNC P/R - Regular"/>
    <s v="515"/>
    <s v="UNSE Kingman Electric Eng"/>
    <x v="0"/>
    <n v="817.14"/>
    <s v="033"/>
  </r>
  <r>
    <s v="AUG-25"/>
    <x v="0"/>
    <s v="50000"/>
    <x v="4"/>
    <m/>
    <s v="UNC P/R - Regular"/>
    <s v="515"/>
    <s v="UNSE Kingman Electric Eng"/>
    <x v="0"/>
    <n v="-813.28"/>
    <s v="033"/>
  </r>
  <r>
    <s v="DEC-25"/>
    <x v="0"/>
    <s v="50000"/>
    <x v="4"/>
    <s v="UNC P/R - Regular"/>
    <s v="UNC P/R - Regular"/>
    <s v="515"/>
    <s v="UNSE Kingman Electric Eng"/>
    <x v="0"/>
    <n v="28.56"/>
    <s v="033"/>
  </r>
  <r>
    <s v="DEC-25"/>
    <x v="0"/>
    <s v="50000"/>
    <x v="4"/>
    <m/>
    <s v="UNC P/R - Regular"/>
    <s v="515"/>
    <s v="UNSE Kingman Electric Eng"/>
    <x v="0"/>
    <n v="-28.41"/>
    <s v="033"/>
  </r>
  <r>
    <s v="JUL-25"/>
    <x v="0"/>
    <s v="50000"/>
    <x v="4"/>
    <s v="UNC P/R - Regular"/>
    <s v="UNC P/R - Regular"/>
    <s v="515"/>
    <s v="UNSE Kingman Electric Eng"/>
    <x v="0"/>
    <n v="257.04000000000002"/>
    <s v="033"/>
  </r>
  <r>
    <s v="JUL-25"/>
    <x v="0"/>
    <s v="50000"/>
    <x v="4"/>
    <m/>
    <s v="UNC P/R - Regular"/>
    <s v="515"/>
    <s v="UNSE Kingman Electric Eng"/>
    <x v="0"/>
    <n v="-255.75"/>
    <s v="033"/>
  </r>
  <r>
    <s v="NOV-25"/>
    <x v="0"/>
    <s v="50000"/>
    <x v="4"/>
    <s v="UNC P/R - Regular"/>
    <s v="UNC P/R - Regular"/>
    <s v="515"/>
    <s v="UNSE Kingman Electric Eng"/>
    <x v="0"/>
    <n v="403.13"/>
    <s v="033"/>
  </r>
  <r>
    <s v="NOV-25"/>
    <x v="0"/>
    <s v="50000"/>
    <x v="4"/>
    <m/>
    <s v="UNC P/R - Regular"/>
    <s v="515"/>
    <s v="UNSE Kingman Electric Eng"/>
    <x v="0"/>
    <n v="-401.61"/>
    <s v="033"/>
  </r>
  <r>
    <s v="OCT-25"/>
    <x v="0"/>
    <s v="50000"/>
    <x v="4"/>
    <s v="UNC P/R - Regular"/>
    <s v="UNC P/R - Regular"/>
    <s v="515"/>
    <s v="UNSE Kingman Electric Eng"/>
    <x v="0"/>
    <n v="349.62"/>
    <s v="033"/>
  </r>
  <r>
    <s v="OCT-25"/>
    <x v="0"/>
    <s v="50000"/>
    <x v="4"/>
    <m/>
    <s v="UNC P/R - Regular"/>
    <s v="515"/>
    <s v="UNSE Kingman Electric Eng"/>
    <x v="0"/>
    <n v="-348.3"/>
    <s v="033"/>
  </r>
  <r>
    <s v="SEP-25"/>
    <x v="0"/>
    <s v="50000"/>
    <x v="4"/>
    <s v="UNC P/R - Regular"/>
    <s v="UNC P/R - Regular"/>
    <s v="515"/>
    <s v="UNSE Kingman Electric Eng"/>
    <x v="0"/>
    <n v="4460.38"/>
    <s v="033"/>
  </r>
  <r>
    <s v="SEP-25"/>
    <x v="0"/>
    <s v="50000"/>
    <x v="4"/>
    <m/>
    <s v="UNC P/R - Regular"/>
    <s v="515"/>
    <s v="UNSE Kingman Electric Eng"/>
    <x v="0"/>
    <n v="-4443.03"/>
    <s v="033"/>
  </r>
  <r>
    <s v="DEC-25"/>
    <x v="0"/>
    <s v="50000"/>
    <x v="4"/>
    <s v="UNC P/R - Regular"/>
    <s v="UNC P/R - Regular"/>
    <s v="512"/>
    <s v="UNSE Mohave Elec Admin"/>
    <x v="0"/>
    <n v="58.03"/>
    <s v="033"/>
  </r>
  <r>
    <s v="JUL-25"/>
    <x v="0"/>
    <s v="50000"/>
    <x v="4"/>
    <s v="UNC P/R - Regular"/>
    <s v="UNC P/R - Regular"/>
    <s v="512"/>
    <s v="UNSE Mohave Elec Admin"/>
    <x v="0"/>
    <n v="41.35"/>
    <s v="033"/>
  </r>
  <r>
    <s v="JUL-25"/>
    <x v="0"/>
    <s v="50000"/>
    <x v="4"/>
    <m/>
    <s v="UNC P/R - Regular"/>
    <s v="512"/>
    <s v="UNSE Mohave Elec Admin"/>
    <x v="0"/>
    <n v="-41.14"/>
    <s v="033"/>
  </r>
  <r>
    <s v="NOV-25"/>
    <x v="0"/>
    <s v="50000"/>
    <x v="4"/>
    <s v="UNC P/R - Regular"/>
    <s v="UNC P/R - Regular"/>
    <s v="512"/>
    <s v="UNSE Mohave Elec Admin"/>
    <x v="0"/>
    <n v="406.18"/>
    <s v="033"/>
  </r>
  <r>
    <s v="OCT-25"/>
    <x v="0"/>
    <s v="50000"/>
    <x v="4"/>
    <s v="UNC P/R - Regular"/>
    <s v="UNC P/R - Regular"/>
    <s v="512"/>
    <s v="UNSE Mohave Elec Admin"/>
    <x v="0"/>
    <n v="986.44"/>
    <s v="033"/>
  </r>
  <r>
    <s v="SEP-25"/>
    <x v="0"/>
    <s v="50000"/>
    <x v="4"/>
    <s v="UNC P/R - Regular"/>
    <s v="UNC P/R - Regular"/>
    <s v="512"/>
    <s v="UNSE Mohave Elec Admin"/>
    <x v="0"/>
    <n v="435.2"/>
    <s v="033"/>
  </r>
  <r>
    <s v="AUG-25"/>
    <x v="0"/>
    <s v="50000"/>
    <x v="4"/>
    <s v="UNC P/R - Regular"/>
    <s v="UNC P/R - Regular"/>
    <s v="502"/>
    <s v="ER Environmental"/>
    <x v="0"/>
    <n v="381.29"/>
    <s v="002"/>
  </r>
  <r>
    <s v="JUL-25"/>
    <x v="0"/>
    <s v="50000"/>
    <x v="4"/>
    <s v="UNC P/R - Regular"/>
    <s v="UNC P/R - Regular"/>
    <s v="502"/>
    <s v="ER Environmental"/>
    <x v="0"/>
    <n v="1154.54"/>
    <s v="002"/>
  </r>
  <r>
    <s v="OCT-25"/>
    <x v="0"/>
    <s v="50000"/>
    <x v="4"/>
    <s v="UNC P/R - Regular"/>
    <s v="UNC P/R - Regular"/>
    <s v="502"/>
    <s v="ER Environmental"/>
    <x v="0"/>
    <n v="69.33"/>
    <s v="002"/>
  </r>
  <r>
    <s v="SEP-25"/>
    <x v="0"/>
    <s v="50000"/>
    <x v="4"/>
    <s v="UNC P/R - Regular"/>
    <s v="UNC P/R - Regular"/>
    <s v="502"/>
    <s v="ER Environmental"/>
    <x v="0"/>
    <n v="415.95"/>
    <s v="002"/>
  </r>
  <r>
    <s v="AUG-25"/>
    <x v="0"/>
    <s v="50000"/>
    <x v="4"/>
    <s v="UNC P/R - Regular"/>
    <s v="UNC P/R - Regular"/>
    <s v="501"/>
    <s v="ER Support Services"/>
    <x v="0"/>
    <n v="20640.689999999999"/>
    <s v="002"/>
  </r>
  <r>
    <s v="DEC-25"/>
    <x v="0"/>
    <s v="50000"/>
    <x v="4"/>
    <s v="UNC P/R - Regular"/>
    <s v="UNC P/R - Regular"/>
    <s v="501"/>
    <s v="ER Support Services"/>
    <x v="0"/>
    <n v="15385.46"/>
    <s v="002"/>
  </r>
  <r>
    <s v="JUL-25"/>
    <x v="0"/>
    <s v="50000"/>
    <x v="4"/>
    <s v="UNC P/R - Regular"/>
    <s v="UNC P/R - Regular"/>
    <s v="501"/>
    <s v="ER Support Services"/>
    <x v="0"/>
    <n v="20120.73"/>
    <s v="002"/>
  </r>
  <r>
    <s v="NOV-25"/>
    <x v="0"/>
    <s v="50000"/>
    <x v="4"/>
    <s v="UNC P/R - Regular"/>
    <s v="UNC P/R - Regular"/>
    <s v="501"/>
    <s v="ER Support Services"/>
    <x v="0"/>
    <n v="18561.919999999998"/>
    <s v="002"/>
  </r>
  <r>
    <s v="OCT-25"/>
    <x v="0"/>
    <s v="50000"/>
    <x v="4"/>
    <s v="UNC P/R - Regular"/>
    <s v="UNC P/R - Regular"/>
    <s v="501"/>
    <s v="ER Support Services"/>
    <x v="0"/>
    <n v="29844.58"/>
    <s v="002"/>
  </r>
  <r>
    <s v="SEP-25"/>
    <x v="0"/>
    <s v="50000"/>
    <x v="4"/>
    <s v="UNC P/R - Regular"/>
    <s v="UNC P/R - Regular"/>
    <s v="501"/>
    <s v="ER Support Services"/>
    <x v="0"/>
    <n v="17929.41"/>
    <s v="002"/>
  </r>
  <r>
    <s v="AUG-25"/>
    <x v="0"/>
    <s v="50000"/>
    <x v="4"/>
    <s v="UNC P/R - Regular"/>
    <s v="UNC P/R - Regular"/>
    <s v="467"/>
    <s v="ER Ops Excellence and Reliability"/>
    <x v="0"/>
    <n v="46323.05"/>
    <s v="002"/>
  </r>
  <r>
    <s v="DEC-25"/>
    <x v="0"/>
    <s v="50000"/>
    <x v="4"/>
    <s v="UNC P/R - Regular"/>
    <s v="UNC P/R - Regular"/>
    <s v="467"/>
    <s v="ER Ops Excellence and Reliability"/>
    <x v="0"/>
    <n v="39615.11"/>
    <s v="002"/>
  </r>
  <r>
    <s v="JUL-25"/>
    <x v="0"/>
    <s v="50000"/>
    <x v="4"/>
    <s v="UNC P/R - Regular"/>
    <s v="UNC P/R - Regular"/>
    <s v="467"/>
    <s v="ER Ops Excellence and Reliability"/>
    <x v="0"/>
    <n v="39462.94"/>
    <s v="002"/>
  </r>
  <r>
    <s v="NOV-25"/>
    <x v="0"/>
    <s v="50000"/>
    <x v="4"/>
    <s v="UNC P/R - Regular"/>
    <s v="UNC P/R - Regular"/>
    <s v="467"/>
    <s v="ER Ops Excellence and Reliability"/>
    <x v="0"/>
    <n v="45507.31"/>
    <s v="002"/>
  </r>
  <r>
    <s v="OCT-25"/>
    <x v="0"/>
    <s v="50000"/>
    <x v="4"/>
    <s v="UNC P/R - Regular"/>
    <s v="UNC P/R - Regular"/>
    <s v="467"/>
    <s v="ER Ops Excellence and Reliability"/>
    <x v="0"/>
    <n v="67136.38"/>
    <s v="002"/>
  </r>
  <r>
    <s v="OCT-25"/>
    <x v="0"/>
    <s v="50000"/>
    <x v="4"/>
    <m/>
    <s v="UNC P/R - Regular"/>
    <s v="467"/>
    <s v="ER Ops Excellence and Reliability"/>
    <x v="0"/>
    <n v="-1054.04"/>
    <s v="002"/>
  </r>
  <r>
    <s v="SEP-25"/>
    <x v="0"/>
    <s v="50000"/>
    <x v="4"/>
    <s v="UNC P/R - Regular"/>
    <s v="UNC P/R - Regular"/>
    <s v="467"/>
    <s v="ER Ops Excellence and Reliability"/>
    <x v="0"/>
    <n v="46497.36"/>
    <s v="002"/>
  </r>
  <r>
    <s v="SEP-25"/>
    <x v="0"/>
    <s v="50000"/>
    <x v="4"/>
    <m/>
    <s v="UNC P/R - Regular"/>
    <s v="467"/>
    <s v="ER Ops Excellence and Reliability"/>
    <x v="0"/>
    <n v="-1475.67"/>
    <s v="002"/>
  </r>
  <r>
    <s v="AUG-25"/>
    <x v="0"/>
    <s v="50000"/>
    <x v="4"/>
    <m/>
    <s v="UNC P/R - Regular"/>
    <s v="466"/>
    <s v="TEP Gila River Plant"/>
    <x v="0"/>
    <n v="23.67"/>
    <s v="002"/>
  </r>
  <r>
    <s v="DEC-25"/>
    <x v="0"/>
    <s v="50000"/>
    <x v="4"/>
    <s v="UNC P/R - Regular"/>
    <s v="UNC P/R - Regular"/>
    <s v="466"/>
    <s v="TEP Gila River Plant"/>
    <x v="0"/>
    <n v="1490.38"/>
    <s v="002"/>
  </r>
  <r>
    <s v="DEC-25"/>
    <x v="0"/>
    <s v="50000"/>
    <x v="4"/>
    <m/>
    <s v="UNC P/R - Regular"/>
    <s v="466"/>
    <s v="TEP Gila River Plant"/>
    <x v="0"/>
    <n v="52.19"/>
    <s v="002"/>
  </r>
  <r>
    <s v="JUL-25"/>
    <x v="0"/>
    <s v="50000"/>
    <x v="4"/>
    <s v="UNC P/R - Regular"/>
    <s v="UNC P/R - Regular"/>
    <s v="466"/>
    <s v="TEP Gila River Plant"/>
    <x v="0"/>
    <n v="5946.92"/>
    <s v="002"/>
  </r>
  <r>
    <s v="JUL-25"/>
    <x v="0"/>
    <s v="50000"/>
    <x v="4"/>
    <m/>
    <s v="UNC P/R - Regular"/>
    <s v="466"/>
    <s v="TEP Gila River Plant"/>
    <x v="0"/>
    <n v="-1433.53"/>
    <s v="002"/>
  </r>
  <r>
    <s v="NOV-25"/>
    <x v="0"/>
    <s v="50000"/>
    <x v="4"/>
    <m/>
    <s v="UNC P/R - Regular"/>
    <s v="466"/>
    <s v="TEP Gila River Plant"/>
    <x v="0"/>
    <n v="135.57"/>
    <s v="002"/>
  </r>
  <r>
    <s v="OCT-25"/>
    <x v="0"/>
    <s v="50000"/>
    <x v="4"/>
    <m/>
    <s v="UNC P/R - Regular"/>
    <s v="466"/>
    <s v="TEP Gila River Plant"/>
    <x v="0"/>
    <n v="47.37"/>
    <s v="002"/>
  </r>
  <r>
    <s v="SEP-25"/>
    <x v="0"/>
    <s v="50000"/>
    <x v="4"/>
    <m/>
    <s v="UNC P/R - Regular"/>
    <s v="466"/>
    <s v="TEP Gila River Plant"/>
    <x v="0"/>
    <n v="41.46"/>
    <s v="002"/>
  </r>
  <r>
    <s v="AUG-25"/>
    <x v="0"/>
    <s v="50000"/>
    <x v="4"/>
    <s v="UNC P/R - Regular"/>
    <s v="UNC P/R - Regular"/>
    <s v="465"/>
    <s v="Energy Programs - Renewables"/>
    <x v="0"/>
    <n v="34178.58"/>
    <s v="002"/>
  </r>
  <r>
    <s v="DEC-25"/>
    <x v="0"/>
    <s v="50000"/>
    <x v="4"/>
    <s v="UNC P/R - Regular"/>
    <s v="UNC P/R - Regular"/>
    <s v="465"/>
    <s v="Energy Programs - Renewables"/>
    <x v="0"/>
    <n v="30978.17"/>
    <s v="002"/>
  </r>
  <r>
    <s v="JUL-25"/>
    <x v="0"/>
    <s v="50000"/>
    <x v="4"/>
    <s v="UNC P/R - Regular"/>
    <s v="UNC P/R - Regular"/>
    <s v="465"/>
    <s v="Energy Programs - Renewables"/>
    <x v="0"/>
    <n v="33917.46"/>
    <s v="002"/>
  </r>
  <r>
    <s v="NOV-25"/>
    <x v="0"/>
    <s v="50000"/>
    <x v="4"/>
    <s v="UNC P/R - Regular"/>
    <s v="UNC P/R - Regular"/>
    <s v="465"/>
    <s v="Energy Programs - Renewables"/>
    <x v="0"/>
    <n v="30883.73"/>
    <s v="002"/>
  </r>
  <r>
    <s v="OCT-25"/>
    <x v="0"/>
    <s v="50000"/>
    <x v="4"/>
    <s v="UNC P/R - Regular"/>
    <s v="UNC P/R - Regular"/>
    <s v="465"/>
    <s v="Energy Programs - Renewables"/>
    <x v="0"/>
    <n v="41989.88"/>
    <s v="002"/>
  </r>
  <r>
    <s v="SEP-25"/>
    <x v="0"/>
    <s v="50000"/>
    <x v="4"/>
    <s v="UNC P/R - Regular"/>
    <s v="UNC P/R - Regular"/>
    <s v="465"/>
    <s v="Energy Programs - Renewables"/>
    <x v="0"/>
    <n v="35481.870000000003"/>
    <s v="002"/>
  </r>
  <r>
    <s v="OCT-25"/>
    <x v="0"/>
    <s v="50000"/>
    <x v="4"/>
    <s v="UNC P/R - Regular"/>
    <s v="UNC P/R - Regular"/>
    <s v="433"/>
    <s v="ER Solar PV"/>
    <x v="0"/>
    <n v="68.709999999999994"/>
    <s v="002"/>
  </r>
  <r>
    <s v="OCT-25"/>
    <x v="0"/>
    <s v="50000"/>
    <x v="4"/>
    <m/>
    <s v="UNC P/R - Regular"/>
    <s v="433"/>
    <s v="ER Solar PV"/>
    <x v="0"/>
    <n v="-68.47"/>
    <s v="002"/>
  </r>
  <r>
    <s v="AUG-25"/>
    <x v="0"/>
    <s v="50000"/>
    <x v="4"/>
    <s v="UNC P/R - Regular"/>
    <s v="UNC P/R - Regular"/>
    <s v="414"/>
    <s v="TPP Admin"/>
    <x v="0"/>
    <n v="3980.77"/>
    <s v="002"/>
  </r>
  <r>
    <s v="NOV-25"/>
    <x v="0"/>
    <s v="50000"/>
    <x v="4"/>
    <s v="UNC P/R - Regular"/>
    <s v="UNC P/R - Regular"/>
    <s v="414"/>
    <s v="TPP Admin"/>
    <x v="0"/>
    <n v="33.340000000000003"/>
    <s v="002"/>
  </r>
  <r>
    <s v="OCT-25"/>
    <x v="0"/>
    <s v="50000"/>
    <x v="4"/>
    <s v="UNC P/R - Regular"/>
    <s v="UNC P/R - Regular"/>
    <s v="414"/>
    <s v="TPP Admin"/>
    <x v="0"/>
    <n v="437.18"/>
    <s v="002"/>
  </r>
  <r>
    <s v="SEP-25"/>
    <x v="0"/>
    <s v="50000"/>
    <x v="4"/>
    <s v="UNC P/R - Regular"/>
    <s v="UNC P/R - Regular"/>
    <s v="414"/>
    <s v="TPP Admin"/>
    <x v="0"/>
    <n v="2762.85"/>
    <s v="002"/>
  </r>
  <r>
    <s v="AUG-25"/>
    <x v="0"/>
    <s v="50000"/>
    <x v="4"/>
    <s v="UNC P/R - Regular"/>
    <s v="UNC P/R - Regular"/>
    <s v="400"/>
    <s v="Capital Resources"/>
    <x v="0"/>
    <n v="41343.449999999997"/>
    <s v="002"/>
  </r>
  <r>
    <s v="DEC-25"/>
    <x v="0"/>
    <s v="50000"/>
    <x v="4"/>
    <s v="UNC P/R - Regular"/>
    <s v="UNC P/R - Regular"/>
    <s v="400"/>
    <s v="Capital Resources"/>
    <x v="0"/>
    <n v="30819.439999999999"/>
    <s v="002"/>
  </r>
  <r>
    <s v="JUL-25"/>
    <x v="0"/>
    <s v="50000"/>
    <x v="4"/>
    <s v="UNC P/R - Regular"/>
    <s v="UNC P/R - Regular"/>
    <s v="400"/>
    <s v="Capital Resources"/>
    <x v="0"/>
    <n v="43026.37"/>
    <s v="002"/>
  </r>
  <r>
    <s v="NOV-25"/>
    <x v="0"/>
    <s v="50000"/>
    <x v="4"/>
    <s v="UNC P/R - Regular"/>
    <s v="UNC P/R - Regular"/>
    <s v="400"/>
    <s v="Capital Resources"/>
    <x v="0"/>
    <n v="35333.06"/>
    <s v="002"/>
  </r>
  <r>
    <s v="OCT-25"/>
    <x v="0"/>
    <s v="50000"/>
    <x v="4"/>
    <s v="UNC P/R - Regular"/>
    <s v="UNC P/R - Regular"/>
    <s v="400"/>
    <s v="Capital Resources"/>
    <x v="0"/>
    <n v="54128.61"/>
    <s v="002"/>
  </r>
  <r>
    <s v="SEP-25"/>
    <x v="0"/>
    <s v="50000"/>
    <x v="4"/>
    <s v="UNC P/R - Regular"/>
    <s v="UNC P/R - Regular"/>
    <s v="400"/>
    <s v="Capital Resources"/>
    <x v="0"/>
    <n v="32050.51"/>
    <s v="002"/>
  </r>
  <r>
    <s v="AUG-25"/>
    <x v="0"/>
    <s v="50000"/>
    <x v="4"/>
    <s v="UNC P/R - Regular"/>
    <s v="UNC P/R - Regular"/>
    <s v="390"/>
    <s v="Energy Programs - Tech"/>
    <x v="0"/>
    <n v="29655.759999999998"/>
    <s v="002"/>
  </r>
  <r>
    <s v="DEC-25"/>
    <x v="0"/>
    <s v="50000"/>
    <x v="4"/>
    <s v="UNC P/R - Regular"/>
    <s v="UNC P/R - Regular"/>
    <s v="390"/>
    <s v="Energy Programs - Tech"/>
    <x v="0"/>
    <n v="26801.51"/>
    <m/>
  </r>
  <r>
    <s v="JUL-25"/>
    <x v="0"/>
    <s v="50000"/>
    <x v="4"/>
    <s v="UNC P/R - Regular"/>
    <s v="UNC P/R - Regular"/>
    <s v="390"/>
    <s v="Energy Programs - Tech"/>
    <x v="0"/>
    <n v="25095.79"/>
    <s v="002"/>
  </r>
  <r>
    <s v="NOV-25"/>
    <x v="0"/>
    <s v="50000"/>
    <x v="4"/>
    <s v="UNC P/R - Regular"/>
    <s v="UNC P/R - Regular"/>
    <s v="390"/>
    <s v="Energy Programs - Tech"/>
    <x v="0"/>
    <n v="31458.28"/>
    <s v="002"/>
  </r>
  <r>
    <s v="OCT-25"/>
    <x v="0"/>
    <s v="50000"/>
    <x v="4"/>
    <s v="UNC P/R - Regular"/>
    <s v="UNC P/R - Regular"/>
    <s v="390"/>
    <s v="Energy Programs - Tech"/>
    <x v="0"/>
    <n v="40174.5"/>
    <s v="002"/>
  </r>
  <r>
    <s v="SEP-25"/>
    <x v="0"/>
    <s v="50000"/>
    <x v="4"/>
    <s v="UNC P/R - Regular"/>
    <s v="UNC P/R - Regular"/>
    <s v="390"/>
    <s v="Energy Programs - Tech"/>
    <x v="0"/>
    <n v="27117.09"/>
    <s v="002"/>
  </r>
  <r>
    <s v="AUG-25"/>
    <x v="0"/>
    <s v="50000"/>
    <x v="4"/>
    <s v="UNC P/R - Regular"/>
    <s v="UNC P/R - Regular"/>
    <s v="388"/>
    <s v="T&amp;D Operations Applications"/>
    <x v="0"/>
    <n v="15888.25"/>
    <s v="002"/>
  </r>
  <r>
    <s v="AUG-25"/>
    <x v="0"/>
    <s v="50000"/>
    <x v="4"/>
    <m/>
    <s v="UNC P/R - Regular"/>
    <s v="388"/>
    <s v="T&amp;D Operations Applications"/>
    <x v="0"/>
    <n v="-11631.93"/>
    <s v="002"/>
  </r>
  <r>
    <s v="DEC-25"/>
    <x v="0"/>
    <s v="50000"/>
    <x v="4"/>
    <s v="UNC P/R - Regular"/>
    <s v="UNC P/R - Regular"/>
    <s v="388"/>
    <s v="T&amp;D Operations Applications"/>
    <x v="0"/>
    <n v="21460.37"/>
    <s v="002"/>
  </r>
  <r>
    <s v="DEC-25"/>
    <x v="0"/>
    <s v="50000"/>
    <x v="4"/>
    <m/>
    <s v="UNC P/R - Regular"/>
    <s v="388"/>
    <s v="T&amp;D Operations Applications"/>
    <x v="0"/>
    <n v="-11914.67"/>
    <s v="002"/>
  </r>
  <r>
    <s v="JUL-25"/>
    <x v="0"/>
    <s v="50000"/>
    <x v="4"/>
    <s v="UNC P/R - Regular"/>
    <s v="UNC P/R - Regular"/>
    <s v="388"/>
    <s v="T&amp;D Operations Applications"/>
    <x v="0"/>
    <n v="18406.79"/>
    <s v="002"/>
  </r>
  <r>
    <s v="JUL-25"/>
    <x v="0"/>
    <s v="50000"/>
    <x v="4"/>
    <m/>
    <s v="UNC P/R - Regular"/>
    <s v="388"/>
    <s v="T&amp;D Operations Applications"/>
    <x v="0"/>
    <n v="-12853.86"/>
    <s v="002"/>
  </r>
  <r>
    <s v="NOV-25"/>
    <x v="0"/>
    <s v="50000"/>
    <x v="4"/>
    <s v="UNC P/R - Regular"/>
    <s v="UNC P/R - Regular"/>
    <s v="388"/>
    <s v="T&amp;D Operations Applications"/>
    <x v="0"/>
    <n v="20254.45"/>
    <s v="002"/>
  </r>
  <r>
    <s v="NOV-25"/>
    <x v="0"/>
    <s v="50000"/>
    <x v="4"/>
    <m/>
    <s v="UNC P/R - Regular"/>
    <s v="388"/>
    <s v="T&amp;D Operations Applications"/>
    <x v="0"/>
    <n v="-12870.56"/>
    <s v="002"/>
  </r>
  <r>
    <s v="OCT-25"/>
    <x v="0"/>
    <s v="50000"/>
    <x v="4"/>
    <s v="UNC P/R - Regular"/>
    <s v="UNC P/R - Regular"/>
    <s v="388"/>
    <s v="T&amp;D Operations Applications"/>
    <x v="0"/>
    <n v="30130.240000000002"/>
    <s v="002"/>
  </r>
  <r>
    <s v="OCT-25"/>
    <x v="0"/>
    <s v="50000"/>
    <x v="4"/>
    <m/>
    <s v="UNC P/R - Regular"/>
    <s v="388"/>
    <s v="T&amp;D Operations Applications"/>
    <x v="0"/>
    <n v="-18323.27"/>
    <s v="002"/>
  </r>
  <r>
    <s v="SEP-25"/>
    <x v="0"/>
    <s v="50000"/>
    <x v="4"/>
    <s v="UNC P/R - Regular"/>
    <s v="UNC P/R - Regular"/>
    <s v="388"/>
    <s v="T&amp;D Operations Applications"/>
    <x v="0"/>
    <n v="15329.17"/>
    <s v="002"/>
  </r>
  <r>
    <s v="SEP-25"/>
    <x v="0"/>
    <s v="50000"/>
    <x v="4"/>
    <m/>
    <s v="UNC P/R - Regular"/>
    <s v="388"/>
    <s v="T&amp;D Operations Applications"/>
    <x v="0"/>
    <n v="-9965.57"/>
    <s v="002"/>
  </r>
  <r>
    <s v="AUG-25"/>
    <x v="0"/>
    <s v="50000"/>
    <x v="4"/>
    <s v="UNC P/R - Regular"/>
    <s v="UNC P/R - Regular"/>
    <s v="387"/>
    <s v="Commercial Account Services"/>
    <x v="0"/>
    <n v="61918.76"/>
    <s v="002"/>
  </r>
  <r>
    <s v="DEC-25"/>
    <x v="0"/>
    <s v="50000"/>
    <x v="4"/>
    <s v="UNC P/R - Regular"/>
    <s v="UNC P/R - Regular"/>
    <s v="387"/>
    <s v="Commercial Account Services"/>
    <x v="0"/>
    <n v="56999.77"/>
    <s v="002"/>
  </r>
  <r>
    <s v="JUL-25"/>
    <x v="0"/>
    <s v="50000"/>
    <x v="4"/>
    <s v="UNC P/R - Regular"/>
    <s v="UNC P/R - Regular"/>
    <s v="387"/>
    <s v="Commercial Account Services"/>
    <x v="0"/>
    <n v="56440.09"/>
    <s v="002"/>
  </r>
  <r>
    <s v="NOV-25"/>
    <x v="0"/>
    <s v="50000"/>
    <x v="4"/>
    <s v="UNC P/R - Regular"/>
    <s v="UNC P/R - Regular"/>
    <s v="387"/>
    <s v="Commercial Account Services"/>
    <x v="0"/>
    <n v="63524.77"/>
    <s v="002"/>
  </r>
  <r>
    <s v="OCT-25"/>
    <x v="0"/>
    <s v="50000"/>
    <x v="4"/>
    <s v="UNC P/R - Regular"/>
    <s v="UNC P/R - Regular"/>
    <s v="387"/>
    <s v="Commercial Account Services"/>
    <x v="0"/>
    <n v="108133.52"/>
    <s v="002"/>
  </r>
  <r>
    <s v="SEP-25"/>
    <x v="0"/>
    <s v="50000"/>
    <x v="4"/>
    <s v="UNC P/R - Regular"/>
    <s v="UNC P/R - Regular"/>
    <s v="387"/>
    <s v="Commercial Account Services"/>
    <x v="0"/>
    <n v="63763.21"/>
    <s v="002"/>
  </r>
  <r>
    <s v="AUG-25"/>
    <x v="0"/>
    <s v="50000"/>
    <x v="4"/>
    <s v="UNC P/R - Regular"/>
    <s v="UNC P/R - Regular"/>
    <s v="386"/>
    <s v="Regulatory Services"/>
    <x v="0"/>
    <n v="16833.73"/>
    <s v="002"/>
  </r>
  <r>
    <s v="DEC-25"/>
    <x v="0"/>
    <s v="50000"/>
    <x v="4"/>
    <s v="UNC P/R - Regular"/>
    <s v="UNC P/R - Regular"/>
    <s v="386"/>
    <s v="Regulatory Services"/>
    <x v="0"/>
    <n v="20129.96"/>
    <s v="002"/>
  </r>
  <r>
    <s v="JUL-25"/>
    <x v="0"/>
    <s v="50000"/>
    <x v="4"/>
    <s v="UNC P/R - Regular"/>
    <s v="UNC P/R - Regular"/>
    <s v="386"/>
    <s v="Regulatory Services"/>
    <x v="0"/>
    <n v="18455.62"/>
    <s v="002"/>
  </r>
  <r>
    <s v="NOV-25"/>
    <x v="0"/>
    <s v="50000"/>
    <x v="4"/>
    <s v="UNC P/R - Regular"/>
    <s v="UNC P/R - Regular"/>
    <s v="386"/>
    <s v="Regulatory Services"/>
    <x v="0"/>
    <n v="19633.830000000002"/>
    <s v="002"/>
  </r>
  <r>
    <s v="OCT-25"/>
    <x v="0"/>
    <s v="50000"/>
    <x v="4"/>
    <s v="UNC P/R - Regular"/>
    <s v="UNC P/R - Regular"/>
    <s v="386"/>
    <s v="Regulatory Services"/>
    <x v="0"/>
    <n v="23844.59"/>
    <s v="002"/>
  </r>
  <r>
    <s v="SEP-25"/>
    <x v="0"/>
    <s v="50000"/>
    <x v="4"/>
    <s v="UNC P/R - Regular"/>
    <s v="UNC P/R - Regular"/>
    <s v="386"/>
    <s v="Regulatory Services"/>
    <x v="0"/>
    <n v="18011.939999999999"/>
    <s v="002"/>
  </r>
  <r>
    <s v="AUG-25"/>
    <x v="0"/>
    <s v="50000"/>
    <x v="4"/>
    <s v="UNC P/R - Regular"/>
    <s v="UNC P/R - Regular"/>
    <s v="385"/>
    <s v="Energy Programs"/>
    <x v="0"/>
    <n v="43196.89"/>
    <s v="002"/>
  </r>
  <r>
    <s v="DEC-25"/>
    <x v="0"/>
    <s v="50000"/>
    <x v="4"/>
    <s v="UNC P/R - Regular"/>
    <s v="UNC P/R - Regular"/>
    <s v="385"/>
    <s v="Energy Programs"/>
    <x v="0"/>
    <n v="37096.379999999997"/>
    <s v="002"/>
  </r>
  <r>
    <s v="JUL-25"/>
    <x v="0"/>
    <s v="50000"/>
    <x v="4"/>
    <s v="UNC P/R - Regular"/>
    <s v="UNC P/R - Regular"/>
    <s v="385"/>
    <s v="Energy Programs"/>
    <x v="0"/>
    <n v="37097.550000000003"/>
    <s v="002"/>
  </r>
  <r>
    <s v="NOV-25"/>
    <x v="0"/>
    <s v="50000"/>
    <x v="4"/>
    <s v="UNC P/R - Regular"/>
    <s v="UNC P/R - Regular"/>
    <s v="385"/>
    <s v="Energy Programs"/>
    <x v="0"/>
    <n v="30649.35"/>
    <s v="002"/>
  </r>
  <r>
    <s v="OCT-25"/>
    <x v="0"/>
    <s v="50000"/>
    <x v="4"/>
    <s v="UNC P/R - Regular"/>
    <s v="UNC P/R - Regular"/>
    <s v="385"/>
    <s v="Energy Programs"/>
    <x v="0"/>
    <n v="56327.05"/>
    <s v="002"/>
  </r>
  <r>
    <s v="SEP-25"/>
    <x v="0"/>
    <s v="50000"/>
    <x v="4"/>
    <s v="UNC P/R - Regular"/>
    <s v="UNC P/R - Regular"/>
    <s v="385"/>
    <s v="Energy Programs"/>
    <x v="0"/>
    <n v="31398.1"/>
    <s v="002"/>
  </r>
  <r>
    <s v="AUG-25"/>
    <x v="0"/>
    <s v="50000"/>
    <x v="4"/>
    <s v="UNC P/R - Regular"/>
    <s v="UNC P/R - Regular"/>
    <s v="381"/>
    <s v="Rates"/>
    <x v="0"/>
    <n v="103273.44"/>
    <s v="002"/>
  </r>
  <r>
    <s v="AUG-25"/>
    <x v="0"/>
    <s v="50000"/>
    <x v="4"/>
    <m/>
    <s v="UNC P/R - Regular"/>
    <s v="381"/>
    <s v="Rates"/>
    <x v="0"/>
    <n v="-4212.9399999999996"/>
    <s v="002"/>
  </r>
  <r>
    <s v="DEC-25"/>
    <x v="0"/>
    <s v="50000"/>
    <x v="4"/>
    <s v="UNC P/R - Regular"/>
    <s v="UNC P/R - Regular"/>
    <s v="381"/>
    <s v="Rates"/>
    <x v="0"/>
    <n v="93549.19"/>
    <s v="002"/>
  </r>
  <r>
    <s v="DEC-25"/>
    <x v="0"/>
    <s v="50000"/>
    <x v="4"/>
    <m/>
    <s v="UNC P/R - Regular"/>
    <s v="381"/>
    <s v="Rates"/>
    <x v="0"/>
    <n v="-6903.66"/>
    <s v="002"/>
  </r>
  <r>
    <s v="JUL-25"/>
    <x v="0"/>
    <s v="50000"/>
    <x v="4"/>
    <s v="UNC P/R - Regular"/>
    <s v="UNC P/R - Regular"/>
    <s v="381"/>
    <s v="Rates"/>
    <x v="0"/>
    <n v="89172.49"/>
    <s v="002"/>
  </r>
  <r>
    <s v="JUL-25"/>
    <x v="0"/>
    <s v="50000"/>
    <x v="4"/>
    <m/>
    <s v="UNC P/R - Regular"/>
    <s v="381"/>
    <s v="Rates"/>
    <x v="0"/>
    <n v="-4086.21"/>
    <s v="002"/>
  </r>
  <r>
    <s v="NOV-25"/>
    <x v="0"/>
    <s v="50000"/>
    <x v="4"/>
    <s v="UNC P/R - Regular"/>
    <s v="UNC P/R - Regular"/>
    <s v="381"/>
    <s v="Rates"/>
    <x v="0"/>
    <n v="94387.21"/>
    <s v="002"/>
  </r>
  <r>
    <s v="NOV-25"/>
    <x v="0"/>
    <s v="50000"/>
    <x v="4"/>
    <m/>
    <s v="UNC P/R - Regular"/>
    <s v="381"/>
    <s v="Rates"/>
    <x v="0"/>
    <n v="-3547.7"/>
    <s v="002"/>
  </r>
  <r>
    <s v="OCT-25"/>
    <x v="0"/>
    <s v="50000"/>
    <x v="4"/>
    <s v="UNC P/R - Regular"/>
    <s v="UNC P/R - Regular"/>
    <s v="381"/>
    <s v="Rates"/>
    <x v="0"/>
    <n v="165500.84"/>
    <s v="002"/>
  </r>
  <r>
    <s v="OCT-25"/>
    <x v="0"/>
    <s v="50000"/>
    <x v="4"/>
    <m/>
    <s v="UNC P/R - Regular"/>
    <s v="381"/>
    <s v="Rates"/>
    <x v="0"/>
    <n v="-7792.41"/>
    <s v="002"/>
  </r>
  <r>
    <s v="SEP-25"/>
    <x v="0"/>
    <s v="50000"/>
    <x v="4"/>
    <s v="UNC P/R - Regular"/>
    <s v="UNC P/R - Regular"/>
    <s v="381"/>
    <s v="Rates"/>
    <x v="0"/>
    <n v="95127.09"/>
    <s v="002"/>
  </r>
  <r>
    <s v="SEP-25"/>
    <x v="0"/>
    <s v="50000"/>
    <x v="4"/>
    <m/>
    <s v="UNC P/R - Regular"/>
    <s v="381"/>
    <s v="Rates"/>
    <x v="0"/>
    <n v="-5004.9399999999996"/>
    <s v="002"/>
  </r>
  <r>
    <s v="AUG-25"/>
    <x v="0"/>
    <s v="50000"/>
    <x v="4"/>
    <s v="UNC P/R - Regular"/>
    <s v="UNC P/R - Regular"/>
    <s v="370"/>
    <s v="Budget, Planning &amp; Analysis"/>
    <x v="0"/>
    <n v="38150.15"/>
    <s v="002"/>
  </r>
  <r>
    <s v="DEC-25"/>
    <x v="0"/>
    <s v="50000"/>
    <x v="4"/>
    <s v="UNC P/R - Regular"/>
    <s v="UNC P/R - Regular"/>
    <s v="370"/>
    <s v="Budget, Planning &amp; Analysis"/>
    <x v="0"/>
    <n v="30504.54"/>
    <s v="002"/>
  </r>
  <r>
    <s v="JUL-25"/>
    <x v="0"/>
    <s v="50000"/>
    <x v="4"/>
    <s v="UNC P/R - Regular"/>
    <s v="UNC P/R - Regular"/>
    <s v="370"/>
    <s v="Budget, Planning &amp; Analysis"/>
    <x v="0"/>
    <n v="39671.29"/>
    <s v="002"/>
  </r>
  <r>
    <s v="NOV-25"/>
    <x v="0"/>
    <s v="50000"/>
    <x v="4"/>
    <s v="UNC P/R - Regular"/>
    <s v="UNC P/R - Regular"/>
    <s v="370"/>
    <s v="Budget, Planning &amp; Analysis"/>
    <x v="0"/>
    <n v="35161.89"/>
    <s v="002"/>
  </r>
  <r>
    <s v="OCT-25"/>
    <x v="0"/>
    <s v="50000"/>
    <x v="4"/>
    <s v="UNC P/R - Regular"/>
    <s v="UNC P/R - Regular"/>
    <s v="370"/>
    <s v="Budget, Planning &amp; Analysis"/>
    <x v="0"/>
    <n v="59732.23"/>
    <s v="002"/>
  </r>
  <r>
    <s v="SEP-25"/>
    <x v="0"/>
    <s v="50000"/>
    <x v="4"/>
    <s v="UNC P/R - Regular"/>
    <s v="UNC P/R - Regular"/>
    <s v="370"/>
    <s v="Budget, Planning &amp; Analysis"/>
    <x v="0"/>
    <n v="32384.87"/>
    <s v="002"/>
  </r>
  <r>
    <s v="AUG-25"/>
    <x v="0"/>
    <s v="50000"/>
    <x v="4"/>
    <s v="UNC P/R - Regular"/>
    <s v="UNC P/R - Regular"/>
    <s v="362"/>
    <s v="Financial Planning &amp; Analysis"/>
    <x v="0"/>
    <n v="34039.53"/>
    <s v="002"/>
  </r>
  <r>
    <s v="DEC-25"/>
    <x v="0"/>
    <s v="50000"/>
    <x v="4"/>
    <s v="UNC P/R - Regular"/>
    <s v="UNC P/R - Regular"/>
    <s v="362"/>
    <s v="Financial Planning &amp; Analysis"/>
    <x v="0"/>
    <n v="27635.11"/>
    <s v="002"/>
  </r>
  <r>
    <s v="JUL-25"/>
    <x v="0"/>
    <s v="50000"/>
    <x v="4"/>
    <s v="UNC P/R - Regular"/>
    <s v="UNC P/R - Regular"/>
    <s v="362"/>
    <s v="Financial Planning &amp; Analysis"/>
    <x v="0"/>
    <n v="28523.17"/>
    <s v="002"/>
  </r>
  <r>
    <s v="NOV-25"/>
    <x v="0"/>
    <s v="50000"/>
    <x v="4"/>
    <s v="UNC P/R - Regular"/>
    <s v="UNC P/R - Regular"/>
    <s v="362"/>
    <s v="Financial Planning &amp; Analysis"/>
    <x v="0"/>
    <n v="23940.31"/>
    <s v="002"/>
  </r>
  <r>
    <s v="OCT-25"/>
    <x v="0"/>
    <s v="50000"/>
    <x v="4"/>
    <s v="UNC P/R - Regular"/>
    <s v="UNC P/R - Regular"/>
    <s v="362"/>
    <s v="Financial Planning &amp; Analysis"/>
    <x v="0"/>
    <n v="39963.68"/>
    <s v="002"/>
  </r>
  <r>
    <s v="SEP-25"/>
    <x v="0"/>
    <s v="50000"/>
    <x v="4"/>
    <s v="UNC P/R - Regular"/>
    <s v="UNC P/R - Regular"/>
    <s v="362"/>
    <s v="Financial Planning &amp; Analysis"/>
    <x v="0"/>
    <n v="25946.43"/>
    <s v="002"/>
  </r>
  <r>
    <s v="AUG-25"/>
    <x v="0"/>
    <s v="50000"/>
    <x v="4"/>
    <s v="UNC P/R - Regular"/>
    <s v="UNC P/R - Regular"/>
    <s v="360"/>
    <s v="Treasury Services"/>
    <x v="0"/>
    <n v="8847.0499999999993"/>
    <s v="002"/>
  </r>
  <r>
    <s v="DEC-25"/>
    <x v="0"/>
    <s v="50000"/>
    <x v="4"/>
    <s v="UNC P/R - Regular"/>
    <s v="UNC P/R - Regular"/>
    <s v="360"/>
    <s v="Treasury Services"/>
    <x v="0"/>
    <n v="7991"/>
    <s v="002"/>
  </r>
  <r>
    <s v="JUL-25"/>
    <x v="0"/>
    <s v="50000"/>
    <x v="4"/>
    <s v="UNC P/R - Regular"/>
    <s v="UNC P/R - Regular"/>
    <s v="360"/>
    <s v="Treasury Services"/>
    <x v="0"/>
    <n v="9404.18"/>
    <s v="002"/>
  </r>
  <r>
    <s v="NOV-25"/>
    <x v="0"/>
    <s v="50000"/>
    <x v="4"/>
    <s v="UNC P/R - Regular"/>
    <s v="UNC P/R - Regular"/>
    <s v="360"/>
    <s v="Treasury Services"/>
    <x v="0"/>
    <n v="9271.36"/>
    <s v="002"/>
  </r>
  <r>
    <s v="OCT-25"/>
    <x v="0"/>
    <s v="50000"/>
    <x v="4"/>
    <s v="UNC P/R - Regular"/>
    <s v="UNC P/R - Regular"/>
    <s v="360"/>
    <s v="Treasury Services"/>
    <x v="0"/>
    <n v="11964.31"/>
    <s v="002"/>
  </r>
  <r>
    <s v="SEP-25"/>
    <x v="0"/>
    <s v="50000"/>
    <x v="4"/>
    <s v="UNC P/R - Regular"/>
    <s v="UNC P/R - Regular"/>
    <s v="360"/>
    <s v="Treasury Services"/>
    <x v="0"/>
    <n v="9191.98"/>
    <s v="002"/>
  </r>
  <r>
    <s v="AUG-25"/>
    <x v="0"/>
    <s v="50000"/>
    <x v="4"/>
    <s v="UNC P/R - Regular"/>
    <s v="UNC P/R - Regular"/>
    <s v="358"/>
    <s v="Operations Applications"/>
    <x v="0"/>
    <n v="51293.7"/>
    <s v="002"/>
  </r>
  <r>
    <s v="AUG-25"/>
    <x v="0"/>
    <s v="50000"/>
    <x v="4"/>
    <m/>
    <s v="UNC P/R - Regular"/>
    <s v="358"/>
    <s v="Operations Applications"/>
    <x v="0"/>
    <n v="-24043.57"/>
    <s v="002"/>
  </r>
  <r>
    <s v="DEC-25"/>
    <x v="0"/>
    <s v="50000"/>
    <x v="4"/>
    <s v="UNC P/R - Regular"/>
    <s v="UNC P/R - Regular"/>
    <s v="358"/>
    <s v="Operations Applications"/>
    <x v="0"/>
    <n v="46381.57"/>
    <s v="002"/>
  </r>
  <r>
    <s v="DEC-25"/>
    <x v="0"/>
    <s v="50000"/>
    <x v="4"/>
    <m/>
    <s v="UNC P/R - Regular"/>
    <s v="358"/>
    <s v="Operations Applications"/>
    <x v="0"/>
    <n v="-22210.87"/>
    <s v="002"/>
  </r>
  <r>
    <s v="JUL-25"/>
    <x v="0"/>
    <s v="50000"/>
    <x v="4"/>
    <s v="UNC P/R - Regular"/>
    <s v="UNC P/R - Regular"/>
    <s v="358"/>
    <s v="Operations Applications"/>
    <x v="0"/>
    <n v="44529.55"/>
    <s v="002"/>
  </r>
  <r>
    <s v="JUL-25"/>
    <x v="0"/>
    <s v="50000"/>
    <x v="4"/>
    <m/>
    <s v="UNC P/R - Regular"/>
    <s v="358"/>
    <s v="Operations Applications"/>
    <x v="0"/>
    <n v="-26506.03"/>
    <s v="002"/>
  </r>
  <r>
    <s v="NOV-25"/>
    <x v="0"/>
    <s v="50000"/>
    <x v="4"/>
    <s v="UNC P/R - Regular"/>
    <s v="UNC P/R - Regular"/>
    <s v="358"/>
    <s v="Operations Applications"/>
    <x v="0"/>
    <n v="51121.09"/>
    <s v="002"/>
  </r>
  <r>
    <s v="NOV-25"/>
    <x v="0"/>
    <s v="50000"/>
    <x v="4"/>
    <m/>
    <s v="UNC P/R - Regular"/>
    <s v="358"/>
    <s v="Operations Applications"/>
    <x v="0"/>
    <n v="-22129.42"/>
    <s v="002"/>
  </r>
  <r>
    <s v="OCT-25"/>
    <x v="0"/>
    <s v="50000"/>
    <x v="4"/>
    <s v="UNC P/R - Regular"/>
    <s v="UNC P/R - Regular"/>
    <s v="358"/>
    <s v="Operations Applications"/>
    <x v="0"/>
    <n v="89385.44"/>
    <s v="002"/>
  </r>
  <r>
    <s v="OCT-25"/>
    <x v="0"/>
    <s v="50000"/>
    <x v="4"/>
    <m/>
    <s v="UNC P/R - Regular"/>
    <s v="358"/>
    <s v="Operations Applications"/>
    <x v="0"/>
    <n v="-48840.83"/>
    <s v="002"/>
  </r>
  <r>
    <s v="SEP-25"/>
    <x v="0"/>
    <s v="50000"/>
    <x v="4"/>
    <s v="UNC P/R - Regular"/>
    <s v="UNC P/R - Regular"/>
    <s v="358"/>
    <s v="Operations Applications"/>
    <x v="0"/>
    <n v="45032.54"/>
    <s v="002"/>
  </r>
  <r>
    <s v="SEP-25"/>
    <x v="0"/>
    <s v="50000"/>
    <x v="4"/>
    <m/>
    <s v="UNC P/R - Regular"/>
    <s v="358"/>
    <s v="Operations Applications"/>
    <x v="0"/>
    <n v="-23935.54"/>
    <s v="002"/>
  </r>
  <r>
    <s v="AUG-25"/>
    <x v="0"/>
    <s v="50000"/>
    <x v="4"/>
    <s v="UNC P/R - Regular"/>
    <s v="UNC P/R - Regular"/>
    <s v="357"/>
    <s v="Business Applications"/>
    <x v="0"/>
    <n v="54229.36"/>
    <s v="002"/>
  </r>
  <r>
    <s v="AUG-25"/>
    <x v="0"/>
    <s v="50000"/>
    <x v="4"/>
    <s v="UNC P/R - Regular"/>
    <s v="UNC P/R - Regular"/>
    <s v="357"/>
    <s v="Business Applications &amp; Data Analytics"/>
    <x v="0"/>
    <n v="33869.19"/>
    <s v="002"/>
  </r>
  <r>
    <s v="AUG-25"/>
    <x v="0"/>
    <s v="50000"/>
    <x v="4"/>
    <m/>
    <s v="UNC P/R - Regular"/>
    <s v="357"/>
    <s v="Business Applications"/>
    <x v="0"/>
    <n v="-13072.92"/>
    <s v="002"/>
  </r>
  <r>
    <s v="DEC-25"/>
    <x v="0"/>
    <s v="50000"/>
    <x v="4"/>
    <s v="UNC P/R - Regular"/>
    <s v="UNC P/R - Regular"/>
    <s v="357"/>
    <s v="Business Applications"/>
    <x v="0"/>
    <n v="64120.84"/>
    <s v="002"/>
  </r>
  <r>
    <s v="DEC-25"/>
    <x v="0"/>
    <s v="50000"/>
    <x v="4"/>
    <s v="UNC P/R - Regular"/>
    <s v="UNC P/R - Regular"/>
    <s v="357"/>
    <s v="Business Applications &amp; Data Analytics"/>
    <x v="0"/>
    <n v="26945.63"/>
    <s v="002"/>
  </r>
  <r>
    <s v="DEC-25"/>
    <x v="0"/>
    <s v="50000"/>
    <x v="4"/>
    <m/>
    <s v="UNC P/R - Regular"/>
    <s v="357"/>
    <s v="Business Applications"/>
    <x v="0"/>
    <n v="-13402.79"/>
    <s v="002"/>
  </r>
  <r>
    <s v="JUL-25"/>
    <x v="0"/>
    <s v="50000"/>
    <x v="4"/>
    <s v="UNC P/R - Regular"/>
    <s v="UNC P/R - Regular"/>
    <s v="357"/>
    <s v="Business Applications"/>
    <x v="0"/>
    <n v="53233.53"/>
    <s v="002"/>
  </r>
  <r>
    <s v="JUL-25"/>
    <x v="0"/>
    <s v="50000"/>
    <x v="4"/>
    <s v="UNC P/R - Regular"/>
    <s v="UNC P/R - Regular"/>
    <s v="357"/>
    <s v="Business Applications &amp; Data Analytics"/>
    <x v="0"/>
    <n v="29154.080000000002"/>
    <s v="002"/>
  </r>
  <r>
    <s v="JUL-25"/>
    <x v="0"/>
    <s v="50000"/>
    <x v="4"/>
    <m/>
    <s v="UNC P/R - Regular"/>
    <s v="357"/>
    <s v="Business Applications"/>
    <x v="0"/>
    <n v="-12830.97"/>
    <s v="002"/>
  </r>
  <r>
    <s v="NOV-25"/>
    <x v="0"/>
    <s v="50000"/>
    <x v="4"/>
    <s v="UNC P/R - Regular"/>
    <s v="UNC P/R - Regular"/>
    <s v="357"/>
    <s v="Business Applications"/>
    <x v="0"/>
    <n v="61074.09"/>
    <s v="002"/>
  </r>
  <r>
    <s v="NOV-25"/>
    <x v="0"/>
    <s v="50000"/>
    <x v="4"/>
    <s v="UNC P/R - Regular"/>
    <s v="UNC P/R - Regular"/>
    <s v="357"/>
    <s v="Business Applications &amp; Data Analytics"/>
    <x v="0"/>
    <n v="27374.37"/>
    <s v="002"/>
  </r>
  <r>
    <s v="NOV-25"/>
    <x v="0"/>
    <s v="50000"/>
    <x v="4"/>
    <m/>
    <s v="UNC P/R - Regular"/>
    <s v="357"/>
    <s v="Business Applications"/>
    <x v="0"/>
    <n v="-13579.33"/>
    <s v="002"/>
  </r>
  <r>
    <s v="OCT-25"/>
    <x v="0"/>
    <s v="50000"/>
    <x v="4"/>
    <s v="UNC P/R - Regular"/>
    <s v="UNC P/R - Regular"/>
    <s v="357"/>
    <s v="Business Applications"/>
    <x v="0"/>
    <n v="92377.17"/>
    <s v="002"/>
  </r>
  <r>
    <s v="OCT-25"/>
    <x v="0"/>
    <s v="50000"/>
    <x v="4"/>
    <s v="UNC P/R - Regular"/>
    <s v="UNC P/R - Regular"/>
    <s v="357"/>
    <s v="Business Applications &amp; Data Analytics"/>
    <x v="0"/>
    <n v="50134.44"/>
    <s v="002"/>
  </r>
  <r>
    <s v="OCT-25"/>
    <x v="0"/>
    <s v="50000"/>
    <x v="4"/>
    <m/>
    <s v="UNC P/R - Regular"/>
    <s v="357"/>
    <s v="Business Applications"/>
    <x v="0"/>
    <n v="-23311.97"/>
    <s v="002"/>
  </r>
  <r>
    <s v="SEP-25"/>
    <x v="0"/>
    <s v="50000"/>
    <x v="4"/>
    <s v="UNC P/R - Regular"/>
    <s v="UNC P/R - Regular"/>
    <s v="357"/>
    <s v="Business Applications"/>
    <x v="0"/>
    <n v="67102.06"/>
    <s v="002"/>
  </r>
  <r>
    <s v="SEP-25"/>
    <x v="0"/>
    <s v="50000"/>
    <x v="4"/>
    <s v="UNC P/R - Regular"/>
    <s v="UNC P/R - Regular"/>
    <s v="357"/>
    <s v="Business Applications &amp; Data Analytics"/>
    <x v="0"/>
    <n v="31743.14"/>
    <s v="002"/>
  </r>
  <r>
    <s v="SEP-25"/>
    <x v="0"/>
    <s v="50000"/>
    <x v="4"/>
    <m/>
    <s v="UNC P/R - Regular"/>
    <s v="357"/>
    <s v="Business Applications"/>
    <x v="0"/>
    <n v="-15138.52"/>
    <s v="002"/>
  </r>
  <r>
    <s v="AUG-25"/>
    <x v="0"/>
    <s v="50000"/>
    <x v="4"/>
    <s v="UNC P/R - Regular"/>
    <s v="UNC P/R - Regular"/>
    <s v="356"/>
    <s v="IS PMO"/>
    <x v="0"/>
    <n v="96204.53"/>
    <s v="002"/>
  </r>
  <r>
    <s v="AUG-25"/>
    <x v="0"/>
    <s v="50000"/>
    <x v="4"/>
    <m/>
    <s v="UNC P/R - Regular"/>
    <s v="356"/>
    <s v="IS PMO"/>
    <x v="0"/>
    <n v="-12748.1"/>
    <s v="002"/>
  </r>
  <r>
    <s v="DEC-25"/>
    <x v="0"/>
    <s v="50000"/>
    <x v="4"/>
    <s v="UNC P/R - Regular"/>
    <s v="UNC P/R - Regular"/>
    <s v="356"/>
    <s v="IS PMO"/>
    <x v="0"/>
    <n v="89874.74"/>
    <s v="002"/>
  </r>
  <r>
    <s v="DEC-25"/>
    <x v="0"/>
    <s v="50000"/>
    <x v="4"/>
    <m/>
    <s v="UNC P/R - Regular"/>
    <s v="356"/>
    <s v="IS PMO"/>
    <x v="0"/>
    <n v="-10752.63"/>
    <s v="002"/>
  </r>
  <r>
    <s v="JUL-25"/>
    <x v="0"/>
    <s v="50000"/>
    <x v="4"/>
    <s v="UNC P/R - Regular"/>
    <s v="UNC P/R - Regular"/>
    <s v="356"/>
    <s v="IS PMO"/>
    <x v="0"/>
    <n v="91816.88"/>
    <s v="002"/>
  </r>
  <r>
    <s v="JUL-25"/>
    <x v="0"/>
    <s v="50000"/>
    <x v="4"/>
    <m/>
    <s v="UNC P/R - Regular"/>
    <s v="356"/>
    <s v="IS PMO"/>
    <x v="0"/>
    <n v="-10381.08"/>
    <s v="002"/>
  </r>
  <r>
    <s v="NOV-25"/>
    <x v="0"/>
    <s v="50000"/>
    <x v="4"/>
    <s v="UNC P/R - Regular"/>
    <s v="UNC P/R - Regular"/>
    <s v="356"/>
    <s v="IS PMO"/>
    <x v="0"/>
    <n v="91249.91"/>
    <s v="002"/>
  </r>
  <r>
    <s v="NOV-25"/>
    <x v="0"/>
    <s v="50000"/>
    <x v="4"/>
    <m/>
    <s v="UNC P/R - Regular"/>
    <s v="356"/>
    <s v="IS PMO"/>
    <x v="0"/>
    <n v="-10756.49"/>
    <s v="002"/>
  </r>
  <r>
    <s v="OCT-25"/>
    <x v="0"/>
    <s v="50000"/>
    <x v="4"/>
    <s v="UNC P/R - Regular"/>
    <s v="UNC P/R - Regular"/>
    <s v="356"/>
    <s v="IS PMO"/>
    <x v="0"/>
    <n v="124227.19"/>
    <s v="002"/>
  </r>
  <r>
    <s v="OCT-25"/>
    <x v="0"/>
    <s v="50000"/>
    <x v="4"/>
    <m/>
    <s v="UNC P/R - Regular"/>
    <s v="356"/>
    <s v="IS PMO"/>
    <x v="0"/>
    <n v="-14573.94"/>
    <s v="002"/>
  </r>
  <r>
    <s v="SEP-25"/>
    <x v="0"/>
    <s v="50000"/>
    <x v="4"/>
    <s v="UNC P/R - Regular"/>
    <s v="UNC P/R - Regular"/>
    <s v="356"/>
    <s v="IS PMO"/>
    <x v="0"/>
    <n v="90363.8"/>
    <s v="002"/>
  </r>
  <r>
    <s v="SEP-25"/>
    <x v="0"/>
    <s v="50000"/>
    <x v="4"/>
    <m/>
    <s v="UNC P/R - Regular"/>
    <s v="356"/>
    <s v="IS PMO"/>
    <x v="0"/>
    <n v="-9952.75"/>
    <s v="002"/>
  </r>
  <r>
    <s v="AUG-25"/>
    <x v="0"/>
    <s v="50000"/>
    <x v="4"/>
    <s v="UNC P/R - Regular"/>
    <s v="UNC P/R - Regular"/>
    <s v="355"/>
    <s v="IS Data Architecture"/>
    <x v="0"/>
    <n v="116591.28"/>
    <s v="002"/>
  </r>
  <r>
    <s v="AUG-25"/>
    <x v="0"/>
    <s v="50000"/>
    <x v="4"/>
    <m/>
    <s v="UNC P/R - Regular"/>
    <s v="355"/>
    <s v="IS Data Architecture"/>
    <x v="0"/>
    <n v="-29536.97"/>
    <s v="002"/>
  </r>
  <r>
    <s v="DEC-25"/>
    <x v="0"/>
    <s v="50000"/>
    <x v="4"/>
    <s v="UNC P/R - Regular"/>
    <s v="UNC P/R - Regular"/>
    <s v="355"/>
    <s v="IS Data Architecture"/>
    <x v="0"/>
    <n v="84907.65"/>
    <s v="002"/>
  </r>
  <r>
    <s v="DEC-25"/>
    <x v="0"/>
    <s v="50000"/>
    <x v="4"/>
    <m/>
    <s v="UNC P/R - Regular"/>
    <s v="355"/>
    <s v="IS Data Architecture"/>
    <x v="0"/>
    <n v="-22433.96"/>
    <s v="002"/>
  </r>
  <r>
    <s v="JUL-25"/>
    <x v="0"/>
    <s v="50000"/>
    <x v="4"/>
    <s v="UNC P/R - Regular"/>
    <s v="UNC P/R - Regular"/>
    <s v="355"/>
    <s v="IS Data Architecture"/>
    <x v="0"/>
    <n v="88087.56"/>
    <s v="002"/>
  </r>
  <r>
    <s v="JUL-25"/>
    <x v="0"/>
    <s v="50000"/>
    <x v="4"/>
    <m/>
    <s v="UNC P/R - Regular"/>
    <s v="355"/>
    <s v="IS Data Architecture"/>
    <x v="0"/>
    <n v="-21813.96"/>
    <s v="002"/>
  </r>
  <r>
    <s v="NOV-25"/>
    <x v="0"/>
    <s v="50000"/>
    <x v="4"/>
    <s v="UNC P/R - Regular"/>
    <s v="UNC P/R - Regular"/>
    <s v="355"/>
    <s v="IS Data Architecture"/>
    <x v="0"/>
    <n v="100321.16"/>
    <s v="002"/>
  </r>
  <r>
    <s v="NOV-25"/>
    <x v="0"/>
    <s v="50000"/>
    <x v="4"/>
    <m/>
    <s v="UNC P/R - Regular"/>
    <s v="355"/>
    <s v="IS Data Architecture"/>
    <x v="0"/>
    <n v="-25688.26"/>
    <s v="002"/>
  </r>
  <r>
    <s v="OCT-25"/>
    <x v="0"/>
    <s v="50000"/>
    <x v="4"/>
    <s v="UNC P/R - Regular"/>
    <s v="UNC P/R - Regular"/>
    <s v="355"/>
    <s v="IS Data Architecture"/>
    <x v="0"/>
    <n v="161117.75"/>
    <s v="002"/>
  </r>
  <r>
    <s v="OCT-25"/>
    <x v="0"/>
    <s v="50000"/>
    <x v="4"/>
    <m/>
    <s v="UNC P/R - Regular"/>
    <s v="355"/>
    <s v="IS Data Architecture"/>
    <x v="0"/>
    <n v="-42282.19"/>
    <s v="002"/>
  </r>
  <r>
    <s v="SEP-25"/>
    <x v="0"/>
    <s v="50000"/>
    <x v="4"/>
    <s v="UNC P/R - Regular"/>
    <s v="UNC P/R - Regular"/>
    <s v="355"/>
    <s v="IS Data Architecture"/>
    <x v="0"/>
    <n v="100420.17"/>
    <s v="002"/>
  </r>
  <r>
    <s v="SEP-25"/>
    <x v="0"/>
    <s v="50000"/>
    <x v="4"/>
    <m/>
    <s v="UNC P/R - Regular"/>
    <s v="355"/>
    <s v="IS Data Architecture"/>
    <x v="0"/>
    <n v="-26267.93"/>
    <s v="002"/>
  </r>
  <r>
    <s v="AUG-25"/>
    <x v="0"/>
    <s v="50000"/>
    <x v="4"/>
    <s v="UNC P/R - Regular"/>
    <s v="UNC P/R - Regular"/>
    <s v="354"/>
    <s v="Enterprise Cyber Security"/>
    <x v="0"/>
    <n v="125842.33"/>
    <s v="002"/>
  </r>
  <r>
    <s v="AUG-25"/>
    <x v="0"/>
    <s v="50000"/>
    <x v="4"/>
    <m/>
    <s v="UNC P/R - Regular"/>
    <s v="354"/>
    <s v="Enterprise Cyber Security"/>
    <x v="0"/>
    <n v="-31418.82"/>
    <s v="002"/>
  </r>
  <r>
    <s v="DEC-25"/>
    <x v="0"/>
    <s v="50000"/>
    <x v="4"/>
    <s v="UNC P/R - Regular"/>
    <s v="UNC P/R - Regular"/>
    <s v="354"/>
    <s v="Enterprise Cyber Security"/>
    <x v="0"/>
    <n v="99884.83"/>
    <s v="002"/>
  </r>
  <r>
    <s v="DEC-25"/>
    <x v="0"/>
    <s v="50000"/>
    <x v="4"/>
    <m/>
    <s v="UNC P/R - Regular"/>
    <s v="354"/>
    <s v="Enterprise Cyber Security"/>
    <x v="0"/>
    <n v="-24294.71"/>
    <s v="002"/>
  </r>
  <r>
    <s v="JUL-25"/>
    <x v="0"/>
    <s v="50000"/>
    <x v="4"/>
    <s v="UNC P/R - Regular"/>
    <s v="UNC P/R - Regular"/>
    <s v="354"/>
    <s v="Enterprise Cyber Security"/>
    <x v="0"/>
    <n v="110290.65"/>
    <s v="002"/>
  </r>
  <r>
    <s v="JUL-25"/>
    <x v="0"/>
    <s v="50000"/>
    <x v="4"/>
    <m/>
    <s v="UNC P/R - Regular"/>
    <s v="354"/>
    <s v="Enterprise Cyber Security"/>
    <x v="0"/>
    <n v="-27871.49"/>
    <s v="002"/>
  </r>
  <r>
    <s v="NOV-25"/>
    <x v="0"/>
    <s v="50000"/>
    <x v="4"/>
    <s v="UNC P/R - Regular"/>
    <s v="UNC P/R - Regular"/>
    <s v="354"/>
    <s v="Enterprise Cyber Security"/>
    <x v="0"/>
    <n v="117098.72"/>
    <s v="002"/>
  </r>
  <r>
    <s v="NOV-25"/>
    <x v="0"/>
    <s v="50000"/>
    <x v="4"/>
    <m/>
    <s v="UNC P/R - Regular"/>
    <s v="354"/>
    <s v="Enterprise Cyber Security"/>
    <x v="0"/>
    <n v="-28710.46"/>
    <s v="002"/>
  </r>
  <r>
    <s v="OCT-25"/>
    <x v="0"/>
    <s v="50000"/>
    <x v="4"/>
    <s v="UNC P/R - Regular"/>
    <s v="UNC P/R - Regular"/>
    <s v="354"/>
    <s v="Enterprise Cyber Security"/>
    <x v="0"/>
    <n v="180651.41"/>
    <s v="002"/>
  </r>
  <r>
    <s v="OCT-25"/>
    <x v="0"/>
    <s v="50000"/>
    <x v="4"/>
    <m/>
    <s v="UNC P/R - Regular"/>
    <s v="354"/>
    <s v="Enterprise Cyber Security"/>
    <x v="0"/>
    <n v="-44746.3"/>
    <s v="002"/>
  </r>
  <r>
    <s v="SEP-25"/>
    <x v="0"/>
    <s v="50000"/>
    <x v="4"/>
    <s v="UNC P/R - Regular"/>
    <s v="UNC P/R - Regular"/>
    <s v="354"/>
    <s v="Enterprise Cyber Security"/>
    <x v="0"/>
    <n v="114827.22"/>
    <s v="002"/>
  </r>
  <r>
    <s v="SEP-25"/>
    <x v="0"/>
    <s v="50000"/>
    <x v="4"/>
    <m/>
    <s v="UNC P/R - Regular"/>
    <s v="354"/>
    <s v="Enterprise Cyber Security"/>
    <x v="0"/>
    <n v="-28479.25"/>
    <s v="002"/>
  </r>
  <r>
    <s v="AUG-25"/>
    <x v="0"/>
    <s v="50000"/>
    <x v="4"/>
    <s v="UNC P/R - Regular"/>
    <s v="UNC P/R - Regular"/>
    <s v="353"/>
    <s v="IT Infrastructure"/>
    <x v="0"/>
    <n v="142248.44"/>
    <s v="002"/>
  </r>
  <r>
    <s v="AUG-25"/>
    <x v="0"/>
    <s v="50000"/>
    <x v="4"/>
    <m/>
    <s v="UNC P/R - Regular"/>
    <s v="353"/>
    <s v="IT Infrastructure"/>
    <x v="0"/>
    <n v="-35127.64"/>
    <s v="002"/>
  </r>
  <r>
    <s v="DEC-25"/>
    <x v="0"/>
    <s v="50000"/>
    <x v="4"/>
    <s v="UNC P/R - Regular"/>
    <s v="UNC P/R - Regular"/>
    <s v="353"/>
    <s v="IT Infrastructure"/>
    <x v="0"/>
    <n v="155996.4"/>
    <s v="002"/>
  </r>
  <r>
    <s v="DEC-25"/>
    <x v="0"/>
    <s v="50000"/>
    <x v="4"/>
    <m/>
    <s v="UNC P/R - Regular"/>
    <s v="353"/>
    <s v="IT Infrastructure"/>
    <x v="0"/>
    <n v="-37056.71"/>
    <s v="002"/>
  </r>
  <r>
    <s v="JUL-25"/>
    <x v="0"/>
    <s v="50000"/>
    <x v="4"/>
    <s v="UNC P/R - Regular"/>
    <s v="UNC P/R - Regular"/>
    <s v="353"/>
    <s v="IT Infrastructure"/>
    <x v="0"/>
    <n v="152954.93"/>
    <s v="002"/>
  </r>
  <r>
    <s v="JUL-25"/>
    <x v="0"/>
    <s v="50000"/>
    <x v="4"/>
    <m/>
    <s v="UNC P/R - Regular"/>
    <s v="353"/>
    <s v="IT Infrastructure"/>
    <x v="0"/>
    <n v="-38471.08"/>
    <s v="002"/>
  </r>
  <r>
    <s v="NOV-25"/>
    <x v="0"/>
    <s v="50000"/>
    <x v="4"/>
    <s v="UNC P/R - Regular"/>
    <s v="UNC P/R - Regular"/>
    <s v="353"/>
    <s v="IT Infrastructure"/>
    <x v="0"/>
    <n v="173944.74"/>
    <s v="002"/>
  </r>
  <r>
    <s v="NOV-25"/>
    <x v="0"/>
    <s v="50000"/>
    <x v="4"/>
    <m/>
    <s v="UNC P/R - Regular"/>
    <s v="353"/>
    <s v="IT Infrastructure"/>
    <x v="0"/>
    <n v="-39935.480000000003"/>
    <s v="002"/>
  </r>
  <r>
    <s v="OCT-25"/>
    <x v="0"/>
    <s v="50000"/>
    <x v="4"/>
    <s v="UNC P/R - Regular"/>
    <s v="UNC P/R - Regular"/>
    <s v="353"/>
    <s v="IT Infrastructure"/>
    <x v="0"/>
    <n v="256202.57"/>
    <s v="002"/>
  </r>
  <r>
    <s v="OCT-25"/>
    <x v="0"/>
    <s v="50000"/>
    <x v="4"/>
    <m/>
    <s v="UNC P/R - Regular"/>
    <s v="353"/>
    <s v="IT Infrastructure"/>
    <x v="0"/>
    <n v="-60057.88"/>
    <s v="002"/>
  </r>
  <r>
    <s v="SEP-25"/>
    <x v="0"/>
    <s v="50000"/>
    <x v="4"/>
    <s v="UNC P/R - Regular"/>
    <s v="UNC P/R - Regular"/>
    <s v="353"/>
    <s v="IT Infrastructure"/>
    <x v="0"/>
    <n v="153617.53"/>
    <s v="002"/>
  </r>
  <r>
    <s v="SEP-25"/>
    <x v="0"/>
    <s v="50000"/>
    <x v="4"/>
    <m/>
    <s v="UNC P/R - Regular"/>
    <s v="353"/>
    <s v="IT Infrastructure"/>
    <x v="0"/>
    <n v="-36228.21"/>
    <s v="002"/>
  </r>
  <r>
    <s v="AUG-25"/>
    <x v="0"/>
    <s v="50000"/>
    <x v="4"/>
    <s v="UNC P/R - Regular"/>
    <s v="UNC P/R - Regular"/>
    <s v="352"/>
    <s v="IT Client Technology"/>
    <x v="0"/>
    <n v="171864.27"/>
    <s v="002"/>
  </r>
  <r>
    <s v="AUG-25"/>
    <x v="0"/>
    <s v="50000"/>
    <x v="4"/>
    <m/>
    <s v="UNC P/R - Regular"/>
    <s v="352"/>
    <s v="IT Client Technology"/>
    <x v="0"/>
    <n v="-42238.96"/>
    <s v="002"/>
  </r>
  <r>
    <s v="DEC-25"/>
    <x v="0"/>
    <s v="50000"/>
    <x v="4"/>
    <s v="UNC P/R - Regular"/>
    <s v="UNC P/R - Regular"/>
    <s v="352"/>
    <s v="IT Client Technology"/>
    <x v="0"/>
    <n v="143145.89000000001"/>
    <s v="002"/>
  </r>
  <r>
    <s v="DEC-25"/>
    <x v="0"/>
    <s v="50000"/>
    <x v="4"/>
    <m/>
    <s v="UNC P/R - Regular"/>
    <s v="352"/>
    <s v="IT Client Technology"/>
    <x v="0"/>
    <n v="-35711.040000000001"/>
    <s v="002"/>
  </r>
  <r>
    <s v="JUL-25"/>
    <x v="0"/>
    <s v="50000"/>
    <x v="4"/>
    <s v="UNC P/R - Regular"/>
    <s v="UNC P/R - Regular"/>
    <s v="352"/>
    <s v="IT Client Technology"/>
    <x v="0"/>
    <n v="162024.26999999999"/>
    <s v="002"/>
  </r>
  <r>
    <s v="JUL-25"/>
    <x v="0"/>
    <s v="50000"/>
    <x v="4"/>
    <m/>
    <s v="UNC P/R - Regular"/>
    <s v="352"/>
    <s v="IT Client Technology"/>
    <x v="0"/>
    <n v="-39621.599999999999"/>
    <s v="002"/>
  </r>
  <r>
    <s v="NOV-25"/>
    <x v="0"/>
    <s v="50000"/>
    <x v="4"/>
    <s v="UNC P/R - Regular"/>
    <s v="UNC P/R - Regular"/>
    <s v="352"/>
    <s v="IT Client Technology"/>
    <x v="0"/>
    <n v="157251.71"/>
    <s v="002"/>
  </r>
  <r>
    <s v="NOV-25"/>
    <x v="0"/>
    <s v="50000"/>
    <x v="4"/>
    <m/>
    <s v="UNC P/R - Regular"/>
    <s v="352"/>
    <s v="IT Client Technology"/>
    <x v="0"/>
    <n v="-38161.14"/>
    <s v="002"/>
  </r>
  <r>
    <s v="OCT-25"/>
    <x v="0"/>
    <s v="50000"/>
    <x v="4"/>
    <s v="UNC P/R - Regular"/>
    <s v="UNC P/R - Regular"/>
    <s v="352"/>
    <s v="IT Client Technology"/>
    <x v="0"/>
    <n v="241726.94"/>
    <s v="002"/>
  </r>
  <r>
    <s v="OCT-25"/>
    <x v="0"/>
    <s v="50000"/>
    <x v="4"/>
    <m/>
    <s v="UNC P/R - Regular"/>
    <s v="352"/>
    <s v="IT Client Technology"/>
    <x v="0"/>
    <n v="-58954.53"/>
    <s v="002"/>
  </r>
  <r>
    <s v="SEP-25"/>
    <x v="0"/>
    <s v="50000"/>
    <x v="4"/>
    <s v="UNC P/R - Regular"/>
    <s v="UNC P/R - Regular"/>
    <s v="352"/>
    <s v="IT Client Technology"/>
    <x v="0"/>
    <n v="163998.18"/>
    <s v="002"/>
  </r>
  <r>
    <s v="SEP-25"/>
    <x v="0"/>
    <s v="50000"/>
    <x v="4"/>
    <m/>
    <s v="UNC P/R - Regular"/>
    <s v="352"/>
    <s v="IT Client Technology"/>
    <x v="0"/>
    <n v="-40193.879999999997"/>
    <s v="002"/>
  </r>
  <r>
    <s v="AUG-25"/>
    <x v="0"/>
    <s v="50000"/>
    <x v="4"/>
    <s v="UNC P/R - Regular"/>
    <s v="UNC P/R - Regular"/>
    <s v="351"/>
    <s v="Customer Applications"/>
    <x v="0"/>
    <n v="62926.41"/>
    <s v="002"/>
  </r>
  <r>
    <s v="AUG-25"/>
    <x v="0"/>
    <s v="50000"/>
    <x v="4"/>
    <m/>
    <s v="UNC P/R - Regular"/>
    <s v="351"/>
    <s v="Customer Applications"/>
    <x v="0"/>
    <n v="-66.81"/>
    <s v="002"/>
  </r>
  <r>
    <s v="DEC-25"/>
    <x v="0"/>
    <s v="50000"/>
    <x v="4"/>
    <s v="UNC P/R - Regular"/>
    <s v="UNC P/R - Regular"/>
    <s v="351"/>
    <s v="Customer Applications"/>
    <x v="0"/>
    <n v="57297.31"/>
    <s v="002"/>
  </r>
  <r>
    <s v="DEC-25"/>
    <x v="0"/>
    <s v="50000"/>
    <x v="4"/>
    <m/>
    <s v="UNC P/R - Regular"/>
    <s v="351"/>
    <s v="Customer Applications"/>
    <x v="0"/>
    <n v="-72.83"/>
    <s v="002"/>
  </r>
  <r>
    <s v="JUL-25"/>
    <x v="0"/>
    <s v="50000"/>
    <x v="4"/>
    <s v="UNC P/R - Regular"/>
    <s v="UNC P/R - Regular"/>
    <s v="351"/>
    <s v="Customer Applications"/>
    <x v="0"/>
    <n v="45803.26"/>
    <s v="002"/>
  </r>
  <r>
    <s v="NOV-25"/>
    <x v="0"/>
    <s v="50000"/>
    <x v="4"/>
    <s v="UNC P/R - Regular"/>
    <s v="UNC P/R - Regular"/>
    <s v="351"/>
    <s v="Customer Applications"/>
    <x v="0"/>
    <n v="60484.04"/>
    <s v="002"/>
  </r>
  <r>
    <s v="NOV-25"/>
    <x v="0"/>
    <s v="50000"/>
    <x v="4"/>
    <m/>
    <s v="UNC P/R - Regular"/>
    <s v="351"/>
    <s v="Customer Applications"/>
    <x v="0"/>
    <n v="-169.02"/>
    <s v="002"/>
  </r>
  <r>
    <s v="OCT-25"/>
    <x v="0"/>
    <s v="50000"/>
    <x v="4"/>
    <s v="UNC P/R - Regular"/>
    <s v="UNC P/R - Regular"/>
    <s v="351"/>
    <s v="Customer Applications"/>
    <x v="0"/>
    <n v="100592.05"/>
    <s v="002"/>
  </r>
  <r>
    <s v="OCT-25"/>
    <x v="0"/>
    <s v="50000"/>
    <x v="4"/>
    <m/>
    <s v="UNC P/R - Regular"/>
    <s v="351"/>
    <s v="Customer Applications"/>
    <x v="0"/>
    <n v="-759.74"/>
    <s v="002"/>
  </r>
  <r>
    <s v="SEP-25"/>
    <x v="0"/>
    <s v="50000"/>
    <x v="4"/>
    <s v="UNC P/R - Regular"/>
    <s v="UNC P/R - Regular"/>
    <s v="351"/>
    <s v="Customer Applications"/>
    <x v="0"/>
    <n v="52886.05"/>
    <s v="002"/>
  </r>
  <r>
    <s v="SEP-25"/>
    <x v="0"/>
    <s v="50000"/>
    <x v="4"/>
    <m/>
    <s v="UNC P/R - Regular"/>
    <s v="351"/>
    <s v="Customer Applications"/>
    <x v="0"/>
    <n v="-202.33"/>
    <s v="002"/>
  </r>
  <r>
    <s v="AUG-25"/>
    <x v="0"/>
    <s v="50000"/>
    <x v="4"/>
    <s v="UNC P/R - Regular"/>
    <s v="UNC P/R - Regular"/>
    <s v="332"/>
    <s v="Tax Services"/>
    <x v="0"/>
    <n v="9260.32"/>
    <s v="002"/>
  </r>
  <r>
    <s v="DEC-25"/>
    <x v="0"/>
    <s v="50000"/>
    <x v="4"/>
    <s v="UNC P/R - Regular"/>
    <s v="UNC P/R - Regular"/>
    <s v="332"/>
    <s v="Tax Services"/>
    <x v="0"/>
    <n v="13160.78"/>
    <s v="002"/>
  </r>
  <r>
    <s v="JUL-25"/>
    <x v="0"/>
    <s v="50000"/>
    <x v="4"/>
    <s v="UNC P/R - Regular"/>
    <s v="UNC P/R - Regular"/>
    <s v="332"/>
    <s v="Tax Services"/>
    <x v="0"/>
    <n v="13273.33"/>
    <s v="002"/>
  </r>
  <r>
    <s v="NOV-25"/>
    <x v="0"/>
    <s v="50000"/>
    <x v="4"/>
    <s v="UNC P/R - Regular"/>
    <s v="UNC P/R - Regular"/>
    <s v="332"/>
    <s v="Tax Services"/>
    <x v="0"/>
    <n v="12789.96"/>
    <s v="002"/>
  </r>
  <r>
    <s v="OCT-25"/>
    <x v="0"/>
    <s v="50000"/>
    <x v="4"/>
    <s v="UNC P/R - Regular"/>
    <s v="UNC P/R - Regular"/>
    <s v="332"/>
    <s v="Tax Services"/>
    <x v="0"/>
    <n v="19631.59"/>
    <s v="002"/>
  </r>
  <r>
    <s v="SEP-25"/>
    <x v="0"/>
    <s v="50000"/>
    <x v="4"/>
    <s v="UNC P/R - Regular"/>
    <s v="UNC P/R - Regular"/>
    <s v="332"/>
    <s v="Tax Services"/>
    <x v="0"/>
    <n v="8059.95"/>
    <s v="002"/>
  </r>
  <r>
    <s v="AUG-25"/>
    <x v="0"/>
    <s v="50000"/>
    <x v="4"/>
    <s v="UNC P/R - Regular"/>
    <s v="UNC P/R - Regular"/>
    <s v="331"/>
    <s v="Corporate Compliance"/>
    <x v="0"/>
    <n v="93.85"/>
    <s v="002"/>
  </r>
  <r>
    <s v="SEP-25"/>
    <x v="0"/>
    <s v="50000"/>
    <x v="4"/>
    <s v="UNC P/R - Regular"/>
    <s v="UNC P/R - Regular"/>
    <s v="331"/>
    <s v="Corporate Compliance"/>
    <x v="0"/>
    <n v="46.92"/>
    <s v="002"/>
  </r>
  <r>
    <s v="AUG-25"/>
    <x v="0"/>
    <s v="50000"/>
    <x v="4"/>
    <s v="UNC P/R - Regular"/>
    <s v="UNC P/R - Regular"/>
    <s v="326"/>
    <s v="Financial Sys &amp; Process Analysis"/>
    <x v="0"/>
    <n v="727.91"/>
    <s v="002"/>
  </r>
  <r>
    <s v="DEC-25"/>
    <x v="0"/>
    <s v="50000"/>
    <x v="4"/>
    <s v="UNC P/R - Regular"/>
    <s v="UNC P/R - Regular"/>
    <s v="326"/>
    <s v="Financial Sys &amp; Process Analysis"/>
    <x v="0"/>
    <n v="902.04"/>
    <s v="002"/>
  </r>
  <r>
    <s v="JUL-25"/>
    <x v="0"/>
    <s v="50000"/>
    <x v="4"/>
    <s v="UNC P/R - Regular"/>
    <s v="UNC P/R - Regular"/>
    <s v="326"/>
    <s v="Financial Sys &amp; Process Analysis"/>
    <x v="0"/>
    <n v="947.1"/>
    <s v="002"/>
  </r>
  <r>
    <s v="NOV-25"/>
    <x v="0"/>
    <s v="50000"/>
    <x v="4"/>
    <s v="UNC P/R - Regular"/>
    <s v="UNC P/R - Regular"/>
    <s v="326"/>
    <s v="Financial Sys &amp; Process Analysis"/>
    <x v="0"/>
    <n v="740.79"/>
    <s v="002"/>
  </r>
  <r>
    <s v="OCT-25"/>
    <x v="0"/>
    <s v="50000"/>
    <x v="4"/>
    <s v="UNC P/R - Regular"/>
    <s v="UNC P/R - Regular"/>
    <s v="326"/>
    <s v="Financial Sys &amp; Process Analysis"/>
    <x v="0"/>
    <n v="4642.5200000000004"/>
    <s v="002"/>
  </r>
  <r>
    <s v="SEP-25"/>
    <x v="0"/>
    <s v="50000"/>
    <x v="4"/>
    <s v="UNC P/R - Regular"/>
    <s v="UNC P/R - Regular"/>
    <s v="326"/>
    <s v="Financial Sys &amp; Process Analysis"/>
    <x v="0"/>
    <n v="6556.12"/>
    <s v="002"/>
  </r>
  <r>
    <s v="AUG-25"/>
    <x v="0"/>
    <s v="50000"/>
    <x v="4"/>
    <s v="UNC P/R - Regular"/>
    <s v="UNC P/R - Regular"/>
    <s v="325"/>
    <s v="Accounts Payable - SGS U3&amp;4 Support"/>
    <x v="0"/>
    <n v="2341.9899999999998"/>
    <s v="002"/>
  </r>
  <r>
    <s v="DEC-25"/>
    <x v="0"/>
    <s v="50000"/>
    <x v="4"/>
    <s v="UNC P/R - Regular"/>
    <s v="UNC P/R - Regular"/>
    <s v="325"/>
    <s v="Accounts Payable - SGS U3&amp;4 Support"/>
    <x v="0"/>
    <n v="2409.75"/>
    <s v="002"/>
  </r>
  <r>
    <s v="JUL-25"/>
    <x v="0"/>
    <s v="50000"/>
    <x v="4"/>
    <s v="UNC P/R - Regular"/>
    <s v="UNC P/R - Regular"/>
    <s v="325"/>
    <s v="Accounts Payable - SGS U3&amp;4 Support"/>
    <x v="0"/>
    <n v="2759.34"/>
    <s v="002"/>
  </r>
  <r>
    <s v="NOV-25"/>
    <x v="0"/>
    <s v="50000"/>
    <x v="4"/>
    <s v="UNC P/R - Regular"/>
    <s v="UNC P/R - Regular"/>
    <s v="325"/>
    <s v="Accounts Payable - SGS U3&amp;4 Support"/>
    <x v="0"/>
    <n v="2442.58"/>
    <s v="002"/>
  </r>
  <r>
    <s v="OCT-25"/>
    <x v="0"/>
    <s v="50000"/>
    <x v="4"/>
    <s v="UNC P/R - Regular"/>
    <s v="UNC P/R - Regular"/>
    <s v="325"/>
    <s v="Accounts Payable - SGS U3&amp;4 Support"/>
    <x v="0"/>
    <n v="3461.02"/>
    <s v="002"/>
  </r>
  <r>
    <s v="SEP-25"/>
    <x v="0"/>
    <s v="50000"/>
    <x v="4"/>
    <s v="UNC P/R - Regular"/>
    <s v="UNC P/R - Regular"/>
    <s v="325"/>
    <s v="Accounts Payable - SGS U3&amp;4 Support"/>
    <x v="0"/>
    <n v="2475.4299999999998"/>
    <s v="002"/>
  </r>
  <r>
    <s v="AUG-25"/>
    <x v="0"/>
    <s v="50000"/>
    <x v="4"/>
    <s v="UNC P/R - Regular"/>
    <s v="UNC P/R - Regular"/>
    <s v="324"/>
    <s v="Payroll - SGS U3&amp;4 Support"/>
    <x v="0"/>
    <n v="5645.19"/>
    <s v="002"/>
  </r>
  <r>
    <s v="DEC-25"/>
    <x v="0"/>
    <s v="50000"/>
    <x v="4"/>
    <s v="UNC P/R - Regular"/>
    <s v="UNC P/R - Regular"/>
    <s v="324"/>
    <s v="Payroll - SGS U3&amp;4 Support"/>
    <x v="0"/>
    <n v="12550.96"/>
    <s v="002"/>
  </r>
  <r>
    <s v="JUL-25"/>
    <x v="0"/>
    <s v="50000"/>
    <x v="4"/>
    <s v="UNC P/R - Regular"/>
    <s v="UNC P/R - Regular"/>
    <s v="324"/>
    <s v="Payroll - SGS U3&amp;4 Support"/>
    <x v="0"/>
    <n v="3268.27"/>
    <s v="002"/>
  </r>
  <r>
    <s v="NOV-25"/>
    <x v="0"/>
    <s v="50000"/>
    <x v="4"/>
    <s v="UNC P/R - Regular"/>
    <s v="UNC P/R - Regular"/>
    <s v="324"/>
    <s v="Payroll - SGS U3&amp;4 Support"/>
    <x v="0"/>
    <n v="4939.54"/>
    <s v="002"/>
  </r>
  <r>
    <s v="OCT-25"/>
    <x v="0"/>
    <s v="50000"/>
    <x v="4"/>
    <s v="UNC P/R - Regular"/>
    <s v="UNC P/R - Regular"/>
    <s v="324"/>
    <s v="Payroll - SGS U3&amp;4 Support"/>
    <x v="0"/>
    <n v="8764.9"/>
    <s v="002"/>
  </r>
  <r>
    <s v="SEP-25"/>
    <x v="0"/>
    <s v="50000"/>
    <x v="4"/>
    <s v="UNC P/R - Regular"/>
    <s v="UNC P/R - Regular"/>
    <s v="324"/>
    <s v="Payroll - SGS U3&amp;4 Support"/>
    <x v="0"/>
    <n v="4753.84"/>
    <s v="002"/>
  </r>
  <r>
    <s v="AUG-25"/>
    <x v="0"/>
    <s v="50000"/>
    <x v="4"/>
    <s v="UNC P/R - Regular"/>
    <s v="UNC P/R - Regular"/>
    <s v="322"/>
    <s v="Plant Accounting"/>
    <x v="0"/>
    <n v="50634.55"/>
    <s v="002"/>
  </r>
  <r>
    <s v="DEC-25"/>
    <x v="0"/>
    <s v="50000"/>
    <x v="4"/>
    <s v="UNC P/R - Regular"/>
    <s v="UNC P/R - Regular"/>
    <s v="322"/>
    <s v="Plant Accounting"/>
    <x v="0"/>
    <n v="57793.82"/>
    <s v="002"/>
  </r>
  <r>
    <s v="JUL-25"/>
    <x v="0"/>
    <s v="50000"/>
    <x v="4"/>
    <s v="UNC P/R - Regular"/>
    <s v="UNC P/R - Regular"/>
    <s v="322"/>
    <s v="Plant Accounting"/>
    <x v="0"/>
    <n v="55525.38"/>
    <s v="002"/>
  </r>
  <r>
    <s v="JUL-25"/>
    <x v="0"/>
    <s v="50000"/>
    <x v="4"/>
    <m/>
    <s v="UNC P/R - Regular"/>
    <s v="322"/>
    <s v="Plant Accounting"/>
    <x v="0"/>
    <n v="-30.43"/>
    <s v="002"/>
  </r>
  <r>
    <s v="NOV-25"/>
    <x v="0"/>
    <s v="50000"/>
    <x v="4"/>
    <s v="UNC P/R - Regular"/>
    <s v="UNC P/R - Regular"/>
    <s v="322"/>
    <s v="Plant Accounting"/>
    <x v="0"/>
    <n v="55712.78"/>
    <s v="002"/>
  </r>
  <r>
    <s v="OCT-25"/>
    <x v="0"/>
    <s v="50000"/>
    <x v="4"/>
    <s v="UNC P/R - Regular"/>
    <s v="UNC P/R - Regular"/>
    <s v="322"/>
    <s v="Plant Accounting"/>
    <x v="0"/>
    <n v="80550.850000000006"/>
    <s v="002"/>
  </r>
  <r>
    <s v="SEP-25"/>
    <x v="0"/>
    <s v="50000"/>
    <x v="4"/>
    <s v="UNC P/R - Regular"/>
    <s v="UNC P/R - Regular"/>
    <s v="322"/>
    <s v="Plant Accounting"/>
    <x v="0"/>
    <n v="49528.63"/>
    <s v="002"/>
  </r>
  <r>
    <s v="AUG-25"/>
    <x v="0"/>
    <s v="50000"/>
    <x v="4"/>
    <s v="UNC P/R - Regular"/>
    <s v="UNC P/R - Regular"/>
    <s v="321"/>
    <s v="External Reporting"/>
    <x v="0"/>
    <n v="20546.86"/>
    <s v="002"/>
  </r>
  <r>
    <s v="DEC-25"/>
    <x v="0"/>
    <s v="50000"/>
    <x v="4"/>
    <s v="UNC P/R - Regular"/>
    <s v="UNC P/R - Regular"/>
    <s v="321"/>
    <s v="External Reporting"/>
    <x v="0"/>
    <n v="22197.78"/>
    <s v="002"/>
  </r>
  <r>
    <s v="JUL-25"/>
    <x v="0"/>
    <s v="50000"/>
    <x v="4"/>
    <s v="UNC P/R - Regular"/>
    <s v="UNC P/R - Regular"/>
    <s v="321"/>
    <s v="External Reporting"/>
    <x v="0"/>
    <n v="22239.96"/>
    <s v="002"/>
  </r>
  <r>
    <s v="NOV-25"/>
    <x v="0"/>
    <s v="50000"/>
    <x v="4"/>
    <s v="UNC P/R - Regular"/>
    <s v="UNC P/R - Regular"/>
    <s v="321"/>
    <s v="External Reporting"/>
    <x v="0"/>
    <n v="18704.009999999998"/>
    <s v="002"/>
  </r>
  <r>
    <s v="OCT-25"/>
    <x v="0"/>
    <s v="50000"/>
    <x v="4"/>
    <s v="UNC P/R - Regular"/>
    <s v="UNC P/R - Regular"/>
    <s v="321"/>
    <s v="External Reporting"/>
    <x v="0"/>
    <n v="40387.21"/>
    <s v="002"/>
  </r>
  <r>
    <s v="SEP-25"/>
    <x v="0"/>
    <s v="50000"/>
    <x v="4"/>
    <s v="UNC P/R - Regular"/>
    <s v="UNC P/R - Regular"/>
    <s v="321"/>
    <s v="External Reporting"/>
    <x v="0"/>
    <n v="19691.080000000002"/>
    <s v="002"/>
  </r>
  <r>
    <s v="AUG-25"/>
    <x v="0"/>
    <s v="50000"/>
    <x v="4"/>
    <s v="UNC P/R - Regular"/>
    <s v="UNC P/R - Regular"/>
    <s v="320"/>
    <s v="Corporate Accounting"/>
    <x v="0"/>
    <n v="70955.63"/>
    <s v="002"/>
  </r>
  <r>
    <s v="DEC-25"/>
    <x v="0"/>
    <s v="50000"/>
    <x v="4"/>
    <s v="UNC P/R - Regular"/>
    <s v="UNC P/R - Regular"/>
    <s v="320"/>
    <s v="Corporate Accounting"/>
    <x v="0"/>
    <n v="54932.89"/>
    <s v="002"/>
  </r>
  <r>
    <s v="JUL-25"/>
    <x v="0"/>
    <s v="50000"/>
    <x v="4"/>
    <s v="UNC P/R - Regular"/>
    <s v="UNC P/R - Regular"/>
    <s v="320"/>
    <s v="Corporate Accounting"/>
    <x v="0"/>
    <n v="60201"/>
    <s v="002"/>
  </r>
  <r>
    <s v="NOV-25"/>
    <x v="0"/>
    <s v="50000"/>
    <x v="4"/>
    <s v="UNC P/R - Regular"/>
    <s v="UNC P/R - Regular"/>
    <s v="320"/>
    <s v="Corporate Accounting"/>
    <x v="0"/>
    <n v="55240.92"/>
    <s v="002"/>
  </r>
  <r>
    <s v="OCT-25"/>
    <x v="0"/>
    <s v="50000"/>
    <x v="4"/>
    <s v="UNC P/R - Regular"/>
    <s v="UNC P/R - Regular"/>
    <s v="320"/>
    <s v="Corporate Accounting"/>
    <x v="0"/>
    <n v="88737.26"/>
    <s v="002"/>
  </r>
  <r>
    <s v="SEP-25"/>
    <x v="0"/>
    <s v="50000"/>
    <x v="4"/>
    <s v="UNC P/R - Regular"/>
    <s v="UNC P/R - Regular"/>
    <s v="320"/>
    <s v="Corporate Accounting"/>
    <x v="0"/>
    <n v="64066.16"/>
    <s v="002"/>
  </r>
  <r>
    <s v="AUG-25"/>
    <x v="0"/>
    <s v="50000"/>
    <x v="4"/>
    <s v="UNC P/R - Regular"/>
    <s v="UNC P/R - Regular"/>
    <s v="317"/>
    <s v="Accounts Payable"/>
    <x v="0"/>
    <n v="3753.46"/>
    <s v="002"/>
  </r>
  <r>
    <s v="DEC-25"/>
    <x v="0"/>
    <s v="50000"/>
    <x v="4"/>
    <s v="UNC P/R - Regular"/>
    <s v="UNC P/R - Regular"/>
    <s v="317"/>
    <s v="Accounts Payable"/>
    <x v="0"/>
    <n v="3786.73"/>
    <s v="002"/>
  </r>
  <r>
    <s v="JUL-25"/>
    <x v="0"/>
    <s v="50000"/>
    <x v="4"/>
    <s v="UNC P/R - Regular"/>
    <s v="UNC P/R - Regular"/>
    <s v="317"/>
    <s v="Accounts Payable"/>
    <x v="0"/>
    <n v="6359.05"/>
    <s v="002"/>
  </r>
  <r>
    <s v="NOV-25"/>
    <x v="0"/>
    <s v="50000"/>
    <x v="4"/>
    <s v="UNC P/R - Regular"/>
    <s v="UNC P/R - Regular"/>
    <s v="317"/>
    <s v="Accounts Payable"/>
    <x v="0"/>
    <n v="3831.84"/>
    <s v="002"/>
  </r>
  <r>
    <s v="OCT-25"/>
    <x v="0"/>
    <s v="50000"/>
    <x v="4"/>
    <s v="UNC P/R - Regular"/>
    <s v="UNC P/R - Regular"/>
    <s v="317"/>
    <s v="Accounts Payable"/>
    <x v="0"/>
    <n v="6233.19"/>
    <s v="002"/>
  </r>
  <r>
    <s v="SEP-25"/>
    <x v="0"/>
    <s v="50000"/>
    <x v="4"/>
    <s v="UNC P/R - Regular"/>
    <s v="UNC P/R - Regular"/>
    <s v="317"/>
    <s v="Accounts Payable"/>
    <x v="0"/>
    <n v="3679"/>
    <s v="002"/>
  </r>
  <r>
    <s v="AUG-25"/>
    <x v="0"/>
    <s v="50000"/>
    <x v="4"/>
    <s v="UNC P/R - Regular"/>
    <s v="UNC P/R - Regular"/>
    <s v="316"/>
    <s v="Payroll"/>
    <x v="0"/>
    <n v="18578.89"/>
    <s v="002"/>
  </r>
  <r>
    <s v="DEC-25"/>
    <x v="0"/>
    <s v="50000"/>
    <x v="4"/>
    <s v="UNC P/R - Regular"/>
    <s v="UNC P/R - Regular"/>
    <s v="316"/>
    <s v="Payroll"/>
    <x v="0"/>
    <n v="19972.93"/>
    <s v="002"/>
  </r>
  <r>
    <s v="JUL-25"/>
    <x v="0"/>
    <s v="50000"/>
    <x v="4"/>
    <s v="UNC P/R - Regular"/>
    <s v="UNC P/R - Regular"/>
    <s v="316"/>
    <s v="Payroll"/>
    <x v="0"/>
    <n v="20285.68"/>
    <s v="002"/>
  </r>
  <r>
    <s v="NOV-25"/>
    <x v="0"/>
    <s v="50000"/>
    <x v="4"/>
    <s v="UNC P/R - Regular"/>
    <s v="UNC P/R - Regular"/>
    <s v="316"/>
    <s v="Payroll"/>
    <x v="0"/>
    <n v="22024.86"/>
    <s v="002"/>
  </r>
  <r>
    <s v="OCT-25"/>
    <x v="0"/>
    <s v="50000"/>
    <x v="4"/>
    <s v="UNC P/R - Regular"/>
    <s v="UNC P/R - Regular"/>
    <s v="316"/>
    <s v="Payroll"/>
    <x v="0"/>
    <n v="28386.61"/>
    <s v="002"/>
  </r>
  <r>
    <s v="SEP-25"/>
    <x v="0"/>
    <s v="50000"/>
    <x v="4"/>
    <s v="UNC P/R - Regular"/>
    <s v="UNC P/R - Regular"/>
    <s v="316"/>
    <s v="Payroll"/>
    <x v="0"/>
    <n v="14288.44"/>
    <s v="002"/>
  </r>
  <r>
    <s v="AUG-25"/>
    <x v="0"/>
    <s v="50000"/>
    <x v="4"/>
    <s v="UNC P/R - Regular"/>
    <s v="UNC P/R - Regular"/>
    <s v="306"/>
    <s v="Energy Settlements"/>
    <x v="0"/>
    <n v="56626.75"/>
    <s v="002"/>
  </r>
  <r>
    <s v="DEC-25"/>
    <x v="0"/>
    <s v="50000"/>
    <x v="4"/>
    <s v="UNC P/R - Regular"/>
    <s v="UNC P/R - Regular"/>
    <s v="306"/>
    <s v="Energy Settlements"/>
    <x v="0"/>
    <n v="38535.57"/>
    <s v="002"/>
  </r>
  <r>
    <s v="JUL-25"/>
    <x v="0"/>
    <s v="50000"/>
    <x v="4"/>
    <s v="UNC P/R - Regular"/>
    <s v="UNC P/R - Regular"/>
    <s v="306"/>
    <s v="Energy Settlements"/>
    <x v="0"/>
    <n v="51778.82"/>
    <s v="002"/>
  </r>
  <r>
    <s v="NOV-25"/>
    <x v="0"/>
    <s v="50000"/>
    <x v="4"/>
    <s v="UNC P/R - Regular"/>
    <s v="UNC P/R - Regular"/>
    <s v="306"/>
    <s v="Energy Settlements"/>
    <x v="0"/>
    <n v="47680.37"/>
    <s v="002"/>
  </r>
  <r>
    <s v="OCT-25"/>
    <x v="0"/>
    <s v="50000"/>
    <x v="4"/>
    <s v="UNC P/R - Regular"/>
    <s v="UNC P/R - Regular"/>
    <s v="306"/>
    <s v="Energy Settlements"/>
    <x v="0"/>
    <n v="77955.47"/>
    <s v="002"/>
  </r>
  <r>
    <s v="SEP-25"/>
    <x v="0"/>
    <s v="50000"/>
    <x v="4"/>
    <s v="UNC P/R - Regular"/>
    <s v="UNC P/R - Regular"/>
    <s v="306"/>
    <s v="Energy Settlements"/>
    <x v="0"/>
    <n v="46368.85"/>
    <s v="002"/>
  </r>
  <r>
    <s v="SEP-25"/>
    <x v="0"/>
    <s v="50000"/>
    <x v="4"/>
    <s v="UNC P/R - Regular"/>
    <s v="UNC P/R - Regular"/>
    <s v="305"/>
    <s v="Controller Adm"/>
    <x v="0"/>
    <n v="629.92999999999995"/>
    <s v="002"/>
  </r>
  <r>
    <s v="AUG-25"/>
    <x v="0"/>
    <s v="50000"/>
    <x v="4"/>
    <s v="UNC P/R - Regular"/>
    <s v="UNC P/R - Regular"/>
    <s v="300"/>
    <s v="CFO Adm"/>
    <x v="0"/>
    <n v="6689.27"/>
    <s v="002"/>
  </r>
  <r>
    <s v="DEC-25"/>
    <x v="0"/>
    <s v="50000"/>
    <x v="4"/>
    <s v="UNC P/R - Regular"/>
    <s v="UNC P/R - Regular"/>
    <s v="300"/>
    <s v="CFO Adm"/>
    <x v="0"/>
    <n v="2395.2199999999998"/>
    <s v="002"/>
  </r>
  <r>
    <s v="JUL-25"/>
    <x v="0"/>
    <s v="50000"/>
    <x v="4"/>
    <s v="UNC P/R - Regular"/>
    <s v="UNC P/R - Regular"/>
    <s v="300"/>
    <s v="CFO Adm"/>
    <x v="0"/>
    <n v="6224.63"/>
    <s v="002"/>
  </r>
  <r>
    <s v="NOV-25"/>
    <x v="0"/>
    <s v="50000"/>
    <x v="4"/>
    <s v="UNC P/R - Regular"/>
    <s v="UNC P/R - Regular"/>
    <s v="300"/>
    <s v="CFO Adm"/>
    <x v="0"/>
    <n v="2917.37"/>
    <s v="002"/>
  </r>
  <r>
    <s v="OCT-25"/>
    <x v="0"/>
    <s v="50000"/>
    <x v="4"/>
    <s v="UNC P/R - Regular"/>
    <s v="UNC P/R - Regular"/>
    <s v="300"/>
    <s v="CFO Adm"/>
    <x v="0"/>
    <n v="5174.08"/>
    <s v="002"/>
  </r>
  <r>
    <s v="SEP-25"/>
    <x v="0"/>
    <s v="50000"/>
    <x v="4"/>
    <s v="UNC P/R - Regular"/>
    <s v="UNC P/R - Regular"/>
    <s v="300"/>
    <s v="CFO Adm"/>
    <x v="0"/>
    <n v="3287.5"/>
    <s v="002"/>
  </r>
  <r>
    <s v="NOV-25"/>
    <x v="0"/>
    <s v="50000"/>
    <x v="4"/>
    <s v="UNC P/R - Regular"/>
    <s v="UNC P/R - Regular"/>
    <s v="269"/>
    <s v="CIP"/>
    <x v="0"/>
    <n v="105.55"/>
    <s v="002"/>
  </r>
  <r>
    <s v="OCT-25"/>
    <x v="0"/>
    <s v="50000"/>
    <x v="4"/>
    <s v="UNC P/R - Regular"/>
    <s v="UNC P/R - Regular"/>
    <s v="269"/>
    <s v="CIP"/>
    <x v="0"/>
    <n v="685.6"/>
    <s v="002"/>
  </r>
  <r>
    <s v="NOV-25"/>
    <x v="0"/>
    <s v="50000"/>
    <x v="4"/>
    <s v="UNC P/R - Regular"/>
    <s v="UNC P/R - Regular"/>
    <s v="268"/>
    <s v="Automation"/>
    <x v="0"/>
    <n v="52.16"/>
    <s v="002"/>
  </r>
  <r>
    <s v="OCT-25"/>
    <x v="0"/>
    <s v="50000"/>
    <x v="4"/>
    <s v="UNC P/R - Regular"/>
    <s v="UNC P/R - Regular"/>
    <s v="268"/>
    <s v="Automation"/>
    <x v="0"/>
    <n v="2196.52"/>
    <s v="002"/>
  </r>
  <r>
    <s v="DEC-25"/>
    <x v="0"/>
    <s v="50000"/>
    <x v="4"/>
    <s v="UNC P/R - Regular"/>
    <s v="UNC P/R - Regular"/>
    <s v="266"/>
    <s v="Special Plans TEP"/>
    <x v="0"/>
    <n v="45.02"/>
    <s v="002"/>
  </r>
  <r>
    <s v="JUL-25"/>
    <x v="0"/>
    <s v="50000"/>
    <x v="4"/>
    <s v="UNC P/R - Regular"/>
    <s v="UNC P/R - Regular"/>
    <s v="266"/>
    <s v="Special Plans TEP"/>
    <x v="0"/>
    <n v="49.2"/>
    <s v="002"/>
  </r>
  <r>
    <s v="OCT-25"/>
    <x v="0"/>
    <s v="50000"/>
    <x v="4"/>
    <s v="UNC P/R - Regular"/>
    <s v="UNC P/R - Regular"/>
    <s v="266"/>
    <s v="Special Plans TEP"/>
    <x v="0"/>
    <n v="24.6"/>
    <s v="002"/>
  </r>
  <r>
    <s v="AUG-25"/>
    <x v="0"/>
    <s v="50000"/>
    <x v="4"/>
    <s v="UNC P/R - Regular"/>
    <s v="UNC P/R - Regular"/>
    <s v="264"/>
    <s v="Mail Services"/>
    <x v="0"/>
    <n v="9378.74"/>
    <s v="002"/>
  </r>
  <r>
    <s v="DEC-25"/>
    <x v="0"/>
    <s v="50000"/>
    <x v="4"/>
    <s v="UNC P/R - Regular"/>
    <s v="UNC P/R - Regular"/>
    <s v="264"/>
    <s v="Mail Services"/>
    <x v="0"/>
    <n v="7593.58"/>
    <s v="002"/>
  </r>
  <r>
    <s v="JUL-25"/>
    <x v="0"/>
    <s v="50000"/>
    <x v="4"/>
    <s v="UNC P/R - Regular"/>
    <s v="UNC P/R - Regular"/>
    <s v="264"/>
    <s v="Mail Services"/>
    <x v="0"/>
    <n v="9147.9"/>
    <s v="002"/>
  </r>
  <r>
    <s v="NOV-25"/>
    <x v="0"/>
    <s v="50000"/>
    <x v="4"/>
    <s v="UNC P/R - Regular"/>
    <s v="UNC P/R - Regular"/>
    <s v="264"/>
    <s v="Mail Services"/>
    <x v="0"/>
    <n v="8220.16"/>
    <s v="002"/>
  </r>
  <r>
    <s v="OCT-25"/>
    <x v="0"/>
    <s v="50000"/>
    <x v="4"/>
    <s v="UNC P/R - Regular"/>
    <s v="UNC P/R - Regular"/>
    <s v="264"/>
    <s v="Mail Services"/>
    <x v="0"/>
    <n v="13931.55"/>
    <s v="002"/>
  </r>
  <r>
    <s v="SEP-25"/>
    <x v="0"/>
    <s v="50000"/>
    <x v="4"/>
    <s v="UNC P/R - Regular"/>
    <s v="UNC P/R - Regular"/>
    <s v="264"/>
    <s v="Mail Services"/>
    <x v="0"/>
    <n v="9086.34"/>
    <s v="002"/>
  </r>
  <r>
    <s v="DEC-25"/>
    <x v="0"/>
    <s v="50000"/>
    <x v="4"/>
    <s v="UNC P/R - Regular"/>
    <s v="UNC P/R - Regular"/>
    <s v="261"/>
    <s v="Communication"/>
    <x v="0"/>
    <n v="116.51"/>
    <s v="002"/>
  </r>
  <r>
    <s v="NOV-25"/>
    <x v="0"/>
    <s v="50000"/>
    <x v="4"/>
    <s v="UNC P/R - Regular"/>
    <s v="UNC P/R - Regular"/>
    <s v="261"/>
    <s v="Communication"/>
    <x v="0"/>
    <n v="291.27999999999997"/>
    <s v="002"/>
  </r>
  <r>
    <s v="OCT-25"/>
    <x v="0"/>
    <s v="50000"/>
    <x v="4"/>
    <s v="UNC P/R - Regular"/>
    <s v="UNC P/R - Regular"/>
    <s v="261"/>
    <s v="Communication"/>
    <x v="0"/>
    <n v="1785.22"/>
    <s v="002"/>
  </r>
  <r>
    <s v="AUG-25"/>
    <x v="0"/>
    <s v="50000"/>
    <x v="4"/>
    <s v="UNC P/R - Regular"/>
    <s v="UNC P/R - Regular"/>
    <s v="250"/>
    <s v="Strategy, Culture &amp; Innovation"/>
    <x v="0"/>
    <n v="33750.1"/>
    <s v="002"/>
  </r>
  <r>
    <s v="DEC-25"/>
    <x v="0"/>
    <s v="50000"/>
    <x v="4"/>
    <s v="UNC P/R - Regular"/>
    <s v="UNC P/R - Regular"/>
    <s v="250"/>
    <s v="Strategy, Culture &amp; Innovation"/>
    <x v="0"/>
    <n v="41451.68"/>
    <s v="002"/>
  </r>
  <r>
    <s v="JUL-25"/>
    <x v="0"/>
    <s v="50000"/>
    <x v="4"/>
    <s v="UNC P/R - Regular"/>
    <s v="UNC P/R - Regular"/>
    <s v="250"/>
    <s v="Strategy, Culture &amp; Innovation"/>
    <x v="0"/>
    <n v="32086.34"/>
    <s v="002"/>
  </r>
  <r>
    <s v="NOV-25"/>
    <x v="0"/>
    <s v="50000"/>
    <x v="4"/>
    <s v="UNC P/R - Regular"/>
    <s v="UNC P/R - Regular"/>
    <s v="250"/>
    <s v="Strategy, Culture &amp; Innovation"/>
    <x v="0"/>
    <n v="41736.639999999999"/>
    <s v="002"/>
  </r>
  <r>
    <s v="OCT-25"/>
    <x v="0"/>
    <s v="50000"/>
    <x v="4"/>
    <s v="UNC P/R - Regular"/>
    <s v="UNC P/R - Regular"/>
    <s v="250"/>
    <s v="Strategy, Culture &amp; Innovation"/>
    <x v="0"/>
    <n v="66944.649999999994"/>
    <s v="002"/>
  </r>
  <r>
    <s v="SEP-25"/>
    <x v="0"/>
    <s v="50000"/>
    <x v="4"/>
    <s v="UNC P/R - Regular"/>
    <s v="UNC P/R - Regular"/>
    <s v="250"/>
    <s v="Strategy, Culture &amp; Innovation"/>
    <x v="0"/>
    <n v="43430.45"/>
    <s v="002"/>
  </r>
  <r>
    <s v="AUG-25"/>
    <x v="0"/>
    <s v="50000"/>
    <x v="4"/>
    <s v="UNC P/R - Regular"/>
    <s v="UNC P/R - Regular"/>
    <s v="244"/>
    <s v="Customer Analytics"/>
    <x v="0"/>
    <n v="26830.54"/>
    <s v="002"/>
  </r>
  <r>
    <s v="DEC-25"/>
    <x v="0"/>
    <s v="50000"/>
    <x v="4"/>
    <s v="UNC P/R - Regular"/>
    <s v="UNC P/R - Regular"/>
    <s v="244"/>
    <s v="Customer Analytics"/>
    <x v="0"/>
    <n v="27245.38"/>
    <s v="002"/>
  </r>
  <r>
    <s v="JUL-25"/>
    <x v="0"/>
    <s v="50000"/>
    <x v="4"/>
    <s v="UNC P/R - Regular"/>
    <s v="UNC P/R - Regular"/>
    <s v="244"/>
    <s v="Customer Analytics"/>
    <x v="0"/>
    <n v="28361.17"/>
    <s v="002"/>
  </r>
  <r>
    <s v="NOV-25"/>
    <x v="0"/>
    <s v="50000"/>
    <x v="4"/>
    <s v="UNC P/R - Regular"/>
    <s v="UNC P/R - Regular"/>
    <s v="244"/>
    <s v="Customer Analytics"/>
    <x v="0"/>
    <n v="26848.23"/>
    <s v="002"/>
  </r>
  <r>
    <s v="OCT-25"/>
    <x v="0"/>
    <s v="50000"/>
    <x v="4"/>
    <s v="UNC P/R - Regular"/>
    <s v="UNC P/R - Regular"/>
    <s v="244"/>
    <s v="Customer Analytics"/>
    <x v="0"/>
    <n v="41304.14"/>
    <s v="002"/>
  </r>
  <r>
    <s v="SEP-25"/>
    <x v="0"/>
    <s v="50000"/>
    <x v="4"/>
    <s v="UNC P/R - Regular"/>
    <s v="UNC P/R - Regular"/>
    <s v="244"/>
    <s v="Customer Analytics"/>
    <x v="0"/>
    <n v="28337.599999999999"/>
    <s v="002"/>
  </r>
  <r>
    <s v="AUG-25"/>
    <x v="0"/>
    <s v="50000"/>
    <x v="4"/>
    <s v="UNC P/R - Regular"/>
    <s v="UNC P/R - Regular"/>
    <s v="243"/>
    <s v="Enterprise Project Admin"/>
    <x v="0"/>
    <n v="14084.32"/>
    <s v="002"/>
  </r>
  <r>
    <s v="AUG-25"/>
    <x v="0"/>
    <s v="50000"/>
    <x v="4"/>
    <s v="UNC P/R - Regular"/>
    <s v="UNC P/R - Regular"/>
    <s v="243"/>
    <s v="IS Business Relationship Mgmt"/>
    <x v="0"/>
    <n v="2639.4"/>
    <s v="002"/>
  </r>
  <r>
    <s v="AUG-25"/>
    <x v="0"/>
    <s v="50000"/>
    <x v="4"/>
    <m/>
    <s v="UNC P/R - Regular"/>
    <s v="243"/>
    <s v="Enterprise Project Admin"/>
    <x v="0"/>
    <n v="-517.11"/>
    <s v="002"/>
  </r>
  <r>
    <s v="DEC-25"/>
    <x v="0"/>
    <s v="50000"/>
    <x v="4"/>
    <s v="UNC P/R - Regular"/>
    <s v="UNC P/R - Regular"/>
    <s v="243"/>
    <s v="Enterprise Project Admin"/>
    <x v="0"/>
    <n v="11540.27"/>
    <s v="002"/>
  </r>
  <r>
    <s v="DEC-25"/>
    <x v="0"/>
    <s v="50000"/>
    <x v="4"/>
    <s v="UNC P/R - Regular"/>
    <s v="UNC P/R - Regular"/>
    <s v="243"/>
    <s v="IS Business Relationship Mgmt"/>
    <x v="0"/>
    <n v="1280.8800000000001"/>
    <s v="002"/>
  </r>
  <r>
    <s v="DEC-25"/>
    <x v="0"/>
    <s v="50000"/>
    <x v="4"/>
    <m/>
    <s v="UNC P/R - Regular"/>
    <s v="243"/>
    <s v="Enterprise Project Admin"/>
    <x v="0"/>
    <n v="-785.29"/>
    <s v="002"/>
  </r>
  <r>
    <s v="JUL-25"/>
    <x v="0"/>
    <s v="50000"/>
    <x v="4"/>
    <s v="UNC P/R - Regular"/>
    <s v="UNC P/R - Regular"/>
    <s v="243"/>
    <s v="Enterprise Project Admin"/>
    <x v="0"/>
    <n v="10316.18"/>
    <s v="002"/>
  </r>
  <r>
    <s v="JUL-25"/>
    <x v="0"/>
    <s v="50000"/>
    <x v="4"/>
    <s v="UNC P/R - Regular"/>
    <s v="UNC P/R - Regular"/>
    <s v="243"/>
    <s v="IS Business Relationship Mgmt"/>
    <x v="0"/>
    <n v="621.04"/>
    <s v="002"/>
  </r>
  <r>
    <s v="JUL-25"/>
    <x v="0"/>
    <s v="50000"/>
    <x v="4"/>
    <m/>
    <s v="UNC P/R - Regular"/>
    <s v="243"/>
    <s v="Enterprise Project Admin"/>
    <x v="0"/>
    <n v="-221.62"/>
    <s v="002"/>
  </r>
  <r>
    <s v="JUL-25"/>
    <x v="0"/>
    <s v="50000"/>
    <x v="4"/>
    <m/>
    <s v="UNC P/R - Regular"/>
    <s v="243"/>
    <s v="IS Business Relationship Mgmt"/>
    <x v="0"/>
    <n v="11833.32"/>
    <s v="002"/>
  </r>
  <r>
    <s v="NOV-25"/>
    <x v="0"/>
    <s v="50000"/>
    <x v="4"/>
    <s v="UNC P/R - Regular"/>
    <s v="UNC P/R - Regular"/>
    <s v="243"/>
    <s v="Enterprise Project Admin"/>
    <x v="0"/>
    <n v="10436.92"/>
    <s v="002"/>
  </r>
  <r>
    <s v="NOV-25"/>
    <x v="0"/>
    <s v="50000"/>
    <x v="4"/>
    <s v="UNC P/R - Regular"/>
    <s v="UNC P/R - Regular"/>
    <s v="243"/>
    <s v="IS Business Relationship Mgmt"/>
    <x v="0"/>
    <n v="621.04"/>
    <s v="002"/>
  </r>
  <r>
    <s v="OCT-25"/>
    <x v="0"/>
    <s v="50000"/>
    <x v="4"/>
    <s v="UNC P/R - Regular"/>
    <s v="UNC P/R - Regular"/>
    <s v="243"/>
    <s v="Enterprise Project Admin"/>
    <x v="0"/>
    <n v="27055.41"/>
    <s v="002"/>
  </r>
  <r>
    <s v="OCT-25"/>
    <x v="0"/>
    <s v="50000"/>
    <x v="4"/>
    <s v="UNC P/R - Regular"/>
    <s v="UNC P/R - Regular"/>
    <s v="243"/>
    <s v="IS Business Relationship Mgmt"/>
    <x v="0"/>
    <n v="4347.25"/>
    <s v="002"/>
  </r>
  <r>
    <s v="OCT-25"/>
    <x v="0"/>
    <s v="50000"/>
    <x v="4"/>
    <m/>
    <s v="UNC P/R - Regular"/>
    <s v="243"/>
    <s v="Enterprise Project Admin"/>
    <x v="0"/>
    <n v="-1445.35"/>
    <s v="002"/>
  </r>
  <r>
    <s v="SEP-25"/>
    <x v="0"/>
    <s v="50000"/>
    <x v="4"/>
    <s v="UNC P/R - Regular"/>
    <s v="UNC P/R - Regular"/>
    <s v="243"/>
    <s v="Enterprise Project Admin"/>
    <x v="0"/>
    <n v="14668.56"/>
    <s v="002"/>
  </r>
  <r>
    <s v="SEP-25"/>
    <x v="0"/>
    <s v="50000"/>
    <x v="4"/>
    <s v="UNC P/R - Regular"/>
    <s v="UNC P/R - Regular"/>
    <s v="243"/>
    <s v="IS Business Relationship Mgmt"/>
    <x v="0"/>
    <n v="2639.4"/>
    <s v="002"/>
  </r>
  <r>
    <s v="JUL-25"/>
    <x v="0"/>
    <s v="50000"/>
    <x v="4"/>
    <s v="UNC P/R - Regular"/>
    <s v="UNC P/R - Regular"/>
    <s v="234"/>
    <s v="SinglePhase DistrMtr"/>
    <x v="0"/>
    <n v="53.94"/>
    <s v="002"/>
  </r>
  <r>
    <s v="OCT-25"/>
    <x v="0"/>
    <s v="50000"/>
    <x v="4"/>
    <s v="UNC P/R - Regular"/>
    <s v="UNC P/R - Regular"/>
    <s v="234"/>
    <s v="SinglePhase DistrMtr"/>
    <x v="0"/>
    <n v="872.8"/>
    <s v="002"/>
  </r>
  <r>
    <s v="SEP-25"/>
    <x v="0"/>
    <s v="50000"/>
    <x v="4"/>
    <s v="UNC P/R - Regular"/>
    <s v="UNC P/R - Regular"/>
    <s v="234"/>
    <s v="SinglePhase DistrMtr"/>
    <x v="0"/>
    <n v="53.94"/>
    <s v="002"/>
  </r>
  <r>
    <s v="AUG-25"/>
    <x v="0"/>
    <s v="50000"/>
    <x v="4"/>
    <s v="UNC P/R - Regular"/>
    <s v="UNC P/R - Regular"/>
    <s v="231"/>
    <s v="Customer Service"/>
    <x v="0"/>
    <n v="50.51"/>
    <s v="002"/>
  </r>
  <r>
    <s v="NOV-25"/>
    <x v="0"/>
    <s v="50000"/>
    <x v="4"/>
    <s v="UNC P/R - Regular"/>
    <s v="UNC P/R - Regular"/>
    <s v="231"/>
    <s v="Customer Service"/>
    <x v="0"/>
    <n v="48.19"/>
    <s v="002"/>
  </r>
  <r>
    <s v="SEP-25"/>
    <x v="0"/>
    <s v="50000"/>
    <x v="4"/>
    <s v="UNC P/R - Regular"/>
    <s v="UNC P/R - Regular"/>
    <s v="231"/>
    <s v="Customer Service"/>
    <x v="0"/>
    <n v="101.03"/>
    <s v="002"/>
  </r>
  <r>
    <s v="AUG-25"/>
    <x v="0"/>
    <s v="50000"/>
    <x v="4"/>
    <s v="UNC P/R - Regular"/>
    <s v="UNC P/R - Regular"/>
    <s v="229"/>
    <s v="Cust Experience / Marketing"/>
    <x v="0"/>
    <n v="70815.47"/>
    <s v="002"/>
  </r>
  <r>
    <s v="DEC-25"/>
    <x v="0"/>
    <s v="50000"/>
    <x v="4"/>
    <s v="UNC P/R - Regular"/>
    <s v="UNC P/R - Regular"/>
    <s v="229"/>
    <s v="Cust Experience / Marketing"/>
    <x v="0"/>
    <n v="57761.27"/>
    <s v="002"/>
  </r>
  <r>
    <s v="JUL-25"/>
    <x v="0"/>
    <s v="50000"/>
    <x v="4"/>
    <s v="UNC P/R - Regular"/>
    <s v="UNC P/R - Regular"/>
    <s v="229"/>
    <s v="Cust Experience / Marketing"/>
    <x v="0"/>
    <n v="66443.08"/>
    <s v="002"/>
  </r>
  <r>
    <s v="NOV-25"/>
    <x v="0"/>
    <s v="50000"/>
    <x v="4"/>
    <s v="UNC P/R - Regular"/>
    <s v="UNC P/R - Regular"/>
    <s v="229"/>
    <s v="Cust Experience / Marketing"/>
    <x v="0"/>
    <n v="73086.06"/>
    <s v="002"/>
  </r>
  <r>
    <s v="OCT-25"/>
    <x v="0"/>
    <s v="50000"/>
    <x v="4"/>
    <s v="UNC P/R - Regular"/>
    <s v="UNC P/R - Regular"/>
    <s v="229"/>
    <s v="Cust Experience / Marketing"/>
    <x v="0"/>
    <n v="103449.56"/>
    <s v="002"/>
  </r>
  <r>
    <s v="SEP-25"/>
    <x v="0"/>
    <s v="50000"/>
    <x v="4"/>
    <s v="UNC P/R - Regular"/>
    <s v="UNC P/R - Regular"/>
    <s v="229"/>
    <s v="Cust Experience / Marketing"/>
    <x v="0"/>
    <n v="69444.160000000003"/>
    <s v="002"/>
  </r>
  <r>
    <s v="AUG-25"/>
    <x v="0"/>
    <s v="50000"/>
    <x v="4"/>
    <s v="UNC P/R - Regular"/>
    <s v="UNC P/R - Regular"/>
    <s v="227"/>
    <s v="Corporate Communications"/>
    <x v="0"/>
    <n v="69997.22"/>
    <s v="002"/>
  </r>
  <r>
    <s v="DEC-25"/>
    <x v="0"/>
    <s v="50000"/>
    <x v="4"/>
    <s v="UNC P/R - Regular"/>
    <s v="UNC P/R - Regular"/>
    <s v="227"/>
    <s v="Corporate Communications"/>
    <x v="0"/>
    <n v="69729.929999999993"/>
    <s v="002"/>
  </r>
  <r>
    <s v="JUL-25"/>
    <x v="0"/>
    <s v="50000"/>
    <x v="4"/>
    <s v="UNC P/R - Regular"/>
    <s v="UNC P/R - Regular"/>
    <s v="227"/>
    <s v="Corporate Communications"/>
    <x v="0"/>
    <n v="72606.509999999995"/>
    <s v="002"/>
  </r>
  <r>
    <s v="NOV-25"/>
    <x v="0"/>
    <s v="50000"/>
    <x v="4"/>
    <s v="UNC P/R - Regular"/>
    <s v="UNC P/R - Regular"/>
    <s v="227"/>
    <s v="Corporate Communications"/>
    <x v="0"/>
    <n v="68505.009999999995"/>
    <s v="002"/>
  </r>
  <r>
    <s v="OCT-25"/>
    <x v="0"/>
    <s v="50000"/>
    <x v="4"/>
    <s v="UNC P/R - Regular"/>
    <s v="UNC P/R - Regular"/>
    <s v="227"/>
    <s v="Corporate Communications"/>
    <x v="0"/>
    <n v="114592.38"/>
    <s v="002"/>
  </r>
  <r>
    <s v="SEP-25"/>
    <x v="0"/>
    <s v="50000"/>
    <x v="4"/>
    <s v="UNC P/R - Regular"/>
    <s v="UNC P/R - Regular"/>
    <s v="227"/>
    <s v="Corporate Communications"/>
    <x v="0"/>
    <n v="63978.879999999997"/>
    <s v="002"/>
  </r>
  <r>
    <s v="AUG-25"/>
    <x v="0"/>
    <s v="50000"/>
    <x v="4"/>
    <s v="UNC P/R - Regular"/>
    <s v="UNC P/R - Regular"/>
    <s v="226"/>
    <s v="Community Investment"/>
    <x v="0"/>
    <n v="3463.88"/>
    <s v="002"/>
  </r>
  <r>
    <s v="DEC-25"/>
    <x v="0"/>
    <s v="50000"/>
    <x v="4"/>
    <s v="UNC P/R - Regular"/>
    <s v="UNC P/R - Regular"/>
    <s v="226"/>
    <s v="Community Investment"/>
    <x v="0"/>
    <n v="6220.85"/>
    <m/>
  </r>
  <r>
    <s v="JUL-25"/>
    <x v="0"/>
    <s v="50000"/>
    <x v="4"/>
    <s v="UNC P/R - Regular"/>
    <s v="UNC P/R - Regular"/>
    <s v="226"/>
    <s v="Community Investment"/>
    <x v="0"/>
    <n v="7002.99"/>
    <s v="002"/>
  </r>
  <r>
    <s v="NOV-25"/>
    <x v="0"/>
    <s v="50000"/>
    <x v="4"/>
    <s v="UNC P/R - Regular"/>
    <s v="UNC P/R - Regular"/>
    <s v="226"/>
    <s v="Community Investment"/>
    <x v="0"/>
    <n v="7754.5"/>
    <s v="002"/>
  </r>
  <r>
    <s v="OCT-25"/>
    <x v="0"/>
    <s v="50000"/>
    <x v="4"/>
    <s v="UNC P/R - Regular"/>
    <s v="UNC P/R - Regular"/>
    <s v="226"/>
    <s v="Community Investment"/>
    <x v="0"/>
    <n v="12723.3"/>
    <s v="002"/>
  </r>
  <r>
    <s v="SEP-25"/>
    <x v="0"/>
    <s v="50000"/>
    <x v="4"/>
    <s v="UNC P/R - Regular"/>
    <s v="UNC P/R - Regular"/>
    <s v="226"/>
    <s v="Community Investment"/>
    <x v="0"/>
    <n v="5595.33"/>
    <s v="002"/>
  </r>
  <r>
    <s v="AUG-25"/>
    <x v="0"/>
    <s v="50000"/>
    <x v="4"/>
    <s v="UNC P/R - Regular"/>
    <s v="UNC P/R - Regular"/>
    <s v="224"/>
    <s v="Governmental Affairs"/>
    <x v="0"/>
    <n v="32922.36"/>
    <s v="002"/>
  </r>
  <r>
    <s v="DEC-25"/>
    <x v="0"/>
    <s v="50000"/>
    <x v="4"/>
    <s v="UNC P/R - Regular"/>
    <s v="UNC P/R - Regular"/>
    <s v="224"/>
    <s v="Governmental Affairs"/>
    <x v="0"/>
    <n v="28845.71"/>
    <s v="002"/>
  </r>
  <r>
    <s v="JUL-25"/>
    <x v="0"/>
    <s v="50000"/>
    <x v="4"/>
    <s v="UNC P/R - Regular"/>
    <s v="UNC P/R - Regular"/>
    <s v="224"/>
    <s v="Governmental Affairs"/>
    <x v="0"/>
    <n v="29872.45"/>
    <s v="002"/>
  </r>
  <r>
    <s v="NOV-25"/>
    <x v="0"/>
    <s v="50000"/>
    <x v="4"/>
    <s v="UNC P/R - Regular"/>
    <s v="UNC P/R - Regular"/>
    <s v="224"/>
    <s v="Governmental Affairs"/>
    <x v="0"/>
    <n v="29698.86"/>
    <s v="002"/>
  </r>
  <r>
    <s v="OCT-25"/>
    <x v="0"/>
    <s v="50000"/>
    <x v="4"/>
    <s v="UNC P/R - Regular"/>
    <s v="UNC P/R - Regular"/>
    <s v="224"/>
    <s v="Governmental Affairs"/>
    <x v="0"/>
    <n v="45010.04"/>
    <s v="002"/>
  </r>
  <r>
    <s v="SEP-25"/>
    <x v="0"/>
    <s v="50000"/>
    <x v="4"/>
    <s v="UNC P/R - Regular"/>
    <s v="UNC P/R - Regular"/>
    <s v="224"/>
    <s v="Governmental Affairs"/>
    <x v="0"/>
    <n v="30758.84"/>
    <s v="002"/>
  </r>
  <r>
    <s v="AUG-25"/>
    <x v="0"/>
    <s v="50000"/>
    <x v="4"/>
    <s v="UNC P/R - Regular"/>
    <s v="UNC P/R - Regular"/>
    <s v="211"/>
    <s v="Occupational Health"/>
    <x v="0"/>
    <n v="10078.4"/>
    <s v="002"/>
  </r>
  <r>
    <s v="DEC-25"/>
    <x v="0"/>
    <s v="50000"/>
    <x v="4"/>
    <s v="UNC P/R - Regular"/>
    <s v="UNC P/R - Regular"/>
    <s v="211"/>
    <s v="Occupational Health"/>
    <x v="0"/>
    <n v="14754.4"/>
    <s v="002"/>
  </r>
  <r>
    <s v="JUL-25"/>
    <x v="0"/>
    <s v="50000"/>
    <x v="4"/>
    <s v="UNC P/R - Regular"/>
    <s v="UNC P/R - Regular"/>
    <s v="211"/>
    <s v="Occupational Health"/>
    <x v="0"/>
    <n v="7936.74"/>
    <s v="002"/>
  </r>
  <r>
    <s v="NOV-25"/>
    <x v="0"/>
    <s v="50000"/>
    <x v="4"/>
    <s v="UNC P/R - Regular"/>
    <s v="UNC P/R - Regular"/>
    <s v="211"/>
    <s v="Occupational Health"/>
    <x v="0"/>
    <n v="14219.91"/>
    <s v="002"/>
  </r>
  <r>
    <s v="OCT-25"/>
    <x v="0"/>
    <s v="50000"/>
    <x v="4"/>
    <s v="UNC P/R - Regular"/>
    <s v="UNC P/R - Regular"/>
    <s v="211"/>
    <s v="Occupational Health"/>
    <x v="0"/>
    <n v="26015.61"/>
    <s v="002"/>
  </r>
  <r>
    <s v="SEP-25"/>
    <x v="0"/>
    <s v="50000"/>
    <x v="4"/>
    <s v="UNC P/R - Regular"/>
    <s v="UNC P/R - Regular"/>
    <s v="211"/>
    <s v="Occupational Health"/>
    <x v="0"/>
    <n v="14596.55"/>
    <s v="002"/>
  </r>
  <r>
    <s v="AUG-25"/>
    <x v="0"/>
    <s v="50000"/>
    <x v="4"/>
    <s v="UNC P/R - Regular"/>
    <s v="UNC P/R - Regular"/>
    <s v="210"/>
    <s v="Employee &amp; Labor Relations"/>
    <x v="0"/>
    <n v="49822.28"/>
    <s v="002"/>
  </r>
  <r>
    <s v="AUG-25"/>
    <x v="0"/>
    <s v="50000"/>
    <x v="4"/>
    <m/>
    <s v="UNC P/R - Regular"/>
    <s v="210"/>
    <s v="Employee &amp; Labor Relations"/>
    <x v="0"/>
    <n v="0"/>
    <s v="002"/>
  </r>
  <r>
    <s v="DEC-25"/>
    <x v="0"/>
    <s v="50000"/>
    <x v="4"/>
    <s v="UNC P/R - Regular"/>
    <s v="UNC P/R - Regular"/>
    <s v="210"/>
    <s v="Employee &amp; Labor Relations"/>
    <x v="0"/>
    <n v="40649.68"/>
    <s v="002"/>
  </r>
  <r>
    <s v="DEC-25"/>
    <x v="0"/>
    <s v="50000"/>
    <x v="4"/>
    <m/>
    <s v="UNC P/R - Regular"/>
    <s v="210"/>
    <s v="Employee &amp; Labor Relations"/>
    <x v="0"/>
    <n v="0"/>
    <s v="002"/>
  </r>
  <r>
    <s v="JUL-25"/>
    <x v="0"/>
    <s v="50000"/>
    <x v="4"/>
    <s v="UNC P/R - Regular"/>
    <s v="UNC P/R - Regular"/>
    <s v="210"/>
    <s v="Employee &amp; Labor Relations"/>
    <x v="0"/>
    <n v="46865.06"/>
    <s v="002"/>
  </r>
  <r>
    <s v="JUL-25"/>
    <x v="0"/>
    <s v="50000"/>
    <x v="4"/>
    <m/>
    <s v="UNC P/R - Regular"/>
    <s v="210"/>
    <s v="Employee &amp; Labor Relations"/>
    <x v="0"/>
    <n v="0"/>
    <s v="002"/>
  </r>
  <r>
    <s v="NOV-25"/>
    <x v="0"/>
    <s v="50000"/>
    <x v="4"/>
    <s v="UNC P/R - Regular"/>
    <s v="UNC P/R - Regular"/>
    <s v="210"/>
    <s v="Employee &amp; Labor Relations"/>
    <x v="0"/>
    <n v="50245.87"/>
    <s v="002"/>
  </r>
  <r>
    <s v="NOV-25"/>
    <x v="0"/>
    <s v="50000"/>
    <x v="4"/>
    <m/>
    <s v="UNC P/R - Regular"/>
    <s v="210"/>
    <s v="Employee &amp; Labor Relations"/>
    <x v="0"/>
    <n v="0"/>
    <s v="002"/>
  </r>
  <r>
    <s v="OCT-25"/>
    <x v="0"/>
    <s v="50000"/>
    <x v="4"/>
    <s v="UNC P/R - Regular"/>
    <s v="UNC P/R - Regular"/>
    <s v="210"/>
    <s v="Employee &amp; Labor Relations"/>
    <x v="0"/>
    <n v="76548.039999999994"/>
    <s v="002"/>
  </r>
  <r>
    <s v="OCT-25"/>
    <x v="0"/>
    <s v="50000"/>
    <x v="4"/>
    <m/>
    <s v="UNC P/R - Regular"/>
    <s v="210"/>
    <s v="Employee &amp; Labor Relations"/>
    <x v="0"/>
    <n v="0"/>
    <s v="002"/>
  </r>
  <r>
    <s v="SEP-25"/>
    <x v="0"/>
    <s v="50000"/>
    <x v="4"/>
    <s v="UNC P/R - Regular"/>
    <s v="UNC P/R - Regular"/>
    <s v="210"/>
    <s v="Employee &amp; Labor Relations"/>
    <x v="0"/>
    <n v="39500.17"/>
    <s v="002"/>
  </r>
  <r>
    <s v="SEP-25"/>
    <x v="0"/>
    <s v="50000"/>
    <x v="4"/>
    <m/>
    <s v="UNC P/R - Regular"/>
    <s v="210"/>
    <s v="Employee &amp; Labor Relations"/>
    <x v="0"/>
    <n v="0"/>
    <s v="002"/>
  </r>
  <r>
    <s v="AUG-25"/>
    <x v="0"/>
    <s v="50000"/>
    <x v="4"/>
    <s v="UNC P/R - Regular"/>
    <s v="UNC P/R - Regular"/>
    <s v="209"/>
    <s v="Compensation &amp; Benefits"/>
    <x v="0"/>
    <n v="14058.96"/>
    <s v="002"/>
  </r>
  <r>
    <s v="DEC-25"/>
    <x v="0"/>
    <s v="50000"/>
    <x v="4"/>
    <s v="UNC P/R - Regular"/>
    <s v="UNC P/R - Regular"/>
    <s v="209"/>
    <s v="Compensation &amp; Benefits"/>
    <x v="0"/>
    <n v="3673.13"/>
    <s v="002"/>
  </r>
  <r>
    <s v="JUL-25"/>
    <x v="0"/>
    <s v="50000"/>
    <x v="4"/>
    <s v="UNC P/R - Regular"/>
    <s v="UNC P/R - Regular"/>
    <s v="209"/>
    <s v="Compensation &amp; Benefits"/>
    <x v="0"/>
    <n v="12277.7"/>
    <s v="002"/>
  </r>
  <r>
    <s v="NOV-25"/>
    <x v="0"/>
    <s v="50000"/>
    <x v="4"/>
    <s v="UNC P/R - Regular"/>
    <s v="UNC P/R - Regular"/>
    <s v="209"/>
    <s v="Compensation &amp; Benefits"/>
    <x v="0"/>
    <n v="10299.01"/>
    <s v="002"/>
  </r>
  <r>
    <s v="OCT-25"/>
    <x v="0"/>
    <s v="50000"/>
    <x v="4"/>
    <s v="UNC P/R - Regular"/>
    <s v="UNC P/R - Regular"/>
    <s v="209"/>
    <s v="Compensation &amp; Benefits"/>
    <x v="0"/>
    <n v="23528.86"/>
    <s v="002"/>
  </r>
  <r>
    <s v="SEP-25"/>
    <x v="0"/>
    <s v="50000"/>
    <x v="4"/>
    <s v="UNC P/R - Regular"/>
    <s v="UNC P/R - Regular"/>
    <s v="209"/>
    <s v="Compensation &amp; Benefits"/>
    <x v="0"/>
    <n v="11307.78"/>
    <s v="002"/>
  </r>
  <r>
    <s v="AUG-25"/>
    <x v="0"/>
    <s v="50000"/>
    <x v="4"/>
    <s v="UNC P/R - Regular"/>
    <s v="UNC P/R - Regular"/>
    <s v="205"/>
    <s v="Talent Acquisition"/>
    <x v="0"/>
    <n v="29642.67"/>
    <s v="002"/>
  </r>
  <r>
    <s v="DEC-25"/>
    <x v="0"/>
    <s v="50000"/>
    <x v="4"/>
    <s v="UNC P/R - Regular"/>
    <s v="UNC P/R - Regular"/>
    <s v="205"/>
    <s v="Talent Acquisition"/>
    <x v="0"/>
    <n v="19961.099999999999"/>
    <s v="002"/>
  </r>
  <r>
    <s v="JUL-25"/>
    <x v="0"/>
    <s v="50000"/>
    <x v="4"/>
    <s v="UNC P/R - Regular"/>
    <s v="UNC P/R - Regular"/>
    <s v="205"/>
    <s v="Talent Acquisition"/>
    <x v="0"/>
    <n v="38058.879999999997"/>
    <s v="002"/>
  </r>
  <r>
    <s v="NOV-25"/>
    <x v="0"/>
    <s v="50000"/>
    <x v="4"/>
    <s v="UNC P/R - Regular"/>
    <s v="UNC P/R - Regular"/>
    <s v="205"/>
    <s v="Talent Acquisition"/>
    <x v="0"/>
    <n v="25769.13"/>
    <s v="002"/>
  </r>
  <r>
    <s v="OCT-25"/>
    <x v="0"/>
    <s v="50000"/>
    <x v="4"/>
    <s v="UNC P/R - Regular"/>
    <s v="UNC P/R - Regular"/>
    <s v="205"/>
    <s v="Talent Acquisition"/>
    <x v="0"/>
    <n v="47999.69"/>
    <s v="002"/>
  </r>
  <r>
    <s v="SEP-25"/>
    <x v="0"/>
    <s v="50000"/>
    <x v="4"/>
    <s v="UNC P/R - Regular"/>
    <s v="UNC P/R - Regular"/>
    <s v="205"/>
    <s v="Talent Acquisition"/>
    <x v="0"/>
    <n v="21456.89"/>
    <s v="002"/>
  </r>
  <r>
    <s v="AUG-25"/>
    <x v="0"/>
    <s v="50000"/>
    <x v="4"/>
    <s v="UNC P/R - Regular"/>
    <s v="UNC P/R - Regular"/>
    <s v="203"/>
    <s v="Talent Development"/>
    <x v="0"/>
    <n v="56590.83"/>
    <s v="002"/>
  </r>
  <r>
    <s v="DEC-25"/>
    <x v="0"/>
    <s v="50000"/>
    <x v="4"/>
    <s v="UNC P/R - Regular"/>
    <s v="UNC P/R - Regular"/>
    <s v="203"/>
    <s v="Talent Development"/>
    <x v="0"/>
    <n v="37277.03"/>
    <s v="002"/>
  </r>
  <r>
    <s v="JUL-25"/>
    <x v="0"/>
    <s v="50000"/>
    <x v="4"/>
    <s v="UNC P/R - Regular"/>
    <s v="UNC P/R - Regular"/>
    <s v="203"/>
    <s v="Talent Development"/>
    <x v="0"/>
    <n v="46860.09"/>
    <s v="002"/>
  </r>
  <r>
    <s v="NOV-25"/>
    <x v="0"/>
    <s v="50000"/>
    <x v="4"/>
    <s v="UNC P/R - Regular"/>
    <s v="UNC P/R - Regular"/>
    <s v="203"/>
    <s v="Talent Development"/>
    <x v="0"/>
    <n v="41021.980000000003"/>
    <s v="002"/>
  </r>
  <r>
    <s v="OCT-25"/>
    <x v="0"/>
    <s v="50000"/>
    <x v="4"/>
    <s v="UNC P/R - Regular"/>
    <s v="UNC P/R - Regular"/>
    <s v="203"/>
    <s v="Talent Development"/>
    <x v="0"/>
    <n v="61338.03"/>
    <s v="002"/>
  </r>
  <r>
    <s v="SEP-25"/>
    <x v="0"/>
    <s v="50000"/>
    <x v="4"/>
    <s v="UNC P/R - Regular"/>
    <s v="UNC P/R - Regular"/>
    <s v="203"/>
    <s v="Talent Development"/>
    <x v="0"/>
    <n v="40885.03"/>
    <s v="002"/>
  </r>
  <r>
    <s v="AUG-25"/>
    <x v="0"/>
    <s v="50000"/>
    <x v="4"/>
    <s v="UNC P/R - Regular"/>
    <s v="UNC P/R - Regular"/>
    <s v="201"/>
    <s v="HR Operations"/>
    <x v="0"/>
    <n v="48220.13"/>
    <s v="002"/>
  </r>
  <r>
    <s v="DEC-25"/>
    <x v="0"/>
    <s v="50000"/>
    <x v="4"/>
    <s v="UNC P/R - Regular"/>
    <s v="UNC P/R - Regular"/>
    <s v="201"/>
    <s v="HR Operations"/>
    <x v="0"/>
    <n v="27898.7"/>
    <s v="002"/>
  </r>
  <r>
    <s v="DEC-25"/>
    <x v="0"/>
    <s v="50000"/>
    <x v="4"/>
    <s v="UNC P/R - Regular"/>
    <s v="UNC P/R - Regular"/>
    <s v="201"/>
    <s v="Personnel Adm"/>
    <x v="0"/>
    <n v="276.7"/>
    <s v="002"/>
  </r>
  <r>
    <s v="JUL-25"/>
    <x v="0"/>
    <s v="50000"/>
    <x v="4"/>
    <s v="UNC P/R - Regular"/>
    <s v="UNC P/R - Regular"/>
    <s v="201"/>
    <s v="HR Operations"/>
    <x v="0"/>
    <n v="50533.86"/>
    <s v="002"/>
  </r>
  <r>
    <s v="NOV-25"/>
    <x v="0"/>
    <s v="50000"/>
    <x v="4"/>
    <s v="UNC P/R - Regular"/>
    <s v="UNC P/R - Regular"/>
    <s v="201"/>
    <s v="HR Operations"/>
    <x v="0"/>
    <n v="36075.730000000003"/>
    <s v="002"/>
  </r>
  <r>
    <s v="OCT-25"/>
    <x v="0"/>
    <s v="50000"/>
    <x v="4"/>
    <s v="UNC P/R - Regular"/>
    <s v="UNC P/R - Regular"/>
    <s v="201"/>
    <s v="HR Operations"/>
    <x v="0"/>
    <n v="54364.12"/>
    <s v="002"/>
  </r>
  <r>
    <s v="SEP-25"/>
    <x v="0"/>
    <s v="50000"/>
    <x v="4"/>
    <s v="UNC P/R - Regular"/>
    <s v="UNC P/R - Regular"/>
    <s v="201"/>
    <s v="HR Operations"/>
    <x v="0"/>
    <n v="26445.69"/>
    <s v="002"/>
  </r>
  <r>
    <s v="AUG-25"/>
    <x v="0"/>
    <s v="50000"/>
    <x v="4"/>
    <s v="UNC P/R - Regular"/>
    <s v="UNC P/R - Regular"/>
    <s v="195"/>
    <s v="Safety"/>
    <x v="0"/>
    <n v="44992.85"/>
    <s v="002"/>
  </r>
  <r>
    <s v="DEC-25"/>
    <x v="0"/>
    <s v="50000"/>
    <x v="4"/>
    <s v="UNC P/R - Regular"/>
    <s v="UNC P/R - Regular"/>
    <s v="195"/>
    <s v="Safety"/>
    <x v="0"/>
    <n v="37216.639999999999"/>
    <s v="002"/>
  </r>
  <r>
    <s v="JUL-25"/>
    <x v="0"/>
    <s v="50000"/>
    <x v="4"/>
    <s v="UNC P/R - Regular"/>
    <s v="UNC P/R - Regular"/>
    <s v="195"/>
    <s v="Safety"/>
    <x v="0"/>
    <n v="31389.119999999999"/>
    <s v="002"/>
  </r>
  <r>
    <s v="NOV-25"/>
    <x v="0"/>
    <s v="50000"/>
    <x v="4"/>
    <s v="UNC P/R - Regular"/>
    <s v="UNC P/R - Regular"/>
    <s v="195"/>
    <s v="Safety"/>
    <x v="0"/>
    <n v="34213.410000000003"/>
    <s v="002"/>
  </r>
  <r>
    <s v="OCT-25"/>
    <x v="0"/>
    <s v="50000"/>
    <x v="4"/>
    <s v="UNC P/R - Regular"/>
    <s v="UNC P/R - Regular"/>
    <s v="195"/>
    <s v="Safety"/>
    <x v="0"/>
    <n v="53846.8"/>
    <s v="002"/>
  </r>
  <r>
    <s v="SEP-25"/>
    <x v="0"/>
    <s v="50000"/>
    <x v="4"/>
    <s v="UNC P/R - Regular"/>
    <s v="UNC P/R - Regular"/>
    <s v="195"/>
    <s v="Safety"/>
    <x v="0"/>
    <n v="33198.080000000002"/>
    <s v="002"/>
  </r>
  <r>
    <s v="AUG-25"/>
    <x v="0"/>
    <s v="50000"/>
    <x v="4"/>
    <s v="UNC P/R - Regular"/>
    <s v="UNC P/R - Regular"/>
    <s v="193"/>
    <s v="Energy Delivery Environmental"/>
    <x v="0"/>
    <n v="9557.73"/>
    <s v="002"/>
  </r>
  <r>
    <s v="DEC-25"/>
    <x v="0"/>
    <s v="50000"/>
    <x v="4"/>
    <s v="UNC P/R - Regular"/>
    <s v="UNC P/R - Regular"/>
    <s v="193"/>
    <s v="Energy Delivery Environmental"/>
    <x v="0"/>
    <n v="7885.54"/>
    <s v="002"/>
  </r>
  <r>
    <s v="JUL-25"/>
    <x v="0"/>
    <s v="50000"/>
    <x v="4"/>
    <s v="UNC P/R - Regular"/>
    <s v="UNC P/R - Regular"/>
    <s v="193"/>
    <s v="Energy Delivery Environmental"/>
    <x v="0"/>
    <n v="8973.07"/>
    <s v="002"/>
  </r>
  <r>
    <s v="NOV-25"/>
    <x v="0"/>
    <s v="50000"/>
    <x v="4"/>
    <s v="UNC P/R - Regular"/>
    <s v="UNC P/R - Regular"/>
    <s v="193"/>
    <s v="Energy Delivery Environmental"/>
    <x v="0"/>
    <n v="6902.32"/>
    <s v="002"/>
  </r>
  <r>
    <s v="OCT-25"/>
    <x v="0"/>
    <s v="50000"/>
    <x v="4"/>
    <s v="UNC P/R - Regular"/>
    <s v="UNC P/R - Regular"/>
    <s v="193"/>
    <s v="Energy Delivery Environmental"/>
    <x v="0"/>
    <n v="14411.24"/>
    <s v="002"/>
  </r>
  <r>
    <s v="SEP-25"/>
    <x v="0"/>
    <s v="50000"/>
    <x v="4"/>
    <s v="UNC P/R - Regular"/>
    <s v="UNC P/R - Regular"/>
    <s v="193"/>
    <s v="Energy Delivery Environmental"/>
    <x v="0"/>
    <n v="4954.74"/>
    <s v="002"/>
  </r>
  <r>
    <s v="AUG-25"/>
    <x v="0"/>
    <s v="50000"/>
    <x v="4"/>
    <s v="UNC P/R - Regular"/>
    <s v="UNC P/R - Regular"/>
    <s v="192"/>
    <s v="UES Support"/>
    <x v="0"/>
    <n v="14883.62"/>
    <s v="002"/>
  </r>
  <r>
    <s v="AUG-25"/>
    <x v="0"/>
    <s v="50000"/>
    <x v="4"/>
    <m/>
    <s v="UNC P/R - Regular"/>
    <s v="192"/>
    <s v="UES Support"/>
    <x v="0"/>
    <n v="0"/>
    <s v="002"/>
  </r>
  <r>
    <s v="DEC-25"/>
    <x v="0"/>
    <s v="50000"/>
    <x v="4"/>
    <s v="UNC P/R - Regular"/>
    <s v="UNC P/R - Regular"/>
    <s v="192"/>
    <s v="UES Support"/>
    <x v="0"/>
    <n v="6046.47"/>
    <s v="002"/>
  </r>
  <r>
    <s v="DEC-25"/>
    <x v="0"/>
    <s v="50000"/>
    <x v="4"/>
    <m/>
    <s v="UNC P/R - Regular"/>
    <s v="192"/>
    <s v="UES Support"/>
    <x v="0"/>
    <n v="0"/>
    <s v="002"/>
  </r>
  <r>
    <s v="JUL-25"/>
    <x v="0"/>
    <s v="50000"/>
    <x v="4"/>
    <s v="UNC P/R - Regular"/>
    <s v="UNC P/R - Regular"/>
    <s v="192"/>
    <s v="UES Support"/>
    <x v="0"/>
    <n v="10046.44"/>
    <s v="002"/>
  </r>
  <r>
    <s v="JUL-25"/>
    <x v="0"/>
    <s v="50000"/>
    <x v="4"/>
    <m/>
    <s v="UNC P/R - Regular"/>
    <s v="192"/>
    <s v="UES Support"/>
    <x v="0"/>
    <n v="0"/>
    <s v="002"/>
  </r>
  <r>
    <s v="NOV-25"/>
    <x v="0"/>
    <s v="50000"/>
    <x v="4"/>
    <s v="UNC P/R - Regular"/>
    <s v="UNC P/R - Regular"/>
    <s v="192"/>
    <s v="UES Support"/>
    <x v="0"/>
    <n v="11162.71"/>
    <s v="002"/>
  </r>
  <r>
    <s v="NOV-25"/>
    <x v="0"/>
    <s v="50000"/>
    <x v="4"/>
    <m/>
    <s v="UNC P/R - Regular"/>
    <s v="192"/>
    <s v="UES Support"/>
    <x v="0"/>
    <n v="0"/>
    <s v="002"/>
  </r>
  <r>
    <s v="OCT-25"/>
    <x v="0"/>
    <s v="50000"/>
    <x v="4"/>
    <s v="UNC P/R - Regular"/>
    <s v="UNC P/R - Regular"/>
    <s v="192"/>
    <s v="UES Support"/>
    <x v="0"/>
    <n v="21209.16"/>
    <s v="002"/>
  </r>
  <r>
    <s v="OCT-25"/>
    <x v="0"/>
    <s v="50000"/>
    <x v="4"/>
    <m/>
    <s v="UNC P/R - Regular"/>
    <s v="192"/>
    <s v="UES Support"/>
    <x v="0"/>
    <n v="0"/>
    <s v="002"/>
  </r>
  <r>
    <s v="SEP-25"/>
    <x v="0"/>
    <s v="50000"/>
    <x v="4"/>
    <s v="UNC P/R - Regular"/>
    <s v="UNC P/R - Regular"/>
    <s v="192"/>
    <s v="UES Support"/>
    <x v="0"/>
    <n v="10418.530000000001"/>
    <s v="002"/>
  </r>
  <r>
    <s v="SEP-25"/>
    <x v="0"/>
    <s v="50000"/>
    <x v="4"/>
    <m/>
    <s v="UNC P/R - Regular"/>
    <s v="192"/>
    <s v="UES Support"/>
    <x v="0"/>
    <n v="0"/>
    <s v="002"/>
  </r>
  <r>
    <s v="AUG-25"/>
    <x v="0"/>
    <s v="50000"/>
    <x v="4"/>
    <s v="UNC P/R - Regular"/>
    <s v="UNC P/R - Regular"/>
    <s v="162"/>
    <s v="Corporate Security"/>
    <x v="0"/>
    <n v="37925.18"/>
    <s v="002"/>
  </r>
  <r>
    <s v="DEC-25"/>
    <x v="0"/>
    <s v="50000"/>
    <x v="4"/>
    <s v="UNC P/R - Regular"/>
    <s v="UNC P/R - Regular"/>
    <s v="162"/>
    <s v="Corporate Security"/>
    <x v="0"/>
    <n v="35140.82"/>
    <s v="002"/>
  </r>
  <r>
    <s v="JUL-25"/>
    <x v="0"/>
    <s v="50000"/>
    <x v="4"/>
    <s v="UNC P/R - Regular"/>
    <s v="UNC P/R - Regular"/>
    <s v="162"/>
    <s v="Corporate Security"/>
    <x v="0"/>
    <n v="39220.080000000002"/>
    <s v="002"/>
  </r>
  <r>
    <s v="NOV-25"/>
    <x v="0"/>
    <s v="50000"/>
    <x v="4"/>
    <s v="UNC P/R - Regular"/>
    <s v="UNC P/R - Regular"/>
    <s v="162"/>
    <s v="Corporate Security"/>
    <x v="0"/>
    <n v="34520.22"/>
    <s v="002"/>
  </r>
  <r>
    <s v="OCT-25"/>
    <x v="0"/>
    <s v="50000"/>
    <x v="4"/>
    <s v="UNC P/R - Regular"/>
    <s v="UNC P/R - Regular"/>
    <s v="162"/>
    <s v="Corporate Security"/>
    <x v="0"/>
    <n v="65038.81"/>
    <s v="002"/>
  </r>
  <r>
    <s v="SEP-25"/>
    <x v="0"/>
    <s v="50000"/>
    <x v="4"/>
    <s v="UNC P/R - Regular"/>
    <s v="UNC P/R - Regular"/>
    <s v="162"/>
    <s v="Corporate Security"/>
    <x v="0"/>
    <n v="39832.300000000003"/>
    <s v="002"/>
  </r>
  <r>
    <s v="AUG-25"/>
    <x v="0"/>
    <s v="50000"/>
    <x v="4"/>
    <s v="UNC P/R - Regular"/>
    <s v="UNC P/R - Regular"/>
    <s v="160"/>
    <s v="Legal"/>
    <x v="0"/>
    <n v="102918.32"/>
    <s v="002"/>
  </r>
  <r>
    <s v="DEC-25"/>
    <x v="0"/>
    <s v="50000"/>
    <x v="4"/>
    <s v="UNC P/R - Regular"/>
    <s v="UNC P/R - Regular"/>
    <s v="160"/>
    <s v="Legal"/>
    <x v="0"/>
    <n v="105323.57"/>
    <s v="002"/>
  </r>
  <r>
    <s v="JUL-25"/>
    <x v="0"/>
    <s v="50000"/>
    <x v="4"/>
    <s v="UNC P/R - Regular"/>
    <s v="UNC P/R - Regular"/>
    <s v="160"/>
    <s v="Legal"/>
    <x v="0"/>
    <n v="95872.65"/>
    <s v="002"/>
  </r>
  <r>
    <s v="NOV-25"/>
    <x v="0"/>
    <s v="50000"/>
    <x v="4"/>
    <s v="UNC P/R - Regular"/>
    <s v="UNC P/R - Regular"/>
    <s v="160"/>
    <s v="Legal"/>
    <x v="0"/>
    <n v="117691.68"/>
    <s v="002"/>
  </r>
  <r>
    <s v="OCT-25"/>
    <x v="0"/>
    <s v="50000"/>
    <x v="4"/>
    <s v="UNC P/R - Regular"/>
    <s v="UNC P/R - Regular"/>
    <s v="160"/>
    <s v="Legal"/>
    <x v="0"/>
    <n v="173160.15"/>
    <s v="002"/>
  </r>
  <r>
    <s v="SEP-25"/>
    <x v="0"/>
    <s v="50000"/>
    <x v="4"/>
    <s v="UNC P/R - Regular"/>
    <s v="UNC P/R - Regular"/>
    <s v="160"/>
    <s v="Legal"/>
    <x v="0"/>
    <n v="108685.69"/>
    <s v="002"/>
  </r>
  <r>
    <s v="SEP-25"/>
    <x v="0"/>
    <s v="50000"/>
    <x v="4"/>
    <s v="UNC P/R - Regular"/>
    <s v="UNC P/R - Regular"/>
    <s v="150"/>
    <s v="Legal Admin"/>
    <x v="0"/>
    <n v="2788.46"/>
    <s v="002"/>
  </r>
  <r>
    <s v="AUG-25"/>
    <x v="0"/>
    <s v="50000"/>
    <x v="4"/>
    <s v="UNC P/R - Regular"/>
    <s v="UNC P/R - Regular"/>
    <s v="140"/>
    <s v="Regulatory Counsel"/>
    <x v="0"/>
    <n v="27276.54"/>
    <s v="002"/>
  </r>
  <r>
    <s v="DEC-25"/>
    <x v="0"/>
    <s v="50000"/>
    <x v="4"/>
    <s v="UNC P/R - Regular"/>
    <s v="UNC P/R - Regular"/>
    <s v="140"/>
    <s v="Regulatory Counsel"/>
    <x v="0"/>
    <n v="33746.58"/>
    <s v="002"/>
  </r>
  <r>
    <s v="JUL-25"/>
    <x v="0"/>
    <s v="50000"/>
    <x v="4"/>
    <s v="UNC P/R - Regular"/>
    <s v="UNC P/R - Regular"/>
    <s v="140"/>
    <s v="Regulatory Counsel"/>
    <x v="0"/>
    <n v="36099.24"/>
    <s v="002"/>
  </r>
  <r>
    <s v="NOV-25"/>
    <x v="0"/>
    <s v="50000"/>
    <x v="4"/>
    <s v="UNC P/R - Regular"/>
    <s v="UNC P/R - Regular"/>
    <s v="140"/>
    <s v="Regulatory Counsel"/>
    <x v="0"/>
    <n v="29138.29"/>
    <s v="002"/>
  </r>
  <r>
    <s v="OCT-25"/>
    <x v="0"/>
    <s v="50000"/>
    <x v="4"/>
    <s v="UNC P/R - Regular"/>
    <s v="UNC P/R - Regular"/>
    <s v="140"/>
    <s v="Regulatory Counsel"/>
    <x v="0"/>
    <n v="48072.89"/>
    <s v="002"/>
  </r>
  <r>
    <s v="SEP-25"/>
    <x v="0"/>
    <s v="50000"/>
    <x v="4"/>
    <s v="UNC P/R - Regular"/>
    <s v="UNC P/R - Regular"/>
    <s v="140"/>
    <s v="Regulatory Counsel"/>
    <x v="0"/>
    <n v="37536.14"/>
    <s v="002"/>
  </r>
  <r>
    <s v="NOV-25"/>
    <x v="0"/>
    <s v="50000"/>
    <x v="5"/>
    <s v="UNC P/R - Overtime"/>
    <s v="UNC P/R - Overtime"/>
    <s v="971"/>
    <s v="Generation Sys Cntrl"/>
    <x v="0"/>
    <n v="439.58"/>
    <s v="002"/>
  </r>
  <r>
    <s v="AUG-25"/>
    <x v="0"/>
    <s v="50000"/>
    <x v="5"/>
    <s v="UNC P/R - Overtime"/>
    <s v="UNC P/R - Overtime"/>
    <s v="941"/>
    <s v="Contr/Wholesale Mktg"/>
    <x v="0"/>
    <n v="6756.36"/>
    <s v="002"/>
  </r>
  <r>
    <s v="DEC-25"/>
    <x v="0"/>
    <s v="50000"/>
    <x v="5"/>
    <s v="UNC P/R - Overtime"/>
    <s v="UNC P/R - Overtime"/>
    <s v="941"/>
    <s v="Contr/Wholesale Mktg"/>
    <x v="0"/>
    <n v="18020.57"/>
    <s v="002"/>
  </r>
  <r>
    <s v="JUL-25"/>
    <x v="0"/>
    <s v="50000"/>
    <x v="5"/>
    <s v="UNC P/R - Overtime"/>
    <s v="UNC P/R - Overtime"/>
    <s v="941"/>
    <s v="Contr/Wholesale Mktg"/>
    <x v="0"/>
    <n v="16579.8"/>
    <s v="002"/>
  </r>
  <r>
    <s v="NOV-25"/>
    <x v="0"/>
    <s v="50000"/>
    <x v="5"/>
    <s v="UNC P/R - Overtime"/>
    <s v="UNC P/R - Overtime"/>
    <s v="941"/>
    <s v="Contr/Wholesale Mktg"/>
    <x v="0"/>
    <n v="12471.83"/>
    <s v="002"/>
  </r>
  <r>
    <s v="OCT-25"/>
    <x v="0"/>
    <s v="50000"/>
    <x v="5"/>
    <s v="UNC P/R - Overtime"/>
    <s v="UNC P/R - Overtime"/>
    <s v="941"/>
    <s v="Contr/Wholesale Mktg"/>
    <x v="0"/>
    <n v="12081.07"/>
    <s v="002"/>
  </r>
  <r>
    <s v="SEP-25"/>
    <x v="0"/>
    <s v="50000"/>
    <x v="5"/>
    <s v="UNC P/R - Overtime"/>
    <s v="UNC P/R - Overtime"/>
    <s v="941"/>
    <s v="Contr/Wholesale Mktg"/>
    <x v="0"/>
    <n v="15428.37"/>
    <s v="002"/>
  </r>
  <r>
    <s v="DEC-25"/>
    <x v="0"/>
    <s v="50000"/>
    <x v="5"/>
    <s v="UNC P/R - Overtime"/>
    <s v="UNC P/R - Overtime"/>
    <s v="938"/>
    <s v="T&amp;D Operations Administration"/>
    <x v="0"/>
    <n v="206.82"/>
    <s v="002"/>
  </r>
  <r>
    <s v="JUL-25"/>
    <x v="0"/>
    <s v="50000"/>
    <x v="5"/>
    <s v="UNC P/R - Overtime"/>
    <s v="UNC P/R - Overtime"/>
    <s v="662"/>
    <s v="SPG Training"/>
    <x v="0"/>
    <n v="88.53"/>
    <s v="002"/>
  </r>
  <r>
    <s v="JUL-25"/>
    <x v="0"/>
    <s v="50000"/>
    <x v="5"/>
    <m/>
    <s v="UNC P/R - Overtime"/>
    <s v="662"/>
    <s v="SPG Training"/>
    <x v="0"/>
    <n v="-44.27"/>
    <s v="002"/>
  </r>
  <r>
    <s v="NOV-25"/>
    <x v="0"/>
    <s v="50000"/>
    <x v="5"/>
    <s v="UNC P/R - Overtime"/>
    <s v="UNC P/R - Overtime"/>
    <s v="662"/>
    <s v="SPG Training"/>
    <x v="0"/>
    <n v="841.05"/>
    <s v="002"/>
  </r>
  <r>
    <s v="NOV-25"/>
    <x v="0"/>
    <s v="50000"/>
    <x v="5"/>
    <m/>
    <s v="UNC P/R - Overtime"/>
    <s v="662"/>
    <s v="SPG Training"/>
    <x v="0"/>
    <n v="-420.53"/>
    <s v="002"/>
  </r>
  <r>
    <s v="DEC-25"/>
    <x v="0"/>
    <s v="50000"/>
    <x v="5"/>
    <s v="UNC P/R - Overtime"/>
    <s v="UNC P/R - Overtime"/>
    <s v="362"/>
    <s v="Financial Planning &amp; Analysis"/>
    <x v="0"/>
    <n v="80.56"/>
    <s v="002"/>
  </r>
  <r>
    <s v="AUG-25"/>
    <x v="0"/>
    <s v="50000"/>
    <x v="5"/>
    <s v="UNC P/R - Overtime"/>
    <s v="UNC P/R - Overtime"/>
    <s v="353"/>
    <s v="IT Infrastructure"/>
    <x v="0"/>
    <n v="291.35000000000002"/>
    <s v="002"/>
  </r>
  <r>
    <s v="AUG-25"/>
    <x v="0"/>
    <s v="50000"/>
    <x v="5"/>
    <m/>
    <s v="UNC P/R - Overtime"/>
    <s v="353"/>
    <s v="IT Infrastructure"/>
    <x v="0"/>
    <n v="-79.510000000000005"/>
    <s v="002"/>
  </r>
  <r>
    <s v="DEC-25"/>
    <x v="0"/>
    <s v="50000"/>
    <x v="5"/>
    <s v="UNC P/R - Overtime"/>
    <s v="UNC P/R - Overtime"/>
    <s v="353"/>
    <s v="IT Infrastructure"/>
    <x v="0"/>
    <n v="509.86"/>
    <s v="002"/>
  </r>
  <r>
    <s v="DEC-25"/>
    <x v="0"/>
    <s v="50000"/>
    <x v="5"/>
    <m/>
    <s v="UNC P/R - Overtime"/>
    <s v="353"/>
    <s v="IT Infrastructure"/>
    <x v="0"/>
    <n v="-139.13999999999999"/>
    <s v="002"/>
  </r>
  <r>
    <s v="AUG-25"/>
    <x v="0"/>
    <s v="50000"/>
    <x v="5"/>
    <s v="UNC P/R - Overtime"/>
    <s v="UNC P/R - Overtime"/>
    <s v="352"/>
    <s v="IT Client Technology"/>
    <x v="0"/>
    <n v="2631.43"/>
    <s v="002"/>
  </r>
  <r>
    <s v="AUG-25"/>
    <x v="0"/>
    <s v="50000"/>
    <x v="5"/>
    <m/>
    <s v="UNC P/R - Overtime"/>
    <s v="352"/>
    <s v="IT Client Technology"/>
    <x v="0"/>
    <n v="-718.11"/>
    <s v="002"/>
  </r>
  <r>
    <s v="DEC-25"/>
    <x v="0"/>
    <s v="50000"/>
    <x v="5"/>
    <s v="UNC P/R - Overtime"/>
    <s v="UNC P/R - Overtime"/>
    <s v="352"/>
    <s v="IT Client Technology"/>
    <x v="0"/>
    <n v="2125.33"/>
    <s v="002"/>
  </r>
  <r>
    <s v="DEC-25"/>
    <x v="0"/>
    <s v="50000"/>
    <x v="5"/>
    <m/>
    <s v="UNC P/R - Overtime"/>
    <s v="352"/>
    <s v="IT Client Technology"/>
    <x v="0"/>
    <n v="-580.01"/>
    <s v="002"/>
  </r>
  <r>
    <s v="JUL-25"/>
    <x v="0"/>
    <s v="50000"/>
    <x v="5"/>
    <s v="UNC P/R - Overtime"/>
    <s v="UNC P/R - Overtime"/>
    <s v="352"/>
    <s v="IT Client Technology"/>
    <x v="0"/>
    <n v="2378.37"/>
    <s v="002"/>
  </r>
  <r>
    <s v="JUL-25"/>
    <x v="0"/>
    <s v="50000"/>
    <x v="5"/>
    <m/>
    <s v="UNC P/R - Overtime"/>
    <s v="352"/>
    <s v="IT Client Technology"/>
    <x v="0"/>
    <n v="-649.04999999999995"/>
    <s v="002"/>
  </r>
  <r>
    <s v="NOV-25"/>
    <x v="0"/>
    <s v="50000"/>
    <x v="5"/>
    <s v="UNC P/R - Overtime"/>
    <s v="UNC P/R - Overtime"/>
    <s v="352"/>
    <s v="IT Client Technology"/>
    <x v="0"/>
    <n v="3135.65"/>
    <s v="002"/>
  </r>
  <r>
    <s v="NOV-25"/>
    <x v="0"/>
    <s v="50000"/>
    <x v="5"/>
    <m/>
    <s v="UNC P/R - Overtime"/>
    <s v="352"/>
    <s v="IT Client Technology"/>
    <x v="0"/>
    <n v="-855.73"/>
    <s v="002"/>
  </r>
  <r>
    <s v="OCT-25"/>
    <x v="0"/>
    <s v="50000"/>
    <x v="5"/>
    <s v="UNC P/R - Overtime"/>
    <s v="UNC P/R - Overtime"/>
    <s v="352"/>
    <s v="IT Client Technology"/>
    <x v="0"/>
    <n v="3971.03"/>
    <s v="002"/>
  </r>
  <r>
    <s v="OCT-25"/>
    <x v="0"/>
    <s v="50000"/>
    <x v="5"/>
    <m/>
    <s v="UNC P/R - Overtime"/>
    <s v="352"/>
    <s v="IT Client Technology"/>
    <x v="0"/>
    <n v="-1083.69"/>
    <s v="002"/>
  </r>
  <r>
    <s v="SEP-25"/>
    <x v="0"/>
    <s v="50000"/>
    <x v="5"/>
    <s v="UNC P/R - Overtime"/>
    <s v="UNC P/R - Overtime"/>
    <s v="352"/>
    <s v="IT Client Technology"/>
    <x v="0"/>
    <n v="3825.82"/>
    <s v="002"/>
  </r>
  <r>
    <s v="SEP-25"/>
    <x v="0"/>
    <s v="50000"/>
    <x v="5"/>
    <m/>
    <s v="UNC P/R - Overtime"/>
    <s v="352"/>
    <s v="IT Client Technology"/>
    <x v="0"/>
    <n v="-1044.06"/>
    <s v="002"/>
  </r>
  <r>
    <s v="AUG-25"/>
    <x v="0"/>
    <s v="50000"/>
    <x v="5"/>
    <s v="UNC P/R - Overtime"/>
    <s v="UNC P/R - Overtime"/>
    <s v="325"/>
    <s v="Accounts Payable - SGS U3&amp;4 Support"/>
    <x v="0"/>
    <n v="637.88"/>
    <s v="002"/>
  </r>
  <r>
    <s v="DEC-25"/>
    <x v="0"/>
    <s v="50000"/>
    <x v="5"/>
    <s v="UNC P/R - Overtime"/>
    <s v="UNC P/R - Overtime"/>
    <s v="325"/>
    <s v="Accounts Payable - SGS U3&amp;4 Support"/>
    <x v="0"/>
    <n v="434.92"/>
    <s v="002"/>
  </r>
  <r>
    <s v="JUL-25"/>
    <x v="0"/>
    <s v="50000"/>
    <x v="5"/>
    <s v="UNC P/R - Overtime"/>
    <s v="UNC P/R - Overtime"/>
    <s v="325"/>
    <s v="Accounts Payable - SGS U3&amp;4 Support"/>
    <x v="0"/>
    <n v="405.92"/>
    <s v="002"/>
  </r>
  <r>
    <s v="NOV-25"/>
    <x v="0"/>
    <s v="50000"/>
    <x v="5"/>
    <s v="UNC P/R - Overtime"/>
    <s v="UNC P/R - Overtime"/>
    <s v="325"/>
    <s v="Accounts Payable - SGS U3&amp;4 Support"/>
    <x v="0"/>
    <n v="604.52"/>
    <s v="002"/>
  </r>
  <r>
    <s v="OCT-25"/>
    <x v="0"/>
    <s v="50000"/>
    <x v="5"/>
    <s v="UNC P/R - Overtime"/>
    <s v="UNC P/R - Overtime"/>
    <s v="325"/>
    <s v="Accounts Payable - SGS U3&amp;4 Support"/>
    <x v="0"/>
    <n v="930.63"/>
    <s v="002"/>
  </r>
  <r>
    <s v="SEP-25"/>
    <x v="0"/>
    <s v="50000"/>
    <x v="5"/>
    <s v="UNC P/R - Overtime"/>
    <s v="UNC P/R - Overtime"/>
    <s v="325"/>
    <s v="Accounts Payable - SGS U3&amp;4 Support"/>
    <x v="0"/>
    <n v="550.89"/>
    <s v="002"/>
  </r>
  <r>
    <s v="AUG-25"/>
    <x v="0"/>
    <s v="50000"/>
    <x v="5"/>
    <s v="UNC P/R - Overtime"/>
    <s v="UNC P/R - Overtime"/>
    <s v="320"/>
    <s v="Corporate Accounting"/>
    <x v="0"/>
    <n v="425.09"/>
    <s v="002"/>
  </r>
  <r>
    <s v="DEC-25"/>
    <x v="0"/>
    <s v="50000"/>
    <x v="5"/>
    <s v="UNC P/R - Overtime"/>
    <s v="UNC P/R - Overtime"/>
    <s v="320"/>
    <s v="Corporate Accounting"/>
    <x v="0"/>
    <n v="150.03"/>
    <s v="002"/>
  </r>
  <r>
    <s v="JUL-25"/>
    <x v="0"/>
    <s v="50000"/>
    <x v="5"/>
    <s v="UNC P/R - Overtime"/>
    <s v="UNC P/R - Overtime"/>
    <s v="320"/>
    <s v="Corporate Accounting"/>
    <x v="0"/>
    <n v="12.5"/>
    <s v="002"/>
  </r>
  <r>
    <s v="NOV-25"/>
    <x v="0"/>
    <s v="50000"/>
    <x v="5"/>
    <s v="UNC P/R - Overtime"/>
    <s v="UNC P/R - Overtime"/>
    <s v="320"/>
    <s v="Corporate Accounting"/>
    <x v="0"/>
    <n v="100.02"/>
    <s v="002"/>
  </r>
  <r>
    <s v="OCT-25"/>
    <x v="0"/>
    <s v="50000"/>
    <x v="5"/>
    <s v="UNC P/R - Overtime"/>
    <s v="UNC P/R - Overtime"/>
    <s v="320"/>
    <s v="Corporate Accounting"/>
    <x v="0"/>
    <n v="737.65"/>
    <s v="002"/>
  </r>
  <r>
    <s v="SEP-25"/>
    <x v="0"/>
    <s v="50000"/>
    <x v="5"/>
    <s v="UNC P/R - Overtime"/>
    <s v="UNC P/R - Overtime"/>
    <s v="320"/>
    <s v="Corporate Accounting"/>
    <x v="0"/>
    <n v="262.55"/>
    <s v="002"/>
  </r>
  <r>
    <s v="AUG-25"/>
    <x v="0"/>
    <s v="50000"/>
    <x v="5"/>
    <s v="UNC P/R - Overtime"/>
    <s v="UNC P/R - Overtime"/>
    <s v="317"/>
    <s v="Accounts Payable"/>
    <x v="0"/>
    <n v="78.91"/>
    <s v="002"/>
  </r>
  <r>
    <s v="DEC-25"/>
    <x v="0"/>
    <s v="50000"/>
    <x v="5"/>
    <s v="UNC P/R - Overtime"/>
    <s v="UNC P/R - Overtime"/>
    <s v="317"/>
    <s v="Accounts Payable"/>
    <x v="0"/>
    <n v="209.35"/>
    <s v="002"/>
  </r>
  <r>
    <s v="NOV-25"/>
    <x v="0"/>
    <s v="50000"/>
    <x v="5"/>
    <s v="UNC P/R - Overtime"/>
    <s v="UNC P/R - Overtime"/>
    <s v="317"/>
    <s v="Accounts Payable"/>
    <x v="0"/>
    <n v="95.58"/>
    <s v="002"/>
  </r>
  <r>
    <s v="OCT-25"/>
    <x v="0"/>
    <s v="50000"/>
    <x v="5"/>
    <s v="UNC P/R - Overtime"/>
    <s v="UNC P/R - Overtime"/>
    <s v="317"/>
    <s v="Accounts Payable"/>
    <x v="0"/>
    <n v="91.79"/>
    <s v="002"/>
  </r>
  <r>
    <s v="SEP-25"/>
    <x v="0"/>
    <s v="50000"/>
    <x v="5"/>
    <s v="UNC P/R - Overtime"/>
    <s v="UNC P/R - Overtime"/>
    <s v="317"/>
    <s v="Accounts Payable"/>
    <x v="0"/>
    <n v="74.64"/>
    <s v="002"/>
  </r>
  <r>
    <s v="AUG-25"/>
    <x v="0"/>
    <s v="50000"/>
    <x v="5"/>
    <s v="UNC P/R - Overtime"/>
    <s v="UNC P/R - Overtime"/>
    <s v="300"/>
    <s v="CFO Adm"/>
    <x v="0"/>
    <n v="47.24"/>
    <s v="002"/>
  </r>
  <r>
    <s v="JUL-25"/>
    <x v="0"/>
    <s v="50000"/>
    <x v="5"/>
    <s v="UNC P/R - Overtime"/>
    <s v="UNC P/R - Overtime"/>
    <s v="300"/>
    <s v="CFO Adm"/>
    <x v="0"/>
    <n v="188.97"/>
    <s v="002"/>
  </r>
  <r>
    <s v="AUG-25"/>
    <x v="0"/>
    <s v="50000"/>
    <x v="6"/>
    <s v="UNC P/R - Accruals"/>
    <s v="UNC P/R - Accruals"/>
    <s v="994"/>
    <s v="Welding &amp; Fab Shop"/>
    <x v="0"/>
    <n v="-31.2"/>
    <s v="002"/>
  </r>
  <r>
    <s v="JUL-25"/>
    <x v="0"/>
    <s v="50000"/>
    <x v="6"/>
    <s v="UNC P/R - Accruals"/>
    <s v="UNC P/R - Accruals"/>
    <s v="994"/>
    <s v="Welding &amp; Fab Shop"/>
    <x v="0"/>
    <n v="31.2"/>
    <s v="002"/>
  </r>
  <r>
    <s v="AUG-25"/>
    <x v="0"/>
    <s v="50000"/>
    <x v="6"/>
    <s v="UNC P/R - Accruals"/>
    <s v="UNC P/R - Accruals"/>
    <s v="993"/>
    <s v="Fleet Services"/>
    <x v="0"/>
    <n v="-51.53"/>
    <s v="002"/>
  </r>
  <r>
    <s v="JUL-25"/>
    <x v="0"/>
    <s v="50000"/>
    <x v="6"/>
    <s v="UNC P/R - Accruals"/>
    <s v="UNC P/R - Accruals"/>
    <s v="993"/>
    <s v="Fleet Services"/>
    <x v="0"/>
    <n v="51.53"/>
    <s v="002"/>
  </r>
  <r>
    <s v="NOV-25"/>
    <x v="0"/>
    <s v="50000"/>
    <x v="6"/>
    <s v="UNC P/R - Accruals"/>
    <s v="UNC P/R - Accruals"/>
    <s v="993"/>
    <s v="Fleet Services"/>
    <x v="0"/>
    <n v="-712.75"/>
    <s v="002"/>
  </r>
  <r>
    <s v="OCT-25"/>
    <x v="0"/>
    <s v="50000"/>
    <x v="6"/>
    <s v="UNC P/R - Accruals"/>
    <s v="UNC P/R - Accruals"/>
    <s v="993"/>
    <s v="Fleet Services"/>
    <x v="0"/>
    <n v="712.75"/>
    <s v="002"/>
  </r>
  <r>
    <s v="NOV-25"/>
    <x v="0"/>
    <s v="50000"/>
    <x v="6"/>
    <s v="UNC P/R - Accruals"/>
    <s v="UNC P/R - Accruals"/>
    <s v="992"/>
    <s v="Heavy Equip &amp; Transport"/>
    <x v="0"/>
    <n v="-292.17"/>
    <s v="002"/>
  </r>
  <r>
    <s v="OCT-25"/>
    <x v="0"/>
    <s v="50000"/>
    <x v="6"/>
    <s v="UNC P/R - Accruals"/>
    <s v="UNC P/R - Accruals"/>
    <s v="992"/>
    <s v="Heavy Equip &amp; Transport"/>
    <x v="0"/>
    <n v="292.17"/>
    <s v="002"/>
  </r>
  <r>
    <s v="AUG-25"/>
    <x v="0"/>
    <s v="50000"/>
    <x v="6"/>
    <s v="UNC P/R - Accruals"/>
    <s v="UNC P/R - Accruals"/>
    <s v="989"/>
    <s v="SC&amp;R Admin"/>
    <x v="0"/>
    <n v="-123.99"/>
    <s v="002"/>
  </r>
  <r>
    <s v="DEC-25"/>
    <x v="0"/>
    <s v="50000"/>
    <x v="6"/>
    <s v="UNC P/R - Accruals"/>
    <s v="UNC P/R - Accruals"/>
    <s v="989"/>
    <s v="SC&amp;R Admin"/>
    <x v="0"/>
    <n v="-39.57"/>
    <s v="002"/>
  </r>
  <r>
    <s v="JUL-25"/>
    <x v="0"/>
    <s v="50000"/>
    <x v="6"/>
    <s v="UNC P/R - Accruals"/>
    <s v="UNC P/R - Accruals"/>
    <s v="989"/>
    <s v="SC&amp;R Admin"/>
    <x v="0"/>
    <n v="123.99"/>
    <s v="002"/>
  </r>
  <r>
    <s v="NOV-25"/>
    <x v="0"/>
    <s v="50000"/>
    <x v="6"/>
    <s v="UNC P/R - Accruals"/>
    <s v="UNC P/R - Accruals"/>
    <s v="989"/>
    <s v="SC&amp;R Admin"/>
    <x v="0"/>
    <n v="-183.35"/>
    <s v="002"/>
  </r>
  <r>
    <s v="OCT-25"/>
    <x v="0"/>
    <s v="50000"/>
    <x v="6"/>
    <s v="UNC P/R - Accruals"/>
    <s v="UNC P/R - Accruals"/>
    <s v="989"/>
    <s v="SC&amp;R Admin"/>
    <x v="0"/>
    <n v="-58.53"/>
    <s v="002"/>
  </r>
  <r>
    <s v="SEP-25"/>
    <x v="0"/>
    <s v="50000"/>
    <x v="6"/>
    <s v="UNC P/R - Accruals"/>
    <s v="UNC P/R - Accruals"/>
    <s v="989"/>
    <s v="SC&amp;R Admin"/>
    <x v="0"/>
    <n v="281.45"/>
    <s v="002"/>
  </r>
  <r>
    <s v="AUG-25"/>
    <x v="0"/>
    <s v="50000"/>
    <x v="6"/>
    <s v="UNC P/R - Accruals"/>
    <s v="UNC P/R - Accruals"/>
    <s v="988"/>
    <s v="T&amp;D Equipment C&amp;M Admin"/>
    <x v="0"/>
    <n v="2107.41"/>
    <s v="002"/>
  </r>
  <r>
    <s v="AUG-25"/>
    <x v="0"/>
    <s v="50000"/>
    <x v="6"/>
    <m/>
    <s v="UNC P/R - Accruals"/>
    <s v="988"/>
    <s v="T&amp;D Equipment C&amp;M Admin"/>
    <x v="0"/>
    <n v="-31.27"/>
    <s v="002"/>
  </r>
  <r>
    <s v="DEC-25"/>
    <x v="0"/>
    <s v="50000"/>
    <x v="6"/>
    <s v="UNC P/R - Accruals"/>
    <s v="UNC P/R - Accruals"/>
    <s v="988"/>
    <s v="T&amp;D Equipment C&amp;M Admin"/>
    <x v="0"/>
    <n v="1304.0999999999999"/>
    <s v="002"/>
  </r>
  <r>
    <s v="DEC-25"/>
    <x v="0"/>
    <s v="50000"/>
    <x v="6"/>
    <m/>
    <s v="UNC P/R - Accruals"/>
    <s v="988"/>
    <s v="T&amp;D Equipment C&amp;M Admin"/>
    <x v="0"/>
    <n v="3.29"/>
    <s v="002"/>
  </r>
  <r>
    <s v="JUL-25"/>
    <x v="0"/>
    <s v="50000"/>
    <x v="6"/>
    <s v="UNC P/R - Accruals"/>
    <s v="UNC P/R - Accruals"/>
    <s v="988"/>
    <s v="T&amp;D Equipment C&amp;M Admin"/>
    <x v="0"/>
    <n v="-886.65"/>
    <s v="002"/>
  </r>
  <r>
    <s v="JUL-25"/>
    <x v="0"/>
    <s v="50000"/>
    <x v="6"/>
    <m/>
    <s v="UNC P/R - Accruals"/>
    <s v="988"/>
    <s v="T&amp;D Equipment C&amp;M Admin"/>
    <x v="0"/>
    <n v="-64.17"/>
    <s v="002"/>
  </r>
  <r>
    <s v="NOV-25"/>
    <x v="0"/>
    <s v="50000"/>
    <x v="6"/>
    <s v="UNC P/R - Accruals"/>
    <s v="UNC P/R - Accruals"/>
    <s v="988"/>
    <s v="T&amp;D Equipment C&amp;M Admin"/>
    <x v="0"/>
    <n v="-1584.06"/>
    <s v="002"/>
  </r>
  <r>
    <s v="NOV-25"/>
    <x v="0"/>
    <s v="50000"/>
    <x v="6"/>
    <m/>
    <s v="UNC P/R - Accruals"/>
    <s v="988"/>
    <s v="T&amp;D Equipment C&amp;M Admin"/>
    <x v="0"/>
    <n v="-41.14"/>
    <s v="002"/>
  </r>
  <r>
    <s v="OCT-25"/>
    <x v="0"/>
    <s v="50000"/>
    <x v="6"/>
    <s v="UNC P/R - Accruals"/>
    <s v="UNC P/R - Accruals"/>
    <s v="988"/>
    <s v="T&amp;D Equipment C&amp;M Admin"/>
    <x v="0"/>
    <n v="-2055.4499999999998"/>
    <s v="002"/>
  </r>
  <r>
    <s v="OCT-25"/>
    <x v="0"/>
    <s v="50000"/>
    <x v="6"/>
    <m/>
    <s v="UNC P/R - Accruals"/>
    <s v="988"/>
    <s v="T&amp;D Equipment C&amp;M Admin"/>
    <x v="0"/>
    <n v="590.75"/>
    <s v="002"/>
  </r>
  <r>
    <s v="SEP-25"/>
    <x v="0"/>
    <s v="50000"/>
    <x v="6"/>
    <s v="UNC P/R - Accruals"/>
    <s v="UNC P/R - Accruals"/>
    <s v="988"/>
    <s v="T&amp;D Equipment C&amp;M Admin"/>
    <x v="0"/>
    <n v="2093.8000000000002"/>
    <s v="002"/>
  </r>
  <r>
    <s v="SEP-25"/>
    <x v="0"/>
    <s v="50000"/>
    <x v="6"/>
    <m/>
    <s v="UNC P/R - Accruals"/>
    <s v="988"/>
    <s v="T&amp;D Equipment C&amp;M Admin"/>
    <x v="0"/>
    <n v="-467.34"/>
    <s v="002"/>
  </r>
  <r>
    <s v="NOV-25"/>
    <x v="0"/>
    <s v="50000"/>
    <x v="6"/>
    <s v="UNC P/R - Accruals"/>
    <s v="UNC P/R - Accruals"/>
    <s v="982"/>
    <s v="Elec Repair/Test Fac"/>
    <x v="0"/>
    <n v="-241.97"/>
    <s v="002"/>
  </r>
  <r>
    <s v="OCT-25"/>
    <x v="0"/>
    <s v="50000"/>
    <x v="6"/>
    <s v="UNC P/R - Accruals"/>
    <s v="UNC P/R - Accruals"/>
    <s v="982"/>
    <s v="Elec Repair/Test Fac"/>
    <x v="0"/>
    <n v="241.97"/>
    <s v="002"/>
  </r>
  <r>
    <s v="DEC-25"/>
    <x v="0"/>
    <s v="50000"/>
    <x v="6"/>
    <s v="UNC P/R - Accruals"/>
    <s v="UNC P/R - Accruals"/>
    <s v="971"/>
    <s v="Generation Sys Cntrl"/>
    <x v="0"/>
    <n v="-73.290000000000006"/>
    <s v="002"/>
  </r>
  <r>
    <s v="NOV-25"/>
    <x v="0"/>
    <s v="50000"/>
    <x v="6"/>
    <s v="UNC P/R - Accruals"/>
    <s v="UNC P/R - Accruals"/>
    <s v="971"/>
    <s v="Generation Sys Cntrl"/>
    <x v="0"/>
    <n v="-371.42"/>
    <s v="002"/>
  </r>
  <r>
    <s v="OCT-25"/>
    <x v="0"/>
    <s v="50000"/>
    <x v="6"/>
    <s v="UNC P/R - Accruals"/>
    <s v="UNC P/R - Accruals"/>
    <s v="971"/>
    <s v="Generation Sys Cntrl"/>
    <x v="0"/>
    <n v="444.71"/>
    <s v="002"/>
  </r>
  <r>
    <s v="AUG-25"/>
    <x v="0"/>
    <s v="50000"/>
    <x v="6"/>
    <s v="UNC P/R - Accruals"/>
    <s v="UNC P/R - Accruals"/>
    <s v="970"/>
    <s v="Project Management"/>
    <x v="0"/>
    <n v="69.739999999999995"/>
    <s v="002"/>
  </r>
  <r>
    <s v="DEC-25"/>
    <x v="0"/>
    <s v="50000"/>
    <x v="6"/>
    <s v="UNC P/R - Accruals"/>
    <s v="UNC P/R - Accruals"/>
    <s v="970"/>
    <s v="Project Management"/>
    <x v="0"/>
    <n v="-362.99"/>
    <s v="002"/>
  </r>
  <r>
    <s v="JUL-25"/>
    <x v="0"/>
    <s v="50000"/>
    <x v="6"/>
    <s v="UNC P/R - Accruals"/>
    <s v="UNC P/R - Accruals"/>
    <s v="970"/>
    <s v="Project Management"/>
    <x v="0"/>
    <n v="38.9"/>
    <s v="002"/>
  </r>
  <r>
    <s v="NOV-25"/>
    <x v="0"/>
    <s v="50000"/>
    <x v="6"/>
    <s v="UNC P/R - Accruals"/>
    <s v="UNC P/R - Accruals"/>
    <s v="970"/>
    <s v="Project Management"/>
    <x v="0"/>
    <n v="-50.41"/>
    <s v="002"/>
  </r>
  <r>
    <s v="OCT-25"/>
    <x v="0"/>
    <s v="50000"/>
    <x v="6"/>
    <s v="UNC P/R - Accruals"/>
    <s v="UNC P/R - Accruals"/>
    <s v="970"/>
    <s v="Project Management"/>
    <x v="0"/>
    <n v="447.98"/>
    <s v="002"/>
  </r>
  <r>
    <s v="SEP-25"/>
    <x v="0"/>
    <s v="50000"/>
    <x v="6"/>
    <s v="UNC P/R - Accruals"/>
    <s v="UNC P/R - Accruals"/>
    <s v="970"/>
    <s v="Project Management"/>
    <x v="0"/>
    <n v="-108.64"/>
    <s v="002"/>
  </r>
  <r>
    <s v="AUG-25"/>
    <x v="0"/>
    <s v="50000"/>
    <x v="6"/>
    <s v="UNC P/R - Accruals"/>
    <s v="UNC P/R - Accruals"/>
    <s v="963"/>
    <s v="Energy Mgmt Sys Sup"/>
    <x v="0"/>
    <n v="68.25"/>
    <s v="002"/>
  </r>
  <r>
    <s v="AUG-25"/>
    <x v="0"/>
    <s v="50000"/>
    <x v="6"/>
    <m/>
    <s v="UNC P/R - Accruals"/>
    <s v="963"/>
    <s v="Energy Mgmt Sys Sup"/>
    <x v="0"/>
    <n v="133.19"/>
    <s v="002"/>
  </r>
  <r>
    <s v="DEC-25"/>
    <x v="0"/>
    <s v="50000"/>
    <x v="6"/>
    <s v="UNC P/R - Accruals"/>
    <s v="UNC P/R - Accruals"/>
    <s v="963"/>
    <s v="Energy Mgmt Sys Sup"/>
    <x v="0"/>
    <n v="891.99"/>
    <s v="002"/>
  </r>
  <r>
    <s v="DEC-25"/>
    <x v="0"/>
    <s v="50000"/>
    <x v="6"/>
    <m/>
    <s v="UNC P/R - Accruals"/>
    <s v="963"/>
    <s v="Energy Mgmt Sys Sup"/>
    <x v="0"/>
    <n v="160.43"/>
    <s v="002"/>
  </r>
  <r>
    <s v="JUL-25"/>
    <x v="0"/>
    <s v="50000"/>
    <x v="6"/>
    <s v="UNC P/R - Accruals"/>
    <s v="UNC P/R - Accruals"/>
    <s v="963"/>
    <s v="Energy Mgmt Sys Sup"/>
    <x v="0"/>
    <n v="4086.54"/>
    <s v="002"/>
  </r>
  <r>
    <s v="JUL-25"/>
    <x v="0"/>
    <s v="50000"/>
    <x v="6"/>
    <m/>
    <s v="UNC P/R - Accruals"/>
    <s v="963"/>
    <s v="Energy Mgmt Sys Sup"/>
    <x v="0"/>
    <n v="-790.07"/>
    <s v="002"/>
  </r>
  <r>
    <s v="NOV-25"/>
    <x v="0"/>
    <s v="50000"/>
    <x v="6"/>
    <s v="UNC P/R - Accruals"/>
    <s v="UNC P/R - Accruals"/>
    <s v="963"/>
    <s v="Energy Mgmt Sys Sup"/>
    <x v="0"/>
    <n v="3672.73"/>
    <s v="002"/>
  </r>
  <r>
    <s v="NOV-25"/>
    <x v="0"/>
    <s v="50000"/>
    <x v="6"/>
    <m/>
    <s v="UNC P/R - Accruals"/>
    <s v="963"/>
    <s v="Energy Mgmt Sys Sup"/>
    <x v="0"/>
    <n v="-918.22"/>
    <s v="002"/>
  </r>
  <r>
    <s v="OCT-25"/>
    <x v="0"/>
    <s v="50000"/>
    <x v="6"/>
    <s v="UNC P/R - Accruals"/>
    <s v="UNC P/R - Accruals"/>
    <s v="963"/>
    <s v="Energy Mgmt Sys Sup"/>
    <x v="0"/>
    <n v="-8666.83"/>
    <s v="002"/>
  </r>
  <r>
    <s v="OCT-25"/>
    <x v="0"/>
    <s v="50000"/>
    <x v="6"/>
    <m/>
    <s v="UNC P/R - Accruals"/>
    <s v="963"/>
    <s v="Energy Mgmt Sys Sup"/>
    <x v="0"/>
    <n v="949.5"/>
    <s v="002"/>
  </r>
  <r>
    <s v="SEP-25"/>
    <x v="0"/>
    <s v="50000"/>
    <x v="6"/>
    <s v="UNC P/R - Accruals"/>
    <s v="UNC P/R - Accruals"/>
    <s v="963"/>
    <s v="Energy Mgmt Sys Sup"/>
    <x v="0"/>
    <n v="761.7"/>
    <s v="002"/>
  </r>
  <r>
    <s v="SEP-25"/>
    <x v="0"/>
    <s v="50000"/>
    <x v="6"/>
    <m/>
    <s v="UNC P/R - Accruals"/>
    <s v="963"/>
    <s v="Energy Mgmt Sys Sup"/>
    <x v="0"/>
    <n v="175.57"/>
    <s v="002"/>
  </r>
  <r>
    <s v="NOV-25"/>
    <x v="0"/>
    <s v="50000"/>
    <x v="6"/>
    <s v="UNC P/R - Accruals"/>
    <s v="UNC P/R - Accruals"/>
    <s v="961"/>
    <s v="Pre-Sched and After the Fact"/>
    <x v="0"/>
    <n v="-52.51"/>
    <s v="002"/>
  </r>
  <r>
    <s v="OCT-25"/>
    <x v="0"/>
    <s v="50000"/>
    <x v="6"/>
    <s v="UNC P/R - Accruals"/>
    <s v="UNC P/R - Accruals"/>
    <s v="961"/>
    <s v="Pre-Sched and After the Fact"/>
    <x v="0"/>
    <n v="52.51"/>
    <s v="002"/>
  </r>
  <r>
    <s v="AUG-25"/>
    <x v="0"/>
    <s v="50000"/>
    <x v="6"/>
    <s v="UNC P/R - Accruals"/>
    <s v="UNC P/R - Accruals"/>
    <s v="958"/>
    <s v="Energy Services"/>
    <x v="0"/>
    <n v="147.28"/>
    <s v="002"/>
  </r>
  <r>
    <s v="DEC-25"/>
    <x v="0"/>
    <s v="50000"/>
    <x v="6"/>
    <s v="UNC P/R - Accruals"/>
    <s v="UNC P/R - Accruals"/>
    <s v="958"/>
    <s v="Energy Services"/>
    <x v="0"/>
    <n v="169.44"/>
    <s v="002"/>
  </r>
  <r>
    <s v="JUL-25"/>
    <x v="0"/>
    <s v="50000"/>
    <x v="6"/>
    <s v="UNC P/R - Accruals"/>
    <s v="UNC P/R - Accruals"/>
    <s v="958"/>
    <s v="Energy Services"/>
    <x v="0"/>
    <n v="495.03"/>
    <s v="002"/>
  </r>
  <r>
    <s v="NOV-25"/>
    <x v="0"/>
    <s v="50000"/>
    <x v="6"/>
    <s v="UNC P/R - Accruals"/>
    <s v="UNC P/R - Accruals"/>
    <s v="958"/>
    <s v="Energy Services"/>
    <x v="0"/>
    <n v="-175.98"/>
    <s v="002"/>
  </r>
  <r>
    <s v="OCT-25"/>
    <x v="0"/>
    <s v="50000"/>
    <x v="6"/>
    <s v="UNC P/R - Accruals"/>
    <s v="UNC P/R - Accruals"/>
    <s v="958"/>
    <s v="Energy Services"/>
    <x v="0"/>
    <n v="-872"/>
    <s v="002"/>
  </r>
  <r>
    <s v="SEP-25"/>
    <x v="0"/>
    <s v="50000"/>
    <x v="6"/>
    <s v="UNC P/R - Accruals"/>
    <s v="UNC P/R - Accruals"/>
    <s v="958"/>
    <s v="Energy Services"/>
    <x v="0"/>
    <n v="448.8"/>
    <s v="002"/>
  </r>
  <r>
    <s v="AUG-25"/>
    <x v="0"/>
    <s v="50000"/>
    <x v="6"/>
    <s v="UNC P/R - Accruals"/>
    <s v="UNC P/R - Accruals"/>
    <s v="957"/>
    <s v="Transmission Planning"/>
    <x v="0"/>
    <n v="384.67"/>
    <s v="002"/>
  </r>
  <r>
    <s v="DEC-25"/>
    <x v="0"/>
    <s v="50000"/>
    <x v="6"/>
    <s v="UNC P/R - Accruals"/>
    <s v="UNC P/R - Accruals"/>
    <s v="957"/>
    <s v="Transmission Planning"/>
    <x v="0"/>
    <n v="17.57"/>
    <s v="002"/>
  </r>
  <r>
    <s v="JUL-25"/>
    <x v="0"/>
    <s v="50000"/>
    <x v="6"/>
    <s v="UNC P/R - Accruals"/>
    <s v="UNC P/R - Accruals"/>
    <s v="957"/>
    <s v="Transmission Planning"/>
    <x v="0"/>
    <n v="459.12"/>
    <s v="002"/>
  </r>
  <r>
    <s v="NOV-25"/>
    <x v="0"/>
    <s v="50000"/>
    <x v="6"/>
    <s v="UNC P/R - Accruals"/>
    <s v="UNC P/R - Accruals"/>
    <s v="957"/>
    <s v="Transmission Planning"/>
    <x v="0"/>
    <n v="-1184.54"/>
    <s v="002"/>
  </r>
  <r>
    <s v="OCT-25"/>
    <x v="0"/>
    <s v="50000"/>
    <x v="6"/>
    <s v="UNC P/R - Accruals"/>
    <s v="UNC P/R - Accruals"/>
    <s v="957"/>
    <s v="Transmission Planning"/>
    <x v="0"/>
    <n v="-1058.3399999999999"/>
    <s v="002"/>
  </r>
  <r>
    <s v="SEP-25"/>
    <x v="0"/>
    <s v="50000"/>
    <x v="6"/>
    <s v="UNC P/R - Accruals"/>
    <s v="UNC P/R - Accruals"/>
    <s v="957"/>
    <s v="Transmission Planning"/>
    <x v="0"/>
    <n v="1555.5"/>
    <s v="002"/>
  </r>
  <r>
    <s v="AUG-25"/>
    <x v="0"/>
    <s v="50000"/>
    <x v="6"/>
    <s v="UNC P/R - Accruals"/>
    <s v="UNC P/R - Accruals"/>
    <s v="955"/>
    <s v="Supply Side Planning"/>
    <x v="0"/>
    <n v="3641.92"/>
    <s v="002"/>
  </r>
  <r>
    <s v="DEC-25"/>
    <x v="0"/>
    <s v="50000"/>
    <x v="6"/>
    <s v="UNC P/R - Accruals"/>
    <s v="UNC P/R - Accruals"/>
    <s v="955"/>
    <s v="Resource Planning"/>
    <x v="0"/>
    <n v="51.69"/>
    <s v="002"/>
  </r>
  <r>
    <s v="DEC-25"/>
    <x v="0"/>
    <s v="50000"/>
    <x v="6"/>
    <s v="UNC P/R - Accruals"/>
    <s v="UNC P/R - Accruals"/>
    <s v="955"/>
    <s v="Supply Side Planning"/>
    <x v="0"/>
    <n v="9806.34"/>
    <s v="002"/>
  </r>
  <r>
    <s v="JUL-25"/>
    <x v="0"/>
    <s v="50000"/>
    <x v="6"/>
    <s v="UNC P/R - Accruals"/>
    <s v="UNC P/R - Accruals"/>
    <s v="955"/>
    <s v="Supply Side Planning"/>
    <x v="0"/>
    <n v="5245.58"/>
    <s v="002"/>
  </r>
  <r>
    <s v="NOV-25"/>
    <x v="0"/>
    <s v="50000"/>
    <x v="6"/>
    <s v="UNC P/R - Accruals"/>
    <s v="UNC P/R - Accruals"/>
    <s v="955"/>
    <s v="Resource Planning"/>
    <x v="0"/>
    <n v="-48.46"/>
    <s v="002"/>
  </r>
  <r>
    <s v="NOV-25"/>
    <x v="0"/>
    <s v="50000"/>
    <x v="6"/>
    <s v="UNC P/R - Accruals"/>
    <s v="UNC P/R - Accruals"/>
    <s v="955"/>
    <s v="Supply Side Planning"/>
    <x v="0"/>
    <n v="3980.12"/>
    <s v="002"/>
  </r>
  <r>
    <s v="OCT-25"/>
    <x v="0"/>
    <s v="50000"/>
    <x v="6"/>
    <s v="UNC P/R - Accruals"/>
    <s v="UNC P/R - Accruals"/>
    <s v="955"/>
    <s v="Resource Planning"/>
    <x v="0"/>
    <n v="-54.94"/>
    <s v="002"/>
  </r>
  <r>
    <s v="OCT-25"/>
    <x v="0"/>
    <s v="50000"/>
    <x v="6"/>
    <s v="UNC P/R - Accruals"/>
    <s v="UNC P/R - Accruals"/>
    <s v="955"/>
    <s v="Supply Side Planning"/>
    <x v="0"/>
    <n v="-15567.33"/>
    <s v="002"/>
  </r>
  <r>
    <s v="SEP-25"/>
    <x v="0"/>
    <s v="50000"/>
    <x v="6"/>
    <s v="UNC P/R - Accruals"/>
    <s v="UNC P/R - Accruals"/>
    <s v="955"/>
    <s v="Resource Planning"/>
    <x v="0"/>
    <n v="232.67"/>
    <s v="002"/>
  </r>
  <r>
    <s v="SEP-25"/>
    <x v="0"/>
    <s v="50000"/>
    <x v="6"/>
    <s v="UNC P/R - Accruals"/>
    <s v="UNC P/R - Accruals"/>
    <s v="955"/>
    <s v="Supply Side Planning"/>
    <x v="0"/>
    <n v="3452.12"/>
    <s v="002"/>
  </r>
  <r>
    <s v="AUG-25"/>
    <x v="0"/>
    <s v="50000"/>
    <x v="6"/>
    <s v="UNC P/R - Accruals"/>
    <s v="UNC P/R - Accruals"/>
    <s v="947"/>
    <s v="Resource Management"/>
    <x v="0"/>
    <n v="247.73"/>
    <s v="002"/>
  </r>
  <r>
    <s v="DEC-25"/>
    <x v="0"/>
    <s v="50000"/>
    <x v="6"/>
    <s v="UNC P/R - Accruals"/>
    <s v="UNC P/R - Accruals"/>
    <s v="947"/>
    <s v="Resource Management"/>
    <x v="0"/>
    <n v="17.309999999999999"/>
    <s v="002"/>
  </r>
  <r>
    <s v="JUL-25"/>
    <x v="0"/>
    <s v="50000"/>
    <x v="6"/>
    <s v="UNC P/R - Accruals"/>
    <s v="UNC P/R - Accruals"/>
    <s v="947"/>
    <s v="Resource Management"/>
    <x v="0"/>
    <n v="38.950000000000003"/>
    <s v="002"/>
  </r>
  <r>
    <s v="NOV-25"/>
    <x v="0"/>
    <s v="50000"/>
    <x v="6"/>
    <s v="UNC P/R - Accruals"/>
    <s v="UNC P/R - Accruals"/>
    <s v="947"/>
    <s v="Resource Management"/>
    <x v="0"/>
    <n v="-1059.3499999999999"/>
    <s v="002"/>
  </r>
  <r>
    <s v="OCT-25"/>
    <x v="0"/>
    <s v="50000"/>
    <x v="6"/>
    <s v="UNC P/R - Accruals"/>
    <s v="UNC P/R - Accruals"/>
    <s v="947"/>
    <s v="Resource Management"/>
    <x v="0"/>
    <n v="1059.3499999999999"/>
    <s v="002"/>
  </r>
  <r>
    <s v="SEP-25"/>
    <x v="0"/>
    <s v="50000"/>
    <x v="6"/>
    <s v="UNC P/R - Accruals"/>
    <s v="UNC P/R - Accruals"/>
    <s v="947"/>
    <s v="Resource Management"/>
    <x v="0"/>
    <n v="-286.68"/>
    <s v="002"/>
  </r>
  <r>
    <s v="NOV-25"/>
    <x v="0"/>
    <s v="50000"/>
    <x v="6"/>
    <s v="UNC P/R - Accruals"/>
    <s v="UNC P/R - Accruals"/>
    <s v="946"/>
    <s v="SC&amp;R Training"/>
    <x v="0"/>
    <n v="-108.02"/>
    <s v="002"/>
  </r>
  <r>
    <s v="OCT-25"/>
    <x v="0"/>
    <s v="50000"/>
    <x v="6"/>
    <s v="UNC P/R - Accruals"/>
    <s v="UNC P/R - Accruals"/>
    <s v="946"/>
    <s v="SC&amp;R Training"/>
    <x v="0"/>
    <n v="108.02"/>
    <s v="002"/>
  </r>
  <r>
    <s v="NOV-25"/>
    <x v="0"/>
    <s v="50000"/>
    <x v="6"/>
    <s v="UNC P/R - Accruals"/>
    <s v="UNC P/R - Accruals"/>
    <s v="943"/>
    <s v="Distribution Control"/>
    <x v="0"/>
    <n v="-582.05999999999995"/>
    <s v="002"/>
  </r>
  <r>
    <s v="OCT-25"/>
    <x v="0"/>
    <s v="50000"/>
    <x v="6"/>
    <s v="UNC P/R - Accruals"/>
    <s v="UNC P/R - Accruals"/>
    <s v="943"/>
    <s v="Distribution Control"/>
    <x v="0"/>
    <n v="582.05999999999995"/>
    <s v="002"/>
  </r>
  <r>
    <s v="NOV-25"/>
    <x v="0"/>
    <s v="50000"/>
    <x v="6"/>
    <s v="UNC P/R - Accruals"/>
    <s v="UNC P/R - Accruals"/>
    <s v="942"/>
    <s v="Transmsn Sys Control"/>
    <x v="0"/>
    <n v="-605.25"/>
    <s v="002"/>
  </r>
  <r>
    <s v="OCT-25"/>
    <x v="0"/>
    <s v="50000"/>
    <x v="6"/>
    <s v="UNC P/R - Accruals"/>
    <s v="UNC P/R - Accruals"/>
    <s v="942"/>
    <s v="Transmsn Sys Control"/>
    <x v="0"/>
    <n v="605.25"/>
    <s v="002"/>
  </r>
  <r>
    <s v="AUG-25"/>
    <x v="0"/>
    <s v="50000"/>
    <x v="6"/>
    <s v="UNC P/R - Accruals"/>
    <s v="UNC P/R - Accruals"/>
    <s v="941"/>
    <s v="Contr/Wholesale Mktg"/>
    <x v="0"/>
    <n v="6057.94"/>
    <s v="002"/>
  </r>
  <r>
    <s v="DEC-25"/>
    <x v="0"/>
    <s v="50000"/>
    <x v="6"/>
    <s v="UNC P/R - Accruals"/>
    <s v="UNC P/R - Accruals"/>
    <s v="941"/>
    <s v="Contr/Wholesale Mktg"/>
    <x v="0"/>
    <n v="20816.32"/>
    <s v="002"/>
  </r>
  <r>
    <s v="JUL-25"/>
    <x v="0"/>
    <s v="50000"/>
    <x v="6"/>
    <s v="UNC P/R - Accruals"/>
    <s v="UNC P/R - Accruals"/>
    <s v="941"/>
    <s v="Contr/Wholesale Mktg"/>
    <x v="0"/>
    <n v="21490.94"/>
    <s v="002"/>
  </r>
  <r>
    <s v="NOV-25"/>
    <x v="0"/>
    <s v="50000"/>
    <x v="6"/>
    <s v="UNC P/R - Accruals"/>
    <s v="UNC P/R - Accruals"/>
    <s v="941"/>
    <s v="Contr/Wholesale Mktg"/>
    <x v="0"/>
    <n v="-710.82"/>
    <s v="002"/>
  </r>
  <r>
    <s v="OCT-25"/>
    <x v="0"/>
    <s v="50000"/>
    <x v="6"/>
    <s v="UNC P/R - Accruals"/>
    <s v="UNC P/R - Accruals"/>
    <s v="941"/>
    <s v="Contr/Wholesale Mktg"/>
    <x v="0"/>
    <n v="-34853.339999999997"/>
    <s v="002"/>
  </r>
  <r>
    <s v="SEP-25"/>
    <x v="0"/>
    <s v="50000"/>
    <x v="6"/>
    <s v="UNC P/R - Accruals"/>
    <s v="UNC P/R - Accruals"/>
    <s v="941"/>
    <s v="Contr/Wholesale Mktg"/>
    <x v="0"/>
    <n v="527.41999999999996"/>
    <s v="002"/>
  </r>
  <r>
    <s v="AUG-25"/>
    <x v="0"/>
    <s v="50000"/>
    <x v="6"/>
    <s v="UNC P/R - Accruals"/>
    <s v="UNC P/R - Accruals"/>
    <s v="938"/>
    <s v="T&amp;D Operations Administration"/>
    <x v="0"/>
    <n v="841.05"/>
    <s v="002"/>
  </r>
  <r>
    <s v="DEC-25"/>
    <x v="0"/>
    <s v="50000"/>
    <x v="6"/>
    <s v="UNC P/R - Accruals"/>
    <s v="UNC P/R - Accruals"/>
    <s v="938"/>
    <s v="T&amp;D Operations Administration"/>
    <x v="0"/>
    <n v="-330.9"/>
    <s v="002"/>
  </r>
  <r>
    <s v="JUL-25"/>
    <x v="0"/>
    <s v="50000"/>
    <x v="6"/>
    <s v="UNC P/R - Accruals"/>
    <s v="UNC P/R - Accruals"/>
    <s v="938"/>
    <s v="T&amp;D Operations Administration"/>
    <x v="0"/>
    <n v="124.09"/>
    <s v="002"/>
  </r>
  <r>
    <s v="NOV-25"/>
    <x v="0"/>
    <s v="50000"/>
    <x v="6"/>
    <s v="UNC P/R - Accruals"/>
    <s v="UNC P/R - Accruals"/>
    <s v="938"/>
    <s v="T&amp;D Operations Administration"/>
    <x v="0"/>
    <n v="-465.14"/>
    <s v="002"/>
  </r>
  <r>
    <s v="OCT-25"/>
    <x v="0"/>
    <s v="50000"/>
    <x v="6"/>
    <s v="UNC P/R - Accruals"/>
    <s v="UNC P/R - Accruals"/>
    <s v="938"/>
    <s v="T&amp;D Operations Administration"/>
    <x v="0"/>
    <n v="-1272.1099999999999"/>
    <s v="002"/>
  </r>
  <r>
    <s v="SEP-25"/>
    <x v="0"/>
    <s v="50000"/>
    <x v="6"/>
    <s v="UNC P/R - Accruals"/>
    <s v="UNC P/R - Accruals"/>
    <s v="938"/>
    <s v="T&amp;D Operations Administration"/>
    <x v="0"/>
    <n v="772.11"/>
    <s v="002"/>
  </r>
  <r>
    <s v="AUG-25"/>
    <x v="0"/>
    <s v="50000"/>
    <x v="6"/>
    <s v="UNC P/R - Accruals"/>
    <s v="UNC P/R - Accruals"/>
    <s v="936"/>
    <s v="Operations Excellence"/>
    <x v="0"/>
    <n v="1095.21"/>
    <s v="002"/>
  </r>
  <r>
    <s v="AUG-25"/>
    <x v="0"/>
    <s v="50000"/>
    <x v="6"/>
    <m/>
    <s v="UNC P/R - Accruals"/>
    <s v="936"/>
    <s v="Operations Excellence"/>
    <x v="0"/>
    <n v="-255.7"/>
    <s v="002"/>
  </r>
  <r>
    <s v="DEC-25"/>
    <x v="0"/>
    <s v="50000"/>
    <x v="6"/>
    <s v="UNC P/R - Accruals"/>
    <s v="UNC P/R - Accruals"/>
    <s v="936"/>
    <s v="Operations Excellence"/>
    <x v="0"/>
    <n v="5760.99"/>
    <s v="002"/>
  </r>
  <r>
    <s v="JUL-25"/>
    <x v="0"/>
    <s v="50000"/>
    <x v="6"/>
    <s v="UNC P/R - Accruals"/>
    <s v="UNC P/R - Accruals"/>
    <s v="936"/>
    <s v="Operations Excellence"/>
    <x v="0"/>
    <n v="3249.31"/>
    <s v="002"/>
  </r>
  <r>
    <s v="JUL-25"/>
    <x v="0"/>
    <s v="50000"/>
    <x v="6"/>
    <m/>
    <s v="UNC P/R - Accruals"/>
    <s v="936"/>
    <s v="Operations Excellence"/>
    <x v="0"/>
    <n v="18.96"/>
    <s v="002"/>
  </r>
  <r>
    <s v="NOV-25"/>
    <x v="0"/>
    <s v="50000"/>
    <x v="6"/>
    <s v="UNC P/R - Accruals"/>
    <s v="UNC P/R - Accruals"/>
    <s v="936"/>
    <s v="Operations Excellence"/>
    <x v="0"/>
    <n v="-339.44"/>
    <s v="002"/>
  </r>
  <r>
    <s v="NOV-25"/>
    <x v="0"/>
    <s v="50000"/>
    <x v="6"/>
    <m/>
    <s v="UNC P/R - Accruals"/>
    <s v="936"/>
    <s v="Operations Excellence"/>
    <x v="0"/>
    <n v="17.11"/>
    <s v="002"/>
  </r>
  <r>
    <s v="OCT-25"/>
    <x v="0"/>
    <s v="50000"/>
    <x v="6"/>
    <s v="UNC P/R - Accruals"/>
    <s v="UNC P/R - Accruals"/>
    <s v="936"/>
    <s v="Operations Excellence"/>
    <x v="0"/>
    <n v="-3852.38"/>
    <s v="002"/>
  </r>
  <r>
    <s v="OCT-25"/>
    <x v="0"/>
    <s v="50000"/>
    <x v="6"/>
    <m/>
    <s v="UNC P/R - Accruals"/>
    <s v="936"/>
    <s v="Operations Excellence"/>
    <x v="0"/>
    <n v="318.57"/>
    <s v="002"/>
  </r>
  <r>
    <s v="SEP-25"/>
    <x v="0"/>
    <s v="50000"/>
    <x v="6"/>
    <s v="UNC P/R - Accruals"/>
    <s v="UNC P/R - Accruals"/>
    <s v="936"/>
    <s v="Operations Excellence"/>
    <x v="0"/>
    <n v="-3993.69"/>
    <s v="002"/>
  </r>
  <r>
    <s v="SEP-25"/>
    <x v="0"/>
    <s v="50000"/>
    <x v="6"/>
    <m/>
    <s v="UNC P/R - Accruals"/>
    <s v="936"/>
    <s v="Operations Excellence"/>
    <x v="0"/>
    <n v="-23.06"/>
    <s v="002"/>
  </r>
  <r>
    <s v="AUG-25"/>
    <x v="0"/>
    <s v="50000"/>
    <x v="6"/>
    <s v="UNC P/R - Accruals"/>
    <s v="UNC P/R - Accruals"/>
    <s v="935"/>
    <s v="T&amp;D Safety and Learning &amp; Development"/>
    <x v="0"/>
    <n v="1701.15"/>
    <s v="002"/>
  </r>
  <r>
    <s v="DEC-25"/>
    <x v="0"/>
    <s v="50000"/>
    <x v="6"/>
    <s v="UNC P/R - Accruals"/>
    <s v="UNC P/R - Accruals"/>
    <s v="935"/>
    <s v="T&amp;D Safety and Learning &amp; Development"/>
    <x v="0"/>
    <n v="1869.01"/>
    <s v="002"/>
  </r>
  <r>
    <s v="JUL-25"/>
    <x v="0"/>
    <s v="50000"/>
    <x v="6"/>
    <s v="UNC P/R - Accruals"/>
    <s v="UNC P/R - Accruals"/>
    <s v="935"/>
    <s v="T&amp;D Safety and Learning &amp; Development"/>
    <x v="0"/>
    <n v="3425.62"/>
    <s v="002"/>
  </r>
  <r>
    <s v="NOV-25"/>
    <x v="0"/>
    <s v="50000"/>
    <x v="6"/>
    <s v="UNC P/R - Accruals"/>
    <s v="UNC P/R - Accruals"/>
    <s v="935"/>
    <s v="T&amp;D Safety and Learning &amp; Development"/>
    <x v="0"/>
    <n v="-339.33"/>
    <s v="002"/>
  </r>
  <r>
    <s v="OCT-25"/>
    <x v="0"/>
    <s v="50000"/>
    <x v="6"/>
    <s v="UNC P/R - Accruals"/>
    <s v="UNC P/R - Accruals"/>
    <s v="935"/>
    <s v="T&amp;D Safety and Learning &amp; Development"/>
    <x v="0"/>
    <n v="-3273.67"/>
    <s v="002"/>
  </r>
  <r>
    <s v="SEP-25"/>
    <x v="0"/>
    <s v="50000"/>
    <x v="6"/>
    <s v="UNC P/R - Accruals"/>
    <s v="UNC P/R - Accruals"/>
    <s v="935"/>
    <s v="T&amp;D Safety and Learning &amp; Development"/>
    <x v="0"/>
    <n v="-2589.3200000000002"/>
    <s v="002"/>
  </r>
  <r>
    <s v="NOV-25"/>
    <x v="0"/>
    <s v="50000"/>
    <x v="6"/>
    <s v="UNC P/R - Accruals"/>
    <s v="UNC P/R - Accruals"/>
    <s v="934"/>
    <s v="Transmission Coordination"/>
    <x v="0"/>
    <n v="-382.77"/>
    <s v="002"/>
  </r>
  <r>
    <s v="OCT-25"/>
    <x v="0"/>
    <s v="50000"/>
    <x v="6"/>
    <s v="UNC P/R - Accruals"/>
    <s v="UNC P/R - Accruals"/>
    <s v="934"/>
    <s v="Transmission Coordination"/>
    <x v="0"/>
    <n v="382.77"/>
    <s v="002"/>
  </r>
  <r>
    <s v="NOV-25"/>
    <x v="0"/>
    <s v="50000"/>
    <x v="6"/>
    <s v="UNC P/R - Accruals"/>
    <s v="UNC P/R - Accruals"/>
    <s v="933"/>
    <s v="Vegetation Management"/>
    <x v="0"/>
    <n v="-210.07"/>
    <s v="002"/>
  </r>
  <r>
    <s v="OCT-25"/>
    <x v="0"/>
    <s v="50000"/>
    <x v="6"/>
    <s v="UNC P/R - Accruals"/>
    <s v="UNC P/R - Accruals"/>
    <s v="933"/>
    <s v="Vegetation Management"/>
    <x v="0"/>
    <n v="210.07"/>
    <s v="002"/>
  </r>
  <r>
    <s v="AUG-25"/>
    <x v="0"/>
    <s v="50000"/>
    <x v="6"/>
    <s v="UNC P/R - Accruals"/>
    <s v="UNC P/R - Accruals"/>
    <s v="932"/>
    <s v="Asset Management"/>
    <x v="0"/>
    <n v="2.2000000000000002"/>
    <s v="002"/>
  </r>
  <r>
    <s v="DEC-25"/>
    <x v="0"/>
    <s v="50000"/>
    <x v="6"/>
    <s v="UNC P/R - Accruals"/>
    <s v="UNC P/R - Accruals"/>
    <s v="932"/>
    <s v="Asset Management"/>
    <x v="0"/>
    <n v="-281.92"/>
    <s v="002"/>
  </r>
  <r>
    <s v="JUL-25"/>
    <x v="0"/>
    <s v="50000"/>
    <x v="6"/>
    <s v="UNC P/R - Accruals"/>
    <s v="UNC P/R - Accruals"/>
    <s v="932"/>
    <s v="Asset Management"/>
    <x v="0"/>
    <n v="-85.81"/>
    <s v="002"/>
  </r>
  <r>
    <s v="NOV-25"/>
    <x v="0"/>
    <s v="50000"/>
    <x v="6"/>
    <s v="UNC P/R - Accruals"/>
    <s v="UNC P/R - Accruals"/>
    <s v="932"/>
    <s v="Asset Management"/>
    <x v="0"/>
    <n v="-1200.79"/>
    <s v="002"/>
  </r>
  <r>
    <s v="NOV-25"/>
    <x v="0"/>
    <s v="50000"/>
    <x v="6"/>
    <m/>
    <s v="UNC P/R - Accruals"/>
    <s v="932"/>
    <s v="Asset Management"/>
    <x v="0"/>
    <n v="26.68"/>
    <s v="002"/>
  </r>
  <r>
    <s v="OCT-25"/>
    <x v="0"/>
    <s v="50000"/>
    <x v="6"/>
    <s v="UNC P/R - Accruals"/>
    <s v="UNC P/R - Accruals"/>
    <s v="932"/>
    <s v="Asset Management"/>
    <x v="0"/>
    <n v="1429.91"/>
    <s v="002"/>
  </r>
  <r>
    <s v="OCT-25"/>
    <x v="0"/>
    <s v="50000"/>
    <x v="6"/>
    <m/>
    <s v="UNC P/R - Accruals"/>
    <s v="932"/>
    <s v="Asset Management"/>
    <x v="0"/>
    <n v="-26.68"/>
    <s v="002"/>
  </r>
  <r>
    <s v="SEP-25"/>
    <x v="0"/>
    <s v="50000"/>
    <x v="6"/>
    <s v="UNC P/R - Accruals"/>
    <s v="UNC P/R - Accruals"/>
    <s v="932"/>
    <s v="Asset Management"/>
    <x v="0"/>
    <n v="57.2"/>
    <s v="002"/>
  </r>
  <r>
    <s v="DEC-25"/>
    <x v="0"/>
    <s v="50000"/>
    <x v="6"/>
    <s v="UNC P/R - Accruals"/>
    <s v="UNC P/R - Accruals"/>
    <s v="930"/>
    <s v="Design Leadership/Administration"/>
    <x v="0"/>
    <n v="198.72"/>
    <s v="002"/>
  </r>
  <r>
    <s v="DEC-25"/>
    <x v="0"/>
    <s v="50000"/>
    <x v="6"/>
    <m/>
    <s v="UNC P/R - Accruals"/>
    <s v="930"/>
    <s v="Design Leadership/Administration"/>
    <x v="0"/>
    <n v="-197.72"/>
    <s v="002"/>
  </r>
  <r>
    <s v="NOV-25"/>
    <x v="0"/>
    <s v="50000"/>
    <x v="6"/>
    <s v="UNC P/R - Accruals"/>
    <s v="UNC P/R - Accruals"/>
    <s v="930"/>
    <s v="Design Leadership/Administration"/>
    <x v="0"/>
    <n v="-1048.8499999999999"/>
    <s v="002"/>
  </r>
  <r>
    <s v="NOV-25"/>
    <x v="0"/>
    <s v="50000"/>
    <x v="6"/>
    <m/>
    <s v="UNC P/R - Accruals"/>
    <s v="930"/>
    <s v="Design Leadership/Administration"/>
    <x v="0"/>
    <n v="39.770000000000003"/>
    <s v="002"/>
  </r>
  <r>
    <s v="OCT-25"/>
    <x v="0"/>
    <s v="50000"/>
    <x v="6"/>
    <s v="UNC P/R - Accruals"/>
    <s v="UNC P/R - Accruals"/>
    <s v="930"/>
    <s v="Design Leadership/Administration"/>
    <x v="0"/>
    <n v="-301.17"/>
    <s v="002"/>
  </r>
  <r>
    <s v="OCT-25"/>
    <x v="0"/>
    <s v="50000"/>
    <x v="6"/>
    <m/>
    <s v="UNC P/R - Accruals"/>
    <s v="930"/>
    <s v="Design Leadership/Administration"/>
    <x v="0"/>
    <n v="1304.9000000000001"/>
    <s v="002"/>
  </r>
  <r>
    <s v="SEP-25"/>
    <x v="0"/>
    <s v="50000"/>
    <x v="6"/>
    <s v="UNC P/R - Accruals"/>
    <s v="UNC P/R - Accruals"/>
    <s v="930"/>
    <s v="Design Leadership/Administration"/>
    <x v="0"/>
    <n v="1389.98"/>
    <s v="002"/>
  </r>
  <r>
    <s v="SEP-25"/>
    <x v="0"/>
    <s v="50000"/>
    <x v="6"/>
    <m/>
    <s v="UNC P/R - Accruals"/>
    <s v="930"/>
    <s v="Design Leadership/Administration"/>
    <x v="0"/>
    <n v="-1384.42"/>
    <s v="002"/>
  </r>
  <r>
    <s v="DEC-25"/>
    <x v="0"/>
    <s v="50000"/>
    <x v="6"/>
    <s v="UNC P/R - Accruals"/>
    <s v="UNC P/R - Accruals"/>
    <s v="928"/>
    <s v="Constr &amp; Maint Resources"/>
    <x v="0"/>
    <n v="8.94"/>
    <s v="002"/>
  </r>
  <r>
    <s v="NOV-25"/>
    <x v="0"/>
    <s v="50000"/>
    <x v="6"/>
    <s v="UNC P/R - Accruals"/>
    <s v="UNC P/R - Accruals"/>
    <s v="928"/>
    <s v="Constr &amp; Maint Resources"/>
    <x v="0"/>
    <n v="-1965.25"/>
    <s v="002"/>
  </r>
  <r>
    <s v="OCT-25"/>
    <x v="0"/>
    <s v="50000"/>
    <x v="6"/>
    <s v="UNC P/R - Accruals"/>
    <s v="UNC P/R - Accruals"/>
    <s v="928"/>
    <s v="Constr &amp; Maint Resources"/>
    <x v="0"/>
    <n v="1980.16"/>
    <s v="002"/>
  </r>
  <r>
    <s v="AUG-25"/>
    <x v="0"/>
    <s v="50000"/>
    <x v="6"/>
    <s v="UNC P/R - Accruals"/>
    <s v="UNC P/R - Accruals"/>
    <s v="927"/>
    <s v="Maint, Trans and Trouble"/>
    <x v="0"/>
    <n v="-49.16"/>
    <s v="002"/>
  </r>
  <r>
    <s v="JUL-25"/>
    <x v="0"/>
    <s v="50000"/>
    <x v="6"/>
    <s v="UNC P/R - Accruals"/>
    <s v="UNC P/R - Accruals"/>
    <s v="927"/>
    <s v="Maint, Trans and Trouble"/>
    <x v="0"/>
    <n v="49.16"/>
    <s v="002"/>
  </r>
  <r>
    <s v="NOV-25"/>
    <x v="0"/>
    <s v="50000"/>
    <x v="6"/>
    <s v="UNC P/R - Accruals"/>
    <s v="UNC P/R - Accruals"/>
    <s v="927"/>
    <s v="Maint, Trans and Trouble"/>
    <x v="0"/>
    <n v="-1257.23"/>
    <s v="002"/>
  </r>
  <r>
    <s v="OCT-25"/>
    <x v="0"/>
    <s v="50000"/>
    <x v="6"/>
    <s v="UNC P/R - Accruals"/>
    <s v="UNC P/R - Accruals"/>
    <s v="927"/>
    <s v="Maint, Trans and Trouble"/>
    <x v="0"/>
    <n v="591.23"/>
    <s v="002"/>
  </r>
  <r>
    <s v="SEP-25"/>
    <x v="0"/>
    <s v="50000"/>
    <x v="6"/>
    <s v="UNC P/R - Accruals"/>
    <s v="UNC P/R - Accruals"/>
    <s v="927"/>
    <s v="Maint, Trans and Trouble"/>
    <x v="0"/>
    <n v="666"/>
    <s v="002"/>
  </r>
  <r>
    <s v="AUG-25"/>
    <x v="0"/>
    <s v="50000"/>
    <x v="6"/>
    <s v="UNC P/R - Accruals"/>
    <s v="UNC P/R - Accruals"/>
    <s v="903"/>
    <s v="Line Location"/>
    <x v="0"/>
    <n v="-25.53"/>
    <s v="002"/>
  </r>
  <r>
    <s v="DEC-25"/>
    <x v="0"/>
    <s v="50000"/>
    <x v="6"/>
    <s v="UNC P/R - Accruals"/>
    <s v="UNC P/R - Accruals"/>
    <s v="903"/>
    <s v="Line Location"/>
    <x v="0"/>
    <n v="-28.37"/>
    <s v="002"/>
  </r>
  <r>
    <s v="JUL-25"/>
    <x v="0"/>
    <s v="50000"/>
    <x v="6"/>
    <s v="UNC P/R - Accruals"/>
    <s v="UNC P/R - Accruals"/>
    <s v="903"/>
    <s v="Line Location"/>
    <x v="0"/>
    <n v="25.53"/>
    <s v="002"/>
  </r>
  <r>
    <s v="NOV-25"/>
    <x v="0"/>
    <s v="50000"/>
    <x v="6"/>
    <s v="UNC P/R - Accruals"/>
    <s v="UNC P/R - Accruals"/>
    <s v="903"/>
    <s v="Line Location"/>
    <x v="0"/>
    <n v="-198.57"/>
    <s v="002"/>
  </r>
  <r>
    <s v="OCT-25"/>
    <x v="0"/>
    <s v="50000"/>
    <x v="6"/>
    <s v="UNC P/R - Accruals"/>
    <s v="UNC P/R - Accruals"/>
    <s v="903"/>
    <s v="Line Location"/>
    <x v="0"/>
    <n v="226.94"/>
    <s v="002"/>
  </r>
  <r>
    <s v="NOV-25"/>
    <x v="0"/>
    <s v="50000"/>
    <x v="6"/>
    <s v="UNC P/R - Accruals"/>
    <s v="UNC P/R - Accruals"/>
    <s v="872"/>
    <s v="Warehouse"/>
    <x v="0"/>
    <n v="-419.12"/>
    <s v="002"/>
  </r>
  <r>
    <s v="OCT-25"/>
    <x v="0"/>
    <s v="50000"/>
    <x v="6"/>
    <s v="UNC P/R - Accruals"/>
    <s v="UNC P/R - Accruals"/>
    <s v="872"/>
    <s v="Warehouse"/>
    <x v="0"/>
    <n v="252.7"/>
    <s v="002"/>
  </r>
  <r>
    <s v="SEP-25"/>
    <x v="0"/>
    <s v="50000"/>
    <x v="6"/>
    <s v="UNC P/R - Accruals"/>
    <s v="UNC P/R - Accruals"/>
    <s v="872"/>
    <s v="Warehouse"/>
    <x v="0"/>
    <n v="166.42"/>
    <s v="002"/>
  </r>
  <r>
    <s v="AUG-25"/>
    <x v="0"/>
    <s v="50000"/>
    <x v="6"/>
    <s v="UNC P/R - Accruals"/>
    <s v="UNC P/R - Accruals"/>
    <s v="861"/>
    <s v="Procuremnt/Contr Svc"/>
    <x v="0"/>
    <n v="5552.43"/>
    <s v="002"/>
  </r>
  <r>
    <s v="DEC-25"/>
    <x v="0"/>
    <s v="50000"/>
    <x v="6"/>
    <s v="UNC P/R - Accruals"/>
    <s v="UNC P/R - Accruals"/>
    <s v="861"/>
    <s v="Procuremnt/Contr Svc"/>
    <x v="0"/>
    <n v="14522.71"/>
    <s v="002"/>
  </r>
  <r>
    <s v="JUL-25"/>
    <x v="0"/>
    <s v="50000"/>
    <x v="6"/>
    <s v="UNC P/R - Accruals"/>
    <s v="UNC P/R - Accruals"/>
    <s v="861"/>
    <s v="Procuremnt/Contr Svc"/>
    <x v="0"/>
    <n v="14605.78"/>
    <s v="002"/>
  </r>
  <r>
    <s v="NOV-25"/>
    <x v="0"/>
    <s v="50000"/>
    <x v="6"/>
    <s v="UNC P/R - Accruals"/>
    <s v="UNC P/R - Accruals"/>
    <s v="861"/>
    <s v="Procuremnt/Contr Svc"/>
    <x v="0"/>
    <n v="-831.22"/>
    <s v="002"/>
  </r>
  <r>
    <s v="OCT-25"/>
    <x v="0"/>
    <s v="50000"/>
    <x v="6"/>
    <s v="UNC P/R - Accruals"/>
    <s v="UNC P/R - Accruals"/>
    <s v="861"/>
    <s v="Procuremnt/Contr Svc"/>
    <x v="0"/>
    <n v="-28129.03"/>
    <s v="002"/>
  </r>
  <r>
    <s v="SEP-25"/>
    <x v="0"/>
    <s v="50000"/>
    <x v="6"/>
    <s v="UNC P/R - Accruals"/>
    <s v="UNC P/R - Accruals"/>
    <s v="861"/>
    <s v="Procuremnt/Contr Svc"/>
    <x v="0"/>
    <n v="5892.76"/>
    <m/>
  </r>
  <r>
    <s v="AUG-25"/>
    <x v="0"/>
    <s v="50000"/>
    <x v="6"/>
    <s v="UNC P/R - Accruals"/>
    <s v="UNC P/R - Accruals"/>
    <s v="850"/>
    <s v="Fuels Management"/>
    <x v="0"/>
    <n v="601.55999999999995"/>
    <s v="002"/>
  </r>
  <r>
    <s v="DEC-25"/>
    <x v="0"/>
    <s v="50000"/>
    <x v="6"/>
    <s v="UNC P/R - Accruals"/>
    <s v="UNC P/R - Accruals"/>
    <s v="850"/>
    <s v="Fuels Management"/>
    <x v="0"/>
    <n v="3269.92"/>
    <s v="002"/>
  </r>
  <r>
    <s v="JUL-25"/>
    <x v="0"/>
    <s v="50000"/>
    <x v="6"/>
    <s v="UNC P/R - Accruals"/>
    <s v="UNC P/R - Accruals"/>
    <s v="850"/>
    <s v="Fuels Management"/>
    <x v="0"/>
    <n v="4424.43"/>
    <s v="002"/>
  </r>
  <r>
    <s v="NOV-25"/>
    <x v="0"/>
    <s v="50000"/>
    <x v="6"/>
    <s v="UNC P/R - Accruals"/>
    <s v="UNC P/R - Accruals"/>
    <s v="850"/>
    <s v="Fuels Management"/>
    <x v="0"/>
    <n v="-807.38"/>
    <s v="002"/>
  </r>
  <r>
    <s v="OCT-25"/>
    <x v="0"/>
    <s v="50000"/>
    <x v="6"/>
    <s v="UNC P/R - Accruals"/>
    <s v="UNC P/R - Accruals"/>
    <s v="850"/>
    <s v="Fuels Management"/>
    <x v="0"/>
    <n v="-5803.52"/>
    <s v="002"/>
  </r>
  <r>
    <s v="SEP-25"/>
    <x v="0"/>
    <s v="50000"/>
    <x v="6"/>
    <s v="UNC P/R - Accruals"/>
    <s v="UNC P/R - Accruals"/>
    <s v="850"/>
    <s v="Fuels Management"/>
    <x v="0"/>
    <n v="1889.73"/>
    <s v="002"/>
  </r>
  <r>
    <s v="NOV-25"/>
    <x v="0"/>
    <s v="50000"/>
    <x v="6"/>
    <s v="UNC P/R - Accruals"/>
    <s v="UNC P/R - Accruals"/>
    <s v="826"/>
    <s v="Distribution Planning"/>
    <x v="0"/>
    <n v="-365.54"/>
    <s v="002"/>
  </r>
  <r>
    <s v="OCT-25"/>
    <x v="0"/>
    <s v="50000"/>
    <x v="6"/>
    <s v="UNC P/R - Accruals"/>
    <s v="UNC P/R - Accruals"/>
    <s v="826"/>
    <s v="Distribution Planning"/>
    <x v="0"/>
    <n v="365.54"/>
    <s v="002"/>
  </r>
  <r>
    <s v="NOV-25"/>
    <x v="0"/>
    <s v="50000"/>
    <x v="6"/>
    <s v="UNC P/R - Accruals"/>
    <s v="UNC P/R - Accruals"/>
    <s v="825"/>
    <s v="Telecommunications"/>
    <x v="0"/>
    <n v="-111.06"/>
    <s v="002"/>
  </r>
  <r>
    <s v="OCT-25"/>
    <x v="0"/>
    <s v="50000"/>
    <x v="6"/>
    <s v="UNC P/R - Accruals"/>
    <s v="UNC P/R - Accruals"/>
    <s v="825"/>
    <s v="Telecommunications"/>
    <x v="0"/>
    <n v="111.06"/>
    <s v="002"/>
  </r>
  <r>
    <s v="NOV-25"/>
    <x v="0"/>
    <s v="50000"/>
    <x v="6"/>
    <s v="UNC P/R - Accruals"/>
    <s v="UNC P/R - Accruals"/>
    <s v="824"/>
    <s v="Land Resources"/>
    <x v="0"/>
    <n v="-2097.83"/>
    <s v="002"/>
  </r>
  <r>
    <s v="OCT-25"/>
    <x v="0"/>
    <s v="50000"/>
    <x v="6"/>
    <s v="UNC P/R - Accruals"/>
    <s v="UNC P/R - Accruals"/>
    <s v="824"/>
    <s v="Land Resources"/>
    <x v="0"/>
    <n v="1734.13"/>
    <s v="002"/>
  </r>
  <r>
    <s v="SEP-25"/>
    <x v="0"/>
    <s v="50000"/>
    <x v="6"/>
    <s v="UNC P/R - Accruals"/>
    <s v="UNC P/R - Accruals"/>
    <s v="824"/>
    <s v="Land Resources"/>
    <x v="0"/>
    <n v="363.7"/>
    <s v="002"/>
  </r>
  <r>
    <s v="AUG-25"/>
    <x v="0"/>
    <s v="50000"/>
    <x v="6"/>
    <s v="UNC P/R - Accruals"/>
    <s v="UNC P/R - Accruals"/>
    <s v="821"/>
    <s v="Oso Grande"/>
    <x v="0"/>
    <n v="-33.32"/>
    <s v="002"/>
  </r>
  <r>
    <s v="DEC-25"/>
    <x v="0"/>
    <s v="50000"/>
    <x v="6"/>
    <s v="UNC P/R - Accruals"/>
    <s v="UNC P/R - Accruals"/>
    <s v="821"/>
    <s v="Oso Grande"/>
    <x v="0"/>
    <n v="40.729999999999997"/>
    <s v="002"/>
  </r>
  <r>
    <s v="JUL-25"/>
    <x v="0"/>
    <s v="50000"/>
    <x v="6"/>
    <s v="UNC P/R - Accruals"/>
    <s v="UNC P/R - Accruals"/>
    <s v="821"/>
    <s v="Oso Grande"/>
    <x v="0"/>
    <n v="33.32"/>
    <s v="002"/>
  </r>
  <r>
    <s v="NOV-25"/>
    <x v="0"/>
    <s v="50000"/>
    <x v="6"/>
    <s v="UNC P/R - Accruals"/>
    <s v="UNC P/R - Accruals"/>
    <s v="821"/>
    <s v="Oso Grande"/>
    <x v="0"/>
    <n v="18.510000000000002"/>
    <s v="002"/>
  </r>
  <r>
    <s v="AUG-25"/>
    <x v="0"/>
    <s v="50000"/>
    <x v="6"/>
    <m/>
    <s v="UNC P/R - Accruals"/>
    <s v="820"/>
    <s v="Gila River 2"/>
    <x v="0"/>
    <n v="-63.84"/>
    <s v="002"/>
  </r>
  <r>
    <s v="DEC-25"/>
    <x v="0"/>
    <s v="50000"/>
    <x v="6"/>
    <m/>
    <s v="UNC P/R - Accruals"/>
    <s v="820"/>
    <s v="Gila River 2"/>
    <x v="0"/>
    <n v="453.11"/>
    <s v="002"/>
  </r>
  <r>
    <s v="JUL-25"/>
    <x v="0"/>
    <s v="50000"/>
    <x v="6"/>
    <m/>
    <s v="UNC P/R - Accruals"/>
    <s v="820"/>
    <s v="Gila River 2"/>
    <x v="0"/>
    <n v="63.84"/>
    <s v="002"/>
  </r>
  <r>
    <s v="NOV-25"/>
    <x v="0"/>
    <s v="50000"/>
    <x v="6"/>
    <m/>
    <s v="UNC P/R - Accruals"/>
    <s v="820"/>
    <s v="Gila River 2"/>
    <x v="0"/>
    <n v="-23.7"/>
    <s v="002"/>
  </r>
  <r>
    <s v="OCT-25"/>
    <x v="0"/>
    <s v="50000"/>
    <x v="6"/>
    <m/>
    <s v="UNC P/R - Accruals"/>
    <s v="820"/>
    <s v="Gila River 2"/>
    <x v="0"/>
    <n v="23.7"/>
    <s v="002"/>
  </r>
  <r>
    <s v="AUG-25"/>
    <x v="0"/>
    <s v="50000"/>
    <x v="6"/>
    <s v="UNC P/R - Accruals"/>
    <s v="UNC P/R - Accruals"/>
    <s v="805"/>
    <s v="Corp Environmental Services"/>
    <x v="0"/>
    <n v="7818.64"/>
    <s v="002"/>
  </r>
  <r>
    <s v="AUG-25"/>
    <x v="0"/>
    <s v="50000"/>
    <x v="6"/>
    <m/>
    <s v="UNC P/R - Accruals"/>
    <s v="805"/>
    <s v="Corp Environmental Services"/>
    <x v="0"/>
    <n v="127.68"/>
    <s v="002"/>
  </r>
  <r>
    <s v="DEC-25"/>
    <x v="0"/>
    <s v="50000"/>
    <x v="6"/>
    <s v="UNC P/R - Accruals"/>
    <s v="UNC P/R - Accruals"/>
    <s v="805"/>
    <s v="Corp Environmental Services"/>
    <x v="0"/>
    <n v="6552.93"/>
    <s v="002"/>
  </r>
  <r>
    <s v="DEC-25"/>
    <x v="0"/>
    <s v="50000"/>
    <x v="6"/>
    <m/>
    <s v="UNC P/R - Accruals"/>
    <s v="805"/>
    <s v="Corp Environmental Services"/>
    <x v="0"/>
    <n v="-906.22"/>
    <s v="002"/>
  </r>
  <r>
    <s v="JUL-25"/>
    <x v="0"/>
    <s v="50000"/>
    <x v="6"/>
    <s v="UNC P/R - Accruals"/>
    <s v="UNC P/R - Accruals"/>
    <s v="805"/>
    <s v="Corp Environmental Services"/>
    <x v="0"/>
    <n v="3629.41"/>
    <s v="002"/>
  </r>
  <r>
    <s v="JUL-25"/>
    <x v="0"/>
    <s v="50000"/>
    <x v="6"/>
    <m/>
    <s v="UNC P/R - Accruals"/>
    <s v="805"/>
    <s v="Corp Environmental Services"/>
    <x v="0"/>
    <n v="-127.68"/>
    <s v="002"/>
  </r>
  <r>
    <s v="NOV-25"/>
    <x v="0"/>
    <s v="50000"/>
    <x v="6"/>
    <s v="UNC P/R - Accruals"/>
    <s v="UNC P/R - Accruals"/>
    <s v="805"/>
    <s v="Corp Environmental Services"/>
    <x v="0"/>
    <n v="-2027.87"/>
    <s v="002"/>
  </r>
  <r>
    <s v="NOV-25"/>
    <x v="0"/>
    <s v="50000"/>
    <x v="6"/>
    <m/>
    <s v="UNC P/R - Accruals"/>
    <s v="805"/>
    <s v="Corp Environmental Services"/>
    <x v="0"/>
    <n v="47.39"/>
    <s v="002"/>
  </r>
  <r>
    <s v="OCT-25"/>
    <x v="0"/>
    <s v="50000"/>
    <x v="6"/>
    <s v="UNC P/R - Accruals"/>
    <s v="UNC P/R - Accruals"/>
    <s v="805"/>
    <s v="Corp Environmental Services"/>
    <x v="0"/>
    <n v="-13318.13"/>
    <s v="002"/>
  </r>
  <r>
    <s v="OCT-25"/>
    <x v="0"/>
    <s v="50000"/>
    <x v="6"/>
    <m/>
    <s v="UNC P/R - Accruals"/>
    <s v="805"/>
    <s v="Corp Environmental Services"/>
    <x v="0"/>
    <n v="-47.39"/>
    <s v="002"/>
  </r>
  <r>
    <s v="SEP-25"/>
    <x v="0"/>
    <s v="50000"/>
    <x v="6"/>
    <s v="UNC P/R - Accruals"/>
    <s v="UNC P/R - Accruals"/>
    <s v="805"/>
    <s v="Corp Environmental Services"/>
    <x v="0"/>
    <n v="-2222.31"/>
    <s v="002"/>
  </r>
  <r>
    <s v="AUG-25"/>
    <x v="0"/>
    <s v="50000"/>
    <x v="6"/>
    <s v="UNC P/R - Accruals"/>
    <s v="UNC P/R - Accruals"/>
    <s v="775"/>
    <s v="Drafting &amp; Mapping"/>
    <x v="0"/>
    <n v="95.89"/>
    <s v="002"/>
  </r>
  <r>
    <s v="NOV-25"/>
    <x v="0"/>
    <s v="50000"/>
    <x v="6"/>
    <s v="UNC P/R - Accruals"/>
    <s v="UNC P/R - Accruals"/>
    <s v="775"/>
    <s v="Drafting &amp; Mapping"/>
    <x v="0"/>
    <n v="-1729.51"/>
    <s v="002"/>
  </r>
  <r>
    <s v="OCT-25"/>
    <x v="0"/>
    <s v="50000"/>
    <x v="6"/>
    <s v="UNC P/R - Accruals"/>
    <s v="UNC P/R - Accruals"/>
    <s v="775"/>
    <s v="Drafting &amp; Mapping"/>
    <x v="0"/>
    <n v="1729.51"/>
    <s v="002"/>
  </r>
  <r>
    <s v="SEP-25"/>
    <x v="0"/>
    <s v="50000"/>
    <x v="6"/>
    <s v="UNC P/R - Accruals"/>
    <s v="UNC P/R - Accruals"/>
    <s v="775"/>
    <s v="Drafting &amp; Mapping"/>
    <x v="0"/>
    <n v="-95.89"/>
    <s v="002"/>
  </r>
  <r>
    <s v="AUG-25"/>
    <x v="0"/>
    <s v="50000"/>
    <x v="6"/>
    <s v="UNC P/R - Accruals"/>
    <s v="UNC P/R - Accruals"/>
    <s v="751"/>
    <s v="Standards"/>
    <x v="0"/>
    <n v="346.41"/>
    <s v="002"/>
  </r>
  <r>
    <s v="NOV-25"/>
    <x v="0"/>
    <s v="50000"/>
    <x v="6"/>
    <s v="UNC P/R - Accruals"/>
    <s v="UNC P/R - Accruals"/>
    <s v="751"/>
    <s v="Standards"/>
    <x v="0"/>
    <n v="-1005.52"/>
    <s v="002"/>
  </r>
  <r>
    <s v="OCT-25"/>
    <x v="0"/>
    <s v="50000"/>
    <x v="6"/>
    <s v="UNC P/R - Accruals"/>
    <s v="UNC P/R - Accruals"/>
    <s v="751"/>
    <s v="Standards"/>
    <x v="0"/>
    <n v="1005.52"/>
    <s v="002"/>
  </r>
  <r>
    <s v="SEP-25"/>
    <x v="0"/>
    <s v="50000"/>
    <x v="6"/>
    <s v="UNC P/R - Accruals"/>
    <s v="UNC P/R - Accruals"/>
    <s v="751"/>
    <s v="Standards"/>
    <x v="0"/>
    <n v="-346.41"/>
    <s v="002"/>
  </r>
  <r>
    <s v="NOV-25"/>
    <x v="0"/>
    <s v="50000"/>
    <x v="6"/>
    <s v="UNC P/R - Accruals"/>
    <s v="UNC P/R - Accruals"/>
    <s v="727"/>
    <s v="Surveying"/>
    <x v="0"/>
    <n v="-552.5"/>
    <s v="002"/>
  </r>
  <r>
    <s v="OCT-25"/>
    <x v="0"/>
    <s v="50000"/>
    <x v="6"/>
    <s v="UNC P/R - Accruals"/>
    <s v="UNC P/R - Accruals"/>
    <s v="727"/>
    <s v="Surveying"/>
    <x v="0"/>
    <n v="552.5"/>
    <s v="002"/>
  </r>
  <r>
    <s v="AUG-25"/>
    <x v="0"/>
    <s v="50000"/>
    <x v="6"/>
    <s v="UNC P/R - Accruals"/>
    <s v="UNC P/R - Accruals"/>
    <s v="726"/>
    <s v="Metering"/>
    <x v="0"/>
    <n v="-24.32"/>
    <s v="002"/>
  </r>
  <r>
    <s v="DEC-25"/>
    <x v="0"/>
    <s v="50000"/>
    <x v="6"/>
    <s v="UNC P/R - Accruals"/>
    <s v="UNC P/R - Accruals"/>
    <s v="726"/>
    <s v="Metering"/>
    <x v="0"/>
    <n v="532.13"/>
    <s v="002"/>
  </r>
  <r>
    <s v="JUL-25"/>
    <x v="0"/>
    <s v="50000"/>
    <x v="6"/>
    <s v="UNC P/R - Accruals"/>
    <s v="UNC P/R - Accruals"/>
    <s v="726"/>
    <s v="Metering"/>
    <x v="0"/>
    <n v="-497.5"/>
    <s v="002"/>
  </r>
  <r>
    <s v="NOV-25"/>
    <x v="0"/>
    <s v="50000"/>
    <x v="6"/>
    <s v="UNC P/R - Accruals"/>
    <s v="UNC P/R - Accruals"/>
    <s v="726"/>
    <s v="Metering"/>
    <x v="0"/>
    <n v="-1068.3599999999999"/>
    <s v="002"/>
  </r>
  <r>
    <s v="OCT-25"/>
    <x v="0"/>
    <s v="50000"/>
    <x v="6"/>
    <s v="UNC P/R - Accruals"/>
    <s v="UNC P/R - Accruals"/>
    <s v="726"/>
    <s v="Metering"/>
    <x v="0"/>
    <n v="522.98"/>
    <s v="002"/>
  </r>
  <r>
    <s v="SEP-25"/>
    <x v="0"/>
    <s v="50000"/>
    <x v="6"/>
    <s v="UNC P/R - Accruals"/>
    <s v="UNC P/R - Accruals"/>
    <s v="726"/>
    <s v="Metering"/>
    <x v="0"/>
    <n v="214.55"/>
    <s v="002"/>
  </r>
  <r>
    <s v="NOV-25"/>
    <x v="0"/>
    <s v="50000"/>
    <x v="6"/>
    <s v="UNC P/R - Accruals"/>
    <s v="UNC P/R - Accruals"/>
    <s v="725"/>
    <s v="Subst Dsgn/Proj Eng"/>
    <x v="0"/>
    <n v="-1500.06"/>
    <s v="002"/>
  </r>
  <r>
    <s v="OCT-25"/>
    <x v="0"/>
    <s v="50000"/>
    <x v="6"/>
    <s v="UNC P/R - Accruals"/>
    <s v="UNC P/R - Accruals"/>
    <s v="725"/>
    <s v="Subst Dsgn/Proj Eng"/>
    <x v="0"/>
    <n v="1500.06"/>
    <s v="002"/>
  </r>
  <r>
    <s v="NOV-25"/>
    <x v="0"/>
    <s v="50000"/>
    <x v="6"/>
    <s v="UNC P/R - Accruals"/>
    <s v="UNC P/R - Accruals"/>
    <s v="721"/>
    <s v="Civil/Struct/TranEng"/>
    <x v="0"/>
    <n v="-1457.81"/>
    <s v="002"/>
  </r>
  <r>
    <s v="OCT-25"/>
    <x v="0"/>
    <s v="50000"/>
    <x v="6"/>
    <s v="UNC P/R - Accruals"/>
    <s v="UNC P/R - Accruals"/>
    <s v="721"/>
    <s v="Civil/Struct/TranEng"/>
    <x v="0"/>
    <n v="1457.81"/>
    <s v="002"/>
  </r>
  <r>
    <s v="NOV-25"/>
    <x v="0"/>
    <s v="50000"/>
    <x v="6"/>
    <s v="UNC P/R - Accruals"/>
    <s v="UNC P/R - Accruals"/>
    <s v="720"/>
    <s v="Protection"/>
    <x v="0"/>
    <n v="-1070.3499999999999"/>
    <s v="002"/>
  </r>
  <r>
    <s v="OCT-25"/>
    <x v="0"/>
    <s v="50000"/>
    <x v="6"/>
    <s v="UNC P/R - Accruals"/>
    <s v="UNC P/R - Accruals"/>
    <s v="720"/>
    <s v="Protection"/>
    <x v="0"/>
    <n v="1070.3499999999999"/>
    <s v="002"/>
  </r>
  <r>
    <s v="DEC-25"/>
    <x v="0"/>
    <s v="50000"/>
    <x v="6"/>
    <s v="UNC P/R - Accruals"/>
    <s v="UNC P/R - Accruals"/>
    <s v="677"/>
    <s v="SPG 1&amp;2 E&amp;I Outlying Areas"/>
    <x v="0"/>
    <n v="535.62"/>
    <s v="002"/>
  </r>
  <r>
    <s v="DEC-25"/>
    <x v="0"/>
    <s v="50000"/>
    <x v="6"/>
    <m/>
    <s v="UNC P/R - Accruals"/>
    <s v="677"/>
    <s v="SPG 1&amp;2 E&amp;I Outlying Areas"/>
    <x v="0"/>
    <n v="-267.8"/>
    <s v="002"/>
  </r>
  <r>
    <s v="NOV-25"/>
    <x v="0"/>
    <s v="50000"/>
    <x v="6"/>
    <s v="UNC P/R - Accruals"/>
    <s v="UNC P/R - Accruals"/>
    <s v="677"/>
    <s v="SPG 1&amp;2 E&amp;I Outlying Areas"/>
    <x v="0"/>
    <n v="382.6"/>
    <s v="002"/>
  </r>
  <r>
    <s v="NOV-25"/>
    <x v="0"/>
    <s v="50000"/>
    <x v="6"/>
    <m/>
    <s v="UNC P/R - Accruals"/>
    <s v="677"/>
    <s v="SPG 1&amp;2 E&amp;I Outlying Areas"/>
    <x v="0"/>
    <n v="-191.3"/>
    <s v="002"/>
  </r>
  <r>
    <s v="OCT-25"/>
    <x v="0"/>
    <s v="50000"/>
    <x v="6"/>
    <s v="UNC P/R - Accruals"/>
    <s v="UNC P/R - Accruals"/>
    <s v="677"/>
    <s v="SPG 1&amp;2 E&amp;I Outlying Areas"/>
    <x v="0"/>
    <n v="-1377.34"/>
    <s v="002"/>
  </r>
  <r>
    <s v="OCT-25"/>
    <x v="0"/>
    <s v="50000"/>
    <x v="6"/>
    <m/>
    <s v="UNC P/R - Accruals"/>
    <s v="677"/>
    <s v="SPG 1&amp;2 E&amp;I Outlying Areas"/>
    <x v="0"/>
    <n v="688.66"/>
    <s v="002"/>
  </r>
  <r>
    <s v="SEP-25"/>
    <x v="0"/>
    <s v="50000"/>
    <x v="6"/>
    <s v="UNC P/R - Accruals"/>
    <s v="UNC P/R - Accruals"/>
    <s v="677"/>
    <s v="SPG 1&amp;2 E&amp;I Outlying Areas"/>
    <x v="0"/>
    <n v="1377.34"/>
    <s v="002"/>
  </r>
  <r>
    <s v="SEP-25"/>
    <x v="0"/>
    <s v="50000"/>
    <x v="6"/>
    <m/>
    <s v="UNC P/R - Accruals"/>
    <s v="677"/>
    <s v="SPG 1&amp;2 E&amp;I Outlying Areas"/>
    <x v="0"/>
    <n v="-688.66"/>
    <s v="002"/>
  </r>
  <r>
    <s v="DEC-25"/>
    <x v="0"/>
    <s v="50000"/>
    <x v="6"/>
    <s v="UNC P/R - Accruals"/>
    <s v="UNC P/R - Accruals"/>
    <s v="673"/>
    <s v="SPG Computers"/>
    <x v="0"/>
    <n v="-4.84"/>
    <s v="002"/>
  </r>
  <r>
    <s v="NOV-25"/>
    <x v="0"/>
    <s v="50000"/>
    <x v="6"/>
    <s v="UNC P/R - Accruals"/>
    <s v="UNC P/R - Accruals"/>
    <s v="673"/>
    <s v="SPG Computers"/>
    <x v="0"/>
    <n v="4.84"/>
    <s v="002"/>
  </r>
  <r>
    <s v="DEC-25"/>
    <x v="0"/>
    <s v="50000"/>
    <x v="6"/>
    <s v="UNC P/R - Accruals"/>
    <s v="UNC P/R - Accruals"/>
    <s v="672"/>
    <s v="SPG Operational Efficiency"/>
    <x v="0"/>
    <n v="1286.3800000000001"/>
    <s v="002"/>
  </r>
  <r>
    <s v="DEC-25"/>
    <x v="0"/>
    <s v="50000"/>
    <x v="6"/>
    <m/>
    <s v="UNC P/R - Accruals"/>
    <s v="672"/>
    <s v="SPG Operational Efficiency"/>
    <x v="0"/>
    <n v="-643.17999999999995"/>
    <s v="002"/>
  </r>
  <r>
    <s v="JUL-25"/>
    <x v="0"/>
    <s v="50000"/>
    <x v="6"/>
    <s v="UNC P/R - Accruals"/>
    <s v="UNC P/R - Accruals"/>
    <s v="672"/>
    <s v="SPG Operational Efficiency"/>
    <x v="0"/>
    <n v="-2724.1"/>
    <s v="002"/>
  </r>
  <r>
    <s v="JUL-25"/>
    <x v="0"/>
    <s v="50000"/>
    <x v="6"/>
    <m/>
    <s v="UNC P/R - Accruals"/>
    <s v="672"/>
    <s v="SPG Operational Efficiency"/>
    <x v="0"/>
    <n v="1362.04"/>
    <s v="002"/>
  </r>
  <r>
    <s v="NOV-25"/>
    <x v="0"/>
    <s v="50000"/>
    <x v="6"/>
    <s v="UNC P/R - Accruals"/>
    <s v="UNC P/R - Accruals"/>
    <s v="672"/>
    <s v="SPG Operational Efficiency"/>
    <x v="0"/>
    <n v="1135.05"/>
    <s v="002"/>
  </r>
  <r>
    <s v="NOV-25"/>
    <x v="0"/>
    <s v="50000"/>
    <x v="6"/>
    <m/>
    <s v="UNC P/R - Accruals"/>
    <s v="672"/>
    <s v="SPG Operational Efficiency"/>
    <x v="0"/>
    <n v="-567.53"/>
    <s v="002"/>
  </r>
  <r>
    <s v="OCT-25"/>
    <x v="0"/>
    <s v="50000"/>
    <x v="6"/>
    <s v="UNC P/R - Accruals"/>
    <s v="UNC P/R - Accruals"/>
    <s v="672"/>
    <s v="SPG Operational Efficiency"/>
    <x v="0"/>
    <n v="-3934.81"/>
    <s v="002"/>
  </r>
  <r>
    <s v="OCT-25"/>
    <x v="0"/>
    <s v="50000"/>
    <x v="6"/>
    <m/>
    <s v="UNC P/R - Accruals"/>
    <s v="672"/>
    <s v="SPG Operational Efficiency"/>
    <x v="0"/>
    <n v="1967.41"/>
    <s v="002"/>
  </r>
  <r>
    <s v="SEP-25"/>
    <x v="0"/>
    <s v="50000"/>
    <x v="6"/>
    <s v="UNC P/R - Accruals"/>
    <s v="UNC P/R - Accruals"/>
    <s v="672"/>
    <s v="SPG Operational Efficiency"/>
    <x v="0"/>
    <n v="5448.2"/>
    <s v="002"/>
  </r>
  <r>
    <s v="SEP-25"/>
    <x v="0"/>
    <s v="50000"/>
    <x v="6"/>
    <m/>
    <s v="UNC P/R - Accruals"/>
    <s v="672"/>
    <s v="SPG Operational Efficiency"/>
    <x v="0"/>
    <n v="-2724.1"/>
    <s v="002"/>
  </r>
  <r>
    <s v="AUG-25"/>
    <x v="0"/>
    <s v="50000"/>
    <x v="6"/>
    <s v="UNC P/R - Accruals"/>
    <s v="UNC P/R - Accruals"/>
    <s v="662"/>
    <s v="SPG Training"/>
    <x v="0"/>
    <n v="1117.5999999999999"/>
    <s v="002"/>
  </r>
  <r>
    <s v="AUG-25"/>
    <x v="0"/>
    <s v="50000"/>
    <x v="6"/>
    <m/>
    <s v="UNC P/R - Accruals"/>
    <s v="662"/>
    <s v="SPG Training"/>
    <x v="0"/>
    <n v="-558.82000000000005"/>
    <s v="002"/>
  </r>
  <r>
    <s v="DEC-25"/>
    <x v="0"/>
    <s v="50000"/>
    <x v="6"/>
    <s v="UNC P/R - Accruals"/>
    <s v="UNC P/R - Accruals"/>
    <s v="662"/>
    <s v="SPG Training"/>
    <x v="0"/>
    <n v="5850.35"/>
    <s v="002"/>
  </r>
  <r>
    <s v="DEC-25"/>
    <x v="0"/>
    <s v="50000"/>
    <x v="6"/>
    <m/>
    <s v="UNC P/R - Accruals"/>
    <s v="662"/>
    <s v="SPG Training"/>
    <x v="0"/>
    <n v="-2925.17"/>
    <s v="002"/>
  </r>
  <r>
    <s v="JUL-25"/>
    <x v="0"/>
    <s v="50000"/>
    <x v="6"/>
    <s v="UNC P/R - Accruals"/>
    <s v="UNC P/R - Accruals"/>
    <s v="662"/>
    <s v="SPG Training"/>
    <x v="0"/>
    <n v="4269.18"/>
    <s v="002"/>
  </r>
  <r>
    <s v="JUL-25"/>
    <x v="0"/>
    <s v="50000"/>
    <x v="6"/>
    <m/>
    <s v="UNC P/R - Accruals"/>
    <s v="662"/>
    <s v="SPG Training"/>
    <x v="0"/>
    <n v="-2134.58"/>
    <s v="002"/>
  </r>
  <r>
    <s v="NOV-25"/>
    <x v="0"/>
    <s v="50000"/>
    <x v="6"/>
    <s v="UNC P/R - Accruals"/>
    <s v="UNC P/R - Accruals"/>
    <s v="662"/>
    <s v="SPG Training"/>
    <x v="0"/>
    <n v="-1678.39"/>
    <s v="002"/>
  </r>
  <r>
    <s v="NOV-25"/>
    <x v="0"/>
    <s v="50000"/>
    <x v="6"/>
    <m/>
    <s v="UNC P/R - Accruals"/>
    <s v="662"/>
    <s v="SPG Training"/>
    <x v="0"/>
    <n v="839.19"/>
    <s v="002"/>
  </r>
  <r>
    <s v="OCT-25"/>
    <x v="0"/>
    <s v="50000"/>
    <x v="6"/>
    <s v="UNC P/R - Accruals"/>
    <s v="UNC P/R - Accruals"/>
    <s v="662"/>
    <s v="SPG Training"/>
    <x v="0"/>
    <n v="-8967.7999999999993"/>
    <s v="002"/>
  </r>
  <r>
    <s v="OCT-25"/>
    <x v="0"/>
    <s v="50000"/>
    <x v="6"/>
    <m/>
    <s v="UNC P/R - Accruals"/>
    <s v="662"/>
    <s v="SPG Training"/>
    <x v="0"/>
    <n v="4483.8999999999996"/>
    <s v="002"/>
  </r>
  <r>
    <s v="SEP-25"/>
    <x v="0"/>
    <s v="50000"/>
    <x v="6"/>
    <s v="UNC P/R - Accruals"/>
    <s v="UNC P/R - Accruals"/>
    <s v="662"/>
    <s v="SPG Training"/>
    <x v="0"/>
    <n v="2302.41"/>
    <s v="002"/>
  </r>
  <r>
    <s v="SEP-25"/>
    <x v="0"/>
    <s v="50000"/>
    <x v="6"/>
    <m/>
    <s v="UNC P/R - Accruals"/>
    <s v="662"/>
    <s v="SPG Training"/>
    <x v="0"/>
    <n v="-1151.21"/>
    <s v="002"/>
  </r>
  <r>
    <s v="AUG-25"/>
    <x v="0"/>
    <s v="50000"/>
    <x v="6"/>
    <s v="UNC P/R - Accruals"/>
    <s v="UNC P/R - Accruals"/>
    <s v="661"/>
    <s v="SPG Personnel Svcs"/>
    <x v="0"/>
    <n v="2315.08"/>
    <s v="002"/>
  </r>
  <r>
    <s v="AUG-25"/>
    <x v="0"/>
    <s v="50000"/>
    <x v="6"/>
    <m/>
    <s v="UNC P/R - Accruals"/>
    <s v="661"/>
    <s v="SPG Personnel Svcs"/>
    <x v="0"/>
    <n v="-1157.54"/>
    <s v="002"/>
  </r>
  <r>
    <s v="DEC-25"/>
    <x v="0"/>
    <s v="50000"/>
    <x v="6"/>
    <s v="UNC P/R - Accruals"/>
    <s v="UNC P/R - Accruals"/>
    <s v="661"/>
    <s v="SPG Personnel Svcs"/>
    <x v="0"/>
    <n v="1659.17"/>
    <s v="002"/>
  </r>
  <r>
    <s v="DEC-25"/>
    <x v="0"/>
    <s v="50000"/>
    <x v="6"/>
    <m/>
    <s v="UNC P/R - Accruals"/>
    <s v="661"/>
    <s v="SPG Personnel Svcs"/>
    <x v="0"/>
    <n v="-861.68"/>
    <s v="002"/>
  </r>
  <r>
    <s v="JUL-25"/>
    <x v="0"/>
    <s v="50000"/>
    <x v="6"/>
    <s v="UNC P/R - Accruals"/>
    <s v="UNC P/R - Accruals"/>
    <s v="661"/>
    <s v="SPG Personnel Svcs"/>
    <x v="0"/>
    <n v="1849.72"/>
    <s v="002"/>
  </r>
  <r>
    <s v="JUL-25"/>
    <x v="0"/>
    <s v="50000"/>
    <x v="6"/>
    <m/>
    <s v="UNC P/R - Accruals"/>
    <s v="661"/>
    <s v="SPG Personnel Svcs"/>
    <x v="0"/>
    <n v="-938.12"/>
    <s v="002"/>
  </r>
  <r>
    <s v="NOV-25"/>
    <x v="0"/>
    <s v="50000"/>
    <x v="6"/>
    <s v="UNC P/R - Accruals"/>
    <s v="UNC P/R - Accruals"/>
    <s v="661"/>
    <s v="SPG Personnel Svcs"/>
    <x v="0"/>
    <n v="-225.06"/>
    <s v="002"/>
  </r>
  <r>
    <s v="NOV-25"/>
    <x v="0"/>
    <s v="50000"/>
    <x v="6"/>
    <m/>
    <s v="UNC P/R - Accruals"/>
    <s v="661"/>
    <s v="SPG Personnel Svcs"/>
    <x v="0"/>
    <n v="112.54"/>
    <s v="002"/>
  </r>
  <r>
    <s v="OCT-25"/>
    <x v="0"/>
    <s v="50000"/>
    <x v="6"/>
    <s v="UNC P/R - Accruals"/>
    <s v="UNC P/R - Accruals"/>
    <s v="661"/>
    <s v="SPG Personnel Svcs"/>
    <x v="0"/>
    <n v="-4791.03"/>
    <s v="002"/>
  </r>
  <r>
    <s v="OCT-25"/>
    <x v="0"/>
    <s v="50000"/>
    <x v="6"/>
    <m/>
    <s v="UNC P/R - Accruals"/>
    <s v="661"/>
    <s v="SPG Personnel Svcs"/>
    <x v="0"/>
    <n v="2387.8000000000002"/>
    <s v="002"/>
  </r>
  <r>
    <s v="SEP-25"/>
    <x v="0"/>
    <s v="50000"/>
    <x v="6"/>
    <s v="UNC P/R - Accruals"/>
    <s v="UNC P/R - Accruals"/>
    <s v="661"/>
    <s v="SPG Personnel Svcs"/>
    <x v="0"/>
    <n v="-915.27"/>
    <s v="002"/>
  </r>
  <r>
    <s v="SEP-25"/>
    <x v="0"/>
    <s v="50000"/>
    <x v="6"/>
    <m/>
    <s v="UNC P/R - Accruals"/>
    <s v="661"/>
    <s v="SPG Personnel Svcs"/>
    <x v="0"/>
    <n v="497.43"/>
    <s v="002"/>
  </r>
  <r>
    <s v="AUG-25"/>
    <x v="0"/>
    <s v="50000"/>
    <x v="6"/>
    <s v="UNC P/R - Accruals"/>
    <s v="UNC P/R - Accruals"/>
    <s v="659"/>
    <s v="SPG Material Mgmt"/>
    <x v="0"/>
    <n v="-96.2"/>
    <s v="002"/>
  </r>
  <r>
    <s v="AUG-25"/>
    <x v="0"/>
    <s v="50000"/>
    <x v="6"/>
    <m/>
    <s v="UNC P/R - Accruals"/>
    <s v="659"/>
    <s v="SPG Material Mgmt"/>
    <x v="0"/>
    <n v="48.1"/>
    <s v="002"/>
  </r>
  <r>
    <s v="DEC-25"/>
    <x v="0"/>
    <s v="50000"/>
    <x v="6"/>
    <s v="UNC P/R - Accruals"/>
    <s v="UNC P/R - Accruals"/>
    <s v="659"/>
    <s v="SPG Material Mgmt"/>
    <x v="0"/>
    <n v="1333.41"/>
    <s v="002"/>
  </r>
  <r>
    <s v="DEC-25"/>
    <x v="0"/>
    <s v="50000"/>
    <x v="6"/>
    <m/>
    <s v="UNC P/R - Accruals"/>
    <s v="659"/>
    <s v="SPG Material Mgmt"/>
    <x v="0"/>
    <n v="-666.71"/>
    <s v="002"/>
  </r>
  <r>
    <s v="JUL-25"/>
    <x v="0"/>
    <s v="50000"/>
    <x v="6"/>
    <s v="UNC P/R - Accruals"/>
    <s v="UNC P/R - Accruals"/>
    <s v="659"/>
    <s v="SPG Material Mgmt"/>
    <x v="0"/>
    <n v="1350.47"/>
    <s v="002"/>
  </r>
  <r>
    <s v="JUL-25"/>
    <x v="0"/>
    <s v="50000"/>
    <x v="6"/>
    <m/>
    <s v="UNC P/R - Accruals"/>
    <s v="659"/>
    <s v="SPG Material Mgmt"/>
    <x v="0"/>
    <n v="-675.23"/>
    <s v="002"/>
  </r>
  <r>
    <s v="NOV-25"/>
    <x v="0"/>
    <s v="50000"/>
    <x v="6"/>
    <s v="UNC P/R - Accruals"/>
    <s v="UNC P/R - Accruals"/>
    <s v="659"/>
    <s v="SPG Material Mgmt"/>
    <x v="0"/>
    <n v="508.23"/>
    <s v="002"/>
  </r>
  <r>
    <s v="NOV-25"/>
    <x v="0"/>
    <s v="50000"/>
    <x v="6"/>
    <m/>
    <s v="UNC P/R - Accruals"/>
    <s v="659"/>
    <s v="SPG Material Mgmt"/>
    <x v="0"/>
    <n v="-254.11"/>
    <s v="002"/>
  </r>
  <r>
    <s v="OCT-25"/>
    <x v="0"/>
    <s v="50000"/>
    <x v="6"/>
    <s v="UNC P/R - Accruals"/>
    <s v="UNC P/R - Accruals"/>
    <s v="659"/>
    <s v="SPG Material Mgmt"/>
    <x v="0"/>
    <n v="-2787.5"/>
    <s v="002"/>
  </r>
  <r>
    <s v="OCT-25"/>
    <x v="0"/>
    <s v="50000"/>
    <x v="6"/>
    <m/>
    <s v="UNC P/R - Accruals"/>
    <s v="659"/>
    <s v="SPG Material Mgmt"/>
    <x v="0"/>
    <n v="1393.74"/>
    <s v="002"/>
  </r>
  <r>
    <s v="SEP-25"/>
    <x v="0"/>
    <s v="50000"/>
    <x v="6"/>
    <s v="UNC P/R - Accruals"/>
    <s v="UNC P/R - Accruals"/>
    <s v="659"/>
    <s v="SPG Material Mgmt"/>
    <x v="0"/>
    <n v="566.53"/>
    <s v="002"/>
  </r>
  <r>
    <s v="SEP-25"/>
    <x v="0"/>
    <s v="50000"/>
    <x v="6"/>
    <m/>
    <s v="UNC P/R - Accruals"/>
    <s v="659"/>
    <s v="SPG Material Mgmt"/>
    <x v="0"/>
    <n v="-283.27"/>
    <s v="002"/>
  </r>
  <r>
    <s v="AUG-25"/>
    <x v="0"/>
    <s v="50000"/>
    <x v="6"/>
    <s v="UNC P/R - Accruals"/>
    <s v="UNC P/R - Accruals"/>
    <s v="658"/>
    <s v="SPG Business Support"/>
    <x v="0"/>
    <n v="5547.96"/>
    <s v="002"/>
  </r>
  <r>
    <s v="AUG-25"/>
    <x v="0"/>
    <s v="50000"/>
    <x v="6"/>
    <m/>
    <s v="UNC P/R - Accruals"/>
    <s v="658"/>
    <s v="SPG Business Support"/>
    <x v="0"/>
    <n v="-2796.38"/>
    <s v="002"/>
  </r>
  <r>
    <s v="DEC-25"/>
    <x v="0"/>
    <s v="50000"/>
    <x v="6"/>
    <s v="UNC P/R - Accruals"/>
    <s v="UNC P/R - Accruals"/>
    <s v="658"/>
    <s v="SPG Business Support"/>
    <x v="0"/>
    <n v="8331.7800000000007"/>
    <s v="002"/>
  </r>
  <r>
    <s v="DEC-25"/>
    <x v="0"/>
    <s v="50000"/>
    <x v="6"/>
    <m/>
    <s v="UNC P/R - Accruals"/>
    <s v="658"/>
    <s v="SPG Business Support"/>
    <x v="0"/>
    <n v="-3930.6"/>
    <s v="002"/>
  </r>
  <r>
    <s v="JUL-25"/>
    <x v="0"/>
    <s v="50000"/>
    <x v="6"/>
    <s v="UNC P/R - Accruals"/>
    <s v="UNC P/R - Accruals"/>
    <s v="658"/>
    <s v="SPG Business Support"/>
    <x v="0"/>
    <n v="6800.86"/>
    <s v="002"/>
  </r>
  <r>
    <s v="JUL-25"/>
    <x v="0"/>
    <s v="50000"/>
    <x v="6"/>
    <m/>
    <s v="UNC P/R - Accruals"/>
    <s v="658"/>
    <s v="SPG Business Support"/>
    <x v="0"/>
    <n v="-3131.53"/>
    <s v="002"/>
  </r>
  <r>
    <s v="NOV-25"/>
    <x v="0"/>
    <s v="50000"/>
    <x v="6"/>
    <s v="UNC P/R - Accruals"/>
    <s v="UNC P/R - Accruals"/>
    <s v="658"/>
    <s v="SPG Business Support"/>
    <x v="0"/>
    <n v="-969.78"/>
    <s v="002"/>
  </r>
  <r>
    <s v="NOV-25"/>
    <x v="0"/>
    <s v="50000"/>
    <x v="6"/>
    <m/>
    <s v="UNC P/R - Accruals"/>
    <s v="658"/>
    <s v="SPG Business Support"/>
    <x v="0"/>
    <n v="496.09"/>
    <s v="002"/>
  </r>
  <r>
    <s v="OCT-25"/>
    <x v="0"/>
    <s v="50000"/>
    <x v="6"/>
    <s v="UNC P/R - Accruals"/>
    <s v="UNC P/R - Accruals"/>
    <s v="658"/>
    <s v="SPG Business Support"/>
    <x v="0"/>
    <n v="-15489.38"/>
    <s v="002"/>
  </r>
  <r>
    <s v="OCT-25"/>
    <x v="0"/>
    <s v="50000"/>
    <x v="6"/>
    <m/>
    <s v="UNC P/R - Accruals"/>
    <s v="658"/>
    <s v="SPG Business Support"/>
    <x v="0"/>
    <n v="7413.05"/>
    <s v="002"/>
  </r>
  <r>
    <s v="SEP-25"/>
    <x v="0"/>
    <s v="50000"/>
    <x v="6"/>
    <s v="UNC P/R - Accruals"/>
    <s v="UNC P/R - Accruals"/>
    <s v="658"/>
    <s v="SPG Business Support"/>
    <x v="0"/>
    <n v="355.27"/>
    <s v="002"/>
  </r>
  <r>
    <s v="SEP-25"/>
    <x v="0"/>
    <s v="50000"/>
    <x v="6"/>
    <m/>
    <s v="UNC P/R - Accruals"/>
    <s v="658"/>
    <s v="SPG Business Support"/>
    <x v="0"/>
    <n v="-249.35"/>
    <s v="002"/>
  </r>
  <r>
    <s v="AUG-25"/>
    <x v="0"/>
    <s v="50000"/>
    <x v="6"/>
    <s v="UNC P/R - Accruals"/>
    <s v="UNC P/R - Accruals"/>
    <s v="653"/>
    <s v="SPG Safety/Security"/>
    <x v="0"/>
    <n v="760.54"/>
    <s v="002"/>
  </r>
  <r>
    <s v="AUG-25"/>
    <x v="0"/>
    <s v="50000"/>
    <x v="6"/>
    <m/>
    <s v="UNC P/R - Accruals"/>
    <s v="653"/>
    <s v="SPG Safety/Security"/>
    <x v="0"/>
    <n v="-380.26"/>
    <s v="002"/>
  </r>
  <r>
    <s v="DEC-25"/>
    <x v="0"/>
    <s v="50000"/>
    <x v="6"/>
    <s v="UNC P/R - Accruals"/>
    <s v="UNC P/R - Accruals"/>
    <s v="653"/>
    <s v="SPG Safety/Security"/>
    <x v="0"/>
    <n v="3988.75"/>
    <s v="002"/>
  </r>
  <r>
    <s v="DEC-25"/>
    <x v="0"/>
    <s v="50000"/>
    <x v="6"/>
    <m/>
    <s v="UNC P/R - Accruals"/>
    <s v="653"/>
    <s v="SPG Safety/Security"/>
    <x v="0"/>
    <n v="-1994.39"/>
    <s v="002"/>
  </r>
  <r>
    <s v="JUL-25"/>
    <x v="0"/>
    <s v="50000"/>
    <x v="6"/>
    <s v="UNC P/R - Accruals"/>
    <s v="UNC P/R - Accruals"/>
    <s v="653"/>
    <s v="SPG Safety/Security"/>
    <x v="0"/>
    <n v="7530.93"/>
    <s v="002"/>
  </r>
  <r>
    <s v="JUL-25"/>
    <x v="0"/>
    <s v="50000"/>
    <x v="6"/>
    <m/>
    <s v="UNC P/R - Accruals"/>
    <s v="653"/>
    <s v="SPG Safety/Security"/>
    <x v="0"/>
    <n v="-3765.47"/>
    <s v="002"/>
  </r>
  <r>
    <s v="NOV-25"/>
    <x v="0"/>
    <s v="50000"/>
    <x v="6"/>
    <s v="UNC P/R - Accruals"/>
    <s v="UNC P/R - Accruals"/>
    <s v="653"/>
    <s v="SPG Safety/Security"/>
    <x v="0"/>
    <n v="76.36"/>
    <s v="002"/>
  </r>
  <r>
    <s v="NOV-25"/>
    <x v="0"/>
    <s v="50000"/>
    <x v="6"/>
    <m/>
    <s v="UNC P/R - Accruals"/>
    <s v="653"/>
    <s v="SPG Safety/Security"/>
    <x v="0"/>
    <n v="-38.18"/>
    <s v="002"/>
  </r>
  <r>
    <s v="OCT-25"/>
    <x v="0"/>
    <s v="50000"/>
    <x v="6"/>
    <s v="UNC P/R - Accruals"/>
    <s v="UNC P/R - Accruals"/>
    <s v="653"/>
    <s v="SPG Safety/Security"/>
    <x v="0"/>
    <n v="-6786.18"/>
    <s v="002"/>
  </r>
  <r>
    <s v="OCT-25"/>
    <x v="0"/>
    <s v="50000"/>
    <x v="6"/>
    <m/>
    <s v="UNC P/R - Accruals"/>
    <s v="653"/>
    <s v="SPG Safety/Security"/>
    <x v="0"/>
    <n v="3393.1"/>
    <s v="002"/>
  </r>
  <r>
    <s v="SEP-25"/>
    <x v="0"/>
    <s v="50000"/>
    <x v="6"/>
    <s v="UNC P/R - Accruals"/>
    <s v="UNC P/R - Accruals"/>
    <s v="653"/>
    <s v="SPG Safety/Security"/>
    <x v="0"/>
    <n v="351.7"/>
    <s v="002"/>
  </r>
  <r>
    <s v="SEP-25"/>
    <x v="0"/>
    <s v="50000"/>
    <x v="6"/>
    <m/>
    <s v="UNC P/R - Accruals"/>
    <s v="653"/>
    <s v="SPG Safety/Security"/>
    <x v="0"/>
    <n v="-175.86"/>
    <s v="002"/>
  </r>
  <r>
    <s v="AUG-25"/>
    <x v="0"/>
    <s v="50000"/>
    <x v="6"/>
    <s v="UNC P/R - Accruals"/>
    <s v="UNC P/R - Accruals"/>
    <s v="651"/>
    <s v="SPG Environmental"/>
    <x v="0"/>
    <n v="665.55"/>
    <s v="002"/>
  </r>
  <r>
    <s v="AUG-25"/>
    <x v="0"/>
    <s v="50000"/>
    <x v="6"/>
    <m/>
    <s v="UNC P/R - Accruals"/>
    <s v="651"/>
    <s v="SPG Environmental"/>
    <x v="0"/>
    <n v="-332.77"/>
    <s v="002"/>
  </r>
  <r>
    <s v="DEC-25"/>
    <x v="0"/>
    <s v="50000"/>
    <x v="6"/>
    <s v="UNC P/R - Accruals"/>
    <s v="UNC P/R - Accruals"/>
    <s v="651"/>
    <s v="SPG Environmental"/>
    <x v="0"/>
    <n v="654.87"/>
    <s v="002"/>
  </r>
  <r>
    <s v="DEC-25"/>
    <x v="0"/>
    <s v="50000"/>
    <x v="6"/>
    <m/>
    <s v="UNC P/R - Accruals"/>
    <s v="651"/>
    <s v="SPG Environmental"/>
    <x v="0"/>
    <n v="-327.45"/>
    <s v="002"/>
  </r>
  <r>
    <s v="JUL-25"/>
    <x v="0"/>
    <s v="50000"/>
    <x v="6"/>
    <s v="UNC P/R - Accruals"/>
    <s v="UNC P/R - Accruals"/>
    <s v="651"/>
    <s v="SPG Environmental"/>
    <x v="0"/>
    <n v="-74.75"/>
    <s v="002"/>
  </r>
  <r>
    <s v="JUL-25"/>
    <x v="0"/>
    <s v="50000"/>
    <x v="6"/>
    <m/>
    <s v="UNC P/R - Accruals"/>
    <s v="651"/>
    <s v="SPG Environmental"/>
    <x v="0"/>
    <n v="37.369999999999997"/>
    <s v="002"/>
  </r>
  <r>
    <s v="NOV-25"/>
    <x v="0"/>
    <s v="50000"/>
    <x v="6"/>
    <s v="UNC P/R - Accruals"/>
    <s v="UNC P/R - Accruals"/>
    <s v="651"/>
    <s v="SPG Environmental"/>
    <x v="0"/>
    <n v="-249.14"/>
    <s v="002"/>
  </r>
  <r>
    <s v="NOV-25"/>
    <x v="0"/>
    <s v="50000"/>
    <x v="6"/>
    <m/>
    <s v="UNC P/R - Accruals"/>
    <s v="651"/>
    <s v="SPG Environmental"/>
    <x v="0"/>
    <n v="124.58"/>
    <s v="002"/>
  </r>
  <r>
    <s v="OCT-25"/>
    <x v="0"/>
    <s v="50000"/>
    <x v="6"/>
    <s v="UNC P/R - Accruals"/>
    <s v="UNC P/R - Accruals"/>
    <s v="651"/>
    <s v="SPG Environmental"/>
    <x v="0"/>
    <n v="-1060.5999999999999"/>
    <s v="002"/>
  </r>
  <r>
    <s v="OCT-25"/>
    <x v="0"/>
    <s v="50000"/>
    <x v="6"/>
    <m/>
    <s v="UNC P/R - Accruals"/>
    <s v="651"/>
    <s v="SPG Environmental"/>
    <x v="0"/>
    <n v="530.29999999999995"/>
    <s v="002"/>
  </r>
  <r>
    <s v="SEP-25"/>
    <x v="0"/>
    <s v="50000"/>
    <x v="6"/>
    <s v="UNC P/R - Accruals"/>
    <s v="UNC P/R - Accruals"/>
    <s v="651"/>
    <s v="SPG Environmental"/>
    <x v="0"/>
    <n v="135.25"/>
    <s v="002"/>
  </r>
  <r>
    <s v="SEP-25"/>
    <x v="0"/>
    <s v="50000"/>
    <x v="6"/>
    <m/>
    <s v="UNC P/R - Accruals"/>
    <s v="651"/>
    <s v="SPG Environmental"/>
    <x v="0"/>
    <n v="-67.63"/>
    <s v="002"/>
  </r>
  <r>
    <s v="AUG-25"/>
    <x v="0"/>
    <s v="50000"/>
    <x v="6"/>
    <s v="UNC P/R - Accruals"/>
    <s v="UNC P/R - Accruals"/>
    <s v="650"/>
    <s v="SPG Plant Manager"/>
    <x v="0"/>
    <n v="566.85"/>
    <s v="002"/>
  </r>
  <r>
    <s v="AUG-25"/>
    <x v="0"/>
    <s v="50000"/>
    <x v="6"/>
    <m/>
    <s v="UNC P/R - Accruals"/>
    <s v="650"/>
    <s v="SPG Plant Manager"/>
    <x v="0"/>
    <n v="-283.41000000000003"/>
    <s v="002"/>
  </r>
  <r>
    <s v="DEC-25"/>
    <x v="0"/>
    <s v="50000"/>
    <x v="6"/>
    <s v="UNC P/R - Accruals"/>
    <s v="UNC P/R - Accruals"/>
    <s v="650"/>
    <s v="SPG Plant Manager"/>
    <x v="0"/>
    <n v="9166.9699999999993"/>
    <s v="002"/>
  </r>
  <r>
    <s v="DEC-25"/>
    <x v="0"/>
    <s v="50000"/>
    <x v="6"/>
    <m/>
    <s v="UNC P/R - Accruals"/>
    <s v="650"/>
    <s v="SPG Plant Manager"/>
    <x v="0"/>
    <n v="-1357.33"/>
    <s v="002"/>
  </r>
  <r>
    <s v="JUL-25"/>
    <x v="0"/>
    <s v="50000"/>
    <x v="6"/>
    <s v="UNC P/R - Accruals"/>
    <s v="UNC P/R - Accruals"/>
    <s v="650"/>
    <s v="SPG Plant Manager"/>
    <x v="0"/>
    <n v="500.15"/>
    <s v="002"/>
  </r>
  <r>
    <s v="JUL-25"/>
    <x v="0"/>
    <s v="50000"/>
    <x v="6"/>
    <m/>
    <s v="UNC P/R - Accruals"/>
    <s v="650"/>
    <s v="SPG Plant Manager"/>
    <x v="0"/>
    <n v="-250.09"/>
    <s v="002"/>
  </r>
  <r>
    <s v="NOV-25"/>
    <x v="0"/>
    <s v="50000"/>
    <x v="6"/>
    <s v="UNC P/R - Accruals"/>
    <s v="UNC P/R - Accruals"/>
    <s v="650"/>
    <s v="SPG Plant Manager"/>
    <x v="0"/>
    <n v="-166.72"/>
    <s v="002"/>
  </r>
  <r>
    <s v="NOV-25"/>
    <x v="0"/>
    <s v="50000"/>
    <x v="6"/>
    <m/>
    <s v="UNC P/R - Accruals"/>
    <s v="650"/>
    <s v="SPG Plant Manager"/>
    <x v="0"/>
    <n v="83.36"/>
    <s v="002"/>
  </r>
  <r>
    <s v="OCT-25"/>
    <x v="0"/>
    <s v="50000"/>
    <x v="6"/>
    <s v="UNC P/R - Accruals"/>
    <s v="UNC P/R - Accruals"/>
    <s v="650"/>
    <s v="SPG Plant Manager"/>
    <x v="0"/>
    <n v="-1867.25"/>
    <s v="002"/>
  </r>
  <r>
    <s v="OCT-25"/>
    <x v="0"/>
    <s v="50000"/>
    <x v="6"/>
    <m/>
    <s v="UNC P/R - Accruals"/>
    <s v="650"/>
    <s v="SPG Plant Manager"/>
    <x v="0"/>
    <n v="933.63"/>
    <s v="002"/>
  </r>
  <r>
    <s v="SEP-25"/>
    <x v="0"/>
    <s v="50000"/>
    <x v="6"/>
    <s v="UNC P/R - Accruals"/>
    <s v="UNC P/R - Accruals"/>
    <s v="650"/>
    <s v="SPG Plant Manager"/>
    <x v="0"/>
    <n v="533.5"/>
    <s v="002"/>
  </r>
  <r>
    <s v="SEP-25"/>
    <x v="0"/>
    <s v="50000"/>
    <x v="6"/>
    <m/>
    <s v="UNC P/R - Accruals"/>
    <s v="650"/>
    <s v="SPG Plant Manager"/>
    <x v="0"/>
    <n v="-266.76"/>
    <s v="002"/>
  </r>
  <r>
    <s v="AUG-25"/>
    <x v="0"/>
    <s v="50000"/>
    <x v="6"/>
    <s v="UNC P/R - Accruals"/>
    <s v="UNC P/R - Accruals"/>
    <s v="593"/>
    <s v="UNSG Gas Operations Mgmt"/>
    <x v="0"/>
    <n v="-1406.91"/>
    <s v="032"/>
  </r>
  <r>
    <s v="AUG-25"/>
    <x v="0"/>
    <s v="50000"/>
    <x v="6"/>
    <m/>
    <s v="UNC P/R - Accruals"/>
    <s v="593"/>
    <s v="UNSG Gas Operations Mgmt"/>
    <x v="0"/>
    <n v="6.55"/>
    <s v="032"/>
  </r>
  <r>
    <s v="DEC-25"/>
    <x v="0"/>
    <s v="50000"/>
    <x v="6"/>
    <s v="UNC P/R - Accruals"/>
    <s v="UNC P/R - Accruals"/>
    <s v="593"/>
    <s v="UNSG Gas Operations Mgmt"/>
    <x v="0"/>
    <n v="223.04"/>
    <s v="032"/>
  </r>
  <r>
    <s v="JUL-25"/>
    <x v="0"/>
    <s v="50000"/>
    <x v="6"/>
    <s v="UNC P/R - Accruals"/>
    <s v="UNC P/R - Accruals"/>
    <s v="593"/>
    <s v="UNSG Gas Operations Mgmt"/>
    <x v="0"/>
    <n v="971.12"/>
    <s v="032"/>
  </r>
  <r>
    <s v="JUL-25"/>
    <x v="0"/>
    <s v="50000"/>
    <x v="6"/>
    <m/>
    <s v="UNC P/R - Accruals"/>
    <s v="593"/>
    <s v="UNSG Gas Operations Mgmt"/>
    <x v="0"/>
    <n v="-6.55"/>
    <s v="032"/>
  </r>
  <r>
    <s v="NOV-25"/>
    <x v="0"/>
    <s v="50000"/>
    <x v="6"/>
    <s v="UNC P/R - Accruals"/>
    <s v="UNC P/R - Accruals"/>
    <s v="593"/>
    <s v="UNSG Gas Operations Mgmt"/>
    <x v="0"/>
    <n v="85.79"/>
    <s v="032"/>
  </r>
  <r>
    <s v="OCT-25"/>
    <x v="0"/>
    <s v="50000"/>
    <x v="6"/>
    <s v="UNC P/R - Accruals"/>
    <s v="UNC P/R - Accruals"/>
    <s v="593"/>
    <s v="UNSG Gas Operations Mgmt"/>
    <x v="0"/>
    <n v="-449.53"/>
    <s v="032"/>
  </r>
  <r>
    <s v="SEP-25"/>
    <x v="0"/>
    <s v="50000"/>
    <x v="6"/>
    <s v="UNC P/R - Accruals"/>
    <s v="UNC P/R - Accruals"/>
    <s v="593"/>
    <s v="UNSG Gas Operations Mgmt"/>
    <x v="0"/>
    <n v="157.85"/>
    <s v="032"/>
  </r>
  <r>
    <s v="AUG-25"/>
    <x v="0"/>
    <s v="50000"/>
    <x v="6"/>
    <s v="UNC P/R - Accruals"/>
    <s v="UNC P/R - Accruals"/>
    <s v="587"/>
    <s v="UNSG AZ Gas GIS"/>
    <x v="0"/>
    <n v="-1082.42"/>
    <s v="032"/>
  </r>
  <r>
    <s v="AUG-25"/>
    <x v="0"/>
    <s v="50000"/>
    <x v="6"/>
    <m/>
    <s v="UNC P/R - Accruals"/>
    <s v="587"/>
    <s v="UNSG AZ Gas GIS"/>
    <x v="0"/>
    <n v="1078.48"/>
    <s v="032"/>
  </r>
  <r>
    <s v="DEC-25"/>
    <x v="0"/>
    <s v="50000"/>
    <x v="6"/>
    <s v="UNC P/R - Accruals"/>
    <s v="UNC P/R - Accruals"/>
    <s v="587"/>
    <s v="UNSG AZ Gas GIS"/>
    <x v="0"/>
    <n v="3650.25"/>
    <s v="032"/>
  </r>
  <r>
    <s v="DEC-25"/>
    <x v="0"/>
    <s v="50000"/>
    <x v="6"/>
    <m/>
    <s v="UNC P/R - Accruals"/>
    <s v="587"/>
    <s v="UNSG AZ Gas GIS"/>
    <x v="0"/>
    <n v="-3636.98"/>
    <s v="032"/>
  </r>
  <r>
    <s v="JUL-25"/>
    <x v="0"/>
    <s v="50000"/>
    <x v="6"/>
    <s v="UNC P/R - Accruals"/>
    <s v="UNC P/R - Accruals"/>
    <s v="587"/>
    <s v="UNSG AZ Gas GIS"/>
    <x v="0"/>
    <n v="736.31"/>
    <s v="032"/>
  </r>
  <r>
    <s v="JUL-25"/>
    <x v="0"/>
    <s v="50000"/>
    <x v="6"/>
    <m/>
    <s v="UNC P/R - Accruals"/>
    <s v="587"/>
    <s v="UNSG AZ Gas GIS"/>
    <x v="0"/>
    <n v="-733.62"/>
    <s v="032"/>
  </r>
  <r>
    <s v="NOV-25"/>
    <x v="0"/>
    <s v="50000"/>
    <x v="6"/>
    <s v="UNC P/R - Accruals"/>
    <s v="UNC P/R - Accruals"/>
    <s v="587"/>
    <s v="UNSG AZ Gas GIS"/>
    <x v="0"/>
    <n v="128.28"/>
    <s v="032"/>
  </r>
  <r>
    <s v="NOV-25"/>
    <x v="0"/>
    <s v="50000"/>
    <x v="6"/>
    <m/>
    <s v="UNC P/R - Accruals"/>
    <s v="587"/>
    <s v="UNSG AZ Gas GIS"/>
    <x v="0"/>
    <n v="-127.94"/>
    <s v="032"/>
  </r>
  <r>
    <s v="OCT-25"/>
    <x v="0"/>
    <s v="50000"/>
    <x v="6"/>
    <s v="UNC P/R - Accruals"/>
    <s v="UNC P/R - Accruals"/>
    <s v="587"/>
    <s v="UNSG AZ Gas GIS"/>
    <x v="0"/>
    <n v="-2973.7"/>
    <s v="032"/>
  </r>
  <r>
    <s v="OCT-25"/>
    <x v="0"/>
    <s v="50000"/>
    <x v="6"/>
    <m/>
    <s v="UNC P/R - Accruals"/>
    <s v="587"/>
    <s v="UNSG AZ Gas GIS"/>
    <x v="0"/>
    <n v="2963.02"/>
    <s v="032"/>
  </r>
  <r>
    <s v="SEP-25"/>
    <x v="0"/>
    <s v="50000"/>
    <x v="6"/>
    <s v="UNC P/R - Accruals"/>
    <s v="UNC P/R - Accruals"/>
    <s v="587"/>
    <s v="UNSG AZ Gas GIS"/>
    <x v="0"/>
    <n v="2704.86"/>
    <s v="032"/>
  </r>
  <r>
    <s v="SEP-25"/>
    <x v="0"/>
    <s v="50000"/>
    <x v="6"/>
    <m/>
    <s v="UNC P/R - Accruals"/>
    <s v="587"/>
    <s v="UNSG AZ Gas GIS"/>
    <x v="0"/>
    <n v="-2695.03"/>
    <s v="032"/>
  </r>
  <r>
    <s v="DEC-25"/>
    <x v="0"/>
    <s v="50000"/>
    <x v="6"/>
    <s v="UNC P/R - Accruals"/>
    <s v="UNC P/R - Accruals"/>
    <s v="582"/>
    <s v="UNSG AZ Gas DOT Compliance"/>
    <x v="0"/>
    <n v="12.27"/>
    <s v="032"/>
  </r>
  <r>
    <s v="NOV-25"/>
    <x v="0"/>
    <s v="50000"/>
    <x v="6"/>
    <s v="UNC P/R - Accruals"/>
    <s v="UNC P/R - Accruals"/>
    <s v="582"/>
    <s v="UNSG AZ Gas DOT Compliance"/>
    <x v="0"/>
    <n v="20.45"/>
    <s v="032"/>
  </r>
  <r>
    <s v="AUG-25"/>
    <x v="0"/>
    <s v="50000"/>
    <x v="6"/>
    <s v="UNC P/R - Accruals"/>
    <s v="UNC P/R - Accruals"/>
    <s v="572"/>
    <s v="UNSG Gas Engineering"/>
    <x v="0"/>
    <n v="-164.92"/>
    <s v="032"/>
  </r>
  <r>
    <s v="AUG-25"/>
    <x v="0"/>
    <s v="50000"/>
    <x v="6"/>
    <m/>
    <s v="UNC P/R - Accruals"/>
    <s v="572"/>
    <s v="UNSG Gas Engineering"/>
    <x v="0"/>
    <n v="164.09"/>
    <s v="032"/>
  </r>
  <r>
    <s v="DEC-25"/>
    <x v="0"/>
    <s v="50000"/>
    <x v="6"/>
    <s v="UNC P/R - Accruals"/>
    <s v="UNC P/R - Accruals"/>
    <s v="572"/>
    <s v="UNSG Gas Engineering"/>
    <x v="0"/>
    <n v="202.66"/>
    <s v="032"/>
  </r>
  <r>
    <s v="DEC-25"/>
    <x v="0"/>
    <s v="50000"/>
    <x v="6"/>
    <m/>
    <s v="UNC P/R - Accruals"/>
    <s v="572"/>
    <s v="UNSG Gas Engineering"/>
    <x v="0"/>
    <n v="-225.26"/>
    <s v="032"/>
  </r>
  <r>
    <s v="JUL-25"/>
    <x v="0"/>
    <s v="50000"/>
    <x v="6"/>
    <s v="UNC P/R - Accruals"/>
    <s v="UNC P/R - Accruals"/>
    <s v="572"/>
    <s v="UNSG Gas Engineering"/>
    <x v="0"/>
    <n v="100.13"/>
    <s v="032"/>
  </r>
  <r>
    <s v="JUL-25"/>
    <x v="0"/>
    <s v="50000"/>
    <x v="6"/>
    <m/>
    <s v="UNC P/R - Accruals"/>
    <s v="572"/>
    <s v="UNSG Gas Engineering"/>
    <x v="0"/>
    <n v="-99.64"/>
    <s v="032"/>
  </r>
  <r>
    <s v="NOV-25"/>
    <x v="0"/>
    <s v="50000"/>
    <x v="6"/>
    <s v="UNC P/R - Accruals"/>
    <s v="UNC P/R - Accruals"/>
    <s v="572"/>
    <s v="UNSG Gas Engineering"/>
    <x v="0"/>
    <n v="0"/>
    <s v="032"/>
  </r>
  <r>
    <s v="OCT-25"/>
    <x v="0"/>
    <s v="50000"/>
    <x v="6"/>
    <s v="UNC P/R - Accruals"/>
    <s v="UNC P/R - Accruals"/>
    <s v="572"/>
    <s v="UNSG Gas Engineering"/>
    <x v="0"/>
    <n v="23.67"/>
    <s v="032"/>
  </r>
  <r>
    <s v="DEC-25"/>
    <x v="0"/>
    <s v="50000"/>
    <x v="6"/>
    <s v="UNC P/R - Accruals"/>
    <s v="UNC P/R - Accruals"/>
    <s v="557"/>
    <s v="UNSG Flagstaff Gas Const"/>
    <x v="0"/>
    <n v="-24.37"/>
    <s v="032"/>
  </r>
  <r>
    <s v="NOV-25"/>
    <x v="0"/>
    <s v="50000"/>
    <x v="6"/>
    <s v="UNC P/R - Accruals"/>
    <s v="UNC P/R - Accruals"/>
    <s v="557"/>
    <s v="UNSG Flagstaff Gas Const"/>
    <x v="0"/>
    <n v="0"/>
    <s v="032"/>
  </r>
  <r>
    <s v="OCT-25"/>
    <x v="0"/>
    <s v="50000"/>
    <x v="6"/>
    <s v="UNC P/R - Accruals"/>
    <s v="UNC P/R - Accruals"/>
    <s v="557"/>
    <s v="UNSG Flagstaff Gas Const"/>
    <x v="0"/>
    <n v="24.37"/>
    <s v="032"/>
  </r>
  <r>
    <s v="OCT-25"/>
    <x v="0"/>
    <s v="50000"/>
    <x v="6"/>
    <s v="UNC P/R - Accruals"/>
    <s v="UNC P/R - Accruals"/>
    <s v="555"/>
    <s v="UNSG Show Low Gas Ops Mgmt"/>
    <x v="0"/>
    <n v="-91.96"/>
    <s v="032"/>
  </r>
  <r>
    <s v="SEP-25"/>
    <x v="0"/>
    <s v="50000"/>
    <x v="6"/>
    <s v="UNC P/R - Accruals"/>
    <s v="UNC P/R - Accruals"/>
    <s v="555"/>
    <s v="UNSG Show Low Gas Ops Mgmt"/>
    <x v="0"/>
    <n v="91.96"/>
    <s v="032"/>
  </r>
  <r>
    <s v="AUG-25"/>
    <x v="0"/>
    <s v="50000"/>
    <x v="6"/>
    <s v="UNC P/R - Accruals"/>
    <s v="UNC P/R - Accruals"/>
    <s v="550"/>
    <s v="UNSG Arizona Gas Admin"/>
    <x v="0"/>
    <n v="-309.79000000000002"/>
    <s v="032"/>
  </r>
  <r>
    <s v="DEC-25"/>
    <x v="0"/>
    <s v="50000"/>
    <x v="6"/>
    <s v="UNC P/R - Accruals"/>
    <s v="UNC P/R - Accruals"/>
    <s v="550"/>
    <s v="UNSG Arizona Gas Admin"/>
    <x v="0"/>
    <n v="76.75"/>
    <s v="032"/>
  </r>
  <r>
    <s v="JUL-25"/>
    <x v="0"/>
    <s v="50000"/>
    <x v="6"/>
    <s v="UNC P/R - Accruals"/>
    <s v="UNC P/R - Accruals"/>
    <s v="550"/>
    <s v="UNSG Arizona Gas Admin"/>
    <x v="0"/>
    <n v="437.7"/>
    <s v="032"/>
  </r>
  <r>
    <s v="NOV-25"/>
    <x v="0"/>
    <s v="50000"/>
    <x v="6"/>
    <s v="UNC P/R - Accruals"/>
    <s v="UNC P/R - Accruals"/>
    <s v="550"/>
    <s v="UNSG Arizona Gas Admin"/>
    <x v="0"/>
    <n v="42.63"/>
    <s v="032"/>
  </r>
  <r>
    <s v="OCT-25"/>
    <x v="0"/>
    <s v="50000"/>
    <x v="6"/>
    <s v="UNC P/R - Accruals"/>
    <s v="UNC P/R - Accruals"/>
    <s v="550"/>
    <s v="UNSG Arizona Gas Admin"/>
    <x v="0"/>
    <n v="-123.64"/>
    <s v="032"/>
  </r>
  <r>
    <s v="SEP-25"/>
    <x v="0"/>
    <s v="50000"/>
    <x v="6"/>
    <s v="UNC P/R - Accruals"/>
    <s v="UNC P/R - Accruals"/>
    <s v="550"/>
    <s v="UNSG Arizona Gas Admin"/>
    <x v="0"/>
    <n v="81.010000000000005"/>
    <s v="032"/>
  </r>
  <r>
    <s v="AUG-25"/>
    <x v="0"/>
    <s v="50000"/>
    <x v="6"/>
    <s v="UNC P/R - Accruals"/>
    <s v="UNC P/R - Accruals"/>
    <s v="528"/>
    <s v="UNSE Santa Cruz Electric Eng"/>
    <x v="0"/>
    <n v="-327.88"/>
    <s v="033"/>
  </r>
  <r>
    <s v="AUG-25"/>
    <x v="0"/>
    <s v="50000"/>
    <x v="6"/>
    <m/>
    <s v="UNC P/R - Accruals"/>
    <s v="528"/>
    <s v="UNSE Santa Cruz Electric Eng"/>
    <x v="0"/>
    <n v="326.26"/>
    <s v="033"/>
  </r>
  <r>
    <s v="DEC-25"/>
    <x v="0"/>
    <s v="50000"/>
    <x v="6"/>
    <s v="UNC P/R - Accruals"/>
    <s v="UNC P/R - Accruals"/>
    <s v="528"/>
    <s v="UNSE Santa Cruz Electric Eng"/>
    <x v="0"/>
    <n v="174.52"/>
    <s v="033"/>
  </r>
  <r>
    <s v="DEC-25"/>
    <x v="0"/>
    <s v="50000"/>
    <x v="6"/>
    <m/>
    <s v="UNC P/R - Accruals"/>
    <s v="528"/>
    <s v="UNSE Santa Cruz Electric Eng"/>
    <x v="0"/>
    <n v="-173.65"/>
    <s v="033"/>
  </r>
  <r>
    <s v="JUL-25"/>
    <x v="0"/>
    <s v="50000"/>
    <x v="6"/>
    <s v="UNC P/R - Accruals"/>
    <s v="UNC P/R - Accruals"/>
    <s v="528"/>
    <s v="UNSE Santa Cruz Electric Eng"/>
    <x v="0"/>
    <n v="534.14"/>
    <s v="033"/>
  </r>
  <r>
    <s v="JUL-25"/>
    <x v="0"/>
    <s v="50000"/>
    <x v="6"/>
    <m/>
    <s v="UNC P/R - Accruals"/>
    <s v="528"/>
    <s v="UNSE Santa Cruz Electric Eng"/>
    <x v="0"/>
    <n v="-531.48"/>
    <s v="033"/>
  </r>
  <r>
    <s v="NOV-25"/>
    <x v="0"/>
    <s v="50000"/>
    <x v="6"/>
    <s v="UNC P/R - Accruals"/>
    <s v="UNC P/R - Accruals"/>
    <s v="528"/>
    <s v="UNSE Santa Cruz Electric Eng"/>
    <x v="0"/>
    <n v="52.89"/>
    <s v="033"/>
  </r>
  <r>
    <s v="NOV-25"/>
    <x v="0"/>
    <s v="50000"/>
    <x v="6"/>
    <m/>
    <s v="UNC P/R - Accruals"/>
    <s v="528"/>
    <s v="UNSE Santa Cruz Electric Eng"/>
    <x v="0"/>
    <n v="-52.62"/>
    <s v="033"/>
  </r>
  <r>
    <s v="OCT-25"/>
    <x v="0"/>
    <s v="50000"/>
    <x v="6"/>
    <s v="UNC P/R - Accruals"/>
    <s v="UNC P/R - Accruals"/>
    <s v="528"/>
    <s v="UNSE Santa Cruz Electric Eng"/>
    <x v="0"/>
    <n v="-84.62"/>
    <s v="033"/>
  </r>
  <r>
    <s v="OCT-25"/>
    <x v="0"/>
    <s v="50000"/>
    <x v="6"/>
    <m/>
    <s v="UNC P/R - Accruals"/>
    <s v="528"/>
    <s v="UNSE Santa Cruz Electric Eng"/>
    <x v="0"/>
    <n v="84.19"/>
    <s v="033"/>
  </r>
  <r>
    <s v="SEP-25"/>
    <x v="0"/>
    <s v="50000"/>
    <x v="6"/>
    <s v="UNC P/R - Accruals"/>
    <s v="UNC P/R - Accruals"/>
    <s v="528"/>
    <s v="UNSE Santa Cruz Electric Eng"/>
    <x v="0"/>
    <n v="-153.37"/>
    <s v="033"/>
  </r>
  <r>
    <s v="SEP-25"/>
    <x v="0"/>
    <s v="50000"/>
    <x v="6"/>
    <m/>
    <s v="UNC P/R - Accruals"/>
    <s v="528"/>
    <s v="UNSE Santa Cruz Electric Eng"/>
    <x v="0"/>
    <n v="152.61000000000001"/>
    <s v="033"/>
  </r>
  <r>
    <s v="OCT-25"/>
    <x v="0"/>
    <s v="50000"/>
    <x v="6"/>
    <s v="UNC P/R - Accruals"/>
    <s v="UNC P/R - Accruals"/>
    <s v="525"/>
    <s v="UNSE Moh Elect Cust Service"/>
    <x v="0"/>
    <n v="-60.61"/>
    <s v="033"/>
  </r>
  <r>
    <s v="SEP-25"/>
    <x v="0"/>
    <s v="50000"/>
    <x v="6"/>
    <s v="UNC P/R - Accruals"/>
    <s v="UNC P/R - Accruals"/>
    <s v="525"/>
    <s v="UNSE Moh Elect Cust Service"/>
    <x v="0"/>
    <n v="60.61"/>
    <s v="033"/>
  </r>
  <r>
    <s v="AUG-25"/>
    <x v="0"/>
    <s v="50000"/>
    <x v="6"/>
    <s v="UNC P/R - Accruals"/>
    <s v="UNC P/R - Accruals"/>
    <s v="515"/>
    <s v="UNSE Kingman Electric Eng"/>
    <x v="0"/>
    <n v="408.58"/>
    <s v="033"/>
  </r>
  <r>
    <s v="AUG-25"/>
    <x v="0"/>
    <s v="50000"/>
    <x v="6"/>
    <m/>
    <s v="UNC P/R - Accruals"/>
    <s v="515"/>
    <s v="UNSE Kingman Electric Eng"/>
    <x v="0"/>
    <n v="-406.65"/>
    <s v="033"/>
  </r>
  <r>
    <s v="DEC-25"/>
    <x v="0"/>
    <s v="50000"/>
    <x v="6"/>
    <s v="UNC P/R - Accruals"/>
    <s v="UNC P/R - Accruals"/>
    <s v="515"/>
    <s v="UNSE Kingman Electric Eng"/>
    <x v="0"/>
    <n v="-14.28"/>
    <s v="033"/>
  </r>
  <r>
    <s v="DEC-25"/>
    <x v="0"/>
    <s v="50000"/>
    <x v="6"/>
    <m/>
    <s v="UNC P/R - Accruals"/>
    <s v="515"/>
    <s v="UNSE Kingman Electric Eng"/>
    <x v="0"/>
    <n v="14.22"/>
    <s v="033"/>
  </r>
  <r>
    <s v="JUL-25"/>
    <x v="0"/>
    <s v="50000"/>
    <x v="6"/>
    <s v="UNC P/R - Accruals"/>
    <s v="UNC P/R - Accruals"/>
    <s v="515"/>
    <s v="UNSE Kingman Electric Eng"/>
    <x v="0"/>
    <n v="-31.42"/>
    <s v="033"/>
  </r>
  <r>
    <s v="JUL-25"/>
    <x v="0"/>
    <s v="50000"/>
    <x v="6"/>
    <m/>
    <s v="UNC P/R - Accruals"/>
    <s v="515"/>
    <s v="UNSE Kingman Electric Eng"/>
    <x v="0"/>
    <n v="31.27"/>
    <s v="033"/>
  </r>
  <r>
    <s v="NOV-25"/>
    <x v="0"/>
    <s v="50000"/>
    <x v="6"/>
    <s v="UNC P/R - Accruals"/>
    <s v="UNC P/R - Accruals"/>
    <s v="515"/>
    <s v="UNSE Kingman Electric Eng"/>
    <x v="0"/>
    <n v="-65.989999999999995"/>
    <s v="033"/>
  </r>
  <r>
    <s v="NOV-25"/>
    <x v="0"/>
    <s v="50000"/>
    <x v="6"/>
    <m/>
    <s v="UNC P/R - Accruals"/>
    <s v="515"/>
    <s v="UNSE Kingman Electric Eng"/>
    <x v="0"/>
    <n v="65.760000000000005"/>
    <s v="033"/>
  </r>
  <r>
    <s v="OCT-25"/>
    <x v="0"/>
    <s v="50000"/>
    <x v="6"/>
    <s v="UNC P/R - Accruals"/>
    <s v="UNC P/R - Accruals"/>
    <s v="515"/>
    <s v="UNSE Kingman Electric Eng"/>
    <x v="0"/>
    <n v="-2462.5100000000002"/>
    <s v="033"/>
  </r>
  <r>
    <s v="OCT-25"/>
    <x v="0"/>
    <s v="50000"/>
    <x v="6"/>
    <m/>
    <s v="UNC P/R - Accruals"/>
    <s v="515"/>
    <s v="UNSE Kingman Electric Eng"/>
    <x v="0"/>
    <n v="2453.56"/>
    <s v="033"/>
  </r>
  <r>
    <s v="SEP-25"/>
    <x v="0"/>
    <s v="50000"/>
    <x v="6"/>
    <s v="UNC P/R - Accruals"/>
    <s v="UNC P/R - Accruals"/>
    <s v="515"/>
    <s v="UNSE Kingman Electric Eng"/>
    <x v="0"/>
    <n v="2134.1999999999998"/>
    <s v="033"/>
  </r>
  <r>
    <s v="SEP-25"/>
    <x v="0"/>
    <s v="50000"/>
    <x v="6"/>
    <m/>
    <s v="UNC P/R - Accruals"/>
    <s v="515"/>
    <s v="UNSE Kingman Electric Eng"/>
    <x v="0"/>
    <n v="-2126.89"/>
    <s v="033"/>
  </r>
  <r>
    <s v="AUG-25"/>
    <x v="0"/>
    <s v="50000"/>
    <x v="6"/>
    <s v="UNC P/R - Accruals"/>
    <s v="UNC P/R - Accruals"/>
    <s v="512"/>
    <s v="UNSE Mohave Elec Admin"/>
    <x v="0"/>
    <n v="-57.89"/>
    <s v="033"/>
  </r>
  <r>
    <s v="AUG-25"/>
    <x v="0"/>
    <s v="50000"/>
    <x v="6"/>
    <m/>
    <s v="UNC P/R - Accruals"/>
    <s v="512"/>
    <s v="UNSE Mohave Elec Admin"/>
    <x v="0"/>
    <n v="57.6"/>
    <s v="033"/>
  </r>
  <r>
    <s v="DEC-25"/>
    <x v="0"/>
    <s v="50000"/>
    <x v="6"/>
    <s v="UNC P/R - Accruals"/>
    <s v="UNC P/R - Accruals"/>
    <s v="512"/>
    <s v="UNSE Mohave Elec Admin"/>
    <x v="0"/>
    <n v="-40.619999999999997"/>
    <s v="033"/>
  </r>
  <r>
    <s v="JUL-25"/>
    <x v="0"/>
    <s v="50000"/>
    <x v="6"/>
    <s v="UNC P/R - Accruals"/>
    <s v="UNC P/R - Accruals"/>
    <s v="512"/>
    <s v="UNSE Mohave Elec Admin"/>
    <x v="0"/>
    <n v="57.89"/>
    <s v="033"/>
  </r>
  <r>
    <s v="JUL-25"/>
    <x v="0"/>
    <s v="50000"/>
    <x v="6"/>
    <m/>
    <s v="UNC P/R - Accruals"/>
    <s v="512"/>
    <s v="UNSE Mohave Elec Admin"/>
    <x v="0"/>
    <n v="-57.6"/>
    <s v="033"/>
  </r>
  <r>
    <s v="NOV-25"/>
    <x v="0"/>
    <s v="50000"/>
    <x v="6"/>
    <s v="UNC P/R - Accruals"/>
    <s v="UNC P/R - Accruals"/>
    <s v="512"/>
    <s v="UNSE Mohave Elec Admin"/>
    <x v="0"/>
    <n v="-58.03"/>
    <s v="033"/>
  </r>
  <r>
    <s v="OCT-25"/>
    <x v="0"/>
    <s v="50000"/>
    <x v="6"/>
    <s v="UNC P/R - Accruals"/>
    <s v="UNC P/R - Accruals"/>
    <s v="512"/>
    <s v="UNSE Mohave Elec Admin"/>
    <x v="0"/>
    <n v="-159.57"/>
    <s v="033"/>
  </r>
  <r>
    <s v="SEP-25"/>
    <x v="0"/>
    <s v="50000"/>
    <x v="6"/>
    <s v="UNC P/R - Accruals"/>
    <s v="UNC P/R - Accruals"/>
    <s v="512"/>
    <s v="UNSE Mohave Elec Admin"/>
    <x v="0"/>
    <n v="304.64"/>
    <s v="033"/>
  </r>
  <r>
    <s v="AUG-25"/>
    <x v="0"/>
    <s v="50000"/>
    <x v="6"/>
    <s v="UNC P/R - Accruals"/>
    <s v="UNC P/R - Accruals"/>
    <s v="502"/>
    <s v="ER Environmental"/>
    <x v="0"/>
    <n v="-249.57"/>
    <s v="002"/>
  </r>
  <r>
    <s v="JUL-25"/>
    <x v="0"/>
    <s v="50000"/>
    <x v="6"/>
    <s v="UNC P/R - Accruals"/>
    <s v="UNC P/R - Accruals"/>
    <s v="502"/>
    <s v="ER Environmental"/>
    <x v="0"/>
    <n v="-255.98"/>
    <s v="002"/>
  </r>
  <r>
    <s v="OCT-25"/>
    <x v="0"/>
    <s v="50000"/>
    <x v="6"/>
    <s v="UNC P/R - Accruals"/>
    <s v="UNC P/R - Accruals"/>
    <s v="502"/>
    <s v="ER Environmental"/>
    <x v="0"/>
    <n v="-332.76"/>
    <s v="002"/>
  </r>
  <r>
    <s v="SEP-25"/>
    <x v="0"/>
    <s v="50000"/>
    <x v="6"/>
    <s v="UNC P/R - Accruals"/>
    <s v="UNC P/R - Accruals"/>
    <s v="502"/>
    <s v="ER Environmental"/>
    <x v="0"/>
    <n v="332.76"/>
    <s v="002"/>
  </r>
  <r>
    <s v="AUG-25"/>
    <x v="0"/>
    <s v="50000"/>
    <x v="6"/>
    <s v="UNC P/R - Accruals"/>
    <s v="UNC P/R - Accruals"/>
    <s v="501"/>
    <s v="ER Support Services"/>
    <x v="0"/>
    <n v="1008.5"/>
    <s v="002"/>
  </r>
  <r>
    <s v="DEC-25"/>
    <x v="0"/>
    <s v="50000"/>
    <x v="6"/>
    <s v="UNC P/R - Accruals"/>
    <s v="UNC P/R - Accruals"/>
    <s v="501"/>
    <s v="ER Support Services"/>
    <x v="0"/>
    <n v="2712.23"/>
    <s v="002"/>
  </r>
  <r>
    <s v="JUL-25"/>
    <x v="0"/>
    <s v="50000"/>
    <x v="6"/>
    <s v="UNC P/R - Accruals"/>
    <s v="UNC P/R - Accruals"/>
    <s v="501"/>
    <s v="ER Support Services"/>
    <x v="0"/>
    <n v="2566.2600000000002"/>
    <s v="002"/>
  </r>
  <r>
    <s v="NOV-25"/>
    <x v="0"/>
    <s v="50000"/>
    <x v="6"/>
    <s v="UNC P/R - Accruals"/>
    <s v="UNC P/R - Accruals"/>
    <s v="501"/>
    <s v="ER Support Services"/>
    <x v="0"/>
    <n v="-1090.55"/>
    <s v="002"/>
  </r>
  <r>
    <s v="OCT-25"/>
    <x v="0"/>
    <s v="50000"/>
    <x v="6"/>
    <s v="UNC P/R - Accruals"/>
    <s v="UNC P/R - Accruals"/>
    <s v="501"/>
    <s v="ER Support Services"/>
    <x v="0"/>
    <n v="-5462.54"/>
    <s v="002"/>
  </r>
  <r>
    <s v="SEP-25"/>
    <x v="0"/>
    <s v="50000"/>
    <x v="6"/>
    <s v="UNC P/R - Accruals"/>
    <s v="UNC P/R - Accruals"/>
    <s v="501"/>
    <s v="ER Support Services"/>
    <x v="0"/>
    <n v="606.66999999999996"/>
    <s v="002"/>
  </r>
  <r>
    <s v="AUG-25"/>
    <x v="0"/>
    <s v="50000"/>
    <x v="6"/>
    <s v="UNC P/R - Accruals"/>
    <s v="UNC P/R - Accruals"/>
    <s v="467"/>
    <s v="ER Ops Excellence and Reliability"/>
    <x v="0"/>
    <n v="2820.59"/>
    <s v="002"/>
  </r>
  <r>
    <s v="DEC-25"/>
    <x v="0"/>
    <s v="50000"/>
    <x v="6"/>
    <s v="UNC P/R - Accruals"/>
    <s v="UNC P/R - Accruals"/>
    <s v="467"/>
    <s v="ER Ops Excellence and Reliability"/>
    <x v="0"/>
    <n v="10092.780000000001"/>
    <s v="002"/>
  </r>
  <r>
    <s v="JUL-25"/>
    <x v="0"/>
    <s v="50000"/>
    <x v="6"/>
    <s v="UNC P/R - Accruals"/>
    <s v="UNC P/R - Accruals"/>
    <s v="467"/>
    <s v="ER Ops Excellence and Reliability"/>
    <x v="0"/>
    <n v="11659.49"/>
    <s v="002"/>
  </r>
  <r>
    <s v="NOV-25"/>
    <x v="0"/>
    <s v="50000"/>
    <x v="6"/>
    <s v="UNC P/R - Accruals"/>
    <s v="UNC P/R - Accruals"/>
    <s v="467"/>
    <s v="ER Ops Excellence and Reliability"/>
    <x v="0"/>
    <n v="259.76"/>
    <s v="002"/>
  </r>
  <r>
    <s v="OCT-25"/>
    <x v="0"/>
    <s v="50000"/>
    <x v="6"/>
    <s v="UNC P/R - Accruals"/>
    <s v="UNC P/R - Accruals"/>
    <s v="467"/>
    <s v="ER Ops Excellence and Reliability"/>
    <x v="0"/>
    <n v="-17117.73"/>
    <s v="002"/>
  </r>
  <r>
    <s v="OCT-25"/>
    <x v="0"/>
    <s v="50000"/>
    <x v="6"/>
    <m/>
    <s v="UNC P/R - Accruals"/>
    <s v="467"/>
    <s v="ER Ops Excellence and Reliability"/>
    <x v="0"/>
    <n v="1770.8"/>
    <s v="002"/>
  </r>
  <r>
    <s v="SEP-25"/>
    <x v="0"/>
    <s v="50000"/>
    <x v="6"/>
    <s v="UNC P/R - Accruals"/>
    <s v="UNC P/R - Accruals"/>
    <s v="467"/>
    <s v="ER Ops Excellence and Reliability"/>
    <x v="0"/>
    <n v="3696.5"/>
    <s v="002"/>
  </r>
  <r>
    <s v="SEP-25"/>
    <x v="0"/>
    <s v="50000"/>
    <x v="6"/>
    <m/>
    <s v="UNC P/R - Accruals"/>
    <s v="467"/>
    <s v="ER Ops Excellence and Reliability"/>
    <x v="0"/>
    <n v="-1770.8"/>
    <s v="002"/>
  </r>
  <r>
    <s v="AUG-25"/>
    <x v="0"/>
    <s v="50000"/>
    <x v="6"/>
    <s v="UNC P/R - Accruals"/>
    <s v="UNC P/R - Accruals"/>
    <s v="466"/>
    <s v="TEP Gila River Plant"/>
    <x v="0"/>
    <n v="-535.22"/>
    <s v="002"/>
  </r>
  <r>
    <s v="AUG-25"/>
    <x v="0"/>
    <s v="50000"/>
    <x v="6"/>
    <m/>
    <s v="UNC P/R - Accruals"/>
    <s v="466"/>
    <s v="TEP Gila River Plant"/>
    <x v="0"/>
    <n v="85.93"/>
    <s v="002"/>
  </r>
  <r>
    <s v="DEC-25"/>
    <x v="0"/>
    <s v="50000"/>
    <x v="6"/>
    <s v="UNC P/R - Accruals"/>
    <s v="UNC P/R - Accruals"/>
    <s v="466"/>
    <s v="TEP Gila River Plant"/>
    <x v="0"/>
    <n v="1192.3"/>
    <s v="002"/>
  </r>
  <r>
    <s v="DEC-25"/>
    <x v="0"/>
    <s v="50000"/>
    <x v="6"/>
    <m/>
    <s v="UNC P/R - Accruals"/>
    <s v="466"/>
    <s v="TEP Gila River Plant"/>
    <x v="0"/>
    <n v="41.75"/>
    <s v="002"/>
  </r>
  <r>
    <s v="JUL-25"/>
    <x v="0"/>
    <s v="50000"/>
    <x v="6"/>
    <s v="UNC P/R - Accruals"/>
    <s v="UNC P/R - Accruals"/>
    <s v="466"/>
    <s v="TEP Gila River Plant"/>
    <x v="0"/>
    <n v="-1248.8599999999999"/>
    <s v="002"/>
  </r>
  <r>
    <s v="JUL-25"/>
    <x v="0"/>
    <s v="50000"/>
    <x v="6"/>
    <m/>
    <s v="UNC P/R - Accruals"/>
    <s v="466"/>
    <s v="TEP Gila River Plant"/>
    <x v="0"/>
    <n v="360.1"/>
    <s v="002"/>
  </r>
  <r>
    <s v="NOV-25"/>
    <x v="0"/>
    <s v="50000"/>
    <x v="6"/>
    <m/>
    <s v="UNC P/R - Accruals"/>
    <s v="466"/>
    <s v="TEP Gila River Plant"/>
    <x v="0"/>
    <n v="-17.77"/>
    <s v="002"/>
  </r>
  <r>
    <s v="OCT-25"/>
    <x v="0"/>
    <s v="50000"/>
    <x v="6"/>
    <m/>
    <s v="UNC P/R - Accruals"/>
    <s v="466"/>
    <s v="TEP Gila River Plant"/>
    <x v="0"/>
    <n v="17.77"/>
    <s v="002"/>
  </r>
  <r>
    <s v="AUG-25"/>
    <x v="0"/>
    <s v="50000"/>
    <x v="6"/>
    <s v="UNC P/R - Accruals"/>
    <s v="UNC P/R - Accruals"/>
    <s v="465"/>
    <s v="Energy Programs - Renewables"/>
    <x v="0"/>
    <n v="1833.69"/>
    <s v="002"/>
  </r>
  <r>
    <s v="DEC-25"/>
    <x v="0"/>
    <s v="50000"/>
    <x v="6"/>
    <s v="UNC P/R - Accruals"/>
    <s v="UNC P/R - Accruals"/>
    <s v="465"/>
    <s v="Energy Programs - Renewables"/>
    <x v="0"/>
    <n v="6026.19"/>
    <s v="002"/>
  </r>
  <r>
    <s v="JUL-25"/>
    <x v="0"/>
    <s v="50000"/>
    <x v="6"/>
    <s v="UNC P/R - Accruals"/>
    <s v="UNC P/R - Accruals"/>
    <s v="465"/>
    <s v="Energy Programs - Renewables"/>
    <x v="0"/>
    <n v="7302.79"/>
    <s v="002"/>
  </r>
  <r>
    <s v="NOV-25"/>
    <x v="0"/>
    <s v="50000"/>
    <x v="6"/>
    <s v="UNC P/R - Accruals"/>
    <s v="UNC P/R - Accruals"/>
    <s v="465"/>
    <s v="Energy Programs - Renewables"/>
    <x v="0"/>
    <n v="609.32000000000005"/>
    <s v="002"/>
  </r>
  <r>
    <s v="OCT-25"/>
    <x v="0"/>
    <s v="50000"/>
    <x v="6"/>
    <s v="UNC P/R - Accruals"/>
    <s v="UNC P/R - Accruals"/>
    <s v="465"/>
    <s v="Energy Programs - Renewables"/>
    <x v="0"/>
    <n v="-13892.61"/>
    <s v="002"/>
  </r>
  <r>
    <s v="SEP-25"/>
    <x v="0"/>
    <s v="50000"/>
    <x v="6"/>
    <s v="UNC P/R - Accruals"/>
    <s v="UNC P/R - Accruals"/>
    <s v="465"/>
    <s v="Energy Programs - Renewables"/>
    <x v="0"/>
    <n v="3751.6"/>
    <s v="002"/>
  </r>
  <r>
    <s v="AUG-25"/>
    <x v="0"/>
    <s v="50000"/>
    <x v="6"/>
    <s v="UNC P/R - Accruals"/>
    <s v="UNC P/R - Accruals"/>
    <s v="414"/>
    <s v="TPP Admin"/>
    <x v="0"/>
    <n v="2134.62"/>
    <s v="002"/>
  </r>
  <r>
    <s v="DEC-25"/>
    <x v="0"/>
    <s v="50000"/>
    <x v="6"/>
    <s v="UNC P/R - Accruals"/>
    <s v="UNC P/R - Accruals"/>
    <s v="414"/>
    <s v="TPP Admin"/>
    <x v="0"/>
    <n v="-16.670000000000002"/>
    <s v="002"/>
  </r>
  <r>
    <s v="NOV-25"/>
    <x v="0"/>
    <s v="50000"/>
    <x v="6"/>
    <s v="UNC P/R - Accruals"/>
    <s v="UNC P/R - Accruals"/>
    <s v="414"/>
    <s v="TPP Admin"/>
    <x v="0"/>
    <n v="16.670000000000002"/>
    <s v="002"/>
  </r>
  <r>
    <s v="OCT-25"/>
    <x v="0"/>
    <s v="50000"/>
    <x v="6"/>
    <s v="UNC P/R - Accruals"/>
    <s v="UNC P/R - Accruals"/>
    <s v="414"/>
    <s v="TPP Admin"/>
    <x v="0"/>
    <n v="-713.87"/>
    <s v="002"/>
  </r>
  <r>
    <s v="SEP-25"/>
    <x v="0"/>
    <s v="50000"/>
    <x v="6"/>
    <s v="UNC P/R - Accruals"/>
    <s v="UNC P/R - Accruals"/>
    <s v="414"/>
    <s v="TPP Admin"/>
    <x v="0"/>
    <n v="-1420.75"/>
    <s v="002"/>
  </r>
  <r>
    <s v="AUG-25"/>
    <x v="0"/>
    <s v="50000"/>
    <x v="6"/>
    <s v="UNC P/R - Accruals"/>
    <s v="UNC P/R - Accruals"/>
    <s v="400"/>
    <s v="Capital Resources"/>
    <x v="0"/>
    <n v="199.1"/>
    <s v="002"/>
  </r>
  <r>
    <s v="DEC-25"/>
    <x v="0"/>
    <s v="50000"/>
    <x v="6"/>
    <s v="UNC P/R - Accruals"/>
    <s v="UNC P/R - Accruals"/>
    <s v="400"/>
    <s v="Capital Resources"/>
    <x v="0"/>
    <n v="6113.81"/>
    <s v="002"/>
  </r>
  <r>
    <s v="JUL-25"/>
    <x v="0"/>
    <s v="50000"/>
    <x v="6"/>
    <s v="UNC P/R - Accruals"/>
    <s v="UNC P/R - Accruals"/>
    <s v="400"/>
    <s v="Capital Resources"/>
    <x v="0"/>
    <n v="5231.43"/>
    <s v="002"/>
  </r>
  <r>
    <s v="NOV-25"/>
    <x v="0"/>
    <s v="50000"/>
    <x v="6"/>
    <s v="UNC P/R - Accruals"/>
    <s v="UNC P/R - Accruals"/>
    <s v="400"/>
    <s v="Capital Resources"/>
    <x v="0"/>
    <n v="-1397.94"/>
    <s v="002"/>
  </r>
  <r>
    <s v="OCT-25"/>
    <x v="0"/>
    <s v="50000"/>
    <x v="6"/>
    <s v="UNC P/R - Accruals"/>
    <s v="UNC P/R - Accruals"/>
    <s v="400"/>
    <s v="Capital Resources"/>
    <x v="0"/>
    <n v="-7821.17"/>
    <s v="002"/>
  </r>
  <r>
    <s v="SEP-25"/>
    <x v="0"/>
    <s v="50000"/>
    <x v="6"/>
    <s v="UNC P/R - Accruals"/>
    <s v="UNC P/R - Accruals"/>
    <s v="400"/>
    <s v="Capital Resources"/>
    <x v="0"/>
    <n v="-2587.84"/>
    <s v="002"/>
  </r>
  <r>
    <s v="AUG-25"/>
    <x v="0"/>
    <s v="50000"/>
    <x v="6"/>
    <s v="UNC P/R - Accruals"/>
    <s v="UNC P/R - Accruals"/>
    <s v="390"/>
    <s v="Energy Programs - Tech"/>
    <x v="0"/>
    <n v="1482.78"/>
    <s v="002"/>
  </r>
  <r>
    <s v="DEC-25"/>
    <x v="0"/>
    <s v="50000"/>
    <x v="6"/>
    <s v="UNC P/R - Accruals"/>
    <s v="UNC P/R - Accruals"/>
    <s v="390"/>
    <s v="Energy Programs - Tech"/>
    <x v="0"/>
    <n v="3330.71"/>
    <s v="002"/>
  </r>
  <r>
    <s v="JUL-25"/>
    <x v="0"/>
    <s v="50000"/>
    <x v="6"/>
    <s v="UNC P/R - Accruals"/>
    <s v="UNC P/R - Accruals"/>
    <s v="390"/>
    <s v="Energy Programs - Tech"/>
    <x v="0"/>
    <n v="4448.38"/>
    <s v="002"/>
  </r>
  <r>
    <s v="NOV-25"/>
    <x v="0"/>
    <s v="50000"/>
    <x v="6"/>
    <s v="UNC P/R - Accruals"/>
    <s v="UNC P/R - Accruals"/>
    <s v="390"/>
    <s v="Energy Programs - Tech"/>
    <x v="0"/>
    <n v="-992.23"/>
    <s v="002"/>
  </r>
  <r>
    <s v="OCT-25"/>
    <x v="0"/>
    <s v="50000"/>
    <x v="6"/>
    <s v="UNC P/R - Accruals"/>
    <s v="UNC P/R - Accruals"/>
    <s v="390"/>
    <s v="Energy Programs - Tech"/>
    <x v="0"/>
    <n v="-6989.71"/>
    <s v="002"/>
  </r>
  <r>
    <s v="SEP-25"/>
    <x v="0"/>
    <s v="50000"/>
    <x v="6"/>
    <s v="UNC P/R - Accruals"/>
    <s v="UNC P/R - Accruals"/>
    <s v="390"/>
    <s v="Energy Programs - Tech"/>
    <x v="0"/>
    <n v="1186.23"/>
    <s v="002"/>
  </r>
  <r>
    <s v="AUG-25"/>
    <x v="0"/>
    <s v="50000"/>
    <x v="6"/>
    <s v="UNC P/R - Accruals"/>
    <s v="UNC P/R - Accruals"/>
    <s v="388"/>
    <s v="T&amp;D Operations Applications"/>
    <x v="0"/>
    <n v="-1057.6199999999999"/>
    <s v="002"/>
  </r>
  <r>
    <s v="AUG-25"/>
    <x v="0"/>
    <s v="50000"/>
    <x v="6"/>
    <m/>
    <s v="UNC P/R - Accruals"/>
    <s v="388"/>
    <s v="T&amp;D Operations Applications"/>
    <x v="0"/>
    <n v="839.02"/>
    <s v="002"/>
  </r>
  <r>
    <s v="DEC-25"/>
    <x v="0"/>
    <s v="50000"/>
    <x v="6"/>
    <s v="UNC P/R - Accruals"/>
    <s v="UNC P/R - Accruals"/>
    <s v="388"/>
    <s v="T&amp;D Operations Applications"/>
    <x v="0"/>
    <n v="5558.95"/>
    <s v="002"/>
  </r>
  <r>
    <s v="DEC-25"/>
    <x v="0"/>
    <s v="50000"/>
    <x v="6"/>
    <m/>
    <s v="UNC P/R - Accruals"/>
    <s v="388"/>
    <s v="T&amp;D Operations Applications"/>
    <x v="0"/>
    <n v="-2789.78"/>
    <s v="002"/>
  </r>
  <r>
    <s v="JUL-25"/>
    <x v="0"/>
    <s v="50000"/>
    <x v="6"/>
    <s v="UNC P/R - Accruals"/>
    <s v="UNC P/R - Accruals"/>
    <s v="388"/>
    <s v="T&amp;D Operations Applications"/>
    <x v="0"/>
    <n v="4913.74"/>
    <s v="002"/>
  </r>
  <r>
    <s v="JUL-25"/>
    <x v="0"/>
    <s v="50000"/>
    <x v="6"/>
    <m/>
    <s v="UNC P/R - Accruals"/>
    <s v="388"/>
    <s v="T&amp;D Operations Applications"/>
    <x v="0"/>
    <n v="-3956.51"/>
    <s v="002"/>
  </r>
  <r>
    <s v="NOV-25"/>
    <x v="0"/>
    <s v="50000"/>
    <x v="6"/>
    <s v="UNC P/R - Accruals"/>
    <s v="UNC P/R - Accruals"/>
    <s v="388"/>
    <s v="T&amp;D Operations Applications"/>
    <x v="0"/>
    <n v="669"/>
    <s v="002"/>
  </r>
  <r>
    <s v="NOV-25"/>
    <x v="0"/>
    <s v="50000"/>
    <x v="6"/>
    <m/>
    <s v="UNC P/R - Accruals"/>
    <s v="388"/>
    <s v="T&amp;D Operations Applications"/>
    <x v="0"/>
    <n v="-825.06"/>
    <s v="002"/>
  </r>
  <r>
    <s v="OCT-25"/>
    <x v="0"/>
    <s v="50000"/>
    <x v="6"/>
    <s v="UNC P/R - Accruals"/>
    <s v="UNC P/R - Accruals"/>
    <s v="388"/>
    <s v="T&amp;D Operations Applications"/>
    <x v="0"/>
    <n v="-5627.9"/>
    <s v="002"/>
  </r>
  <r>
    <s v="OCT-25"/>
    <x v="0"/>
    <s v="50000"/>
    <x v="6"/>
    <m/>
    <s v="UNC P/R - Accruals"/>
    <s v="388"/>
    <s v="T&amp;D Operations Applications"/>
    <x v="0"/>
    <n v="4066.01"/>
    <s v="002"/>
  </r>
  <r>
    <s v="SEP-25"/>
    <x v="0"/>
    <s v="50000"/>
    <x v="6"/>
    <s v="UNC P/R - Accruals"/>
    <s v="UNC P/R - Accruals"/>
    <s v="388"/>
    <s v="T&amp;D Operations Applications"/>
    <x v="0"/>
    <n v="1969.16"/>
    <s v="002"/>
  </r>
  <r>
    <s v="SEP-25"/>
    <x v="0"/>
    <s v="50000"/>
    <x v="6"/>
    <m/>
    <s v="UNC P/R - Accruals"/>
    <s v="388"/>
    <s v="T&amp;D Operations Applications"/>
    <x v="0"/>
    <n v="-660.11"/>
    <s v="002"/>
  </r>
  <r>
    <s v="AUG-25"/>
    <x v="0"/>
    <s v="50000"/>
    <x v="6"/>
    <s v="UNC P/R - Accruals"/>
    <s v="UNC P/R - Accruals"/>
    <s v="387"/>
    <s v="Commercial Account Services"/>
    <x v="0"/>
    <n v="5417.02"/>
    <s v="002"/>
  </r>
  <r>
    <s v="DEC-25"/>
    <x v="0"/>
    <s v="50000"/>
    <x v="6"/>
    <s v="UNC P/R - Accruals"/>
    <s v="UNC P/R - Accruals"/>
    <s v="387"/>
    <s v="Commercial Account Services"/>
    <x v="0"/>
    <n v="7886"/>
    <s v="002"/>
  </r>
  <r>
    <s v="JUL-25"/>
    <x v="0"/>
    <s v="50000"/>
    <x v="6"/>
    <s v="UNC P/R - Accruals"/>
    <s v="UNC P/R - Accruals"/>
    <s v="387"/>
    <s v="Commercial Account Services"/>
    <x v="0"/>
    <n v="7240.08"/>
    <s v="002"/>
  </r>
  <r>
    <s v="NOV-25"/>
    <x v="0"/>
    <s v="50000"/>
    <x v="6"/>
    <s v="UNC P/R - Accruals"/>
    <s v="UNC P/R - Accruals"/>
    <s v="387"/>
    <s v="Commercial Account Services"/>
    <x v="0"/>
    <n v="-2134.27"/>
    <s v="002"/>
  </r>
  <r>
    <s v="OCT-25"/>
    <x v="0"/>
    <s v="50000"/>
    <x v="6"/>
    <s v="UNC P/R - Accruals"/>
    <s v="UNC P/R - Accruals"/>
    <s v="387"/>
    <s v="Commercial Account Services"/>
    <x v="0"/>
    <n v="-19512.68"/>
    <m/>
  </r>
  <r>
    <s v="SEP-25"/>
    <x v="0"/>
    <s v="50000"/>
    <x v="6"/>
    <s v="UNC P/R - Accruals"/>
    <s v="UNC P/R - Accruals"/>
    <s v="387"/>
    <s v="Commercial Account Services"/>
    <x v="0"/>
    <n v="6042.45"/>
    <s v="002"/>
  </r>
  <r>
    <s v="AUG-25"/>
    <x v="0"/>
    <s v="50000"/>
    <x v="6"/>
    <s v="UNC P/R - Accruals"/>
    <s v="UNC P/R - Accruals"/>
    <s v="386"/>
    <s v="Regulatory Services"/>
    <x v="0"/>
    <n v="-603.47"/>
    <s v="002"/>
  </r>
  <r>
    <s v="DEC-25"/>
    <x v="0"/>
    <s v="50000"/>
    <x v="6"/>
    <s v="UNC P/R - Accruals"/>
    <s v="UNC P/R - Accruals"/>
    <s v="386"/>
    <s v="Regulatory Services"/>
    <x v="0"/>
    <n v="4023.33"/>
    <s v="002"/>
  </r>
  <r>
    <s v="JUL-25"/>
    <x v="0"/>
    <s v="50000"/>
    <x v="6"/>
    <s v="UNC P/R - Accruals"/>
    <s v="UNC P/R - Accruals"/>
    <s v="386"/>
    <s v="Regulatory Services"/>
    <x v="0"/>
    <n v="2571.4899999999998"/>
    <s v="002"/>
  </r>
  <r>
    <s v="NOV-25"/>
    <x v="0"/>
    <s v="50000"/>
    <x v="6"/>
    <s v="UNC P/R - Accruals"/>
    <s v="UNC P/R - Accruals"/>
    <s v="386"/>
    <s v="Regulatory Services"/>
    <x v="0"/>
    <n v="341.38"/>
    <s v="002"/>
  </r>
  <r>
    <s v="OCT-25"/>
    <x v="0"/>
    <s v="50000"/>
    <x v="6"/>
    <s v="UNC P/R - Accruals"/>
    <s v="UNC P/R - Accruals"/>
    <s v="386"/>
    <s v="Regulatory Services"/>
    <x v="0"/>
    <n v="-4741.41"/>
    <s v="002"/>
  </r>
  <r>
    <s v="SEP-25"/>
    <x v="0"/>
    <s v="50000"/>
    <x v="6"/>
    <s v="UNC P/R - Accruals"/>
    <s v="UNC P/R - Accruals"/>
    <s v="386"/>
    <s v="Regulatory Services"/>
    <x v="0"/>
    <n v="1475.76"/>
    <s v="002"/>
  </r>
  <r>
    <s v="AUG-25"/>
    <x v="0"/>
    <s v="50000"/>
    <x v="6"/>
    <s v="UNC P/R - Accruals"/>
    <s v="UNC P/R - Accruals"/>
    <s v="385"/>
    <s v="Energy Programs"/>
    <x v="0"/>
    <n v="4608.7"/>
    <s v="002"/>
  </r>
  <r>
    <s v="DEC-25"/>
    <x v="0"/>
    <s v="50000"/>
    <x v="6"/>
    <s v="UNC P/R - Accruals"/>
    <s v="UNC P/R - Accruals"/>
    <s v="385"/>
    <s v="Energy Programs"/>
    <x v="0"/>
    <n v="8552.31"/>
    <s v="002"/>
  </r>
  <r>
    <s v="JUL-25"/>
    <x v="0"/>
    <s v="50000"/>
    <x v="6"/>
    <s v="UNC P/R - Accruals"/>
    <s v="UNC P/R - Accruals"/>
    <s v="385"/>
    <s v="Energy Programs"/>
    <x v="0"/>
    <n v="6226.36"/>
    <s v="002"/>
  </r>
  <r>
    <s v="NOV-25"/>
    <x v="0"/>
    <s v="50000"/>
    <x v="6"/>
    <s v="UNC P/R - Accruals"/>
    <s v="UNC P/R - Accruals"/>
    <s v="385"/>
    <s v="Energy Programs"/>
    <x v="0"/>
    <n v="-781.64"/>
    <s v="002"/>
  </r>
  <r>
    <s v="OCT-25"/>
    <x v="0"/>
    <s v="50000"/>
    <x v="6"/>
    <s v="UNC P/R - Accruals"/>
    <s v="UNC P/R - Accruals"/>
    <s v="385"/>
    <s v="Energy Programs"/>
    <x v="0"/>
    <n v="-7490.03"/>
    <s v="002"/>
  </r>
  <r>
    <s v="SEP-25"/>
    <x v="0"/>
    <s v="50000"/>
    <x v="6"/>
    <s v="UNC P/R - Accruals"/>
    <s v="UNC P/R - Accruals"/>
    <s v="385"/>
    <s v="Energy Programs"/>
    <x v="0"/>
    <n v="-3402.51"/>
    <s v="002"/>
  </r>
  <r>
    <s v="AUG-25"/>
    <x v="0"/>
    <s v="50000"/>
    <x v="6"/>
    <s v="UNC P/R - Accruals"/>
    <s v="UNC P/R - Accruals"/>
    <s v="381"/>
    <s v="Rates"/>
    <x v="0"/>
    <n v="14832.98"/>
    <s v="002"/>
  </r>
  <r>
    <s v="AUG-25"/>
    <x v="0"/>
    <s v="50000"/>
    <x v="6"/>
    <m/>
    <s v="UNC P/R - Accruals"/>
    <s v="381"/>
    <s v="Rates"/>
    <x v="0"/>
    <n v="-595.5"/>
    <s v="002"/>
  </r>
  <r>
    <s v="DEC-25"/>
    <x v="0"/>
    <s v="50000"/>
    <x v="6"/>
    <s v="UNC P/R - Accruals"/>
    <s v="UNC P/R - Accruals"/>
    <s v="381"/>
    <s v="Rates"/>
    <x v="0"/>
    <n v="17682.5"/>
    <s v="002"/>
  </r>
  <r>
    <s v="DEC-25"/>
    <x v="0"/>
    <s v="50000"/>
    <x v="6"/>
    <m/>
    <s v="UNC P/R - Accruals"/>
    <s v="381"/>
    <s v="Rates"/>
    <x v="0"/>
    <n v="-3134.52"/>
    <s v="002"/>
  </r>
  <r>
    <s v="JUL-25"/>
    <x v="0"/>
    <s v="50000"/>
    <x v="6"/>
    <s v="UNC P/R - Accruals"/>
    <s v="UNC P/R - Accruals"/>
    <s v="381"/>
    <s v="Rates"/>
    <x v="0"/>
    <n v="4954.7700000000004"/>
    <s v="002"/>
  </r>
  <r>
    <s v="JUL-25"/>
    <x v="0"/>
    <s v="50000"/>
    <x v="6"/>
    <m/>
    <s v="UNC P/R - Accruals"/>
    <s v="381"/>
    <s v="Rates"/>
    <x v="0"/>
    <n v="-779.23"/>
    <s v="002"/>
  </r>
  <r>
    <s v="NOV-25"/>
    <x v="0"/>
    <s v="50000"/>
    <x v="6"/>
    <s v="UNC P/R - Accruals"/>
    <s v="UNC P/R - Accruals"/>
    <s v="381"/>
    <s v="Rates"/>
    <x v="0"/>
    <n v="-4084.35"/>
    <s v="002"/>
  </r>
  <r>
    <s v="NOV-25"/>
    <x v="0"/>
    <s v="50000"/>
    <x v="6"/>
    <m/>
    <s v="UNC P/R - Accruals"/>
    <s v="381"/>
    <s v="Rates"/>
    <x v="0"/>
    <n v="490.97"/>
    <s v="002"/>
  </r>
  <r>
    <s v="OCT-25"/>
    <x v="0"/>
    <s v="50000"/>
    <x v="6"/>
    <s v="UNC P/R - Accruals"/>
    <s v="UNC P/R - Accruals"/>
    <s v="381"/>
    <s v="Rates"/>
    <x v="0"/>
    <n v="-26161.82"/>
    <s v="002"/>
  </r>
  <r>
    <s v="OCT-25"/>
    <x v="0"/>
    <s v="50000"/>
    <x v="6"/>
    <m/>
    <s v="UNC P/R - Accruals"/>
    <s v="381"/>
    <s v="Rates"/>
    <x v="0"/>
    <n v="833.22"/>
    <s v="002"/>
  </r>
  <r>
    <s v="SEP-25"/>
    <x v="0"/>
    <s v="50000"/>
    <x v="6"/>
    <s v="UNC P/R - Accruals"/>
    <s v="UNC P/R - Accruals"/>
    <s v="381"/>
    <s v="Rates"/>
    <x v="0"/>
    <n v="-54.29"/>
    <s v="002"/>
  </r>
  <r>
    <s v="SEP-25"/>
    <x v="0"/>
    <s v="50000"/>
    <x v="6"/>
    <m/>
    <s v="UNC P/R - Accruals"/>
    <s v="381"/>
    <s v="Rates"/>
    <x v="0"/>
    <n v="576.33000000000004"/>
    <s v="002"/>
  </r>
  <r>
    <s v="AUG-25"/>
    <x v="0"/>
    <s v="50000"/>
    <x v="6"/>
    <s v="UNC P/R - Accruals"/>
    <s v="UNC P/R - Accruals"/>
    <s v="370"/>
    <s v="Budget, Planning &amp; Analysis"/>
    <x v="0"/>
    <n v="-3687.85"/>
    <s v="002"/>
  </r>
  <r>
    <s v="DEC-25"/>
    <x v="0"/>
    <s v="50000"/>
    <x v="6"/>
    <s v="UNC P/R - Accruals"/>
    <s v="UNC P/R - Accruals"/>
    <s v="370"/>
    <s v="Budget, Planning &amp; Analysis"/>
    <x v="0"/>
    <n v="4962.79"/>
    <s v="002"/>
  </r>
  <r>
    <s v="JUL-25"/>
    <x v="0"/>
    <s v="50000"/>
    <x v="6"/>
    <s v="UNC P/R - Accruals"/>
    <s v="UNC P/R - Accruals"/>
    <s v="370"/>
    <s v="Budget, Planning &amp; Analysis"/>
    <x v="0"/>
    <n v="7865.88"/>
    <s v="002"/>
  </r>
  <r>
    <s v="NOV-25"/>
    <x v="0"/>
    <s v="50000"/>
    <x v="6"/>
    <s v="UNC P/R - Accruals"/>
    <s v="UNC P/R - Accruals"/>
    <s v="370"/>
    <s v="Budget, Planning &amp; Analysis"/>
    <x v="0"/>
    <n v="-2582.56"/>
    <s v="002"/>
  </r>
  <r>
    <s v="OCT-25"/>
    <x v="0"/>
    <s v="50000"/>
    <x v="6"/>
    <s v="UNC P/R - Accruals"/>
    <s v="UNC P/R - Accruals"/>
    <s v="370"/>
    <s v="Budget, Planning &amp; Analysis"/>
    <x v="0"/>
    <n v="-9442.59"/>
    <s v="002"/>
  </r>
  <r>
    <s v="SEP-25"/>
    <x v="0"/>
    <s v="50000"/>
    <x v="6"/>
    <s v="UNC P/R - Accruals"/>
    <s v="UNC P/R - Accruals"/>
    <s v="370"/>
    <s v="Budget, Planning &amp; Analysis"/>
    <x v="0"/>
    <n v="1702.23"/>
    <s v="002"/>
  </r>
  <r>
    <s v="AUG-25"/>
    <x v="0"/>
    <s v="50000"/>
    <x v="6"/>
    <s v="UNC P/R - Accruals"/>
    <s v="UNC P/R - Accruals"/>
    <s v="362"/>
    <s v="Financial Planning &amp; Analysis"/>
    <x v="0"/>
    <n v="3953.84"/>
    <s v="002"/>
  </r>
  <r>
    <s v="DEC-25"/>
    <x v="0"/>
    <s v="50000"/>
    <x v="6"/>
    <s v="UNC P/R - Accruals"/>
    <s v="UNC P/R - Accruals"/>
    <s v="362"/>
    <s v="Financial Planning &amp; Analysis"/>
    <x v="0"/>
    <n v="8033.72"/>
    <s v="002"/>
  </r>
  <r>
    <s v="JUL-25"/>
    <x v="0"/>
    <s v="50000"/>
    <x v="6"/>
    <s v="UNC P/R - Accruals"/>
    <s v="UNC P/R - Accruals"/>
    <s v="362"/>
    <s v="Financial Planning &amp; Analysis"/>
    <x v="0"/>
    <n v="4192.08"/>
    <s v="002"/>
  </r>
  <r>
    <s v="NOV-25"/>
    <x v="0"/>
    <s v="50000"/>
    <x v="6"/>
    <s v="UNC P/R - Accruals"/>
    <s v="UNC P/R - Accruals"/>
    <s v="362"/>
    <s v="Financial Planning &amp; Analysis"/>
    <x v="0"/>
    <n v="-1323.44"/>
    <s v="002"/>
  </r>
  <r>
    <s v="OCT-25"/>
    <x v="0"/>
    <s v="50000"/>
    <x v="6"/>
    <s v="UNC P/R - Accruals"/>
    <s v="UNC P/R - Accruals"/>
    <s v="362"/>
    <s v="Financial Planning &amp; Analysis"/>
    <x v="0"/>
    <n v="-9803.27"/>
    <s v="002"/>
  </r>
  <r>
    <s v="SEP-25"/>
    <x v="0"/>
    <s v="50000"/>
    <x v="6"/>
    <s v="UNC P/R - Accruals"/>
    <s v="UNC P/R - Accruals"/>
    <s v="362"/>
    <s v="Financial Planning &amp; Analysis"/>
    <x v="0"/>
    <n v="-1463.7"/>
    <s v="002"/>
  </r>
  <r>
    <s v="AUG-25"/>
    <x v="0"/>
    <s v="50000"/>
    <x v="6"/>
    <s v="UNC P/R - Accruals"/>
    <s v="UNC P/R - Accruals"/>
    <s v="360"/>
    <s v="Treasury Services"/>
    <x v="0"/>
    <n v="548.25"/>
    <s v="002"/>
  </r>
  <r>
    <s v="DEC-25"/>
    <x v="0"/>
    <s v="50000"/>
    <x v="6"/>
    <s v="UNC P/R - Accruals"/>
    <s v="UNC P/R - Accruals"/>
    <s v="360"/>
    <s v="Treasury Services"/>
    <x v="0"/>
    <n v="1169.24"/>
    <s v="002"/>
  </r>
  <r>
    <s v="JUL-25"/>
    <x v="0"/>
    <s v="50000"/>
    <x v="6"/>
    <s v="UNC P/R - Accruals"/>
    <s v="UNC P/R - Accruals"/>
    <s v="360"/>
    <s v="Treasury Services"/>
    <x v="0"/>
    <n v="2312.71"/>
    <s v="002"/>
  </r>
  <r>
    <s v="NOV-25"/>
    <x v="0"/>
    <s v="50000"/>
    <x v="6"/>
    <s v="UNC P/R - Accruals"/>
    <s v="UNC P/R - Accruals"/>
    <s v="360"/>
    <s v="Treasury Services"/>
    <x v="0"/>
    <n v="-13.25"/>
    <s v="002"/>
  </r>
  <r>
    <s v="OCT-25"/>
    <x v="0"/>
    <s v="50000"/>
    <x v="6"/>
    <s v="UNC P/R - Accruals"/>
    <s v="UNC P/R - Accruals"/>
    <s v="360"/>
    <s v="Treasury Services"/>
    <x v="0"/>
    <n v="-3186.66"/>
    <s v="002"/>
  </r>
  <r>
    <s v="SEP-25"/>
    <x v="0"/>
    <s v="50000"/>
    <x v="6"/>
    <s v="UNC P/R - Accruals"/>
    <s v="UNC P/R - Accruals"/>
    <s v="360"/>
    <s v="Treasury Services"/>
    <x v="0"/>
    <n v="206.52"/>
    <s v="002"/>
  </r>
  <r>
    <s v="AUG-25"/>
    <x v="0"/>
    <s v="50000"/>
    <x v="6"/>
    <s v="UNC P/R - Accruals"/>
    <s v="UNC P/R - Accruals"/>
    <s v="358"/>
    <s v="Operations Applications"/>
    <x v="0"/>
    <n v="5713.28"/>
    <s v="002"/>
  </r>
  <r>
    <s v="AUG-25"/>
    <x v="0"/>
    <s v="50000"/>
    <x v="6"/>
    <m/>
    <s v="UNC P/R - Accruals"/>
    <s v="358"/>
    <s v="Operations Applications"/>
    <x v="0"/>
    <n v="288.63"/>
    <s v="002"/>
  </r>
  <r>
    <s v="DEC-25"/>
    <x v="0"/>
    <s v="50000"/>
    <x v="6"/>
    <s v="UNC P/R - Accruals"/>
    <s v="UNC P/R - Accruals"/>
    <s v="358"/>
    <s v="Operations Applications"/>
    <x v="0"/>
    <n v="10176.99"/>
    <s v="002"/>
  </r>
  <r>
    <s v="DEC-25"/>
    <x v="0"/>
    <s v="50000"/>
    <x v="6"/>
    <m/>
    <s v="UNC P/R - Accruals"/>
    <s v="358"/>
    <s v="Operations Applications"/>
    <x v="0"/>
    <n v="-6263.98"/>
    <s v="002"/>
  </r>
  <r>
    <s v="JUL-25"/>
    <x v="0"/>
    <s v="50000"/>
    <x v="6"/>
    <s v="UNC P/R - Accruals"/>
    <s v="UNC P/R - Accruals"/>
    <s v="358"/>
    <s v="Operations Applications"/>
    <x v="0"/>
    <n v="7512.87"/>
    <s v="002"/>
  </r>
  <r>
    <s v="JUL-25"/>
    <x v="0"/>
    <s v="50000"/>
    <x v="6"/>
    <m/>
    <s v="UNC P/R - Accruals"/>
    <s v="358"/>
    <s v="Operations Applications"/>
    <x v="0"/>
    <n v="-7785.19"/>
    <s v="002"/>
  </r>
  <r>
    <s v="NOV-25"/>
    <x v="0"/>
    <s v="50000"/>
    <x v="6"/>
    <s v="UNC P/R - Accruals"/>
    <s v="UNC P/R - Accruals"/>
    <s v="358"/>
    <s v="Operations Applications"/>
    <x v="0"/>
    <n v="-3667.68"/>
    <s v="002"/>
  </r>
  <r>
    <s v="NOV-25"/>
    <x v="0"/>
    <s v="50000"/>
    <x v="6"/>
    <m/>
    <s v="UNC P/R - Accruals"/>
    <s v="358"/>
    <s v="Operations Applications"/>
    <x v="0"/>
    <n v="3659.79"/>
    <s v="002"/>
  </r>
  <r>
    <s v="OCT-25"/>
    <x v="0"/>
    <s v="50000"/>
    <x v="6"/>
    <s v="UNC P/R - Accruals"/>
    <s v="UNC P/R - Accruals"/>
    <s v="358"/>
    <s v="Operations Applications"/>
    <x v="0"/>
    <n v="-11612.54"/>
    <s v="002"/>
  </r>
  <r>
    <s v="OCT-25"/>
    <x v="0"/>
    <s v="50000"/>
    <x v="6"/>
    <m/>
    <s v="UNC P/R - Accruals"/>
    <s v="358"/>
    <s v="Operations Applications"/>
    <x v="0"/>
    <n v="7673.95"/>
    <s v="002"/>
  </r>
  <r>
    <s v="SEP-25"/>
    <x v="0"/>
    <s v="50000"/>
    <x v="6"/>
    <s v="UNC P/R - Accruals"/>
    <s v="UNC P/R - Accruals"/>
    <s v="358"/>
    <s v="Operations Applications"/>
    <x v="0"/>
    <n v="1495.08"/>
    <s v="002"/>
  </r>
  <r>
    <s v="SEP-25"/>
    <x v="0"/>
    <s v="50000"/>
    <x v="6"/>
    <m/>
    <s v="UNC P/R - Accruals"/>
    <s v="358"/>
    <s v="Operations Applications"/>
    <x v="0"/>
    <n v="-3716.84"/>
    <s v="002"/>
  </r>
  <r>
    <s v="AUG-25"/>
    <x v="0"/>
    <s v="50000"/>
    <x v="6"/>
    <s v="UNC P/R - Accruals"/>
    <s v="UNC P/R - Accruals"/>
    <s v="357"/>
    <s v="Business Applications"/>
    <x v="0"/>
    <n v="6670"/>
    <s v="002"/>
  </r>
  <r>
    <s v="AUG-25"/>
    <x v="0"/>
    <s v="50000"/>
    <x v="6"/>
    <s v="UNC P/R - Accruals"/>
    <s v="UNC P/R - Accruals"/>
    <s v="357"/>
    <s v="Business Applications &amp; Data Analytics"/>
    <x v="0"/>
    <n v="1374.84"/>
    <s v="002"/>
  </r>
  <r>
    <s v="AUG-25"/>
    <x v="0"/>
    <s v="50000"/>
    <x v="6"/>
    <m/>
    <s v="UNC P/R - Accruals"/>
    <s v="357"/>
    <s v="Business Applications"/>
    <x v="0"/>
    <n v="-2102.9699999999998"/>
    <s v="002"/>
  </r>
  <r>
    <s v="DEC-25"/>
    <x v="0"/>
    <s v="50000"/>
    <x v="6"/>
    <s v="UNC P/R - Accruals"/>
    <s v="UNC P/R - Accruals"/>
    <s v="357"/>
    <s v="Business Applications"/>
    <x v="0"/>
    <n v="14155.63"/>
    <s v="002"/>
  </r>
  <r>
    <s v="DEC-25"/>
    <x v="0"/>
    <s v="50000"/>
    <x v="6"/>
    <s v="UNC P/R - Accruals"/>
    <s v="UNC P/R - Accruals"/>
    <s v="357"/>
    <s v="Business Applications &amp; Data Analytics"/>
    <x v="0"/>
    <n v="5629.04"/>
    <s v="002"/>
  </r>
  <r>
    <s v="DEC-25"/>
    <x v="0"/>
    <s v="50000"/>
    <x v="6"/>
    <m/>
    <s v="UNC P/R - Accruals"/>
    <s v="357"/>
    <s v="Business Applications"/>
    <x v="0"/>
    <n v="-2298.08"/>
    <s v="002"/>
  </r>
  <r>
    <s v="JUL-25"/>
    <x v="0"/>
    <s v="50000"/>
    <x v="6"/>
    <s v="UNC P/R - Accruals"/>
    <s v="UNC P/R - Accruals"/>
    <s v="357"/>
    <s v="Business Applications"/>
    <x v="0"/>
    <n v="2516.33"/>
    <s v="002"/>
  </r>
  <r>
    <s v="JUL-25"/>
    <x v="0"/>
    <s v="50000"/>
    <x v="6"/>
    <s v="UNC P/R - Accruals"/>
    <s v="UNC P/R - Accruals"/>
    <s v="357"/>
    <s v="Business Applications &amp; Data Analytics"/>
    <x v="0"/>
    <n v="7675.59"/>
    <s v="002"/>
  </r>
  <r>
    <s v="JUL-25"/>
    <x v="0"/>
    <s v="50000"/>
    <x v="6"/>
    <m/>
    <s v="UNC P/R - Accruals"/>
    <s v="357"/>
    <s v="Business Applications"/>
    <x v="0"/>
    <n v="-14.07"/>
    <s v="002"/>
  </r>
  <r>
    <s v="NOV-25"/>
    <x v="0"/>
    <s v="50000"/>
    <x v="6"/>
    <s v="UNC P/R - Accruals"/>
    <s v="UNC P/R - Accruals"/>
    <s v="357"/>
    <s v="Business Applications"/>
    <x v="0"/>
    <n v="422.17"/>
    <s v="002"/>
  </r>
  <r>
    <s v="NOV-25"/>
    <x v="0"/>
    <s v="50000"/>
    <x v="6"/>
    <s v="UNC P/R - Accruals"/>
    <s v="UNC P/R - Accruals"/>
    <s v="357"/>
    <s v="Business Applications &amp; Data Analytics"/>
    <x v="0"/>
    <n v="-3008.01"/>
    <s v="002"/>
  </r>
  <r>
    <s v="NOV-25"/>
    <x v="0"/>
    <s v="50000"/>
    <x v="6"/>
    <m/>
    <s v="UNC P/R - Accruals"/>
    <s v="357"/>
    <s v="Business Applications"/>
    <x v="0"/>
    <n v="294.36"/>
    <s v="002"/>
  </r>
  <r>
    <s v="OCT-25"/>
    <x v="0"/>
    <s v="50000"/>
    <x v="6"/>
    <s v="UNC P/R - Accruals"/>
    <s v="UNC P/R - Accruals"/>
    <s v="357"/>
    <s v="Business Applications"/>
    <x v="0"/>
    <n v="-19543.84"/>
    <s v="002"/>
  </r>
  <r>
    <s v="OCT-25"/>
    <x v="0"/>
    <s v="50000"/>
    <x v="6"/>
    <s v="UNC P/R - Accruals"/>
    <s v="UNC P/R - Accruals"/>
    <s v="357"/>
    <s v="Business Applications &amp; Data Analytics"/>
    <x v="0"/>
    <n v="-7109.88"/>
    <s v="002"/>
  </r>
  <r>
    <s v="OCT-25"/>
    <x v="0"/>
    <s v="50000"/>
    <x v="6"/>
    <m/>
    <s v="UNC P/R - Accruals"/>
    <s v="357"/>
    <s v="Business Applications"/>
    <x v="0"/>
    <n v="4373.6899999999996"/>
    <s v="002"/>
  </r>
  <r>
    <s v="SEP-25"/>
    <x v="0"/>
    <s v="50000"/>
    <x v="6"/>
    <s v="UNC P/R - Accruals"/>
    <s v="UNC P/R - Accruals"/>
    <s v="357"/>
    <s v="Business Applications"/>
    <x v="0"/>
    <n v="5036.7700000000004"/>
    <s v="002"/>
  </r>
  <r>
    <s v="SEP-25"/>
    <x v="0"/>
    <s v="50000"/>
    <x v="6"/>
    <s v="UNC P/R - Accruals"/>
    <s v="UNC P/R - Accruals"/>
    <s v="357"/>
    <s v="Business Applications &amp; Data Analytics"/>
    <x v="0"/>
    <n v="814.15"/>
    <s v="002"/>
  </r>
  <r>
    <s v="SEP-25"/>
    <x v="0"/>
    <s v="50000"/>
    <x v="6"/>
    <m/>
    <s v="UNC P/R - Accruals"/>
    <s v="357"/>
    <s v="Business Applications"/>
    <x v="0"/>
    <n v="-939.63"/>
    <s v="002"/>
  </r>
  <r>
    <s v="AUG-25"/>
    <x v="0"/>
    <s v="50000"/>
    <x v="6"/>
    <s v="UNC P/R - Accruals"/>
    <s v="UNC P/R - Accruals"/>
    <s v="356"/>
    <s v="IS PMO"/>
    <x v="0"/>
    <n v="3486.75"/>
    <s v="002"/>
  </r>
  <r>
    <s v="AUG-25"/>
    <x v="0"/>
    <s v="50000"/>
    <x v="6"/>
    <m/>
    <s v="UNC P/R - Accruals"/>
    <s v="356"/>
    <s v="IS PMO"/>
    <x v="0"/>
    <n v="-1303.96"/>
    <s v="002"/>
  </r>
  <r>
    <s v="DEC-25"/>
    <x v="0"/>
    <s v="50000"/>
    <x v="6"/>
    <s v="UNC P/R - Accruals"/>
    <s v="UNC P/R - Accruals"/>
    <s v="356"/>
    <s v="IS PMO"/>
    <x v="0"/>
    <n v="19081.79"/>
    <s v="002"/>
  </r>
  <r>
    <s v="DEC-25"/>
    <x v="0"/>
    <s v="50000"/>
    <x v="6"/>
    <m/>
    <s v="UNC P/R - Accruals"/>
    <s v="356"/>
    <s v="IS PMO"/>
    <x v="0"/>
    <n v="-2018.96"/>
    <s v="002"/>
  </r>
  <r>
    <s v="JUL-25"/>
    <x v="0"/>
    <s v="50000"/>
    <x v="6"/>
    <s v="UNC P/R - Accruals"/>
    <s v="UNC P/R - Accruals"/>
    <s v="356"/>
    <s v="IS PMO"/>
    <x v="0"/>
    <n v="9527.6200000000008"/>
    <s v="002"/>
  </r>
  <r>
    <s v="JUL-25"/>
    <x v="0"/>
    <s v="50000"/>
    <x v="6"/>
    <m/>
    <s v="UNC P/R - Accruals"/>
    <s v="356"/>
    <s v="IS PMO"/>
    <x v="0"/>
    <n v="-295.39999999999998"/>
    <s v="002"/>
  </r>
  <r>
    <s v="NOV-25"/>
    <x v="0"/>
    <s v="50000"/>
    <x v="6"/>
    <s v="UNC P/R - Accruals"/>
    <s v="UNC P/R - Accruals"/>
    <s v="356"/>
    <s v="IS PMO"/>
    <x v="0"/>
    <n v="1256.46"/>
    <s v="002"/>
  </r>
  <r>
    <s v="NOV-25"/>
    <x v="0"/>
    <s v="50000"/>
    <x v="6"/>
    <m/>
    <s v="UNC P/R - Accruals"/>
    <s v="356"/>
    <s v="IS PMO"/>
    <x v="0"/>
    <n v="-387.33"/>
    <s v="002"/>
  </r>
  <r>
    <s v="OCT-25"/>
    <x v="0"/>
    <s v="50000"/>
    <x v="6"/>
    <s v="UNC P/R - Accruals"/>
    <s v="UNC P/R - Accruals"/>
    <s v="356"/>
    <s v="IS PMO"/>
    <x v="0"/>
    <n v="-28982.25"/>
    <s v="002"/>
  </r>
  <r>
    <s v="OCT-25"/>
    <x v="0"/>
    <s v="50000"/>
    <x v="6"/>
    <m/>
    <s v="UNC P/R - Accruals"/>
    <s v="356"/>
    <s v="IS PMO"/>
    <x v="0"/>
    <n v="2614.3200000000002"/>
    <s v="002"/>
  </r>
  <r>
    <s v="SEP-25"/>
    <x v="0"/>
    <s v="50000"/>
    <x v="6"/>
    <s v="UNC P/R - Accruals"/>
    <s v="UNC P/R - Accruals"/>
    <s v="356"/>
    <s v="IS PMO"/>
    <x v="0"/>
    <n v="3330.89"/>
    <s v="002"/>
  </r>
  <r>
    <s v="SEP-25"/>
    <x v="0"/>
    <s v="50000"/>
    <x v="6"/>
    <m/>
    <s v="UNC P/R - Accruals"/>
    <s v="356"/>
    <s v="IS PMO"/>
    <x v="0"/>
    <n v="1281.42"/>
    <s v="002"/>
  </r>
  <r>
    <s v="AUG-25"/>
    <x v="0"/>
    <s v="50000"/>
    <x v="6"/>
    <s v="UNC P/R - Accruals"/>
    <s v="UNC P/R - Accruals"/>
    <s v="355"/>
    <s v="IS Data Architecture"/>
    <x v="0"/>
    <n v="13636.03"/>
    <s v="002"/>
  </r>
  <r>
    <s v="AUG-25"/>
    <x v="0"/>
    <s v="50000"/>
    <x v="6"/>
    <m/>
    <s v="UNC P/R - Accruals"/>
    <s v="355"/>
    <s v="IS Data Architecture"/>
    <x v="0"/>
    <n v="-3355.89"/>
    <s v="002"/>
  </r>
  <r>
    <s v="DEC-25"/>
    <x v="0"/>
    <s v="50000"/>
    <x v="6"/>
    <s v="UNC P/R - Accruals"/>
    <s v="UNC P/R - Accruals"/>
    <s v="355"/>
    <s v="IS Data Architecture"/>
    <x v="0"/>
    <n v="12816.13"/>
    <s v="002"/>
  </r>
  <r>
    <s v="DEC-25"/>
    <x v="0"/>
    <s v="50000"/>
    <x v="6"/>
    <m/>
    <s v="UNC P/R - Accruals"/>
    <s v="355"/>
    <s v="IS Data Architecture"/>
    <x v="0"/>
    <n v="-3426.8"/>
    <s v="002"/>
  </r>
  <r>
    <s v="JUL-25"/>
    <x v="0"/>
    <s v="50000"/>
    <x v="6"/>
    <s v="UNC P/R - Accruals"/>
    <s v="UNC P/R - Accruals"/>
    <s v="355"/>
    <s v="IS Data Architecture"/>
    <x v="0"/>
    <n v="13992.77"/>
    <s v="002"/>
  </r>
  <r>
    <s v="JUL-25"/>
    <x v="0"/>
    <s v="50000"/>
    <x v="6"/>
    <m/>
    <s v="UNC P/R - Accruals"/>
    <s v="355"/>
    <s v="IS Data Architecture"/>
    <x v="0"/>
    <n v="-3225.26"/>
    <s v="002"/>
  </r>
  <r>
    <s v="NOV-25"/>
    <x v="0"/>
    <s v="50000"/>
    <x v="6"/>
    <s v="UNC P/R - Accruals"/>
    <s v="UNC P/R - Accruals"/>
    <s v="355"/>
    <s v="IS Data Architecture"/>
    <x v="0"/>
    <n v="-5785.08"/>
    <s v="002"/>
  </r>
  <r>
    <s v="NOV-25"/>
    <x v="0"/>
    <s v="50000"/>
    <x v="6"/>
    <m/>
    <s v="UNC P/R - Accruals"/>
    <s v="355"/>
    <s v="IS Data Architecture"/>
    <x v="0"/>
    <n v="1604.18"/>
    <s v="002"/>
  </r>
  <r>
    <s v="OCT-25"/>
    <x v="0"/>
    <s v="50000"/>
    <x v="6"/>
    <s v="UNC P/R - Accruals"/>
    <s v="UNC P/R - Accruals"/>
    <s v="355"/>
    <s v="IS Data Architecture"/>
    <x v="0"/>
    <n v="-25092.38"/>
    <s v="002"/>
  </r>
  <r>
    <s v="OCT-25"/>
    <x v="0"/>
    <s v="50000"/>
    <x v="6"/>
    <m/>
    <s v="UNC P/R - Accruals"/>
    <s v="355"/>
    <s v="IS Data Architecture"/>
    <x v="0"/>
    <n v="6779.45"/>
    <s v="002"/>
  </r>
  <r>
    <s v="SEP-25"/>
    <x v="0"/>
    <s v="50000"/>
    <x v="6"/>
    <s v="UNC P/R - Accruals"/>
    <s v="UNC P/R - Accruals"/>
    <s v="355"/>
    <s v="IS Data Architecture"/>
    <x v="0"/>
    <n v="-505.75"/>
    <s v="002"/>
  </r>
  <r>
    <s v="SEP-25"/>
    <x v="0"/>
    <s v="50000"/>
    <x v="6"/>
    <m/>
    <s v="UNC P/R - Accruals"/>
    <s v="355"/>
    <s v="IS Data Architecture"/>
    <x v="0"/>
    <n v="-851.67"/>
    <s v="002"/>
  </r>
  <r>
    <s v="AUG-25"/>
    <x v="0"/>
    <s v="50000"/>
    <x v="6"/>
    <s v="UNC P/R - Accruals"/>
    <s v="UNC P/R - Accruals"/>
    <s v="354"/>
    <s v="Enterprise Cyber Security"/>
    <x v="0"/>
    <n v="8431.59"/>
    <s v="002"/>
  </r>
  <r>
    <s v="AUG-25"/>
    <x v="0"/>
    <s v="50000"/>
    <x v="6"/>
    <m/>
    <s v="UNC P/R - Accruals"/>
    <s v="354"/>
    <s v="Enterprise Cyber Security"/>
    <x v="0"/>
    <n v="-1750.62"/>
    <s v="002"/>
  </r>
  <r>
    <s v="DEC-25"/>
    <x v="0"/>
    <s v="50000"/>
    <x v="6"/>
    <s v="UNC P/R - Accruals"/>
    <s v="UNC P/R - Accruals"/>
    <s v="354"/>
    <s v="Enterprise Cyber Security"/>
    <x v="0"/>
    <n v="14447.41"/>
    <s v="002"/>
  </r>
  <r>
    <s v="DEC-25"/>
    <x v="0"/>
    <s v="50000"/>
    <x v="6"/>
    <m/>
    <s v="UNC P/R - Accruals"/>
    <s v="354"/>
    <s v="Enterprise Cyber Security"/>
    <x v="0"/>
    <n v="-3175.42"/>
    <s v="002"/>
  </r>
  <r>
    <s v="JUL-25"/>
    <x v="0"/>
    <s v="50000"/>
    <x v="6"/>
    <s v="UNC P/R - Accruals"/>
    <s v="UNC P/R - Accruals"/>
    <s v="354"/>
    <s v="Enterprise Cyber Security"/>
    <x v="0"/>
    <n v="27288.3"/>
    <s v="002"/>
  </r>
  <r>
    <s v="JUL-25"/>
    <x v="0"/>
    <s v="50000"/>
    <x v="6"/>
    <m/>
    <s v="UNC P/R - Accruals"/>
    <s v="354"/>
    <s v="Enterprise Cyber Security"/>
    <x v="0"/>
    <n v="-6926.19"/>
    <s v="002"/>
  </r>
  <r>
    <s v="NOV-25"/>
    <x v="0"/>
    <s v="50000"/>
    <x v="6"/>
    <s v="UNC P/R - Accruals"/>
    <s v="UNC P/R - Accruals"/>
    <s v="354"/>
    <s v="Enterprise Cyber Security"/>
    <x v="0"/>
    <n v="-2344.73"/>
    <s v="002"/>
  </r>
  <r>
    <s v="NOV-25"/>
    <x v="0"/>
    <s v="50000"/>
    <x v="6"/>
    <m/>
    <s v="UNC P/R - Accruals"/>
    <s v="354"/>
    <s v="Enterprise Cyber Security"/>
    <x v="0"/>
    <n v="251.56"/>
    <s v="002"/>
  </r>
  <r>
    <s v="OCT-25"/>
    <x v="0"/>
    <s v="50000"/>
    <x v="6"/>
    <s v="UNC P/R - Accruals"/>
    <s v="UNC P/R - Accruals"/>
    <s v="354"/>
    <s v="Enterprise Cyber Security"/>
    <x v="0"/>
    <n v="-36354.51"/>
    <s v="002"/>
  </r>
  <r>
    <s v="OCT-25"/>
    <x v="0"/>
    <s v="50000"/>
    <x v="6"/>
    <m/>
    <s v="UNC P/R - Accruals"/>
    <s v="354"/>
    <s v="Enterprise Cyber Security"/>
    <x v="0"/>
    <n v="9118.91"/>
    <s v="002"/>
  </r>
  <r>
    <s v="SEP-25"/>
    <x v="0"/>
    <s v="50000"/>
    <x v="6"/>
    <s v="UNC P/R - Accruals"/>
    <s v="UNC P/R - Accruals"/>
    <s v="354"/>
    <s v="Enterprise Cyber Security"/>
    <x v="0"/>
    <n v="1647.38"/>
    <s v="002"/>
  </r>
  <r>
    <s v="SEP-25"/>
    <x v="0"/>
    <s v="50000"/>
    <x v="6"/>
    <m/>
    <s v="UNC P/R - Accruals"/>
    <s v="354"/>
    <s v="Enterprise Cyber Security"/>
    <x v="0"/>
    <n v="-244.65"/>
    <s v="002"/>
  </r>
  <r>
    <s v="AUG-25"/>
    <x v="0"/>
    <s v="50000"/>
    <x v="6"/>
    <s v="UNC P/R - Accruals"/>
    <s v="UNC P/R - Accruals"/>
    <s v="353"/>
    <s v="IT Infrastructure"/>
    <x v="0"/>
    <n v="7696.74"/>
    <s v="002"/>
  </r>
  <r>
    <s v="AUG-25"/>
    <x v="0"/>
    <s v="50000"/>
    <x v="6"/>
    <m/>
    <s v="UNC P/R - Accruals"/>
    <s v="353"/>
    <s v="IT Infrastructure"/>
    <x v="0"/>
    <n v="-1364.25"/>
    <s v="002"/>
  </r>
  <r>
    <s v="DEC-25"/>
    <x v="0"/>
    <s v="50000"/>
    <x v="6"/>
    <s v="UNC P/R - Accruals"/>
    <s v="UNC P/R - Accruals"/>
    <s v="353"/>
    <s v="IT Infrastructure"/>
    <x v="0"/>
    <n v="27551.45"/>
    <s v="002"/>
  </r>
  <r>
    <s v="DEC-25"/>
    <x v="0"/>
    <s v="50000"/>
    <x v="6"/>
    <m/>
    <s v="UNC P/R - Accruals"/>
    <s v="353"/>
    <s v="IT Infrastructure"/>
    <x v="0"/>
    <n v="-6621.85"/>
    <s v="002"/>
  </r>
  <r>
    <s v="JUL-25"/>
    <x v="0"/>
    <s v="50000"/>
    <x v="6"/>
    <s v="UNC P/R - Accruals"/>
    <s v="UNC P/R - Accruals"/>
    <s v="353"/>
    <s v="IT Infrastructure"/>
    <x v="0"/>
    <n v="17267.150000000001"/>
    <s v="002"/>
  </r>
  <r>
    <s v="JUL-25"/>
    <x v="0"/>
    <s v="50000"/>
    <x v="6"/>
    <m/>
    <s v="UNC P/R - Accruals"/>
    <s v="353"/>
    <s v="IT Infrastructure"/>
    <x v="0"/>
    <n v="-4754.6000000000004"/>
    <s v="002"/>
  </r>
  <r>
    <s v="NOV-25"/>
    <x v="0"/>
    <s v="50000"/>
    <x v="6"/>
    <s v="UNC P/R - Accruals"/>
    <s v="UNC P/R - Accruals"/>
    <s v="353"/>
    <s v="IT Infrastructure"/>
    <x v="0"/>
    <n v="-4718.54"/>
    <s v="002"/>
  </r>
  <r>
    <s v="NOV-25"/>
    <x v="0"/>
    <s v="50000"/>
    <x v="6"/>
    <m/>
    <s v="UNC P/R - Accruals"/>
    <s v="353"/>
    <s v="IT Infrastructure"/>
    <x v="0"/>
    <n v="697.66"/>
    <s v="002"/>
  </r>
  <r>
    <s v="OCT-25"/>
    <x v="0"/>
    <s v="50000"/>
    <x v="6"/>
    <s v="UNC P/R - Accruals"/>
    <s v="UNC P/R - Accruals"/>
    <s v="353"/>
    <s v="IT Infrastructure"/>
    <x v="0"/>
    <n v="-45091.3"/>
    <s v="002"/>
  </r>
  <r>
    <s v="OCT-25"/>
    <x v="0"/>
    <s v="50000"/>
    <x v="6"/>
    <m/>
    <s v="UNC P/R - Accruals"/>
    <s v="353"/>
    <s v="IT Infrastructure"/>
    <x v="0"/>
    <n v="10864.28"/>
    <s v="002"/>
  </r>
  <r>
    <s v="SEP-25"/>
    <x v="0"/>
    <s v="50000"/>
    <x v="6"/>
    <s v="UNC P/R - Accruals"/>
    <s v="UNC P/R - Accruals"/>
    <s v="353"/>
    <s v="IT Infrastructure"/>
    <x v="0"/>
    <n v="16895.84"/>
    <s v="002"/>
  </r>
  <r>
    <s v="SEP-25"/>
    <x v="0"/>
    <s v="50000"/>
    <x v="6"/>
    <m/>
    <s v="UNC P/R - Accruals"/>
    <s v="353"/>
    <s v="IT Infrastructure"/>
    <x v="0"/>
    <n v="-3045.78"/>
    <s v="002"/>
  </r>
  <r>
    <s v="AUG-25"/>
    <x v="0"/>
    <s v="50000"/>
    <x v="6"/>
    <s v="UNC P/R - Accruals"/>
    <s v="UNC P/R - Accruals"/>
    <s v="352"/>
    <s v="IT Client Technology"/>
    <x v="0"/>
    <n v="12560.73"/>
    <s v="002"/>
  </r>
  <r>
    <s v="AUG-25"/>
    <x v="0"/>
    <s v="50000"/>
    <x v="6"/>
    <m/>
    <s v="UNC P/R - Accruals"/>
    <s v="352"/>
    <s v="IT Client Technology"/>
    <x v="0"/>
    <n v="-3228.45"/>
    <s v="002"/>
  </r>
  <r>
    <s v="DEC-25"/>
    <x v="0"/>
    <s v="50000"/>
    <x v="6"/>
    <s v="UNC P/R - Accruals"/>
    <s v="UNC P/R - Accruals"/>
    <s v="352"/>
    <s v="IT Client Technology"/>
    <x v="0"/>
    <n v="25977.03"/>
    <s v="002"/>
  </r>
  <r>
    <s v="DEC-25"/>
    <x v="0"/>
    <s v="50000"/>
    <x v="6"/>
    <m/>
    <s v="UNC P/R - Accruals"/>
    <s v="352"/>
    <s v="IT Client Technology"/>
    <x v="0"/>
    <n v="-6655.08"/>
    <s v="002"/>
  </r>
  <r>
    <s v="JUL-25"/>
    <x v="0"/>
    <s v="50000"/>
    <x v="6"/>
    <s v="UNC P/R - Accruals"/>
    <s v="UNC P/R - Accruals"/>
    <s v="352"/>
    <s v="IT Client Technology"/>
    <x v="0"/>
    <n v="22534.74"/>
    <s v="002"/>
  </r>
  <r>
    <s v="JUL-25"/>
    <x v="0"/>
    <s v="50000"/>
    <x v="6"/>
    <m/>
    <s v="UNC P/R - Accruals"/>
    <s v="352"/>
    <s v="IT Client Technology"/>
    <x v="0"/>
    <n v="-5546.63"/>
    <s v="002"/>
  </r>
  <r>
    <s v="NOV-25"/>
    <x v="0"/>
    <s v="50000"/>
    <x v="6"/>
    <s v="UNC P/R - Accruals"/>
    <s v="UNC P/R - Accruals"/>
    <s v="352"/>
    <s v="IT Client Technology"/>
    <x v="0"/>
    <n v="-2506.0700000000002"/>
    <s v="002"/>
  </r>
  <r>
    <s v="NOV-25"/>
    <x v="0"/>
    <s v="50000"/>
    <x v="6"/>
    <m/>
    <s v="UNC P/R - Accruals"/>
    <s v="352"/>
    <s v="IT Client Technology"/>
    <x v="0"/>
    <n v="356.31"/>
    <s v="002"/>
  </r>
  <r>
    <s v="OCT-25"/>
    <x v="0"/>
    <s v="50000"/>
    <x v="6"/>
    <s v="UNC P/R - Accruals"/>
    <s v="UNC P/R - Accruals"/>
    <s v="352"/>
    <s v="IT Client Technology"/>
    <x v="0"/>
    <n v="-51381.73"/>
    <s v="002"/>
  </r>
  <r>
    <s v="OCT-25"/>
    <x v="0"/>
    <s v="50000"/>
    <x v="6"/>
    <m/>
    <s v="UNC P/R - Accruals"/>
    <s v="352"/>
    <s v="IT Client Technology"/>
    <x v="0"/>
    <n v="12885.16"/>
    <s v="002"/>
  </r>
  <r>
    <s v="SEP-25"/>
    <x v="0"/>
    <s v="50000"/>
    <x v="6"/>
    <s v="UNC P/R - Accruals"/>
    <s v="UNC P/R - Accruals"/>
    <s v="352"/>
    <s v="IT Client Technology"/>
    <x v="0"/>
    <n v="2001.92"/>
    <s v="002"/>
  </r>
  <r>
    <s v="SEP-25"/>
    <x v="0"/>
    <s v="50000"/>
    <x v="6"/>
    <m/>
    <s v="UNC P/R - Accruals"/>
    <s v="352"/>
    <s v="IT Client Technology"/>
    <x v="0"/>
    <n v="-456.08"/>
    <s v="002"/>
  </r>
  <r>
    <s v="AUG-25"/>
    <x v="0"/>
    <s v="50000"/>
    <x v="6"/>
    <s v="UNC P/R - Accruals"/>
    <s v="UNC P/R - Accruals"/>
    <s v="351"/>
    <s v="Customer Applications"/>
    <x v="0"/>
    <n v="10698.43"/>
    <s v="002"/>
  </r>
  <r>
    <s v="AUG-25"/>
    <x v="0"/>
    <s v="50000"/>
    <x v="6"/>
    <m/>
    <s v="UNC P/R - Accruals"/>
    <s v="351"/>
    <s v="Customer Applications"/>
    <x v="0"/>
    <n v="-33.729999999999997"/>
    <s v="002"/>
  </r>
  <r>
    <s v="DEC-25"/>
    <x v="0"/>
    <s v="50000"/>
    <x v="6"/>
    <s v="UNC P/R - Accruals"/>
    <s v="UNC P/R - Accruals"/>
    <s v="351"/>
    <s v="Customer Applications"/>
    <x v="0"/>
    <n v="10649.57"/>
    <s v="002"/>
  </r>
  <r>
    <s v="DEC-25"/>
    <x v="0"/>
    <s v="50000"/>
    <x v="6"/>
    <m/>
    <s v="UNC P/R - Accruals"/>
    <s v="351"/>
    <s v="Customer Applications"/>
    <x v="0"/>
    <n v="2.04"/>
    <s v="002"/>
  </r>
  <r>
    <s v="JUL-25"/>
    <x v="0"/>
    <s v="50000"/>
    <x v="6"/>
    <s v="UNC P/R - Accruals"/>
    <s v="UNC P/R - Accruals"/>
    <s v="351"/>
    <s v="Customer Applications"/>
    <x v="0"/>
    <n v="3536.63"/>
    <s v="002"/>
  </r>
  <r>
    <s v="NOV-25"/>
    <x v="0"/>
    <s v="50000"/>
    <x v="6"/>
    <s v="UNC P/R - Accruals"/>
    <s v="UNC P/R - Accruals"/>
    <s v="351"/>
    <s v="Customer Applications"/>
    <x v="0"/>
    <n v="-555.73"/>
    <s v="002"/>
  </r>
  <r>
    <s v="NOV-25"/>
    <x v="0"/>
    <s v="50000"/>
    <x v="6"/>
    <m/>
    <s v="UNC P/R - Accruals"/>
    <s v="351"/>
    <s v="Customer Applications"/>
    <x v="0"/>
    <n v="6.89"/>
    <s v="002"/>
  </r>
  <r>
    <s v="OCT-25"/>
    <x v="0"/>
    <s v="50000"/>
    <x v="6"/>
    <s v="UNC P/R - Accruals"/>
    <s v="UNC P/R - Accruals"/>
    <s v="351"/>
    <s v="Customer Applications"/>
    <x v="0"/>
    <n v="-13916.36"/>
    <s v="002"/>
  </r>
  <r>
    <s v="OCT-25"/>
    <x v="0"/>
    <s v="50000"/>
    <x v="6"/>
    <m/>
    <s v="UNC P/R - Accruals"/>
    <s v="351"/>
    <s v="Customer Applications"/>
    <x v="0"/>
    <n v="96.84"/>
    <s v="002"/>
  </r>
  <r>
    <s v="SEP-25"/>
    <x v="0"/>
    <s v="50000"/>
    <x v="6"/>
    <s v="UNC P/R - Accruals"/>
    <s v="UNC P/R - Accruals"/>
    <s v="351"/>
    <s v="Customer Applications"/>
    <x v="0"/>
    <n v="-3119.98"/>
    <s v="002"/>
  </r>
  <r>
    <s v="SEP-25"/>
    <x v="0"/>
    <s v="50000"/>
    <x v="6"/>
    <m/>
    <s v="UNC P/R - Accruals"/>
    <s v="351"/>
    <s v="Customer Applications"/>
    <x v="0"/>
    <n v="-101.17"/>
    <s v="002"/>
  </r>
  <r>
    <s v="AUG-25"/>
    <x v="0"/>
    <s v="50000"/>
    <x v="6"/>
    <s v="UNC P/R - Accruals"/>
    <s v="UNC P/R - Accruals"/>
    <s v="332"/>
    <s v="Tax Services"/>
    <x v="0"/>
    <n v="-3327.29"/>
    <s v="002"/>
  </r>
  <r>
    <s v="DEC-25"/>
    <x v="0"/>
    <s v="50000"/>
    <x v="6"/>
    <s v="UNC P/R - Accruals"/>
    <s v="UNC P/R - Accruals"/>
    <s v="332"/>
    <s v="Tax Services"/>
    <x v="0"/>
    <n v="3420.68"/>
    <s v="002"/>
  </r>
  <r>
    <s v="JUL-25"/>
    <x v="0"/>
    <s v="50000"/>
    <x v="6"/>
    <s v="UNC P/R - Accruals"/>
    <s v="UNC P/R - Accruals"/>
    <s v="332"/>
    <s v="Tax Services"/>
    <x v="0"/>
    <n v="2547.44"/>
    <s v="002"/>
  </r>
  <r>
    <s v="NOV-25"/>
    <x v="0"/>
    <s v="50000"/>
    <x v="6"/>
    <s v="UNC P/R - Accruals"/>
    <s v="UNC P/R - Accruals"/>
    <s v="332"/>
    <s v="Tax Services"/>
    <x v="0"/>
    <n v="-654.53"/>
    <s v="002"/>
  </r>
  <r>
    <s v="OCT-25"/>
    <x v="0"/>
    <s v="50000"/>
    <x v="6"/>
    <s v="UNC P/R - Accruals"/>
    <s v="UNC P/R - Accruals"/>
    <s v="332"/>
    <s v="Tax Services"/>
    <x v="0"/>
    <n v="-1366.41"/>
    <s v="002"/>
  </r>
  <r>
    <s v="SEP-25"/>
    <x v="0"/>
    <s v="50000"/>
    <x v="6"/>
    <s v="UNC P/R - Accruals"/>
    <s v="UNC P/R - Accruals"/>
    <s v="332"/>
    <s v="Tax Services"/>
    <x v="0"/>
    <n v="1326.47"/>
    <s v="002"/>
  </r>
  <r>
    <s v="AUG-25"/>
    <x v="0"/>
    <s v="50000"/>
    <x v="6"/>
    <s v="UNC P/R - Accruals"/>
    <s v="UNC P/R - Accruals"/>
    <s v="331"/>
    <s v="Corporate Compliance"/>
    <x v="0"/>
    <n v="93.85"/>
    <s v="002"/>
  </r>
  <r>
    <s v="SEP-25"/>
    <x v="0"/>
    <s v="50000"/>
    <x v="6"/>
    <s v="UNC P/R - Accruals"/>
    <s v="UNC P/R - Accruals"/>
    <s v="331"/>
    <s v="Corporate Compliance"/>
    <x v="0"/>
    <n v="-93.85"/>
    <s v="002"/>
  </r>
  <r>
    <s v="AUG-25"/>
    <x v="0"/>
    <s v="50000"/>
    <x v="6"/>
    <s v="UNC P/R - Accruals"/>
    <s v="UNC P/R - Accruals"/>
    <s v="326"/>
    <s v="Financial Sys &amp; Process Analysis"/>
    <x v="0"/>
    <n v="-142.38999999999999"/>
    <s v="002"/>
  </r>
  <r>
    <s v="DEC-25"/>
    <x v="0"/>
    <s v="50000"/>
    <x v="6"/>
    <s v="UNC P/R - Accruals"/>
    <s v="UNC P/R - Accruals"/>
    <s v="326"/>
    <s v="Financial Sys &amp; Process Analysis"/>
    <x v="0"/>
    <n v="349.69"/>
    <s v="002"/>
  </r>
  <r>
    <s v="JUL-25"/>
    <x v="0"/>
    <s v="50000"/>
    <x v="6"/>
    <s v="UNC P/R - Accruals"/>
    <s v="UNC P/R - Accruals"/>
    <s v="326"/>
    <s v="Financial Sys &amp; Process Analysis"/>
    <x v="0"/>
    <n v="74.3"/>
    <s v="002"/>
  </r>
  <r>
    <s v="NOV-25"/>
    <x v="0"/>
    <s v="50000"/>
    <x v="6"/>
    <s v="UNC P/R - Accruals"/>
    <s v="UNC P/R - Accruals"/>
    <s v="326"/>
    <s v="Financial Sys &amp; Process Analysis"/>
    <x v="0"/>
    <n v="-310.42"/>
    <s v="002"/>
  </r>
  <r>
    <s v="OCT-25"/>
    <x v="0"/>
    <s v="50000"/>
    <x v="6"/>
    <s v="UNC P/R - Accruals"/>
    <s v="UNC P/R - Accruals"/>
    <s v="326"/>
    <s v="Financial Sys &amp; Process Analysis"/>
    <x v="0"/>
    <n v="391.22"/>
    <s v="002"/>
  </r>
  <r>
    <s v="SEP-25"/>
    <x v="0"/>
    <s v="50000"/>
    <x v="6"/>
    <s v="UNC P/R - Accruals"/>
    <s v="UNC P/R - Accruals"/>
    <s v="326"/>
    <s v="Financial Sys &amp; Process Analysis"/>
    <x v="0"/>
    <n v="-9.83"/>
    <s v="002"/>
  </r>
  <r>
    <s v="AUG-25"/>
    <x v="0"/>
    <s v="50000"/>
    <x v="6"/>
    <s v="UNC P/R - Accruals"/>
    <s v="UNC P/R - Accruals"/>
    <s v="325"/>
    <s v="Accounts Payable - SGS U3&amp;4 Support"/>
    <x v="0"/>
    <n v="-204.45"/>
    <s v="002"/>
  </r>
  <r>
    <s v="DEC-25"/>
    <x v="0"/>
    <s v="50000"/>
    <x v="6"/>
    <s v="UNC P/R - Accruals"/>
    <s v="UNC P/R - Accruals"/>
    <s v="325"/>
    <s v="Accounts Payable - SGS U3&amp;4 Support"/>
    <x v="0"/>
    <n v="506.29"/>
    <s v="002"/>
  </r>
  <r>
    <s v="JUL-25"/>
    <x v="0"/>
    <s v="50000"/>
    <x v="6"/>
    <s v="UNC P/R - Accruals"/>
    <s v="UNC P/R - Accruals"/>
    <s v="325"/>
    <s v="Accounts Payable - SGS U3&amp;4 Support"/>
    <x v="0"/>
    <n v="487.35"/>
    <s v="002"/>
  </r>
  <r>
    <s v="NOV-25"/>
    <x v="0"/>
    <s v="50000"/>
    <x v="6"/>
    <s v="UNC P/R - Accruals"/>
    <s v="UNC P/R - Accruals"/>
    <s v="325"/>
    <s v="Accounts Payable - SGS U3&amp;4 Support"/>
    <x v="0"/>
    <n v="-92.69"/>
    <s v="002"/>
  </r>
  <r>
    <s v="OCT-25"/>
    <x v="0"/>
    <s v="50000"/>
    <x v="6"/>
    <s v="UNC P/R - Accruals"/>
    <s v="UNC P/R - Accruals"/>
    <s v="325"/>
    <s v="Accounts Payable - SGS U3&amp;4 Support"/>
    <x v="0"/>
    <n v="-827.14"/>
    <s v="002"/>
  </r>
  <r>
    <s v="SEP-25"/>
    <x v="0"/>
    <s v="50000"/>
    <x v="6"/>
    <s v="UNC P/R - Accruals"/>
    <s v="UNC P/R - Accruals"/>
    <s v="325"/>
    <s v="Accounts Payable - SGS U3&amp;4 Support"/>
    <x v="0"/>
    <n v="305.45999999999998"/>
    <s v="002"/>
  </r>
  <r>
    <s v="AUG-25"/>
    <x v="0"/>
    <s v="50000"/>
    <x v="6"/>
    <s v="UNC P/R - Accruals"/>
    <s v="UNC P/R - Accruals"/>
    <s v="324"/>
    <s v="Payroll - SGS U3&amp;4 Support"/>
    <x v="0"/>
    <n v="1901.54"/>
    <s v="002"/>
  </r>
  <r>
    <s v="DEC-25"/>
    <x v="0"/>
    <s v="50000"/>
    <x v="6"/>
    <s v="UNC P/R - Accruals"/>
    <s v="UNC P/R - Accruals"/>
    <s v="324"/>
    <s v="Payroll - SGS U3&amp;4 Support"/>
    <x v="0"/>
    <n v="1039.9000000000001"/>
    <s v="002"/>
  </r>
  <r>
    <s v="JUL-25"/>
    <x v="0"/>
    <s v="50000"/>
    <x v="6"/>
    <s v="UNC P/R - Accruals"/>
    <s v="UNC P/R - Accruals"/>
    <s v="324"/>
    <s v="Payroll - SGS U3&amp;4 Support"/>
    <x v="0"/>
    <n v="-713.08"/>
    <s v="002"/>
  </r>
  <r>
    <s v="NOV-25"/>
    <x v="0"/>
    <s v="50000"/>
    <x v="6"/>
    <s v="UNC P/R - Accruals"/>
    <s v="UNC P/R - Accruals"/>
    <s v="324"/>
    <s v="Payroll - SGS U3&amp;4 Support"/>
    <x v="0"/>
    <n v="-148.56"/>
    <s v="002"/>
  </r>
  <r>
    <s v="OCT-25"/>
    <x v="0"/>
    <s v="50000"/>
    <x v="6"/>
    <s v="UNC P/R - Accruals"/>
    <s v="UNC P/R - Accruals"/>
    <s v="324"/>
    <s v="Payroll - SGS U3&amp;4 Support"/>
    <x v="0"/>
    <n v="-1366.72"/>
    <s v="002"/>
  </r>
  <r>
    <s v="SEP-25"/>
    <x v="0"/>
    <s v="50000"/>
    <x v="6"/>
    <s v="UNC P/R - Accruals"/>
    <s v="UNC P/R - Accruals"/>
    <s v="324"/>
    <s v="Payroll - SGS U3&amp;4 Support"/>
    <x v="0"/>
    <n v="-118.85"/>
    <s v="002"/>
  </r>
  <r>
    <s v="AUG-25"/>
    <x v="0"/>
    <s v="50000"/>
    <x v="6"/>
    <s v="UNC P/R - Accruals"/>
    <s v="UNC P/R - Accruals"/>
    <s v="322"/>
    <s v="Plant Accounting"/>
    <x v="0"/>
    <n v="-3100.11"/>
    <s v="002"/>
  </r>
  <r>
    <s v="DEC-25"/>
    <x v="0"/>
    <s v="50000"/>
    <x v="6"/>
    <s v="UNC P/R - Accruals"/>
    <s v="UNC P/R - Accruals"/>
    <s v="322"/>
    <s v="Plant Accounting"/>
    <x v="0"/>
    <n v="11046.88"/>
    <s v="002"/>
  </r>
  <r>
    <s v="JUL-25"/>
    <x v="0"/>
    <s v="50000"/>
    <x v="6"/>
    <s v="UNC P/R - Accruals"/>
    <s v="UNC P/R - Accruals"/>
    <s v="322"/>
    <s v="Plant Accounting"/>
    <x v="0"/>
    <n v="11306.28"/>
    <s v="002"/>
  </r>
  <r>
    <s v="NOV-25"/>
    <x v="0"/>
    <s v="50000"/>
    <x v="6"/>
    <s v="UNC P/R - Accruals"/>
    <s v="UNC P/R - Accruals"/>
    <s v="322"/>
    <s v="Plant Accounting"/>
    <x v="0"/>
    <n v="-70.430000000000007"/>
    <s v="002"/>
  </r>
  <r>
    <s v="OCT-25"/>
    <x v="0"/>
    <s v="50000"/>
    <x v="6"/>
    <s v="UNC P/R - Accruals"/>
    <s v="UNC P/R - Accruals"/>
    <s v="322"/>
    <s v="Plant Accounting"/>
    <x v="0"/>
    <n v="-13768.65"/>
    <s v="002"/>
  </r>
  <r>
    <s v="SEP-25"/>
    <x v="0"/>
    <s v="50000"/>
    <x v="6"/>
    <s v="UNC P/R - Accruals"/>
    <s v="UNC P/R - Accruals"/>
    <s v="322"/>
    <s v="Plant Accounting"/>
    <x v="0"/>
    <n v="4002.71"/>
    <s v="002"/>
  </r>
  <r>
    <s v="AUG-25"/>
    <x v="0"/>
    <s v="50000"/>
    <x v="6"/>
    <s v="UNC P/R - Accruals"/>
    <s v="UNC P/R - Accruals"/>
    <s v="321"/>
    <s v="External Reporting"/>
    <x v="0"/>
    <n v="-4157.92"/>
    <s v="002"/>
  </r>
  <r>
    <s v="DEC-25"/>
    <x v="0"/>
    <s v="50000"/>
    <x v="6"/>
    <s v="UNC P/R - Accruals"/>
    <s v="UNC P/R - Accruals"/>
    <s v="321"/>
    <s v="External Reporting"/>
    <x v="0"/>
    <n v="6221.55"/>
    <s v="002"/>
  </r>
  <r>
    <s v="JUL-25"/>
    <x v="0"/>
    <s v="50000"/>
    <x v="6"/>
    <s v="UNC P/R - Accruals"/>
    <s v="UNC P/R - Accruals"/>
    <s v="321"/>
    <s v="External Reporting"/>
    <x v="0"/>
    <n v="5557.2"/>
    <s v="002"/>
  </r>
  <r>
    <s v="NOV-25"/>
    <x v="0"/>
    <s v="50000"/>
    <x v="6"/>
    <s v="UNC P/R - Accruals"/>
    <s v="UNC P/R - Accruals"/>
    <s v="321"/>
    <s v="External Reporting"/>
    <x v="0"/>
    <n v="-4061.68"/>
    <s v="002"/>
  </r>
  <r>
    <s v="OCT-25"/>
    <x v="0"/>
    <s v="50000"/>
    <x v="6"/>
    <s v="UNC P/R - Accruals"/>
    <s v="UNC P/R - Accruals"/>
    <s v="321"/>
    <s v="External Reporting"/>
    <x v="0"/>
    <n v="-3468.1"/>
    <s v="002"/>
  </r>
  <r>
    <s v="SEP-25"/>
    <x v="0"/>
    <s v="50000"/>
    <x v="6"/>
    <s v="UNC P/R - Accruals"/>
    <s v="UNC P/R - Accruals"/>
    <s v="321"/>
    <s v="External Reporting"/>
    <x v="0"/>
    <n v="1750.1"/>
    <s v="002"/>
  </r>
  <r>
    <s v="AUG-25"/>
    <x v="0"/>
    <s v="50000"/>
    <x v="6"/>
    <s v="UNC P/R - Accruals"/>
    <s v="UNC P/R - Accruals"/>
    <s v="320"/>
    <s v="Corporate Accounting"/>
    <x v="0"/>
    <n v="2998.24"/>
    <s v="002"/>
  </r>
  <r>
    <s v="DEC-25"/>
    <x v="0"/>
    <s v="50000"/>
    <x v="6"/>
    <s v="UNC P/R - Accruals"/>
    <s v="UNC P/R - Accruals"/>
    <s v="320"/>
    <s v="Corporate Accounting"/>
    <x v="0"/>
    <n v="13231.11"/>
    <s v="002"/>
  </r>
  <r>
    <s v="JUL-25"/>
    <x v="0"/>
    <s v="50000"/>
    <x v="6"/>
    <s v="UNC P/R - Accruals"/>
    <s v="UNC P/R - Accruals"/>
    <s v="320"/>
    <s v="Corporate Accounting"/>
    <x v="0"/>
    <n v="11506.82"/>
    <s v="002"/>
  </r>
  <r>
    <s v="NOV-25"/>
    <x v="0"/>
    <s v="50000"/>
    <x v="6"/>
    <s v="UNC P/R - Accruals"/>
    <s v="UNC P/R - Accruals"/>
    <s v="320"/>
    <s v="Corporate Accounting"/>
    <x v="0"/>
    <n v="-1113.5999999999999"/>
    <s v="002"/>
  </r>
  <r>
    <s v="OCT-25"/>
    <x v="0"/>
    <s v="50000"/>
    <x v="6"/>
    <s v="UNC P/R - Accruals"/>
    <s v="UNC P/R - Accruals"/>
    <s v="320"/>
    <s v="Corporate Accounting"/>
    <x v="0"/>
    <n v="-21744.77"/>
    <s v="002"/>
  </r>
  <r>
    <s v="SEP-25"/>
    <x v="0"/>
    <s v="50000"/>
    <x v="6"/>
    <s v="UNC P/R - Accruals"/>
    <s v="UNC P/R - Accruals"/>
    <s v="320"/>
    <s v="Corporate Accounting"/>
    <x v="0"/>
    <n v="5313.26"/>
    <s v="002"/>
  </r>
  <r>
    <s v="AUG-25"/>
    <x v="0"/>
    <s v="50000"/>
    <x v="6"/>
    <s v="UNC P/R - Accruals"/>
    <s v="UNC P/R - Accruals"/>
    <s v="317"/>
    <s v="Accounts Payable"/>
    <x v="0"/>
    <n v="-1824.44"/>
    <s v="002"/>
  </r>
  <r>
    <s v="DEC-25"/>
    <x v="0"/>
    <s v="50000"/>
    <x v="6"/>
    <s v="UNC P/R - Accruals"/>
    <s v="UNC P/R - Accruals"/>
    <s v="317"/>
    <s v="Accounts Payable"/>
    <x v="0"/>
    <n v="772.88"/>
    <s v="002"/>
  </r>
  <r>
    <s v="JUL-25"/>
    <x v="0"/>
    <s v="50000"/>
    <x v="6"/>
    <s v="UNC P/R - Accruals"/>
    <s v="UNC P/R - Accruals"/>
    <s v="317"/>
    <s v="Accounts Payable"/>
    <x v="0"/>
    <n v="1006.64"/>
    <s v="002"/>
  </r>
  <r>
    <s v="NOV-25"/>
    <x v="0"/>
    <s v="50000"/>
    <x v="6"/>
    <s v="UNC P/R - Accruals"/>
    <s v="UNC P/R - Accruals"/>
    <s v="317"/>
    <s v="Accounts Payable"/>
    <x v="0"/>
    <n v="-93.32"/>
    <s v="002"/>
  </r>
  <r>
    <s v="OCT-25"/>
    <x v="0"/>
    <s v="50000"/>
    <x v="6"/>
    <s v="UNC P/R - Accruals"/>
    <s v="UNC P/R - Accruals"/>
    <s v="317"/>
    <s v="Accounts Payable"/>
    <x v="0"/>
    <n v="-993.81"/>
    <s v="002"/>
  </r>
  <r>
    <s v="SEP-25"/>
    <x v="0"/>
    <s v="50000"/>
    <x v="6"/>
    <s v="UNC P/R - Accruals"/>
    <s v="UNC P/R - Accruals"/>
    <s v="317"/>
    <s v="Accounts Payable"/>
    <x v="0"/>
    <n v="422.13"/>
    <s v="002"/>
  </r>
  <r>
    <s v="AUG-25"/>
    <x v="0"/>
    <s v="50000"/>
    <x v="6"/>
    <s v="UNC P/R - Accruals"/>
    <s v="UNC P/R - Accruals"/>
    <s v="316"/>
    <s v="Payroll"/>
    <x v="0"/>
    <n v="-1659.48"/>
    <s v="002"/>
  </r>
  <r>
    <s v="DEC-25"/>
    <x v="0"/>
    <s v="50000"/>
    <x v="6"/>
    <s v="UNC P/R - Accruals"/>
    <s v="UNC P/R - Accruals"/>
    <s v="316"/>
    <s v="Payroll"/>
    <x v="0"/>
    <n v="3600.26"/>
    <s v="002"/>
  </r>
  <r>
    <s v="JUL-25"/>
    <x v="0"/>
    <s v="50000"/>
    <x v="6"/>
    <s v="UNC P/R - Accruals"/>
    <s v="UNC P/R - Accruals"/>
    <s v="316"/>
    <s v="Payroll"/>
    <x v="0"/>
    <n v="3068.2"/>
    <s v="002"/>
  </r>
  <r>
    <s v="NOV-25"/>
    <x v="0"/>
    <s v="50000"/>
    <x v="6"/>
    <s v="UNC P/R - Accruals"/>
    <s v="UNC P/R - Accruals"/>
    <s v="316"/>
    <s v="Payroll"/>
    <x v="0"/>
    <n v="-981.81"/>
    <s v="002"/>
  </r>
  <r>
    <s v="OCT-25"/>
    <x v="0"/>
    <s v="50000"/>
    <x v="6"/>
    <s v="UNC P/R - Accruals"/>
    <s v="UNC P/R - Accruals"/>
    <s v="316"/>
    <s v="Payroll"/>
    <x v="0"/>
    <n v="-2063.48"/>
    <s v="002"/>
  </r>
  <r>
    <s v="SEP-25"/>
    <x v="0"/>
    <s v="50000"/>
    <x v="6"/>
    <s v="UNC P/R - Accruals"/>
    <s v="UNC P/R - Accruals"/>
    <s v="316"/>
    <s v="Payroll"/>
    <x v="0"/>
    <n v="-180.03"/>
    <s v="002"/>
  </r>
  <r>
    <s v="AUG-25"/>
    <x v="0"/>
    <s v="50000"/>
    <x v="6"/>
    <s v="UNC P/R - Accruals"/>
    <s v="UNC P/R - Accruals"/>
    <s v="306"/>
    <s v="Energy Settlements"/>
    <x v="0"/>
    <n v="3204.55"/>
    <s v="002"/>
  </r>
  <r>
    <s v="DEC-25"/>
    <x v="0"/>
    <s v="50000"/>
    <x v="6"/>
    <s v="UNC P/R - Accruals"/>
    <s v="UNC P/R - Accruals"/>
    <s v="306"/>
    <s v="Energy Settlements"/>
    <x v="0"/>
    <n v="7704.87"/>
    <s v="002"/>
  </r>
  <r>
    <s v="JUL-25"/>
    <x v="0"/>
    <s v="50000"/>
    <x v="6"/>
    <s v="UNC P/R - Accruals"/>
    <s v="UNC P/R - Accruals"/>
    <s v="306"/>
    <s v="Energy Settlements"/>
    <x v="0"/>
    <n v="8733.42"/>
    <s v="002"/>
  </r>
  <r>
    <s v="NOV-25"/>
    <x v="0"/>
    <s v="50000"/>
    <x v="6"/>
    <s v="UNC P/R - Accruals"/>
    <s v="UNC P/R - Accruals"/>
    <s v="306"/>
    <s v="Energy Settlements"/>
    <x v="0"/>
    <n v="-3422.58"/>
    <s v="002"/>
  </r>
  <r>
    <s v="OCT-25"/>
    <x v="0"/>
    <s v="50000"/>
    <x v="6"/>
    <s v="UNC P/R - Accruals"/>
    <s v="UNC P/R - Accruals"/>
    <s v="306"/>
    <s v="Energy Settlements"/>
    <x v="0"/>
    <n v="-18302.05"/>
    <s v="002"/>
  </r>
  <r>
    <s v="SEP-25"/>
    <x v="0"/>
    <s v="50000"/>
    <x v="6"/>
    <s v="UNC P/R - Accruals"/>
    <s v="UNC P/R - Accruals"/>
    <s v="306"/>
    <s v="Energy Settlements"/>
    <x v="0"/>
    <n v="2036.09"/>
    <s v="002"/>
  </r>
  <r>
    <s v="AUG-25"/>
    <x v="0"/>
    <s v="50000"/>
    <x v="6"/>
    <s v="UNC P/R - Accruals"/>
    <s v="UNC P/R - Accruals"/>
    <s v="300"/>
    <s v="CFO Adm"/>
    <x v="0"/>
    <n v="98.07"/>
    <s v="002"/>
  </r>
  <r>
    <s v="DEC-25"/>
    <x v="0"/>
    <s v="50000"/>
    <x v="6"/>
    <s v="UNC P/R - Accruals"/>
    <s v="UNC P/R - Accruals"/>
    <s v="300"/>
    <s v="CFO Adm"/>
    <x v="0"/>
    <n v="406.97"/>
    <s v="002"/>
  </r>
  <r>
    <s v="JUL-25"/>
    <x v="0"/>
    <s v="50000"/>
    <x v="6"/>
    <s v="UNC P/R - Accruals"/>
    <s v="UNC P/R - Accruals"/>
    <s v="300"/>
    <s v="CFO Adm"/>
    <x v="0"/>
    <n v="1744.63"/>
    <s v="002"/>
  </r>
  <r>
    <s v="NOV-25"/>
    <x v="0"/>
    <s v="50000"/>
    <x v="6"/>
    <s v="UNC P/R - Accruals"/>
    <s v="UNC P/R - Accruals"/>
    <s v="300"/>
    <s v="CFO Adm"/>
    <x v="0"/>
    <n v="-123.69"/>
    <s v="002"/>
  </r>
  <r>
    <s v="OCT-25"/>
    <x v="0"/>
    <s v="50000"/>
    <x v="6"/>
    <s v="UNC P/R - Accruals"/>
    <s v="UNC P/R - Accruals"/>
    <s v="300"/>
    <s v="CFO Adm"/>
    <x v="0"/>
    <n v="-942.9"/>
    <s v="002"/>
  </r>
  <r>
    <s v="SEP-25"/>
    <x v="0"/>
    <s v="50000"/>
    <x v="6"/>
    <s v="UNC P/R - Accruals"/>
    <s v="UNC P/R - Accruals"/>
    <s v="300"/>
    <s v="CFO Adm"/>
    <x v="0"/>
    <n v="-1840.77"/>
    <s v="002"/>
  </r>
  <r>
    <s v="NOV-25"/>
    <x v="0"/>
    <s v="50000"/>
    <x v="6"/>
    <s v="UNC P/R - Accruals"/>
    <s v="UNC P/R - Accruals"/>
    <s v="269"/>
    <s v="CIP"/>
    <x v="0"/>
    <n v="-342.81"/>
    <s v="002"/>
  </r>
  <r>
    <s v="OCT-25"/>
    <x v="0"/>
    <s v="50000"/>
    <x v="6"/>
    <s v="UNC P/R - Accruals"/>
    <s v="UNC P/R - Accruals"/>
    <s v="269"/>
    <s v="CIP"/>
    <x v="0"/>
    <n v="342.81"/>
    <s v="002"/>
  </r>
  <r>
    <s v="NOV-25"/>
    <x v="0"/>
    <s v="50000"/>
    <x v="6"/>
    <s v="UNC P/R - Accruals"/>
    <s v="UNC P/R - Accruals"/>
    <s v="268"/>
    <s v="Automation"/>
    <x v="0"/>
    <n v="-1098.27"/>
    <s v="002"/>
  </r>
  <r>
    <s v="OCT-25"/>
    <x v="0"/>
    <s v="50000"/>
    <x v="6"/>
    <s v="UNC P/R - Accruals"/>
    <s v="UNC P/R - Accruals"/>
    <s v="268"/>
    <s v="Automation"/>
    <x v="0"/>
    <n v="1098.27"/>
    <s v="002"/>
  </r>
  <r>
    <s v="AUG-25"/>
    <x v="0"/>
    <s v="50000"/>
    <x v="6"/>
    <s v="UNC P/R - Accruals"/>
    <s v="UNC P/R - Accruals"/>
    <s v="266"/>
    <s v="Special Plans TEP"/>
    <x v="0"/>
    <n v="-44.28"/>
    <s v="002"/>
  </r>
  <r>
    <s v="DEC-25"/>
    <x v="0"/>
    <s v="50000"/>
    <x v="6"/>
    <s v="UNC P/R - Accruals"/>
    <s v="UNC P/R - Accruals"/>
    <s v="266"/>
    <s v="Special Plans TEP"/>
    <x v="0"/>
    <n v="36.020000000000003"/>
    <s v="002"/>
  </r>
  <r>
    <s v="JUL-25"/>
    <x v="0"/>
    <s v="50000"/>
    <x v="6"/>
    <s v="UNC P/R - Accruals"/>
    <s v="UNC P/R - Accruals"/>
    <s v="266"/>
    <s v="Special Plans TEP"/>
    <x v="0"/>
    <n v="44.28"/>
    <s v="002"/>
  </r>
  <r>
    <s v="NOV-25"/>
    <x v="0"/>
    <s v="50000"/>
    <x v="6"/>
    <s v="UNC P/R - Accruals"/>
    <s v="UNC P/R - Accruals"/>
    <s v="266"/>
    <s v="Special Plans TEP"/>
    <x v="0"/>
    <n v="-12.3"/>
    <s v="002"/>
  </r>
  <r>
    <s v="OCT-25"/>
    <x v="0"/>
    <s v="50000"/>
    <x v="6"/>
    <s v="UNC P/R - Accruals"/>
    <s v="UNC P/R - Accruals"/>
    <s v="266"/>
    <s v="Special Plans TEP"/>
    <x v="0"/>
    <n v="12.3"/>
    <s v="002"/>
  </r>
  <r>
    <s v="AUG-25"/>
    <x v="0"/>
    <s v="50000"/>
    <x v="6"/>
    <s v="UNC P/R - Accruals"/>
    <s v="UNC P/R - Accruals"/>
    <s v="264"/>
    <s v="Mail Services"/>
    <x v="0"/>
    <n v="487.72"/>
    <s v="002"/>
  </r>
  <r>
    <s v="DEC-25"/>
    <x v="0"/>
    <s v="50000"/>
    <x v="6"/>
    <s v="UNC P/R - Accruals"/>
    <s v="UNC P/R - Accruals"/>
    <s v="264"/>
    <s v="Mail Services"/>
    <x v="0"/>
    <n v="1320.32"/>
    <s v="002"/>
  </r>
  <r>
    <s v="JUL-25"/>
    <x v="0"/>
    <s v="50000"/>
    <x v="6"/>
    <s v="UNC P/R - Accruals"/>
    <s v="UNC P/R - Accruals"/>
    <s v="264"/>
    <s v="Mail Services"/>
    <x v="0"/>
    <n v="1218.05"/>
    <s v="002"/>
  </r>
  <r>
    <s v="NOV-25"/>
    <x v="0"/>
    <s v="50000"/>
    <x v="6"/>
    <s v="UNC P/R - Accruals"/>
    <s v="UNC P/R - Accruals"/>
    <s v="264"/>
    <s v="Mail Services"/>
    <x v="0"/>
    <n v="-379.32"/>
    <s v="002"/>
  </r>
  <r>
    <s v="OCT-25"/>
    <x v="0"/>
    <s v="50000"/>
    <x v="6"/>
    <s v="UNC P/R - Accruals"/>
    <s v="UNC P/R - Accruals"/>
    <s v="264"/>
    <s v="Mail Services"/>
    <x v="0"/>
    <n v="-2525.48"/>
    <s v="002"/>
  </r>
  <r>
    <s v="SEP-25"/>
    <x v="0"/>
    <s v="50000"/>
    <x v="6"/>
    <s v="UNC P/R - Accruals"/>
    <s v="UNC P/R - Accruals"/>
    <s v="264"/>
    <s v="Mail Services"/>
    <x v="0"/>
    <n v="260.14999999999998"/>
    <s v="002"/>
  </r>
  <r>
    <s v="DEC-25"/>
    <x v="0"/>
    <s v="50000"/>
    <x v="6"/>
    <s v="UNC P/R - Accruals"/>
    <s v="UNC P/R - Accruals"/>
    <s v="261"/>
    <s v="Communication"/>
    <x v="0"/>
    <n v="-58.26"/>
    <s v="002"/>
  </r>
  <r>
    <s v="NOV-25"/>
    <x v="0"/>
    <s v="50000"/>
    <x v="6"/>
    <s v="UNC P/R - Accruals"/>
    <s v="UNC P/R - Accruals"/>
    <s v="261"/>
    <s v="Communication"/>
    <x v="0"/>
    <n v="-834.37"/>
    <s v="002"/>
  </r>
  <r>
    <s v="OCT-25"/>
    <x v="0"/>
    <s v="50000"/>
    <x v="6"/>
    <s v="UNC P/R - Accruals"/>
    <s v="UNC P/R - Accruals"/>
    <s v="261"/>
    <s v="Communication"/>
    <x v="0"/>
    <n v="892.63"/>
    <s v="002"/>
  </r>
  <r>
    <s v="AUG-25"/>
    <x v="0"/>
    <s v="50000"/>
    <x v="6"/>
    <s v="UNC P/R - Accruals"/>
    <s v="UNC P/R - Accruals"/>
    <s v="250"/>
    <s v="Strategy, Culture &amp; Innovation"/>
    <x v="0"/>
    <n v="858.28"/>
    <s v="002"/>
  </r>
  <r>
    <s v="DEC-25"/>
    <x v="0"/>
    <s v="50000"/>
    <x v="6"/>
    <s v="UNC P/R - Accruals"/>
    <s v="UNC P/R - Accruals"/>
    <s v="250"/>
    <s v="Strategy, Culture &amp; Innovation"/>
    <x v="0"/>
    <n v="7722.5"/>
    <s v="002"/>
  </r>
  <r>
    <s v="JUL-25"/>
    <x v="0"/>
    <s v="50000"/>
    <x v="6"/>
    <s v="UNC P/R - Accruals"/>
    <s v="UNC P/R - Accruals"/>
    <s v="250"/>
    <s v="Strategy, Culture &amp; Innovation"/>
    <x v="0"/>
    <n v="6923.49"/>
    <s v="002"/>
  </r>
  <r>
    <s v="NOV-25"/>
    <x v="0"/>
    <s v="50000"/>
    <x v="6"/>
    <s v="UNC P/R - Accruals"/>
    <s v="UNC P/R - Accruals"/>
    <s v="250"/>
    <s v="Strategy, Culture &amp; Innovation"/>
    <x v="0"/>
    <n v="-1087.4100000000001"/>
    <s v="002"/>
  </r>
  <r>
    <s v="OCT-25"/>
    <x v="0"/>
    <s v="50000"/>
    <x v="6"/>
    <s v="UNC P/R - Accruals"/>
    <s v="UNC P/R - Accruals"/>
    <s v="250"/>
    <s v="Strategy, Culture &amp; Innovation"/>
    <x v="0"/>
    <n v="-13008.23"/>
    <s v="002"/>
  </r>
  <r>
    <s v="SEP-25"/>
    <x v="0"/>
    <s v="50000"/>
    <x v="6"/>
    <s v="UNC P/R - Accruals"/>
    <s v="UNC P/R - Accruals"/>
    <s v="250"/>
    <s v="Strategy, Culture &amp; Innovation"/>
    <x v="0"/>
    <n v="7711.64"/>
    <s v="002"/>
  </r>
  <r>
    <s v="AUG-25"/>
    <x v="0"/>
    <s v="50000"/>
    <x v="6"/>
    <s v="UNC P/R - Accruals"/>
    <s v="UNC P/R - Accruals"/>
    <s v="244"/>
    <s v="Customer Analytics"/>
    <x v="0"/>
    <n v="1202.2"/>
    <s v="002"/>
  </r>
  <r>
    <s v="DEC-25"/>
    <x v="0"/>
    <s v="50000"/>
    <x v="6"/>
    <s v="UNC P/R - Accruals"/>
    <s v="UNC P/R - Accruals"/>
    <s v="244"/>
    <s v="Customer Analytics"/>
    <x v="0"/>
    <n v="6540.17"/>
    <s v="002"/>
  </r>
  <r>
    <s v="JUL-25"/>
    <x v="0"/>
    <s v="50000"/>
    <x v="6"/>
    <s v="UNC P/R - Accruals"/>
    <s v="UNC P/R - Accruals"/>
    <s v="244"/>
    <s v="Customer Analytics"/>
    <x v="0"/>
    <n v="3418.89"/>
    <s v="002"/>
  </r>
  <r>
    <s v="NOV-25"/>
    <x v="0"/>
    <s v="50000"/>
    <x v="6"/>
    <s v="UNC P/R - Accruals"/>
    <s v="UNC P/R - Accruals"/>
    <s v="244"/>
    <s v="Customer Analytics"/>
    <x v="0"/>
    <n v="-1922.06"/>
    <s v="002"/>
  </r>
  <r>
    <s v="OCT-25"/>
    <x v="0"/>
    <s v="50000"/>
    <x v="6"/>
    <s v="UNC P/R - Accruals"/>
    <s v="UNC P/R - Accruals"/>
    <s v="244"/>
    <s v="Customer Analytics"/>
    <x v="0"/>
    <n v="-9163.9599999999991"/>
    <s v="002"/>
  </r>
  <r>
    <s v="SEP-25"/>
    <x v="0"/>
    <s v="50000"/>
    <x v="6"/>
    <s v="UNC P/R - Accruals"/>
    <s v="UNC P/R - Accruals"/>
    <s v="244"/>
    <s v="Customer Analytics"/>
    <x v="0"/>
    <n v="3697.23"/>
    <s v="002"/>
  </r>
  <r>
    <s v="AUG-25"/>
    <x v="0"/>
    <s v="50000"/>
    <x v="6"/>
    <s v="UNC P/R - Accruals"/>
    <s v="UNC P/R - Accruals"/>
    <s v="243"/>
    <s v="Enterprise Project Admin"/>
    <x v="0"/>
    <n v="3803.37"/>
    <s v="002"/>
  </r>
  <r>
    <s v="AUG-25"/>
    <x v="0"/>
    <s v="50000"/>
    <x v="6"/>
    <m/>
    <s v="UNC P/R - Accruals"/>
    <s v="243"/>
    <s v="Enterprise Project Admin"/>
    <x v="0"/>
    <n v="-243.78"/>
    <s v="002"/>
  </r>
  <r>
    <s v="DEC-25"/>
    <x v="0"/>
    <s v="50000"/>
    <x v="6"/>
    <s v="UNC P/R - Accruals"/>
    <s v="UNC P/R - Accruals"/>
    <s v="243"/>
    <s v="Enterprise Project Admin"/>
    <x v="0"/>
    <n v="5445.49"/>
    <s v="002"/>
  </r>
  <r>
    <s v="DEC-25"/>
    <x v="0"/>
    <s v="50000"/>
    <x v="6"/>
    <m/>
    <s v="UNC P/R - Accruals"/>
    <s v="243"/>
    <s v="Enterprise Project Admin"/>
    <x v="0"/>
    <n v="-408.46"/>
    <s v="002"/>
  </r>
  <r>
    <s v="JUL-25"/>
    <x v="0"/>
    <s v="50000"/>
    <x v="6"/>
    <s v="UNC P/R - Accruals"/>
    <s v="UNC P/R - Accruals"/>
    <s v="243"/>
    <s v="Enterprise Project Admin"/>
    <x v="0"/>
    <n v="1877.63"/>
    <s v="002"/>
  </r>
  <r>
    <s v="JUL-25"/>
    <x v="0"/>
    <s v="50000"/>
    <x v="6"/>
    <m/>
    <s v="UNC P/R - Accruals"/>
    <s v="243"/>
    <s v="Enterprise Project Admin"/>
    <x v="0"/>
    <n v="-199.45"/>
    <s v="002"/>
  </r>
  <r>
    <s v="NOV-25"/>
    <x v="0"/>
    <s v="50000"/>
    <x v="6"/>
    <s v="UNC P/R - Accruals"/>
    <s v="UNC P/R - Accruals"/>
    <s v="243"/>
    <s v="Enterprise Project Admin"/>
    <x v="0"/>
    <n v="-3371.09"/>
    <s v="002"/>
  </r>
  <r>
    <s v="OCT-25"/>
    <x v="0"/>
    <s v="50000"/>
    <x v="6"/>
    <s v="UNC P/R - Accruals"/>
    <s v="UNC P/R - Accruals"/>
    <s v="243"/>
    <s v="Enterprise Project Admin"/>
    <x v="0"/>
    <n v="-4110.6000000000004"/>
    <s v="002"/>
  </r>
  <r>
    <s v="SEP-25"/>
    <x v="0"/>
    <s v="50000"/>
    <x v="6"/>
    <s v="UNC P/R - Accruals"/>
    <s v="UNC P/R - Accruals"/>
    <s v="243"/>
    <s v="Enterprise Project Admin"/>
    <x v="0"/>
    <n v="574.24"/>
    <s v="002"/>
  </r>
  <r>
    <s v="SEP-25"/>
    <x v="0"/>
    <s v="50000"/>
    <x v="6"/>
    <m/>
    <s v="UNC P/R - Accruals"/>
    <s v="243"/>
    <s v="Enterprise Project Admin"/>
    <x v="0"/>
    <n v="443.23"/>
    <s v="002"/>
  </r>
  <r>
    <s v="AUG-25"/>
    <x v="0"/>
    <s v="50000"/>
    <x v="6"/>
    <s v="UNC P/R - Accruals"/>
    <s v="UNC P/R - Accruals"/>
    <s v="234"/>
    <s v="SinglePhase DistrMtr"/>
    <x v="0"/>
    <n v="-48.55"/>
    <s v="002"/>
  </r>
  <r>
    <s v="JUL-25"/>
    <x v="0"/>
    <s v="50000"/>
    <x v="6"/>
    <s v="UNC P/R - Accruals"/>
    <s v="UNC P/R - Accruals"/>
    <s v="234"/>
    <s v="SinglePhase DistrMtr"/>
    <x v="0"/>
    <n v="-611.36"/>
    <s v="002"/>
  </r>
  <r>
    <s v="NOV-25"/>
    <x v="0"/>
    <s v="50000"/>
    <x v="6"/>
    <s v="UNC P/R - Accruals"/>
    <s v="UNC P/R - Accruals"/>
    <s v="234"/>
    <s v="SinglePhase DistrMtr"/>
    <x v="0"/>
    <n v="-382.46"/>
    <s v="002"/>
  </r>
  <r>
    <s v="OCT-25"/>
    <x v="0"/>
    <s v="50000"/>
    <x v="6"/>
    <s v="UNC P/R - Accruals"/>
    <s v="UNC P/R - Accruals"/>
    <s v="234"/>
    <s v="SinglePhase DistrMtr"/>
    <x v="0"/>
    <n v="382.46"/>
    <s v="002"/>
  </r>
  <r>
    <s v="AUG-25"/>
    <x v="0"/>
    <s v="50000"/>
    <x v="6"/>
    <s v="UNC P/R - Accruals"/>
    <s v="UNC P/R - Accruals"/>
    <s v="231"/>
    <s v="Customer Service"/>
    <x v="0"/>
    <n v="50.51"/>
    <s v="002"/>
  </r>
  <r>
    <s v="SEP-25"/>
    <x v="0"/>
    <s v="50000"/>
    <x v="6"/>
    <s v="UNC P/R - Accruals"/>
    <s v="UNC P/R - Accruals"/>
    <s v="231"/>
    <s v="Customer Service"/>
    <x v="0"/>
    <n v="-50.51"/>
    <s v="002"/>
  </r>
  <r>
    <s v="AUG-25"/>
    <x v="0"/>
    <s v="50000"/>
    <x v="6"/>
    <s v="UNC P/R - Accruals"/>
    <s v="UNC P/R - Accruals"/>
    <s v="229"/>
    <s v="Cust Experience / Marketing"/>
    <x v="0"/>
    <n v="2423"/>
    <s v="002"/>
  </r>
  <r>
    <s v="DEC-25"/>
    <x v="0"/>
    <s v="50000"/>
    <x v="6"/>
    <s v="UNC P/R - Accruals"/>
    <s v="UNC P/R - Accruals"/>
    <s v="229"/>
    <s v="Cust Experience / Marketing"/>
    <x v="0"/>
    <n v="8046.83"/>
    <s v="002"/>
  </r>
  <r>
    <s v="JUL-25"/>
    <x v="0"/>
    <s v="50000"/>
    <x v="6"/>
    <s v="UNC P/R - Accruals"/>
    <s v="UNC P/R - Accruals"/>
    <s v="229"/>
    <s v="Cust Experience / Marketing"/>
    <x v="0"/>
    <n v="9593.43"/>
    <s v="002"/>
  </r>
  <r>
    <s v="NOV-25"/>
    <x v="0"/>
    <s v="50000"/>
    <x v="6"/>
    <s v="UNC P/R - Accruals"/>
    <s v="UNC P/R - Accruals"/>
    <s v="229"/>
    <s v="Cust Experience / Marketing"/>
    <x v="0"/>
    <n v="2539.77"/>
    <s v="002"/>
  </r>
  <r>
    <s v="OCT-25"/>
    <x v="0"/>
    <s v="50000"/>
    <x v="6"/>
    <s v="UNC P/R - Accruals"/>
    <s v="UNC P/R - Accruals"/>
    <s v="229"/>
    <s v="Cust Experience / Marketing"/>
    <x v="0"/>
    <n v="-27995.48"/>
    <s v="002"/>
  </r>
  <r>
    <s v="SEP-25"/>
    <x v="0"/>
    <s v="50000"/>
    <x v="6"/>
    <s v="UNC P/R - Accruals"/>
    <s v="UNC P/R - Accruals"/>
    <s v="229"/>
    <s v="Cust Experience / Marketing"/>
    <x v="0"/>
    <n v="9312.2199999999993"/>
    <s v="002"/>
  </r>
  <r>
    <s v="AUG-25"/>
    <x v="0"/>
    <s v="50000"/>
    <x v="6"/>
    <s v="UNC P/R - Accruals"/>
    <s v="UNC P/R - Accruals"/>
    <s v="227"/>
    <s v="Corporate Communications"/>
    <x v="0"/>
    <n v="1449.48"/>
    <s v="002"/>
  </r>
  <r>
    <s v="DEC-25"/>
    <x v="0"/>
    <s v="50000"/>
    <x v="6"/>
    <s v="UNC P/R - Accruals"/>
    <s v="UNC P/R - Accruals"/>
    <s v="227"/>
    <s v="Corporate Communications"/>
    <x v="0"/>
    <n v="16856.21"/>
    <s v="002"/>
  </r>
  <r>
    <s v="JUL-25"/>
    <x v="0"/>
    <s v="50000"/>
    <x v="6"/>
    <s v="UNC P/R - Accruals"/>
    <s v="UNC P/R - Accruals"/>
    <s v="227"/>
    <s v="Corporate Communications"/>
    <x v="0"/>
    <n v="11155.34"/>
    <s v="002"/>
  </r>
  <r>
    <s v="NOV-25"/>
    <x v="0"/>
    <s v="50000"/>
    <x v="6"/>
    <s v="UNC P/R - Accruals"/>
    <s v="UNC P/R - Accruals"/>
    <s v="227"/>
    <s v="Corporate Communications"/>
    <x v="0"/>
    <n v="-4206.6000000000004"/>
    <s v="002"/>
  </r>
  <r>
    <s v="OCT-25"/>
    <x v="0"/>
    <s v="50000"/>
    <x v="6"/>
    <s v="UNC P/R - Accruals"/>
    <s v="UNC P/R - Accruals"/>
    <s v="227"/>
    <s v="Corporate Communications"/>
    <x v="0"/>
    <n v="-16059.83"/>
    <s v="002"/>
  </r>
  <r>
    <s v="SEP-25"/>
    <x v="0"/>
    <s v="50000"/>
    <x v="6"/>
    <s v="UNC P/R - Accruals"/>
    <s v="UNC P/R - Accruals"/>
    <s v="227"/>
    <s v="Corporate Communications"/>
    <x v="0"/>
    <n v="615.6"/>
    <s v="002"/>
  </r>
  <r>
    <s v="AUG-25"/>
    <x v="0"/>
    <s v="50000"/>
    <x v="6"/>
    <s v="UNC P/R - Accruals"/>
    <s v="UNC P/R - Accruals"/>
    <s v="226"/>
    <s v="Community Investment"/>
    <x v="0"/>
    <n v="-2984.57"/>
    <s v="002"/>
  </r>
  <r>
    <s v="DEC-25"/>
    <x v="0"/>
    <s v="50000"/>
    <x v="6"/>
    <s v="UNC P/R - Accruals"/>
    <s v="UNC P/R - Accruals"/>
    <s v="226"/>
    <s v="Community Investment"/>
    <x v="0"/>
    <n v="42.73"/>
    <s v="002"/>
  </r>
  <r>
    <s v="JUL-25"/>
    <x v="0"/>
    <s v="50000"/>
    <x v="6"/>
    <s v="UNC P/R - Accruals"/>
    <s v="UNC P/R - Accruals"/>
    <s v="226"/>
    <s v="Community Investment"/>
    <x v="0"/>
    <n v="1944.44"/>
    <s v="002"/>
  </r>
  <r>
    <s v="NOV-25"/>
    <x v="0"/>
    <s v="50000"/>
    <x v="6"/>
    <s v="UNC P/R - Accruals"/>
    <s v="UNC P/R - Accruals"/>
    <s v="226"/>
    <s v="Community Investment"/>
    <x v="0"/>
    <n v="-1078.6300000000001"/>
    <s v="002"/>
  </r>
  <r>
    <s v="OCT-25"/>
    <x v="0"/>
    <s v="50000"/>
    <x v="6"/>
    <s v="UNC P/R - Accruals"/>
    <s v="UNC P/R - Accruals"/>
    <s v="226"/>
    <s v="Community Investment"/>
    <x v="0"/>
    <n v="-817.08"/>
    <s v="002"/>
  </r>
  <r>
    <s v="SEP-25"/>
    <x v="0"/>
    <s v="50000"/>
    <x v="6"/>
    <s v="UNC P/R - Accruals"/>
    <s v="UNC P/R - Accruals"/>
    <s v="226"/>
    <s v="Community Investment"/>
    <x v="0"/>
    <n v="2652.48"/>
    <s v="002"/>
  </r>
  <r>
    <s v="AUG-25"/>
    <x v="0"/>
    <s v="50000"/>
    <x v="6"/>
    <s v="UNC P/R - Accruals"/>
    <s v="UNC P/R - Accruals"/>
    <s v="224"/>
    <s v="Governmental Affairs"/>
    <x v="0"/>
    <n v="1977.8"/>
    <s v="002"/>
  </r>
  <r>
    <s v="DEC-25"/>
    <x v="0"/>
    <s v="50000"/>
    <x v="6"/>
    <s v="UNC P/R - Accruals"/>
    <s v="UNC P/R - Accruals"/>
    <s v="224"/>
    <s v="Governmental Affairs"/>
    <x v="0"/>
    <n v="6002.33"/>
    <s v="002"/>
  </r>
  <r>
    <s v="JUL-25"/>
    <x v="0"/>
    <s v="50000"/>
    <x v="6"/>
    <s v="UNC P/R - Accruals"/>
    <s v="UNC P/R - Accruals"/>
    <s v="224"/>
    <s v="Governmental Affairs"/>
    <x v="0"/>
    <n v="6286.93"/>
    <s v="002"/>
  </r>
  <r>
    <s v="NOV-25"/>
    <x v="0"/>
    <s v="50000"/>
    <x v="6"/>
    <s v="UNC P/R - Accruals"/>
    <s v="UNC P/R - Accruals"/>
    <s v="224"/>
    <s v="Governmental Affairs"/>
    <x v="0"/>
    <n v="506.48"/>
    <s v="002"/>
  </r>
  <r>
    <s v="OCT-25"/>
    <x v="0"/>
    <s v="50000"/>
    <x v="6"/>
    <s v="UNC P/R - Accruals"/>
    <s v="UNC P/R - Accruals"/>
    <s v="224"/>
    <s v="Governmental Affairs"/>
    <x v="0"/>
    <n v="-10032.23"/>
    <s v="002"/>
  </r>
  <r>
    <s v="SEP-25"/>
    <x v="0"/>
    <s v="50000"/>
    <x v="6"/>
    <s v="UNC P/R - Accruals"/>
    <s v="UNC P/R - Accruals"/>
    <s v="224"/>
    <s v="Governmental Affairs"/>
    <x v="0"/>
    <n v="-287.02"/>
    <s v="002"/>
  </r>
  <r>
    <s v="AUG-25"/>
    <x v="0"/>
    <s v="50000"/>
    <x v="6"/>
    <s v="UNC P/R - Accruals"/>
    <s v="UNC P/R - Accruals"/>
    <s v="211"/>
    <s v="Occupational Health"/>
    <x v="0"/>
    <n v="503.92"/>
    <s v="002"/>
  </r>
  <r>
    <s v="DEC-25"/>
    <x v="0"/>
    <s v="50000"/>
    <x v="6"/>
    <s v="UNC P/R - Accruals"/>
    <s v="UNC P/R - Accruals"/>
    <s v="211"/>
    <s v="Occupational Health"/>
    <x v="0"/>
    <n v="3118.75"/>
    <s v="002"/>
  </r>
  <r>
    <s v="JUL-25"/>
    <x v="0"/>
    <s v="50000"/>
    <x v="6"/>
    <s v="UNC P/R - Accruals"/>
    <s v="UNC P/R - Accruals"/>
    <s v="211"/>
    <s v="Occupational Health"/>
    <x v="0"/>
    <n v="1511.76"/>
    <s v="002"/>
  </r>
  <r>
    <s v="NOV-25"/>
    <x v="0"/>
    <s v="50000"/>
    <x v="6"/>
    <s v="UNC P/R - Accruals"/>
    <s v="UNC P/R - Accruals"/>
    <s v="211"/>
    <s v="Occupational Health"/>
    <x v="0"/>
    <n v="-783.09"/>
    <s v="002"/>
  </r>
  <r>
    <s v="OCT-25"/>
    <x v="0"/>
    <s v="50000"/>
    <x v="6"/>
    <s v="UNC P/R - Accruals"/>
    <s v="UNC P/R - Accruals"/>
    <s v="211"/>
    <s v="Occupational Health"/>
    <x v="0"/>
    <n v="-3213.38"/>
    <s v="002"/>
  </r>
  <r>
    <s v="SEP-25"/>
    <x v="0"/>
    <s v="50000"/>
    <x v="6"/>
    <s v="UNC P/R - Accruals"/>
    <s v="UNC P/R - Accruals"/>
    <s v="211"/>
    <s v="Occupational Health"/>
    <x v="0"/>
    <n v="2580.88"/>
    <s v="002"/>
  </r>
  <r>
    <s v="AUG-25"/>
    <x v="0"/>
    <s v="50000"/>
    <x v="6"/>
    <s v="UNC P/R - Accruals"/>
    <s v="UNC P/R - Accruals"/>
    <s v="210"/>
    <s v="Employee &amp; Labor Relations"/>
    <x v="0"/>
    <n v="-759.89"/>
    <s v="002"/>
  </r>
  <r>
    <s v="AUG-25"/>
    <x v="0"/>
    <s v="50000"/>
    <x v="6"/>
    <m/>
    <s v="UNC P/R - Accruals"/>
    <s v="210"/>
    <s v="Employee &amp; Labor Relations"/>
    <x v="0"/>
    <n v="0"/>
    <s v="002"/>
  </r>
  <r>
    <s v="DEC-25"/>
    <x v="0"/>
    <s v="50000"/>
    <x v="6"/>
    <s v="UNC P/R - Accruals"/>
    <s v="UNC P/R - Accruals"/>
    <s v="210"/>
    <s v="Employee &amp; Labor Relations"/>
    <x v="0"/>
    <n v="6200.67"/>
    <s v="002"/>
  </r>
  <r>
    <s v="DEC-25"/>
    <x v="0"/>
    <s v="50000"/>
    <x v="6"/>
    <m/>
    <s v="UNC P/R - Accruals"/>
    <s v="210"/>
    <s v="Employee &amp; Labor Relations"/>
    <x v="0"/>
    <n v="0"/>
    <s v="002"/>
  </r>
  <r>
    <s v="JUL-25"/>
    <x v="0"/>
    <s v="50000"/>
    <x v="6"/>
    <s v="UNC P/R - Accruals"/>
    <s v="UNC P/R - Accruals"/>
    <s v="210"/>
    <s v="Employee &amp; Labor Relations"/>
    <x v="0"/>
    <n v="6077.97"/>
    <s v="002"/>
  </r>
  <r>
    <s v="JUL-25"/>
    <x v="0"/>
    <s v="50000"/>
    <x v="6"/>
    <m/>
    <s v="UNC P/R - Accruals"/>
    <s v="210"/>
    <s v="Employee &amp; Labor Relations"/>
    <x v="0"/>
    <n v="0"/>
    <s v="002"/>
  </r>
  <r>
    <s v="NOV-25"/>
    <x v="0"/>
    <s v="50000"/>
    <x v="6"/>
    <s v="UNC P/R - Accruals"/>
    <s v="UNC P/R - Accruals"/>
    <s v="210"/>
    <s v="Employee &amp; Labor Relations"/>
    <x v="0"/>
    <n v="-101.25"/>
    <s v="002"/>
  </r>
  <r>
    <s v="NOV-25"/>
    <x v="0"/>
    <s v="50000"/>
    <x v="6"/>
    <m/>
    <s v="UNC P/R - Accruals"/>
    <s v="210"/>
    <s v="Employee &amp; Labor Relations"/>
    <x v="0"/>
    <n v="0"/>
    <s v="002"/>
  </r>
  <r>
    <s v="OCT-25"/>
    <x v="0"/>
    <s v="50000"/>
    <x v="6"/>
    <s v="UNC P/R - Accruals"/>
    <s v="UNC P/R - Accruals"/>
    <s v="210"/>
    <s v="Employee &amp; Labor Relations"/>
    <x v="0"/>
    <n v="-14030.11"/>
    <s v="002"/>
  </r>
  <r>
    <s v="OCT-25"/>
    <x v="0"/>
    <s v="50000"/>
    <x v="6"/>
    <m/>
    <s v="UNC P/R - Accruals"/>
    <s v="210"/>
    <s v="Employee &amp; Labor Relations"/>
    <x v="0"/>
    <n v="0"/>
    <s v="002"/>
  </r>
  <r>
    <s v="SEP-25"/>
    <x v="0"/>
    <s v="50000"/>
    <x v="6"/>
    <s v="UNC P/R - Accruals"/>
    <s v="UNC P/R - Accruals"/>
    <s v="210"/>
    <s v="Employee &amp; Labor Relations"/>
    <x v="0"/>
    <n v="3130.96"/>
    <s v="002"/>
  </r>
  <r>
    <s v="SEP-25"/>
    <x v="0"/>
    <s v="50000"/>
    <x v="6"/>
    <m/>
    <s v="UNC P/R - Accruals"/>
    <s v="210"/>
    <s v="Employee &amp; Labor Relations"/>
    <x v="0"/>
    <n v="0"/>
    <m/>
  </r>
  <r>
    <s v="AUG-25"/>
    <x v="0"/>
    <s v="50000"/>
    <x v="6"/>
    <s v="UNC P/R - Accruals"/>
    <s v="UNC P/R - Accruals"/>
    <s v="209"/>
    <s v="Compensation &amp; Benefits"/>
    <x v="0"/>
    <n v="881.18"/>
    <s v="002"/>
  </r>
  <r>
    <s v="DEC-25"/>
    <x v="0"/>
    <s v="50000"/>
    <x v="6"/>
    <s v="UNC P/R - Accruals"/>
    <s v="UNC P/R - Accruals"/>
    <s v="209"/>
    <s v="Compensation &amp; Benefits"/>
    <x v="0"/>
    <n v="-892.83"/>
    <s v="002"/>
  </r>
  <r>
    <s v="JUL-25"/>
    <x v="0"/>
    <s v="50000"/>
    <x v="6"/>
    <s v="UNC P/R - Accruals"/>
    <s v="UNC P/R - Accruals"/>
    <s v="209"/>
    <s v="Compensation &amp; Benefits"/>
    <x v="0"/>
    <n v="1696.51"/>
    <s v="002"/>
  </r>
  <r>
    <s v="NOV-25"/>
    <x v="0"/>
    <s v="50000"/>
    <x v="6"/>
    <s v="UNC P/R - Accruals"/>
    <s v="UNC P/R - Accruals"/>
    <s v="209"/>
    <s v="Compensation &amp; Benefits"/>
    <x v="0"/>
    <n v="-1715.99"/>
    <s v="002"/>
  </r>
  <r>
    <s v="OCT-25"/>
    <x v="0"/>
    <s v="50000"/>
    <x v="6"/>
    <s v="UNC P/R - Accruals"/>
    <s v="UNC P/R - Accruals"/>
    <s v="209"/>
    <s v="Compensation &amp; Benefits"/>
    <x v="0"/>
    <n v="-1377.46"/>
    <s v="002"/>
  </r>
  <r>
    <s v="SEP-25"/>
    <x v="0"/>
    <s v="50000"/>
    <x v="6"/>
    <s v="UNC P/R - Accruals"/>
    <s v="UNC P/R - Accruals"/>
    <s v="209"/>
    <s v="Compensation &amp; Benefits"/>
    <x v="0"/>
    <n v="-520.32000000000005"/>
    <s v="002"/>
  </r>
  <r>
    <s v="AUG-25"/>
    <x v="0"/>
    <s v="50000"/>
    <x v="6"/>
    <s v="UNC P/R - Accruals"/>
    <s v="UNC P/R - Accruals"/>
    <s v="205"/>
    <s v="Talent Acquisition"/>
    <x v="0"/>
    <n v="-5314.85"/>
    <s v="002"/>
  </r>
  <r>
    <s v="DEC-25"/>
    <x v="0"/>
    <s v="50000"/>
    <x v="6"/>
    <s v="UNC P/R - Accruals"/>
    <s v="UNC P/R - Accruals"/>
    <s v="205"/>
    <s v="Talent Acquisition"/>
    <x v="0"/>
    <n v="2361.3000000000002"/>
    <s v="002"/>
  </r>
  <r>
    <s v="JUL-25"/>
    <x v="0"/>
    <s v="50000"/>
    <x v="6"/>
    <s v="UNC P/R - Accruals"/>
    <s v="UNC P/R - Accruals"/>
    <s v="205"/>
    <s v="Talent Acquisition"/>
    <x v="0"/>
    <n v="6879.25"/>
    <s v="002"/>
  </r>
  <r>
    <s v="NOV-25"/>
    <x v="0"/>
    <s v="50000"/>
    <x v="6"/>
    <s v="UNC P/R - Accruals"/>
    <s v="UNC P/R - Accruals"/>
    <s v="205"/>
    <s v="Talent Acquisition"/>
    <x v="0"/>
    <n v="-2218.08"/>
    <s v="002"/>
  </r>
  <r>
    <s v="OCT-25"/>
    <x v="0"/>
    <s v="50000"/>
    <x v="6"/>
    <s v="UNC P/R - Accruals"/>
    <s v="UNC P/R - Accruals"/>
    <s v="205"/>
    <s v="Talent Acquisition"/>
    <x v="0"/>
    <n v="-3216"/>
    <s v="002"/>
  </r>
  <r>
    <s v="SEP-25"/>
    <x v="0"/>
    <s v="50000"/>
    <x v="6"/>
    <s v="UNC P/R - Accruals"/>
    <s v="UNC P/R - Accruals"/>
    <s v="205"/>
    <s v="Talent Acquisition"/>
    <x v="0"/>
    <n v="-1119.31"/>
    <s v="002"/>
  </r>
  <r>
    <s v="AUG-25"/>
    <x v="0"/>
    <s v="50000"/>
    <x v="6"/>
    <s v="UNC P/R - Accruals"/>
    <s v="UNC P/R - Accruals"/>
    <s v="203"/>
    <s v="Talent Development"/>
    <x v="0"/>
    <n v="6089.46"/>
    <s v="002"/>
  </r>
  <r>
    <s v="DEC-25"/>
    <x v="0"/>
    <s v="50000"/>
    <x v="6"/>
    <s v="UNC P/R - Accruals"/>
    <s v="UNC P/R - Accruals"/>
    <s v="203"/>
    <s v="Talent Development"/>
    <x v="0"/>
    <n v="7729.94"/>
    <s v="002"/>
  </r>
  <r>
    <s v="JUL-25"/>
    <x v="0"/>
    <s v="50000"/>
    <x v="6"/>
    <s v="UNC P/R - Accruals"/>
    <s v="UNC P/R - Accruals"/>
    <s v="203"/>
    <s v="Talent Development"/>
    <x v="0"/>
    <n v="3470.73"/>
    <s v="002"/>
  </r>
  <r>
    <s v="NOV-25"/>
    <x v="0"/>
    <s v="50000"/>
    <x v="6"/>
    <s v="UNC P/R - Accruals"/>
    <s v="UNC P/R - Accruals"/>
    <s v="203"/>
    <s v="Talent Development"/>
    <x v="0"/>
    <n v="-1681.93"/>
    <s v="002"/>
  </r>
  <r>
    <s v="OCT-25"/>
    <x v="0"/>
    <s v="50000"/>
    <x v="6"/>
    <s v="UNC P/R - Accruals"/>
    <s v="UNC P/R - Accruals"/>
    <s v="203"/>
    <s v="Talent Development"/>
    <x v="0"/>
    <n v="-11961.14"/>
    <s v="002"/>
  </r>
  <r>
    <s v="SEP-25"/>
    <x v="0"/>
    <s v="50000"/>
    <x v="6"/>
    <s v="UNC P/R - Accruals"/>
    <s v="UNC P/R - Accruals"/>
    <s v="203"/>
    <s v="Talent Development"/>
    <x v="0"/>
    <n v="-3542.2"/>
    <s v="002"/>
  </r>
  <r>
    <s v="AUG-25"/>
    <x v="0"/>
    <s v="50000"/>
    <x v="6"/>
    <s v="UNC P/R - Accruals"/>
    <s v="UNC P/R - Accruals"/>
    <s v="201"/>
    <s v="HR Operations"/>
    <x v="0"/>
    <n v="-3813.6"/>
    <s v="002"/>
  </r>
  <r>
    <s v="DEC-25"/>
    <x v="0"/>
    <s v="50000"/>
    <x v="6"/>
    <s v="UNC P/R - Accruals"/>
    <s v="UNC P/R - Accruals"/>
    <s v="201"/>
    <s v="HR Operations"/>
    <x v="0"/>
    <n v="4400.32"/>
    <s v="002"/>
  </r>
  <r>
    <s v="JUL-25"/>
    <x v="0"/>
    <s v="50000"/>
    <x v="6"/>
    <s v="UNC P/R - Accruals"/>
    <s v="UNC P/R - Accruals"/>
    <s v="201"/>
    <s v="HR Operations"/>
    <x v="0"/>
    <n v="4154.92"/>
    <s v="002"/>
  </r>
  <r>
    <s v="NOV-25"/>
    <x v="0"/>
    <s v="50000"/>
    <x v="6"/>
    <s v="UNC P/R - Accruals"/>
    <s v="UNC P/R - Accruals"/>
    <s v="201"/>
    <s v="HR Operations"/>
    <x v="0"/>
    <n v="-1689.11"/>
    <s v="002"/>
  </r>
  <r>
    <s v="OCT-25"/>
    <x v="0"/>
    <s v="50000"/>
    <x v="6"/>
    <s v="UNC P/R - Accruals"/>
    <s v="UNC P/R - Accruals"/>
    <s v="201"/>
    <s v="HR Operations"/>
    <x v="0"/>
    <n v="-6297.84"/>
    <s v="002"/>
  </r>
  <r>
    <s v="SEP-25"/>
    <x v="0"/>
    <s v="50000"/>
    <x v="6"/>
    <s v="UNC P/R - Accruals"/>
    <s v="UNC P/R - Accruals"/>
    <s v="201"/>
    <s v="HR Operations"/>
    <x v="0"/>
    <n v="-3695.83"/>
    <s v="002"/>
  </r>
  <r>
    <s v="AUG-25"/>
    <x v="0"/>
    <s v="50000"/>
    <x v="6"/>
    <s v="UNC P/R - Accruals"/>
    <s v="UNC P/R - Accruals"/>
    <s v="195"/>
    <s v="Safety"/>
    <x v="0"/>
    <n v="5334.15"/>
    <s v="002"/>
  </r>
  <r>
    <s v="DEC-25"/>
    <x v="0"/>
    <s v="50000"/>
    <x v="6"/>
    <s v="UNC P/R - Accruals"/>
    <s v="UNC P/R - Accruals"/>
    <s v="195"/>
    <s v="Safety"/>
    <x v="0"/>
    <n v="9675.27"/>
    <s v="002"/>
  </r>
  <r>
    <s v="JUL-25"/>
    <x v="0"/>
    <s v="50000"/>
    <x v="6"/>
    <s v="UNC P/R - Accruals"/>
    <s v="UNC P/R - Accruals"/>
    <s v="195"/>
    <s v="Safety"/>
    <x v="0"/>
    <n v="2398.17"/>
    <s v="002"/>
  </r>
  <r>
    <s v="NOV-25"/>
    <x v="0"/>
    <s v="50000"/>
    <x v="6"/>
    <s v="UNC P/R - Accruals"/>
    <s v="UNC P/R - Accruals"/>
    <s v="195"/>
    <s v="Safety"/>
    <x v="0"/>
    <n v="-1856.3"/>
    <s v="002"/>
  </r>
  <r>
    <s v="OCT-25"/>
    <x v="0"/>
    <s v="50000"/>
    <x v="6"/>
    <s v="UNC P/R - Accruals"/>
    <s v="UNC P/R - Accruals"/>
    <s v="195"/>
    <s v="Safety"/>
    <x v="0"/>
    <n v="-7813.73"/>
    <s v="002"/>
  </r>
  <r>
    <s v="SEP-25"/>
    <x v="0"/>
    <s v="50000"/>
    <x v="6"/>
    <s v="UNC P/R - Accruals"/>
    <s v="UNC P/R - Accruals"/>
    <s v="195"/>
    <s v="Safety"/>
    <x v="0"/>
    <n v="-1532.56"/>
    <s v="002"/>
  </r>
  <r>
    <s v="AUG-25"/>
    <x v="0"/>
    <s v="50000"/>
    <x v="6"/>
    <s v="UNC P/R - Accruals"/>
    <s v="UNC P/R - Accruals"/>
    <s v="193"/>
    <s v="Energy Delivery Environmental"/>
    <x v="0"/>
    <n v="1504.25"/>
    <s v="002"/>
  </r>
  <r>
    <s v="DEC-25"/>
    <x v="0"/>
    <s v="50000"/>
    <x v="6"/>
    <s v="UNC P/R - Accruals"/>
    <s v="UNC P/R - Accruals"/>
    <s v="193"/>
    <s v="Energy Delivery Environmental"/>
    <x v="0"/>
    <n v="2109.09"/>
    <s v="002"/>
  </r>
  <r>
    <s v="JUL-25"/>
    <x v="0"/>
    <s v="50000"/>
    <x v="6"/>
    <s v="UNC P/R - Accruals"/>
    <s v="UNC P/R - Accruals"/>
    <s v="193"/>
    <s v="Energy Delivery Environmental"/>
    <x v="0"/>
    <n v="1789.85"/>
    <s v="002"/>
  </r>
  <r>
    <s v="NOV-25"/>
    <x v="0"/>
    <s v="50000"/>
    <x v="6"/>
    <s v="UNC P/R - Accruals"/>
    <s v="UNC P/R - Accruals"/>
    <s v="193"/>
    <s v="Energy Delivery Environmental"/>
    <x v="0"/>
    <n v="-603.59"/>
    <s v="002"/>
  </r>
  <r>
    <s v="OCT-25"/>
    <x v="0"/>
    <s v="50000"/>
    <x v="6"/>
    <s v="UNC P/R - Accruals"/>
    <s v="UNC P/R - Accruals"/>
    <s v="193"/>
    <s v="Energy Delivery Environmental"/>
    <x v="0"/>
    <n v="-525.52"/>
    <s v="002"/>
  </r>
  <r>
    <s v="SEP-25"/>
    <x v="0"/>
    <s v="50000"/>
    <x v="6"/>
    <s v="UNC P/R - Accruals"/>
    <s v="UNC P/R - Accruals"/>
    <s v="193"/>
    <s v="Energy Delivery Environmental"/>
    <x v="0"/>
    <n v="-2577.81"/>
    <s v="002"/>
  </r>
  <r>
    <s v="AUG-25"/>
    <x v="0"/>
    <s v="50000"/>
    <x v="6"/>
    <s v="UNC P/R - Accruals"/>
    <s v="UNC P/R - Accruals"/>
    <s v="192"/>
    <s v="UES Support"/>
    <x v="0"/>
    <n v="744.18"/>
    <s v="002"/>
  </r>
  <r>
    <s v="AUG-25"/>
    <x v="0"/>
    <s v="50000"/>
    <x v="6"/>
    <m/>
    <s v="UNC P/R - Accruals"/>
    <s v="192"/>
    <s v="UES Support"/>
    <x v="0"/>
    <n v="0"/>
    <s v="002"/>
  </r>
  <r>
    <s v="DEC-25"/>
    <x v="0"/>
    <s v="50000"/>
    <x v="6"/>
    <s v="UNC P/R - Accruals"/>
    <s v="UNC P/R - Accruals"/>
    <s v="192"/>
    <s v="UES Support"/>
    <x v="0"/>
    <n v="1562.78"/>
    <s v="002"/>
  </r>
  <r>
    <s v="DEC-25"/>
    <x v="0"/>
    <s v="50000"/>
    <x v="6"/>
    <m/>
    <s v="UNC P/R - Accruals"/>
    <s v="192"/>
    <s v="UES Support"/>
    <x v="0"/>
    <n v="0"/>
    <s v="002"/>
  </r>
  <r>
    <s v="JUL-25"/>
    <x v="0"/>
    <s v="50000"/>
    <x v="6"/>
    <s v="UNC P/R - Accruals"/>
    <s v="UNC P/R - Accruals"/>
    <s v="192"/>
    <s v="UES Support"/>
    <x v="0"/>
    <n v="4018.58"/>
    <s v="002"/>
  </r>
  <r>
    <s v="JUL-25"/>
    <x v="0"/>
    <s v="50000"/>
    <x v="6"/>
    <m/>
    <s v="UNC P/R - Accruals"/>
    <s v="192"/>
    <s v="UES Support"/>
    <x v="0"/>
    <n v="0"/>
    <s v="002"/>
  </r>
  <r>
    <s v="NOV-25"/>
    <x v="0"/>
    <s v="50000"/>
    <x v="6"/>
    <s v="UNC P/R - Accruals"/>
    <s v="UNC P/R - Accruals"/>
    <s v="192"/>
    <s v="UES Support"/>
    <x v="0"/>
    <n v="-1674.41"/>
    <s v="002"/>
  </r>
  <r>
    <s v="NOV-25"/>
    <x v="0"/>
    <s v="50000"/>
    <x v="6"/>
    <m/>
    <s v="UNC P/R - Accruals"/>
    <s v="192"/>
    <s v="UES Support"/>
    <x v="0"/>
    <n v="0"/>
    <s v="002"/>
  </r>
  <r>
    <s v="OCT-25"/>
    <x v="0"/>
    <s v="50000"/>
    <x v="6"/>
    <s v="UNC P/R - Accruals"/>
    <s v="UNC P/R - Accruals"/>
    <s v="192"/>
    <s v="UES Support"/>
    <x v="0"/>
    <n v="-1823.24"/>
    <s v="002"/>
  </r>
  <r>
    <s v="OCT-25"/>
    <x v="0"/>
    <s v="50000"/>
    <x v="6"/>
    <m/>
    <s v="UNC P/R - Accruals"/>
    <s v="192"/>
    <s v="UES Support"/>
    <x v="0"/>
    <n v="0"/>
    <s v="002"/>
  </r>
  <r>
    <s v="SEP-25"/>
    <x v="0"/>
    <s v="50000"/>
    <x v="6"/>
    <s v="UNC P/R - Accruals"/>
    <s v="UNC P/R - Accruals"/>
    <s v="192"/>
    <s v="UES Support"/>
    <x v="0"/>
    <n v="-2083.71"/>
    <s v="002"/>
  </r>
  <r>
    <s v="SEP-25"/>
    <x v="0"/>
    <s v="50000"/>
    <x v="6"/>
    <m/>
    <s v="UNC P/R - Accruals"/>
    <s v="192"/>
    <s v="UES Support"/>
    <x v="0"/>
    <n v="0"/>
    <s v="002"/>
  </r>
  <r>
    <s v="AUG-25"/>
    <x v="0"/>
    <s v="50000"/>
    <x v="6"/>
    <s v="UNC P/R - Accruals"/>
    <s v="UNC P/R - Accruals"/>
    <s v="162"/>
    <s v="Corporate Security"/>
    <x v="0"/>
    <n v="3040.11"/>
    <s v="002"/>
  </r>
  <r>
    <s v="DEC-25"/>
    <x v="0"/>
    <s v="50000"/>
    <x v="6"/>
    <s v="UNC P/R - Accruals"/>
    <s v="UNC P/R - Accruals"/>
    <s v="162"/>
    <s v="Corporate Security"/>
    <x v="0"/>
    <n v="9241.2099999999991"/>
    <s v="002"/>
  </r>
  <r>
    <s v="JUL-25"/>
    <x v="0"/>
    <s v="50000"/>
    <x v="6"/>
    <s v="UNC P/R - Accruals"/>
    <s v="UNC P/R - Accruals"/>
    <s v="162"/>
    <s v="Corporate Security"/>
    <x v="0"/>
    <n v="8261.44"/>
    <s v="002"/>
  </r>
  <r>
    <s v="NOV-25"/>
    <x v="0"/>
    <s v="50000"/>
    <x v="6"/>
    <s v="UNC P/R - Accruals"/>
    <s v="UNC P/R - Accruals"/>
    <s v="162"/>
    <s v="Corporate Security"/>
    <x v="0"/>
    <n v="-3071.69"/>
    <s v="002"/>
  </r>
  <r>
    <s v="OCT-25"/>
    <x v="0"/>
    <s v="50000"/>
    <x v="6"/>
    <s v="UNC P/R - Accruals"/>
    <s v="UNC P/R - Accruals"/>
    <s v="162"/>
    <s v="Corporate Security"/>
    <x v="0"/>
    <n v="-11236.25"/>
    <s v="002"/>
  </r>
  <r>
    <s v="SEP-25"/>
    <x v="0"/>
    <s v="50000"/>
    <x v="6"/>
    <s v="UNC P/R - Accruals"/>
    <s v="UNC P/R - Accruals"/>
    <s v="162"/>
    <s v="Corporate Security"/>
    <x v="0"/>
    <n v="899.61"/>
    <s v="002"/>
  </r>
  <r>
    <s v="AUG-25"/>
    <x v="0"/>
    <s v="50000"/>
    <x v="6"/>
    <s v="UNC P/R - Accruals"/>
    <s v="UNC P/R - Accruals"/>
    <s v="160"/>
    <s v="Legal"/>
    <x v="0"/>
    <n v="8643.98"/>
    <s v="002"/>
  </r>
  <r>
    <s v="DEC-25"/>
    <x v="0"/>
    <s v="50000"/>
    <x v="6"/>
    <s v="UNC P/R - Accruals"/>
    <s v="UNC P/R - Accruals"/>
    <s v="160"/>
    <s v="Legal"/>
    <x v="0"/>
    <n v="19340.080000000002"/>
    <s v="002"/>
  </r>
  <r>
    <s v="JUL-25"/>
    <x v="0"/>
    <s v="50000"/>
    <x v="6"/>
    <s v="UNC P/R - Accruals"/>
    <s v="UNC P/R - Accruals"/>
    <s v="160"/>
    <s v="Legal"/>
    <x v="0"/>
    <n v="17361.07"/>
    <s v="002"/>
  </r>
  <r>
    <s v="NOV-25"/>
    <x v="0"/>
    <s v="50000"/>
    <x v="6"/>
    <s v="UNC P/R - Accruals"/>
    <s v="UNC P/R - Accruals"/>
    <s v="160"/>
    <s v="Legal"/>
    <x v="0"/>
    <n v="-2682.88"/>
    <s v="002"/>
  </r>
  <r>
    <s v="OCT-25"/>
    <x v="0"/>
    <s v="50000"/>
    <x v="6"/>
    <s v="UNC P/R - Accruals"/>
    <s v="UNC P/R - Accruals"/>
    <s v="160"/>
    <s v="Legal"/>
    <x v="0"/>
    <n v="-34895.39"/>
    <s v="002"/>
  </r>
  <r>
    <s v="SEP-25"/>
    <x v="0"/>
    <s v="50000"/>
    <x v="6"/>
    <s v="UNC P/R - Accruals"/>
    <s v="UNC P/R - Accruals"/>
    <s v="160"/>
    <s v="Legal"/>
    <x v="0"/>
    <n v="10071.39"/>
    <s v="002"/>
  </r>
  <r>
    <s v="AUG-25"/>
    <x v="0"/>
    <s v="50000"/>
    <x v="6"/>
    <s v="UNC P/R - Accruals"/>
    <s v="UNC P/R - Accruals"/>
    <s v="140"/>
    <s v="Regulatory Counsel"/>
    <x v="0"/>
    <n v="-8359.7099999999991"/>
    <s v="002"/>
  </r>
  <r>
    <s v="DEC-25"/>
    <x v="0"/>
    <s v="50000"/>
    <x v="6"/>
    <s v="UNC P/R - Accruals"/>
    <s v="UNC P/R - Accruals"/>
    <s v="140"/>
    <s v="Regulatory Counsel"/>
    <x v="0"/>
    <n v="4315.72"/>
    <s v="002"/>
  </r>
  <r>
    <s v="JUL-25"/>
    <x v="0"/>
    <s v="50000"/>
    <x v="6"/>
    <s v="UNC P/R - Accruals"/>
    <s v="UNC P/R - Accruals"/>
    <s v="140"/>
    <s v="Regulatory Counsel"/>
    <x v="0"/>
    <n v="8220.19"/>
    <s v="002"/>
  </r>
  <r>
    <s v="NOV-25"/>
    <x v="0"/>
    <s v="50000"/>
    <x v="6"/>
    <s v="UNC P/R - Accruals"/>
    <s v="UNC P/R - Accruals"/>
    <s v="140"/>
    <s v="Regulatory Counsel"/>
    <x v="0"/>
    <n v="1989.65"/>
    <s v="002"/>
  </r>
  <r>
    <s v="OCT-25"/>
    <x v="0"/>
    <s v="50000"/>
    <x v="6"/>
    <s v="UNC P/R - Accruals"/>
    <s v="UNC P/R - Accruals"/>
    <s v="140"/>
    <s v="Regulatory Counsel"/>
    <x v="0"/>
    <n v="-13495.18"/>
    <s v="002"/>
  </r>
  <r>
    <s v="SEP-25"/>
    <x v="0"/>
    <s v="50000"/>
    <x v="6"/>
    <s v="UNC P/R - Accruals"/>
    <s v="UNC P/R - Accruals"/>
    <s v="140"/>
    <s v="Regulatory Counsel"/>
    <x v="0"/>
    <n v="9299.3700000000008"/>
    <s v="002"/>
  </r>
  <r>
    <s v="NOV-25"/>
    <x v="0"/>
    <s v="50000"/>
    <x v="7"/>
    <s v="Intern P/R - Regular"/>
    <s v="Intern P/R - Regular"/>
    <s v="970"/>
    <s v="Project Management"/>
    <x v="0"/>
    <n v="252"/>
    <s v="002"/>
  </r>
  <r>
    <s v="OCT-25"/>
    <x v="0"/>
    <s v="50000"/>
    <x v="7"/>
    <s v="Intern P/R - Regular"/>
    <s v="Intern P/R - Regular"/>
    <s v="947"/>
    <s v="Resource Management"/>
    <x v="0"/>
    <n v="228"/>
    <s v="002"/>
  </r>
  <r>
    <s v="AUG-25"/>
    <x v="0"/>
    <s v="50000"/>
    <x v="7"/>
    <s v="Intern P/R - Regular"/>
    <s v="Intern P/R - Regular"/>
    <s v="936"/>
    <s v="Operations Excellence"/>
    <x v="0"/>
    <n v="1716"/>
    <s v="002"/>
  </r>
  <r>
    <s v="DEC-25"/>
    <x v="0"/>
    <s v="50000"/>
    <x v="7"/>
    <s v="Intern P/R - Regular"/>
    <s v="Intern P/R - Regular"/>
    <s v="936"/>
    <s v="Operations Excellence"/>
    <x v="0"/>
    <n v="1496"/>
    <s v="002"/>
  </r>
  <r>
    <s v="JUL-25"/>
    <x v="0"/>
    <s v="50000"/>
    <x v="7"/>
    <s v="Intern P/R - Regular"/>
    <s v="Intern P/R - Regular"/>
    <s v="936"/>
    <s v="Operations Excellence"/>
    <x v="0"/>
    <n v="2288"/>
    <s v="002"/>
  </r>
  <r>
    <s v="NOV-25"/>
    <x v="0"/>
    <s v="50000"/>
    <x v="7"/>
    <s v="Intern P/R - Regular"/>
    <s v="Intern P/R - Regular"/>
    <s v="936"/>
    <s v="Operations Excellence"/>
    <x v="0"/>
    <n v="1331"/>
    <s v="002"/>
  </r>
  <r>
    <s v="OCT-25"/>
    <x v="0"/>
    <s v="50000"/>
    <x v="7"/>
    <s v="Intern P/R - Regular"/>
    <s v="Intern P/R - Regular"/>
    <s v="936"/>
    <s v="Operations Excellence"/>
    <x v="0"/>
    <n v="2112"/>
    <s v="002"/>
  </r>
  <r>
    <s v="SEP-25"/>
    <x v="0"/>
    <s v="50000"/>
    <x v="7"/>
    <s v="Intern P/R - Regular"/>
    <s v="Intern P/R - Regular"/>
    <s v="936"/>
    <s v="Operations Excellence"/>
    <x v="0"/>
    <n v="1936"/>
    <s v="002"/>
  </r>
  <r>
    <s v="OCT-25"/>
    <x v="0"/>
    <s v="50000"/>
    <x v="7"/>
    <s v="Intern P/R - Regular"/>
    <s v="Intern P/R - Regular"/>
    <s v="932"/>
    <s v="Asset Management"/>
    <x v="0"/>
    <n v="136.5"/>
    <s v="002"/>
  </r>
  <r>
    <s v="OCT-25"/>
    <x v="0"/>
    <s v="50000"/>
    <x v="7"/>
    <m/>
    <s v="Intern P/R - Regular"/>
    <s v="932"/>
    <s v="Asset Management"/>
    <x v="0"/>
    <n v="-31.38"/>
    <s v="002"/>
  </r>
  <r>
    <s v="SEP-25"/>
    <x v="0"/>
    <s v="50000"/>
    <x v="7"/>
    <s v="Intern P/R - Regular"/>
    <s v="Intern P/R - Regular"/>
    <s v="932"/>
    <s v="Asset Management"/>
    <x v="0"/>
    <n v="63"/>
    <s v="002"/>
  </r>
  <r>
    <s v="AUG-25"/>
    <x v="0"/>
    <s v="50000"/>
    <x v="7"/>
    <s v="Intern P/R - Regular"/>
    <s v="Intern P/R - Regular"/>
    <s v="805"/>
    <s v="Corp Environmental Services"/>
    <x v="0"/>
    <n v="1415"/>
    <s v="002"/>
  </r>
  <r>
    <s v="DEC-25"/>
    <x v="0"/>
    <s v="50000"/>
    <x v="7"/>
    <s v="Intern P/R - Regular"/>
    <s v="Intern P/R - Regular"/>
    <s v="805"/>
    <s v="Corp Environmental Services"/>
    <x v="0"/>
    <n v="250"/>
    <s v="002"/>
  </r>
  <r>
    <s v="JUL-25"/>
    <x v="0"/>
    <s v="50000"/>
    <x v="7"/>
    <s v="Intern P/R - Regular"/>
    <s v="Intern P/R - Regular"/>
    <s v="805"/>
    <s v="Corp Environmental Services"/>
    <x v="0"/>
    <n v="1925"/>
    <s v="002"/>
  </r>
  <r>
    <s v="NOV-25"/>
    <x v="0"/>
    <s v="50000"/>
    <x v="7"/>
    <s v="Intern P/R - Regular"/>
    <s v="Intern P/R - Regular"/>
    <s v="805"/>
    <s v="Corp Environmental Services"/>
    <x v="0"/>
    <n v="698.75"/>
    <s v="002"/>
  </r>
  <r>
    <s v="OCT-25"/>
    <x v="0"/>
    <s v="50000"/>
    <x v="7"/>
    <s v="Intern P/R - Regular"/>
    <s v="Intern P/R - Regular"/>
    <s v="805"/>
    <s v="Corp Environmental Services"/>
    <x v="0"/>
    <n v="1238.5"/>
    <s v="002"/>
  </r>
  <r>
    <s v="SEP-25"/>
    <x v="0"/>
    <s v="50000"/>
    <x v="7"/>
    <s v="Intern P/R - Regular"/>
    <s v="Intern P/R - Regular"/>
    <s v="805"/>
    <s v="Corp Environmental Services"/>
    <x v="0"/>
    <n v="575"/>
    <s v="002"/>
  </r>
  <r>
    <s v="OCT-25"/>
    <x v="0"/>
    <s v="50000"/>
    <x v="7"/>
    <s v="Intern P/R - Regular"/>
    <s v="Intern P/R - Regular"/>
    <s v="726"/>
    <s v="Metering"/>
    <x v="0"/>
    <n v="100"/>
    <s v="002"/>
  </r>
  <r>
    <s v="OCT-25"/>
    <x v="0"/>
    <s v="50000"/>
    <x v="7"/>
    <s v="Intern P/R - Regular"/>
    <s v="Intern P/R - Regular"/>
    <s v="725"/>
    <s v="Subst Dsgn/Proj Eng"/>
    <x v="0"/>
    <n v="75"/>
    <s v="002"/>
  </r>
  <r>
    <s v="AUG-25"/>
    <x v="0"/>
    <s v="50000"/>
    <x v="7"/>
    <s v="Intern P/R - Regular"/>
    <s v="Intern P/R - Regular"/>
    <s v="465"/>
    <s v="Energy Programs - Renewables"/>
    <x v="0"/>
    <n v="5575"/>
    <s v="002"/>
  </r>
  <r>
    <s v="DEC-25"/>
    <x v="0"/>
    <s v="50000"/>
    <x v="7"/>
    <s v="Intern P/R - Regular"/>
    <s v="Intern P/R - Regular"/>
    <s v="465"/>
    <s v="Energy Programs - Renewables"/>
    <x v="0"/>
    <n v="3630"/>
    <s v="002"/>
  </r>
  <r>
    <s v="JUL-25"/>
    <x v="0"/>
    <s v="50000"/>
    <x v="7"/>
    <s v="Intern P/R - Regular"/>
    <s v="Intern P/R - Regular"/>
    <s v="465"/>
    <s v="Energy Programs - Renewables"/>
    <x v="0"/>
    <n v="5433"/>
    <s v="002"/>
  </r>
  <r>
    <s v="NOV-25"/>
    <x v="0"/>
    <s v="50000"/>
    <x v="7"/>
    <s v="Intern P/R - Regular"/>
    <s v="Intern P/R - Regular"/>
    <s v="465"/>
    <s v="Energy Programs - Renewables"/>
    <x v="0"/>
    <n v="3465"/>
    <s v="002"/>
  </r>
  <r>
    <s v="OCT-25"/>
    <x v="0"/>
    <s v="50000"/>
    <x v="7"/>
    <s v="Intern P/R - Regular"/>
    <s v="Intern P/R - Regular"/>
    <s v="465"/>
    <s v="Energy Programs - Renewables"/>
    <x v="0"/>
    <n v="3723.5"/>
    <s v="002"/>
  </r>
  <r>
    <s v="SEP-25"/>
    <x v="0"/>
    <s v="50000"/>
    <x v="7"/>
    <s v="Intern P/R - Regular"/>
    <s v="Intern P/R - Regular"/>
    <s v="465"/>
    <s v="Energy Programs - Renewables"/>
    <x v="0"/>
    <n v="1796"/>
    <s v="002"/>
  </r>
  <r>
    <s v="AUG-25"/>
    <x v="0"/>
    <s v="50000"/>
    <x v="7"/>
    <s v="Intern P/R - Regular"/>
    <s v="Intern P/R - Regular"/>
    <s v="385"/>
    <s v="Energy Programs"/>
    <x v="0"/>
    <n v="6809"/>
    <s v="002"/>
  </r>
  <r>
    <s v="DEC-25"/>
    <x v="0"/>
    <s v="50000"/>
    <x v="7"/>
    <s v="Intern P/R - Regular"/>
    <s v="Intern P/R - Regular"/>
    <s v="385"/>
    <s v="Energy Programs"/>
    <x v="0"/>
    <n v="4400"/>
    <s v="002"/>
  </r>
  <r>
    <s v="JUL-25"/>
    <x v="0"/>
    <s v="50000"/>
    <x v="7"/>
    <s v="Intern P/R - Regular"/>
    <s v="Intern P/R - Regular"/>
    <s v="385"/>
    <s v="Energy Programs"/>
    <x v="0"/>
    <n v="5680.5"/>
    <s v="002"/>
  </r>
  <r>
    <s v="NOV-25"/>
    <x v="0"/>
    <s v="50000"/>
    <x v="7"/>
    <s v="Intern P/R - Regular"/>
    <s v="Intern P/R - Regular"/>
    <s v="385"/>
    <s v="Energy Programs"/>
    <x v="0"/>
    <n v="5034.5"/>
    <s v="002"/>
  </r>
  <r>
    <s v="OCT-25"/>
    <x v="0"/>
    <s v="50000"/>
    <x v="7"/>
    <s v="Intern P/R - Regular"/>
    <s v="Intern P/R - Regular"/>
    <s v="385"/>
    <s v="Energy Programs"/>
    <x v="0"/>
    <n v="8838"/>
    <s v="002"/>
  </r>
  <r>
    <s v="SEP-25"/>
    <x v="0"/>
    <s v="50000"/>
    <x v="7"/>
    <s v="Intern P/R - Regular"/>
    <s v="Intern P/R - Regular"/>
    <s v="385"/>
    <s v="Energy Programs"/>
    <x v="0"/>
    <n v="5517"/>
    <s v="002"/>
  </r>
  <r>
    <s v="AUG-25"/>
    <x v="0"/>
    <s v="50000"/>
    <x v="7"/>
    <s v="Intern P/R - Regular"/>
    <s v="Intern P/R - Regular"/>
    <s v="381"/>
    <s v="Rates"/>
    <x v="0"/>
    <n v="820"/>
    <s v="002"/>
  </r>
  <r>
    <s v="DEC-25"/>
    <x v="0"/>
    <s v="50000"/>
    <x v="7"/>
    <s v="Intern P/R - Regular"/>
    <s v="Intern P/R - Regular"/>
    <s v="381"/>
    <s v="Rates"/>
    <x v="0"/>
    <n v="880"/>
    <s v="002"/>
  </r>
  <r>
    <s v="JUL-25"/>
    <x v="0"/>
    <s v="50000"/>
    <x v="7"/>
    <s v="Intern P/R - Regular"/>
    <s v="Intern P/R - Regular"/>
    <s v="381"/>
    <s v="Rates"/>
    <x v="0"/>
    <n v="441"/>
    <s v="002"/>
  </r>
  <r>
    <s v="NOV-25"/>
    <x v="0"/>
    <s v="50000"/>
    <x v="7"/>
    <s v="Intern P/R - Regular"/>
    <s v="Intern P/R - Regular"/>
    <s v="381"/>
    <s v="Rates"/>
    <x v="0"/>
    <n v="638"/>
    <s v="002"/>
  </r>
  <r>
    <s v="OCT-25"/>
    <x v="0"/>
    <s v="50000"/>
    <x v="7"/>
    <s v="Intern P/R - Regular"/>
    <s v="Intern P/R - Regular"/>
    <s v="381"/>
    <s v="Rates"/>
    <x v="0"/>
    <n v="1188"/>
    <s v="002"/>
  </r>
  <r>
    <s v="SEP-25"/>
    <x v="0"/>
    <s v="50000"/>
    <x v="7"/>
    <s v="Intern P/R - Regular"/>
    <s v="Intern P/R - Regular"/>
    <s v="381"/>
    <s v="Rates"/>
    <x v="0"/>
    <n v="814"/>
    <s v="002"/>
  </r>
  <r>
    <s v="AUG-25"/>
    <x v="0"/>
    <s v="50000"/>
    <x v="7"/>
    <s v="Intern P/R - Regular"/>
    <s v="Intern P/R - Regular"/>
    <s v="355"/>
    <s v="IS Data Architecture"/>
    <x v="0"/>
    <n v="2410"/>
    <s v="002"/>
  </r>
  <r>
    <s v="AUG-25"/>
    <x v="0"/>
    <s v="50000"/>
    <x v="7"/>
    <m/>
    <s v="Intern P/R - Regular"/>
    <s v="355"/>
    <s v="IS Data Architecture"/>
    <x v="0"/>
    <n v="-657.69"/>
    <s v="002"/>
  </r>
  <r>
    <s v="DEC-25"/>
    <x v="0"/>
    <s v="50000"/>
    <x v="7"/>
    <s v="Intern P/R - Regular"/>
    <s v="Intern P/R - Regular"/>
    <s v="355"/>
    <s v="IS Data Architecture"/>
    <x v="0"/>
    <n v="2076.5"/>
    <s v="002"/>
  </r>
  <r>
    <s v="DEC-25"/>
    <x v="0"/>
    <s v="50000"/>
    <x v="7"/>
    <m/>
    <s v="Intern P/R - Regular"/>
    <s v="355"/>
    <s v="IS Data Architecture"/>
    <x v="0"/>
    <n v="-533.66999999999996"/>
    <s v="002"/>
  </r>
  <r>
    <s v="JUL-25"/>
    <x v="0"/>
    <s v="50000"/>
    <x v="7"/>
    <s v="Intern P/R - Regular"/>
    <s v="Intern P/R - Regular"/>
    <s v="355"/>
    <s v="IS Data Architecture"/>
    <x v="0"/>
    <n v="2992.5"/>
    <s v="002"/>
  </r>
  <r>
    <s v="JUL-25"/>
    <x v="0"/>
    <s v="50000"/>
    <x v="7"/>
    <m/>
    <s v="Intern P/R - Regular"/>
    <s v="355"/>
    <s v="IS Data Architecture"/>
    <x v="0"/>
    <n v="-816.66"/>
    <s v="002"/>
  </r>
  <r>
    <s v="NOV-25"/>
    <x v="0"/>
    <s v="50000"/>
    <x v="7"/>
    <s v="Intern P/R - Regular"/>
    <s v="Intern P/R - Regular"/>
    <s v="355"/>
    <s v="IS Data Architecture"/>
    <x v="0"/>
    <n v="3203"/>
    <s v="002"/>
  </r>
  <r>
    <s v="NOV-25"/>
    <x v="0"/>
    <s v="50000"/>
    <x v="7"/>
    <m/>
    <s v="Intern P/R - Regular"/>
    <s v="355"/>
    <s v="IS Data Architecture"/>
    <x v="0"/>
    <n v="-678.96"/>
    <s v="002"/>
  </r>
  <r>
    <s v="OCT-25"/>
    <x v="0"/>
    <s v="50000"/>
    <x v="7"/>
    <s v="Intern P/R - Regular"/>
    <s v="Intern P/R - Regular"/>
    <s v="355"/>
    <s v="IS Data Architecture"/>
    <x v="0"/>
    <n v="6212.5"/>
    <s v="002"/>
  </r>
  <r>
    <s v="OCT-25"/>
    <x v="0"/>
    <s v="50000"/>
    <x v="7"/>
    <m/>
    <s v="Intern P/R - Regular"/>
    <s v="355"/>
    <s v="IS Data Architecture"/>
    <x v="0"/>
    <n v="-1452.25"/>
    <s v="002"/>
  </r>
  <r>
    <s v="SEP-25"/>
    <x v="0"/>
    <s v="50000"/>
    <x v="7"/>
    <s v="Intern P/R - Regular"/>
    <s v="Intern P/R - Regular"/>
    <s v="355"/>
    <s v="IS Data Architecture"/>
    <x v="0"/>
    <n v="2035"/>
    <s v="002"/>
  </r>
  <r>
    <s v="SEP-25"/>
    <x v="0"/>
    <s v="50000"/>
    <x v="7"/>
    <m/>
    <s v="Intern P/R - Regular"/>
    <s v="355"/>
    <s v="IS Data Architecture"/>
    <x v="0"/>
    <n v="-402.26"/>
    <s v="002"/>
  </r>
  <r>
    <s v="AUG-25"/>
    <x v="0"/>
    <s v="50000"/>
    <x v="7"/>
    <s v="Intern P/R - Regular"/>
    <s v="Intern P/R - Regular"/>
    <s v="353"/>
    <s v="IT Infrastructure"/>
    <x v="0"/>
    <n v="2535"/>
    <s v="002"/>
  </r>
  <r>
    <s v="AUG-25"/>
    <x v="0"/>
    <s v="50000"/>
    <x v="7"/>
    <m/>
    <s v="Intern P/R - Regular"/>
    <s v="353"/>
    <s v="IT Infrastructure"/>
    <x v="0"/>
    <n v="-691.8"/>
    <s v="002"/>
  </r>
  <r>
    <s v="DEC-25"/>
    <x v="0"/>
    <s v="50000"/>
    <x v="7"/>
    <s v="Intern P/R - Regular"/>
    <s v="Intern P/R - Regular"/>
    <s v="353"/>
    <s v="IT Infrastructure"/>
    <x v="0"/>
    <n v="1753.5"/>
    <s v="002"/>
  </r>
  <r>
    <s v="DEC-25"/>
    <x v="0"/>
    <s v="50000"/>
    <x v="7"/>
    <m/>
    <s v="Intern P/R - Regular"/>
    <s v="353"/>
    <s v="IT Infrastructure"/>
    <x v="0"/>
    <n v="-478.51"/>
    <s v="002"/>
  </r>
  <r>
    <s v="JUL-25"/>
    <x v="0"/>
    <s v="50000"/>
    <x v="7"/>
    <s v="Intern P/R - Regular"/>
    <s v="Intern P/R - Regular"/>
    <s v="353"/>
    <s v="IT Infrastructure"/>
    <x v="0"/>
    <n v="2251.5"/>
    <s v="002"/>
  </r>
  <r>
    <s v="JUL-25"/>
    <x v="0"/>
    <s v="50000"/>
    <x v="7"/>
    <m/>
    <s v="Intern P/R - Regular"/>
    <s v="353"/>
    <s v="IT Infrastructure"/>
    <x v="0"/>
    <n v="-614.44000000000005"/>
    <s v="002"/>
  </r>
  <r>
    <s v="NOV-25"/>
    <x v="0"/>
    <s v="50000"/>
    <x v="7"/>
    <s v="Intern P/R - Regular"/>
    <s v="Intern P/R - Regular"/>
    <s v="353"/>
    <s v="IT Infrastructure"/>
    <x v="0"/>
    <n v="1680"/>
    <s v="002"/>
  </r>
  <r>
    <s v="NOV-25"/>
    <x v="0"/>
    <s v="50000"/>
    <x v="7"/>
    <m/>
    <s v="Intern P/R - Regular"/>
    <s v="353"/>
    <s v="IT Infrastructure"/>
    <x v="0"/>
    <n v="-458.46"/>
    <s v="002"/>
  </r>
  <r>
    <s v="OCT-25"/>
    <x v="0"/>
    <s v="50000"/>
    <x v="7"/>
    <s v="Intern P/R - Regular"/>
    <s v="Intern P/R - Regular"/>
    <s v="353"/>
    <s v="IT Infrastructure"/>
    <x v="0"/>
    <n v="3024"/>
    <s v="002"/>
  </r>
  <r>
    <s v="OCT-25"/>
    <x v="0"/>
    <s v="50000"/>
    <x v="7"/>
    <m/>
    <s v="Intern P/R - Regular"/>
    <s v="353"/>
    <s v="IT Infrastructure"/>
    <x v="0"/>
    <n v="-825.26"/>
    <s v="002"/>
  </r>
  <r>
    <s v="SEP-25"/>
    <x v="0"/>
    <s v="50000"/>
    <x v="7"/>
    <s v="Intern P/R - Regular"/>
    <s v="Intern P/R - Regular"/>
    <s v="353"/>
    <s v="IT Infrastructure"/>
    <x v="0"/>
    <n v="1354.5"/>
    <s v="002"/>
  </r>
  <r>
    <s v="SEP-25"/>
    <x v="0"/>
    <s v="50000"/>
    <x v="7"/>
    <m/>
    <s v="Intern P/R - Regular"/>
    <s v="353"/>
    <s v="IT Infrastructure"/>
    <x v="0"/>
    <n v="-369.64"/>
    <s v="002"/>
  </r>
  <r>
    <s v="AUG-25"/>
    <x v="0"/>
    <s v="50000"/>
    <x v="7"/>
    <s v="Intern P/R - Regular"/>
    <s v="Intern P/R - Regular"/>
    <s v="352"/>
    <s v="IT Client Technology"/>
    <x v="0"/>
    <n v="8059"/>
    <s v="002"/>
  </r>
  <r>
    <s v="AUG-25"/>
    <x v="0"/>
    <s v="50000"/>
    <x v="7"/>
    <m/>
    <s v="Intern P/R - Regular"/>
    <s v="352"/>
    <s v="IT Client Technology"/>
    <x v="0"/>
    <n v="-2199.31"/>
    <s v="002"/>
  </r>
  <r>
    <s v="DEC-25"/>
    <x v="0"/>
    <s v="50000"/>
    <x v="7"/>
    <s v="Intern P/R - Regular"/>
    <s v="Intern P/R - Regular"/>
    <s v="352"/>
    <s v="IT Client Technology"/>
    <x v="0"/>
    <n v="6446"/>
    <s v="002"/>
  </r>
  <r>
    <s v="DEC-25"/>
    <x v="0"/>
    <s v="50000"/>
    <x v="7"/>
    <m/>
    <s v="Intern P/R - Regular"/>
    <s v="352"/>
    <s v="IT Client Technology"/>
    <x v="0"/>
    <n v="-1759.12"/>
    <s v="002"/>
  </r>
  <r>
    <s v="JUL-25"/>
    <x v="0"/>
    <s v="50000"/>
    <x v="7"/>
    <s v="Intern P/R - Regular"/>
    <s v="Intern P/R - Regular"/>
    <s v="352"/>
    <s v="IT Client Technology"/>
    <x v="0"/>
    <n v="7366.5"/>
    <s v="002"/>
  </r>
  <r>
    <s v="JUL-25"/>
    <x v="0"/>
    <s v="50000"/>
    <x v="7"/>
    <m/>
    <s v="Intern P/R - Regular"/>
    <s v="352"/>
    <s v="IT Client Technology"/>
    <x v="0"/>
    <n v="-2010.32"/>
    <s v="002"/>
  </r>
  <r>
    <s v="NOV-25"/>
    <x v="0"/>
    <s v="50000"/>
    <x v="7"/>
    <s v="Intern P/R - Regular"/>
    <s v="Intern P/R - Regular"/>
    <s v="352"/>
    <s v="IT Client Technology"/>
    <x v="0"/>
    <n v="5559.5"/>
    <s v="002"/>
  </r>
  <r>
    <s v="NOV-25"/>
    <x v="0"/>
    <s v="50000"/>
    <x v="7"/>
    <m/>
    <s v="Intern P/R - Regular"/>
    <s v="352"/>
    <s v="IT Client Technology"/>
    <x v="0"/>
    <n v="-1517.18"/>
    <s v="002"/>
  </r>
  <r>
    <s v="OCT-25"/>
    <x v="0"/>
    <s v="50000"/>
    <x v="7"/>
    <s v="Intern P/R - Regular"/>
    <s v="Intern P/R - Regular"/>
    <s v="352"/>
    <s v="IT Client Technology"/>
    <x v="0"/>
    <n v="7889"/>
    <s v="002"/>
  </r>
  <r>
    <s v="OCT-25"/>
    <x v="0"/>
    <s v="50000"/>
    <x v="7"/>
    <m/>
    <s v="Intern P/R - Regular"/>
    <s v="352"/>
    <s v="IT Client Technology"/>
    <x v="0"/>
    <n v="-2152.92"/>
    <s v="002"/>
  </r>
  <r>
    <s v="SEP-25"/>
    <x v="0"/>
    <s v="50000"/>
    <x v="7"/>
    <s v="Intern P/R - Regular"/>
    <s v="Intern P/R - Regular"/>
    <s v="352"/>
    <s v="IT Client Technology"/>
    <x v="0"/>
    <n v="5180"/>
    <s v="002"/>
  </r>
  <r>
    <s v="SEP-25"/>
    <x v="0"/>
    <s v="50000"/>
    <x v="7"/>
    <m/>
    <s v="Intern P/R - Regular"/>
    <s v="352"/>
    <s v="IT Client Technology"/>
    <x v="0"/>
    <n v="-1413.62"/>
    <s v="002"/>
  </r>
  <r>
    <s v="AUG-25"/>
    <x v="0"/>
    <s v="50000"/>
    <x v="7"/>
    <s v="Intern P/R - Regular"/>
    <s v="Intern P/R - Regular"/>
    <s v="351"/>
    <s v="Customer Applications"/>
    <x v="0"/>
    <n v="6111.5"/>
    <s v="002"/>
  </r>
  <r>
    <s v="AUG-25"/>
    <x v="0"/>
    <s v="50000"/>
    <x v="7"/>
    <m/>
    <s v="Intern P/R - Regular"/>
    <s v="351"/>
    <s v="Customer Applications"/>
    <x v="0"/>
    <n v="-3"/>
    <s v="002"/>
  </r>
  <r>
    <s v="DEC-25"/>
    <x v="0"/>
    <s v="50000"/>
    <x v="7"/>
    <s v="Intern P/R - Regular"/>
    <s v="Intern P/R - Regular"/>
    <s v="351"/>
    <s v="Customer Applications"/>
    <x v="0"/>
    <n v="6040.5"/>
    <s v="002"/>
  </r>
  <r>
    <s v="DEC-25"/>
    <x v="0"/>
    <s v="50000"/>
    <x v="7"/>
    <m/>
    <s v="Intern P/R - Regular"/>
    <s v="351"/>
    <s v="Customer Applications"/>
    <x v="0"/>
    <n v="-18.010000000000002"/>
    <s v="002"/>
  </r>
  <r>
    <s v="JUL-25"/>
    <x v="0"/>
    <s v="50000"/>
    <x v="7"/>
    <s v="Intern P/R - Regular"/>
    <s v="Intern P/R - Regular"/>
    <s v="351"/>
    <s v="Customer Applications"/>
    <x v="0"/>
    <n v="5659.5"/>
    <s v="002"/>
  </r>
  <r>
    <s v="NOV-25"/>
    <x v="0"/>
    <s v="50000"/>
    <x v="7"/>
    <s v="Intern P/R - Regular"/>
    <s v="Intern P/R - Regular"/>
    <s v="351"/>
    <s v="Customer Applications"/>
    <x v="0"/>
    <n v="5646.5"/>
    <s v="002"/>
  </r>
  <r>
    <s v="NOV-25"/>
    <x v="0"/>
    <s v="50000"/>
    <x v="7"/>
    <m/>
    <s v="Intern P/R - Regular"/>
    <s v="351"/>
    <s v="Customer Applications"/>
    <x v="0"/>
    <n v="-12.01"/>
    <s v="002"/>
  </r>
  <r>
    <s v="OCT-25"/>
    <x v="0"/>
    <s v="50000"/>
    <x v="7"/>
    <s v="Intern P/R - Regular"/>
    <s v="Intern P/R - Regular"/>
    <s v="351"/>
    <s v="Customer Applications"/>
    <x v="0"/>
    <n v="6836.5"/>
    <s v="002"/>
  </r>
  <r>
    <s v="OCT-25"/>
    <x v="0"/>
    <s v="50000"/>
    <x v="7"/>
    <m/>
    <s v="Intern P/R - Regular"/>
    <s v="351"/>
    <s v="Customer Applications"/>
    <x v="0"/>
    <n v="-24.02"/>
    <s v="002"/>
  </r>
  <r>
    <s v="SEP-25"/>
    <x v="0"/>
    <s v="50000"/>
    <x v="7"/>
    <s v="Intern P/R - Regular"/>
    <s v="Intern P/R - Regular"/>
    <s v="351"/>
    <s v="Customer Applications"/>
    <x v="0"/>
    <n v="6193"/>
    <s v="002"/>
  </r>
  <r>
    <s v="AUG-25"/>
    <x v="0"/>
    <s v="50000"/>
    <x v="7"/>
    <s v="Intern P/R - Regular"/>
    <s v="Intern P/R - Regular"/>
    <s v="322"/>
    <s v="Plant Accounting"/>
    <x v="0"/>
    <n v="1408"/>
    <s v="002"/>
  </r>
  <r>
    <s v="DEC-25"/>
    <x v="0"/>
    <s v="50000"/>
    <x v="7"/>
    <s v="Intern P/R - Regular"/>
    <s v="Intern P/R - Regular"/>
    <s v="322"/>
    <s v="Plant Accounting"/>
    <x v="0"/>
    <n v="4062"/>
    <s v="002"/>
  </r>
  <r>
    <s v="JUL-25"/>
    <x v="0"/>
    <s v="50000"/>
    <x v="7"/>
    <s v="Intern P/R - Regular"/>
    <s v="Intern P/R - Regular"/>
    <s v="322"/>
    <s v="Plant Accounting"/>
    <x v="0"/>
    <n v="1584"/>
    <s v="002"/>
  </r>
  <r>
    <s v="NOV-25"/>
    <x v="0"/>
    <s v="50000"/>
    <x v="7"/>
    <s v="Intern P/R - Regular"/>
    <s v="Intern P/R - Regular"/>
    <s v="322"/>
    <s v="Plant Accounting"/>
    <x v="0"/>
    <n v="1980"/>
    <s v="002"/>
  </r>
  <r>
    <s v="OCT-25"/>
    <x v="0"/>
    <s v="50000"/>
    <x v="7"/>
    <s v="Intern P/R - Regular"/>
    <s v="Intern P/R - Regular"/>
    <s v="322"/>
    <s v="Plant Accounting"/>
    <x v="0"/>
    <n v="2970"/>
    <s v="002"/>
  </r>
  <r>
    <s v="SEP-25"/>
    <x v="0"/>
    <s v="50000"/>
    <x v="7"/>
    <s v="Intern P/R - Regular"/>
    <s v="Intern P/R - Regular"/>
    <s v="322"/>
    <s v="Plant Accounting"/>
    <x v="0"/>
    <n v="2024"/>
    <s v="002"/>
  </r>
  <r>
    <s v="AUG-25"/>
    <x v="0"/>
    <s v="50000"/>
    <x v="7"/>
    <s v="Intern P/R - Regular"/>
    <s v="Intern P/R - Regular"/>
    <s v="321"/>
    <s v="External Reporting"/>
    <x v="0"/>
    <n v="185"/>
    <s v="002"/>
  </r>
  <r>
    <s v="DEC-25"/>
    <x v="0"/>
    <s v="50000"/>
    <x v="7"/>
    <s v="Intern P/R - Regular"/>
    <s v="Intern P/R - Regular"/>
    <s v="321"/>
    <s v="External Reporting"/>
    <x v="0"/>
    <n v="712.5"/>
    <s v="002"/>
  </r>
  <r>
    <s v="JUL-25"/>
    <x v="0"/>
    <s v="50000"/>
    <x v="7"/>
    <s v="Intern P/R - Regular"/>
    <s v="Intern P/R - Regular"/>
    <s v="321"/>
    <s v="External Reporting"/>
    <x v="0"/>
    <n v="1078"/>
    <s v="002"/>
  </r>
  <r>
    <s v="NOV-25"/>
    <x v="0"/>
    <s v="50000"/>
    <x v="7"/>
    <s v="Intern P/R - Regular"/>
    <s v="Intern P/R - Regular"/>
    <s v="321"/>
    <s v="External Reporting"/>
    <x v="0"/>
    <n v="175"/>
    <s v="002"/>
  </r>
  <r>
    <s v="OCT-25"/>
    <x v="0"/>
    <s v="50000"/>
    <x v="7"/>
    <s v="Intern P/R - Regular"/>
    <s v="Intern P/R - Regular"/>
    <s v="321"/>
    <s v="External Reporting"/>
    <x v="0"/>
    <n v="1100"/>
    <s v="002"/>
  </r>
  <r>
    <s v="SEP-25"/>
    <x v="0"/>
    <s v="50000"/>
    <x v="7"/>
    <s v="Intern P/R - Regular"/>
    <s v="Intern P/R - Regular"/>
    <s v="321"/>
    <s v="External Reporting"/>
    <x v="0"/>
    <n v="250"/>
    <s v="002"/>
  </r>
  <r>
    <s v="AUG-25"/>
    <x v="0"/>
    <s v="50000"/>
    <x v="7"/>
    <s v="Intern P/R - Regular"/>
    <s v="Intern P/R - Regular"/>
    <s v="201"/>
    <s v="HR Operations"/>
    <x v="0"/>
    <n v="1460"/>
    <s v="002"/>
  </r>
  <r>
    <s v="JUL-25"/>
    <x v="0"/>
    <s v="50000"/>
    <x v="7"/>
    <s v="Intern P/R - Regular"/>
    <s v="Intern P/R - Regular"/>
    <s v="201"/>
    <s v="HR Operations"/>
    <x v="0"/>
    <n v="2048"/>
    <s v="002"/>
  </r>
  <r>
    <s v="SEP-25"/>
    <x v="0"/>
    <s v="50000"/>
    <x v="7"/>
    <s v="Intern P/R - Regular"/>
    <s v="Intern P/R - Regular"/>
    <s v="201"/>
    <s v="HR Operations"/>
    <x v="0"/>
    <n v="633.25"/>
    <s v="002"/>
  </r>
  <r>
    <s v="AUG-25"/>
    <x v="0"/>
    <s v="50000"/>
    <x v="7"/>
    <s v="Intern P/R - Regular"/>
    <s v="Intern P/R - Regular"/>
    <s v="195"/>
    <s v="Safety"/>
    <x v="0"/>
    <n v="1716"/>
    <s v="002"/>
  </r>
  <r>
    <s v="DEC-25"/>
    <x v="0"/>
    <s v="50000"/>
    <x v="7"/>
    <s v="Intern P/R - Regular"/>
    <s v="Intern P/R - Regular"/>
    <s v="195"/>
    <s v="Safety"/>
    <x v="0"/>
    <n v="1342"/>
    <s v="002"/>
  </r>
  <r>
    <s v="JUL-25"/>
    <x v="0"/>
    <s v="50000"/>
    <x v="7"/>
    <s v="Intern P/R - Regular"/>
    <s v="Intern P/R - Regular"/>
    <s v="195"/>
    <s v="Safety"/>
    <x v="0"/>
    <n v="2508"/>
    <s v="002"/>
  </r>
  <r>
    <s v="NOV-25"/>
    <x v="0"/>
    <s v="50000"/>
    <x v="7"/>
    <s v="Intern P/R - Regular"/>
    <s v="Intern P/R - Regular"/>
    <s v="195"/>
    <s v="Safety"/>
    <x v="0"/>
    <n v="1342"/>
    <s v="002"/>
  </r>
  <r>
    <s v="OCT-25"/>
    <x v="0"/>
    <s v="50000"/>
    <x v="7"/>
    <s v="Intern P/R - Regular"/>
    <s v="Intern P/R - Regular"/>
    <s v="195"/>
    <s v="Safety"/>
    <x v="0"/>
    <n v="2178"/>
    <s v="002"/>
  </r>
  <r>
    <s v="SEP-25"/>
    <x v="0"/>
    <s v="50000"/>
    <x v="7"/>
    <s v="Intern P/R - Regular"/>
    <s v="Intern P/R - Regular"/>
    <s v="195"/>
    <s v="Safety"/>
    <x v="0"/>
    <n v="1298"/>
    <s v="002"/>
  </r>
  <r>
    <s v="AUG-25"/>
    <x v="0"/>
    <s v="50000"/>
    <x v="7"/>
    <s v="Intern P/R - Regular"/>
    <s v="Intern P/R - Regular"/>
    <s v="193"/>
    <s v="Energy Delivery Environmental"/>
    <x v="0"/>
    <n v="1460.25"/>
    <s v="002"/>
  </r>
  <r>
    <s v="DEC-25"/>
    <x v="0"/>
    <s v="50000"/>
    <x v="7"/>
    <s v="Intern P/R - Regular"/>
    <s v="Intern P/R - Regular"/>
    <s v="193"/>
    <s v="Energy Delivery Environmental"/>
    <x v="0"/>
    <n v="1030"/>
    <s v="002"/>
  </r>
  <r>
    <s v="JUL-25"/>
    <x v="0"/>
    <s v="50000"/>
    <x v="7"/>
    <s v="Intern P/R - Regular"/>
    <s v="Intern P/R - Regular"/>
    <s v="193"/>
    <s v="Energy Delivery Environmental"/>
    <x v="0"/>
    <n v="1160.5"/>
    <s v="002"/>
  </r>
  <r>
    <s v="NOV-25"/>
    <x v="0"/>
    <s v="50000"/>
    <x v="7"/>
    <s v="Intern P/R - Regular"/>
    <s v="Intern P/R - Regular"/>
    <s v="193"/>
    <s v="Energy Delivery Environmental"/>
    <x v="0"/>
    <n v="1250"/>
    <s v="002"/>
  </r>
  <r>
    <s v="OCT-25"/>
    <x v="0"/>
    <s v="50000"/>
    <x v="7"/>
    <s v="Intern P/R - Regular"/>
    <s v="Intern P/R - Regular"/>
    <s v="193"/>
    <s v="Energy Delivery Environmental"/>
    <x v="0"/>
    <n v="1343.75"/>
    <s v="002"/>
  </r>
  <r>
    <s v="SEP-25"/>
    <x v="0"/>
    <s v="50000"/>
    <x v="7"/>
    <s v="Intern P/R - Regular"/>
    <s v="Intern P/R - Regular"/>
    <s v="193"/>
    <s v="Energy Delivery Environmental"/>
    <x v="0"/>
    <n v="1081.25"/>
    <s v="002"/>
  </r>
  <r>
    <s v="DEC-25"/>
    <x v="0"/>
    <s v="50000"/>
    <x v="8"/>
    <s v="Intern P/R - Accruals"/>
    <s v="Intern P/R - Accruals"/>
    <s v="970"/>
    <s v="Project Management"/>
    <x v="0"/>
    <n v="-126"/>
    <s v="002"/>
  </r>
  <r>
    <s v="NOV-25"/>
    <x v="0"/>
    <s v="50000"/>
    <x v="8"/>
    <s v="Intern P/R - Accruals"/>
    <s v="Intern P/R - Accruals"/>
    <s v="970"/>
    <s v="Project Management"/>
    <x v="0"/>
    <n v="126"/>
    <s v="002"/>
  </r>
  <r>
    <s v="NOV-25"/>
    <x v="0"/>
    <s v="50000"/>
    <x v="8"/>
    <s v="Intern P/R - Accruals"/>
    <s v="Intern P/R - Accruals"/>
    <s v="947"/>
    <s v="Resource Management"/>
    <x v="0"/>
    <n v="-114"/>
    <s v="002"/>
  </r>
  <r>
    <s v="OCT-25"/>
    <x v="0"/>
    <s v="50000"/>
    <x v="8"/>
    <s v="Intern P/R - Accruals"/>
    <s v="Intern P/R - Accruals"/>
    <s v="947"/>
    <s v="Resource Management"/>
    <x v="0"/>
    <n v="114"/>
    <s v="002"/>
  </r>
  <r>
    <s v="AUG-25"/>
    <x v="0"/>
    <s v="50000"/>
    <x v="8"/>
    <s v="Intern P/R - Accruals"/>
    <s v="Intern P/R - Accruals"/>
    <s v="936"/>
    <s v="Operations Excellence"/>
    <x v="0"/>
    <n v="-783.2"/>
    <s v="002"/>
  </r>
  <r>
    <s v="DEC-25"/>
    <x v="0"/>
    <s v="50000"/>
    <x v="8"/>
    <s v="Intern P/R - Accruals"/>
    <s v="Intern P/R - Accruals"/>
    <s v="936"/>
    <s v="Operations Excellence"/>
    <x v="0"/>
    <n v="477.4"/>
    <s v="002"/>
  </r>
  <r>
    <s v="JUL-25"/>
    <x v="0"/>
    <s v="50000"/>
    <x v="8"/>
    <s v="Intern P/R - Accruals"/>
    <s v="Intern P/R - Accruals"/>
    <s v="936"/>
    <s v="Operations Excellence"/>
    <x v="0"/>
    <n v="739.2"/>
    <s v="002"/>
  </r>
  <r>
    <s v="NOV-25"/>
    <x v="0"/>
    <s v="50000"/>
    <x v="8"/>
    <s v="Intern P/R - Accruals"/>
    <s v="Intern P/R - Accruals"/>
    <s v="936"/>
    <s v="Operations Excellence"/>
    <x v="0"/>
    <n v="-55"/>
    <s v="002"/>
  </r>
  <r>
    <s v="OCT-25"/>
    <x v="0"/>
    <s v="50000"/>
    <x v="8"/>
    <s v="Intern P/R - Accruals"/>
    <s v="Intern P/R - Accruals"/>
    <s v="936"/>
    <s v="Operations Excellence"/>
    <x v="0"/>
    <n v="-492.8"/>
    <s v="002"/>
  </r>
  <r>
    <s v="SEP-25"/>
    <x v="0"/>
    <s v="50000"/>
    <x v="8"/>
    <s v="Intern P/R - Accruals"/>
    <s v="Intern P/R - Accruals"/>
    <s v="936"/>
    <s v="Operations Excellence"/>
    <x v="0"/>
    <n v="360.8"/>
    <s v="002"/>
  </r>
  <r>
    <s v="NOV-25"/>
    <x v="0"/>
    <s v="50000"/>
    <x v="8"/>
    <s v="Intern P/R - Accruals"/>
    <s v="Intern P/R - Accruals"/>
    <s v="932"/>
    <s v="Asset Management"/>
    <x v="0"/>
    <n v="-31.5"/>
    <s v="002"/>
  </r>
  <r>
    <s v="OCT-25"/>
    <x v="0"/>
    <s v="50000"/>
    <x v="8"/>
    <s v="Intern P/R - Accruals"/>
    <s v="Intern P/R - Accruals"/>
    <s v="932"/>
    <s v="Asset Management"/>
    <x v="0"/>
    <n v="-44.1"/>
    <s v="002"/>
  </r>
  <r>
    <s v="SEP-25"/>
    <x v="0"/>
    <s v="50000"/>
    <x v="8"/>
    <s v="Intern P/R - Accruals"/>
    <s v="Intern P/R - Accruals"/>
    <s v="932"/>
    <s v="Asset Management"/>
    <x v="0"/>
    <n v="75.599999999999994"/>
    <s v="002"/>
  </r>
  <r>
    <s v="AUG-25"/>
    <x v="0"/>
    <s v="50000"/>
    <x v="8"/>
    <s v="Intern P/R - Accruals"/>
    <s v="Intern P/R - Accruals"/>
    <s v="805"/>
    <s v="Corp Environmental Services"/>
    <x v="0"/>
    <n v="-438.5"/>
    <s v="002"/>
  </r>
  <r>
    <s v="DEC-25"/>
    <x v="0"/>
    <s v="50000"/>
    <x v="8"/>
    <s v="Intern P/R - Accruals"/>
    <s v="Intern P/R - Accruals"/>
    <s v="805"/>
    <s v="Corp Environmental Services"/>
    <x v="0"/>
    <n v="-33.380000000000003"/>
    <s v="002"/>
  </r>
  <r>
    <s v="JUL-25"/>
    <x v="0"/>
    <s v="50000"/>
    <x v="8"/>
    <s v="Intern P/R - Accruals"/>
    <s v="Intern P/R - Accruals"/>
    <s v="805"/>
    <s v="Corp Environmental Services"/>
    <x v="0"/>
    <n v="746.1"/>
    <s v="002"/>
  </r>
  <r>
    <s v="NOV-25"/>
    <x v="0"/>
    <s v="50000"/>
    <x v="8"/>
    <s v="Intern P/R - Accruals"/>
    <s v="Intern P/R - Accruals"/>
    <s v="805"/>
    <s v="Corp Environmental Services"/>
    <x v="0"/>
    <n v="-171.5"/>
    <s v="002"/>
  </r>
  <r>
    <s v="OCT-25"/>
    <x v="0"/>
    <s v="50000"/>
    <x v="8"/>
    <s v="Intern P/R - Accruals"/>
    <s v="Intern P/R - Accruals"/>
    <s v="805"/>
    <s v="Corp Environmental Services"/>
    <x v="0"/>
    <n v="84.88"/>
    <s v="002"/>
  </r>
  <r>
    <s v="SEP-25"/>
    <x v="0"/>
    <s v="50000"/>
    <x v="8"/>
    <s v="Intern P/R - Accruals"/>
    <s v="Intern P/R - Accruals"/>
    <s v="805"/>
    <s v="Corp Environmental Services"/>
    <x v="0"/>
    <n v="-475"/>
    <s v="002"/>
  </r>
  <r>
    <s v="NOV-25"/>
    <x v="0"/>
    <s v="50000"/>
    <x v="8"/>
    <s v="Intern P/R - Accruals"/>
    <s v="Intern P/R - Accruals"/>
    <s v="726"/>
    <s v="Metering"/>
    <x v="0"/>
    <n v="-50"/>
    <s v="002"/>
  </r>
  <r>
    <s v="OCT-25"/>
    <x v="0"/>
    <s v="50000"/>
    <x v="8"/>
    <s v="Intern P/R - Accruals"/>
    <s v="Intern P/R - Accruals"/>
    <s v="726"/>
    <s v="Metering"/>
    <x v="0"/>
    <n v="50"/>
    <s v="002"/>
  </r>
  <r>
    <s v="NOV-25"/>
    <x v="0"/>
    <s v="50000"/>
    <x v="8"/>
    <s v="Intern P/R - Accruals"/>
    <s v="Intern P/R - Accruals"/>
    <s v="725"/>
    <s v="Subst Dsgn/Proj Eng"/>
    <x v="0"/>
    <n v="-37.5"/>
    <s v="002"/>
  </r>
  <r>
    <s v="OCT-25"/>
    <x v="0"/>
    <s v="50000"/>
    <x v="8"/>
    <s v="Intern P/R - Accruals"/>
    <s v="Intern P/R - Accruals"/>
    <s v="725"/>
    <s v="Subst Dsgn/Proj Eng"/>
    <x v="0"/>
    <n v="37.5"/>
    <s v="002"/>
  </r>
  <r>
    <s v="AUG-25"/>
    <x v="0"/>
    <s v="50000"/>
    <x v="8"/>
    <s v="Intern P/R - Accruals"/>
    <s v="Intern P/R - Accruals"/>
    <s v="465"/>
    <s v="Energy Programs - Renewables"/>
    <x v="0"/>
    <n v="-17.3"/>
    <s v="002"/>
  </r>
  <r>
    <s v="DEC-25"/>
    <x v="0"/>
    <s v="50000"/>
    <x v="8"/>
    <s v="Intern P/R - Accruals"/>
    <s v="Intern P/R - Accruals"/>
    <s v="465"/>
    <s v="Energy Programs - Renewables"/>
    <x v="0"/>
    <n v="888.8"/>
    <s v="002"/>
  </r>
  <r>
    <s v="JUL-25"/>
    <x v="0"/>
    <s v="50000"/>
    <x v="8"/>
    <s v="Intern P/R - Accruals"/>
    <s v="Intern P/R - Accruals"/>
    <s v="465"/>
    <s v="Energy Programs - Renewables"/>
    <x v="0"/>
    <n v="1392.3"/>
    <s v="002"/>
  </r>
  <r>
    <s v="NOV-25"/>
    <x v="0"/>
    <s v="50000"/>
    <x v="8"/>
    <s v="Intern P/R - Accruals"/>
    <s v="Intern P/R - Accruals"/>
    <s v="465"/>
    <s v="Energy Programs - Renewables"/>
    <x v="0"/>
    <n v="107.25"/>
    <s v="002"/>
  </r>
  <r>
    <s v="OCT-25"/>
    <x v="0"/>
    <s v="50000"/>
    <x v="8"/>
    <s v="Intern P/R - Accruals"/>
    <s v="Intern P/R - Accruals"/>
    <s v="465"/>
    <s v="Energy Programs - Renewables"/>
    <x v="0"/>
    <n v="-177.65"/>
    <s v="002"/>
  </r>
  <r>
    <s v="SEP-25"/>
    <x v="0"/>
    <s v="50000"/>
    <x v="8"/>
    <s v="Intern P/R - Accruals"/>
    <s v="Intern P/R - Accruals"/>
    <s v="465"/>
    <s v="Energy Programs - Renewables"/>
    <x v="0"/>
    <n v="-1666.6"/>
    <s v="002"/>
  </r>
  <r>
    <s v="AUG-25"/>
    <x v="0"/>
    <s v="50000"/>
    <x v="8"/>
    <s v="Intern P/R - Accruals"/>
    <s v="Intern P/R - Accruals"/>
    <s v="385"/>
    <s v="Energy Programs"/>
    <x v="0"/>
    <n v="418.7"/>
    <s v="002"/>
  </r>
  <r>
    <s v="DEC-25"/>
    <x v="0"/>
    <s v="50000"/>
    <x v="8"/>
    <s v="Intern P/R - Accruals"/>
    <s v="Intern P/R - Accruals"/>
    <s v="385"/>
    <s v="Energy Programs"/>
    <x v="0"/>
    <n v="1013.5"/>
    <s v="002"/>
  </r>
  <r>
    <s v="JUL-25"/>
    <x v="0"/>
    <s v="50000"/>
    <x v="8"/>
    <s v="Intern P/R - Accruals"/>
    <s v="Intern P/R - Accruals"/>
    <s v="385"/>
    <s v="Energy Programs"/>
    <x v="0"/>
    <n v="1326"/>
    <s v="002"/>
  </r>
  <r>
    <s v="NOV-25"/>
    <x v="0"/>
    <s v="50000"/>
    <x v="8"/>
    <s v="Intern P/R - Accruals"/>
    <s v="Intern P/R - Accruals"/>
    <s v="385"/>
    <s v="Energy Programs"/>
    <x v="0"/>
    <n v="-198.5"/>
    <s v="002"/>
  </r>
  <r>
    <s v="OCT-25"/>
    <x v="0"/>
    <s v="50000"/>
    <x v="8"/>
    <s v="Intern P/R - Accruals"/>
    <s v="Intern P/R - Accruals"/>
    <s v="385"/>
    <s v="Energy Programs"/>
    <x v="0"/>
    <n v="-1710.6"/>
    <s v="002"/>
  </r>
  <r>
    <s v="SEP-25"/>
    <x v="0"/>
    <s v="50000"/>
    <x v="8"/>
    <s v="Intern P/R - Accruals"/>
    <s v="Intern P/R - Accruals"/>
    <s v="385"/>
    <s v="Energy Programs"/>
    <x v="0"/>
    <n v="-334.4"/>
    <s v="002"/>
  </r>
  <r>
    <s v="AUG-25"/>
    <x v="0"/>
    <s v="50000"/>
    <x v="8"/>
    <s v="Intern P/R - Accruals"/>
    <s v="Intern P/R - Accruals"/>
    <s v="381"/>
    <s v="Rates"/>
    <x v="0"/>
    <n v="408.4"/>
    <s v="002"/>
  </r>
  <r>
    <s v="DEC-25"/>
    <x v="0"/>
    <s v="50000"/>
    <x v="8"/>
    <s v="Intern P/R - Accruals"/>
    <s v="Intern P/R - Accruals"/>
    <s v="381"/>
    <s v="Rates"/>
    <x v="0"/>
    <n v="261.8"/>
    <s v="002"/>
  </r>
  <r>
    <s v="JUL-25"/>
    <x v="0"/>
    <s v="50000"/>
    <x v="8"/>
    <s v="Intern P/R - Accruals"/>
    <s v="Intern P/R - Accruals"/>
    <s v="381"/>
    <s v="Rates"/>
    <x v="0"/>
    <n v="-277.2"/>
    <s v="002"/>
  </r>
  <r>
    <s v="NOV-25"/>
    <x v="0"/>
    <s v="50000"/>
    <x v="8"/>
    <s v="Intern P/R - Accruals"/>
    <s v="Intern P/R - Accruals"/>
    <s v="381"/>
    <s v="Rates"/>
    <x v="0"/>
    <n v="-110"/>
    <s v="002"/>
  </r>
  <r>
    <s v="OCT-25"/>
    <x v="0"/>
    <s v="50000"/>
    <x v="8"/>
    <s v="Intern P/R - Accruals"/>
    <s v="Intern P/R - Accruals"/>
    <s v="381"/>
    <s v="Rates"/>
    <x v="0"/>
    <n v="-116.6"/>
    <s v="002"/>
  </r>
  <r>
    <s v="SEP-25"/>
    <x v="0"/>
    <s v="50000"/>
    <x v="8"/>
    <s v="Intern P/R - Accruals"/>
    <s v="Intern P/R - Accruals"/>
    <s v="381"/>
    <s v="Rates"/>
    <x v="0"/>
    <n v="-114.4"/>
    <s v="002"/>
  </r>
  <r>
    <s v="AUG-25"/>
    <x v="0"/>
    <s v="50000"/>
    <x v="8"/>
    <s v="Intern P/R - Accruals"/>
    <s v="Intern P/R - Accruals"/>
    <s v="355"/>
    <s v="IS Data Architecture"/>
    <x v="0"/>
    <n v="254.35"/>
    <s v="002"/>
  </r>
  <r>
    <s v="AUG-25"/>
    <x v="0"/>
    <s v="50000"/>
    <x v="8"/>
    <m/>
    <s v="Intern P/R - Accruals"/>
    <s v="355"/>
    <s v="IS Data Architecture"/>
    <x v="0"/>
    <n v="-69.42"/>
    <s v="002"/>
  </r>
  <r>
    <s v="DEC-25"/>
    <x v="0"/>
    <s v="50000"/>
    <x v="8"/>
    <s v="Intern P/R - Accruals"/>
    <s v="Intern P/R - Accruals"/>
    <s v="355"/>
    <s v="IS Data Architecture"/>
    <x v="0"/>
    <n v="413.15"/>
    <s v="002"/>
  </r>
  <r>
    <s v="DEC-25"/>
    <x v="0"/>
    <s v="50000"/>
    <x v="8"/>
    <m/>
    <s v="Intern P/R - Accruals"/>
    <s v="355"/>
    <s v="IS Data Architecture"/>
    <x v="0"/>
    <n v="-101.64"/>
    <s v="002"/>
  </r>
  <r>
    <s v="JUL-25"/>
    <x v="0"/>
    <s v="50000"/>
    <x v="8"/>
    <s v="Intern P/R - Accruals"/>
    <s v="Intern P/R - Accruals"/>
    <s v="355"/>
    <s v="IS Data Architecture"/>
    <x v="0"/>
    <n v="475.65"/>
    <s v="002"/>
  </r>
  <r>
    <s v="JUL-25"/>
    <x v="0"/>
    <s v="50000"/>
    <x v="8"/>
    <m/>
    <s v="Intern P/R - Accruals"/>
    <s v="355"/>
    <s v="IS Data Architecture"/>
    <x v="0"/>
    <n v="-129.80000000000001"/>
    <s v="002"/>
  </r>
  <r>
    <s v="NOV-25"/>
    <x v="0"/>
    <s v="50000"/>
    <x v="8"/>
    <s v="Intern P/R - Accruals"/>
    <s v="Intern P/R - Accruals"/>
    <s v="355"/>
    <s v="IS Data Architecture"/>
    <x v="0"/>
    <n v="-301.5"/>
    <s v="002"/>
  </r>
  <r>
    <s v="NOV-25"/>
    <x v="0"/>
    <s v="50000"/>
    <x v="8"/>
    <m/>
    <s v="Intern P/R - Accruals"/>
    <s v="355"/>
    <s v="IS Data Architecture"/>
    <x v="0"/>
    <n v="59.77"/>
    <s v="002"/>
  </r>
  <r>
    <s v="OCT-25"/>
    <x v="0"/>
    <s v="50000"/>
    <x v="8"/>
    <s v="Intern P/R - Accruals"/>
    <s v="Intern P/R - Accruals"/>
    <s v="355"/>
    <s v="IS Data Architecture"/>
    <x v="0"/>
    <n v="-10.45"/>
    <s v="002"/>
  </r>
  <r>
    <s v="OCT-25"/>
    <x v="0"/>
    <s v="50000"/>
    <x v="8"/>
    <m/>
    <s v="Intern P/R - Accruals"/>
    <s v="355"/>
    <s v="IS Data Architecture"/>
    <x v="0"/>
    <n v="-90.2"/>
    <s v="002"/>
  </r>
  <r>
    <s v="SEP-25"/>
    <x v="0"/>
    <s v="50000"/>
    <x v="8"/>
    <s v="Intern P/R - Accruals"/>
    <s v="Intern P/R - Accruals"/>
    <s v="355"/>
    <s v="IS Data Architecture"/>
    <x v="0"/>
    <n v="-800.8"/>
    <s v="002"/>
  </r>
  <r>
    <s v="SEP-25"/>
    <x v="0"/>
    <s v="50000"/>
    <x v="8"/>
    <m/>
    <s v="Intern P/R - Accruals"/>
    <s v="355"/>
    <s v="IS Data Architecture"/>
    <x v="0"/>
    <n v="344.63"/>
    <s v="002"/>
  </r>
  <r>
    <s v="AUG-25"/>
    <x v="0"/>
    <s v="50000"/>
    <x v="8"/>
    <s v="Intern P/R - Accruals"/>
    <s v="Intern P/R - Accruals"/>
    <s v="353"/>
    <s v="IT Infrastructure"/>
    <x v="0"/>
    <n v="434.55"/>
    <s v="002"/>
  </r>
  <r>
    <s v="AUG-25"/>
    <x v="0"/>
    <s v="50000"/>
    <x v="8"/>
    <m/>
    <s v="Intern P/R - Accruals"/>
    <s v="353"/>
    <s v="IT Infrastructure"/>
    <x v="0"/>
    <n v="-118.58"/>
    <s v="002"/>
  </r>
  <r>
    <s v="DEC-25"/>
    <x v="0"/>
    <s v="50000"/>
    <x v="8"/>
    <s v="Intern P/R - Accruals"/>
    <s v="Intern P/R - Accruals"/>
    <s v="353"/>
    <s v="IT Infrastructure"/>
    <x v="0"/>
    <n v="600.6"/>
    <s v="002"/>
  </r>
  <r>
    <s v="DEC-25"/>
    <x v="0"/>
    <s v="50000"/>
    <x v="8"/>
    <m/>
    <s v="Intern P/R - Accruals"/>
    <s v="353"/>
    <s v="IT Infrastructure"/>
    <x v="0"/>
    <n v="-163.92"/>
    <s v="002"/>
  </r>
  <r>
    <s v="JUL-25"/>
    <x v="0"/>
    <s v="50000"/>
    <x v="8"/>
    <s v="Intern P/R - Accruals"/>
    <s v="Intern P/R - Accruals"/>
    <s v="353"/>
    <s v="IT Infrastructure"/>
    <x v="0"/>
    <n v="-45.6"/>
    <s v="002"/>
  </r>
  <r>
    <s v="JUL-25"/>
    <x v="0"/>
    <s v="50000"/>
    <x v="8"/>
    <m/>
    <s v="Intern P/R - Accruals"/>
    <s v="353"/>
    <s v="IT Infrastructure"/>
    <x v="0"/>
    <n v="12.43"/>
    <s v="002"/>
  </r>
  <r>
    <s v="NOV-25"/>
    <x v="0"/>
    <s v="50000"/>
    <x v="8"/>
    <s v="Intern P/R - Accruals"/>
    <s v="Intern P/R - Accruals"/>
    <s v="353"/>
    <s v="IT Infrastructure"/>
    <x v="0"/>
    <n v="-89.25"/>
    <s v="002"/>
  </r>
  <r>
    <s v="NOV-25"/>
    <x v="0"/>
    <s v="50000"/>
    <x v="8"/>
    <m/>
    <s v="Intern P/R - Accruals"/>
    <s v="353"/>
    <s v="IT Infrastructure"/>
    <x v="0"/>
    <n v="24.35"/>
    <s v="002"/>
  </r>
  <r>
    <s v="OCT-25"/>
    <x v="0"/>
    <s v="50000"/>
    <x v="8"/>
    <s v="Intern P/R - Accruals"/>
    <s v="Intern P/R - Accruals"/>
    <s v="353"/>
    <s v="IT Infrastructure"/>
    <x v="0"/>
    <n v="-292.95"/>
    <s v="002"/>
  </r>
  <r>
    <s v="OCT-25"/>
    <x v="0"/>
    <s v="50000"/>
    <x v="8"/>
    <m/>
    <s v="Intern P/R - Accruals"/>
    <s v="353"/>
    <s v="IT Infrastructure"/>
    <x v="0"/>
    <n v="79.94"/>
    <s v="002"/>
  </r>
  <r>
    <s v="SEP-25"/>
    <x v="0"/>
    <s v="50000"/>
    <x v="8"/>
    <s v="Intern P/R - Accruals"/>
    <s v="Intern P/R - Accruals"/>
    <s v="353"/>
    <s v="IT Infrastructure"/>
    <x v="0"/>
    <n v="-499.8"/>
    <s v="002"/>
  </r>
  <r>
    <s v="SEP-25"/>
    <x v="0"/>
    <s v="50000"/>
    <x v="8"/>
    <m/>
    <s v="Intern P/R - Accruals"/>
    <s v="353"/>
    <s v="IT Infrastructure"/>
    <x v="0"/>
    <n v="136.38999999999999"/>
    <s v="002"/>
  </r>
  <r>
    <s v="AUG-25"/>
    <x v="0"/>
    <s v="50000"/>
    <x v="8"/>
    <s v="Intern P/R - Accruals"/>
    <s v="Intern P/R - Accruals"/>
    <s v="352"/>
    <s v="IT Client Technology"/>
    <x v="0"/>
    <n v="323.60000000000002"/>
    <s v="002"/>
  </r>
  <r>
    <s v="AUG-25"/>
    <x v="0"/>
    <s v="50000"/>
    <x v="8"/>
    <m/>
    <s v="Intern P/R - Accruals"/>
    <s v="352"/>
    <s v="IT Client Technology"/>
    <x v="0"/>
    <n v="-88.31"/>
    <s v="002"/>
  </r>
  <r>
    <s v="DEC-25"/>
    <x v="0"/>
    <s v="50000"/>
    <x v="8"/>
    <s v="Intern P/R - Accruals"/>
    <s v="Intern P/R - Accruals"/>
    <s v="352"/>
    <s v="IT Client Technology"/>
    <x v="0"/>
    <n v="1629.1"/>
    <s v="002"/>
  </r>
  <r>
    <s v="DEC-25"/>
    <x v="0"/>
    <s v="50000"/>
    <x v="8"/>
    <m/>
    <s v="Intern P/R - Accruals"/>
    <s v="352"/>
    <s v="IT Client Technology"/>
    <x v="0"/>
    <n v="-444.57"/>
    <s v="002"/>
  </r>
  <r>
    <s v="JUL-25"/>
    <x v="0"/>
    <s v="50000"/>
    <x v="8"/>
    <s v="Intern P/R - Accruals"/>
    <s v="Intern P/R - Accruals"/>
    <s v="352"/>
    <s v="IT Client Technology"/>
    <x v="0"/>
    <n v="1129.95"/>
    <s v="002"/>
  </r>
  <r>
    <s v="JUL-25"/>
    <x v="0"/>
    <s v="50000"/>
    <x v="8"/>
    <m/>
    <s v="Intern P/R - Accruals"/>
    <s v="352"/>
    <s v="IT Client Technology"/>
    <x v="0"/>
    <n v="-308.37"/>
    <s v="002"/>
  </r>
  <r>
    <s v="NOV-25"/>
    <x v="0"/>
    <s v="50000"/>
    <x v="8"/>
    <s v="Intern P/R - Accruals"/>
    <s v="Intern P/R - Accruals"/>
    <s v="352"/>
    <s v="IT Client Technology"/>
    <x v="0"/>
    <n v="23.5"/>
    <s v="002"/>
  </r>
  <r>
    <s v="NOV-25"/>
    <x v="0"/>
    <s v="50000"/>
    <x v="8"/>
    <m/>
    <s v="Intern P/R - Accruals"/>
    <s v="352"/>
    <s v="IT Client Technology"/>
    <x v="0"/>
    <n v="-6.41"/>
    <s v="002"/>
  </r>
  <r>
    <s v="OCT-25"/>
    <x v="0"/>
    <s v="50000"/>
    <x v="8"/>
    <s v="Intern P/R - Accruals"/>
    <s v="Intern P/R - Accruals"/>
    <s v="352"/>
    <s v="IT Client Technology"/>
    <x v="0"/>
    <n v="-1599.4"/>
    <s v="002"/>
  </r>
  <r>
    <s v="OCT-25"/>
    <x v="0"/>
    <s v="50000"/>
    <x v="8"/>
    <m/>
    <s v="Intern P/R - Accruals"/>
    <s v="352"/>
    <s v="IT Client Technology"/>
    <x v="0"/>
    <n v="436.48"/>
    <s v="002"/>
  </r>
  <r>
    <s v="SEP-25"/>
    <x v="0"/>
    <s v="50000"/>
    <x v="8"/>
    <s v="Intern P/R - Accruals"/>
    <s v="Intern P/R - Accruals"/>
    <s v="352"/>
    <s v="IT Client Technology"/>
    <x v="0"/>
    <n v="-1121.5999999999999"/>
    <s v="002"/>
  </r>
  <r>
    <s v="SEP-25"/>
    <x v="0"/>
    <s v="50000"/>
    <x v="8"/>
    <m/>
    <s v="Intern P/R - Accruals"/>
    <s v="352"/>
    <s v="IT Client Technology"/>
    <x v="0"/>
    <n v="306.07"/>
    <s v="002"/>
  </r>
  <r>
    <s v="AUG-25"/>
    <x v="0"/>
    <s v="50000"/>
    <x v="8"/>
    <s v="Intern P/R - Accruals"/>
    <s v="Intern P/R - Accruals"/>
    <s v="351"/>
    <s v="Customer Applications"/>
    <x v="0"/>
    <n v="360.65"/>
    <s v="002"/>
  </r>
  <r>
    <s v="AUG-25"/>
    <x v="0"/>
    <s v="50000"/>
    <x v="8"/>
    <m/>
    <s v="Intern P/R - Accruals"/>
    <s v="351"/>
    <s v="Customer Applications"/>
    <x v="0"/>
    <n v="-3"/>
    <s v="002"/>
  </r>
  <r>
    <s v="DEC-25"/>
    <x v="0"/>
    <s v="50000"/>
    <x v="8"/>
    <s v="Intern P/R - Accruals"/>
    <s v="Intern P/R - Accruals"/>
    <s v="351"/>
    <s v="Customer Applications"/>
    <x v="0"/>
    <n v="1134.9000000000001"/>
    <s v="002"/>
  </r>
  <r>
    <s v="DEC-25"/>
    <x v="0"/>
    <s v="50000"/>
    <x v="8"/>
    <m/>
    <s v="Intern P/R - Accruals"/>
    <s v="351"/>
    <s v="Customer Applications"/>
    <x v="0"/>
    <n v="-6.61"/>
    <s v="002"/>
  </r>
  <r>
    <s v="JUL-25"/>
    <x v="0"/>
    <s v="50000"/>
    <x v="8"/>
    <s v="Intern P/R - Accruals"/>
    <s v="Intern P/R - Accruals"/>
    <s v="351"/>
    <s v="Customer Applications"/>
    <x v="0"/>
    <n v="1118.25"/>
    <s v="002"/>
  </r>
  <r>
    <s v="NOV-25"/>
    <x v="0"/>
    <s v="50000"/>
    <x v="8"/>
    <s v="Intern P/R - Accruals"/>
    <s v="Intern P/R - Accruals"/>
    <s v="351"/>
    <s v="Customer Applications"/>
    <x v="0"/>
    <n v="623.25"/>
    <s v="002"/>
  </r>
  <r>
    <s v="OCT-25"/>
    <x v="0"/>
    <s v="50000"/>
    <x v="8"/>
    <s v="Intern P/R - Accruals"/>
    <s v="Intern P/R - Accruals"/>
    <s v="351"/>
    <s v="Customer Applications"/>
    <x v="0"/>
    <n v="-2268.75"/>
    <s v="002"/>
  </r>
  <r>
    <s v="OCT-25"/>
    <x v="0"/>
    <s v="50000"/>
    <x v="8"/>
    <m/>
    <s v="Intern P/R - Accruals"/>
    <s v="351"/>
    <s v="Customer Applications"/>
    <x v="0"/>
    <n v="-3"/>
    <s v="002"/>
  </r>
  <r>
    <s v="SEP-25"/>
    <x v="0"/>
    <s v="50000"/>
    <x v="8"/>
    <s v="Intern P/R - Accruals"/>
    <s v="Intern P/R - Accruals"/>
    <s v="351"/>
    <s v="Customer Applications"/>
    <x v="0"/>
    <n v="137.5"/>
    <s v="002"/>
  </r>
  <r>
    <s v="SEP-25"/>
    <x v="0"/>
    <s v="50000"/>
    <x v="8"/>
    <m/>
    <s v="Intern P/R - Accruals"/>
    <s v="351"/>
    <s v="Customer Applications"/>
    <x v="0"/>
    <n v="3"/>
    <s v="002"/>
  </r>
  <r>
    <s v="AUG-25"/>
    <x v="0"/>
    <s v="50000"/>
    <x v="8"/>
    <s v="Intern P/R - Accruals"/>
    <s v="Intern P/R - Accruals"/>
    <s v="322"/>
    <s v="Plant Accounting"/>
    <x v="0"/>
    <n v="-176"/>
    <s v="002"/>
  </r>
  <r>
    <s v="DEC-25"/>
    <x v="0"/>
    <s v="50000"/>
    <x v="8"/>
    <s v="Intern P/R - Accruals"/>
    <s v="Intern P/R - Accruals"/>
    <s v="322"/>
    <s v="Plant Accounting"/>
    <x v="0"/>
    <n v="1585.8"/>
    <s v="002"/>
  </r>
  <r>
    <s v="JUL-25"/>
    <x v="0"/>
    <s v="50000"/>
    <x v="8"/>
    <s v="Intern P/R - Accruals"/>
    <s v="Intern P/R - Accruals"/>
    <s v="322"/>
    <s v="Plant Accounting"/>
    <x v="0"/>
    <n v="316.8"/>
    <s v="002"/>
  </r>
  <r>
    <s v="NOV-25"/>
    <x v="0"/>
    <s v="50000"/>
    <x v="8"/>
    <s v="Intern P/R - Accruals"/>
    <s v="Intern P/R - Accruals"/>
    <s v="322"/>
    <s v="Plant Accounting"/>
    <x v="0"/>
    <n v="77"/>
    <s v="002"/>
  </r>
  <r>
    <s v="OCT-25"/>
    <x v="0"/>
    <s v="50000"/>
    <x v="8"/>
    <s v="Intern P/R - Accruals"/>
    <s v="Intern P/R - Accruals"/>
    <s v="322"/>
    <s v="Plant Accounting"/>
    <x v="0"/>
    <n v="-721.6"/>
    <s v="002"/>
  </r>
  <r>
    <s v="SEP-25"/>
    <x v="0"/>
    <s v="50000"/>
    <x v="8"/>
    <s v="Intern P/R - Accruals"/>
    <s v="Intern P/R - Accruals"/>
    <s v="322"/>
    <s v="Plant Accounting"/>
    <x v="0"/>
    <n v="545.6"/>
    <s v="002"/>
  </r>
  <r>
    <s v="AUG-25"/>
    <x v="0"/>
    <s v="50000"/>
    <x v="8"/>
    <s v="Intern P/R - Accruals"/>
    <s v="Intern P/R - Accruals"/>
    <s v="321"/>
    <s v="External Reporting"/>
    <x v="0"/>
    <n v="-618"/>
    <s v="002"/>
  </r>
  <r>
    <s v="DEC-25"/>
    <x v="0"/>
    <s v="50000"/>
    <x v="8"/>
    <s v="Intern P/R - Accruals"/>
    <s v="Intern P/R - Accruals"/>
    <s v="321"/>
    <s v="External Reporting"/>
    <x v="0"/>
    <n v="195"/>
    <s v="002"/>
  </r>
  <r>
    <s v="JUL-25"/>
    <x v="0"/>
    <s v="50000"/>
    <x v="8"/>
    <s v="Intern P/R - Accruals"/>
    <s v="Intern P/R - Accruals"/>
    <s v="321"/>
    <s v="External Reporting"/>
    <x v="0"/>
    <n v="283.8"/>
    <s v="002"/>
  </r>
  <r>
    <s v="NOV-25"/>
    <x v="0"/>
    <s v="50000"/>
    <x v="8"/>
    <s v="Intern P/R - Accruals"/>
    <s v="Intern P/R - Accruals"/>
    <s v="321"/>
    <s v="External Reporting"/>
    <x v="0"/>
    <n v="-62.5"/>
    <s v="002"/>
  </r>
  <r>
    <s v="OCT-25"/>
    <x v="0"/>
    <s v="50000"/>
    <x v="8"/>
    <s v="Intern P/R - Accruals"/>
    <s v="Intern P/R - Accruals"/>
    <s v="321"/>
    <s v="External Reporting"/>
    <x v="0"/>
    <n v="-102.5"/>
    <s v="002"/>
  </r>
  <r>
    <s v="SEP-25"/>
    <x v="0"/>
    <s v="50000"/>
    <x v="8"/>
    <s v="Intern P/R - Accruals"/>
    <s v="Intern P/R - Accruals"/>
    <s v="321"/>
    <s v="External Reporting"/>
    <x v="0"/>
    <n v="165"/>
    <s v="002"/>
  </r>
  <r>
    <s v="JUL-25"/>
    <x v="0"/>
    <s v="50000"/>
    <x v="8"/>
    <s v="Intern P/R - Accruals"/>
    <s v="Intern P/R - Accruals"/>
    <s v="231"/>
    <s v="Customer Service"/>
    <x v="0"/>
    <n v="-412.5"/>
    <s v="002"/>
  </r>
  <r>
    <s v="AUG-25"/>
    <x v="0"/>
    <s v="50000"/>
    <x v="8"/>
    <s v="Intern P/R - Accruals"/>
    <s v="Intern P/R - Accruals"/>
    <s v="201"/>
    <s v="HR Operations"/>
    <x v="0"/>
    <n v="-445.6"/>
    <s v="002"/>
  </r>
  <r>
    <s v="JUL-25"/>
    <x v="0"/>
    <s v="50000"/>
    <x v="8"/>
    <s v="Intern P/R - Accruals"/>
    <s v="Intern P/R - Accruals"/>
    <s v="201"/>
    <s v="HR Operations"/>
    <x v="0"/>
    <n v="307.2"/>
    <s v="002"/>
  </r>
  <r>
    <s v="SEP-25"/>
    <x v="0"/>
    <s v="50000"/>
    <x v="8"/>
    <s v="Intern P/R - Accruals"/>
    <s v="Intern P/R - Accruals"/>
    <s v="201"/>
    <s v="HR Operations"/>
    <x v="0"/>
    <n v="-476"/>
    <s v="002"/>
  </r>
  <r>
    <s v="AUG-25"/>
    <x v="0"/>
    <s v="50000"/>
    <x v="8"/>
    <s v="Intern P/R - Accruals"/>
    <s v="Intern P/R - Accruals"/>
    <s v="195"/>
    <s v="Safety"/>
    <x v="0"/>
    <n v="-580.79999999999995"/>
    <s v="002"/>
  </r>
  <r>
    <s v="DEC-25"/>
    <x v="0"/>
    <s v="50000"/>
    <x v="8"/>
    <s v="Intern P/R - Accruals"/>
    <s v="Intern P/R - Accruals"/>
    <s v="195"/>
    <s v="Safety"/>
    <x v="0"/>
    <n v="99"/>
    <s v="002"/>
  </r>
  <r>
    <s v="JUL-25"/>
    <x v="0"/>
    <s v="50000"/>
    <x v="8"/>
    <s v="Intern P/R - Accruals"/>
    <s v="Intern P/R - Accruals"/>
    <s v="195"/>
    <s v="Safety"/>
    <x v="0"/>
    <n v="297"/>
    <s v="002"/>
  </r>
  <r>
    <s v="NOV-25"/>
    <x v="0"/>
    <s v="50000"/>
    <x v="8"/>
    <s v="Intern P/R - Accruals"/>
    <s v="Intern P/R - Accruals"/>
    <s v="195"/>
    <s v="Safety"/>
    <x v="0"/>
    <n v="-55"/>
    <s v="002"/>
  </r>
  <r>
    <s v="OCT-25"/>
    <x v="0"/>
    <s v="50000"/>
    <x v="8"/>
    <s v="Intern P/R - Accruals"/>
    <s v="Intern P/R - Accruals"/>
    <s v="195"/>
    <s v="Safety"/>
    <x v="0"/>
    <n v="-211.2"/>
    <s v="002"/>
  </r>
  <r>
    <s v="SEP-25"/>
    <x v="0"/>
    <s v="50000"/>
    <x v="8"/>
    <s v="Intern P/R - Accruals"/>
    <s v="Intern P/R - Accruals"/>
    <s v="195"/>
    <s v="Safety"/>
    <x v="0"/>
    <n v="79.2"/>
    <s v="002"/>
  </r>
  <r>
    <s v="AUG-25"/>
    <x v="0"/>
    <s v="50000"/>
    <x v="8"/>
    <s v="Intern P/R - Accruals"/>
    <s v="Intern P/R - Accruals"/>
    <s v="193"/>
    <s v="Energy Delivery Environmental"/>
    <x v="0"/>
    <n v="443.3"/>
    <s v="002"/>
  </r>
  <r>
    <s v="DEC-25"/>
    <x v="0"/>
    <s v="50000"/>
    <x v="8"/>
    <s v="Intern P/R - Accruals"/>
    <s v="Intern P/R - Accruals"/>
    <s v="193"/>
    <s v="Energy Delivery Environmental"/>
    <x v="0"/>
    <n v="169"/>
    <s v="002"/>
  </r>
  <r>
    <s v="JUL-25"/>
    <x v="0"/>
    <s v="50000"/>
    <x v="8"/>
    <s v="Intern P/R - Accruals"/>
    <s v="Intern P/R - Accruals"/>
    <s v="193"/>
    <s v="Energy Delivery Environmental"/>
    <x v="0"/>
    <n v="-8.25"/>
    <s v="002"/>
  </r>
  <r>
    <s v="NOV-25"/>
    <x v="0"/>
    <s v="50000"/>
    <x v="8"/>
    <s v="Intern P/R - Accruals"/>
    <s v="Intern P/R - Accruals"/>
    <s v="193"/>
    <s v="Energy Delivery Environmental"/>
    <x v="0"/>
    <n v="103.12"/>
    <s v="002"/>
  </r>
  <r>
    <s v="OCT-25"/>
    <x v="0"/>
    <s v="50000"/>
    <x v="8"/>
    <s v="Intern P/R - Accruals"/>
    <s v="Intern P/R - Accruals"/>
    <s v="193"/>
    <s v="Energy Delivery Environmental"/>
    <x v="0"/>
    <n v="-315.62"/>
    <s v="002"/>
  </r>
  <r>
    <s v="SEP-25"/>
    <x v="0"/>
    <s v="50000"/>
    <x v="8"/>
    <s v="Intern P/R - Accruals"/>
    <s v="Intern P/R - Accruals"/>
    <s v="193"/>
    <s v="Energy Delivery Environmental"/>
    <x v="0"/>
    <n v="-406.25"/>
    <s v="002"/>
  </r>
  <r>
    <s v="DEC-25"/>
    <x v="0"/>
    <s v="50000"/>
    <x v="9"/>
    <s v="Intern P/R - Overtime"/>
    <s v="Intern P/R - Overtime"/>
    <s v="947"/>
    <s v="Resource Management"/>
    <x v="0"/>
    <n v="85.5"/>
    <s v="002"/>
  </r>
  <r>
    <s v="AUG-25"/>
    <x v="0"/>
    <s v="50000"/>
    <x v="9"/>
    <s v="Intern P/R - Overtime"/>
    <s v="Intern P/R - Overtime"/>
    <s v="352"/>
    <s v="IT Client Technology"/>
    <x v="0"/>
    <n v="322.5"/>
    <s v="002"/>
  </r>
  <r>
    <s v="AUG-25"/>
    <x v="0"/>
    <s v="50000"/>
    <x v="9"/>
    <m/>
    <s v="Intern P/R - Overtime"/>
    <s v="352"/>
    <s v="IT Client Technology"/>
    <x v="0"/>
    <n v="-88.02"/>
    <s v="002"/>
  </r>
  <r>
    <s v="JUL-25"/>
    <x v="0"/>
    <s v="50000"/>
    <x v="9"/>
    <s v="Intern P/R - Overtime"/>
    <s v="Intern P/R - Overtime"/>
    <s v="352"/>
    <s v="IT Client Technology"/>
    <x v="0"/>
    <n v="189"/>
    <s v="002"/>
  </r>
  <r>
    <s v="JUL-25"/>
    <x v="0"/>
    <s v="50000"/>
    <x v="9"/>
    <m/>
    <s v="Intern P/R - Overtime"/>
    <s v="352"/>
    <s v="IT Client Technology"/>
    <x v="0"/>
    <n v="-51.58"/>
    <s v="002"/>
  </r>
  <r>
    <s v="SEP-25"/>
    <x v="0"/>
    <s v="50000"/>
    <x v="9"/>
    <s v="Intern P/R - Overtime"/>
    <s v="Intern P/R - Overtime"/>
    <s v="352"/>
    <s v="IT Client Technology"/>
    <x v="0"/>
    <n v="82.5"/>
    <s v="002"/>
  </r>
  <r>
    <s v="SEP-25"/>
    <x v="0"/>
    <s v="50000"/>
    <x v="9"/>
    <m/>
    <s v="Intern P/R - Overtime"/>
    <s v="352"/>
    <s v="IT Client Technology"/>
    <x v="0"/>
    <n v="-22.52"/>
    <s v="002"/>
  </r>
  <r>
    <s v="AUG-25"/>
    <x v="0"/>
    <s v="50000"/>
    <x v="10"/>
    <s v="UNC P/R - OT Accrual"/>
    <s v="UNC P/R - OT Accrual"/>
    <s v="941"/>
    <s v="Contr/Wholesale Mktg"/>
    <x v="0"/>
    <n v="205.59"/>
    <s v="002"/>
  </r>
  <r>
    <s v="DEC-25"/>
    <x v="0"/>
    <s v="50000"/>
    <x v="10"/>
    <s v="UNC P/R - OT Accrual"/>
    <s v="UNC P/R - OT Accrual"/>
    <s v="941"/>
    <s v="Contr/Wholesale Mktg"/>
    <x v="0"/>
    <n v="-1574.73"/>
    <m/>
  </r>
  <r>
    <s v="JUL-25"/>
    <x v="0"/>
    <s v="50000"/>
    <x v="10"/>
    <s v="UNC P/R - OT Accrual"/>
    <s v="UNC P/R - OT Accrual"/>
    <s v="941"/>
    <s v="Contr/Wholesale Mktg"/>
    <x v="0"/>
    <n v="-832.84"/>
    <s v="002"/>
  </r>
  <r>
    <s v="NOV-25"/>
    <x v="0"/>
    <s v="50000"/>
    <x v="10"/>
    <s v="UNC P/R - OT Accrual"/>
    <s v="UNC P/R - OT Accrual"/>
    <s v="941"/>
    <s v="Contr/Wholesale Mktg"/>
    <x v="0"/>
    <n v="2513.64"/>
    <s v="002"/>
  </r>
  <r>
    <s v="OCT-25"/>
    <x v="0"/>
    <s v="50000"/>
    <x v="10"/>
    <s v="UNC P/R - OT Accrual"/>
    <s v="UNC P/R - OT Accrual"/>
    <s v="941"/>
    <s v="Contr/Wholesale Mktg"/>
    <x v="0"/>
    <n v="-12623.65"/>
    <s v="002"/>
  </r>
  <r>
    <s v="SEP-25"/>
    <x v="0"/>
    <s v="50000"/>
    <x v="10"/>
    <s v="UNC P/R - OT Accrual"/>
    <s v="UNC P/R - OT Accrual"/>
    <s v="941"/>
    <s v="Contr/Wholesale Mktg"/>
    <x v="0"/>
    <n v="11018.65"/>
    <s v="002"/>
  </r>
  <r>
    <s v="DEC-25"/>
    <x v="0"/>
    <s v="50000"/>
    <x v="10"/>
    <s v="UNC P/R - OT Accrual"/>
    <s v="UNC P/R - OT Accrual"/>
    <s v="938"/>
    <s v="T&amp;D Operations Administration"/>
    <x v="0"/>
    <n v="165.46"/>
    <s v="002"/>
  </r>
  <r>
    <s v="AUG-25"/>
    <x v="0"/>
    <s v="50000"/>
    <x v="10"/>
    <s v="UNC P/R - OT Accrual"/>
    <s v="UNC P/R - OT Accrual"/>
    <s v="662"/>
    <s v="SPG Training"/>
    <x v="0"/>
    <n v="-79.680000000000007"/>
    <s v="002"/>
  </r>
  <r>
    <s v="AUG-25"/>
    <x v="0"/>
    <s v="50000"/>
    <x v="10"/>
    <m/>
    <s v="UNC P/R - OT Accrual"/>
    <s v="662"/>
    <s v="SPG Training"/>
    <x v="0"/>
    <n v="39.840000000000003"/>
    <s v="002"/>
  </r>
  <r>
    <s v="DEC-25"/>
    <x v="0"/>
    <s v="50000"/>
    <x v="10"/>
    <s v="UNC P/R - OT Accrual"/>
    <s v="UNC P/R - OT Accrual"/>
    <s v="662"/>
    <s v="SPG Training"/>
    <x v="0"/>
    <n v="-420.53"/>
    <s v="002"/>
  </r>
  <r>
    <s v="DEC-25"/>
    <x v="0"/>
    <s v="50000"/>
    <x v="10"/>
    <m/>
    <s v="UNC P/R - OT Accrual"/>
    <s v="662"/>
    <s v="SPG Training"/>
    <x v="0"/>
    <n v="210.27"/>
    <s v="002"/>
  </r>
  <r>
    <s v="JUL-25"/>
    <x v="0"/>
    <s v="50000"/>
    <x v="10"/>
    <s v="UNC P/R - OT Accrual"/>
    <s v="UNC P/R - OT Accrual"/>
    <s v="662"/>
    <s v="SPG Training"/>
    <x v="0"/>
    <n v="79.680000000000007"/>
    <s v="002"/>
  </r>
  <r>
    <s v="JUL-25"/>
    <x v="0"/>
    <s v="50000"/>
    <x v="10"/>
    <m/>
    <s v="UNC P/R - OT Accrual"/>
    <s v="662"/>
    <s v="SPG Training"/>
    <x v="0"/>
    <n v="-39.840000000000003"/>
    <s v="002"/>
  </r>
  <r>
    <s v="NOV-25"/>
    <x v="0"/>
    <s v="50000"/>
    <x v="10"/>
    <s v="UNC P/R - OT Accrual"/>
    <s v="UNC P/R - OT Accrual"/>
    <s v="662"/>
    <s v="SPG Training"/>
    <x v="0"/>
    <n v="420.53"/>
    <s v="002"/>
  </r>
  <r>
    <s v="NOV-25"/>
    <x v="0"/>
    <s v="50000"/>
    <x v="10"/>
    <m/>
    <s v="UNC P/R - OT Accrual"/>
    <s v="662"/>
    <s v="SPG Training"/>
    <x v="0"/>
    <n v="-210.27"/>
    <s v="002"/>
  </r>
  <r>
    <s v="JUL-25"/>
    <x v="0"/>
    <s v="50000"/>
    <x v="10"/>
    <s v="UNC P/R - OT Accrual"/>
    <s v="UNC P/R - OT Accrual"/>
    <s v="362"/>
    <s v="Financial Planning &amp; Analysis"/>
    <x v="0"/>
    <n v="-16.11"/>
    <s v="002"/>
  </r>
  <r>
    <s v="AUG-25"/>
    <x v="0"/>
    <s v="50000"/>
    <x v="10"/>
    <s v="UNC P/R - OT Accrual"/>
    <s v="UNC P/R - OT Accrual"/>
    <s v="353"/>
    <s v="IT Infrastructure"/>
    <x v="0"/>
    <n v="291.35000000000002"/>
    <s v="002"/>
  </r>
  <r>
    <s v="AUG-25"/>
    <x v="0"/>
    <s v="50000"/>
    <x v="10"/>
    <m/>
    <s v="UNC P/R - OT Accrual"/>
    <s v="353"/>
    <s v="IT Infrastructure"/>
    <x v="0"/>
    <n v="-79.510000000000005"/>
    <s v="002"/>
  </r>
  <r>
    <s v="DEC-25"/>
    <x v="0"/>
    <s v="50000"/>
    <x v="10"/>
    <s v="UNC P/R - OT Accrual"/>
    <s v="UNC P/R - OT Accrual"/>
    <s v="353"/>
    <s v="IT Infrastructure"/>
    <x v="0"/>
    <n v="407.89"/>
    <s v="002"/>
  </r>
  <r>
    <s v="DEC-25"/>
    <x v="0"/>
    <s v="50000"/>
    <x v="10"/>
    <m/>
    <s v="UNC P/R - OT Accrual"/>
    <s v="353"/>
    <s v="IT Infrastructure"/>
    <x v="0"/>
    <n v="-111.32"/>
    <s v="002"/>
  </r>
  <r>
    <s v="JUL-25"/>
    <x v="0"/>
    <s v="50000"/>
    <x v="10"/>
    <s v="UNC P/R - OT Accrual"/>
    <s v="UNC P/R - OT Accrual"/>
    <s v="353"/>
    <s v="IT Infrastructure"/>
    <x v="0"/>
    <n v="-502.57"/>
    <s v="002"/>
  </r>
  <r>
    <s v="JUL-25"/>
    <x v="0"/>
    <s v="50000"/>
    <x v="10"/>
    <m/>
    <s v="UNC P/R - OT Accrual"/>
    <s v="353"/>
    <s v="IT Infrastructure"/>
    <x v="0"/>
    <n v="137.16"/>
    <s v="002"/>
  </r>
  <r>
    <s v="SEP-25"/>
    <x v="0"/>
    <s v="50000"/>
    <x v="10"/>
    <s v="UNC P/R - OT Accrual"/>
    <s v="UNC P/R - OT Accrual"/>
    <s v="353"/>
    <s v="IT Infrastructure"/>
    <x v="0"/>
    <n v="-291.35000000000002"/>
    <s v="002"/>
  </r>
  <r>
    <s v="SEP-25"/>
    <x v="0"/>
    <s v="50000"/>
    <x v="10"/>
    <m/>
    <s v="UNC P/R - OT Accrual"/>
    <s v="353"/>
    <s v="IT Infrastructure"/>
    <x v="0"/>
    <n v="79.510000000000005"/>
    <s v="002"/>
  </r>
  <r>
    <s v="AUG-25"/>
    <x v="0"/>
    <s v="50000"/>
    <x v="10"/>
    <s v="UNC P/R - OT Accrual"/>
    <s v="UNC P/R - OT Accrual"/>
    <s v="352"/>
    <s v="IT Client Technology"/>
    <x v="0"/>
    <n v="79.790000000000006"/>
    <s v="002"/>
  </r>
  <r>
    <s v="AUG-25"/>
    <x v="0"/>
    <s v="50000"/>
    <x v="10"/>
    <m/>
    <s v="UNC P/R - OT Accrual"/>
    <s v="352"/>
    <s v="IT Client Technology"/>
    <x v="0"/>
    <n v="-21.76"/>
    <s v="002"/>
  </r>
  <r>
    <s v="DEC-25"/>
    <x v="0"/>
    <s v="50000"/>
    <x v="10"/>
    <s v="UNC P/R - OT Accrual"/>
    <s v="UNC P/R - OT Accrual"/>
    <s v="352"/>
    <s v="IT Client Technology"/>
    <x v="0"/>
    <n v="440.41"/>
    <s v="002"/>
  </r>
  <r>
    <s v="DEC-25"/>
    <x v="0"/>
    <s v="50000"/>
    <x v="10"/>
    <m/>
    <s v="UNC P/R - OT Accrual"/>
    <s v="352"/>
    <s v="IT Client Technology"/>
    <x v="0"/>
    <n v="-120.2"/>
    <s v="002"/>
  </r>
  <r>
    <s v="JUL-25"/>
    <x v="0"/>
    <s v="50000"/>
    <x v="10"/>
    <s v="UNC P/R - OT Accrual"/>
    <s v="UNC P/R - OT Accrual"/>
    <s v="352"/>
    <s v="IT Client Technology"/>
    <x v="0"/>
    <n v="631.47"/>
    <s v="002"/>
  </r>
  <r>
    <s v="JUL-25"/>
    <x v="0"/>
    <s v="50000"/>
    <x v="10"/>
    <m/>
    <s v="UNC P/R - OT Accrual"/>
    <s v="352"/>
    <s v="IT Client Technology"/>
    <x v="0"/>
    <n v="-172.33"/>
    <s v="002"/>
  </r>
  <r>
    <s v="NOV-25"/>
    <x v="0"/>
    <s v="50000"/>
    <x v="10"/>
    <s v="UNC P/R - OT Accrual"/>
    <s v="UNC P/R - OT Accrual"/>
    <s v="352"/>
    <s v="IT Client Technology"/>
    <x v="0"/>
    <n v="357.11"/>
    <s v="002"/>
  </r>
  <r>
    <s v="NOV-25"/>
    <x v="0"/>
    <s v="50000"/>
    <x v="10"/>
    <m/>
    <s v="UNC P/R - OT Accrual"/>
    <s v="352"/>
    <s v="IT Client Technology"/>
    <x v="0"/>
    <n v="-97.45"/>
    <s v="002"/>
  </r>
  <r>
    <s v="OCT-25"/>
    <x v="0"/>
    <s v="50000"/>
    <x v="10"/>
    <s v="UNC P/R - OT Accrual"/>
    <s v="UNC P/R - OT Accrual"/>
    <s v="352"/>
    <s v="IT Client Technology"/>
    <x v="0"/>
    <n v="-2101.88"/>
    <s v="002"/>
  </r>
  <r>
    <s v="OCT-25"/>
    <x v="0"/>
    <s v="50000"/>
    <x v="10"/>
    <m/>
    <s v="UNC P/R - OT Accrual"/>
    <s v="352"/>
    <s v="IT Client Technology"/>
    <x v="0"/>
    <n v="573.61"/>
    <s v="002"/>
  </r>
  <r>
    <s v="SEP-25"/>
    <x v="0"/>
    <s v="50000"/>
    <x v="10"/>
    <s v="UNC P/R - OT Accrual"/>
    <s v="UNC P/R - OT Accrual"/>
    <s v="352"/>
    <s v="IT Client Technology"/>
    <x v="0"/>
    <n v="1101.54"/>
    <s v="002"/>
  </r>
  <r>
    <s v="SEP-25"/>
    <x v="0"/>
    <s v="50000"/>
    <x v="10"/>
    <m/>
    <s v="UNC P/R - OT Accrual"/>
    <s v="352"/>
    <s v="IT Client Technology"/>
    <x v="0"/>
    <n v="-300.61"/>
    <s v="002"/>
  </r>
  <r>
    <s v="AUG-25"/>
    <x v="0"/>
    <s v="50000"/>
    <x v="10"/>
    <s v="UNC P/R - OT Accrual"/>
    <s v="UNC P/R - OT Accrual"/>
    <s v="325"/>
    <s v="Accounts Payable - SGS U3&amp;4 Support"/>
    <x v="0"/>
    <n v="-14.49"/>
    <s v="002"/>
  </r>
  <r>
    <s v="DEC-25"/>
    <x v="0"/>
    <s v="50000"/>
    <x v="10"/>
    <s v="UNC P/R - OT Accrual"/>
    <s v="UNC P/R - OT Accrual"/>
    <s v="325"/>
    <s v="Accounts Payable - SGS U3&amp;4 Support"/>
    <x v="0"/>
    <n v="-99.31"/>
    <s v="002"/>
  </r>
  <r>
    <s v="JUL-25"/>
    <x v="0"/>
    <s v="50000"/>
    <x v="10"/>
    <s v="UNC P/R - OT Accrual"/>
    <s v="UNC P/R - OT Accrual"/>
    <s v="325"/>
    <s v="Accounts Payable - SGS U3&amp;4 Support"/>
    <x v="0"/>
    <n v="130.47"/>
    <s v="002"/>
  </r>
  <r>
    <s v="NOV-25"/>
    <x v="0"/>
    <s v="50000"/>
    <x v="10"/>
    <s v="UNC P/R - OT Accrual"/>
    <s v="UNC P/R - OT Accrual"/>
    <s v="325"/>
    <s v="Accounts Payable - SGS U3&amp;4 Support"/>
    <x v="0"/>
    <n v="57.99"/>
    <s v="002"/>
  </r>
  <r>
    <s v="OCT-25"/>
    <x v="0"/>
    <s v="50000"/>
    <x v="10"/>
    <s v="UNC P/R - OT Accrual"/>
    <s v="UNC P/R - OT Accrual"/>
    <s v="325"/>
    <s v="Accounts Payable - SGS U3&amp;4 Support"/>
    <x v="0"/>
    <n v="41.32"/>
    <s v="002"/>
  </r>
  <r>
    <s v="SEP-25"/>
    <x v="0"/>
    <s v="50000"/>
    <x v="10"/>
    <s v="UNC P/R - OT Accrual"/>
    <s v="UNC P/R - OT Accrual"/>
    <s v="325"/>
    <s v="Accounts Payable - SGS U3&amp;4 Support"/>
    <x v="0"/>
    <n v="-115.98"/>
    <s v="002"/>
  </r>
  <r>
    <s v="AUG-25"/>
    <x v="0"/>
    <s v="50000"/>
    <x v="10"/>
    <s v="UNC P/R - OT Accrual"/>
    <s v="UNC P/R - OT Accrual"/>
    <s v="320"/>
    <s v="Corporate Accounting"/>
    <x v="0"/>
    <n v="38.76"/>
    <s v="002"/>
  </r>
  <r>
    <s v="DEC-25"/>
    <x v="0"/>
    <s v="50000"/>
    <x v="10"/>
    <s v="UNC P/R - OT Accrual"/>
    <s v="UNC P/R - OT Accrual"/>
    <s v="320"/>
    <s v="Corporate Accounting"/>
    <x v="0"/>
    <n v="73.77"/>
    <s v="002"/>
  </r>
  <r>
    <s v="JUL-25"/>
    <x v="0"/>
    <s v="50000"/>
    <x v="10"/>
    <s v="UNC P/R - OT Accrual"/>
    <s v="UNC P/R - OT Accrual"/>
    <s v="320"/>
    <s v="Corporate Accounting"/>
    <x v="0"/>
    <n v="11.25"/>
    <s v="002"/>
  </r>
  <r>
    <s v="NOV-25"/>
    <x v="0"/>
    <s v="50000"/>
    <x v="10"/>
    <s v="UNC P/R - OT Accrual"/>
    <s v="UNC P/R - OT Accrual"/>
    <s v="320"/>
    <s v="Corporate Accounting"/>
    <x v="0"/>
    <n v="-106.28"/>
    <s v="002"/>
  </r>
  <r>
    <s v="OCT-25"/>
    <x v="0"/>
    <s v="50000"/>
    <x v="10"/>
    <s v="UNC P/R - OT Accrual"/>
    <s v="UNC P/R - OT Accrual"/>
    <s v="320"/>
    <s v="Corporate Accounting"/>
    <x v="0"/>
    <n v="-202.53"/>
    <s v="002"/>
  </r>
  <r>
    <s v="SEP-25"/>
    <x v="0"/>
    <s v="50000"/>
    <x v="10"/>
    <s v="UNC P/R - OT Accrual"/>
    <s v="UNC P/R - OT Accrual"/>
    <s v="320"/>
    <s v="Corporate Accounting"/>
    <x v="0"/>
    <n v="265.05"/>
    <s v="002"/>
  </r>
  <r>
    <s v="AUG-25"/>
    <x v="0"/>
    <s v="50000"/>
    <x v="11"/>
    <s v="P/R - Paid Absences"/>
    <s v="P/R - Paid Absences"/>
    <s v="994"/>
    <s v="Welding &amp; Fab Shop"/>
    <x v="0"/>
    <n v="-7.82"/>
    <s v="002"/>
  </r>
  <r>
    <s v="JUL-25"/>
    <x v="0"/>
    <s v="50000"/>
    <x v="11"/>
    <s v="P/R - Paid Absences"/>
    <s v="P/R - Paid Absences"/>
    <s v="994"/>
    <s v="Welding &amp; Fab Shop"/>
    <x v="0"/>
    <n v="14.99"/>
    <s v="002"/>
  </r>
  <r>
    <s v="NOV-25"/>
    <x v="0"/>
    <s v="50000"/>
    <x v="11"/>
    <s v="P/R - Paid Absences"/>
    <s v="P/R - Paid Absences"/>
    <s v="994"/>
    <s v="Welding &amp; Fab Shop"/>
    <x v="0"/>
    <n v="-190.89"/>
    <s v="002"/>
  </r>
  <r>
    <s v="OCT-25"/>
    <x v="0"/>
    <s v="50000"/>
    <x v="11"/>
    <s v="P/R - Paid Absences"/>
    <s v="P/R - Paid Absences"/>
    <s v="994"/>
    <s v="Welding &amp; Fab Shop"/>
    <x v="0"/>
    <n v="572.66999999999996"/>
    <s v="002"/>
  </r>
  <r>
    <s v="AUG-25"/>
    <x v="0"/>
    <s v="50000"/>
    <x v="11"/>
    <s v="P/R - Paid Absences"/>
    <s v="P/R - Paid Absences"/>
    <s v="993"/>
    <s v="Fleet Services"/>
    <x v="0"/>
    <n v="-12.92"/>
    <s v="002"/>
  </r>
  <r>
    <s v="JUL-25"/>
    <x v="0"/>
    <s v="50000"/>
    <x v="11"/>
    <s v="P/R - Paid Absences"/>
    <s v="P/R - Paid Absences"/>
    <s v="993"/>
    <s v="Fleet Services"/>
    <x v="0"/>
    <n v="24.77"/>
    <s v="002"/>
  </r>
  <r>
    <s v="NOV-25"/>
    <x v="0"/>
    <s v="50000"/>
    <x v="11"/>
    <s v="P/R - Paid Absences"/>
    <s v="P/R - Paid Absences"/>
    <s v="993"/>
    <s v="Fleet Services"/>
    <x v="0"/>
    <n v="-968.2"/>
    <s v="002"/>
  </r>
  <r>
    <s v="OCT-25"/>
    <x v="0"/>
    <s v="50000"/>
    <x v="11"/>
    <s v="P/R - Paid Absences"/>
    <s v="P/R - Paid Absences"/>
    <s v="993"/>
    <s v="Fleet Services"/>
    <x v="0"/>
    <n v="2901.94"/>
    <s v="002"/>
  </r>
  <r>
    <s v="SEP-25"/>
    <x v="0"/>
    <s v="50000"/>
    <x v="11"/>
    <s v="P/R - Paid Absences"/>
    <s v="P/R - Paid Absences"/>
    <s v="993"/>
    <s v="Fleet Services"/>
    <x v="0"/>
    <n v="36.07"/>
    <s v="002"/>
  </r>
  <r>
    <s v="AUG-25"/>
    <x v="0"/>
    <s v="50000"/>
    <x v="11"/>
    <s v="P/R - Paid Absences"/>
    <s v="P/R - Paid Absences"/>
    <s v="992"/>
    <s v="Heavy Equip &amp; Transport"/>
    <x v="0"/>
    <n v="-17.39"/>
    <s v="002"/>
  </r>
  <r>
    <s v="DEC-25"/>
    <x v="0"/>
    <s v="50000"/>
    <x v="11"/>
    <s v="P/R - Paid Absences"/>
    <s v="P/R - Paid Absences"/>
    <s v="992"/>
    <s v="Heavy Equip &amp; Transport"/>
    <x v="0"/>
    <n v="-122.34"/>
    <s v="002"/>
  </r>
  <r>
    <s v="JUL-25"/>
    <x v="0"/>
    <s v="50000"/>
    <x v="11"/>
    <s v="P/R - Paid Absences"/>
    <s v="P/R - Paid Absences"/>
    <s v="992"/>
    <s v="Heavy Equip &amp; Transport"/>
    <x v="0"/>
    <n v="208.15"/>
    <s v="002"/>
  </r>
  <r>
    <s v="NOV-25"/>
    <x v="0"/>
    <s v="50000"/>
    <x v="11"/>
    <s v="P/R - Paid Absences"/>
    <s v="P/R - Paid Absences"/>
    <s v="992"/>
    <s v="Heavy Equip &amp; Transport"/>
    <x v="0"/>
    <n v="-597.37"/>
    <s v="002"/>
  </r>
  <r>
    <s v="NOV-25"/>
    <x v="0"/>
    <s v="50000"/>
    <x v="11"/>
    <m/>
    <s v="P/R - Paid Absences"/>
    <s v="992"/>
    <s v="Heavy Equip &amp; Transport"/>
    <x v="0"/>
    <n v="17.66"/>
    <s v="002"/>
  </r>
  <r>
    <s v="OCT-25"/>
    <x v="0"/>
    <s v="50000"/>
    <x v="11"/>
    <s v="P/R - Paid Absences"/>
    <s v="P/R - Paid Absences"/>
    <s v="992"/>
    <s v="Heavy Equip &amp; Transport"/>
    <x v="0"/>
    <n v="2828.32"/>
    <s v="002"/>
  </r>
  <r>
    <s v="OCT-25"/>
    <x v="0"/>
    <s v="50000"/>
    <x v="11"/>
    <m/>
    <s v="P/R - Paid Absences"/>
    <s v="992"/>
    <s v="Heavy Equip &amp; Transport"/>
    <x v="0"/>
    <n v="-53"/>
    <s v="002"/>
  </r>
  <r>
    <s v="SEP-25"/>
    <x v="0"/>
    <s v="50000"/>
    <x v="11"/>
    <s v="P/R - Paid Absences"/>
    <s v="P/R - Paid Absences"/>
    <s v="992"/>
    <s v="Heavy Equip &amp; Transport"/>
    <x v="0"/>
    <n v="413.17"/>
    <s v="002"/>
  </r>
  <r>
    <s v="AUG-25"/>
    <x v="0"/>
    <s v="50000"/>
    <x v="11"/>
    <s v="P/R - Paid Absences"/>
    <s v="P/R - Paid Absences"/>
    <s v="989"/>
    <s v="SC&amp;R Admin"/>
    <x v="0"/>
    <n v="-31.1"/>
    <s v="002"/>
  </r>
  <r>
    <s v="DEC-25"/>
    <x v="0"/>
    <s v="50000"/>
    <x v="11"/>
    <s v="P/R - Paid Absences"/>
    <s v="P/R - Paid Absences"/>
    <s v="989"/>
    <s v="SC&amp;R Admin"/>
    <x v="0"/>
    <n v="-9.92"/>
    <s v="002"/>
  </r>
  <r>
    <s v="JUL-25"/>
    <x v="0"/>
    <s v="50000"/>
    <x v="11"/>
    <s v="P/R - Paid Absences"/>
    <s v="P/R - Paid Absences"/>
    <s v="989"/>
    <s v="SC&amp;R Admin"/>
    <x v="0"/>
    <n v="59.6"/>
    <s v="002"/>
  </r>
  <r>
    <s v="NOV-25"/>
    <x v="0"/>
    <s v="50000"/>
    <x v="11"/>
    <s v="P/R - Paid Absences"/>
    <s v="P/R - Paid Absences"/>
    <s v="989"/>
    <s v="SC&amp;R Admin"/>
    <x v="0"/>
    <n v="-26.14"/>
    <s v="002"/>
  </r>
  <r>
    <s v="OCT-25"/>
    <x v="0"/>
    <s v="50000"/>
    <x v="11"/>
    <s v="P/R - Paid Absences"/>
    <s v="P/R - Paid Absences"/>
    <s v="989"/>
    <s v="SC&amp;R Admin"/>
    <x v="0"/>
    <n v="229.47"/>
    <s v="002"/>
  </r>
  <r>
    <s v="SEP-25"/>
    <x v="0"/>
    <s v="50000"/>
    <x v="11"/>
    <s v="P/R - Paid Absences"/>
    <s v="P/R - Paid Absences"/>
    <s v="989"/>
    <s v="SC&amp;R Admin"/>
    <x v="0"/>
    <n v="144.11000000000001"/>
    <s v="002"/>
  </r>
  <r>
    <s v="AUG-25"/>
    <x v="0"/>
    <s v="50000"/>
    <x v="11"/>
    <s v="P/R - Paid Absences"/>
    <s v="P/R - Paid Absences"/>
    <s v="988"/>
    <s v="T&amp;D Equipment C&amp;M Admin"/>
    <x v="0"/>
    <n v="2006.04"/>
    <s v="002"/>
  </r>
  <r>
    <s v="AUG-25"/>
    <x v="0"/>
    <s v="50000"/>
    <x v="11"/>
    <m/>
    <s v="P/R - Paid Absences"/>
    <s v="988"/>
    <s v="T&amp;D Equipment C&amp;M Admin"/>
    <x v="0"/>
    <n v="-69.75"/>
    <s v="002"/>
  </r>
  <r>
    <s v="DEC-25"/>
    <x v="0"/>
    <s v="50000"/>
    <x v="11"/>
    <s v="P/R - Paid Absences"/>
    <s v="P/R - Paid Absences"/>
    <s v="988"/>
    <s v="T&amp;D Equipment C&amp;M Admin"/>
    <x v="0"/>
    <n v="1841.21"/>
    <s v="002"/>
  </r>
  <r>
    <s v="DEC-25"/>
    <x v="0"/>
    <s v="50000"/>
    <x v="11"/>
    <m/>
    <s v="P/R - Paid Absences"/>
    <s v="988"/>
    <s v="T&amp;D Equipment C&amp;M Admin"/>
    <x v="0"/>
    <n v="-56.95"/>
    <s v="002"/>
  </r>
  <r>
    <s v="JUL-25"/>
    <x v="0"/>
    <s v="50000"/>
    <x v="11"/>
    <s v="P/R - Paid Absences"/>
    <s v="P/R - Paid Absences"/>
    <s v="988"/>
    <s v="T&amp;D Equipment C&amp;M Admin"/>
    <x v="0"/>
    <n v="533.04"/>
    <s v="002"/>
  </r>
  <r>
    <s v="JUL-25"/>
    <x v="0"/>
    <s v="50000"/>
    <x v="11"/>
    <m/>
    <s v="P/R - Paid Absences"/>
    <s v="988"/>
    <s v="T&amp;D Equipment C&amp;M Admin"/>
    <x v="0"/>
    <n v="-74.56"/>
    <s v="002"/>
  </r>
  <r>
    <s v="NOV-25"/>
    <x v="0"/>
    <s v="50000"/>
    <x v="11"/>
    <s v="P/R - Paid Absences"/>
    <s v="P/R - Paid Absences"/>
    <s v="988"/>
    <s v="T&amp;D Equipment C&amp;M Admin"/>
    <x v="0"/>
    <n v="1204.32"/>
    <s v="002"/>
  </r>
  <r>
    <s v="NOV-25"/>
    <x v="0"/>
    <s v="50000"/>
    <x v="11"/>
    <m/>
    <s v="P/R - Paid Absences"/>
    <s v="988"/>
    <s v="T&amp;D Equipment C&amp;M Admin"/>
    <x v="0"/>
    <n v="-96.99"/>
    <s v="002"/>
  </r>
  <r>
    <s v="OCT-25"/>
    <x v="0"/>
    <s v="50000"/>
    <x v="11"/>
    <s v="P/R - Paid Absences"/>
    <s v="P/R - Paid Absences"/>
    <s v="988"/>
    <s v="T&amp;D Equipment C&amp;M Admin"/>
    <x v="0"/>
    <n v="2791.86"/>
    <s v="002"/>
  </r>
  <r>
    <s v="OCT-25"/>
    <x v="0"/>
    <s v="50000"/>
    <x v="11"/>
    <m/>
    <s v="P/R - Paid Absences"/>
    <s v="988"/>
    <s v="T&amp;D Equipment C&amp;M Admin"/>
    <x v="0"/>
    <n v="-4.53"/>
    <s v="002"/>
  </r>
  <r>
    <s v="SEP-25"/>
    <x v="0"/>
    <s v="50000"/>
    <x v="11"/>
    <s v="P/R - Paid Absences"/>
    <s v="P/R - Paid Absences"/>
    <s v="988"/>
    <s v="T&amp;D Equipment C&amp;M Admin"/>
    <x v="0"/>
    <n v="2377.81"/>
    <s v="002"/>
  </r>
  <r>
    <s v="SEP-25"/>
    <x v="0"/>
    <s v="50000"/>
    <x v="11"/>
    <m/>
    <s v="P/R - Paid Absences"/>
    <s v="988"/>
    <s v="T&amp;D Equipment C&amp;M Admin"/>
    <x v="0"/>
    <n v="-302.93"/>
    <s v="002"/>
  </r>
  <r>
    <s v="AUG-25"/>
    <x v="0"/>
    <s v="50000"/>
    <x v="11"/>
    <s v="P/R - Paid Absences"/>
    <s v="P/R - Paid Absences"/>
    <s v="987"/>
    <s v="Electronics/Comm C&amp;M"/>
    <x v="0"/>
    <n v="1103.0899999999999"/>
    <s v="002"/>
  </r>
  <r>
    <s v="AUG-25"/>
    <x v="0"/>
    <s v="50000"/>
    <x v="11"/>
    <m/>
    <s v="P/R - Paid Absences"/>
    <s v="987"/>
    <s v="Electronics/Comm C&amp;M"/>
    <x v="0"/>
    <n v="-301.04000000000002"/>
    <s v="002"/>
  </r>
  <r>
    <s v="DEC-25"/>
    <x v="0"/>
    <s v="50000"/>
    <x v="11"/>
    <s v="P/R - Paid Absences"/>
    <s v="P/R - Paid Absences"/>
    <s v="987"/>
    <s v="Electronics/Comm C&amp;M"/>
    <x v="0"/>
    <n v="1050.55"/>
    <s v="002"/>
  </r>
  <r>
    <s v="DEC-25"/>
    <x v="0"/>
    <s v="50000"/>
    <x v="11"/>
    <m/>
    <s v="P/R - Paid Absences"/>
    <s v="987"/>
    <s v="Electronics/Comm C&amp;M"/>
    <x v="0"/>
    <n v="-286.7"/>
    <s v="002"/>
  </r>
  <r>
    <s v="JUL-25"/>
    <x v="0"/>
    <s v="50000"/>
    <x v="11"/>
    <s v="P/R - Paid Absences"/>
    <s v="P/R - Paid Absences"/>
    <s v="987"/>
    <s v="Electronics/Comm C&amp;M"/>
    <x v="0"/>
    <n v="817.64"/>
    <s v="002"/>
  </r>
  <r>
    <s v="JUL-25"/>
    <x v="0"/>
    <s v="50000"/>
    <x v="11"/>
    <m/>
    <s v="P/R - Paid Absences"/>
    <s v="987"/>
    <s v="Electronics/Comm C&amp;M"/>
    <x v="0"/>
    <n v="-223.14"/>
    <s v="002"/>
  </r>
  <r>
    <s v="NOV-25"/>
    <x v="0"/>
    <s v="50000"/>
    <x v="11"/>
    <s v="P/R - Paid Absences"/>
    <s v="P/R - Paid Absences"/>
    <s v="987"/>
    <s v="Electronics/Comm C&amp;M"/>
    <x v="0"/>
    <n v="146.62"/>
    <s v="002"/>
  </r>
  <r>
    <s v="NOV-25"/>
    <x v="0"/>
    <s v="50000"/>
    <x v="11"/>
    <m/>
    <s v="P/R - Paid Absences"/>
    <s v="987"/>
    <s v="Electronics/Comm C&amp;M"/>
    <x v="0"/>
    <n v="-293.86"/>
    <s v="002"/>
  </r>
  <r>
    <s v="OCT-25"/>
    <x v="0"/>
    <s v="50000"/>
    <x v="11"/>
    <s v="P/R - Paid Absences"/>
    <s v="P/R - Paid Absences"/>
    <s v="987"/>
    <s v="Electronics/Comm C&amp;M"/>
    <x v="0"/>
    <n v="3983.02"/>
    <s v="002"/>
  </r>
  <r>
    <s v="OCT-25"/>
    <x v="0"/>
    <s v="50000"/>
    <x v="11"/>
    <m/>
    <s v="P/R - Paid Absences"/>
    <s v="987"/>
    <s v="Electronics/Comm C&amp;M"/>
    <x v="0"/>
    <n v="-325.39999999999998"/>
    <s v="002"/>
  </r>
  <r>
    <s v="SEP-25"/>
    <x v="0"/>
    <s v="50000"/>
    <x v="11"/>
    <s v="P/R - Paid Absences"/>
    <s v="P/R - Paid Absences"/>
    <s v="987"/>
    <s v="Electronics/Comm C&amp;M"/>
    <x v="0"/>
    <n v="1040.05"/>
    <s v="002"/>
  </r>
  <r>
    <s v="SEP-25"/>
    <x v="0"/>
    <s v="50000"/>
    <x v="11"/>
    <m/>
    <s v="P/R - Paid Absences"/>
    <s v="987"/>
    <s v="Electronics/Comm C&amp;M"/>
    <x v="0"/>
    <n v="-283.83"/>
    <s v="002"/>
  </r>
  <r>
    <s v="NOV-25"/>
    <x v="0"/>
    <s v="50000"/>
    <x v="11"/>
    <s v="P/R - Paid Absences"/>
    <s v="P/R - Paid Absences"/>
    <s v="986"/>
    <s v="Electronic Relay C&amp;M"/>
    <x v="0"/>
    <n v="-660.89"/>
    <s v="002"/>
  </r>
  <r>
    <s v="OCT-25"/>
    <x v="0"/>
    <s v="50000"/>
    <x v="11"/>
    <s v="P/R - Paid Absences"/>
    <s v="P/R - Paid Absences"/>
    <s v="986"/>
    <s v="Electronic Relay C&amp;M"/>
    <x v="0"/>
    <n v="1982.67"/>
    <s v="002"/>
  </r>
  <r>
    <s v="NOV-25"/>
    <x v="0"/>
    <s v="50000"/>
    <x v="11"/>
    <s v="P/R - Paid Absences"/>
    <s v="P/R - Paid Absences"/>
    <s v="983"/>
    <s v="Metering Const/Maint"/>
    <x v="0"/>
    <n v="-262.68"/>
    <s v="002"/>
  </r>
  <r>
    <s v="OCT-25"/>
    <x v="0"/>
    <s v="50000"/>
    <x v="11"/>
    <s v="P/R - Paid Absences"/>
    <s v="P/R - Paid Absences"/>
    <s v="983"/>
    <s v="Metering Const/Maint"/>
    <x v="0"/>
    <n v="788.04"/>
    <s v="002"/>
  </r>
  <r>
    <s v="AUG-25"/>
    <x v="0"/>
    <s v="50000"/>
    <x v="11"/>
    <s v="P/R - Paid Absences"/>
    <s v="P/R - Paid Absences"/>
    <s v="982"/>
    <s v="Elec Repair/Test Fac"/>
    <x v="0"/>
    <n v="-14.26"/>
    <s v="002"/>
  </r>
  <r>
    <s v="DEC-25"/>
    <x v="0"/>
    <s v="50000"/>
    <x v="11"/>
    <s v="P/R - Paid Absences"/>
    <s v="P/R - Paid Absences"/>
    <s v="982"/>
    <s v="Elec Repair/Test Fac"/>
    <x v="0"/>
    <n v="20.6"/>
    <s v="002"/>
  </r>
  <r>
    <s v="JUL-25"/>
    <x v="0"/>
    <s v="50000"/>
    <x v="11"/>
    <s v="P/R - Paid Absences"/>
    <s v="P/R - Paid Absences"/>
    <s v="982"/>
    <s v="Elec Repair/Test Fac"/>
    <x v="0"/>
    <n v="27.34"/>
    <s v="002"/>
  </r>
  <r>
    <s v="NOV-25"/>
    <x v="0"/>
    <s v="50000"/>
    <x v="11"/>
    <s v="P/R - Paid Absences"/>
    <s v="P/R - Paid Absences"/>
    <s v="982"/>
    <s v="Elec Repair/Test Fac"/>
    <x v="0"/>
    <n v="-497.96"/>
    <s v="002"/>
  </r>
  <r>
    <s v="OCT-25"/>
    <x v="0"/>
    <s v="50000"/>
    <x v="11"/>
    <s v="P/R - Paid Absences"/>
    <s v="P/R - Paid Absences"/>
    <s v="982"/>
    <s v="Elec Repair/Test Fac"/>
    <x v="0"/>
    <n v="1604.84"/>
    <s v="002"/>
  </r>
  <r>
    <s v="SEP-25"/>
    <x v="0"/>
    <s v="50000"/>
    <x v="11"/>
    <s v="P/R - Paid Absences"/>
    <s v="P/R - Paid Absences"/>
    <s v="982"/>
    <s v="Elec Repair/Test Fac"/>
    <x v="0"/>
    <n v="15.85"/>
    <s v="002"/>
  </r>
  <r>
    <s v="AUG-25"/>
    <x v="0"/>
    <s v="50000"/>
    <x v="11"/>
    <s v="P/R - Paid Absences"/>
    <s v="P/R - Paid Absences"/>
    <s v="981"/>
    <s v="Subst Const/Maint"/>
    <x v="0"/>
    <n v="43.98"/>
    <s v="002"/>
  </r>
  <r>
    <s v="DEC-25"/>
    <x v="0"/>
    <s v="50000"/>
    <x v="11"/>
    <s v="P/R - Paid Absences"/>
    <s v="P/R - Paid Absences"/>
    <s v="981"/>
    <s v="Subst Const/Maint"/>
    <x v="0"/>
    <n v="26.26"/>
    <s v="002"/>
  </r>
  <r>
    <s v="JUL-25"/>
    <x v="0"/>
    <s v="50000"/>
    <x v="11"/>
    <s v="P/R - Paid Absences"/>
    <s v="P/R - Paid Absences"/>
    <s v="981"/>
    <s v="Subst Const/Maint"/>
    <x v="0"/>
    <n v="-7.76"/>
    <s v="002"/>
  </r>
  <r>
    <s v="NOV-25"/>
    <x v="0"/>
    <s v="50000"/>
    <x v="11"/>
    <s v="P/R - Paid Absences"/>
    <s v="P/R - Paid Absences"/>
    <s v="981"/>
    <s v="Subst Const/Maint"/>
    <x v="0"/>
    <n v="-2013.15"/>
    <s v="002"/>
  </r>
  <r>
    <s v="OCT-25"/>
    <x v="0"/>
    <s v="50000"/>
    <x v="11"/>
    <s v="P/R - Paid Absences"/>
    <s v="P/R - Paid Absences"/>
    <s v="981"/>
    <s v="Subst Const/Maint"/>
    <x v="0"/>
    <n v="6596.68"/>
    <s v="002"/>
  </r>
  <r>
    <s v="DEC-25"/>
    <x v="0"/>
    <s v="50000"/>
    <x v="11"/>
    <s v="P/R - Paid Absences"/>
    <s v="P/R - Paid Absences"/>
    <s v="971"/>
    <s v="Generation Sys Cntrl"/>
    <x v="0"/>
    <n v="-18.38"/>
    <s v="002"/>
  </r>
  <r>
    <s v="NOV-25"/>
    <x v="0"/>
    <s v="50000"/>
    <x v="11"/>
    <s v="P/R - Paid Absences"/>
    <s v="P/R - Paid Absences"/>
    <s v="971"/>
    <s v="Generation Sys Cntrl"/>
    <x v="0"/>
    <n v="-35.97"/>
    <s v="002"/>
  </r>
  <r>
    <s v="OCT-25"/>
    <x v="0"/>
    <s v="50000"/>
    <x v="11"/>
    <s v="P/R - Paid Absences"/>
    <s v="P/R - Paid Absences"/>
    <s v="971"/>
    <s v="Generation Sys Cntrl"/>
    <x v="0"/>
    <n v="334.6"/>
    <s v="002"/>
  </r>
  <r>
    <s v="AUG-25"/>
    <x v="0"/>
    <s v="50000"/>
    <x v="11"/>
    <s v="P/R - Paid Absences"/>
    <s v="P/R - Paid Absences"/>
    <s v="970"/>
    <s v="Project Management"/>
    <x v="0"/>
    <n v="44.74"/>
    <s v="002"/>
  </r>
  <r>
    <s v="DEC-25"/>
    <x v="0"/>
    <s v="50000"/>
    <x v="11"/>
    <s v="P/R - Paid Absences"/>
    <s v="P/R - Paid Absences"/>
    <s v="970"/>
    <s v="Project Management"/>
    <x v="0"/>
    <n v="-80.2"/>
    <s v="002"/>
  </r>
  <r>
    <s v="JUL-25"/>
    <x v="0"/>
    <s v="50000"/>
    <x v="11"/>
    <s v="P/R - Paid Absences"/>
    <s v="P/R - Paid Absences"/>
    <s v="970"/>
    <s v="Project Management"/>
    <x v="0"/>
    <n v="18.7"/>
    <s v="002"/>
  </r>
  <r>
    <s v="NOV-25"/>
    <x v="0"/>
    <s v="50000"/>
    <x v="11"/>
    <s v="P/R - Paid Absences"/>
    <s v="P/R - Paid Absences"/>
    <s v="970"/>
    <s v="Project Management"/>
    <x v="0"/>
    <n v="186.78"/>
    <s v="002"/>
  </r>
  <r>
    <s v="OCT-25"/>
    <x v="0"/>
    <s v="50000"/>
    <x v="11"/>
    <s v="P/R - Paid Absences"/>
    <s v="P/R - Paid Absences"/>
    <s v="970"/>
    <s v="Project Management"/>
    <x v="0"/>
    <n v="347.89"/>
    <s v="002"/>
  </r>
  <r>
    <s v="SEP-25"/>
    <x v="0"/>
    <s v="50000"/>
    <x v="11"/>
    <s v="P/R - Paid Absences"/>
    <s v="P/R - Paid Absences"/>
    <s v="970"/>
    <s v="Project Management"/>
    <x v="0"/>
    <n v="-2.79"/>
    <s v="002"/>
  </r>
  <r>
    <s v="AUG-25"/>
    <x v="0"/>
    <s v="50000"/>
    <x v="11"/>
    <s v="P/R - Paid Absences"/>
    <s v="P/R - Paid Absences"/>
    <s v="963"/>
    <s v="Energy Mgmt Sys Sup"/>
    <x v="0"/>
    <n v="5142.5600000000004"/>
    <s v="002"/>
  </r>
  <r>
    <s v="AUG-25"/>
    <x v="0"/>
    <s v="50000"/>
    <x v="11"/>
    <m/>
    <s v="P/R - Paid Absences"/>
    <s v="963"/>
    <s v="Energy Mgmt Sys Sup"/>
    <x v="0"/>
    <n v="-680.23"/>
    <s v="002"/>
  </r>
  <r>
    <s v="DEC-25"/>
    <x v="0"/>
    <s v="50000"/>
    <x v="11"/>
    <s v="P/R - Paid Absences"/>
    <s v="P/R - Paid Absences"/>
    <s v="963"/>
    <s v="Energy Mgmt Sys Sup"/>
    <x v="0"/>
    <n v="3700.37"/>
    <s v="002"/>
  </r>
  <r>
    <s v="DEC-25"/>
    <x v="0"/>
    <s v="50000"/>
    <x v="11"/>
    <m/>
    <s v="P/R - Paid Absences"/>
    <s v="963"/>
    <s v="Energy Mgmt Sys Sup"/>
    <x v="0"/>
    <n v="-481.06"/>
    <s v="002"/>
  </r>
  <r>
    <s v="JUL-25"/>
    <x v="0"/>
    <s v="50000"/>
    <x v="11"/>
    <s v="P/R - Paid Absences"/>
    <s v="P/R - Paid Absences"/>
    <s v="963"/>
    <s v="Energy Mgmt Sys Sup"/>
    <x v="0"/>
    <n v="5242.2700000000004"/>
    <s v="002"/>
  </r>
  <r>
    <s v="JUL-25"/>
    <x v="0"/>
    <s v="50000"/>
    <x v="11"/>
    <m/>
    <s v="P/R - Paid Absences"/>
    <s v="963"/>
    <s v="Energy Mgmt Sys Sup"/>
    <x v="0"/>
    <n v="-865.71"/>
    <s v="002"/>
  </r>
  <r>
    <s v="NOV-25"/>
    <x v="0"/>
    <s v="50000"/>
    <x v="11"/>
    <s v="P/R - Paid Absences"/>
    <s v="P/R - Paid Absences"/>
    <s v="963"/>
    <s v="Energy Mgmt Sys Sup"/>
    <x v="0"/>
    <n v="4557.2299999999996"/>
    <s v="002"/>
  </r>
  <r>
    <s v="NOV-25"/>
    <x v="0"/>
    <s v="50000"/>
    <x v="11"/>
    <m/>
    <s v="P/R - Paid Absences"/>
    <s v="963"/>
    <s v="Energy Mgmt Sys Sup"/>
    <x v="0"/>
    <n v="-854.08"/>
    <s v="002"/>
  </r>
  <r>
    <s v="OCT-25"/>
    <x v="0"/>
    <s v="50000"/>
    <x v="11"/>
    <s v="P/R - Paid Absences"/>
    <s v="P/R - Paid Absences"/>
    <s v="963"/>
    <s v="Energy Mgmt Sys Sup"/>
    <x v="0"/>
    <n v="3756.56"/>
    <s v="002"/>
  </r>
  <r>
    <s v="OCT-25"/>
    <x v="0"/>
    <s v="50000"/>
    <x v="11"/>
    <m/>
    <s v="P/R - Paid Absences"/>
    <s v="963"/>
    <s v="Energy Mgmt Sys Sup"/>
    <x v="0"/>
    <n v="-704.51"/>
    <s v="002"/>
  </r>
  <r>
    <s v="SEP-25"/>
    <x v="0"/>
    <s v="50000"/>
    <x v="11"/>
    <s v="P/R - Paid Absences"/>
    <s v="P/R - Paid Absences"/>
    <s v="963"/>
    <s v="Energy Mgmt Sys Sup"/>
    <x v="0"/>
    <n v="4987.4799999999996"/>
    <s v="002"/>
  </r>
  <r>
    <s v="SEP-25"/>
    <x v="0"/>
    <s v="50000"/>
    <x v="11"/>
    <m/>
    <s v="P/R - Paid Absences"/>
    <s v="963"/>
    <s v="Energy Mgmt Sys Sup"/>
    <x v="0"/>
    <n v="-457.03"/>
    <s v="002"/>
  </r>
  <r>
    <s v="NOV-25"/>
    <x v="0"/>
    <s v="50000"/>
    <x v="11"/>
    <s v="P/R - Paid Absences"/>
    <s v="P/R - Paid Absences"/>
    <s v="961"/>
    <s v="Pre-Sched and After the Fact"/>
    <x v="0"/>
    <n v="-13.17"/>
    <s v="002"/>
  </r>
  <r>
    <s v="OCT-25"/>
    <x v="0"/>
    <s v="50000"/>
    <x v="11"/>
    <s v="P/R - Paid Absences"/>
    <s v="P/R - Paid Absences"/>
    <s v="961"/>
    <s v="Pre-Sched and After the Fact"/>
    <x v="0"/>
    <n v="39.51"/>
    <s v="002"/>
  </r>
  <r>
    <s v="AUG-25"/>
    <x v="0"/>
    <s v="50000"/>
    <x v="11"/>
    <s v="P/R - Paid Absences"/>
    <s v="P/R - Paid Absences"/>
    <s v="958"/>
    <s v="Energy Services"/>
    <x v="0"/>
    <n v="392.28"/>
    <s v="002"/>
  </r>
  <r>
    <s v="DEC-25"/>
    <x v="0"/>
    <s v="50000"/>
    <x v="11"/>
    <s v="P/R - Paid Absences"/>
    <s v="P/R - Paid Absences"/>
    <s v="958"/>
    <s v="Energy Services"/>
    <x v="0"/>
    <n v="310.5"/>
    <s v="002"/>
  </r>
  <r>
    <s v="JUL-25"/>
    <x v="0"/>
    <s v="50000"/>
    <x v="11"/>
    <s v="P/R - Paid Absences"/>
    <s v="P/R - Paid Absences"/>
    <s v="958"/>
    <s v="Energy Services"/>
    <x v="0"/>
    <n v="423.94"/>
    <s v="002"/>
  </r>
  <r>
    <s v="NOV-25"/>
    <x v="0"/>
    <s v="50000"/>
    <x v="11"/>
    <s v="P/R - Paid Absences"/>
    <s v="P/R - Paid Absences"/>
    <s v="958"/>
    <s v="Energy Services"/>
    <x v="0"/>
    <n v="58.05"/>
    <s v="002"/>
  </r>
  <r>
    <s v="OCT-25"/>
    <x v="0"/>
    <s v="50000"/>
    <x v="11"/>
    <s v="P/R - Paid Absences"/>
    <s v="P/R - Paid Absences"/>
    <s v="958"/>
    <s v="Energy Services"/>
    <x v="0"/>
    <n v="227.19"/>
    <s v="002"/>
  </r>
  <r>
    <s v="SEP-25"/>
    <x v="0"/>
    <s v="50000"/>
    <x v="11"/>
    <s v="P/R - Paid Absences"/>
    <s v="P/R - Paid Absences"/>
    <s v="958"/>
    <s v="Energy Services"/>
    <x v="0"/>
    <n v="537.54"/>
    <s v="002"/>
  </r>
  <r>
    <s v="AUG-25"/>
    <x v="0"/>
    <s v="50000"/>
    <x v="11"/>
    <s v="P/R - Paid Absences"/>
    <s v="P/R - Paid Absences"/>
    <s v="957"/>
    <s v="Transmission Planning"/>
    <x v="0"/>
    <n v="448.94"/>
    <s v="002"/>
  </r>
  <r>
    <s v="DEC-25"/>
    <x v="0"/>
    <s v="50000"/>
    <x v="11"/>
    <s v="P/R - Paid Absences"/>
    <s v="P/R - Paid Absences"/>
    <s v="957"/>
    <s v="Transmission Planning"/>
    <x v="0"/>
    <n v="117.74"/>
    <s v="002"/>
  </r>
  <r>
    <s v="JUL-25"/>
    <x v="0"/>
    <s v="50000"/>
    <x v="11"/>
    <s v="P/R - Paid Absences"/>
    <s v="P/R - Paid Absences"/>
    <s v="957"/>
    <s v="Transmission Planning"/>
    <x v="0"/>
    <n v="255.85"/>
    <s v="002"/>
  </r>
  <r>
    <s v="NOV-25"/>
    <x v="0"/>
    <s v="50000"/>
    <x v="11"/>
    <s v="P/R - Paid Absences"/>
    <s v="P/R - Paid Absences"/>
    <s v="957"/>
    <s v="Transmission Planning"/>
    <x v="0"/>
    <n v="-143.63"/>
    <s v="002"/>
  </r>
  <r>
    <s v="OCT-25"/>
    <x v="0"/>
    <s v="50000"/>
    <x v="11"/>
    <s v="P/R - Paid Absences"/>
    <s v="P/R - Paid Absences"/>
    <s v="957"/>
    <s v="Transmission Planning"/>
    <x v="0"/>
    <n v="956.78"/>
    <s v="002"/>
  </r>
  <r>
    <s v="SEP-25"/>
    <x v="0"/>
    <s v="50000"/>
    <x v="11"/>
    <s v="P/R - Paid Absences"/>
    <s v="P/R - Paid Absences"/>
    <s v="957"/>
    <s v="Transmission Planning"/>
    <x v="0"/>
    <n v="1271.21"/>
    <s v="002"/>
  </r>
  <r>
    <s v="AUG-25"/>
    <x v="0"/>
    <s v="50000"/>
    <x v="11"/>
    <s v="P/R - Paid Absences"/>
    <s v="P/R - Paid Absences"/>
    <s v="955"/>
    <s v="Supply Side Planning"/>
    <x v="0"/>
    <n v="11843.86"/>
    <s v="002"/>
  </r>
  <r>
    <s v="DEC-25"/>
    <x v="0"/>
    <s v="50000"/>
    <x v="11"/>
    <s v="P/R - Paid Absences"/>
    <s v="P/R - Paid Absences"/>
    <s v="955"/>
    <s v="Resource Planning"/>
    <x v="0"/>
    <n v="69.67"/>
    <s v="002"/>
  </r>
  <r>
    <s v="DEC-25"/>
    <x v="0"/>
    <s v="50000"/>
    <x v="11"/>
    <s v="P/R - Paid Absences"/>
    <s v="P/R - Paid Absences"/>
    <s v="955"/>
    <s v="Supply Side Planning"/>
    <x v="0"/>
    <n v="15171.64"/>
    <s v="002"/>
  </r>
  <r>
    <s v="JUL-25"/>
    <x v="0"/>
    <s v="50000"/>
    <x v="11"/>
    <s v="P/R - Paid Absences"/>
    <s v="P/R - Paid Absences"/>
    <s v="955"/>
    <s v="Supply Side Planning"/>
    <x v="0"/>
    <n v="10414.629999999999"/>
    <s v="002"/>
  </r>
  <r>
    <s v="NOV-25"/>
    <x v="0"/>
    <s v="50000"/>
    <x v="11"/>
    <s v="P/R - Paid Absences"/>
    <s v="P/R - Paid Absences"/>
    <s v="955"/>
    <s v="Resource Planning"/>
    <x v="0"/>
    <n v="52.69"/>
    <s v="002"/>
  </r>
  <r>
    <s v="NOV-25"/>
    <x v="0"/>
    <s v="50000"/>
    <x v="11"/>
    <s v="P/R - Paid Absences"/>
    <s v="P/R - Paid Absences"/>
    <s v="955"/>
    <s v="Supply Side Planning"/>
    <x v="0"/>
    <n v="12780.72"/>
    <s v="002"/>
  </r>
  <r>
    <s v="OCT-25"/>
    <x v="0"/>
    <s v="50000"/>
    <x v="11"/>
    <s v="P/R - Paid Absences"/>
    <s v="P/R - Paid Absences"/>
    <s v="955"/>
    <s v="Resource Planning"/>
    <x v="0"/>
    <n v="237.47"/>
    <s v="002"/>
  </r>
  <r>
    <s v="OCT-25"/>
    <x v="0"/>
    <s v="50000"/>
    <x v="11"/>
    <s v="P/R - Paid Absences"/>
    <s v="P/R - Paid Absences"/>
    <s v="955"/>
    <s v="Supply Side Planning"/>
    <x v="0"/>
    <n v="12150.55"/>
    <s v="002"/>
  </r>
  <r>
    <s v="SEP-25"/>
    <x v="0"/>
    <s v="50000"/>
    <x v="11"/>
    <s v="P/R - Paid Absences"/>
    <s v="P/R - Paid Absences"/>
    <s v="955"/>
    <s v="Resource Planning"/>
    <x v="0"/>
    <n v="106.98"/>
    <s v="002"/>
  </r>
  <r>
    <s v="SEP-25"/>
    <x v="0"/>
    <s v="50000"/>
    <x v="11"/>
    <s v="P/R - Paid Absences"/>
    <s v="P/R - Paid Absences"/>
    <s v="955"/>
    <s v="Supply Side Planning"/>
    <x v="0"/>
    <n v="11007.35"/>
    <s v="002"/>
  </r>
  <r>
    <s v="JUL-25"/>
    <x v="0"/>
    <s v="50000"/>
    <x v="11"/>
    <s v="P/R - Paid Absences"/>
    <s v="P/R - Paid Absences"/>
    <s v="950"/>
    <s v="Low Voltage"/>
    <x v="0"/>
    <n v="74.62"/>
    <s v="002"/>
  </r>
  <r>
    <s v="JUL-25"/>
    <x v="0"/>
    <s v="50000"/>
    <x v="11"/>
    <m/>
    <s v="P/R - Paid Absences"/>
    <s v="950"/>
    <s v="Low Voltage"/>
    <x v="0"/>
    <n v="-20.36"/>
    <s v="002"/>
  </r>
  <r>
    <s v="NOV-25"/>
    <x v="0"/>
    <s v="50000"/>
    <x v="11"/>
    <s v="P/R - Paid Absences"/>
    <s v="P/R - Paid Absences"/>
    <s v="950"/>
    <s v="Low Voltage"/>
    <x v="0"/>
    <n v="-161.87"/>
    <s v="002"/>
  </r>
  <r>
    <s v="OCT-25"/>
    <x v="0"/>
    <s v="50000"/>
    <x v="11"/>
    <s v="P/R - Paid Absences"/>
    <s v="P/R - Paid Absences"/>
    <s v="950"/>
    <s v="Low Voltage"/>
    <x v="0"/>
    <n v="614.77"/>
    <s v="002"/>
  </r>
  <r>
    <s v="SEP-25"/>
    <x v="0"/>
    <s v="50000"/>
    <x v="11"/>
    <s v="P/R - Paid Absences"/>
    <s v="P/R - Paid Absences"/>
    <s v="950"/>
    <s v="Low Voltage"/>
    <x v="0"/>
    <n v="165.56"/>
    <s v="002"/>
  </r>
  <r>
    <s v="AUG-25"/>
    <x v="0"/>
    <s v="50000"/>
    <x v="11"/>
    <s v="P/R - Paid Absences"/>
    <s v="P/R - Paid Absences"/>
    <s v="947"/>
    <s v="Resource Management"/>
    <x v="0"/>
    <n v="134.03"/>
    <s v="002"/>
  </r>
  <r>
    <s v="DEC-25"/>
    <x v="0"/>
    <s v="50000"/>
    <x v="11"/>
    <s v="P/R - Paid Absences"/>
    <s v="P/R - Paid Absences"/>
    <s v="947"/>
    <s v="Resource Management"/>
    <x v="0"/>
    <n v="4.1500000000000004"/>
    <s v="002"/>
  </r>
  <r>
    <s v="JUL-25"/>
    <x v="0"/>
    <s v="50000"/>
    <x v="11"/>
    <s v="P/R - Paid Absences"/>
    <s v="P/R - Paid Absences"/>
    <s v="947"/>
    <s v="Resource Management"/>
    <x v="0"/>
    <n v="28.57"/>
    <s v="002"/>
  </r>
  <r>
    <s v="NOV-25"/>
    <x v="0"/>
    <s v="50000"/>
    <x v="11"/>
    <s v="P/R - Paid Absences"/>
    <s v="P/R - Paid Absences"/>
    <s v="947"/>
    <s v="Resource Management"/>
    <x v="0"/>
    <n v="-366.83"/>
    <s v="002"/>
  </r>
  <r>
    <s v="OCT-25"/>
    <x v="0"/>
    <s v="50000"/>
    <x v="11"/>
    <s v="P/R - Paid Absences"/>
    <s v="P/R - Paid Absences"/>
    <s v="947"/>
    <s v="Resource Management"/>
    <x v="0"/>
    <n v="1195.6400000000001"/>
    <s v="002"/>
  </r>
  <r>
    <s v="SEP-25"/>
    <x v="0"/>
    <s v="50000"/>
    <x v="11"/>
    <s v="P/R - Paid Absences"/>
    <s v="P/R - Paid Absences"/>
    <s v="947"/>
    <s v="Resource Management"/>
    <x v="0"/>
    <n v="-20.72"/>
    <s v="002"/>
  </r>
  <r>
    <s v="NOV-25"/>
    <x v="0"/>
    <s v="50000"/>
    <x v="11"/>
    <s v="P/R - Paid Absences"/>
    <s v="P/R - Paid Absences"/>
    <s v="946"/>
    <s v="SC&amp;R Training"/>
    <x v="0"/>
    <n v="-27.09"/>
    <s v="002"/>
  </r>
  <r>
    <s v="OCT-25"/>
    <x v="0"/>
    <s v="50000"/>
    <x v="11"/>
    <s v="P/R - Paid Absences"/>
    <s v="P/R - Paid Absences"/>
    <s v="946"/>
    <s v="SC&amp;R Training"/>
    <x v="0"/>
    <n v="81.27"/>
    <s v="002"/>
  </r>
  <r>
    <s v="AUG-25"/>
    <x v="0"/>
    <s v="50000"/>
    <x v="11"/>
    <s v="P/R - Paid Absences"/>
    <s v="P/R - Paid Absences"/>
    <s v="945"/>
    <s v="GIS Quality Mapping Support"/>
    <x v="0"/>
    <n v="70.34"/>
    <s v="002"/>
  </r>
  <r>
    <s v="AUG-25"/>
    <x v="0"/>
    <s v="50000"/>
    <x v="11"/>
    <m/>
    <s v="P/R - Paid Absences"/>
    <s v="945"/>
    <s v="GIS Quality Mapping Support"/>
    <x v="0"/>
    <n v="-70.08"/>
    <s v="002"/>
  </r>
  <r>
    <s v="DEC-25"/>
    <x v="0"/>
    <s v="50000"/>
    <x v="11"/>
    <s v="P/R - Paid Absences"/>
    <s v="P/R - Paid Absences"/>
    <s v="945"/>
    <s v="GIS Quality Mapping Support"/>
    <x v="0"/>
    <n v="-10.74"/>
    <s v="002"/>
  </r>
  <r>
    <s v="DEC-25"/>
    <x v="0"/>
    <s v="50000"/>
    <x v="11"/>
    <m/>
    <s v="P/R - Paid Absences"/>
    <s v="945"/>
    <s v="GIS Quality Mapping Support"/>
    <x v="0"/>
    <n v="10.69"/>
    <s v="002"/>
  </r>
  <r>
    <s v="JUL-25"/>
    <x v="0"/>
    <s v="50000"/>
    <x v="11"/>
    <s v="P/R - Paid Absences"/>
    <s v="P/R - Paid Absences"/>
    <s v="945"/>
    <s v="GIS Quality Mapping Support"/>
    <x v="0"/>
    <n v="32.130000000000003"/>
    <s v="002"/>
  </r>
  <r>
    <s v="JUL-25"/>
    <x v="0"/>
    <s v="50000"/>
    <x v="11"/>
    <m/>
    <s v="P/R - Paid Absences"/>
    <s v="945"/>
    <s v="GIS Quality Mapping Support"/>
    <x v="0"/>
    <n v="-32.020000000000003"/>
    <s v="002"/>
  </r>
  <r>
    <s v="NOV-25"/>
    <x v="0"/>
    <s v="50000"/>
    <x v="11"/>
    <s v="P/R - Paid Absences"/>
    <s v="P/R - Paid Absences"/>
    <s v="945"/>
    <s v="GIS Quality Mapping Support"/>
    <x v="0"/>
    <n v="-186.48"/>
    <s v="002"/>
  </r>
  <r>
    <s v="NOV-25"/>
    <x v="0"/>
    <s v="50000"/>
    <x v="11"/>
    <m/>
    <s v="P/R - Paid Absences"/>
    <s v="945"/>
    <s v="GIS Quality Mapping Support"/>
    <x v="0"/>
    <n v="69.55"/>
    <s v="002"/>
  </r>
  <r>
    <s v="OCT-25"/>
    <x v="0"/>
    <s v="50000"/>
    <x v="11"/>
    <s v="P/R - Paid Absences"/>
    <s v="P/R - Paid Absences"/>
    <s v="945"/>
    <s v="GIS Quality Mapping Support"/>
    <x v="0"/>
    <n v="1080.68"/>
    <s v="002"/>
  </r>
  <r>
    <s v="OCT-25"/>
    <x v="0"/>
    <s v="50000"/>
    <x v="11"/>
    <m/>
    <s v="P/R - Paid Absences"/>
    <s v="945"/>
    <s v="GIS Quality Mapping Support"/>
    <x v="0"/>
    <n v="-728.05"/>
    <s v="002"/>
  </r>
  <r>
    <s v="SEP-25"/>
    <x v="0"/>
    <s v="50000"/>
    <x v="11"/>
    <s v="P/R - Paid Absences"/>
    <s v="P/R - Paid Absences"/>
    <s v="945"/>
    <s v="GIS Quality Mapping Support"/>
    <x v="0"/>
    <n v="1137.45"/>
    <s v="002"/>
  </r>
  <r>
    <s v="SEP-25"/>
    <x v="0"/>
    <s v="50000"/>
    <x v="11"/>
    <m/>
    <s v="P/R - Paid Absences"/>
    <s v="945"/>
    <s v="GIS Quality Mapping Support"/>
    <x v="0"/>
    <n v="-1133.19"/>
    <s v="002"/>
  </r>
  <r>
    <s v="NOV-25"/>
    <x v="0"/>
    <s v="50000"/>
    <x v="11"/>
    <s v="P/R - Paid Absences"/>
    <s v="P/R - Paid Absences"/>
    <s v="943"/>
    <s v="Distribution Control"/>
    <x v="0"/>
    <n v="-145.97999999999999"/>
    <s v="002"/>
  </r>
  <r>
    <s v="OCT-25"/>
    <x v="0"/>
    <s v="50000"/>
    <x v="11"/>
    <s v="P/R - Paid Absences"/>
    <s v="P/R - Paid Absences"/>
    <s v="943"/>
    <s v="Distribution Control"/>
    <x v="0"/>
    <n v="437.94"/>
    <s v="002"/>
  </r>
  <r>
    <s v="NOV-25"/>
    <x v="0"/>
    <s v="50000"/>
    <x v="11"/>
    <s v="P/R - Paid Absences"/>
    <s v="P/R - Paid Absences"/>
    <s v="942"/>
    <s v="Transmsn Sys Control"/>
    <x v="0"/>
    <n v="-151.80000000000001"/>
    <s v="002"/>
  </r>
  <r>
    <s v="OCT-25"/>
    <x v="0"/>
    <s v="50000"/>
    <x v="11"/>
    <s v="P/R - Paid Absences"/>
    <s v="P/R - Paid Absences"/>
    <s v="942"/>
    <s v="Transmsn Sys Control"/>
    <x v="0"/>
    <n v="455.37"/>
    <s v="002"/>
  </r>
  <r>
    <s v="AUG-25"/>
    <x v="0"/>
    <s v="50000"/>
    <x v="11"/>
    <s v="P/R - Paid Absences"/>
    <s v="P/R - Paid Absences"/>
    <s v="941"/>
    <s v="Contr/Wholesale Mktg"/>
    <x v="0"/>
    <n v="35867.75"/>
    <s v="002"/>
  </r>
  <r>
    <s v="DEC-25"/>
    <x v="0"/>
    <s v="50000"/>
    <x v="11"/>
    <s v="P/R - Paid Absences"/>
    <s v="P/R - Paid Absences"/>
    <s v="941"/>
    <s v="Contr/Wholesale Mktg"/>
    <x v="0"/>
    <n v="34910.080000000002"/>
    <s v="002"/>
  </r>
  <r>
    <s v="JUL-25"/>
    <x v="0"/>
    <s v="50000"/>
    <x v="11"/>
    <s v="P/R - Paid Absences"/>
    <s v="P/R - Paid Absences"/>
    <s v="941"/>
    <s v="Contr/Wholesale Mktg"/>
    <x v="0"/>
    <n v="32905.26"/>
    <s v="002"/>
  </r>
  <r>
    <s v="NOV-25"/>
    <x v="0"/>
    <s v="50000"/>
    <x v="11"/>
    <s v="P/R - Paid Absences"/>
    <s v="P/R - Paid Absences"/>
    <s v="941"/>
    <s v="Contr/Wholesale Mktg"/>
    <x v="0"/>
    <n v="32471.43"/>
    <s v="002"/>
  </r>
  <r>
    <s v="OCT-25"/>
    <x v="0"/>
    <s v="50000"/>
    <x v="11"/>
    <s v="P/R - Paid Absences"/>
    <s v="P/R - Paid Absences"/>
    <s v="941"/>
    <s v="Contr/Wholesale Mktg"/>
    <x v="0"/>
    <n v="40449.24"/>
    <s v="002"/>
  </r>
  <r>
    <s v="SEP-25"/>
    <x v="0"/>
    <s v="50000"/>
    <x v="11"/>
    <s v="P/R - Paid Absences"/>
    <s v="P/R - Paid Absences"/>
    <s v="941"/>
    <s v="Contr/Wholesale Mktg"/>
    <x v="0"/>
    <n v="29783.27"/>
    <s v="002"/>
  </r>
  <r>
    <s v="NOV-25"/>
    <x v="0"/>
    <s v="50000"/>
    <x v="11"/>
    <s v="P/R - Paid Absences"/>
    <s v="P/R - Paid Absences"/>
    <s v="940"/>
    <s v="Eng, CAO and CRP Admin"/>
    <x v="0"/>
    <n v="-34.08"/>
    <s v="002"/>
  </r>
  <r>
    <s v="OCT-25"/>
    <x v="0"/>
    <s v="50000"/>
    <x v="11"/>
    <s v="P/R - Paid Absences"/>
    <s v="P/R - Paid Absences"/>
    <s v="940"/>
    <s v="Eng, CAO and CRP Admin"/>
    <x v="0"/>
    <n v="102.24"/>
    <s v="002"/>
  </r>
  <r>
    <s v="NOV-25"/>
    <x v="0"/>
    <s v="50000"/>
    <x v="11"/>
    <s v="P/R - Paid Absences"/>
    <s v="P/R - Paid Absences"/>
    <s v="939"/>
    <s v="Landscaping"/>
    <x v="0"/>
    <n v="-65.819999999999993"/>
    <s v="002"/>
  </r>
  <r>
    <s v="OCT-25"/>
    <x v="0"/>
    <s v="50000"/>
    <x v="11"/>
    <s v="P/R - Paid Absences"/>
    <s v="P/R - Paid Absences"/>
    <s v="939"/>
    <s v="Landscaping"/>
    <x v="0"/>
    <n v="224.55"/>
    <s v="002"/>
  </r>
  <r>
    <s v="AUG-25"/>
    <x v="0"/>
    <s v="50000"/>
    <x v="11"/>
    <s v="P/R - Paid Absences"/>
    <s v="P/R - Paid Absences"/>
    <s v="938"/>
    <s v="T&amp;D Operations Administration"/>
    <x v="0"/>
    <n v="798.8"/>
    <s v="002"/>
  </r>
  <r>
    <s v="DEC-25"/>
    <x v="0"/>
    <s v="50000"/>
    <x v="11"/>
    <s v="P/R - Paid Absences"/>
    <s v="P/R - Paid Absences"/>
    <s v="938"/>
    <s v="T&amp;D Operations Administration"/>
    <x v="0"/>
    <n v="-82.99"/>
    <s v="002"/>
  </r>
  <r>
    <s v="JUL-25"/>
    <x v="0"/>
    <s v="50000"/>
    <x v="11"/>
    <s v="P/R - Paid Absences"/>
    <s v="P/R - Paid Absences"/>
    <s v="938"/>
    <s v="T&amp;D Operations Administration"/>
    <x v="0"/>
    <n v="67.510000000000005"/>
    <s v="002"/>
  </r>
  <r>
    <s v="NOV-25"/>
    <x v="0"/>
    <s v="50000"/>
    <x v="11"/>
    <s v="P/R - Paid Absences"/>
    <s v="P/R - Paid Absences"/>
    <s v="938"/>
    <s v="T&amp;D Operations Administration"/>
    <x v="0"/>
    <n v="-86.41"/>
    <s v="002"/>
  </r>
  <r>
    <s v="OCT-25"/>
    <x v="0"/>
    <s v="50000"/>
    <x v="11"/>
    <s v="P/R - Paid Absences"/>
    <s v="P/R - Paid Absences"/>
    <s v="938"/>
    <s v="T&amp;D Operations Administration"/>
    <x v="0"/>
    <n v="519.41999999999996"/>
    <s v="002"/>
  </r>
  <r>
    <s v="SEP-25"/>
    <x v="0"/>
    <s v="50000"/>
    <x v="11"/>
    <s v="P/R - Paid Absences"/>
    <s v="P/R - Paid Absences"/>
    <s v="938"/>
    <s v="T&amp;D Operations Administration"/>
    <x v="0"/>
    <n v="937.11"/>
    <s v="002"/>
  </r>
  <r>
    <s v="OCT-25"/>
    <x v="0"/>
    <s v="50000"/>
    <x v="11"/>
    <s v="P/R - Paid Absences"/>
    <s v="P/R - Paid Absences"/>
    <s v="937"/>
    <s v="T&amp;D Contracts Administration"/>
    <x v="0"/>
    <n v="31.97"/>
    <s v="002"/>
  </r>
  <r>
    <s v="OCT-25"/>
    <x v="0"/>
    <s v="50000"/>
    <x v="11"/>
    <m/>
    <s v="P/R - Paid Absences"/>
    <s v="937"/>
    <s v="T&amp;D Contracts Administration"/>
    <x v="0"/>
    <n v="-31.84"/>
    <s v="002"/>
  </r>
  <r>
    <s v="AUG-25"/>
    <x v="0"/>
    <s v="50000"/>
    <x v="11"/>
    <s v="P/R - Paid Absences"/>
    <s v="P/R - Paid Absences"/>
    <s v="936"/>
    <s v="Operations Excellence"/>
    <x v="0"/>
    <n v="6900.25"/>
    <s v="002"/>
  </r>
  <r>
    <s v="AUG-25"/>
    <x v="0"/>
    <s v="50000"/>
    <x v="11"/>
    <m/>
    <s v="P/R - Paid Absences"/>
    <s v="936"/>
    <s v="Operations Excellence"/>
    <x v="0"/>
    <n v="-158.4"/>
    <s v="002"/>
  </r>
  <r>
    <s v="DEC-25"/>
    <x v="0"/>
    <s v="50000"/>
    <x v="11"/>
    <s v="P/R - Paid Absences"/>
    <s v="P/R - Paid Absences"/>
    <s v="936"/>
    <s v="Operations Excellence"/>
    <x v="0"/>
    <n v="6707.51"/>
    <s v="002"/>
  </r>
  <r>
    <s v="JUL-25"/>
    <x v="0"/>
    <s v="50000"/>
    <x v="11"/>
    <s v="P/R - Paid Absences"/>
    <s v="P/R - Paid Absences"/>
    <s v="936"/>
    <s v="Operations Excellence"/>
    <x v="0"/>
    <n v="5489.69"/>
    <s v="002"/>
  </r>
  <r>
    <s v="JUL-25"/>
    <x v="0"/>
    <s v="50000"/>
    <x v="11"/>
    <m/>
    <s v="P/R - Paid Absences"/>
    <s v="936"/>
    <s v="Operations Excellence"/>
    <x v="0"/>
    <n v="-58.4"/>
    <s v="002"/>
  </r>
  <r>
    <s v="NOV-25"/>
    <x v="0"/>
    <s v="50000"/>
    <x v="11"/>
    <s v="P/R - Paid Absences"/>
    <s v="P/R - Paid Absences"/>
    <s v="936"/>
    <s v="Operations Excellence"/>
    <x v="0"/>
    <n v="4700.93"/>
    <s v="002"/>
  </r>
  <r>
    <s v="NOV-25"/>
    <x v="0"/>
    <s v="50000"/>
    <x v="11"/>
    <m/>
    <s v="P/R - Paid Absences"/>
    <s v="936"/>
    <s v="Operations Excellence"/>
    <x v="0"/>
    <n v="-28.17"/>
    <s v="002"/>
  </r>
  <r>
    <s v="OCT-25"/>
    <x v="0"/>
    <s v="50000"/>
    <x v="11"/>
    <s v="P/R - Paid Absences"/>
    <s v="P/R - Paid Absences"/>
    <s v="936"/>
    <s v="Operations Excellence"/>
    <x v="0"/>
    <n v="6679.85"/>
    <s v="002"/>
  </r>
  <r>
    <s v="OCT-25"/>
    <x v="0"/>
    <s v="50000"/>
    <x v="11"/>
    <m/>
    <s v="P/R - Paid Absences"/>
    <s v="936"/>
    <s v="Operations Excellence"/>
    <x v="0"/>
    <n v="-442.07"/>
    <s v="002"/>
  </r>
  <r>
    <s v="SEP-25"/>
    <x v="0"/>
    <s v="50000"/>
    <x v="11"/>
    <s v="P/R - Paid Absences"/>
    <s v="P/R - Paid Absences"/>
    <s v="936"/>
    <s v="Operations Excellence"/>
    <x v="0"/>
    <n v="3827.6"/>
    <s v="002"/>
  </r>
  <r>
    <s v="SEP-25"/>
    <x v="0"/>
    <s v="50000"/>
    <x v="11"/>
    <m/>
    <s v="P/R - Paid Absences"/>
    <s v="936"/>
    <s v="Operations Excellence"/>
    <x v="0"/>
    <n v="-91.79"/>
    <s v="002"/>
  </r>
  <r>
    <s v="AUG-25"/>
    <x v="0"/>
    <s v="50000"/>
    <x v="11"/>
    <s v="P/R - Paid Absences"/>
    <s v="P/R - Paid Absences"/>
    <s v="935"/>
    <s v="T&amp;D Safety and Learning &amp; Development"/>
    <x v="0"/>
    <n v="6903.04"/>
    <s v="002"/>
  </r>
  <r>
    <s v="DEC-25"/>
    <x v="0"/>
    <s v="50000"/>
    <x v="11"/>
    <s v="P/R - Paid Absences"/>
    <s v="P/R - Paid Absences"/>
    <s v="935"/>
    <s v="T&amp;D Safety and Learning &amp; Development"/>
    <x v="0"/>
    <n v="5896.79"/>
    <s v="002"/>
  </r>
  <r>
    <s v="JUL-25"/>
    <x v="0"/>
    <s v="50000"/>
    <x v="11"/>
    <s v="P/R - Paid Absences"/>
    <s v="P/R - Paid Absences"/>
    <s v="935"/>
    <s v="T&amp;D Safety and Learning &amp; Development"/>
    <x v="0"/>
    <n v="6139.6"/>
    <s v="002"/>
  </r>
  <r>
    <s v="NOV-25"/>
    <x v="0"/>
    <s v="50000"/>
    <x v="11"/>
    <s v="P/R - Paid Absences"/>
    <s v="P/R - Paid Absences"/>
    <s v="935"/>
    <s v="T&amp;D Safety and Learning &amp; Development"/>
    <x v="0"/>
    <n v="6640.43"/>
    <s v="002"/>
  </r>
  <r>
    <s v="OCT-25"/>
    <x v="0"/>
    <s v="50000"/>
    <x v="11"/>
    <s v="P/R - Paid Absences"/>
    <s v="P/R - Paid Absences"/>
    <s v="935"/>
    <s v="T&amp;D Safety and Learning &amp; Development"/>
    <x v="0"/>
    <n v="8326.1200000000008"/>
    <s v="002"/>
  </r>
  <r>
    <s v="SEP-25"/>
    <x v="0"/>
    <s v="50000"/>
    <x v="11"/>
    <s v="P/R - Paid Absences"/>
    <s v="P/R - Paid Absences"/>
    <s v="935"/>
    <s v="T&amp;D Safety and Learning &amp; Development"/>
    <x v="0"/>
    <n v="4932.75"/>
    <s v="002"/>
  </r>
  <r>
    <s v="NOV-25"/>
    <x v="0"/>
    <s v="50000"/>
    <x v="11"/>
    <s v="P/R - Paid Absences"/>
    <s v="P/R - Paid Absences"/>
    <s v="934"/>
    <s v="Transmission Coordination"/>
    <x v="0"/>
    <n v="-96"/>
    <s v="002"/>
  </r>
  <r>
    <s v="OCT-25"/>
    <x v="0"/>
    <s v="50000"/>
    <x v="11"/>
    <s v="P/R - Paid Absences"/>
    <s v="P/R - Paid Absences"/>
    <s v="934"/>
    <s v="Transmission Coordination"/>
    <x v="0"/>
    <n v="287.98"/>
    <s v="002"/>
  </r>
  <r>
    <s v="NOV-25"/>
    <x v="0"/>
    <s v="50000"/>
    <x v="11"/>
    <s v="P/R - Paid Absences"/>
    <s v="P/R - Paid Absences"/>
    <s v="933"/>
    <s v="Vegetation Management"/>
    <x v="0"/>
    <n v="-52.69"/>
    <s v="002"/>
  </r>
  <r>
    <s v="OCT-25"/>
    <x v="0"/>
    <s v="50000"/>
    <x v="11"/>
    <s v="P/R - Paid Absences"/>
    <s v="P/R - Paid Absences"/>
    <s v="933"/>
    <s v="Vegetation Management"/>
    <x v="0"/>
    <n v="158.06"/>
    <s v="002"/>
  </r>
  <r>
    <s v="AUG-25"/>
    <x v="0"/>
    <s v="50000"/>
    <x v="11"/>
    <s v="P/R - Paid Absences"/>
    <s v="P/R - Paid Absences"/>
    <s v="932"/>
    <s v="Asset Management"/>
    <x v="0"/>
    <n v="28.14"/>
    <s v="002"/>
  </r>
  <r>
    <s v="DEC-25"/>
    <x v="0"/>
    <s v="50000"/>
    <x v="11"/>
    <s v="P/R - Paid Absences"/>
    <s v="P/R - Paid Absences"/>
    <s v="932"/>
    <s v="Asset Management"/>
    <x v="0"/>
    <n v="-45.88"/>
    <s v="002"/>
  </r>
  <r>
    <s v="JUL-25"/>
    <x v="0"/>
    <s v="50000"/>
    <x v="11"/>
    <s v="P/R - Paid Absences"/>
    <s v="P/R - Paid Absences"/>
    <s v="932"/>
    <s v="Asset Management"/>
    <x v="0"/>
    <n v="-9.52"/>
    <s v="002"/>
  </r>
  <r>
    <s v="NOV-25"/>
    <x v="0"/>
    <s v="50000"/>
    <x v="11"/>
    <s v="P/R - Paid Absences"/>
    <s v="P/R - Paid Absences"/>
    <s v="932"/>
    <s v="Asset Management"/>
    <x v="0"/>
    <n v="-120.15"/>
    <s v="002"/>
  </r>
  <r>
    <s v="NOV-25"/>
    <x v="0"/>
    <s v="50000"/>
    <x v="11"/>
    <m/>
    <s v="P/R - Paid Absences"/>
    <s v="932"/>
    <s v="Asset Management"/>
    <x v="0"/>
    <n v="6.7"/>
    <s v="002"/>
  </r>
  <r>
    <s v="OCT-25"/>
    <x v="0"/>
    <s v="50000"/>
    <x v="11"/>
    <s v="P/R - Paid Absences"/>
    <s v="P/R - Paid Absences"/>
    <s v="932"/>
    <s v="Asset Management"/>
    <x v="0"/>
    <n v="1313.12"/>
    <s v="002"/>
  </r>
  <r>
    <s v="OCT-25"/>
    <x v="0"/>
    <s v="50000"/>
    <x v="11"/>
    <m/>
    <s v="P/R - Paid Absences"/>
    <s v="932"/>
    <s v="Asset Management"/>
    <x v="0"/>
    <n v="-71.34"/>
    <s v="002"/>
  </r>
  <r>
    <s v="SEP-25"/>
    <x v="0"/>
    <s v="50000"/>
    <x v="11"/>
    <s v="P/R - Paid Absences"/>
    <s v="P/R - Paid Absences"/>
    <s v="932"/>
    <s v="Asset Management"/>
    <x v="0"/>
    <n v="36.409999999999997"/>
    <s v="002"/>
  </r>
  <r>
    <s v="DEC-25"/>
    <x v="0"/>
    <s v="50000"/>
    <x v="11"/>
    <s v="P/R - Paid Absences"/>
    <s v="P/R - Paid Absences"/>
    <s v="930"/>
    <s v="Design Leadership/Administration"/>
    <x v="0"/>
    <n v="153.4"/>
    <s v="002"/>
  </r>
  <r>
    <s v="DEC-25"/>
    <x v="0"/>
    <s v="50000"/>
    <x v="11"/>
    <m/>
    <s v="P/R - Paid Absences"/>
    <s v="930"/>
    <s v="Design Leadership/Administration"/>
    <x v="0"/>
    <n v="-152.65"/>
    <s v="002"/>
  </r>
  <r>
    <s v="JUL-25"/>
    <x v="0"/>
    <s v="50000"/>
    <x v="11"/>
    <s v="P/R - Paid Absences"/>
    <s v="P/R - Paid Absences"/>
    <s v="930"/>
    <s v="Design Leadership/Administration"/>
    <x v="0"/>
    <n v="55.8"/>
    <s v="002"/>
  </r>
  <r>
    <s v="JUL-25"/>
    <x v="0"/>
    <s v="50000"/>
    <x v="11"/>
    <m/>
    <s v="P/R - Paid Absences"/>
    <s v="930"/>
    <s v="Design Leadership/Administration"/>
    <x v="0"/>
    <n v="-55.53"/>
    <s v="002"/>
  </r>
  <r>
    <s v="NOV-25"/>
    <x v="0"/>
    <s v="50000"/>
    <x v="11"/>
    <s v="P/R - Paid Absences"/>
    <s v="P/R - Paid Absences"/>
    <s v="930"/>
    <s v="Design Leadership/Administration"/>
    <x v="0"/>
    <n v="-171.72"/>
    <s v="002"/>
  </r>
  <r>
    <s v="NOV-25"/>
    <x v="0"/>
    <s v="50000"/>
    <x v="11"/>
    <m/>
    <s v="P/R - Paid Absences"/>
    <s v="930"/>
    <s v="Design Leadership/Administration"/>
    <x v="0"/>
    <n v="-67.150000000000006"/>
    <s v="002"/>
  </r>
  <r>
    <s v="OCT-25"/>
    <x v="0"/>
    <s v="50000"/>
    <x v="11"/>
    <s v="P/R - Paid Absences"/>
    <s v="P/R - Paid Absences"/>
    <s v="930"/>
    <s v="Design Leadership/Administration"/>
    <x v="0"/>
    <n v="1186.2"/>
    <s v="002"/>
  </r>
  <r>
    <s v="OCT-25"/>
    <x v="0"/>
    <s v="50000"/>
    <x v="11"/>
    <m/>
    <s v="P/R - Paid Absences"/>
    <s v="930"/>
    <s v="Design Leadership/Administration"/>
    <x v="0"/>
    <n v="-425.54"/>
    <s v="002"/>
  </r>
  <r>
    <s v="SEP-25"/>
    <x v="0"/>
    <s v="50000"/>
    <x v="11"/>
    <s v="P/R - Paid Absences"/>
    <s v="P/R - Paid Absences"/>
    <s v="930"/>
    <s v="Design Leadership/Administration"/>
    <x v="0"/>
    <n v="639.11"/>
    <s v="002"/>
  </r>
  <r>
    <s v="SEP-25"/>
    <x v="0"/>
    <s v="50000"/>
    <x v="11"/>
    <m/>
    <s v="P/R - Paid Absences"/>
    <s v="930"/>
    <s v="Design Leadership/Administration"/>
    <x v="0"/>
    <n v="-636.54"/>
    <s v="002"/>
  </r>
  <r>
    <s v="AUG-25"/>
    <x v="0"/>
    <s v="50000"/>
    <x v="11"/>
    <s v="P/R - Paid Absences"/>
    <s v="P/R - Paid Absences"/>
    <s v="928"/>
    <s v="Constr &amp; Maint Resources"/>
    <x v="0"/>
    <n v="-5.91"/>
    <s v="002"/>
  </r>
  <r>
    <s v="DEC-25"/>
    <x v="0"/>
    <s v="50000"/>
    <x v="11"/>
    <s v="P/R - Paid Absences"/>
    <s v="P/R - Paid Absences"/>
    <s v="928"/>
    <s v="Constr &amp; Maint Resources"/>
    <x v="0"/>
    <n v="9.7200000000000006"/>
    <s v="002"/>
  </r>
  <r>
    <s v="JUL-25"/>
    <x v="0"/>
    <s v="50000"/>
    <x v="11"/>
    <s v="P/R - Paid Absences"/>
    <s v="P/R - Paid Absences"/>
    <s v="928"/>
    <s v="Constr &amp; Maint Resources"/>
    <x v="0"/>
    <n v="11.32"/>
    <s v="002"/>
  </r>
  <r>
    <s v="NOV-25"/>
    <x v="0"/>
    <s v="50000"/>
    <x v="11"/>
    <s v="P/R - Paid Absences"/>
    <s v="P/R - Paid Absences"/>
    <s v="928"/>
    <s v="Constr &amp; Maint Resources"/>
    <x v="0"/>
    <n v="-498.53"/>
    <s v="002"/>
  </r>
  <r>
    <s v="OCT-25"/>
    <x v="0"/>
    <s v="50000"/>
    <x v="11"/>
    <s v="P/R - Paid Absences"/>
    <s v="P/R - Paid Absences"/>
    <s v="928"/>
    <s v="Constr &amp; Maint Resources"/>
    <x v="0"/>
    <n v="1575.45"/>
    <s v="002"/>
  </r>
  <r>
    <s v="OCT-25"/>
    <x v="0"/>
    <s v="50000"/>
    <x v="11"/>
    <m/>
    <s v="P/R - Paid Absences"/>
    <s v="928"/>
    <s v="Constr &amp; Maint Resources"/>
    <x v="0"/>
    <n v="-32.93"/>
    <s v="002"/>
  </r>
  <r>
    <s v="SEP-25"/>
    <x v="0"/>
    <s v="50000"/>
    <x v="11"/>
    <s v="P/R - Paid Absences"/>
    <s v="P/R - Paid Absences"/>
    <s v="928"/>
    <s v="Constr &amp; Maint Resources"/>
    <x v="0"/>
    <n v="6.57"/>
    <s v="002"/>
  </r>
  <r>
    <s v="AUG-25"/>
    <x v="0"/>
    <s v="50000"/>
    <x v="11"/>
    <s v="P/R - Paid Absences"/>
    <s v="P/R - Paid Absences"/>
    <s v="927"/>
    <s v="Maint, Trans and Trouble"/>
    <x v="0"/>
    <n v="-12.33"/>
    <s v="002"/>
  </r>
  <r>
    <s v="DEC-25"/>
    <x v="0"/>
    <s v="50000"/>
    <x v="11"/>
    <s v="P/R - Paid Absences"/>
    <s v="P/R - Paid Absences"/>
    <s v="927"/>
    <s v="Maint, Trans and Trouble"/>
    <x v="0"/>
    <n v="11.08"/>
    <s v="002"/>
  </r>
  <r>
    <s v="JUL-25"/>
    <x v="0"/>
    <s v="50000"/>
    <x v="11"/>
    <s v="P/R - Paid Absences"/>
    <s v="P/R - Paid Absences"/>
    <s v="927"/>
    <s v="Maint, Trans and Trouble"/>
    <x v="0"/>
    <n v="63.85"/>
    <s v="002"/>
  </r>
  <r>
    <s v="NOV-25"/>
    <x v="0"/>
    <s v="50000"/>
    <x v="11"/>
    <s v="P/R - Paid Absences"/>
    <s v="P/R - Paid Absences"/>
    <s v="927"/>
    <s v="Maint, Trans and Trouble"/>
    <x v="0"/>
    <n v="-5138.3599999999997"/>
    <s v="002"/>
  </r>
  <r>
    <s v="OCT-25"/>
    <x v="0"/>
    <s v="50000"/>
    <x v="11"/>
    <s v="P/R - Paid Absences"/>
    <s v="P/R - Paid Absences"/>
    <s v="927"/>
    <s v="Maint, Trans and Trouble"/>
    <x v="0"/>
    <n v="15587.4"/>
    <s v="002"/>
  </r>
  <r>
    <s v="OCT-25"/>
    <x v="0"/>
    <s v="50000"/>
    <x v="11"/>
    <m/>
    <s v="P/R - Paid Absences"/>
    <s v="927"/>
    <s v="Maint, Trans and Trouble"/>
    <x v="0"/>
    <n v="-156.93"/>
    <s v="002"/>
  </r>
  <r>
    <s v="SEP-25"/>
    <x v="0"/>
    <s v="50000"/>
    <x v="11"/>
    <s v="P/R - Paid Absences"/>
    <s v="P/R - Paid Absences"/>
    <s v="927"/>
    <s v="Maint, Trans and Trouble"/>
    <x v="0"/>
    <n v="371.04"/>
    <s v="002"/>
  </r>
  <r>
    <s v="AUG-25"/>
    <x v="0"/>
    <s v="50000"/>
    <x v="11"/>
    <s v="P/R - Paid Absences"/>
    <s v="P/R - Paid Absences"/>
    <s v="926"/>
    <s v="Design"/>
    <x v="0"/>
    <n v="371.85"/>
    <s v="002"/>
  </r>
  <r>
    <s v="DEC-25"/>
    <x v="0"/>
    <s v="50000"/>
    <x v="11"/>
    <s v="P/R - Paid Absences"/>
    <s v="P/R - Paid Absences"/>
    <s v="926"/>
    <s v="Design"/>
    <x v="0"/>
    <n v="17.95"/>
    <s v="002"/>
  </r>
  <r>
    <s v="JUL-25"/>
    <x v="0"/>
    <s v="50000"/>
    <x v="11"/>
    <s v="P/R - Paid Absences"/>
    <s v="P/R - Paid Absences"/>
    <s v="926"/>
    <s v="Design"/>
    <x v="0"/>
    <n v="6.39"/>
    <s v="002"/>
  </r>
  <r>
    <s v="NOV-25"/>
    <x v="0"/>
    <s v="50000"/>
    <x v="11"/>
    <s v="P/R - Paid Absences"/>
    <s v="P/R - Paid Absences"/>
    <s v="926"/>
    <s v="Design"/>
    <x v="0"/>
    <n v="-1562.84"/>
    <s v="002"/>
  </r>
  <r>
    <s v="NOV-25"/>
    <x v="0"/>
    <s v="50000"/>
    <x v="11"/>
    <m/>
    <s v="P/R - Paid Absences"/>
    <s v="926"/>
    <s v="Design"/>
    <x v="0"/>
    <n v="11.7"/>
    <s v="002"/>
  </r>
  <r>
    <s v="OCT-25"/>
    <x v="0"/>
    <s v="50000"/>
    <x v="11"/>
    <s v="P/R - Paid Absences"/>
    <s v="P/R - Paid Absences"/>
    <s v="926"/>
    <s v="Design"/>
    <x v="0"/>
    <n v="5053.75"/>
    <s v="002"/>
  </r>
  <r>
    <s v="OCT-25"/>
    <x v="0"/>
    <s v="50000"/>
    <x v="11"/>
    <m/>
    <s v="P/R - Paid Absences"/>
    <s v="926"/>
    <s v="Design"/>
    <x v="0"/>
    <n v="-494.02"/>
    <s v="002"/>
  </r>
  <r>
    <s v="SEP-25"/>
    <x v="0"/>
    <s v="50000"/>
    <x v="11"/>
    <s v="P/R - Paid Absences"/>
    <s v="P/R - Paid Absences"/>
    <s v="926"/>
    <s v="Design"/>
    <x v="0"/>
    <n v="1055.17"/>
    <s v="002"/>
  </r>
  <r>
    <s v="SEP-25"/>
    <x v="0"/>
    <s v="50000"/>
    <x v="11"/>
    <m/>
    <s v="P/R - Paid Absences"/>
    <s v="926"/>
    <s v="Design"/>
    <x v="0"/>
    <n v="-731.25"/>
    <s v="002"/>
  </r>
  <r>
    <s v="AUG-25"/>
    <x v="0"/>
    <s v="50000"/>
    <x v="11"/>
    <s v="P/R - Paid Absences"/>
    <s v="P/R - Paid Absences"/>
    <s v="903"/>
    <s v="Line Location"/>
    <x v="0"/>
    <n v="-6.4"/>
    <s v="002"/>
  </r>
  <r>
    <s v="DEC-25"/>
    <x v="0"/>
    <s v="50000"/>
    <x v="11"/>
    <s v="P/R - Paid Absences"/>
    <s v="P/R - Paid Absences"/>
    <s v="903"/>
    <s v="Line Location"/>
    <x v="0"/>
    <n v="-7.12"/>
    <s v="002"/>
  </r>
  <r>
    <s v="JUL-25"/>
    <x v="0"/>
    <s v="50000"/>
    <x v="11"/>
    <s v="P/R - Paid Absences"/>
    <s v="P/R - Paid Absences"/>
    <s v="903"/>
    <s v="Line Location"/>
    <x v="0"/>
    <n v="12.27"/>
    <s v="002"/>
  </r>
  <r>
    <s v="NOV-25"/>
    <x v="0"/>
    <s v="50000"/>
    <x v="11"/>
    <s v="P/R - Paid Absences"/>
    <s v="P/R - Paid Absences"/>
    <s v="903"/>
    <s v="Line Location"/>
    <x v="0"/>
    <n v="-441.42"/>
    <s v="002"/>
  </r>
  <r>
    <s v="OCT-25"/>
    <x v="0"/>
    <s v="50000"/>
    <x v="11"/>
    <s v="P/R - Paid Absences"/>
    <s v="P/R - Paid Absences"/>
    <s v="903"/>
    <s v="Line Location"/>
    <x v="0"/>
    <n v="1388.28"/>
    <s v="002"/>
  </r>
  <r>
    <s v="NOV-25"/>
    <x v="0"/>
    <s v="50000"/>
    <x v="11"/>
    <s v="P/R - Paid Absences"/>
    <s v="P/R - Paid Absences"/>
    <s v="872"/>
    <s v="Warehouse"/>
    <x v="0"/>
    <n v="-545.92999999999995"/>
    <s v="002"/>
  </r>
  <r>
    <s v="OCT-25"/>
    <x v="0"/>
    <s v="50000"/>
    <x v="11"/>
    <s v="P/R - Paid Absences"/>
    <s v="P/R - Paid Absences"/>
    <s v="872"/>
    <s v="Warehouse"/>
    <x v="0"/>
    <n v="1710.85"/>
    <s v="002"/>
  </r>
  <r>
    <s v="SEP-25"/>
    <x v="0"/>
    <s v="50000"/>
    <x v="11"/>
    <s v="P/R - Paid Absences"/>
    <s v="P/R - Paid Absences"/>
    <s v="872"/>
    <s v="Warehouse"/>
    <x v="0"/>
    <n v="363.17"/>
    <s v="002"/>
  </r>
  <r>
    <s v="AUG-25"/>
    <x v="0"/>
    <s v="50000"/>
    <x v="11"/>
    <s v="P/R - Paid Absences"/>
    <s v="P/R - Paid Absences"/>
    <s v="861"/>
    <s v="Procuremnt/Contr Svc"/>
    <x v="0"/>
    <n v="24160.59"/>
    <s v="002"/>
  </r>
  <r>
    <s v="DEC-25"/>
    <x v="0"/>
    <s v="50000"/>
    <x v="11"/>
    <s v="P/R - Paid Absences"/>
    <s v="P/R - Paid Absences"/>
    <s v="861"/>
    <s v="Procuremnt/Contr Svc"/>
    <x v="0"/>
    <n v="24994.18"/>
    <s v="002"/>
  </r>
  <r>
    <s v="JUL-25"/>
    <x v="0"/>
    <s v="50000"/>
    <x v="11"/>
    <s v="P/R - Paid Absences"/>
    <s v="P/R - Paid Absences"/>
    <s v="861"/>
    <s v="Procuremnt/Contr Svc"/>
    <x v="0"/>
    <n v="22930.37"/>
    <s v="002"/>
  </r>
  <r>
    <s v="NOV-25"/>
    <x v="0"/>
    <s v="50000"/>
    <x v="11"/>
    <s v="P/R - Paid Absences"/>
    <s v="P/R - Paid Absences"/>
    <s v="861"/>
    <s v="Procuremnt/Contr Svc"/>
    <x v="0"/>
    <n v="23823.77"/>
    <s v="002"/>
  </r>
  <r>
    <s v="OCT-25"/>
    <x v="0"/>
    <s v="50000"/>
    <x v="11"/>
    <s v="P/R - Paid Absences"/>
    <s v="P/R - Paid Absences"/>
    <s v="861"/>
    <s v="Procuremnt/Contr Svc"/>
    <x v="0"/>
    <n v="28764.04"/>
    <s v="002"/>
  </r>
  <r>
    <s v="SEP-25"/>
    <x v="0"/>
    <s v="50000"/>
    <x v="11"/>
    <s v="P/R - Paid Absences"/>
    <s v="P/R - Paid Absences"/>
    <s v="861"/>
    <s v="Procuremnt/Contr Svc"/>
    <x v="0"/>
    <n v="23256.73"/>
    <s v="002"/>
  </r>
  <r>
    <s v="AUG-25"/>
    <x v="0"/>
    <s v="50000"/>
    <x v="11"/>
    <s v="P/R - Paid Absences"/>
    <s v="P/R - Paid Absences"/>
    <s v="850"/>
    <s v="Fuels Management"/>
    <x v="0"/>
    <n v="4878.7299999999996"/>
    <s v="002"/>
  </r>
  <r>
    <s v="DEC-25"/>
    <x v="0"/>
    <s v="50000"/>
    <x v="11"/>
    <s v="P/R - Paid Absences"/>
    <s v="P/R - Paid Absences"/>
    <s v="850"/>
    <s v="Fuels Management"/>
    <x v="0"/>
    <n v="5192.5600000000004"/>
    <s v="002"/>
  </r>
  <r>
    <s v="JUL-25"/>
    <x v="0"/>
    <s v="50000"/>
    <x v="11"/>
    <s v="P/R - Paid Absences"/>
    <s v="P/R - Paid Absences"/>
    <s v="850"/>
    <s v="Fuels Management"/>
    <x v="0"/>
    <n v="5354.67"/>
    <s v="002"/>
  </r>
  <r>
    <s v="NOV-25"/>
    <x v="0"/>
    <s v="50000"/>
    <x v="11"/>
    <s v="P/R - Paid Absences"/>
    <s v="P/R - Paid Absences"/>
    <s v="850"/>
    <s v="Fuels Management"/>
    <x v="0"/>
    <n v="4743.79"/>
    <s v="002"/>
  </r>
  <r>
    <s v="OCT-25"/>
    <x v="0"/>
    <s v="50000"/>
    <x v="11"/>
    <s v="P/R - Paid Absences"/>
    <s v="P/R - Paid Absences"/>
    <s v="850"/>
    <s v="Fuels Management"/>
    <x v="0"/>
    <n v="5530.98"/>
    <s v="002"/>
  </r>
  <r>
    <s v="SEP-25"/>
    <x v="0"/>
    <s v="50000"/>
    <x v="11"/>
    <s v="P/R - Paid Absences"/>
    <s v="P/R - Paid Absences"/>
    <s v="850"/>
    <s v="Fuels Management"/>
    <x v="0"/>
    <n v="5556.47"/>
    <s v="002"/>
  </r>
  <r>
    <s v="NOV-25"/>
    <x v="0"/>
    <s v="50000"/>
    <x v="11"/>
    <s v="P/R - Paid Absences"/>
    <s v="P/R - Paid Absences"/>
    <s v="826"/>
    <s v="Distribution Planning"/>
    <x v="0"/>
    <n v="-91.68"/>
    <s v="002"/>
  </r>
  <r>
    <s v="OCT-25"/>
    <x v="0"/>
    <s v="50000"/>
    <x v="11"/>
    <s v="P/R - Paid Absences"/>
    <s v="P/R - Paid Absences"/>
    <s v="826"/>
    <s v="Distribution Planning"/>
    <x v="0"/>
    <n v="294.64"/>
    <s v="002"/>
  </r>
  <r>
    <s v="NOV-25"/>
    <x v="0"/>
    <s v="50000"/>
    <x v="11"/>
    <s v="P/R - Paid Absences"/>
    <s v="P/R - Paid Absences"/>
    <s v="825"/>
    <s v="Telecommunications"/>
    <x v="0"/>
    <n v="-51.57"/>
    <s v="002"/>
  </r>
  <r>
    <s v="OCT-25"/>
    <x v="0"/>
    <s v="50000"/>
    <x v="11"/>
    <s v="P/R - Paid Absences"/>
    <s v="P/R - Paid Absences"/>
    <s v="825"/>
    <s v="Telecommunications"/>
    <x v="0"/>
    <n v="355.84"/>
    <s v="002"/>
  </r>
  <r>
    <s v="OCT-25"/>
    <x v="0"/>
    <s v="50000"/>
    <x v="11"/>
    <m/>
    <s v="P/R - Paid Absences"/>
    <s v="825"/>
    <s v="Telecommunications"/>
    <x v="0"/>
    <n v="-33.840000000000003"/>
    <s v="002"/>
  </r>
  <r>
    <s v="NOV-25"/>
    <x v="0"/>
    <s v="50000"/>
    <x v="11"/>
    <s v="P/R - Paid Absences"/>
    <s v="P/R - Paid Absences"/>
    <s v="824"/>
    <s v="Land Resources"/>
    <x v="0"/>
    <n v="-526.13"/>
    <s v="002"/>
  </r>
  <r>
    <s v="OCT-25"/>
    <x v="0"/>
    <s v="50000"/>
    <x v="11"/>
    <s v="P/R - Paid Absences"/>
    <s v="P/R - Paid Absences"/>
    <s v="824"/>
    <s v="Land Resources"/>
    <x v="0"/>
    <n v="1643.22"/>
    <s v="002"/>
  </r>
  <r>
    <s v="OCT-25"/>
    <x v="0"/>
    <s v="50000"/>
    <x v="11"/>
    <m/>
    <s v="P/R - Paid Absences"/>
    <s v="824"/>
    <s v="Land Resources"/>
    <x v="0"/>
    <n v="-95.57"/>
    <s v="002"/>
  </r>
  <r>
    <s v="SEP-25"/>
    <x v="0"/>
    <s v="50000"/>
    <x v="11"/>
    <s v="P/R - Paid Absences"/>
    <s v="P/R - Paid Absences"/>
    <s v="824"/>
    <s v="Land Resources"/>
    <x v="0"/>
    <n v="172.93"/>
    <s v="002"/>
  </r>
  <r>
    <s v="AUG-25"/>
    <x v="0"/>
    <s v="50000"/>
    <x v="11"/>
    <s v="P/R - Paid Absences"/>
    <s v="P/R - Paid Absences"/>
    <s v="821"/>
    <s v="Oso Grande"/>
    <x v="0"/>
    <n v="-8.36"/>
    <s v="002"/>
  </r>
  <r>
    <s v="DEC-25"/>
    <x v="0"/>
    <s v="50000"/>
    <x v="11"/>
    <s v="P/R - Paid Absences"/>
    <s v="P/R - Paid Absences"/>
    <s v="821"/>
    <s v="Oso Grande"/>
    <x v="0"/>
    <n v="28.78"/>
    <s v="002"/>
  </r>
  <r>
    <s v="JUL-25"/>
    <x v="0"/>
    <s v="50000"/>
    <x v="11"/>
    <s v="P/R - Paid Absences"/>
    <s v="P/R - Paid Absences"/>
    <s v="821"/>
    <s v="Oso Grande"/>
    <x v="0"/>
    <n v="16.02"/>
    <s v="002"/>
  </r>
  <r>
    <s v="NOV-25"/>
    <x v="0"/>
    <s v="50000"/>
    <x v="11"/>
    <s v="P/R - Paid Absences"/>
    <s v="P/R - Paid Absences"/>
    <s v="821"/>
    <s v="Oso Grande"/>
    <x v="0"/>
    <n v="23.2"/>
    <s v="002"/>
  </r>
  <r>
    <s v="OCT-25"/>
    <x v="0"/>
    <s v="50000"/>
    <x v="11"/>
    <s v="P/R - Paid Absences"/>
    <s v="P/R - Paid Absences"/>
    <s v="821"/>
    <s v="Oso Grande"/>
    <x v="0"/>
    <n v="18.559999999999999"/>
    <s v="002"/>
  </r>
  <r>
    <s v="AUG-25"/>
    <x v="0"/>
    <s v="50000"/>
    <x v="11"/>
    <m/>
    <s v="P/R - Paid Absences"/>
    <s v="820"/>
    <s v="Gila River 2"/>
    <x v="0"/>
    <n v="-8.1"/>
    <s v="002"/>
  </r>
  <r>
    <s v="DEC-25"/>
    <x v="0"/>
    <s v="50000"/>
    <x v="11"/>
    <m/>
    <s v="P/R - Paid Absences"/>
    <s v="820"/>
    <s v="Gila River 2"/>
    <x v="0"/>
    <n v="255.69"/>
    <s v="002"/>
  </r>
  <r>
    <s v="JUL-25"/>
    <x v="0"/>
    <s v="50000"/>
    <x v="11"/>
    <m/>
    <s v="P/R - Paid Absences"/>
    <s v="820"/>
    <s v="Gila River 2"/>
    <x v="0"/>
    <n v="30.69"/>
    <s v="002"/>
  </r>
  <r>
    <s v="NOV-25"/>
    <x v="0"/>
    <s v="50000"/>
    <x v="11"/>
    <m/>
    <s v="P/R - Paid Absences"/>
    <s v="820"/>
    <s v="Gila River 2"/>
    <x v="0"/>
    <n v="30.79"/>
    <m/>
  </r>
  <r>
    <s v="OCT-25"/>
    <x v="0"/>
    <s v="50000"/>
    <x v="11"/>
    <m/>
    <s v="P/R - Paid Absences"/>
    <s v="820"/>
    <s v="Gila River 2"/>
    <x v="0"/>
    <n v="21.79"/>
    <s v="002"/>
  </r>
  <r>
    <s v="SEP-25"/>
    <x v="0"/>
    <s v="50000"/>
    <x v="11"/>
    <m/>
    <s v="P/R - Paid Absences"/>
    <s v="820"/>
    <s v="Gila River 2"/>
    <x v="0"/>
    <n v="13.87"/>
    <s v="002"/>
  </r>
  <r>
    <s v="AUG-25"/>
    <x v="0"/>
    <s v="50000"/>
    <x v="11"/>
    <s v="P/R - Paid Absences"/>
    <s v="P/R - Paid Absences"/>
    <s v="805"/>
    <s v="Corp Environmental Services"/>
    <x v="0"/>
    <n v="15172.42"/>
    <s v="002"/>
  </r>
  <r>
    <s v="AUG-25"/>
    <x v="0"/>
    <s v="50000"/>
    <x v="11"/>
    <m/>
    <s v="P/R - Paid Absences"/>
    <s v="805"/>
    <s v="Corp Environmental Services"/>
    <x v="0"/>
    <n v="16.190000000000001"/>
    <s v="002"/>
  </r>
  <r>
    <s v="DEC-25"/>
    <x v="0"/>
    <s v="50000"/>
    <x v="11"/>
    <s v="P/R - Paid Absences"/>
    <s v="P/R - Paid Absences"/>
    <s v="805"/>
    <s v="Corp Environmental Services"/>
    <x v="0"/>
    <n v="11112.02"/>
    <s v="002"/>
  </r>
  <r>
    <s v="DEC-25"/>
    <x v="0"/>
    <s v="50000"/>
    <x v="11"/>
    <m/>
    <s v="P/R - Paid Absences"/>
    <s v="805"/>
    <s v="Corp Environmental Services"/>
    <x v="0"/>
    <n v="-511.38"/>
    <s v="002"/>
  </r>
  <r>
    <s v="JUL-25"/>
    <x v="0"/>
    <s v="50000"/>
    <x v="11"/>
    <s v="P/R - Paid Absences"/>
    <s v="P/R - Paid Absences"/>
    <s v="805"/>
    <s v="Corp Environmental Services"/>
    <x v="0"/>
    <n v="10324.26"/>
    <s v="002"/>
  </r>
  <r>
    <s v="JUL-25"/>
    <x v="0"/>
    <s v="50000"/>
    <x v="11"/>
    <m/>
    <s v="P/R - Paid Absences"/>
    <s v="805"/>
    <s v="Corp Environmental Services"/>
    <x v="0"/>
    <n v="-61.38"/>
    <s v="002"/>
  </r>
  <r>
    <s v="NOV-25"/>
    <x v="0"/>
    <s v="50000"/>
    <x v="11"/>
    <s v="P/R - Paid Absences"/>
    <s v="P/R - Paid Absences"/>
    <s v="805"/>
    <s v="Corp Environmental Services"/>
    <x v="0"/>
    <n v="11465.29"/>
    <s v="002"/>
  </r>
  <r>
    <s v="NOV-25"/>
    <x v="0"/>
    <s v="50000"/>
    <x v="11"/>
    <m/>
    <s v="P/R - Paid Absences"/>
    <s v="805"/>
    <s v="Corp Environmental Services"/>
    <x v="0"/>
    <n v="-61.58"/>
    <s v="002"/>
  </r>
  <r>
    <s v="OCT-25"/>
    <x v="0"/>
    <s v="50000"/>
    <x v="11"/>
    <s v="P/R - Paid Absences"/>
    <s v="P/R - Paid Absences"/>
    <s v="805"/>
    <s v="Corp Environmental Services"/>
    <x v="0"/>
    <n v="17388.330000000002"/>
    <s v="002"/>
  </r>
  <r>
    <s v="OCT-25"/>
    <x v="0"/>
    <s v="50000"/>
    <x v="11"/>
    <m/>
    <s v="P/R - Paid Absences"/>
    <s v="805"/>
    <s v="Corp Environmental Services"/>
    <x v="0"/>
    <n v="-43.58"/>
    <s v="002"/>
  </r>
  <r>
    <s v="SEP-25"/>
    <x v="0"/>
    <s v="50000"/>
    <x v="11"/>
    <s v="P/R - Paid Absences"/>
    <s v="P/R - Paid Absences"/>
    <s v="805"/>
    <s v="Corp Environmental Services"/>
    <x v="0"/>
    <n v="12522.26"/>
    <s v="002"/>
  </r>
  <r>
    <s v="SEP-25"/>
    <x v="0"/>
    <s v="50000"/>
    <x v="11"/>
    <m/>
    <s v="P/R - Paid Absences"/>
    <s v="805"/>
    <s v="Corp Environmental Services"/>
    <x v="0"/>
    <n v="-27.74"/>
    <s v="002"/>
  </r>
  <r>
    <s v="AUG-25"/>
    <x v="0"/>
    <s v="50000"/>
    <x v="11"/>
    <s v="P/R - Paid Absences"/>
    <s v="P/R - Paid Absences"/>
    <s v="775"/>
    <s v="Drafting &amp; Mapping"/>
    <x v="0"/>
    <n v="48.1"/>
    <s v="002"/>
  </r>
  <r>
    <s v="NOV-25"/>
    <x v="0"/>
    <s v="50000"/>
    <x v="11"/>
    <s v="P/R - Paid Absences"/>
    <s v="P/R - Paid Absences"/>
    <s v="775"/>
    <s v="Drafting &amp; Mapping"/>
    <x v="0"/>
    <n v="-433.76"/>
    <s v="002"/>
  </r>
  <r>
    <s v="OCT-25"/>
    <x v="0"/>
    <s v="50000"/>
    <x v="11"/>
    <s v="P/R - Paid Absences"/>
    <s v="P/R - Paid Absences"/>
    <s v="775"/>
    <s v="Drafting &amp; Mapping"/>
    <x v="0"/>
    <n v="1360.37"/>
    <s v="002"/>
  </r>
  <r>
    <s v="OCT-25"/>
    <x v="0"/>
    <s v="50000"/>
    <x v="11"/>
    <m/>
    <s v="P/R - Paid Absences"/>
    <s v="775"/>
    <s v="Drafting &amp; Mapping"/>
    <x v="0"/>
    <n v="-58.88"/>
    <s v="002"/>
  </r>
  <r>
    <s v="SEP-25"/>
    <x v="0"/>
    <s v="50000"/>
    <x v="11"/>
    <s v="P/R - Paid Absences"/>
    <s v="P/R - Paid Absences"/>
    <s v="775"/>
    <s v="Drafting &amp; Mapping"/>
    <x v="0"/>
    <n v="54.08"/>
    <s v="002"/>
  </r>
  <r>
    <s v="AUG-25"/>
    <x v="0"/>
    <s v="50000"/>
    <x v="11"/>
    <s v="P/R - Paid Absences"/>
    <s v="P/R - Paid Absences"/>
    <s v="751"/>
    <s v="Standards"/>
    <x v="0"/>
    <n v="173.76"/>
    <s v="002"/>
  </r>
  <r>
    <s v="NOV-25"/>
    <x v="0"/>
    <s v="50000"/>
    <x v="11"/>
    <s v="P/R - Paid Absences"/>
    <s v="P/R - Paid Absences"/>
    <s v="751"/>
    <s v="Standards"/>
    <x v="0"/>
    <n v="-252.18"/>
    <s v="002"/>
  </r>
  <r>
    <s v="OCT-25"/>
    <x v="0"/>
    <s v="50000"/>
    <x v="11"/>
    <s v="P/R - Paid Absences"/>
    <s v="P/R - Paid Absences"/>
    <s v="751"/>
    <s v="Standards"/>
    <x v="0"/>
    <n v="756.54"/>
    <s v="002"/>
  </r>
  <r>
    <s v="SEP-25"/>
    <x v="0"/>
    <s v="50000"/>
    <x v="11"/>
    <s v="P/R - Paid Absences"/>
    <s v="P/R - Paid Absences"/>
    <s v="751"/>
    <s v="Standards"/>
    <x v="0"/>
    <n v="-25.71"/>
    <s v="002"/>
  </r>
  <r>
    <s v="NOV-25"/>
    <x v="0"/>
    <s v="50000"/>
    <x v="11"/>
    <s v="P/R - Paid Absences"/>
    <s v="P/R - Paid Absences"/>
    <s v="727"/>
    <s v="Surveying"/>
    <x v="0"/>
    <n v="-138.57"/>
    <s v="002"/>
  </r>
  <r>
    <s v="OCT-25"/>
    <x v="0"/>
    <s v="50000"/>
    <x v="11"/>
    <s v="P/R - Paid Absences"/>
    <s v="P/R - Paid Absences"/>
    <s v="727"/>
    <s v="Surveying"/>
    <x v="0"/>
    <n v="415.69"/>
    <s v="002"/>
  </r>
  <r>
    <s v="AUG-25"/>
    <x v="0"/>
    <s v="50000"/>
    <x v="11"/>
    <s v="P/R - Paid Absences"/>
    <s v="P/R - Paid Absences"/>
    <s v="726"/>
    <s v="Metering"/>
    <x v="0"/>
    <n v="592.34"/>
    <s v="002"/>
  </r>
  <r>
    <s v="DEC-25"/>
    <x v="0"/>
    <s v="50000"/>
    <x v="11"/>
    <s v="P/R - Paid Absences"/>
    <s v="P/R - Paid Absences"/>
    <s v="726"/>
    <s v="Metering"/>
    <x v="0"/>
    <n v="1195.28"/>
    <s v="002"/>
  </r>
  <r>
    <s v="JUL-25"/>
    <x v="0"/>
    <s v="50000"/>
    <x v="11"/>
    <s v="P/R - Paid Absences"/>
    <s v="P/R - Paid Absences"/>
    <s v="726"/>
    <s v="Metering"/>
    <x v="0"/>
    <n v="702.88"/>
    <s v="002"/>
  </r>
  <r>
    <s v="NOV-25"/>
    <x v="0"/>
    <s v="50000"/>
    <x v="11"/>
    <s v="P/R - Paid Absences"/>
    <s v="P/R - Paid Absences"/>
    <s v="726"/>
    <s v="Metering"/>
    <x v="0"/>
    <n v="234.88"/>
    <s v="002"/>
  </r>
  <r>
    <s v="OCT-25"/>
    <x v="0"/>
    <s v="50000"/>
    <x v="11"/>
    <s v="P/R - Paid Absences"/>
    <s v="P/R - Paid Absences"/>
    <s v="726"/>
    <s v="Metering"/>
    <x v="0"/>
    <n v="1585.57"/>
    <s v="002"/>
  </r>
  <r>
    <s v="SEP-25"/>
    <x v="0"/>
    <s v="50000"/>
    <x v="11"/>
    <s v="P/R - Paid Absences"/>
    <s v="P/R - Paid Absences"/>
    <s v="726"/>
    <s v="Metering"/>
    <x v="0"/>
    <n v="718.71"/>
    <s v="002"/>
  </r>
  <r>
    <s v="NOV-25"/>
    <x v="0"/>
    <s v="50000"/>
    <x v="11"/>
    <s v="P/R - Paid Absences"/>
    <s v="P/R - Paid Absences"/>
    <s v="725"/>
    <s v="Subst Dsgn/Proj Eng"/>
    <x v="0"/>
    <n v="-376.22"/>
    <s v="002"/>
  </r>
  <r>
    <s v="OCT-25"/>
    <x v="0"/>
    <s v="50000"/>
    <x v="11"/>
    <s v="P/R - Paid Absences"/>
    <s v="P/R - Paid Absences"/>
    <s v="725"/>
    <s v="Subst Dsgn/Proj Eng"/>
    <x v="0"/>
    <n v="1128.6400000000001"/>
    <s v="002"/>
  </r>
  <r>
    <s v="NOV-25"/>
    <x v="0"/>
    <s v="50000"/>
    <x v="11"/>
    <s v="P/R - Paid Absences"/>
    <s v="P/R - Paid Absences"/>
    <s v="721"/>
    <s v="Civil/Struct/TranEng"/>
    <x v="0"/>
    <n v="-365.62"/>
    <s v="002"/>
  </r>
  <r>
    <s v="OCT-25"/>
    <x v="0"/>
    <s v="50000"/>
    <x v="11"/>
    <s v="P/R - Paid Absences"/>
    <s v="P/R - Paid Absences"/>
    <s v="721"/>
    <s v="Civil/Struct/TranEng"/>
    <x v="0"/>
    <n v="1119.4100000000001"/>
    <s v="002"/>
  </r>
  <r>
    <s v="OCT-25"/>
    <x v="0"/>
    <s v="50000"/>
    <x v="11"/>
    <m/>
    <s v="P/R - Paid Absences"/>
    <s v="721"/>
    <s v="Civil/Struct/TranEng"/>
    <x v="0"/>
    <n v="-22.48"/>
    <s v="002"/>
  </r>
  <r>
    <s v="NOV-25"/>
    <x v="0"/>
    <s v="50000"/>
    <x v="11"/>
    <s v="P/R - Paid Absences"/>
    <s v="P/R - Paid Absences"/>
    <s v="720"/>
    <s v="Protection"/>
    <x v="0"/>
    <n v="-268.44"/>
    <s v="002"/>
  </r>
  <r>
    <s v="OCT-25"/>
    <x v="0"/>
    <s v="50000"/>
    <x v="11"/>
    <s v="P/R - Paid Absences"/>
    <s v="P/R - Paid Absences"/>
    <s v="720"/>
    <s v="Protection"/>
    <x v="0"/>
    <n v="805.32"/>
    <s v="002"/>
  </r>
  <r>
    <s v="AUG-25"/>
    <x v="0"/>
    <s v="50000"/>
    <x v="11"/>
    <s v="P/R - Paid Absences"/>
    <s v="P/R - Paid Absences"/>
    <s v="694"/>
    <s v="SPG Unit 4 Maintenance"/>
    <x v="0"/>
    <n v="-307.45"/>
    <s v="002"/>
  </r>
  <r>
    <s v="AUG-25"/>
    <x v="0"/>
    <s v="50000"/>
    <x v="11"/>
    <m/>
    <s v="P/R - Paid Absences"/>
    <s v="694"/>
    <s v="SPG Unit 4 Maintenance"/>
    <x v="0"/>
    <n v="153.72999999999999"/>
    <s v="002"/>
  </r>
  <r>
    <s v="DEC-25"/>
    <x v="0"/>
    <s v="50000"/>
    <x v="11"/>
    <s v="P/R - Paid Absences"/>
    <s v="P/R - Paid Absences"/>
    <s v="694"/>
    <s v="SPG Unit 4 Maintenance"/>
    <x v="0"/>
    <n v="250.52"/>
    <s v="002"/>
  </r>
  <r>
    <s v="DEC-25"/>
    <x v="0"/>
    <s v="50000"/>
    <x v="11"/>
    <m/>
    <s v="P/R - Paid Absences"/>
    <s v="694"/>
    <s v="SPG Unit 4 Maintenance"/>
    <x v="0"/>
    <n v="-125.28"/>
    <s v="002"/>
  </r>
  <r>
    <s v="JUL-25"/>
    <x v="0"/>
    <s v="50000"/>
    <x v="11"/>
    <s v="P/R - Paid Absences"/>
    <s v="P/R - Paid Absences"/>
    <s v="694"/>
    <s v="SPG Unit 4 Maintenance"/>
    <x v="0"/>
    <n v="570.58000000000004"/>
    <s v="002"/>
  </r>
  <r>
    <s v="JUL-25"/>
    <x v="0"/>
    <s v="50000"/>
    <x v="11"/>
    <m/>
    <s v="P/R - Paid Absences"/>
    <s v="694"/>
    <s v="SPG Unit 4 Maintenance"/>
    <x v="0"/>
    <n v="-285.3"/>
    <s v="002"/>
  </r>
  <r>
    <s v="NOV-25"/>
    <x v="0"/>
    <s v="50000"/>
    <x v="11"/>
    <s v="P/R - Paid Absences"/>
    <s v="P/R - Paid Absences"/>
    <s v="694"/>
    <s v="SPG Unit 4 Maintenance"/>
    <x v="0"/>
    <n v="170.81"/>
    <s v="002"/>
  </r>
  <r>
    <s v="NOV-25"/>
    <x v="0"/>
    <s v="50000"/>
    <x v="11"/>
    <m/>
    <s v="P/R - Paid Absences"/>
    <s v="694"/>
    <s v="SPG Unit 4 Maintenance"/>
    <x v="0"/>
    <n v="-85.39"/>
    <s v="002"/>
  </r>
  <r>
    <s v="OCT-25"/>
    <x v="0"/>
    <s v="50000"/>
    <x v="11"/>
    <s v="P/R - Paid Absences"/>
    <s v="P/R - Paid Absences"/>
    <s v="694"/>
    <s v="SPG Unit 4 Maintenance"/>
    <x v="0"/>
    <n v="-204.97"/>
    <s v="002"/>
  </r>
  <r>
    <s v="OCT-25"/>
    <x v="0"/>
    <s v="50000"/>
    <x v="11"/>
    <m/>
    <s v="P/R - Paid Absences"/>
    <s v="694"/>
    <s v="SPG Unit 4 Maintenance"/>
    <x v="0"/>
    <n v="102.49"/>
    <s v="002"/>
  </r>
  <r>
    <s v="SEP-25"/>
    <x v="0"/>
    <s v="50000"/>
    <x v="11"/>
    <s v="P/R - Paid Absences"/>
    <s v="P/R - Paid Absences"/>
    <s v="694"/>
    <s v="SPG Unit 4 Maintenance"/>
    <x v="0"/>
    <n v="392.86"/>
    <s v="002"/>
  </r>
  <r>
    <s v="SEP-25"/>
    <x v="0"/>
    <s v="50000"/>
    <x v="11"/>
    <m/>
    <s v="P/R - Paid Absences"/>
    <s v="694"/>
    <s v="SPG Unit 4 Maintenance"/>
    <x v="0"/>
    <n v="-196.44"/>
    <s v="002"/>
  </r>
  <r>
    <s v="DEC-25"/>
    <x v="0"/>
    <s v="50000"/>
    <x v="11"/>
    <s v="P/R - Paid Absences"/>
    <s v="P/R - Paid Absences"/>
    <s v="693"/>
    <s v="SPG Unit 3 Maintenance"/>
    <x v="0"/>
    <n v="144.54"/>
    <s v="002"/>
  </r>
  <r>
    <s v="DEC-25"/>
    <x v="0"/>
    <s v="50000"/>
    <x v="11"/>
    <m/>
    <s v="P/R - Paid Absences"/>
    <s v="693"/>
    <s v="SPG Unit 3 Maintenance"/>
    <x v="0"/>
    <n v="-72.260000000000005"/>
    <s v="002"/>
  </r>
  <r>
    <s v="NOV-25"/>
    <x v="0"/>
    <s v="50000"/>
    <x v="11"/>
    <s v="P/R - Paid Absences"/>
    <s v="P/R - Paid Absences"/>
    <s v="690"/>
    <s v="SPG Mechanical Maint. &amp; Tech Services"/>
    <x v="0"/>
    <n v="59.11"/>
    <s v="002"/>
  </r>
  <r>
    <s v="NOV-25"/>
    <x v="0"/>
    <s v="50000"/>
    <x v="11"/>
    <m/>
    <s v="P/R - Paid Absences"/>
    <s v="690"/>
    <s v="SPG Mechanical Maint. &amp; Tech Services"/>
    <x v="0"/>
    <n v="-29.55"/>
    <s v="002"/>
  </r>
  <r>
    <s v="OCT-25"/>
    <x v="0"/>
    <s v="50000"/>
    <x v="11"/>
    <s v="P/R - Paid Absences"/>
    <s v="P/R - Paid Absences"/>
    <s v="690"/>
    <s v="SPG Mechanical Maint. &amp; Tech Services"/>
    <x v="0"/>
    <n v="-56.75"/>
    <s v="002"/>
  </r>
  <r>
    <s v="OCT-25"/>
    <x v="0"/>
    <s v="50000"/>
    <x v="11"/>
    <m/>
    <s v="P/R - Paid Absences"/>
    <s v="690"/>
    <s v="SPG Mechanical Maint. &amp; Tech Services"/>
    <x v="0"/>
    <n v="0"/>
    <s v="002"/>
  </r>
  <r>
    <s v="SEP-25"/>
    <x v="0"/>
    <s v="50000"/>
    <x v="11"/>
    <s v="P/R - Paid Absences"/>
    <s v="P/R - Paid Absences"/>
    <s v="690"/>
    <s v="SPG Mechanical Maint. &amp; Tech Services"/>
    <x v="0"/>
    <n v="104.04"/>
    <s v="002"/>
  </r>
  <r>
    <s v="SEP-25"/>
    <x v="0"/>
    <s v="50000"/>
    <x v="11"/>
    <m/>
    <s v="P/R - Paid Absences"/>
    <s v="690"/>
    <s v="SPG Mechanical Maint. &amp; Tech Services"/>
    <x v="0"/>
    <n v="0"/>
    <s v="002"/>
  </r>
  <r>
    <s v="DEC-25"/>
    <x v="0"/>
    <s v="50000"/>
    <x v="11"/>
    <s v="P/R - Paid Absences"/>
    <s v="P/R - Paid Absences"/>
    <s v="687"/>
    <s v="SPG Fuel &amp; Ash Hdlg/Fleet Maint"/>
    <x v="0"/>
    <n v="32.26"/>
    <s v="002"/>
  </r>
  <r>
    <s v="DEC-25"/>
    <x v="0"/>
    <s v="50000"/>
    <x v="11"/>
    <m/>
    <s v="P/R - Paid Absences"/>
    <s v="687"/>
    <s v="SPG Fuel &amp; Ash Hdlg/Fleet Maint"/>
    <x v="0"/>
    <n v="-16.14"/>
    <s v="002"/>
  </r>
  <r>
    <s v="JUL-25"/>
    <x v="0"/>
    <s v="50000"/>
    <x v="11"/>
    <s v="P/R - Paid Absences"/>
    <s v="P/R - Paid Absences"/>
    <s v="687"/>
    <s v="SPG Fuel &amp; Ash Hdlg/Fleet Maint"/>
    <x v="0"/>
    <n v="-61.37"/>
    <s v="002"/>
  </r>
  <r>
    <s v="JUL-25"/>
    <x v="0"/>
    <s v="50000"/>
    <x v="11"/>
    <m/>
    <s v="P/R - Paid Absences"/>
    <s v="687"/>
    <s v="SPG Fuel &amp; Ash Hdlg/Fleet Maint"/>
    <x v="0"/>
    <n v="30.67"/>
    <s v="002"/>
  </r>
  <r>
    <s v="NOV-25"/>
    <x v="0"/>
    <s v="50000"/>
    <x v="11"/>
    <s v="P/R - Paid Absences"/>
    <s v="P/R - Paid Absences"/>
    <s v="687"/>
    <s v="SPG Fuel &amp; Ash Hdlg/Fleet Maint"/>
    <x v="0"/>
    <n v="-22.41"/>
    <s v="002"/>
  </r>
  <r>
    <s v="NOV-25"/>
    <x v="0"/>
    <s v="50000"/>
    <x v="11"/>
    <m/>
    <s v="P/R - Paid Absences"/>
    <s v="687"/>
    <s v="SPG Fuel &amp; Ash Hdlg/Fleet Maint"/>
    <x v="0"/>
    <n v="11.21"/>
    <s v="002"/>
  </r>
  <r>
    <s v="OCT-25"/>
    <x v="0"/>
    <s v="50000"/>
    <x v="11"/>
    <s v="P/R - Paid Absences"/>
    <s v="P/R - Paid Absences"/>
    <s v="687"/>
    <s v="SPG Fuel &amp; Ash Hdlg/Fleet Maint"/>
    <x v="0"/>
    <n v="45.72"/>
    <s v="002"/>
  </r>
  <r>
    <s v="OCT-25"/>
    <x v="0"/>
    <s v="50000"/>
    <x v="11"/>
    <m/>
    <s v="P/R - Paid Absences"/>
    <s v="687"/>
    <s v="SPG Fuel &amp; Ash Hdlg/Fleet Maint"/>
    <x v="0"/>
    <n v="-22.88"/>
    <s v="002"/>
  </r>
  <r>
    <s v="SEP-25"/>
    <x v="0"/>
    <s v="50000"/>
    <x v="11"/>
    <s v="P/R - Paid Absences"/>
    <s v="P/R - Paid Absences"/>
    <s v="687"/>
    <s v="SPG Fuel &amp; Ash Hdlg/Fleet Maint"/>
    <x v="0"/>
    <n v="147.01"/>
    <s v="002"/>
  </r>
  <r>
    <s v="SEP-25"/>
    <x v="0"/>
    <s v="50000"/>
    <x v="11"/>
    <m/>
    <s v="P/R - Paid Absences"/>
    <s v="687"/>
    <s v="SPG Fuel &amp; Ash Hdlg/Fleet Maint"/>
    <x v="0"/>
    <n v="-73.510000000000005"/>
    <s v="002"/>
  </r>
  <r>
    <s v="DEC-25"/>
    <x v="0"/>
    <s v="50000"/>
    <x v="11"/>
    <s v="P/R - Paid Absences"/>
    <s v="P/R - Paid Absences"/>
    <s v="677"/>
    <s v="SPG 1&amp;2 E&amp;I Outlying Areas"/>
    <x v="0"/>
    <n v="339.03"/>
    <s v="002"/>
  </r>
  <r>
    <s v="DEC-25"/>
    <x v="0"/>
    <s v="50000"/>
    <x v="11"/>
    <m/>
    <s v="P/R - Paid Absences"/>
    <s v="677"/>
    <s v="SPG 1&amp;2 E&amp;I Outlying Areas"/>
    <x v="0"/>
    <n v="-169.53"/>
    <s v="002"/>
  </r>
  <r>
    <s v="NOV-25"/>
    <x v="0"/>
    <s v="50000"/>
    <x v="11"/>
    <s v="P/R - Paid Absences"/>
    <s v="P/R - Paid Absences"/>
    <s v="677"/>
    <s v="SPG 1&amp;2 E&amp;I Outlying Areas"/>
    <x v="0"/>
    <n v="231.17"/>
    <s v="002"/>
  </r>
  <r>
    <s v="NOV-25"/>
    <x v="0"/>
    <s v="50000"/>
    <x v="11"/>
    <m/>
    <s v="P/R - Paid Absences"/>
    <s v="677"/>
    <s v="SPG 1&amp;2 E&amp;I Outlying Areas"/>
    <x v="0"/>
    <n v="-115.57"/>
    <s v="002"/>
  </r>
  <r>
    <s v="OCT-25"/>
    <x v="0"/>
    <s v="50000"/>
    <x v="11"/>
    <s v="P/R - Paid Absences"/>
    <s v="P/R - Paid Absences"/>
    <s v="677"/>
    <s v="SPG 1&amp;2 E&amp;I Outlying Areas"/>
    <x v="0"/>
    <n v="-277.39999999999998"/>
    <s v="002"/>
  </r>
  <r>
    <s v="OCT-25"/>
    <x v="0"/>
    <s v="50000"/>
    <x v="11"/>
    <m/>
    <s v="P/R - Paid Absences"/>
    <s v="677"/>
    <s v="SPG 1&amp;2 E&amp;I Outlying Areas"/>
    <x v="0"/>
    <n v="138.69999999999999"/>
    <s v="002"/>
  </r>
  <r>
    <s v="SEP-25"/>
    <x v="0"/>
    <s v="50000"/>
    <x v="11"/>
    <s v="P/R - Paid Absences"/>
    <s v="P/R - Paid Absences"/>
    <s v="677"/>
    <s v="SPG 1&amp;2 E&amp;I Outlying Areas"/>
    <x v="0"/>
    <n v="508.56"/>
    <s v="002"/>
  </r>
  <r>
    <s v="SEP-25"/>
    <x v="0"/>
    <s v="50000"/>
    <x v="11"/>
    <m/>
    <s v="P/R - Paid Absences"/>
    <s v="677"/>
    <s v="SPG 1&amp;2 E&amp;I Outlying Areas"/>
    <x v="0"/>
    <n v="-254.28"/>
    <s v="002"/>
  </r>
  <r>
    <s v="DEC-25"/>
    <x v="0"/>
    <s v="50000"/>
    <x v="11"/>
    <s v="P/R - Paid Absences"/>
    <s v="P/R - Paid Absences"/>
    <s v="673"/>
    <s v="SPG Computers"/>
    <x v="0"/>
    <n v="-0.97"/>
    <s v="002"/>
  </r>
  <r>
    <s v="NOV-25"/>
    <x v="0"/>
    <s v="50000"/>
    <x v="11"/>
    <s v="P/R - Paid Absences"/>
    <s v="P/R - Paid Absences"/>
    <s v="673"/>
    <s v="SPG Computers"/>
    <x v="0"/>
    <n v="2.92"/>
    <s v="002"/>
  </r>
  <r>
    <s v="DEC-25"/>
    <x v="0"/>
    <s v="50000"/>
    <x v="11"/>
    <s v="P/R - Paid Absences"/>
    <s v="P/R - Paid Absences"/>
    <s v="672"/>
    <s v="SPG Operational Efficiency"/>
    <x v="0"/>
    <n v="1935.45"/>
    <s v="002"/>
  </r>
  <r>
    <s v="DEC-25"/>
    <x v="0"/>
    <s v="50000"/>
    <x v="11"/>
    <m/>
    <s v="P/R - Paid Absences"/>
    <s v="672"/>
    <s v="SPG Operational Efficiency"/>
    <x v="0"/>
    <n v="-967.71"/>
    <s v="002"/>
  </r>
  <r>
    <s v="JUL-25"/>
    <x v="0"/>
    <s v="50000"/>
    <x v="11"/>
    <s v="P/R - Paid Absences"/>
    <s v="P/R - Paid Absences"/>
    <s v="672"/>
    <s v="SPG Operational Efficiency"/>
    <x v="0"/>
    <n v="-537.19000000000005"/>
    <s v="002"/>
  </r>
  <r>
    <s v="JUL-25"/>
    <x v="0"/>
    <s v="50000"/>
    <x v="11"/>
    <m/>
    <s v="P/R - Paid Absences"/>
    <s v="672"/>
    <s v="SPG Operational Efficiency"/>
    <x v="0"/>
    <n v="268.58999999999997"/>
    <s v="002"/>
  </r>
  <r>
    <s v="NOV-25"/>
    <x v="0"/>
    <s v="50000"/>
    <x v="11"/>
    <s v="P/R - Paid Absences"/>
    <s v="P/R - Paid Absences"/>
    <s v="672"/>
    <s v="SPG Operational Efficiency"/>
    <x v="0"/>
    <n v="2362.1799999999998"/>
    <s v="002"/>
  </r>
  <r>
    <s v="NOV-25"/>
    <x v="0"/>
    <s v="50000"/>
    <x v="11"/>
    <m/>
    <s v="P/R - Paid Absences"/>
    <s v="672"/>
    <s v="SPG Operational Efficiency"/>
    <x v="0"/>
    <n v="-1181.08"/>
    <s v="002"/>
  </r>
  <r>
    <s v="OCT-25"/>
    <x v="0"/>
    <s v="50000"/>
    <x v="11"/>
    <s v="P/R - Paid Absences"/>
    <s v="P/R - Paid Absences"/>
    <s v="672"/>
    <s v="SPG Operational Efficiency"/>
    <x v="0"/>
    <n v="1950.7"/>
    <s v="002"/>
  </r>
  <r>
    <s v="OCT-25"/>
    <x v="0"/>
    <s v="50000"/>
    <x v="11"/>
    <m/>
    <s v="P/R - Paid Absences"/>
    <s v="672"/>
    <s v="SPG Operational Efficiency"/>
    <x v="0"/>
    <n v="-975.34"/>
    <s v="002"/>
  </r>
  <r>
    <s v="SEP-25"/>
    <x v="0"/>
    <s v="50000"/>
    <x v="11"/>
    <s v="P/R - Paid Absences"/>
    <s v="P/R - Paid Absences"/>
    <s v="672"/>
    <s v="SPG Operational Efficiency"/>
    <x v="0"/>
    <n v="3230.85"/>
    <s v="002"/>
  </r>
  <r>
    <s v="SEP-25"/>
    <x v="0"/>
    <s v="50000"/>
    <x v="11"/>
    <m/>
    <s v="P/R - Paid Absences"/>
    <s v="672"/>
    <s v="SPG Operational Efficiency"/>
    <x v="0"/>
    <n v="-1615.41"/>
    <s v="002"/>
  </r>
  <r>
    <s v="JUL-25"/>
    <x v="0"/>
    <s v="50000"/>
    <x v="11"/>
    <s v="P/R - Paid Absences"/>
    <s v="P/R - Paid Absences"/>
    <s v="670"/>
    <s v="SPG Engineering"/>
    <x v="0"/>
    <n v="708.96"/>
    <s v="002"/>
  </r>
  <r>
    <s v="JUL-25"/>
    <x v="0"/>
    <s v="50000"/>
    <x v="11"/>
    <m/>
    <s v="P/R - Paid Absences"/>
    <s v="670"/>
    <s v="SPG Engineering"/>
    <x v="0"/>
    <n v="-354.48"/>
    <s v="002"/>
  </r>
  <r>
    <s v="AUG-25"/>
    <x v="0"/>
    <s v="50000"/>
    <x v="11"/>
    <s v="P/R - Paid Absences"/>
    <s v="P/R - Paid Absences"/>
    <s v="662"/>
    <s v="SPG Training"/>
    <x v="0"/>
    <n v="8088.21"/>
    <s v="002"/>
  </r>
  <r>
    <s v="AUG-25"/>
    <x v="0"/>
    <s v="50000"/>
    <x v="11"/>
    <m/>
    <s v="P/R - Paid Absences"/>
    <s v="662"/>
    <s v="SPG Training"/>
    <x v="0"/>
    <n v="-4044.09"/>
    <s v="002"/>
  </r>
  <r>
    <s v="DEC-25"/>
    <x v="0"/>
    <s v="50000"/>
    <x v="11"/>
    <s v="P/R - Paid Absences"/>
    <s v="P/R - Paid Absences"/>
    <s v="662"/>
    <s v="SPG Training"/>
    <x v="0"/>
    <n v="8629.5400000000009"/>
    <s v="002"/>
  </r>
  <r>
    <s v="DEC-25"/>
    <x v="0"/>
    <s v="50000"/>
    <x v="11"/>
    <m/>
    <s v="P/R - Paid Absences"/>
    <s v="662"/>
    <s v="SPG Training"/>
    <x v="0"/>
    <n v="-4314.78"/>
    <s v="002"/>
  </r>
  <r>
    <s v="JUL-25"/>
    <x v="0"/>
    <s v="50000"/>
    <x v="11"/>
    <s v="P/R - Paid Absences"/>
    <s v="P/R - Paid Absences"/>
    <s v="662"/>
    <s v="SPG Training"/>
    <x v="0"/>
    <n v="9126.9599999999991"/>
    <s v="002"/>
  </r>
  <r>
    <s v="JUL-25"/>
    <x v="0"/>
    <s v="50000"/>
    <x v="11"/>
    <m/>
    <s v="P/R - Paid Absences"/>
    <s v="662"/>
    <s v="SPG Training"/>
    <x v="0"/>
    <n v="-4563.46"/>
    <s v="002"/>
  </r>
  <r>
    <s v="NOV-25"/>
    <x v="0"/>
    <s v="50000"/>
    <x v="11"/>
    <s v="P/R - Paid Absences"/>
    <s v="P/R - Paid Absences"/>
    <s v="662"/>
    <s v="SPG Training"/>
    <x v="0"/>
    <n v="6802.49"/>
    <s v="002"/>
  </r>
  <r>
    <s v="NOV-25"/>
    <x v="0"/>
    <s v="50000"/>
    <x v="11"/>
    <m/>
    <s v="P/R - Paid Absences"/>
    <s v="662"/>
    <s v="SPG Training"/>
    <x v="0"/>
    <n v="-3401.25"/>
    <s v="002"/>
  </r>
  <r>
    <s v="OCT-25"/>
    <x v="0"/>
    <s v="50000"/>
    <x v="11"/>
    <s v="P/R - Paid Absences"/>
    <s v="P/R - Paid Absences"/>
    <s v="662"/>
    <s v="SPG Training"/>
    <x v="0"/>
    <n v="8466.4"/>
    <s v="002"/>
  </r>
  <r>
    <s v="OCT-25"/>
    <x v="0"/>
    <s v="50000"/>
    <x v="11"/>
    <m/>
    <s v="P/R - Paid Absences"/>
    <s v="662"/>
    <s v="SPG Training"/>
    <x v="0"/>
    <n v="-4233.22"/>
    <s v="002"/>
  </r>
  <r>
    <s v="SEP-25"/>
    <x v="0"/>
    <s v="50000"/>
    <x v="11"/>
    <s v="P/R - Paid Absences"/>
    <s v="P/R - Paid Absences"/>
    <s v="662"/>
    <s v="SPG Training"/>
    <x v="0"/>
    <n v="8378.98"/>
    <s v="002"/>
  </r>
  <r>
    <s v="SEP-25"/>
    <x v="0"/>
    <s v="50000"/>
    <x v="11"/>
    <m/>
    <s v="P/R - Paid Absences"/>
    <s v="662"/>
    <s v="SPG Training"/>
    <x v="0"/>
    <n v="-4189.4399999999996"/>
    <s v="002"/>
  </r>
  <r>
    <s v="AUG-25"/>
    <x v="0"/>
    <s v="50000"/>
    <x v="11"/>
    <s v="P/R - Paid Absences"/>
    <s v="P/R - Paid Absences"/>
    <s v="661"/>
    <s v="SPG Personnel Svcs"/>
    <x v="0"/>
    <n v="4390.59"/>
    <s v="002"/>
  </r>
  <r>
    <s v="AUG-25"/>
    <x v="0"/>
    <s v="50000"/>
    <x v="11"/>
    <m/>
    <s v="P/R - Paid Absences"/>
    <s v="661"/>
    <s v="SPG Personnel Svcs"/>
    <x v="0"/>
    <n v="-2195.29"/>
    <s v="002"/>
  </r>
  <r>
    <s v="DEC-25"/>
    <x v="0"/>
    <s v="50000"/>
    <x v="11"/>
    <s v="P/R - Paid Absences"/>
    <s v="P/R - Paid Absences"/>
    <s v="661"/>
    <s v="SPG Personnel Svcs"/>
    <x v="0"/>
    <n v="2796.16"/>
    <s v="002"/>
  </r>
  <r>
    <s v="DEC-25"/>
    <x v="0"/>
    <s v="50000"/>
    <x v="11"/>
    <m/>
    <s v="P/R - Paid Absences"/>
    <s v="661"/>
    <s v="SPG Personnel Svcs"/>
    <x v="0"/>
    <n v="-1404.53"/>
    <s v="002"/>
  </r>
  <r>
    <s v="JUL-25"/>
    <x v="0"/>
    <s v="50000"/>
    <x v="11"/>
    <s v="P/R - Paid Absences"/>
    <s v="P/R - Paid Absences"/>
    <s v="661"/>
    <s v="SPG Personnel Svcs"/>
    <x v="0"/>
    <n v="3425.21"/>
    <s v="002"/>
  </r>
  <r>
    <s v="JUL-25"/>
    <x v="0"/>
    <s v="50000"/>
    <x v="11"/>
    <m/>
    <s v="P/R - Paid Absences"/>
    <s v="661"/>
    <s v="SPG Personnel Svcs"/>
    <x v="0"/>
    <n v="-1715.22"/>
    <s v="002"/>
  </r>
  <r>
    <s v="NOV-25"/>
    <x v="0"/>
    <s v="50000"/>
    <x v="11"/>
    <s v="P/R - Paid Absences"/>
    <s v="P/R - Paid Absences"/>
    <s v="661"/>
    <s v="SPG Personnel Svcs"/>
    <x v="0"/>
    <n v="3548.55"/>
    <s v="002"/>
  </r>
  <r>
    <s v="NOV-25"/>
    <x v="0"/>
    <s v="50000"/>
    <x v="11"/>
    <m/>
    <s v="P/R - Paid Absences"/>
    <s v="661"/>
    <s v="SPG Personnel Svcs"/>
    <x v="0"/>
    <n v="-1761.34"/>
    <s v="002"/>
  </r>
  <r>
    <s v="OCT-25"/>
    <x v="0"/>
    <s v="50000"/>
    <x v="11"/>
    <s v="P/R - Paid Absences"/>
    <s v="P/R - Paid Absences"/>
    <s v="661"/>
    <s v="SPG Personnel Svcs"/>
    <x v="0"/>
    <n v="4516.13"/>
    <s v="002"/>
  </r>
  <r>
    <s v="OCT-25"/>
    <x v="0"/>
    <s v="50000"/>
    <x v="11"/>
    <m/>
    <s v="P/R - Paid Absences"/>
    <s v="661"/>
    <s v="SPG Personnel Svcs"/>
    <x v="0"/>
    <n v="-2201.4499999999998"/>
    <s v="002"/>
  </r>
  <r>
    <s v="SEP-25"/>
    <x v="0"/>
    <s v="50000"/>
    <x v="11"/>
    <s v="P/R - Paid Absences"/>
    <s v="P/R - Paid Absences"/>
    <s v="661"/>
    <s v="SPG Personnel Svcs"/>
    <x v="0"/>
    <n v="3040.35"/>
    <s v="002"/>
  </r>
  <r>
    <s v="SEP-25"/>
    <x v="0"/>
    <s v="50000"/>
    <x v="11"/>
    <m/>
    <s v="P/R - Paid Absences"/>
    <s v="661"/>
    <s v="SPG Personnel Svcs"/>
    <x v="0"/>
    <n v="-1498.38"/>
    <s v="002"/>
  </r>
  <r>
    <s v="AUG-25"/>
    <x v="0"/>
    <s v="50000"/>
    <x v="11"/>
    <s v="P/R - Paid Absences"/>
    <s v="P/R - Paid Absences"/>
    <s v="659"/>
    <s v="SPG Material Mgmt"/>
    <x v="0"/>
    <n v="1394.14"/>
    <s v="002"/>
  </r>
  <r>
    <s v="AUG-25"/>
    <x v="0"/>
    <s v="50000"/>
    <x v="11"/>
    <m/>
    <s v="P/R - Paid Absences"/>
    <s v="659"/>
    <s v="SPG Material Mgmt"/>
    <x v="0"/>
    <n v="-697.04"/>
    <s v="002"/>
  </r>
  <r>
    <s v="DEC-25"/>
    <x v="0"/>
    <s v="50000"/>
    <x v="11"/>
    <s v="P/R - Paid Absences"/>
    <s v="P/R - Paid Absences"/>
    <s v="659"/>
    <s v="SPG Material Mgmt"/>
    <x v="0"/>
    <n v="1562.32"/>
    <s v="002"/>
  </r>
  <r>
    <s v="DEC-25"/>
    <x v="0"/>
    <s v="50000"/>
    <x v="11"/>
    <m/>
    <s v="P/R - Paid Absences"/>
    <s v="659"/>
    <s v="SPG Material Mgmt"/>
    <x v="0"/>
    <n v="-781.16"/>
    <s v="002"/>
  </r>
  <r>
    <s v="JUL-25"/>
    <x v="0"/>
    <s v="50000"/>
    <x v="11"/>
    <s v="P/R - Paid Absences"/>
    <s v="P/R - Paid Absences"/>
    <s v="659"/>
    <s v="SPG Material Mgmt"/>
    <x v="0"/>
    <n v="1662.87"/>
    <s v="002"/>
  </r>
  <r>
    <s v="JUL-25"/>
    <x v="0"/>
    <s v="50000"/>
    <x v="11"/>
    <m/>
    <s v="P/R - Paid Absences"/>
    <s v="659"/>
    <s v="SPG Material Mgmt"/>
    <x v="0"/>
    <n v="-831.43"/>
    <s v="002"/>
  </r>
  <r>
    <s v="NOV-25"/>
    <x v="0"/>
    <s v="50000"/>
    <x v="11"/>
    <s v="P/R - Paid Absences"/>
    <s v="P/R - Paid Absences"/>
    <s v="659"/>
    <s v="SPG Material Mgmt"/>
    <x v="0"/>
    <n v="1379.31"/>
    <s v="002"/>
  </r>
  <r>
    <s v="NOV-25"/>
    <x v="0"/>
    <s v="50000"/>
    <x v="11"/>
    <m/>
    <s v="P/R - Paid Absences"/>
    <s v="659"/>
    <s v="SPG Material Mgmt"/>
    <x v="0"/>
    <n v="-689.65"/>
    <s v="002"/>
  </r>
  <r>
    <s v="OCT-25"/>
    <x v="0"/>
    <s v="50000"/>
    <x v="11"/>
    <s v="P/R - Paid Absences"/>
    <s v="P/R - Paid Absences"/>
    <s v="659"/>
    <s v="SPG Material Mgmt"/>
    <x v="0"/>
    <n v="1446.98"/>
    <s v="002"/>
  </r>
  <r>
    <s v="OCT-25"/>
    <x v="0"/>
    <s v="50000"/>
    <x v="11"/>
    <m/>
    <s v="P/R - Paid Absences"/>
    <s v="659"/>
    <s v="SPG Material Mgmt"/>
    <x v="0"/>
    <n v="-723.48"/>
    <s v="002"/>
  </r>
  <r>
    <s v="SEP-25"/>
    <x v="0"/>
    <s v="50000"/>
    <x v="11"/>
    <s v="P/R - Paid Absences"/>
    <s v="P/R - Paid Absences"/>
    <s v="659"/>
    <s v="SPG Material Mgmt"/>
    <x v="0"/>
    <n v="1486.9"/>
    <s v="002"/>
  </r>
  <r>
    <s v="SEP-25"/>
    <x v="0"/>
    <s v="50000"/>
    <x v="11"/>
    <m/>
    <s v="P/R - Paid Absences"/>
    <s v="659"/>
    <s v="SPG Material Mgmt"/>
    <x v="0"/>
    <n v="-743.44"/>
    <s v="002"/>
  </r>
  <r>
    <s v="AUG-25"/>
    <x v="0"/>
    <s v="50000"/>
    <x v="11"/>
    <s v="P/R - Paid Absences"/>
    <s v="P/R - Paid Absences"/>
    <s v="658"/>
    <s v="SPG Business Support"/>
    <x v="0"/>
    <n v="11705.5"/>
    <s v="002"/>
  </r>
  <r>
    <s v="AUG-25"/>
    <x v="0"/>
    <s v="50000"/>
    <x v="11"/>
    <m/>
    <s v="P/R - Paid Absences"/>
    <s v="658"/>
    <s v="SPG Business Support"/>
    <x v="0"/>
    <n v="-5541.34"/>
    <s v="002"/>
  </r>
  <r>
    <s v="DEC-25"/>
    <x v="0"/>
    <s v="50000"/>
    <x v="11"/>
    <s v="P/R - Paid Absences"/>
    <s v="P/R - Paid Absences"/>
    <s v="658"/>
    <s v="SPG Business Support"/>
    <x v="0"/>
    <n v="10023.9"/>
    <s v="002"/>
  </r>
  <r>
    <s v="DEC-25"/>
    <x v="0"/>
    <s v="50000"/>
    <x v="11"/>
    <m/>
    <s v="P/R - Paid Absences"/>
    <s v="658"/>
    <s v="SPG Business Support"/>
    <x v="0"/>
    <n v="-4705.0600000000004"/>
    <s v="002"/>
  </r>
  <r>
    <s v="JUL-25"/>
    <x v="0"/>
    <s v="50000"/>
    <x v="11"/>
    <s v="P/R - Paid Absences"/>
    <s v="P/R - Paid Absences"/>
    <s v="658"/>
    <s v="SPG Business Support"/>
    <x v="0"/>
    <n v="10158.34"/>
    <s v="002"/>
  </r>
  <r>
    <s v="JUL-25"/>
    <x v="0"/>
    <s v="50000"/>
    <x v="11"/>
    <m/>
    <s v="P/R - Paid Absences"/>
    <s v="658"/>
    <s v="SPG Business Support"/>
    <x v="0"/>
    <n v="-4786.3999999999996"/>
    <s v="002"/>
  </r>
  <r>
    <s v="NOV-25"/>
    <x v="0"/>
    <s v="50000"/>
    <x v="11"/>
    <s v="P/R - Paid Absences"/>
    <s v="P/R - Paid Absences"/>
    <s v="658"/>
    <s v="SPG Business Support"/>
    <x v="0"/>
    <n v="8963.9500000000007"/>
    <s v="002"/>
  </r>
  <r>
    <s v="NOV-25"/>
    <x v="0"/>
    <s v="50000"/>
    <x v="11"/>
    <m/>
    <s v="P/R - Paid Absences"/>
    <s v="658"/>
    <s v="SPG Business Support"/>
    <x v="0"/>
    <n v="-4202.17"/>
    <s v="002"/>
  </r>
  <r>
    <s v="OCT-25"/>
    <x v="0"/>
    <s v="50000"/>
    <x v="11"/>
    <s v="P/R - Paid Absences"/>
    <s v="P/R - Paid Absences"/>
    <s v="658"/>
    <s v="SPG Business Support"/>
    <x v="0"/>
    <n v="12347.46"/>
    <s v="002"/>
  </r>
  <r>
    <s v="OCT-25"/>
    <x v="0"/>
    <s v="50000"/>
    <x v="11"/>
    <m/>
    <s v="P/R - Paid Absences"/>
    <s v="658"/>
    <s v="SPG Business Support"/>
    <x v="0"/>
    <n v="-5766.63"/>
    <s v="002"/>
  </r>
  <r>
    <s v="SEP-25"/>
    <x v="0"/>
    <s v="50000"/>
    <x v="11"/>
    <s v="P/R - Paid Absences"/>
    <s v="P/R - Paid Absences"/>
    <s v="658"/>
    <s v="SPG Business Support"/>
    <x v="0"/>
    <n v="10582.45"/>
    <s v="002"/>
  </r>
  <r>
    <s v="SEP-25"/>
    <x v="0"/>
    <s v="50000"/>
    <x v="11"/>
    <m/>
    <s v="P/R - Paid Absences"/>
    <s v="658"/>
    <s v="SPG Business Support"/>
    <x v="0"/>
    <n v="-5016.83"/>
    <s v="002"/>
  </r>
  <r>
    <s v="AUG-25"/>
    <x v="0"/>
    <s v="50000"/>
    <x v="11"/>
    <s v="P/R - Paid Absences"/>
    <s v="P/R - Paid Absences"/>
    <s v="657"/>
    <s v="SPG 3 4 E&amp;I WF/WT"/>
    <x v="0"/>
    <n v="-266"/>
    <s v="002"/>
  </r>
  <r>
    <s v="AUG-25"/>
    <x v="0"/>
    <s v="50000"/>
    <x v="11"/>
    <m/>
    <s v="P/R - Paid Absences"/>
    <s v="657"/>
    <s v="SPG 3 4 E&amp;I WF/WT"/>
    <x v="0"/>
    <n v="133"/>
    <s v="002"/>
  </r>
  <r>
    <s v="DEC-25"/>
    <x v="0"/>
    <s v="50000"/>
    <x v="11"/>
    <s v="P/R - Paid Absences"/>
    <s v="P/R - Paid Absences"/>
    <s v="657"/>
    <s v="SPG 3 4 E&amp;I WF/WT"/>
    <x v="0"/>
    <n v="340.47"/>
    <s v="002"/>
  </r>
  <r>
    <s v="DEC-25"/>
    <x v="0"/>
    <s v="50000"/>
    <x v="11"/>
    <m/>
    <s v="P/R - Paid Absences"/>
    <s v="657"/>
    <s v="SPG 3 4 E&amp;I WF/WT"/>
    <x v="0"/>
    <n v="-170.23"/>
    <s v="002"/>
  </r>
  <r>
    <s v="JUL-25"/>
    <x v="0"/>
    <s v="50000"/>
    <x v="11"/>
    <s v="P/R - Paid Absences"/>
    <s v="P/R - Paid Absences"/>
    <s v="657"/>
    <s v="SPG 3 4 E&amp;I WF/WT"/>
    <x v="0"/>
    <n v="549.84"/>
    <s v="002"/>
  </r>
  <r>
    <s v="JUL-25"/>
    <x v="0"/>
    <s v="50000"/>
    <x v="11"/>
    <m/>
    <s v="P/R - Paid Absences"/>
    <s v="657"/>
    <s v="SPG 3 4 E&amp;I WF/WT"/>
    <x v="0"/>
    <n v="-274.92"/>
    <s v="002"/>
  </r>
  <r>
    <s v="OCT-25"/>
    <x v="0"/>
    <s v="50000"/>
    <x v="11"/>
    <s v="P/R - Paid Absences"/>
    <s v="P/R - Paid Absences"/>
    <s v="657"/>
    <s v="SPG 3 4 E&amp;I WF/WT"/>
    <x v="0"/>
    <n v="-212.8"/>
    <s v="002"/>
  </r>
  <r>
    <s v="OCT-25"/>
    <x v="0"/>
    <s v="50000"/>
    <x v="11"/>
    <m/>
    <s v="P/R - Paid Absences"/>
    <s v="657"/>
    <s v="SPG 3 4 E&amp;I WF/WT"/>
    <x v="0"/>
    <n v="106.4"/>
    <s v="002"/>
  </r>
  <r>
    <s v="SEP-25"/>
    <x v="0"/>
    <s v="50000"/>
    <x v="11"/>
    <s v="P/R - Paid Absences"/>
    <s v="P/R - Paid Absences"/>
    <s v="657"/>
    <s v="SPG 3 4 E&amp;I WF/WT"/>
    <x v="0"/>
    <n v="390.13"/>
    <s v="002"/>
  </r>
  <r>
    <s v="SEP-25"/>
    <x v="0"/>
    <s v="50000"/>
    <x v="11"/>
    <m/>
    <s v="P/R - Paid Absences"/>
    <s v="657"/>
    <s v="SPG 3 4 E&amp;I WF/WT"/>
    <x v="0"/>
    <n v="-195.07"/>
    <s v="002"/>
  </r>
  <r>
    <s v="AUG-25"/>
    <x v="0"/>
    <s v="50000"/>
    <x v="11"/>
    <s v="P/R - Paid Absences"/>
    <s v="P/R - Paid Absences"/>
    <s v="653"/>
    <s v="SPG Safety/Security"/>
    <x v="0"/>
    <n v="5051.59"/>
    <s v="002"/>
  </r>
  <r>
    <s v="AUG-25"/>
    <x v="0"/>
    <s v="50000"/>
    <x v="11"/>
    <m/>
    <s v="P/R - Paid Absences"/>
    <s v="653"/>
    <s v="SPG Safety/Security"/>
    <x v="0"/>
    <n v="-2525.79"/>
    <s v="002"/>
  </r>
  <r>
    <s v="DEC-25"/>
    <x v="0"/>
    <s v="50000"/>
    <x v="11"/>
    <s v="P/R - Paid Absences"/>
    <s v="P/R - Paid Absences"/>
    <s v="653"/>
    <s v="SPG Safety/Security"/>
    <x v="0"/>
    <n v="5333.44"/>
    <s v="002"/>
  </r>
  <r>
    <s v="DEC-25"/>
    <x v="0"/>
    <s v="50000"/>
    <x v="11"/>
    <m/>
    <s v="P/R - Paid Absences"/>
    <s v="653"/>
    <s v="SPG Safety/Security"/>
    <x v="0"/>
    <n v="-2666.72"/>
    <s v="002"/>
  </r>
  <r>
    <s v="JUL-25"/>
    <x v="0"/>
    <s v="50000"/>
    <x v="11"/>
    <s v="P/R - Paid Absences"/>
    <s v="P/R - Paid Absences"/>
    <s v="653"/>
    <s v="SPG Safety/Security"/>
    <x v="0"/>
    <n v="6715.04"/>
    <s v="002"/>
  </r>
  <r>
    <s v="JUL-25"/>
    <x v="0"/>
    <s v="50000"/>
    <x v="11"/>
    <m/>
    <s v="P/R - Paid Absences"/>
    <s v="653"/>
    <s v="SPG Safety/Security"/>
    <x v="0"/>
    <n v="-3357.52"/>
    <s v="002"/>
  </r>
  <r>
    <s v="NOV-25"/>
    <x v="0"/>
    <s v="50000"/>
    <x v="11"/>
    <s v="P/R - Paid Absences"/>
    <s v="P/R - Paid Absences"/>
    <s v="653"/>
    <s v="SPG Safety/Security"/>
    <x v="0"/>
    <n v="5120.4399999999996"/>
    <s v="002"/>
  </r>
  <r>
    <s v="NOV-25"/>
    <x v="0"/>
    <s v="50000"/>
    <x v="11"/>
    <m/>
    <s v="P/R - Paid Absences"/>
    <s v="653"/>
    <s v="SPG Safety/Security"/>
    <x v="0"/>
    <n v="-2560.1999999999998"/>
    <s v="002"/>
  </r>
  <r>
    <s v="OCT-25"/>
    <x v="0"/>
    <s v="50000"/>
    <x v="11"/>
    <s v="P/R - Paid Absences"/>
    <s v="P/R - Paid Absences"/>
    <s v="653"/>
    <s v="SPG Safety/Security"/>
    <x v="0"/>
    <n v="6663.19"/>
    <s v="002"/>
  </r>
  <r>
    <s v="OCT-25"/>
    <x v="0"/>
    <s v="50000"/>
    <x v="11"/>
    <m/>
    <s v="P/R - Paid Absences"/>
    <s v="653"/>
    <s v="SPG Safety/Security"/>
    <x v="0"/>
    <n v="-3331.59"/>
    <s v="002"/>
  </r>
  <r>
    <s v="SEP-25"/>
    <x v="0"/>
    <s v="50000"/>
    <x v="11"/>
    <s v="P/R - Paid Absences"/>
    <s v="P/R - Paid Absences"/>
    <s v="653"/>
    <s v="SPG Safety/Security"/>
    <x v="0"/>
    <n v="5096.2299999999996"/>
    <s v="002"/>
  </r>
  <r>
    <s v="SEP-25"/>
    <x v="0"/>
    <s v="50000"/>
    <x v="11"/>
    <m/>
    <s v="P/R - Paid Absences"/>
    <s v="653"/>
    <s v="SPG Safety/Security"/>
    <x v="0"/>
    <n v="-2548.11"/>
    <s v="002"/>
  </r>
  <r>
    <s v="AUG-25"/>
    <x v="0"/>
    <s v="50000"/>
    <x v="11"/>
    <s v="P/R - Paid Absences"/>
    <s v="P/R - Paid Absences"/>
    <s v="651"/>
    <s v="SPG Environmental"/>
    <x v="0"/>
    <n v="1144.74"/>
    <s v="002"/>
  </r>
  <r>
    <s v="AUG-25"/>
    <x v="0"/>
    <s v="50000"/>
    <x v="11"/>
    <m/>
    <s v="P/R - Paid Absences"/>
    <s v="651"/>
    <s v="SPG Environmental"/>
    <x v="0"/>
    <n v="-572.38"/>
    <s v="002"/>
  </r>
  <r>
    <s v="DEC-25"/>
    <x v="0"/>
    <s v="50000"/>
    <x v="11"/>
    <s v="P/R - Paid Absences"/>
    <s v="P/R - Paid Absences"/>
    <s v="651"/>
    <s v="SPG Environmental"/>
    <x v="0"/>
    <n v="834.35"/>
    <s v="002"/>
  </r>
  <r>
    <s v="DEC-25"/>
    <x v="0"/>
    <s v="50000"/>
    <x v="11"/>
    <m/>
    <s v="P/R - Paid Absences"/>
    <s v="651"/>
    <s v="SPG Environmental"/>
    <x v="0"/>
    <n v="-417.15"/>
    <s v="002"/>
  </r>
  <r>
    <s v="JUL-25"/>
    <x v="0"/>
    <s v="50000"/>
    <x v="11"/>
    <s v="P/R - Paid Absences"/>
    <s v="P/R - Paid Absences"/>
    <s v="651"/>
    <s v="SPG Environmental"/>
    <x v="0"/>
    <n v="694.13"/>
    <s v="002"/>
  </r>
  <r>
    <s v="JUL-25"/>
    <x v="0"/>
    <s v="50000"/>
    <x v="11"/>
    <m/>
    <s v="P/R - Paid Absences"/>
    <s v="651"/>
    <s v="SPG Environmental"/>
    <x v="0"/>
    <n v="-347.05"/>
    <s v="002"/>
  </r>
  <r>
    <s v="NOV-25"/>
    <x v="0"/>
    <s v="50000"/>
    <x v="11"/>
    <s v="P/R - Paid Absences"/>
    <s v="P/R - Paid Absences"/>
    <s v="651"/>
    <s v="SPG Environmental"/>
    <x v="0"/>
    <n v="924.67"/>
    <s v="002"/>
  </r>
  <r>
    <s v="NOV-25"/>
    <x v="0"/>
    <s v="50000"/>
    <x v="11"/>
    <m/>
    <s v="P/R - Paid Absences"/>
    <s v="651"/>
    <s v="SPG Environmental"/>
    <x v="0"/>
    <n v="-462.33"/>
    <s v="002"/>
  </r>
  <r>
    <s v="OCT-25"/>
    <x v="0"/>
    <s v="50000"/>
    <x v="11"/>
    <s v="P/R - Paid Absences"/>
    <s v="P/R - Paid Absences"/>
    <s v="651"/>
    <s v="SPG Environmental"/>
    <x v="0"/>
    <n v="1363.35"/>
    <s v="002"/>
  </r>
  <r>
    <s v="OCT-25"/>
    <x v="0"/>
    <s v="50000"/>
    <x v="11"/>
    <m/>
    <s v="P/R - Paid Absences"/>
    <s v="651"/>
    <s v="SPG Environmental"/>
    <x v="0"/>
    <n v="-681.67"/>
    <s v="002"/>
  </r>
  <r>
    <s v="SEP-25"/>
    <x v="0"/>
    <s v="50000"/>
    <x v="11"/>
    <s v="P/R - Paid Absences"/>
    <s v="P/R - Paid Absences"/>
    <s v="651"/>
    <s v="SPG Environmental"/>
    <x v="0"/>
    <n v="794.2"/>
    <s v="002"/>
  </r>
  <r>
    <s v="SEP-25"/>
    <x v="0"/>
    <s v="50000"/>
    <x v="11"/>
    <m/>
    <s v="P/R - Paid Absences"/>
    <s v="651"/>
    <s v="SPG Environmental"/>
    <x v="0"/>
    <n v="-397.1"/>
    <s v="002"/>
  </r>
  <r>
    <s v="AUG-25"/>
    <x v="0"/>
    <s v="50000"/>
    <x v="11"/>
    <s v="P/R - Paid Absences"/>
    <s v="P/R - Paid Absences"/>
    <s v="650"/>
    <s v="SPG Plant Manager"/>
    <x v="0"/>
    <n v="1188.6199999999999"/>
    <s v="002"/>
  </r>
  <r>
    <s v="AUG-25"/>
    <x v="0"/>
    <s v="50000"/>
    <x v="11"/>
    <m/>
    <s v="P/R - Paid Absences"/>
    <s v="650"/>
    <s v="SPG Plant Manager"/>
    <x v="0"/>
    <n v="-594.29999999999995"/>
    <s v="002"/>
  </r>
  <r>
    <s v="DEC-25"/>
    <x v="0"/>
    <s v="50000"/>
    <x v="11"/>
    <s v="P/R - Paid Absences"/>
    <s v="P/R - Paid Absences"/>
    <s v="650"/>
    <s v="SPG Plant Manager"/>
    <x v="0"/>
    <n v="6384.69"/>
    <s v="002"/>
  </r>
  <r>
    <s v="DEC-25"/>
    <x v="0"/>
    <s v="50000"/>
    <x v="11"/>
    <m/>
    <s v="P/R - Paid Absences"/>
    <s v="650"/>
    <s v="SPG Plant Manager"/>
    <x v="0"/>
    <n v="-1132.55"/>
    <s v="002"/>
  </r>
  <r>
    <s v="JUL-25"/>
    <x v="0"/>
    <s v="50000"/>
    <x v="11"/>
    <s v="P/R - Paid Absences"/>
    <s v="P/R - Paid Absences"/>
    <s v="650"/>
    <s v="SPG Plant Manager"/>
    <x v="0"/>
    <n v="953.43"/>
    <s v="002"/>
  </r>
  <r>
    <s v="JUL-25"/>
    <x v="0"/>
    <s v="50000"/>
    <x v="11"/>
    <m/>
    <s v="P/R - Paid Absences"/>
    <s v="650"/>
    <s v="SPG Plant Manager"/>
    <x v="0"/>
    <n v="-476.71"/>
    <s v="002"/>
  </r>
  <r>
    <s v="NOV-25"/>
    <x v="0"/>
    <s v="50000"/>
    <x v="11"/>
    <s v="P/R - Paid Absences"/>
    <s v="P/R - Paid Absences"/>
    <s v="650"/>
    <s v="SPG Plant Manager"/>
    <x v="0"/>
    <n v="906.58"/>
    <s v="002"/>
  </r>
  <r>
    <s v="NOV-25"/>
    <x v="0"/>
    <s v="50000"/>
    <x v="11"/>
    <m/>
    <s v="P/R - Paid Absences"/>
    <s v="650"/>
    <s v="SPG Plant Manager"/>
    <x v="0"/>
    <n v="-453.28"/>
    <s v="002"/>
  </r>
  <r>
    <s v="OCT-25"/>
    <x v="0"/>
    <s v="50000"/>
    <x v="11"/>
    <s v="P/R - Paid Absences"/>
    <s v="P/R - Paid Absences"/>
    <s v="650"/>
    <s v="SPG Plant Manager"/>
    <x v="0"/>
    <n v="832.71"/>
    <s v="002"/>
  </r>
  <r>
    <s v="OCT-25"/>
    <x v="0"/>
    <s v="50000"/>
    <x v="11"/>
    <m/>
    <s v="P/R - Paid Absences"/>
    <s v="650"/>
    <s v="SPG Plant Manager"/>
    <x v="0"/>
    <n v="-416.33"/>
    <s v="002"/>
  </r>
  <r>
    <s v="SEP-25"/>
    <x v="0"/>
    <s v="50000"/>
    <x v="11"/>
    <s v="P/R - Paid Absences"/>
    <s v="P/R - Paid Absences"/>
    <s v="650"/>
    <s v="SPG Plant Manager"/>
    <x v="0"/>
    <n v="1114.76"/>
    <s v="002"/>
  </r>
  <r>
    <s v="SEP-25"/>
    <x v="0"/>
    <s v="50000"/>
    <x v="11"/>
    <m/>
    <s v="P/R - Paid Absences"/>
    <s v="650"/>
    <s v="SPG Plant Manager"/>
    <x v="0"/>
    <n v="-557.38"/>
    <s v="002"/>
  </r>
  <r>
    <s v="AUG-25"/>
    <x v="0"/>
    <s v="50000"/>
    <x v="11"/>
    <s v="P/R - Paid Abs UNSG"/>
    <s v="P/R - Paid Absences"/>
    <s v="593"/>
    <s v="UNSG Gas Operations Mgmt"/>
    <x v="0"/>
    <n v="445.15"/>
    <s v="032"/>
  </r>
  <r>
    <s v="AUG-25"/>
    <x v="0"/>
    <s v="50000"/>
    <x v="11"/>
    <m/>
    <s v="P/R - Paid Absences"/>
    <s v="593"/>
    <s v="UNSG Gas Operations Mgmt"/>
    <x v="0"/>
    <n v="1.42"/>
    <s v="032"/>
  </r>
  <r>
    <s v="DEC-25"/>
    <x v="0"/>
    <s v="50000"/>
    <x v="11"/>
    <s v="P/R - Paid Abs UNSG"/>
    <s v="P/R - Paid Absences"/>
    <s v="593"/>
    <s v="UNSG Gas Operations Mgmt"/>
    <x v="0"/>
    <n v="226.27"/>
    <s v="032"/>
  </r>
  <r>
    <s v="JUL-25"/>
    <x v="0"/>
    <s v="50000"/>
    <x v="11"/>
    <s v="P/R - Paid Abs UNSG"/>
    <s v="P/R - Paid Absences"/>
    <s v="593"/>
    <s v="UNSG Gas Operations Mgmt"/>
    <x v="0"/>
    <n v="693.54"/>
    <s v="032"/>
  </r>
  <r>
    <s v="JUL-25"/>
    <x v="0"/>
    <s v="50000"/>
    <x v="11"/>
    <m/>
    <s v="P/R - Paid Absences"/>
    <s v="593"/>
    <s v="UNSG Gas Operations Mgmt"/>
    <x v="0"/>
    <n v="-2.56"/>
    <s v="032"/>
  </r>
  <r>
    <s v="NOV-25"/>
    <x v="0"/>
    <s v="50000"/>
    <x v="11"/>
    <s v="P/R - Paid Abs UNSG"/>
    <s v="P/R - Paid Absences"/>
    <s v="593"/>
    <s v="UNSG Gas Operations Mgmt"/>
    <x v="0"/>
    <n v="181.77"/>
    <s v="032"/>
  </r>
  <r>
    <s v="OCT-25"/>
    <x v="0"/>
    <s v="50000"/>
    <x v="11"/>
    <s v="P/R - Paid Abs UNSG"/>
    <s v="P/R - Paid Absences"/>
    <s v="593"/>
    <s v="UNSG Gas Operations Mgmt"/>
    <x v="0"/>
    <n v="36.340000000000003"/>
    <s v="032"/>
  </r>
  <r>
    <s v="SEP-25"/>
    <x v="0"/>
    <s v="50000"/>
    <x v="11"/>
    <s v="P/R - Paid Abs UNSG"/>
    <s v="P/R - Paid Absences"/>
    <s v="593"/>
    <s v="UNSG Gas Operations Mgmt"/>
    <x v="0"/>
    <n v="345.73"/>
    <s v="032"/>
  </r>
  <r>
    <s v="AUG-25"/>
    <x v="0"/>
    <s v="50000"/>
    <x v="11"/>
    <s v="P/R - Paid Abs UNSG"/>
    <s v="P/R - Paid Absences"/>
    <s v="587"/>
    <s v="UNSG AZ Gas GIS"/>
    <x v="0"/>
    <n v="516.17999999999995"/>
    <s v="032"/>
  </r>
  <r>
    <s v="AUG-25"/>
    <x v="0"/>
    <s v="50000"/>
    <x v="11"/>
    <m/>
    <s v="P/R - Paid Absences"/>
    <s v="587"/>
    <s v="UNSG AZ Gas GIS"/>
    <x v="0"/>
    <n v="-514.29999999999995"/>
    <s v="032"/>
  </r>
  <r>
    <s v="DEC-25"/>
    <x v="0"/>
    <s v="50000"/>
    <x v="11"/>
    <s v="P/R - Paid Abs UNSG"/>
    <s v="P/R - Paid Absences"/>
    <s v="587"/>
    <s v="UNSG AZ Gas GIS"/>
    <x v="0"/>
    <n v="1948.22"/>
    <s v="032"/>
  </r>
  <r>
    <s v="DEC-25"/>
    <x v="0"/>
    <s v="50000"/>
    <x v="11"/>
    <m/>
    <s v="P/R - Paid Absences"/>
    <s v="587"/>
    <s v="UNSG AZ Gas GIS"/>
    <x v="0"/>
    <n v="-1941.14"/>
    <s v="032"/>
  </r>
  <r>
    <s v="JUL-25"/>
    <x v="0"/>
    <s v="50000"/>
    <x v="11"/>
    <s v="P/R - Paid Abs UNSG"/>
    <s v="P/R - Paid Absences"/>
    <s v="587"/>
    <s v="UNSG AZ Gas GIS"/>
    <x v="0"/>
    <n v="685.54"/>
    <s v="032"/>
  </r>
  <r>
    <s v="JUL-25"/>
    <x v="0"/>
    <s v="50000"/>
    <x v="11"/>
    <m/>
    <s v="P/R - Paid Absences"/>
    <s v="587"/>
    <s v="UNSG AZ Gas GIS"/>
    <x v="0"/>
    <n v="-683.05"/>
    <s v="032"/>
  </r>
  <r>
    <s v="NOV-25"/>
    <x v="0"/>
    <s v="50000"/>
    <x v="11"/>
    <s v="P/R - Paid Abs UNSG"/>
    <s v="P/R - Paid Absences"/>
    <s v="587"/>
    <s v="UNSG AZ Gas GIS"/>
    <x v="0"/>
    <n v="362.16"/>
    <s v="032"/>
  </r>
  <r>
    <s v="NOV-25"/>
    <x v="0"/>
    <s v="50000"/>
    <x v="11"/>
    <m/>
    <s v="P/R - Paid Absences"/>
    <s v="587"/>
    <s v="UNSG AZ Gas GIS"/>
    <x v="0"/>
    <n v="-360.83"/>
    <s v="032"/>
  </r>
  <r>
    <s v="OCT-25"/>
    <x v="0"/>
    <s v="50000"/>
    <x v="11"/>
    <s v="P/R - Paid Abs UNSG"/>
    <s v="P/R - Paid Absences"/>
    <s v="587"/>
    <s v="UNSG AZ Gas GIS"/>
    <x v="0"/>
    <n v="-327.52999999999997"/>
    <s v="032"/>
  </r>
  <r>
    <s v="OCT-25"/>
    <x v="0"/>
    <s v="50000"/>
    <x v="11"/>
    <m/>
    <s v="P/R - Paid Absences"/>
    <s v="587"/>
    <s v="UNSG AZ Gas GIS"/>
    <x v="0"/>
    <n v="326.43"/>
    <s v="032"/>
  </r>
  <r>
    <s v="SEP-25"/>
    <x v="0"/>
    <s v="50000"/>
    <x v="11"/>
    <s v="P/R - Paid Abs UNSG"/>
    <s v="P/R - Paid Absences"/>
    <s v="587"/>
    <s v="UNSG AZ Gas GIS"/>
    <x v="0"/>
    <n v="1954.04"/>
    <s v="032"/>
  </r>
  <r>
    <s v="SEP-25"/>
    <x v="0"/>
    <s v="50000"/>
    <x v="11"/>
    <m/>
    <s v="P/R - Paid Absences"/>
    <s v="587"/>
    <s v="UNSG AZ Gas GIS"/>
    <x v="0"/>
    <n v="-1946.93"/>
    <s v="032"/>
  </r>
  <r>
    <s v="DEC-25"/>
    <x v="0"/>
    <s v="50000"/>
    <x v="11"/>
    <s v="P/R - Paid Abs UNSG"/>
    <s v="P/R - Paid Absences"/>
    <s v="582"/>
    <s v="UNSG AZ Gas DOT Compliance"/>
    <x v="0"/>
    <n v="11.49"/>
    <s v="032"/>
  </r>
  <r>
    <s v="NOV-25"/>
    <x v="0"/>
    <s v="50000"/>
    <x v="11"/>
    <s v="P/R - Paid Abs UNSG"/>
    <s v="P/R - Paid Absences"/>
    <s v="582"/>
    <s v="UNSG AZ Gas DOT Compliance"/>
    <x v="0"/>
    <n v="13.26"/>
    <s v="032"/>
  </r>
  <r>
    <s v="AUG-25"/>
    <x v="0"/>
    <s v="50000"/>
    <x v="11"/>
    <s v="P/R - Paid Abs UNSG"/>
    <s v="P/R - Paid Absences"/>
    <s v="572"/>
    <s v="UNSG Gas Engineering"/>
    <x v="0"/>
    <n v="-25.43"/>
    <s v="032"/>
  </r>
  <r>
    <s v="AUG-25"/>
    <x v="0"/>
    <s v="50000"/>
    <x v="11"/>
    <m/>
    <s v="P/R - Paid Absences"/>
    <s v="572"/>
    <s v="UNSG Gas Engineering"/>
    <x v="0"/>
    <n v="35.479999999999997"/>
    <s v="032"/>
  </r>
  <r>
    <s v="DEC-25"/>
    <x v="0"/>
    <s v="50000"/>
    <x v="11"/>
    <s v="P/R - Paid Abs UNSG"/>
    <s v="P/R - Paid Absences"/>
    <s v="572"/>
    <s v="UNSG Gas Engineering"/>
    <x v="0"/>
    <n v="115.21"/>
    <s v="032"/>
  </r>
  <r>
    <s v="DEC-25"/>
    <x v="0"/>
    <s v="50000"/>
    <x v="11"/>
    <m/>
    <s v="P/R - Paid Absences"/>
    <s v="572"/>
    <s v="UNSG Gas Engineering"/>
    <x v="0"/>
    <n v="-119.75"/>
    <s v="032"/>
  </r>
  <r>
    <s v="JUL-25"/>
    <x v="0"/>
    <s v="50000"/>
    <x v="11"/>
    <s v="P/R - Paid Abs UNSG"/>
    <s v="P/R - Paid Absences"/>
    <s v="572"/>
    <s v="UNSG Gas Engineering"/>
    <x v="0"/>
    <n v="116.63"/>
    <s v="032"/>
  </r>
  <r>
    <s v="JUL-25"/>
    <x v="0"/>
    <s v="50000"/>
    <x v="11"/>
    <m/>
    <s v="P/R - Paid Absences"/>
    <s v="572"/>
    <s v="UNSG Gas Engineering"/>
    <x v="0"/>
    <n v="-116.11"/>
    <s v="032"/>
  </r>
  <r>
    <s v="NOV-25"/>
    <x v="0"/>
    <s v="50000"/>
    <x v="11"/>
    <s v="P/R - Paid Abs UNSG"/>
    <s v="P/R - Paid Absences"/>
    <s v="572"/>
    <s v="UNSG Gas Engineering"/>
    <x v="0"/>
    <n v="20.46"/>
    <s v="032"/>
  </r>
  <r>
    <s v="OCT-25"/>
    <x v="0"/>
    <s v="50000"/>
    <x v="11"/>
    <s v="P/R - Paid Abs UNSG"/>
    <s v="P/R - Paid Absences"/>
    <s v="572"/>
    <s v="UNSG Gas Engineering"/>
    <x v="0"/>
    <n v="25.58"/>
    <s v="032"/>
  </r>
  <r>
    <s v="SEP-25"/>
    <x v="0"/>
    <s v="50000"/>
    <x v="11"/>
    <s v="P/R - Paid Abs UNSG"/>
    <s v="P/R - Paid Absences"/>
    <s v="572"/>
    <s v="UNSG Gas Engineering"/>
    <x v="0"/>
    <n v="10.23"/>
    <s v="032"/>
  </r>
  <r>
    <s v="AUG-25"/>
    <x v="0"/>
    <s v="50000"/>
    <x v="11"/>
    <s v="P/R - Paid Abs UNSG"/>
    <s v="P/R - Paid Absences"/>
    <s v="557"/>
    <s v="UNSG Flagstaff Gas Const"/>
    <x v="0"/>
    <n v="10.54"/>
    <s v="032"/>
  </r>
  <r>
    <s v="DEC-25"/>
    <x v="0"/>
    <s v="50000"/>
    <x v="11"/>
    <s v="P/R - Paid Abs UNSG"/>
    <s v="P/R - Paid Absences"/>
    <s v="557"/>
    <s v="UNSG Flagstaff Gas Const"/>
    <x v="0"/>
    <n v="-5.27"/>
    <s v="032"/>
  </r>
  <r>
    <s v="NOV-25"/>
    <x v="0"/>
    <s v="50000"/>
    <x v="11"/>
    <s v="P/R - Paid Abs UNSG"/>
    <s v="P/R - Paid Absences"/>
    <s v="557"/>
    <s v="UNSG Flagstaff Gas Const"/>
    <x v="0"/>
    <n v="10.54"/>
    <s v="032"/>
  </r>
  <r>
    <s v="OCT-25"/>
    <x v="0"/>
    <s v="50000"/>
    <x v="11"/>
    <s v="P/R - Paid Abs UNSG"/>
    <s v="P/R - Paid Absences"/>
    <s v="557"/>
    <s v="UNSG Flagstaff Gas Const"/>
    <x v="0"/>
    <n v="15.81"/>
    <s v="032"/>
  </r>
  <r>
    <s v="SEP-25"/>
    <x v="0"/>
    <s v="50000"/>
    <x v="11"/>
    <s v="P/R - Paid Abs UNSG"/>
    <s v="P/R - Paid Absences"/>
    <s v="557"/>
    <s v="UNSG Flagstaff Gas Const"/>
    <x v="0"/>
    <n v="10.54"/>
    <s v="032"/>
  </r>
  <r>
    <s v="OCT-25"/>
    <x v="0"/>
    <s v="50000"/>
    <x v="11"/>
    <s v="P/R - Paid Abs UNSG"/>
    <s v="P/R - Paid Absences"/>
    <s v="555"/>
    <s v="UNSG Show Low Gas Ops Mgmt"/>
    <x v="0"/>
    <n v="-19.88"/>
    <s v="032"/>
  </r>
  <r>
    <s v="SEP-25"/>
    <x v="0"/>
    <s v="50000"/>
    <x v="11"/>
    <s v="P/R - Paid Abs UNSG"/>
    <s v="P/R - Paid Absences"/>
    <s v="555"/>
    <s v="UNSG Show Low Gas Ops Mgmt"/>
    <x v="0"/>
    <n v="48.28"/>
    <s v="032"/>
  </r>
  <r>
    <s v="AUG-25"/>
    <x v="0"/>
    <s v="50000"/>
    <x v="11"/>
    <s v="P/R - Paid Abs UNSG"/>
    <s v="P/R - Paid Absences"/>
    <s v="550"/>
    <s v="UNSG Arizona Gas Admin"/>
    <x v="0"/>
    <n v="129.66"/>
    <s v="032"/>
  </r>
  <r>
    <s v="DEC-25"/>
    <x v="0"/>
    <s v="50000"/>
    <x v="11"/>
    <s v="P/R - Paid Abs UNSG"/>
    <s v="P/R - Paid Absences"/>
    <s v="550"/>
    <s v="UNSG Arizona Gas Admin"/>
    <x v="0"/>
    <n v="113.39"/>
    <s v="032"/>
  </r>
  <r>
    <s v="JUL-25"/>
    <x v="0"/>
    <s v="50000"/>
    <x v="11"/>
    <s v="P/R - Paid Abs UNSG"/>
    <s v="P/R - Paid Absences"/>
    <s v="550"/>
    <s v="UNSG Arizona Gas Admin"/>
    <x v="0"/>
    <n v="224.14"/>
    <s v="032"/>
  </r>
  <r>
    <s v="NOV-25"/>
    <x v="0"/>
    <s v="50000"/>
    <x v="11"/>
    <s v="P/R - Paid Abs UNSG"/>
    <s v="P/R - Paid Absences"/>
    <s v="550"/>
    <s v="UNSG Arizona Gas Admin"/>
    <x v="0"/>
    <n v="119.83"/>
    <s v="032"/>
  </r>
  <r>
    <s v="OCT-25"/>
    <x v="0"/>
    <s v="50000"/>
    <x v="11"/>
    <s v="P/R - Paid Abs UNSG"/>
    <s v="P/R - Paid Absences"/>
    <s v="550"/>
    <s v="UNSG Arizona Gas Admin"/>
    <x v="0"/>
    <n v="65.45"/>
    <s v="032"/>
  </r>
  <r>
    <s v="SEP-25"/>
    <x v="0"/>
    <s v="50000"/>
    <x v="11"/>
    <s v="P/R - Paid Abs UNSG"/>
    <s v="P/R - Paid Absences"/>
    <s v="550"/>
    <s v="UNSG Arizona Gas Admin"/>
    <x v="0"/>
    <n v="100.49"/>
    <s v="032"/>
  </r>
  <r>
    <s v="AUG-25"/>
    <x v="0"/>
    <s v="50000"/>
    <x v="11"/>
    <s v="P/R - Paid Abs UNSE"/>
    <s v="P/R - Paid Absences"/>
    <s v="531"/>
    <s v="UNSE SC Elec &amp; Gas Cust Serv"/>
    <x v="0"/>
    <n v="3.75"/>
    <s v="033"/>
  </r>
  <r>
    <s v="DEC-25"/>
    <x v="0"/>
    <s v="50000"/>
    <x v="11"/>
    <s v="P/R - Paid Abs UNSE"/>
    <s v="P/R - Paid Absences"/>
    <s v="531"/>
    <s v="UNSE SC Elec &amp; Gas Cust Serv"/>
    <x v="0"/>
    <n v="9.75"/>
    <s v="033"/>
  </r>
  <r>
    <s v="NOV-25"/>
    <x v="0"/>
    <s v="50000"/>
    <x v="11"/>
    <s v="P/R - Paid Abs UNSE"/>
    <s v="P/R - Paid Absences"/>
    <s v="531"/>
    <s v="UNSE SC Elec &amp; Gas Cust Serv"/>
    <x v="0"/>
    <n v="7.5"/>
    <s v="033"/>
  </r>
  <r>
    <s v="OCT-25"/>
    <x v="0"/>
    <s v="50000"/>
    <x v="11"/>
    <s v="P/R - Paid Abs UNSE"/>
    <s v="P/R - Paid Absences"/>
    <s v="531"/>
    <s v="UNSE SC Elec &amp; Gas Cust Serv"/>
    <x v="0"/>
    <n v="-15.74"/>
    <s v="033"/>
  </r>
  <r>
    <s v="OCT-25"/>
    <x v="0"/>
    <s v="50000"/>
    <x v="11"/>
    <m/>
    <s v="P/R - Paid Absences"/>
    <s v="531"/>
    <s v="UNSE SC Elec &amp; Gas Cust Serv"/>
    <x v="0"/>
    <n v="31.33"/>
    <s v="033"/>
  </r>
  <r>
    <s v="SEP-25"/>
    <x v="0"/>
    <s v="50000"/>
    <x v="11"/>
    <s v="P/R - Paid Abs UNSE"/>
    <s v="P/R - Paid Absences"/>
    <s v="531"/>
    <s v="UNSE SC Elec &amp; Gas Cust Serv"/>
    <x v="0"/>
    <n v="101.96"/>
    <s v="033"/>
  </r>
  <r>
    <s v="SEP-25"/>
    <x v="0"/>
    <s v="50000"/>
    <x v="11"/>
    <m/>
    <s v="P/R - Paid Absences"/>
    <s v="531"/>
    <s v="UNSE SC Elec &amp; Gas Cust Serv"/>
    <x v="0"/>
    <n v="-76.09"/>
    <s v="033"/>
  </r>
  <r>
    <s v="AUG-25"/>
    <x v="0"/>
    <s v="50000"/>
    <x v="11"/>
    <s v="P/R - Paid Abs UNSE"/>
    <s v="P/R - Paid Absences"/>
    <s v="528"/>
    <s v="UNSE Santa Cruz Electric Eng"/>
    <x v="0"/>
    <n v="331.77"/>
    <s v="033"/>
  </r>
  <r>
    <s v="AUG-25"/>
    <x v="0"/>
    <s v="50000"/>
    <x v="11"/>
    <m/>
    <s v="P/R - Paid Absences"/>
    <s v="528"/>
    <s v="UNSE Santa Cruz Electric Eng"/>
    <x v="0"/>
    <n v="-330.12"/>
    <s v="033"/>
  </r>
  <r>
    <s v="DEC-25"/>
    <x v="0"/>
    <s v="50000"/>
    <x v="11"/>
    <s v="P/R - Paid Abs UNSE"/>
    <s v="P/R - Paid Absences"/>
    <s v="528"/>
    <s v="UNSE Santa Cruz Electric Eng"/>
    <x v="0"/>
    <n v="129.63999999999999"/>
    <s v="033"/>
  </r>
  <r>
    <s v="DEC-25"/>
    <x v="0"/>
    <s v="50000"/>
    <x v="11"/>
    <m/>
    <s v="P/R - Paid Absences"/>
    <s v="528"/>
    <s v="UNSE Santa Cruz Electric Eng"/>
    <x v="0"/>
    <n v="-128.99"/>
    <s v="033"/>
  </r>
  <r>
    <s v="JUL-25"/>
    <x v="0"/>
    <s v="50000"/>
    <x v="11"/>
    <s v="P/R - Paid Abs UNSE"/>
    <s v="P/R - Paid Absences"/>
    <s v="528"/>
    <s v="UNSE Santa Cruz Electric Eng"/>
    <x v="0"/>
    <n v="312.62"/>
    <s v="033"/>
  </r>
  <r>
    <s v="JUL-25"/>
    <x v="0"/>
    <s v="50000"/>
    <x v="11"/>
    <m/>
    <s v="P/R - Paid Absences"/>
    <s v="528"/>
    <s v="UNSE Santa Cruz Electric Eng"/>
    <x v="0"/>
    <n v="-311.06"/>
    <s v="033"/>
  </r>
  <r>
    <s v="NOV-25"/>
    <x v="0"/>
    <s v="50000"/>
    <x v="11"/>
    <s v="P/R - Paid Abs UNSE"/>
    <s v="P/R - Paid Absences"/>
    <s v="528"/>
    <s v="UNSE Santa Cruz Electric Eng"/>
    <x v="0"/>
    <n v="83.64"/>
    <s v="033"/>
  </r>
  <r>
    <s v="NOV-25"/>
    <x v="0"/>
    <s v="50000"/>
    <x v="11"/>
    <m/>
    <s v="P/R - Paid Absences"/>
    <s v="528"/>
    <s v="UNSE Santa Cruz Electric Eng"/>
    <x v="0"/>
    <n v="-83.21"/>
    <s v="033"/>
  </r>
  <r>
    <s v="OCT-25"/>
    <x v="0"/>
    <s v="50000"/>
    <x v="11"/>
    <s v="P/R - Paid Abs UNSE"/>
    <s v="P/R - Paid Absences"/>
    <s v="528"/>
    <s v="UNSE Santa Cruz Electric Eng"/>
    <x v="0"/>
    <n v="-37.4"/>
    <s v="033"/>
  </r>
  <r>
    <s v="OCT-25"/>
    <x v="0"/>
    <s v="50000"/>
    <x v="11"/>
    <m/>
    <s v="P/R - Paid Absences"/>
    <s v="528"/>
    <s v="UNSE Santa Cruz Electric Eng"/>
    <x v="0"/>
    <n v="37.21"/>
    <s v="033"/>
  </r>
  <r>
    <s v="SEP-25"/>
    <x v="0"/>
    <s v="50000"/>
    <x v="11"/>
    <s v="P/R - Paid Abs UNSE"/>
    <s v="P/R - Paid Absences"/>
    <s v="528"/>
    <s v="UNSE Santa Cruz Electric Eng"/>
    <x v="0"/>
    <n v="139.62"/>
    <s v="033"/>
  </r>
  <r>
    <s v="SEP-25"/>
    <x v="0"/>
    <s v="50000"/>
    <x v="11"/>
    <m/>
    <s v="P/R - Paid Absences"/>
    <s v="528"/>
    <s v="UNSE Santa Cruz Electric Eng"/>
    <x v="0"/>
    <n v="-138.93"/>
    <s v="033"/>
  </r>
  <r>
    <s v="AUG-25"/>
    <x v="0"/>
    <s v="50000"/>
    <x v="11"/>
    <s v="P/R - Paid Abs UNSE"/>
    <s v="P/R - Paid Absences"/>
    <s v="525"/>
    <s v="UNSE Moh Elect Cust Service"/>
    <x v="0"/>
    <n v="11.41"/>
    <s v="033"/>
  </r>
  <r>
    <s v="OCT-25"/>
    <x v="0"/>
    <s v="50000"/>
    <x v="11"/>
    <s v="P/R - Paid Abs UNSE"/>
    <s v="P/R - Paid Absences"/>
    <s v="525"/>
    <s v="UNSE Moh Elect Cust Service"/>
    <x v="0"/>
    <n v="-15.98"/>
    <s v="033"/>
  </r>
  <r>
    <s v="SEP-25"/>
    <x v="0"/>
    <s v="50000"/>
    <x v="11"/>
    <s v="P/R - Paid Abs UNSE"/>
    <s v="P/R - Paid Absences"/>
    <s v="525"/>
    <s v="UNSE Moh Elect Cust Service"/>
    <x v="0"/>
    <n v="38.799999999999997"/>
    <s v="033"/>
  </r>
  <r>
    <s v="DEC-25"/>
    <x v="0"/>
    <s v="50000"/>
    <x v="11"/>
    <s v="P/R - Paid Abs UNSE"/>
    <s v="P/R - Paid Absences"/>
    <s v="523"/>
    <s v="UNSE Lake Havasu Electric Eng"/>
    <x v="0"/>
    <n v="-4.4400000000000004"/>
    <s v="033"/>
  </r>
  <r>
    <s v="NOV-25"/>
    <x v="0"/>
    <s v="50000"/>
    <x v="11"/>
    <s v="P/R - Paid Abs UNSE"/>
    <s v="P/R - Paid Absences"/>
    <s v="523"/>
    <s v="UNSE Lake Havasu Electric Eng"/>
    <x v="0"/>
    <n v="8.8800000000000008"/>
    <s v="033"/>
  </r>
  <r>
    <s v="OCT-25"/>
    <x v="0"/>
    <s v="50000"/>
    <x v="11"/>
    <s v="P/R - Paid Abs UNSE"/>
    <s v="P/R - Paid Absences"/>
    <s v="523"/>
    <s v="UNSE Lake Havasu Electric Eng"/>
    <x v="0"/>
    <n v="33.74"/>
    <s v="033"/>
  </r>
  <r>
    <s v="SEP-25"/>
    <x v="0"/>
    <s v="50000"/>
    <x v="11"/>
    <s v="P/R - Paid Abs UNSE"/>
    <s v="P/R - Paid Absences"/>
    <s v="523"/>
    <s v="UNSE Lake Havasu Electric Eng"/>
    <x v="0"/>
    <n v="23.98"/>
    <s v="033"/>
  </r>
  <r>
    <s v="AUG-25"/>
    <x v="0"/>
    <s v="50000"/>
    <x v="11"/>
    <s v="P/R - Paid Abs UNSE"/>
    <s v="P/R - Paid Absences"/>
    <s v="522"/>
    <s v="UNSE Lake Havasu Elec Const"/>
    <x v="0"/>
    <n v="3.72"/>
    <s v="033"/>
  </r>
  <r>
    <s v="DEC-25"/>
    <x v="0"/>
    <s v="50000"/>
    <x v="11"/>
    <s v="P/R - Paid Abs UNSE"/>
    <s v="P/R - Paid Absences"/>
    <s v="522"/>
    <s v="UNSE Lake Havasu Elec Const"/>
    <x v="0"/>
    <n v="11.53"/>
    <s v="033"/>
  </r>
  <r>
    <s v="NOV-25"/>
    <x v="0"/>
    <s v="50000"/>
    <x v="11"/>
    <s v="P/R - Paid Abs UNSE"/>
    <s v="P/R - Paid Absences"/>
    <s v="522"/>
    <s v="UNSE Lake Havasu Elec Const"/>
    <x v="0"/>
    <n v="3.72"/>
    <s v="033"/>
  </r>
  <r>
    <s v="OCT-25"/>
    <x v="0"/>
    <s v="50000"/>
    <x v="11"/>
    <s v="P/R - Paid Abs UNSE"/>
    <s v="P/R - Paid Absences"/>
    <s v="522"/>
    <s v="UNSE Lake Havasu Elec Const"/>
    <x v="0"/>
    <n v="13.02"/>
    <s v="033"/>
  </r>
  <r>
    <s v="SEP-25"/>
    <x v="0"/>
    <s v="50000"/>
    <x v="11"/>
    <s v="P/R - Paid Abs UNSE"/>
    <s v="P/R - Paid Absences"/>
    <s v="522"/>
    <s v="UNSE Lake Havasu Elec Const"/>
    <x v="0"/>
    <n v="3.72"/>
    <s v="033"/>
  </r>
  <r>
    <s v="OCT-25"/>
    <x v="0"/>
    <s v="50000"/>
    <x v="11"/>
    <s v="P/R - Paid Abs UNSE"/>
    <s v="P/R - Paid Absences"/>
    <s v="516"/>
    <s v="UNSE Mohave Elec Sub &amp; Meter"/>
    <x v="0"/>
    <n v="14.76"/>
    <s v="033"/>
  </r>
  <r>
    <s v="AUG-25"/>
    <x v="0"/>
    <s v="50000"/>
    <x v="11"/>
    <s v="P/R - Paid Abs UNSE"/>
    <s v="P/R - Paid Absences"/>
    <s v="515"/>
    <s v="UNSE Kingman Electric Eng"/>
    <x v="0"/>
    <n v="523.21"/>
    <s v="033"/>
  </r>
  <r>
    <s v="AUG-25"/>
    <x v="0"/>
    <s v="50000"/>
    <x v="11"/>
    <m/>
    <s v="P/R - Paid Absences"/>
    <s v="515"/>
    <s v="UNSE Kingman Electric Eng"/>
    <x v="0"/>
    <n v="-520.69000000000005"/>
    <s v="033"/>
  </r>
  <r>
    <s v="DEC-25"/>
    <x v="0"/>
    <s v="50000"/>
    <x v="11"/>
    <s v="P/R - Paid Abs UNSE"/>
    <s v="P/R - Paid Absences"/>
    <s v="515"/>
    <s v="UNSE Kingman Electric Eng"/>
    <x v="0"/>
    <n v="76.33"/>
    <s v="033"/>
  </r>
  <r>
    <s v="DEC-25"/>
    <x v="0"/>
    <s v="50000"/>
    <x v="11"/>
    <m/>
    <s v="P/R - Paid Absences"/>
    <s v="515"/>
    <s v="UNSE Kingman Electric Eng"/>
    <x v="0"/>
    <n v="-75.959999999999994"/>
    <s v="033"/>
  </r>
  <r>
    <s v="JUL-25"/>
    <x v="0"/>
    <s v="50000"/>
    <x v="11"/>
    <s v="P/R - Paid Abs UNSE"/>
    <s v="P/R - Paid Absences"/>
    <s v="515"/>
    <s v="UNSE Kingman Electric Eng"/>
    <x v="0"/>
    <n v="57.74"/>
    <s v="033"/>
  </r>
  <r>
    <s v="JUL-25"/>
    <x v="0"/>
    <s v="50000"/>
    <x v="11"/>
    <m/>
    <s v="P/R - Paid Absences"/>
    <s v="515"/>
    <s v="UNSE Kingman Electric Eng"/>
    <x v="0"/>
    <n v="-57.45"/>
    <s v="033"/>
  </r>
  <r>
    <s v="NOV-25"/>
    <x v="0"/>
    <s v="50000"/>
    <x v="11"/>
    <s v="P/R - Paid Abs UNSE"/>
    <s v="P/R - Paid Absences"/>
    <s v="515"/>
    <s v="UNSE Kingman Electric Eng"/>
    <x v="0"/>
    <n v="88.87"/>
    <s v="033"/>
  </r>
  <r>
    <s v="NOV-25"/>
    <x v="0"/>
    <s v="50000"/>
    <x v="11"/>
    <m/>
    <s v="P/R - Paid Absences"/>
    <s v="515"/>
    <s v="UNSE Kingman Electric Eng"/>
    <x v="0"/>
    <n v="-88.54"/>
    <s v="033"/>
  </r>
  <r>
    <s v="OCT-25"/>
    <x v="0"/>
    <s v="50000"/>
    <x v="11"/>
    <s v="P/R - Paid Abs UNSE"/>
    <s v="P/R - Paid Absences"/>
    <s v="515"/>
    <s v="UNSE Kingman Electric Eng"/>
    <x v="0"/>
    <n v="-556.95000000000005"/>
    <s v="033"/>
  </r>
  <r>
    <s v="OCT-25"/>
    <x v="0"/>
    <s v="50000"/>
    <x v="11"/>
    <m/>
    <s v="P/R - Paid Absences"/>
    <s v="515"/>
    <s v="UNSE Kingman Electric Eng"/>
    <x v="0"/>
    <n v="554.92999999999995"/>
    <s v="033"/>
  </r>
  <r>
    <s v="SEP-25"/>
    <x v="0"/>
    <s v="50000"/>
    <x v="11"/>
    <s v="P/R - Paid Abs UNSE"/>
    <s v="P/R - Paid Absences"/>
    <s v="515"/>
    <s v="UNSE Kingman Electric Eng"/>
    <x v="0"/>
    <n v="1671.64"/>
    <s v="033"/>
  </r>
  <r>
    <s v="SEP-25"/>
    <x v="0"/>
    <s v="50000"/>
    <x v="11"/>
    <m/>
    <s v="P/R - Paid Absences"/>
    <s v="515"/>
    <s v="UNSE Kingman Electric Eng"/>
    <x v="0"/>
    <n v="-1665.48"/>
    <s v="033"/>
  </r>
  <r>
    <s v="AUG-25"/>
    <x v="0"/>
    <s v="50000"/>
    <x v="11"/>
    <s v="P/R - Paid Abs UNSE"/>
    <s v="P/R - Paid Absences"/>
    <s v="512"/>
    <s v="UNSE Mohave Elec Admin"/>
    <x v="0"/>
    <n v="-15.26"/>
    <s v="033"/>
  </r>
  <r>
    <s v="AUG-25"/>
    <x v="0"/>
    <s v="50000"/>
    <x v="11"/>
    <m/>
    <s v="P/R - Paid Absences"/>
    <s v="512"/>
    <s v="UNSE Mohave Elec Admin"/>
    <x v="0"/>
    <n v="15.18"/>
    <s v="033"/>
  </r>
  <r>
    <s v="DEC-25"/>
    <x v="0"/>
    <s v="50000"/>
    <x v="11"/>
    <s v="P/R - Paid Abs UNSE"/>
    <s v="P/R - Paid Absences"/>
    <s v="512"/>
    <s v="UNSE Mohave Elec Admin"/>
    <x v="0"/>
    <n v="4.5999999999999996"/>
    <s v="033"/>
  </r>
  <r>
    <s v="JUL-25"/>
    <x v="0"/>
    <s v="50000"/>
    <x v="11"/>
    <s v="P/R - Paid Abs UNSE"/>
    <s v="P/R - Paid Absences"/>
    <s v="512"/>
    <s v="UNSE Mohave Elec Admin"/>
    <x v="0"/>
    <n v="25.39"/>
    <s v="033"/>
  </r>
  <r>
    <s v="JUL-25"/>
    <x v="0"/>
    <s v="50000"/>
    <x v="11"/>
    <m/>
    <s v="P/R - Paid Absences"/>
    <s v="512"/>
    <s v="UNSE Mohave Elec Admin"/>
    <x v="0"/>
    <n v="-25.27"/>
    <s v="033"/>
  </r>
  <r>
    <s v="NOV-25"/>
    <x v="0"/>
    <s v="50000"/>
    <x v="11"/>
    <s v="P/R - Paid Abs UNSE"/>
    <s v="P/R - Paid Absences"/>
    <s v="512"/>
    <s v="UNSE Mohave Elec Admin"/>
    <x v="0"/>
    <n v="91.77"/>
    <s v="033"/>
  </r>
  <r>
    <s v="OCT-25"/>
    <x v="0"/>
    <s v="50000"/>
    <x v="11"/>
    <s v="P/R - Paid Abs UNSE"/>
    <s v="P/R - Paid Absences"/>
    <s v="512"/>
    <s v="UNSE Mohave Elec Admin"/>
    <x v="0"/>
    <n v="217.97"/>
    <s v="033"/>
  </r>
  <r>
    <s v="SEP-25"/>
    <x v="0"/>
    <s v="50000"/>
    <x v="11"/>
    <s v="P/R - Paid Abs UNSE"/>
    <s v="P/R - Paid Absences"/>
    <s v="512"/>
    <s v="UNSE Mohave Elec Admin"/>
    <x v="0"/>
    <n v="195.02"/>
    <s v="033"/>
  </r>
  <r>
    <s v="AUG-25"/>
    <x v="0"/>
    <s v="50000"/>
    <x v="11"/>
    <s v="P/R - Paid Absences"/>
    <s v="P/R - Paid Absences"/>
    <s v="502"/>
    <s v="ER Environmental"/>
    <x v="0"/>
    <n v="33.04"/>
    <s v="002"/>
  </r>
  <r>
    <s v="JUL-25"/>
    <x v="0"/>
    <s v="50000"/>
    <x v="11"/>
    <s v="P/R - Paid Absences"/>
    <s v="P/R - Paid Absences"/>
    <s v="502"/>
    <s v="ER Environmental"/>
    <x v="0"/>
    <n v="204.61"/>
    <s v="002"/>
  </r>
  <r>
    <s v="OCT-25"/>
    <x v="0"/>
    <s v="50000"/>
    <x v="11"/>
    <s v="P/R - Paid Absences"/>
    <s v="P/R - Paid Absences"/>
    <s v="502"/>
    <s v="ER Environmental"/>
    <x v="0"/>
    <n v="-66.069999999999993"/>
    <s v="002"/>
  </r>
  <r>
    <s v="SEP-25"/>
    <x v="0"/>
    <s v="50000"/>
    <x v="11"/>
    <s v="P/R - Paid Absences"/>
    <s v="P/R - Paid Absences"/>
    <s v="502"/>
    <s v="ER Environmental"/>
    <x v="0"/>
    <n v="187.78"/>
    <s v="002"/>
  </r>
  <r>
    <s v="AUG-25"/>
    <x v="0"/>
    <s v="50000"/>
    <x v="11"/>
    <s v="P/R - Paid Absences"/>
    <s v="P/R - Paid Absences"/>
    <s v="501"/>
    <s v="ER Support Services"/>
    <x v="0"/>
    <n v="5429.63"/>
    <s v="002"/>
  </r>
  <r>
    <s v="DEC-25"/>
    <x v="0"/>
    <s v="50000"/>
    <x v="11"/>
    <s v="P/R - Paid Absences"/>
    <s v="P/R - Paid Absences"/>
    <s v="501"/>
    <s v="ER Support Services"/>
    <x v="0"/>
    <n v="4538.91"/>
    <s v="002"/>
  </r>
  <r>
    <s v="JUL-25"/>
    <x v="0"/>
    <s v="50000"/>
    <x v="11"/>
    <s v="P/R - Paid Absences"/>
    <s v="P/R - Paid Absences"/>
    <s v="501"/>
    <s v="ER Support Services"/>
    <x v="0"/>
    <n v="5165.83"/>
    <s v="002"/>
  </r>
  <r>
    <s v="NOV-25"/>
    <x v="0"/>
    <s v="50000"/>
    <x v="11"/>
    <s v="P/R - Paid Absences"/>
    <s v="P/R - Paid Absences"/>
    <s v="501"/>
    <s v="ER Support Services"/>
    <x v="0"/>
    <n v="4381.82"/>
    <s v="002"/>
  </r>
  <r>
    <s v="OCT-25"/>
    <x v="0"/>
    <s v="50000"/>
    <x v="11"/>
    <s v="P/R - Paid Absences"/>
    <s v="P/R - Paid Absences"/>
    <s v="501"/>
    <s v="ER Support Services"/>
    <x v="0"/>
    <n v="6115"/>
    <s v="002"/>
  </r>
  <r>
    <s v="SEP-25"/>
    <x v="0"/>
    <s v="50000"/>
    <x v="11"/>
    <s v="P/R - Paid Absences"/>
    <s v="P/R - Paid Absences"/>
    <s v="501"/>
    <s v="ER Support Services"/>
    <x v="0"/>
    <n v="4648.8599999999997"/>
    <s v="002"/>
  </r>
  <r>
    <s v="AUG-25"/>
    <x v="0"/>
    <s v="50000"/>
    <x v="11"/>
    <s v="P/R - Paid Absences"/>
    <s v="P/R - Paid Absences"/>
    <s v="467"/>
    <s v="ER Ops Excellence and Reliability"/>
    <x v="0"/>
    <n v="12325.22"/>
    <s v="002"/>
  </r>
  <r>
    <s v="DEC-25"/>
    <x v="0"/>
    <s v="50000"/>
    <x v="11"/>
    <s v="P/R - Paid Absences"/>
    <s v="P/R - Paid Absences"/>
    <s v="467"/>
    <s v="ER Ops Excellence and Reliability"/>
    <x v="0"/>
    <n v="12466.73"/>
    <s v="002"/>
  </r>
  <r>
    <s v="JUL-25"/>
    <x v="0"/>
    <s v="50000"/>
    <x v="11"/>
    <s v="P/R - Paid Absences"/>
    <s v="P/R - Paid Absences"/>
    <s v="467"/>
    <s v="ER Ops Excellence and Reliability"/>
    <x v="0"/>
    <n v="11640.58"/>
    <s v="002"/>
  </r>
  <r>
    <s v="NOV-25"/>
    <x v="0"/>
    <s v="50000"/>
    <x v="11"/>
    <s v="P/R - Paid Absences"/>
    <s v="P/R - Paid Absences"/>
    <s v="467"/>
    <s v="ER Ops Excellence and Reliability"/>
    <x v="0"/>
    <n v="11478.37"/>
    <s v="002"/>
  </r>
  <r>
    <s v="OCT-25"/>
    <x v="0"/>
    <s v="50000"/>
    <x v="11"/>
    <s v="P/R - Paid Absences"/>
    <s v="P/R - Paid Absences"/>
    <s v="467"/>
    <s v="ER Ops Excellence and Reliability"/>
    <x v="0"/>
    <n v="12544.66"/>
    <s v="002"/>
  </r>
  <r>
    <s v="OCT-25"/>
    <x v="0"/>
    <s v="50000"/>
    <x v="11"/>
    <m/>
    <s v="P/R - Paid Absences"/>
    <s v="467"/>
    <s v="ER Ops Excellence and Reliability"/>
    <x v="0"/>
    <n v="179.76"/>
    <s v="002"/>
  </r>
  <r>
    <s v="SEP-25"/>
    <x v="0"/>
    <s v="50000"/>
    <x v="11"/>
    <s v="P/R - Paid Absences"/>
    <s v="P/R - Paid Absences"/>
    <s v="467"/>
    <s v="ER Ops Excellence and Reliability"/>
    <x v="0"/>
    <n v="12588.62"/>
    <s v="002"/>
  </r>
  <r>
    <s v="SEP-25"/>
    <x v="0"/>
    <s v="50000"/>
    <x v="11"/>
    <m/>
    <s v="P/R - Paid Absences"/>
    <s v="467"/>
    <s v="ER Ops Excellence and Reliability"/>
    <x v="0"/>
    <n v="-814.2"/>
    <s v="002"/>
  </r>
  <r>
    <s v="AUG-25"/>
    <x v="0"/>
    <s v="50000"/>
    <x v="11"/>
    <s v="P/R - Paid Absences"/>
    <s v="P/R - Paid Absences"/>
    <s v="466"/>
    <s v="TEP Gila River Plant"/>
    <x v="0"/>
    <n v="-134.22999999999999"/>
    <s v="002"/>
  </r>
  <r>
    <s v="AUG-25"/>
    <x v="0"/>
    <s v="50000"/>
    <x v="11"/>
    <m/>
    <s v="P/R - Paid Absences"/>
    <s v="466"/>
    <s v="TEP Gila River Plant"/>
    <x v="0"/>
    <n v="27.49"/>
    <m/>
  </r>
  <r>
    <s v="DEC-25"/>
    <x v="0"/>
    <s v="50000"/>
    <x v="11"/>
    <s v="P/R - Paid Absences"/>
    <s v="P/R - Paid Absences"/>
    <s v="466"/>
    <s v="TEP Gila River Plant"/>
    <x v="0"/>
    <n v="672.82"/>
    <s v="002"/>
  </r>
  <r>
    <s v="DEC-25"/>
    <x v="0"/>
    <s v="50000"/>
    <x v="11"/>
    <m/>
    <s v="P/R - Paid Absences"/>
    <s v="466"/>
    <s v="TEP Gila River Plant"/>
    <x v="0"/>
    <n v="23.56"/>
    <s v="002"/>
  </r>
  <r>
    <s v="JUL-25"/>
    <x v="0"/>
    <s v="50000"/>
    <x v="11"/>
    <s v="P/R - Paid Absences"/>
    <s v="P/R - Paid Absences"/>
    <s v="466"/>
    <s v="TEP Gila River Plant"/>
    <x v="0"/>
    <n v="1069.74"/>
    <s v="002"/>
  </r>
  <r>
    <s v="JUL-25"/>
    <x v="0"/>
    <s v="50000"/>
    <x v="11"/>
    <m/>
    <s v="P/R - Paid Absences"/>
    <s v="466"/>
    <s v="TEP Gila River Plant"/>
    <x v="0"/>
    <n v="-244.42"/>
    <s v="002"/>
  </r>
  <r>
    <s v="NOV-25"/>
    <x v="0"/>
    <s v="50000"/>
    <x v="11"/>
    <m/>
    <s v="P/R - Paid Absences"/>
    <s v="466"/>
    <s v="TEP Gila River Plant"/>
    <x v="0"/>
    <n v="23.09"/>
    <s v="002"/>
  </r>
  <r>
    <s v="OCT-25"/>
    <x v="0"/>
    <s v="50000"/>
    <x v="11"/>
    <m/>
    <s v="P/R - Paid Absences"/>
    <s v="466"/>
    <s v="TEP Gila River Plant"/>
    <x v="0"/>
    <n v="16.34"/>
    <s v="002"/>
  </r>
  <r>
    <s v="SEP-25"/>
    <x v="0"/>
    <s v="50000"/>
    <x v="11"/>
    <m/>
    <s v="P/R - Paid Absences"/>
    <s v="466"/>
    <s v="TEP Gila River Plant"/>
    <x v="0"/>
    <n v="10.4"/>
    <s v="002"/>
  </r>
  <r>
    <s v="AUG-25"/>
    <x v="0"/>
    <s v="50000"/>
    <x v="11"/>
    <s v="P/R - Paid Absences"/>
    <s v="P/R - Paid Absences"/>
    <s v="465"/>
    <s v="Energy Programs - Renewables"/>
    <x v="0"/>
    <n v="9031.8700000000008"/>
    <s v="002"/>
  </r>
  <r>
    <s v="DEC-25"/>
    <x v="0"/>
    <s v="50000"/>
    <x v="11"/>
    <s v="P/R - Paid Absences"/>
    <s v="P/R - Paid Absences"/>
    <s v="465"/>
    <s v="Energy Programs - Renewables"/>
    <x v="0"/>
    <n v="9280.69"/>
    <s v="002"/>
  </r>
  <r>
    <s v="JUL-25"/>
    <x v="0"/>
    <s v="50000"/>
    <x v="11"/>
    <s v="P/R - Paid Absences"/>
    <s v="P/R - Paid Absences"/>
    <s v="465"/>
    <s v="Energy Programs - Renewables"/>
    <x v="0"/>
    <n v="9385.84"/>
    <s v="002"/>
  </r>
  <r>
    <s v="NOV-25"/>
    <x v="0"/>
    <s v="50000"/>
    <x v="11"/>
    <s v="P/R - Paid Absences"/>
    <s v="P/R - Paid Absences"/>
    <s v="465"/>
    <s v="Energy Programs - Renewables"/>
    <x v="0"/>
    <n v="7898.45"/>
    <s v="002"/>
  </r>
  <r>
    <s v="OCT-25"/>
    <x v="0"/>
    <s v="50000"/>
    <x v="11"/>
    <s v="P/R - Paid Absences"/>
    <s v="P/R - Paid Absences"/>
    <s v="465"/>
    <s v="Energy Programs - Renewables"/>
    <x v="0"/>
    <n v="7046.8"/>
    <s v="002"/>
  </r>
  <r>
    <s v="SEP-25"/>
    <x v="0"/>
    <s v="50000"/>
    <x v="11"/>
    <s v="P/R - Paid Absences"/>
    <s v="P/R - Paid Absences"/>
    <s v="465"/>
    <s v="Energy Programs - Renewables"/>
    <x v="0"/>
    <n v="9839.77"/>
    <s v="002"/>
  </r>
  <r>
    <s v="OCT-25"/>
    <x v="0"/>
    <s v="50000"/>
    <x v="11"/>
    <s v="P/R - Paid Absences"/>
    <s v="P/R - Paid Absences"/>
    <s v="433"/>
    <s v="ER Solar PV"/>
    <x v="0"/>
    <n v="17.23"/>
    <s v="002"/>
  </r>
  <r>
    <s v="OCT-25"/>
    <x v="0"/>
    <s v="50000"/>
    <x v="11"/>
    <m/>
    <s v="P/R - Paid Absences"/>
    <s v="433"/>
    <s v="ER Solar PV"/>
    <x v="0"/>
    <n v="-17.149999999999999"/>
    <s v="002"/>
  </r>
  <r>
    <s v="AUG-25"/>
    <x v="0"/>
    <s v="50000"/>
    <x v="11"/>
    <s v="P/R - Paid Absences"/>
    <s v="P/R - Paid Absences"/>
    <s v="414"/>
    <s v="TPP Admin"/>
    <x v="0"/>
    <n v="1533.73"/>
    <s v="002"/>
  </r>
  <r>
    <s v="DEC-25"/>
    <x v="0"/>
    <s v="50000"/>
    <x v="11"/>
    <s v="P/R - Paid Absences"/>
    <s v="P/R - Paid Absences"/>
    <s v="414"/>
    <s v="TPP Admin"/>
    <x v="0"/>
    <n v="-4.18"/>
    <s v="002"/>
  </r>
  <r>
    <s v="NOV-25"/>
    <x v="0"/>
    <s v="50000"/>
    <x v="11"/>
    <s v="P/R - Paid Absences"/>
    <s v="P/R - Paid Absences"/>
    <s v="414"/>
    <s v="TPP Admin"/>
    <x v="0"/>
    <n v="12.54"/>
    <s v="002"/>
  </r>
  <r>
    <s v="OCT-25"/>
    <x v="0"/>
    <s v="50000"/>
    <x v="11"/>
    <s v="P/R - Paid Absences"/>
    <s v="P/R - Paid Absences"/>
    <s v="414"/>
    <s v="TPP Admin"/>
    <x v="0"/>
    <n v="-69.39"/>
    <s v="002"/>
  </r>
  <r>
    <s v="SEP-25"/>
    <x v="0"/>
    <s v="50000"/>
    <x v="11"/>
    <s v="P/R - Paid Absences"/>
    <s v="P/R - Paid Absences"/>
    <s v="414"/>
    <s v="TPP Admin"/>
    <x v="0"/>
    <n v="336.59"/>
    <s v="002"/>
  </r>
  <r>
    <s v="AUG-25"/>
    <x v="0"/>
    <s v="50000"/>
    <x v="11"/>
    <s v="P/R - Paid Absences"/>
    <s v="P/R - Paid Absences"/>
    <s v="411"/>
    <s v="TPP Operations"/>
    <x v="0"/>
    <n v="-26.62"/>
    <s v="002"/>
  </r>
  <r>
    <s v="JUL-25"/>
    <x v="0"/>
    <s v="50000"/>
    <x v="11"/>
    <s v="P/R - Paid Absences"/>
    <s v="P/R - Paid Absences"/>
    <s v="411"/>
    <s v="TPP Operations"/>
    <x v="0"/>
    <n v="51.02"/>
    <s v="002"/>
  </r>
  <r>
    <s v="AUG-25"/>
    <x v="0"/>
    <s v="50000"/>
    <x v="11"/>
    <s v="P/R - Paid Absences"/>
    <s v="P/R - Paid Absences"/>
    <s v="400"/>
    <s v="Capital Resources"/>
    <x v="0"/>
    <n v="10418.86"/>
    <s v="002"/>
  </r>
  <r>
    <s v="DEC-25"/>
    <x v="0"/>
    <s v="50000"/>
    <x v="11"/>
    <s v="P/R - Paid Absences"/>
    <s v="P/R - Paid Absences"/>
    <s v="400"/>
    <s v="Capital Resources"/>
    <x v="0"/>
    <n v="9262.8700000000008"/>
    <s v="002"/>
  </r>
  <r>
    <s v="JUL-25"/>
    <x v="0"/>
    <s v="50000"/>
    <x v="11"/>
    <s v="P/R - Paid Absences"/>
    <s v="P/R - Paid Absences"/>
    <s v="400"/>
    <s v="Capital Resources"/>
    <x v="0"/>
    <n v="10988.31"/>
    <s v="002"/>
  </r>
  <r>
    <s v="NOV-25"/>
    <x v="0"/>
    <s v="50000"/>
    <x v="11"/>
    <s v="P/R - Paid Absences"/>
    <s v="P/R - Paid Absences"/>
    <s v="400"/>
    <s v="Capital Resources"/>
    <x v="0"/>
    <n v="8510.91"/>
    <s v="002"/>
  </r>
  <r>
    <s v="OCT-25"/>
    <x v="0"/>
    <s v="50000"/>
    <x v="11"/>
    <s v="P/R - Paid Absences"/>
    <s v="P/R - Paid Absences"/>
    <s v="400"/>
    <s v="Capital Resources"/>
    <x v="0"/>
    <n v="11613.9"/>
    <s v="002"/>
  </r>
  <r>
    <s v="SEP-25"/>
    <x v="0"/>
    <s v="50000"/>
    <x v="11"/>
    <s v="P/R - Paid Absences"/>
    <s v="P/R - Paid Absences"/>
    <s v="400"/>
    <s v="Capital Resources"/>
    <x v="0"/>
    <n v="7389.25"/>
    <s v="002"/>
  </r>
  <r>
    <s v="AUG-25"/>
    <x v="0"/>
    <s v="50000"/>
    <x v="11"/>
    <s v="P/R - Paid Absences"/>
    <s v="P/R - Paid Absences"/>
    <s v="390"/>
    <s v="Energy Programs - Tech"/>
    <x v="0"/>
    <n v="7809.54"/>
    <s v="002"/>
  </r>
  <r>
    <s v="DEC-25"/>
    <x v="0"/>
    <s v="50000"/>
    <x v="11"/>
    <s v="P/R - Paid Absences"/>
    <s v="P/R - Paid Absences"/>
    <s v="390"/>
    <s v="Energy Programs - Tech"/>
    <x v="0"/>
    <n v="7557.17"/>
    <s v="002"/>
  </r>
  <r>
    <s v="JUL-25"/>
    <x v="0"/>
    <s v="50000"/>
    <x v="11"/>
    <s v="P/R - Paid Absences"/>
    <s v="P/R - Paid Absences"/>
    <s v="390"/>
    <s v="Energy Programs - Tech"/>
    <x v="0"/>
    <n v="6727.21"/>
    <s v="002"/>
  </r>
  <r>
    <s v="NOV-25"/>
    <x v="0"/>
    <s v="50000"/>
    <x v="11"/>
    <s v="P/R - Paid Absences"/>
    <s v="P/R - Paid Absences"/>
    <s v="390"/>
    <s v="Energy Programs - Tech"/>
    <x v="0"/>
    <n v="7640.88"/>
    <s v="002"/>
  </r>
  <r>
    <s v="OCT-25"/>
    <x v="0"/>
    <s v="50000"/>
    <x v="11"/>
    <s v="P/R - Paid Absences"/>
    <s v="P/R - Paid Absences"/>
    <s v="390"/>
    <s v="Energy Programs - Tech"/>
    <x v="0"/>
    <n v="8252.56"/>
    <s v="002"/>
  </r>
  <r>
    <s v="SEP-25"/>
    <x v="0"/>
    <s v="50000"/>
    <x v="11"/>
    <s v="P/R - Paid Absences"/>
    <s v="P/R - Paid Absences"/>
    <s v="390"/>
    <s v="Energy Programs - Tech"/>
    <x v="0"/>
    <n v="7098.47"/>
    <s v="002"/>
  </r>
  <r>
    <s v="AUG-25"/>
    <x v="0"/>
    <s v="50000"/>
    <x v="11"/>
    <s v="P/R - Paid Absences"/>
    <s v="P/R - Paid Absences"/>
    <s v="388"/>
    <s v="T&amp;D Operations Applications"/>
    <x v="0"/>
    <n v="3719.54"/>
    <s v="002"/>
  </r>
  <r>
    <s v="AUG-25"/>
    <x v="0"/>
    <s v="50000"/>
    <x v="11"/>
    <m/>
    <s v="P/R - Paid Absences"/>
    <s v="388"/>
    <s v="T&amp;D Operations Applications"/>
    <x v="0"/>
    <n v="-2706.85"/>
    <s v="002"/>
  </r>
  <r>
    <s v="DEC-25"/>
    <x v="0"/>
    <s v="50000"/>
    <x v="11"/>
    <s v="P/R - Paid Absences"/>
    <s v="P/R - Paid Absences"/>
    <s v="388"/>
    <s v="T&amp;D Operations Applications"/>
    <x v="0"/>
    <n v="6776.45"/>
    <s v="002"/>
  </r>
  <r>
    <s v="DEC-25"/>
    <x v="0"/>
    <s v="50000"/>
    <x v="11"/>
    <m/>
    <s v="P/R - Paid Absences"/>
    <s v="388"/>
    <s v="T&amp;D Operations Applications"/>
    <x v="0"/>
    <n v="-3687.87"/>
    <s v="002"/>
  </r>
  <r>
    <s v="JUL-25"/>
    <x v="0"/>
    <s v="50000"/>
    <x v="11"/>
    <s v="P/R - Paid Absences"/>
    <s v="P/R - Paid Absences"/>
    <s v="388"/>
    <s v="T&amp;D Operations Applications"/>
    <x v="0"/>
    <n v="5310.12"/>
    <s v="002"/>
  </r>
  <r>
    <s v="JUL-25"/>
    <x v="0"/>
    <s v="50000"/>
    <x v="11"/>
    <m/>
    <s v="P/R - Paid Absences"/>
    <s v="388"/>
    <s v="T&amp;D Operations Applications"/>
    <x v="0"/>
    <n v="-3827.72"/>
    <s v="002"/>
  </r>
  <r>
    <s v="NOV-25"/>
    <x v="0"/>
    <s v="50000"/>
    <x v="11"/>
    <s v="P/R - Paid Absences"/>
    <s v="P/R - Paid Absences"/>
    <s v="388"/>
    <s v="T&amp;D Operations Applications"/>
    <x v="0"/>
    <n v="5247.59"/>
    <s v="002"/>
  </r>
  <r>
    <s v="NOV-25"/>
    <x v="0"/>
    <s v="50000"/>
    <x v="11"/>
    <m/>
    <s v="P/R - Paid Absences"/>
    <s v="388"/>
    <s v="T&amp;D Operations Applications"/>
    <x v="0"/>
    <n v="-3434.86"/>
    <s v="002"/>
  </r>
  <r>
    <s v="OCT-25"/>
    <x v="0"/>
    <s v="50000"/>
    <x v="11"/>
    <s v="P/R - Paid Absences"/>
    <s v="P/R - Paid Absences"/>
    <s v="388"/>
    <s v="T&amp;D Operations Applications"/>
    <x v="0"/>
    <n v="6145.21"/>
    <s v="002"/>
  </r>
  <r>
    <s v="OCT-25"/>
    <x v="0"/>
    <s v="50000"/>
    <x v="11"/>
    <m/>
    <s v="P/R - Paid Absences"/>
    <s v="388"/>
    <s v="T&amp;D Operations Applications"/>
    <x v="0"/>
    <n v="-3575.76"/>
    <s v="002"/>
  </r>
  <r>
    <s v="SEP-25"/>
    <x v="0"/>
    <s v="50000"/>
    <x v="11"/>
    <s v="P/R - Paid Absences"/>
    <s v="P/R - Paid Absences"/>
    <s v="388"/>
    <s v="T&amp;D Operations Applications"/>
    <x v="0"/>
    <n v="4338.3999999999996"/>
    <s v="002"/>
  </r>
  <r>
    <s v="SEP-25"/>
    <x v="0"/>
    <s v="50000"/>
    <x v="11"/>
    <m/>
    <s v="P/R - Paid Absences"/>
    <s v="388"/>
    <s v="T&amp;D Operations Applications"/>
    <x v="0"/>
    <n v="-2664.89"/>
    <s v="002"/>
  </r>
  <r>
    <s v="AUG-25"/>
    <x v="0"/>
    <s v="50000"/>
    <x v="11"/>
    <s v="P/R - Paid Absences"/>
    <s v="P/R - Paid Absences"/>
    <s v="387"/>
    <s v="Commercial Account Services"/>
    <x v="0"/>
    <n v="16887.8"/>
    <s v="002"/>
  </r>
  <r>
    <s v="DEC-25"/>
    <x v="0"/>
    <s v="50000"/>
    <x v="11"/>
    <s v="P/R - Paid Absences"/>
    <s v="P/R - Paid Absences"/>
    <s v="387"/>
    <s v="Commercial Account Services"/>
    <x v="0"/>
    <n v="16273.36"/>
    <s v="002"/>
  </r>
  <r>
    <s v="JUL-25"/>
    <x v="0"/>
    <s v="50000"/>
    <x v="11"/>
    <s v="P/R - Paid Absences"/>
    <s v="P/R - Paid Absences"/>
    <s v="387"/>
    <s v="Commercial Account Services"/>
    <x v="0"/>
    <n v="14500"/>
    <s v="002"/>
  </r>
  <r>
    <s v="NOV-25"/>
    <x v="0"/>
    <s v="50000"/>
    <x v="11"/>
    <s v="P/R - Paid Absences"/>
    <s v="P/R - Paid Absences"/>
    <s v="387"/>
    <s v="Commercial Account Services"/>
    <x v="0"/>
    <n v="15396.74"/>
    <s v="002"/>
  </r>
  <r>
    <s v="OCT-25"/>
    <x v="0"/>
    <s v="50000"/>
    <x v="11"/>
    <s v="P/R - Paid Absences"/>
    <s v="P/R - Paid Absences"/>
    <s v="387"/>
    <s v="Commercial Account Services"/>
    <x v="0"/>
    <n v="22226.11"/>
    <s v="002"/>
  </r>
  <r>
    <s v="SEP-25"/>
    <x v="0"/>
    <s v="50000"/>
    <x v="11"/>
    <s v="P/R - Paid Absences"/>
    <s v="P/R - Paid Absences"/>
    <s v="387"/>
    <s v="Commercial Account Services"/>
    <x v="0"/>
    <n v="17507.27"/>
    <s v="002"/>
  </r>
  <r>
    <s v="AUG-25"/>
    <x v="0"/>
    <s v="50000"/>
    <x v="11"/>
    <s v="P/R - Paid Absences"/>
    <s v="P/R - Paid Absences"/>
    <s v="386"/>
    <s v="Regulatory Services"/>
    <x v="0"/>
    <n v="4070.55"/>
    <s v="002"/>
  </r>
  <r>
    <s v="DEC-25"/>
    <x v="0"/>
    <s v="50000"/>
    <x v="11"/>
    <s v="P/R - Paid Absences"/>
    <s v="P/R - Paid Absences"/>
    <s v="386"/>
    <s v="Regulatory Services"/>
    <x v="0"/>
    <n v="6057.65"/>
    <s v="002"/>
  </r>
  <r>
    <s v="JUL-25"/>
    <x v="0"/>
    <s v="50000"/>
    <x v="11"/>
    <s v="P/R - Paid Absences"/>
    <s v="P/R - Paid Absences"/>
    <s v="386"/>
    <s v="Regulatory Services"/>
    <x v="0"/>
    <n v="4787.8900000000003"/>
    <s v="002"/>
  </r>
  <r>
    <s v="NOV-25"/>
    <x v="0"/>
    <s v="50000"/>
    <x v="11"/>
    <s v="P/R - Paid Absences"/>
    <s v="P/R - Paid Absences"/>
    <s v="386"/>
    <s v="Regulatory Services"/>
    <x v="0"/>
    <n v="5009.78"/>
    <s v="002"/>
  </r>
  <r>
    <s v="OCT-25"/>
    <x v="0"/>
    <s v="50000"/>
    <x v="11"/>
    <s v="P/R - Paid Absences"/>
    <s v="P/R - Paid Absences"/>
    <s v="386"/>
    <s v="Regulatory Services"/>
    <x v="0"/>
    <n v="4791.07"/>
    <s v="002"/>
  </r>
  <r>
    <s v="SEP-25"/>
    <x v="0"/>
    <s v="50000"/>
    <x v="11"/>
    <s v="P/R - Paid Absences"/>
    <s v="P/R - Paid Absences"/>
    <s v="386"/>
    <s v="Regulatory Services"/>
    <x v="0"/>
    <n v="4887.51"/>
    <s v="002"/>
  </r>
  <r>
    <s v="AUG-25"/>
    <x v="0"/>
    <s v="50000"/>
    <x v="11"/>
    <s v="P/R - Paid Absences"/>
    <s v="P/R - Paid Absences"/>
    <s v="385"/>
    <s v="Energy Programs"/>
    <x v="0"/>
    <n v="11989.64"/>
    <s v="002"/>
  </r>
  <r>
    <s v="DEC-25"/>
    <x v="0"/>
    <s v="50000"/>
    <x v="11"/>
    <s v="P/R - Paid Absences"/>
    <s v="P/R - Paid Absences"/>
    <s v="385"/>
    <s v="Energy Programs"/>
    <x v="0"/>
    <n v="11448.71"/>
    <s v="002"/>
  </r>
  <r>
    <s v="JUL-25"/>
    <x v="0"/>
    <s v="50000"/>
    <x v="11"/>
    <s v="P/R - Paid Absences"/>
    <s v="P/R - Paid Absences"/>
    <s v="385"/>
    <s v="Energy Programs"/>
    <x v="0"/>
    <n v="9864.8700000000008"/>
    <s v="002"/>
  </r>
  <r>
    <s v="NOV-25"/>
    <x v="0"/>
    <s v="50000"/>
    <x v="11"/>
    <s v="P/R - Paid Absences"/>
    <s v="P/R - Paid Absences"/>
    <s v="385"/>
    <s v="Energy Programs"/>
    <x v="0"/>
    <n v="7490.83"/>
    <s v="002"/>
  </r>
  <r>
    <s v="OCT-25"/>
    <x v="0"/>
    <s v="50000"/>
    <x v="11"/>
    <s v="P/R - Paid Absences"/>
    <s v="P/R - Paid Absences"/>
    <s v="385"/>
    <s v="Energy Programs"/>
    <x v="0"/>
    <n v="12248.32"/>
    <s v="002"/>
  </r>
  <r>
    <s v="SEP-25"/>
    <x v="0"/>
    <s v="50000"/>
    <x v="11"/>
    <s v="P/R - Paid Absences"/>
    <s v="P/R - Paid Absences"/>
    <s v="385"/>
    <s v="Energy Programs"/>
    <x v="0"/>
    <n v="7021.32"/>
    <s v="002"/>
  </r>
  <r>
    <s v="AUG-25"/>
    <x v="0"/>
    <s v="50000"/>
    <x v="11"/>
    <s v="P/R - Paid Absences"/>
    <s v="P/R - Paid Absences"/>
    <s v="381"/>
    <s v="Rates"/>
    <x v="0"/>
    <n v="29528.67"/>
    <s v="002"/>
  </r>
  <r>
    <s v="AUG-25"/>
    <x v="0"/>
    <s v="50000"/>
    <x v="11"/>
    <m/>
    <s v="P/R - Paid Absences"/>
    <s v="381"/>
    <s v="Rates"/>
    <x v="0"/>
    <n v="-1205.96"/>
    <s v="002"/>
  </r>
  <r>
    <s v="DEC-25"/>
    <x v="0"/>
    <s v="50000"/>
    <x v="11"/>
    <s v="P/R - Paid Absences"/>
    <s v="P/R - Paid Absences"/>
    <s v="381"/>
    <s v="Rates"/>
    <x v="0"/>
    <n v="27896.93"/>
    <s v="002"/>
  </r>
  <r>
    <s v="DEC-25"/>
    <x v="0"/>
    <s v="50000"/>
    <x v="11"/>
    <m/>
    <s v="P/R - Paid Absences"/>
    <s v="381"/>
    <s v="Rates"/>
    <x v="0"/>
    <n v="-2517.58"/>
    <s v="002"/>
  </r>
  <r>
    <s v="JUL-25"/>
    <x v="0"/>
    <s v="50000"/>
    <x v="11"/>
    <s v="P/R - Paid Absences"/>
    <s v="P/R - Paid Absences"/>
    <s v="381"/>
    <s v="Rates"/>
    <x v="0"/>
    <n v="21432.78"/>
    <s v="002"/>
  </r>
  <r>
    <s v="JUL-25"/>
    <x v="0"/>
    <s v="50000"/>
    <x v="11"/>
    <m/>
    <s v="P/R - Paid Absences"/>
    <s v="381"/>
    <s v="Rates"/>
    <x v="0"/>
    <n v="-1107.8699999999999"/>
    <s v="002"/>
  </r>
  <r>
    <s v="NOV-25"/>
    <x v="0"/>
    <s v="50000"/>
    <x v="11"/>
    <s v="P/R - Paid Absences"/>
    <s v="P/R - Paid Absences"/>
    <s v="381"/>
    <s v="Rates"/>
    <x v="0"/>
    <n v="22647.96"/>
    <s v="002"/>
  </r>
  <r>
    <s v="NOV-25"/>
    <x v="0"/>
    <s v="50000"/>
    <x v="11"/>
    <m/>
    <s v="P/R - Paid Absences"/>
    <s v="381"/>
    <s v="Rates"/>
    <x v="0"/>
    <n v="-766.62"/>
    <s v="002"/>
  </r>
  <r>
    <s v="OCT-25"/>
    <x v="0"/>
    <s v="50000"/>
    <x v="11"/>
    <s v="P/R - Paid Absences"/>
    <s v="P/R - Paid Absences"/>
    <s v="381"/>
    <s v="Rates"/>
    <x v="0"/>
    <n v="34946.19"/>
    <s v="002"/>
  </r>
  <r>
    <s v="OCT-25"/>
    <x v="0"/>
    <s v="50000"/>
    <x v="11"/>
    <m/>
    <s v="P/R - Paid Absences"/>
    <s v="381"/>
    <s v="Rates"/>
    <x v="0"/>
    <n v="-1745.36"/>
    <s v="002"/>
  </r>
  <r>
    <s v="SEP-25"/>
    <x v="0"/>
    <s v="50000"/>
    <x v="11"/>
    <s v="P/R - Paid Absences"/>
    <s v="P/R - Paid Absences"/>
    <s v="381"/>
    <s v="Rates"/>
    <x v="0"/>
    <n v="23844.25"/>
    <s v="002"/>
  </r>
  <r>
    <s v="SEP-25"/>
    <x v="0"/>
    <s v="50000"/>
    <x v="11"/>
    <m/>
    <s v="P/R - Paid Absences"/>
    <s v="381"/>
    <s v="Rates"/>
    <x v="0"/>
    <n v="-1110.7"/>
    <s v="002"/>
  </r>
  <r>
    <s v="AUG-25"/>
    <x v="0"/>
    <s v="50000"/>
    <x v="11"/>
    <s v="P/R - Paid Absences"/>
    <s v="P/R - Paid Absences"/>
    <s v="370"/>
    <s v="Budget, Planning &amp; Analysis"/>
    <x v="0"/>
    <n v="8643.1200000000008"/>
    <s v="002"/>
  </r>
  <r>
    <s v="DEC-25"/>
    <x v="0"/>
    <s v="50000"/>
    <x v="11"/>
    <s v="P/R - Paid Absences"/>
    <s v="P/R - Paid Absences"/>
    <s v="370"/>
    <s v="Budget, Planning &amp; Analysis"/>
    <x v="0"/>
    <n v="8895.19"/>
    <s v="002"/>
  </r>
  <r>
    <s v="JUL-25"/>
    <x v="0"/>
    <s v="50000"/>
    <x v="11"/>
    <s v="P/R - Paid Absences"/>
    <s v="P/R - Paid Absences"/>
    <s v="370"/>
    <s v="Budget, Planning &amp; Analysis"/>
    <x v="0"/>
    <n v="10824.22"/>
    <s v="002"/>
  </r>
  <r>
    <s v="NOV-25"/>
    <x v="0"/>
    <s v="50000"/>
    <x v="11"/>
    <s v="P/R - Paid Absences"/>
    <s v="P/R - Paid Absences"/>
    <s v="370"/>
    <s v="Budget, Planning &amp; Analysis"/>
    <x v="0"/>
    <n v="8170.89"/>
    <s v="002"/>
  </r>
  <r>
    <s v="OCT-25"/>
    <x v="0"/>
    <s v="50000"/>
    <x v="11"/>
    <s v="P/R - Paid Absences"/>
    <s v="P/R - Paid Absences"/>
    <s v="370"/>
    <s v="Budget, Planning &amp; Analysis"/>
    <x v="0"/>
    <n v="12543.25"/>
    <s v="002"/>
  </r>
  <r>
    <s v="SEP-25"/>
    <x v="0"/>
    <s v="50000"/>
    <x v="11"/>
    <s v="P/R - Paid Absences"/>
    <s v="P/R - Paid Absences"/>
    <s v="370"/>
    <s v="Budget, Planning &amp; Analysis"/>
    <x v="0"/>
    <n v="8549.0300000000007"/>
    <s v="002"/>
  </r>
  <r>
    <s v="AUG-25"/>
    <x v="0"/>
    <s v="50000"/>
    <x v="11"/>
    <s v="P/R - Paid Absences"/>
    <s v="P/R - Paid Absences"/>
    <s v="362"/>
    <s v="Financial Planning &amp; Analysis"/>
    <x v="0"/>
    <n v="9528.73"/>
    <s v="002"/>
  </r>
  <r>
    <s v="DEC-25"/>
    <x v="0"/>
    <s v="50000"/>
    <x v="11"/>
    <s v="P/R - Paid Absences"/>
    <s v="P/R - Paid Absences"/>
    <s v="362"/>
    <s v="Financial Planning &amp; Analysis"/>
    <x v="0"/>
    <n v="8945.73"/>
    <s v="002"/>
  </r>
  <r>
    <s v="JUL-25"/>
    <x v="0"/>
    <s v="50000"/>
    <x v="11"/>
    <s v="P/R - Paid Absences"/>
    <s v="P/R - Paid Absences"/>
    <s v="362"/>
    <s v="Financial Planning &amp; Analysis"/>
    <x v="0"/>
    <n v="7449.26"/>
    <s v="002"/>
  </r>
  <r>
    <s v="NOV-25"/>
    <x v="0"/>
    <s v="50000"/>
    <x v="11"/>
    <s v="P/R - Paid Absences"/>
    <s v="P/R - Paid Absences"/>
    <s v="362"/>
    <s v="Financial Planning &amp; Analysis"/>
    <x v="0"/>
    <n v="5672.31"/>
    <s v="002"/>
  </r>
  <r>
    <s v="OCT-25"/>
    <x v="0"/>
    <s v="50000"/>
    <x v="11"/>
    <s v="P/R - Paid Absences"/>
    <s v="P/R - Paid Absences"/>
    <s v="362"/>
    <s v="Financial Planning &amp; Analysis"/>
    <x v="0"/>
    <n v="7564.21"/>
    <s v="002"/>
  </r>
  <r>
    <s v="SEP-25"/>
    <x v="0"/>
    <s v="50000"/>
    <x v="11"/>
    <s v="P/R - Paid Absences"/>
    <s v="P/R - Paid Absences"/>
    <s v="362"/>
    <s v="Financial Planning &amp; Analysis"/>
    <x v="0"/>
    <n v="6140.27"/>
    <s v="002"/>
  </r>
  <r>
    <s v="AUG-25"/>
    <x v="0"/>
    <s v="50000"/>
    <x v="11"/>
    <s v="P/R - Paid Absences"/>
    <s v="P/R - Paid Absences"/>
    <s v="360"/>
    <s v="Treasury Services"/>
    <x v="0"/>
    <n v="2356.33"/>
    <s v="002"/>
  </r>
  <r>
    <s v="DEC-25"/>
    <x v="0"/>
    <s v="50000"/>
    <x v="11"/>
    <s v="P/R - Paid Absences"/>
    <s v="P/R - Paid Absences"/>
    <s v="360"/>
    <s v="Treasury Services"/>
    <x v="0"/>
    <n v="2297.37"/>
    <s v="002"/>
  </r>
  <r>
    <s v="JUL-25"/>
    <x v="0"/>
    <s v="50000"/>
    <x v="11"/>
    <s v="P/R - Paid Absences"/>
    <s v="P/R - Paid Absences"/>
    <s v="360"/>
    <s v="Treasury Services"/>
    <x v="0"/>
    <n v="2667.93"/>
    <s v="002"/>
  </r>
  <r>
    <s v="NOV-25"/>
    <x v="0"/>
    <s v="50000"/>
    <x v="11"/>
    <s v="P/R - Paid Absences"/>
    <s v="P/R - Paid Absences"/>
    <s v="360"/>
    <s v="Treasury Services"/>
    <x v="0"/>
    <n v="2321.9299999999998"/>
    <s v="002"/>
  </r>
  <r>
    <s v="OCT-25"/>
    <x v="0"/>
    <s v="50000"/>
    <x v="11"/>
    <s v="P/R - Paid Absences"/>
    <s v="P/R - Paid Absences"/>
    <s v="360"/>
    <s v="Treasury Services"/>
    <x v="0"/>
    <n v="2201.42"/>
    <s v="002"/>
  </r>
  <r>
    <s v="SEP-25"/>
    <x v="0"/>
    <s v="50000"/>
    <x v="11"/>
    <s v="P/R - Paid Absences"/>
    <s v="P/R - Paid Absences"/>
    <s v="360"/>
    <s v="Treasury Services"/>
    <x v="0"/>
    <n v="2357.13"/>
    <s v="002"/>
  </r>
  <r>
    <s v="AUG-25"/>
    <x v="0"/>
    <s v="50000"/>
    <x v="11"/>
    <s v="P/R - Paid Absences"/>
    <s v="P/R - Paid Absences"/>
    <s v="358"/>
    <s v="Operations Applications"/>
    <x v="0"/>
    <n v="14297.32"/>
    <s v="002"/>
  </r>
  <r>
    <s v="AUG-25"/>
    <x v="0"/>
    <s v="50000"/>
    <x v="11"/>
    <m/>
    <s v="P/R - Paid Absences"/>
    <s v="358"/>
    <s v="Operations Applications"/>
    <x v="0"/>
    <n v="-5957.73"/>
    <s v="002"/>
  </r>
  <r>
    <s v="DEC-25"/>
    <x v="0"/>
    <s v="50000"/>
    <x v="11"/>
    <s v="P/R - Paid Absences"/>
    <s v="P/R - Paid Absences"/>
    <s v="358"/>
    <s v="Operations Applications"/>
    <x v="0"/>
    <n v="14184.89"/>
    <s v="002"/>
  </r>
  <r>
    <s v="DEC-25"/>
    <x v="0"/>
    <s v="50000"/>
    <x v="11"/>
    <m/>
    <s v="P/R - Paid Absences"/>
    <s v="358"/>
    <s v="Operations Applications"/>
    <x v="0"/>
    <n v="-7141.48"/>
    <s v="002"/>
  </r>
  <r>
    <s v="JUL-25"/>
    <x v="0"/>
    <s v="50000"/>
    <x v="11"/>
    <s v="P/R - Paid Absences"/>
    <s v="P/R - Paid Absences"/>
    <s v="358"/>
    <s v="Operations Applications"/>
    <x v="0"/>
    <n v="11850.02"/>
    <s v="002"/>
  </r>
  <r>
    <s v="JUL-25"/>
    <x v="0"/>
    <s v="50000"/>
    <x v="11"/>
    <m/>
    <s v="P/R - Paid Absences"/>
    <s v="358"/>
    <s v="Operations Applications"/>
    <x v="0"/>
    <n v="-7808.12"/>
    <s v="002"/>
  </r>
  <r>
    <s v="NOV-25"/>
    <x v="0"/>
    <s v="50000"/>
    <x v="11"/>
    <s v="P/R - Paid Absences"/>
    <s v="P/R - Paid Absences"/>
    <s v="358"/>
    <s v="Operations Applications"/>
    <x v="0"/>
    <n v="11901.31"/>
    <s v="002"/>
  </r>
  <r>
    <s v="NOV-25"/>
    <x v="0"/>
    <s v="50000"/>
    <x v="11"/>
    <m/>
    <s v="P/R - Paid Absences"/>
    <s v="358"/>
    <s v="Operations Applications"/>
    <x v="0"/>
    <n v="-4632.18"/>
    <s v="002"/>
  </r>
  <r>
    <s v="OCT-25"/>
    <x v="0"/>
    <s v="50000"/>
    <x v="11"/>
    <s v="P/R - Paid Absences"/>
    <s v="P/R - Paid Absences"/>
    <s v="358"/>
    <s v="Operations Applications"/>
    <x v="0"/>
    <n v="19505.439999999999"/>
    <s v="002"/>
  </r>
  <r>
    <s v="OCT-25"/>
    <x v="0"/>
    <s v="50000"/>
    <x v="11"/>
    <m/>
    <s v="P/R - Paid Absences"/>
    <s v="358"/>
    <s v="Operations Applications"/>
    <x v="0"/>
    <n v="-10324.629999999999"/>
    <s v="002"/>
  </r>
  <r>
    <s v="SEP-25"/>
    <x v="0"/>
    <s v="50000"/>
    <x v="11"/>
    <s v="P/R - Paid Absences"/>
    <s v="P/R - Paid Absences"/>
    <s v="358"/>
    <s v="Operations Applications"/>
    <x v="0"/>
    <n v="11669.12"/>
    <s v="002"/>
  </r>
  <r>
    <s v="SEP-25"/>
    <x v="0"/>
    <s v="50000"/>
    <x v="11"/>
    <m/>
    <s v="P/R - Paid Absences"/>
    <s v="358"/>
    <s v="Operations Applications"/>
    <x v="0"/>
    <n v="-6935.21"/>
    <s v="002"/>
  </r>
  <r>
    <s v="AUG-25"/>
    <x v="0"/>
    <s v="50000"/>
    <x v="11"/>
    <s v="P/R - Paid Absences"/>
    <s v="P/R - Paid Absences"/>
    <s v="357"/>
    <s v="Business Applications"/>
    <x v="0"/>
    <n v="15203.79"/>
    <s v="002"/>
  </r>
  <r>
    <s v="AUG-25"/>
    <x v="0"/>
    <s v="50000"/>
    <x v="11"/>
    <s v="P/R - Paid Absences"/>
    <s v="P/R - Paid Absences"/>
    <s v="357"/>
    <s v="Business Applications &amp; Data Analytics"/>
    <x v="0"/>
    <n v="8839.2199999999993"/>
    <s v="002"/>
  </r>
  <r>
    <s v="AUG-25"/>
    <x v="0"/>
    <s v="50000"/>
    <x v="11"/>
    <m/>
    <s v="P/R - Paid Absences"/>
    <s v="357"/>
    <s v="Business Applications"/>
    <x v="0"/>
    <n v="-3806.11"/>
    <s v="002"/>
  </r>
  <r>
    <s v="DEC-25"/>
    <x v="0"/>
    <s v="50000"/>
    <x v="11"/>
    <s v="P/R - Paid Absences"/>
    <s v="P/R - Paid Absences"/>
    <s v="357"/>
    <s v="Business Applications"/>
    <x v="0"/>
    <n v="19631.740000000002"/>
    <s v="002"/>
  </r>
  <r>
    <s v="DEC-25"/>
    <x v="0"/>
    <s v="50000"/>
    <x v="11"/>
    <s v="P/R - Paid Absences"/>
    <s v="P/R - Paid Absences"/>
    <s v="357"/>
    <s v="Business Applications &amp; Data Analytics"/>
    <x v="0"/>
    <n v="8169.73"/>
    <s v="002"/>
  </r>
  <r>
    <s v="DEC-25"/>
    <x v="0"/>
    <s v="50000"/>
    <x v="11"/>
    <m/>
    <s v="P/R - Paid Absences"/>
    <s v="357"/>
    <s v="Business Applications"/>
    <x v="0"/>
    <n v="-3937.77"/>
    <s v="002"/>
  </r>
  <r>
    <s v="JUL-25"/>
    <x v="0"/>
    <s v="50000"/>
    <x v="11"/>
    <s v="P/R - Paid Absences"/>
    <s v="P/R - Paid Absences"/>
    <s v="357"/>
    <s v="Business Applications"/>
    <x v="0"/>
    <n v="12694.25"/>
    <s v="002"/>
  </r>
  <r>
    <s v="JUL-25"/>
    <x v="0"/>
    <s v="50000"/>
    <x v="11"/>
    <s v="P/R - Paid Absences"/>
    <s v="P/R - Paid Absences"/>
    <s v="357"/>
    <s v="Business Applications &amp; Data Analytics"/>
    <x v="0"/>
    <n v="8386.1299999999992"/>
    <s v="002"/>
  </r>
  <r>
    <s v="JUL-25"/>
    <x v="0"/>
    <s v="50000"/>
    <x v="11"/>
    <m/>
    <s v="P/R - Paid Absences"/>
    <s v="357"/>
    <s v="Business Applications"/>
    <x v="0"/>
    <n v="-2924.82"/>
    <s v="002"/>
  </r>
  <r>
    <s v="NOV-25"/>
    <x v="0"/>
    <s v="50000"/>
    <x v="11"/>
    <s v="P/R - Paid Absences"/>
    <s v="P/R - Paid Absences"/>
    <s v="357"/>
    <s v="Business Applications"/>
    <x v="0"/>
    <n v="15423.25"/>
    <s v="002"/>
  </r>
  <r>
    <s v="NOV-25"/>
    <x v="0"/>
    <s v="50000"/>
    <x v="11"/>
    <s v="P/R - Paid Absences"/>
    <s v="P/R - Paid Absences"/>
    <s v="357"/>
    <s v="Business Applications &amp; Data Analytics"/>
    <x v="0"/>
    <n v="6111.11"/>
    <s v="002"/>
  </r>
  <r>
    <s v="NOV-25"/>
    <x v="0"/>
    <s v="50000"/>
    <x v="11"/>
    <m/>
    <s v="P/R - Paid Absences"/>
    <s v="357"/>
    <s v="Business Applications"/>
    <x v="0"/>
    <n v="-3331.88"/>
    <s v="002"/>
  </r>
  <r>
    <s v="OCT-25"/>
    <x v="0"/>
    <s v="50000"/>
    <x v="11"/>
    <s v="P/R - Paid Absences"/>
    <s v="P/R - Paid Absences"/>
    <s v="357"/>
    <s v="Business Applications"/>
    <x v="0"/>
    <n v="18266.59"/>
    <s v="002"/>
  </r>
  <r>
    <s v="OCT-25"/>
    <x v="0"/>
    <s v="50000"/>
    <x v="11"/>
    <s v="P/R - Paid Absences"/>
    <s v="P/R - Paid Absences"/>
    <s v="357"/>
    <s v="Business Applications &amp; Data Analytics"/>
    <x v="0"/>
    <n v="10790.53"/>
    <s v="002"/>
  </r>
  <r>
    <s v="OCT-25"/>
    <x v="0"/>
    <s v="50000"/>
    <x v="11"/>
    <m/>
    <s v="P/R - Paid Absences"/>
    <s v="357"/>
    <s v="Business Applications"/>
    <x v="0"/>
    <n v="-4749.72"/>
    <s v="002"/>
  </r>
  <r>
    <s v="SEP-25"/>
    <x v="0"/>
    <s v="50000"/>
    <x v="11"/>
    <s v="P/R - Paid Absences"/>
    <s v="P/R - Paid Absences"/>
    <s v="357"/>
    <s v="Business Applications"/>
    <x v="0"/>
    <n v="18092.400000000001"/>
    <s v="002"/>
  </r>
  <r>
    <s v="SEP-25"/>
    <x v="0"/>
    <s v="50000"/>
    <x v="11"/>
    <s v="P/R - Paid Absences"/>
    <s v="P/R - Paid Absences"/>
    <s v="357"/>
    <s v="Business Applications &amp; Data Analytics"/>
    <x v="0"/>
    <n v="8165.38"/>
    <s v="002"/>
  </r>
  <r>
    <s v="SEP-25"/>
    <x v="0"/>
    <s v="50000"/>
    <x v="11"/>
    <m/>
    <s v="P/R - Paid Absences"/>
    <s v="357"/>
    <s v="Business Applications"/>
    <x v="0"/>
    <n v="-4032.39"/>
    <s v="002"/>
  </r>
  <r>
    <s v="AUG-25"/>
    <x v="0"/>
    <s v="50000"/>
    <x v="11"/>
    <s v="P/R - Paid Absences"/>
    <s v="P/R - Paid Absences"/>
    <s v="356"/>
    <s v="IS PMO"/>
    <x v="0"/>
    <n v="25002.59"/>
    <s v="002"/>
  </r>
  <r>
    <s v="AUG-25"/>
    <x v="0"/>
    <s v="50000"/>
    <x v="11"/>
    <m/>
    <s v="P/R - Paid Absences"/>
    <s v="356"/>
    <s v="IS PMO"/>
    <x v="0"/>
    <n v="-3524.26"/>
    <s v="002"/>
  </r>
  <r>
    <s v="DEC-25"/>
    <x v="0"/>
    <s v="50000"/>
    <x v="11"/>
    <s v="P/R - Paid Absences"/>
    <s v="P/R - Paid Absences"/>
    <s v="356"/>
    <s v="IS PMO"/>
    <x v="0"/>
    <n v="27326.29"/>
    <s v="002"/>
  </r>
  <r>
    <s v="DEC-25"/>
    <x v="0"/>
    <s v="50000"/>
    <x v="11"/>
    <m/>
    <s v="P/R - Paid Absences"/>
    <s v="356"/>
    <s v="IS PMO"/>
    <x v="0"/>
    <n v="-3203.12"/>
    <s v="002"/>
  </r>
  <r>
    <s v="JUL-25"/>
    <x v="0"/>
    <s v="50000"/>
    <x v="11"/>
    <s v="P/R - Paid Absences"/>
    <s v="P/R - Paid Absences"/>
    <s v="356"/>
    <s v="IS PMO"/>
    <x v="0"/>
    <n v="23076.15"/>
    <s v="002"/>
  </r>
  <r>
    <s v="JUL-25"/>
    <x v="0"/>
    <s v="50000"/>
    <x v="11"/>
    <m/>
    <s v="P/R - Paid Absences"/>
    <s v="356"/>
    <s v="IS PMO"/>
    <x v="0"/>
    <n v="-2431.08"/>
    <s v="002"/>
  </r>
  <r>
    <s v="NOV-25"/>
    <x v="0"/>
    <s v="50000"/>
    <x v="11"/>
    <s v="P/R - Paid Absences"/>
    <s v="P/R - Paid Absences"/>
    <s v="356"/>
    <s v="IS PMO"/>
    <x v="0"/>
    <n v="23200.59"/>
    <s v="002"/>
  </r>
  <r>
    <s v="NOV-25"/>
    <x v="0"/>
    <s v="50000"/>
    <x v="11"/>
    <m/>
    <s v="P/R - Paid Absences"/>
    <s v="356"/>
    <s v="IS PMO"/>
    <x v="0"/>
    <n v="-2794.84"/>
    <s v="002"/>
  </r>
  <r>
    <s v="OCT-25"/>
    <x v="0"/>
    <s v="50000"/>
    <x v="11"/>
    <s v="P/R - Paid Absences"/>
    <s v="P/R - Paid Absences"/>
    <s v="356"/>
    <s v="IS PMO"/>
    <x v="0"/>
    <n v="23887.38"/>
    <s v="002"/>
  </r>
  <r>
    <s v="OCT-25"/>
    <x v="0"/>
    <s v="50000"/>
    <x v="11"/>
    <m/>
    <s v="P/R - Paid Absences"/>
    <s v="356"/>
    <s v="IS PMO"/>
    <x v="0"/>
    <n v="-2999.47"/>
    <s v="002"/>
  </r>
  <r>
    <s v="SEP-25"/>
    <x v="0"/>
    <s v="50000"/>
    <x v="11"/>
    <s v="P/R - Paid Absences"/>
    <s v="P/R - Paid Absences"/>
    <s v="356"/>
    <s v="IS PMO"/>
    <x v="0"/>
    <n v="23498.7"/>
    <s v="002"/>
  </r>
  <r>
    <s v="SEP-25"/>
    <x v="0"/>
    <s v="50000"/>
    <x v="11"/>
    <m/>
    <s v="P/R - Paid Absences"/>
    <s v="356"/>
    <s v="IS PMO"/>
    <x v="0"/>
    <n v="-2174.79"/>
    <s v="002"/>
  </r>
  <r>
    <s v="AUG-25"/>
    <x v="0"/>
    <s v="50000"/>
    <x v="11"/>
    <s v="P/R - Paid Absences"/>
    <s v="P/R - Paid Absences"/>
    <s v="355"/>
    <s v="IS Data Architecture"/>
    <x v="0"/>
    <n v="32660.959999999999"/>
    <s v="002"/>
  </r>
  <r>
    <s v="AUG-25"/>
    <x v="0"/>
    <s v="50000"/>
    <x v="11"/>
    <m/>
    <s v="P/R - Paid Absences"/>
    <s v="355"/>
    <s v="IS Data Architecture"/>
    <x v="0"/>
    <n v="-8249.52"/>
    <s v="002"/>
  </r>
  <r>
    <s v="DEC-25"/>
    <x v="0"/>
    <s v="50000"/>
    <x v="11"/>
    <s v="P/R - Paid Absences"/>
    <s v="P/R - Paid Absences"/>
    <s v="355"/>
    <s v="IS Data Architecture"/>
    <x v="0"/>
    <n v="24509.13"/>
    <s v="002"/>
  </r>
  <r>
    <s v="DEC-25"/>
    <x v="0"/>
    <s v="50000"/>
    <x v="11"/>
    <m/>
    <s v="P/R - Paid Absences"/>
    <s v="355"/>
    <s v="IS Data Architecture"/>
    <x v="0"/>
    <n v="-6485.9"/>
    <s v="002"/>
  </r>
  <r>
    <s v="JUL-25"/>
    <x v="0"/>
    <s v="50000"/>
    <x v="11"/>
    <s v="P/R - Paid Absences"/>
    <s v="P/R - Paid Absences"/>
    <s v="355"/>
    <s v="IS Data Architecture"/>
    <x v="0"/>
    <n v="23243.67"/>
    <s v="002"/>
  </r>
  <r>
    <s v="JUL-25"/>
    <x v="0"/>
    <s v="50000"/>
    <x v="11"/>
    <m/>
    <s v="P/R - Paid Absences"/>
    <s v="355"/>
    <s v="IS Data Architecture"/>
    <x v="0"/>
    <n v="-5701.42"/>
    <s v="002"/>
  </r>
  <r>
    <s v="NOV-25"/>
    <x v="0"/>
    <s v="50000"/>
    <x v="11"/>
    <s v="P/R - Paid Absences"/>
    <s v="P/R - Paid Absences"/>
    <s v="355"/>
    <s v="IS Data Architecture"/>
    <x v="0"/>
    <n v="23709.61"/>
    <s v="002"/>
  </r>
  <r>
    <s v="NOV-25"/>
    <x v="0"/>
    <s v="50000"/>
    <x v="11"/>
    <m/>
    <s v="P/R - Paid Absences"/>
    <s v="355"/>
    <s v="IS Data Architecture"/>
    <x v="0"/>
    <n v="-6040.27"/>
    <s v="002"/>
  </r>
  <r>
    <s v="OCT-25"/>
    <x v="0"/>
    <s v="50000"/>
    <x v="11"/>
    <s v="P/R - Paid Absences"/>
    <s v="P/R - Paid Absences"/>
    <s v="355"/>
    <s v="IS Data Architecture"/>
    <x v="0"/>
    <n v="34115.17"/>
    <s v="002"/>
  </r>
  <r>
    <s v="OCT-25"/>
    <x v="0"/>
    <s v="50000"/>
    <x v="11"/>
    <m/>
    <s v="P/R - Paid Absences"/>
    <s v="355"/>
    <s v="IS Data Architecture"/>
    <x v="0"/>
    <n v="-8904.09"/>
    <s v="002"/>
  </r>
  <r>
    <s v="SEP-25"/>
    <x v="0"/>
    <s v="50000"/>
    <x v="11"/>
    <s v="P/R - Paid Absences"/>
    <s v="P/R - Paid Absences"/>
    <s v="355"/>
    <s v="IS Data Architecture"/>
    <x v="0"/>
    <n v="25058.53"/>
    <s v="002"/>
  </r>
  <r>
    <s v="SEP-25"/>
    <x v="0"/>
    <s v="50000"/>
    <x v="11"/>
    <m/>
    <s v="P/R - Paid Absences"/>
    <s v="355"/>
    <s v="IS Data Architecture"/>
    <x v="0"/>
    <n v="-6801.63"/>
    <s v="002"/>
  </r>
  <r>
    <s v="AUG-25"/>
    <x v="0"/>
    <s v="50000"/>
    <x v="11"/>
    <s v="P/R - Paid Absences"/>
    <s v="P/R - Paid Absences"/>
    <s v="354"/>
    <s v="Enterprise Cyber Security"/>
    <x v="0"/>
    <n v="33675.919999999998"/>
    <s v="002"/>
  </r>
  <r>
    <s v="AUG-25"/>
    <x v="0"/>
    <s v="50000"/>
    <x v="11"/>
    <m/>
    <s v="P/R - Paid Absences"/>
    <s v="354"/>
    <s v="Enterprise Cyber Security"/>
    <x v="0"/>
    <n v="-8318.9"/>
    <s v="002"/>
  </r>
  <r>
    <s v="DEC-25"/>
    <x v="0"/>
    <s v="50000"/>
    <x v="11"/>
    <s v="P/R - Paid Absences"/>
    <s v="P/R - Paid Absences"/>
    <s v="354"/>
    <s v="Enterprise Cyber Security"/>
    <x v="0"/>
    <n v="28674.51"/>
    <s v="002"/>
  </r>
  <r>
    <s v="DEC-25"/>
    <x v="0"/>
    <s v="50000"/>
    <x v="11"/>
    <m/>
    <s v="P/R - Paid Absences"/>
    <s v="354"/>
    <s v="Enterprise Cyber Security"/>
    <x v="0"/>
    <n v="-6889.5"/>
    <s v="002"/>
  </r>
  <r>
    <s v="JUL-25"/>
    <x v="0"/>
    <s v="50000"/>
    <x v="11"/>
    <s v="P/R - Paid Absences"/>
    <s v="P/R - Paid Absences"/>
    <s v="354"/>
    <s v="Enterprise Cyber Security"/>
    <x v="0"/>
    <n v="31326.71"/>
    <s v="002"/>
  </r>
  <r>
    <s v="JUL-25"/>
    <x v="0"/>
    <s v="50000"/>
    <x v="11"/>
    <m/>
    <s v="P/R - Paid Absences"/>
    <s v="354"/>
    <s v="Enterprise Cyber Security"/>
    <x v="0"/>
    <n v="-7923.42"/>
    <s v="002"/>
  </r>
  <r>
    <s v="NOV-25"/>
    <x v="0"/>
    <s v="50000"/>
    <x v="11"/>
    <s v="P/R - Paid Absences"/>
    <s v="P/R - Paid Absences"/>
    <s v="354"/>
    <s v="Enterprise Cyber Security"/>
    <x v="0"/>
    <n v="28780.3"/>
    <s v="002"/>
  </r>
  <r>
    <s v="NOV-25"/>
    <x v="0"/>
    <s v="50000"/>
    <x v="11"/>
    <m/>
    <s v="P/R - Paid Absences"/>
    <s v="354"/>
    <s v="Enterprise Cyber Security"/>
    <x v="0"/>
    <n v="-7137.48"/>
    <s v="002"/>
  </r>
  <r>
    <s v="OCT-25"/>
    <x v="0"/>
    <s v="50000"/>
    <x v="11"/>
    <s v="P/R - Paid Absences"/>
    <s v="P/R - Paid Absences"/>
    <s v="354"/>
    <s v="Enterprise Cyber Security"/>
    <x v="0"/>
    <n v="36189.67"/>
    <s v="002"/>
  </r>
  <r>
    <s v="OCT-25"/>
    <x v="0"/>
    <s v="50000"/>
    <x v="11"/>
    <m/>
    <s v="P/R - Paid Absences"/>
    <s v="354"/>
    <s v="Enterprise Cyber Security"/>
    <x v="0"/>
    <n v="-8935.36"/>
    <s v="002"/>
  </r>
  <r>
    <s v="SEP-25"/>
    <x v="0"/>
    <s v="50000"/>
    <x v="11"/>
    <s v="P/R - Paid Absences"/>
    <s v="P/R - Paid Absences"/>
    <s v="354"/>
    <s v="Enterprise Cyber Security"/>
    <x v="0"/>
    <n v="29211.82"/>
    <s v="002"/>
  </r>
  <r>
    <s v="SEP-25"/>
    <x v="0"/>
    <s v="50000"/>
    <x v="11"/>
    <m/>
    <s v="P/R - Paid Absences"/>
    <s v="354"/>
    <s v="Enterprise Cyber Security"/>
    <x v="0"/>
    <n v="-7203.96"/>
    <s v="002"/>
  </r>
  <r>
    <s v="AUG-25"/>
    <x v="0"/>
    <s v="50000"/>
    <x v="11"/>
    <s v="P/R - Paid Absences"/>
    <s v="P/R - Paid Absences"/>
    <s v="353"/>
    <s v="IT Infrastructure"/>
    <x v="0"/>
    <n v="38337.46"/>
    <s v="002"/>
  </r>
  <r>
    <s v="AUG-25"/>
    <x v="0"/>
    <s v="50000"/>
    <x v="11"/>
    <m/>
    <s v="P/R - Paid Absences"/>
    <s v="353"/>
    <s v="IT Infrastructure"/>
    <x v="0"/>
    <n v="-9351.73"/>
    <s v="002"/>
  </r>
  <r>
    <s v="DEC-25"/>
    <x v="0"/>
    <s v="50000"/>
    <x v="11"/>
    <s v="P/R - Paid Absences"/>
    <s v="P/R - Paid Absences"/>
    <s v="353"/>
    <s v="IT Infrastructure"/>
    <x v="0"/>
    <n v="47587.35"/>
    <s v="002"/>
  </r>
  <r>
    <s v="DEC-25"/>
    <x v="0"/>
    <s v="50000"/>
    <x v="11"/>
    <m/>
    <s v="P/R - Paid Absences"/>
    <s v="353"/>
    <s v="IT Infrastructure"/>
    <x v="0"/>
    <n v="-11378.55"/>
    <s v="002"/>
  </r>
  <r>
    <s v="JUL-25"/>
    <x v="0"/>
    <s v="50000"/>
    <x v="11"/>
    <s v="P/R - Paid Absences"/>
    <s v="P/R - Paid Absences"/>
    <s v="353"/>
    <s v="IT Infrastructure"/>
    <x v="0"/>
    <n v="39721.65"/>
    <s v="002"/>
  </r>
  <r>
    <s v="JUL-25"/>
    <x v="0"/>
    <s v="50000"/>
    <x v="11"/>
    <m/>
    <s v="P/R - Paid Absences"/>
    <s v="353"/>
    <s v="IT Infrastructure"/>
    <x v="0"/>
    <n v="-10105.030000000001"/>
    <s v="002"/>
  </r>
  <r>
    <s v="NOV-25"/>
    <x v="0"/>
    <s v="50000"/>
    <x v="11"/>
    <s v="P/R - Paid Absences"/>
    <s v="P/R - Paid Absences"/>
    <s v="353"/>
    <s v="IT Infrastructure"/>
    <x v="0"/>
    <n v="43540.37"/>
    <s v="002"/>
  </r>
  <r>
    <s v="NOV-25"/>
    <x v="0"/>
    <s v="50000"/>
    <x v="11"/>
    <m/>
    <s v="P/R - Paid Absences"/>
    <s v="353"/>
    <s v="IT Infrastructure"/>
    <x v="0"/>
    <n v="-10140.620000000001"/>
    <s v="002"/>
  </r>
  <r>
    <s v="OCT-25"/>
    <x v="0"/>
    <s v="50000"/>
    <x v="11"/>
    <s v="P/R - Paid Absences"/>
    <s v="P/R - Paid Absences"/>
    <s v="353"/>
    <s v="IT Infrastructure"/>
    <x v="0"/>
    <n v="53646.559999999998"/>
    <s v="002"/>
  </r>
  <r>
    <s v="OCT-25"/>
    <x v="0"/>
    <s v="50000"/>
    <x v="11"/>
    <m/>
    <s v="P/R - Paid Absences"/>
    <s v="353"/>
    <s v="IT Infrastructure"/>
    <x v="0"/>
    <n v="-12528.75"/>
    <s v="002"/>
  </r>
  <r>
    <s v="SEP-25"/>
    <x v="0"/>
    <s v="50000"/>
    <x v="11"/>
    <s v="P/R - Paid Absences"/>
    <s v="P/R - Paid Absences"/>
    <s v="353"/>
    <s v="IT Infrastructure"/>
    <x v="0"/>
    <n v="43351.64"/>
    <s v="002"/>
  </r>
  <r>
    <s v="SEP-25"/>
    <x v="0"/>
    <s v="50000"/>
    <x v="11"/>
    <m/>
    <s v="P/R - Paid Absences"/>
    <s v="353"/>
    <s v="IT Infrastructure"/>
    <x v="0"/>
    <n v="-10010.08"/>
    <s v="002"/>
  </r>
  <r>
    <s v="AUG-25"/>
    <x v="0"/>
    <s v="50000"/>
    <x v="11"/>
    <s v="P/R - Paid Absences"/>
    <s v="P/R - Paid Absences"/>
    <s v="352"/>
    <s v="IT Client Technology"/>
    <x v="0"/>
    <n v="46253.760000000002"/>
    <s v="002"/>
  </r>
  <r>
    <s v="AUG-25"/>
    <x v="0"/>
    <s v="50000"/>
    <x v="11"/>
    <m/>
    <s v="P/R - Paid Absences"/>
    <s v="352"/>
    <s v="IT Client Technology"/>
    <x v="0"/>
    <n v="-11403.22"/>
    <s v="002"/>
  </r>
  <r>
    <s v="DEC-25"/>
    <x v="0"/>
    <s v="50000"/>
    <x v="11"/>
    <s v="P/R - Paid Absences"/>
    <s v="P/R - Paid Absences"/>
    <s v="352"/>
    <s v="IT Client Technology"/>
    <x v="0"/>
    <n v="42415.98"/>
    <s v="002"/>
  </r>
  <r>
    <s v="DEC-25"/>
    <x v="0"/>
    <s v="50000"/>
    <x v="11"/>
    <m/>
    <s v="P/R - Paid Absences"/>
    <s v="352"/>
    <s v="IT Client Technology"/>
    <x v="0"/>
    <n v="-10625.41"/>
    <s v="002"/>
  </r>
  <r>
    <s v="JUL-25"/>
    <x v="0"/>
    <s v="50000"/>
    <x v="11"/>
    <s v="P/R - Paid Absences"/>
    <s v="P/R - Paid Absences"/>
    <s v="352"/>
    <s v="IT Client Technology"/>
    <x v="0"/>
    <n v="42024.02"/>
    <s v="002"/>
  </r>
  <r>
    <s v="JUL-25"/>
    <x v="0"/>
    <s v="50000"/>
    <x v="11"/>
    <m/>
    <s v="P/R - Paid Absences"/>
    <s v="352"/>
    <s v="IT Client Technology"/>
    <x v="0"/>
    <n v="-10284.799999999999"/>
    <s v="002"/>
  </r>
  <r>
    <s v="NOV-25"/>
    <x v="0"/>
    <s v="50000"/>
    <x v="11"/>
    <s v="P/R - Paid Absences"/>
    <s v="P/R - Paid Absences"/>
    <s v="352"/>
    <s v="IT Client Technology"/>
    <x v="0"/>
    <n v="38810.199999999997"/>
    <s v="002"/>
  </r>
  <r>
    <s v="NOV-25"/>
    <x v="0"/>
    <s v="50000"/>
    <x v="11"/>
    <m/>
    <s v="P/R - Paid Absences"/>
    <s v="352"/>
    <s v="IT Client Technology"/>
    <x v="0"/>
    <n v="-9481.4599999999991"/>
    <s v="002"/>
  </r>
  <r>
    <s v="OCT-25"/>
    <x v="0"/>
    <s v="50000"/>
    <x v="11"/>
    <s v="P/R - Paid Absences"/>
    <s v="P/R - Paid Absences"/>
    <s v="352"/>
    <s v="IT Client Technology"/>
    <x v="0"/>
    <n v="47738.55"/>
    <s v="002"/>
  </r>
  <r>
    <s v="OCT-25"/>
    <x v="0"/>
    <s v="50000"/>
    <x v="11"/>
    <m/>
    <s v="P/R - Paid Absences"/>
    <s v="352"/>
    <s v="IT Client Technology"/>
    <x v="0"/>
    <n v="-11554.2"/>
    <s v="002"/>
  </r>
  <r>
    <s v="SEP-25"/>
    <x v="0"/>
    <s v="50000"/>
    <x v="11"/>
    <s v="P/R - Paid Absences"/>
    <s v="P/R - Paid Absences"/>
    <s v="352"/>
    <s v="IT Client Technology"/>
    <x v="0"/>
    <n v="41632.78"/>
    <s v="002"/>
  </r>
  <r>
    <s v="SEP-25"/>
    <x v="0"/>
    <s v="50000"/>
    <x v="11"/>
    <m/>
    <s v="P/R - Paid Absences"/>
    <s v="352"/>
    <s v="IT Client Technology"/>
    <x v="0"/>
    <n v="-10195.02"/>
    <s v="002"/>
  </r>
  <r>
    <s v="AUG-25"/>
    <x v="0"/>
    <s v="50000"/>
    <x v="11"/>
    <s v="P/R - Paid Absences"/>
    <s v="P/R - Paid Absences"/>
    <s v="351"/>
    <s v="Customer Applications"/>
    <x v="0"/>
    <n v="18465.099999999999"/>
    <s v="002"/>
  </r>
  <r>
    <s v="AUG-25"/>
    <x v="0"/>
    <s v="50000"/>
    <x v="11"/>
    <m/>
    <s v="P/R - Paid Absences"/>
    <s v="351"/>
    <s v="Customer Applications"/>
    <x v="0"/>
    <n v="-25.21"/>
    <s v="002"/>
  </r>
  <r>
    <s v="DEC-25"/>
    <x v="0"/>
    <s v="50000"/>
    <x v="11"/>
    <s v="P/R - Paid Absences"/>
    <s v="P/R - Paid Absences"/>
    <s v="351"/>
    <s v="Customer Applications"/>
    <x v="0"/>
    <n v="17041.04"/>
    <s v="002"/>
  </r>
  <r>
    <s v="DEC-25"/>
    <x v="0"/>
    <s v="50000"/>
    <x v="11"/>
    <m/>
    <s v="P/R - Paid Absences"/>
    <s v="351"/>
    <s v="Customer Applications"/>
    <x v="0"/>
    <n v="-17.739999999999998"/>
    <s v="002"/>
  </r>
  <r>
    <s v="JUL-25"/>
    <x v="0"/>
    <s v="50000"/>
    <x v="11"/>
    <s v="P/R - Paid Absences"/>
    <s v="P/R - Paid Absences"/>
    <s v="351"/>
    <s v="Customer Applications"/>
    <x v="0"/>
    <n v="11234.68"/>
    <s v="002"/>
  </r>
  <r>
    <s v="NOV-25"/>
    <x v="0"/>
    <s v="50000"/>
    <x v="11"/>
    <s v="P/R - Paid Absences"/>
    <s v="P/R - Paid Absences"/>
    <s v="351"/>
    <s v="Customer Applications"/>
    <x v="0"/>
    <n v="15029.99"/>
    <s v="002"/>
  </r>
  <r>
    <s v="NOV-25"/>
    <x v="0"/>
    <s v="50000"/>
    <x v="11"/>
    <m/>
    <s v="P/R - Paid Absences"/>
    <s v="351"/>
    <s v="Customer Applications"/>
    <x v="0"/>
    <n v="-40.67"/>
    <s v="002"/>
  </r>
  <r>
    <s v="OCT-25"/>
    <x v="0"/>
    <s v="50000"/>
    <x v="11"/>
    <s v="P/R - Paid Absences"/>
    <s v="P/R - Paid Absences"/>
    <s v="351"/>
    <s v="Customer Applications"/>
    <x v="0"/>
    <n v="21738.240000000002"/>
    <s v="002"/>
  </r>
  <r>
    <s v="OCT-25"/>
    <x v="0"/>
    <s v="50000"/>
    <x v="11"/>
    <m/>
    <s v="P/R - Paid Absences"/>
    <s v="351"/>
    <s v="Customer Applications"/>
    <x v="0"/>
    <n v="-166.27"/>
    <s v="002"/>
  </r>
  <r>
    <s v="SEP-25"/>
    <x v="0"/>
    <s v="50000"/>
    <x v="11"/>
    <s v="P/R - Paid Absences"/>
    <s v="P/R - Paid Absences"/>
    <s v="351"/>
    <s v="Customer Applications"/>
    <x v="0"/>
    <n v="12481.36"/>
    <s v="002"/>
  </r>
  <r>
    <s v="SEP-25"/>
    <x v="0"/>
    <s v="50000"/>
    <x v="11"/>
    <m/>
    <s v="P/R - Paid Absences"/>
    <s v="351"/>
    <s v="Customer Applications"/>
    <x v="0"/>
    <n v="-76.12"/>
    <s v="002"/>
  </r>
  <r>
    <s v="AUG-25"/>
    <x v="0"/>
    <s v="50000"/>
    <x v="11"/>
    <s v="P/R - Paid Absences"/>
    <s v="P/R - Paid Absences"/>
    <s v="332"/>
    <s v="Tax Services"/>
    <x v="0"/>
    <n v="1488.01"/>
    <s v="002"/>
  </r>
  <r>
    <s v="DEC-25"/>
    <x v="0"/>
    <s v="50000"/>
    <x v="11"/>
    <s v="P/R - Paid Absences"/>
    <s v="P/R - Paid Absences"/>
    <s v="332"/>
    <s v="Tax Services"/>
    <x v="0"/>
    <n v="4158.63"/>
    <s v="002"/>
  </r>
  <r>
    <s v="JUL-25"/>
    <x v="0"/>
    <s v="50000"/>
    <x v="11"/>
    <s v="P/R - Paid Absences"/>
    <s v="P/R - Paid Absences"/>
    <s v="332"/>
    <s v="Tax Services"/>
    <x v="0"/>
    <n v="3602.39"/>
    <s v="002"/>
  </r>
  <r>
    <s v="NOV-25"/>
    <x v="0"/>
    <s v="50000"/>
    <x v="11"/>
    <s v="P/R - Paid Absences"/>
    <s v="P/R - Paid Absences"/>
    <s v="332"/>
    <s v="Tax Services"/>
    <x v="0"/>
    <n v="3043.58"/>
    <s v="002"/>
  </r>
  <r>
    <s v="OCT-25"/>
    <x v="0"/>
    <s v="50000"/>
    <x v="11"/>
    <s v="P/R - Paid Absences"/>
    <s v="P/R - Paid Absences"/>
    <s v="332"/>
    <s v="Tax Services"/>
    <x v="0"/>
    <n v="4580.8999999999996"/>
    <s v="002"/>
  </r>
  <r>
    <s v="SEP-25"/>
    <x v="0"/>
    <s v="50000"/>
    <x v="11"/>
    <s v="P/R - Paid Absences"/>
    <s v="P/R - Paid Absences"/>
    <s v="332"/>
    <s v="Tax Services"/>
    <x v="0"/>
    <n v="2354.11"/>
    <s v="002"/>
  </r>
  <r>
    <s v="AUG-25"/>
    <x v="0"/>
    <s v="50000"/>
    <x v="11"/>
    <s v="P/R - Paid Absences"/>
    <s v="P/R - Paid Absences"/>
    <s v="331"/>
    <s v="Corporate Compliance"/>
    <x v="0"/>
    <n v="47.08"/>
    <s v="002"/>
  </r>
  <r>
    <s v="SEP-25"/>
    <x v="0"/>
    <s v="50000"/>
    <x v="11"/>
    <s v="P/R - Paid Absences"/>
    <s v="P/R - Paid Absences"/>
    <s v="331"/>
    <s v="Corporate Compliance"/>
    <x v="0"/>
    <n v="-11.77"/>
    <s v="002"/>
  </r>
  <r>
    <s v="AUG-25"/>
    <x v="0"/>
    <s v="50000"/>
    <x v="11"/>
    <s v="P/R - Paid Absences"/>
    <s v="P/R - Paid Absences"/>
    <s v="326"/>
    <s v="Financial Sys &amp; Process Analysis"/>
    <x v="0"/>
    <n v="146.85"/>
    <s v="002"/>
  </r>
  <r>
    <s v="DEC-25"/>
    <x v="0"/>
    <s v="50000"/>
    <x v="11"/>
    <s v="P/R - Paid Absences"/>
    <s v="P/R - Paid Absences"/>
    <s v="326"/>
    <s v="Financial Sys &amp; Process Analysis"/>
    <x v="0"/>
    <n v="313.95"/>
    <s v="002"/>
  </r>
  <r>
    <s v="JUL-25"/>
    <x v="0"/>
    <s v="50000"/>
    <x v="11"/>
    <s v="P/R - Paid Absences"/>
    <s v="P/R - Paid Absences"/>
    <s v="326"/>
    <s v="Financial Sys &amp; Process Analysis"/>
    <x v="0"/>
    <n v="232.57"/>
    <s v="002"/>
  </r>
  <r>
    <s v="NOV-25"/>
    <x v="0"/>
    <s v="50000"/>
    <x v="11"/>
    <s v="P/R - Paid Absences"/>
    <s v="P/R - Paid Absences"/>
    <s v="326"/>
    <s v="Financial Sys &amp; Process Analysis"/>
    <x v="0"/>
    <n v="107.94"/>
    <s v="002"/>
  </r>
  <r>
    <s v="OCT-25"/>
    <x v="0"/>
    <s v="50000"/>
    <x v="11"/>
    <s v="P/R - Paid Absences"/>
    <s v="P/R - Paid Absences"/>
    <s v="326"/>
    <s v="Financial Sys &amp; Process Analysis"/>
    <x v="0"/>
    <n v="1262.48"/>
    <s v="002"/>
  </r>
  <r>
    <s v="SEP-25"/>
    <x v="0"/>
    <s v="50000"/>
    <x v="11"/>
    <s v="P/R - Paid Absences"/>
    <s v="P/R - Paid Absences"/>
    <s v="326"/>
    <s v="Financial Sys &amp; Process Analysis"/>
    <x v="0"/>
    <n v="1641.8"/>
    <s v="002"/>
  </r>
  <r>
    <s v="AUG-25"/>
    <x v="0"/>
    <s v="50000"/>
    <x v="11"/>
    <s v="P/R - Paid Absences"/>
    <s v="P/R - Paid Absences"/>
    <s v="325"/>
    <s v="Accounts Payable - SGS U3&amp;4 Support"/>
    <x v="0"/>
    <n v="536.09"/>
    <s v="002"/>
  </r>
  <r>
    <s v="DEC-25"/>
    <x v="0"/>
    <s v="50000"/>
    <x v="11"/>
    <s v="P/R - Paid Absences"/>
    <s v="P/R - Paid Absences"/>
    <s v="325"/>
    <s v="Accounts Payable - SGS U3&amp;4 Support"/>
    <x v="0"/>
    <n v="731.33"/>
    <s v="002"/>
  </r>
  <r>
    <s v="JUL-25"/>
    <x v="0"/>
    <s v="50000"/>
    <x v="11"/>
    <s v="P/R - Paid Absences"/>
    <s v="P/R - Paid Absences"/>
    <s v="325"/>
    <s v="Accounts Payable - SGS U3&amp;4 Support"/>
    <x v="0"/>
    <n v="739.26"/>
    <s v="002"/>
  </r>
  <r>
    <s v="NOV-25"/>
    <x v="0"/>
    <s v="50000"/>
    <x v="11"/>
    <s v="P/R - Paid Absences"/>
    <s v="P/R - Paid Absences"/>
    <s v="325"/>
    <s v="Accounts Payable - SGS U3&amp;4 Support"/>
    <x v="0"/>
    <n v="589.35"/>
    <s v="002"/>
  </r>
  <r>
    <s v="OCT-25"/>
    <x v="0"/>
    <s v="50000"/>
    <x v="11"/>
    <s v="P/R - Paid Absences"/>
    <s v="P/R - Paid Absences"/>
    <s v="325"/>
    <s v="Accounts Payable - SGS U3&amp;4 Support"/>
    <x v="0"/>
    <n v="660.57"/>
    <s v="002"/>
  </r>
  <r>
    <s v="SEP-25"/>
    <x v="0"/>
    <s v="50000"/>
    <x v="11"/>
    <s v="P/R - Paid Absences"/>
    <s v="P/R - Paid Absences"/>
    <s v="325"/>
    <s v="Accounts Payable - SGS U3&amp;4 Support"/>
    <x v="0"/>
    <n v="697.44"/>
    <s v="002"/>
  </r>
  <r>
    <s v="AUG-25"/>
    <x v="0"/>
    <s v="50000"/>
    <x v="11"/>
    <s v="P/R - Paid Absences"/>
    <s v="P/R - Paid Absences"/>
    <s v="324"/>
    <s v="Payroll - SGS U3&amp;4 Support"/>
    <x v="0"/>
    <n v="1892.71"/>
    <s v="002"/>
  </r>
  <r>
    <s v="DEC-25"/>
    <x v="0"/>
    <s v="50000"/>
    <x v="11"/>
    <s v="P/R - Paid Absences"/>
    <s v="P/R - Paid Absences"/>
    <s v="324"/>
    <s v="Payroll - SGS U3&amp;4 Support"/>
    <x v="0"/>
    <n v="3408.59"/>
    <s v="002"/>
  </r>
  <r>
    <s v="JUL-25"/>
    <x v="0"/>
    <s v="50000"/>
    <x v="11"/>
    <s v="P/R - Paid Absences"/>
    <s v="P/R - Paid Absences"/>
    <s v="324"/>
    <s v="Payroll - SGS U3&amp;4 Support"/>
    <x v="0"/>
    <n v="581.80999999999995"/>
    <s v="002"/>
  </r>
  <r>
    <s v="NOV-25"/>
    <x v="0"/>
    <s v="50000"/>
    <x v="11"/>
    <s v="P/R - Paid Absences"/>
    <s v="P/R - Paid Absences"/>
    <s v="324"/>
    <s v="Payroll - SGS U3&amp;4 Support"/>
    <x v="0"/>
    <n v="1201.58"/>
    <s v="002"/>
  </r>
  <r>
    <s v="OCT-25"/>
    <x v="0"/>
    <s v="50000"/>
    <x v="11"/>
    <s v="P/R - Paid Absences"/>
    <s v="P/R - Paid Absences"/>
    <s v="324"/>
    <s v="Payroll - SGS U3&amp;4 Support"/>
    <x v="0"/>
    <n v="1855.45"/>
    <s v="002"/>
  </r>
  <r>
    <s v="SEP-25"/>
    <x v="0"/>
    <s v="50000"/>
    <x v="11"/>
    <s v="P/R - Paid Absences"/>
    <s v="P/R - Paid Absences"/>
    <s v="324"/>
    <s v="Payroll - SGS U3&amp;4 Support"/>
    <x v="0"/>
    <n v="1162.46"/>
    <s v="002"/>
  </r>
  <r>
    <s v="AUG-25"/>
    <x v="0"/>
    <s v="50000"/>
    <x v="11"/>
    <s v="P/R - Paid Absences"/>
    <s v="P/R - Paid Absences"/>
    <s v="322"/>
    <s v="Plant Accounting"/>
    <x v="0"/>
    <n v="11921.66"/>
    <s v="002"/>
  </r>
  <r>
    <s v="DEC-25"/>
    <x v="0"/>
    <s v="50000"/>
    <x v="11"/>
    <s v="P/R - Paid Absences"/>
    <s v="P/R - Paid Absences"/>
    <s v="322"/>
    <s v="Plant Accounting"/>
    <x v="0"/>
    <n v="17196.990000000002"/>
    <s v="002"/>
  </r>
  <r>
    <s v="JUL-25"/>
    <x v="0"/>
    <s v="50000"/>
    <x v="11"/>
    <s v="P/R - Paid Absences"/>
    <s v="P/R - Paid Absences"/>
    <s v="322"/>
    <s v="Plant Accounting"/>
    <x v="0"/>
    <n v="15217.55"/>
    <s v="002"/>
  </r>
  <r>
    <s v="JUL-25"/>
    <x v="0"/>
    <s v="50000"/>
    <x v="11"/>
    <m/>
    <s v="P/R - Paid Absences"/>
    <s v="322"/>
    <s v="Plant Accounting"/>
    <x v="0"/>
    <n v="-6.93"/>
    <s v="002"/>
  </r>
  <r>
    <s v="NOV-25"/>
    <x v="0"/>
    <s v="50000"/>
    <x v="11"/>
    <s v="P/R - Paid Absences"/>
    <s v="P/R - Paid Absences"/>
    <s v="322"/>
    <s v="Plant Accounting"/>
    <x v="0"/>
    <n v="13955.12"/>
    <s v="002"/>
  </r>
  <r>
    <s v="OCT-25"/>
    <x v="0"/>
    <s v="50000"/>
    <x v="11"/>
    <s v="P/R - Paid Absences"/>
    <s v="P/R - Paid Absences"/>
    <s v="322"/>
    <s v="Plant Accounting"/>
    <x v="0"/>
    <n v="16749.009999999998"/>
    <s v="002"/>
  </r>
  <r>
    <s v="SEP-25"/>
    <x v="0"/>
    <s v="50000"/>
    <x v="11"/>
    <s v="P/R - Paid Absences"/>
    <s v="P/R - Paid Absences"/>
    <s v="322"/>
    <s v="Plant Accounting"/>
    <x v="0"/>
    <n v="13425.66"/>
    <s v="002"/>
  </r>
  <r>
    <s v="AUG-25"/>
    <x v="0"/>
    <s v="50000"/>
    <x v="11"/>
    <s v="P/R - Paid Absences"/>
    <s v="P/R - Paid Absences"/>
    <s v="321"/>
    <s v="External Reporting"/>
    <x v="0"/>
    <n v="4110.3500000000004"/>
    <s v="002"/>
  </r>
  <r>
    <s v="DEC-25"/>
    <x v="0"/>
    <s v="50000"/>
    <x v="11"/>
    <s v="P/R - Paid Absences"/>
    <s v="P/R - Paid Absences"/>
    <s v="321"/>
    <s v="External Reporting"/>
    <x v="0"/>
    <n v="7127.58"/>
    <s v="002"/>
  </r>
  <r>
    <s v="JUL-25"/>
    <x v="0"/>
    <s v="50000"/>
    <x v="11"/>
    <s v="P/R - Paid Absences"/>
    <s v="P/R - Paid Absences"/>
    <s v="321"/>
    <s v="External Reporting"/>
    <x v="0"/>
    <n v="6329.43"/>
    <s v="002"/>
  </r>
  <r>
    <s v="NOV-25"/>
    <x v="0"/>
    <s v="50000"/>
    <x v="11"/>
    <s v="P/R - Paid Absences"/>
    <s v="P/R - Paid Absences"/>
    <s v="321"/>
    <s v="External Reporting"/>
    <x v="0"/>
    <n v="3672.29"/>
    <s v="002"/>
  </r>
  <r>
    <s v="OCT-25"/>
    <x v="0"/>
    <s v="50000"/>
    <x v="11"/>
    <s v="P/R - Paid Absences"/>
    <s v="P/R - Paid Absences"/>
    <s v="321"/>
    <s v="External Reporting"/>
    <x v="0"/>
    <n v="9259.32"/>
    <s v="002"/>
  </r>
  <r>
    <s v="SEP-25"/>
    <x v="0"/>
    <s v="50000"/>
    <x v="11"/>
    <s v="P/R - Paid Absences"/>
    <s v="P/R - Paid Absences"/>
    <s v="321"/>
    <s v="External Reporting"/>
    <x v="0"/>
    <n v="5206.46"/>
    <s v="002"/>
  </r>
  <r>
    <s v="AUG-25"/>
    <x v="0"/>
    <s v="50000"/>
    <x v="11"/>
    <s v="P/R - Paid Absences"/>
    <s v="P/R - Paid Absences"/>
    <s v="320"/>
    <s v="Corporate Accounting"/>
    <x v="0"/>
    <n v="18547.62"/>
    <s v="002"/>
  </r>
  <r>
    <s v="DEC-25"/>
    <x v="0"/>
    <s v="50000"/>
    <x v="11"/>
    <s v="P/R - Paid Absences"/>
    <s v="P/R - Paid Absences"/>
    <s v="320"/>
    <s v="Corporate Accounting"/>
    <x v="0"/>
    <n v="17095.54"/>
    <s v="002"/>
  </r>
  <r>
    <s v="JUL-25"/>
    <x v="0"/>
    <s v="50000"/>
    <x v="11"/>
    <s v="P/R - Paid Absences"/>
    <s v="P/R - Paid Absences"/>
    <s v="320"/>
    <s v="Corporate Accounting"/>
    <x v="0"/>
    <n v="16327.86"/>
    <s v="002"/>
  </r>
  <r>
    <s v="NOV-25"/>
    <x v="0"/>
    <s v="50000"/>
    <x v="11"/>
    <s v="P/R - Paid Absences"/>
    <s v="P/R - Paid Absences"/>
    <s v="320"/>
    <s v="Corporate Accounting"/>
    <x v="0"/>
    <n v="13575.15"/>
    <s v="002"/>
  </r>
  <r>
    <s v="OCT-25"/>
    <x v="0"/>
    <s v="50000"/>
    <x v="11"/>
    <s v="P/R - Paid Absences"/>
    <s v="P/R - Paid Absences"/>
    <s v="320"/>
    <s v="Corporate Accounting"/>
    <x v="0"/>
    <n v="16801.689999999999"/>
    <s v="002"/>
  </r>
  <r>
    <s v="SEP-25"/>
    <x v="0"/>
    <s v="50000"/>
    <x v="11"/>
    <s v="P/R - Paid Absences"/>
    <s v="P/R - Paid Absences"/>
    <s v="320"/>
    <s v="Corporate Accounting"/>
    <x v="0"/>
    <n v="17400.38"/>
    <s v="002"/>
  </r>
  <r>
    <s v="AUG-25"/>
    <x v="0"/>
    <s v="50000"/>
    <x v="11"/>
    <s v="P/R - Paid Absences"/>
    <s v="P/R - Paid Absences"/>
    <s v="317"/>
    <s v="Accounts Payable"/>
    <x v="0"/>
    <n v="483.8"/>
    <s v="002"/>
  </r>
  <r>
    <s v="DEC-25"/>
    <x v="0"/>
    <s v="50000"/>
    <x v="11"/>
    <s v="P/R - Paid Absences"/>
    <s v="P/R - Paid Absences"/>
    <s v="317"/>
    <s v="Accounts Payable"/>
    <x v="0"/>
    <n v="1143.55"/>
    <s v="002"/>
  </r>
  <r>
    <s v="JUL-25"/>
    <x v="0"/>
    <s v="50000"/>
    <x v="11"/>
    <s v="P/R - Paid Absences"/>
    <s v="P/R - Paid Absences"/>
    <s v="317"/>
    <s v="Accounts Payable"/>
    <x v="0"/>
    <n v="1677.17"/>
    <s v="002"/>
  </r>
  <r>
    <s v="NOV-25"/>
    <x v="0"/>
    <s v="50000"/>
    <x v="11"/>
    <s v="P/R - Paid Absences"/>
    <s v="P/R - Paid Absences"/>
    <s v="317"/>
    <s v="Accounts Payable"/>
    <x v="0"/>
    <n v="937.62"/>
    <s v="002"/>
  </r>
  <r>
    <s v="OCT-25"/>
    <x v="0"/>
    <s v="50000"/>
    <x v="11"/>
    <s v="P/R - Paid Absences"/>
    <s v="P/R - Paid Absences"/>
    <s v="317"/>
    <s v="Accounts Payable"/>
    <x v="0"/>
    <n v="1314.03"/>
    <s v="002"/>
  </r>
  <r>
    <s v="SEP-25"/>
    <x v="0"/>
    <s v="50000"/>
    <x v="11"/>
    <s v="P/R - Paid Absences"/>
    <s v="P/R - Paid Absences"/>
    <s v="317"/>
    <s v="Accounts Payable"/>
    <x v="0"/>
    <n v="1028.57"/>
    <s v="002"/>
  </r>
  <r>
    <s v="AUG-25"/>
    <x v="0"/>
    <s v="50000"/>
    <x v="11"/>
    <s v="P/R - Paid Absences"/>
    <s v="P/R - Paid Absences"/>
    <s v="316"/>
    <s v="Payroll"/>
    <x v="0"/>
    <n v="4243.3900000000003"/>
    <s v="002"/>
  </r>
  <r>
    <s v="DEC-25"/>
    <x v="0"/>
    <s v="50000"/>
    <x v="11"/>
    <s v="P/R - Paid Absences"/>
    <s v="P/R - Paid Absences"/>
    <s v="316"/>
    <s v="Payroll"/>
    <x v="0"/>
    <n v="5912.15"/>
    <s v="002"/>
  </r>
  <r>
    <s v="JUL-25"/>
    <x v="0"/>
    <s v="50000"/>
    <x v="11"/>
    <s v="P/R - Paid Absences"/>
    <s v="P/R - Paid Absences"/>
    <s v="316"/>
    <s v="Payroll"/>
    <x v="0"/>
    <n v="5317.68"/>
    <s v="002"/>
  </r>
  <r>
    <s v="NOV-25"/>
    <x v="0"/>
    <s v="50000"/>
    <x v="11"/>
    <s v="P/R - Paid Absences"/>
    <s v="P/R - Paid Absences"/>
    <s v="316"/>
    <s v="Payroll"/>
    <x v="0"/>
    <n v="5277.6"/>
    <s v="002"/>
  </r>
  <r>
    <s v="OCT-25"/>
    <x v="0"/>
    <s v="50000"/>
    <x v="11"/>
    <s v="P/R - Paid Absences"/>
    <s v="P/R - Paid Absences"/>
    <s v="316"/>
    <s v="Payroll"/>
    <x v="0"/>
    <n v="6601.86"/>
    <s v="002"/>
  </r>
  <r>
    <s v="SEP-25"/>
    <x v="0"/>
    <s v="50000"/>
    <x v="11"/>
    <s v="P/R - Paid Absences"/>
    <s v="P/R - Paid Absences"/>
    <s v="316"/>
    <s v="Payroll"/>
    <x v="0"/>
    <n v="3445.3"/>
    <s v="002"/>
  </r>
  <r>
    <s v="AUG-25"/>
    <x v="0"/>
    <s v="50000"/>
    <x v="11"/>
    <s v="P/R - Paid Absences"/>
    <s v="P/R - Paid Absences"/>
    <s v="306"/>
    <s v="Energy Settlements"/>
    <x v="0"/>
    <n v="15005.7"/>
    <s v="002"/>
  </r>
  <r>
    <s v="DEC-25"/>
    <x v="0"/>
    <s v="50000"/>
    <x v="11"/>
    <s v="P/R - Paid Absences"/>
    <s v="P/R - Paid Absences"/>
    <s v="306"/>
    <s v="Energy Settlements"/>
    <x v="0"/>
    <n v="11597.1"/>
    <s v="002"/>
  </r>
  <r>
    <s v="JUL-25"/>
    <x v="0"/>
    <s v="50000"/>
    <x v="11"/>
    <s v="P/R - Paid Absences"/>
    <s v="P/R - Paid Absences"/>
    <s v="306"/>
    <s v="Energy Settlements"/>
    <x v="0"/>
    <n v="13778.63"/>
    <s v="002"/>
  </r>
  <r>
    <s v="NOV-25"/>
    <x v="0"/>
    <s v="50000"/>
    <x v="11"/>
    <s v="P/R - Paid Absences"/>
    <s v="P/R - Paid Absences"/>
    <s v="306"/>
    <s v="Energy Settlements"/>
    <x v="0"/>
    <n v="11099.81"/>
    <s v="002"/>
  </r>
  <r>
    <s v="OCT-25"/>
    <x v="0"/>
    <s v="50000"/>
    <x v="11"/>
    <s v="P/R - Paid Absences"/>
    <s v="P/R - Paid Absences"/>
    <s v="306"/>
    <s v="Energy Settlements"/>
    <x v="0"/>
    <n v="14961.05"/>
    <s v="002"/>
  </r>
  <r>
    <s v="SEP-25"/>
    <x v="0"/>
    <s v="50000"/>
    <x v="11"/>
    <s v="P/R - Paid Absences"/>
    <s v="P/R - Paid Absences"/>
    <s v="306"/>
    <s v="Energy Settlements"/>
    <x v="0"/>
    <n v="12139.95"/>
    <s v="002"/>
  </r>
  <r>
    <s v="SEP-25"/>
    <x v="0"/>
    <s v="50000"/>
    <x v="11"/>
    <s v="P/R - Paid Absences"/>
    <s v="P/R - Paid Absences"/>
    <s v="305"/>
    <s v="Controller Adm"/>
    <x v="0"/>
    <n v="157.99"/>
    <s v="002"/>
  </r>
  <r>
    <s v="AUG-25"/>
    <x v="0"/>
    <s v="50000"/>
    <x v="11"/>
    <s v="P/R - Paid Absences"/>
    <s v="P/R - Paid Absences"/>
    <s v="300"/>
    <s v="CFO Adm"/>
    <x v="0"/>
    <n v="1702.28"/>
    <s v="002"/>
  </r>
  <r>
    <s v="DEC-25"/>
    <x v="0"/>
    <s v="50000"/>
    <x v="11"/>
    <s v="P/R - Paid Absences"/>
    <s v="P/R - Paid Absences"/>
    <s v="300"/>
    <s v="CFO Adm"/>
    <x v="0"/>
    <n v="702.79"/>
    <s v="002"/>
  </r>
  <r>
    <s v="JUL-25"/>
    <x v="0"/>
    <s v="50000"/>
    <x v="11"/>
    <s v="P/R - Paid Absences"/>
    <s v="P/R - Paid Absences"/>
    <s v="300"/>
    <s v="CFO Adm"/>
    <x v="0"/>
    <n v="1814.61"/>
    <s v="002"/>
  </r>
  <r>
    <s v="NOV-25"/>
    <x v="0"/>
    <s v="50000"/>
    <x v="11"/>
    <s v="P/R - Paid Absences"/>
    <s v="P/R - Paid Absences"/>
    <s v="300"/>
    <s v="CFO Adm"/>
    <x v="0"/>
    <n v="700.66"/>
    <s v="002"/>
  </r>
  <r>
    <s v="OCT-25"/>
    <x v="0"/>
    <s v="50000"/>
    <x v="11"/>
    <s v="P/R - Paid Absences"/>
    <s v="P/R - Paid Absences"/>
    <s v="300"/>
    <s v="CFO Adm"/>
    <x v="0"/>
    <n v="1061.17"/>
    <s v="002"/>
  </r>
  <r>
    <s v="SEP-25"/>
    <x v="0"/>
    <s v="50000"/>
    <x v="11"/>
    <s v="P/R - Paid Absences"/>
    <s v="P/R - Paid Absences"/>
    <s v="300"/>
    <s v="CFO Adm"/>
    <x v="0"/>
    <n v="362.84"/>
    <s v="002"/>
  </r>
  <r>
    <s v="NOV-25"/>
    <x v="0"/>
    <s v="50000"/>
    <x v="11"/>
    <s v="P/R - Paid Absences"/>
    <s v="P/R - Paid Absences"/>
    <s v="269"/>
    <s v="CIP"/>
    <x v="0"/>
    <n v="-59.51"/>
    <s v="002"/>
  </r>
  <r>
    <s v="OCT-25"/>
    <x v="0"/>
    <s v="50000"/>
    <x v="11"/>
    <s v="P/R - Paid Absences"/>
    <s v="P/R - Paid Absences"/>
    <s v="269"/>
    <s v="CIP"/>
    <x v="0"/>
    <n v="257.93"/>
    <s v="002"/>
  </r>
  <r>
    <s v="NOV-25"/>
    <x v="0"/>
    <s v="50000"/>
    <x v="11"/>
    <s v="P/R - Paid Absences"/>
    <s v="P/R - Paid Absences"/>
    <s v="268"/>
    <s v="Automation"/>
    <x v="0"/>
    <n v="-262.37"/>
    <s v="002"/>
  </r>
  <r>
    <s v="OCT-25"/>
    <x v="0"/>
    <s v="50000"/>
    <x v="11"/>
    <s v="P/R - Paid Absences"/>
    <s v="P/R - Paid Absences"/>
    <s v="268"/>
    <s v="Automation"/>
    <x v="0"/>
    <n v="826.33"/>
    <s v="002"/>
  </r>
  <r>
    <s v="AUG-25"/>
    <x v="0"/>
    <s v="50000"/>
    <x v="11"/>
    <s v="P/R - Paid Absences"/>
    <s v="P/R - Paid Absences"/>
    <s v="266"/>
    <s v="Special Plans TEP"/>
    <x v="0"/>
    <n v="-18.89"/>
    <s v="002"/>
  </r>
  <r>
    <s v="DEC-25"/>
    <x v="0"/>
    <s v="50000"/>
    <x v="11"/>
    <s v="P/R - Paid Absences"/>
    <s v="P/R - Paid Absences"/>
    <s v="266"/>
    <s v="Special Plans TEP"/>
    <x v="0"/>
    <n v="31.55"/>
    <s v="002"/>
  </r>
  <r>
    <s v="JUL-25"/>
    <x v="0"/>
    <s v="50000"/>
    <x v="11"/>
    <s v="P/R - Paid Absences"/>
    <s v="P/R - Paid Absences"/>
    <s v="266"/>
    <s v="Special Plans TEP"/>
    <x v="0"/>
    <n v="36.19"/>
    <s v="002"/>
  </r>
  <r>
    <s v="NOV-25"/>
    <x v="0"/>
    <s v="50000"/>
    <x v="11"/>
    <s v="P/R - Paid Absences"/>
    <s v="P/R - Paid Absences"/>
    <s v="266"/>
    <s v="Special Plans TEP"/>
    <x v="0"/>
    <n v="7.72"/>
    <s v="002"/>
  </r>
  <r>
    <s v="OCT-25"/>
    <x v="0"/>
    <s v="50000"/>
    <x v="11"/>
    <s v="P/R - Paid Absences"/>
    <s v="P/R - Paid Absences"/>
    <s v="266"/>
    <s v="Special Plans TEP"/>
    <x v="0"/>
    <n v="24.37"/>
    <s v="002"/>
  </r>
  <r>
    <s v="AUG-25"/>
    <x v="0"/>
    <s v="50000"/>
    <x v="11"/>
    <s v="P/R - Paid Absences"/>
    <s v="P/R - Paid Absences"/>
    <s v="264"/>
    <s v="Mail Services"/>
    <x v="0"/>
    <n v="6697.48"/>
    <s v="002"/>
  </r>
  <r>
    <s v="DEC-25"/>
    <x v="0"/>
    <s v="50000"/>
    <x v="11"/>
    <s v="P/R - Paid Absences"/>
    <s v="P/R - Paid Absences"/>
    <s v="264"/>
    <s v="Mail Services"/>
    <x v="0"/>
    <n v="6020.72"/>
    <s v="002"/>
  </r>
  <r>
    <s v="JUL-25"/>
    <x v="0"/>
    <s v="50000"/>
    <x v="11"/>
    <s v="P/R - Paid Absences"/>
    <s v="P/R - Paid Absences"/>
    <s v="264"/>
    <s v="Mail Services"/>
    <x v="0"/>
    <n v="5105.6400000000003"/>
    <s v="002"/>
  </r>
  <r>
    <s v="NOV-25"/>
    <x v="0"/>
    <s v="50000"/>
    <x v="11"/>
    <s v="P/R - Paid Absences"/>
    <s v="P/R - Paid Absences"/>
    <s v="264"/>
    <s v="Mail Services"/>
    <x v="0"/>
    <n v="5489.3"/>
    <s v="002"/>
  </r>
  <r>
    <s v="OCT-25"/>
    <x v="0"/>
    <s v="50000"/>
    <x v="11"/>
    <s v="P/R - Paid Absences"/>
    <s v="P/R - Paid Absences"/>
    <s v="264"/>
    <s v="Mail Services"/>
    <x v="0"/>
    <n v="5830.88"/>
    <s v="002"/>
  </r>
  <r>
    <s v="SEP-25"/>
    <x v="0"/>
    <s v="50000"/>
    <x v="11"/>
    <s v="P/R - Paid Absences"/>
    <s v="P/R - Paid Absences"/>
    <s v="264"/>
    <s v="Mail Services"/>
    <x v="0"/>
    <n v="6488.32"/>
    <s v="002"/>
  </r>
  <r>
    <s v="DEC-25"/>
    <x v="0"/>
    <s v="50000"/>
    <x v="11"/>
    <s v="P/R - Paid Absences"/>
    <s v="P/R - Paid Absences"/>
    <s v="261"/>
    <s v="Communication"/>
    <x v="0"/>
    <n v="14.61"/>
    <s v="002"/>
  </r>
  <r>
    <s v="NOV-25"/>
    <x v="0"/>
    <s v="50000"/>
    <x v="11"/>
    <s v="P/R - Paid Absences"/>
    <s v="P/R - Paid Absences"/>
    <s v="261"/>
    <s v="Communication"/>
    <x v="0"/>
    <n v="-136.21"/>
    <s v="002"/>
  </r>
  <r>
    <s v="OCT-25"/>
    <x v="0"/>
    <s v="50000"/>
    <x v="11"/>
    <s v="P/R - Paid Absences"/>
    <s v="P/R - Paid Absences"/>
    <s v="261"/>
    <s v="Communication"/>
    <x v="0"/>
    <n v="671.59"/>
    <s v="002"/>
  </r>
  <r>
    <s v="AUG-25"/>
    <x v="0"/>
    <s v="50000"/>
    <x v="11"/>
    <s v="P/R - Paid Absences"/>
    <s v="P/R - Paid Absences"/>
    <s v="250"/>
    <s v="Strategy, Culture &amp; Innovation"/>
    <x v="0"/>
    <n v="8610"/>
    <s v="002"/>
  </r>
  <r>
    <s v="DEC-25"/>
    <x v="0"/>
    <s v="50000"/>
    <x v="11"/>
    <s v="P/R - Paid Absences"/>
    <s v="P/R - Paid Absences"/>
    <s v="250"/>
    <s v="Strategy, Culture &amp; Innovation"/>
    <x v="0"/>
    <n v="12332.89"/>
    <s v="002"/>
  </r>
  <r>
    <s v="JUL-25"/>
    <x v="0"/>
    <s v="50000"/>
    <x v="11"/>
    <s v="P/R - Paid Absences"/>
    <s v="P/R - Paid Absences"/>
    <s v="250"/>
    <s v="Strategy, Culture &amp; Innovation"/>
    <x v="0"/>
    <n v="8882.5400000000009"/>
    <s v="002"/>
  </r>
  <r>
    <s v="NOV-25"/>
    <x v="0"/>
    <s v="50000"/>
    <x v="11"/>
    <s v="P/R - Paid Absences"/>
    <s v="P/R - Paid Absences"/>
    <s v="250"/>
    <s v="Strategy, Culture &amp; Innovation"/>
    <x v="0"/>
    <n v="10194.81"/>
    <s v="002"/>
  </r>
  <r>
    <s v="OCT-25"/>
    <x v="0"/>
    <s v="50000"/>
    <x v="11"/>
    <s v="P/R - Paid Absences"/>
    <s v="P/R - Paid Absences"/>
    <s v="250"/>
    <s v="Strategy, Culture &amp; Innovation"/>
    <x v="0"/>
    <n v="13527.25"/>
    <s v="002"/>
  </r>
  <r>
    <s v="SEP-25"/>
    <x v="0"/>
    <s v="50000"/>
    <x v="11"/>
    <s v="P/R - Paid Absences"/>
    <s v="P/R - Paid Absences"/>
    <s v="250"/>
    <s v="Strategy, Culture &amp; Innovation"/>
    <x v="0"/>
    <n v="12826.43"/>
    <s v="002"/>
  </r>
  <r>
    <s v="AUG-25"/>
    <x v="0"/>
    <s v="50000"/>
    <x v="11"/>
    <s v="P/R - Paid Absences"/>
    <s v="P/R - Paid Absences"/>
    <s v="244"/>
    <s v="Customer Analytics"/>
    <x v="0"/>
    <n v="7030.61"/>
    <s v="002"/>
  </r>
  <r>
    <s v="DEC-25"/>
    <x v="0"/>
    <s v="50000"/>
    <x v="11"/>
    <s v="P/R - Paid Absences"/>
    <s v="P/R - Paid Absences"/>
    <s v="244"/>
    <s v="Customer Analytics"/>
    <x v="0"/>
    <n v="8473.42"/>
    <s v="002"/>
  </r>
  <r>
    <s v="JUL-25"/>
    <x v="0"/>
    <s v="50000"/>
    <x v="11"/>
    <s v="P/R - Paid Absences"/>
    <s v="P/R - Paid Absences"/>
    <s v="244"/>
    <s v="Customer Analytics"/>
    <x v="0"/>
    <n v="7236.33"/>
    <s v="002"/>
  </r>
  <r>
    <s v="NOV-25"/>
    <x v="0"/>
    <s v="50000"/>
    <x v="11"/>
    <s v="P/R - Paid Absences"/>
    <s v="P/R - Paid Absences"/>
    <s v="244"/>
    <s v="Customer Analytics"/>
    <x v="0"/>
    <n v="6251.47"/>
    <s v="002"/>
  </r>
  <r>
    <s v="OCT-25"/>
    <x v="0"/>
    <s v="50000"/>
    <x v="11"/>
    <s v="P/R - Paid Absences"/>
    <s v="P/R - Paid Absences"/>
    <s v="244"/>
    <s v="Customer Analytics"/>
    <x v="0"/>
    <n v="8060.75"/>
    <s v="002"/>
  </r>
  <r>
    <s v="SEP-25"/>
    <x v="0"/>
    <s v="50000"/>
    <x v="11"/>
    <s v="P/R - Paid Absences"/>
    <s v="P/R - Paid Absences"/>
    <s v="244"/>
    <s v="Customer Analytics"/>
    <x v="0"/>
    <n v="8034.33"/>
    <s v="002"/>
  </r>
  <r>
    <s v="AUG-25"/>
    <x v="0"/>
    <s v="50000"/>
    <x v="11"/>
    <s v="P/R - Paid Absences"/>
    <s v="P/R - Paid Absences"/>
    <s v="243"/>
    <s v="Enterprise Project Admin"/>
    <x v="0"/>
    <n v="4240.95"/>
    <s v="002"/>
  </r>
  <r>
    <s v="AUG-25"/>
    <x v="0"/>
    <s v="50000"/>
    <x v="11"/>
    <s v="P/R - Paid Absences"/>
    <s v="P/R - Paid Absences"/>
    <s v="243"/>
    <s v="IS Business Relationship Mgmt"/>
    <x v="0"/>
    <n v="907.28"/>
    <s v="002"/>
  </r>
  <r>
    <s v="AUG-25"/>
    <x v="0"/>
    <s v="50000"/>
    <x v="11"/>
    <m/>
    <s v="P/R - Paid Absences"/>
    <s v="243"/>
    <s v="Enterprise Project Admin"/>
    <x v="0"/>
    <n v="-190.82"/>
    <s v="002"/>
  </r>
  <r>
    <s v="DEC-25"/>
    <x v="0"/>
    <s v="50000"/>
    <x v="11"/>
    <s v="P/R - Paid Absences"/>
    <s v="P/R - Paid Absences"/>
    <s v="243"/>
    <s v="Enterprise Project Admin"/>
    <x v="0"/>
    <n v="4003.05"/>
    <s v="002"/>
  </r>
  <r>
    <s v="DEC-25"/>
    <x v="0"/>
    <s v="50000"/>
    <x v="11"/>
    <s v="P/R - Paid Absences"/>
    <s v="P/R - Paid Absences"/>
    <s v="243"/>
    <s v="IS Business Relationship Mgmt"/>
    <x v="0"/>
    <n v="578.23"/>
    <s v="002"/>
  </r>
  <r>
    <s v="DEC-25"/>
    <x v="0"/>
    <s v="50000"/>
    <x v="11"/>
    <m/>
    <s v="P/R - Paid Absences"/>
    <s v="243"/>
    <s v="Enterprise Project Admin"/>
    <x v="0"/>
    <n v="-299.39999999999998"/>
    <s v="002"/>
  </r>
  <r>
    <s v="JUL-25"/>
    <x v="0"/>
    <s v="50000"/>
    <x v="11"/>
    <s v="P/R - Paid Absences"/>
    <s v="P/R - Paid Absences"/>
    <s v="243"/>
    <s v="Enterprise Project Admin"/>
    <x v="0"/>
    <n v="2707.6"/>
    <s v="002"/>
  </r>
  <r>
    <s v="JUL-25"/>
    <x v="0"/>
    <s v="50000"/>
    <x v="11"/>
    <s v="P/R - Paid Absences"/>
    <s v="P/R - Paid Absences"/>
    <s v="243"/>
    <s v="IS Business Relationship Mgmt"/>
    <x v="0"/>
    <n v="210.35"/>
    <s v="002"/>
  </r>
  <r>
    <s v="JUL-25"/>
    <x v="0"/>
    <s v="50000"/>
    <x v="11"/>
    <m/>
    <s v="P/R - Paid Absences"/>
    <s v="243"/>
    <s v="Enterprise Project Admin"/>
    <x v="0"/>
    <n v="-95.89"/>
    <s v="002"/>
  </r>
  <r>
    <s v="NOV-25"/>
    <x v="0"/>
    <s v="50000"/>
    <x v="11"/>
    <s v="P/R - Paid Absences"/>
    <s v="P/R - Paid Absences"/>
    <s v="243"/>
    <s v="Enterprise Project Admin"/>
    <x v="0"/>
    <n v="1966.8"/>
    <s v="002"/>
  </r>
  <r>
    <s v="NOV-25"/>
    <x v="0"/>
    <s v="50000"/>
    <x v="11"/>
    <s v="P/R - Paid Absences"/>
    <s v="P/R - Paid Absences"/>
    <s v="243"/>
    <s v="IS Business Relationship Mgmt"/>
    <x v="0"/>
    <n v="-38.94"/>
    <s v="002"/>
  </r>
  <r>
    <s v="OCT-25"/>
    <x v="0"/>
    <s v="50000"/>
    <x v="11"/>
    <s v="P/R - Paid Absences"/>
    <s v="P/R - Paid Absences"/>
    <s v="243"/>
    <s v="Enterprise Project Admin"/>
    <x v="0"/>
    <n v="5910.34"/>
    <s v="002"/>
  </r>
  <r>
    <s v="OCT-25"/>
    <x v="0"/>
    <s v="50000"/>
    <x v="11"/>
    <s v="P/R - Paid Absences"/>
    <s v="P/R - Paid Absences"/>
    <s v="243"/>
    <s v="IS Business Relationship Mgmt"/>
    <x v="0"/>
    <n v="934.54"/>
    <s v="002"/>
  </r>
  <r>
    <s v="OCT-25"/>
    <x v="0"/>
    <s v="50000"/>
    <x v="11"/>
    <m/>
    <s v="P/R - Paid Absences"/>
    <s v="243"/>
    <s v="Enterprise Project Admin"/>
    <x v="0"/>
    <n v="-362.49"/>
    <s v="002"/>
  </r>
  <r>
    <s v="SEP-25"/>
    <x v="0"/>
    <s v="50000"/>
    <x v="11"/>
    <s v="P/R - Paid Absences"/>
    <s v="P/R - Paid Absences"/>
    <s v="243"/>
    <s v="Enterprise Project Admin"/>
    <x v="0"/>
    <n v="3822.9"/>
    <s v="002"/>
  </r>
  <r>
    <s v="SEP-25"/>
    <x v="0"/>
    <s v="50000"/>
    <x v="11"/>
    <s v="P/R - Paid Absences"/>
    <s v="P/R - Paid Absences"/>
    <s v="243"/>
    <s v="IS Business Relationship Mgmt"/>
    <x v="0"/>
    <n v="661.96"/>
    <s v="002"/>
  </r>
  <r>
    <s v="SEP-25"/>
    <x v="0"/>
    <s v="50000"/>
    <x v="11"/>
    <m/>
    <s v="P/R - Paid Absences"/>
    <s v="243"/>
    <s v="Enterprise Project Admin"/>
    <x v="0"/>
    <n v="111.17"/>
    <s v="002"/>
  </r>
  <r>
    <s v="AUG-25"/>
    <x v="0"/>
    <s v="50000"/>
    <x v="11"/>
    <s v="P/R - Paid Absences"/>
    <s v="P/R - Paid Absences"/>
    <s v="234"/>
    <s v="SinglePhase DistrMtr"/>
    <x v="0"/>
    <n v="-12.18"/>
    <s v="002"/>
  </r>
  <r>
    <s v="DEC-25"/>
    <x v="0"/>
    <s v="50000"/>
    <x v="11"/>
    <s v="P/R - Paid Absences"/>
    <s v="P/R - Paid Absences"/>
    <s v="234"/>
    <s v="SinglePhase DistrMtr"/>
    <x v="0"/>
    <n v="-4.26"/>
    <s v="002"/>
  </r>
  <r>
    <s v="JUL-25"/>
    <x v="0"/>
    <s v="50000"/>
    <x v="11"/>
    <s v="P/R - Paid Absences"/>
    <s v="P/R - Paid Absences"/>
    <s v="234"/>
    <s v="SinglePhase DistrMtr"/>
    <x v="0"/>
    <n v="-212.94"/>
    <s v="002"/>
  </r>
  <r>
    <s v="NOV-25"/>
    <x v="0"/>
    <s v="50000"/>
    <x v="11"/>
    <s v="P/R - Paid Absences"/>
    <s v="P/R - Paid Absences"/>
    <s v="234"/>
    <s v="SinglePhase DistrMtr"/>
    <x v="0"/>
    <n v="-819.87"/>
    <s v="002"/>
  </r>
  <r>
    <s v="OCT-25"/>
    <x v="0"/>
    <s v="50000"/>
    <x v="11"/>
    <s v="P/R - Paid Absences"/>
    <s v="P/R - Paid Absences"/>
    <s v="234"/>
    <s v="SinglePhase DistrMtr"/>
    <x v="0"/>
    <n v="2573.79"/>
    <s v="002"/>
  </r>
  <r>
    <s v="SEP-25"/>
    <x v="0"/>
    <s v="50000"/>
    <x v="11"/>
    <s v="P/R - Paid Absences"/>
    <s v="P/R - Paid Absences"/>
    <s v="234"/>
    <s v="SinglePhase DistrMtr"/>
    <x v="0"/>
    <n v="13.53"/>
    <s v="002"/>
  </r>
  <r>
    <s v="AUG-25"/>
    <x v="0"/>
    <s v="50000"/>
    <x v="11"/>
    <s v="P/R - Paid Absences"/>
    <s v="P/R - Paid Absences"/>
    <s v="231"/>
    <s v="Customer Service"/>
    <x v="0"/>
    <n v="21.45"/>
    <s v="002"/>
  </r>
  <r>
    <s v="DEC-25"/>
    <x v="0"/>
    <s v="50000"/>
    <x v="11"/>
    <s v="P/R - Paid Absences"/>
    <s v="P/R - Paid Absences"/>
    <s v="231"/>
    <s v="Customer Service"/>
    <x v="0"/>
    <n v="11.23"/>
    <s v="002"/>
  </r>
  <r>
    <s v="JUL-25"/>
    <x v="0"/>
    <s v="50000"/>
    <x v="11"/>
    <s v="P/R - Paid Absences"/>
    <s v="P/R - Paid Absences"/>
    <s v="231"/>
    <s v="Customer Service"/>
    <x v="0"/>
    <n v="7.45"/>
    <s v="002"/>
  </r>
  <r>
    <s v="NOV-25"/>
    <x v="0"/>
    <s v="50000"/>
    <x v="11"/>
    <s v="P/R - Paid Absences"/>
    <s v="P/R - Paid Absences"/>
    <s v="231"/>
    <s v="Customer Service"/>
    <x v="0"/>
    <n v="22.89"/>
    <s v="002"/>
  </r>
  <r>
    <s v="OCT-25"/>
    <x v="0"/>
    <s v="50000"/>
    <x v="11"/>
    <s v="P/R - Paid Absences"/>
    <s v="P/R - Paid Absences"/>
    <s v="231"/>
    <s v="Customer Service"/>
    <x v="0"/>
    <n v="15.12"/>
    <s v="002"/>
  </r>
  <r>
    <s v="SEP-25"/>
    <x v="0"/>
    <s v="50000"/>
    <x v="11"/>
    <s v="P/R - Paid Absences"/>
    <s v="P/R - Paid Absences"/>
    <s v="231"/>
    <s v="Customer Service"/>
    <x v="0"/>
    <n v="12.67"/>
    <s v="002"/>
  </r>
  <r>
    <s v="AUG-25"/>
    <x v="0"/>
    <s v="50000"/>
    <x v="11"/>
    <s v="P/R - Paid Absences"/>
    <s v="P/R - Paid Absences"/>
    <s v="229"/>
    <s v="Cust Experience / Marketing"/>
    <x v="0"/>
    <n v="18368.22"/>
    <s v="002"/>
  </r>
  <r>
    <s v="DEC-25"/>
    <x v="0"/>
    <s v="50000"/>
    <x v="11"/>
    <s v="P/R - Paid Absences"/>
    <s v="P/R - Paid Absences"/>
    <s v="229"/>
    <s v="Cust Experience / Marketing"/>
    <x v="0"/>
    <n v="16504.66"/>
    <s v="002"/>
  </r>
  <r>
    <s v="JUL-25"/>
    <x v="0"/>
    <s v="50000"/>
    <x v="11"/>
    <s v="P/R - Paid Absences"/>
    <s v="P/R - Paid Absences"/>
    <s v="229"/>
    <s v="Cust Experience / Marketing"/>
    <x v="0"/>
    <n v="17313.5"/>
    <s v="002"/>
  </r>
  <r>
    <s v="NOV-25"/>
    <x v="0"/>
    <s v="50000"/>
    <x v="11"/>
    <s v="P/R - Paid Absences"/>
    <s v="P/R - Paid Absences"/>
    <s v="229"/>
    <s v="Cust Experience / Marketing"/>
    <x v="0"/>
    <n v="18966.96"/>
    <s v="002"/>
  </r>
  <r>
    <s v="OCT-25"/>
    <x v="0"/>
    <s v="50000"/>
    <x v="11"/>
    <s v="P/R - Paid Absences"/>
    <s v="P/R - Paid Absences"/>
    <s v="229"/>
    <s v="Cust Experience / Marketing"/>
    <x v="0"/>
    <n v="18923.900000000001"/>
    <s v="002"/>
  </r>
  <r>
    <s v="SEP-25"/>
    <x v="0"/>
    <s v="50000"/>
    <x v="11"/>
    <s v="P/R - Paid Absences"/>
    <s v="P/R - Paid Absences"/>
    <s v="229"/>
    <s v="Cust Experience / Marketing"/>
    <x v="0"/>
    <n v="19752.11"/>
    <s v="002"/>
  </r>
  <r>
    <s v="AUG-25"/>
    <x v="0"/>
    <s v="50000"/>
    <x v="11"/>
    <s v="P/R - Paid Absences"/>
    <s v="P/R - Paid Absences"/>
    <s v="227"/>
    <s v="Corporate Communications"/>
    <x v="0"/>
    <n v="18364.39"/>
    <s v="002"/>
  </r>
  <r>
    <s v="DEC-25"/>
    <x v="0"/>
    <s v="50000"/>
    <x v="11"/>
    <s v="P/R - Paid Absences"/>
    <s v="P/R - Paid Absences"/>
    <s v="227"/>
    <s v="Corporate Communications"/>
    <x v="0"/>
    <n v="22614.63"/>
    <s v="002"/>
  </r>
  <r>
    <s v="JUL-25"/>
    <x v="0"/>
    <s v="50000"/>
    <x v="11"/>
    <s v="P/R - Paid Absences"/>
    <s v="P/R - Paid Absences"/>
    <s v="227"/>
    <s v="Corporate Communications"/>
    <x v="0"/>
    <n v="19876.580000000002"/>
    <s v="002"/>
  </r>
  <r>
    <s v="NOV-25"/>
    <x v="0"/>
    <s v="50000"/>
    <x v="11"/>
    <s v="P/R - Paid Absences"/>
    <s v="P/R - Paid Absences"/>
    <s v="227"/>
    <s v="Corporate Communications"/>
    <x v="0"/>
    <n v="16454.060000000001"/>
    <s v="002"/>
  </r>
  <r>
    <s v="OCT-25"/>
    <x v="0"/>
    <s v="50000"/>
    <x v="11"/>
    <s v="P/R - Paid Absences"/>
    <s v="P/R - Paid Absences"/>
    <s v="227"/>
    <s v="Corporate Communications"/>
    <x v="0"/>
    <n v="25446.38"/>
    <s v="002"/>
  </r>
  <r>
    <s v="SEP-25"/>
    <x v="0"/>
    <s v="50000"/>
    <x v="11"/>
    <s v="P/R - Paid Absences"/>
    <s v="P/R - Paid Absences"/>
    <s v="227"/>
    <s v="Corporate Communications"/>
    <x v="0"/>
    <n v="17442.46"/>
    <s v="002"/>
  </r>
  <r>
    <s v="AUG-25"/>
    <x v="0"/>
    <s v="50000"/>
    <x v="11"/>
    <s v="P/R - Paid Absences"/>
    <s v="P/R - Paid Absences"/>
    <s v="226"/>
    <s v="Community Investment"/>
    <x v="0"/>
    <n v="120.21"/>
    <s v="002"/>
  </r>
  <r>
    <s v="DEC-25"/>
    <x v="0"/>
    <s v="50000"/>
    <x v="11"/>
    <s v="P/R - Paid Absences"/>
    <s v="P/R - Paid Absences"/>
    <s v="226"/>
    <s v="Community Investment"/>
    <x v="0"/>
    <n v="1570.9"/>
    <s v="002"/>
  </r>
  <r>
    <s v="JUL-25"/>
    <x v="0"/>
    <s v="50000"/>
    <x v="11"/>
    <s v="P/R - Paid Absences"/>
    <s v="P/R - Paid Absences"/>
    <s v="226"/>
    <s v="Community Investment"/>
    <x v="0"/>
    <n v="2037.31"/>
    <s v="002"/>
  </r>
  <r>
    <s v="NOV-25"/>
    <x v="0"/>
    <s v="50000"/>
    <x v="11"/>
    <s v="P/R - Paid Absences"/>
    <s v="P/R - Paid Absences"/>
    <s v="226"/>
    <s v="Community Investment"/>
    <x v="0"/>
    <n v="1674.3"/>
    <s v="002"/>
  </r>
  <r>
    <s v="OCT-25"/>
    <x v="0"/>
    <s v="50000"/>
    <x v="11"/>
    <s v="P/R - Paid Absences"/>
    <s v="P/R - Paid Absences"/>
    <s v="226"/>
    <s v="Community Investment"/>
    <x v="0"/>
    <n v="2986.09"/>
    <s v="002"/>
  </r>
  <r>
    <s v="SEP-25"/>
    <x v="0"/>
    <s v="50000"/>
    <x v="11"/>
    <s v="P/R - Paid Absences"/>
    <s v="P/R - Paid Absences"/>
    <s v="226"/>
    <s v="Community Investment"/>
    <x v="0"/>
    <n v="2068.54"/>
    <s v="002"/>
  </r>
  <r>
    <s v="AUG-25"/>
    <x v="0"/>
    <s v="50000"/>
    <x v="11"/>
    <s v="P/R - Paid Absences"/>
    <s v="P/R - Paid Absences"/>
    <s v="224"/>
    <s v="Governmental Affairs"/>
    <x v="0"/>
    <n v="8752.98"/>
    <s v="002"/>
  </r>
  <r>
    <s v="DEC-25"/>
    <x v="0"/>
    <s v="50000"/>
    <x v="11"/>
    <s v="P/R - Paid Absences"/>
    <s v="P/R - Paid Absences"/>
    <s v="224"/>
    <s v="Governmental Affairs"/>
    <x v="0"/>
    <n v="8739.9"/>
    <s v="002"/>
  </r>
  <r>
    <s v="JUL-25"/>
    <x v="0"/>
    <s v="50000"/>
    <x v="11"/>
    <s v="P/R - Paid Absences"/>
    <s v="P/R - Paid Absences"/>
    <s v="224"/>
    <s v="Governmental Affairs"/>
    <x v="0"/>
    <n v="8233.48"/>
    <s v="002"/>
  </r>
  <r>
    <s v="NOV-25"/>
    <x v="0"/>
    <s v="50000"/>
    <x v="11"/>
    <s v="P/R - Paid Absences"/>
    <s v="P/R - Paid Absences"/>
    <s v="224"/>
    <s v="Governmental Affairs"/>
    <x v="0"/>
    <n v="7575.52"/>
    <s v="002"/>
  </r>
  <r>
    <s v="OCT-25"/>
    <x v="0"/>
    <s v="50000"/>
    <x v="11"/>
    <s v="P/R - Paid Absences"/>
    <s v="P/R - Paid Absences"/>
    <s v="224"/>
    <s v="Governmental Affairs"/>
    <x v="0"/>
    <n v="8772.42"/>
    <s v="002"/>
  </r>
  <r>
    <s v="SEP-25"/>
    <x v="0"/>
    <s v="50000"/>
    <x v="11"/>
    <s v="P/R - Paid Absences"/>
    <s v="P/R - Paid Absences"/>
    <s v="224"/>
    <s v="Governmental Affairs"/>
    <x v="0"/>
    <n v="7642.34"/>
    <s v="002"/>
  </r>
  <r>
    <s v="AUG-25"/>
    <x v="0"/>
    <s v="50000"/>
    <x v="11"/>
    <s v="P/R - Paid Absences"/>
    <s v="P/R - Paid Absences"/>
    <s v="211"/>
    <s v="Occupational Health"/>
    <x v="0"/>
    <n v="2654.04"/>
    <s v="002"/>
  </r>
  <r>
    <s v="DEC-25"/>
    <x v="0"/>
    <s v="50000"/>
    <x v="11"/>
    <s v="P/R - Paid Absences"/>
    <s v="P/R - Paid Absences"/>
    <s v="211"/>
    <s v="Occupational Health"/>
    <x v="0"/>
    <n v="4482.59"/>
    <s v="002"/>
  </r>
  <r>
    <s v="JUL-25"/>
    <x v="0"/>
    <s v="50000"/>
    <x v="11"/>
    <s v="P/R - Paid Absences"/>
    <s v="P/R - Paid Absences"/>
    <s v="211"/>
    <s v="Occupational Health"/>
    <x v="0"/>
    <n v="2151.4299999999998"/>
    <s v="002"/>
  </r>
  <r>
    <s v="NOV-25"/>
    <x v="0"/>
    <s v="50000"/>
    <x v="11"/>
    <s v="P/R - Paid Absences"/>
    <s v="P/R - Paid Absences"/>
    <s v="211"/>
    <s v="Occupational Health"/>
    <x v="0"/>
    <n v="3369.95"/>
    <s v="002"/>
  </r>
  <r>
    <s v="OCT-25"/>
    <x v="0"/>
    <s v="50000"/>
    <x v="11"/>
    <s v="P/R - Paid Absences"/>
    <s v="P/R - Paid Absences"/>
    <s v="211"/>
    <s v="Occupational Health"/>
    <x v="0"/>
    <n v="5718.81"/>
    <s v="002"/>
  </r>
  <r>
    <s v="SEP-25"/>
    <x v="0"/>
    <s v="50000"/>
    <x v="11"/>
    <s v="P/R - Paid Absences"/>
    <s v="P/R - Paid Absences"/>
    <s v="211"/>
    <s v="Occupational Health"/>
    <x v="0"/>
    <n v="4308.09"/>
    <s v="002"/>
  </r>
  <r>
    <s v="AUG-25"/>
    <x v="0"/>
    <s v="50000"/>
    <x v="11"/>
    <s v="P/R - Paid Absences"/>
    <s v="P/R - Paid Absences"/>
    <s v="210"/>
    <s v="Employee &amp; Labor Relations"/>
    <x v="0"/>
    <n v="12304.84"/>
    <s v="002"/>
  </r>
  <r>
    <s v="AUG-25"/>
    <x v="0"/>
    <s v="50000"/>
    <x v="11"/>
    <m/>
    <s v="P/R - Paid Absences"/>
    <s v="210"/>
    <s v="Employee &amp; Labor Relations"/>
    <x v="0"/>
    <n v="0"/>
    <s v="002"/>
  </r>
  <r>
    <s v="DEC-25"/>
    <x v="0"/>
    <s v="50000"/>
    <x v="11"/>
    <s v="P/R - Paid Absences"/>
    <s v="P/R - Paid Absences"/>
    <s v="210"/>
    <s v="Employee &amp; Labor Relations"/>
    <x v="0"/>
    <n v="11750.04"/>
    <s v="002"/>
  </r>
  <r>
    <s v="DEC-25"/>
    <x v="0"/>
    <s v="50000"/>
    <x v="11"/>
    <m/>
    <s v="P/R - Paid Absences"/>
    <s v="210"/>
    <s v="Employee &amp; Labor Relations"/>
    <x v="0"/>
    <n v="0"/>
    <s v="002"/>
  </r>
  <r>
    <s v="JUL-25"/>
    <x v="0"/>
    <s v="50000"/>
    <x v="11"/>
    <s v="P/R - Paid Absences"/>
    <s v="P/R - Paid Absences"/>
    <s v="210"/>
    <s v="Employee &amp; Labor Relations"/>
    <x v="0"/>
    <n v="12055.14"/>
    <s v="002"/>
  </r>
  <r>
    <s v="JUL-25"/>
    <x v="0"/>
    <s v="50000"/>
    <x v="11"/>
    <m/>
    <s v="P/R - Paid Absences"/>
    <s v="210"/>
    <s v="Employee &amp; Labor Relations"/>
    <x v="0"/>
    <n v="0"/>
    <s v="002"/>
  </r>
  <r>
    <s v="NOV-25"/>
    <x v="0"/>
    <s v="50000"/>
    <x v="11"/>
    <s v="P/R - Paid Absences"/>
    <s v="P/R - Paid Absences"/>
    <s v="210"/>
    <s v="Employee &amp; Labor Relations"/>
    <x v="0"/>
    <n v="12506.46"/>
    <s v="002"/>
  </r>
  <r>
    <s v="NOV-25"/>
    <x v="0"/>
    <s v="50000"/>
    <x v="11"/>
    <m/>
    <s v="P/R - Paid Absences"/>
    <s v="210"/>
    <s v="Employee &amp; Labor Relations"/>
    <x v="0"/>
    <n v="0"/>
    <s v="002"/>
  </r>
  <r>
    <s v="OCT-25"/>
    <x v="0"/>
    <s v="50000"/>
    <x v="11"/>
    <s v="P/R - Paid Absences"/>
    <s v="P/R - Paid Absences"/>
    <s v="210"/>
    <s v="Employee &amp; Labor Relations"/>
    <x v="0"/>
    <n v="15679.49"/>
    <s v="002"/>
  </r>
  <r>
    <s v="OCT-25"/>
    <x v="0"/>
    <s v="50000"/>
    <x v="11"/>
    <m/>
    <s v="P/R - Paid Absences"/>
    <s v="210"/>
    <s v="Employee &amp; Labor Relations"/>
    <x v="0"/>
    <n v="0"/>
    <s v="002"/>
  </r>
  <r>
    <s v="SEP-25"/>
    <x v="0"/>
    <s v="50000"/>
    <x v="11"/>
    <s v="P/R - Paid Absences"/>
    <s v="P/R - Paid Absences"/>
    <s v="210"/>
    <s v="Employee &amp; Labor Relations"/>
    <x v="0"/>
    <n v="10691.89"/>
    <s v="002"/>
  </r>
  <r>
    <s v="SEP-25"/>
    <x v="0"/>
    <s v="50000"/>
    <x v="11"/>
    <m/>
    <s v="P/R - Paid Absences"/>
    <s v="210"/>
    <s v="Employee &amp; Labor Relations"/>
    <x v="0"/>
    <n v="0"/>
    <s v="002"/>
  </r>
  <r>
    <s v="AUG-25"/>
    <x v="0"/>
    <s v="50000"/>
    <x v="11"/>
    <s v="P/R - Paid Absences"/>
    <s v="P/R - Paid Absences"/>
    <s v="209"/>
    <s v="Compensation &amp; Benefits"/>
    <x v="0"/>
    <n v="3746.99"/>
    <s v="002"/>
  </r>
  <r>
    <s v="DEC-25"/>
    <x v="0"/>
    <s v="50000"/>
    <x v="11"/>
    <s v="P/R - Paid Absences"/>
    <s v="P/R - Paid Absences"/>
    <s v="209"/>
    <s v="Compensation &amp; Benefits"/>
    <x v="0"/>
    <n v="605.55999999999995"/>
    <s v="002"/>
  </r>
  <r>
    <s v="JUL-25"/>
    <x v="0"/>
    <s v="50000"/>
    <x v="11"/>
    <s v="P/R - Paid Absences"/>
    <s v="P/R - Paid Absences"/>
    <s v="209"/>
    <s v="Compensation &amp; Benefits"/>
    <x v="0"/>
    <n v="3181.94"/>
    <s v="002"/>
  </r>
  <r>
    <s v="NOV-25"/>
    <x v="0"/>
    <s v="50000"/>
    <x v="11"/>
    <s v="P/R - Paid Absences"/>
    <s v="P/R - Paid Absences"/>
    <s v="209"/>
    <s v="Compensation &amp; Benefits"/>
    <x v="0"/>
    <n v="2152.63"/>
    <s v="002"/>
  </r>
  <r>
    <s v="OCT-25"/>
    <x v="0"/>
    <s v="50000"/>
    <x v="11"/>
    <s v="P/R - Paid Absences"/>
    <s v="P/R - Paid Absences"/>
    <s v="209"/>
    <s v="Compensation &amp; Benefits"/>
    <x v="0"/>
    <n v="5555.57"/>
    <s v="002"/>
  </r>
  <r>
    <s v="SEP-25"/>
    <x v="0"/>
    <s v="50000"/>
    <x v="11"/>
    <s v="P/R - Paid Absences"/>
    <s v="P/R - Paid Absences"/>
    <s v="209"/>
    <s v="Compensation &amp; Benefits"/>
    <x v="0"/>
    <n v="2705.49"/>
    <s v="002"/>
  </r>
  <r>
    <s v="AUG-25"/>
    <x v="0"/>
    <s v="50000"/>
    <x v="11"/>
    <s v="P/R - Paid Absences"/>
    <s v="P/R - Paid Absences"/>
    <s v="205"/>
    <s v="Talent Acquisition"/>
    <x v="0"/>
    <n v="6101.42"/>
    <s v="002"/>
  </r>
  <r>
    <s v="DEC-25"/>
    <x v="0"/>
    <s v="50000"/>
    <x v="11"/>
    <s v="P/R - Paid Absences"/>
    <s v="P/R - Paid Absences"/>
    <s v="205"/>
    <s v="Talent Acquisition"/>
    <x v="0"/>
    <n v="5598.45"/>
    <s v="002"/>
  </r>
  <r>
    <s v="JUL-25"/>
    <x v="0"/>
    <s v="50000"/>
    <x v="11"/>
    <s v="P/R - Paid Absences"/>
    <s v="P/R - Paid Absences"/>
    <s v="205"/>
    <s v="Talent Acquisition"/>
    <x v="0"/>
    <n v="10232.42"/>
    <s v="002"/>
  </r>
  <r>
    <s v="NOV-25"/>
    <x v="0"/>
    <s v="50000"/>
    <x v="11"/>
    <s v="P/R - Paid Absences"/>
    <s v="P/R - Paid Absences"/>
    <s v="205"/>
    <s v="Talent Acquisition"/>
    <x v="0"/>
    <n v="5906.61"/>
    <s v="002"/>
  </r>
  <r>
    <s v="OCT-25"/>
    <x v="0"/>
    <s v="50000"/>
    <x v="11"/>
    <s v="P/R - Paid Absences"/>
    <s v="P/R - Paid Absences"/>
    <s v="205"/>
    <s v="Talent Acquisition"/>
    <x v="0"/>
    <n v="11231.77"/>
    <s v="002"/>
  </r>
  <r>
    <s v="SEP-25"/>
    <x v="0"/>
    <s v="50000"/>
    <x v="11"/>
    <s v="P/R - Paid Absences"/>
    <s v="P/R - Paid Absences"/>
    <s v="205"/>
    <s v="Talent Acquisition"/>
    <x v="0"/>
    <n v="5100.66"/>
    <s v="002"/>
  </r>
  <r>
    <s v="AUG-25"/>
    <x v="0"/>
    <s v="50000"/>
    <x v="11"/>
    <s v="P/R - Paid Absences"/>
    <s v="P/R - Paid Absences"/>
    <s v="203"/>
    <s v="Talent Development"/>
    <x v="0"/>
    <n v="15720.21"/>
    <s v="002"/>
  </r>
  <r>
    <s v="DEC-25"/>
    <x v="0"/>
    <s v="50000"/>
    <x v="11"/>
    <s v="P/R - Paid Absences"/>
    <s v="P/R - Paid Absences"/>
    <s v="203"/>
    <s v="Talent Development"/>
    <x v="0"/>
    <n v="11287.77"/>
    <s v="002"/>
  </r>
  <r>
    <s v="JUL-25"/>
    <x v="0"/>
    <s v="50000"/>
    <x v="11"/>
    <s v="P/R - Paid Absences"/>
    <s v="P/R - Paid Absences"/>
    <s v="203"/>
    <s v="Talent Development"/>
    <x v="0"/>
    <n v="11460.31"/>
    <s v="002"/>
  </r>
  <r>
    <s v="NOV-25"/>
    <x v="0"/>
    <s v="50000"/>
    <x v="11"/>
    <s v="P/R - Paid Absences"/>
    <s v="P/R - Paid Absences"/>
    <s v="203"/>
    <s v="Talent Development"/>
    <x v="0"/>
    <n v="9866.49"/>
    <s v="002"/>
  </r>
  <r>
    <s v="OCT-25"/>
    <x v="0"/>
    <s v="50000"/>
    <x v="11"/>
    <s v="P/R - Paid Absences"/>
    <s v="P/R - Paid Absences"/>
    <s v="203"/>
    <s v="Talent Development"/>
    <x v="0"/>
    <n v="12383.71"/>
    <s v="002"/>
  </r>
  <r>
    <s v="SEP-25"/>
    <x v="0"/>
    <s v="50000"/>
    <x v="11"/>
    <s v="P/R - Paid Absences"/>
    <s v="P/R - Paid Absences"/>
    <s v="203"/>
    <s v="Talent Development"/>
    <x v="0"/>
    <n v="9365.56"/>
    <s v="002"/>
  </r>
  <r>
    <s v="AUG-25"/>
    <x v="0"/>
    <s v="50000"/>
    <x v="11"/>
    <s v="P/R - Paid Absences"/>
    <s v="P/R - Paid Absences"/>
    <s v="201"/>
    <s v="HR Operations"/>
    <x v="0"/>
    <n v="11137.17"/>
    <s v="002"/>
  </r>
  <r>
    <s v="DEC-25"/>
    <x v="0"/>
    <s v="50000"/>
    <x v="11"/>
    <s v="P/R - Paid Absences"/>
    <s v="P/R - Paid Absences"/>
    <s v="201"/>
    <s v="HR Operations"/>
    <x v="0"/>
    <n v="8100.6"/>
    <s v="002"/>
  </r>
  <r>
    <s v="JUL-25"/>
    <x v="0"/>
    <s v="50000"/>
    <x v="11"/>
    <s v="P/R - Paid Absences"/>
    <s v="P/R - Paid Absences"/>
    <s v="201"/>
    <s v="HR Operations"/>
    <x v="0"/>
    <n v="12452.65"/>
    <s v="002"/>
  </r>
  <r>
    <s v="NOV-25"/>
    <x v="0"/>
    <s v="50000"/>
    <x v="11"/>
    <s v="P/R - Paid Absences"/>
    <s v="P/R - Paid Absences"/>
    <s v="201"/>
    <s v="HR Operations"/>
    <x v="0"/>
    <n v="8624.19"/>
    <s v="002"/>
  </r>
  <r>
    <s v="OCT-25"/>
    <x v="0"/>
    <s v="50000"/>
    <x v="11"/>
    <s v="P/R - Paid Absences"/>
    <s v="P/R - Paid Absences"/>
    <s v="201"/>
    <s v="HR Operations"/>
    <x v="0"/>
    <n v="12055.01"/>
    <s v="002"/>
  </r>
  <r>
    <s v="SEP-25"/>
    <x v="0"/>
    <s v="50000"/>
    <x v="11"/>
    <s v="P/R - Paid Absences"/>
    <s v="P/R - Paid Absences"/>
    <s v="201"/>
    <s v="HR Operations"/>
    <x v="0"/>
    <n v="5705.65"/>
    <s v="002"/>
  </r>
  <r>
    <s v="AUG-25"/>
    <x v="0"/>
    <s v="50000"/>
    <x v="11"/>
    <s v="P/R - Paid Absences"/>
    <s v="P/R - Paid Absences"/>
    <s v="195"/>
    <s v="Safety"/>
    <x v="0"/>
    <n v="12621.99"/>
    <s v="002"/>
  </r>
  <r>
    <s v="DEC-25"/>
    <x v="0"/>
    <s v="50000"/>
    <x v="11"/>
    <s v="P/R - Paid Absences"/>
    <s v="P/R - Paid Absences"/>
    <s v="195"/>
    <s v="Safety"/>
    <x v="0"/>
    <n v="11760.46"/>
    <s v="002"/>
  </r>
  <r>
    <s v="JUL-25"/>
    <x v="0"/>
    <s v="50000"/>
    <x v="11"/>
    <s v="P/R - Paid Absences"/>
    <s v="P/R - Paid Absences"/>
    <s v="195"/>
    <s v="Safety"/>
    <x v="0"/>
    <n v="7693.36"/>
    <s v="002"/>
  </r>
  <r>
    <s v="NOV-25"/>
    <x v="0"/>
    <s v="50000"/>
    <x v="11"/>
    <s v="P/R - Paid Absences"/>
    <s v="P/R - Paid Absences"/>
    <s v="195"/>
    <s v="Safety"/>
    <x v="0"/>
    <n v="8115.15"/>
    <s v="002"/>
  </r>
  <r>
    <s v="OCT-25"/>
    <x v="0"/>
    <s v="50000"/>
    <x v="11"/>
    <s v="P/R - Paid Absences"/>
    <s v="P/R - Paid Absences"/>
    <s v="195"/>
    <s v="Safety"/>
    <x v="0"/>
    <n v="11545.08"/>
    <s v="002"/>
  </r>
  <r>
    <s v="SEP-25"/>
    <x v="0"/>
    <s v="50000"/>
    <x v="11"/>
    <s v="P/R - Paid Absences"/>
    <s v="P/R - Paid Absences"/>
    <s v="195"/>
    <s v="Safety"/>
    <x v="0"/>
    <n v="7941.71"/>
    <s v="002"/>
  </r>
  <r>
    <s v="AUG-25"/>
    <x v="0"/>
    <s v="50000"/>
    <x v="11"/>
    <s v="P/R - Paid Absences"/>
    <s v="P/R - Paid Absences"/>
    <s v="193"/>
    <s v="Energy Delivery Environmental"/>
    <x v="0"/>
    <n v="2774.36"/>
    <s v="002"/>
  </r>
  <r>
    <s v="DEC-25"/>
    <x v="0"/>
    <s v="50000"/>
    <x v="11"/>
    <s v="P/R - Paid Absences"/>
    <s v="P/R - Paid Absences"/>
    <s v="193"/>
    <s v="Energy Delivery Environmental"/>
    <x v="0"/>
    <n v="2506.64"/>
    <s v="002"/>
  </r>
  <r>
    <s v="JUL-25"/>
    <x v="0"/>
    <s v="50000"/>
    <x v="11"/>
    <s v="P/R - Paid Absences"/>
    <s v="P/R - Paid Absences"/>
    <s v="193"/>
    <s v="Energy Delivery Environmental"/>
    <x v="0"/>
    <n v="2450.6999999999998"/>
    <s v="002"/>
  </r>
  <r>
    <s v="NOV-25"/>
    <x v="0"/>
    <s v="50000"/>
    <x v="11"/>
    <s v="P/R - Paid Absences"/>
    <s v="P/R - Paid Absences"/>
    <s v="193"/>
    <s v="Energy Delivery Environmental"/>
    <x v="0"/>
    <n v="1579.73"/>
    <s v="002"/>
  </r>
  <r>
    <s v="OCT-25"/>
    <x v="0"/>
    <s v="50000"/>
    <x v="11"/>
    <s v="P/R - Paid Absences"/>
    <s v="P/R - Paid Absences"/>
    <s v="193"/>
    <s v="Energy Delivery Environmental"/>
    <x v="0"/>
    <n v="3482.54"/>
    <s v="002"/>
  </r>
  <r>
    <s v="SEP-25"/>
    <x v="0"/>
    <s v="50000"/>
    <x v="11"/>
    <s v="P/R - Paid Absences"/>
    <s v="P/R - Paid Absences"/>
    <s v="193"/>
    <s v="Energy Delivery Environmental"/>
    <x v="0"/>
    <n v="596.12"/>
    <s v="002"/>
  </r>
  <r>
    <s v="AUG-25"/>
    <x v="0"/>
    <s v="50000"/>
    <x v="11"/>
    <s v="P/R - Paid Absences"/>
    <s v="P/R - Paid Absences"/>
    <s v="192"/>
    <s v="UES Support"/>
    <x v="0"/>
    <n v="3919.46"/>
    <s v="002"/>
  </r>
  <r>
    <s v="AUG-25"/>
    <x v="0"/>
    <s v="50000"/>
    <x v="11"/>
    <m/>
    <s v="P/R - Paid Absences"/>
    <s v="192"/>
    <s v="UES Support"/>
    <x v="0"/>
    <n v="0"/>
    <s v="002"/>
  </r>
  <r>
    <s v="DEC-25"/>
    <x v="0"/>
    <s v="50000"/>
    <x v="11"/>
    <s v="P/R - Paid Absences"/>
    <s v="P/R - Paid Absences"/>
    <s v="192"/>
    <s v="UES Support"/>
    <x v="0"/>
    <n v="1908.4"/>
    <s v="002"/>
  </r>
  <r>
    <s v="DEC-25"/>
    <x v="0"/>
    <s v="50000"/>
    <x v="11"/>
    <m/>
    <s v="P/R - Paid Absences"/>
    <s v="192"/>
    <s v="UES Support"/>
    <x v="0"/>
    <n v="0"/>
    <s v="002"/>
  </r>
  <r>
    <s v="JUL-25"/>
    <x v="0"/>
    <s v="50000"/>
    <x v="11"/>
    <s v="P/R - Paid Absences"/>
    <s v="P/R - Paid Absences"/>
    <s v="192"/>
    <s v="UES Support"/>
    <x v="0"/>
    <n v="3202.6"/>
    <s v="002"/>
  </r>
  <r>
    <s v="JUL-25"/>
    <x v="0"/>
    <s v="50000"/>
    <x v="11"/>
    <m/>
    <s v="P/R - Paid Absences"/>
    <s v="192"/>
    <s v="UES Support"/>
    <x v="0"/>
    <n v="0"/>
    <s v="002"/>
  </r>
  <r>
    <s v="NOV-25"/>
    <x v="0"/>
    <s v="50000"/>
    <x v="11"/>
    <s v="P/R - Paid Absences"/>
    <s v="P/R - Paid Absences"/>
    <s v="192"/>
    <s v="UES Support"/>
    <x v="0"/>
    <n v="2379.67"/>
    <s v="002"/>
  </r>
  <r>
    <s v="NOV-25"/>
    <x v="0"/>
    <s v="50000"/>
    <x v="11"/>
    <m/>
    <s v="P/R - Paid Absences"/>
    <s v="192"/>
    <s v="UES Support"/>
    <x v="0"/>
    <n v="0"/>
    <s v="002"/>
  </r>
  <r>
    <s v="OCT-25"/>
    <x v="0"/>
    <s v="50000"/>
    <x v="11"/>
    <s v="P/R - Paid Absences"/>
    <s v="P/R - Paid Absences"/>
    <s v="192"/>
    <s v="UES Support"/>
    <x v="0"/>
    <n v="4862"/>
    <s v="002"/>
  </r>
  <r>
    <s v="OCT-25"/>
    <x v="0"/>
    <s v="50000"/>
    <x v="11"/>
    <m/>
    <s v="P/R - Paid Absences"/>
    <s v="192"/>
    <s v="UES Support"/>
    <x v="0"/>
    <n v="0"/>
    <s v="002"/>
  </r>
  <r>
    <s v="SEP-25"/>
    <x v="0"/>
    <s v="50000"/>
    <x v="11"/>
    <s v="P/R - Paid Absences"/>
    <s v="P/R - Paid Absences"/>
    <s v="192"/>
    <s v="UES Support"/>
    <x v="0"/>
    <n v="2090.37"/>
    <s v="002"/>
  </r>
  <r>
    <s v="SEP-25"/>
    <x v="0"/>
    <s v="50000"/>
    <x v="11"/>
    <m/>
    <s v="P/R - Paid Absences"/>
    <s v="192"/>
    <s v="UES Support"/>
    <x v="0"/>
    <n v="0"/>
    <s v="002"/>
  </r>
  <r>
    <s v="AUG-25"/>
    <x v="0"/>
    <s v="50000"/>
    <x v="11"/>
    <s v="P/R - Paid Absences"/>
    <s v="P/R - Paid Absences"/>
    <s v="162"/>
    <s v="Corporate Security"/>
    <x v="0"/>
    <n v="10274.09"/>
    <s v="002"/>
  </r>
  <r>
    <s v="DEC-25"/>
    <x v="0"/>
    <s v="50000"/>
    <x v="11"/>
    <s v="P/R - Paid Absences"/>
    <s v="P/R - Paid Absences"/>
    <s v="162"/>
    <s v="Corporate Security"/>
    <x v="0"/>
    <n v="11131.03"/>
    <s v="002"/>
  </r>
  <r>
    <s v="JUL-25"/>
    <x v="0"/>
    <s v="50000"/>
    <x v="11"/>
    <s v="P/R - Paid Absences"/>
    <s v="P/R - Paid Absences"/>
    <s v="162"/>
    <s v="Corporate Security"/>
    <x v="0"/>
    <n v="10811.54"/>
    <s v="002"/>
  </r>
  <r>
    <s v="NOV-25"/>
    <x v="0"/>
    <s v="50000"/>
    <x v="11"/>
    <s v="P/R - Paid Absences"/>
    <s v="P/R - Paid Absences"/>
    <s v="162"/>
    <s v="Corporate Security"/>
    <x v="0"/>
    <n v="7887.3"/>
    <s v="002"/>
  </r>
  <r>
    <s v="OCT-25"/>
    <x v="0"/>
    <s v="50000"/>
    <x v="11"/>
    <s v="P/R - Paid Absences"/>
    <s v="P/R - Paid Absences"/>
    <s v="162"/>
    <s v="Corporate Security"/>
    <x v="0"/>
    <n v="13493.69"/>
    <s v="002"/>
  </r>
  <r>
    <s v="SEP-25"/>
    <x v="0"/>
    <s v="50000"/>
    <x v="11"/>
    <s v="P/R - Paid Absences"/>
    <s v="P/R - Paid Absences"/>
    <s v="162"/>
    <s v="Corporate Security"/>
    <x v="0"/>
    <n v="10215.59"/>
    <s v="002"/>
  </r>
  <r>
    <s v="AUG-25"/>
    <x v="0"/>
    <s v="50000"/>
    <x v="11"/>
    <s v="P/R - Paid Absences"/>
    <s v="P/R - Paid Absences"/>
    <s v="160"/>
    <s v="Legal"/>
    <x v="0"/>
    <n v="27979.84"/>
    <s v="002"/>
  </r>
  <r>
    <s v="DEC-25"/>
    <x v="0"/>
    <s v="50000"/>
    <x v="11"/>
    <s v="P/R - Paid Absences"/>
    <s v="P/R - Paid Absences"/>
    <s v="160"/>
    <s v="Legal"/>
    <x v="0"/>
    <n v="31265.67"/>
    <s v="002"/>
  </r>
  <r>
    <s v="JUL-25"/>
    <x v="0"/>
    <s v="50000"/>
    <x v="11"/>
    <s v="P/R - Paid Absences"/>
    <s v="P/R - Paid Absences"/>
    <s v="160"/>
    <s v="Legal"/>
    <x v="0"/>
    <n v="25783.3"/>
    <s v="002"/>
  </r>
  <r>
    <s v="NOV-25"/>
    <x v="0"/>
    <s v="50000"/>
    <x v="11"/>
    <s v="P/R - Paid Absences"/>
    <s v="P/R - Paid Absences"/>
    <s v="160"/>
    <s v="Legal"/>
    <x v="0"/>
    <n v="28844.19"/>
    <s v="002"/>
  </r>
  <r>
    <s v="OCT-25"/>
    <x v="0"/>
    <s v="50000"/>
    <x v="11"/>
    <s v="P/R - Paid Absences"/>
    <s v="P/R - Paid Absences"/>
    <s v="160"/>
    <s v="Legal"/>
    <x v="0"/>
    <n v="34676.81"/>
    <s v="002"/>
  </r>
  <r>
    <s v="SEP-25"/>
    <x v="0"/>
    <s v="50000"/>
    <x v="11"/>
    <s v="P/R - Paid Absences"/>
    <s v="P/R - Paid Absences"/>
    <s v="160"/>
    <s v="Legal"/>
    <x v="0"/>
    <n v="29784.3"/>
    <s v="002"/>
  </r>
  <r>
    <s v="SEP-25"/>
    <x v="0"/>
    <s v="50000"/>
    <x v="11"/>
    <s v="P/R - Paid Absences"/>
    <s v="P/R - Paid Absences"/>
    <s v="150"/>
    <s v="Legal Admin"/>
    <x v="0"/>
    <n v="699.35"/>
    <s v="002"/>
  </r>
  <r>
    <s v="AUG-25"/>
    <x v="0"/>
    <s v="50000"/>
    <x v="11"/>
    <s v="P/R - Paid Absences"/>
    <s v="P/R - Paid Absences"/>
    <s v="140"/>
    <s v="Regulatory Counsel"/>
    <x v="0"/>
    <n v="4744.38"/>
    <s v="002"/>
  </r>
  <r>
    <s v="DEC-25"/>
    <x v="0"/>
    <s v="50000"/>
    <x v="11"/>
    <s v="P/R - Paid Absences"/>
    <s v="P/R - Paid Absences"/>
    <s v="140"/>
    <s v="Regulatory Counsel"/>
    <x v="0"/>
    <n v="9546.0499999999993"/>
    <s v="002"/>
  </r>
  <r>
    <s v="JUL-25"/>
    <x v="0"/>
    <s v="50000"/>
    <x v="11"/>
    <s v="P/R - Paid Absences"/>
    <s v="P/R - Paid Absences"/>
    <s v="140"/>
    <s v="Regulatory Counsel"/>
    <x v="0"/>
    <n v="10091.530000000001"/>
    <s v="002"/>
  </r>
  <r>
    <s v="NOV-25"/>
    <x v="0"/>
    <s v="50000"/>
    <x v="11"/>
    <s v="P/R - Paid Absences"/>
    <s v="P/R - Paid Absences"/>
    <s v="140"/>
    <s v="Regulatory Counsel"/>
    <x v="0"/>
    <n v="7806.88"/>
    <s v="002"/>
  </r>
  <r>
    <s v="OCT-25"/>
    <x v="0"/>
    <s v="50000"/>
    <x v="11"/>
    <s v="P/R - Paid Absences"/>
    <s v="P/R - Paid Absences"/>
    <s v="140"/>
    <s v="Regulatory Counsel"/>
    <x v="0"/>
    <n v="8672.08"/>
    <s v="002"/>
  </r>
  <r>
    <s v="SEP-25"/>
    <x v="0"/>
    <s v="50000"/>
    <x v="11"/>
    <s v="P/R - Paid Absences"/>
    <s v="P/R - Paid Absences"/>
    <s v="140"/>
    <s v="Regulatory Counsel"/>
    <x v="0"/>
    <n v="11746.34"/>
    <s v="002"/>
  </r>
  <r>
    <s v="DEC-25"/>
    <x v="0"/>
    <s v="50000"/>
    <x v="11"/>
    <m/>
    <s v="P/R - Paid Absences"/>
    <s v="006"/>
    <s v="Other TEP"/>
    <x v="0"/>
    <n v="139175.26"/>
    <s v="002"/>
  </r>
  <r>
    <s v="AUG-25"/>
    <x v="0"/>
    <s v="50000"/>
    <x v="12"/>
    <m/>
    <s v="Other Incentives"/>
    <s v="006"/>
    <s v="Other TEP"/>
    <x v="0"/>
    <n v="-143008.26"/>
    <s v="002"/>
  </r>
  <r>
    <s v="DEC-25"/>
    <x v="0"/>
    <s v="50000"/>
    <x v="12"/>
    <m/>
    <s v="Other Incentives"/>
    <s v="006"/>
    <s v="Other TEP"/>
    <x v="0"/>
    <n v="-33633.360000000001"/>
    <s v="002"/>
  </r>
  <r>
    <s v="JUL-25"/>
    <x v="0"/>
    <s v="50000"/>
    <x v="12"/>
    <m/>
    <s v="Other Incentives"/>
    <s v="006"/>
    <s v="Other TEP"/>
    <x v="0"/>
    <n v="-53929.21"/>
    <s v="002"/>
  </r>
  <r>
    <s v="NOV-25"/>
    <x v="0"/>
    <s v="50000"/>
    <x v="12"/>
    <m/>
    <s v="Other Incentives"/>
    <s v="006"/>
    <s v="Other TEP"/>
    <x v="0"/>
    <n v="-33494.239999999998"/>
    <s v="002"/>
  </r>
  <r>
    <s v="OCT-25"/>
    <x v="0"/>
    <s v="50000"/>
    <x v="12"/>
    <m/>
    <s v="Other Incentives"/>
    <s v="006"/>
    <s v="Other TEP"/>
    <x v="0"/>
    <n v="-36002.11"/>
    <s v="002"/>
  </r>
  <r>
    <s v="SEP-25"/>
    <x v="0"/>
    <s v="50000"/>
    <x v="12"/>
    <m/>
    <s v="Other Incentives"/>
    <s v="006"/>
    <s v="Other TEP"/>
    <x v="0"/>
    <n v="-125054.58"/>
    <s v="002"/>
  </r>
  <r>
    <s v="AUG-25"/>
    <x v="0"/>
    <s v="50000"/>
    <x v="13"/>
    <m/>
    <s v="Remote Plants"/>
    <s v="820"/>
    <s v="Gila River 2"/>
    <x v="0"/>
    <n v="-17"/>
    <s v="002"/>
  </r>
  <r>
    <s v="DEC-25"/>
    <x v="0"/>
    <s v="50000"/>
    <x v="13"/>
    <m/>
    <s v="Remote Plants"/>
    <s v="820"/>
    <s v="Gila River 2"/>
    <x v="0"/>
    <n v="3"/>
    <s v="002"/>
  </r>
  <r>
    <s v="JUL-25"/>
    <x v="0"/>
    <s v="50000"/>
    <x v="13"/>
    <m/>
    <s v="Remote Plants"/>
    <s v="820"/>
    <s v="Gila River 2"/>
    <x v="0"/>
    <n v="-8"/>
    <s v="002"/>
  </r>
  <r>
    <s v="NOV-25"/>
    <x v="0"/>
    <s v="50000"/>
    <x v="13"/>
    <m/>
    <s v="Remote Plants"/>
    <s v="820"/>
    <s v="Gila River 2"/>
    <x v="0"/>
    <n v="-16"/>
    <s v="002"/>
  </r>
  <r>
    <s v="OCT-25"/>
    <x v="0"/>
    <s v="50000"/>
    <x v="13"/>
    <m/>
    <s v="Remote Plants"/>
    <s v="820"/>
    <s v="Gila River 2"/>
    <x v="0"/>
    <n v="10"/>
    <s v="002"/>
  </r>
  <r>
    <s v="SEP-25"/>
    <x v="0"/>
    <s v="50000"/>
    <x v="13"/>
    <m/>
    <s v="Remote Plants"/>
    <s v="820"/>
    <s v="Gila River 2"/>
    <x v="0"/>
    <n v="19"/>
    <s v="002"/>
  </r>
  <r>
    <s v="AUG-25"/>
    <x v="0"/>
    <s v="50000"/>
    <x v="13"/>
    <m/>
    <s v="Remote Plants"/>
    <s v="466"/>
    <s v="TEP Gila River Plant"/>
    <x v="0"/>
    <n v="-154.5"/>
    <s v="002"/>
  </r>
  <r>
    <s v="DEC-25"/>
    <x v="0"/>
    <s v="50000"/>
    <x v="13"/>
    <m/>
    <s v="Remote Plants"/>
    <s v="466"/>
    <s v="TEP Gila River Plant"/>
    <x v="0"/>
    <n v="21.75"/>
    <s v="002"/>
  </r>
  <r>
    <s v="JUL-25"/>
    <x v="0"/>
    <s v="50000"/>
    <x v="13"/>
    <m/>
    <s v="Remote Plants"/>
    <s v="466"/>
    <s v="TEP Gila River Plant"/>
    <x v="0"/>
    <n v="-76.5"/>
    <s v="002"/>
  </r>
  <r>
    <s v="NOV-25"/>
    <x v="0"/>
    <s v="50000"/>
    <x v="13"/>
    <m/>
    <s v="Remote Plants"/>
    <s v="466"/>
    <s v="TEP Gila River Plant"/>
    <x v="0"/>
    <n v="9.75"/>
    <s v="002"/>
  </r>
  <r>
    <s v="OCT-25"/>
    <x v="0"/>
    <s v="50000"/>
    <x v="13"/>
    <m/>
    <s v="Remote Plants"/>
    <s v="466"/>
    <s v="TEP Gila River Plant"/>
    <x v="0"/>
    <n v="-66"/>
    <s v="002"/>
  </r>
  <r>
    <s v="SEP-25"/>
    <x v="0"/>
    <s v="50000"/>
    <x v="13"/>
    <m/>
    <s v="Remote Plants"/>
    <s v="466"/>
    <s v="TEP Gila River Plant"/>
    <x v="0"/>
    <n v="174"/>
    <s v="002"/>
  </r>
  <r>
    <s v="AUG-25"/>
    <x v="0"/>
    <s v="50000"/>
    <x v="13"/>
    <m/>
    <s v="Remote Plants"/>
    <s v="461"/>
    <s v="San Juan"/>
    <x v="0"/>
    <n v="8.6199999999999992"/>
    <s v="002"/>
  </r>
  <r>
    <s v="DEC-25"/>
    <x v="0"/>
    <s v="50000"/>
    <x v="13"/>
    <m/>
    <s v="Remote Plants"/>
    <s v="461"/>
    <s v="San Juan"/>
    <x v="0"/>
    <n v="6.23"/>
    <s v="002"/>
  </r>
  <r>
    <s v="JUL-25"/>
    <x v="0"/>
    <s v="50000"/>
    <x v="13"/>
    <m/>
    <s v="Remote Plants"/>
    <s v="461"/>
    <s v="San Juan"/>
    <x v="0"/>
    <n v="12.55"/>
    <s v="002"/>
  </r>
  <r>
    <s v="NOV-25"/>
    <x v="0"/>
    <s v="50000"/>
    <x v="13"/>
    <m/>
    <s v="Remote Plants"/>
    <s v="461"/>
    <s v="San Juan"/>
    <x v="0"/>
    <n v="2.4300000000000002"/>
    <s v="002"/>
  </r>
  <r>
    <s v="OCT-25"/>
    <x v="0"/>
    <s v="50000"/>
    <x v="13"/>
    <m/>
    <s v="Remote Plants"/>
    <s v="461"/>
    <s v="San Juan"/>
    <x v="0"/>
    <n v="12.84"/>
    <s v="002"/>
  </r>
  <r>
    <s v="SEP-25"/>
    <x v="0"/>
    <s v="50000"/>
    <x v="13"/>
    <m/>
    <s v="Remote Plants"/>
    <s v="461"/>
    <s v="San Juan"/>
    <x v="0"/>
    <n v="3.84"/>
    <s v="002"/>
  </r>
  <r>
    <s v="OCT-25"/>
    <x v="0"/>
    <s v="50000"/>
    <x v="14"/>
    <m/>
    <s v="Other Revenue - Expense Offset"/>
    <s v="927"/>
    <s v="Maint, Trans and Trouble"/>
    <x v="0"/>
    <n v="-391.32"/>
    <s v="002"/>
  </r>
  <r>
    <s v="AUG-25"/>
    <x v="0"/>
    <s v="50000"/>
    <x v="14"/>
    <m/>
    <s v="Other Revenue - Expense Offset"/>
    <s v="694"/>
    <s v="SPG Unit 4 Maintenance"/>
    <x v="0"/>
    <n v="458.5"/>
    <s v="002"/>
  </r>
  <r>
    <s v="DEC-25"/>
    <x v="0"/>
    <s v="50000"/>
    <x v="14"/>
    <m/>
    <s v="Other Revenue - Expense Offset"/>
    <s v="694"/>
    <s v="SPG Unit 4 Maintenance"/>
    <x v="0"/>
    <n v="-271.85000000000002"/>
    <s v="002"/>
  </r>
  <r>
    <s v="JUL-25"/>
    <x v="0"/>
    <s v="50000"/>
    <x v="14"/>
    <m/>
    <s v="Other Revenue - Expense Offset"/>
    <s v="694"/>
    <s v="SPG Unit 4 Maintenance"/>
    <x v="0"/>
    <n v="-866.02"/>
    <s v="002"/>
  </r>
  <r>
    <s v="NOV-25"/>
    <x v="0"/>
    <s v="50000"/>
    <x v="14"/>
    <m/>
    <s v="Other Revenue - Expense Offset"/>
    <s v="694"/>
    <s v="SPG Unit 4 Maintenance"/>
    <x v="0"/>
    <n v="-636.32000000000005"/>
    <s v="002"/>
  </r>
  <r>
    <s v="OCT-25"/>
    <x v="0"/>
    <s v="50000"/>
    <x v="14"/>
    <m/>
    <s v="Other Revenue - Expense Offset"/>
    <s v="694"/>
    <s v="SPG Unit 4 Maintenance"/>
    <x v="0"/>
    <n v="305.68"/>
    <s v="002"/>
  </r>
  <r>
    <s v="SEP-25"/>
    <x v="0"/>
    <s v="50000"/>
    <x v="14"/>
    <m/>
    <s v="Other Revenue - Expense Offset"/>
    <s v="694"/>
    <s v="SPG Unit 4 Maintenance"/>
    <x v="0"/>
    <n v="-585.88"/>
    <s v="002"/>
  </r>
  <r>
    <s v="DEC-25"/>
    <x v="0"/>
    <s v="50000"/>
    <x v="14"/>
    <m/>
    <s v="Other Revenue - Expense Offset"/>
    <s v="693"/>
    <s v="SPG Unit 3 Maintenance"/>
    <x v="0"/>
    <n v="-215.53"/>
    <s v="002"/>
  </r>
  <r>
    <s v="NOV-25"/>
    <x v="0"/>
    <s v="50000"/>
    <x v="14"/>
    <m/>
    <s v="Other Revenue - Expense Offset"/>
    <s v="690"/>
    <s v="SPG Mechanical Maint. &amp; Tech Services"/>
    <x v="0"/>
    <n v="-88.13"/>
    <s v="002"/>
  </r>
  <r>
    <s v="DEC-25"/>
    <x v="0"/>
    <s v="50000"/>
    <x v="14"/>
    <m/>
    <s v="Other Revenue - Expense Offset"/>
    <s v="687"/>
    <s v="SPG Fuel &amp; Ash Hdlg/Fleet Maint"/>
    <x v="0"/>
    <n v="-48.14"/>
    <s v="002"/>
  </r>
  <r>
    <s v="JUL-25"/>
    <x v="0"/>
    <s v="50000"/>
    <x v="14"/>
    <m/>
    <s v="Other Revenue - Expense Offset"/>
    <s v="687"/>
    <s v="SPG Fuel &amp; Ash Hdlg/Fleet Maint"/>
    <x v="0"/>
    <n v="93.1"/>
    <s v="002"/>
  </r>
  <r>
    <s v="NOV-25"/>
    <x v="0"/>
    <s v="50000"/>
    <x v="14"/>
    <m/>
    <s v="Other Revenue - Expense Offset"/>
    <s v="687"/>
    <s v="SPG Fuel &amp; Ash Hdlg/Fleet Maint"/>
    <x v="0"/>
    <n v="33.43"/>
    <s v="002"/>
  </r>
  <r>
    <s v="OCT-25"/>
    <x v="0"/>
    <s v="50000"/>
    <x v="14"/>
    <m/>
    <s v="Other Revenue - Expense Offset"/>
    <s v="687"/>
    <s v="SPG Fuel &amp; Ash Hdlg/Fleet Maint"/>
    <x v="0"/>
    <n v="-68.22"/>
    <s v="002"/>
  </r>
  <r>
    <s v="SEP-25"/>
    <x v="0"/>
    <s v="50000"/>
    <x v="14"/>
    <m/>
    <s v="Other Revenue - Expense Offset"/>
    <s v="687"/>
    <s v="SPG Fuel &amp; Ash Hdlg/Fleet Maint"/>
    <x v="0"/>
    <n v="-219.22"/>
    <s v="002"/>
  </r>
  <r>
    <s v="DEC-25"/>
    <x v="0"/>
    <s v="50000"/>
    <x v="14"/>
    <m/>
    <s v="Other Revenue - Expense Offset"/>
    <s v="677"/>
    <s v="SPG 1&amp;2 E&amp;I Outlying Areas"/>
    <x v="0"/>
    <n v="-358.85"/>
    <s v="002"/>
  </r>
  <r>
    <s v="NOV-25"/>
    <x v="0"/>
    <s v="50000"/>
    <x v="14"/>
    <m/>
    <s v="Other Revenue - Expense Offset"/>
    <s v="677"/>
    <s v="SPG 1&amp;2 E&amp;I Outlying Areas"/>
    <x v="0"/>
    <n v="-784.96"/>
    <s v="002"/>
  </r>
  <r>
    <s v="OCT-25"/>
    <x v="0"/>
    <s v="50000"/>
    <x v="14"/>
    <m/>
    <s v="Other Revenue - Expense Offset"/>
    <s v="677"/>
    <s v="SPG 1&amp;2 E&amp;I Outlying Areas"/>
    <x v="0"/>
    <n v="413.67"/>
    <s v="002"/>
  </r>
  <r>
    <s v="SEP-25"/>
    <x v="0"/>
    <s v="50000"/>
    <x v="14"/>
    <m/>
    <s v="Other Revenue - Expense Offset"/>
    <s v="677"/>
    <s v="SPG 1&amp;2 E&amp;I Outlying Areas"/>
    <x v="0"/>
    <n v="-758.39"/>
    <s v="002"/>
  </r>
  <r>
    <s v="DEC-25"/>
    <x v="0"/>
    <s v="50000"/>
    <x v="14"/>
    <m/>
    <s v="Other Revenue - Expense Offset"/>
    <s v="672"/>
    <s v="SPG Operational Efficiency"/>
    <x v="0"/>
    <n v="-2886.34"/>
    <s v="002"/>
  </r>
  <r>
    <s v="JUL-25"/>
    <x v="0"/>
    <s v="50000"/>
    <x v="14"/>
    <m/>
    <s v="Other Revenue - Expense Offset"/>
    <s v="672"/>
    <s v="SPG Operational Efficiency"/>
    <x v="0"/>
    <n v="815.3"/>
    <s v="002"/>
  </r>
  <r>
    <s v="NOV-25"/>
    <x v="0"/>
    <s v="50000"/>
    <x v="14"/>
    <m/>
    <s v="Other Revenue - Expense Offset"/>
    <s v="672"/>
    <s v="SPG Operational Efficiency"/>
    <x v="0"/>
    <n v="-3522.72"/>
    <s v="002"/>
  </r>
  <r>
    <s v="OCT-25"/>
    <x v="0"/>
    <s v="50000"/>
    <x v="14"/>
    <m/>
    <s v="Other Revenue - Expense Offset"/>
    <s v="672"/>
    <s v="SPG Operational Efficiency"/>
    <x v="0"/>
    <n v="-2909.05"/>
    <s v="002"/>
  </r>
  <r>
    <s v="SEP-25"/>
    <x v="0"/>
    <s v="50000"/>
    <x v="14"/>
    <m/>
    <s v="Other Revenue - Expense Offset"/>
    <s v="672"/>
    <s v="SPG Operational Efficiency"/>
    <x v="0"/>
    <n v="-4818.1899999999996"/>
    <s v="002"/>
  </r>
  <r>
    <s v="JUL-25"/>
    <x v="0"/>
    <s v="50000"/>
    <x v="14"/>
    <m/>
    <s v="Other Revenue - Expense Offset"/>
    <s v="670"/>
    <s v="SPG Engineering"/>
    <x v="0"/>
    <n v="-1076.01"/>
    <s v="002"/>
  </r>
  <r>
    <s v="AUG-25"/>
    <x v="0"/>
    <s v="50000"/>
    <x v="14"/>
    <m/>
    <s v="Other Revenue - Expense Offset"/>
    <s v="662"/>
    <s v="SPG Training"/>
    <x v="0"/>
    <n v="-12086.09"/>
    <s v="002"/>
  </r>
  <r>
    <s v="DEC-25"/>
    <x v="0"/>
    <s v="50000"/>
    <x v="14"/>
    <m/>
    <s v="Other Revenue - Expense Offset"/>
    <s v="662"/>
    <s v="SPG Training"/>
    <x v="0"/>
    <n v="-12504.95"/>
    <s v="002"/>
  </r>
  <r>
    <s v="JUL-25"/>
    <x v="0"/>
    <s v="50000"/>
    <x v="14"/>
    <m/>
    <s v="Other Revenue - Expense Offset"/>
    <s v="662"/>
    <s v="SPG Training"/>
    <x v="0"/>
    <n v="-14766.88"/>
    <s v="002"/>
  </r>
  <r>
    <s v="NOV-25"/>
    <x v="0"/>
    <s v="50000"/>
    <x v="14"/>
    <m/>
    <s v="Other Revenue - Expense Offset"/>
    <s v="662"/>
    <s v="SPG Training"/>
    <x v="0"/>
    <n v="-11803.45"/>
    <s v="002"/>
  </r>
  <r>
    <s v="OCT-25"/>
    <x v="0"/>
    <s v="50000"/>
    <x v="14"/>
    <m/>
    <s v="Other Revenue - Expense Offset"/>
    <s v="662"/>
    <s v="SPG Training"/>
    <x v="0"/>
    <n v="-12626"/>
    <s v="002"/>
  </r>
  <r>
    <s v="SEP-25"/>
    <x v="0"/>
    <s v="50000"/>
    <x v="14"/>
    <m/>
    <s v="Other Revenue - Expense Offset"/>
    <s v="662"/>
    <s v="SPG Training"/>
    <x v="0"/>
    <n v="-12369.85"/>
    <s v="002"/>
  </r>
  <r>
    <s v="AUG-25"/>
    <x v="0"/>
    <s v="50000"/>
    <x v="14"/>
    <m/>
    <s v="Other Revenue - Expense Offset"/>
    <s v="661"/>
    <s v="SPG Personnel Svcs"/>
    <x v="0"/>
    <n v="-6547.7"/>
    <s v="002"/>
  </r>
  <r>
    <s v="DEC-25"/>
    <x v="0"/>
    <s v="50000"/>
    <x v="14"/>
    <m/>
    <s v="Other Revenue - Expense Offset"/>
    <s v="661"/>
    <s v="SPG Personnel Svcs"/>
    <x v="0"/>
    <n v="-4189.16"/>
    <s v="002"/>
  </r>
  <r>
    <s v="JUL-25"/>
    <x v="0"/>
    <s v="50000"/>
    <x v="14"/>
    <m/>
    <s v="Other Revenue - Expense Offset"/>
    <s v="661"/>
    <s v="SPG Personnel Svcs"/>
    <x v="0"/>
    <n v="-5206.5"/>
    <s v="002"/>
  </r>
  <r>
    <s v="NOV-25"/>
    <x v="0"/>
    <s v="50000"/>
    <x v="14"/>
    <m/>
    <s v="Other Revenue - Expense Offset"/>
    <s v="661"/>
    <s v="SPG Personnel Svcs"/>
    <x v="0"/>
    <n v="-5253.37"/>
    <s v="002"/>
  </r>
  <r>
    <s v="OCT-25"/>
    <x v="0"/>
    <s v="50000"/>
    <x v="14"/>
    <m/>
    <s v="Other Revenue - Expense Offset"/>
    <s v="661"/>
    <s v="SPG Personnel Svcs"/>
    <x v="0"/>
    <n v="-6566.05"/>
    <s v="002"/>
  </r>
  <r>
    <s v="SEP-25"/>
    <x v="0"/>
    <s v="50000"/>
    <x v="14"/>
    <m/>
    <s v="Other Revenue - Expense Offset"/>
    <s v="661"/>
    <s v="SPG Personnel Svcs"/>
    <x v="0"/>
    <n v="-4469.1499999999996"/>
    <s v="002"/>
  </r>
  <r>
    <s v="AUG-25"/>
    <x v="0"/>
    <s v="50000"/>
    <x v="14"/>
    <m/>
    <s v="Other Revenue - Expense Offset"/>
    <s v="659"/>
    <s v="SPG Material Mgmt"/>
    <x v="0"/>
    <n v="-2079.04"/>
    <s v="002"/>
  </r>
  <r>
    <s v="DEC-25"/>
    <x v="0"/>
    <s v="50000"/>
    <x v="14"/>
    <m/>
    <s v="Other Revenue - Expense Offset"/>
    <s v="659"/>
    <s v="SPG Material Mgmt"/>
    <x v="0"/>
    <n v="-2329.89"/>
    <s v="002"/>
  </r>
  <r>
    <s v="JUL-25"/>
    <x v="0"/>
    <s v="50000"/>
    <x v="14"/>
    <m/>
    <s v="Other Revenue - Expense Offset"/>
    <s v="659"/>
    <s v="SPG Material Mgmt"/>
    <x v="0"/>
    <n v="-2523.7800000000002"/>
    <s v="002"/>
  </r>
  <r>
    <s v="NOV-25"/>
    <x v="0"/>
    <s v="50000"/>
    <x v="14"/>
    <m/>
    <s v="Other Revenue - Expense Offset"/>
    <s v="659"/>
    <s v="SPG Material Mgmt"/>
    <x v="0"/>
    <n v="-2056.9499999999998"/>
    <s v="002"/>
  </r>
  <r>
    <s v="OCT-25"/>
    <x v="0"/>
    <s v="50000"/>
    <x v="14"/>
    <m/>
    <s v="Other Revenue - Expense Offset"/>
    <s v="659"/>
    <s v="SPG Material Mgmt"/>
    <x v="0"/>
    <n v="-2157.89"/>
    <s v="002"/>
  </r>
  <r>
    <s v="SEP-25"/>
    <x v="0"/>
    <s v="50000"/>
    <x v="14"/>
    <m/>
    <s v="Other Revenue - Expense Offset"/>
    <s v="659"/>
    <s v="SPG Material Mgmt"/>
    <x v="0"/>
    <n v="-2217.4"/>
    <s v="002"/>
  </r>
  <r>
    <s v="AUG-25"/>
    <x v="0"/>
    <s v="50000"/>
    <x v="14"/>
    <m/>
    <s v="Other Revenue - Expense Offset"/>
    <s v="658"/>
    <s v="SPG Business Support"/>
    <x v="0"/>
    <n v="-16527.669999999998"/>
    <s v="002"/>
  </r>
  <r>
    <s v="DEC-25"/>
    <x v="0"/>
    <s v="50000"/>
    <x v="14"/>
    <m/>
    <s v="Other Revenue - Expense Offset"/>
    <s v="658"/>
    <s v="SPG Business Support"/>
    <x v="0"/>
    <n v="-14033.43"/>
    <s v="002"/>
  </r>
  <r>
    <s v="JUL-25"/>
    <x v="0"/>
    <s v="50000"/>
    <x v="14"/>
    <m/>
    <s v="Other Revenue - Expense Offset"/>
    <s v="658"/>
    <s v="SPG Business Support"/>
    <x v="0"/>
    <n v="-14529.1"/>
    <s v="002"/>
  </r>
  <r>
    <s v="NOV-25"/>
    <x v="0"/>
    <s v="50000"/>
    <x v="14"/>
    <m/>
    <s v="Other Revenue - Expense Offset"/>
    <s v="658"/>
    <s v="SPG Business Support"/>
    <x v="0"/>
    <n v="-12533.47"/>
    <s v="002"/>
  </r>
  <r>
    <s v="OCT-25"/>
    <x v="0"/>
    <s v="50000"/>
    <x v="14"/>
    <m/>
    <s v="Other Revenue - Expense Offset"/>
    <s v="658"/>
    <s v="SPG Business Support"/>
    <x v="0"/>
    <n v="-17199.580000000002"/>
    <s v="002"/>
  </r>
  <r>
    <s v="SEP-25"/>
    <x v="0"/>
    <s v="50000"/>
    <x v="14"/>
    <m/>
    <s v="Other Revenue - Expense Offset"/>
    <s v="658"/>
    <s v="SPG Business Support"/>
    <x v="0"/>
    <n v="-14963.29"/>
    <s v="002"/>
  </r>
  <r>
    <s v="AUG-25"/>
    <x v="0"/>
    <s v="50000"/>
    <x v="14"/>
    <m/>
    <s v="Other Revenue - Expense Offset"/>
    <s v="657"/>
    <s v="SPG 3 4 E&amp;I WF/WT"/>
    <x v="0"/>
    <n v="396.68"/>
    <s v="002"/>
  </r>
  <r>
    <s v="DEC-25"/>
    <x v="0"/>
    <s v="50000"/>
    <x v="14"/>
    <m/>
    <s v="Other Revenue - Expense Offset"/>
    <s v="657"/>
    <s v="SPG 3 4 E&amp;I WF/WT"/>
    <x v="0"/>
    <n v="-507.75"/>
    <s v="002"/>
  </r>
  <r>
    <s v="JUL-25"/>
    <x v="0"/>
    <s v="50000"/>
    <x v="14"/>
    <m/>
    <s v="Other Revenue - Expense Offset"/>
    <s v="657"/>
    <s v="SPG 3 4 E&amp;I WF/WT"/>
    <x v="0"/>
    <n v="-834.5"/>
    <s v="002"/>
  </r>
  <r>
    <s v="OCT-25"/>
    <x v="0"/>
    <s v="50000"/>
    <x v="14"/>
    <m/>
    <s v="Other Revenue - Expense Offset"/>
    <s v="657"/>
    <s v="SPG 3 4 E&amp;I WF/WT"/>
    <x v="0"/>
    <n v="352.57"/>
    <s v="002"/>
  </r>
  <r>
    <s v="SEP-25"/>
    <x v="0"/>
    <s v="50000"/>
    <x v="14"/>
    <m/>
    <s v="Other Revenue - Expense Offset"/>
    <s v="657"/>
    <s v="SPG 3 4 E&amp;I WF/WT"/>
    <x v="0"/>
    <n v="-646.37"/>
    <s v="002"/>
  </r>
  <r>
    <s v="AUG-25"/>
    <x v="0"/>
    <s v="50000"/>
    <x v="14"/>
    <m/>
    <s v="Other Revenue - Expense Offset"/>
    <s v="653"/>
    <s v="SPG Safety/Security"/>
    <x v="0"/>
    <n v="-7533.44"/>
    <s v="002"/>
  </r>
  <r>
    <s v="DEC-25"/>
    <x v="0"/>
    <s v="50000"/>
    <x v="14"/>
    <m/>
    <s v="Other Revenue - Expense Offset"/>
    <s v="653"/>
    <s v="SPG Safety/Security"/>
    <x v="0"/>
    <n v="-7953.79"/>
    <s v="002"/>
  </r>
  <r>
    <s v="JUL-25"/>
    <x v="0"/>
    <s v="50000"/>
    <x v="14"/>
    <m/>
    <s v="Other Revenue - Expense Offset"/>
    <s v="653"/>
    <s v="SPG Safety/Security"/>
    <x v="0"/>
    <n v="-10191.74"/>
    <s v="002"/>
  </r>
  <r>
    <s v="NOV-25"/>
    <x v="0"/>
    <s v="50000"/>
    <x v="14"/>
    <m/>
    <s v="Other Revenue - Expense Offset"/>
    <s v="653"/>
    <s v="SPG Safety/Security"/>
    <x v="0"/>
    <n v="-7636.14"/>
    <s v="002"/>
  </r>
  <r>
    <s v="OCT-25"/>
    <x v="0"/>
    <s v="50000"/>
    <x v="14"/>
    <m/>
    <s v="Other Revenue - Expense Offset"/>
    <s v="653"/>
    <s v="SPG Safety/Security"/>
    <x v="0"/>
    <n v="-9936.86"/>
    <s v="002"/>
  </r>
  <r>
    <s v="SEP-25"/>
    <x v="0"/>
    <s v="50000"/>
    <x v="14"/>
    <m/>
    <s v="Other Revenue - Expense Offset"/>
    <s v="653"/>
    <s v="SPG Safety/Security"/>
    <x v="0"/>
    <n v="-7600.09"/>
    <s v="002"/>
  </r>
  <r>
    <s v="AUG-25"/>
    <x v="0"/>
    <s v="50000"/>
    <x v="14"/>
    <m/>
    <s v="Other Revenue - Expense Offset"/>
    <s v="651"/>
    <s v="SPG Environmental"/>
    <x v="0"/>
    <n v="-1707.13"/>
    <s v="002"/>
  </r>
  <r>
    <s v="DEC-25"/>
    <x v="0"/>
    <s v="50000"/>
    <x v="14"/>
    <m/>
    <s v="Other Revenue - Expense Offset"/>
    <s v="651"/>
    <s v="SPG Environmental"/>
    <x v="0"/>
    <n v="-1244.24"/>
    <s v="002"/>
  </r>
  <r>
    <s v="JUL-25"/>
    <x v="0"/>
    <s v="50000"/>
    <x v="14"/>
    <m/>
    <s v="Other Revenue - Expense Offset"/>
    <s v="651"/>
    <s v="SPG Environmental"/>
    <x v="0"/>
    <n v="-1053.48"/>
    <s v="002"/>
  </r>
  <r>
    <s v="NOV-25"/>
    <x v="0"/>
    <s v="50000"/>
    <x v="14"/>
    <m/>
    <s v="Other Revenue - Expense Offset"/>
    <s v="651"/>
    <s v="SPG Environmental"/>
    <x v="0"/>
    <n v="-1378.93"/>
    <s v="002"/>
  </r>
  <r>
    <s v="OCT-25"/>
    <x v="0"/>
    <s v="50000"/>
    <x v="14"/>
    <m/>
    <s v="Other Revenue - Expense Offset"/>
    <s v="651"/>
    <s v="SPG Environmental"/>
    <x v="0"/>
    <n v="-2033.16"/>
    <s v="002"/>
  </r>
  <r>
    <s v="SEP-25"/>
    <x v="0"/>
    <s v="50000"/>
    <x v="14"/>
    <m/>
    <s v="Other Revenue - Expense Offset"/>
    <s v="651"/>
    <s v="SPG Environmental"/>
    <x v="0"/>
    <n v="-1184.4000000000001"/>
    <s v="002"/>
  </r>
  <r>
    <s v="AUG-25"/>
    <x v="0"/>
    <s v="50000"/>
    <x v="14"/>
    <m/>
    <s v="Other Revenue - Expense Offset"/>
    <s v="650"/>
    <s v="SPG Plant Manager"/>
    <x v="0"/>
    <n v="-1772.55"/>
    <s v="002"/>
  </r>
  <r>
    <s v="DEC-25"/>
    <x v="0"/>
    <s v="50000"/>
    <x v="14"/>
    <m/>
    <s v="Other Revenue - Expense Offset"/>
    <s v="650"/>
    <s v="SPG Plant Manager"/>
    <x v="0"/>
    <n v="-3377.98"/>
    <s v="002"/>
  </r>
  <r>
    <s v="JUL-25"/>
    <x v="0"/>
    <s v="50000"/>
    <x v="14"/>
    <m/>
    <s v="Other Revenue - Expense Offset"/>
    <s v="650"/>
    <s v="SPG Plant Manager"/>
    <x v="0"/>
    <n v="-1447.05"/>
    <s v="002"/>
  </r>
  <r>
    <s v="NOV-25"/>
    <x v="0"/>
    <s v="50000"/>
    <x v="14"/>
    <m/>
    <s v="Other Revenue - Expense Offset"/>
    <s v="650"/>
    <s v="SPG Plant Manager"/>
    <x v="0"/>
    <n v="-1351.95"/>
    <s v="002"/>
  </r>
  <r>
    <s v="OCT-25"/>
    <x v="0"/>
    <s v="50000"/>
    <x v="14"/>
    <m/>
    <s v="Other Revenue - Expense Offset"/>
    <s v="650"/>
    <s v="SPG Plant Manager"/>
    <x v="0"/>
    <n v="-1241.75"/>
    <s v="002"/>
  </r>
  <r>
    <s v="SEP-25"/>
    <x v="0"/>
    <s v="50000"/>
    <x v="14"/>
    <m/>
    <s v="Other Revenue - Expense Offset"/>
    <s v="650"/>
    <s v="SPG Plant Manager"/>
    <x v="0"/>
    <n v="-1662.44"/>
    <s v="002"/>
  </r>
  <r>
    <s v="OCT-25"/>
    <x v="0"/>
    <s v="50000"/>
    <x v="14"/>
    <m/>
    <s v="Other Revenue - Expense Offset"/>
    <s v="467"/>
    <s v="ER Ops Excellence and Reliability"/>
    <x v="0"/>
    <n v="448.27"/>
    <s v="002"/>
  </r>
  <r>
    <s v="SEP-25"/>
    <x v="0"/>
    <s v="50000"/>
    <x v="14"/>
    <m/>
    <s v="Other Revenue - Expense Offset"/>
    <s v="467"/>
    <s v="ER Ops Excellence and Reliability"/>
    <x v="0"/>
    <n v="-2030.33"/>
    <s v="002"/>
  </r>
  <r>
    <s v="OCT-25"/>
    <x v="0"/>
    <s v="50000"/>
    <x v="15"/>
    <m/>
    <s v="Allocated SGS Adder"/>
    <s v="927"/>
    <s v="Maint, Trans and Trouble"/>
    <x v="0"/>
    <n v="-270.92"/>
    <s v="002"/>
  </r>
  <r>
    <s v="OCT-25"/>
    <x v="0"/>
    <s v="50000"/>
    <x v="15"/>
    <m/>
    <s v="Allocated SGS Adder"/>
    <s v="467"/>
    <s v="ER Ops Excellence and Reliability"/>
    <x v="0"/>
    <n v="310.35000000000002"/>
    <s v="002"/>
  </r>
  <r>
    <s v="SEP-25"/>
    <x v="0"/>
    <s v="50000"/>
    <x v="15"/>
    <m/>
    <s v="Allocated SGS Adder"/>
    <s v="467"/>
    <s v="ER Ops Excellence and Reliability"/>
    <x v="0"/>
    <n v="-1405.72"/>
    <s v="002"/>
  </r>
  <r>
    <s v="AUG-25"/>
    <x v="0"/>
    <s v="50100"/>
    <x v="16"/>
    <m/>
    <s v="Incentive Comp - UNC"/>
    <s v="006"/>
    <s v="Other TEP"/>
    <x v="0"/>
    <n v="275860"/>
    <s v="002"/>
  </r>
  <r>
    <s v="DEC-25"/>
    <x v="0"/>
    <s v="50100"/>
    <x v="16"/>
    <m/>
    <s v="Incentive Comp - UNC"/>
    <s v="006"/>
    <s v="Other TEP"/>
    <x v="0"/>
    <n v="500684"/>
    <s v="002"/>
  </r>
  <r>
    <s v="JUL-25"/>
    <x v="0"/>
    <s v="50100"/>
    <x v="16"/>
    <m/>
    <s v="Incentive Comp - UNC"/>
    <s v="006"/>
    <s v="Other TEP"/>
    <x v="0"/>
    <n v="275860"/>
    <s v="002"/>
  </r>
  <r>
    <s v="NOV-25"/>
    <x v="0"/>
    <s v="50100"/>
    <x v="16"/>
    <m/>
    <s v="Incentive Comp - UNC"/>
    <s v="006"/>
    <s v="Other TEP"/>
    <x v="0"/>
    <n v="302611"/>
    <s v="002"/>
  </r>
  <r>
    <s v="OCT-25"/>
    <x v="0"/>
    <s v="50100"/>
    <x v="16"/>
    <m/>
    <s v="Incentive Comp - UNC"/>
    <s v="006"/>
    <s v="Other TEP"/>
    <x v="0"/>
    <n v="302611"/>
    <s v="002"/>
  </r>
  <r>
    <s v="SEP-25"/>
    <x v="0"/>
    <s v="50100"/>
    <x v="16"/>
    <m/>
    <s v="Incentive Comp - UNC"/>
    <s v="006"/>
    <s v="Other TEP"/>
    <x v="0"/>
    <n v="524246"/>
    <s v="002"/>
  </r>
  <r>
    <s v="AUG-25"/>
    <x v="0"/>
    <s v="50100"/>
    <x v="17"/>
    <m/>
    <s v="Incentive Comp - EXE"/>
    <s v="006"/>
    <s v="Other TEP"/>
    <x v="0"/>
    <n v="155857"/>
    <s v="002"/>
  </r>
  <r>
    <s v="DEC-25"/>
    <x v="0"/>
    <s v="50100"/>
    <x v="17"/>
    <m/>
    <s v="Incentive Comp - EXE"/>
    <s v="006"/>
    <s v="Other TEP"/>
    <x v="0"/>
    <n v="282546"/>
    <s v="002"/>
  </r>
  <r>
    <s v="JUL-25"/>
    <x v="0"/>
    <s v="50100"/>
    <x v="17"/>
    <m/>
    <s v="Incentive Comp - EXE"/>
    <s v="006"/>
    <s v="Other TEP"/>
    <x v="0"/>
    <n v="155857"/>
    <s v="002"/>
  </r>
  <r>
    <s v="NOV-25"/>
    <x v="0"/>
    <s v="50100"/>
    <x v="17"/>
    <m/>
    <s v="Incentive Comp - EXE"/>
    <s v="006"/>
    <s v="Other TEP"/>
    <x v="0"/>
    <n v="170770"/>
    <s v="002"/>
  </r>
  <r>
    <s v="OCT-25"/>
    <x v="0"/>
    <s v="50100"/>
    <x v="17"/>
    <m/>
    <s v="Incentive Comp - EXE"/>
    <s v="006"/>
    <s v="Other TEP"/>
    <x v="0"/>
    <n v="170770"/>
    <s v="002"/>
  </r>
  <r>
    <s v="SEP-25"/>
    <x v="0"/>
    <s v="50100"/>
    <x v="17"/>
    <m/>
    <s v="Incentive Comp - EXE"/>
    <s v="006"/>
    <s v="Other TEP"/>
    <x v="0"/>
    <n v="290075"/>
    <s v="002"/>
  </r>
  <r>
    <s v="NOV-25"/>
    <x v="0"/>
    <s v="50100"/>
    <x v="12"/>
    <s v="Other Incentives"/>
    <s v="Other Incentives"/>
    <s v="955"/>
    <s v="Supply Side Planning"/>
    <x v="0"/>
    <n v="7500"/>
    <s v="002"/>
  </r>
  <r>
    <s v="NOV-25"/>
    <x v="0"/>
    <s v="50100"/>
    <x v="12"/>
    <s v="Other Incentives"/>
    <s v="Other Incentives"/>
    <s v="938"/>
    <s v="T&amp;D Operations Administration"/>
    <x v="0"/>
    <n v="447.6"/>
    <s v="002"/>
  </r>
  <r>
    <s v="AUG-25"/>
    <x v="0"/>
    <s v="50100"/>
    <x v="12"/>
    <s v="Other Incentives"/>
    <s v="Other Incentives"/>
    <s v="932"/>
    <s v="Asset Management"/>
    <x v="0"/>
    <n v="7500"/>
    <s v="002"/>
  </r>
  <r>
    <s v="NOV-25"/>
    <x v="0"/>
    <s v="50100"/>
    <x v="12"/>
    <s v="Other Incentives"/>
    <s v="Other Incentives"/>
    <s v="400"/>
    <s v="Capital Resources"/>
    <x v="0"/>
    <n v="23846"/>
    <s v="002"/>
  </r>
  <r>
    <s v="NOV-25"/>
    <x v="0"/>
    <s v="50100"/>
    <x v="12"/>
    <s v="Other Incentives"/>
    <s v="Other Incentives"/>
    <s v="358"/>
    <s v="Operations Applications"/>
    <x v="0"/>
    <n v="50"/>
    <s v="002"/>
  </r>
  <r>
    <s v="NOV-25"/>
    <x v="0"/>
    <s v="50100"/>
    <x v="12"/>
    <m/>
    <s v="Other Incentives"/>
    <s v="358"/>
    <s v="Operations Applications"/>
    <x v="0"/>
    <n v="-49.83"/>
    <s v="002"/>
  </r>
  <r>
    <s v="NOV-25"/>
    <x v="0"/>
    <s v="50100"/>
    <x v="12"/>
    <s v="Other Incentives"/>
    <s v="Other Incentives"/>
    <s v="356"/>
    <s v="IS PMO"/>
    <x v="0"/>
    <n v="116.7"/>
    <s v="002"/>
  </r>
  <r>
    <s v="NOV-25"/>
    <x v="0"/>
    <s v="50100"/>
    <x v="12"/>
    <m/>
    <s v="Other Incentives"/>
    <s v="356"/>
    <s v="IS PMO"/>
    <x v="0"/>
    <n v="-31.85"/>
    <s v="002"/>
  </r>
  <r>
    <s v="AUG-25"/>
    <x v="0"/>
    <s v="50100"/>
    <x v="12"/>
    <s v="Other Incentives"/>
    <s v="Other Incentives"/>
    <s v="354"/>
    <s v="Enterprise Cyber Security"/>
    <x v="0"/>
    <n v="950"/>
    <s v="002"/>
  </r>
  <r>
    <s v="AUG-25"/>
    <x v="0"/>
    <s v="50100"/>
    <x v="12"/>
    <m/>
    <s v="Other Incentives"/>
    <s v="354"/>
    <s v="Enterprise Cyber Security"/>
    <x v="0"/>
    <n v="-259.26"/>
    <s v="002"/>
  </r>
  <r>
    <s v="DEC-25"/>
    <x v="0"/>
    <s v="50100"/>
    <x v="12"/>
    <s v="Other Incentives"/>
    <s v="Other Incentives"/>
    <s v="354"/>
    <s v="Enterprise Cyber Security"/>
    <x v="0"/>
    <n v="250"/>
    <s v="002"/>
  </r>
  <r>
    <s v="DEC-25"/>
    <x v="0"/>
    <s v="50100"/>
    <x v="12"/>
    <m/>
    <s v="Other Incentives"/>
    <s v="354"/>
    <s v="Enterprise Cyber Security"/>
    <x v="0"/>
    <n v="-68.23"/>
    <s v="002"/>
  </r>
  <r>
    <s v="JUL-25"/>
    <x v="0"/>
    <s v="50100"/>
    <x v="12"/>
    <s v="Other Incentives"/>
    <s v="Other Incentives"/>
    <s v="354"/>
    <s v="Enterprise Cyber Security"/>
    <x v="0"/>
    <n v="100"/>
    <s v="002"/>
  </r>
  <r>
    <s v="JUL-25"/>
    <x v="0"/>
    <s v="50100"/>
    <x v="12"/>
    <m/>
    <s v="Other Incentives"/>
    <s v="354"/>
    <s v="Enterprise Cyber Security"/>
    <x v="0"/>
    <n v="-27.29"/>
    <s v="002"/>
  </r>
  <r>
    <s v="NOV-25"/>
    <x v="0"/>
    <s v="50100"/>
    <x v="12"/>
    <s v="Other Incentives"/>
    <s v="Other Incentives"/>
    <s v="354"/>
    <s v="Enterprise Cyber Security"/>
    <x v="0"/>
    <n v="1001.77"/>
    <s v="002"/>
  </r>
  <r>
    <s v="NOV-25"/>
    <x v="0"/>
    <s v="50100"/>
    <x v="12"/>
    <m/>
    <s v="Other Incentives"/>
    <s v="354"/>
    <s v="Enterprise Cyber Security"/>
    <x v="0"/>
    <n v="-273.38"/>
    <s v="002"/>
  </r>
  <r>
    <s v="OCT-25"/>
    <x v="0"/>
    <s v="50100"/>
    <x v="12"/>
    <s v="Other Incentives"/>
    <s v="Other Incentives"/>
    <s v="354"/>
    <s v="Enterprise Cyber Security"/>
    <x v="0"/>
    <n v="125"/>
    <s v="002"/>
  </r>
  <r>
    <s v="OCT-25"/>
    <x v="0"/>
    <s v="50100"/>
    <x v="12"/>
    <m/>
    <s v="Other Incentives"/>
    <s v="354"/>
    <s v="Enterprise Cyber Security"/>
    <x v="0"/>
    <n v="-34.11"/>
    <s v="002"/>
  </r>
  <r>
    <s v="JUL-25"/>
    <x v="0"/>
    <s v="50100"/>
    <x v="12"/>
    <s v="Other Incentives"/>
    <s v="Other Incentives"/>
    <s v="353"/>
    <s v="IT Infrastructure"/>
    <x v="0"/>
    <n v="250"/>
    <s v="002"/>
  </r>
  <r>
    <s v="JUL-25"/>
    <x v="0"/>
    <s v="50100"/>
    <x v="12"/>
    <m/>
    <s v="Other Incentives"/>
    <s v="353"/>
    <s v="IT Infrastructure"/>
    <x v="0"/>
    <n v="-68.23"/>
    <s v="002"/>
  </r>
  <r>
    <s v="DEC-25"/>
    <x v="0"/>
    <s v="50100"/>
    <x v="12"/>
    <s v="Other Incentives"/>
    <s v="Other Incentives"/>
    <s v="352"/>
    <s v="IT Client Technology"/>
    <x v="0"/>
    <n v="360"/>
    <s v="002"/>
  </r>
  <r>
    <s v="DEC-25"/>
    <x v="0"/>
    <s v="50100"/>
    <x v="12"/>
    <m/>
    <s v="Other Incentives"/>
    <s v="352"/>
    <s v="IT Client Technology"/>
    <x v="0"/>
    <n v="-98.24"/>
    <s v="002"/>
  </r>
  <r>
    <s v="NOV-25"/>
    <x v="0"/>
    <s v="50100"/>
    <x v="12"/>
    <s v="Other Incentives"/>
    <s v="Other Incentives"/>
    <s v="352"/>
    <s v="IT Client Technology"/>
    <x v="0"/>
    <n v="669.68"/>
    <s v="002"/>
  </r>
  <r>
    <s v="NOV-25"/>
    <x v="0"/>
    <s v="50100"/>
    <x v="12"/>
    <m/>
    <s v="Other Incentives"/>
    <s v="352"/>
    <s v="IT Client Technology"/>
    <x v="0"/>
    <n v="-119.06"/>
    <s v="002"/>
  </r>
  <r>
    <s v="OCT-25"/>
    <x v="0"/>
    <s v="50100"/>
    <x v="12"/>
    <s v="Other Incentives"/>
    <s v="Other Incentives"/>
    <s v="321"/>
    <s v="External Reporting"/>
    <x v="0"/>
    <n v="50"/>
    <s v="002"/>
  </r>
  <r>
    <s v="SEP-25"/>
    <x v="0"/>
    <s v="50100"/>
    <x v="12"/>
    <s v="Other Incentives"/>
    <s v="Other Incentives"/>
    <s v="321"/>
    <s v="External Reporting"/>
    <x v="0"/>
    <n v="14418.95"/>
    <s v="002"/>
  </r>
  <r>
    <s v="AUG-25"/>
    <x v="0"/>
    <s v="50100"/>
    <x v="12"/>
    <s v="Other Incentives"/>
    <s v="Other Incentives"/>
    <s v="320"/>
    <s v="Corporate Accounting"/>
    <x v="0"/>
    <n v="106.95"/>
    <s v="002"/>
  </r>
  <r>
    <s v="DEC-25"/>
    <x v="0"/>
    <s v="50100"/>
    <x v="12"/>
    <s v="Other Incentives"/>
    <s v="Other Incentives"/>
    <s v="306"/>
    <s v="Energy Settlements"/>
    <x v="0"/>
    <n v="314.89999999999998"/>
    <s v="002"/>
  </r>
  <r>
    <s v="NOV-25"/>
    <x v="0"/>
    <s v="50100"/>
    <x v="12"/>
    <s v="Other Incentives"/>
    <s v="Other Incentives"/>
    <s v="305"/>
    <s v="Controller Adm"/>
    <x v="0"/>
    <n v="110"/>
    <s v="002"/>
  </r>
  <r>
    <s v="OCT-25"/>
    <x v="0"/>
    <s v="50100"/>
    <x v="12"/>
    <s v="Other Incentives"/>
    <s v="Other Incentives"/>
    <s v="305"/>
    <s v="Controller Adm"/>
    <x v="0"/>
    <n v="320"/>
    <s v="002"/>
  </r>
  <r>
    <s v="SEP-25"/>
    <x v="0"/>
    <s v="50100"/>
    <x v="12"/>
    <s v="Other Incentives"/>
    <s v="Other Incentives"/>
    <s v="305"/>
    <s v="Controller Adm"/>
    <x v="0"/>
    <n v="50"/>
    <s v="002"/>
  </r>
  <r>
    <s v="DEC-25"/>
    <x v="0"/>
    <s v="50100"/>
    <x v="12"/>
    <s v="Other Incentives"/>
    <s v="Other Incentives"/>
    <s v="227"/>
    <s v="Corporate Communications"/>
    <x v="0"/>
    <n v="9687.14"/>
    <s v="002"/>
  </r>
  <r>
    <s v="AUG-25"/>
    <x v="0"/>
    <s v="50100"/>
    <x v="12"/>
    <s v="Other Incentives"/>
    <s v="Other Incentives"/>
    <s v="226"/>
    <s v="Community Investment"/>
    <x v="0"/>
    <n v="355.45"/>
    <s v="002"/>
  </r>
  <r>
    <s v="JUL-25"/>
    <x v="0"/>
    <s v="50100"/>
    <x v="12"/>
    <s v="Other Incentives"/>
    <s v="Other Incentives"/>
    <s v="226"/>
    <s v="Community Investment"/>
    <x v="0"/>
    <n v="351.5"/>
    <s v="002"/>
  </r>
  <r>
    <s v="NOV-25"/>
    <x v="0"/>
    <s v="50100"/>
    <x v="12"/>
    <s v="Other Incentives"/>
    <s v="Other Incentives"/>
    <s v="205"/>
    <s v="Talent Acquisition"/>
    <x v="0"/>
    <n v="50000"/>
    <s v="002"/>
  </r>
  <r>
    <s v="DEC-25"/>
    <x v="0"/>
    <s v="50100"/>
    <x v="12"/>
    <s v="Other Incentives"/>
    <s v="Other Incentives"/>
    <s v="201"/>
    <s v="HR Operations"/>
    <x v="0"/>
    <n v="1400"/>
    <s v="002"/>
  </r>
  <r>
    <s v="JUL-25"/>
    <x v="0"/>
    <s v="50100"/>
    <x v="12"/>
    <s v="Other Incentives"/>
    <s v="Other Incentives"/>
    <s v="201"/>
    <s v="HR Operations"/>
    <x v="0"/>
    <n v="19803.23"/>
    <s v="002"/>
  </r>
  <r>
    <s v="AUG-25"/>
    <x v="0"/>
    <s v="50100"/>
    <x v="12"/>
    <s v="Other Incentives"/>
    <s v="Other Incentives"/>
    <s v="193"/>
    <s v="Energy Delivery Environmental"/>
    <x v="0"/>
    <n v="250"/>
    <s v="002"/>
  </r>
  <r>
    <s v="NOV-25"/>
    <x v="0"/>
    <s v="50100"/>
    <x v="18"/>
    <s v="Spot Awards"/>
    <s v="Spot Awards"/>
    <s v="963"/>
    <s v="Energy Mgmt Sys Sup"/>
    <x v="0"/>
    <n v="3000"/>
    <s v="002"/>
  </r>
  <r>
    <s v="OCT-25"/>
    <x v="0"/>
    <s v="50100"/>
    <x v="18"/>
    <s v="Spot Awards"/>
    <s v="Spot Awards"/>
    <s v="751"/>
    <s v="Standards"/>
    <x v="0"/>
    <n v="2000"/>
    <s v="002"/>
  </r>
  <r>
    <s v="DEC-25"/>
    <x v="0"/>
    <s v="50100"/>
    <x v="18"/>
    <s v="Spot Awards"/>
    <s v="Spot Awards"/>
    <s v="510"/>
    <s v="Gila, Luna &amp; Renewable Admin"/>
    <x v="0"/>
    <n v="7315.29"/>
    <s v="002"/>
  </r>
  <r>
    <s v="DEC-25"/>
    <x v="0"/>
    <s v="50100"/>
    <x v="18"/>
    <m/>
    <s v="Spot Awards"/>
    <s v="510"/>
    <s v="Gila, Luna &amp; Renewable Admin"/>
    <x v="0"/>
    <n v="-1828.82"/>
    <s v="002"/>
  </r>
  <r>
    <s v="NOV-25"/>
    <x v="0"/>
    <s v="50100"/>
    <x v="18"/>
    <s v="Spot Awards"/>
    <s v="Spot Awards"/>
    <s v="467"/>
    <s v="ER Ops Excellence and Reliability"/>
    <x v="0"/>
    <n v="2213.6"/>
    <s v="002"/>
  </r>
  <r>
    <s v="OCT-25"/>
    <x v="0"/>
    <s v="50100"/>
    <x v="18"/>
    <s v="Spot Awards"/>
    <s v="Spot Awards"/>
    <s v="243"/>
    <s v="Enterprise Project Admin"/>
    <x v="0"/>
    <n v="1500"/>
    <s v="002"/>
  </r>
  <r>
    <s v="OCT-25"/>
    <x v="0"/>
    <s v="50100"/>
    <x v="18"/>
    <s v="Spot Awards"/>
    <s v="Spot Awards"/>
    <s v="195"/>
    <s v="Safety"/>
    <x v="0"/>
    <n v="6584.9"/>
    <s v="002"/>
  </r>
  <r>
    <s v="OCT-25"/>
    <x v="0"/>
    <s v="50100"/>
    <x v="18"/>
    <s v="Spot Awards"/>
    <s v="Spot Awards"/>
    <s v="140"/>
    <s v="Regulatory Counsel"/>
    <x v="0"/>
    <n v="1000"/>
    <s v="002"/>
  </r>
  <r>
    <s v="AUG-25"/>
    <x v="0"/>
    <s v="50100"/>
    <x v="18"/>
    <s v="Spot Awards"/>
    <s v="Spot Awards"/>
    <s v="006"/>
    <s v="Other TEP"/>
    <x v="0"/>
    <n v="76500"/>
    <s v="002"/>
  </r>
  <r>
    <s v="DEC-25"/>
    <x v="0"/>
    <s v="50100"/>
    <x v="18"/>
    <s v="Spot Awards"/>
    <s v="Spot Awards"/>
    <s v="006"/>
    <s v="Other TEP"/>
    <x v="0"/>
    <n v="138500"/>
    <s v="002"/>
  </r>
  <r>
    <s v="JUL-25"/>
    <x v="0"/>
    <s v="50100"/>
    <x v="18"/>
    <s v="Spot Awards"/>
    <s v="Spot Awards"/>
    <s v="006"/>
    <s v="Other TEP"/>
    <x v="0"/>
    <n v="33500"/>
    <s v="002"/>
  </r>
  <r>
    <s v="NOV-25"/>
    <x v="0"/>
    <s v="50100"/>
    <x v="18"/>
    <s v="Spot Awards"/>
    <s v="Spot Awards"/>
    <s v="006"/>
    <s v="Other TEP"/>
    <x v="0"/>
    <n v="45500"/>
    <s v="002"/>
  </r>
  <r>
    <s v="OCT-25"/>
    <x v="0"/>
    <s v="50100"/>
    <x v="18"/>
    <s v="Spot Awards"/>
    <s v="Spot Awards"/>
    <s v="006"/>
    <s v="Other TEP"/>
    <x v="0"/>
    <n v="34250"/>
    <s v="002"/>
  </r>
  <r>
    <s v="SEP-25"/>
    <x v="0"/>
    <s v="50100"/>
    <x v="18"/>
    <s v="Spot Awards"/>
    <s v="Spot Awards"/>
    <s v="006"/>
    <s v="Other TEP"/>
    <x v="0"/>
    <n v="149750"/>
    <s v="002"/>
  </r>
  <r>
    <s v="AUG-25"/>
    <x v="0"/>
    <s v="50100"/>
    <x v="19"/>
    <m/>
    <s v="Add Exec Benefits"/>
    <s v="006"/>
    <s v="Other TEP"/>
    <x v="0"/>
    <n v="518247.91"/>
    <s v="002"/>
  </r>
  <r>
    <s v="DEC-25"/>
    <x v="0"/>
    <s v="50100"/>
    <x v="19"/>
    <m/>
    <s v="Add Exec Benefits"/>
    <s v="006"/>
    <s v="Other TEP"/>
    <x v="0"/>
    <n v="915097.75"/>
    <m/>
  </r>
  <r>
    <s v="JUL-25"/>
    <x v="0"/>
    <s v="50100"/>
    <x v="19"/>
    <m/>
    <s v="Add Exec Benefits"/>
    <s v="006"/>
    <s v="Other TEP"/>
    <x v="0"/>
    <n v="651048.32999999996"/>
    <s v="002"/>
  </r>
  <r>
    <s v="NOV-25"/>
    <x v="0"/>
    <s v="50100"/>
    <x v="19"/>
    <m/>
    <s v="Add Exec Benefits"/>
    <s v="006"/>
    <s v="Other TEP"/>
    <x v="0"/>
    <n v="608144.71"/>
    <s v="002"/>
  </r>
  <r>
    <s v="OCT-25"/>
    <x v="0"/>
    <s v="50100"/>
    <x v="19"/>
    <m/>
    <s v="Add Exec Benefits"/>
    <s v="006"/>
    <s v="Other TEP"/>
    <x v="0"/>
    <n v="503728.71"/>
    <s v="002"/>
  </r>
  <r>
    <s v="SEP-25"/>
    <x v="0"/>
    <s v="50100"/>
    <x v="19"/>
    <m/>
    <s v="Add Exec Benefits"/>
    <s v="006"/>
    <s v="Other TEP"/>
    <x v="0"/>
    <n v="893407.54"/>
    <s v="002"/>
  </r>
  <r>
    <s v="JUL-25"/>
    <x v="0"/>
    <s v="50200"/>
    <x v="20"/>
    <m/>
    <s v="Payroll Taxes - FICA"/>
    <s v="000"/>
    <s v="Unspecified"/>
    <x v="0"/>
    <n v="210.14"/>
    <s v="002"/>
  </r>
  <r>
    <s v="OCT-25"/>
    <x v="0"/>
    <s v="50200"/>
    <x v="20"/>
    <m/>
    <s v="Payroll Taxes - FICA"/>
    <s v="000"/>
    <s v="Unspecified"/>
    <x v="0"/>
    <n v="90.35"/>
    <s v="002"/>
  </r>
  <r>
    <s v="OCT-25"/>
    <x v="0"/>
    <s v="51500"/>
    <x v="21"/>
    <s v="Materials Issued - SGS"/>
    <s v="Materials Issued"/>
    <s v="687"/>
    <s v="SPG Fuel &amp; Ash Hdlg/Fleet Maint"/>
    <x v="1"/>
    <n v="4.01"/>
    <s v="002"/>
  </r>
  <r>
    <s v="OCT-25"/>
    <x v="0"/>
    <s v="51500"/>
    <x v="21"/>
    <m/>
    <s v="Materials Issued"/>
    <s v="687"/>
    <s v="SPG Fuel &amp; Ash Hdlg/Fleet Maint"/>
    <x v="1"/>
    <n v="-2.0099999999999998"/>
    <s v="002"/>
  </r>
  <r>
    <s v="AUG-25"/>
    <x v="0"/>
    <s v="51500"/>
    <x v="21"/>
    <s v="Materials Issued - SGS"/>
    <s v="Materials Issued"/>
    <s v="662"/>
    <s v="SPG Training"/>
    <x v="1"/>
    <n v="967.83"/>
    <s v="002"/>
  </r>
  <r>
    <s v="AUG-25"/>
    <x v="0"/>
    <s v="51500"/>
    <x v="21"/>
    <m/>
    <s v="Materials Issued"/>
    <s v="662"/>
    <s v="SPG Training"/>
    <x v="1"/>
    <n v="-483.89"/>
    <s v="002"/>
  </r>
  <r>
    <s v="JUL-25"/>
    <x v="0"/>
    <s v="51500"/>
    <x v="21"/>
    <s v="Materials Issued - SGS"/>
    <s v="Materials Issued"/>
    <s v="662"/>
    <s v="SPG Training"/>
    <x v="1"/>
    <n v="1312.42"/>
    <s v="002"/>
  </r>
  <r>
    <s v="JUL-25"/>
    <x v="0"/>
    <s v="51500"/>
    <x v="21"/>
    <m/>
    <s v="Materials Issued"/>
    <s v="662"/>
    <s v="SPG Training"/>
    <x v="1"/>
    <n v="-656.2"/>
    <s v="002"/>
  </r>
  <r>
    <s v="NOV-25"/>
    <x v="0"/>
    <s v="51500"/>
    <x v="21"/>
    <s v="Materials Issued - SGS"/>
    <s v="Materials Issued"/>
    <s v="662"/>
    <s v="SPG Training"/>
    <x v="1"/>
    <n v="2766.22"/>
    <s v="002"/>
  </r>
  <r>
    <s v="NOV-25"/>
    <x v="0"/>
    <s v="51500"/>
    <x v="21"/>
    <m/>
    <s v="Materials Issued"/>
    <s v="662"/>
    <s v="SPG Training"/>
    <x v="1"/>
    <n v="-1383.08"/>
    <s v="002"/>
  </r>
  <r>
    <s v="OCT-25"/>
    <x v="0"/>
    <s v="51500"/>
    <x v="21"/>
    <s v="Materials Issued - SGS"/>
    <s v="Materials Issued"/>
    <s v="662"/>
    <s v="SPG Training"/>
    <x v="1"/>
    <n v="689.2"/>
    <s v="002"/>
  </r>
  <r>
    <s v="OCT-25"/>
    <x v="0"/>
    <s v="51500"/>
    <x v="21"/>
    <m/>
    <s v="Materials Issued"/>
    <s v="662"/>
    <s v="SPG Training"/>
    <x v="1"/>
    <n v="-344.6"/>
    <s v="002"/>
  </r>
  <r>
    <s v="SEP-25"/>
    <x v="0"/>
    <s v="51500"/>
    <x v="21"/>
    <s v="Materials Issued - SGS"/>
    <s v="Materials Issued"/>
    <s v="662"/>
    <s v="SPG Training"/>
    <x v="1"/>
    <n v="26"/>
    <s v="002"/>
  </r>
  <r>
    <s v="SEP-25"/>
    <x v="0"/>
    <s v="51500"/>
    <x v="21"/>
    <m/>
    <s v="Materials Issued"/>
    <s v="662"/>
    <s v="SPG Training"/>
    <x v="1"/>
    <n v="-13"/>
    <s v="002"/>
  </r>
  <r>
    <s v="AUG-25"/>
    <x v="0"/>
    <s v="51500"/>
    <x v="21"/>
    <s v="Materials Issued - SGS"/>
    <s v="Materials Issued"/>
    <s v="661"/>
    <s v="SPG Personnel Svcs"/>
    <x v="1"/>
    <n v="64.290000000000006"/>
    <s v="002"/>
  </r>
  <r>
    <s v="AUG-25"/>
    <x v="0"/>
    <s v="51500"/>
    <x v="21"/>
    <m/>
    <s v="Materials Issued"/>
    <s v="661"/>
    <s v="SPG Personnel Svcs"/>
    <x v="1"/>
    <n v="-32.15"/>
    <s v="002"/>
  </r>
  <r>
    <s v="JUL-25"/>
    <x v="0"/>
    <s v="51500"/>
    <x v="21"/>
    <s v="Materials Issued - SGS"/>
    <s v="Materials Issued"/>
    <s v="661"/>
    <s v="SPG Personnel Svcs"/>
    <x v="1"/>
    <n v="33.5"/>
    <s v="002"/>
  </r>
  <r>
    <s v="JUL-25"/>
    <x v="0"/>
    <s v="51500"/>
    <x v="21"/>
    <m/>
    <s v="Materials Issued"/>
    <s v="661"/>
    <s v="SPG Personnel Svcs"/>
    <x v="1"/>
    <n v="-16.739999999999998"/>
    <s v="002"/>
  </r>
  <r>
    <s v="OCT-25"/>
    <x v="0"/>
    <s v="51500"/>
    <x v="21"/>
    <s v="Materials Issued - SGS"/>
    <s v="Materials Issued"/>
    <s v="661"/>
    <s v="SPG Personnel Svcs"/>
    <x v="1"/>
    <n v="5.48"/>
    <s v="002"/>
  </r>
  <r>
    <s v="OCT-25"/>
    <x v="0"/>
    <s v="51500"/>
    <x v="21"/>
    <m/>
    <s v="Materials Issued"/>
    <s v="661"/>
    <s v="SPG Personnel Svcs"/>
    <x v="1"/>
    <n v="-2.74"/>
    <s v="002"/>
  </r>
  <r>
    <s v="SEP-25"/>
    <x v="0"/>
    <s v="51500"/>
    <x v="21"/>
    <s v="Materials Issued - SGS"/>
    <s v="Materials Issued"/>
    <s v="661"/>
    <s v="SPG Personnel Svcs"/>
    <x v="1"/>
    <n v="10.73"/>
    <s v="002"/>
  </r>
  <r>
    <s v="SEP-25"/>
    <x v="0"/>
    <s v="51500"/>
    <x v="21"/>
    <m/>
    <s v="Materials Issued"/>
    <s v="661"/>
    <s v="SPG Personnel Svcs"/>
    <x v="1"/>
    <n v="-5.37"/>
    <s v="002"/>
  </r>
  <r>
    <s v="DEC-25"/>
    <x v="0"/>
    <s v="51500"/>
    <x v="21"/>
    <s v="Materials Issued - SGS"/>
    <s v="Materials Issued"/>
    <s v="659"/>
    <s v="SPG Material Mgmt"/>
    <x v="1"/>
    <n v="148.85"/>
    <s v="002"/>
  </r>
  <r>
    <s v="DEC-25"/>
    <x v="0"/>
    <s v="51500"/>
    <x v="21"/>
    <m/>
    <s v="Materials Issued"/>
    <s v="659"/>
    <s v="SPG Material Mgmt"/>
    <x v="1"/>
    <n v="-74.37"/>
    <s v="002"/>
  </r>
  <r>
    <s v="JUL-25"/>
    <x v="0"/>
    <s v="51500"/>
    <x v="21"/>
    <s v="Materials Issued - SGS"/>
    <s v="Materials Issued"/>
    <s v="659"/>
    <s v="SPG Material Mgmt"/>
    <x v="1"/>
    <n v="158.91999999999999"/>
    <s v="002"/>
  </r>
  <r>
    <s v="JUL-25"/>
    <x v="0"/>
    <s v="51500"/>
    <x v="21"/>
    <m/>
    <s v="Materials Issued"/>
    <s v="659"/>
    <s v="SPG Material Mgmt"/>
    <x v="1"/>
    <n v="-79.459999999999994"/>
    <s v="002"/>
  </r>
  <r>
    <s v="OCT-25"/>
    <x v="0"/>
    <s v="51500"/>
    <x v="21"/>
    <s v="Materials Issued - SGS"/>
    <s v="Materials Issued"/>
    <s v="659"/>
    <s v="SPG Material Mgmt"/>
    <x v="1"/>
    <n v="483.4"/>
    <s v="002"/>
  </r>
  <r>
    <s v="OCT-25"/>
    <x v="0"/>
    <s v="51500"/>
    <x v="21"/>
    <m/>
    <s v="Materials Issued"/>
    <s v="659"/>
    <s v="SPG Material Mgmt"/>
    <x v="1"/>
    <n v="-241.7"/>
    <s v="002"/>
  </r>
  <r>
    <s v="SEP-25"/>
    <x v="0"/>
    <s v="51500"/>
    <x v="21"/>
    <s v="Stores Returns"/>
    <s v="Materials Issued"/>
    <s v="659"/>
    <s v="SPG Material Mgmt"/>
    <x v="1"/>
    <n v="-13.04"/>
    <s v="002"/>
  </r>
  <r>
    <s v="SEP-25"/>
    <x v="0"/>
    <s v="51500"/>
    <x v="21"/>
    <m/>
    <s v="Materials Issued"/>
    <s v="659"/>
    <s v="SPG Material Mgmt"/>
    <x v="1"/>
    <n v="6.52"/>
    <s v="002"/>
  </r>
  <r>
    <s v="DEC-25"/>
    <x v="0"/>
    <s v="51500"/>
    <x v="21"/>
    <s v="Materials Issued - SGS"/>
    <s v="Materials Issued"/>
    <s v="658"/>
    <s v="SPG Business Support"/>
    <x v="1"/>
    <n v="12.97"/>
    <s v="002"/>
  </r>
  <r>
    <s v="DEC-25"/>
    <x v="0"/>
    <s v="51500"/>
    <x v="21"/>
    <m/>
    <s v="Materials Issued"/>
    <s v="658"/>
    <s v="SPG Business Support"/>
    <x v="1"/>
    <n v="-6.49"/>
    <s v="002"/>
  </r>
  <r>
    <s v="JUL-25"/>
    <x v="0"/>
    <s v="51500"/>
    <x v="21"/>
    <s v="Materials Issued - SGS"/>
    <s v="Materials Issued"/>
    <s v="658"/>
    <s v="SPG Business Support"/>
    <x v="1"/>
    <n v="45.93"/>
    <s v="002"/>
  </r>
  <r>
    <s v="JUL-25"/>
    <x v="0"/>
    <s v="51500"/>
    <x v="21"/>
    <m/>
    <s v="Materials Issued"/>
    <s v="658"/>
    <s v="SPG Business Support"/>
    <x v="1"/>
    <n v="-22.97"/>
    <s v="002"/>
  </r>
  <r>
    <s v="OCT-25"/>
    <x v="0"/>
    <s v="51500"/>
    <x v="21"/>
    <s v="Materials Issued - SGS"/>
    <s v="Materials Issued"/>
    <s v="658"/>
    <s v="SPG Business Support"/>
    <x v="1"/>
    <n v="62.25"/>
    <s v="002"/>
  </r>
  <r>
    <s v="OCT-25"/>
    <x v="0"/>
    <s v="51500"/>
    <x v="21"/>
    <m/>
    <s v="Materials Issued"/>
    <s v="658"/>
    <s v="SPG Business Support"/>
    <x v="1"/>
    <n v="-31.11"/>
    <s v="002"/>
  </r>
  <r>
    <s v="SEP-25"/>
    <x v="0"/>
    <s v="51500"/>
    <x v="21"/>
    <s v="Materials Issued - SGS"/>
    <s v="Materials Issued"/>
    <s v="658"/>
    <s v="SPG Business Support"/>
    <x v="1"/>
    <n v="32.380000000000003"/>
    <s v="002"/>
  </r>
  <r>
    <s v="SEP-25"/>
    <x v="0"/>
    <s v="51500"/>
    <x v="21"/>
    <m/>
    <s v="Materials Issued"/>
    <s v="658"/>
    <s v="SPG Business Support"/>
    <x v="1"/>
    <n v="-16.18"/>
    <s v="002"/>
  </r>
  <r>
    <s v="DEC-25"/>
    <x v="0"/>
    <s v="51500"/>
    <x v="21"/>
    <s v="Materials Issued - SGS"/>
    <s v="Materials Issued"/>
    <s v="654"/>
    <s v="SPG Outage Team"/>
    <x v="1"/>
    <n v="144.91999999999999"/>
    <s v="002"/>
  </r>
  <r>
    <s v="DEC-25"/>
    <x v="0"/>
    <s v="51500"/>
    <x v="21"/>
    <m/>
    <s v="Materials Issued"/>
    <s v="654"/>
    <s v="SPG Outage Team"/>
    <x v="1"/>
    <n v="-72.44"/>
    <s v="002"/>
  </r>
  <r>
    <s v="JUL-25"/>
    <x v="0"/>
    <s v="51500"/>
    <x v="21"/>
    <s v="Materials Issued - SGS"/>
    <s v="Materials Issued"/>
    <s v="654"/>
    <s v="SPG Outage Team"/>
    <x v="1"/>
    <n v="89.89"/>
    <s v="002"/>
  </r>
  <r>
    <s v="JUL-25"/>
    <x v="0"/>
    <s v="51500"/>
    <x v="21"/>
    <m/>
    <s v="Materials Issued"/>
    <s v="654"/>
    <s v="SPG Outage Team"/>
    <x v="1"/>
    <n v="-44.95"/>
    <s v="002"/>
  </r>
  <r>
    <s v="NOV-25"/>
    <x v="0"/>
    <s v="51500"/>
    <x v="21"/>
    <s v="Materials Issued - SGS"/>
    <s v="Materials Issued"/>
    <s v="654"/>
    <s v="SPG Outage Team"/>
    <x v="1"/>
    <n v="5.48"/>
    <s v="002"/>
  </r>
  <r>
    <s v="NOV-25"/>
    <x v="0"/>
    <s v="51500"/>
    <x v="21"/>
    <m/>
    <s v="Materials Issued"/>
    <s v="654"/>
    <s v="SPG Outage Team"/>
    <x v="1"/>
    <n v="-2.74"/>
    <s v="002"/>
  </r>
  <r>
    <s v="SEP-25"/>
    <x v="0"/>
    <s v="51500"/>
    <x v="21"/>
    <s v="Materials Issued - SGS"/>
    <s v="Materials Issued"/>
    <s v="654"/>
    <s v="SPG Outage Team"/>
    <x v="1"/>
    <n v="83.02"/>
    <s v="002"/>
  </r>
  <r>
    <s v="SEP-25"/>
    <x v="0"/>
    <s v="51500"/>
    <x v="21"/>
    <m/>
    <s v="Materials Issued"/>
    <s v="654"/>
    <s v="SPG Outage Team"/>
    <x v="1"/>
    <n v="-41.5"/>
    <s v="002"/>
  </r>
  <r>
    <s v="JUL-25"/>
    <x v="0"/>
    <s v="51500"/>
    <x v="21"/>
    <s v="Materials Issued - TEP"/>
    <s v="Materials Issued"/>
    <s v="653"/>
    <s v="SPG Safety/Security"/>
    <x v="1"/>
    <n v="36.07"/>
    <s v="002"/>
  </r>
  <r>
    <s v="JUL-25"/>
    <x v="0"/>
    <s v="51500"/>
    <x v="21"/>
    <m/>
    <s v="Materials Issued"/>
    <s v="653"/>
    <s v="SPG Safety/Security"/>
    <x v="1"/>
    <n v="-9.84"/>
    <s v="002"/>
  </r>
  <r>
    <s v="JUL-25"/>
    <x v="0"/>
    <s v="51500"/>
    <x v="21"/>
    <s v="Stores Returns"/>
    <s v="Materials Issued"/>
    <s v="650"/>
    <s v="SPG Plant Manager"/>
    <x v="1"/>
    <n v="-236.08"/>
    <s v="002"/>
  </r>
  <r>
    <s v="JUL-25"/>
    <x v="0"/>
    <s v="51500"/>
    <x v="21"/>
    <m/>
    <s v="Materials Issued"/>
    <s v="650"/>
    <s v="SPG Plant Manager"/>
    <x v="1"/>
    <n v="0"/>
    <s v="002"/>
  </r>
  <r>
    <s v="OCT-25"/>
    <x v="0"/>
    <s v="51500"/>
    <x v="21"/>
    <s v="Stores Returns"/>
    <s v="Materials Issued"/>
    <s v="650"/>
    <s v="SPG Plant Manager"/>
    <x v="1"/>
    <n v="-97.18"/>
    <s v="002"/>
  </r>
  <r>
    <s v="OCT-25"/>
    <x v="0"/>
    <s v="51500"/>
    <x v="21"/>
    <m/>
    <s v="Materials Issued"/>
    <s v="650"/>
    <s v="SPG Plant Manager"/>
    <x v="1"/>
    <n v="48.58"/>
    <s v="002"/>
  </r>
  <r>
    <s v="SEP-25"/>
    <x v="0"/>
    <s v="51500"/>
    <x v="21"/>
    <s v="Materials Issued - SGS"/>
    <s v="Materials Issued"/>
    <s v="650"/>
    <s v="SPG Plant Manager"/>
    <x v="1"/>
    <n v="465.34"/>
    <s v="002"/>
  </r>
  <r>
    <s v="SEP-25"/>
    <x v="0"/>
    <s v="51500"/>
    <x v="21"/>
    <m/>
    <s v="Materials Issued"/>
    <s v="650"/>
    <s v="SPG Plant Manager"/>
    <x v="1"/>
    <n v="-232.66"/>
    <s v="002"/>
  </r>
  <r>
    <s v="SEP-25"/>
    <x v="0"/>
    <s v="51500"/>
    <x v="21"/>
    <s v="Stores Returns"/>
    <s v="Materials Issued"/>
    <s v="352"/>
    <s v="IT Client Technology"/>
    <x v="1"/>
    <n v="-253.48"/>
    <s v="002"/>
  </r>
  <r>
    <s v="SEP-25"/>
    <x v="0"/>
    <s v="51500"/>
    <x v="21"/>
    <m/>
    <s v="Materials Issued"/>
    <s v="352"/>
    <s v="IT Client Technology"/>
    <x v="1"/>
    <n v="69.180000000000007"/>
    <s v="002"/>
  </r>
  <r>
    <s v="AUG-25"/>
    <x v="0"/>
    <s v="51500"/>
    <x v="21"/>
    <s v="Materials Issued - TEP"/>
    <s v="Materials Issued"/>
    <s v="264"/>
    <s v="Mail Services"/>
    <x v="1"/>
    <n v="23850.33"/>
    <s v="002"/>
  </r>
  <r>
    <s v="DEC-25"/>
    <x v="0"/>
    <s v="51500"/>
    <x v="21"/>
    <s v="Materials Issued - TEP"/>
    <s v="Materials Issued"/>
    <s v="264"/>
    <s v="Mail Services"/>
    <x v="1"/>
    <n v="18640.88"/>
    <s v="002"/>
  </r>
  <r>
    <s v="JUL-25"/>
    <x v="0"/>
    <s v="51500"/>
    <x v="21"/>
    <s v="Materials Issued - TEP"/>
    <s v="Materials Issued"/>
    <s v="264"/>
    <s v="Mail Services"/>
    <x v="1"/>
    <n v="21670.7"/>
    <s v="002"/>
  </r>
  <r>
    <s v="NOV-25"/>
    <x v="0"/>
    <s v="51500"/>
    <x v="21"/>
    <s v="Materials Issued - TEP"/>
    <s v="Materials Issued"/>
    <s v="264"/>
    <s v="Mail Services"/>
    <x v="1"/>
    <n v="19829.349999999999"/>
    <s v="002"/>
  </r>
  <r>
    <s v="OCT-25"/>
    <x v="0"/>
    <s v="51500"/>
    <x v="21"/>
    <s v="Materials Issued - TEP"/>
    <s v="Materials Issued"/>
    <s v="264"/>
    <s v="Mail Services"/>
    <x v="1"/>
    <n v="26848.55"/>
    <s v="002"/>
  </r>
  <r>
    <s v="SEP-25"/>
    <x v="0"/>
    <s v="51500"/>
    <x v="21"/>
    <s v="Materials Issued - TEP"/>
    <s v="Materials Issued"/>
    <s v="264"/>
    <s v="Mail Services"/>
    <x v="1"/>
    <n v="28328.42"/>
    <s v="002"/>
  </r>
  <r>
    <s v="DEC-25"/>
    <x v="0"/>
    <s v="51500"/>
    <x v="21"/>
    <s v="Materials Issued - TEP"/>
    <s v="Materials Issued"/>
    <s v="162"/>
    <s v="Corporate Security"/>
    <x v="1"/>
    <n v="517.6"/>
    <s v="002"/>
  </r>
  <r>
    <s v="AUG-25"/>
    <x v="0"/>
    <s v="51500"/>
    <x v="22"/>
    <s v="Materials Purchased"/>
    <s v="Materials Purchased"/>
    <s v="993"/>
    <s v="Fleet Services"/>
    <x v="1"/>
    <n v="-4170.92"/>
    <s v="002"/>
  </r>
  <r>
    <s v="DEC-25"/>
    <x v="0"/>
    <s v="51500"/>
    <x v="22"/>
    <s v="Materials Purchased"/>
    <s v="Materials Purchased"/>
    <s v="993"/>
    <s v="Fleet Services"/>
    <x v="1"/>
    <n v="-768.75"/>
    <s v="002"/>
  </r>
  <r>
    <s v="JUL-25"/>
    <x v="0"/>
    <s v="51500"/>
    <x v="22"/>
    <s v="Materials Purchased"/>
    <s v="Materials Purchased"/>
    <s v="993"/>
    <s v="Fleet Services"/>
    <x v="1"/>
    <n v="-2875.25"/>
    <s v="002"/>
  </r>
  <r>
    <s v="NOV-25"/>
    <x v="0"/>
    <s v="51500"/>
    <x v="22"/>
    <s v="Materials Purchased"/>
    <s v="Materials Purchased"/>
    <s v="993"/>
    <s v="Fleet Services"/>
    <x v="1"/>
    <n v="-37126.6"/>
    <s v="002"/>
  </r>
  <r>
    <s v="OCT-25"/>
    <x v="0"/>
    <s v="51500"/>
    <x v="22"/>
    <s v="Materials Purchased"/>
    <s v="Materials Purchased"/>
    <s v="993"/>
    <s v="Fleet Services"/>
    <x v="1"/>
    <n v="24961.360000000001"/>
    <s v="002"/>
  </r>
  <r>
    <s v="SEP-25"/>
    <x v="0"/>
    <s v="51500"/>
    <x v="22"/>
    <s v="Materials Purchased"/>
    <s v="Materials Purchased"/>
    <s v="993"/>
    <s v="Fleet Services"/>
    <x v="1"/>
    <n v="14812.97"/>
    <s v="002"/>
  </r>
  <r>
    <s v="AUG-25"/>
    <x v="0"/>
    <s v="51500"/>
    <x v="22"/>
    <s v="Materials Purchased"/>
    <s v="Materials Purchased"/>
    <s v="987"/>
    <s v="Electronics/Comm C&amp;M"/>
    <x v="1"/>
    <n v="1624.36"/>
    <s v="002"/>
  </r>
  <r>
    <s v="AUG-25"/>
    <x v="0"/>
    <s v="51500"/>
    <x v="22"/>
    <m/>
    <s v="Materials Purchased"/>
    <s v="987"/>
    <s v="Electronics/Comm C&amp;M"/>
    <x v="1"/>
    <n v="-343.29"/>
    <s v="002"/>
  </r>
  <r>
    <s v="DEC-25"/>
    <x v="0"/>
    <s v="51500"/>
    <x v="22"/>
    <s v="Materials Purchased"/>
    <s v="Materials Purchased"/>
    <s v="987"/>
    <s v="Electronics/Comm C&amp;M"/>
    <x v="1"/>
    <n v="1743.95"/>
    <s v="002"/>
  </r>
  <r>
    <s v="DEC-25"/>
    <x v="0"/>
    <s v="51500"/>
    <x v="22"/>
    <m/>
    <s v="Materials Purchased"/>
    <s v="987"/>
    <s v="Electronics/Comm C&amp;M"/>
    <x v="1"/>
    <n v="-475.93"/>
    <s v="002"/>
  </r>
  <r>
    <s v="JUL-25"/>
    <x v="0"/>
    <s v="51500"/>
    <x v="22"/>
    <s v="Materials Purchased"/>
    <s v="Materials Purchased"/>
    <s v="987"/>
    <s v="Electronics/Comm C&amp;M"/>
    <x v="1"/>
    <n v="-2458.0700000000002"/>
    <s v="002"/>
  </r>
  <r>
    <s v="JUL-25"/>
    <x v="0"/>
    <s v="51500"/>
    <x v="22"/>
    <m/>
    <s v="Materials Purchased"/>
    <s v="987"/>
    <s v="Electronics/Comm C&amp;M"/>
    <x v="1"/>
    <n v="670.81"/>
    <s v="002"/>
  </r>
  <r>
    <s v="SEP-25"/>
    <x v="0"/>
    <s v="51500"/>
    <x v="22"/>
    <s v="Materials Purchased"/>
    <s v="Materials Purchased"/>
    <s v="987"/>
    <s v="Electronics/Comm C&amp;M"/>
    <x v="1"/>
    <n v="-5131.6499999999996"/>
    <s v="002"/>
  </r>
  <r>
    <s v="SEP-25"/>
    <x v="0"/>
    <s v="51500"/>
    <x v="22"/>
    <m/>
    <s v="Materials Purchased"/>
    <s v="987"/>
    <s v="Electronics/Comm C&amp;M"/>
    <x v="1"/>
    <n v="1400.43"/>
    <s v="002"/>
  </r>
  <r>
    <s v="SEP-25"/>
    <x v="0"/>
    <s v="51500"/>
    <x v="22"/>
    <s v="Materials Purchased"/>
    <s v="Materials Purchased"/>
    <s v="941"/>
    <s v="Contr/Wholesale Mktg"/>
    <x v="1"/>
    <n v="600"/>
    <s v="002"/>
  </r>
  <r>
    <s v="NOV-25"/>
    <x v="0"/>
    <s v="51500"/>
    <x v="22"/>
    <s v="Materials Purchased"/>
    <s v="Materials Purchased"/>
    <s v="938"/>
    <s v="T&amp;D Operations Administration"/>
    <x v="1"/>
    <n v="0"/>
    <s v="002"/>
  </r>
  <r>
    <s v="OCT-25"/>
    <x v="0"/>
    <s v="51500"/>
    <x v="22"/>
    <s v="Materials Purchased"/>
    <s v="Materials Purchased"/>
    <s v="938"/>
    <s v="T&amp;D Operations Administration"/>
    <x v="1"/>
    <n v="6270.96"/>
    <s v="002"/>
  </r>
  <r>
    <s v="NOV-25"/>
    <x v="0"/>
    <s v="51500"/>
    <x v="22"/>
    <s v="Materials Purchased"/>
    <s v="Materials Purchased"/>
    <s v="936"/>
    <s v="Operations Excellence"/>
    <x v="1"/>
    <n v="45.36"/>
    <s v="002"/>
  </r>
  <r>
    <s v="AUG-25"/>
    <x v="0"/>
    <s v="51500"/>
    <x v="22"/>
    <s v="Materials Purchased"/>
    <s v="Materials Purchased"/>
    <s v="935"/>
    <s v="T&amp;D Safety and Learning &amp; Development"/>
    <x v="1"/>
    <n v="-2200"/>
    <s v="002"/>
  </r>
  <r>
    <s v="AUG-25"/>
    <x v="0"/>
    <s v="51500"/>
    <x v="22"/>
    <m/>
    <s v="Materials Purchased"/>
    <s v="935"/>
    <s v="T&amp;D Safety and Learning &amp; Development"/>
    <x v="1"/>
    <n v="100"/>
    <s v="002"/>
  </r>
  <r>
    <s v="DEC-25"/>
    <x v="0"/>
    <s v="51500"/>
    <x v="22"/>
    <s v="Materials Purchased"/>
    <s v="Materials Purchased"/>
    <s v="935"/>
    <s v="T&amp;D Safety and Learning &amp; Development"/>
    <x v="1"/>
    <n v="129.9"/>
    <s v="002"/>
  </r>
  <r>
    <s v="JUL-25"/>
    <x v="0"/>
    <s v="51500"/>
    <x v="22"/>
    <s v="Materials Purchased"/>
    <s v="Materials Purchased"/>
    <s v="935"/>
    <s v="T&amp;D Safety and Learning &amp; Development"/>
    <x v="1"/>
    <n v="2200"/>
    <s v="002"/>
  </r>
  <r>
    <s v="AUG-25"/>
    <x v="0"/>
    <s v="51500"/>
    <x v="22"/>
    <s v="Materials Purchased"/>
    <s v="Materials Purchased"/>
    <s v="932"/>
    <s v="Asset Management"/>
    <x v="1"/>
    <n v="7835.79"/>
    <s v="002"/>
  </r>
  <r>
    <s v="DEC-25"/>
    <x v="0"/>
    <s v="51500"/>
    <x v="22"/>
    <s v="Materials Purchased"/>
    <s v="Materials Purchased"/>
    <s v="932"/>
    <s v="Asset Management"/>
    <x v="1"/>
    <n v="915.96"/>
    <s v="002"/>
  </r>
  <r>
    <s v="JUL-25"/>
    <x v="0"/>
    <s v="51500"/>
    <x v="22"/>
    <s v="Materials Purchased"/>
    <s v="Materials Purchased"/>
    <s v="932"/>
    <s v="Asset Management"/>
    <x v="1"/>
    <n v="1140.77"/>
    <s v="002"/>
  </r>
  <r>
    <s v="OCT-25"/>
    <x v="0"/>
    <s v="51500"/>
    <x v="22"/>
    <s v="Materials Purchased"/>
    <s v="Materials Purchased"/>
    <s v="932"/>
    <s v="Asset Management"/>
    <x v="1"/>
    <n v="-3825.31"/>
    <s v="002"/>
  </r>
  <r>
    <s v="SEP-25"/>
    <x v="0"/>
    <s v="51500"/>
    <x v="22"/>
    <s v="Materials Purchased"/>
    <s v="Materials Purchased"/>
    <s v="932"/>
    <s v="Asset Management"/>
    <x v="1"/>
    <n v="-5151.25"/>
    <s v="002"/>
  </r>
  <r>
    <s v="AUG-25"/>
    <x v="0"/>
    <s v="51500"/>
    <x v="22"/>
    <s v="Materials Purchased"/>
    <s v="Materials Purchased"/>
    <s v="861"/>
    <s v="Procuremnt/Contr Svc"/>
    <x v="1"/>
    <n v="-23605.8"/>
    <s v="002"/>
  </r>
  <r>
    <s v="JUL-25"/>
    <x v="0"/>
    <s v="51500"/>
    <x v="22"/>
    <s v="Materials Purchased"/>
    <s v="Materials Purchased"/>
    <s v="861"/>
    <s v="Procuremnt/Contr Svc"/>
    <x v="1"/>
    <n v="23605.8"/>
    <s v="002"/>
  </r>
  <r>
    <s v="OCT-25"/>
    <x v="0"/>
    <s v="51500"/>
    <x v="22"/>
    <s v="Materials Purchased"/>
    <s v="Materials Purchased"/>
    <s v="861"/>
    <s v="Procuremnt/Contr Svc"/>
    <x v="1"/>
    <n v="140.36000000000001"/>
    <s v="002"/>
  </r>
  <r>
    <s v="AUG-25"/>
    <x v="0"/>
    <s v="51500"/>
    <x v="22"/>
    <s v="Materials Purchased"/>
    <s v="Materials Purchased"/>
    <s v="805"/>
    <s v="Corp Environmental Services"/>
    <x v="1"/>
    <n v="293"/>
    <s v="002"/>
  </r>
  <r>
    <s v="JUL-25"/>
    <x v="0"/>
    <s v="51500"/>
    <x v="22"/>
    <s v="Materials Purchased"/>
    <s v="Materials Purchased"/>
    <s v="805"/>
    <s v="Corp Environmental Services"/>
    <x v="1"/>
    <n v="31.51"/>
    <s v="002"/>
  </r>
  <r>
    <s v="AUG-25"/>
    <x v="0"/>
    <s v="51500"/>
    <x v="22"/>
    <s v="Materials Purchased"/>
    <s v="Materials Purchased"/>
    <s v="662"/>
    <s v="SPG Training"/>
    <x v="1"/>
    <n v="3643.36"/>
    <s v="002"/>
  </r>
  <r>
    <s v="AUG-25"/>
    <x v="0"/>
    <s v="51500"/>
    <x v="22"/>
    <m/>
    <s v="Materials Purchased"/>
    <s v="662"/>
    <s v="SPG Training"/>
    <x v="1"/>
    <n v="-1821.68"/>
    <s v="002"/>
  </r>
  <r>
    <s v="DEC-25"/>
    <x v="0"/>
    <s v="51500"/>
    <x v="22"/>
    <s v="Materials Purchased"/>
    <s v="Materials Purchased"/>
    <s v="662"/>
    <s v="SPG Training"/>
    <x v="1"/>
    <n v="5897.67"/>
    <s v="002"/>
  </r>
  <r>
    <s v="DEC-25"/>
    <x v="0"/>
    <s v="51500"/>
    <x v="22"/>
    <m/>
    <s v="Materials Purchased"/>
    <s v="662"/>
    <s v="SPG Training"/>
    <x v="1"/>
    <n v="-2948.81"/>
    <s v="002"/>
  </r>
  <r>
    <s v="JUL-25"/>
    <x v="0"/>
    <s v="51500"/>
    <x v="22"/>
    <m/>
    <s v="Materials Purchased"/>
    <s v="662"/>
    <s v="SPG Training"/>
    <x v="1"/>
    <n v="0"/>
    <s v="002"/>
  </r>
  <r>
    <s v="NOV-25"/>
    <x v="0"/>
    <s v="51500"/>
    <x v="22"/>
    <s v="Materials Purchased"/>
    <s v="Materials Purchased"/>
    <s v="662"/>
    <s v="SPG Training"/>
    <x v="1"/>
    <n v="-3143.67"/>
    <s v="002"/>
  </r>
  <r>
    <s v="NOV-25"/>
    <x v="0"/>
    <s v="51500"/>
    <x v="22"/>
    <m/>
    <s v="Materials Purchased"/>
    <s v="662"/>
    <s v="SPG Training"/>
    <x v="1"/>
    <n v="1001.83"/>
    <s v="002"/>
  </r>
  <r>
    <s v="OCT-25"/>
    <x v="0"/>
    <s v="51500"/>
    <x v="22"/>
    <s v="Materials Purchased"/>
    <s v="Materials Purchased"/>
    <s v="662"/>
    <s v="SPG Training"/>
    <x v="1"/>
    <n v="3143.67"/>
    <s v="002"/>
  </r>
  <r>
    <s v="OCT-25"/>
    <x v="0"/>
    <s v="51500"/>
    <x v="22"/>
    <m/>
    <s v="Materials Purchased"/>
    <s v="662"/>
    <s v="SPG Training"/>
    <x v="1"/>
    <n v="-1571.83"/>
    <s v="002"/>
  </r>
  <r>
    <s v="SEP-25"/>
    <x v="0"/>
    <s v="51500"/>
    <x v="22"/>
    <s v="Materials Purchased"/>
    <s v="Materials Purchased"/>
    <s v="662"/>
    <s v="SPG Training"/>
    <x v="1"/>
    <n v="-2838.4"/>
    <s v="002"/>
  </r>
  <r>
    <s v="SEP-25"/>
    <x v="0"/>
    <s v="51500"/>
    <x v="22"/>
    <m/>
    <s v="Materials Purchased"/>
    <s v="662"/>
    <s v="SPG Training"/>
    <x v="1"/>
    <n v="1419.2"/>
    <s v="002"/>
  </r>
  <r>
    <s v="DEC-25"/>
    <x v="0"/>
    <s v="51500"/>
    <x v="22"/>
    <s v="Materials Purchased"/>
    <s v="Materials Purchased"/>
    <s v="661"/>
    <s v="SPG Personnel Svcs"/>
    <x v="1"/>
    <n v="1844.3"/>
    <s v="002"/>
  </r>
  <r>
    <s v="DEC-25"/>
    <x v="0"/>
    <s v="51500"/>
    <x v="22"/>
    <m/>
    <s v="Materials Purchased"/>
    <s v="661"/>
    <s v="SPG Personnel Svcs"/>
    <x v="1"/>
    <n v="-922.14"/>
    <s v="002"/>
  </r>
  <r>
    <s v="OCT-25"/>
    <x v="0"/>
    <s v="51500"/>
    <x v="22"/>
    <s v="Materials Purchased"/>
    <s v="Materials Purchased"/>
    <s v="661"/>
    <s v="SPG Personnel Svcs"/>
    <x v="1"/>
    <n v="210.34"/>
    <s v="002"/>
  </r>
  <r>
    <s v="OCT-25"/>
    <x v="0"/>
    <s v="51500"/>
    <x v="22"/>
    <m/>
    <s v="Materials Purchased"/>
    <s v="661"/>
    <s v="SPG Personnel Svcs"/>
    <x v="1"/>
    <n v="-105.16"/>
    <s v="002"/>
  </r>
  <r>
    <s v="AUG-25"/>
    <x v="0"/>
    <s v="51500"/>
    <x v="22"/>
    <s v="Materials Purchased"/>
    <s v="Materials Purchased"/>
    <s v="658"/>
    <s v="SPG Business Support"/>
    <x v="1"/>
    <n v="119.99"/>
    <s v="002"/>
  </r>
  <r>
    <s v="AUG-25"/>
    <x v="0"/>
    <s v="51500"/>
    <x v="22"/>
    <m/>
    <s v="Materials Purchased"/>
    <s v="658"/>
    <s v="SPG Business Support"/>
    <x v="1"/>
    <n v="-59.99"/>
    <s v="002"/>
  </r>
  <r>
    <s v="DEC-25"/>
    <x v="0"/>
    <s v="51500"/>
    <x v="22"/>
    <s v="Materials Purchased"/>
    <s v="Materials Purchased"/>
    <s v="658"/>
    <s v="SPG Business Support"/>
    <x v="1"/>
    <n v="1208.0899999999999"/>
    <s v="002"/>
  </r>
  <r>
    <s v="DEC-25"/>
    <x v="0"/>
    <s v="51500"/>
    <x v="22"/>
    <m/>
    <s v="Materials Purchased"/>
    <s v="658"/>
    <s v="SPG Business Support"/>
    <x v="1"/>
    <n v="-604.04999999999995"/>
    <s v="002"/>
  </r>
  <r>
    <s v="AUG-25"/>
    <x v="0"/>
    <s v="51500"/>
    <x v="22"/>
    <s v="Materials Purchased"/>
    <s v="Materials Purchased"/>
    <s v="650"/>
    <s v="SPG Plant Manager"/>
    <x v="1"/>
    <n v="3470.78"/>
    <s v="002"/>
  </r>
  <r>
    <s v="AUG-25"/>
    <x v="0"/>
    <s v="51500"/>
    <x v="22"/>
    <m/>
    <s v="Materials Purchased"/>
    <s v="650"/>
    <s v="SPG Plant Manager"/>
    <x v="1"/>
    <n v="-1073"/>
    <s v="002"/>
  </r>
  <r>
    <s v="DEC-25"/>
    <x v="0"/>
    <s v="51500"/>
    <x v="22"/>
    <s v="Materials Purchased"/>
    <s v="Materials Purchased"/>
    <s v="650"/>
    <s v="SPG Plant Manager"/>
    <x v="1"/>
    <n v="9679.7999999999993"/>
    <s v="002"/>
  </r>
  <r>
    <s v="DEC-25"/>
    <x v="0"/>
    <s v="51500"/>
    <x v="22"/>
    <m/>
    <s v="Materials Purchased"/>
    <s v="650"/>
    <s v="SPG Plant Manager"/>
    <x v="1"/>
    <n v="-5623.61"/>
    <s v="002"/>
  </r>
  <r>
    <s v="JUL-25"/>
    <x v="0"/>
    <s v="51500"/>
    <x v="22"/>
    <s v="Materials Purchased"/>
    <s v="Materials Purchased"/>
    <s v="650"/>
    <s v="SPG Plant Manager"/>
    <x v="1"/>
    <n v="9085.61"/>
    <s v="002"/>
  </r>
  <r>
    <s v="JUL-25"/>
    <x v="0"/>
    <s v="51500"/>
    <x v="22"/>
    <m/>
    <s v="Materials Purchased"/>
    <s v="650"/>
    <s v="SPG Plant Manager"/>
    <x v="1"/>
    <n v="-4542.75"/>
    <s v="002"/>
  </r>
  <r>
    <s v="NOV-25"/>
    <x v="0"/>
    <s v="51500"/>
    <x v="22"/>
    <s v="Materials Purchased"/>
    <s v="Materials Purchased"/>
    <s v="650"/>
    <s v="SPG Plant Manager"/>
    <x v="1"/>
    <n v="4756.6000000000004"/>
    <s v="002"/>
  </r>
  <r>
    <s v="NOV-25"/>
    <x v="0"/>
    <s v="51500"/>
    <x v="22"/>
    <m/>
    <s v="Materials Purchased"/>
    <s v="650"/>
    <s v="SPG Plant Manager"/>
    <x v="1"/>
    <n v="-358.71"/>
    <s v="002"/>
  </r>
  <r>
    <s v="OCT-25"/>
    <x v="0"/>
    <s v="51500"/>
    <x v="22"/>
    <s v="Materials Purchased"/>
    <s v="Materials Purchased"/>
    <s v="650"/>
    <s v="SPG Plant Manager"/>
    <x v="1"/>
    <n v="2735.97"/>
    <s v="002"/>
  </r>
  <r>
    <s v="OCT-25"/>
    <x v="0"/>
    <s v="51500"/>
    <x v="22"/>
    <m/>
    <s v="Materials Purchased"/>
    <s v="650"/>
    <s v="SPG Plant Manager"/>
    <x v="1"/>
    <n v="-1263.52"/>
    <s v="002"/>
  </r>
  <r>
    <s v="SEP-25"/>
    <x v="0"/>
    <s v="51500"/>
    <x v="22"/>
    <s v="Materials Purchased"/>
    <s v="Materials Purchased"/>
    <s v="650"/>
    <s v="SPG Plant Manager"/>
    <x v="1"/>
    <n v="16242.42"/>
    <s v="002"/>
  </r>
  <r>
    <s v="SEP-25"/>
    <x v="0"/>
    <s v="51500"/>
    <x v="22"/>
    <m/>
    <s v="Materials Purchased"/>
    <s v="650"/>
    <s v="SPG Plant Manager"/>
    <x v="1"/>
    <n v="-7897.49"/>
    <s v="002"/>
  </r>
  <r>
    <s v="OCT-25"/>
    <x v="0"/>
    <s v="51500"/>
    <x v="22"/>
    <s v="Materials Purchased"/>
    <s v="Materials Purchased"/>
    <s v="537"/>
    <s v="UNSE Billing"/>
    <x v="1"/>
    <n v="59.66"/>
    <s v="033"/>
  </r>
  <r>
    <s v="DEC-25"/>
    <x v="0"/>
    <s v="51500"/>
    <x v="22"/>
    <s v="Materials Purchased"/>
    <s v="Materials Purchased"/>
    <s v="467"/>
    <s v="ER Ops Excellence and Reliability"/>
    <x v="1"/>
    <n v="344.84"/>
    <s v="002"/>
  </r>
  <r>
    <s v="NOV-25"/>
    <x v="0"/>
    <s v="51500"/>
    <x v="22"/>
    <s v="Materials Purchased"/>
    <s v="Materials Purchased"/>
    <s v="467"/>
    <s v="ER Ops Excellence and Reliability"/>
    <x v="1"/>
    <n v="134.07"/>
    <s v="002"/>
  </r>
  <r>
    <s v="AUG-25"/>
    <x v="0"/>
    <s v="51500"/>
    <x v="22"/>
    <s v="Materials Purchased"/>
    <s v="Materials Purchased"/>
    <s v="387"/>
    <s v="Commercial Account Services"/>
    <x v="1"/>
    <n v="1208.8699999999999"/>
    <s v="002"/>
  </r>
  <r>
    <s v="DEC-25"/>
    <x v="0"/>
    <s v="51500"/>
    <x v="22"/>
    <s v="Materials Purchased"/>
    <s v="Materials Purchased"/>
    <s v="387"/>
    <s v="Commercial Account Services"/>
    <x v="1"/>
    <n v="481.92"/>
    <s v="002"/>
  </r>
  <r>
    <s v="SEP-25"/>
    <x v="0"/>
    <s v="51500"/>
    <x v="22"/>
    <s v="Materials Purchased"/>
    <s v="Materials Purchased"/>
    <s v="387"/>
    <s v="Commercial Account Services"/>
    <x v="1"/>
    <n v="393.17"/>
    <s v="002"/>
  </r>
  <r>
    <s v="DEC-25"/>
    <x v="0"/>
    <s v="51500"/>
    <x v="22"/>
    <s v="Materials Purchased"/>
    <s v="Materials Purchased"/>
    <s v="385"/>
    <s v="Energy Programs"/>
    <x v="1"/>
    <n v="67.92"/>
    <s v="002"/>
  </r>
  <r>
    <s v="AUG-25"/>
    <x v="0"/>
    <s v="51500"/>
    <x v="22"/>
    <s v="Materials Purchased"/>
    <s v="Materials Purchased"/>
    <s v="381"/>
    <s v="Rates"/>
    <x v="1"/>
    <n v="-2239.73"/>
    <s v="002"/>
  </r>
  <r>
    <s v="AUG-25"/>
    <x v="0"/>
    <s v="51500"/>
    <x v="22"/>
    <m/>
    <s v="Materials Purchased"/>
    <s v="381"/>
    <s v="Rates"/>
    <x v="1"/>
    <n v="-16.260000000000002"/>
    <s v="002"/>
  </r>
  <r>
    <s v="JUL-25"/>
    <x v="0"/>
    <s v="51500"/>
    <x v="22"/>
    <s v="Materials Purchased"/>
    <s v="Materials Purchased"/>
    <s v="381"/>
    <s v="Rates"/>
    <x v="1"/>
    <n v="2256.04"/>
    <s v="002"/>
  </r>
  <r>
    <s v="AUG-25"/>
    <x v="0"/>
    <s v="51500"/>
    <x v="22"/>
    <s v="Materials Purchased"/>
    <s v="Materials Purchased"/>
    <s v="357"/>
    <s v="Business Applications &amp; Data Analytics"/>
    <x v="1"/>
    <n v="7.86"/>
    <s v="002"/>
  </r>
  <r>
    <s v="DEC-25"/>
    <x v="0"/>
    <s v="51500"/>
    <x v="22"/>
    <s v="Accruals - Materials Purchased"/>
    <s v="Materials Purchased"/>
    <s v="357"/>
    <s v="Business Applications &amp; Data Analytics"/>
    <x v="1"/>
    <n v="-71800"/>
    <s v="002"/>
  </r>
  <r>
    <s v="NOV-25"/>
    <x v="0"/>
    <s v="51500"/>
    <x v="22"/>
    <s v="Accruals - Materials Purchased"/>
    <s v="Materials Purchased"/>
    <s v="357"/>
    <s v="Business Applications &amp; Data Analytics"/>
    <x v="1"/>
    <n v="0"/>
    <s v="002"/>
  </r>
  <r>
    <s v="OCT-25"/>
    <x v="0"/>
    <s v="51500"/>
    <x v="22"/>
    <s v="Accruals - Materials Purchased"/>
    <s v="Materials Purchased"/>
    <s v="357"/>
    <s v="Business Applications &amp; Data Analytics"/>
    <x v="1"/>
    <n v="71800"/>
    <s v="002"/>
  </r>
  <r>
    <s v="OCT-25"/>
    <x v="0"/>
    <s v="51500"/>
    <x v="22"/>
    <s v="Materials Purchased"/>
    <s v="Materials Purchased"/>
    <s v="357"/>
    <s v="Business Applications"/>
    <x v="1"/>
    <n v="26.76"/>
    <s v="002"/>
  </r>
  <r>
    <s v="OCT-25"/>
    <x v="0"/>
    <s v="51500"/>
    <x v="22"/>
    <s v="Materials Purchased"/>
    <s v="Materials Purchased"/>
    <s v="357"/>
    <s v="Business Applications &amp; Data Analytics"/>
    <x v="1"/>
    <n v="7.85"/>
    <s v="002"/>
  </r>
  <r>
    <s v="OCT-25"/>
    <x v="0"/>
    <s v="51500"/>
    <x v="22"/>
    <m/>
    <s v="Materials Purchased"/>
    <s v="357"/>
    <s v="Business Applications"/>
    <x v="1"/>
    <n v="-7.3"/>
    <s v="002"/>
  </r>
  <r>
    <s v="SEP-25"/>
    <x v="0"/>
    <s v="51500"/>
    <x v="22"/>
    <s v="Materials Purchased"/>
    <s v="Materials Purchased"/>
    <s v="357"/>
    <s v="Business Applications &amp; Data Analytics"/>
    <x v="1"/>
    <n v="7.86"/>
    <s v="002"/>
  </r>
  <r>
    <s v="AUG-25"/>
    <x v="0"/>
    <s v="51500"/>
    <x v="22"/>
    <s v="Materials Purchased"/>
    <s v="Materials Purchased"/>
    <s v="356"/>
    <s v="IS PMO"/>
    <x v="1"/>
    <n v="2050"/>
    <s v="002"/>
  </r>
  <r>
    <s v="AUG-25"/>
    <x v="0"/>
    <s v="51500"/>
    <x v="22"/>
    <m/>
    <s v="Materials Purchased"/>
    <s v="356"/>
    <s v="IS PMO"/>
    <x v="1"/>
    <n v="-559.45000000000005"/>
    <s v="002"/>
  </r>
  <r>
    <s v="DEC-25"/>
    <x v="0"/>
    <s v="51500"/>
    <x v="22"/>
    <s v="Materials Purchased"/>
    <s v="Materials Purchased"/>
    <s v="356"/>
    <s v="IS PMO"/>
    <x v="1"/>
    <n v="59.04"/>
    <s v="002"/>
  </r>
  <r>
    <s v="DEC-25"/>
    <x v="0"/>
    <s v="51500"/>
    <x v="22"/>
    <m/>
    <s v="Materials Purchased"/>
    <s v="356"/>
    <s v="IS PMO"/>
    <x v="1"/>
    <n v="-16.12"/>
    <s v="002"/>
  </r>
  <r>
    <s v="JUL-25"/>
    <x v="0"/>
    <s v="51500"/>
    <x v="22"/>
    <s v="Materials Purchased"/>
    <s v="Materials Purchased"/>
    <s v="356"/>
    <s v="IS PMO"/>
    <x v="1"/>
    <n v="41.26"/>
    <s v="002"/>
  </r>
  <r>
    <s v="OCT-25"/>
    <x v="0"/>
    <s v="51500"/>
    <x v="22"/>
    <s v="Materials Purchased"/>
    <s v="Materials Purchased"/>
    <s v="356"/>
    <s v="IS PMO"/>
    <x v="1"/>
    <n v="3.53"/>
    <s v="002"/>
  </r>
  <r>
    <s v="OCT-25"/>
    <x v="0"/>
    <s v="51500"/>
    <x v="22"/>
    <m/>
    <s v="Materials Purchased"/>
    <s v="356"/>
    <s v="IS PMO"/>
    <x v="1"/>
    <n v="-0.97"/>
    <s v="002"/>
  </r>
  <r>
    <s v="SEP-25"/>
    <x v="0"/>
    <s v="51500"/>
    <x v="22"/>
    <s v="Materials Purchased"/>
    <s v="Materials Purchased"/>
    <s v="356"/>
    <s v="IS PMO"/>
    <x v="1"/>
    <n v="-2050"/>
    <s v="002"/>
  </r>
  <r>
    <s v="SEP-25"/>
    <x v="0"/>
    <s v="51500"/>
    <x v="22"/>
    <m/>
    <s v="Materials Purchased"/>
    <s v="356"/>
    <s v="IS PMO"/>
    <x v="1"/>
    <n v="559.45000000000005"/>
    <s v="002"/>
  </r>
  <r>
    <s v="AUG-25"/>
    <x v="0"/>
    <s v="51500"/>
    <x v="22"/>
    <s v="Materials Purchased"/>
    <s v="Materials Purchased"/>
    <s v="355"/>
    <s v="IS Data Architecture"/>
    <x v="1"/>
    <n v="163.22"/>
    <s v="002"/>
  </r>
  <r>
    <s v="AUG-25"/>
    <x v="0"/>
    <s v="51500"/>
    <x v="22"/>
    <m/>
    <s v="Materials Purchased"/>
    <s v="355"/>
    <s v="IS Data Architecture"/>
    <x v="1"/>
    <n v="-44.54"/>
    <s v="002"/>
  </r>
  <r>
    <s v="NOV-25"/>
    <x v="0"/>
    <s v="51500"/>
    <x v="22"/>
    <s v="Materials Purchased"/>
    <s v="Materials Purchased"/>
    <s v="355"/>
    <s v="IS Data Architecture"/>
    <x v="1"/>
    <n v="1000"/>
    <s v="002"/>
  </r>
  <r>
    <s v="NOV-25"/>
    <x v="0"/>
    <s v="51500"/>
    <x v="22"/>
    <m/>
    <s v="Materials Purchased"/>
    <s v="355"/>
    <s v="IS Data Architecture"/>
    <x v="1"/>
    <n v="-272.89999999999998"/>
    <s v="002"/>
  </r>
  <r>
    <s v="OCT-25"/>
    <x v="0"/>
    <s v="51500"/>
    <x v="22"/>
    <s v="Accruals - Materials Purchased"/>
    <s v="Materials Purchased"/>
    <s v="355"/>
    <s v="IS Data Architecture"/>
    <x v="1"/>
    <n v="-184258.8"/>
    <s v="002"/>
  </r>
  <r>
    <s v="OCT-25"/>
    <x v="0"/>
    <s v="51500"/>
    <x v="22"/>
    <m/>
    <s v="Materials Purchased"/>
    <s v="355"/>
    <s v="IS Data Architecture"/>
    <x v="1"/>
    <n v="50284.23"/>
    <s v="002"/>
  </r>
  <r>
    <s v="SEP-25"/>
    <x v="0"/>
    <s v="51500"/>
    <x v="22"/>
    <s v="Accruals - Materials Purchased"/>
    <s v="Materials Purchased"/>
    <s v="355"/>
    <s v="IS Data Architecture"/>
    <x v="1"/>
    <n v="184258.8"/>
    <s v="002"/>
  </r>
  <r>
    <s v="SEP-25"/>
    <x v="0"/>
    <s v="51500"/>
    <x v="22"/>
    <m/>
    <s v="Materials Purchased"/>
    <s v="355"/>
    <s v="IS Data Architecture"/>
    <x v="1"/>
    <n v="-50284.23"/>
    <s v="002"/>
  </r>
  <r>
    <s v="AUG-25"/>
    <x v="0"/>
    <s v="51500"/>
    <x v="22"/>
    <s v="Materials Purchased"/>
    <s v="Materials Purchased"/>
    <s v="354"/>
    <s v="Enterprise Cyber Security"/>
    <x v="1"/>
    <n v="1473.51"/>
    <s v="002"/>
  </r>
  <r>
    <s v="AUG-25"/>
    <x v="0"/>
    <s v="51500"/>
    <x v="22"/>
    <m/>
    <s v="Materials Purchased"/>
    <s v="354"/>
    <s v="Enterprise Cyber Security"/>
    <x v="1"/>
    <n v="-402.12"/>
    <s v="002"/>
  </r>
  <r>
    <s v="DEC-25"/>
    <x v="0"/>
    <s v="51500"/>
    <x v="22"/>
    <s v="Materials Purchased"/>
    <s v="Materials Purchased"/>
    <s v="354"/>
    <s v="Enterprise Cyber Security"/>
    <x v="1"/>
    <n v="149.80000000000001"/>
    <s v="002"/>
  </r>
  <r>
    <s v="DEC-25"/>
    <x v="0"/>
    <s v="51500"/>
    <x v="22"/>
    <m/>
    <s v="Materials Purchased"/>
    <s v="354"/>
    <s v="Enterprise Cyber Security"/>
    <x v="1"/>
    <n v="-40.880000000000003"/>
    <s v="002"/>
  </r>
  <r>
    <s v="NOV-25"/>
    <x v="0"/>
    <s v="51500"/>
    <x v="22"/>
    <s v="Accruals - Materials Purchased"/>
    <s v="Materials Purchased"/>
    <s v="354"/>
    <s v="Enterprise Cyber Security"/>
    <x v="1"/>
    <n v="-221188.52"/>
    <s v="002"/>
  </r>
  <r>
    <s v="NOV-25"/>
    <x v="0"/>
    <s v="51500"/>
    <x v="22"/>
    <m/>
    <s v="Materials Purchased"/>
    <s v="354"/>
    <s v="Enterprise Cyber Security"/>
    <x v="1"/>
    <n v="60362.35"/>
    <s v="002"/>
  </r>
  <r>
    <s v="OCT-25"/>
    <x v="0"/>
    <s v="51500"/>
    <x v="22"/>
    <s v="Accruals - Materials Purchased"/>
    <s v="Materials Purchased"/>
    <s v="354"/>
    <s v="Enterprise Cyber Security"/>
    <x v="1"/>
    <n v="-156000.87"/>
    <s v="002"/>
  </r>
  <r>
    <s v="OCT-25"/>
    <x v="0"/>
    <s v="51500"/>
    <x v="22"/>
    <s v="Materials Purchased"/>
    <s v="Materials Purchased"/>
    <s v="354"/>
    <s v="Enterprise Cyber Security"/>
    <x v="1"/>
    <n v="36.99"/>
    <s v="002"/>
  </r>
  <r>
    <s v="OCT-25"/>
    <x v="0"/>
    <s v="51500"/>
    <x v="22"/>
    <m/>
    <s v="Materials Purchased"/>
    <s v="354"/>
    <s v="Enterprise Cyber Security"/>
    <x v="1"/>
    <n v="42572.639999999999"/>
    <s v="002"/>
  </r>
  <r>
    <s v="SEP-25"/>
    <x v="0"/>
    <s v="51500"/>
    <x v="22"/>
    <s v="Accruals - Materials Purchased"/>
    <s v="Materials Purchased"/>
    <s v="354"/>
    <s v="Enterprise Cyber Security"/>
    <x v="1"/>
    <n v="377189.39"/>
    <s v="002"/>
  </r>
  <r>
    <s v="SEP-25"/>
    <x v="0"/>
    <s v="51500"/>
    <x v="22"/>
    <s v="Materials Purchased"/>
    <s v="Materials Purchased"/>
    <s v="354"/>
    <s v="Enterprise Cyber Security"/>
    <x v="1"/>
    <n v="-930.66"/>
    <s v="002"/>
  </r>
  <r>
    <s v="SEP-25"/>
    <x v="0"/>
    <s v="51500"/>
    <x v="22"/>
    <m/>
    <s v="Materials Purchased"/>
    <s v="354"/>
    <s v="Enterprise Cyber Security"/>
    <x v="1"/>
    <n v="-102681.01"/>
    <s v="002"/>
  </r>
  <r>
    <s v="AUG-25"/>
    <x v="0"/>
    <s v="51500"/>
    <x v="22"/>
    <s v="Materials Purchased"/>
    <s v="Materials Purchased"/>
    <s v="353"/>
    <s v="IT Infrastructure"/>
    <x v="1"/>
    <n v="2422.9699999999998"/>
    <s v="002"/>
  </r>
  <r>
    <s v="AUG-25"/>
    <x v="0"/>
    <s v="51500"/>
    <x v="22"/>
    <m/>
    <s v="Materials Purchased"/>
    <s v="353"/>
    <s v="IT Infrastructure"/>
    <x v="1"/>
    <n v="-661.21"/>
    <s v="002"/>
  </r>
  <r>
    <s v="DEC-25"/>
    <x v="0"/>
    <s v="51500"/>
    <x v="22"/>
    <s v="Materials Purchased"/>
    <s v="Materials Purchased"/>
    <s v="353"/>
    <s v="IT Infrastructure"/>
    <x v="1"/>
    <n v="-1899.93"/>
    <s v="002"/>
  </r>
  <r>
    <s v="DEC-25"/>
    <x v="0"/>
    <s v="51500"/>
    <x v="22"/>
    <m/>
    <s v="Materials Purchased"/>
    <s v="353"/>
    <s v="IT Infrastructure"/>
    <x v="1"/>
    <n v="518.49"/>
    <s v="002"/>
  </r>
  <r>
    <s v="JUL-25"/>
    <x v="0"/>
    <s v="51500"/>
    <x v="22"/>
    <s v="Accruals - Materials Purchased"/>
    <s v="Materials Purchased"/>
    <s v="353"/>
    <s v="IT Infrastructure"/>
    <x v="1"/>
    <n v="-193.14"/>
    <s v="002"/>
  </r>
  <r>
    <s v="JUL-25"/>
    <x v="0"/>
    <s v="51500"/>
    <x v="22"/>
    <s v="Materials Purchased"/>
    <s v="Materials Purchased"/>
    <s v="353"/>
    <s v="IT Infrastructure"/>
    <x v="1"/>
    <n v="725.93"/>
    <s v="002"/>
  </r>
  <r>
    <s v="JUL-25"/>
    <x v="0"/>
    <s v="51500"/>
    <x v="22"/>
    <m/>
    <s v="Materials Purchased"/>
    <s v="353"/>
    <s v="IT Infrastructure"/>
    <x v="1"/>
    <n v="-145.41"/>
    <s v="002"/>
  </r>
  <r>
    <s v="NOV-25"/>
    <x v="0"/>
    <s v="51500"/>
    <x v="22"/>
    <s v="Materials Purchased"/>
    <s v="Materials Purchased"/>
    <s v="353"/>
    <s v="IT Infrastructure"/>
    <x v="1"/>
    <n v="5647.73"/>
    <s v="002"/>
  </r>
  <r>
    <s v="NOV-25"/>
    <x v="0"/>
    <s v="51500"/>
    <x v="22"/>
    <m/>
    <s v="Materials Purchased"/>
    <s v="353"/>
    <s v="IT Infrastructure"/>
    <x v="1"/>
    <n v="-1541.26"/>
    <s v="002"/>
  </r>
  <r>
    <s v="OCT-25"/>
    <x v="0"/>
    <s v="51500"/>
    <x v="22"/>
    <s v="Materials Purchased"/>
    <s v="Materials Purchased"/>
    <s v="353"/>
    <s v="IT Infrastructure"/>
    <x v="1"/>
    <n v="1353.43"/>
    <s v="002"/>
  </r>
  <r>
    <s v="OCT-25"/>
    <x v="0"/>
    <s v="51500"/>
    <x v="22"/>
    <m/>
    <s v="Materials Purchased"/>
    <s v="353"/>
    <s v="IT Infrastructure"/>
    <x v="1"/>
    <n v="-369.35"/>
    <s v="002"/>
  </r>
  <r>
    <s v="SEP-25"/>
    <x v="0"/>
    <s v="51500"/>
    <x v="22"/>
    <s v="Materials Purchased"/>
    <s v="Materials Purchased"/>
    <s v="353"/>
    <s v="IT Infrastructure"/>
    <x v="1"/>
    <n v="7734.63"/>
    <s v="002"/>
  </r>
  <r>
    <s v="SEP-25"/>
    <x v="0"/>
    <s v="51500"/>
    <x v="22"/>
    <m/>
    <s v="Materials Purchased"/>
    <s v="353"/>
    <s v="IT Infrastructure"/>
    <x v="1"/>
    <n v="-2110.79"/>
    <s v="002"/>
  </r>
  <r>
    <s v="AUG-25"/>
    <x v="0"/>
    <s v="51500"/>
    <x v="22"/>
    <s v="Materials Purchased"/>
    <s v="Materials Purchased"/>
    <s v="352"/>
    <s v="IT Client Technology"/>
    <x v="1"/>
    <n v="7114.22"/>
    <s v="002"/>
  </r>
  <r>
    <s v="AUG-25"/>
    <x v="0"/>
    <s v="51500"/>
    <x v="22"/>
    <m/>
    <s v="Materials Purchased"/>
    <s v="352"/>
    <s v="IT Client Technology"/>
    <x v="1"/>
    <n v="-1941.47"/>
    <s v="002"/>
  </r>
  <r>
    <s v="DEC-25"/>
    <x v="0"/>
    <s v="51500"/>
    <x v="22"/>
    <s v="Accruals - Materials Purchased"/>
    <s v="Materials Purchased"/>
    <s v="352"/>
    <s v="IT Client Technology"/>
    <x v="1"/>
    <n v="-5199.6000000000004"/>
    <s v="002"/>
  </r>
  <r>
    <s v="DEC-25"/>
    <x v="0"/>
    <s v="51500"/>
    <x v="22"/>
    <s v="Materials Purchased"/>
    <s v="Materials Purchased"/>
    <s v="352"/>
    <s v="IT Client Technology"/>
    <x v="1"/>
    <n v="-30627.52"/>
    <s v="002"/>
  </r>
  <r>
    <s v="DEC-25"/>
    <x v="0"/>
    <s v="51500"/>
    <x v="22"/>
    <m/>
    <s v="Materials Purchased"/>
    <s v="352"/>
    <s v="IT Client Technology"/>
    <x v="1"/>
    <n v="8358.26"/>
    <s v="002"/>
  </r>
  <r>
    <s v="JUL-25"/>
    <x v="0"/>
    <s v="51500"/>
    <x v="22"/>
    <s v="Materials Purchased"/>
    <s v="Materials Purchased"/>
    <s v="352"/>
    <s v="IT Client Technology"/>
    <x v="1"/>
    <n v="-6284.76"/>
    <s v="002"/>
  </r>
  <r>
    <s v="JUL-25"/>
    <x v="0"/>
    <s v="51500"/>
    <x v="22"/>
    <m/>
    <s v="Materials Purchased"/>
    <s v="352"/>
    <s v="IT Client Technology"/>
    <x v="1"/>
    <n v="1715.11"/>
    <s v="002"/>
  </r>
  <r>
    <s v="NOV-25"/>
    <x v="0"/>
    <s v="51500"/>
    <x v="22"/>
    <s v="Accruals - Materials Purchased"/>
    <s v="Materials Purchased"/>
    <s v="352"/>
    <s v="IT Client Technology"/>
    <x v="1"/>
    <n v="-79017.63"/>
    <s v="002"/>
  </r>
  <r>
    <s v="NOV-25"/>
    <x v="0"/>
    <s v="51500"/>
    <x v="22"/>
    <s v="Materials Purchased"/>
    <s v="Materials Purchased"/>
    <s v="352"/>
    <s v="IT Client Technology"/>
    <x v="1"/>
    <n v="18716.240000000002"/>
    <s v="002"/>
  </r>
  <r>
    <s v="NOV-25"/>
    <x v="0"/>
    <s v="51500"/>
    <x v="22"/>
    <m/>
    <s v="Materials Purchased"/>
    <s v="352"/>
    <s v="IT Client Technology"/>
    <x v="1"/>
    <n v="17875.23"/>
    <s v="002"/>
  </r>
  <r>
    <s v="OCT-25"/>
    <x v="0"/>
    <s v="51500"/>
    <x v="22"/>
    <s v="Accruals - Materials Purchased"/>
    <s v="Materials Purchased"/>
    <s v="352"/>
    <s v="IT Client Technology"/>
    <x v="1"/>
    <n v="84217.23"/>
    <s v="002"/>
  </r>
  <r>
    <s v="OCT-25"/>
    <x v="0"/>
    <s v="51500"/>
    <x v="22"/>
    <s v="Materials Purchased"/>
    <s v="Materials Purchased"/>
    <s v="352"/>
    <s v="IT Client Technology"/>
    <x v="1"/>
    <n v="10303.85"/>
    <s v="002"/>
  </r>
  <r>
    <s v="OCT-25"/>
    <x v="0"/>
    <s v="51500"/>
    <x v="22"/>
    <m/>
    <s v="Materials Purchased"/>
    <s v="352"/>
    <s v="IT Client Technology"/>
    <x v="1"/>
    <n v="-25794.799999999999"/>
    <s v="002"/>
  </r>
  <r>
    <s v="SEP-25"/>
    <x v="0"/>
    <s v="51500"/>
    <x v="22"/>
    <s v="Materials Purchased"/>
    <s v="Materials Purchased"/>
    <s v="352"/>
    <s v="IT Client Technology"/>
    <x v="1"/>
    <n v="-6338.67"/>
    <s v="002"/>
  </r>
  <r>
    <s v="SEP-25"/>
    <x v="0"/>
    <s v="51500"/>
    <x v="22"/>
    <m/>
    <s v="Materials Purchased"/>
    <s v="352"/>
    <s v="IT Client Technology"/>
    <x v="1"/>
    <n v="1729.82"/>
    <s v="002"/>
  </r>
  <r>
    <s v="SEP-25"/>
    <x v="0"/>
    <s v="51500"/>
    <x v="22"/>
    <s v="Materials Purchased"/>
    <s v="Materials Purchased"/>
    <s v="320"/>
    <s v="Corporate Accounting"/>
    <x v="1"/>
    <n v="300"/>
    <s v="002"/>
  </r>
  <r>
    <s v="SEP-25"/>
    <x v="0"/>
    <s v="51500"/>
    <x v="22"/>
    <s v="Materials Purchased"/>
    <s v="Materials Purchased"/>
    <s v="317"/>
    <s v="Accounts Payable"/>
    <x v="1"/>
    <n v="0"/>
    <s v="002"/>
  </r>
  <r>
    <s v="SEP-25"/>
    <x v="0"/>
    <s v="51500"/>
    <x v="22"/>
    <s v="Materials Purchased"/>
    <s v="Materials Purchased"/>
    <s v="316"/>
    <s v="Payroll"/>
    <x v="1"/>
    <n v="116.39"/>
    <s v="002"/>
  </r>
  <r>
    <s v="NOV-25"/>
    <x v="0"/>
    <s v="51500"/>
    <x v="22"/>
    <s v="Materials Purchased"/>
    <s v="Materials Purchased"/>
    <s v="266"/>
    <s v="Special Plans TEP"/>
    <x v="1"/>
    <n v="50"/>
    <s v="002"/>
  </r>
  <r>
    <s v="AUG-25"/>
    <x v="0"/>
    <s v="51500"/>
    <x v="22"/>
    <s v="Materials Purchased"/>
    <s v="Materials Purchased"/>
    <s v="264"/>
    <s v="Mail Services"/>
    <x v="1"/>
    <n v="9162.7000000000007"/>
    <s v="002"/>
  </r>
  <r>
    <s v="DEC-25"/>
    <x v="0"/>
    <s v="51500"/>
    <x v="22"/>
    <s v="Materials Purchased"/>
    <s v="Materials Purchased"/>
    <s v="264"/>
    <s v="Mail Services"/>
    <x v="1"/>
    <n v="8325.43"/>
    <s v="002"/>
  </r>
  <r>
    <s v="JUL-25"/>
    <x v="0"/>
    <s v="51500"/>
    <x v="22"/>
    <s v="Materials Purchased"/>
    <s v="Materials Purchased"/>
    <s v="264"/>
    <s v="Mail Services"/>
    <x v="1"/>
    <n v="11110.09"/>
    <s v="002"/>
  </r>
  <r>
    <s v="NOV-25"/>
    <x v="0"/>
    <s v="51500"/>
    <x v="22"/>
    <s v="Materials Purchased"/>
    <s v="Materials Purchased"/>
    <s v="264"/>
    <s v="Mail Services"/>
    <x v="1"/>
    <n v="12080.57"/>
    <s v="002"/>
  </r>
  <r>
    <s v="OCT-25"/>
    <x v="0"/>
    <s v="51500"/>
    <x v="22"/>
    <s v="Materials Purchased"/>
    <s v="Materials Purchased"/>
    <s v="264"/>
    <s v="Mail Services"/>
    <x v="1"/>
    <n v="11229.07"/>
    <s v="002"/>
  </r>
  <r>
    <s v="SEP-25"/>
    <x v="0"/>
    <s v="51500"/>
    <x v="22"/>
    <s v="Materials Purchased"/>
    <s v="Materials Purchased"/>
    <s v="264"/>
    <s v="Mail Services"/>
    <x v="1"/>
    <n v="12555.73"/>
    <s v="002"/>
  </r>
  <r>
    <s v="SEP-25"/>
    <x v="0"/>
    <s v="51500"/>
    <x v="22"/>
    <s v="Materials Purchased"/>
    <s v="Materials Purchased"/>
    <s v="244"/>
    <s v="Customer Analytics"/>
    <x v="1"/>
    <n v="9.7799999999999994"/>
    <s v="002"/>
  </r>
  <r>
    <s v="OCT-25"/>
    <x v="0"/>
    <s v="51500"/>
    <x v="22"/>
    <s v="Materials Purchased"/>
    <s v="Materials Purchased"/>
    <s v="243"/>
    <s v="Enterprise Project Admin"/>
    <x v="1"/>
    <n v="67.319999999999993"/>
    <s v="002"/>
  </r>
  <r>
    <s v="AUG-25"/>
    <x v="0"/>
    <s v="51500"/>
    <x v="22"/>
    <s v="Materials Purchased"/>
    <s v="Materials Purchased"/>
    <s v="229"/>
    <s v="Cust Experience / Marketing"/>
    <x v="1"/>
    <n v="-5128.34"/>
    <s v="002"/>
  </r>
  <r>
    <s v="JUL-25"/>
    <x v="0"/>
    <s v="51500"/>
    <x v="22"/>
    <s v="Materials Purchased"/>
    <s v="Materials Purchased"/>
    <s v="229"/>
    <s v="Cust Experience / Marketing"/>
    <x v="1"/>
    <n v="5128.34"/>
    <s v="002"/>
  </r>
  <r>
    <s v="NOV-25"/>
    <x v="0"/>
    <s v="51500"/>
    <x v="22"/>
    <s v="Materials Purchased"/>
    <s v="Materials Purchased"/>
    <s v="229"/>
    <s v="Cust Experience / Marketing"/>
    <x v="1"/>
    <n v="108.68"/>
    <s v="002"/>
  </r>
  <r>
    <s v="DEC-25"/>
    <x v="0"/>
    <s v="51500"/>
    <x v="22"/>
    <s v="Materials Purchased"/>
    <s v="Materials Purchased"/>
    <s v="227"/>
    <s v="Corporate Communications"/>
    <x v="1"/>
    <n v="183.45"/>
    <s v="002"/>
  </r>
  <r>
    <s v="JUL-25"/>
    <x v="0"/>
    <s v="51500"/>
    <x v="22"/>
    <s v="Materials Purchased"/>
    <s v="Materials Purchased"/>
    <s v="227"/>
    <s v="Corporate Communications"/>
    <x v="1"/>
    <n v="159.02000000000001"/>
    <s v="002"/>
  </r>
  <r>
    <s v="OCT-25"/>
    <x v="0"/>
    <s v="51500"/>
    <x v="22"/>
    <s v="Materials Purchased"/>
    <s v="Materials Purchased"/>
    <s v="227"/>
    <s v="Corporate Communications"/>
    <x v="1"/>
    <n v="72.819999999999993"/>
    <s v="002"/>
  </r>
  <r>
    <s v="AUG-25"/>
    <x v="0"/>
    <s v="51500"/>
    <x v="22"/>
    <s v="Materials Purchased"/>
    <s v="Materials Purchased"/>
    <s v="226"/>
    <s v="Community Investment"/>
    <x v="1"/>
    <n v="79.31"/>
    <s v="002"/>
  </r>
  <r>
    <s v="DEC-25"/>
    <x v="0"/>
    <s v="51500"/>
    <x v="22"/>
    <s v="Materials Purchased"/>
    <s v="Materials Purchased"/>
    <s v="226"/>
    <s v="Community Investment"/>
    <x v="1"/>
    <n v="757.34"/>
    <s v="002"/>
  </r>
  <r>
    <s v="JUL-25"/>
    <x v="0"/>
    <s v="51500"/>
    <x v="22"/>
    <s v="Materials Purchased"/>
    <s v="Materials Purchased"/>
    <s v="226"/>
    <s v="Community Investment"/>
    <x v="1"/>
    <n v="209.86"/>
    <s v="002"/>
  </r>
  <r>
    <s v="NOV-25"/>
    <x v="0"/>
    <s v="51500"/>
    <x v="22"/>
    <s v="Materials Purchased"/>
    <s v="Materials Purchased"/>
    <s v="226"/>
    <s v="Community Investment"/>
    <x v="1"/>
    <n v="255.77"/>
    <s v="002"/>
  </r>
  <r>
    <s v="OCT-25"/>
    <x v="0"/>
    <s v="51500"/>
    <x v="22"/>
    <s v="Materials Purchased"/>
    <s v="Materials Purchased"/>
    <s v="226"/>
    <s v="Community Investment"/>
    <x v="1"/>
    <n v="1090.3900000000001"/>
    <s v="002"/>
  </r>
  <r>
    <s v="SEP-25"/>
    <x v="0"/>
    <s v="51500"/>
    <x v="22"/>
    <s v="Materials Purchased"/>
    <s v="Materials Purchased"/>
    <s v="226"/>
    <s v="Community Investment"/>
    <x v="1"/>
    <n v="314.36"/>
    <s v="002"/>
  </r>
  <r>
    <s v="NOV-25"/>
    <x v="0"/>
    <s v="51500"/>
    <x v="22"/>
    <s v="Materials Purchased"/>
    <s v="Materials Purchased"/>
    <s v="224"/>
    <s v="Governmental Affairs"/>
    <x v="1"/>
    <n v="-1454.41"/>
    <s v="002"/>
  </r>
  <r>
    <s v="OCT-25"/>
    <x v="0"/>
    <s v="51500"/>
    <x v="22"/>
    <s v="Materials Purchased"/>
    <s v="Materials Purchased"/>
    <s v="224"/>
    <s v="Governmental Affairs"/>
    <x v="1"/>
    <n v="-593.39"/>
    <s v="002"/>
  </r>
  <r>
    <s v="SEP-25"/>
    <x v="0"/>
    <s v="51500"/>
    <x v="22"/>
    <s v="Materials Purchased"/>
    <s v="Materials Purchased"/>
    <s v="224"/>
    <s v="Governmental Affairs"/>
    <x v="1"/>
    <n v="2047.8"/>
    <s v="002"/>
  </r>
  <r>
    <s v="OCT-25"/>
    <x v="0"/>
    <s v="51500"/>
    <x v="22"/>
    <s v="Materials Purchased"/>
    <s v="Materials Purchased"/>
    <s v="211"/>
    <s v="Occupational Health"/>
    <x v="1"/>
    <n v="-2700"/>
    <s v="002"/>
  </r>
  <r>
    <s v="SEP-25"/>
    <x v="0"/>
    <s v="51500"/>
    <x v="22"/>
    <s v="Materials Purchased"/>
    <s v="Materials Purchased"/>
    <s v="211"/>
    <s v="Occupational Health"/>
    <x v="1"/>
    <n v="2700"/>
    <s v="002"/>
  </r>
  <r>
    <s v="JUL-25"/>
    <x v="0"/>
    <s v="51500"/>
    <x v="22"/>
    <s v="Materials Purchased"/>
    <s v="Materials Purchased"/>
    <s v="210"/>
    <s v="Employee &amp; Labor Relations"/>
    <x v="1"/>
    <n v="72"/>
    <s v="002"/>
  </r>
  <r>
    <s v="AUG-25"/>
    <x v="0"/>
    <s v="51500"/>
    <x v="22"/>
    <s v="Materials Purchased"/>
    <s v="Materials Purchased"/>
    <s v="203"/>
    <s v="Talent Development"/>
    <x v="1"/>
    <n v="0"/>
    <s v="002"/>
  </r>
  <r>
    <s v="DEC-25"/>
    <x v="0"/>
    <s v="51500"/>
    <x v="22"/>
    <s v="Materials Purchased"/>
    <s v="Materials Purchased"/>
    <s v="203"/>
    <s v="Talent Development"/>
    <x v="1"/>
    <n v="3423.75"/>
    <s v="002"/>
  </r>
  <r>
    <s v="JUL-25"/>
    <x v="0"/>
    <s v="51500"/>
    <x v="22"/>
    <s v="Materials Purchased"/>
    <s v="Materials Purchased"/>
    <s v="203"/>
    <s v="Talent Development"/>
    <x v="1"/>
    <n v="2249.88"/>
    <s v="002"/>
  </r>
  <r>
    <s v="NOV-25"/>
    <x v="0"/>
    <s v="51500"/>
    <x v="22"/>
    <s v="Materials Purchased"/>
    <s v="Materials Purchased"/>
    <s v="203"/>
    <s v="Talent Development"/>
    <x v="1"/>
    <n v="1053.3699999999999"/>
    <s v="002"/>
  </r>
  <r>
    <s v="OCT-25"/>
    <x v="0"/>
    <s v="51500"/>
    <x v="22"/>
    <s v="Materials Purchased"/>
    <s v="Materials Purchased"/>
    <s v="203"/>
    <s v="Talent Development"/>
    <x v="1"/>
    <n v="11.11"/>
    <s v="002"/>
  </r>
  <r>
    <s v="SEP-25"/>
    <x v="0"/>
    <s v="51500"/>
    <x v="22"/>
    <s v="Materials Purchased"/>
    <s v="Materials Purchased"/>
    <s v="203"/>
    <s v="Talent Development"/>
    <x v="1"/>
    <n v="46866.58"/>
    <s v="002"/>
  </r>
  <r>
    <s v="AUG-25"/>
    <x v="0"/>
    <s v="51500"/>
    <x v="22"/>
    <s v="Materials Purchased"/>
    <s v="Materials Purchased"/>
    <s v="201"/>
    <s v="HR Operations"/>
    <x v="1"/>
    <n v="1305.1300000000001"/>
    <s v="002"/>
  </r>
  <r>
    <s v="NOV-25"/>
    <x v="0"/>
    <s v="51500"/>
    <x v="22"/>
    <s v="Materials Purchased"/>
    <s v="Materials Purchased"/>
    <s v="201"/>
    <s v="HR Operations"/>
    <x v="1"/>
    <n v="3.34"/>
    <s v="002"/>
  </r>
  <r>
    <s v="NOV-25"/>
    <x v="0"/>
    <s v="51500"/>
    <x v="22"/>
    <s v="Materials Purchased"/>
    <s v="Materials Purchased"/>
    <s v="201"/>
    <s v="Personnel Adm"/>
    <x v="1"/>
    <n v="423.89"/>
    <s v="002"/>
  </r>
  <r>
    <s v="OCT-25"/>
    <x v="0"/>
    <s v="51500"/>
    <x v="22"/>
    <s v="Materials Purchased"/>
    <s v="Materials Purchased"/>
    <s v="201"/>
    <s v="HR Operations"/>
    <x v="1"/>
    <n v="15.2"/>
    <s v="002"/>
  </r>
  <r>
    <s v="SEP-25"/>
    <x v="0"/>
    <s v="51500"/>
    <x v="22"/>
    <s v="Materials Purchased"/>
    <s v="Materials Purchased"/>
    <s v="201"/>
    <s v="HR Operations"/>
    <x v="1"/>
    <n v="-838.24"/>
    <s v="002"/>
  </r>
  <r>
    <s v="SEP-25"/>
    <x v="0"/>
    <s v="51500"/>
    <x v="22"/>
    <s v="Materials Purchased"/>
    <s v="Materials Purchased"/>
    <s v="201"/>
    <s v="Personnel Adm"/>
    <x v="1"/>
    <n v="340.23"/>
    <s v="002"/>
  </r>
  <r>
    <s v="AUG-25"/>
    <x v="0"/>
    <s v="51500"/>
    <x v="22"/>
    <s v="Materials Purchased"/>
    <s v="Materials Purchased"/>
    <s v="195"/>
    <s v="Safety"/>
    <x v="1"/>
    <n v="3324.59"/>
    <s v="002"/>
  </r>
  <r>
    <s v="DEC-25"/>
    <x v="0"/>
    <s v="51500"/>
    <x v="22"/>
    <s v="Materials Purchased"/>
    <s v="Materials Purchased"/>
    <s v="195"/>
    <s v="Safety"/>
    <x v="1"/>
    <n v="2511.84"/>
    <s v="002"/>
  </r>
  <r>
    <s v="JUL-25"/>
    <x v="0"/>
    <s v="51500"/>
    <x v="22"/>
    <s v="Materials Purchased"/>
    <s v="Materials Purchased"/>
    <s v="195"/>
    <s v="Safety"/>
    <x v="1"/>
    <n v="12788.4"/>
    <s v="002"/>
  </r>
  <r>
    <s v="NOV-25"/>
    <x v="0"/>
    <s v="51500"/>
    <x v="22"/>
    <s v="Materials Purchased"/>
    <s v="Materials Purchased"/>
    <s v="195"/>
    <s v="Safety"/>
    <x v="1"/>
    <n v="4917.6899999999996"/>
    <s v="002"/>
  </r>
  <r>
    <s v="OCT-25"/>
    <x v="0"/>
    <s v="51500"/>
    <x v="22"/>
    <s v="Materials Purchased"/>
    <s v="Materials Purchased"/>
    <s v="195"/>
    <s v="Safety"/>
    <x v="1"/>
    <n v="33508"/>
    <s v="002"/>
  </r>
  <r>
    <s v="SEP-25"/>
    <x v="0"/>
    <s v="51500"/>
    <x v="22"/>
    <s v="Materials Purchased"/>
    <s v="Materials Purchased"/>
    <s v="195"/>
    <s v="Safety"/>
    <x v="1"/>
    <n v="5005.1499999999996"/>
    <s v="002"/>
  </r>
  <r>
    <s v="SEP-25"/>
    <x v="0"/>
    <s v="51500"/>
    <x v="22"/>
    <s v="Materials Purchased"/>
    <s v="Materials Purchased"/>
    <s v="193"/>
    <s v="Energy Delivery Environmental"/>
    <x v="1"/>
    <n v="40.950000000000003"/>
    <s v="002"/>
  </r>
  <r>
    <s v="AUG-25"/>
    <x v="0"/>
    <s v="51500"/>
    <x v="22"/>
    <s v="Materials Purchased"/>
    <s v="Materials Purchased"/>
    <s v="162"/>
    <s v="Corporate Security"/>
    <x v="1"/>
    <n v="449.98"/>
    <s v="002"/>
  </r>
  <r>
    <s v="DEC-25"/>
    <x v="0"/>
    <s v="51500"/>
    <x v="22"/>
    <s v="Materials Purchased"/>
    <s v="Materials Purchased"/>
    <s v="162"/>
    <s v="Corporate Security"/>
    <x v="1"/>
    <n v="1693.92"/>
    <s v="002"/>
  </r>
  <r>
    <s v="JUL-25"/>
    <x v="0"/>
    <s v="51500"/>
    <x v="22"/>
    <s v="Accruals - Materials Purchased"/>
    <s v="Materials Purchased"/>
    <s v="162"/>
    <s v="Corporate Security"/>
    <x v="1"/>
    <n v="-769.32"/>
    <s v="002"/>
  </r>
  <r>
    <s v="JUL-25"/>
    <x v="0"/>
    <s v="51500"/>
    <x v="22"/>
    <s v="Materials Purchased"/>
    <s v="Materials Purchased"/>
    <s v="162"/>
    <s v="Corporate Security"/>
    <x v="1"/>
    <n v="460.09"/>
    <s v="002"/>
  </r>
  <r>
    <s v="NOV-25"/>
    <x v="0"/>
    <s v="51500"/>
    <x v="22"/>
    <s v="Materials Purchased"/>
    <s v="Materials Purchased"/>
    <s v="162"/>
    <s v="Corporate Security"/>
    <x v="1"/>
    <n v="59.01"/>
    <s v="002"/>
  </r>
  <r>
    <s v="OCT-25"/>
    <x v="0"/>
    <s v="51500"/>
    <x v="22"/>
    <s v="Materials Purchased"/>
    <s v="Materials Purchased"/>
    <s v="162"/>
    <s v="Corporate Security"/>
    <x v="1"/>
    <n v="460.48"/>
    <s v="002"/>
  </r>
  <r>
    <s v="SEP-25"/>
    <x v="0"/>
    <s v="51500"/>
    <x v="22"/>
    <s v="Materials Purchased"/>
    <s v="Materials Purchased"/>
    <s v="162"/>
    <s v="Corporate Security"/>
    <x v="1"/>
    <n v="1585.28"/>
    <s v="002"/>
  </r>
  <r>
    <s v="DEC-25"/>
    <x v="0"/>
    <s v="51500"/>
    <x v="22"/>
    <s v="Materials Purchased"/>
    <s v="Materials Purchased"/>
    <s v="161"/>
    <s v="Risk Management"/>
    <x v="1"/>
    <n v="305.72000000000003"/>
    <s v="002"/>
  </r>
  <r>
    <s v="JUL-25"/>
    <x v="0"/>
    <s v="51500"/>
    <x v="22"/>
    <s v="Materials Purchased"/>
    <s v="Materials Purchased"/>
    <s v="161"/>
    <s v="Risk Management"/>
    <x v="1"/>
    <n v="88.88"/>
    <s v="002"/>
  </r>
  <r>
    <s v="NOV-25"/>
    <x v="0"/>
    <s v="51500"/>
    <x v="22"/>
    <s v="Materials Purchased"/>
    <s v="Materials Purchased"/>
    <s v="161"/>
    <s v="Risk Management"/>
    <x v="1"/>
    <n v="36.270000000000003"/>
    <s v="002"/>
  </r>
  <r>
    <s v="OCT-25"/>
    <x v="0"/>
    <s v="51500"/>
    <x v="22"/>
    <s v="Materials Purchased"/>
    <s v="Materials Purchased"/>
    <s v="161"/>
    <s v="Risk Management"/>
    <x v="1"/>
    <n v="-3144.34"/>
    <s v="002"/>
  </r>
  <r>
    <s v="SEP-25"/>
    <x v="0"/>
    <s v="51500"/>
    <x v="22"/>
    <s v="Materials Purchased"/>
    <s v="Materials Purchased"/>
    <s v="161"/>
    <s v="Risk Management"/>
    <x v="1"/>
    <n v="3144.34"/>
    <s v="002"/>
  </r>
  <r>
    <s v="AUG-25"/>
    <x v="0"/>
    <s v="51500"/>
    <x v="22"/>
    <s v="Materials Purchased"/>
    <s v="Materials Purchased"/>
    <s v="100"/>
    <s v="CEO Adm"/>
    <x v="1"/>
    <n v="7500"/>
    <s v="002"/>
  </r>
  <r>
    <s v="JUL-25"/>
    <x v="0"/>
    <s v="51500"/>
    <x v="22"/>
    <s v="Materials Purchased"/>
    <s v="Materials Purchased"/>
    <s v="100"/>
    <s v="CEO Adm"/>
    <x v="1"/>
    <n v="1500"/>
    <s v="002"/>
  </r>
  <r>
    <s v="OCT-25"/>
    <x v="0"/>
    <s v="51500"/>
    <x v="22"/>
    <s v="Materials Purchased"/>
    <s v="Materials Purchased"/>
    <s v="100"/>
    <s v="CEO Adm"/>
    <x v="1"/>
    <n v="-6232.32"/>
    <s v="002"/>
  </r>
  <r>
    <s v="SEP-25"/>
    <x v="0"/>
    <s v="51500"/>
    <x v="22"/>
    <s v="Materials Purchased"/>
    <s v="Materials Purchased"/>
    <s v="100"/>
    <s v="CEO Adm"/>
    <x v="1"/>
    <n v="1139.18"/>
    <s v="002"/>
  </r>
  <r>
    <s v="OCT-25"/>
    <x v="0"/>
    <s v="51500"/>
    <x v="23"/>
    <s v="Stores Clearing - SGS"/>
    <s v="Stores Clearing"/>
    <s v="687"/>
    <s v="SPG Fuel &amp; Ash Hdlg/Fleet Maint"/>
    <x v="1"/>
    <n v="0.47"/>
    <s v="002"/>
  </r>
  <r>
    <s v="OCT-25"/>
    <x v="0"/>
    <s v="51500"/>
    <x v="23"/>
    <m/>
    <s v="Stores Clearing"/>
    <s v="687"/>
    <s v="SPG Fuel &amp; Ash Hdlg/Fleet Maint"/>
    <x v="1"/>
    <n v="-0.23"/>
    <s v="002"/>
  </r>
  <r>
    <s v="AUG-25"/>
    <x v="0"/>
    <s v="51500"/>
    <x v="23"/>
    <s v="Stores Clearing - SGS"/>
    <s v="Stores Clearing"/>
    <s v="662"/>
    <s v="SPG Training"/>
    <x v="1"/>
    <n v="111.21"/>
    <s v="002"/>
  </r>
  <r>
    <s v="AUG-25"/>
    <x v="0"/>
    <s v="51500"/>
    <x v="23"/>
    <m/>
    <s v="Stores Clearing"/>
    <s v="662"/>
    <s v="SPG Training"/>
    <x v="1"/>
    <n v="-55.59"/>
    <s v="002"/>
  </r>
  <r>
    <s v="JUL-25"/>
    <x v="0"/>
    <s v="51500"/>
    <x v="23"/>
    <s v="Stores Clearing - SGS"/>
    <s v="Stores Clearing"/>
    <s v="662"/>
    <s v="SPG Training"/>
    <x v="1"/>
    <n v="150.80000000000001"/>
    <s v="002"/>
  </r>
  <r>
    <s v="JUL-25"/>
    <x v="0"/>
    <s v="51500"/>
    <x v="23"/>
    <m/>
    <s v="Stores Clearing"/>
    <s v="662"/>
    <s v="SPG Training"/>
    <x v="1"/>
    <n v="-75.400000000000006"/>
    <s v="002"/>
  </r>
  <r>
    <s v="NOV-25"/>
    <x v="0"/>
    <s v="51500"/>
    <x v="23"/>
    <s v="Stores Clearing - SGS"/>
    <s v="Stores Clearing"/>
    <s v="662"/>
    <s v="SPG Training"/>
    <x v="1"/>
    <n v="323.92"/>
    <s v="002"/>
  </r>
  <r>
    <s v="NOV-25"/>
    <x v="0"/>
    <s v="51500"/>
    <x v="23"/>
    <m/>
    <s v="Stores Clearing"/>
    <s v="662"/>
    <s v="SPG Training"/>
    <x v="1"/>
    <n v="-161.96"/>
    <s v="002"/>
  </r>
  <r>
    <s v="OCT-25"/>
    <x v="0"/>
    <s v="51500"/>
    <x v="23"/>
    <s v="Stores Clearing - SGS"/>
    <s v="Stores Clearing"/>
    <s v="662"/>
    <s v="SPG Training"/>
    <x v="1"/>
    <n v="80.7"/>
    <s v="002"/>
  </r>
  <r>
    <s v="OCT-25"/>
    <x v="0"/>
    <s v="51500"/>
    <x v="23"/>
    <m/>
    <s v="Stores Clearing"/>
    <s v="662"/>
    <s v="SPG Training"/>
    <x v="1"/>
    <n v="-40.340000000000003"/>
    <s v="002"/>
  </r>
  <r>
    <s v="SEP-25"/>
    <x v="0"/>
    <s v="51500"/>
    <x v="23"/>
    <s v="Stores Clearing - SGS"/>
    <s v="Stores Clearing"/>
    <s v="662"/>
    <s v="SPG Training"/>
    <x v="1"/>
    <n v="2.99"/>
    <s v="002"/>
  </r>
  <r>
    <s v="SEP-25"/>
    <x v="0"/>
    <s v="51500"/>
    <x v="23"/>
    <m/>
    <s v="Stores Clearing"/>
    <s v="662"/>
    <s v="SPG Training"/>
    <x v="1"/>
    <n v="-1.49"/>
    <s v="002"/>
  </r>
  <r>
    <s v="AUG-25"/>
    <x v="0"/>
    <s v="51500"/>
    <x v="23"/>
    <s v="Stores Clearing - SGS"/>
    <s v="Stores Clearing"/>
    <s v="661"/>
    <s v="SPG Personnel Svcs"/>
    <x v="1"/>
    <n v="7.39"/>
    <s v="002"/>
  </r>
  <r>
    <s v="AUG-25"/>
    <x v="0"/>
    <s v="51500"/>
    <x v="23"/>
    <m/>
    <s v="Stores Clearing"/>
    <s v="661"/>
    <s v="SPG Personnel Svcs"/>
    <x v="1"/>
    <n v="-3.69"/>
    <s v="002"/>
  </r>
  <r>
    <s v="JUL-25"/>
    <x v="0"/>
    <s v="51500"/>
    <x v="23"/>
    <s v="Stores Clearing - SGS"/>
    <s v="Stores Clearing"/>
    <s v="661"/>
    <s v="SPG Personnel Svcs"/>
    <x v="1"/>
    <n v="3.85"/>
    <s v="002"/>
  </r>
  <r>
    <s v="JUL-25"/>
    <x v="0"/>
    <s v="51500"/>
    <x v="23"/>
    <m/>
    <s v="Stores Clearing"/>
    <s v="661"/>
    <s v="SPG Personnel Svcs"/>
    <x v="1"/>
    <n v="-1.93"/>
    <s v="002"/>
  </r>
  <r>
    <s v="OCT-25"/>
    <x v="0"/>
    <s v="51500"/>
    <x v="23"/>
    <s v="Stores Clearing - SGS"/>
    <s v="Stores Clearing"/>
    <s v="661"/>
    <s v="SPG Personnel Svcs"/>
    <x v="1"/>
    <n v="0.64"/>
    <s v="002"/>
  </r>
  <r>
    <s v="OCT-25"/>
    <x v="0"/>
    <s v="51500"/>
    <x v="23"/>
    <m/>
    <s v="Stores Clearing"/>
    <s v="661"/>
    <s v="SPG Personnel Svcs"/>
    <x v="1"/>
    <n v="-0.32"/>
    <s v="002"/>
  </r>
  <r>
    <s v="SEP-25"/>
    <x v="0"/>
    <s v="51500"/>
    <x v="23"/>
    <s v="Stores Clearing - SGS"/>
    <s v="Stores Clearing"/>
    <s v="661"/>
    <s v="SPG Personnel Svcs"/>
    <x v="1"/>
    <n v="1.26"/>
    <s v="002"/>
  </r>
  <r>
    <s v="SEP-25"/>
    <x v="0"/>
    <s v="51500"/>
    <x v="23"/>
    <m/>
    <s v="Stores Clearing"/>
    <s v="661"/>
    <s v="SPG Personnel Svcs"/>
    <x v="1"/>
    <n v="-0.62"/>
    <s v="002"/>
  </r>
  <r>
    <s v="DEC-25"/>
    <x v="0"/>
    <s v="51500"/>
    <x v="23"/>
    <s v="Stores Clearing - SGS"/>
    <s v="Stores Clearing"/>
    <s v="659"/>
    <s v="SPG Material Mgmt"/>
    <x v="1"/>
    <n v="17.440000000000001"/>
    <s v="002"/>
  </r>
  <r>
    <s v="DEC-25"/>
    <x v="0"/>
    <s v="51500"/>
    <x v="23"/>
    <m/>
    <s v="Stores Clearing"/>
    <s v="659"/>
    <s v="SPG Material Mgmt"/>
    <x v="1"/>
    <n v="-8.7200000000000006"/>
    <s v="002"/>
  </r>
  <r>
    <s v="JUL-25"/>
    <x v="0"/>
    <s v="51500"/>
    <x v="23"/>
    <s v="Stores Clearing - SGS"/>
    <s v="Stores Clearing"/>
    <s v="659"/>
    <s v="SPG Material Mgmt"/>
    <x v="1"/>
    <n v="18.260000000000002"/>
    <s v="002"/>
  </r>
  <r>
    <s v="JUL-25"/>
    <x v="0"/>
    <s v="51500"/>
    <x v="23"/>
    <m/>
    <s v="Stores Clearing"/>
    <s v="659"/>
    <s v="SPG Material Mgmt"/>
    <x v="1"/>
    <n v="-9.1199999999999992"/>
    <s v="002"/>
  </r>
  <r>
    <s v="OCT-25"/>
    <x v="0"/>
    <s v="51500"/>
    <x v="23"/>
    <s v="Stores Clearing - SGS"/>
    <s v="Stores Clearing"/>
    <s v="659"/>
    <s v="SPG Material Mgmt"/>
    <x v="1"/>
    <n v="56.6"/>
    <s v="002"/>
  </r>
  <r>
    <s v="OCT-25"/>
    <x v="0"/>
    <s v="51500"/>
    <x v="23"/>
    <m/>
    <s v="Stores Clearing"/>
    <s v="659"/>
    <s v="SPG Material Mgmt"/>
    <x v="1"/>
    <n v="-28.28"/>
    <s v="002"/>
  </r>
  <r>
    <s v="DEC-25"/>
    <x v="0"/>
    <s v="51500"/>
    <x v="23"/>
    <s v="Stores Clearing - SGS"/>
    <s v="Stores Clearing"/>
    <s v="658"/>
    <s v="SPG Business Support"/>
    <x v="1"/>
    <n v="1.52"/>
    <s v="002"/>
  </r>
  <r>
    <s v="DEC-25"/>
    <x v="0"/>
    <s v="51500"/>
    <x v="23"/>
    <m/>
    <s v="Stores Clearing"/>
    <s v="658"/>
    <s v="SPG Business Support"/>
    <x v="1"/>
    <n v="-0.76"/>
    <s v="002"/>
  </r>
  <r>
    <s v="JUL-25"/>
    <x v="0"/>
    <s v="51500"/>
    <x v="23"/>
    <s v="Stores Clearing - SGS"/>
    <s v="Stores Clearing"/>
    <s v="658"/>
    <s v="SPG Business Support"/>
    <x v="1"/>
    <n v="5.28"/>
    <s v="002"/>
  </r>
  <r>
    <s v="JUL-25"/>
    <x v="0"/>
    <s v="51500"/>
    <x v="23"/>
    <m/>
    <s v="Stores Clearing"/>
    <s v="658"/>
    <s v="SPG Business Support"/>
    <x v="1"/>
    <n v="-2.64"/>
    <m/>
  </r>
  <r>
    <s v="OCT-25"/>
    <x v="0"/>
    <s v="51500"/>
    <x v="23"/>
    <s v="Stores Clearing - SGS"/>
    <s v="Stores Clearing"/>
    <s v="658"/>
    <s v="SPG Business Support"/>
    <x v="1"/>
    <n v="7.29"/>
    <s v="002"/>
  </r>
  <r>
    <s v="OCT-25"/>
    <x v="0"/>
    <s v="51500"/>
    <x v="23"/>
    <m/>
    <s v="Stores Clearing"/>
    <s v="658"/>
    <s v="SPG Business Support"/>
    <x v="1"/>
    <n v="-3.65"/>
    <s v="002"/>
  </r>
  <r>
    <s v="SEP-25"/>
    <x v="0"/>
    <s v="51500"/>
    <x v="23"/>
    <s v="Stores Clearing - SGS"/>
    <s v="Stores Clearing"/>
    <s v="658"/>
    <s v="SPG Business Support"/>
    <x v="1"/>
    <n v="3.72"/>
    <s v="002"/>
  </r>
  <r>
    <s v="SEP-25"/>
    <x v="0"/>
    <s v="51500"/>
    <x v="23"/>
    <m/>
    <s v="Stores Clearing"/>
    <s v="658"/>
    <s v="SPG Business Support"/>
    <x v="1"/>
    <n v="-1.86"/>
    <s v="002"/>
  </r>
  <r>
    <s v="DEC-25"/>
    <x v="0"/>
    <s v="51500"/>
    <x v="23"/>
    <s v="Stores Clearing - SGS"/>
    <s v="Stores Clearing"/>
    <s v="654"/>
    <s v="SPG Outage Team"/>
    <x v="1"/>
    <n v="16.98"/>
    <s v="002"/>
  </r>
  <r>
    <s v="DEC-25"/>
    <x v="0"/>
    <s v="51500"/>
    <x v="23"/>
    <m/>
    <s v="Stores Clearing"/>
    <s v="654"/>
    <s v="SPG Outage Team"/>
    <x v="1"/>
    <n v="-8.48"/>
    <s v="002"/>
  </r>
  <r>
    <s v="JUL-25"/>
    <x v="0"/>
    <s v="51500"/>
    <x v="23"/>
    <s v="Stores Clearing - SGS"/>
    <s v="Stores Clearing"/>
    <s v="654"/>
    <s v="SPG Outage Team"/>
    <x v="1"/>
    <n v="10.33"/>
    <s v="002"/>
  </r>
  <r>
    <s v="JUL-25"/>
    <x v="0"/>
    <s v="51500"/>
    <x v="23"/>
    <m/>
    <s v="Stores Clearing"/>
    <s v="654"/>
    <s v="SPG Outage Team"/>
    <x v="1"/>
    <n v="-5.17"/>
    <s v="002"/>
  </r>
  <r>
    <s v="NOV-25"/>
    <x v="0"/>
    <s v="51500"/>
    <x v="23"/>
    <s v="Stores Clearing - SGS"/>
    <s v="Stores Clearing"/>
    <s v="654"/>
    <s v="SPG Outage Team"/>
    <x v="1"/>
    <n v="0.64"/>
    <s v="002"/>
  </r>
  <r>
    <s v="NOV-25"/>
    <x v="0"/>
    <s v="51500"/>
    <x v="23"/>
    <m/>
    <s v="Stores Clearing"/>
    <s v="654"/>
    <s v="SPG Outage Team"/>
    <x v="1"/>
    <n v="-0.32"/>
    <s v="002"/>
  </r>
  <r>
    <s v="SEP-25"/>
    <x v="0"/>
    <s v="51500"/>
    <x v="23"/>
    <s v="Stores Clearing - SGS"/>
    <s v="Stores Clearing"/>
    <s v="654"/>
    <s v="SPG Outage Team"/>
    <x v="1"/>
    <n v="9.5399999999999991"/>
    <s v="002"/>
  </r>
  <r>
    <s v="SEP-25"/>
    <x v="0"/>
    <s v="51500"/>
    <x v="23"/>
    <m/>
    <s v="Stores Clearing"/>
    <s v="654"/>
    <s v="SPG Outage Team"/>
    <x v="1"/>
    <n v="-4.76"/>
    <s v="002"/>
  </r>
  <r>
    <s v="SEP-25"/>
    <x v="0"/>
    <s v="51500"/>
    <x v="23"/>
    <s v="Stores Clearing - SGS"/>
    <s v="Stores Clearing"/>
    <s v="650"/>
    <s v="SPG Plant Manager"/>
    <x v="1"/>
    <n v="53.47"/>
    <s v="002"/>
  </r>
  <r>
    <s v="SEP-25"/>
    <x v="0"/>
    <s v="51500"/>
    <x v="23"/>
    <m/>
    <s v="Stores Clearing"/>
    <s v="650"/>
    <s v="SPG Plant Manager"/>
    <x v="1"/>
    <n v="-26.73"/>
    <s v="002"/>
  </r>
  <r>
    <s v="AUG-25"/>
    <x v="0"/>
    <s v="51500"/>
    <x v="23"/>
    <s v="Stores Clearing - TEP"/>
    <s v="Stores Clearing"/>
    <s v="264"/>
    <s v="Mail Services"/>
    <x v="1"/>
    <n v="1812.63"/>
    <s v="002"/>
  </r>
  <r>
    <s v="DEC-25"/>
    <x v="0"/>
    <s v="51500"/>
    <x v="23"/>
    <s v="Stores Clearing - TEP"/>
    <s v="Stores Clearing"/>
    <s v="264"/>
    <s v="Mail Services"/>
    <x v="1"/>
    <n v="1470.76"/>
    <s v="002"/>
  </r>
  <r>
    <s v="JUL-25"/>
    <x v="0"/>
    <s v="51500"/>
    <x v="23"/>
    <s v="Stores Clearing - TEP"/>
    <s v="Stores Clearing"/>
    <s v="264"/>
    <s v="Mail Services"/>
    <x v="1"/>
    <n v="1646.97"/>
    <s v="002"/>
  </r>
  <r>
    <s v="NOV-25"/>
    <x v="0"/>
    <s v="51500"/>
    <x v="23"/>
    <s v="Stores Clearing - TEP"/>
    <s v="Stores Clearing"/>
    <s v="264"/>
    <s v="Mail Services"/>
    <x v="1"/>
    <n v="1564.53"/>
    <s v="002"/>
  </r>
  <r>
    <s v="OCT-25"/>
    <x v="0"/>
    <s v="51500"/>
    <x v="23"/>
    <s v="Stores Clearing - TEP"/>
    <s v="Stores Clearing"/>
    <s v="264"/>
    <s v="Mail Services"/>
    <x v="1"/>
    <n v="2118.35"/>
    <s v="002"/>
  </r>
  <r>
    <s v="SEP-25"/>
    <x v="0"/>
    <s v="51500"/>
    <x v="23"/>
    <s v="Stores Clearing - TEP"/>
    <s v="Stores Clearing"/>
    <s v="264"/>
    <s v="Mail Services"/>
    <x v="1"/>
    <n v="2152.9699999999998"/>
    <s v="002"/>
  </r>
  <r>
    <s v="DEC-25"/>
    <x v="0"/>
    <s v="51500"/>
    <x v="23"/>
    <s v="Stores Clearing - TEP"/>
    <s v="Stores Clearing"/>
    <s v="162"/>
    <s v="Corporate Security"/>
    <x v="1"/>
    <n v="40.840000000000003"/>
    <s v="002"/>
  </r>
  <r>
    <s v="AUG-25"/>
    <x v="0"/>
    <s v="51500"/>
    <x v="24"/>
    <s v="Chemicals &amp; Compound"/>
    <s v="Chemicals &amp; Compound"/>
    <s v="264"/>
    <s v="Mail Services"/>
    <x v="1"/>
    <n v="805.28"/>
    <s v="002"/>
  </r>
  <r>
    <s v="DEC-25"/>
    <x v="0"/>
    <s v="51500"/>
    <x v="24"/>
    <s v="Chemicals &amp; Compound"/>
    <s v="Chemicals &amp; Compound"/>
    <s v="264"/>
    <s v="Mail Services"/>
    <x v="1"/>
    <n v="1555.41"/>
    <s v="002"/>
  </r>
  <r>
    <s v="JUL-25"/>
    <x v="0"/>
    <s v="51500"/>
    <x v="24"/>
    <s v="Chemicals &amp; Compound"/>
    <s v="Chemicals &amp; Compound"/>
    <s v="264"/>
    <s v="Mail Services"/>
    <x v="1"/>
    <n v="1072.67"/>
    <s v="002"/>
  </r>
  <r>
    <s v="OCT-25"/>
    <x v="0"/>
    <s v="51500"/>
    <x v="24"/>
    <s v="Chemicals &amp; Compound"/>
    <s v="Chemicals &amp; Compound"/>
    <s v="264"/>
    <s v="Mail Services"/>
    <x v="1"/>
    <n v="805.28"/>
    <s v="002"/>
  </r>
  <r>
    <s v="AUG-25"/>
    <x v="0"/>
    <s v="51500"/>
    <x v="25"/>
    <s v="Pers Protect Equip"/>
    <s v="Pers Protect Equip"/>
    <s v="993"/>
    <s v="Fleet Services"/>
    <x v="1"/>
    <n v="150"/>
    <s v="002"/>
  </r>
  <r>
    <s v="DEC-25"/>
    <x v="0"/>
    <s v="51500"/>
    <x v="25"/>
    <s v="Pers Protect Equip"/>
    <s v="Pers Protect Equip"/>
    <s v="993"/>
    <s v="Fleet Services"/>
    <x v="1"/>
    <n v="300"/>
    <s v="002"/>
  </r>
  <r>
    <s v="NOV-25"/>
    <x v="0"/>
    <s v="51500"/>
    <x v="25"/>
    <s v="Pers Protect Equip"/>
    <s v="Pers Protect Equip"/>
    <s v="993"/>
    <s v="Fleet Services"/>
    <x v="1"/>
    <n v="150"/>
    <s v="002"/>
  </r>
  <r>
    <s v="OCT-25"/>
    <x v="0"/>
    <s v="51500"/>
    <x v="25"/>
    <s v="Pers Protect Equip"/>
    <s v="Pers Protect Equip"/>
    <s v="993"/>
    <s v="Fleet Services"/>
    <x v="1"/>
    <n v="300"/>
    <s v="002"/>
  </r>
  <r>
    <s v="DEC-25"/>
    <x v="0"/>
    <s v="51500"/>
    <x v="25"/>
    <s v="Pers Protect Equip"/>
    <s v="Pers Protect Equip"/>
    <s v="992"/>
    <s v="Heavy Equip &amp; Transport"/>
    <x v="1"/>
    <n v="150"/>
    <s v="002"/>
  </r>
  <r>
    <s v="NOV-25"/>
    <x v="0"/>
    <s v="51500"/>
    <x v="25"/>
    <s v="Pers Protect Equip"/>
    <s v="Pers Protect Equip"/>
    <s v="987"/>
    <s v="Electronics/Comm C&amp;M"/>
    <x v="1"/>
    <n v="777.2"/>
    <s v="002"/>
  </r>
  <r>
    <s v="NOV-25"/>
    <x v="0"/>
    <s v="51500"/>
    <x v="25"/>
    <m/>
    <s v="Pers Protect Equip"/>
    <s v="987"/>
    <s v="Electronics/Comm C&amp;M"/>
    <x v="1"/>
    <n v="-171.15"/>
    <s v="002"/>
  </r>
  <r>
    <s v="OCT-25"/>
    <x v="0"/>
    <s v="51500"/>
    <x v="25"/>
    <s v="Pers Protect Equip"/>
    <s v="Pers Protect Equip"/>
    <s v="987"/>
    <s v="Electronics/Comm C&amp;M"/>
    <x v="1"/>
    <n v="2471.0100000000002"/>
    <s v="002"/>
  </r>
  <r>
    <s v="OCT-25"/>
    <x v="0"/>
    <s v="51500"/>
    <x v="25"/>
    <m/>
    <s v="Pers Protect Equip"/>
    <s v="987"/>
    <s v="Electronics/Comm C&amp;M"/>
    <x v="1"/>
    <n v="-674.33"/>
    <s v="002"/>
  </r>
  <r>
    <s v="SEP-25"/>
    <x v="0"/>
    <s v="51500"/>
    <x v="25"/>
    <s v="Pers Protect Equip"/>
    <s v="Pers Protect Equip"/>
    <s v="987"/>
    <s v="Electronics/Comm C&amp;M"/>
    <x v="1"/>
    <n v="442.41"/>
    <s v="002"/>
  </r>
  <r>
    <s v="SEP-25"/>
    <x v="0"/>
    <s v="51500"/>
    <x v="25"/>
    <m/>
    <s v="Pers Protect Equip"/>
    <s v="987"/>
    <s v="Electronics/Comm C&amp;M"/>
    <x v="1"/>
    <n v="-120.73"/>
    <s v="002"/>
  </r>
  <r>
    <s v="AUG-25"/>
    <x v="0"/>
    <s v="51500"/>
    <x v="25"/>
    <s v="Pers Protect Equip"/>
    <s v="Pers Protect Equip"/>
    <s v="986"/>
    <s v="Electronic Relay C&amp;M"/>
    <x v="1"/>
    <n v="1604.56"/>
    <s v="002"/>
  </r>
  <r>
    <s v="DEC-25"/>
    <x v="0"/>
    <s v="51500"/>
    <x v="25"/>
    <s v="Pers Protect Equip"/>
    <s v="Pers Protect Equip"/>
    <s v="986"/>
    <s v="Electronic Relay C&amp;M"/>
    <x v="1"/>
    <n v="1520.64"/>
    <s v="002"/>
  </r>
  <r>
    <s v="JUL-25"/>
    <x v="0"/>
    <s v="51500"/>
    <x v="25"/>
    <s v="Pers Protect Equip"/>
    <s v="Pers Protect Equip"/>
    <s v="986"/>
    <s v="Electronic Relay C&amp;M"/>
    <x v="1"/>
    <n v="1863.93"/>
    <s v="002"/>
  </r>
  <r>
    <s v="NOV-25"/>
    <x v="0"/>
    <s v="51500"/>
    <x v="25"/>
    <s v="Pers Protect Equip"/>
    <s v="Pers Protect Equip"/>
    <s v="986"/>
    <s v="Electronic Relay C&amp;M"/>
    <x v="1"/>
    <n v="480.93"/>
    <s v="002"/>
  </r>
  <r>
    <s v="OCT-25"/>
    <x v="0"/>
    <s v="51500"/>
    <x v="25"/>
    <s v="Pers Protect Equip"/>
    <s v="Pers Protect Equip"/>
    <s v="986"/>
    <s v="Electronic Relay C&amp;M"/>
    <x v="1"/>
    <n v="2374.75"/>
    <s v="002"/>
  </r>
  <r>
    <s v="SEP-25"/>
    <x v="0"/>
    <s v="51500"/>
    <x v="25"/>
    <s v="Pers Protect Equip"/>
    <s v="Pers Protect Equip"/>
    <s v="986"/>
    <s v="Electronic Relay C&amp;M"/>
    <x v="1"/>
    <n v="707.94"/>
    <s v="002"/>
  </r>
  <r>
    <s v="DEC-25"/>
    <x v="0"/>
    <s v="51500"/>
    <x v="25"/>
    <s v="Pers Protect Equip"/>
    <s v="Pers Protect Equip"/>
    <s v="983"/>
    <s v="Metering Const/Maint"/>
    <x v="1"/>
    <n v="150"/>
    <s v="002"/>
  </r>
  <r>
    <s v="AUG-25"/>
    <x v="0"/>
    <s v="51500"/>
    <x v="25"/>
    <s v="Pers Protect Equip"/>
    <s v="Pers Protect Equip"/>
    <s v="981"/>
    <s v="Subst Const/Maint"/>
    <x v="1"/>
    <n v="150"/>
    <s v="002"/>
  </r>
  <r>
    <s v="DEC-25"/>
    <x v="0"/>
    <s v="51500"/>
    <x v="25"/>
    <s v="Pers Protect Equip"/>
    <s v="Pers Protect Equip"/>
    <s v="981"/>
    <s v="Subst Const/Maint"/>
    <x v="1"/>
    <n v="1342.95"/>
    <s v="002"/>
  </r>
  <r>
    <s v="JUL-25"/>
    <x v="0"/>
    <s v="51500"/>
    <x v="25"/>
    <s v="Pers Protect Equip"/>
    <s v="Pers Protect Equip"/>
    <s v="981"/>
    <s v="Subst Const/Maint"/>
    <x v="1"/>
    <n v="450"/>
    <s v="002"/>
  </r>
  <r>
    <s v="NOV-25"/>
    <x v="0"/>
    <s v="51500"/>
    <x v="25"/>
    <s v="Pers Protect Equip"/>
    <s v="Pers Protect Equip"/>
    <s v="981"/>
    <s v="Subst Const/Maint"/>
    <x v="1"/>
    <n v="300"/>
    <s v="002"/>
  </r>
  <r>
    <s v="OCT-25"/>
    <x v="0"/>
    <s v="51500"/>
    <x v="25"/>
    <s v="Pers Protect Equip"/>
    <s v="Pers Protect Equip"/>
    <s v="981"/>
    <s v="Subst Const/Maint"/>
    <x v="1"/>
    <n v="300"/>
    <s v="002"/>
  </r>
  <r>
    <s v="SEP-25"/>
    <x v="0"/>
    <s v="51500"/>
    <x v="25"/>
    <s v="Pers Protect Equip"/>
    <s v="Pers Protect Equip"/>
    <s v="981"/>
    <s v="Subst Const/Maint"/>
    <x v="1"/>
    <n v="150"/>
    <s v="002"/>
  </r>
  <r>
    <s v="AUG-25"/>
    <x v="0"/>
    <s v="51500"/>
    <x v="25"/>
    <s v="Pers Protect Equip"/>
    <s v="Pers Protect Equip"/>
    <s v="950"/>
    <s v="Low Voltage"/>
    <x v="1"/>
    <n v="286.58999999999997"/>
    <s v="002"/>
  </r>
  <r>
    <s v="NOV-25"/>
    <x v="0"/>
    <s v="51500"/>
    <x v="25"/>
    <s v="Pers Protect Equip"/>
    <s v="Pers Protect Equip"/>
    <s v="939"/>
    <s v="Landscaping"/>
    <x v="1"/>
    <n v="300"/>
    <s v="002"/>
  </r>
  <r>
    <s v="DEC-25"/>
    <x v="0"/>
    <s v="51500"/>
    <x v="25"/>
    <s v="Pers Protect Equip"/>
    <s v="Pers Protect Equip"/>
    <s v="935"/>
    <s v="T&amp;D Safety and Learning &amp; Development"/>
    <x v="1"/>
    <n v="237.94"/>
    <s v="002"/>
  </r>
  <r>
    <s v="JUL-25"/>
    <x v="0"/>
    <s v="51500"/>
    <x v="25"/>
    <s v="Pers Protect Equip"/>
    <s v="Pers Protect Equip"/>
    <s v="935"/>
    <s v="T&amp;D Safety and Learning &amp; Development"/>
    <x v="1"/>
    <n v="610.91999999999996"/>
    <s v="002"/>
  </r>
  <r>
    <s v="OCT-25"/>
    <x v="0"/>
    <s v="51500"/>
    <x v="25"/>
    <s v="Pers Protect Equip"/>
    <s v="Pers Protect Equip"/>
    <s v="935"/>
    <s v="T&amp;D Safety and Learning &amp; Development"/>
    <x v="1"/>
    <n v="237.94"/>
    <s v="002"/>
  </r>
  <r>
    <s v="AUG-25"/>
    <x v="0"/>
    <s v="51500"/>
    <x v="25"/>
    <s v="Pers Protect Equip"/>
    <s v="Pers Protect Equip"/>
    <s v="932"/>
    <s v="Asset Management"/>
    <x v="1"/>
    <n v="745.73"/>
    <s v="002"/>
  </r>
  <r>
    <s v="DEC-25"/>
    <x v="0"/>
    <s v="51500"/>
    <x v="25"/>
    <s v="Pers Protect Equip"/>
    <s v="Pers Protect Equip"/>
    <s v="928"/>
    <s v="Constr &amp; Maint Resources"/>
    <x v="1"/>
    <n v="150"/>
    <s v="002"/>
  </r>
  <r>
    <s v="JUL-25"/>
    <x v="0"/>
    <s v="51500"/>
    <x v="25"/>
    <s v="Pers Protect Equip"/>
    <s v="Pers Protect Equip"/>
    <s v="928"/>
    <s v="Constr &amp; Maint Resources"/>
    <x v="1"/>
    <n v="150"/>
    <s v="002"/>
  </r>
  <r>
    <s v="OCT-25"/>
    <x v="0"/>
    <s v="51500"/>
    <x v="25"/>
    <s v="Pers Protect Equip"/>
    <s v="Pers Protect Equip"/>
    <s v="928"/>
    <s v="Constr &amp; Maint Resources"/>
    <x v="1"/>
    <n v="150"/>
    <s v="002"/>
  </r>
  <r>
    <s v="NOV-25"/>
    <x v="0"/>
    <s v="51500"/>
    <x v="25"/>
    <s v="Pers Protect Equip"/>
    <s v="Pers Protect Equip"/>
    <s v="927"/>
    <s v="Maint, Trans and Trouble"/>
    <x v="1"/>
    <n v="300"/>
    <s v="002"/>
  </r>
  <r>
    <s v="AUG-25"/>
    <x v="0"/>
    <s v="51500"/>
    <x v="25"/>
    <s v="Pers Protect Equip"/>
    <s v="Pers Protect Equip"/>
    <s v="926"/>
    <s v="Design"/>
    <x v="1"/>
    <n v="150"/>
    <s v="002"/>
  </r>
  <r>
    <s v="DEC-25"/>
    <x v="0"/>
    <s v="51500"/>
    <x v="25"/>
    <s v="Pers Protect Equip"/>
    <s v="Pers Protect Equip"/>
    <s v="926"/>
    <s v="Design"/>
    <x v="1"/>
    <n v="1158.69"/>
    <s v="002"/>
  </r>
  <r>
    <s v="NOV-25"/>
    <x v="0"/>
    <s v="51500"/>
    <x v="25"/>
    <s v="Pers Protect Equip"/>
    <s v="Pers Protect Equip"/>
    <s v="926"/>
    <s v="Design"/>
    <x v="1"/>
    <n v="127.17"/>
    <s v="002"/>
  </r>
  <r>
    <s v="OCT-25"/>
    <x v="0"/>
    <s v="51500"/>
    <x v="25"/>
    <s v="Pers Protect Equip"/>
    <s v="Pers Protect Equip"/>
    <s v="926"/>
    <s v="Design"/>
    <x v="1"/>
    <n v="435.99"/>
    <s v="002"/>
  </r>
  <r>
    <s v="SEP-25"/>
    <x v="0"/>
    <s v="51500"/>
    <x v="25"/>
    <s v="Pers Protect Equip"/>
    <s v="Pers Protect Equip"/>
    <s v="926"/>
    <s v="Design"/>
    <x v="1"/>
    <n v="150"/>
    <s v="002"/>
  </r>
  <r>
    <s v="AUG-25"/>
    <x v="0"/>
    <s v="51500"/>
    <x v="25"/>
    <s v="Pers Protect Equip"/>
    <s v="Pers Protect Equip"/>
    <s v="872"/>
    <s v="Warehouse"/>
    <x v="1"/>
    <n v="150"/>
    <s v="002"/>
  </r>
  <r>
    <s v="DEC-25"/>
    <x v="0"/>
    <s v="51500"/>
    <x v="25"/>
    <s v="Pers Protect Equip"/>
    <s v="Pers Protect Equip"/>
    <s v="872"/>
    <s v="Warehouse"/>
    <x v="1"/>
    <n v="1014.59"/>
    <s v="002"/>
  </r>
  <r>
    <s v="JUL-25"/>
    <x v="0"/>
    <s v="51500"/>
    <x v="25"/>
    <s v="Pers Protect Equip"/>
    <s v="Pers Protect Equip"/>
    <s v="872"/>
    <s v="Warehouse"/>
    <x v="1"/>
    <n v="302.06"/>
    <s v="002"/>
  </r>
  <r>
    <s v="NOV-25"/>
    <x v="0"/>
    <s v="51500"/>
    <x v="25"/>
    <s v="Pers Protect Equip"/>
    <s v="Pers Protect Equip"/>
    <s v="872"/>
    <s v="Warehouse"/>
    <x v="1"/>
    <n v="150"/>
    <s v="002"/>
  </r>
  <r>
    <s v="OCT-25"/>
    <x v="0"/>
    <s v="51500"/>
    <x v="25"/>
    <s v="Pers Protect Equip"/>
    <s v="Pers Protect Equip"/>
    <s v="872"/>
    <s v="Warehouse"/>
    <x v="1"/>
    <n v="300"/>
    <s v="002"/>
  </r>
  <r>
    <s v="AUG-25"/>
    <x v="0"/>
    <s v="51500"/>
    <x v="25"/>
    <s v="Pers Protect Equip"/>
    <s v="Pers Protect Equip"/>
    <s v="861"/>
    <s v="Procuremnt/Contr Svc"/>
    <x v="1"/>
    <n v="150"/>
    <s v="002"/>
  </r>
  <r>
    <s v="DEC-25"/>
    <x v="0"/>
    <s v="51500"/>
    <x v="25"/>
    <s v="Pers Protect Equip"/>
    <s v="Pers Protect Equip"/>
    <s v="825"/>
    <s v="Telecommunications"/>
    <x v="1"/>
    <n v="150"/>
    <s v="002"/>
  </r>
  <r>
    <s v="DEC-25"/>
    <x v="0"/>
    <s v="51500"/>
    <x v="25"/>
    <s v="Pers Protect Equip"/>
    <s v="Pers Protect Equip"/>
    <s v="751"/>
    <s v="Standards"/>
    <x v="1"/>
    <n v="105.72"/>
    <s v="002"/>
  </r>
  <r>
    <s v="AUG-25"/>
    <x v="0"/>
    <s v="51500"/>
    <x v="25"/>
    <s v="Pers Protect Equip"/>
    <s v="Pers Protect Equip"/>
    <s v="502"/>
    <s v="ER Environmental"/>
    <x v="1"/>
    <n v="150"/>
    <s v="002"/>
  </r>
  <r>
    <s v="JUL-25"/>
    <x v="0"/>
    <s v="51500"/>
    <x v="25"/>
    <s v="Pers Protect Equip"/>
    <s v="Pers Protect Equip"/>
    <s v="502"/>
    <s v="ER Environmental"/>
    <x v="1"/>
    <n v="300"/>
    <s v="002"/>
  </r>
  <r>
    <s v="DEC-25"/>
    <x v="0"/>
    <s v="51500"/>
    <x v="25"/>
    <s v="Pers Protect Equip"/>
    <s v="Pers Protect Equip"/>
    <s v="432"/>
    <s v="TPP Electrical Maint"/>
    <x v="1"/>
    <n v="300"/>
    <s v="002"/>
  </r>
  <r>
    <s v="DEC-25"/>
    <x v="0"/>
    <s v="51500"/>
    <x v="25"/>
    <s v="Pers Protect Equip"/>
    <s v="Pers Protect Equip"/>
    <s v="431"/>
    <s v="TPP Mechanical Maint"/>
    <x v="1"/>
    <n v="450"/>
    <s v="002"/>
  </r>
  <r>
    <s v="DEC-25"/>
    <x v="0"/>
    <s v="51500"/>
    <x v="25"/>
    <s v="Pers Protect Equip"/>
    <s v="Pers Protect Equip"/>
    <s v="416"/>
    <s v="TPP Engineering"/>
    <x v="1"/>
    <n v="150"/>
    <s v="002"/>
  </r>
  <r>
    <s v="JUL-25"/>
    <x v="0"/>
    <s v="51500"/>
    <x v="25"/>
    <s v="Pers Protect Equip"/>
    <s v="Pers Protect Equip"/>
    <s v="416"/>
    <s v="TPP Engineering"/>
    <x v="1"/>
    <n v="300"/>
    <s v="002"/>
  </r>
  <r>
    <s v="OCT-25"/>
    <x v="0"/>
    <s v="51500"/>
    <x v="25"/>
    <s v="Pers Protect Equip"/>
    <s v="Pers Protect Equip"/>
    <s v="416"/>
    <s v="TPP Engineering"/>
    <x v="1"/>
    <n v="150"/>
    <s v="002"/>
  </r>
  <r>
    <s v="DEC-25"/>
    <x v="0"/>
    <s v="51500"/>
    <x v="25"/>
    <s v="Pers Protect Equip"/>
    <s v="Pers Protect Equip"/>
    <s v="415"/>
    <s v="TPP Safety"/>
    <x v="1"/>
    <n v="150"/>
    <s v="002"/>
  </r>
  <r>
    <s v="DEC-25"/>
    <x v="0"/>
    <s v="51500"/>
    <x v="25"/>
    <s v="Pers Protect Equip"/>
    <s v="Pers Protect Equip"/>
    <s v="413"/>
    <s v="TPP Training"/>
    <x v="1"/>
    <n v="291.3"/>
    <s v="002"/>
  </r>
  <r>
    <s v="JUL-25"/>
    <x v="0"/>
    <s v="51500"/>
    <x v="25"/>
    <s v="Pers Protect Equip"/>
    <s v="Pers Protect Equip"/>
    <s v="411"/>
    <s v="TPP Operations"/>
    <x v="1"/>
    <n v="300"/>
    <s v="002"/>
  </r>
  <r>
    <s v="OCT-25"/>
    <x v="0"/>
    <s v="51500"/>
    <x v="25"/>
    <s v="Pers Protect Equip"/>
    <s v="Pers Protect Equip"/>
    <s v="411"/>
    <s v="TPP Operations"/>
    <x v="1"/>
    <n v="300"/>
    <s v="002"/>
  </r>
  <r>
    <s v="NOV-25"/>
    <x v="0"/>
    <s v="51500"/>
    <x v="25"/>
    <s v="Pers Protect Equip"/>
    <s v="Pers Protect Equip"/>
    <s v="357"/>
    <s v="Business Applications &amp; Data Analytics"/>
    <x v="1"/>
    <n v="307.94"/>
    <s v="002"/>
  </r>
  <r>
    <s v="AUG-25"/>
    <x v="0"/>
    <s v="51500"/>
    <x v="25"/>
    <s v="Pers Protect Equip"/>
    <s v="Pers Protect Equip"/>
    <s v="354"/>
    <s v="Enterprise Cyber Security"/>
    <x v="1"/>
    <n v="76.790000000000006"/>
    <s v="002"/>
  </r>
  <r>
    <s v="AUG-25"/>
    <x v="0"/>
    <s v="51500"/>
    <x v="25"/>
    <m/>
    <s v="Pers Protect Equip"/>
    <s v="354"/>
    <s v="Enterprise Cyber Security"/>
    <x v="1"/>
    <n v="-20.95"/>
    <s v="002"/>
  </r>
  <r>
    <s v="JUL-25"/>
    <x v="0"/>
    <s v="51500"/>
    <x v="25"/>
    <s v="Pers Protect Equip"/>
    <s v="Pers Protect Equip"/>
    <s v="354"/>
    <s v="Enterprise Cyber Security"/>
    <x v="1"/>
    <n v="588.9"/>
    <s v="002"/>
  </r>
  <r>
    <s v="JUL-25"/>
    <x v="0"/>
    <s v="51500"/>
    <x v="25"/>
    <m/>
    <s v="Pers Protect Equip"/>
    <s v="354"/>
    <s v="Enterprise Cyber Security"/>
    <x v="1"/>
    <n v="-160.71"/>
    <s v="002"/>
  </r>
  <r>
    <s v="DEC-25"/>
    <x v="0"/>
    <s v="51500"/>
    <x v="25"/>
    <s v="Pers Protect Equip"/>
    <s v="Pers Protect Equip"/>
    <s v="234"/>
    <s v="SinglePhase DistrMtr"/>
    <x v="1"/>
    <n v="198.27"/>
    <s v="002"/>
  </r>
  <r>
    <s v="AUG-25"/>
    <x v="0"/>
    <s v="51500"/>
    <x v="25"/>
    <s v="Pers Protect Equip"/>
    <s v="Pers Protect Equip"/>
    <s v="195"/>
    <s v="Safety"/>
    <x v="1"/>
    <n v="750"/>
    <s v="002"/>
  </r>
  <r>
    <s v="DEC-25"/>
    <x v="0"/>
    <s v="51500"/>
    <x v="25"/>
    <s v="Pers Protect Equip"/>
    <s v="Pers Protect Equip"/>
    <s v="195"/>
    <s v="Safety"/>
    <x v="1"/>
    <n v="2213.4299999999998"/>
    <s v="002"/>
  </r>
  <r>
    <s v="JUL-25"/>
    <x v="0"/>
    <s v="51500"/>
    <x v="25"/>
    <s v="Pers Protect Equip"/>
    <s v="Pers Protect Equip"/>
    <s v="195"/>
    <s v="Safety"/>
    <x v="1"/>
    <n v="750"/>
    <s v="002"/>
  </r>
  <r>
    <s v="NOV-25"/>
    <x v="0"/>
    <s v="51500"/>
    <x v="25"/>
    <s v="Pers Protect Equip"/>
    <s v="Pers Protect Equip"/>
    <s v="195"/>
    <s v="Safety"/>
    <x v="1"/>
    <n v="1769.4"/>
    <s v="002"/>
  </r>
  <r>
    <s v="OCT-25"/>
    <x v="0"/>
    <s v="51500"/>
    <x v="25"/>
    <s v="Pers Protect Equip"/>
    <s v="Pers Protect Equip"/>
    <s v="195"/>
    <s v="Safety"/>
    <x v="1"/>
    <n v="1118.47"/>
    <s v="002"/>
  </r>
  <r>
    <s v="SEP-25"/>
    <x v="0"/>
    <s v="51500"/>
    <x v="25"/>
    <s v="Pers Protect Equip"/>
    <s v="Pers Protect Equip"/>
    <s v="195"/>
    <s v="Safety"/>
    <x v="1"/>
    <n v="150"/>
    <s v="002"/>
  </r>
  <r>
    <s v="OCT-25"/>
    <x v="0"/>
    <s v="51500"/>
    <x v="25"/>
    <s v="Pers Protect Equip"/>
    <s v="Pers Protect Equip"/>
    <s v="140"/>
    <s v="Regulatory Counsel"/>
    <x v="1"/>
    <n v="57.54"/>
    <s v="002"/>
  </r>
  <r>
    <s v="AUG-25"/>
    <x v="0"/>
    <s v="51500"/>
    <x v="26"/>
    <s v="Fuel - Vehicles"/>
    <s v="Fuel - Vehicles"/>
    <s v="993"/>
    <s v="Fleet Services"/>
    <x v="1"/>
    <n v="1714.12"/>
    <s v="002"/>
  </r>
  <r>
    <s v="DEC-25"/>
    <x v="0"/>
    <s v="51500"/>
    <x v="26"/>
    <s v="Fuel - Vehicles"/>
    <s v="Fuel - Vehicles"/>
    <s v="993"/>
    <s v="Fleet Services"/>
    <x v="1"/>
    <n v="2534.91"/>
    <s v="002"/>
  </r>
  <r>
    <s v="JUL-25"/>
    <x v="0"/>
    <s v="51500"/>
    <x v="26"/>
    <s v="Fuel - Vehicles"/>
    <s v="Fuel - Vehicles"/>
    <s v="993"/>
    <s v="Fleet Services"/>
    <x v="1"/>
    <n v="1999.03"/>
    <s v="002"/>
  </r>
  <r>
    <s v="NOV-25"/>
    <x v="0"/>
    <s v="51500"/>
    <x v="26"/>
    <s v="Fuel - Vehicles"/>
    <s v="Fuel - Vehicles"/>
    <s v="993"/>
    <s v="Fleet Services"/>
    <x v="1"/>
    <n v="2304.1"/>
    <s v="002"/>
  </r>
  <r>
    <s v="OCT-25"/>
    <x v="0"/>
    <s v="51500"/>
    <x v="26"/>
    <s v="Fuel - Vehicles"/>
    <s v="Fuel - Vehicles"/>
    <s v="993"/>
    <s v="Fleet Services"/>
    <x v="1"/>
    <n v="2206.6"/>
    <s v="002"/>
  </r>
  <r>
    <s v="SEP-25"/>
    <x v="0"/>
    <s v="51500"/>
    <x v="26"/>
    <s v="Fuel - Vehicles"/>
    <s v="Fuel - Vehicles"/>
    <s v="993"/>
    <s v="Fleet Services"/>
    <x v="1"/>
    <n v="2723.3"/>
    <s v="002"/>
  </r>
  <r>
    <s v="OCT-25"/>
    <x v="0"/>
    <s v="51500"/>
    <x v="26"/>
    <s v="Fuel - Vehicles"/>
    <s v="Fuel - Vehicles"/>
    <s v="658"/>
    <s v="SPG Business Support"/>
    <x v="1"/>
    <n v="95.83"/>
    <s v="002"/>
  </r>
  <r>
    <s v="OCT-25"/>
    <x v="0"/>
    <s v="51500"/>
    <x v="26"/>
    <m/>
    <s v="Fuel - Vehicles"/>
    <s v="658"/>
    <s v="SPG Business Support"/>
    <x v="1"/>
    <n v="-47.91"/>
    <s v="002"/>
  </r>
  <r>
    <s v="AUG-25"/>
    <x v="0"/>
    <s v="51500"/>
    <x v="26"/>
    <s v="Fuel - Vehicles"/>
    <s v="Fuel - Vehicles"/>
    <s v="226"/>
    <s v="Community Investment"/>
    <x v="1"/>
    <n v="121.31"/>
    <s v="002"/>
  </r>
  <r>
    <s v="JUL-25"/>
    <x v="0"/>
    <s v="51500"/>
    <x v="26"/>
    <s v="Fuel - Vehicles"/>
    <s v="Fuel - Vehicles"/>
    <s v="226"/>
    <s v="Community Investment"/>
    <x v="1"/>
    <n v="93.01"/>
    <s v="002"/>
  </r>
  <r>
    <s v="AUG-25"/>
    <x v="0"/>
    <s v="51500"/>
    <x v="26"/>
    <s v="Fuel - Vehicles"/>
    <s v="Fuel - Vehicles"/>
    <s v="162"/>
    <s v="Corporate Security"/>
    <x v="1"/>
    <n v="10.029999999999999"/>
    <s v="002"/>
  </r>
  <r>
    <s v="SEP-25"/>
    <x v="0"/>
    <s v="51500"/>
    <x v="27"/>
    <s v="Inventory Write-off"/>
    <s v="Inventory Adjustments"/>
    <s v="352"/>
    <s v="IT Client Technology"/>
    <x v="1"/>
    <n v="10119.17"/>
    <s v="002"/>
  </r>
  <r>
    <s v="SEP-25"/>
    <x v="0"/>
    <s v="51500"/>
    <x v="27"/>
    <m/>
    <s v="Inventory Adjustments"/>
    <s v="352"/>
    <s v="IT Client Technology"/>
    <x v="1"/>
    <n v="-2761.52"/>
    <s v="002"/>
  </r>
  <r>
    <s v="DEC-25"/>
    <x v="0"/>
    <s v="51500"/>
    <x v="28"/>
    <s v="Office Supplies"/>
    <s v="Office Supplies"/>
    <s v="993"/>
    <s v="Fleet Services"/>
    <x v="1"/>
    <n v="1598.02"/>
    <s v="002"/>
  </r>
  <r>
    <s v="OCT-25"/>
    <x v="0"/>
    <s v="51500"/>
    <x v="28"/>
    <s v="Office Supplies"/>
    <s v="Office Supplies"/>
    <s v="993"/>
    <s v="Fleet Services"/>
    <x v="1"/>
    <n v="-2144.65"/>
    <s v="002"/>
  </r>
  <r>
    <s v="SEP-25"/>
    <x v="0"/>
    <s v="51500"/>
    <x v="28"/>
    <s v="Office Supplies"/>
    <s v="Office Supplies"/>
    <s v="993"/>
    <s v="Fleet Services"/>
    <x v="1"/>
    <n v="2194.11"/>
    <s v="002"/>
  </r>
  <r>
    <s v="AUG-25"/>
    <x v="0"/>
    <s v="51500"/>
    <x v="28"/>
    <s v="Office Supplies"/>
    <s v="Office Supplies"/>
    <s v="987"/>
    <s v="Electronics/Comm C&amp;M"/>
    <x v="1"/>
    <n v="-752.58"/>
    <s v="002"/>
  </r>
  <r>
    <s v="AUG-25"/>
    <x v="0"/>
    <s v="51500"/>
    <x v="28"/>
    <m/>
    <s v="Office Supplies"/>
    <s v="987"/>
    <s v="Electronics/Comm C&amp;M"/>
    <x v="1"/>
    <n v="205.38"/>
    <s v="002"/>
  </r>
  <r>
    <s v="DEC-25"/>
    <x v="0"/>
    <s v="51500"/>
    <x v="28"/>
    <s v="Office Supplies"/>
    <s v="Office Supplies"/>
    <s v="987"/>
    <s v="Electronics/Comm C&amp;M"/>
    <x v="1"/>
    <n v="-5205.05"/>
    <s v="002"/>
  </r>
  <r>
    <s v="DEC-25"/>
    <x v="0"/>
    <s v="51500"/>
    <x v="28"/>
    <m/>
    <s v="Office Supplies"/>
    <s v="987"/>
    <s v="Electronics/Comm C&amp;M"/>
    <x v="1"/>
    <n v="1420.46"/>
    <s v="002"/>
  </r>
  <r>
    <s v="JUL-25"/>
    <x v="0"/>
    <s v="51500"/>
    <x v="28"/>
    <s v="Office Supplies"/>
    <s v="Office Supplies"/>
    <s v="987"/>
    <s v="Electronics/Comm C&amp;M"/>
    <x v="1"/>
    <n v="2305.8000000000002"/>
    <s v="002"/>
  </r>
  <r>
    <s v="JUL-25"/>
    <x v="0"/>
    <s v="51500"/>
    <x v="28"/>
    <m/>
    <s v="Office Supplies"/>
    <s v="987"/>
    <s v="Electronics/Comm C&amp;M"/>
    <x v="1"/>
    <n v="-629.25"/>
    <s v="002"/>
  </r>
  <r>
    <s v="NOV-25"/>
    <x v="0"/>
    <s v="51500"/>
    <x v="28"/>
    <s v="Office Supplies"/>
    <s v="Office Supplies"/>
    <s v="987"/>
    <s v="Electronics/Comm C&amp;M"/>
    <x v="1"/>
    <n v="5205.05"/>
    <s v="002"/>
  </r>
  <r>
    <s v="NOV-25"/>
    <x v="0"/>
    <s v="51500"/>
    <x v="28"/>
    <m/>
    <s v="Office Supplies"/>
    <s v="987"/>
    <s v="Electronics/Comm C&amp;M"/>
    <x v="1"/>
    <n v="-1420.46"/>
    <s v="002"/>
  </r>
  <r>
    <s v="SEP-25"/>
    <x v="0"/>
    <s v="51500"/>
    <x v="28"/>
    <s v="Office Supplies"/>
    <s v="Office Supplies"/>
    <s v="987"/>
    <s v="Electronics/Comm C&amp;M"/>
    <x v="1"/>
    <n v="-1553.22"/>
    <s v="002"/>
  </r>
  <r>
    <s v="SEP-25"/>
    <x v="0"/>
    <s v="51500"/>
    <x v="28"/>
    <m/>
    <s v="Office Supplies"/>
    <s v="987"/>
    <s v="Electronics/Comm C&amp;M"/>
    <x v="1"/>
    <n v="423.88"/>
    <s v="002"/>
  </r>
  <r>
    <s v="SEP-25"/>
    <x v="0"/>
    <s v="51500"/>
    <x v="28"/>
    <s v="Office Supplies"/>
    <s v="Office Supplies"/>
    <s v="986"/>
    <s v="Electronic Relay C&amp;M"/>
    <x v="1"/>
    <n v="15.84"/>
    <s v="002"/>
  </r>
  <r>
    <s v="DEC-25"/>
    <x v="0"/>
    <s v="51500"/>
    <x v="28"/>
    <s v="Office Supplies"/>
    <s v="Office Supplies"/>
    <s v="955"/>
    <s v="Supply Side Planning"/>
    <x v="1"/>
    <n v="-2991.95"/>
    <s v="002"/>
  </r>
  <r>
    <s v="NOV-25"/>
    <x v="0"/>
    <s v="51500"/>
    <x v="28"/>
    <s v="Office Supplies"/>
    <s v="Office Supplies"/>
    <s v="955"/>
    <s v="Supply Side Planning"/>
    <x v="1"/>
    <n v="2991.95"/>
    <s v="002"/>
  </r>
  <r>
    <s v="DEC-25"/>
    <x v="0"/>
    <s v="51500"/>
    <x v="28"/>
    <s v="Office Supplies"/>
    <s v="Office Supplies"/>
    <s v="941"/>
    <s v="Contr/Wholesale Mktg"/>
    <x v="1"/>
    <n v="265.11"/>
    <s v="002"/>
  </r>
  <r>
    <s v="AUG-25"/>
    <x v="0"/>
    <s v="51500"/>
    <x v="28"/>
    <s v="Office Supplies"/>
    <s v="Office Supplies"/>
    <s v="938"/>
    <s v="T&amp;D Operations Administration"/>
    <x v="1"/>
    <n v="4536.09"/>
    <s v="002"/>
  </r>
  <r>
    <s v="DEC-25"/>
    <x v="0"/>
    <s v="51500"/>
    <x v="28"/>
    <s v="Office Supplies"/>
    <s v="Office Supplies"/>
    <s v="938"/>
    <s v="T&amp;D Operations Administration"/>
    <x v="1"/>
    <n v="9838.2199999999993"/>
    <s v="002"/>
  </r>
  <r>
    <s v="JUL-25"/>
    <x v="0"/>
    <s v="51500"/>
    <x v="28"/>
    <s v="Office Supplies"/>
    <s v="Office Supplies"/>
    <s v="938"/>
    <s v="T&amp;D Operations Administration"/>
    <x v="1"/>
    <n v="5947.2"/>
    <s v="002"/>
  </r>
  <r>
    <s v="NOV-25"/>
    <x v="0"/>
    <s v="51500"/>
    <x v="28"/>
    <s v="Office Supplies"/>
    <s v="Office Supplies"/>
    <s v="938"/>
    <s v="T&amp;D Operations Administration"/>
    <x v="1"/>
    <n v="7465.7"/>
    <s v="002"/>
  </r>
  <r>
    <s v="OCT-25"/>
    <x v="0"/>
    <s v="51500"/>
    <x v="28"/>
    <s v="Office Supplies"/>
    <s v="Office Supplies"/>
    <s v="938"/>
    <s v="T&amp;D Operations Administration"/>
    <x v="1"/>
    <n v="5110.54"/>
    <s v="002"/>
  </r>
  <r>
    <s v="SEP-25"/>
    <x v="0"/>
    <s v="51500"/>
    <x v="28"/>
    <s v="Office Supplies"/>
    <s v="Office Supplies"/>
    <s v="938"/>
    <s v="T&amp;D Operations Administration"/>
    <x v="1"/>
    <n v="4962.96"/>
    <s v="002"/>
  </r>
  <r>
    <s v="AUG-25"/>
    <x v="0"/>
    <s v="51500"/>
    <x v="28"/>
    <s v="Office Supplies"/>
    <s v="Office Supplies"/>
    <s v="935"/>
    <s v="T&amp;D Safety and Learning &amp; Development"/>
    <x v="1"/>
    <n v="205.76"/>
    <s v="002"/>
  </r>
  <r>
    <s v="DEC-25"/>
    <x v="0"/>
    <s v="51500"/>
    <x v="28"/>
    <s v="Office Supplies"/>
    <s v="Office Supplies"/>
    <s v="935"/>
    <s v="T&amp;D Safety and Learning &amp; Development"/>
    <x v="1"/>
    <n v="69.489999999999995"/>
    <s v="002"/>
  </r>
  <r>
    <s v="OCT-25"/>
    <x v="0"/>
    <s v="51500"/>
    <x v="28"/>
    <s v="Office Supplies"/>
    <s v="Office Supplies"/>
    <s v="935"/>
    <s v="T&amp;D Safety and Learning &amp; Development"/>
    <x v="1"/>
    <n v="19.53"/>
    <s v="002"/>
  </r>
  <r>
    <s v="SEP-25"/>
    <x v="0"/>
    <s v="51500"/>
    <x v="28"/>
    <s v="Office Supplies"/>
    <s v="Office Supplies"/>
    <s v="935"/>
    <s v="T&amp;D Safety and Learning &amp; Development"/>
    <x v="1"/>
    <n v="454.67"/>
    <s v="002"/>
  </r>
  <r>
    <s v="AUG-25"/>
    <x v="0"/>
    <s v="51500"/>
    <x v="28"/>
    <s v="Office Supplies"/>
    <s v="Office Supplies"/>
    <s v="932"/>
    <s v="Asset Management"/>
    <x v="1"/>
    <n v="77.7"/>
    <s v="002"/>
  </r>
  <r>
    <s v="JUL-25"/>
    <x v="0"/>
    <s v="51500"/>
    <x v="28"/>
    <s v="Office Supplies"/>
    <s v="Office Supplies"/>
    <s v="932"/>
    <s v="Asset Management"/>
    <x v="1"/>
    <n v="249.55"/>
    <s v="002"/>
  </r>
  <r>
    <s v="NOV-25"/>
    <x v="0"/>
    <s v="51500"/>
    <x v="28"/>
    <s v="Office Supplies"/>
    <s v="Office Supplies"/>
    <s v="932"/>
    <s v="Asset Management"/>
    <x v="1"/>
    <n v="20.64"/>
    <s v="002"/>
  </r>
  <r>
    <s v="OCT-25"/>
    <x v="0"/>
    <s v="51500"/>
    <x v="28"/>
    <s v="Office Supplies"/>
    <s v="Office Supplies"/>
    <s v="932"/>
    <s v="Asset Management"/>
    <x v="1"/>
    <n v="84.82"/>
    <s v="002"/>
  </r>
  <r>
    <s v="SEP-25"/>
    <x v="0"/>
    <s v="51500"/>
    <x v="28"/>
    <s v="Office Supplies"/>
    <s v="Office Supplies"/>
    <s v="932"/>
    <s v="Asset Management"/>
    <x v="1"/>
    <n v="42.77"/>
    <s v="002"/>
  </r>
  <r>
    <s v="DEC-25"/>
    <x v="0"/>
    <s v="51500"/>
    <x v="28"/>
    <s v="Office Supplies"/>
    <s v="Office Supplies"/>
    <s v="805"/>
    <s v="Corp Environmental Services"/>
    <x v="1"/>
    <n v="9.91"/>
    <s v="002"/>
  </r>
  <r>
    <s v="DEC-25"/>
    <x v="0"/>
    <s v="51500"/>
    <x v="28"/>
    <s v="Office Supplies"/>
    <s v="Office Supplies"/>
    <s v="662"/>
    <s v="SPG Training"/>
    <x v="1"/>
    <n v="-3362.11"/>
    <s v="002"/>
  </r>
  <r>
    <s v="DEC-25"/>
    <x v="0"/>
    <s v="51500"/>
    <x v="28"/>
    <m/>
    <s v="Office Supplies"/>
    <s v="662"/>
    <s v="SPG Training"/>
    <x v="1"/>
    <n v="1681.05"/>
    <s v="002"/>
  </r>
  <r>
    <s v="JUL-25"/>
    <x v="0"/>
    <s v="51500"/>
    <x v="28"/>
    <s v="Office Supplies"/>
    <s v="Office Supplies"/>
    <s v="662"/>
    <s v="SPG Training"/>
    <x v="1"/>
    <n v="297.44"/>
    <s v="002"/>
  </r>
  <r>
    <s v="JUL-25"/>
    <x v="0"/>
    <s v="51500"/>
    <x v="28"/>
    <m/>
    <s v="Office Supplies"/>
    <s v="662"/>
    <s v="SPG Training"/>
    <x v="1"/>
    <n v="-148.72"/>
    <s v="002"/>
  </r>
  <r>
    <s v="NOV-25"/>
    <x v="0"/>
    <s v="51500"/>
    <x v="28"/>
    <s v="Office Supplies"/>
    <s v="Office Supplies"/>
    <s v="662"/>
    <s v="SPG Training"/>
    <x v="1"/>
    <n v="6256.35"/>
    <s v="002"/>
  </r>
  <r>
    <s v="NOV-25"/>
    <x v="0"/>
    <s v="51500"/>
    <x v="28"/>
    <m/>
    <s v="Office Supplies"/>
    <s v="662"/>
    <s v="SPG Training"/>
    <x v="1"/>
    <n v="-3128.15"/>
    <s v="002"/>
  </r>
  <r>
    <s v="OCT-25"/>
    <x v="0"/>
    <s v="51500"/>
    <x v="28"/>
    <s v="Office Supplies"/>
    <s v="Office Supplies"/>
    <s v="662"/>
    <s v="SPG Training"/>
    <x v="1"/>
    <n v="839.73"/>
    <s v="002"/>
  </r>
  <r>
    <s v="OCT-25"/>
    <x v="0"/>
    <s v="51500"/>
    <x v="28"/>
    <m/>
    <s v="Office Supplies"/>
    <s v="662"/>
    <s v="SPG Training"/>
    <x v="1"/>
    <n v="-419.85"/>
    <s v="002"/>
  </r>
  <r>
    <s v="SEP-25"/>
    <x v="0"/>
    <s v="51500"/>
    <x v="28"/>
    <s v="Office Supplies"/>
    <s v="Office Supplies"/>
    <s v="662"/>
    <s v="SPG Training"/>
    <x v="1"/>
    <n v="265.54000000000002"/>
    <s v="002"/>
  </r>
  <r>
    <s v="SEP-25"/>
    <x v="0"/>
    <s v="51500"/>
    <x v="28"/>
    <m/>
    <s v="Office Supplies"/>
    <s v="662"/>
    <s v="SPG Training"/>
    <x v="1"/>
    <n v="-132.76"/>
    <s v="002"/>
  </r>
  <r>
    <s v="AUG-25"/>
    <x v="0"/>
    <s v="51500"/>
    <x v="28"/>
    <s v="Office Supplies"/>
    <s v="Office Supplies"/>
    <s v="661"/>
    <s v="SPG Personnel Svcs"/>
    <x v="1"/>
    <n v="120.45"/>
    <s v="002"/>
  </r>
  <r>
    <s v="AUG-25"/>
    <x v="0"/>
    <s v="51500"/>
    <x v="28"/>
    <m/>
    <s v="Office Supplies"/>
    <s v="661"/>
    <s v="SPG Personnel Svcs"/>
    <x v="1"/>
    <n v="-60.23"/>
    <s v="002"/>
  </r>
  <r>
    <s v="JUL-25"/>
    <x v="0"/>
    <s v="51500"/>
    <x v="28"/>
    <s v="Office Supplies"/>
    <s v="Office Supplies"/>
    <s v="661"/>
    <s v="SPG Personnel Svcs"/>
    <x v="1"/>
    <n v="62.06"/>
    <s v="002"/>
  </r>
  <r>
    <s v="JUL-25"/>
    <x v="0"/>
    <s v="51500"/>
    <x v="28"/>
    <m/>
    <s v="Office Supplies"/>
    <s v="661"/>
    <s v="SPG Personnel Svcs"/>
    <x v="1"/>
    <n v="-31.02"/>
    <s v="002"/>
  </r>
  <r>
    <s v="NOV-25"/>
    <x v="0"/>
    <s v="51500"/>
    <x v="28"/>
    <s v="Office Supplies"/>
    <s v="Office Supplies"/>
    <s v="661"/>
    <s v="SPG Personnel Svcs"/>
    <x v="1"/>
    <n v="35.99"/>
    <s v="002"/>
  </r>
  <r>
    <s v="NOV-25"/>
    <x v="0"/>
    <s v="51500"/>
    <x v="28"/>
    <m/>
    <s v="Office Supplies"/>
    <s v="661"/>
    <s v="SPG Personnel Svcs"/>
    <x v="1"/>
    <n v="-17.989999999999998"/>
    <s v="002"/>
  </r>
  <r>
    <s v="OCT-25"/>
    <x v="0"/>
    <s v="51500"/>
    <x v="28"/>
    <s v="Office Supplies"/>
    <s v="Office Supplies"/>
    <s v="661"/>
    <s v="SPG Personnel Svcs"/>
    <x v="1"/>
    <n v="171.14"/>
    <s v="002"/>
  </r>
  <r>
    <s v="OCT-25"/>
    <x v="0"/>
    <s v="51500"/>
    <x v="28"/>
    <m/>
    <s v="Office Supplies"/>
    <s v="661"/>
    <s v="SPG Personnel Svcs"/>
    <x v="1"/>
    <n v="-85.56"/>
    <s v="002"/>
  </r>
  <r>
    <s v="SEP-25"/>
    <x v="0"/>
    <s v="51500"/>
    <x v="28"/>
    <s v="Office Supplies"/>
    <s v="Office Supplies"/>
    <s v="661"/>
    <s v="SPG Personnel Svcs"/>
    <x v="1"/>
    <n v="550.47"/>
    <s v="002"/>
  </r>
  <r>
    <s v="SEP-25"/>
    <x v="0"/>
    <s v="51500"/>
    <x v="28"/>
    <m/>
    <s v="Office Supplies"/>
    <s v="661"/>
    <s v="SPG Personnel Svcs"/>
    <x v="1"/>
    <n v="-275.20999999999998"/>
    <s v="002"/>
  </r>
  <r>
    <s v="AUG-25"/>
    <x v="0"/>
    <s v="51500"/>
    <x v="28"/>
    <s v="Office Supplies"/>
    <s v="Office Supplies"/>
    <s v="658"/>
    <s v="SPG Business Support"/>
    <x v="1"/>
    <n v="308.44"/>
    <s v="002"/>
  </r>
  <r>
    <s v="AUG-25"/>
    <x v="0"/>
    <s v="51500"/>
    <x v="28"/>
    <m/>
    <s v="Office Supplies"/>
    <s v="658"/>
    <s v="SPG Business Support"/>
    <x v="1"/>
    <n v="-154.19999999999999"/>
    <s v="002"/>
  </r>
  <r>
    <s v="DEC-25"/>
    <x v="0"/>
    <s v="51500"/>
    <x v="28"/>
    <s v="Office Supplies"/>
    <s v="Office Supplies"/>
    <s v="658"/>
    <s v="SPG Business Support"/>
    <x v="1"/>
    <n v="379.13"/>
    <s v="002"/>
  </r>
  <r>
    <s v="DEC-25"/>
    <x v="0"/>
    <s v="51500"/>
    <x v="28"/>
    <m/>
    <s v="Office Supplies"/>
    <s v="658"/>
    <s v="SPG Business Support"/>
    <x v="1"/>
    <n v="-189.53"/>
    <s v="002"/>
  </r>
  <r>
    <s v="JUL-25"/>
    <x v="0"/>
    <s v="51500"/>
    <x v="28"/>
    <s v="Office Supplies"/>
    <s v="Office Supplies"/>
    <s v="658"/>
    <s v="SPG Business Support"/>
    <x v="1"/>
    <n v="439.44"/>
    <s v="002"/>
  </r>
  <r>
    <s v="JUL-25"/>
    <x v="0"/>
    <s v="51500"/>
    <x v="28"/>
    <m/>
    <s v="Office Supplies"/>
    <s v="658"/>
    <s v="SPG Business Support"/>
    <x v="1"/>
    <n v="-219.72"/>
    <s v="002"/>
  </r>
  <r>
    <s v="NOV-25"/>
    <x v="0"/>
    <s v="51500"/>
    <x v="28"/>
    <s v="Office Supplies"/>
    <s v="Office Supplies"/>
    <s v="658"/>
    <s v="SPG Business Support"/>
    <x v="1"/>
    <n v="130.43"/>
    <s v="002"/>
  </r>
  <r>
    <s v="NOV-25"/>
    <x v="0"/>
    <s v="51500"/>
    <x v="28"/>
    <m/>
    <s v="Office Supplies"/>
    <s v="658"/>
    <s v="SPG Business Support"/>
    <x v="1"/>
    <n v="-65.209999999999994"/>
    <s v="002"/>
  </r>
  <r>
    <s v="OCT-25"/>
    <x v="0"/>
    <s v="51500"/>
    <x v="28"/>
    <s v="Office Supplies"/>
    <s v="Office Supplies"/>
    <s v="658"/>
    <s v="SPG Business Support"/>
    <x v="1"/>
    <n v="198.81"/>
    <s v="002"/>
  </r>
  <r>
    <s v="OCT-25"/>
    <x v="0"/>
    <s v="51500"/>
    <x v="28"/>
    <m/>
    <s v="Office Supplies"/>
    <s v="658"/>
    <s v="SPG Business Support"/>
    <x v="1"/>
    <n v="-99.41"/>
    <s v="002"/>
  </r>
  <r>
    <s v="SEP-25"/>
    <x v="0"/>
    <s v="51500"/>
    <x v="28"/>
    <s v="Office Supplies"/>
    <s v="Office Supplies"/>
    <s v="658"/>
    <s v="SPG Business Support"/>
    <x v="1"/>
    <n v="80.819999999999993"/>
    <s v="002"/>
  </r>
  <r>
    <s v="SEP-25"/>
    <x v="0"/>
    <s v="51500"/>
    <x v="28"/>
    <m/>
    <s v="Office Supplies"/>
    <s v="658"/>
    <s v="SPG Business Support"/>
    <x v="1"/>
    <n v="-40.4"/>
    <s v="002"/>
  </r>
  <r>
    <s v="SEP-25"/>
    <x v="0"/>
    <s v="51500"/>
    <x v="28"/>
    <s v="Office Supplies"/>
    <s v="Office Supplies"/>
    <s v="654"/>
    <s v="SPG Outage Team"/>
    <x v="1"/>
    <n v="327.62"/>
    <s v="002"/>
  </r>
  <r>
    <s v="SEP-25"/>
    <x v="0"/>
    <s v="51500"/>
    <x v="28"/>
    <m/>
    <s v="Office Supplies"/>
    <s v="654"/>
    <s v="SPG Outage Team"/>
    <x v="1"/>
    <n v="-163.80000000000001"/>
    <s v="002"/>
  </r>
  <r>
    <s v="NOV-25"/>
    <x v="0"/>
    <s v="51500"/>
    <x v="28"/>
    <s v="Office Supplies"/>
    <s v="Office Supplies"/>
    <s v="653"/>
    <s v="SPG Safety/Security"/>
    <x v="1"/>
    <n v="17.64"/>
    <s v="002"/>
  </r>
  <r>
    <s v="NOV-25"/>
    <x v="0"/>
    <s v="51500"/>
    <x v="28"/>
    <m/>
    <s v="Office Supplies"/>
    <s v="653"/>
    <s v="SPG Safety/Security"/>
    <x v="1"/>
    <n v="-8.82"/>
    <s v="002"/>
  </r>
  <r>
    <s v="AUG-25"/>
    <x v="0"/>
    <s v="51500"/>
    <x v="28"/>
    <s v="Office Supplies"/>
    <s v="Office Supplies"/>
    <s v="650"/>
    <s v="SPG Plant Manager"/>
    <x v="1"/>
    <n v="1179.18"/>
    <s v="002"/>
  </r>
  <r>
    <s v="AUG-25"/>
    <x v="0"/>
    <s v="51500"/>
    <x v="28"/>
    <m/>
    <s v="Office Supplies"/>
    <s v="650"/>
    <s v="SPG Plant Manager"/>
    <x v="1"/>
    <n v="-561.78"/>
    <s v="002"/>
  </r>
  <r>
    <s v="DEC-25"/>
    <x v="0"/>
    <s v="51500"/>
    <x v="28"/>
    <s v="Office Supplies"/>
    <s v="Office Supplies"/>
    <s v="650"/>
    <s v="SPG Plant Manager"/>
    <x v="1"/>
    <n v="2518.98"/>
    <s v="002"/>
  </r>
  <r>
    <s v="DEC-25"/>
    <x v="0"/>
    <s v="51500"/>
    <x v="28"/>
    <m/>
    <s v="Office Supplies"/>
    <s v="650"/>
    <s v="SPG Plant Manager"/>
    <x v="1"/>
    <n v="-742.63"/>
    <s v="002"/>
  </r>
  <r>
    <s v="NOV-25"/>
    <x v="0"/>
    <s v="51500"/>
    <x v="28"/>
    <s v="Office Supplies"/>
    <s v="Office Supplies"/>
    <s v="650"/>
    <s v="SPG Plant Manager"/>
    <x v="1"/>
    <n v="2041.34"/>
    <s v="002"/>
  </r>
  <r>
    <s v="NOV-25"/>
    <x v="0"/>
    <s v="51500"/>
    <x v="28"/>
    <m/>
    <s v="Office Supplies"/>
    <s v="650"/>
    <s v="SPG Plant Manager"/>
    <x v="1"/>
    <n v="-57.15"/>
    <s v="002"/>
  </r>
  <r>
    <s v="OCT-25"/>
    <x v="0"/>
    <s v="51500"/>
    <x v="28"/>
    <s v="Office Supplies"/>
    <s v="Office Supplies"/>
    <s v="650"/>
    <s v="SPG Plant Manager"/>
    <x v="1"/>
    <n v="61.08"/>
    <s v="002"/>
  </r>
  <r>
    <s v="OCT-25"/>
    <x v="0"/>
    <s v="51500"/>
    <x v="28"/>
    <m/>
    <s v="Office Supplies"/>
    <s v="650"/>
    <s v="SPG Plant Manager"/>
    <x v="1"/>
    <n v="-30.54"/>
    <s v="002"/>
  </r>
  <r>
    <s v="SEP-25"/>
    <x v="0"/>
    <s v="51500"/>
    <x v="28"/>
    <s v="Office Supplies"/>
    <s v="Office Supplies"/>
    <s v="650"/>
    <s v="SPG Plant Manager"/>
    <x v="1"/>
    <n v="1043.19"/>
    <s v="002"/>
  </r>
  <r>
    <s v="SEP-25"/>
    <x v="0"/>
    <s v="51500"/>
    <x v="28"/>
    <m/>
    <s v="Office Supplies"/>
    <s v="650"/>
    <s v="SPG Plant Manager"/>
    <x v="1"/>
    <n v="-443.09"/>
    <s v="002"/>
  </r>
  <r>
    <s v="DEC-25"/>
    <x v="0"/>
    <s v="51500"/>
    <x v="28"/>
    <s v="Office Supplies"/>
    <s v="Office Supplies"/>
    <s v="587"/>
    <s v="UNSG AZ Gas GIS"/>
    <x v="1"/>
    <n v="572.88"/>
    <s v="032"/>
  </r>
  <r>
    <s v="DEC-25"/>
    <x v="0"/>
    <s v="51500"/>
    <x v="28"/>
    <m/>
    <s v="Office Supplies"/>
    <s v="587"/>
    <s v="UNSG AZ Gas GIS"/>
    <x v="1"/>
    <n v="-570.79999999999995"/>
    <s v="032"/>
  </r>
  <r>
    <s v="AUG-25"/>
    <x v="0"/>
    <s v="51500"/>
    <x v="28"/>
    <s v="Office Supplies"/>
    <s v="Office Supplies"/>
    <s v="501"/>
    <s v="ER Special Projects"/>
    <x v="1"/>
    <n v="1894.17"/>
    <s v="002"/>
  </r>
  <r>
    <s v="DEC-25"/>
    <x v="0"/>
    <s v="51500"/>
    <x v="28"/>
    <s v="Office Supplies"/>
    <s v="Office Supplies"/>
    <s v="501"/>
    <s v="ER Special Projects"/>
    <x v="1"/>
    <n v="1003.56"/>
    <s v="002"/>
  </r>
  <r>
    <s v="JUL-25"/>
    <x v="0"/>
    <s v="51500"/>
    <x v="28"/>
    <s v="Office Supplies"/>
    <s v="Office Supplies"/>
    <s v="501"/>
    <s v="ER Special Projects"/>
    <x v="1"/>
    <n v="1528.07"/>
    <s v="002"/>
  </r>
  <r>
    <s v="NOV-25"/>
    <x v="0"/>
    <s v="51500"/>
    <x v="28"/>
    <s v="Office Supplies"/>
    <s v="Office Supplies"/>
    <s v="501"/>
    <s v="ER Special Projects"/>
    <x v="1"/>
    <n v="1989.93"/>
    <s v="002"/>
  </r>
  <r>
    <s v="OCT-25"/>
    <x v="0"/>
    <s v="51500"/>
    <x v="28"/>
    <s v="Office Supplies"/>
    <s v="Office Supplies"/>
    <s v="501"/>
    <s v="ER Special Projects"/>
    <x v="1"/>
    <n v="1011.92"/>
    <s v="002"/>
  </r>
  <r>
    <s v="SEP-25"/>
    <x v="0"/>
    <s v="51500"/>
    <x v="28"/>
    <s v="Office Supplies"/>
    <s v="Office Supplies"/>
    <s v="501"/>
    <s v="ER Special Projects"/>
    <x v="1"/>
    <n v="1140.8900000000001"/>
    <s v="002"/>
  </r>
  <r>
    <s v="JUL-25"/>
    <x v="0"/>
    <s v="51500"/>
    <x v="28"/>
    <s v="Office Supplies"/>
    <s v="Office Supplies"/>
    <s v="500"/>
    <s v="Energy Res Adm"/>
    <x v="1"/>
    <n v="27.99"/>
    <s v="002"/>
  </r>
  <r>
    <s v="DEC-25"/>
    <x v="0"/>
    <s v="51500"/>
    <x v="28"/>
    <s v="Office Supplies"/>
    <s v="Office Supplies"/>
    <s v="467"/>
    <s v="ER Ops Excellence and Reliability"/>
    <x v="1"/>
    <n v="1113.57"/>
    <s v="002"/>
  </r>
  <r>
    <s v="SEP-25"/>
    <x v="0"/>
    <s v="51500"/>
    <x v="28"/>
    <s v="Office Supplies"/>
    <s v="Office Supplies"/>
    <s v="467"/>
    <s v="ER Ops Excellence and Reliability"/>
    <x v="1"/>
    <n v="2790"/>
    <s v="002"/>
  </r>
  <r>
    <s v="SEP-25"/>
    <x v="0"/>
    <s v="51500"/>
    <x v="28"/>
    <s v="Office Supplies"/>
    <s v="Office Supplies"/>
    <s v="400"/>
    <s v="Capital Resources"/>
    <x v="1"/>
    <n v="45.19"/>
    <s v="002"/>
  </r>
  <r>
    <s v="JUL-25"/>
    <x v="0"/>
    <s v="51500"/>
    <x v="28"/>
    <s v="Office Supplies"/>
    <s v="Office Supplies"/>
    <s v="385"/>
    <s v="Energy Programs"/>
    <x v="1"/>
    <n v="16.95"/>
    <s v="002"/>
  </r>
  <r>
    <s v="SEP-25"/>
    <x v="0"/>
    <s v="51500"/>
    <x v="28"/>
    <s v="Office Supplies"/>
    <s v="Office Supplies"/>
    <s v="385"/>
    <s v="Energy Programs"/>
    <x v="1"/>
    <n v="76.94"/>
    <s v="002"/>
  </r>
  <r>
    <s v="AUG-25"/>
    <x v="0"/>
    <s v="51500"/>
    <x v="28"/>
    <s v="Office Supplies"/>
    <s v="Office Supplies"/>
    <s v="381"/>
    <s v="Rates"/>
    <x v="1"/>
    <n v="50"/>
    <s v="002"/>
  </r>
  <r>
    <s v="JUL-25"/>
    <x v="0"/>
    <s v="51500"/>
    <x v="28"/>
    <s v="Office Supplies"/>
    <s v="Office Supplies"/>
    <s v="381"/>
    <s v="Rates"/>
    <x v="1"/>
    <n v="65.12"/>
    <s v="002"/>
  </r>
  <r>
    <s v="SEP-25"/>
    <x v="0"/>
    <s v="51500"/>
    <x v="28"/>
    <s v="Office Supplies"/>
    <s v="Office Supplies"/>
    <s v="381"/>
    <s v="Rates"/>
    <x v="1"/>
    <n v="268.92"/>
    <s v="002"/>
  </r>
  <r>
    <s v="NOV-25"/>
    <x v="0"/>
    <s v="51500"/>
    <x v="28"/>
    <s v="Office Supplies"/>
    <s v="Office Supplies"/>
    <s v="358"/>
    <s v="Operations Applications"/>
    <x v="1"/>
    <n v="9.65"/>
    <s v="002"/>
  </r>
  <r>
    <s v="NOV-25"/>
    <x v="0"/>
    <s v="51500"/>
    <x v="28"/>
    <m/>
    <s v="Office Supplies"/>
    <s v="358"/>
    <s v="Operations Applications"/>
    <x v="1"/>
    <n v="-9.61"/>
    <s v="002"/>
  </r>
  <r>
    <s v="AUG-25"/>
    <x v="0"/>
    <s v="51500"/>
    <x v="28"/>
    <s v="Office Supplies"/>
    <s v="Office Supplies"/>
    <s v="357"/>
    <s v="Business Applications"/>
    <x v="1"/>
    <n v="2050.86"/>
    <s v="002"/>
  </r>
  <r>
    <s v="AUG-25"/>
    <x v="0"/>
    <s v="51500"/>
    <x v="28"/>
    <m/>
    <s v="Office Supplies"/>
    <s v="357"/>
    <s v="Business Applications"/>
    <x v="1"/>
    <n v="-559.67999999999995"/>
    <s v="002"/>
  </r>
  <r>
    <s v="DEC-25"/>
    <x v="0"/>
    <s v="51500"/>
    <x v="28"/>
    <s v="Office Supplies"/>
    <s v="Office Supplies"/>
    <s v="357"/>
    <s v="Business Applications &amp; Data Analytics"/>
    <x v="1"/>
    <n v="248.38"/>
    <s v="002"/>
  </r>
  <r>
    <s v="JUL-25"/>
    <x v="0"/>
    <s v="51500"/>
    <x v="28"/>
    <s v="Office Supplies"/>
    <s v="Office Supplies"/>
    <s v="357"/>
    <s v="Business Applications &amp; Data Analytics"/>
    <x v="1"/>
    <n v="32.299999999999997"/>
    <s v="002"/>
  </r>
  <r>
    <s v="NOV-25"/>
    <x v="0"/>
    <s v="51500"/>
    <x v="28"/>
    <s v="Office Supplies"/>
    <s v="Office Supplies"/>
    <s v="357"/>
    <s v="Business Applications"/>
    <x v="1"/>
    <n v="493.53"/>
    <s v="002"/>
  </r>
  <r>
    <s v="NOV-25"/>
    <x v="0"/>
    <s v="51500"/>
    <x v="28"/>
    <m/>
    <s v="Office Supplies"/>
    <s v="357"/>
    <s v="Business Applications"/>
    <x v="1"/>
    <n v="-134.69"/>
    <s v="002"/>
  </r>
  <r>
    <s v="OCT-25"/>
    <x v="0"/>
    <s v="51500"/>
    <x v="28"/>
    <s v="Office Supplies"/>
    <s v="Office Supplies"/>
    <s v="357"/>
    <s v="Business Applications"/>
    <x v="1"/>
    <n v="972.19"/>
    <s v="002"/>
  </r>
  <r>
    <s v="OCT-25"/>
    <x v="0"/>
    <s v="51500"/>
    <x v="28"/>
    <m/>
    <s v="Office Supplies"/>
    <s v="357"/>
    <s v="Business Applications"/>
    <x v="1"/>
    <n v="-265.3"/>
    <s v="002"/>
  </r>
  <r>
    <s v="SEP-25"/>
    <x v="0"/>
    <s v="51500"/>
    <x v="28"/>
    <s v="Office Supplies"/>
    <s v="Office Supplies"/>
    <s v="357"/>
    <s v="Business Applications"/>
    <x v="1"/>
    <n v="807.17"/>
    <s v="002"/>
  </r>
  <r>
    <s v="SEP-25"/>
    <x v="0"/>
    <s v="51500"/>
    <x v="28"/>
    <m/>
    <s v="Office Supplies"/>
    <s v="357"/>
    <s v="Business Applications"/>
    <x v="1"/>
    <n v="-220.27"/>
    <s v="002"/>
  </r>
  <r>
    <s v="AUG-25"/>
    <x v="0"/>
    <s v="51500"/>
    <x v="28"/>
    <s v="Office Supplies"/>
    <s v="Office Supplies"/>
    <s v="354"/>
    <s v="Enterprise Cyber Security"/>
    <x v="1"/>
    <n v="131.25"/>
    <s v="002"/>
  </r>
  <r>
    <s v="AUG-25"/>
    <x v="0"/>
    <s v="51500"/>
    <x v="28"/>
    <m/>
    <s v="Office Supplies"/>
    <s v="354"/>
    <s v="Enterprise Cyber Security"/>
    <x v="1"/>
    <n v="-35.82"/>
    <s v="002"/>
  </r>
  <r>
    <s v="NOV-25"/>
    <x v="0"/>
    <s v="51500"/>
    <x v="28"/>
    <s v="Office Supplies"/>
    <s v="Office Supplies"/>
    <s v="354"/>
    <s v="Enterprise Cyber Security"/>
    <x v="1"/>
    <n v="248.7"/>
    <s v="002"/>
  </r>
  <r>
    <s v="NOV-25"/>
    <x v="0"/>
    <s v="51500"/>
    <x v="28"/>
    <m/>
    <s v="Office Supplies"/>
    <s v="354"/>
    <s v="Enterprise Cyber Security"/>
    <x v="1"/>
    <n v="-67.87"/>
    <s v="002"/>
  </r>
  <r>
    <s v="OCT-25"/>
    <x v="0"/>
    <s v="51500"/>
    <x v="28"/>
    <s v="Office Supplies"/>
    <s v="Office Supplies"/>
    <s v="354"/>
    <s v="Enterprise Cyber Security"/>
    <x v="1"/>
    <n v="57.58"/>
    <s v="002"/>
  </r>
  <r>
    <s v="OCT-25"/>
    <x v="0"/>
    <s v="51500"/>
    <x v="28"/>
    <m/>
    <s v="Office Supplies"/>
    <s v="354"/>
    <s v="Enterprise Cyber Security"/>
    <x v="1"/>
    <n v="-15.72"/>
    <s v="002"/>
  </r>
  <r>
    <s v="SEP-25"/>
    <x v="0"/>
    <s v="51500"/>
    <x v="28"/>
    <s v="Office Supplies"/>
    <s v="Office Supplies"/>
    <s v="354"/>
    <s v="Enterprise Cyber Security"/>
    <x v="1"/>
    <n v="21.61"/>
    <s v="002"/>
  </r>
  <r>
    <s v="SEP-25"/>
    <x v="0"/>
    <s v="51500"/>
    <x v="28"/>
    <m/>
    <s v="Office Supplies"/>
    <s v="354"/>
    <s v="Enterprise Cyber Security"/>
    <x v="1"/>
    <n v="-5.9"/>
    <s v="002"/>
  </r>
  <r>
    <s v="AUG-25"/>
    <x v="0"/>
    <s v="51500"/>
    <x v="28"/>
    <s v="Office Supplies"/>
    <s v="Office Supplies"/>
    <s v="353"/>
    <s v="IT Infrastructure"/>
    <x v="1"/>
    <n v="34.700000000000003"/>
    <s v="002"/>
  </r>
  <r>
    <s v="AUG-25"/>
    <x v="0"/>
    <s v="51500"/>
    <x v="28"/>
    <m/>
    <s v="Office Supplies"/>
    <s v="353"/>
    <s v="IT Infrastructure"/>
    <x v="1"/>
    <n v="-9.4700000000000006"/>
    <s v="002"/>
  </r>
  <r>
    <s v="DEC-25"/>
    <x v="0"/>
    <s v="51500"/>
    <x v="28"/>
    <s v="Office Supplies"/>
    <s v="Office Supplies"/>
    <s v="353"/>
    <s v="IT Infrastructure"/>
    <x v="1"/>
    <n v="61.84"/>
    <s v="002"/>
  </r>
  <r>
    <s v="DEC-25"/>
    <x v="0"/>
    <s v="51500"/>
    <x v="28"/>
    <m/>
    <s v="Office Supplies"/>
    <s v="353"/>
    <s v="IT Infrastructure"/>
    <x v="1"/>
    <n v="-16.87"/>
    <s v="002"/>
  </r>
  <r>
    <s v="NOV-25"/>
    <x v="0"/>
    <s v="51500"/>
    <x v="28"/>
    <s v="Office Supplies"/>
    <s v="Office Supplies"/>
    <s v="353"/>
    <s v="IT Infrastructure"/>
    <x v="1"/>
    <n v="140.18"/>
    <s v="002"/>
  </r>
  <r>
    <s v="NOV-25"/>
    <x v="0"/>
    <s v="51500"/>
    <x v="28"/>
    <m/>
    <s v="Office Supplies"/>
    <s v="353"/>
    <s v="IT Infrastructure"/>
    <x v="1"/>
    <n v="-38.26"/>
    <s v="002"/>
  </r>
  <r>
    <s v="OCT-25"/>
    <x v="0"/>
    <s v="51500"/>
    <x v="28"/>
    <s v="Office Supplies"/>
    <s v="Office Supplies"/>
    <s v="353"/>
    <s v="IT Infrastructure"/>
    <x v="1"/>
    <n v="51.75"/>
    <s v="002"/>
  </r>
  <r>
    <s v="OCT-25"/>
    <x v="0"/>
    <s v="51500"/>
    <x v="28"/>
    <m/>
    <s v="Office Supplies"/>
    <s v="353"/>
    <s v="IT Infrastructure"/>
    <x v="1"/>
    <n v="-14.12"/>
    <s v="002"/>
  </r>
  <r>
    <s v="SEP-25"/>
    <x v="0"/>
    <s v="51500"/>
    <x v="28"/>
    <s v="Office Supplies"/>
    <s v="Office Supplies"/>
    <s v="353"/>
    <s v="IT Infrastructure"/>
    <x v="1"/>
    <n v="299.02999999999997"/>
    <s v="002"/>
  </r>
  <r>
    <s v="SEP-25"/>
    <x v="0"/>
    <s v="51500"/>
    <x v="28"/>
    <m/>
    <s v="Office Supplies"/>
    <s v="353"/>
    <s v="IT Infrastructure"/>
    <x v="1"/>
    <n v="-81.61"/>
    <s v="002"/>
  </r>
  <r>
    <s v="AUG-25"/>
    <x v="0"/>
    <s v="51500"/>
    <x v="28"/>
    <s v="Office Supplies"/>
    <s v="Office Supplies"/>
    <s v="352"/>
    <s v="IT Client Technology"/>
    <x v="1"/>
    <n v="-1553.75"/>
    <s v="002"/>
  </r>
  <r>
    <s v="AUG-25"/>
    <x v="0"/>
    <s v="51500"/>
    <x v="28"/>
    <m/>
    <s v="Office Supplies"/>
    <s v="352"/>
    <s v="IT Client Technology"/>
    <x v="1"/>
    <n v="424.03"/>
    <s v="002"/>
  </r>
  <r>
    <s v="DEC-25"/>
    <x v="0"/>
    <s v="51500"/>
    <x v="28"/>
    <s v="Office Supplies"/>
    <s v="Office Supplies"/>
    <s v="352"/>
    <s v="IT Client Technology"/>
    <x v="1"/>
    <n v="-1113.54"/>
    <s v="002"/>
  </r>
  <r>
    <s v="DEC-25"/>
    <x v="0"/>
    <s v="51500"/>
    <x v="28"/>
    <m/>
    <s v="Office Supplies"/>
    <s v="352"/>
    <s v="IT Client Technology"/>
    <x v="1"/>
    <n v="303.89"/>
    <s v="002"/>
  </r>
  <r>
    <s v="JUL-25"/>
    <x v="0"/>
    <s v="51500"/>
    <x v="28"/>
    <s v="Office Supplies"/>
    <s v="Office Supplies"/>
    <s v="352"/>
    <s v="IT Client Technology"/>
    <x v="1"/>
    <n v="1666.4"/>
    <s v="002"/>
  </r>
  <r>
    <s v="JUL-25"/>
    <x v="0"/>
    <s v="51500"/>
    <x v="28"/>
    <m/>
    <s v="Office Supplies"/>
    <s v="352"/>
    <s v="IT Client Technology"/>
    <x v="1"/>
    <n v="-454.76"/>
    <s v="002"/>
  </r>
  <r>
    <s v="NOV-25"/>
    <x v="0"/>
    <s v="51500"/>
    <x v="28"/>
    <s v="Office Supplies"/>
    <s v="Office Supplies"/>
    <s v="352"/>
    <s v="IT Client Technology"/>
    <x v="1"/>
    <n v="2137.98"/>
    <s v="002"/>
  </r>
  <r>
    <s v="NOV-25"/>
    <x v="0"/>
    <s v="51500"/>
    <x v="28"/>
    <m/>
    <s v="Office Supplies"/>
    <s v="352"/>
    <s v="IT Client Technology"/>
    <x v="1"/>
    <n v="-583.46"/>
    <s v="002"/>
  </r>
  <r>
    <s v="OCT-25"/>
    <x v="0"/>
    <s v="51500"/>
    <x v="28"/>
    <s v="Office Supplies"/>
    <s v="Office Supplies"/>
    <s v="352"/>
    <s v="IT Client Technology"/>
    <x v="1"/>
    <n v="127.31"/>
    <s v="002"/>
  </r>
  <r>
    <s v="OCT-25"/>
    <x v="0"/>
    <s v="51500"/>
    <x v="28"/>
    <m/>
    <s v="Office Supplies"/>
    <s v="352"/>
    <s v="IT Client Technology"/>
    <x v="1"/>
    <n v="-34.74"/>
    <s v="002"/>
  </r>
  <r>
    <s v="DEC-25"/>
    <x v="0"/>
    <s v="51500"/>
    <x v="28"/>
    <s v="Office Supplies"/>
    <s v="Office Supplies"/>
    <s v="351"/>
    <s v="Customer Applications"/>
    <x v="1"/>
    <n v="21.73"/>
    <s v="002"/>
  </r>
  <r>
    <s v="AUG-25"/>
    <x v="0"/>
    <s v="51500"/>
    <x v="28"/>
    <s v="Office Supplies"/>
    <s v="Office Supplies"/>
    <s v="331"/>
    <s v="Corporate Compliance"/>
    <x v="1"/>
    <n v="139.41"/>
    <s v="002"/>
  </r>
  <r>
    <s v="JUL-25"/>
    <x v="0"/>
    <s v="51500"/>
    <x v="28"/>
    <s v="Office Supplies"/>
    <s v="Office Supplies"/>
    <s v="331"/>
    <s v="Corporate Compliance"/>
    <x v="1"/>
    <n v="55.76"/>
    <s v="002"/>
  </r>
  <r>
    <s v="NOV-25"/>
    <x v="0"/>
    <s v="51500"/>
    <x v="28"/>
    <s v="Office Supplies"/>
    <s v="Office Supplies"/>
    <s v="331"/>
    <s v="Corporate Compliance"/>
    <x v="1"/>
    <n v="215.28"/>
    <s v="002"/>
  </r>
  <r>
    <s v="AUG-25"/>
    <x v="0"/>
    <s v="51500"/>
    <x v="28"/>
    <s v="Office Supplies"/>
    <s v="Office Supplies"/>
    <s v="326"/>
    <s v="Financial Sys &amp; Process Analysis"/>
    <x v="1"/>
    <n v="3598"/>
    <s v="002"/>
  </r>
  <r>
    <s v="SEP-25"/>
    <x v="0"/>
    <s v="51500"/>
    <x v="28"/>
    <s v="Office Supplies"/>
    <s v="Office Supplies"/>
    <s v="326"/>
    <s v="Financial Sys &amp; Process Analysis"/>
    <x v="1"/>
    <n v="-3598"/>
    <s v="002"/>
  </r>
  <r>
    <s v="DEC-25"/>
    <x v="0"/>
    <s v="51500"/>
    <x v="28"/>
    <s v="Office Supplies"/>
    <s v="Office Supplies"/>
    <s v="321"/>
    <s v="External Reporting"/>
    <x v="1"/>
    <n v="21.71"/>
    <s v="002"/>
  </r>
  <r>
    <s v="DEC-25"/>
    <x v="0"/>
    <s v="51500"/>
    <x v="28"/>
    <s v="Office Supplies"/>
    <s v="Office Supplies"/>
    <s v="320"/>
    <s v="Corporate Accounting"/>
    <x v="1"/>
    <n v="25.91"/>
    <s v="002"/>
  </r>
  <r>
    <s v="NOV-25"/>
    <x v="0"/>
    <s v="51500"/>
    <x v="28"/>
    <s v="Office Supplies"/>
    <s v="Office Supplies"/>
    <s v="320"/>
    <s v="Corporate Accounting"/>
    <x v="1"/>
    <n v="43.07"/>
    <s v="002"/>
  </r>
  <r>
    <s v="OCT-25"/>
    <x v="0"/>
    <s v="51500"/>
    <x v="28"/>
    <s v="Office Supplies"/>
    <s v="Office Supplies"/>
    <s v="320"/>
    <s v="Corporate Accounting"/>
    <x v="1"/>
    <n v="97.15"/>
    <s v="002"/>
  </r>
  <r>
    <s v="SEP-25"/>
    <x v="0"/>
    <s v="51500"/>
    <x v="28"/>
    <s v="Office Supplies"/>
    <s v="Office Supplies"/>
    <s v="320"/>
    <s v="Corporate Accounting"/>
    <x v="1"/>
    <n v="58.88"/>
    <s v="002"/>
  </r>
  <r>
    <s v="DEC-25"/>
    <x v="0"/>
    <s v="51500"/>
    <x v="28"/>
    <s v="Office Supplies"/>
    <s v="Office Supplies"/>
    <s v="317"/>
    <s v="Accounts Payable"/>
    <x v="1"/>
    <n v="1771.67"/>
    <s v="002"/>
  </r>
  <r>
    <s v="AUG-25"/>
    <x v="0"/>
    <s v="51500"/>
    <x v="28"/>
    <s v="Office Supplies"/>
    <s v="Office Supplies"/>
    <s v="306"/>
    <s v="Energy Settlements"/>
    <x v="1"/>
    <n v="24.27"/>
    <s v="002"/>
  </r>
  <r>
    <s v="OCT-25"/>
    <x v="0"/>
    <s v="51500"/>
    <x v="28"/>
    <s v="Office Supplies"/>
    <s v="Office Supplies"/>
    <s v="305"/>
    <s v="Controller Adm"/>
    <x v="1"/>
    <n v="137.56"/>
    <s v="002"/>
  </r>
  <r>
    <s v="AUG-25"/>
    <x v="0"/>
    <s v="51500"/>
    <x v="28"/>
    <s v="Office Supplies"/>
    <s v="Office Supplies"/>
    <s v="300"/>
    <s v="CFO Adm"/>
    <x v="1"/>
    <n v="27.16"/>
    <s v="002"/>
  </r>
  <r>
    <s v="JUL-25"/>
    <x v="0"/>
    <s v="51500"/>
    <x v="28"/>
    <s v="Office Supplies"/>
    <s v="Office Supplies"/>
    <s v="264"/>
    <s v="Mail Services"/>
    <x v="1"/>
    <n v="-2804.46"/>
    <s v="002"/>
  </r>
  <r>
    <s v="OCT-25"/>
    <x v="0"/>
    <s v="51500"/>
    <x v="28"/>
    <s v="Office Supplies"/>
    <s v="Office Supplies"/>
    <s v="264"/>
    <s v="Mail Services"/>
    <x v="1"/>
    <n v="340.96"/>
    <s v="002"/>
  </r>
  <r>
    <s v="DEC-25"/>
    <x v="0"/>
    <s v="51500"/>
    <x v="28"/>
    <s v="Office Supplies"/>
    <s v="Office Supplies"/>
    <s v="251"/>
    <s v="Beneficial Electrification"/>
    <x v="1"/>
    <n v="52.17"/>
    <s v="002"/>
  </r>
  <r>
    <s v="NOV-25"/>
    <x v="0"/>
    <s v="51500"/>
    <x v="28"/>
    <s v="Office Supplies"/>
    <s v="Office Supplies"/>
    <s v="251"/>
    <s v="Beneficial Electrification"/>
    <x v="1"/>
    <n v="136.86000000000001"/>
    <s v="002"/>
  </r>
  <r>
    <s v="AUG-25"/>
    <x v="0"/>
    <s v="51500"/>
    <x v="28"/>
    <s v="Office Supplies"/>
    <s v="Office Supplies"/>
    <s v="244"/>
    <s v="Customer Analytics"/>
    <x v="1"/>
    <n v="-1135"/>
    <s v="002"/>
  </r>
  <r>
    <s v="JUL-25"/>
    <x v="0"/>
    <s v="51500"/>
    <x v="28"/>
    <s v="Office Supplies"/>
    <s v="Office Supplies"/>
    <s v="244"/>
    <s v="Customer Analytics"/>
    <x v="1"/>
    <n v="1135"/>
    <s v="002"/>
  </r>
  <r>
    <s v="SEP-25"/>
    <x v="0"/>
    <s v="51500"/>
    <x v="28"/>
    <s v="Office Supplies"/>
    <s v="Office Supplies"/>
    <s v="244"/>
    <s v="Customer Analytics"/>
    <x v="1"/>
    <n v="43.65"/>
    <s v="002"/>
  </r>
  <r>
    <s v="AUG-25"/>
    <x v="0"/>
    <s v="51500"/>
    <x v="28"/>
    <s v="Office Supplies"/>
    <s v="Office Supplies"/>
    <s v="229"/>
    <s v="Cust Experience / Marketing"/>
    <x v="1"/>
    <n v="42.38"/>
    <s v="002"/>
  </r>
  <r>
    <s v="DEC-25"/>
    <x v="0"/>
    <s v="51500"/>
    <x v="28"/>
    <s v="Office Supplies"/>
    <s v="Office Supplies"/>
    <s v="229"/>
    <s v="Cust Experience / Marketing"/>
    <x v="1"/>
    <n v="105.34"/>
    <s v="002"/>
  </r>
  <r>
    <s v="JUL-25"/>
    <x v="0"/>
    <s v="51500"/>
    <x v="28"/>
    <s v="Office Supplies"/>
    <s v="Office Supplies"/>
    <s v="229"/>
    <s v="Cust Experience / Marketing"/>
    <x v="1"/>
    <n v="46.46"/>
    <s v="002"/>
  </r>
  <r>
    <s v="NOV-25"/>
    <x v="0"/>
    <s v="51500"/>
    <x v="28"/>
    <s v="Office Supplies"/>
    <s v="Office Supplies"/>
    <s v="229"/>
    <s v="Cust Experience / Marketing"/>
    <x v="1"/>
    <n v="779.26"/>
    <s v="002"/>
  </r>
  <r>
    <s v="AUG-25"/>
    <x v="0"/>
    <s v="51500"/>
    <x v="28"/>
    <s v="Office Supplies"/>
    <s v="Office Supplies"/>
    <s v="227"/>
    <s v="Corporate Communications"/>
    <x v="1"/>
    <n v="2869.7"/>
    <s v="002"/>
  </r>
  <r>
    <s v="DEC-25"/>
    <x v="0"/>
    <s v="51500"/>
    <x v="28"/>
    <s v="Office Supplies"/>
    <s v="Office Supplies"/>
    <s v="227"/>
    <s v="Corporate Communications"/>
    <x v="1"/>
    <n v="288.73"/>
    <s v="002"/>
  </r>
  <r>
    <s v="JUL-25"/>
    <x v="0"/>
    <s v="51500"/>
    <x v="28"/>
    <s v="Office Supplies"/>
    <s v="Office Supplies"/>
    <s v="227"/>
    <s v="Corporate Communications"/>
    <x v="1"/>
    <n v="-1919.05"/>
    <s v="002"/>
  </r>
  <r>
    <s v="NOV-25"/>
    <x v="0"/>
    <s v="51500"/>
    <x v="28"/>
    <s v="Office Supplies"/>
    <s v="Office Supplies"/>
    <s v="227"/>
    <s v="Corporate Communications"/>
    <x v="1"/>
    <n v="104.78"/>
    <s v="002"/>
  </r>
  <r>
    <s v="OCT-25"/>
    <x v="0"/>
    <s v="51500"/>
    <x v="28"/>
    <s v="Office Supplies"/>
    <s v="Office Supplies"/>
    <s v="227"/>
    <s v="Corporate Communications"/>
    <x v="1"/>
    <n v="10.86"/>
    <s v="002"/>
  </r>
  <r>
    <s v="SEP-25"/>
    <x v="0"/>
    <s v="51500"/>
    <x v="28"/>
    <s v="Office Supplies"/>
    <s v="Office Supplies"/>
    <s v="227"/>
    <s v="Corporate Communications"/>
    <x v="1"/>
    <n v="302.11"/>
    <s v="002"/>
  </r>
  <r>
    <s v="AUG-25"/>
    <x v="0"/>
    <s v="51500"/>
    <x v="28"/>
    <s v="Office Supplies"/>
    <s v="Office Supplies"/>
    <s v="226"/>
    <s v="Community Investment"/>
    <x v="1"/>
    <n v="37.979999999999997"/>
    <s v="002"/>
  </r>
  <r>
    <s v="JUL-25"/>
    <x v="0"/>
    <s v="51500"/>
    <x v="28"/>
    <s v="Office Supplies"/>
    <s v="Office Supplies"/>
    <s v="226"/>
    <s v="Community Investment"/>
    <x v="1"/>
    <n v="123.91"/>
    <s v="002"/>
  </r>
  <r>
    <s v="AUG-25"/>
    <x v="0"/>
    <s v="51500"/>
    <x v="28"/>
    <s v="Office Supplies"/>
    <s v="Office Supplies"/>
    <s v="224"/>
    <s v="Governmental Affairs"/>
    <x v="1"/>
    <n v="205.15"/>
    <s v="002"/>
  </r>
  <r>
    <s v="NOV-25"/>
    <x v="0"/>
    <s v="51500"/>
    <x v="28"/>
    <s v="Office Supplies"/>
    <s v="Office Supplies"/>
    <s v="224"/>
    <s v="Governmental Affairs"/>
    <x v="1"/>
    <n v="-1041.76"/>
    <s v="002"/>
  </r>
  <r>
    <s v="OCT-25"/>
    <x v="0"/>
    <s v="51500"/>
    <x v="28"/>
    <s v="Office Supplies"/>
    <s v="Office Supplies"/>
    <s v="224"/>
    <s v="Governmental Affairs"/>
    <x v="1"/>
    <n v="1041.76"/>
    <s v="002"/>
  </r>
  <r>
    <s v="SEP-25"/>
    <x v="0"/>
    <s v="51500"/>
    <x v="28"/>
    <s v="Office Supplies"/>
    <s v="Office Supplies"/>
    <s v="211"/>
    <s v="Occupational Health"/>
    <x v="1"/>
    <n v="32.4"/>
    <s v="002"/>
  </r>
  <r>
    <s v="AUG-25"/>
    <x v="0"/>
    <s v="51500"/>
    <x v="28"/>
    <s v="Office Supplies"/>
    <s v="Office Supplies"/>
    <s v="210"/>
    <s v="Employee &amp; Labor Relations"/>
    <x v="1"/>
    <n v="97.78"/>
    <s v="002"/>
  </r>
  <r>
    <s v="AUG-25"/>
    <x v="0"/>
    <s v="51500"/>
    <x v="28"/>
    <s v="Office Supplies"/>
    <s v="Office Supplies"/>
    <s v="205"/>
    <s v="Talent Acquisition"/>
    <x v="1"/>
    <n v="-1199"/>
    <s v="002"/>
  </r>
  <r>
    <s v="JUL-25"/>
    <x v="0"/>
    <s v="51500"/>
    <x v="28"/>
    <s v="Office Supplies"/>
    <s v="Office Supplies"/>
    <s v="205"/>
    <s v="Talent Acquisition"/>
    <x v="1"/>
    <n v="1199"/>
    <s v="002"/>
  </r>
  <r>
    <s v="AUG-25"/>
    <x v="0"/>
    <s v="51500"/>
    <x v="28"/>
    <s v="Office Supplies"/>
    <s v="Office Supplies"/>
    <s v="201"/>
    <s v="HR Operations"/>
    <x v="1"/>
    <n v="6214.12"/>
    <s v="002"/>
  </r>
  <r>
    <s v="DEC-25"/>
    <x v="0"/>
    <s v="51500"/>
    <x v="28"/>
    <s v="Office Supplies"/>
    <s v="Office Supplies"/>
    <s v="201"/>
    <s v="HR Operations"/>
    <x v="1"/>
    <n v="349.23"/>
    <s v="002"/>
  </r>
  <r>
    <s v="JUL-25"/>
    <x v="0"/>
    <s v="51500"/>
    <x v="28"/>
    <s v="Office Supplies"/>
    <s v="Office Supplies"/>
    <s v="201"/>
    <s v="HR Operations"/>
    <x v="1"/>
    <n v="426.46"/>
    <s v="002"/>
  </r>
  <r>
    <s v="NOV-25"/>
    <x v="0"/>
    <s v="51500"/>
    <x v="28"/>
    <s v="Office Supplies"/>
    <s v="Office Supplies"/>
    <s v="201"/>
    <s v="HR Operations"/>
    <x v="1"/>
    <n v="209.86"/>
    <s v="002"/>
  </r>
  <r>
    <s v="OCT-25"/>
    <x v="0"/>
    <s v="51500"/>
    <x v="28"/>
    <s v="Office Supplies"/>
    <s v="Office Supplies"/>
    <s v="201"/>
    <s v="HR Operations"/>
    <x v="1"/>
    <n v="76.599999999999994"/>
    <s v="002"/>
  </r>
  <r>
    <s v="SEP-25"/>
    <x v="0"/>
    <s v="51500"/>
    <x v="28"/>
    <s v="Office Supplies"/>
    <s v="Office Supplies"/>
    <s v="201"/>
    <s v="HR Operations"/>
    <x v="1"/>
    <n v="1825.23"/>
    <s v="002"/>
  </r>
  <r>
    <s v="AUG-25"/>
    <x v="0"/>
    <s v="51500"/>
    <x v="28"/>
    <s v="Office Supplies"/>
    <s v="Office Supplies"/>
    <s v="195"/>
    <s v="Safety"/>
    <x v="1"/>
    <n v="81.88"/>
    <s v="002"/>
  </r>
  <r>
    <s v="DEC-25"/>
    <x v="0"/>
    <s v="51500"/>
    <x v="28"/>
    <s v="Office Supplies"/>
    <s v="Office Supplies"/>
    <s v="195"/>
    <s v="Safety"/>
    <x v="1"/>
    <n v="132.47"/>
    <s v="002"/>
  </r>
  <r>
    <s v="JUL-25"/>
    <x v="0"/>
    <s v="51500"/>
    <x v="28"/>
    <s v="Office Supplies"/>
    <s v="Office Supplies"/>
    <s v="195"/>
    <s v="Safety"/>
    <x v="1"/>
    <n v="1063.67"/>
    <s v="002"/>
  </r>
  <r>
    <s v="NOV-25"/>
    <x v="0"/>
    <s v="51500"/>
    <x v="28"/>
    <s v="Office Supplies"/>
    <s v="Office Supplies"/>
    <s v="195"/>
    <s v="Safety"/>
    <x v="1"/>
    <n v="132.97"/>
    <s v="002"/>
  </r>
  <r>
    <s v="SEP-25"/>
    <x v="0"/>
    <s v="51500"/>
    <x v="28"/>
    <s v="Office Supplies"/>
    <s v="Office Supplies"/>
    <s v="195"/>
    <s v="Safety"/>
    <x v="1"/>
    <n v="-1039.1600000000001"/>
    <s v="002"/>
  </r>
  <r>
    <s v="DEC-25"/>
    <x v="0"/>
    <s v="51500"/>
    <x v="28"/>
    <s v="Office Supplies"/>
    <s v="Office Supplies"/>
    <s v="193"/>
    <s v="Energy Delivery Environmental"/>
    <x v="1"/>
    <n v="774.05"/>
    <s v="002"/>
  </r>
  <r>
    <s v="JUL-25"/>
    <x v="0"/>
    <s v="51500"/>
    <x v="28"/>
    <s v="Office Supplies"/>
    <s v="Office Supplies"/>
    <s v="193"/>
    <s v="Energy Delivery Environmental"/>
    <x v="1"/>
    <n v="46.45"/>
    <s v="002"/>
  </r>
  <r>
    <s v="DEC-25"/>
    <x v="0"/>
    <s v="51500"/>
    <x v="28"/>
    <s v="Office Supplies"/>
    <s v="Office Supplies"/>
    <s v="162"/>
    <s v="Corporate Security"/>
    <x v="1"/>
    <n v="2073.16"/>
    <s v="002"/>
  </r>
  <r>
    <s v="OCT-25"/>
    <x v="0"/>
    <s v="51500"/>
    <x v="28"/>
    <s v="Office Supplies"/>
    <s v="Office Supplies"/>
    <s v="161"/>
    <s v="Risk Management"/>
    <x v="1"/>
    <n v="129.35"/>
    <s v="002"/>
  </r>
  <r>
    <s v="AUG-25"/>
    <x v="0"/>
    <s v="51500"/>
    <x v="28"/>
    <s v="Office Supplies"/>
    <s v="Office Supplies"/>
    <s v="160"/>
    <s v="Legal"/>
    <x v="1"/>
    <n v="112.61"/>
    <s v="002"/>
  </r>
  <r>
    <s v="DEC-25"/>
    <x v="0"/>
    <s v="51500"/>
    <x v="28"/>
    <s v="Office Supplies"/>
    <s v="Office Supplies"/>
    <s v="160"/>
    <s v="Legal"/>
    <x v="1"/>
    <n v="22.09"/>
    <s v="002"/>
  </r>
  <r>
    <s v="JUL-25"/>
    <x v="0"/>
    <s v="51500"/>
    <x v="28"/>
    <s v="Office Supplies"/>
    <s v="Office Supplies"/>
    <s v="160"/>
    <s v="Legal"/>
    <x v="1"/>
    <n v="60.37"/>
    <s v="002"/>
  </r>
  <r>
    <s v="NOV-25"/>
    <x v="0"/>
    <s v="51500"/>
    <x v="28"/>
    <s v="Office Supplies"/>
    <s v="Office Supplies"/>
    <s v="160"/>
    <s v="Legal"/>
    <x v="1"/>
    <n v="39"/>
    <s v="002"/>
  </r>
  <r>
    <s v="OCT-25"/>
    <x v="0"/>
    <s v="51500"/>
    <x v="28"/>
    <s v="Office Supplies"/>
    <s v="Office Supplies"/>
    <s v="160"/>
    <s v="Legal"/>
    <x v="1"/>
    <n v="328.89"/>
    <s v="002"/>
  </r>
  <r>
    <s v="SEP-25"/>
    <x v="0"/>
    <s v="51500"/>
    <x v="28"/>
    <s v="Office Supplies"/>
    <s v="Office Supplies"/>
    <s v="160"/>
    <s v="Legal"/>
    <x v="1"/>
    <n v="10.42"/>
    <s v="002"/>
  </r>
  <r>
    <s v="AUG-25"/>
    <x v="0"/>
    <s v="51500"/>
    <x v="28"/>
    <s v="Office Supplies"/>
    <s v="Office Supplies"/>
    <s v="100"/>
    <s v="CEO Adm"/>
    <x v="1"/>
    <n v="67.510000000000005"/>
    <s v="002"/>
  </r>
  <r>
    <s v="JUL-25"/>
    <x v="0"/>
    <s v="51500"/>
    <x v="28"/>
    <s v="Office Supplies"/>
    <s v="Office Supplies"/>
    <s v="100"/>
    <s v="CEO Adm"/>
    <x v="1"/>
    <n v="24.4"/>
    <s v="002"/>
  </r>
  <r>
    <s v="NOV-25"/>
    <x v="0"/>
    <s v="51500"/>
    <x v="28"/>
    <s v="Office Supplies"/>
    <s v="Office Supplies"/>
    <s v="100"/>
    <s v="CEO Adm"/>
    <x v="1"/>
    <n v="436.62"/>
    <s v="002"/>
  </r>
  <r>
    <s v="SEP-25"/>
    <x v="0"/>
    <s v="51500"/>
    <x v="28"/>
    <s v="Office Supplies"/>
    <s v="Office Supplies"/>
    <s v="100"/>
    <s v="CEO Adm"/>
    <x v="1"/>
    <n v="54.54"/>
    <s v="002"/>
  </r>
  <r>
    <s v="JUL-25"/>
    <x v="0"/>
    <s v="51500"/>
    <x v="13"/>
    <m/>
    <s v="Remote Plants"/>
    <s v="975"/>
    <s v="Interconnection Agr"/>
    <x v="1"/>
    <n v="365.83"/>
    <s v="002"/>
  </r>
  <r>
    <s v="OCT-25"/>
    <x v="0"/>
    <s v="51500"/>
    <x v="13"/>
    <m/>
    <s v="Remote Plants"/>
    <s v="975"/>
    <s v="Interconnection Agr"/>
    <x v="1"/>
    <n v="640.13"/>
    <s v="002"/>
  </r>
  <r>
    <s v="AUG-25"/>
    <x v="0"/>
    <s v="51500"/>
    <x v="13"/>
    <m/>
    <s v="Remote Plants"/>
    <s v="820"/>
    <s v="Gila River 2"/>
    <x v="1"/>
    <n v="-86"/>
    <s v="002"/>
  </r>
  <r>
    <s v="DEC-25"/>
    <x v="0"/>
    <s v="51500"/>
    <x v="13"/>
    <m/>
    <s v="Remote Plants"/>
    <s v="820"/>
    <s v="Gila River 2"/>
    <x v="1"/>
    <n v="14"/>
    <s v="002"/>
  </r>
  <r>
    <s v="JUL-25"/>
    <x v="0"/>
    <s v="51500"/>
    <x v="13"/>
    <m/>
    <s v="Remote Plants"/>
    <s v="820"/>
    <s v="Gila River 2"/>
    <x v="1"/>
    <n v="-45"/>
    <s v="002"/>
  </r>
  <r>
    <s v="NOV-25"/>
    <x v="0"/>
    <s v="51500"/>
    <x v="13"/>
    <m/>
    <s v="Remote Plants"/>
    <s v="820"/>
    <s v="Gila River 2"/>
    <x v="1"/>
    <n v="-82"/>
    <s v="002"/>
  </r>
  <r>
    <s v="OCT-25"/>
    <x v="0"/>
    <s v="51500"/>
    <x v="13"/>
    <m/>
    <s v="Remote Plants"/>
    <s v="820"/>
    <s v="Gila River 2"/>
    <x v="1"/>
    <n v="49"/>
    <s v="002"/>
  </r>
  <r>
    <s v="SEP-25"/>
    <x v="0"/>
    <s v="51500"/>
    <x v="13"/>
    <m/>
    <s v="Remote Plants"/>
    <s v="820"/>
    <s v="Gila River 2"/>
    <x v="1"/>
    <n v="99"/>
    <s v="002"/>
  </r>
  <r>
    <s v="AUG-25"/>
    <x v="0"/>
    <s v="51500"/>
    <x v="13"/>
    <m/>
    <s v="Remote Plants"/>
    <s v="466"/>
    <s v="TEP Gila River Plant"/>
    <x v="1"/>
    <n v="-68.25"/>
    <s v="002"/>
  </r>
  <r>
    <s v="DEC-25"/>
    <x v="0"/>
    <s v="51500"/>
    <x v="13"/>
    <m/>
    <s v="Remote Plants"/>
    <s v="466"/>
    <s v="TEP Gila River Plant"/>
    <x v="1"/>
    <n v="9.75"/>
    <s v="002"/>
  </r>
  <r>
    <s v="JUL-25"/>
    <x v="0"/>
    <s v="51500"/>
    <x v="13"/>
    <m/>
    <s v="Remote Plants"/>
    <s v="466"/>
    <s v="TEP Gila River Plant"/>
    <x v="1"/>
    <n v="-33"/>
    <s v="002"/>
  </r>
  <r>
    <s v="NOV-25"/>
    <x v="0"/>
    <s v="51500"/>
    <x v="13"/>
    <m/>
    <s v="Remote Plants"/>
    <s v="466"/>
    <s v="TEP Gila River Plant"/>
    <x v="1"/>
    <n v="4.5"/>
    <s v="002"/>
  </r>
  <r>
    <s v="OCT-25"/>
    <x v="0"/>
    <s v="51500"/>
    <x v="13"/>
    <m/>
    <s v="Remote Plants"/>
    <s v="466"/>
    <s v="TEP Gila River Plant"/>
    <x v="1"/>
    <n v="-29.25"/>
    <s v="002"/>
  </r>
  <r>
    <s v="SEP-25"/>
    <x v="0"/>
    <s v="51500"/>
    <x v="13"/>
    <m/>
    <s v="Remote Plants"/>
    <s v="466"/>
    <s v="TEP Gila River Plant"/>
    <x v="1"/>
    <n v="76.5"/>
    <s v="002"/>
  </r>
  <r>
    <s v="AUG-25"/>
    <x v="0"/>
    <s v="51500"/>
    <x v="13"/>
    <m/>
    <s v="Remote Plants"/>
    <s v="464"/>
    <s v="Luna Energy"/>
    <x v="1"/>
    <n v="5946.02"/>
    <s v="002"/>
  </r>
  <r>
    <s v="DEC-25"/>
    <x v="0"/>
    <s v="51500"/>
    <x v="13"/>
    <m/>
    <s v="Remote Plants"/>
    <s v="464"/>
    <s v="Luna Energy"/>
    <x v="1"/>
    <n v="3268.39"/>
    <s v="002"/>
  </r>
  <r>
    <s v="JUL-25"/>
    <x v="0"/>
    <s v="51500"/>
    <x v="13"/>
    <m/>
    <s v="Remote Plants"/>
    <s v="464"/>
    <s v="Luna Energy"/>
    <x v="1"/>
    <n v="3532.69"/>
    <s v="002"/>
  </r>
  <r>
    <s v="NOV-25"/>
    <x v="0"/>
    <s v="51500"/>
    <x v="13"/>
    <m/>
    <s v="Remote Plants"/>
    <s v="464"/>
    <s v="Luna Energy"/>
    <x v="1"/>
    <n v="3544.63"/>
    <s v="002"/>
  </r>
  <r>
    <s v="OCT-25"/>
    <x v="0"/>
    <s v="51500"/>
    <x v="13"/>
    <m/>
    <s v="Remote Plants"/>
    <s v="464"/>
    <s v="Luna Energy"/>
    <x v="1"/>
    <n v="3494.4"/>
    <s v="002"/>
  </r>
  <r>
    <s v="SEP-25"/>
    <x v="0"/>
    <s v="51500"/>
    <x v="13"/>
    <m/>
    <s v="Remote Plants"/>
    <s v="464"/>
    <s v="Luna Energy"/>
    <x v="1"/>
    <n v="3182.02"/>
    <s v="002"/>
  </r>
  <r>
    <s v="AUG-25"/>
    <x v="0"/>
    <s v="51500"/>
    <x v="13"/>
    <m/>
    <s v="Remote Plants"/>
    <s v="461"/>
    <s v="San Juan"/>
    <x v="1"/>
    <n v="1.39"/>
    <s v="002"/>
  </r>
  <r>
    <s v="DEC-25"/>
    <x v="0"/>
    <s v="51500"/>
    <x v="13"/>
    <m/>
    <s v="Remote Plants"/>
    <s v="461"/>
    <s v="San Juan"/>
    <x v="1"/>
    <n v="1"/>
    <s v="002"/>
  </r>
  <r>
    <s v="JUL-25"/>
    <x v="0"/>
    <s v="51500"/>
    <x v="13"/>
    <m/>
    <s v="Remote Plants"/>
    <s v="461"/>
    <s v="San Juan"/>
    <x v="1"/>
    <n v="2.0299999999999998"/>
    <s v="002"/>
  </r>
  <r>
    <s v="NOV-25"/>
    <x v="0"/>
    <s v="51500"/>
    <x v="13"/>
    <m/>
    <s v="Remote Plants"/>
    <s v="461"/>
    <s v="San Juan"/>
    <x v="1"/>
    <n v="0.39"/>
    <s v="002"/>
  </r>
  <r>
    <s v="OCT-25"/>
    <x v="0"/>
    <s v="51500"/>
    <x v="13"/>
    <m/>
    <s v="Remote Plants"/>
    <s v="461"/>
    <s v="San Juan"/>
    <x v="1"/>
    <n v="2.0699999999999998"/>
    <s v="002"/>
  </r>
  <r>
    <s v="SEP-25"/>
    <x v="0"/>
    <s v="51500"/>
    <x v="13"/>
    <m/>
    <s v="Remote Plants"/>
    <s v="461"/>
    <s v="San Juan"/>
    <x v="1"/>
    <n v="0.62"/>
    <s v="002"/>
  </r>
  <r>
    <s v="OCT-25"/>
    <x v="0"/>
    <s v="51500"/>
    <x v="14"/>
    <m/>
    <s v="Other Revenue - Expense Offset"/>
    <s v="687"/>
    <s v="SPG Fuel &amp; Ash Hdlg/Fleet Maint"/>
    <x v="1"/>
    <n v="-1.1200000000000001"/>
    <s v="002"/>
  </r>
  <r>
    <s v="AUG-25"/>
    <x v="0"/>
    <s v="51500"/>
    <x v="14"/>
    <m/>
    <s v="Other Revenue - Expense Offset"/>
    <s v="662"/>
    <s v="SPG Training"/>
    <x v="1"/>
    <n v="-1180.54"/>
    <s v="002"/>
  </r>
  <r>
    <s v="DEC-25"/>
    <x v="0"/>
    <s v="51500"/>
    <x v="14"/>
    <m/>
    <s v="Other Revenue - Expense Offset"/>
    <s v="662"/>
    <s v="SPG Training"/>
    <x v="1"/>
    <n v="-633.86"/>
    <s v="002"/>
  </r>
  <r>
    <s v="JUL-25"/>
    <x v="0"/>
    <s v="51500"/>
    <x v="14"/>
    <m/>
    <s v="Other Revenue - Expense Offset"/>
    <s v="662"/>
    <s v="SPG Training"/>
    <x v="1"/>
    <n v="-440.15"/>
    <s v="002"/>
  </r>
  <r>
    <s v="NOV-25"/>
    <x v="0"/>
    <s v="51500"/>
    <x v="14"/>
    <m/>
    <s v="Other Revenue - Expense Offset"/>
    <s v="662"/>
    <s v="SPG Training"/>
    <x v="1"/>
    <n v="-1265.6300000000001"/>
    <s v="002"/>
  </r>
  <r>
    <s v="OCT-25"/>
    <x v="0"/>
    <s v="51500"/>
    <x v="14"/>
    <m/>
    <s v="Other Revenue - Expense Offset"/>
    <s v="662"/>
    <s v="SPG Training"/>
    <x v="1"/>
    <n v="-1188.28"/>
    <s v="002"/>
  </r>
  <r>
    <s v="SEP-25"/>
    <x v="0"/>
    <s v="51500"/>
    <x v="14"/>
    <m/>
    <s v="Other Revenue - Expense Offset"/>
    <s v="662"/>
    <s v="SPG Training"/>
    <x v="1"/>
    <n v="635.99"/>
    <s v="002"/>
  </r>
  <r>
    <s v="AUG-25"/>
    <x v="0"/>
    <s v="51500"/>
    <x v="14"/>
    <m/>
    <s v="Other Revenue - Expense Offset"/>
    <s v="661"/>
    <s v="SPG Personnel Svcs"/>
    <x v="1"/>
    <n v="-48.04"/>
    <s v="002"/>
  </r>
  <r>
    <s v="DEC-25"/>
    <x v="0"/>
    <s v="51500"/>
    <x v="14"/>
    <m/>
    <s v="Other Revenue - Expense Offset"/>
    <s v="661"/>
    <s v="SPG Personnel Svcs"/>
    <x v="1"/>
    <n v="-461.06"/>
    <s v="002"/>
  </r>
  <r>
    <s v="JUL-25"/>
    <x v="0"/>
    <s v="51500"/>
    <x v="14"/>
    <m/>
    <s v="Other Revenue - Expense Offset"/>
    <s v="661"/>
    <s v="SPG Personnel Svcs"/>
    <x v="1"/>
    <n v="-24.83"/>
    <s v="002"/>
  </r>
  <r>
    <s v="NOV-25"/>
    <x v="0"/>
    <s v="51500"/>
    <x v="14"/>
    <m/>
    <s v="Other Revenue - Expense Offset"/>
    <s v="661"/>
    <s v="SPG Personnel Svcs"/>
    <x v="1"/>
    <n v="-8.99"/>
    <s v="002"/>
  </r>
  <r>
    <s v="OCT-25"/>
    <x v="0"/>
    <s v="51500"/>
    <x v="14"/>
    <m/>
    <s v="Other Revenue - Expense Offset"/>
    <s v="661"/>
    <s v="SPG Personnel Svcs"/>
    <x v="1"/>
    <n v="-96.87"/>
    <s v="002"/>
  </r>
  <r>
    <s v="SEP-25"/>
    <x v="0"/>
    <s v="51500"/>
    <x v="14"/>
    <m/>
    <s v="Other Revenue - Expense Offset"/>
    <s v="661"/>
    <s v="SPG Personnel Svcs"/>
    <x v="1"/>
    <n v="-140.63999999999999"/>
    <s v="002"/>
  </r>
  <r>
    <s v="DEC-25"/>
    <x v="0"/>
    <s v="51500"/>
    <x v="14"/>
    <m/>
    <s v="Other Revenue - Expense Offset"/>
    <s v="659"/>
    <s v="SPG Material Mgmt"/>
    <x v="1"/>
    <n v="-41.49"/>
    <s v="002"/>
  </r>
  <r>
    <s v="JUL-25"/>
    <x v="0"/>
    <s v="51500"/>
    <x v="14"/>
    <m/>
    <s v="Other Revenue - Expense Offset"/>
    <s v="659"/>
    <s v="SPG Material Mgmt"/>
    <x v="1"/>
    <n v="-44.28"/>
    <s v="002"/>
  </r>
  <r>
    <s v="OCT-25"/>
    <x v="0"/>
    <s v="51500"/>
    <x v="14"/>
    <m/>
    <s v="Other Revenue - Expense Offset"/>
    <s v="659"/>
    <s v="SPG Material Mgmt"/>
    <x v="1"/>
    <n v="-134.97"/>
    <s v="002"/>
  </r>
  <r>
    <s v="SEP-25"/>
    <x v="0"/>
    <s v="51500"/>
    <x v="14"/>
    <m/>
    <s v="Other Revenue - Expense Offset"/>
    <s v="659"/>
    <s v="SPG Material Mgmt"/>
    <x v="1"/>
    <n v="3.26"/>
    <s v="002"/>
  </r>
  <r>
    <s v="AUG-25"/>
    <x v="0"/>
    <s v="51500"/>
    <x v="14"/>
    <m/>
    <s v="Other Revenue - Expense Offset"/>
    <s v="658"/>
    <s v="SPG Business Support"/>
    <x v="1"/>
    <n v="-107.07"/>
    <s v="002"/>
  </r>
  <r>
    <s v="DEC-25"/>
    <x v="0"/>
    <s v="51500"/>
    <x v="14"/>
    <m/>
    <s v="Other Revenue - Expense Offset"/>
    <s v="658"/>
    <s v="SPG Business Support"/>
    <x v="1"/>
    <n v="-400.39"/>
    <s v="002"/>
  </r>
  <r>
    <s v="JUL-25"/>
    <x v="0"/>
    <s v="51500"/>
    <x v="14"/>
    <m/>
    <s v="Other Revenue - Expense Offset"/>
    <s v="658"/>
    <s v="SPG Business Support"/>
    <x v="1"/>
    <n v="-122.67"/>
    <s v="002"/>
  </r>
  <r>
    <s v="NOV-25"/>
    <x v="0"/>
    <s v="51500"/>
    <x v="14"/>
    <m/>
    <s v="Other Revenue - Expense Offset"/>
    <s v="658"/>
    <s v="SPG Business Support"/>
    <x v="1"/>
    <n v="-32.6"/>
    <s v="002"/>
  </r>
  <r>
    <s v="OCT-25"/>
    <x v="0"/>
    <s v="51500"/>
    <x v="14"/>
    <m/>
    <s v="Other Revenue - Expense Offset"/>
    <s v="658"/>
    <s v="SPG Business Support"/>
    <x v="1"/>
    <n v="-91.03"/>
    <s v="002"/>
  </r>
  <r>
    <s v="SEP-25"/>
    <x v="0"/>
    <s v="51500"/>
    <x v="14"/>
    <m/>
    <s v="Other Revenue - Expense Offset"/>
    <s v="658"/>
    <s v="SPG Business Support"/>
    <x v="1"/>
    <n v="-29.2"/>
    <s v="002"/>
  </r>
  <r>
    <s v="DEC-25"/>
    <x v="0"/>
    <s v="51500"/>
    <x v="14"/>
    <m/>
    <s v="Other Revenue - Expense Offset"/>
    <s v="654"/>
    <s v="SPG Outage Team"/>
    <x v="1"/>
    <n v="-40.43"/>
    <s v="002"/>
  </r>
  <r>
    <s v="JUL-25"/>
    <x v="0"/>
    <s v="51500"/>
    <x v="14"/>
    <m/>
    <s v="Other Revenue - Expense Offset"/>
    <s v="654"/>
    <s v="SPG Outage Team"/>
    <x v="1"/>
    <n v="-25.07"/>
    <s v="002"/>
  </r>
  <r>
    <s v="NOV-25"/>
    <x v="0"/>
    <s v="51500"/>
    <x v="14"/>
    <m/>
    <s v="Other Revenue - Expense Offset"/>
    <s v="654"/>
    <s v="SPG Outage Team"/>
    <x v="1"/>
    <n v="-1.53"/>
    <s v="002"/>
  </r>
  <r>
    <s v="SEP-25"/>
    <x v="0"/>
    <s v="51500"/>
    <x v="14"/>
    <m/>
    <s v="Other Revenue - Expense Offset"/>
    <s v="654"/>
    <s v="SPG Outage Team"/>
    <x v="1"/>
    <n v="-105"/>
    <s v="002"/>
  </r>
  <r>
    <s v="NOV-25"/>
    <x v="0"/>
    <s v="51500"/>
    <x v="14"/>
    <m/>
    <s v="Other Revenue - Expense Offset"/>
    <s v="653"/>
    <s v="SPG Safety/Security"/>
    <x v="1"/>
    <n v="-4.41"/>
    <s v="002"/>
  </r>
  <r>
    <s v="AUG-25"/>
    <x v="0"/>
    <s v="51500"/>
    <x v="14"/>
    <m/>
    <s v="Other Revenue - Expense Offset"/>
    <s v="650"/>
    <s v="SPG Plant Manager"/>
    <x v="1"/>
    <n v="-817.37"/>
    <s v="002"/>
  </r>
  <r>
    <s v="DEC-25"/>
    <x v="0"/>
    <s v="51500"/>
    <x v="14"/>
    <m/>
    <s v="Other Revenue - Expense Offset"/>
    <s v="650"/>
    <s v="SPG Plant Manager"/>
    <x v="1"/>
    <n v="-1433.13"/>
    <s v="002"/>
  </r>
  <r>
    <s v="JUL-25"/>
    <x v="0"/>
    <s v="51500"/>
    <x v="14"/>
    <m/>
    <s v="Other Revenue - Expense Offset"/>
    <s v="650"/>
    <s v="SPG Plant Manager"/>
    <x v="1"/>
    <n v="-2271.3200000000002"/>
    <s v="002"/>
  </r>
  <r>
    <s v="NOV-25"/>
    <x v="0"/>
    <s v="51500"/>
    <x v="14"/>
    <m/>
    <s v="Other Revenue - Expense Offset"/>
    <s v="650"/>
    <s v="SPG Plant Manager"/>
    <x v="1"/>
    <n v="-1957.91"/>
    <s v="002"/>
  </r>
  <r>
    <s v="OCT-25"/>
    <x v="0"/>
    <s v="51500"/>
    <x v="14"/>
    <m/>
    <s v="Other Revenue - Expense Offset"/>
    <s v="650"/>
    <s v="SPG Plant Manager"/>
    <x v="1"/>
    <n v="-622.75"/>
    <s v="002"/>
  </r>
  <r>
    <s v="SEP-25"/>
    <x v="0"/>
    <s v="51500"/>
    <x v="14"/>
    <m/>
    <s v="Other Revenue - Expense Offset"/>
    <s v="650"/>
    <s v="SPG Plant Manager"/>
    <x v="1"/>
    <n v="-4299.9399999999996"/>
    <s v="002"/>
  </r>
  <r>
    <s v="SEP-25"/>
    <x v="0"/>
    <s v="51500"/>
    <x v="29"/>
    <s v="Stores Issues SGS Units 3&amp;4"/>
    <s v="Stores Issues SGS Units 3&amp;4"/>
    <s v="661"/>
    <s v="SPG Personnel Svcs"/>
    <x v="1"/>
    <n v="0.25"/>
    <s v="002"/>
  </r>
  <r>
    <s v="SEP-25"/>
    <x v="0"/>
    <s v="51500"/>
    <x v="29"/>
    <m/>
    <s v="Stores Issues SGS Units 3&amp;4"/>
    <s v="661"/>
    <s v="SPG Personnel Svcs"/>
    <x v="1"/>
    <n v="-0.13"/>
    <s v="002"/>
  </r>
  <r>
    <s v="DEC-25"/>
    <x v="0"/>
    <s v="52020"/>
    <x v="30"/>
    <m/>
    <s v="Software Licenses"/>
    <s v="357"/>
    <s v="Business Applications &amp; Data Analytics"/>
    <x v="1"/>
    <n v="0"/>
    <s v="002"/>
  </r>
  <r>
    <s v="NOV-25"/>
    <x v="0"/>
    <s v="52020"/>
    <x v="30"/>
    <m/>
    <s v="Software Licenses"/>
    <s v="357"/>
    <s v="Business Applications &amp; Data Analytics"/>
    <x v="1"/>
    <n v="0"/>
    <s v="002"/>
  </r>
  <r>
    <s v="AUG-25"/>
    <x v="0"/>
    <s v="52100"/>
    <x v="31"/>
    <s v="Repairs &amp; Maintenance"/>
    <s v="Repairs &amp; Maintenance"/>
    <s v="993"/>
    <s v="Fleet Services"/>
    <x v="1"/>
    <n v="-7741.41"/>
    <s v="002"/>
  </r>
  <r>
    <s v="JUL-25"/>
    <x v="0"/>
    <s v="52100"/>
    <x v="31"/>
    <s v="Repairs &amp; Maintenance"/>
    <s v="Repairs &amp; Maintenance"/>
    <s v="993"/>
    <s v="Fleet Services"/>
    <x v="1"/>
    <n v="1392.58"/>
    <s v="002"/>
  </r>
  <r>
    <s v="NOV-25"/>
    <x v="0"/>
    <s v="52100"/>
    <x v="31"/>
    <s v="Repairs &amp; Maintenance"/>
    <s v="Repairs &amp; Maintenance"/>
    <s v="993"/>
    <s v="Fleet Services"/>
    <x v="1"/>
    <n v="-4866.12"/>
    <s v="002"/>
  </r>
  <r>
    <s v="OCT-25"/>
    <x v="0"/>
    <s v="52100"/>
    <x v="31"/>
    <s v="Repairs &amp; Maintenance"/>
    <s v="Repairs &amp; Maintenance"/>
    <s v="993"/>
    <s v="Fleet Services"/>
    <x v="1"/>
    <n v="3173.61"/>
    <s v="002"/>
  </r>
  <r>
    <s v="SEP-25"/>
    <x v="0"/>
    <s v="52100"/>
    <x v="31"/>
    <s v="Repairs &amp; Maintenance"/>
    <s v="Repairs &amp; Maintenance"/>
    <s v="993"/>
    <s v="Fleet Services"/>
    <x v="1"/>
    <n v="1692.51"/>
    <s v="002"/>
  </r>
  <r>
    <s v="AUG-25"/>
    <x v="0"/>
    <s v="52100"/>
    <x v="31"/>
    <s v="Repairs &amp; Maintenance"/>
    <s v="Repairs &amp; Maintenance"/>
    <s v="650"/>
    <s v="SPG Plant Manager"/>
    <x v="1"/>
    <n v="359.89"/>
    <s v="002"/>
  </r>
  <r>
    <s v="AUG-25"/>
    <x v="0"/>
    <s v="52100"/>
    <x v="31"/>
    <m/>
    <s v="Repairs &amp; Maintenance"/>
    <s v="650"/>
    <s v="SPG Plant Manager"/>
    <x v="1"/>
    <n v="-179.95"/>
    <s v="002"/>
  </r>
  <r>
    <s v="JUL-25"/>
    <x v="0"/>
    <s v="52100"/>
    <x v="31"/>
    <s v="Repairs &amp; Maintenance"/>
    <s v="Repairs &amp; Maintenance"/>
    <s v="650"/>
    <s v="SPG Plant Manager"/>
    <x v="1"/>
    <n v="23"/>
    <s v="002"/>
  </r>
  <r>
    <s v="JUL-25"/>
    <x v="0"/>
    <s v="52100"/>
    <x v="31"/>
    <m/>
    <s v="Repairs &amp; Maintenance"/>
    <s v="650"/>
    <s v="SPG Plant Manager"/>
    <x v="1"/>
    <n v="-11.5"/>
    <s v="002"/>
  </r>
  <r>
    <s v="OCT-25"/>
    <x v="0"/>
    <s v="52100"/>
    <x v="31"/>
    <s v="Repairs &amp; Maintenance"/>
    <s v="Repairs &amp; Maintenance"/>
    <s v="650"/>
    <s v="SPG Plant Manager"/>
    <x v="1"/>
    <n v="23"/>
    <s v="002"/>
  </r>
  <r>
    <s v="OCT-25"/>
    <x v="0"/>
    <s v="52100"/>
    <x v="31"/>
    <m/>
    <s v="Repairs &amp; Maintenance"/>
    <s v="650"/>
    <s v="SPG Plant Manager"/>
    <x v="1"/>
    <n v="-11.5"/>
    <s v="002"/>
  </r>
  <r>
    <s v="NOV-25"/>
    <x v="0"/>
    <s v="52100"/>
    <x v="31"/>
    <s v="Repairs &amp; Maintenance"/>
    <s v="Repairs &amp; Maintenance"/>
    <s v="226"/>
    <s v="Community Investment"/>
    <x v="1"/>
    <n v="15"/>
    <s v="002"/>
  </r>
  <r>
    <s v="NOV-25"/>
    <x v="0"/>
    <s v="52100"/>
    <x v="31"/>
    <s v="Repairs &amp; Maintenance"/>
    <s v="Repairs &amp; Maintenance"/>
    <s v="224"/>
    <s v="Governmental Affairs"/>
    <x v="1"/>
    <n v="32"/>
    <s v="002"/>
  </r>
  <r>
    <s v="AUG-25"/>
    <x v="0"/>
    <s v="52100"/>
    <x v="32"/>
    <s v="Catering Services"/>
    <s v="Catering Services"/>
    <s v="955"/>
    <s v="Supply Side Planning"/>
    <x v="1"/>
    <n v="423.9"/>
    <s v="002"/>
  </r>
  <r>
    <s v="DEC-25"/>
    <x v="0"/>
    <s v="52100"/>
    <x v="32"/>
    <s v="Catering Services"/>
    <s v="Catering Services"/>
    <s v="955"/>
    <s v="Supply Side Planning"/>
    <x v="1"/>
    <n v="370.73"/>
    <s v="002"/>
  </r>
  <r>
    <s v="SEP-25"/>
    <x v="0"/>
    <s v="52100"/>
    <x v="32"/>
    <s v="Catering Services"/>
    <s v="Catering Services"/>
    <s v="955"/>
    <s v="Supply Side Planning"/>
    <x v="1"/>
    <n v="1023.04"/>
    <s v="002"/>
  </r>
  <r>
    <s v="AUG-25"/>
    <x v="0"/>
    <s v="52100"/>
    <x v="32"/>
    <s v="Catering Services"/>
    <s v="Catering Services"/>
    <s v="938"/>
    <s v="T&amp;D Operations Administration"/>
    <x v="1"/>
    <n v="1805.37"/>
    <s v="002"/>
  </r>
  <r>
    <s v="NOV-25"/>
    <x v="0"/>
    <s v="52100"/>
    <x v="32"/>
    <s v="Catering Services"/>
    <s v="Catering Services"/>
    <s v="938"/>
    <s v="T&amp;D Operations Administration"/>
    <x v="1"/>
    <n v="0"/>
    <s v="002"/>
  </r>
  <r>
    <s v="OCT-25"/>
    <x v="0"/>
    <s v="52100"/>
    <x v="32"/>
    <s v="Catering Services"/>
    <s v="Catering Services"/>
    <s v="938"/>
    <s v="T&amp;D Operations Administration"/>
    <x v="1"/>
    <n v="20000"/>
    <s v="002"/>
  </r>
  <r>
    <s v="AUG-25"/>
    <x v="0"/>
    <s v="52100"/>
    <x v="32"/>
    <s v="Catering Services"/>
    <s v="Catering Services"/>
    <s v="935"/>
    <s v="T&amp;D Safety and Learning &amp; Development"/>
    <x v="1"/>
    <n v="1160.4000000000001"/>
    <s v="002"/>
  </r>
  <r>
    <s v="JUL-25"/>
    <x v="0"/>
    <s v="52100"/>
    <x v="32"/>
    <s v="Catering Services"/>
    <s v="Catering Services"/>
    <s v="935"/>
    <s v="T&amp;D Safety and Learning &amp; Development"/>
    <x v="1"/>
    <n v="1245.28"/>
    <s v="002"/>
  </r>
  <r>
    <s v="NOV-25"/>
    <x v="0"/>
    <s v="52100"/>
    <x v="32"/>
    <s v="Catering Services"/>
    <s v="Catering Services"/>
    <s v="935"/>
    <s v="T&amp;D Safety and Learning &amp; Development"/>
    <x v="1"/>
    <n v="1485.18"/>
    <s v="002"/>
  </r>
  <r>
    <s v="OCT-25"/>
    <x v="0"/>
    <s v="52100"/>
    <x v="32"/>
    <s v="Catering Services"/>
    <s v="Catering Services"/>
    <s v="935"/>
    <s v="T&amp;D Safety and Learning &amp; Development"/>
    <x v="1"/>
    <n v="997.74"/>
    <s v="002"/>
  </r>
  <r>
    <s v="SEP-25"/>
    <x v="0"/>
    <s v="52100"/>
    <x v="32"/>
    <s v="Catering Services"/>
    <s v="Catering Services"/>
    <s v="935"/>
    <s v="T&amp;D Safety and Learning &amp; Development"/>
    <x v="1"/>
    <n v="73.12"/>
    <s v="002"/>
  </r>
  <r>
    <s v="AUG-25"/>
    <x v="0"/>
    <s v="52100"/>
    <x v="32"/>
    <s v="Catering Services"/>
    <s v="Catering Services"/>
    <s v="400"/>
    <s v="Capital Resources"/>
    <x v="1"/>
    <n v="157.38"/>
    <s v="002"/>
  </r>
  <r>
    <s v="JUL-25"/>
    <x v="0"/>
    <s v="52100"/>
    <x v="32"/>
    <s v="Catering Services"/>
    <s v="Catering Services"/>
    <s v="305"/>
    <s v="Controller Adm"/>
    <x v="1"/>
    <n v="1663.42"/>
    <s v="002"/>
  </r>
  <r>
    <s v="AUG-25"/>
    <x v="0"/>
    <s v="52100"/>
    <x v="32"/>
    <s v="Catering Services"/>
    <s v="Catering Services"/>
    <s v="203"/>
    <s v="Talent Development"/>
    <x v="1"/>
    <n v="658.72"/>
    <s v="002"/>
  </r>
  <r>
    <s v="AUG-25"/>
    <x v="0"/>
    <s v="52100"/>
    <x v="32"/>
    <s v="Catering Services"/>
    <s v="Catering Services"/>
    <s v="100"/>
    <s v="CEO Adm"/>
    <x v="1"/>
    <n v="651.87"/>
    <s v="002"/>
  </r>
  <r>
    <s v="NOV-25"/>
    <x v="0"/>
    <s v="52100"/>
    <x v="32"/>
    <s v="Catering Services"/>
    <s v="Catering Services"/>
    <s v="100"/>
    <s v="CEO Adm"/>
    <x v="1"/>
    <n v="2245.31"/>
    <s v="002"/>
  </r>
  <r>
    <s v="SEP-25"/>
    <x v="0"/>
    <s v="52100"/>
    <x v="32"/>
    <s v="Catering Services"/>
    <s v="Catering Services"/>
    <s v="100"/>
    <s v="CEO Adm"/>
    <x v="1"/>
    <n v="126.25"/>
    <s v="002"/>
  </r>
  <r>
    <s v="OCT-25"/>
    <x v="0"/>
    <s v="52100"/>
    <x v="33"/>
    <s v="Event Purchases and Rentals"/>
    <s v="Event Purchases and Rentals"/>
    <s v="935"/>
    <s v="T&amp;D Safety and Learning &amp; Development"/>
    <x v="1"/>
    <n v="59.95"/>
    <s v="002"/>
  </r>
  <r>
    <s v="DEC-25"/>
    <x v="0"/>
    <s v="52100"/>
    <x v="33"/>
    <s v="Event Purchases and Rentals"/>
    <s v="Event Purchases and Rentals"/>
    <s v="930"/>
    <s v="Design Leadership/Administration"/>
    <x v="1"/>
    <n v="85.95"/>
    <s v="002"/>
  </r>
  <r>
    <s v="AUG-25"/>
    <x v="0"/>
    <s v="52100"/>
    <x v="14"/>
    <m/>
    <s v="Other Revenue - Expense Offset"/>
    <s v="650"/>
    <s v="SPG Plant Manager"/>
    <x v="1"/>
    <n v="-89.98"/>
    <s v="002"/>
  </r>
  <r>
    <s v="JUL-25"/>
    <x v="0"/>
    <s v="52100"/>
    <x v="14"/>
    <m/>
    <s v="Other Revenue - Expense Offset"/>
    <s v="650"/>
    <s v="SPG Plant Manager"/>
    <x v="1"/>
    <n v="-5.75"/>
    <s v="002"/>
  </r>
  <r>
    <s v="OCT-25"/>
    <x v="0"/>
    <s v="52100"/>
    <x v="14"/>
    <m/>
    <s v="Other Revenue - Expense Offset"/>
    <s v="650"/>
    <s v="SPG Plant Manager"/>
    <x v="1"/>
    <n v="-5.75"/>
    <s v="002"/>
  </r>
  <r>
    <s v="AUG-25"/>
    <x v="0"/>
    <s v="55000"/>
    <x v="34"/>
    <s v="Transportation Usage"/>
    <s v="Transportation Usage"/>
    <s v="993"/>
    <s v="Fleet Services"/>
    <x v="1"/>
    <n v="2677.05"/>
    <s v="002"/>
  </r>
  <r>
    <s v="AUG-25"/>
    <x v="0"/>
    <s v="55000"/>
    <x v="34"/>
    <m/>
    <s v="Transportation Usage"/>
    <s v="993"/>
    <s v="Fleet Services"/>
    <x v="1"/>
    <n v="-313.35000000000002"/>
    <s v="002"/>
  </r>
  <r>
    <s v="DEC-25"/>
    <x v="0"/>
    <s v="55000"/>
    <x v="34"/>
    <s v="Transportation Usage"/>
    <s v="Transportation Usage"/>
    <s v="993"/>
    <s v="Fleet Services"/>
    <x v="1"/>
    <n v="2798.46"/>
    <s v="002"/>
  </r>
  <r>
    <s v="DEC-25"/>
    <x v="0"/>
    <s v="55000"/>
    <x v="34"/>
    <m/>
    <s v="Transportation Usage"/>
    <s v="993"/>
    <s v="Fleet Services"/>
    <x v="1"/>
    <n v="23272.17"/>
    <s v="002"/>
  </r>
  <r>
    <s v="JUL-25"/>
    <x v="0"/>
    <s v="55000"/>
    <x v="34"/>
    <s v="Transportation Usage"/>
    <s v="Transportation Usage"/>
    <s v="993"/>
    <s v="Fleet Services"/>
    <x v="1"/>
    <n v="2380.5100000000002"/>
    <s v="002"/>
  </r>
  <r>
    <s v="JUL-25"/>
    <x v="0"/>
    <s v="55000"/>
    <x v="34"/>
    <m/>
    <s v="Transportation Usage"/>
    <s v="993"/>
    <s v="Fleet Services"/>
    <x v="1"/>
    <n v="-231.35"/>
    <s v="002"/>
  </r>
  <r>
    <s v="NOV-25"/>
    <x v="0"/>
    <s v="55000"/>
    <x v="34"/>
    <s v="Transportation Usage"/>
    <s v="Transportation Usage"/>
    <s v="993"/>
    <s v="Fleet Services"/>
    <x v="1"/>
    <n v="3335.41"/>
    <s v="002"/>
  </r>
  <r>
    <s v="NOV-25"/>
    <x v="0"/>
    <s v="55000"/>
    <x v="34"/>
    <m/>
    <s v="Transportation Usage"/>
    <s v="993"/>
    <s v="Fleet Services"/>
    <x v="1"/>
    <n v="-408.37"/>
    <s v="002"/>
  </r>
  <r>
    <s v="OCT-25"/>
    <x v="0"/>
    <s v="55000"/>
    <x v="34"/>
    <s v="Transportation Usage"/>
    <s v="Transportation Usage"/>
    <s v="993"/>
    <s v="Fleet Services"/>
    <x v="1"/>
    <n v="27969"/>
    <s v="002"/>
  </r>
  <r>
    <s v="OCT-25"/>
    <x v="0"/>
    <s v="55000"/>
    <x v="34"/>
    <m/>
    <s v="Transportation Usage"/>
    <s v="993"/>
    <s v="Fleet Services"/>
    <x v="1"/>
    <n v="-1347.55"/>
    <s v="002"/>
  </r>
  <r>
    <s v="SEP-25"/>
    <x v="0"/>
    <s v="55000"/>
    <x v="34"/>
    <s v="Transportation Usage"/>
    <s v="Transportation Usage"/>
    <s v="993"/>
    <s v="Fleet Services"/>
    <x v="1"/>
    <n v="4239.1400000000003"/>
    <s v="002"/>
  </r>
  <r>
    <s v="SEP-25"/>
    <x v="0"/>
    <s v="55000"/>
    <x v="34"/>
    <m/>
    <s v="Transportation Usage"/>
    <s v="993"/>
    <s v="Fleet Services"/>
    <x v="1"/>
    <n v="-845.02"/>
    <s v="002"/>
  </r>
  <r>
    <s v="SEP-25"/>
    <x v="0"/>
    <s v="55020"/>
    <x v="35"/>
    <s v="Software Maintenance"/>
    <s v="Software Maintenance"/>
    <s v="358"/>
    <s v="Operations Applications"/>
    <x v="1"/>
    <n v="8272"/>
    <s v="002"/>
  </r>
  <r>
    <s v="SEP-25"/>
    <x v="0"/>
    <s v="55020"/>
    <x v="35"/>
    <m/>
    <s v="Software Maintenance"/>
    <s v="358"/>
    <s v="Operations Applications"/>
    <x v="1"/>
    <n v="-8272"/>
    <s v="002"/>
  </r>
  <r>
    <s v="SEP-25"/>
    <x v="0"/>
    <s v="55020"/>
    <x v="35"/>
    <s v="Software Maintenance"/>
    <s v="Software Maintenance"/>
    <s v="357"/>
    <s v="Business Applications"/>
    <x v="1"/>
    <n v="11984.18"/>
    <s v="002"/>
  </r>
  <r>
    <s v="SEP-25"/>
    <x v="0"/>
    <s v="55020"/>
    <x v="35"/>
    <m/>
    <s v="Software Maintenance"/>
    <s v="357"/>
    <s v="Business Applications"/>
    <x v="1"/>
    <n v="-11984.18"/>
    <s v="002"/>
  </r>
  <r>
    <s v="NOV-25"/>
    <x v="0"/>
    <s v="55020"/>
    <x v="35"/>
    <s v="Software Maintenance"/>
    <s v="Software Maintenance"/>
    <s v="162"/>
    <s v="Corporate Security"/>
    <x v="1"/>
    <n v="-4355.8599999999997"/>
    <s v="002"/>
  </r>
  <r>
    <s v="NOV-25"/>
    <x v="0"/>
    <s v="55020"/>
    <x v="35"/>
    <m/>
    <s v="Software Maintenance"/>
    <s v="162"/>
    <s v="Corporate Security"/>
    <x v="1"/>
    <n v="4355.8599999999997"/>
    <s v="002"/>
  </r>
  <r>
    <s v="AUG-25"/>
    <x v="0"/>
    <s v="56000"/>
    <x v="36"/>
    <s v="Rentals"/>
    <s v="Rentals"/>
    <s v="267"/>
    <s v="Building Maint"/>
    <x v="1"/>
    <n v="12211"/>
    <s v="002"/>
  </r>
  <r>
    <s v="DEC-25"/>
    <x v="0"/>
    <s v="56000"/>
    <x v="36"/>
    <s v="Rentals"/>
    <s v="Rentals"/>
    <s v="267"/>
    <s v="Building Maint"/>
    <x v="1"/>
    <n v="12211"/>
    <s v="002"/>
  </r>
  <r>
    <s v="JUL-25"/>
    <x v="0"/>
    <s v="56000"/>
    <x v="36"/>
    <s v="Rentals"/>
    <s v="Rentals"/>
    <s v="267"/>
    <s v="Building Maint"/>
    <x v="1"/>
    <n v="12211"/>
    <s v="002"/>
  </r>
  <r>
    <s v="NOV-25"/>
    <x v="0"/>
    <s v="56000"/>
    <x v="36"/>
    <s v="Rentals"/>
    <s v="Rentals"/>
    <s v="267"/>
    <s v="Building Maint"/>
    <x v="1"/>
    <n v="12211"/>
    <s v="002"/>
  </r>
  <r>
    <s v="OCT-25"/>
    <x v="0"/>
    <s v="56000"/>
    <x v="36"/>
    <s v="Rentals"/>
    <s v="Rentals"/>
    <s v="267"/>
    <s v="Building Maint"/>
    <x v="1"/>
    <n v="12211"/>
    <s v="002"/>
  </r>
  <r>
    <s v="SEP-25"/>
    <x v="0"/>
    <s v="56000"/>
    <x v="36"/>
    <s v="Rentals"/>
    <s v="Rentals"/>
    <s v="267"/>
    <s v="Building Maint"/>
    <x v="1"/>
    <n v="12211"/>
    <s v="002"/>
  </r>
  <r>
    <s v="DEC-25"/>
    <x v="0"/>
    <s v="56000"/>
    <x v="37"/>
    <m/>
    <s v="Building Usage"/>
    <s v="994"/>
    <s v="Welding &amp; Fab Shop"/>
    <x v="1"/>
    <n v="33182.9"/>
    <s v="002"/>
  </r>
  <r>
    <s v="AUG-25"/>
    <x v="0"/>
    <s v="56000"/>
    <x v="37"/>
    <m/>
    <s v="Building Usage"/>
    <s v="267"/>
    <s v="Building Maint"/>
    <x v="1"/>
    <n v="288284.17"/>
    <s v="002"/>
  </r>
  <r>
    <s v="DEC-25"/>
    <x v="0"/>
    <s v="56000"/>
    <x v="37"/>
    <m/>
    <s v="Building Usage"/>
    <s v="267"/>
    <s v="Building Maint"/>
    <x v="1"/>
    <n v="549968.93999999994"/>
    <s v="002"/>
  </r>
  <r>
    <s v="JUL-25"/>
    <x v="0"/>
    <s v="56000"/>
    <x v="37"/>
    <m/>
    <s v="Building Usage"/>
    <s v="267"/>
    <s v="Building Maint"/>
    <x v="1"/>
    <n v="238387.91"/>
    <s v="002"/>
  </r>
  <r>
    <s v="NOV-25"/>
    <x v="0"/>
    <s v="56000"/>
    <x v="37"/>
    <m/>
    <s v="Building Usage"/>
    <s v="267"/>
    <s v="Building Maint"/>
    <x v="1"/>
    <n v="239731.93"/>
    <s v="002"/>
  </r>
  <r>
    <s v="OCT-25"/>
    <x v="0"/>
    <s v="56000"/>
    <x v="37"/>
    <m/>
    <s v="Building Usage"/>
    <s v="267"/>
    <s v="Building Maint"/>
    <x v="1"/>
    <n v="209749.81"/>
    <s v="002"/>
  </r>
  <r>
    <s v="SEP-25"/>
    <x v="0"/>
    <s v="56000"/>
    <x v="37"/>
    <m/>
    <s v="Building Usage"/>
    <s v="267"/>
    <s v="Building Maint"/>
    <x v="1"/>
    <n v="277773.01"/>
    <s v="002"/>
  </r>
  <r>
    <s v="AUG-25"/>
    <x v="0"/>
    <s v="56010"/>
    <x v="14"/>
    <m/>
    <s v="Other Revenue - Expense Offset"/>
    <s v="658"/>
    <s v="SPG Business Support"/>
    <x v="1"/>
    <n v="-31.22"/>
    <s v="002"/>
  </r>
  <r>
    <s v="NOV-25"/>
    <x v="0"/>
    <s v="56010"/>
    <x v="14"/>
    <m/>
    <s v="Other Revenue - Expense Offset"/>
    <s v="650"/>
    <s v="SPG Plant Manager"/>
    <x v="1"/>
    <n v="-31.22"/>
    <s v="002"/>
  </r>
  <r>
    <s v="AUG-25"/>
    <x v="0"/>
    <s v="56010"/>
    <x v="38"/>
    <s v="Utilities"/>
    <s v="Utilities"/>
    <s v="987"/>
    <s v="Electronics/Comm C&amp;M"/>
    <x v="1"/>
    <n v="3137.19"/>
    <s v="002"/>
  </r>
  <r>
    <s v="AUG-25"/>
    <x v="0"/>
    <s v="56010"/>
    <x v="38"/>
    <m/>
    <s v="Utilities"/>
    <s v="987"/>
    <s v="Electronics/Comm C&amp;M"/>
    <x v="1"/>
    <n v="-856.13"/>
    <s v="002"/>
  </r>
  <r>
    <s v="DEC-25"/>
    <x v="0"/>
    <s v="56010"/>
    <x v="38"/>
    <s v="Utilities"/>
    <s v="Utilities"/>
    <s v="987"/>
    <s v="Electronics/Comm C&amp;M"/>
    <x v="1"/>
    <n v="4976.1400000000003"/>
    <s v="002"/>
  </r>
  <r>
    <s v="DEC-25"/>
    <x v="0"/>
    <s v="56010"/>
    <x v="38"/>
    <m/>
    <s v="Utilities"/>
    <s v="987"/>
    <s v="Electronics/Comm C&amp;M"/>
    <x v="1"/>
    <n v="-1357.99"/>
    <s v="002"/>
  </r>
  <r>
    <s v="JUL-25"/>
    <x v="0"/>
    <s v="56010"/>
    <x v="38"/>
    <s v="Utilities"/>
    <s v="Utilities"/>
    <s v="987"/>
    <s v="Electronics/Comm C&amp;M"/>
    <x v="1"/>
    <n v="1924.14"/>
    <s v="002"/>
  </r>
  <r>
    <s v="JUL-25"/>
    <x v="0"/>
    <s v="56010"/>
    <x v="38"/>
    <m/>
    <s v="Utilities"/>
    <s v="987"/>
    <s v="Electronics/Comm C&amp;M"/>
    <x v="1"/>
    <n v="-525.1"/>
    <s v="002"/>
  </r>
  <r>
    <s v="NOV-25"/>
    <x v="0"/>
    <s v="56010"/>
    <x v="38"/>
    <s v="Utilities"/>
    <s v="Utilities"/>
    <s v="987"/>
    <s v="Electronics/Comm C&amp;M"/>
    <x v="1"/>
    <n v="2958.76"/>
    <s v="002"/>
  </r>
  <r>
    <s v="NOV-25"/>
    <x v="0"/>
    <s v="56010"/>
    <x v="38"/>
    <m/>
    <s v="Utilities"/>
    <s v="987"/>
    <s v="Electronics/Comm C&amp;M"/>
    <x v="1"/>
    <n v="-807.45"/>
    <s v="002"/>
  </r>
  <r>
    <s v="OCT-25"/>
    <x v="0"/>
    <s v="56010"/>
    <x v="38"/>
    <s v="Utilities"/>
    <s v="Utilities"/>
    <s v="987"/>
    <s v="Electronics/Comm C&amp;M"/>
    <x v="1"/>
    <n v="2814.45"/>
    <s v="002"/>
  </r>
  <r>
    <s v="OCT-25"/>
    <x v="0"/>
    <s v="56010"/>
    <x v="38"/>
    <m/>
    <s v="Utilities"/>
    <s v="987"/>
    <s v="Electronics/Comm C&amp;M"/>
    <x v="1"/>
    <n v="-768.06"/>
    <s v="002"/>
  </r>
  <r>
    <s v="SEP-25"/>
    <x v="0"/>
    <s v="56010"/>
    <x v="38"/>
    <s v="Utilities"/>
    <s v="Utilities"/>
    <s v="987"/>
    <s v="Electronics/Comm C&amp;M"/>
    <x v="1"/>
    <n v="7614.93"/>
    <s v="002"/>
  </r>
  <r>
    <s v="SEP-25"/>
    <x v="0"/>
    <s v="56010"/>
    <x v="38"/>
    <m/>
    <s v="Utilities"/>
    <s v="987"/>
    <s v="Electronics/Comm C&amp;M"/>
    <x v="1"/>
    <n v="-2078.11"/>
    <s v="002"/>
  </r>
  <r>
    <s v="AUG-25"/>
    <x v="0"/>
    <s v="56010"/>
    <x v="38"/>
    <s v="Utilities"/>
    <s v="Utilities"/>
    <s v="658"/>
    <s v="SPG Business Support"/>
    <x v="1"/>
    <n v="124.88"/>
    <s v="002"/>
  </r>
  <r>
    <s v="AUG-25"/>
    <x v="0"/>
    <s v="56010"/>
    <x v="38"/>
    <m/>
    <s v="Utilities"/>
    <s v="658"/>
    <s v="SPG Business Support"/>
    <x v="1"/>
    <n v="-62.44"/>
    <s v="002"/>
  </r>
  <r>
    <s v="NOV-25"/>
    <x v="0"/>
    <s v="56010"/>
    <x v="38"/>
    <s v="Utilities"/>
    <s v="Utilities"/>
    <s v="650"/>
    <s v="SPG Plant Manager"/>
    <x v="1"/>
    <n v="124.88"/>
    <s v="002"/>
  </r>
  <r>
    <s v="NOV-25"/>
    <x v="0"/>
    <s v="56010"/>
    <x v="38"/>
    <m/>
    <s v="Utilities"/>
    <s v="650"/>
    <s v="SPG Plant Manager"/>
    <x v="1"/>
    <n v="-62.44"/>
    <s v="002"/>
  </r>
  <r>
    <s v="AUG-25"/>
    <x v="0"/>
    <s v="56010"/>
    <x v="38"/>
    <s v="Utilities"/>
    <s v="Utilities"/>
    <s v="353"/>
    <s v="IT Infrastructure"/>
    <x v="1"/>
    <n v="300"/>
    <s v="002"/>
  </r>
  <r>
    <s v="AUG-25"/>
    <x v="0"/>
    <s v="56010"/>
    <x v="38"/>
    <m/>
    <s v="Utilities"/>
    <s v="353"/>
    <s v="IT Infrastructure"/>
    <x v="1"/>
    <n v="-81.87"/>
    <s v="002"/>
  </r>
  <r>
    <s v="DEC-25"/>
    <x v="0"/>
    <s v="56020"/>
    <x v="14"/>
    <m/>
    <s v="Other Revenue - Expense Offset"/>
    <s v="805"/>
    <s v="Corp Environmental Services"/>
    <x v="1"/>
    <n v="-2"/>
    <s v="002"/>
  </r>
  <r>
    <s v="DEC-25"/>
    <x v="0"/>
    <s v="56020"/>
    <x v="14"/>
    <m/>
    <s v="Other Revenue - Expense Offset"/>
    <s v="650"/>
    <s v="SPG Plant Manager"/>
    <x v="1"/>
    <n v="-7"/>
    <s v="002"/>
  </r>
  <r>
    <s v="AUG-25"/>
    <x v="0"/>
    <s v="56020"/>
    <x v="39"/>
    <m/>
    <s v="Telephone Usage"/>
    <s v="352"/>
    <s v="IT Client Technology"/>
    <x v="1"/>
    <n v="62499.63"/>
    <s v="002"/>
  </r>
  <r>
    <s v="DEC-25"/>
    <x v="0"/>
    <s v="56020"/>
    <x v="39"/>
    <m/>
    <s v="Telephone Usage"/>
    <s v="352"/>
    <s v="IT Client Technology"/>
    <x v="1"/>
    <n v="88896.34"/>
    <s v="002"/>
  </r>
  <r>
    <s v="JUL-25"/>
    <x v="0"/>
    <s v="56020"/>
    <x v="39"/>
    <m/>
    <s v="Telephone Usage"/>
    <s v="352"/>
    <s v="IT Client Technology"/>
    <x v="1"/>
    <n v="160699.04999999999"/>
    <s v="002"/>
  </r>
  <r>
    <s v="NOV-25"/>
    <x v="0"/>
    <s v="56020"/>
    <x v="39"/>
    <m/>
    <s v="Telephone Usage"/>
    <s v="352"/>
    <s v="IT Client Technology"/>
    <x v="1"/>
    <n v="121607.56"/>
    <s v="002"/>
  </r>
  <r>
    <s v="OCT-25"/>
    <x v="0"/>
    <s v="56020"/>
    <x v="39"/>
    <m/>
    <s v="Telephone Usage"/>
    <s v="352"/>
    <s v="IT Client Technology"/>
    <x v="1"/>
    <n v="21354.01"/>
    <s v="002"/>
  </r>
  <r>
    <s v="SEP-25"/>
    <x v="0"/>
    <s v="56020"/>
    <x v="39"/>
    <m/>
    <s v="Telephone Usage"/>
    <s v="352"/>
    <s v="IT Client Technology"/>
    <x v="1"/>
    <n v="97663.99"/>
    <s v="002"/>
  </r>
  <r>
    <s v="AUG-25"/>
    <x v="0"/>
    <s v="56020"/>
    <x v="40"/>
    <s v="Communications"/>
    <s v="Communications"/>
    <s v="987"/>
    <s v="Electronics/Comm C&amp;M"/>
    <x v="1"/>
    <n v="2631.36"/>
    <s v="002"/>
  </r>
  <r>
    <s v="AUG-25"/>
    <x v="0"/>
    <s v="56020"/>
    <x v="40"/>
    <m/>
    <s v="Communications"/>
    <s v="987"/>
    <s v="Electronics/Comm C&amp;M"/>
    <x v="1"/>
    <n v="-718.09"/>
    <s v="002"/>
  </r>
  <r>
    <s v="JUL-25"/>
    <x v="0"/>
    <s v="56020"/>
    <x v="40"/>
    <s v="Communications"/>
    <s v="Communications"/>
    <s v="987"/>
    <s v="Electronics/Comm C&amp;M"/>
    <x v="1"/>
    <n v="501.95"/>
    <s v="002"/>
  </r>
  <r>
    <s v="JUL-25"/>
    <x v="0"/>
    <s v="56020"/>
    <x v="40"/>
    <m/>
    <s v="Communications"/>
    <s v="987"/>
    <s v="Electronics/Comm C&amp;M"/>
    <x v="1"/>
    <n v="-136.97999999999999"/>
    <s v="002"/>
  </r>
  <r>
    <s v="SEP-25"/>
    <x v="0"/>
    <s v="56020"/>
    <x v="40"/>
    <s v="Communications"/>
    <s v="Communications"/>
    <s v="987"/>
    <s v="Electronics/Comm C&amp;M"/>
    <x v="1"/>
    <n v="-2631.36"/>
    <s v="002"/>
  </r>
  <r>
    <s v="SEP-25"/>
    <x v="0"/>
    <s v="56020"/>
    <x v="40"/>
    <m/>
    <s v="Communications"/>
    <s v="987"/>
    <s v="Electronics/Comm C&amp;M"/>
    <x v="1"/>
    <n v="718.09"/>
    <s v="002"/>
  </r>
  <r>
    <s v="DEC-25"/>
    <x v="0"/>
    <s v="56020"/>
    <x v="40"/>
    <s v="Communications"/>
    <s v="Communications"/>
    <s v="805"/>
    <s v="Corp Environmental Services"/>
    <x v="1"/>
    <n v="8"/>
    <s v="002"/>
  </r>
  <r>
    <s v="DEC-25"/>
    <x v="0"/>
    <s v="56020"/>
    <x v="40"/>
    <m/>
    <s v="Communications"/>
    <s v="805"/>
    <s v="Corp Environmental Services"/>
    <x v="1"/>
    <n v="-4"/>
    <s v="002"/>
  </r>
  <r>
    <s v="DEC-25"/>
    <x v="0"/>
    <s v="56020"/>
    <x v="40"/>
    <s v="Communications"/>
    <s v="Communications"/>
    <s v="650"/>
    <s v="SPG Plant Manager"/>
    <x v="1"/>
    <n v="28"/>
    <s v="002"/>
  </r>
  <r>
    <s v="DEC-25"/>
    <x v="0"/>
    <s v="56020"/>
    <x v="40"/>
    <m/>
    <s v="Communications"/>
    <s v="650"/>
    <s v="SPG Plant Manager"/>
    <x v="1"/>
    <n v="-14"/>
    <s v="002"/>
  </r>
  <r>
    <s v="DEC-25"/>
    <x v="0"/>
    <s v="56020"/>
    <x v="40"/>
    <s v="Communications"/>
    <s v="Communications"/>
    <s v="500"/>
    <s v="Energy Res Adm"/>
    <x v="1"/>
    <n v="65"/>
    <s v="002"/>
  </r>
  <r>
    <s v="DEC-25"/>
    <x v="0"/>
    <s v="56020"/>
    <x v="40"/>
    <s v="Communications"/>
    <s v="Communications"/>
    <s v="353"/>
    <s v="IT Infrastructure"/>
    <x v="1"/>
    <n v="65"/>
    <s v="002"/>
  </r>
  <r>
    <s v="DEC-25"/>
    <x v="0"/>
    <s v="56020"/>
    <x v="40"/>
    <m/>
    <s v="Communications"/>
    <s v="353"/>
    <s v="IT Infrastructure"/>
    <x v="1"/>
    <n v="-17.739999999999998"/>
    <s v="002"/>
  </r>
  <r>
    <s v="NOV-25"/>
    <x v="0"/>
    <s v="56020"/>
    <x v="40"/>
    <s v="Communications"/>
    <s v="Communications"/>
    <s v="353"/>
    <s v="IT Infrastructure"/>
    <x v="1"/>
    <n v="65"/>
    <s v="002"/>
  </r>
  <r>
    <s v="NOV-25"/>
    <x v="0"/>
    <s v="56020"/>
    <x v="40"/>
    <m/>
    <s v="Communications"/>
    <s v="353"/>
    <s v="IT Infrastructure"/>
    <x v="1"/>
    <n v="-17.739999999999998"/>
    <s v="002"/>
  </r>
  <r>
    <s v="DEC-25"/>
    <x v="0"/>
    <s v="56020"/>
    <x v="40"/>
    <m/>
    <s v="Communications"/>
    <s v="352"/>
    <s v="IT Client Technology"/>
    <x v="1"/>
    <n v="-0.01"/>
    <s v="002"/>
  </r>
  <r>
    <s v="AUG-25"/>
    <x v="0"/>
    <s v="56020"/>
    <x v="40"/>
    <s v="Communications"/>
    <s v="Communications"/>
    <s v="350"/>
    <s v="IT Administration"/>
    <x v="1"/>
    <n v="8"/>
    <s v="002"/>
  </r>
  <r>
    <s v="AUG-25"/>
    <x v="0"/>
    <s v="56020"/>
    <x v="40"/>
    <s v="Communications"/>
    <s v="Communications"/>
    <s v="300"/>
    <s v="CFO Adm"/>
    <x v="1"/>
    <n v="59.95"/>
    <s v="002"/>
  </r>
  <r>
    <s v="JUL-25"/>
    <x v="0"/>
    <s v="56020"/>
    <x v="40"/>
    <s v="Communications"/>
    <s v="Communications"/>
    <s v="300"/>
    <s v="CFO Adm"/>
    <x v="1"/>
    <n v="59.95"/>
    <s v="002"/>
  </r>
  <r>
    <s v="DEC-25"/>
    <x v="0"/>
    <s v="56020"/>
    <x v="40"/>
    <s v="Communications"/>
    <s v="Communications"/>
    <s v="250"/>
    <s v="Strategy, Culture &amp; Innovation"/>
    <x v="1"/>
    <n v="15"/>
    <s v="002"/>
  </r>
  <r>
    <s v="JUL-25"/>
    <x v="0"/>
    <s v="56020"/>
    <x v="40"/>
    <s v="Communications"/>
    <s v="Communications"/>
    <s v="227"/>
    <s v="Corporate Communications"/>
    <x v="1"/>
    <n v="40"/>
    <s v="002"/>
  </r>
  <r>
    <s v="OCT-25"/>
    <x v="0"/>
    <s v="56020"/>
    <x v="40"/>
    <s v="Communications"/>
    <s v="Communications"/>
    <s v="201"/>
    <s v="HR Operations"/>
    <x v="1"/>
    <n v="1163.1500000000001"/>
    <s v="002"/>
  </r>
  <r>
    <s v="AUG-25"/>
    <x v="0"/>
    <s v="56020"/>
    <x v="40"/>
    <s v="Communications"/>
    <s v="Communications"/>
    <s v="100"/>
    <s v="CEO Adm"/>
    <x v="1"/>
    <n v="59.95"/>
    <s v="002"/>
  </r>
  <r>
    <s v="DEC-25"/>
    <x v="0"/>
    <s v="56020"/>
    <x v="40"/>
    <s v="Communications"/>
    <s v="Communications"/>
    <s v="100"/>
    <s v="CEO Adm"/>
    <x v="1"/>
    <n v="59.95"/>
    <s v="002"/>
  </r>
  <r>
    <s v="JUL-25"/>
    <x v="0"/>
    <s v="56020"/>
    <x v="40"/>
    <s v="Communications"/>
    <s v="Communications"/>
    <s v="100"/>
    <s v="CEO Adm"/>
    <x v="1"/>
    <n v="59.95"/>
    <s v="002"/>
  </r>
  <r>
    <s v="NOV-25"/>
    <x v="0"/>
    <s v="56020"/>
    <x v="40"/>
    <s v="Communications"/>
    <s v="Communications"/>
    <s v="100"/>
    <s v="CEO Adm"/>
    <x v="1"/>
    <n v="69.95"/>
    <s v="002"/>
  </r>
  <r>
    <s v="OCT-25"/>
    <x v="0"/>
    <s v="56020"/>
    <x v="40"/>
    <s v="Communications"/>
    <s v="Communications"/>
    <s v="100"/>
    <s v="CEO Adm"/>
    <x v="1"/>
    <n v="59.95"/>
    <s v="002"/>
  </r>
  <r>
    <s v="SEP-25"/>
    <x v="0"/>
    <s v="56020"/>
    <x v="40"/>
    <s v="Communications"/>
    <s v="Communications"/>
    <s v="100"/>
    <s v="CEO Adm"/>
    <x v="1"/>
    <n v="59.95"/>
    <s v="002"/>
  </r>
  <r>
    <s v="AUG-25"/>
    <x v="0"/>
    <s v="79010"/>
    <x v="41"/>
    <s v="Travel"/>
    <s v="Travel"/>
    <s v="993"/>
    <s v="Fleet Services"/>
    <x v="1"/>
    <n v="1290.3599999999999"/>
    <s v="002"/>
  </r>
  <r>
    <s v="SEP-25"/>
    <x v="0"/>
    <s v="79010"/>
    <x v="41"/>
    <s v="Travel"/>
    <s v="Travel"/>
    <s v="993"/>
    <s v="Fleet Services"/>
    <x v="1"/>
    <n v="-1290.3599999999999"/>
    <s v="002"/>
  </r>
  <r>
    <s v="DEC-25"/>
    <x v="0"/>
    <s v="79010"/>
    <x v="41"/>
    <s v="Travel"/>
    <s v="Travel"/>
    <s v="988"/>
    <s v="T&amp;D Equipment C&amp;M Admin"/>
    <x v="1"/>
    <n v="1014.35"/>
    <s v="002"/>
  </r>
  <r>
    <s v="NOV-25"/>
    <x v="0"/>
    <s v="79010"/>
    <x v="41"/>
    <s v="Travel"/>
    <s v="Travel"/>
    <s v="988"/>
    <s v="T&amp;D Equipment C&amp;M Admin"/>
    <x v="1"/>
    <n v="946.27"/>
    <s v="002"/>
  </r>
  <r>
    <s v="OCT-25"/>
    <x v="0"/>
    <s v="79010"/>
    <x v="41"/>
    <s v="Travel"/>
    <s v="Travel"/>
    <s v="987"/>
    <s v="Electronics/Comm C&amp;M"/>
    <x v="1"/>
    <n v="79.430000000000007"/>
    <s v="002"/>
  </r>
  <r>
    <s v="OCT-25"/>
    <x v="0"/>
    <s v="79010"/>
    <x v="41"/>
    <m/>
    <s v="Travel"/>
    <s v="987"/>
    <s v="Electronics/Comm C&amp;M"/>
    <x v="1"/>
    <n v="-21.68"/>
    <s v="002"/>
  </r>
  <r>
    <s v="AUG-25"/>
    <x v="0"/>
    <s v="79010"/>
    <x v="41"/>
    <s v="Travel"/>
    <s v="Travel"/>
    <s v="986"/>
    <s v="Electronic Relay C&amp;M"/>
    <x v="1"/>
    <n v="-1076.32"/>
    <s v="002"/>
  </r>
  <r>
    <s v="DEC-25"/>
    <x v="0"/>
    <s v="79010"/>
    <x v="41"/>
    <s v="Travel"/>
    <s v="Travel"/>
    <s v="986"/>
    <s v="Electronic Relay C&amp;M"/>
    <x v="1"/>
    <n v="167.17"/>
    <s v="002"/>
  </r>
  <r>
    <s v="JUL-25"/>
    <x v="0"/>
    <s v="79010"/>
    <x v="41"/>
    <s v="Travel"/>
    <s v="Travel"/>
    <s v="986"/>
    <s v="Electronic Relay C&amp;M"/>
    <x v="1"/>
    <n v="1076.32"/>
    <s v="002"/>
  </r>
  <r>
    <s v="OCT-25"/>
    <x v="0"/>
    <s v="79010"/>
    <x v="41"/>
    <s v="Travel"/>
    <s v="Travel"/>
    <s v="986"/>
    <s v="Electronic Relay C&amp;M"/>
    <x v="1"/>
    <n v="-1498.69"/>
    <s v="002"/>
  </r>
  <r>
    <s v="SEP-25"/>
    <x v="0"/>
    <s v="79010"/>
    <x v="41"/>
    <s v="Travel"/>
    <s v="Travel"/>
    <s v="986"/>
    <s v="Electronic Relay C&amp;M"/>
    <x v="1"/>
    <n v="1498.69"/>
    <s v="002"/>
  </r>
  <r>
    <s v="AUG-25"/>
    <x v="0"/>
    <s v="79010"/>
    <x v="41"/>
    <s v="Contractor Services"/>
    <s v="Travel"/>
    <s v="958"/>
    <s v="Energy Services"/>
    <x v="1"/>
    <n v="82940"/>
    <s v="002"/>
  </r>
  <r>
    <s v="JUL-25"/>
    <x v="0"/>
    <s v="79010"/>
    <x v="41"/>
    <s v="Contractor Services"/>
    <s v="Travel"/>
    <s v="958"/>
    <s v="Energy Services"/>
    <x v="1"/>
    <n v="12320"/>
    <s v="002"/>
  </r>
  <r>
    <s v="SEP-25"/>
    <x v="0"/>
    <s v="79010"/>
    <x v="41"/>
    <s v="Contractor Services"/>
    <s v="Travel"/>
    <s v="958"/>
    <s v="Energy Services"/>
    <x v="1"/>
    <n v="-95260"/>
    <s v="002"/>
  </r>
  <r>
    <s v="AUG-25"/>
    <x v="0"/>
    <s v="79010"/>
    <x v="41"/>
    <s v="Travel"/>
    <s v="Travel"/>
    <s v="955"/>
    <s v="Supply Side Planning"/>
    <x v="1"/>
    <n v="-28.12"/>
    <s v="002"/>
  </r>
  <r>
    <s v="DEC-25"/>
    <x v="0"/>
    <s v="79010"/>
    <x v="41"/>
    <s v="Travel"/>
    <s v="Travel"/>
    <s v="955"/>
    <s v="Supply Side Planning"/>
    <x v="1"/>
    <n v="10"/>
    <s v="002"/>
  </r>
  <r>
    <s v="JUL-25"/>
    <x v="0"/>
    <s v="79010"/>
    <x v="41"/>
    <s v="Travel"/>
    <s v="Travel"/>
    <s v="955"/>
    <s v="Supply Side Planning"/>
    <x v="1"/>
    <n v="28.12"/>
    <s v="002"/>
  </r>
  <r>
    <s v="NOV-25"/>
    <x v="0"/>
    <s v="79010"/>
    <x v="41"/>
    <s v="Travel"/>
    <s v="Travel"/>
    <s v="955"/>
    <s v="Supply Side Planning"/>
    <x v="1"/>
    <n v="669.07"/>
    <s v="002"/>
  </r>
  <r>
    <s v="AUG-25"/>
    <x v="0"/>
    <s v="79010"/>
    <x v="41"/>
    <s v="Travel"/>
    <s v="Travel"/>
    <s v="941"/>
    <s v="Contr/Wholesale Mktg"/>
    <x v="1"/>
    <n v="2187.37"/>
    <s v="002"/>
  </r>
  <r>
    <s v="DEC-25"/>
    <x v="0"/>
    <s v="79010"/>
    <x v="41"/>
    <s v="Travel"/>
    <s v="Travel"/>
    <s v="941"/>
    <s v="Contr/Wholesale Mktg"/>
    <x v="1"/>
    <n v="465.05"/>
    <s v="002"/>
  </r>
  <r>
    <s v="JUL-25"/>
    <x v="0"/>
    <s v="79010"/>
    <x v="41"/>
    <s v="Travel"/>
    <s v="Travel"/>
    <s v="941"/>
    <s v="Contr/Wholesale Mktg"/>
    <x v="1"/>
    <n v="1465.39"/>
    <s v="002"/>
  </r>
  <r>
    <s v="NOV-25"/>
    <x v="0"/>
    <s v="79010"/>
    <x v="41"/>
    <s v="Travel"/>
    <s v="Travel"/>
    <s v="941"/>
    <s v="Contr/Wholesale Mktg"/>
    <x v="1"/>
    <n v="2420.66"/>
    <s v="002"/>
  </r>
  <r>
    <s v="OCT-25"/>
    <x v="0"/>
    <s v="79010"/>
    <x v="41"/>
    <s v="Travel"/>
    <s v="Travel"/>
    <s v="941"/>
    <s v="Contr/Wholesale Mktg"/>
    <x v="1"/>
    <n v="3070.71"/>
    <s v="002"/>
  </r>
  <r>
    <s v="SEP-25"/>
    <x v="0"/>
    <s v="79010"/>
    <x v="41"/>
    <s v="Travel"/>
    <s v="Travel"/>
    <s v="941"/>
    <s v="Contr/Wholesale Mktg"/>
    <x v="1"/>
    <n v="311.95999999999998"/>
    <s v="002"/>
  </r>
  <r>
    <s v="JUL-25"/>
    <x v="0"/>
    <s v="79010"/>
    <x v="41"/>
    <s v="Travel"/>
    <s v="Travel"/>
    <s v="940"/>
    <s v="Eng, CAO and CRP Admin"/>
    <x v="1"/>
    <n v="34"/>
    <s v="002"/>
  </r>
  <r>
    <s v="DEC-25"/>
    <x v="0"/>
    <s v="79010"/>
    <x v="41"/>
    <s v="Travel"/>
    <s v="Travel"/>
    <s v="936"/>
    <s v="Operations Excellence"/>
    <x v="1"/>
    <n v="570.66"/>
    <s v="002"/>
  </r>
  <r>
    <s v="DEC-25"/>
    <x v="0"/>
    <s v="79010"/>
    <x v="41"/>
    <s v="Travel"/>
    <s v="Travel"/>
    <s v="935"/>
    <s v="T&amp;D Safety and Learning &amp; Development"/>
    <x v="1"/>
    <n v="427.01"/>
    <s v="002"/>
  </r>
  <r>
    <s v="JUL-25"/>
    <x v="0"/>
    <s v="79010"/>
    <x v="41"/>
    <s v="Travel"/>
    <s v="Travel"/>
    <s v="932"/>
    <s v="Asset Management"/>
    <x v="1"/>
    <n v="-2934.92"/>
    <s v="002"/>
  </r>
  <r>
    <s v="NOV-25"/>
    <x v="0"/>
    <s v="79010"/>
    <x v="41"/>
    <s v="Travel"/>
    <s v="Travel"/>
    <s v="932"/>
    <s v="Asset Management"/>
    <x v="1"/>
    <n v="-1025.57"/>
    <s v="002"/>
  </r>
  <r>
    <s v="OCT-25"/>
    <x v="0"/>
    <s v="79010"/>
    <x v="41"/>
    <s v="Travel"/>
    <s v="Travel"/>
    <s v="932"/>
    <s v="Asset Management"/>
    <x v="1"/>
    <n v="1025.57"/>
    <s v="002"/>
  </r>
  <r>
    <s v="AUG-25"/>
    <x v="0"/>
    <s v="79010"/>
    <x v="41"/>
    <s v="Travel"/>
    <s v="Travel"/>
    <s v="861"/>
    <s v="Procuremnt/Contr Svc"/>
    <x v="1"/>
    <n v="724.85"/>
    <s v="002"/>
  </r>
  <r>
    <s v="NOV-25"/>
    <x v="0"/>
    <s v="79010"/>
    <x v="41"/>
    <s v="Travel"/>
    <s v="Travel"/>
    <s v="861"/>
    <s v="Procuremnt/Contr Svc"/>
    <x v="1"/>
    <n v="1331.54"/>
    <s v="002"/>
  </r>
  <r>
    <s v="OCT-25"/>
    <x v="0"/>
    <s v="79010"/>
    <x v="41"/>
    <s v="Travel"/>
    <s v="Travel"/>
    <s v="861"/>
    <s v="Procuremnt/Contr Svc"/>
    <x v="1"/>
    <n v="1866.64"/>
    <s v="002"/>
  </r>
  <r>
    <s v="SEP-25"/>
    <x v="0"/>
    <s v="79010"/>
    <x v="41"/>
    <s v="Travel"/>
    <s v="Travel"/>
    <s v="861"/>
    <s v="Procuremnt/Contr Svc"/>
    <x v="1"/>
    <n v="3449.46"/>
    <s v="002"/>
  </r>
  <r>
    <s v="AUG-25"/>
    <x v="0"/>
    <s v="79010"/>
    <x v="41"/>
    <s v="Travel"/>
    <s v="Travel"/>
    <s v="850"/>
    <s v="Fuels Management"/>
    <x v="1"/>
    <n v="332.19"/>
    <s v="002"/>
  </r>
  <r>
    <s v="NOV-25"/>
    <x v="0"/>
    <s v="79010"/>
    <x v="41"/>
    <s v="Travel"/>
    <s v="Travel"/>
    <s v="850"/>
    <s v="Fuels Management"/>
    <x v="1"/>
    <n v="181.37"/>
    <s v="002"/>
  </r>
  <r>
    <s v="OCT-25"/>
    <x v="0"/>
    <s v="79010"/>
    <x v="41"/>
    <s v="Travel"/>
    <s v="Travel"/>
    <s v="850"/>
    <s v="Fuels Management"/>
    <x v="1"/>
    <n v="870.6"/>
    <s v="002"/>
  </r>
  <r>
    <s v="SEP-25"/>
    <x v="0"/>
    <s v="79010"/>
    <x v="41"/>
    <s v="Travel"/>
    <s v="Travel"/>
    <s v="850"/>
    <s v="Fuels Management"/>
    <x v="1"/>
    <n v="3"/>
    <s v="002"/>
  </r>
  <r>
    <s v="AUG-25"/>
    <x v="0"/>
    <s v="79010"/>
    <x v="41"/>
    <s v="Travel"/>
    <s v="Travel"/>
    <s v="805"/>
    <s v="Corp Environmental Services"/>
    <x v="1"/>
    <n v="3507.69"/>
    <s v="002"/>
  </r>
  <r>
    <s v="DEC-25"/>
    <x v="0"/>
    <s v="79010"/>
    <x v="41"/>
    <s v="Travel"/>
    <s v="Travel"/>
    <s v="805"/>
    <s v="Corp Environmental Services"/>
    <x v="1"/>
    <n v="1674.41"/>
    <s v="002"/>
  </r>
  <r>
    <s v="DEC-25"/>
    <x v="0"/>
    <s v="79010"/>
    <x v="41"/>
    <m/>
    <s v="Travel"/>
    <s v="805"/>
    <s v="Corp Environmental Services"/>
    <x v="1"/>
    <n v="28.87"/>
    <s v="002"/>
  </r>
  <r>
    <s v="JUL-25"/>
    <x v="0"/>
    <s v="79010"/>
    <x v="41"/>
    <s v="Travel"/>
    <s v="Travel"/>
    <s v="805"/>
    <s v="Corp Environmental Services"/>
    <x v="1"/>
    <n v="1816.64"/>
    <s v="002"/>
  </r>
  <r>
    <s v="NOV-25"/>
    <x v="0"/>
    <s v="79010"/>
    <x v="41"/>
    <s v="Travel"/>
    <s v="Travel"/>
    <s v="805"/>
    <s v="Corp Environmental Services"/>
    <x v="1"/>
    <n v="3446.73"/>
    <s v="002"/>
  </r>
  <r>
    <s v="NOV-25"/>
    <x v="0"/>
    <s v="79010"/>
    <x v="41"/>
    <m/>
    <s v="Travel"/>
    <s v="805"/>
    <s v="Corp Environmental Services"/>
    <x v="1"/>
    <n v="-294.11"/>
    <s v="002"/>
  </r>
  <r>
    <s v="OCT-25"/>
    <x v="0"/>
    <s v="79010"/>
    <x v="41"/>
    <s v="Travel"/>
    <s v="Travel"/>
    <s v="805"/>
    <s v="Corp Environmental Services"/>
    <x v="1"/>
    <n v="4386.58"/>
    <s v="002"/>
  </r>
  <r>
    <s v="SEP-25"/>
    <x v="0"/>
    <s v="79010"/>
    <x v="41"/>
    <s v="Travel"/>
    <s v="Travel"/>
    <s v="805"/>
    <s v="Corp Environmental Services"/>
    <x v="1"/>
    <n v="3840.88"/>
    <s v="002"/>
  </r>
  <r>
    <s v="JUL-25"/>
    <x v="0"/>
    <s v="79010"/>
    <x v="41"/>
    <s v="Travel"/>
    <s v="Travel"/>
    <s v="692"/>
    <s v="SPG Unit 2 Maintenance"/>
    <x v="1"/>
    <n v="195.95"/>
    <s v="002"/>
  </r>
  <r>
    <s v="JUL-25"/>
    <x v="0"/>
    <s v="79010"/>
    <x v="41"/>
    <m/>
    <s v="Travel"/>
    <s v="692"/>
    <s v="SPG Unit 2 Maintenance"/>
    <x v="1"/>
    <n v="0"/>
    <s v="002"/>
  </r>
  <r>
    <s v="SEP-25"/>
    <x v="0"/>
    <s v="79010"/>
    <x v="41"/>
    <s v="Travel"/>
    <s v="Travel"/>
    <s v="677"/>
    <s v="SPG 1&amp;2 E&amp;I Outlying Areas"/>
    <x v="1"/>
    <n v="397.5"/>
    <s v="002"/>
  </r>
  <r>
    <s v="SEP-25"/>
    <x v="0"/>
    <s v="79010"/>
    <x v="41"/>
    <m/>
    <s v="Travel"/>
    <s v="677"/>
    <s v="SPG 1&amp;2 E&amp;I Outlying Areas"/>
    <x v="1"/>
    <n v="-198.74"/>
    <s v="002"/>
  </r>
  <r>
    <s v="AUG-25"/>
    <x v="0"/>
    <s v="79010"/>
    <x v="41"/>
    <s v="Travel"/>
    <s v="Travel"/>
    <s v="662"/>
    <s v="SPG Training"/>
    <x v="1"/>
    <n v="982.16"/>
    <s v="002"/>
  </r>
  <r>
    <s v="AUG-25"/>
    <x v="0"/>
    <s v="79010"/>
    <x v="41"/>
    <m/>
    <s v="Travel"/>
    <s v="662"/>
    <s v="SPG Training"/>
    <x v="1"/>
    <n v="-491.08"/>
    <s v="002"/>
  </r>
  <r>
    <s v="DEC-25"/>
    <x v="0"/>
    <s v="79010"/>
    <x v="41"/>
    <s v="Travel"/>
    <s v="Travel"/>
    <s v="662"/>
    <s v="SPG Training"/>
    <x v="1"/>
    <n v="1707.04"/>
    <s v="002"/>
  </r>
  <r>
    <s v="DEC-25"/>
    <x v="0"/>
    <s v="79010"/>
    <x v="41"/>
    <m/>
    <s v="Travel"/>
    <s v="662"/>
    <s v="SPG Training"/>
    <x v="1"/>
    <n v="-853.5"/>
    <s v="002"/>
  </r>
  <r>
    <s v="JUL-25"/>
    <x v="0"/>
    <s v="79010"/>
    <x v="41"/>
    <s v="Travel"/>
    <s v="Travel"/>
    <s v="662"/>
    <s v="SPG Training"/>
    <x v="1"/>
    <n v="1231.8900000000001"/>
    <s v="002"/>
  </r>
  <r>
    <s v="JUL-25"/>
    <x v="0"/>
    <s v="79010"/>
    <x v="41"/>
    <m/>
    <s v="Travel"/>
    <s v="662"/>
    <s v="SPG Training"/>
    <x v="1"/>
    <n v="-615.95000000000005"/>
    <s v="002"/>
  </r>
  <r>
    <s v="NOV-25"/>
    <x v="0"/>
    <s v="79010"/>
    <x v="41"/>
    <s v="Travel"/>
    <s v="Travel"/>
    <s v="662"/>
    <s v="SPG Training"/>
    <x v="1"/>
    <n v="-1399.36"/>
    <s v="002"/>
  </r>
  <r>
    <s v="NOV-25"/>
    <x v="0"/>
    <s v="79010"/>
    <x v="41"/>
    <m/>
    <s v="Travel"/>
    <s v="662"/>
    <s v="SPG Training"/>
    <x v="1"/>
    <n v="699.72"/>
    <s v="002"/>
  </r>
  <r>
    <s v="OCT-25"/>
    <x v="0"/>
    <s v="79010"/>
    <x v="41"/>
    <s v="Travel"/>
    <s v="Travel"/>
    <s v="662"/>
    <s v="SPG Training"/>
    <x v="1"/>
    <n v="6475.77"/>
    <s v="002"/>
  </r>
  <r>
    <s v="OCT-25"/>
    <x v="0"/>
    <s v="79010"/>
    <x v="41"/>
    <m/>
    <s v="Travel"/>
    <s v="662"/>
    <s v="SPG Training"/>
    <x v="1"/>
    <n v="-3237.87"/>
    <s v="002"/>
  </r>
  <r>
    <s v="SEP-25"/>
    <x v="0"/>
    <s v="79010"/>
    <x v="41"/>
    <s v="Travel"/>
    <s v="Travel"/>
    <s v="662"/>
    <s v="SPG Training"/>
    <x v="1"/>
    <n v="2143.58"/>
    <s v="002"/>
  </r>
  <r>
    <s v="SEP-25"/>
    <x v="0"/>
    <s v="79010"/>
    <x v="41"/>
    <m/>
    <s v="Travel"/>
    <s v="662"/>
    <s v="SPG Training"/>
    <x v="1"/>
    <n v="-1071.76"/>
    <s v="002"/>
  </r>
  <r>
    <s v="AUG-25"/>
    <x v="0"/>
    <s v="79010"/>
    <x v="41"/>
    <s v="Travel"/>
    <s v="Travel"/>
    <s v="661"/>
    <s v="SPG Personnel Svcs"/>
    <x v="1"/>
    <n v="3151.22"/>
    <s v="002"/>
  </r>
  <r>
    <s v="AUG-25"/>
    <x v="0"/>
    <s v="79010"/>
    <x v="41"/>
    <m/>
    <s v="Travel"/>
    <s v="661"/>
    <s v="SPG Personnel Svcs"/>
    <x v="1"/>
    <n v="-1575.58"/>
    <s v="002"/>
  </r>
  <r>
    <s v="DEC-25"/>
    <x v="0"/>
    <s v="79010"/>
    <x v="41"/>
    <s v="Travel"/>
    <s v="Travel"/>
    <s v="661"/>
    <s v="SPG Personnel Svcs"/>
    <x v="1"/>
    <n v="1437.27"/>
    <s v="002"/>
  </r>
  <r>
    <s v="DEC-25"/>
    <x v="0"/>
    <s v="79010"/>
    <x v="41"/>
    <m/>
    <s v="Travel"/>
    <s v="661"/>
    <s v="SPG Personnel Svcs"/>
    <x v="1"/>
    <n v="-718.61"/>
    <s v="002"/>
  </r>
  <r>
    <s v="JUL-25"/>
    <x v="0"/>
    <s v="79010"/>
    <x v="41"/>
    <s v="Travel"/>
    <s v="Travel"/>
    <s v="661"/>
    <s v="SPG Personnel Svcs"/>
    <x v="1"/>
    <n v="1418.94"/>
    <s v="002"/>
  </r>
  <r>
    <s v="JUL-25"/>
    <x v="0"/>
    <s v="79010"/>
    <x v="41"/>
    <m/>
    <s v="Travel"/>
    <s v="661"/>
    <s v="SPG Personnel Svcs"/>
    <x v="1"/>
    <n v="-709.46"/>
    <s v="002"/>
  </r>
  <r>
    <s v="NOV-25"/>
    <x v="0"/>
    <s v="79010"/>
    <x v="41"/>
    <s v="Travel"/>
    <s v="Travel"/>
    <s v="661"/>
    <s v="SPG Personnel Svcs"/>
    <x v="1"/>
    <n v="376.36"/>
    <s v="002"/>
  </r>
  <r>
    <s v="NOV-25"/>
    <x v="0"/>
    <s v="79010"/>
    <x v="41"/>
    <m/>
    <s v="Travel"/>
    <s v="661"/>
    <s v="SPG Personnel Svcs"/>
    <x v="1"/>
    <n v="-188.18"/>
    <s v="002"/>
  </r>
  <r>
    <s v="OCT-25"/>
    <x v="0"/>
    <s v="79010"/>
    <x v="41"/>
    <s v="Travel"/>
    <s v="Travel"/>
    <s v="661"/>
    <s v="SPG Personnel Svcs"/>
    <x v="1"/>
    <n v="169.62"/>
    <s v="002"/>
  </r>
  <r>
    <s v="OCT-25"/>
    <x v="0"/>
    <s v="79010"/>
    <x v="41"/>
    <m/>
    <s v="Travel"/>
    <s v="661"/>
    <s v="SPG Personnel Svcs"/>
    <x v="1"/>
    <n v="-84.8"/>
    <s v="002"/>
  </r>
  <r>
    <s v="AUG-25"/>
    <x v="0"/>
    <s v="79010"/>
    <x v="41"/>
    <s v="Travel"/>
    <s v="Travel"/>
    <s v="658"/>
    <s v="SPG Business Support"/>
    <x v="1"/>
    <n v="1661.38"/>
    <s v="002"/>
  </r>
  <r>
    <s v="AUG-25"/>
    <x v="0"/>
    <s v="79010"/>
    <x v="41"/>
    <m/>
    <s v="Travel"/>
    <s v="658"/>
    <s v="SPG Business Support"/>
    <x v="1"/>
    <n v="-830.68"/>
    <s v="002"/>
  </r>
  <r>
    <s v="DEC-25"/>
    <x v="0"/>
    <s v="79010"/>
    <x v="41"/>
    <s v="Travel"/>
    <s v="Travel"/>
    <s v="658"/>
    <s v="SPG Business Support"/>
    <x v="1"/>
    <n v="1526.79"/>
    <s v="002"/>
  </r>
  <r>
    <s v="DEC-25"/>
    <x v="0"/>
    <s v="79010"/>
    <x v="41"/>
    <m/>
    <s v="Travel"/>
    <s v="658"/>
    <s v="SPG Business Support"/>
    <x v="1"/>
    <n v="-763.39"/>
    <s v="002"/>
  </r>
  <r>
    <s v="JUL-25"/>
    <x v="0"/>
    <s v="79010"/>
    <x v="41"/>
    <s v="Travel"/>
    <s v="Travel"/>
    <s v="658"/>
    <s v="SPG Business Support"/>
    <x v="1"/>
    <n v="3794.76"/>
    <s v="002"/>
  </r>
  <r>
    <s v="JUL-25"/>
    <x v="0"/>
    <s v="79010"/>
    <x v="41"/>
    <m/>
    <s v="Travel"/>
    <s v="658"/>
    <s v="SPG Business Support"/>
    <x v="1"/>
    <n v="-1897.36"/>
    <s v="002"/>
  </r>
  <r>
    <s v="NOV-25"/>
    <x v="0"/>
    <s v="79010"/>
    <x v="41"/>
    <s v="Travel"/>
    <s v="Travel"/>
    <s v="658"/>
    <s v="SPG Business Support"/>
    <x v="1"/>
    <n v="238.62"/>
    <s v="002"/>
  </r>
  <r>
    <s v="NOV-25"/>
    <x v="0"/>
    <s v="79010"/>
    <x v="41"/>
    <m/>
    <s v="Travel"/>
    <s v="658"/>
    <s v="SPG Business Support"/>
    <x v="1"/>
    <n v="-119.3"/>
    <s v="002"/>
  </r>
  <r>
    <s v="OCT-25"/>
    <x v="0"/>
    <s v="79010"/>
    <x v="41"/>
    <s v="Travel"/>
    <s v="Travel"/>
    <s v="658"/>
    <s v="SPG Business Support"/>
    <x v="1"/>
    <n v="1081.8599999999999"/>
    <s v="002"/>
  </r>
  <r>
    <s v="OCT-25"/>
    <x v="0"/>
    <s v="79010"/>
    <x v="41"/>
    <m/>
    <s v="Travel"/>
    <s v="658"/>
    <s v="SPG Business Support"/>
    <x v="1"/>
    <n v="-540.9"/>
    <s v="002"/>
  </r>
  <r>
    <s v="SEP-25"/>
    <x v="0"/>
    <s v="79010"/>
    <x v="41"/>
    <s v="Travel"/>
    <s v="Travel"/>
    <s v="658"/>
    <s v="SPG Business Support"/>
    <x v="1"/>
    <n v="578.03"/>
    <s v="002"/>
  </r>
  <r>
    <s v="SEP-25"/>
    <x v="0"/>
    <s v="79010"/>
    <x v="41"/>
    <m/>
    <s v="Travel"/>
    <s v="658"/>
    <s v="SPG Business Support"/>
    <x v="1"/>
    <n v="-289.01"/>
    <s v="002"/>
  </r>
  <r>
    <s v="AUG-25"/>
    <x v="0"/>
    <s v="79010"/>
    <x v="41"/>
    <s v="Travel"/>
    <s v="Travel"/>
    <s v="650"/>
    <s v="SPG Plant Manager"/>
    <x v="1"/>
    <n v="556.97"/>
    <s v="002"/>
  </r>
  <r>
    <s v="AUG-25"/>
    <x v="0"/>
    <s v="79010"/>
    <x v="41"/>
    <m/>
    <s v="Travel"/>
    <s v="650"/>
    <s v="SPG Plant Manager"/>
    <x v="1"/>
    <n v="-278.49"/>
    <s v="002"/>
  </r>
  <r>
    <s v="DEC-25"/>
    <x v="0"/>
    <s v="79010"/>
    <x v="41"/>
    <s v="Travel"/>
    <s v="Travel"/>
    <s v="650"/>
    <s v="SPG Plant Manager"/>
    <x v="1"/>
    <n v="3183.35"/>
    <s v="002"/>
  </r>
  <r>
    <s v="DEC-25"/>
    <x v="0"/>
    <s v="79010"/>
    <x v="41"/>
    <m/>
    <s v="Travel"/>
    <s v="650"/>
    <s v="SPG Plant Manager"/>
    <x v="1"/>
    <n v="-1591.63"/>
    <s v="002"/>
  </r>
  <r>
    <s v="JUL-25"/>
    <x v="0"/>
    <s v="79010"/>
    <x v="41"/>
    <s v="Travel"/>
    <s v="Travel"/>
    <s v="650"/>
    <s v="SPG Plant Manager"/>
    <x v="1"/>
    <n v="2265.66"/>
    <s v="002"/>
  </r>
  <r>
    <s v="JUL-25"/>
    <x v="0"/>
    <s v="79010"/>
    <x v="41"/>
    <m/>
    <s v="Travel"/>
    <s v="650"/>
    <s v="SPG Plant Manager"/>
    <x v="1"/>
    <n v="-705.76"/>
    <s v="002"/>
  </r>
  <r>
    <s v="NOV-25"/>
    <x v="0"/>
    <s v="79010"/>
    <x v="41"/>
    <s v="Travel"/>
    <s v="Travel"/>
    <s v="650"/>
    <s v="SPG Plant Manager"/>
    <x v="1"/>
    <n v="1052.1500000000001"/>
    <s v="002"/>
  </r>
  <r>
    <s v="NOV-25"/>
    <x v="0"/>
    <s v="79010"/>
    <x v="41"/>
    <m/>
    <s v="Travel"/>
    <s v="650"/>
    <s v="SPG Plant Manager"/>
    <x v="1"/>
    <n v="-526.07000000000005"/>
    <s v="002"/>
  </r>
  <r>
    <s v="OCT-25"/>
    <x v="0"/>
    <s v="79010"/>
    <x v="41"/>
    <s v="Travel"/>
    <s v="Travel"/>
    <s v="650"/>
    <s v="SPG Plant Manager"/>
    <x v="1"/>
    <n v="4797.95"/>
    <s v="002"/>
  </r>
  <r>
    <s v="OCT-25"/>
    <x v="0"/>
    <s v="79010"/>
    <x v="41"/>
    <m/>
    <s v="Travel"/>
    <s v="650"/>
    <s v="SPG Plant Manager"/>
    <x v="1"/>
    <n v="-2398.91"/>
    <s v="002"/>
  </r>
  <r>
    <s v="SEP-25"/>
    <x v="0"/>
    <s v="79010"/>
    <x v="41"/>
    <s v="Travel"/>
    <s v="Travel"/>
    <s v="650"/>
    <s v="SPG Plant Manager"/>
    <x v="1"/>
    <n v="2508.16"/>
    <s v="002"/>
  </r>
  <r>
    <s v="SEP-25"/>
    <x v="0"/>
    <s v="79010"/>
    <x v="41"/>
    <m/>
    <s v="Travel"/>
    <s v="650"/>
    <s v="SPG Plant Manager"/>
    <x v="1"/>
    <n v="-1254.08"/>
    <s v="002"/>
  </r>
  <r>
    <s v="AUG-25"/>
    <x v="0"/>
    <s v="79010"/>
    <x v="41"/>
    <s v="Travel"/>
    <s v="Travel"/>
    <s v="537"/>
    <s v="UNSE Billing"/>
    <x v="1"/>
    <n v="165.97"/>
    <s v="033"/>
  </r>
  <r>
    <s v="NOV-25"/>
    <x v="0"/>
    <s v="79010"/>
    <x v="41"/>
    <s v="Travel"/>
    <s v="Travel"/>
    <s v="537"/>
    <s v="UNSE Billing"/>
    <x v="1"/>
    <n v="330.7"/>
    <s v="033"/>
  </r>
  <r>
    <s v="SEP-25"/>
    <x v="0"/>
    <s v="79010"/>
    <x v="41"/>
    <s v="Travel"/>
    <s v="Travel"/>
    <s v="537"/>
    <s v="UNSE Billing"/>
    <x v="1"/>
    <n v="0"/>
    <s v="033"/>
  </r>
  <r>
    <s v="OCT-25"/>
    <x v="0"/>
    <s v="79010"/>
    <x v="41"/>
    <s v="Travel"/>
    <s v="Travel"/>
    <s v="515"/>
    <s v="UNSE Kingman Electric Eng"/>
    <x v="1"/>
    <n v="431.2"/>
    <s v="033"/>
  </r>
  <r>
    <s v="OCT-25"/>
    <x v="0"/>
    <s v="79010"/>
    <x v="41"/>
    <m/>
    <s v="Travel"/>
    <s v="515"/>
    <s v="UNSE Kingman Electric Eng"/>
    <x v="1"/>
    <n v="-429.63"/>
    <s v="033"/>
  </r>
  <r>
    <s v="AUG-25"/>
    <x v="0"/>
    <s v="79010"/>
    <x v="41"/>
    <s v="Travel"/>
    <s v="Travel"/>
    <s v="501"/>
    <s v="ER Support Services"/>
    <x v="1"/>
    <n v="311.43"/>
    <s v="002"/>
  </r>
  <r>
    <s v="DEC-25"/>
    <x v="0"/>
    <s v="79010"/>
    <x v="41"/>
    <s v="Travel"/>
    <s v="Travel"/>
    <s v="501"/>
    <s v="ER Support Services"/>
    <x v="1"/>
    <n v="987.8"/>
    <m/>
  </r>
  <r>
    <s v="NOV-25"/>
    <x v="0"/>
    <s v="79010"/>
    <x v="41"/>
    <s v="Travel"/>
    <s v="Travel"/>
    <s v="501"/>
    <s v="ER Support Services"/>
    <x v="1"/>
    <n v="1407.55"/>
    <s v="002"/>
  </r>
  <r>
    <s v="OCT-25"/>
    <x v="0"/>
    <s v="79010"/>
    <x v="41"/>
    <s v="Travel"/>
    <s v="Travel"/>
    <s v="501"/>
    <s v="ER Support Services"/>
    <x v="1"/>
    <n v="677.25"/>
    <s v="002"/>
  </r>
  <r>
    <s v="SEP-25"/>
    <x v="0"/>
    <s v="79010"/>
    <x v="41"/>
    <s v="Travel"/>
    <s v="Travel"/>
    <s v="501"/>
    <s v="ER Support Services"/>
    <x v="1"/>
    <n v="1089"/>
    <s v="002"/>
  </r>
  <r>
    <s v="AUG-25"/>
    <x v="0"/>
    <s v="79010"/>
    <x v="41"/>
    <s v="Travel"/>
    <s v="Travel"/>
    <s v="500"/>
    <s v="Energy Res Adm"/>
    <x v="1"/>
    <n v="1152.1600000000001"/>
    <s v="002"/>
  </r>
  <r>
    <s v="DEC-25"/>
    <x v="0"/>
    <s v="79010"/>
    <x v="41"/>
    <s v="Travel"/>
    <s v="Travel"/>
    <s v="500"/>
    <s v="Energy Res Adm"/>
    <x v="1"/>
    <n v="1837.33"/>
    <s v="002"/>
  </r>
  <r>
    <s v="JUL-25"/>
    <x v="0"/>
    <s v="79010"/>
    <x v="41"/>
    <s v="Travel"/>
    <s v="Travel"/>
    <s v="500"/>
    <s v="Energy Res Adm"/>
    <x v="1"/>
    <n v="4"/>
    <s v="002"/>
  </r>
  <r>
    <s v="NOV-25"/>
    <x v="0"/>
    <s v="79010"/>
    <x v="41"/>
    <s v="Travel"/>
    <s v="Travel"/>
    <s v="500"/>
    <s v="Energy Res Adm"/>
    <x v="1"/>
    <n v="2033.86"/>
    <s v="002"/>
  </r>
  <r>
    <s v="OCT-25"/>
    <x v="0"/>
    <s v="79010"/>
    <x v="41"/>
    <s v="Travel"/>
    <s v="Travel"/>
    <s v="500"/>
    <s v="Energy Res Adm"/>
    <x v="1"/>
    <n v="2485.6999999999998"/>
    <s v="002"/>
  </r>
  <r>
    <s v="SEP-25"/>
    <x v="0"/>
    <s v="79010"/>
    <x v="41"/>
    <s v="Travel"/>
    <s v="Travel"/>
    <s v="500"/>
    <s v="Energy Res Adm"/>
    <x v="1"/>
    <n v="4953.2299999999996"/>
    <s v="002"/>
  </r>
  <r>
    <s v="AUG-25"/>
    <x v="0"/>
    <s v="79010"/>
    <x v="41"/>
    <s v="Travel"/>
    <s v="Travel"/>
    <s v="467"/>
    <s v="ER Ops Excellence and Reliability"/>
    <x v="1"/>
    <n v="3715.03"/>
    <s v="002"/>
  </r>
  <r>
    <s v="DEC-25"/>
    <x v="0"/>
    <s v="79010"/>
    <x v="41"/>
    <s v="Travel"/>
    <s v="Travel"/>
    <s v="467"/>
    <s v="ER Ops Excellence and Reliability"/>
    <x v="1"/>
    <n v="1244.3499999999999"/>
    <s v="002"/>
  </r>
  <r>
    <s v="JUL-25"/>
    <x v="0"/>
    <s v="79010"/>
    <x v="41"/>
    <s v="Travel"/>
    <s v="Travel"/>
    <s v="467"/>
    <s v="ER Ops Excellence and Reliability"/>
    <x v="1"/>
    <n v="2859.7"/>
    <s v="002"/>
  </r>
  <r>
    <s v="NOV-25"/>
    <x v="0"/>
    <s v="79010"/>
    <x v="41"/>
    <s v="Travel"/>
    <s v="Travel"/>
    <s v="467"/>
    <s v="ER Ops Excellence and Reliability"/>
    <x v="1"/>
    <n v="656.18"/>
    <s v="002"/>
  </r>
  <r>
    <s v="OCT-25"/>
    <x v="0"/>
    <s v="79010"/>
    <x v="41"/>
    <s v="Travel"/>
    <s v="Travel"/>
    <s v="467"/>
    <s v="ER Ops Excellence and Reliability"/>
    <x v="1"/>
    <n v="5495.63"/>
    <s v="002"/>
  </r>
  <r>
    <s v="SEP-25"/>
    <x v="0"/>
    <s v="79010"/>
    <x v="41"/>
    <s v="Travel"/>
    <s v="Travel"/>
    <s v="467"/>
    <s v="ER Ops Excellence and Reliability"/>
    <x v="1"/>
    <n v="1477.91"/>
    <s v="002"/>
  </r>
  <r>
    <s v="JUL-25"/>
    <x v="0"/>
    <s v="79010"/>
    <x v="41"/>
    <s v="Travel"/>
    <s v="Travel"/>
    <s v="400"/>
    <s v="Capital Resources"/>
    <x v="1"/>
    <n v="1741.59"/>
    <s v="002"/>
  </r>
  <r>
    <s v="NOV-25"/>
    <x v="0"/>
    <s v="79010"/>
    <x v="41"/>
    <s v="Travel"/>
    <s v="Travel"/>
    <s v="400"/>
    <s v="Capital Resources"/>
    <x v="1"/>
    <n v="4756.91"/>
    <s v="002"/>
  </r>
  <r>
    <s v="OCT-25"/>
    <x v="0"/>
    <s v="79010"/>
    <x v="41"/>
    <s v="Travel"/>
    <s v="Travel"/>
    <s v="400"/>
    <s v="Capital Resources"/>
    <x v="1"/>
    <n v="436.36"/>
    <s v="002"/>
  </r>
  <r>
    <s v="SEP-25"/>
    <x v="0"/>
    <s v="79010"/>
    <x v="41"/>
    <s v="Travel"/>
    <s v="Travel"/>
    <s v="400"/>
    <s v="Capital Resources"/>
    <x v="1"/>
    <n v="325.36"/>
    <s v="002"/>
  </r>
  <r>
    <s v="AUG-25"/>
    <x v="0"/>
    <s v="79010"/>
    <x v="41"/>
    <s v="Travel"/>
    <s v="Travel"/>
    <s v="387"/>
    <s v="Commercial Account Services"/>
    <x v="1"/>
    <n v="528.30999999999995"/>
    <s v="002"/>
  </r>
  <r>
    <s v="JUL-25"/>
    <x v="0"/>
    <s v="79010"/>
    <x v="41"/>
    <s v="Travel"/>
    <s v="Travel"/>
    <s v="387"/>
    <s v="Commercial Account Services"/>
    <x v="1"/>
    <n v="691.34"/>
    <s v="002"/>
  </r>
  <r>
    <s v="NOV-25"/>
    <x v="0"/>
    <s v="79010"/>
    <x v="41"/>
    <s v="Travel"/>
    <s v="Travel"/>
    <s v="387"/>
    <s v="Commercial Account Services"/>
    <x v="1"/>
    <n v="429"/>
    <s v="002"/>
  </r>
  <r>
    <s v="OCT-25"/>
    <x v="0"/>
    <s v="79010"/>
    <x v="41"/>
    <s v="Travel"/>
    <s v="Travel"/>
    <s v="387"/>
    <s v="Commercial Account Services"/>
    <x v="1"/>
    <n v="2718.07"/>
    <s v="002"/>
  </r>
  <r>
    <s v="SEP-25"/>
    <x v="0"/>
    <s v="79010"/>
    <x v="41"/>
    <s v="Travel"/>
    <s v="Travel"/>
    <s v="387"/>
    <s v="Commercial Account Services"/>
    <x v="1"/>
    <n v="334.37"/>
    <s v="002"/>
  </r>
  <r>
    <s v="AUG-25"/>
    <x v="0"/>
    <s v="79010"/>
    <x v="41"/>
    <s v="Travel"/>
    <s v="Travel"/>
    <s v="386"/>
    <s v="Regulatory Services"/>
    <x v="1"/>
    <n v="1048.23"/>
    <s v="002"/>
  </r>
  <r>
    <s v="DEC-25"/>
    <x v="0"/>
    <s v="79010"/>
    <x v="41"/>
    <s v="Travel"/>
    <s v="Travel"/>
    <s v="386"/>
    <s v="Regulatory Services"/>
    <x v="1"/>
    <n v="55.1"/>
    <s v="002"/>
  </r>
  <r>
    <s v="JUL-25"/>
    <x v="0"/>
    <s v="79010"/>
    <x v="41"/>
    <s v="Travel"/>
    <s v="Travel"/>
    <s v="386"/>
    <s v="Regulatory Services"/>
    <x v="1"/>
    <n v="21"/>
    <s v="002"/>
  </r>
  <r>
    <s v="NOV-25"/>
    <x v="0"/>
    <s v="79010"/>
    <x v="41"/>
    <s v="Travel"/>
    <s v="Travel"/>
    <s v="386"/>
    <s v="Regulatory Services"/>
    <x v="1"/>
    <n v="3350.19"/>
    <s v="002"/>
  </r>
  <r>
    <s v="OCT-25"/>
    <x v="0"/>
    <s v="79010"/>
    <x v="41"/>
    <s v="Travel"/>
    <s v="Travel"/>
    <s v="386"/>
    <s v="Regulatory Services"/>
    <x v="1"/>
    <n v="55"/>
    <s v="002"/>
  </r>
  <r>
    <s v="SEP-25"/>
    <x v="0"/>
    <s v="79010"/>
    <x v="41"/>
    <s v="Travel"/>
    <s v="Travel"/>
    <s v="386"/>
    <s v="Regulatory Services"/>
    <x v="1"/>
    <n v="29.81"/>
    <s v="002"/>
  </r>
  <r>
    <s v="AUG-25"/>
    <x v="0"/>
    <s v="79010"/>
    <x v="41"/>
    <s v="Travel"/>
    <s v="Travel"/>
    <s v="381"/>
    <s v="Rates"/>
    <x v="1"/>
    <n v="2807.37"/>
    <s v="002"/>
  </r>
  <r>
    <s v="DEC-25"/>
    <x v="0"/>
    <s v="79010"/>
    <x v="41"/>
    <s v="Travel"/>
    <s v="Travel"/>
    <s v="381"/>
    <s v="Rates"/>
    <x v="1"/>
    <n v="0"/>
    <s v="002"/>
  </r>
  <r>
    <s v="JUL-25"/>
    <x v="0"/>
    <s v="79010"/>
    <x v="41"/>
    <s v="Travel"/>
    <s v="Travel"/>
    <s v="381"/>
    <s v="Rates"/>
    <x v="1"/>
    <n v="60"/>
    <s v="002"/>
  </r>
  <r>
    <s v="NOV-25"/>
    <x v="0"/>
    <s v="79010"/>
    <x v="41"/>
    <s v="Travel"/>
    <s v="Travel"/>
    <s v="381"/>
    <s v="Rates"/>
    <x v="1"/>
    <n v="207.78"/>
    <s v="002"/>
  </r>
  <r>
    <s v="OCT-25"/>
    <x v="0"/>
    <s v="79010"/>
    <x v="41"/>
    <s v="Travel"/>
    <s v="Travel"/>
    <s v="381"/>
    <s v="Rates"/>
    <x v="1"/>
    <n v="7974.22"/>
    <s v="002"/>
  </r>
  <r>
    <s v="SEP-25"/>
    <x v="0"/>
    <s v="79010"/>
    <x v="41"/>
    <s v="Travel"/>
    <s v="Travel"/>
    <s v="381"/>
    <s v="Rates"/>
    <x v="1"/>
    <n v="2702.14"/>
    <s v="002"/>
  </r>
  <r>
    <s v="AUG-25"/>
    <x v="0"/>
    <s v="79010"/>
    <x v="41"/>
    <s v="Travel"/>
    <s v="Travel"/>
    <s v="370"/>
    <s v="Budget, Planning &amp; Analysis"/>
    <x v="1"/>
    <n v="3939.41"/>
    <s v="002"/>
  </r>
  <r>
    <s v="DEC-25"/>
    <x v="0"/>
    <s v="79010"/>
    <x v="41"/>
    <s v="Travel"/>
    <s v="Travel"/>
    <s v="370"/>
    <s v="Budget, Planning &amp; Analysis"/>
    <x v="1"/>
    <n v="6450.3"/>
    <s v="002"/>
  </r>
  <r>
    <s v="NOV-25"/>
    <x v="0"/>
    <s v="79010"/>
    <x v="41"/>
    <s v="Travel"/>
    <s v="Travel"/>
    <s v="370"/>
    <s v="Budget, Planning &amp; Analysis"/>
    <x v="1"/>
    <n v="1302.73"/>
    <s v="002"/>
  </r>
  <r>
    <s v="OCT-25"/>
    <x v="0"/>
    <s v="79010"/>
    <x v="41"/>
    <s v="Travel"/>
    <s v="Travel"/>
    <s v="370"/>
    <s v="Budget, Planning &amp; Analysis"/>
    <x v="1"/>
    <n v="2395.83"/>
    <s v="002"/>
  </r>
  <r>
    <s v="SEP-25"/>
    <x v="0"/>
    <s v="79010"/>
    <x v="41"/>
    <s v="Travel"/>
    <s v="Travel"/>
    <s v="370"/>
    <s v="Budget, Planning &amp; Analysis"/>
    <x v="1"/>
    <n v="637.70000000000005"/>
    <s v="002"/>
  </r>
  <r>
    <s v="JUL-25"/>
    <x v="0"/>
    <s v="79010"/>
    <x v="41"/>
    <s v="Travel"/>
    <s v="Travel"/>
    <s v="360"/>
    <s v="Treasury Services"/>
    <x v="1"/>
    <n v="943.72"/>
    <s v="002"/>
  </r>
  <r>
    <s v="NOV-25"/>
    <x v="0"/>
    <s v="79010"/>
    <x v="41"/>
    <s v="Travel"/>
    <s v="Travel"/>
    <s v="360"/>
    <s v="Treasury Services"/>
    <x v="1"/>
    <n v="151.88"/>
    <s v="002"/>
  </r>
  <r>
    <s v="OCT-25"/>
    <x v="0"/>
    <s v="79010"/>
    <x v="41"/>
    <s v="Travel"/>
    <s v="Travel"/>
    <s v="360"/>
    <s v="Treasury Services"/>
    <x v="1"/>
    <n v="2233.44"/>
    <s v="002"/>
  </r>
  <r>
    <s v="AUG-25"/>
    <x v="0"/>
    <s v="79010"/>
    <x v="41"/>
    <s v="Travel"/>
    <s v="Travel"/>
    <s v="358"/>
    <s v="Operations Applications"/>
    <x v="1"/>
    <n v="1006.3"/>
    <s v="002"/>
  </r>
  <r>
    <s v="SEP-25"/>
    <x v="0"/>
    <s v="79010"/>
    <x v="41"/>
    <s v="Travel"/>
    <s v="Travel"/>
    <s v="358"/>
    <s v="Operations Applications"/>
    <x v="1"/>
    <n v="3234.7"/>
    <s v="002"/>
  </r>
  <r>
    <s v="SEP-25"/>
    <x v="0"/>
    <s v="79010"/>
    <x v="41"/>
    <m/>
    <s v="Travel"/>
    <s v="358"/>
    <s v="Operations Applications"/>
    <x v="1"/>
    <n v="-3222.93"/>
    <s v="002"/>
  </r>
  <r>
    <s v="AUG-25"/>
    <x v="0"/>
    <s v="79010"/>
    <x v="41"/>
    <s v="Travel"/>
    <s v="Travel"/>
    <s v="357"/>
    <s v="Business Applications"/>
    <x v="1"/>
    <n v="2005.99"/>
    <s v="002"/>
  </r>
  <r>
    <s v="AUG-25"/>
    <x v="0"/>
    <s v="79010"/>
    <x v="41"/>
    <m/>
    <s v="Travel"/>
    <s v="357"/>
    <s v="Business Applications"/>
    <x v="1"/>
    <n v="-547.44000000000005"/>
    <s v="002"/>
  </r>
  <r>
    <s v="DEC-25"/>
    <x v="0"/>
    <s v="79010"/>
    <x v="41"/>
    <s v="Travel"/>
    <s v="Travel"/>
    <s v="357"/>
    <s v="Business Applications"/>
    <x v="1"/>
    <n v="462.43"/>
    <s v="002"/>
  </r>
  <r>
    <s v="DEC-25"/>
    <x v="0"/>
    <s v="79010"/>
    <x v="41"/>
    <m/>
    <s v="Travel"/>
    <s v="357"/>
    <s v="Business Applications"/>
    <x v="1"/>
    <n v="-126.19"/>
    <s v="002"/>
  </r>
  <r>
    <s v="NOV-25"/>
    <x v="0"/>
    <s v="79010"/>
    <x v="41"/>
    <s v="Travel"/>
    <s v="Travel"/>
    <s v="357"/>
    <s v="Business Applications"/>
    <x v="1"/>
    <n v="1130.22"/>
    <s v="002"/>
  </r>
  <r>
    <s v="NOV-25"/>
    <x v="0"/>
    <s v="79010"/>
    <x v="41"/>
    <m/>
    <s v="Travel"/>
    <s v="357"/>
    <s v="Business Applications"/>
    <x v="1"/>
    <n v="-308.44"/>
    <s v="002"/>
  </r>
  <r>
    <s v="OCT-25"/>
    <x v="0"/>
    <s v="79010"/>
    <x v="41"/>
    <s v="Travel"/>
    <s v="Travel"/>
    <s v="357"/>
    <s v="Business Applications"/>
    <x v="1"/>
    <n v="1271.23"/>
    <s v="002"/>
  </r>
  <r>
    <s v="OCT-25"/>
    <x v="0"/>
    <s v="79010"/>
    <x v="41"/>
    <m/>
    <s v="Travel"/>
    <s v="357"/>
    <s v="Business Applications"/>
    <x v="1"/>
    <n v="-346.92"/>
    <s v="002"/>
  </r>
  <r>
    <s v="SEP-25"/>
    <x v="0"/>
    <s v="79010"/>
    <x v="41"/>
    <s v="Travel"/>
    <s v="Travel"/>
    <s v="357"/>
    <s v="Business Applications"/>
    <x v="1"/>
    <n v="135"/>
    <s v="002"/>
  </r>
  <r>
    <s v="SEP-25"/>
    <x v="0"/>
    <s v="79010"/>
    <x v="41"/>
    <m/>
    <s v="Travel"/>
    <s v="357"/>
    <s v="Business Applications"/>
    <x v="1"/>
    <n v="-36.840000000000003"/>
    <s v="002"/>
  </r>
  <r>
    <s v="DEC-25"/>
    <x v="0"/>
    <s v="79010"/>
    <x v="41"/>
    <s v="Travel"/>
    <s v="Travel"/>
    <s v="356"/>
    <s v="IS PMO"/>
    <x v="1"/>
    <n v="126.3"/>
    <s v="002"/>
  </r>
  <r>
    <s v="DEC-25"/>
    <x v="0"/>
    <s v="79010"/>
    <x v="41"/>
    <m/>
    <s v="Travel"/>
    <s v="356"/>
    <s v="IS PMO"/>
    <x v="1"/>
    <n v="2.1800000000000002"/>
    <s v="002"/>
  </r>
  <r>
    <s v="NOV-25"/>
    <x v="0"/>
    <s v="79010"/>
    <x v="41"/>
    <s v="Travel"/>
    <s v="Travel"/>
    <s v="356"/>
    <s v="IS PMO"/>
    <x v="1"/>
    <n v="3796.7"/>
    <s v="002"/>
  </r>
  <r>
    <s v="NOV-25"/>
    <x v="0"/>
    <s v="79010"/>
    <x v="41"/>
    <m/>
    <s v="Travel"/>
    <s v="356"/>
    <s v="IS PMO"/>
    <x v="1"/>
    <n v="-1036.1199999999999"/>
    <s v="002"/>
  </r>
  <r>
    <s v="OCT-25"/>
    <x v="0"/>
    <s v="79010"/>
    <x v="41"/>
    <s v="Travel"/>
    <s v="Travel"/>
    <s v="356"/>
    <s v="IS PMO"/>
    <x v="1"/>
    <n v="778.21"/>
    <s v="002"/>
  </r>
  <r>
    <s v="OCT-25"/>
    <x v="0"/>
    <s v="79010"/>
    <x v="41"/>
    <m/>
    <s v="Travel"/>
    <s v="356"/>
    <s v="IS PMO"/>
    <x v="1"/>
    <n v="-212.38"/>
    <s v="002"/>
  </r>
  <r>
    <s v="SEP-25"/>
    <x v="0"/>
    <s v="79010"/>
    <x v="41"/>
    <s v="Travel"/>
    <s v="Travel"/>
    <s v="356"/>
    <s v="IS PMO"/>
    <x v="1"/>
    <n v="512.95000000000005"/>
    <s v="002"/>
  </r>
  <r>
    <s v="SEP-25"/>
    <x v="0"/>
    <s v="79010"/>
    <x v="41"/>
    <m/>
    <s v="Travel"/>
    <s v="356"/>
    <s v="IS PMO"/>
    <x v="1"/>
    <n v="-139.97999999999999"/>
    <s v="002"/>
  </r>
  <r>
    <s v="NOV-25"/>
    <x v="0"/>
    <s v="79010"/>
    <x v="41"/>
    <s v="Travel"/>
    <s v="Travel"/>
    <s v="355"/>
    <s v="IS Data Architecture"/>
    <x v="1"/>
    <n v="3709.61"/>
    <s v="002"/>
  </r>
  <r>
    <s v="NOV-25"/>
    <x v="0"/>
    <s v="79010"/>
    <x v="41"/>
    <m/>
    <s v="Travel"/>
    <s v="355"/>
    <s v="IS Data Architecture"/>
    <x v="1"/>
    <n v="-1012.35"/>
    <s v="002"/>
  </r>
  <r>
    <s v="AUG-25"/>
    <x v="0"/>
    <s v="79010"/>
    <x v="41"/>
    <s v="Travel"/>
    <s v="Travel"/>
    <s v="354"/>
    <s v="Enterprise Cyber Security"/>
    <x v="1"/>
    <n v="1300.51"/>
    <s v="002"/>
  </r>
  <r>
    <s v="AUG-25"/>
    <x v="0"/>
    <s v="79010"/>
    <x v="41"/>
    <m/>
    <s v="Travel"/>
    <s v="354"/>
    <s v="Enterprise Cyber Security"/>
    <x v="1"/>
    <n v="-124.71"/>
    <s v="002"/>
  </r>
  <r>
    <s v="DEC-25"/>
    <x v="0"/>
    <s v="79010"/>
    <x v="41"/>
    <s v="Travel"/>
    <s v="Travel"/>
    <s v="354"/>
    <s v="Enterprise Cyber Security"/>
    <x v="1"/>
    <n v="776.6"/>
    <s v="002"/>
  </r>
  <r>
    <s v="DEC-25"/>
    <x v="0"/>
    <s v="79010"/>
    <x v="41"/>
    <m/>
    <s v="Travel"/>
    <s v="354"/>
    <s v="Enterprise Cyber Security"/>
    <x v="1"/>
    <n v="-211.93"/>
    <s v="002"/>
  </r>
  <r>
    <s v="JUL-25"/>
    <x v="0"/>
    <s v="79010"/>
    <x v="41"/>
    <s v="Travel"/>
    <s v="Travel"/>
    <s v="354"/>
    <s v="Enterprise Cyber Security"/>
    <x v="1"/>
    <n v="1158.82"/>
    <s v="002"/>
  </r>
  <r>
    <s v="JUL-25"/>
    <x v="0"/>
    <s v="79010"/>
    <x v="41"/>
    <m/>
    <s v="Travel"/>
    <s v="354"/>
    <s v="Enterprise Cyber Security"/>
    <x v="1"/>
    <n v="-316.24"/>
    <s v="002"/>
  </r>
  <r>
    <s v="NOV-25"/>
    <x v="0"/>
    <s v="79010"/>
    <x v="41"/>
    <s v="Travel"/>
    <s v="Travel"/>
    <s v="354"/>
    <s v="Enterprise Cyber Security"/>
    <x v="1"/>
    <n v="0"/>
    <s v="002"/>
  </r>
  <r>
    <s v="NOV-25"/>
    <x v="0"/>
    <s v="79010"/>
    <x v="41"/>
    <m/>
    <s v="Travel"/>
    <s v="354"/>
    <s v="Enterprise Cyber Security"/>
    <x v="1"/>
    <n v="0"/>
    <s v="002"/>
  </r>
  <r>
    <s v="OCT-25"/>
    <x v="0"/>
    <s v="79010"/>
    <x v="41"/>
    <s v="Travel"/>
    <s v="Travel"/>
    <s v="354"/>
    <s v="Enterprise Cyber Security"/>
    <x v="1"/>
    <n v="4343.34"/>
    <s v="002"/>
  </r>
  <r>
    <s v="OCT-25"/>
    <x v="0"/>
    <s v="79010"/>
    <x v="41"/>
    <m/>
    <s v="Travel"/>
    <s v="354"/>
    <s v="Enterprise Cyber Security"/>
    <x v="1"/>
    <n v="-857.04"/>
    <s v="002"/>
  </r>
  <r>
    <s v="SEP-25"/>
    <x v="0"/>
    <s v="79010"/>
    <x v="41"/>
    <s v="Travel"/>
    <s v="Travel"/>
    <s v="354"/>
    <s v="Enterprise Cyber Security"/>
    <x v="1"/>
    <n v="9382.43"/>
    <s v="002"/>
  </r>
  <r>
    <s v="SEP-25"/>
    <x v="0"/>
    <s v="79010"/>
    <x v="41"/>
    <m/>
    <s v="Travel"/>
    <s v="354"/>
    <s v="Enterprise Cyber Security"/>
    <x v="1"/>
    <n v="-741.75"/>
    <s v="002"/>
  </r>
  <r>
    <s v="AUG-25"/>
    <x v="0"/>
    <s v="79010"/>
    <x v="41"/>
    <s v="Travel"/>
    <s v="Travel"/>
    <s v="353"/>
    <s v="IT Infrastructure"/>
    <x v="1"/>
    <n v="396.84"/>
    <s v="002"/>
  </r>
  <r>
    <s v="AUG-25"/>
    <x v="0"/>
    <s v="79010"/>
    <x v="41"/>
    <m/>
    <s v="Travel"/>
    <s v="353"/>
    <s v="IT Infrastructure"/>
    <x v="1"/>
    <n v="-108.3"/>
    <s v="002"/>
  </r>
  <r>
    <s v="DEC-25"/>
    <x v="0"/>
    <s v="79010"/>
    <x v="41"/>
    <s v="Travel"/>
    <s v="Travel"/>
    <s v="353"/>
    <s v="IT Infrastructure"/>
    <x v="1"/>
    <n v="1540.89"/>
    <s v="002"/>
  </r>
  <r>
    <s v="DEC-25"/>
    <x v="0"/>
    <s v="79010"/>
    <x v="41"/>
    <m/>
    <s v="Travel"/>
    <s v="353"/>
    <s v="IT Infrastructure"/>
    <x v="1"/>
    <n v="-420.51"/>
    <s v="002"/>
  </r>
  <r>
    <s v="JUL-25"/>
    <x v="0"/>
    <s v="79010"/>
    <x v="41"/>
    <s v="Travel"/>
    <s v="Travel"/>
    <s v="353"/>
    <s v="IT Infrastructure"/>
    <x v="1"/>
    <n v="579.91999999999996"/>
    <s v="002"/>
  </r>
  <r>
    <s v="JUL-25"/>
    <x v="0"/>
    <s v="79010"/>
    <x v="41"/>
    <m/>
    <s v="Travel"/>
    <s v="353"/>
    <s v="IT Infrastructure"/>
    <x v="1"/>
    <n v="-158.26"/>
    <s v="002"/>
  </r>
  <r>
    <s v="NOV-25"/>
    <x v="0"/>
    <s v="79010"/>
    <x v="41"/>
    <s v="Travel"/>
    <s v="Travel"/>
    <s v="353"/>
    <s v="IT Infrastructure"/>
    <x v="1"/>
    <n v="3143.03"/>
    <s v="002"/>
  </r>
  <r>
    <s v="NOV-25"/>
    <x v="0"/>
    <s v="79010"/>
    <x v="41"/>
    <m/>
    <s v="Travel"/>
    <s v="353"/>
    <s v="IT Infrastructure"/>
    <x v="1"/>
    <n v="-717.97"/>
    <s v="002"/>
  </r>
  <r>
    <s v="OCT-25"/>
    <x v="0"/>
    <s v="79010"/>
    <x v="41"/>
    <s v="Travel"/>
    <s v="Travel"/>
    <s v="353"/>
    <s v="IT Infrastructure"/>
    <x v="1"/>
    <n v="942.96"/>
    <s v="002"/>
  </r>
  <r>
    <s v="OCT-25"/>
    <x v="0"/>
    <s v="79010"/>
    <x v="41"/>
    <m/>
    <s v="Travel"/>
    <s v="353"/>
    <s v="IT Infrastructure"/>
    <x v="1"/>
    <n v="-257.33999999999997"/>
    <s v="002"/>
  </r>
  <r>
    <s v="SEP-25"/>
    <x v="0"/>
    <s v="79010"/>
    <x v="41"/>
    <s v="Travel"/>
    <s v="Travel"/>
    <s v="353"/>
    <s v="IT Infrastructure"/>
    <x v="1"/>
    <n v="3695.4"/>
    <s v="002"/>
  </r>
  <r>
    <s v="SEP-25"/>
    <x v="0"/>
    <s v="79010"/>
    <x v="41"/>
    <m/>
    <s v="Travel"/>
    <s v="353"/>
    <s v="IT Infrastructure"/>
    <x v="1"/>
    <n v="-1008.48"/>
    <s v="002"/>
  </r>
  <r>
    <s v="AUG-25"/>
    <x v="0"/>
    <s v="79010"/>
    <x v="41"/>
    <s v="Travel"/>
    <s v="Travel"/>
    <s v="352"/>
    <s v="IT Client Technology"/>
    <x v="1"/>
    <n v="721.65"/>
    <s v="002"/>
  </r>
  <r>
    <s v="AUG-25"/>
    <x v="0"/>
    <s v="79010"/>
    <x v="41"/>
    <m/>
    <s v="Travel"/>
    <s v="352"/>
    <s v="IT Client Technology"/>
    <x v="1"/>
    <n v="-196.94"/>
    <s v="002"/>
  </r>
  <r>
    <s v="DEC-25"/>
    <x v="0"/>
    <s v="79010"/>
    <x v="41"/>
    <s v="Travel"/>
    <s v="Travel"/>
    <s v="352"/>
    <s v="IT Client Technology"/>
    <x v="1"/>
    <n v="159.93"/>
    <s v="002"/>
  </r>
  <r>
    <s v="DEC-25"/>
    <x v="0"/>
    <s v="79010"/>
    <x v="41"/>
    <m/>
    <s v="Travel"/>
    <s v="352"/>
    <s v="IT Client Technology"/>
    <x v="1"/>
    <n v="-43.64"/>
    <s v="002"/>
  </r>
  <r>
    <s v="JUL-25"/>
    <x v="0"/>
    <s v="79010"/>
    <x v="41"/>
    <s v="Travel"/>
    <s v="Travel"/>
    <s v="352"/>
    <s v="IT Client Technology"/>
    <x v="1"/>
    <n v="509.2"/>
    <s v="002"/>
  </r>
  <r>
    <s v="JUL-25"/>
    <x v="0"/>
    <s v="79010"/>
    <x v="41"/>
    <m/>
    <s v="Travel"/>
    <s v="352"/>
    <s v="IT Client Technology"/>
    <x v="1"/>
    <n v="-138.96"/>
    <s v="002"/>
  </r>
  <r>
    <s v="NOV-25"/>
    <x v="0"/>
    <s v="79010"/>
    <x v="41"/>
    <s v="Travel"/>
    <s v="Travel"/>
    <s v="352"/>
    <s v="IT Client Technology"/>
    <x v="1"/>
    <n v="334.43"/>
    <s v="002"/>
  </r>
  <r>
    <s v="NOV-25"/>
    <x v="0"/>
    <s v="79010"/>
    <x v="41"/>
    <m/>
    <s v="Travel"/>
    <s v="352"/>
    <s v="IT Client Technology"/>
    <x v="1"/>
    <n v="-91.27"/>
    <s v="002"/>
  </r>
  <r>
    <s v="OCT-25"/>
    <x v="0"/>
    <s v="79010"/>
    <x v="41"/>
    <s v="Travel"/>
    <s v="Travel"/>
    <s v="352"/>
    <s v="IT Client Technology"/>
    <x v="1"/>
    <n v="2903.12"/>
    <s v="002"/>
  </r>
  <r>
    <s v="OCT-25"/>
    <x v="0"/>
    <s v="79010"/>
    <x v="41"/>
    <m/>
    <s v="Travel"/>
    <s v="352"/>
    <s v="IT Client Technology"/>
    <x v="1"/>
    <n v="-792.27"/>
    <s v="002"/>
  </r>
  <r>
    <s v="SEP-25"/>
    <x v="0"/>
    <s v="79010"/>
    <x v="41"/>
    <s v="Travel"/>
    <s v="Travel"/>
    <s v="352"/>
    <s v="IT Client Technology"/>
    <x v="1"/>
    <n v="6892.54"/>
    <s v="002"/>
  </r>
  <r>
    <s v="SEP-25"/>
    <x v="0"/>
    <s v="79010"/>
    <x v="41"/>
    <m/>
    <s v="Travel"/>
    <s v="352"/>
    <s v="IT Client Technology"/>
    <x v="1"/>
    <n v="-1880.98"/>
    <s v="002"/>
  </r>
  <r>
    <s v="AUG-25"/>
    <x v="0"/>
    <s v="79010"/>
    <x v="41"/>
    <s v="Travel"/>
    <s v="Travel"/>
    <s v="351"/>
    <s v="Customer Applications"/>
    <x v="1"/>
    <n v="547.72"/>
    <s v="002"/>
  </r>
  <r>
    <s v="DEC-25"/>
    <x v="0"/>
    <s v="79010"/>
    <x v="41"/>
    <s v="Travel"/>
    <s v="Travel"/>
    <s v="351"/>
    <s v="Customer Applications"/>
    <x v="1"/>
    <n v="1347.3"/>
    <s v="002"/>
  </r>
  <r>
    <s v="NOV-25"/>
    <x v="0"/>
    <s v="79010"/>
    <x v="41"/>
    <s v="Travel"/>
    <s v="Travel"/>
    <s v="351"/>
    <s v="Customer Applications"/>
    <x v="1"/>
    <n v="4502.08"/>
    <s v="002"/>
  </r>
  <r>
    <s v="OCT-25"/>
    <x v="0"/>
    <s v="79010"/>
    <x v="41"/>
    <s v="Travel"/>
    <s v="Travel"/>
    <s v="351"/>
    <s v="Customer Applications"/>
    <x v="1"/>
    <n v="9225.48"/>
    <s v="002"/>
  </r>
  <r>
    <s v="AUG-25"/>
    <x v="0"/>
    <s v="79010"/>
    <x v="41"/>
    <s v="Travel"/>
    <s v="Travel"/>
    <s v="350"/>
    <s v="IT Administration"/>
    <x v="1"/>
    <n v="2773.18"/>
    <s v="002"/>
  </r>
  <r>
    <s v="DEC-25"/>
    <x v="0"/>
    <s v="79010"/>
    <x v="41"/>
    <s v="Travel"/>
    <s v="Travel"/>
    <s v="350"/>
    <s v="IT Administration"/>
    <x v="1"/>
    <n v="1341.71"/>
    <s v="002"/>
  </r>
  <r>
    <s v="JUL-25"/>
    <x v="0"/>
    <s v="79010"/>
    <x v="41"/>
    <s v="Travel"/>
    <s v="Travel"/>
    <s v="350"/>
    <s v="IT Administration"/>
    <x v="1"/>
    <n v="492.25"/>
    <s v="002"/>
  </r>
  <r>
    <s v="NOV-25"/>
    <x v="0"/>
    <s v="79010"/>
    <x v="41"/>
    <s v="Travel"/>
    <s v="Travel"/>
    <s v="350"/>
    <s v="IT Administration"/>
    <x v="1"/>
    <n v="3"/>
    <s v="002"/>
  </r>
  <r>
    <s v="OCT-25"/>
    <x v="0"/>
    <s v="79010"/>
    <x v="41"/>
    <s v="Travel"/>
    <s v="Travel"/>
    <s v="350"/>
    <s v="IT Administration"/>
    <x v="1"/>
    <n v="2039.16"/>
    <s v="002"/>
  </r>
  <r>
    <s v="SEP-25"/>
    <x v="0"/>
    <s v="79010"/>
    <x v="41"/>
    <s v="Travel"/>
    <s v="Travel"/>
    <s v="350"/>
    <s v="IT Administration"/>
    <x v="1"/>
    <n v="5138.82"/>
    <s v="002"/>
  </r>
  <r>
    <s v="NOV-25"/>
    <x v="0"/>
    <s v="79010"/>
    <x v="41"/>
    <s v="Travel"/>
    <s v="Travel"/>
    <s v="326"/>
    <s v="Financial Sys &amp; Process Analysis"/>
    <x v="1"/>
    <n v="147.33000000000001"/>
    <s v="002"/>
  </r>
  <r>
    <s v="OCT-25"/>
    <x v="0"/>
    <s v="79010"/>
    <x v="41"/>
    <s v="Travel"/>
    <s v="Travel"/>
    <s v="326"/>
    <s v="Financial Sys &amp; Process Analysis"/>
    <x v="1"/>
    <n v="3421.98"/>
    <s v="002"/>
  </r>
  <r>
    <s v="SEP-25"/>
    <x v="0"/>
    <s v="79010"/>
    <x v="41"/>
    <s v="Travel"/>
    <s v="Travel"/>
    <s v="326"/>
    <s v="Financial Sys &amp; Process Analysis"/>
    <x v="1"/>
    <n v="881.31"/>
    <s v="002"/>
  </r>
  <r>
    <s v="JUL-25"/>
    <x v="0"/>
    <s v="79010"/>
    <x v="41"/>
    <s v="Travel"/>
    <s v="Travel"/>
    <s v="322"/>
    <s v="Plant Accounting"/>
    <x v="1"/>
    <n v="367.97"/>
    <s v="002"/>
  </r>
  <r>
    <s v="AUG-25"/>
    <x v="0"/>
    <s v="79010"/>
    <x v="41"/>
    <s v="Travel"/>
    <s v="Travel"/>
    <s v="321"/>
    <s v="External Reporting"/>
    <x v="1"/>
    <n v="9.92"/>
    <s v="002"/>
  </r>
  <r>
    <s v="JUL-25"/>
    <x v="0"/>
    <s v="79010"/>
    <x v="41"/>
    <s v="Travel"/>
    <s v="Travel"/>
    <s v="321"/>
    <s v="External Reporting"/>
    <x v="1"/>
    <n v="1337.09"/>
    <s v="002"/>
  </r>
  <r>
    <s v="AUG-25"/>
    <x v="0"/>
    <s v="79010"/>
    <x v="41"/>
    <s v="Travel"/>
    <s v="Travel"/>
    <s v="320"/>
    <s v="Corporate Accounting"/>
    <x v="1"/>
    <n v="619.96"/>
    <s v="002"/>
  </r>
  <r>
    <s v="DEC-25"/>
    <x v="0"/>
    <s v="79010"/>
    <x v="41"/>
    <s v="Travel"/>
    <s v="Travel"/>
    <s v="320"/>
    <s v="Corporate Accounting"/>
    <x v="1"/>
    <n v="457.45"/>
    <s v="002"/>
  </r>
  <r>
    <s v="JUL-25"/>
    <x v="0"/>
    <s v="79010"/>
    <x v="41"/>
    <s v="Travel"/>
    <s v="Travel"/>
    <s v="320"/>
    <s v="Corporate Accounting"/>
    <x v="1"/>
    <n v="907.32"/>
    <s v="002"/>
  </r>
  <r>
    <s v="NOV-25"/>
    <x v="0"/>
    <s v="79010"/>
    <x v="41"/>
    <s v="Travel"/>
    <s v="Travel"/>
    <s v="320"/>
    <s v="Corporate Accounting"/>
    <x v="1"/>
    <n v="37.96"/>
    <s v="002"/>
  </r>
  <r>
    <s v="OCT-25"/>
    <x v="0"/>
    <s v="79010"/>
    <x v="41"/>
    <s v="Travel"/>
    <s v="Travel"/>
    <s v="320"/>
    <s v="Corporate Accounting"/>
    <x v="1"/>
    <n v="725.37"/>
    <s v="002"/>
  </r>
  <r>
    <s v="SEP-25"/>
    <x v="0"/>
    <s v="79010"/>
    <x v="41"/>
    <s v="Travel"/>
    <s v="Travel"/>
    <s v="320"/>
    <s v="Corporate Accounting"/>
    <x v="1"/>
    <n v="2143.92"/>
    <s v="002"/>
  </r>
  <r>
    <s v="SEP-25"/>
    <x v="0"/>
    <s v="79010"/>
    <x v="41"/>
    <s v="Travel"/>
    <s v="Travel"/>
    <s v="317"/>
    <s v="Accounts Payable"/>
    <x v="1"/>
    <n v="32.24"/>
    <s v="002"/>
  </r>
  <r>
    <s v="OCT-25"/>
    <x v="0"/>
    <s v="79010"/>
    <x v="41"/>
    <s v="Travel"/>
    <s v="Travel"/>
    <s v="316"/>
    <s v="Payroll"/>
    <x v="1"/>
    <n v="682.51"/>
    <s v="002"/>
  </r>
  <r>
    <s v="SEP-25"/>
    <x v="0"/>
    <s v="79010"/>
    <x v="41"/>
    <s v="Travel"/>
    <s v="Travel"/>
    <s v="316"/>
    <s v="Payroll"/>
    <x v="1"/>
    <n v="3214.97"/>
    <s v="002"/>
  </r>
  <r>
    <s v="AUG-25"/>
    <x v="0"/>
    <s v="79010"/>
    <x v="41"/>
    <s v="Travel"/>
    <s v="Travel"/>
    <s v="305"/>
    <s v="Controller Adm"/>
    <x v="1"/>
    <n v="403.96"/>
    <s v="002"/>
  </r>
  <r>
    <s v="JUL-25"/>
    <x v="0"/>
    <s v="79010"/>
    <x v="41"/>
    <s v="Travel"/>
    <s v="Travel"/>
    <s v="305"/>
    <s v="Controller Adm"/>
    <x v="1"/>
    <n v="1020.82"/>
    <s v="002"/>
  </r>
  <r>
    <s v="OCT-25"/>
    <x v="0"/>
    <s v="79010"/>
    <x v="41"/>
    <s v="Travel"/>
    <s v="Travel"/>
    <s v="305"/>
    <s v="Controller Adm"/>
    <x v="1"/>
    <n v="512.08000000000004"/>
    <s v="002"/>
  </r>
  <r>
    <s v="DEC-25"/>
    <x v="0"/>
    <s v="79010"/>
    <x v="41"/>
    <s v="Travel"/>
    <s v="Travel"/>
    <s v="266"/>
    <s v="Special Plans TEP"/>
    <x v="1"/>
    <n v="13.27"/>
    <s v="002"/>
  </r>
  <r>
    <s v="OCT-25"/>
    <x v="0"/>
    <s v="79010"/>
    <x v="41"/>
    <s v="Travel"/>
    <s v="Travel"/>
    <s v="266"/>
    <s v="Special Plans TEP"/>
    <x v="1"/>
    <n v="977.94"/>
    <s v="002"/>
  </r>
  <r>
    <s v="SEP-25"/>
    <x v="0"/>
    <s v="79010"/>
    <x v="41"/>
    <s v="Travel"/>
    <s v="Travel"/>
    <s v="266"/>
    <s v="Special Plans TEP"/>
    <x v="1"/>
    <n v="668.25"/>
    <s v="002"/>
  </r>
  <r>
    <s v="AUG-25"/>
    <x v="0"/>
    <s v="79010"/>
    <x v="41"/>
    <s v="Travel"/>
    <s v="Travel"/>
    <s v="251"/>
    <s v="Beneficial Electrification"/>
    <x v="1"/>
    <n v="-1003.3"/>
    <s v="002"/>
  </r>
  <r>
    <s v="JUL-25"/>
    <x v="0"/>
    <s v="79010"/>
    <x v="41"/>
    <s v="Travel"/>
    <s v="Travel"/>
    <s v="251"/>
    <s v="Beneficial Electrification"/>
    <x v="1"/>
    <n v="1003.3"/>
    <s v="002"/>
  </r>
  <r>
    <s v="AUG-25"/>
    <x v="0"/>
    <s v="79010"/>
    <x v="41"/>
    <s v="Travel"/>
    <s v="Travel"/>
    <s v="250"/>
    <s v="Strategy, Culture &amp; Innovation"/>
    <x v="1"/>
    <n v="591.97"/>
    <s v="002"/>
  </r>
  <r>
    <s v="DEC-25"/>
    <x v="0"/>
    <s v="79010"/>
    <x v="41"/>
    <s v="Travel"/>
    <s v="Travel"/>
    <s v="250"/>
    <s v="Strategy, Culture &amp; Innovation"/>
    <x v="1"/>
    <n v="1770.3"/>
    <s v="002"/>
  </r>
  <r>
    <s v="JUL-25"/>
    <x v="0"/>
    <s v="79010"/>
    <x v="41"/>
    <s v="Travel"/>
    <s v="Travel"/>
    <s v="250"/>
    <s v="Strategy, Culture &amp; Innovation"/>
    <x v="1"/>
    <n v="296.07"/>
    <s v="002"/>
  </r>
  <r>
    <s v="NOV-25"/>
    <x v="0"/>
    <s v="79010"/>
    <x v="41"/>
    <s v="Travel"/>
    <s v="Travel"/>
    <s v="250"/>
    <s v="Strategy, Culture &amp; Innovation"/>
    <x v="1"/>
    <n v="1488.98"/>
    <s v="002"/>
  </r>
  <r>
    <s v="OCT-25"/>
    <x v="0"/>
    <s v="79010"/>
    <x v="41"/>
    <s v="Travel"/>
    <s v="Travel"/>
    <s v="250"/>
    <s v="Strategy, Culture &amp; Innovation"/>
    <x v="1"/>
    <n v="1035.3699999999999"/>
    <s v="002"/>
  </r>
  <r>
    <s v="SEP-25"/>
    <x v="0"/>
    <s v="79010"/>
    <x v="41"/>
    <s v="Travel"/>
    <s v="Travel"/>
    <s v="250"/>
    <s v="Strategy, Culture &amp; Innovation"/>
    <x v="1"/>
    <n v="3108.46"/>
    <s v="002"/>
  </r>
  <r>
    <s v="AUG-25"/>
    <x v="0"/>
    <s v="79010"/>
    <x v="41"/>
    <s v="Travel"/>
    <s v="Travel"/>
    <s v="229"/>
    <s v="Cust Experience / Marketing"/>
    <x v="1"/>
    <n v="545.55999999999995"/>
    <s v="002"/>
  </r>
  <r>
    <s v="DEC-25"/>
    <x v="0"/>
    <s v="79010"/>
    <x v="41"/>
    <s v="Travel"/>
    <s v="Travel"/>
    <s v="229"/>
    <s v="Cust Experience / Marketing"/>
    <x v="1"/>
    <n v="1393.53"/>
    <s v="002"/>
  </r>
  <r>
    <s v="JUL-25"/>
    <x v="0"/>
    <s v="79010"/>
    <x v="41"/>
    <s v="Travel"/>
    <s v="Travel"/>
    <s v="229"/>
    <s v="Cust Experience / Marketing"/>
    <x v="1"/>
    <n v="140.16"/>
    <s v="002"/>
  </r>
  <r>
    <s v="NOV-25"/>
    <x v="0"/>
    <s v="79010"/>
    <x v="41"/>
    <s v="Travel"/>
    <s v="Travel"/>
    <s v="229"/>
    <s v="Cust Experience / Marketing"/>
    <x v="1"/>
    <n v="1927.86"/>
    <s v="002"/>
  </r>
  <r>
    <s v="OCT-25"/>
    <x v="0"/>
    <s v="79010"/>
    <x v="41"/>
    <s v="Travel"/>
    <s v="Travel"/>
    <s v="229"/>
    <s v="Cust Experience / Marketing"/>
    <x v="1"/>
    <n v="4282.55"/>
    <s v="002"/>
  </r>
  <r>
    <s v="AUG-25"/>
    <x v="0"/>
    <s v="79010"/>
    <x v="41"/>
    <s v="Travel"/>
    <s v="Travel"/>
    <s v="227"/>
    <s v="Corporate Communications"/>
    <x v="1"/>
    <n v="232.5"/>
    <s v="002"/>
  </r>
  <r>
    <s v="DEC-25"/>
    <x v="0"/>
    <s v="79010"/>
    <x v="41"/>
    <s v="Travel"/>
    <s v="Travel"/>
    <s v="227"/>
    <s v="Corporate Communications"/>
    <x v="1"/>
    <n v="146.19999999999999"/>
    <s v="002"/>
  </r>
  <r>
    <s v="JUL-25"/>
    <x v="0"/>
    <s v="79010"/>
    <x v="41"/>
    <s v="Travel"/>
    <s v="Travel"/>
    <s v="227"/>
    <s v="Corporate Communications"/>
    <x v="1"/>
    <n v="1696.58"/>
    <s v="002"/>
  </r>
  <r>
    <s v="NOV-25"/>
    <x v="0"/>
    <s v="79010"/>
    <x v="41"/>
    <s v="Travel"/>
    <s v="Travel"/>
    <s v="227"/>
    <s v="Corporate Communications"/>
    <x v="1"/>
    <n v="-671.15"/>
    <s v="002"/>
  </r>
  <r>
    <s v="OCT-25"/>
    <x v="0"/>
    <s v="79010"/>
    <x v="41"/>
    <s v="Travel"/>
    <s v="Travel"/>
    <s v="227"/>
    <s v="Corporate Communications"/>
    <x v="1"/>
    <n v="882.56"/>
    <s v="002"/>
  </r>
  <r>
    <s v="SEP-25"/>
    <x v="0"/>
    <s v="79010"/>
    <x v="41"/>
    <s v="Travel"/>
    <s v="Travel"/>
    <s v="227"/>
    <s v="Corporate Communications"/>
    <x v="1"/>
    <n v="73.61"/>
    <s v="002"/>
  </r>
  <r>
    <s v="AUG-25"/>
    <x v="0"/>
    <s v="79010"/>
    <x v="41"/>
    <s v="Travel"/>
    <s v="Travel"/>
    <s v="226"/>
    <s v="Community Investment"/>
    <x v="1"/>
    <n v="1593.37"/>
    <s v="002"/>
  </r>
  <r>
    <s v="JUL-25"/>
    <x v="0"/>
    <s v="79010"/>
    <x v="41"/>
    <s v="Travel"/>
    <s v="Travel"/>
    <s v="226"/>
    <s v="Community Investment"/>
    <x v="1"/>
    <n v="1843.98"/>
    <s v="002"/>
  </r>
  <r>
    <s v="NOV-25"/>
    <x v="0"/>
    <s v="79010"/>
    <x v="41"/>
    <s v="Travel"/>
    <s v="Travel"/>
    <s v="226"/>
    <s v="Community Investment"/>
    <x v="1"/>
    <n v="102.14"/>
    <s v="002"/>
  </r>
  <r>
    <s v="OCT-25"/>
    <x v="0"/>
    <s v="79010"/>
    <x v="41"/>
    <s v="Travel"/>
    <s v="Travel"/>
    <s v="226"/>
    <s v="Community Investment"/>
    <x v="1"/>
    <n v="669.36"/>
    <s v="002"/>
  </r>
  <r>
    <s v="SEP-25"/>
    <x v="0"/>
    <s v="79010"/>
    <x v="41"/>
    <s v="Travel"/>
    <s v="Travel"/>
    <s v="226"/>
    <s v="Community Investment"/>
    <x v="1"/>
    <n v="143.76"/>
    <s v="002"/>
  </r>
  <r>
    <s v="AUG-25"/>
    <x v="0"/>
    <s v="79010"/>
    <x v="41"/>
    <s v="Travel"/>
    <s v="Travel"/>
    <s v="224"/>
    <s v="Governmental Affairs"/>
    <x v="1"/>
    <n v="4412.9399999999996"/>
    <s v="002"/>
  </r>
  <r>
    <s v="DEC-25"/>
    <x v="0"/>
    <s v="79010"/>
    <x v="41"/>
    <s v="Travel"/>
    <s v="Travel"/>
    <s v="224"/>
    <s v="Governmental Affairs"/>
    <x v="1"/>
    <n v="3774.01"/>
    <s v="002"/>
  </r>
  <r>
    <s v="JUL-25"/>
    <x v="0"/>
    <s v="79010"/>
    <x v="41"/>
    <s v="Travel"/>
    <s v="Travel"/>
    <s v="224"/>
    <s v="Governmental Affairs"/>
    <x v="1"/>
    <n v="2025.23"/>
    <s v="002"/>
  </r>
  <r>
    <s v="NOV-25"/>
    <x v="0"/>
    <s v="79010"/>
    <x v="41"/>
    <s v="Travel"/>
    <s v="Travel"/>
    <s v="224"/>
    <s v="Governmental Affairs"/>
    <x v="1"/>
    <n v="5396.52"/>
    <s v="002"/>
  </r>
  <r>
    <s v="OCT-25"/>
    <x v="0"/>
    <s v="79010"/>
    <x v="41"/>
    <s v="Travel"/>
    <s v="Travel"/>
    <s v="224"/>
    <s v="Governmental Affairs"/>
    <x v="1"/>
    <n v="3603.75"/>
    <s v="002"/>
  </r>
  <r>
    <s v="SEP-25"/>
    <x v="0"/>
    <s v="79010"/>
    <x v="41"/>
    <s v="Travel"/>
    <s v="Travel"/>
    <s v="224"/>
    <s v="Governmental Affairs"/>
    <x v="1"/>
    <n v="3431.43"/>
    <s v="002"/>
  </r>
  <r>
    <s v="AUG-25"/>
    <x v="0"/>
    <s v="79010"/>
    <x v="41"/>
    <s v="Travel"/>
    <s v="Travel"/>
    <s v="210"/>
    <s v="Employee &amp; Labor Relations"/>
    <x v="1"/>
    <n v="1605.83"/>
    <s v="002"/>
  </r>
  <r>
    <s v="DEC-25"/>
    <x v="0"/>
    <s v="79010"/>
    <x v="41"/>
    <s v="Travel"/>
    <s v="Travel"/>
    <s v="210"/>
    <s v="Employee &amp; Labor Relations"/>
    <x v="1"/>
    <n v="848.82"/>
    <s v="002"/>
  </r>
  <r>
    <s v="JUL-25"/>
    <x v="0"/>
    <s v="79010"/>
    <x v="41"/>
    <s v="Travel"/>
    <s v="Travel"/>
    <s v="210"/>
    <s v="Employee &amp; Labor Relations"/>
    <x v="1"/>
    <n v="-854.14"/>
    <s v="002"/>
  </r>
  <r>
    <s v="JUL-25"/>
    <x v="0"/>
    <s v="79010"/>
    <x v="41"/>
    <m/>
    <s v="Travel"/>
    <s v="210"/>
    <s v="Employee &amp; Labor Relations"/>
    <x v="1"/>
    <n v="427.06"/>
    <s v="002"/>
  </r>
  <r>
    <s v="OCT-25"/>
    <x v="0"/>
    <s v="79010"/>
    <x v="41"/>
    <s v="Travel"/>
    <s v="Travel"/>
    <s v="210"/>
    <s v="Employee &amp; Labor Relations"/>
    <x v="1"/>
    <n v="285.76"/>
    <s v="002"/>
  </r>
  <r>
    <s v="OCT-25"/>
    <x v="0"/>
    <s v="79010"/>
    <x v="41"/>
    <m/>
    <s v="Travel"/>
    <s v="210"/>
    <s v="Employee &amp; Labor Relations"/>
    <x v="1"/>
    <n v="-142.88"/>
    <s v="002"/>
  </r>
  <r>
    <s v="AUG-25"/>
    <x v="0"/>
    <s v="79010"/>
    <x v="41"/>
    <s v="Travel"/>
    <s v="Travel"/>
    <s v="205"/>
    <s v="Talent Acquisition"/>
    <x v="1"/>
    <n v="263.45999999999998"/>
    <s v="002"/>
  </r>
  <r>
    <s v="JUL-25"/>
    <x v="0"/>
    <s v="79010"/>
    <x v="41"/>
    <s v="Travel"/>
    <s v="Travel"/>
    <s v="205"/>
    <s v="Talent Acquisition"/>
    <x v="1"/>
    <n v="2"/>
    <s v="002"/>
  </r>
  <r>
    <s v="NOV-25"/>
    <x v="0"/>
    <s v="79010"/>
    <x v="41"/>
    <s v="Travel"/>
    <s v="Travel"/>
    <s v="205"/>
    <s v="Talent Acquisition"/>
    <x v="1"/>
    <n v="633.97"/>
    <s v="002"/>
  </r>
  <r>
    <s v="SEP-25"/>
    <x v="0"/>
    <s v="79010"/>
    <x v="41"/>
    <s v="Travel"/>
    <s v="Travel"/>
    <s v="205"/>
    <s v="Talent Acquisition"/>
    <x v="1"/>
    <n v="285.97000000000003"/>
    <s v="002"/>
  </r>
  <r>
    <s v="OCT-25"/>
    <x v="0"/>
    <s v="79010"/>
    <x v="41"/>
    <s v="Travel"/>
    <s v="Travel"/>
    <s v="203"/>
    <s v="Talent Development"/>
    <x v="1"/>
    <n v="122.19"/>
    <s v="002"/>
  </r>
  <r>
    <s v="AUG-25"/>
    <x v="0"/>
    <s v="79010"/>
    <x v="41"/>
    <s v="Travel"/>
    <s v="Travel"/>
    <s v="201"/>
    <s v="HR Operations"/>
    <x v="1"/>
    <n v="6373.24"/>
    <s v="002"/>
  </r>
  <r>
    <s v="NOV-25"/>
    <x v="0"/>
    <s v="79010"/>
    <x v="41"/>
    <s v="Travel"/>
    <s v="Travel"/>
    <s v="201"/>
    <s v="HR Operations"/>
    <x v="1"/>
    <n v="1049.8800000000001"/>
    <s v="002"/>
  </r>
  <r>
    <s v="OCT-25"/>
    <x v="0"/>
    <s v="79010"/>
    <x v="41"/>
    <s v="Travel"/>
    <s v="Travel"/>
    <s v="201"/>
    <s v="HR Operations"/>
    <x v="1"/>
    <n v="1085.3499999999999"/>
    <s v="002"/>
  </r>
  <r>
    <s v="SEP-25"/>
    <x v="0"/>
    <s v="79010"/>
    <x v="41"/>
    <s v="Travel"/>
    <s v="Travel"/>
    <s v="201"/>
    <s v="HR Operations"/>
    <x v="1"/>
    <n v="4057.81"/>
    <s v="002"/>
  </r>
  <r>
    <s v="JUL-25"/>
    <x v="0"/>
    <s v="79010"/>
    <x v="41"/>
    <s v="Travel"/>
    <s v="Travel"/>
    <s v="195"/>
    <s v="Safety"/>
    <x v="1"/>
    <n v="155.27000000000001"/>
    <s v="002"/>
  </r>
  <r>
    <s v="NOV-25"/>
    <x v="0"/>
    <s v="79010"/>
    <x v="41"/>
    <s v="Travel"/>
    <s v="Travel"/>
    <s v="195"/>
    <s v="Safety"/>
    <x v="1"/>
    <n v="1213.77"/>
    <s v="002"/>
  </r>
  <r>
    <s v="JUL-25"/>
    <x v="0"/>
    <s v="79010"/>
    <x v="41"/>
    <s v="Travel"/>
    <s v="Travel"/>
    <s v="193"/>
    <s v="Energy Delivery Environmental"/>
    <x v="1"/>
    <n v="537.29"/>
    <s v="002"/>
  </r>
  <r>
    <s v="NOV-25"/>
    <x v="0"/>
    <s v="79010"/>
    <x v="41"/>
    <s v="Travel"/>
    <s v="Travel"/>
    <s v="193"/>
    <s v="Energy Delivery Environmental"/>
    <x v="1"/>
    <n v="32"/>
    <s v="002"/>
  </r>
  <r>
    <s v="SEP-25"/>
    <x v="0"/>
    <s v="79010"/>
    <x v="41"/>
    <s v="Travel"/>
    <s v="Travel"/>
    <s v="193"/>
    <s v="Energy Delivery Environmental"/>
    <x v="1"/>
    <n v="370.72"/>
    <s v="002"/>
  </r>
  <r>
    <s v="AUG-25"/>
    <x v="0"/>
    <s v="79010"/>
    <x v="41"/>
    <s v="Travel"/>
    <s v="Travel"/>
    <s v="192"/>
    <s v="UES Support"/>
    <x v="1"/>
    <n v="610.36"/>
    <s v="002"/>
  </r>
  <r>
    <s v="AUG-25"/>
    <x v="0"/>
    <s v="79010"/>
    <x v="41"/>
    <m/>
    <s v="Travel"/>
    <s v="192"/>
    <s v="UES Support"/>
    <x v="1"/>
    <n v="0"/>
    <s v="002"/>
  </r>
  <r>
    <s v="DEC-25"/>
    <x v="0"/>
    <s v="79010"/>
    <x v="41"/>
    <s v="Travel"/>
    <s v="Travel"/>
    <s v="192"/>
    <s v="UES Support"/>
    <x v="1"/>
    <n v="102"/>
    <s v="002"/>
  </r>
  <r>
    <s v="DEC-25"/>
    <x v="0"/>
    <s v="79010"/>
    <x v="41"/>
    <m/>
    <s v="Travel"/>
    <s v="192"/>
    <s v="UES Support"/>
    <x v="1"/>
    <n v="0"/>
    <s v="002"/>
  </r>
  <r>
    <s v="JUL-25"/>
    <x v="0"/>
    <s v="79010"/>
    <x v="41"/>
    <s v="Travel"/>
    <s v="Travel"/>
    <s v="192"/>
    <s v="UES Support"/>
    <x v="1"/>
    <n v="16"/>
    <s v="002"/>
  </r>
  <r>
    <s v="JUL-25"/>
    <x v="0"/>
    <s v="79010"/>
    <x v="41"/>
    <m/>
    <s v="Travel"/>
    <s v="192"/>
    <s v="UES Support"/>
    <x v="1"/>
    <n v="0"/>
    <s v="002"/>
  </r>
  <r>
    <s v="NOV-25"/>
    <x v="0"/>
    <s v="79010"/>
    <x v="41"/>
    <s v="Travel"/>
    <s v="Travel"/>
    <s v="192"/>
    <s v="UES Support"/>
    <x v="1"/>
    <n v="1359.65"/>
    <s v="002"/>
  </r>
  <r>
    <s v="NOV-25"/>
    <x v="0"/>
    <s v="79010"/>
    <x v="41"/>
    <m/>
    <s v="Travel"/>
    <s v="192"/>
    <s v="UES Support"/>
    <x v="1"/>
    <n v="0"/>
    <s v="002"/>
  </r>
  <r>
    <s v="AUG-25"/>
    <x v="0"/>
    <s v="79010"/>
    <x v="41"/>
    <s v="Travel"/>
    <s v="Travel"/>
    <s v="162"/>
    <s v="Corporate Security"/>
    <x v="1"/>
    <n v="2017.34"/>
    <s v="002"/>
  </r>
  <r>
    <s v="DEC-25"/>
    <x v="0"/>
    <s v="79010"/>
    <x v="41"/>
    <s v="Travel"/>
    <s v="Travel"/>
    <s v="162"/>
    <s v="Corporate Security"/>
    <x v="1"/>
    <n v="4451.5600000000004"/>
    <s v="002"/>
  </r>
  <r>
    <s v="JUL-25"/>
    <x v="0"/>
    <s v="79010"/>
    <x v="41"/>
    <s v="Travel"/>
    <s v="Travel"/>
    <s v="162"/>
    <s v="Corporate Security"/>
    <x v="1"/>
    <n v="221.64"/>
    <s v="002"/>
  </r>
  <r>
    <s v="NOV-25"/>
    <x v="0"/>
    <s v="79010"/>
    <x v="41"/>
    <s v="Travel"/>
    <s v="Travel"/>
    <s v="162"/>
    <s v="Corporate Security"/>
    <x v="1"/>
    <n v="1890.26"/>
    <s v="002"/>
  </r>
  <r>
    <s v="OCT-25"/>
    <x v="0"/>
    <s v="79010"/>
    <x v="41"/>
    <s v="Travel"/>
    <s v="Travel"/>
    <s v="162"/>
    <s v="Corporate Security"/>
    <x v="1"/>
    <n v="6057.14"/>
    <s v="002"/>
  </r>
  <r>
    <s v="SEP-25"/>
    <x v="0"/>
    <s v="79010"/>
    <x v="41"/>
    <s v="Travel"/>
    <s v="Travel"/>
    <s v="162"/>
    <s v="Corporate Security"/>
    <x v="1"/>
    <n v="2361.5700000000002"/>
    <s v="002"/>
  </r>
  <r>
    <s v="AUG-25"/>
    <x v="0"/>
    <s v="79010"/>
    <x v="41"/>
    <s v="Travel"/>
    <s v="Travel"/>
    <s v="161"/>
    <s v="Risk Management"/>
    <x v="1"/>
    <n v="370.08"/>
    <s v="002"/>
  </r>
  <r>
    <s v="JUL-25"/>
    <x v="0"/>
    <s v="79010"/>
    <x v="41"/>
    <s v="Travel"/>
    <s v="Travel"/>
    <s v="161"/>
    <s v="Risk Management"/>
    <x v="1"/>
    <n v="615.5"/>
    <s v="002"/>
  </r>
  <r>
    <s v="NOV-25"/>
    <x v="0"/>
    <s v="79010"/>
    <x v="41"/>
    <s v="Travel"/>
    <s v="Travel"/>
    <s v="161"/>
    <s v="Risk Management"/>
    <x v="1"/>
    <n v="445.51"/>
    <s v="002"/>
  </r>
  <r>
    <s v="OCT-25"/>
    <x v="0"/>
    <s v="79010"/>
    <x v="41"/>
    <s v="Travel"/>
    <s v="Travel"/>
    <s v="161"/>
    <s v="Risk Management"/>
    <x v="1"/>
    <n v="547"/>
    <s v="002"/>
  </r>
  <r>
    <s v="SEP-25"/>
    <x v="0"/>
    <s v="79010"/>
    <x v="41"/>
    <s v="Travel"/>
    <s v="Travel"/>
    <s v="161"/>
    <s v="Risk Management"/>
    <x v="1"/>
    <n v="718.31"/>
    <s v="002"/>
  </r>
  <r>
    <s v="DEC-25"/>
    <x v="0"/>
    <s v="79010"/>
    <x v="41"/>
    <s v="Travel"/>
    <s v="Travel"/>
    <s v="160"/>
    <s v="Legal"/>
    <x v="1"/>
    <n v="-1150"/>
    <s v="002"/>
  </r>
  <r>
    <s v="JUL-25"/>
    <x v="0"/>
    <s v="79010"/>
    <x v="41"/>
    <s v="Travel"/>
    <s v="Travel"/>
    <s v="160"/>
    <s v="Legal"/>
    <x v="1"/>
    <n v="602.05999999999995"/>
    <s v="002"/>
  </r>
  <r>
    <s v="NOV-25"/>
    <x v="0"/>
    <s v="79010"/>
    <x v="41"/>
    <s v="Travel"/>
    <s v="Travel"/>
    <s v="160"/>
    <s v="Legal"/>
    <x v="1"/>
    <n v="1884.61"/>
    <s v="002"/>
  </r>
  <r>
    <s v="OCT-25"/>
    <x v="0"/>
    <s v="79010"/>
    <x v="41"/>
    <s v="Travel"/>
    <s v="Travel"/>
    <s v="160"/>
    <s v="Legal"/>
    <x v="1"/>
    <n v="212.61"/>
    <s v="002"/>
  </r>
  <r>
    <s v="SEP-25"/>
    <x v="0"/>
    <s v="79010"/>
    <x v="41"/>
    <s v="Travel"/>
    <s v="Travel"/>
    <s v="160"/>
    <s v="Legal"/>
    <x v="1"/>
    <n v="1064.54"/>
    <s v="002"/>
  </r>
  <r>
    <s v="DEC-25"/>
    <x v="0"/>
    <s v="79010"/>
    <x v="41"/>
    <s v="Travel"/>
    <s v="Travel"/>
    <s v="150"/>
    <s v="Legal Admin"/>
    <x v="1"/>
    <n v="47"/>
    <s v="002"/>
  </r>
  <r>
    <s v="AUG-25"/>
    <x v="0"/>
    <s v="79010"/>
    <x v="41"/>
    <s v="Travel"/>
    <s v="Travel"/>
    <s v="140"/>
    <s v="Regulatory Counsel"/>
    <x v="1"/>
    <n v="456.97"/>
    <s v="002"/>
  </r>
  <r>
    <s v="DEC-25"/>
    <x v="0"/>
    <s v="79010"/>
    <x v="41"/>
    <s v="Travel"/>
    <s v="Travel"/>
    <s v="140"/>
    <s v="Regulatory Counsel"/>
    <x v="1"/>
    <n v="1385.75"/>
    <s v="002"/>
  </r>
  <r>
    <s v="NOV-25"/>
    <x v="0"/>
    <s v="79010"/>
    <x v="41"/>
    <s v="Travel"/>
    <s v="Travel"/>
    <s v="140"/>
    <s v="Regulatory Counsel"/>
    <x v="1"/>
    <n v="1796.11"/>
    <s v="002"/>
  </r>
  <r>
    <s v="OCT-25"/>
    <x v="0"/>
    <s v="79010"/>
    <x v="41"/>
    <s v="Travel"/>
    <s v="Travel"/>
    <s v="140"/>
    <s v="Regulatory Counsel"/>
    <x v="1"/>
    <n v="2999.25"/>
    <s v="002"/>
  </r>
  <r>
    <s v="AUG-25"/>
    <x v="0"/>
    <s v="79010"/>
    <x v="41"/>
    <s v="Travel"/>
    <s v="Travel"/>
    <s v="100"/>
    <s v="CEO Adm"/>
    <x v="1"/>
    <n v="2457.3000000000002"/>
    <s v="002"/>
  </r>
  <r>
    <s v="DEC-25"/>
    <x v="0"/>
    <s v="79010"/>
    <x v="41"/>
    <s v="Travel"/>
    <s v="Travel"/>
    <s v="100"/>
    <s v="CEO Adm"/>
    <x v="1"/>
    <n v="37.33"/>
    <s v="002"/>
  </r>
  <r>
    <s v="JUL-25"/>
    <x v="0"/>
    <s v="79010"/>
    <x v="41"/>
    <s v="Travel"/>
    <s v="Travel"/>
    <s v="100"/>
    <s v="CEO Adm"/>
    <x v="1"/>
    <n v="2992.29"/>
    <s v="002"/>
  </r>
  <r>
    <s v="NOV-25"/>
    <x v="0"/>
    <s v="79010"/>
    <x v="41"/>
    <s v="Travel"/>
    <s v="Travel"/>
    <s v="100"/>
    <s v="CEO Adm"/>
    <x v="1"/>
    <n v="-4052.65"/>
    <s v="002"/>
  </r>
  <r>
    <s v="OCT-25"/>
    <x v="0"/>
    <s v="79010"/>
    <x v="41"/>
    <s v="Travel"/>
    <s v="Travel"/>
    <s v="100"/>
    <s v="CEO Adm"/>
    <x v="1"/>
    <n v="30903.56"/>
    <s v="002"/>
  </r>
  <r>
    <s v="SEP-25"/>
    <x v="0"/>
    <s v="79010"/>
    <x v="41"/>
    <s v="Travel"/>
    <s v="Travel"/>
    <s v="100"/>
    <s v="CEO Adm"/>
    <x v="1"/>
    <n v="81824.97"/>
    <s v="002"/>
  </r>
  <r>
    <s v="JUL-25"/>
    <x v="0"/>
    <s v="79010"/>
    <x v="42"/>
    <s v="Mileage Reimbursement"/>
    <s v="Mileage Reimbursement"/>
    <s v="963"/>
    <s v="Energy Mgmt Sys Sup"/>
    <x v="1"/>
    <n v="252"/>
    <s v="002"/>
  </r>
  <r>
    <s v="JUL-25"/>
    <x v="0"/>
    <s v="79010"/>
    <x v="42"/>
    <m/>
    <s v="Mileage Reimbursement"/>
    <s v="963"/>
    <s v="Energy Mgmt Sys Sup"/>
    <x v="1"/>
    <n v="-68.760000000000005"/>
    <s v="002"/>
  </r>
  <r>
    <s v="DEC-25"/>
    <x v="0"/>
    <s v="79010"/>
    <x v="42"/>
    <s v="Mileage Reimbursement"/>
    <s v="Mileage Reimbursement"/>
    <s v="955"/>
    <s v="Supply Side Planning"/>
    <x v="1"/>
    <n v="513.24"/>
    <s v="002"/>
  </r>
  <r>
    <s v="OCT-25"/>
    <x v="0"/>
    <s v="79010"/>
    <x v="42"/>
    <s v="Mileage Reimbursement"/>
    <s v="Mileage Reimbursement"/>
    <s v="955"/>
    <s v="Supply Side Planning"/>
    <x v="1"/>
    <n v="621.32000000000005"/>
    <s v="002"/>
  </r>
  <r>
    <s v="SEP-25"/>
    <x v="0"/>
    <s v="79010"/>
    <x v="42"/>
    <s v="Mileage Reimbursement"/>
    <s v="Mileage Reimbursement"/>
    <s v="955"/>
    <s v="Supply Side Planning"/>
    <x v="1"/>
    <n v="314.58"/>
    <s v="002"/>
  </r>
  <r>
    <s v="JUL-25"/>
    <x v="0"/>
    <s v="79010"/>
    <x v="42"/>
    <m/>
    <s v="Mileage Reimbursement"/>
    <s v="820"/>
    <s v="Gila River 2"/>
    <x v="1"/>
    <n v="50.4"/>
    <s v="002"/>
  </r>
  <r>
    <s v="DEC-25"/>
    <x v="0"/>
    <s v="79010"/>
    <x v="42"/>
    <s v="Mileage Reimbursement"/>
    <s v="Mileage Reimbursement"/>
    <s v="805"/>
    <s v="Corp Environmental Services"/>
    <x v="1"/>
    <n v="375.9"/>
    <s v="002"/>
  </r>
  <r>
    <s v="JUL-25"/>
    <x v="0"/>
    <s v="79010"/>
    <x v="42"/>
    <s v="Mileage Reimbursement"/>
    <s v="Mileage Reimbursement"/>
    <s v="805"/>
    <s v="Corp Environmental Services"/>
    <x v="1"/>
    <n v="798.7"/>
    <s v="002"/>
  </r>
  <r>
    <s v="JUL-25"/>
    <x v="0"/>
    <s v="79010"/>
    <x v="42"/>
    <m/>
    <s v="Mileage Reimbursement"/>
    <s v="805"/>
    <s v="Corp Environmental Services"/>
    <x v="1"/>
    <n v="-100.8"/>
    <s v="002"/>
  </r>
  <r>
    <s v="OCT-25"/>
    <x v="0"/>
    <s v="79010"/>
    <x v="42"/>
    <s v="Mileage Reimbursement"/>
    <s v="Mileage Reimbursement"/>
    <s v="805"/>
    <s v="Corp Environmental Services"/>
    <x v="1"/>
    <n v="312.2"/>
    <s v="002"/>
  </r>
  <r>
    <s v="SEP-25"/>
    <x v="0"/>
    <s v="79010"/>
    <x v="42"/>
    <s v="Mileage Reimbursement"/>
    <s v="Mileage Reimbursement"/>
    <s v="805"/>
    <s v="Corp Environmental Services"/>
    <x v="1"/>
    <n v="254.8"/>
    <s v="002"/>
  </r>
  <r>
    <s v="AUG-25"/>
    <x v="0"/>
    <s v="79010"/>
    <x v="42"/>
    <s v="Mileage Reimbursement"/>
    <s v="Mileage Reimbursement"/>
    <s v="694"/>
    <s v="SPG Unit 4 Maintenance"/>
    <x v="1"/>
    <n v="364"/>
    <s v="002"/>
  </r>
  <r>
    <s v="AUG-25"/>
    <x v="0"/>
    <s v="79010"/>
    <x v="42"/>
    <m/>
    <s v="Mileage Reimbursement"/>
    <s v="694"/>
    <s v="SPG Unit 4 Maintenance"/>
    <x v="1"/>
    <n v="-182"/>
    <s v="002"/>
  </r>
  <r>
    <s v="SEP-25"/>
    <x v="0"/>
    <s v="79010"/>
    <x v="42"/>
    <s v="Mileage Reimbursement"/>
    <s v="Mileage Reimbursement"/>
    <s v="694"/>
    <s v="SPG Unit 4 Maintenance"/>
    <x v="1"/>
    <n v="364"/>
    <s v="002"/>
  </r>
  <r>
    <s v="SEP-25"/>
    <x v="0"/>
    <s v="79010"/>
    <x v="42"/>
    <m/>
    <s v="Mileage Reimbursement"/>
    <s v="694"/>
    <s v="SPG Unit 4 Maintenance"/>
    <x v="1"/>
    <n v="-182"/>
    <s v="002"/>
  </r>
  <r>
    <s v="DEC-25"/>
    <x v="0"/>
    <s v="79010"/>
    <x v="42"/>
    <s v="Mileage Reimbursement"/>
    <s v="Mileage Reimbursement"/>
    <s v="677"/>
    <s v="SPG 1&amp;2 E&amp;I Outlying Areas"/>
    <x v="1"/>
    <n v="357"/>
    <s v="002"/>
  </r>
  <r>
    <s v="DEC-25"/>
    <x v="0"/>
    <s v="79010"/>
    <x v="42"/>
    <m/>
    <s v="Mileage Reimbursement"/>
    <s v="677"/>
    <s v="SPG 1&amp;2 E&amp;I Outlying Areas"/>
    <x v="1"/>
    <n v="-178.5"/>
    <s v="002"/>
  </r>
  <r>
    <s v="AUG-25"/>
    <x v="0"/>
    <s v="79010"/>
    <x v="42"/>
    <s v="Mileage Reimbursement"/>
    <s v="Mileage Reimbursement"/>
    <s v="662"/>
    <s v="SPG Training"/>
    <x v="1"/>
    <n v="673.61"/>
    <s v="002"/>
  </r>
  <r>
    <s v="AUG-25"/>
    <x v="0"/>
    <s v="79010"/>
    <x v="42"/>
    <m/>
    <s v="Mileage Reimbursement"/>
    <s v="662"/>
    <s v="SPG Training"/>
    <x v="1"/>
    <n v="-336.81"/>
    <s v="002"/>
  </r>
  <r>
    <s v="DEC-25"/>
    <x v="0"/>
    <s v="79010"/>
    <x v="42"/>
    <s v="Mileage Reimbursement"/>
    <s v="Mileage Reimbursement"/>
    <s v="662"/>
    <s v="SPG Training"/>
    <x v="1"/>
    <n v="235.2"/>
    <s v="002"/>
  </r>
  <r>
    <s v="DEC-25"/>
    <x v="0"/>
    <s v="79010"/>
    <x v="42"/>
    <m/>
    <s v="Mileage Reimbursement"/>
    <s v="662"/>
    <s v="SPG Training"/>
    <x v="1"/>
    <n v="-117.6"/>
    <s v="002"/>
  </r>
  <r>
    <s v="JUL-25"/>
    <x v="0"/>
    <s v="79010"/>
    <x v="42"/>
    <s v="Mileage Reimbursement"/>
    <s v="Mileage Reimbursement"/>
    <s v="662"/>
    <s v="SPG Training"/>
    <x v="1"/>
    <n v="338.8"/>
    <s v="002"/>
  </r>
  <r>
    <s v="JUL-25"/>
    <x v="0"/>
    <s v="79010"/>
    <x v="42"/>
    <m/>
    <s v="Mileage Reimbursement"/>
    <s v="662"/>
    <s v="SPG Training"/>
    <x v="1"/>
    <n v="-169.4"/>
    <s v="002"/>
  </r>
  <r>
    <s v="NOV-25"/>
    <x v="0"/>
    <s v="79010"/>
    <x v="42"/>
    <s v="Mileage Reimbursement"/>
    <s v="Mileage Reimbursement"/>
    <s v="662"/>
    <s v="SPG Training"/>
    <x v="1"/>
    <n v="713.86"/>
    <s v="002"/>
  </r>
  <r>
    <s v="NOV-25"/>
    <x v="0"/>
    <s v="79010"/>
    <x v="42"/>
    <m/>
    <s v="Mileage Reimbursement"/>
    <s v="662"/>
    <s v="SPG Training"/>
    <x v="1"/>
    <n v="-356.92"/>
    <s v="002"/>
  </r>
  <r>
    <s v="OCT-25"/>
    <x v="0"/>
    <s v="79010"/>
    <x v="42"/>
    <s v="Mileage Reimbursement"/>
    <s v="Mileage Reimbursement"/>
    <s v="662"/>
    <s v="SPG Training"/>
    <x v="1"/>
    <n v="901.6"/>
    <s v="002"/>
  </r>
  <r>
    <s v="OCT-25"/>
    <x v="0"/>
    <s v="79010"/>
    <x v="42"/>
    <m/>
    <s v="Mileage Reimbursement"/>
    <s v="662"/>
    <s v="SPG Training"/>
    <x v="1"/>
    <n v="-450.8"/>
    <s v="002"/>
  </r>
  <r>
    <s v="SEP-25"/>
    <x v="0"/>
    <s v="79010"/>
    <x v="42"/>
    <s v="Mileage Reimbursement"/>
    <s v="Mileage Reimbursement"/>
    <s v="662"/>
    <s v="SPG Training"/>
    <x v="1"/>
    <n v="1393.28"/>
    <s v="002"/>
  </r>
  <r>
    <s v="SEP-25"/>
    <x v="0"/>
    <s v="79010"/>
    <x v="42"/>
    <m/>
    <s v="Mileage Reimbursement"/>
    <s v="662"/>
    <s v="SPG Training"/>
    <x v="1"/>
    <n v="-696.62"/>
    <s v="002"/>
  </r>
  <r>
    <s v="AUG-25"/>
    <x v="0"/>
    <s v="79010"/>
    <x v="42"/>
    <s v="Mileage Reimbursement"/>
    <s v="Mileage Reimbursement"/>
    <s v="661"/>
    <s v="SPG Personnel Svcs"/>
    <x v="1"/>
    <n v="599.20000000000005"/>
    <s v="002"/>
  </r>
  <r>
    <s v="AUG-25"/>
    <x v="0"/>
    <s v="79010"/>
    <x v="42"/>
    <m/>
    <s v="Mileage Reimbursement"/>
    <s v="661"/>
    <s v="SPG Personnel Svcs"/>
    <x v="1"/>
    <n v="-299.60000000000002"/>
    <s v="002"/>
  </r>
  <r>
    <s v="JUL-25"/>
    <x v="0"/>
    <s v="79010"/>
    <x v="42"/>
    <s v="Mileage Reimbursement"/>
    <s v="Mileage Reimbursement"/>
    <s v="661"/>
    <s v="SPG Personnel Svcs"/>
    <x v="1"/>
    <n v="928.2"/>
    <s v="002"/>
  </r>
  <r>
    <s v="JUL-25"/>
    <x v="0"/>
    <s v="79010"/>
    <x v="42"/>
    <m/>
    <s v="Mileage Reimbursement"/>
    <s v="661"/>
    <s v="SPG Personnel Svcs"/>
    <x v="1"/>
    <n v="-464.1"/>
    <s v="002"/>
  </r>
  <r>
    <s v="AUG-25"/>
    <x v="0"/>
    <s v="79010"/>
    <x v="42"/>
    <s v="Mileage Reimbursement"/>
    <s v="Mileage Reimbursement"/>
    <s v="658"/>
    <s v="SPG Business Support"/>
    <x v="1"/>
    <n v="298.23"/>
    <s v="002"/>
  </r>
  <r>
    <s v="AUG-25"/>
    <x v="0"/>
    <s v="79010"/>
    <x v="42"/>
    <m/>
    <s v="Mileage Reimbursement"/>
    <s v="658"/>
    <s v="SPG Business Support"/>
    <x v="1"/>
    <n v="-149.11000000000001"/>
    <s v="002"/>
  </r>
  <r>
    <s v="DEC-25"/>
    <x v="0"/>
    <s v="79010"/>
    <x v="42"/>
    <s v="Mileage Reimbursement"/>
    <s v="Mileage Reimbursement"/>
    <s v="658"/>
    <s v="SPG Business Support"/>
    <x v="1"/>
    <n v="387.8"/>
    <s v="002"/>
  </r>
  <r>
    <s v="DEC-25"/>
    <x v="0"/>
    <s v="79010"/>
    <x v="42"/>
    <m/>
    <s v="Mileage Reimbursement"/>
    <s v="658"/>
    <s v="SPG Business Support"/>
    <x v="1"/>
    <n v="-193.9"/>
    <s v="002"/>
  </r>
  <r>
    <s v="JUL-25"/>
    <x v="0"/>
    <s v="79010"/>
    <x v="42"/>
    <s v="Mileage Reimbursement"/>
    <s v="Mileage Reimbursement"/>
    <s v="658"/>
    <s v="SPG Business Support"/>
    <x v="1"/>
    <n v="1003.3"/>
    <s v="002"/>
  </r>
  <r>
    <s v="JUL-25"/>
    <x v="0"/>
    <s v="79010"/>
    <x v="42"/>
    <m/>
    <s v="Mileage Reimbursement"/>
    <s v="658"/>
    <s v="SPG Business Support"/>
    <x v="1"/>
    <n v="-501.64"/>
    <s v="002"/>
  </r>
  <r>
    <s v="OCT-25"/>
    <x v="0"/>
    <s v="79010"/>
    <x v="42"/>
    <s v="Mileage Reimbursement"/>
    <s v="Mileage Reimbursement"/>
    <s v="658"/>
    <s v="SPG Business Support"/>
    <x v="1"/>
    <n v="304.77"/>
    <s v="002"/>
  </r>
  <r>
    <s v="OCT-25"/>
    <x v="0"/>
    <s v="79010"/>
    <x v="42"/>
    <m/>
    <s v="Mileage Reimbursement"/>
    <s v="658"/>
    <s v="SPG Business Support"/>
    <x v="1"/>
    <n v="-152.38999999999999"/>
    <s v="002"/>
  </r>
  <r>
    <s v="AUG-25"/>
    <x v="0"/>
    <s v="79010"/>
    <x v="42"/>
    <s v="Mileage Reimbursement"/>
    <s v="Mileage Reimbursement"/>
    <s v="657"/>
    <s v="SPG 3 4 E&amp;I WF/WT"/>
    <x v="1"/>
    <n v="365.4"/>
    <s v="002"/>
  </r>
  <r>
    <s v="AUG-25"/>
    <x v="0"/>
    <s v="79010"/>
    <x v="42"/>
    <m/>
    <s v="Mileage Reimbursement"/>
    <s v="657"/>
    <s v="SPG 3 4 E&amp;I WF/WT"/>
    <x v="1"/>
    <n v="-182.7"/>
    <s v="002"/>
  </r>
  <r>
    <s v="DEC-25"/>
    <x v="0"/>
    <s v="79010"/>
    <x v="42"/>
    <s v="Mileage Reimbursement"/>
    <s v="Mileage Reimbursement"/>
    <s v="657"/>
    <s v="SPG 3 4 E&amp;I WF/WT"/>
    <x v="1"/>
    <n v="364"/>
    <s v="002"/>
  </r>
  <r>
    <s v="DEC-25"/>
    <x v="0"/>
    <s v="79010"/>
    <x v="42"/>
    <m/>
    <s v="Mileage Reimbursement"/>
    <s v="657"/>
    <s v="SPG 3 4 E&amp;I WF/WT"/>
    <x v="1"/>
    <n v="-182"/>
    <s v="002"/>
  </r>
  <r>
    <s v="SEP-25"/>
    <x v="0"/>
    <s v="79010"/>
    <x v="42"/>
    <s v="Mileage Reimbursement"/>
    <s v="Mileage Reimbursement"/>
    <s v="657"/>
    <s v="SPG 3 4 E&amp;I WF/WT"/>
    <x v="1"/>
    <n v="365.4"/>
    <s v="002"/>
  </r>
  <r>
    <s v="SEP-25"/>
    <x v="0"/>
    <s v="79010"/>
    <x v="42"/>
    <m/>
    <s v="Mileage Reimbursement"/>
    <s v="657"/>
    <s v="SPG 3 4 E&amp;I WF/WT"/>
    <x v="1"/>
    <n v="-182.7"/>
    <s v="002"/>
  </r>
  <r>
    <s v="JUL-25"/>
    <x v="0"/>
    <s v="79010"/>
    <x v="42"/>
    <s v="Mileage Reimbursement"/>
    <s v="Mileage Reimbursement"/>
    <s v="650"/>
    <s v="SPG Plant Manager"/>
    <x v="1"/>
    <n v="1764"/>
    <s v="002"/>
  </r>
  <r>
    <s v="JUL-25"/>
    <x v="0"/>
    <s v="79010"/>
    <x v="42"/>
    <m/>
    <s v="Mileage Reimbursement"/>
    <s v="650"/>
    <s v="SPG Plant Manager"/>
    <x v="1"/>
    <n v="-381.84"/>
    <s v="002"/>
  </r>
  <r>
    <s v="SEP-25"/>
    <x v="0"/>
    <s v="79010"/>
    <x v="42"/>
    <s v="Mileage Reimbursement"/>
    <s v="Mileage Reimbursement"/>
    <s v="650"/>
    <s v="SPG Plant Manager"/>
    <x v="1"/>
    <n v="309.54000000000002"/>
    <s v="002"/>
  </r>
  <r>
    <s v="SEP-25"/>
    <x v="0"/>
    <s v="79010"/>
    <x v="42"/>
    <m/>
    <s v="Mileage Reimbursement"/>
    <s v="650"/>
    <s v="SPG Plant Manager"/>
    <x v="1"/>
    <n v="-154.76"/>
    <s v="002"/>
  </r>
  <r>
    <s v="AUG-25"/>
    <x v="0"/>
    <s v="79010"/>
    <x v="42"/>
    <s v="Mileage Reimbursement"/>
    <s v="Mileage Reimbursement"/>
    <s v="467"/>
    <s v="ER Ops Excellence and Reliability"/>
    <x v="1"/>
    <n v="981.4"/>
    <s v="002"/>
  </r>
  <r>
    <s v="DEC-25"/>
    <x v="0"/>
    <s v="79010"/>
    <x v="42"/>
    <s v="Mileage Reimbursement"/>
    <s v="Mileage Reimbursement"/>
    <s v="467"/>
    <s v="ER Ops Excellence and Reliability"/>
    <x v="1"/>
    <n v="1405.6"/>
    <s v="002"/>
  </r>
  <r>
    <s v="JUL-25"/>
    <x v="0"/>
    <s v="79010"/>
    <x v="42"/>
    <s v="Mileage Reimbursement"/>
    <s v="Mileage Reimbursement"/>
    <s v="467"/>
    <s v="ER Ops Excellence and Reliability"/>
    <x v="1"/>
    <n v="680.4"/>
    <s v="002"/>
  </r>
  <r>
    <s v="NOV-25"/>
    <x v="0"/>
    <s v="79010"/>
    <x v="42"/>
    <s v="Mileage Reimbursement"/>
    <s v="Mileage Reimbursement"/>
    <s v="467"/>
    <s v="ER Ops Excellence and Reliability"/>
    <x v="1"/>
    <n v="627.20000000000005"/>
    <s v="002"/>
  </r>
  <r>
    <s v="OCT-25"/>
    <x v="0"/>
    <s v="79010"/>
    <x v="42"/>
    <s v="Mileage Reimbursement"/>
    <s v="Mileage Reimbursement"/>
    <s v="467"/>
    <s v="ER Ops Excellence and Reliability"/>
    <x v="1"/>
    <n v="1299.2"/>
    <s v="002"/>
  </r>
  <r>
    <s v="JUL-25"/>
    <x v="0"/>
    <s v="79010"/>
    <x v="42"/>
    <m/>
    <s v="Mileage Reimbursement"/>
    <s v="466"/>
    <s v="TEP Gila River Plant"/>
    <x v="1"/>
    <n v="37.799999999999997"/>
    <s v="002"/>
  </r>
  <r>
    <s v="NOV-25"/>
    <x v="0"/>
    <s v="79010"/>
    <x v="42"/>
    <s v="Mileage Reimbursement"/>
    <s v="Mileage Reimbursement"/>
    <s v="386"/>
    <s v="Regulatory Services"/>
    <x v="1"/>
    <n v="169.12"/>
    <s v="002"/>
  </r>
  <r>
    <s v="NOV-25"/>
    <x v="0"/>
    <s v="79010"/>
    <x v="42"/>
    <s v="Mileage Reimbursement"/>
    <s v="Mileage Reimbursement"/>
    <s v="354"/>
    <s v="Enterprise Cyber Security"/>
    <x v="1"/>
    <n v="572.6"/>
    <s v="002"/>
  </r>
  <r>
    <s v="NOV-25"/>
    <x v="0"/>
    <s v="79010"/>
    <x v="42"/>
    <m/>
    <s v="Mileage Reimbursement"/>
    <s v="354"/>
    <s v="Enterprise Cyber Security"/>
    <x v="1"/>
    <n v="-156.27000000000001"/>
    <s v="002"/>
  </r>
  <r>
    <s v="NOV-25"/>
    <x v="0"/>
    <s v="79010"/>
    <x v="42"/>
    <s v="Mileage Reimbursement"/>
    <s v="Mileage Reimbursement"/>
    <s v="353"/>
    <s v="IT Infrastructure"/>
    <x v="1"/>
    <n v="385"/>
    <s v="002"/>
  </r>
  <r>
    <s v="NOV-25"/>
    <x v="0"/>
    <s v="79010"/>
    <x v="42"/>
    <m/>
    <s v="Mileage Reimbursement"/>
    <s v="353"/>
    <s v="IT Infrastructure"/>
    <x v="1"/>
    <n v="-105.07"/>
    <s v="002"/>
  </r>
  <r>
    <s v="DEC-25"/>
    <x v="0"/>
    <s v="79010"/>
    <x v="42"/>
    <s v="Mileage Reimbursement"/>
    <s v="Mileage Reimbursement"/>
    <s v="352"/>
    <s v="IT Client Technology"/>
    <x v="1"/>
    <n v="355.6"/>
    <s v="002"/>
  </r>
  <r>
    <s v="DEC-25"/>
    <x v="0"/>
    <s v="79010"/>
    <x v="42"/>
    <m/>
    <s v="Mileage Reimbursement"/>
    <s v="352"/>
    <s v="IT Client Technology"/>
    <x v="1"/>
    <n v="-97.04"/>
    <s v="002"/>
  </r>
  <r>
    <s v="NOV-25"/>
    <x v="0"/>
    <s v="79010"/>
    <x v="42"/>
    <s v="Mileage Reimbursement"/>
    <s v="Mileage Reimbursement"/>
    <s v="352"/>
    <s v="IT Client Technology"/>
    <x v="1"/>
    <n v="385.7"/>
    <s v="002"/>
  </r>
  <r>
    <s v="NOV-25"/>
    <x v="0"/>
    <s v="79010"/>
    <x v="42"/>
    <m/>
    <s v="Mileage Reimbursement"/>
    <s v="352"/>
    <s v="IT Client Technology"/>
    <x v="1"/>
    <n v="-105.26"/>
    <s v="002"/>
  </r>
  <r>
    <s v="OCT-25"/>
    <x v="0"/>
    <s v="79010"/>
    <x v="42"/>
    <s v="Mileage Reimbursement"/>
    <s v="Mileage Reimbursement"/>
    <s v="352"/>
    <s v="IT Client Technology"/>
    <x v="1"/>
    <n v="410.9"/>
    <s v="002"/>
  </r>
  <r>
    <s v="OCT-25"/>
    <x v="0"/>
    <s v="79010"/>
    <x v="42"/>
    <m/>
    <s v="Mileage Reimbursement"/>
    <s v="352"/>
    <s v="IT Client Technology"/>
    <x v="1"/>
    <n v="-112.14"/>
    <s v="002"/>
  </r>
  <r>
    <s v="AUG-25"/>
    <x v="0"/>
    <s v="79010"/>
    <x v="42"/>
    <s v="Mileage Reimbursement"/>
    <s v="Mileage Reimbursement"/>
    <s v="320"/>
    <s v="Corporate Accounting"/>
    <x v="1"/>
    <n v="9.8000000000000007"/>
    <s v="002"/>
  </r>
  <r>
    <s v="OCT-25"/>
    <x v="0"/>
    <s v="79010"/>
    <x v="42"/>
    <s v="Mileage Reimbursement"/>
    <s v="Mileage Reimbursement"/>
    <s v="305"/>
    <s v="Controller Adm"/>
    <x v="1"/>
    <n v="0.7"/>
    <s v="002"/>
  </r>
  <r>
    <s v="DEC-25"/>
    <x v="0"/>
    <s v="79010"/>
    <x v="42"/>
    <s v="Mileage Reimbursement"/>
    <s v="Mileage Reimbursement"/>
    <s v="229"/>
    <s v="Cust Experience / Marketing"/>
    <x v="1"/>
    <n v="779.52"/>
    <s v="002"/>
  </r>
  <r>
    <s v="JUL-25"/>
    <x v="0"/>
    <s v="79010"/>
    <x v="42"/>
    <s v="Mileage Reimbursement"/>
    <s v="Mileage Reimbursement"/>
    <s v="229"/>
    <s v="Cust Experience / Marketing"/>
    <x v="1"/>
    <n v="201.6"/>
    <s v="002"/>
  </r>
  <r>
    <s v="DEC-25"/>
    <x v="0"/>
    <s v="79010"/>
    <x v="42"/>
    <s v="Mileage Reimbursement"/>
    <s v="Mileage Reimbursement"/>
    <s v="224"/>
    <s v="Governmental Affairs"/>
    <x v="1"/>
    <n v="557.20000000000005"/>
    <s v="002"/>
  </r>
  <r>
    <s v="SEP-25"/>
    <x v="0"/>
    <s v="79010"/>
    <x v="42"/>
    <s v="Mileage Reimbursement"/>
    <s v="Mileage Reimbursement"/>
    <s v="224"/>
    <s v="Governmental Affairs"/>
    <x v="1"/>
    <n v="1714.37"/>
    <s v="002"/>
  </r>
  <r>
    <s v="JUL-25"/>
    <x v="0"/>
    <s v="79010"/>
    <x v="42"/>
    <s v="Mileage Reimbursement"/>
    <s v="Mileage Reimbursement"/>
    <s v="210"/>
    <s v="Employee &amp; Labor Relations"/>
    <x v="1"/>
    <n v="0"/>
    <s v="002"/>
  </r>
  <r>
    <s v="JUL-25"/>
    <x v="0"/>
    <s v="79010"/>
    <x v="42"/>
    <m/>
    <s v="Mileage Reimbursement"/>
    <s v="210"/>
    <s v="Employee &amp; Labor Relations"/>
    <x v="1"/>
    <n v="0"/>
    <s v="002"/>
  </r>
  <r>
    <s v="OCT-25"/>
    <x v="0"/>
    <s v="79010"/>
    <x v="42"/>
    <s v="Mileage Reimbursement"/>
    <s v="Mileage Reimbursement"/>
    <s v="210"/>
    <s v="Employee &amp; Labor Relations"/>
    <x v="1"/>
    <n v="385.7"/>
    <s v="002"/>
  </r>
  <r>
    <s v="OCT-25"/>
    <x v="0"/>
    <s v="79010"/>
    <x v="42"/>
    <m/>
    <s v="Mileage Reimbursement"/>
    <s v="210"/>
    <s v="Employee &amp; Labor Relations"/>
    <x v="1"/>
    <n v="-192.84"/>
    <s v="002"/>
  </r>
  <r>
    <s v="AUG-25"/>
    <x v="0"/>
    <s v="79010"/>
    <x v="42"/>
    <s v="Mileage Reimbursement"/>
    <s v="Mileage Reimbursement"/>
    <s v="192"/>
    <s v="UES Support"/>
    <x v="1"/>
    <n v="359.8"/>
    <s v="002"/>
  </r>
  <r>
    <s v="AUG-25"/>
    <x v="0"/>
    <s v="79010"/>
    <x v="42"/>
    <m/>
    <s v="Mileage Reimbursement"/>
    <s v="192"/>
    <s v="UES Support"/>
    <x v="1"/>
    <n v="0"/>
    <s v="002"/>
  </r>
  <r>
    <s v="DEC-25"/>
    <x v="0"/>
    <s v="79010"/>
    <x v="42"/>
    <s v="Mileage Reimbursement"/>
    <s v="Mileage Reimbursement"/>
    <s v="192"/>
    <s v="UES Support"/>
    <x v="1"/>
    <n v="0"/>
    <m/>
  </r>
  <r>
    <s v="DEC-25"/>
    <x v="0"/>
    <s v="79010"/>
    <x v="42"/>
    <m/>
    <s v="Mileage Reimbursement"/>
    <s v="192"/>
    <s v="UES Support"/>
    <x v="1"/>
    <n v="0"/>
    <s v="002"/>
  </r>
  <r>
    <s v="JUL-25"/>
    <x v="0"/>
    <s v="79010"/>
    <x v="42"/>
    <s v="Mileage Reimbursement"/>
    <s v="Mileage Reimbursement"/>
    <s v="192"/>
    <s v="UES Support"/>
    <x v="1"/>
    <n v="610.4"/>
    <s v="002"/>
  </r>
  <r>
    <s v="JUL-25"/>
    <x v="0"/>
    <s v="79010"/>
    <x v="42"/>
    <m/>
    <s v="Mileage Reimbursement"/>
    <s v="192"/>
    <s v="UES Support"/>
    <x v="1"/>
    <n v="0"/>
    <s v="002"/>
  </r>
  <r>
    <s v="NOV-25"/>
    <x v="0"/>
    <s v="79010"/>
    <x v="42"/>
    <s v="Mileage Reimbursement"/>
    <s v="Mileage Reimbursement"/>
    <s v="192"/>
    <s v="UES Support"/>
    <x v="1"/>
    <n v="26.6"/>
    <s v="002"/>
  </r>
  <r>
    <s v="NOV-25"/>
    <x v="0"/>
    <s v="79010"/>
    <x v="42"/>
    <m/>
    <s v="Mileage Reimbursement"/>
    <s v="192"/>
    <s v="UES Support"/>
    <x v="1"/>
    <n v="0"/>
    <s v="002"/>
  </r>
  <r>
    <s v="OCT-25"/>
    <x v="0"/>
    <s v="79010"/>
    <x v="42"/>
    <s v="Mileage Reimbursement"/>
    <s v="Mileage Reimbursement"/>
    <s v="192"/>
    <s v="UES Support"/>
    <x v="1"/>
    <n v="162.4"/>
    <s v="002"/>
  </r>
  <r>
    <s v="OCT-25"/>
    <x v="0"/>
    <s v="79010"/>
    <x v="42"/>
    <m/>
    <s v="Mileage Reimbursement"/>
    <s v="192"/>
    <s v="UES Support"/>
    <x v="1"/>
    <n v="0"/>
    <s v="002"/>
  </r>
  <r>
    <s v="JUL-25"/>
    <x v="0"/>
    <s v="79010"/>
    <x v="42"/>
    <s v="Mileage Reimbursement"/>
    <s v="Mileage Reimbursement"/>
    <s v="162"/>
    <s v="Corporate Security"/>
    <x v="1"/>
    <n v="350"/>
    <s v="002"/>
  </r>
  <r>
    <s v="OCT-25"/>
    <x v="0"/>
    <s v="79010"/>
    <x v="42"/>
    <s v="Mileage Reimbursement"/>
    <s v="Mileage Reimbursement"/>
    <s v="161"/>
    <s v="Risk Management"/>
    <x v="1"/>
    <n v="364"/>
    <s v="002"/>
  </r>
  <r>
    <s v="JUL-25"/>
    <x v="0"/>
    <s v="79010"/>
    <x v="42"/>
    <s v="Mileage Reimbursement"/>
    <s v="Mileage Reimbursement"/>
    <s v="160"/>
    <s v="Legal"/>
    <x v="1"/>
    <n v="329"/>
    <s v="002"/>
  </r>
  <r>
    <s v="NOV-25"/>
    <x v="0"/>
    <s v="79010"/>
    <x v="42"/>
    <s v="Mileage Reimbursement"/>
    <s v="Mileage Reimbursement"/>
    <s v="160"/>
    <s v="Legal"/>
    <x v="1"/>
    <n v="-572.6"/>
    <s v="002"/>
  </r>
  <r>
    <s v="NOV-25"/>
    <x v="0"/>
    <s v="79010"/>
    <x v="42"/>
    <m/>
    <s v="Mileage Reimbursement"/>
    <s v="160"/>
    <s v="Legal"/>
    <x v="1"/>
    <n v="156.27000000000001"/>
    <s v="002"/>
  </r>
  <r>
    <s v="OCT-25"/>
    <x v="0"/>
    <s v="79010"/>
    <x v="42"/>
    <s v="Mileage Reimbursement"/>
    <s v="Mileage Reimbursement"/>
    <s v="160"/>
    <s v="Legal"/>
    <x v="1"/>
    <n v="1299.2"/>
    <s v="002"/>
  </r>
  <r>
    <s v="OCT-25"/>
    <x v="0"/>
    <s v="79010"/>
    <x v="42"/>
    <m/>
    <s v="Mileage Reimbursement"/>
    <s v="160"/>
    <s v="Legal"/>
    <x v="1"/>
    <n v="-156.27000000000001"/>
    <s v="002"/>
  </r>
  <r>
    <s v="SEP-25"/>
    <x v="0"/>
    <s v="79010"/>
    <x v="42"/>
    <s v="Mileage Reimbursement"/>
    <s v="Mileage Reimbursement"/>
    <s v="160"/>
    <s v="Legal"/>
    <x v="1"/>
    <n v="158.19999999999999"/>
    <s v="002"/>
  </r>
  <r>
    <s v="DEC-25"/>
    <x v="0"/>
    <s v="79010"/>
    <x v="42"/>
    <s v="Mileage Reimbursement"/>
    <s v="Mileage Reimbursement"/>
    <s v="150"/>
    <s v="Legal Admin"/>
    <x v="1"/>
    <n v="466.2"/>
    <s v="002"/>
  </r>
  <r>
    <s v="NOV-25"/>
    <x v="0"/>
    <s v="79010"/>
    <x v="42"/>
    <s v="Mileage Reimbursement"/>
    <s v="Mileage Reimbursement"/>
    <s v="150"/>
    <s v="Legal Admin"/>
    <x v="1"/>
    <n v="367.64"/>
    <s v="002"/>
  </r>
  <r>
    <s v="DEC-25"/>
    <x v="0"/>
    <s v="79010"/>
    <x v="42"/>
    <s v="Mileage Reimbursement"/>
    <s v="Mileage Reimbursement"/>
    <s v="140"/>
    <s v="Regulatory Counsel"/>
    <x v="1"/>
    <n v="19.46"/>
    <s v="002"/>
  </r>
  <r>
    <s v="NOV-25"/>
    <x v="0"/>
    <s v="79010"/>
    <x v="42"/>
    <s v="Mileage Reimbursement"/>
    <s v="Mileage Reimbursement"/>
    <s v="140"/>
    <s v="Regulatory Counsel"/>
    <x v="1"/>
    <n v="356.3"/>
    <s v="002"/>
  </r>
  <r>
    <s v="OCT-25"/>
    <x v="0"/>
    <s v="79010"/>
    <x v="42"/>
    <s v="Mileage Reimbursement"/>
    <s v="Mileage Reimbursement"/>
    <s v="140"/>
    <s v="Regulatory Counsel"/>
    <x v="1"/>
    <n v="136.32"/>
    <s v="002"/>
  </r>
  <r>
    <s v="SEP-25"/>
    <x v="0"/>
    <s v="79010"/>
    <x v="42"/>
    <s v="Mileage Reimbursement"/>
    <s v="Mileage Reimbursement"/>
    <s v="140"/>
    <s v="Regulatory Counsel"/>
    <x v="1"/>
    <n v="67.48"/>
    <s v="002"/>
  </r>
  <r>
    <s v="AUG-25"/>
    <x v="0"/>
    <s v="79010"/>
    <x v="42"/>
    <s v="Mileage Reimbursement"/>
    <s v="Mileage Reimbursement"/>
    <s v="100"/>
    <s v="CEO Adm"/>
    <x v="1"/>
    <n v="573.86"/>
    <s v="002"/>
  </r>
  <r>
    <s v="JUL-25"/>
    <x v="0"/>
    <s v="79010"/>
    <x v="42"/>
    <s v="Mileage Reimbursement"/>
    <s v="Mileage Reimbursement"/>
    <s v="100"/>
    <s v="CEO Adm"/>
    <x v="1"/>
    <n v="80.36"/>
    <s v="002"/>
  </r>
  <r>
    <s v="NOV-25"/>
    <x v="0"/>
    <s v="79010"/>
    <x v="42"/>
    <s v="Mileage Reimbursement"/>
    <s v="Mileage Reimbursement"/>
    <s v="100"/>
    <s v="CEO Adm"/>
    <x v="1"/>
    <n v="264.60000000000002"/>
    <s v="002"/>
  </r>
  <r>
    <s v="OCT-25"/>
    <x v="0"/>
    <s v="79010"/>
    <x v="42"/>
    <s v="Mileage Reimbursement"/>
    <s v="Mileage Reimbursement"/>
    <s v="100"/>
    <s v="CEO Adm"/>
    <x v="1"/>
    <n v="830.06"/>
    <s v="002"/>
  </r>
  <r>
    <s v="SEP-25"/>
    <x v="0"/>
    <s v="79010"/>
    <x v="42"/>
    <s v="Mileage Reimbursement"/>
    <s v="Mileage Reimbursement"/>
    <s v="100"/>
    <s v="CEO Adm"/>
    <x v="1"/>
    <n v="161"/>
    <s v="002"/>
  </r>
  <r>
    <s v="AUG-25"/>
    <x v="0"/>
    <s v="79010"/>
    <x v="43"/>
    <s v="Meals &amp; Ent - Discretionary"/>
    <s v="Meals &amp; Ent - Discretionary"/>
    <s v="993"/>
    <s v="Fleet Services"/>
    <x v="1"/>
    <n v="48.9"/>
    <s v="002"/>
  </r>
  <r>
    <s v="DEC-25"/>
    <x v="0"/>
    <s v="79010"/>
    <x v="43"/>
    <s v="Meals &amp; Ent - Discretionary"/>
    <s v="Meals &amp; Ent - Discretionary"/>
    <s v="993"/>
    <s v="Fleet Services"/>
    <x v="1"/>
    <n v="53.96"/>
    <s v="002"/>
  </r>
  <r>
    <s v="JUL-25"/>
    <x v="0"/>
    <s v="79010"/>
    <x v="43"/>
    <s v="Meals &amp; Ent - Discretionary"/>
    <s v="Meals &amp; Ent - Discretionary"/>
    <s v="993"/>
    <s v="Fleet Services"/>
    <x v="1"/>
    <n v="31.96"/>
    <s v="002"/>
  </r>
  <r>
    <s v="NOV-25"/>
    <x v="0"/>
    <s v="79010"/>
    <x v="43"/>
    <s v="Meals &amp; Ent - Discretionary"/>
    <s v="Meals &amp; Ent - Discretionary"/>
    <s v="993"/>
    <s v="Fleet Services"/>
    <x v="1"/>
    <n v="50"/>
    <s v="002"/>
  </r>
  <r>
    <s v="SEP-25"/>
    <x v="0"/>
    <s v="79010"/>
    <x v="43"/>
    <s v="Meals &amp; Ent - Discretionary"/>
    <s v="Meals &amp; Ent - Discretionary"/>
    <s v="993"/>
    <s v="Fleet Services"/>
    <x v="1"/>
    <n v="28.99"/>
    <s v="002"/>
  </r>
  <r>
    <s v="NOV-25"/>
    <x v="0"/>
    <s v="79010"/>
    <x v="43"/>
    <s v="Meals &amp; Ent - Discretionary"/>
    <s v="Meals &amp; Ent - Discretionary"/>
    <s v="992"/>
    <s v="Heavy Equip &amp; Transport"/>
    <x v="1"/>
    <n v="480.36"/>
    <s v="002"/>
  </r>
  <r>
    <s v="DEC-25"/>
    <x v="0"/>
    <s v="79010"/>
    <x v="43"/>
    <s v="Meals &amp; Ent - Discretionary"/>
    <s v="Meals &amp; Ent - Discretionary"/>
    <s v="988"/>
    <s v="T&amp;D Equipment C&amp;M Admin"/>
    <x v="1"/>
    <n v="189.75"/>
    <s v="002"/>
  </r>
  <r>
    <s v="SEP-25"/>
    <x v="0"/>
    <s v="79010"/>
    <x v="43"/>
    <s v="Meals &amp; Ent - Discretionary"/>
    <s v="Meals &amp; Ent - Discretionary"/>
    <s v="988"/>
    <s v="T&amp;D Equipment C&amp;M Admin"/>
    <x v="1"/>
    <n v="634.98"/>
    <s v="002"/>
  </r>
  <r>
    <s v="JUL-25"/>
    <x v="0"/>
    <s v="79010"/>
    <x v="43"/>
    <s v="Meals &amp; Ent - Discretionary"/>
    <s v="Meals &amp; Ent - Discretionary"/>
    <s v="987"/>
    <s v="Electronics/Comm C&amp;M"/>
    <x v="1"/>
    <n v="152.5"/>
    <s v="002"/>
  </r>
  <r>
    <s v="JUL-25"/>
    <x v="0"/>
    <s v="79010"/>
    <x v="43"/>
    <m/>
    <s v="Meals &amp; Ent - Discretionary"/>
    <s v="987"/>
    <s v="Electronics/Comm C&amp;M"/>
    <x v="1"/>
    <n v="-41.62"/>
    <s v="002"/>
  </r>
  <r>
    <s v="OCT-25"/>
    <x v="0"/>
    <s v="79010"/>
    <x v="43"/>
    <s v="Meals &amp; Ent - Discretionary"/>
    <s v="Meals &amp; Ent - Discretionary"/>
    <s v="986"/>
    <s v="Electronic Relay C&amp;M"/>
    <x v="1"/>
    <n v="60.85"/>
    <s v="002"/>
  </r>
  <r>
    <s v="AUG-25"/>
    <x v="0"/>
    <s v="79010"/>
    <x v="43"/>
    <s v="Meals &amp; Ent - Discretionary"/>
    <s v="Meals &amp; Ent - Discretionary"/>
    <s v="983"/>
    <s v="Metering Const/Maint"/>
    <x v="1"/>
    <n v="91.64"/>
    <s v="002"/>
  </r>
  <r>
    <s v="OCT-25"/>
    <x v="0"/>
    <s v="79010"/>
    <x v="43"/>
    <s v="Meals &amp; Ent - Discretionary"/>
    <s v="Meals &amp; Ent - Discretionary"/>
    <s v="983"/>
    <s v="Metering Const/Maint"/>
    <x v="1"/>
    <n v="137.66"/>
    <s v="002"/>
  </r>
  <r>
    <s v="DEC-25"/>
    <x v="0"/>
    <s v="79010"/>
    <x v="43"/>
    <s v="Meals &amp; Ent - Discretionary"/>
    <s v="Meals &amp; Ent - Discretionary"/>
    <s v="981"/>
    <s v="Subst Const/Maint"/>
    <x v="1"/>
    <n v="1320.62"/>
    <s v="002"/>
  </r>
  <r>
    <s v="JUL-25"/>
    <x v="0"/>
    <s v="79010"/>
    <x v="43"/>
    <s v="Meals &amp; Ent - Discretionary"/>
    <s v="Meals &amp; Ent - Discretionary"/>
    <s v="981"/>
    <s v="Subst Const/Maint"/>
    <x v="1"/>
    <n v="731.53"/>
    <s v="002"/>
  </r>
  <r>
    <s v="OCT-25"/>
    <x v="0"/>
    <s v="79010"/>
    <x v="43"/>
    <s v="Meals &amp; Ent - Discretionary"/>
    <s v="Meals &amp; Ent - Discretionary"/>
    <s v="981"/>
    <s v="Subst Const/Maint"/>
    <x v="1"/>
    <n v="54.72"/>
    <s v="002"/>
  </r>
  <r>
    <s v="SEP-25"/>
    <x v="0"/>
    <s v="79010"/>
    <x v="43"/>
    <s v="Meals &amp; Ent - Discretionary"/>
    <s v="Meals &amp; Ent - Discretionary"/>
    <s v="981"/>
    <s v="Subst Const/Maint"/>
    <x v="1"/>
    <n v="411.91"/>
    <s v="002"/>
  </r>
  <r>
    <s v="DEC-25"/>
    <x v="0"/>
    <s v="79010"/>
    <x v="43"/>
    <s v="Meals &amp; Ent - Discretionary"/>
    <s v="Meals &amp; Ent - Discretionary"/>
    <s v="963"/>
    <s v="Energy Mgmt Sys Sup"/>
    <x v="1"/>
    <n v="1855.72"/>
    <s v="002"/>
  </r>
  <r>
    <s v="DEC-25"/>
    <x v="0"/>
    <s v="79010"/>
    <x v="43"/>
    <m/>
    <s v="Meals &amp; Ent - Discretionary"/>
    <s v="963"/>
    <s v="Energy Mgmt Sys Sup"/>
    <x v="1"/>
    <n v="-1848.97"/>
    <s v="002"/>
  </r>
  <r>
    <s v="NOV-25"/>
    <x v="0"/>
    <s v="79010"/>
    <x v="43"/>
    <s v="Meals &amp; Ent - Discretionary"/>
    <s v="Meals &amp; Ent - Discretionary"/>
    <s v="963"/>
    <s v="Energy Mgmt Sys Sup"/>
    <x v="1"/>
    <n v="617.24"/>
    <s v="002"/>
  </r>
  <r>
    <s v="NOV-25"/>
    <x v="0"/>
    <s v="79010"/>
    <x v="43"/>
    <m/>
    <s v="Meals &amp; Ent - Discretionary"/>
    <s v="963"/>
    <s v="Energy Mgmt Sys Sup"/>
    <x v="1"/>
    <n v="-615.01"/>
    <s v="002"/>
  </r>
  <r>
    <s v="AUG-25"/>
    <x v="0"/>
    <s v="79010"/>
    <x v="43"/>
    <s v="Meals &amp; Ent - Discretionary"/>
    <s v="Meals &amp; Ent - Discretionary"/>
    <s v="955"/>
    <s v="Supply Side Planning"/>
    <x v="1"/>
    <n v="129.32"/>
    <s v="002"/>
  </r>
  <r>
    <s v="DEC-25"/>
    <x v="0"/>
    <s v="79010"/>
    <x v="43"/>
    <s v="Meals &amp; Ent - Discretionary"/>
    <s v="Meals &amp; Ent - Discretionary"/>
    <s v="955"/>
    <s v="Supply Side Planning"/>
    <x v="1"/>
    <n v="395.27"/>
    <s v="002"/>
  </r>
  <r>
    <s v="JUL-25"/>
    <x v="0"/>
    <s v="79010"/>
    <x v="43"/>
    <s v="Meals &amp; Ent - Discretionary"/>
    <s v="Meals &amp; Ent - Discretionary"/>
    <s v="955"/>
    <s v="Supply Side Planning"/>
    <x v="1"/>
    <n v="96.27"/>
    <s v="002"/>
  </r>
  <r>
    <s v="NOV-25"/>
    <x v="0"/>
    <s v="79010"/>
    <x v="43"/>
    <s v="Meals &amp; Ent - Discretionary"/>
    <s v="Meals &amp; Ent - Discretionary"/>
    <s v="955"/>
    <s v="Supply Side Planning"/>
    <x v="1"/>
    <n v="291.5"/>
    <s v="002"/>
  </r>
  <r>
    <s v="OCT-25"/>
    <x v="0"/>
    <s v="79010"/>
    <x v="43"/>
    <s v="Meals &amp; Ent - Discretionary"/>
    <s v="Meals &amp; Ent - Discretionary"/>
    <s v="955"/>
    <s v="Supply Side Planning"/>
    <x v="1"/>
    <n v="117.6"/>
    <s v="002"/>
  </r>
  <r>
    <s v="SEP-25"/>
    <x v="0"/>
    <s v="79010"/>
    <x v="43"/>
    <s v="Meals &amp; Ent - Discretionary"/>
    <s v="Meals &amp; Ent - Discretionary"/>
    <s v="955"/>
    <s v="Supply Side Planning"/>
    <x v="1"/>
    <n v="164.57"/>
    <s v="002"/>
  </r>
  <r>
    <s v="AUG-25"/>
    <x v="0"/>
    <s v="79010"/>
    <x v="43"/>
    <s v="Meals &amp; Ent - Discretionary"/>
    <s v="Meals &amp; Ent - Discretionary"/>
    <s v="941"/>
    <s v="Contr/Wholesale Mktg"/>
    <x v="1"/>
    <n v="66.89"/>
    <s v="002"/>
  </r>
  <r>
    <s v="DEC-25"/>
    <x v="0"/>
    <s v="79010"/>
    <x v="43"/>
    <s v="Meals &amp; Ent - Discretionary"/>
    <s v="Meals &amp; Ent - Discretionary"/>
    <s v="941"/>
    <s v="Contr/Wholesale Mktg"/>
    <x v="1"/>
    <n v="1848.55"/>
    <s v="002"/>
  </r>
  <r>
    <s v="JUL-25"/>
    <x v="0"/>
    <s v="79010"/>
    <x v="43"/>
    <s v="Meals &amp; Ent - Discretionary"/>
    <s v="Meals &amp; Ent - Discretionary"/>
    <s v="941"/>
    <s v="Contr/Wholesale Mktg"/>
    <x v="1"/>
    <n v="249.32"/>
    <s v="002"/>
  </r>
  <r>
    <s v="NOV-25"/>
    <x v="0"/>
    <s v="79010"/>
    <x v="43"/>
    <s v="Meals &amp; Ent - Discretionary"/>
    <s v="Meals &amp; Ent - Discretionary"/>
    <s v="941"/>
    <s v="Contr/Wholesale Mktg"/>
    <x v="1"/>
    <n v="516.87"/>
    <s v="002"/>
  </r>
  <r>
    <s v="OCT-25"/>
    <x v="0"/>
    <s v="79010"/>
    <x v="43"/>
    <s v="Meals &amp; Ent - Discretionary"/>
    <s v="Meals &amp; Ent - Discretionary"/>
    <s v="941"/>
    <s v="Contr/Wholesale Mktg"/>
    <x v="1"/>
    <n v="381.01"/>
    <s v="002"/>
  </r>
  <r>
    <s v="SEP-25"/>
    <x v="0"/>
    <s v="79010"/>
    <x v="43"/>
    <s v="Meals &amp; Ent - Discretionary"/>
    <s v="Meals &amp; Ent - Discretionary"/>
    <s v="941"/>
    <s v="Contr/Wholesale Mktg"/>
    <x v="1"/>
    <n v="64.17"/>
    <s v="002"/>
  </r>
  <r>
    <s v="NOV-25"/>
    <x v="0"/>
    <s v="79010"/>
    <x v="43"/>
    <s v="Meals &amp; Ent - Discretionary"/>
    <s v="Meals &amp; Ent - Discretionary"/>
    <s v="938"/>
    <s v="T&amp;D Operations Administration"/>
    <x v="1"/>
    <n v="4620.96"/>
    <s v="002"/>
  </r>
  <r>
    <s v="OCT-25"/>
    <x v="0"/>
    <s v="79010"/>
    <x v="43"/>
    <s v="Meals &amp; Ent - Discretionary"/>
    <s v="Meals &amp; Ent - Discretionary"/>
    <s v="938"/>
    <s v="T&amp;D Operations Administration"/>
    <x v="1"/>
    <n v="16257.31"/>
    <s v="002"/>
  </r>
  <r>
    <s v="AUG-25"/>
    <x v="0"/>
    <s v="79010"/>
    <x v="43"/>
    <s v="Meals &amp; Ent - Discretionary"/>
    <s v="Meals &amp; Ent - Discretionary"/>
    <s v="936"/>
    <s v="Operations Excellence"/>
    <x v="1"/>
    <n v="32.24"/>
    <s v="002"/>
  </r>
  <r>
    <s v="DEC-25"/>
    <x v="0"/>
    <s v="79010"/>
    <x v="43"/>
    <s v="Meals &amp; Ent - Discretionary"/>
    <s v="Meals &amp; Ent - Discretionary"/>
    <s v="936"/>
    <s v="Operations Excellence"/>
    <x v="1"/>
    <n v="251.45"/>
    <s v="002"/>
  </r>
  <r>
    <s v="NOV-25"/>
    <x v="0"/>
    <s v="79010"/>
    <x v="43"/>
    <s v="Meals &amp; Ent - Discretionary"/>
    <s v="Meals &amp; Ent - Discretionary"/>
    <s v="936"/>
    <s v="Operations Excellence"/>
    <x v="1"/>
    <n v="1323.08"/>
    <s v="002"/>
  </r>
  <r>
    <s v="OCT-25"/>
    <x v="0"/>
    <s v="79010"/>
    <x v="43"/>
    <s v="Meals &amp; Ent - Discretionary"/>
    <s v="Meals &amp; Ent - Discretionary"/>
    <s v="936"/>
    <s v="Operations Excellence"/>
    <x v="1"/>
    <n v="44.5"/>
    <s v="002"/>
  </r>
  <r>
    <s v="SEP-25"/>
    <x v="0"/>
    <s v="79010"/>
    <x v="43"/>
    <s v="Meals &amp; Ent - Discretionary"/>
    <s v="Meals &amp; Ent - Discretionary"/>
    <s v="936"/>
    <s v="Operations Excellence"/>
    <x v="1"/>
    <n v="267.83999999999997"/>
    <s v="002"/>
  </r>
  <r>
    <s v="AUG-25"/>
    <x v="0"/>
    <s v="79010"/>
    <x v="43"/>
    <s v="Meals &amp; Ent - Discretionary"/>
    <s v="Meals &amp; Ent - Discretionary"/>
    <s v="935"/>
    <s v="T&amp;D Safety and Learning &amp; Development"/>
    <x v="1"/>
    <n v="-1805.37"/>
    <s v="002"/>
  </r>
  <r>
    <s v="DEC-25"/>
    <x v="0"/>
    <s v="79010"/>
    <x v="43"/>
    <s v="Meals &amp; Ent - Discretionary"/>
    <s v="Meals &amp; Ent - Discretionary"/>
    <s v="935"/>
    <s v="T&amp;D Safety and Learning &amp; Development"/>
    <x v="1"/>
    <n v="81.17"/>
    <s v="002"/>
  </r>
  <r>
    <s v="JUL-25"/>
    <x v="0"/>
    <s v="79010"/>
    <x v="43"/>
    <s v="Meals &amp; Ent - Discretionary"/>
    <s v="Meals &amp; Ent - Discretionary"/>
    <s v="935"/>
    <s v="T&amp;D Safety and Learning &amp; Development"/>
    <x v="1"/>
    <n v="1805.37"/>
    <s v="002"/>
  </r>
  <r>
    <s v="NOV-25"/>
    <x v="0"/>
    <s v="79010"/>
    <x v="43"/>
    <s v="Meals &amp; Ent - Discretionary"/>
    <s v="Meals &amp; Ent - Discretionary"/>
    <s v="935"/>
    <s v="T&amp;D Safety and Learning &amp; Development"/>
    <x v="1"/>
    <n v="517.29999999999995"/>
    <s v="002"/>
  </r>
  <r>
    <s v="OCT-25"/>
    <x v="0"/>
    <s v="79010"/>
    <x v="43"/>
    <s v="Meals &amp; Ent - Discretionary"/>
    <s v="Meals &amp; Ent - Discretionary"/>
    <s v="935"/>
    <s v="T&amp;D Safety and Learning &amp; Development"/>
    <x v="1"/>
    <n v="172.01"/>
    <s v="002"/>
  </r>
  <r>
    <s v="SEP-25"/>
    <x v="0"/>
    <s v="79010"/>
    <x v="43"/>
    <s v="Meals &amp; Ent - Discretionary"/>
    <s v="Meals &amp; Ent - Discretionary"/>
    <s v="935"/>
    <s v="T&amp;D Safety and Learning &amp; Development"/>
    <x v="1"/>
    <n v="434.4"/>
    <s v="002"/>
  </r>
  <r>
    <s v="AUG-25"/>
    <x v="0"/>
    <s v="79010"/>
    <x v="43"/>
    <s v="Meals &amp; Ent - Discretionary"/>
    <s v="Meals &amp; Ent - Discretionary"/>
    <s v="932"/>
    <s v="Asset Management"/>
    <x v="1"/>
    <n v="49.13"/>
    <s v="002"/>
  </r>
  <r>
    <s v="DEC-25"/>
    <x v="0"/>
    <s v="79010"/>
    <x v="43"/>
    <s v="Meals &amp; Ent - Discretionary"/>
    <s v="Meals &amp; Ent - Discretionary"/>
    <s v="932"/>
    <s v="Asset Management"/>
    <x v="1"/>
    <n v="97.49"/>
    <s v="002"/>
  </r>
  <r>
    <s v="JUL-25"/>
    <x v="0"/>
    <s v="79010"/>
    <x v="43"/>
    <s v="Meals &amp; Ent - Discretionary"/>
    <s v="Meals &amp; Ent - Discretionary"/>
    <s v="932"/>
    <s v="Asset Management"/>
    <x v="1"/>
    <n v="255.12"/>
    <s v="002"/>
  </r>
  <r>
    <s v="DEC-25"/>
    <x v="0"/>
    <s v="79010"/>
    <x v="43"/>
    <s v="Meals &amp; Ent - Discretionary"/>
    <s v="Meals &amp; Ent - Discretionary"/>
    <s v="872"/>
    <s v="Warehouse"/>
    <x v="1"/>
    <n v="309.76"/>
    <s v="002"/>
  </r>
  <r>
    <s v="NOV-25"/>
    <x v="0"/>
    <s v="79010"/>
    <x v="43"/>
    <s v="Meals &amp; Ent - Discretionary"/>
    <s v="Meals &amp; Ent - Discretionary"/>
    <s v="872"/>
    <s v="Warehouse"/>
    <x v="1"/>
    <n v="834.91"/>
    <s v="002"/>
  </r>
  <r>
    <s v="OCT-25"/>
    <x v="0"/>
    <s v="79010"/>
    <x v="43"/>
    <s v="Meals &amp; Ent - Discretionary"/>
    <s v="Meals &amp; Ent - Discretionary"/>
    <s v="872"/>
    <s v="Warehouse"/>
    <x v="1"/>
    <n v="687.64"/>
    <s v="002"/>
  </r>
  <r>
    <s v="AUG-25"/>
    <x v="0"/>
    <s v="79010"/>
    <x v="43"/>
    <s v="Meals &amp; Ent - Discretionary"/>
    <s v="Meals &amp; Ent - Discretionary"/>
    <s v="861"/>
    <s v="Procuremnt/Contr Svc"/>
    <x v="1"/>
    <n v="102.53"/>
    <s v="002"/>
  </r>
  <r>
    <s v="DEC-25"/>
    <x v="0"/>
    <s v="79010"/>
    <x v="43"/>
    <s v="Meals &amp; Ent - Discretionary"/>
    <s v="Meals &amp; Ent - Discretionary"/>
    <s v="861"/>
    <s v="Procuremnt/Contr Svc"/>
    <x v="1"/>
    <n v="890.48"/>
    <s v="002"/>
  </r>
  <r>
    <s v="NOV-25"/>
    <x v="0"/>
    <s v="79010"/>
    <x v="43"/>
    <s v="Meals &amp; Ent - Discretionary"/>
    <s v="Meals &amp; Ent - Discretionary"/>
    <s v="861"/>
    <s v="Procuremnt/Contr Svc"/>
    <x v="1"/>
    <n v="292.77999999999997"/>
    <s v="002"/>
  </r>
  <r>
    <s v="OCT-25"/>
    <x v="0"/>
    <s v="79010"/>
    <x v="43"/>
    <s v="Meals &amp; Ent - Discretionary"/>
    <s v="Meals &amp; Ent - Discretionary"/>
    <s v="861"/>
    <s v="Procuremnt/Contr Svc"/>
    <x v="1"/>
    <n v="27.71"/>
    <s v="002"/>
  </r>
  <r>
    <s v="SEP-25"/>
    <x v="0"/>
    <s v="79010"/>
    <x v="43"/>
    <s v="Meals &amp; Ent - Discretionary"/>
    <s v="Meals &amp; Ent - Discretionary"/>
    <s v="861"/>
    <s v="Procuremnt/Contr Svc"/>
    <x v="1"/>
    <n v="12.05"/>
    <s v="002"/>
  </r>
  <r>
    <s v="AUG-25"/>
    <x v="0"/>
    <s v="79010"/>
    <x v="43"/>
    <s v="Meals &amp; Ent - Discretionary"/>
    <s v="Meals &amp; Ent - Discretionary"/>
    <s v="850"/>
    <s v="Fuels Management"/>
    <x v="1"/>
    <n v="15.97"/>
    <s v="002"/>
  </r>
  <r>
    <s v="DEC-25"/>
    <x v="0"/>
    <s v="79010"/>
    <x v="43"/>
    <s v="Meals &amp; Ent - Discretionary"/>
    <s v="Meals &amp; Ent - Discretionary"/>
    <s v="850"/>
    <s v="Fuels Management"/>
    <x v="1"/>
    <n v="223.15"/>
    <s v="002"/>
  </r>
  <r>
    <s v="NOV-25"/>
    <x v="0"/>
    <s v="79010"/>
    <x v="43"/>
    <s v="Meals &amp; Ent - Discretionary"/>
    <s v="Meals &amp; Ent - Discretionary"/>
    <s v="850"/>
    <s v="Fuels Management"/>
    <x v="1"/>
    <n v="9.9700000000000006"/>
    <s v="002"/>
  </r>
  <r>
    <s v="OCT-25"/>
    <x v="0"/>
    <s v="79010"/>
    <x v="43"/>
    <s v="Meals &amp; Ent - Discretionary"/>
    <s v="Meals &amp; Ent - Discretionary"/>
    <s v="850"/>
    <s v="Fuels Management"/>
    <x v="1"/>
    <n v="95.44"/>
    <s v="002"/>
  </r>
  <r>
    <s v="SEP-25"/>
    <x v="0"/>
    <s v="79010"/>
    <x v="43"/>
    <s v="Meals &amp; Ent - Discretionary"/>
    <s v="Meals &amp; Ent - Discretionary"/>
    <s v="850"/>
    <s v="Fuels Management"/>
    <x v="1"/>
    <n v="69.3"/>
    <s v="002"/>
  </r>
  <r>
    <s v="AUG-25"/>
    <x v="0"/>
    <s v="79010"/>
    <x v="43"/>
    <s v="Meals &amp; Ent - Discretionary"/>
    <s v="Meals &amp; Ent - Discretionary"/>
    <s v="805"/>
    <s v="Corp Environmental Services"/>
    <x v="1"/>
    <n v="960.41"/>
    <s v="002"/>
  </r>
  <r>
    <s v="DEC-25"/>
    <x v="0"/>
    <s v="79010"/>
    <x v="43"/>
    <s v="Meals &amp; Ent - Discretionary"/>
    <s v="Meals &amp; Ent - Discretionary"/>
    <s v="805"/>
    <s v="Corp Environmental Services"/>
    <x v="1"/>
    <n v="1058.49"/>
    <s v="002"/>
  </r>
  <r>
    <s v="DEC-25"/>
    <x v="0"/>
    <s v="79010"/>
    <x v="43"/>
    <m/>
    <s v="Meals &amp; Ent - Discretionary"/>
    <s v="805"/>
    <s v="Corp Environmental Services"/>
    <x v="1"/>
    <n v="-117.83"/>
    <s v="002"/>
  </r>
  <r>
    <s v="JUL-25"/>
    <x v="0"/>
    <s v="79010"/>
    <x v="43"/>
    <s v="Meals &amp; Ent - Discretionary"/>
    <s v="Meals &amp; Ent - Discretionary"/>
    <s v="805"/>
    <s v="Corp Environmental Services"/>
    <x v="1"/>
    <n v="345.88"/>
    <s v="002"/>
  </r>
  <r>
    <s v="NOV-25"/>
    <x v="0"/>
    <s v="79010"/>
    <x v="43"/>
    <s v="Meals &amp; Ent - Discretionary"/>
    <s v="Meals &amp; Ent - Discretionary"/>
    <s v="805"/>
    <s v="Corp Environmental Services"/>
    <x v="1"/>
    <n v="-606.6"/>
    <s v="002"/>
  </r>
  <r>
    <s v="NOV-25"/>
    <x v="0"/>
    <s v="79010"/>
    <x v="43"/>
    <m/>
    <s v="Meals &amp; Ent - Discretionary"/>
    <s v="805"/>
    <s v="Corp Environmental Services"/>
    <x v="1"/>
    <n v="-24.61"/>
    <s v="002"/>
  </r>
  <r>
    <s v="OCT-25"/>
    <x v="0"/>
    <s v="79010"/>
    <x v="43"/>
    <s v="Meals &amp; Ent - Discretionary"/>
    <s v="Meals &amp; Ent - Discretionary"/>
    <s v="805"/>
    <s v="Corp Environmental Services"/>
    <x v="1"/>
    <n v="3635.46"/>
    <s v="002"/>
  </r>
  <r>
    <s v="SEP-25"/>
    <x v="0"/>
    <s v="79010"/>
    <x v="43"/>
    <s v="Meals &amp; Ent - Discretionary"/>
    <s v="Meals &amp; Ent - Discretionary"/>
    <s v="805"/>
    <s v="Corp Environmental Services"/>
    <x v="1"/>
    <n v="511.66"/>
    <s v="002"/>
  </r>
  <r>
    <s v="AUG-25"/>
    <x v="0"/>
    <s v="79010"/>
    <x v="43"/>
    <s v="Meals &amp; Ent - Discretionary"/>
    <s v="Meals &amp; Ent - Discretionary"/>
    <s v="692"/>
    <s v="SPG Unit 2 Maintenance"/>
    <x v="1"/>
    <n v="159.88999999999999"/>
    <s v="002"/>
  </r>
  <r>
    <s v="AUG-25"/>
    <x v="0"/>
    <s v="79010"/>
    <x v="43"/>
    <m/>
    <s v="Meals &amp; Ent - Discretionary"/>
    <s v="692"/>
    <s v="SPG Unit 2 Maintenance"/>
    <x v="1"/>
    <n v="0"/>
    <s v="002"/>
  </r>
  <r>
    <s v="JUL-25"/>
    <x v="0"/>
    <s v="79010"/>
    <x v="43"/>
    <s v="Meals &amp; Ent - Discretionary"/>
    <s v="Meals &amp; Ent - Discretionary"/>
    <s v="692"/>
    <s v="SPG Unit 2 Maintenance"/>
    <x v="1"/>
    <n v="172.54"/>
    <s v="002"/>
  </r>
  <r>
    <s v="JUL-25"/>
    <x v="0"/>
    <s v="79010"/>
    <x v="43"/>
    <m/>
    <s v="Meals &amp; Ent - Discretionary"/>
    <s v="692"/>
    <s v="SPG Unit 2 Maintenance"/>
    <x v="1"/>
    <n v="0"/>
    <s v="002"/>
  </r>
  <r>
    <s v="SEP-25"/>
    <x v="0"/>
    <s v="79010"/>
    <x v="43"/>
    <s v="Meals &amp; Ent - Discretionary"/>
    <s v="Meals &amp; Ent - Discretionary"/>
    <s v="692"/>
    <s v="SPG Unit 2 Maintenance"/>
    <x v="1"/>
    <n v="171.26"/>
    <s v="002"/>
  </r>
  <r>
    <s v="SEP-25"/>
    <x v="0"/>
    <s v="79010"/>
    <x v="43"/>
    <m/>
    <s v="Meals &amp; Ent - Discretionary"/>
    <s v="692"/>
    <s v="SPG Unit 2 Maintenance"/>
    <x v="1"/>
    <n v="0"/>
    <s v="002"/>
  </r>
  <r>
    <s v="OCT-25"/>
    <x v="0"/>
    <s v="79010"/>
    <x v="43"/>
    <s v="Meals &amp; Ent - Discretionary"/>
    <s v="Meals &amp; Ent - Discretionary"/>
    <s v="691"/>
    <s v="SPG Unit 1 Maintenance"/>
    <x v="1"/>
    <n v="227.84"/>
    <s v="002"/>
  </r>
  <r>
    <s v="OCT-25"/>
    <x v="0"/>
    <s v="79010"/>
    <x v="43"/>
    <m/>
    <s v="Meals &amp; Ent - Discretionary"/>
    <s v="691"/>
    <s v="SPG Unit 1 Maintenance"/>
    <x v="1"/>
    <n v="0"/>
    <s v="002"/>
  </r>
  <r>
    <s v="NOV-25"/>
    <x v="0"/>
    <s v="79010"/>
    <x v="43"/>
    <s v="Meals &amp; Ent - Discretionary"/>
    <s v="Meals &amp; Ent - Discretionary"/>
    <s v="677"/>
    <s v="SPG 1&amp;2 E&amp;I Outlying Areas"/>
    <x v="1"/>
    <n v="84.25"/>
    <s v="002"/>
  </r>
  <r>
    <s v="NOV-25"/>
    <x v="0"/>
    <s v="79010"/>
    <x v="43"/>
    <m/>
    <s v="Meals &amp; Ent - Discretionary"/>
    <s v="677"/>
    <s v="SPG 1&amp;2 E&amp;I Outlying Areas"/>
    <x v="1"/>
    <n v="-42.11"/>
    <s v="002"/>
  </r>
  <r>
    <s v="SEP-25"/>
    <x v="0"/>
    <s v="79010"/>
    <x v="43"/>
    <s v="Meals &amp; Ent - Discretionary"/>
    <s v="Meals &amp; Ent - Discretionary"/>
    <s v="677"/>
    <s v="SPG 1&amp;2 E&amp;I Outlying Areas"/>
    <x v="1"/>
    <n v="38.520000000000003"/>
    <s v="002"/>
  </r>
  <r>
    <s v="SEP-25"/>
    <x v="0"/>
    <s v="79010"/>
    <x v="43"/>
    <m/>
    <s v="Meals &amp; Ent - Discretionary"/>
    <s v="677"/>
    <s v="SPG 1&amp;2 E&amp;I Outlying Areas"/>
    <x v="1"/>
    <n v="-19.260000000000002"/>
    <s v="002"/>
  </r>
  <r>
    <s v="AUG-25"/>
    <x v="0"/>
    <s v="79010"/>
    <x v="43"/>
    <s v="Meals &amp; Ent - Discretionary"/>
    <s v="Meals &amp; Ent - Discretionary"/>
    <s v="662"/>
    <s v="SPG Training"/>
    <x v="1"/>
    <n v="386.82"/>
    <s v="002"/>
  </r>
  <r>
    <s v="AUG-25"/>
    <x v="0"/>
    <s v="79010"/>
    <x v="43"/>
    <m/>
    <s v="Meals &amp; Ent - Discretionary"/>
    <s v="662"/>
    <s v="SPG Training"/>
    <x v="1"/>
    <n v="-193.42"/>
    <s v="002"/>
  </r>
  <r>
    <s v="DEC-25"/>
    <x v="0"/>
    <s v="79010"/>
    <x v="43"/>
    <s v="Meals &amp; Ent - Discretionary"/>
    <s v="Meals &amp; Ent - Discretionary"/>
    <s v="662"/>
    <s v="SPG Training"/>
    <x v="1"/>
    <n v="242.37"/>
    <s v="002"/>
  </r>
  <r>
    <s v="DEC-25"/>
    <x v="0"/>
    <s v="79010"/>
    <x v="43"/>
    <m/>
    <s v="Meals &amp; Ent - Discretionary"/>
    <s v="662"/>
    <s v="SPG Training"/>
    <x v="1"/>
    <n v="-121.19"/>
    <s v="002"/>
  </r>
  <r>
    <s v="JUL-25"/>
    <x v="0"/>
    <s v="79010"/>
    <x v="43"/>
    <s v="Meals &amp; Ent - Discretionary"/>
    <s v="Meals &amp; Ent - Discretionary"/>
    <s v="662"/>
    <s v="SPG Training"/>
    <x v="1"/>
    <n v="745.67"/>
    <s v="002"/>
  </r>
  <r>
    <s v="JUL-25"/>
    <x v="0"/>
    <s v="79010"/>
    <x v="43"/>
    <m/>
    <s v="Meals &amp; Ent - Discretionary"/>
    <s v="662"/>
    <s v="SPG Training"/>
    <x v="1"/>
    <n v="-372.83"/>
    <s v="002"/>
  </r>
  <r>
    <s v="NOV-25"/>
    <x v="0"/>
    <s v="79010"/>
    <x v="43"/>
    <s v="Meals &amp; Ent - Discretionary"/>
    <s v="Meals &amp; Ent - Discretionary"/>
    <s v="662"/>
    <s v="SPG Training"/>
    <x v="1"/>
    <n v="197.12"/>
    <s v="002"/>
  </r>
  <r>
    <s v="NOV-25"/>
    <x v="0"/>
    <s v="79010"/>
    <x v="43"/>
    <m/>
    <s v="Meals &amp; Ent - Discretionary"/>
    <s v="662"/>
    <s v="SPG Training"/>
    <x v="1"/>
    <n v="-98.54"/>
    <s v="002"/>
  </r>
  <r>
    <s v="OCT-25"/>
    <x v="0"/>
    <s v="79010"/>
    <x v="43"/>
    <s v="Meals &amp; Ent - Discretionary"/>
    <s v="Meals &amp; Ent - Discretionary"/>
    <s v="662"/>
    <s v="SPG Training"/>
    <x v="1"/>
    <n v="521.9"/>
    <s v="002"/>
  </r>
  <r>
    <s v="OCT-25"/>
    <x v="0"/>
    <s v="79010"/>
    <x v="43"/>
    <m/>
    <s v="Meals &amp; Ent - Discretionary"/>
    <s v="662"/>
    <s v="SPG Training"/>
    <x v="1"/>
    <n v="-260.94"/>
    <s v="002"/>
  </r>
  <r>
    <s v="SEP-25"/>
    <x v="0"/>
    <s v="79010"/>
    <x v="43"/>
    <s v="Meals &amp; Ent - Discretionary"/>
    <s v="Meals &amp; Ent - Discretionary"/>
    <s v="662"/>
    <s v="SPG Training"/>
    <x v="1"/>
    <n v="487.68"/>
    <s v="002"/>
  </r>
  <r>
    <s v="SEP-25"/>
    <x v="0"/>
    <s v="79010"/>
    <x v="43"/>
    <m/>
    <s v="Meals &amp; Ent - Discretionary"/>
    <s v="662"/>
    <s v="SPG Training"/>
    <x v="1"/>
    <n v="-243.82"/>
    <s v="002"/>
  </r>
  <r>
    <s v="AUG-25"/>
    <x v="0"/>
    <s v="79010"/>
    <x v="43"/>
    <s v="Meals &amp; Ent - Discretionary"/>
    <s v="Meals &amp; Ent - Discretionary"/>
    <s v="661"/>
    <s v="SPG Personnel Svcs"/>
    <x v="1"/>
    <n v="209.14"/>
    <s v="002"/>
  </r>
  <r>
    <s v="AUG-25"/>
    <x v="0"/>
    <s v="79010"/>
    <x v="43"/>
    <m/>
    <s v="Meals &amp; Ent - Discretionary"/>
    <s v="661"/>
    <s v="SPG Personnel Svcs"/>
    <x v="1"/>
    <n v="-104.54"/>
    <s v="002"/>
  </r>
  <r>
    <s v="DEC-25"/>
    <x v="0"/>
    <s v="79010"/>
    <x v="43"/>
    <s v="Meals &amp; Ent - Discretionary"/>
    <s v="Meals &amp; Ent - Discretionary"/>
    <s v="661"/>
    <s v="SPG Personnel Svcs"/>
    <x v="1"/>
    <n v="165.76"/>
    <s v="002"/>
  </r>
  <r>
    <s v="DEC-25"/>
    <x v="0"/>
    <s v="79010"/>
    <x v="43"/>
    <m/>
    <s v="Meals &amp; Ent - Discretionary"/>
    <s v="661"/>
    <s v="SPG Personnel Svcs"/>
    <x v="1"/>
    <n v="-82.86"/>
    <s v="002"/>
  </r>
  <r>
    <s v="JUL-25"/>
    <x v="0"/>
    <s v="79010"/>
    <x v="43"/>
    <s v="Meals &amp; Ent - Discretionary"/>
    <s v="Meals &amp; Ent - Discretionary"/>
    <s v="661"/>
    <s v="SPG Personnel Svcs"/>
    <x v="1"/>
    <n v="39.56"/>
    <s v="002"/>
  </r>
  <r>
    <s v="JUL-25"/>
    <x v="0"/>
    <s v="79010"/>
    <x v="43"/>
    <m/>
    <s v="Meals &amp; Ent - Discretionary"/>
    <s v="661"/>
    <s v="SPG Personnel Svcs"/>
    <x v="1"/>
    <n v="-19.78"/>
    <s v="002"/>
  </r>
  <r>
    <s v="NOV-25"/>
    <x v="0"/>
    <s v="79010"/>
    <x v="43"/>
    <s v="Meals &amp; Ent - Discretionary"/>
    <s v="Meals &amp; Ent - Discretionary"/>
    <s v="661"/>
    <s v="SPG Personnel Svcs"/>
    <x v="1"/>
    <n v="51.59"/>
    <s v="002"/>
  </r>
  <r>
    <s v="NOV-25"/>
    <x v="0"/>
    <s v="79010"/>
    <x v="43"/>
    <m/>
    <s v="Meals &amp; Ent - Discretionary"/>
    <s v="661"/>
    <s v="SPG Personnel Svcs"/>
    <x v="1"/>
    <n v="-25.79"/>
    <s v="002"/>
  </r>
  <r>
    <s v="AUG-25"/>
    <x v="0"/>
    <s v="79010"/>
    <x v="43"/>
    <s v="Meals &amp; Ent - Discretionary"/>
    <s v="Meals &amp; Ent - Discretionary"/>
    <s v="658"/>
    <s v="SPG Business Support"/>
    <x v="1"/>
    <n v="356.26"/>
    <s v="002"/>
  </r>
  <r>
    <s v="AUG-25"/>
    <x v="0"/>
    <s v="79010"/>
    <x v="43"/>
    <m/>
    <s v="Meals &amp; Ent - Discretionary"/>
    <s v="658"/>
    <s v="SPG Business Support"/>
    <x v="1"/>
    <n v="-178.14"/>
    <s v="002"/>
  </r>
  <r>
    <s v="DEC-25"/>
    <x v="0"/>
    <s v="79010"/>
    <x v="43"/>
    <s v="Meals &amp; Ent - Discretionary"/>
    <s v="Meals &amp; Ent - Discretionary"/>
    <s v="658"/>
    <s v="SPG Business Support"/>
    <x v="1"/>
    <n v="365.96"/>
    <s v="002"/>
  </r>
  <r>
    <s v="DEC-25"/>
    <x v="0"/>
    <s v="79010"/>
    <x v="43"/>
    <m/>
    <s v="Meals &amp; Ent - Discretionary"/>
    <s v="658"/>
    <s v="SPG Business Support"/>
    <x v="1"/>
    <n v="-182.94"/>
    <s v="002"/>
  </r>
  <r>
    <s v="JUL-25"/>
    <x v="0"/>
    <s v="79010"/>
    <x v="43"/>
    <s v="Meals &amp; Ent - Discretionary"/>
    <s v="Meals &amp; Ent - Discretionary"/>
    <s v="658"/>
    <s v="SPG Business Support"/>
    <x v="1"/>
    <n v="494.69"/>
    <s v="002"/>
  </r>
  <r>
    <s v="JUL-25"/>
    <x v="0"/>
    <s v="79010"/>
    <x v="43"/>
    <m/>
    <s v="Meals &amp; Ent - Discretionary"/>
    <s v="658"/>
    <s v="SPG Business Support"/>
    <x v="1"/>
    <n v="-247.31"/>
    <s v="002"/>
  </r>
  <r>
    <s v="NOV-25"/>
    <x v="0"/>
    <s v="79010"/>
    <x v="43"/>
    <s v="Meals &amp; Ent - Discretionary"/>
    <s v="Meals &amp; Ent - Discretionary"/>
    <s v="658"/>
    <s v="SPG Business Support"/>
    <x v="1"/>
    <n v="105.39"/>
    <s v="002"/>
  </r>
  <r>
    <s v="NOV-25"/>
    <x v="0"/>
    <s v="79010"/>
    <x v="43"/>
    <m/>
    <s v="Meals &amp; Ent - Discretionary"/>
    <s v="658"/>
    <s v="SPG Business Support"/>
    <x v="1"/>
    <n v="-52.71"/>
    <s v="002"/>
  </r>
  <r>
    <s v="OCT-25"/>
    <x v="0"/>
    <s v="79010"/>
    <x v="43"/>
    <s v="Meals &amp; Ent - Discretionary"/>
    <s v="Meals &amp; Ent - Discretionary"/>
    <s v="658"/>
    <s v="SPG Business Support"/>
    <x v="1"/>
    <n v="742.47"/>
    <s v="002"/>
  </r>
  <r>
    <s v="OCT-25"/>
    <x v="0"/>
    <s v="79010"/>
    <x v="43"/>
    <m/>
    <s v="Meals &amp; Ent - Discretionary"/>
    <s v="658"/>
    <s v="SPG Business Support"/>
    <x v="1"/>
    <n v="-371.21"/>
    <s v="002"/>
  </r>
  <r>
    <s v="SEP-25"/>
    <x v="0"/>
    <s v="79010"/>
    <x v="43"/>
    <s v="Meals &amp; Ent - Discretionary"/>
    <s v="Meals &amp; Ent - Discretionary"/>
    <s v="658"/>
    <s v="SPG Business Support"/>
    <x v="1"/>
    <n v="213.98"/>
    <s v="002"/>
  </r>
  <r>
    <s v="SEP-25"/>
    <x v="0"/>
    <s v="79010"/>
    <x v="43"/>
    <m/>
    <s v="Meals &amp; Ent - Discretionary"/>
    <s v="658"/>
    <s v="SPG Business Support"/>
    <x v="1"/>
    <n v="-106.98"/>
    <s v="002"/>
  </r>
  <r>
    <s v="AUG-25"/>
    <x v="0"/>
    <s v="79010"/>
    <x v="43"/>
    <s v="Meals &amp; Ent - Discretionary"/>
    <s v="Meals &amp; Ent - Discretionary"/>
    <s v="650"/>
    <s v="SPG Plant Manager"/>
    <x v="1"/>
    <n v="661.69"/>
    <s v="002"/>
  </r>
  <r>
    <s v="AUG-25"/>
    <x v="0"/>
    <s v="79010"/>
    <x v="43"/>
    <m/>
    <s v="Meals &amp; Ent - Discretionary"/>
    <s v="650"/>
    <s v="SPG Plant Manager"/>
    <x v="1"/>
    <n v="-330.85"/>
    <s v="002"/>
  </r>
  <r>
    <s v="DEC-25"/>
    <x v="0"/>
    <s v="79010"/>
    <x v="43"/>
    <s v="Meals &amp; Ent - Discretionary"/>
    <s v="Meals &amp; Ent - Discretionary"/>
    <s v="650"/>
    <s v="SPG Plant Manager"/>
    <x v="1"/>
    <n v="7105.38"/>
    <s v="002"/>
  </r>
  <r>
    <s v="DEC-25"/>
    <x v="0"/>
    <s v="79010"/>
    <x v="43"/>
    <m/>
    <s v="Meals &amp; Ent - Discretionary"/>
    <s v="650"/>
    <s v="SPG Plant Manager"/>
    <x v="1"/>
    <n v="156.16999999999999"/>
    <s v="002"/>
  </r>
  <r>
    <s v="JUL-25"/>
    <x v="0"/>
    <s v="79010"/>
    <x v="43"/>
    <s v="Meals &amp; Ent - Discretionary"/>
    <s v="Meals &amp; Ent - Discretionary"/>
    <s v="650"/>
    <s v="SPG Plant Manager"/>
    <x v="1"/>
    <n v="1815.06"/>
    <s v="002"/>
  </r>
  <r>
    <s v="JUL-25"/>
    <x v="0"/>
    <s v="79010"/>
    <x v="43"/>
    <m/>
    <s v="Meals &amp; Ent - Discretionary"/>
    <s v="650"/>
    <s v="SPG Plant Manager"/>
    <x v="1"/>
    <n v="-876.43"/>
    <s v="002"/>
  </r>
  <r>
    <s v="NOV-25"/>
    <x v="0"/>
    <s v="79010"/>
    <x v="43"/>
    <s v="Meals &amp; Ent - Discretionary"/>
    <s v="Meals &amp; Ent - Discretionary"/>
    <s v="650"/>
    <s v="SPG Plant Manager"/>
    <x v="1"/>
    <n v="5954.18"/>
    <s v="002"/>
  </r>
  <r>
    <s v="NOV-25"/>
    <x v="0"/>
    <s v="79010"/>
    <x v="43"/>
    <m/>
    <s v="Meals &amp; Ent - Discretionary"/>
    <s v="650"/>
    <s v="SPG Plant Manager"/>
    <x v="1"/>
    <n v="-2923.7"/>
    <s v="002"/>
  </r>
  <r>
    <s v="OCT-25"/>
    <x v="0"/>
    <s v="79010"/>
    <x v="43"/>
    <s v="Meals &amp; Ent - Discretionary"/>
    <s v="Meals &amp; Ent - Discretionary"/>
    <s v="650"/>
    <s v="SPG Plant Manager"/>
    <x v="1"/>
    <n v="3109.84"/>
    <s v="002"/>
  </r>
  <r>
    <s v="OCT-25"/>
    <x v="0"/>
    <s v="79010"/>
    <x v="43"/>
    <m/>
    <s v="Meals &amp; Ent - Discretionary"/>
    <s v="650"/>
    <s v="SPG Plant Manager"/>
    <x v="1"/>
    <n v="-1554.84"/>
    <s v="002"/>
  </r>
  <r>
    <s v="SEP-25"/>
    <x v="0"/>
    <s v="79010"/>
    <x v="43"/>
    <s v="Meals &amp; Ent - Discretionary"/>
    <s v="Meals &amp; Ent - Discretionary"/>
    <s v="650"/>
    <s v="SPG Plant Manager"/>
    <x v="1"/>
    <n v="18985.61"/>
    <s v="002"/>
  </r>
  <r>
    <s v="SEP-25"/>
    <x v="0"/>
    <s v="79010"/>
    <x v="43"/>
    <m/>
    <s v="Meals &amp; Ent - Discretionary"/>
    <s v="650"/>
    <s v="SPG Plant Manager"/>
    <x v="1"/>
    <n v="-9492.81"/>
    <s v="002"/>
  </r>
  <r>
    <s v="NOV-25"/>
    <x v="0"/>
    <s v="79010"/>
    <x v="43"/>
    <s v="Meals &amp; Ent - Discretionary"/>
    <s v="Meals &amp; Ent - Discretionary"/>
    <s v="537"/>
    <s v="UNSE Billing"/>
    <x v="1"/>
    <n v="118.84"/>
    <s v="033"/>
  </r>
  <r>
    <s v="OCT-25"/>
    <x v="0"/>
    <s v="79010"/>
    <x v="43"/>
    <s v="Meals &amp; Ent - Discretionary"/>
    <s v="Meals &amp; Ent - Discretionary"/>
    <s v="515"/>
    <s v="UNSE Kingman Electric Eng"/>
    <x v="1"/>
    <n v="111.71"/>
    <s v="033"/>
  </r>
  <r>
    <s v="OCT-25"/>
    <x v="0"/>
    <s v="79010"/>
    <x v="43"/>
    <m/>
    <s v="Meals &amp; Ent - Discretionary"/>
    <s v="515"/>
    <s v="UNSE Kingman Electric Eng"/>
    <x v="1"/>
    <n v="-111.31"/>
    <s v="033"/>
  </r>
  <r>
    <s v="SEP-25"/>
    <x v="0"/>
    <s v="79010"/>
    <x v="43"/>
    <s v="Meals &amp; Ent - Discretionary"/>
    <s v="Meals &amp; Ent - Discretionary"/>
    <s v="515"/>
    <s v="UNSE Kingman Electric Eng"/>
    <x v="1"/>
    <n v="113.57"/>
    <s v="033"/>
  </r>
  <r>
    <s v="SEP-25"/>
    <x v="0"/>
    <s v="79010"/>
    <x v="43"/>
    <m/>
    <s v="Meals &amp; Ent - Discretionary"/>
    <s v="515"/>
    <s v="UNSE Kingman Electric Eng"/>
    <x v="1"/>
    <n v="-113.01"/>
    <s v="033"/>
  </r>
  <r>
    <s v="AUG-25"/>
    <x v="0"/>
    <s v="79010"/>
    <x v="43"/>
    <s v="Meals &amp; Ent - Discretionary"/>
    <s v="Meals &amp; Ent - Discretionary"/>
    <s v="501"/>
    <s v="ER Support Services"/>
    <x v="1"/>
    <n v="269.75"/>
    <s v="002"/>
  </r>
  <r>
    <s v="DEC-25"/>
    <x v="0"/>
    <s v="79010"/>
    <x v="43"/>
    <s v="Meals &amp; Ent - Discretionary"/>
    <s v="Meals &amp; Ent - Discretionary"/>
    <s v="501"/>
    <s v="ER Support Services"/>
    <x v="1"/>
    <n v="200.16"/>
    <s v="002"/>
  </r>
  <r>
    <s v="NOV-25"/>
    <x v="0"/>
    <s v="79010"/>
    <x v="43"/>
    <s v="Meals &amp; Ent - Discretionary"/>
    <s v="Meals &amp; Ent - Discretionary"/>
    <s v="501"/>
    <s v="ER Support Services"/>
    <x v="1"/>
    <n v="293.58999999999997"/>
    <s v="002"/>
  </r>
  <r>
    <s v="OCT-25"/>
    <x v="0"/>
    <s v="79010"/>
    <x v="43"/>
    <s v="Meals &amp; Ent - Discretionary"/>
    <s v="Meals &amp; Ent - Discretionary"/>
    <s v="501"/>
    <s v="ER Support Services"/>
    <x v="1"/>
    <n v="91.45"/>
    <s v="002"/>
  </r>
  <r>
    <s v="SEP-25"/>
    <x v="0"/>
    <s v="79010"/>
    <x v="43"/>
    <s v="Meals &amp; Ent - Discretionary"/>
    <s v="Meals &amp; Ent - Discretionary"/>
    <s v="501"/>
    <s v="ER Support Services"/>
    <x v="1"/>
    <n v="474.94"/>
    <s v="002"/>
  </r>
  <r>
    <s v="AUG-25"/>
    <x v="0"/>
    <s v="79010"/>
    <x v="43"/>
    <s v="Meals &amp; Ent - Discretionary"/>
    <s v="Meals &amp; Ent - Discretionary"/>
    <s v="500"/>
    <s v="Energy Res Adm"/>
    <x v="1"/>
    <n v="1143.21"/>
    <s v="002"/>
  </r>
  <r>
    <s v="DEC-25"/>
    <x v="0"/>
    <s v="79010"/>
    <x v="43"/>
    <s v="Meals &amp; Ent - Discretionary"/>
    <s v="Meals &amp; Ent - Discretionary"/>
    <s v="500"/>
    <s v="Energy Res Adm"/>
    <x v="1"/>
    <n v="427.91"/>
    <s v="002"/>
  </r>
  <r>
    <s v="JUL-25"/>
    <x v="0"/>
    <s v="79010"/>
    <x v="43"/>
    <s v="Meals &amp; Ent - Discretionary"/>
    <s v="Meals &amp; Ent - Discretionary"/>
    <s v="500"/>
    <s v="Energy Res Adm"/>
    <x v="1"/>
    <n v="87.34"/>
    <s v="002"/>
  </r>
  <r>
    <s v="NOV-25"/>
    <x v="0"/>
    <s v="79010"/>
    <x v="43"/>
    <s v="Meals &amp; Ent - Discretionary"/>
    <s v="Meals &amp; Ent - Discretionary"/>
    <s v="500"/>
    <s v="Energy Res Adm"/>
    <x v="1"/>
    <n v="366.94"/>
    <s v="002"/>
  </r>
  <r>
    <s v="OCT-25"/>
    <x v="0"/>
    <s v="79010"/>
    <x v="43"/>
    <s v="Meals &amp; Ent - Discretionary"/>
    <s v="Meals &amp; Ent - Discretionary"/>
    <s v="500"/>
    <s v="Energy Res Adm"/>
    <x v="1"/>
    <n v="976.62"/>
    <s v="002"/>
  </r>
  <r>
    <s v="SEP-25"/>
    <x v="0"/>
    <s v="79010"/>
    <x v="43"/>
    <s v="Meals &amp; Ent - Discretionary"/>
    <s v="Meals &amp; Ent - Discretionary"/>
    <s v="500"/>
    <s v="Energy Res Adm"/>
    <x v="1"/>
    <n v="94.32"/>
    <s v="002"/>
  </r>
  <r>
    <s v="AUG-25"/>
    <x v="0"/>
    <s v="79010"/>
    <x v="43"/>
    <s v="Meals &amp; Ent - Discretionary"/>
    <s v="Meals &amp; Ent - Discretionary"/>
    <s v="467"/>
    <s v="ER Ops Excellence and Reliability"/>
    <x v="1"/>
    <n v="678.37"/>
    <s v="002"/>
  </r>
  <r>
    <s v="DEC-25"/>
    <x v="0"/>
    <s v="79010"/>
    <x v="43"/>
    <s v="Meals &amp; Ent - Discretionary"/>
    <s v="Meals &amp; Ent - Discretionary"/>
    <s v="467"/>
    <s v="ER Ops Excellence and Reliability"/>
    <x v="1"/>
    <n v="507.42"/>
    <s v="002"/>
  </r>
  <r>
    <s v="JUL-25"/>
    <x v="0"/>
    <s v="79010"/>
    <x v="43"/>
    <s v="Meals &amp; Ent - Discretionary"/>
    <s v="Meals &amp; Ent - Discretionary"/>
    <s v="467"/>
    <s v="ER Ops Excellence and Reliability"/>
    <x v="1"/>
    <n v="93.74"/>
    <s v="002"/>
  </r>
  <r>
    <s v="NOV-25"/>
    <x v="0"/>
    <s v="79010"/>
    <x v="43"/>
    <s v="Meals &amp; Ent - Discretionary"/>
    <s v="Meals &amp; Ent - Discretionary"/>
    <s v="467"/>
    <s v="ER Ops Excellence and Reliability"/>
    <x v="1"/>
    <n v="201.67"/>
    <s v="002"/>
  </r>
  <r>
    <s v="OCT-25"/>
    <x v="0"/>
    <s v="79010"/>
    <x v="43"/>
    <s v="Meals &amp; Ent - Discretionary"/>
    <s v="Meals &amp; Ent - Discretionary"/>
    <s v="467"/>
    <s v="ER Ops Excellence and Reliability"/>
    <x v="1"/>
    <n v="715.46"/>
    <s v="002"/>
  </r>
  <r>
    <s v="SEP-25"/>
    <x v="0"/>
    <s v="79010"/>
    <x v="43"/>
    <s v="Meals &amp; Ent - Discretionary"/>
    <s v="Meals &amp; Ent - Discretionary"/>
    <s v="467"/>
    <s v="ER Ops Excellence and Reliability"/>
    <x v="1"/>
    <n v="18.52"/>
    <s v="002"/>
  </r>
  <r>
    <s v="AUG-25"/>
    <x v="0"/>
    <s v="79010"/>
    <x v="43"/>
    <s v="Meals &amp; Ent - Discretionary"/>
    <s v="Meals &amp; Ent - Discretionary"/>
    <s v="400"/>
    <s v="Capital Resources"/>
    <x v="1"/>
    <n v="257.72000000000003"/>
    <s v="002"/>
  </r>
  <r>
    <s v="JUL-25"/>
    <x v="0"/>
    <s v="79010"/>
    <x v="43"/>
    <s v="Meals &amp; Ent - Discretionary"/>
    <s v="Meals &amp; Ent - Discretionary"/>
    <s v="400"/>
    <s v="Capital Resources"/>
    <x v="1"/>
    <n v="550.53"/>
    <s v="002"/>
  </r>
  <r>
    <s v="NOV-25"/>
    <x v="0"/>
    <s v="79010"/>
    <x v="43"/>
    <s v="Meals &amp; Ent - Discretionary"/>
    <s v="Meals &amp; Ent - Discretionary"/>
    <s v="400"/>
    <s v="Capital Resources"/>
    <x v="1"/>
    <n v="310.45"/>
    <s v="002"/>
  </r>
  <r>
    <s v="OCT-25"/>
    <x v="0"/>
    <s v="79010"/>
    <x v="43"/>
    <s v="Meals &amp; Ent - Discretionary"/>
    <s v="Meals &amp; Ent - Discretionary"/>
    <s v="400"/>
    <s v="Capital Resources"/>
    <x v="1"/>
    <n v="149.4"/>
    <s v="002"/>
  </r>
  <r>
    <s v="SEP-25"/>
    <x v="0"/>
    <s v="79010"/>
    <x v="43"/>
    <s v="Meals &amp; Ent - Discretionary"/>
    <s v="Meals &amp; Ent - Discretionary"/>
    <s v="400"/>
    <s v="Capital Resources"/>
    <x v="1"/>
    <n v="306.55"/>
    <s v="002"/>
  </r>
  <r>
    <s v="AUG-25"/>
    <x v="0"/>
    <s v="79010"/>
    <x v="43"/>
    <s v="Meals &amp; Ent - Discretionary"/>
    <s v="Meals &amp; Ent - Discretionary"/>
    <s v="390"/>
    <s v="Energy Programs - Tech"/>
    <x v="1"/>
    <n v="73.25"/>
    <s v="002"/>
  </r>
  <r>
    <s v="DEC-25"/>
    <x v="0"/>
    <s v="79010"/>
    <x v="43"/>
    <s v="Meals &amp; Ent - Discretionary"/>
    <s v="Meals &amp; Ent - Discretionary"/>
    <s v="390"/>
    <s v="Energy Programs - Tech"/>
    <x v="1"/>
    <n v="62.18"/>
    <s v="002"/>
  </r>
  <r>
    <s v="JUL-25"/>
    <x v="0"/>
    <s v="79010"/>
    <x v="43"/>
    <s v="Meals &amp; Ent - Discretionary"/>
    <s v="Meals &amp; Ent - Discretionary"/>
    <s v="390"/>
    <s v="Energy Programs - Tech"/>
    <x v="1"/>
    <n v="84.65"/>
    <s v="002"/>
  </r>
  <r>
    <s v="NOV-25"/>
    <x v="0"/>
    <s v="79010"/>
    <x v="43"/>
    <s v="Meals &amp; Ent - Discretionary"/>
    <s v="Meals &amp; Ent - Discretionary"/>
    <s v="390"/>
    <s v="Energy Programs - Tech"/>
    <x v="1"/>
    <n v="243.83"/>
    <s v="002"/>
  </r>
  <r>
    <s v="OCT-25"/>
    <x v="0"/>
    <s v="79010"/>
    <x v="43"/>
    <s v="Meals &amp; Ent - Discretionary"/>
    <s v="Meals &amp; Ent - Discretionary"/>
    <s v="390"/>
    <s v="Energy Programs - Tech"/>
    <x v="1"/>
    <n v="88.81"/>
    <s v="002"/>
  </r>
  <r>
    <s v="SEP-25"/>
    <x v="0"/>
    <s v="79010"/>
    <x v="43"/>
    <s v="Meals &amp; Ent - Discretionary"/>
    <s v="Meals &amp; Ent - Discretionary"/>
    <s v="390"/>
    <s v="Energy Programs - Tech"/>
    <x v="1"/>
    <n v="602.12"/>
    <s v="002"/>
  </r>
  <r>
    <s v="AUG-25"/>
    <x v="0"/>
    <s v="79010"/>
    <x v="43"/>
    <s v="Meals &amp; Ent - Discretionary"/>
    <s v="Meals &amp; Ent - Discretionary"/>
    <s v="387"/>
    <s v="Commercial Account Services"/>
    <x v="1"/>
    <n v="85.95"/>
    <s v="002"/>
  </r>
  <r>
    <s v="DEC-25"/>
    <x v="0"/>
    <s v="79010"/>
    <x v="43"/>
    <s v="Meals &amp; Ent - Discretionary"/>
    <s v="Meals &amp; Ent - Discretionary"/>
    <s v="387"/>
    <s v="Commercial Account Services"/>
    <x v="1"/>
    <n v="410.54"/>
    <s v="002"/>
  </r>
  <r>
    <s v="JUL-25"/>
    <x v="0"/>
    <s v="79010"/>
    <x v="43"/>
    <s v="Meals &amp; Ent - Discretionary"/>
    <s v="Meals &amp; Ent - Discretionary"/>
    <s v="387"/>
    <s v="Commercial Account Services"/>
    <x v="1"/>
    <n v="168.83"/>
    <s v="002"/>
  </r>
  <r>
    <s v="NOV-25"/>
    <x v="0"/>
    <s v="79010"/>
    <x v="43"/>
    <s v="Meals &amp; Ent - Discretionary"/>
    <s v="Meals &amp; Ent - Discretionary"/>
    <s v="387"/>
    <s v="Commercial Account Services"/>
    <x v="1"/>
    <n v="187.84"/>
    <s v="002"/>
  </r>
  <r>
    <s v="OCT-25"/>
    <x v="0"/>
    <s v="79010"/>
    <x v="43"/>
    <s v="Meals &amp; Ent - Discretionary"/>
    <s v="Meals &amp; Ent - Discretionary"/>
    <s v="387"/>
    <s v="Commercial Account Services"/>
    <x v="1"/>
    <n v="330.77"/>
    <s v="002"/>
  </r>
  <r>
    <s v="SEP-25"/>
    <x v="0"/>
    <s v="79010"/>
    <x v="43"/>
    <s v="Meals &amp; Ent - Discretionary"/>
    <s v="Meals &amp; Ent - Discretionary"/>
    <s v="387"/>
    <s v="Commercial Account Services"/>
    <x v="1"/>
    <n v="393.24"/>
    <s v="002"/>
  </r>
  <r>
    <s v="AUG-25"/>
    <x v="0"/>
    <s v="79010"/>
    <x v="43"/>
    <s v="Meals &amp; Ent - Discretionary"/>
    <s v="Meals &amp; Ent - Discretionary"/>
    <s v="386"/>
    <s v="Regulatory Services"/>
    <x v="1"/>
    <n v="1766.51"/>
    <s v="002"/>
  </r>
  <r>
    <s v="DEC-25"/>
    <x v="0"/>
    <s v="79010"/>
    <x v="43"/>
    <s v="Meals &amp; Ent - Discretionary"/>
    <s v="Meals &amp; Ent - Discretionary"/>
    <s v="386"/>
    <s v="Regulatory Services"/>
    <x v="1"/>
    <n v="577.51"/>
    <s v="002"/>
  </r>
  <r>
    <s v="JUL-25"/>
    <x v="0"/>
    <s v="79010"/>
    <x v="43"/>
    <s v="Meals &amp; Ent - Discretionary"/>
    <s v="Meals &amp; Ent - Discretionary"/>
    <s v="386"/>
    <s v="Regulatory Services"/>
    <x v="1"/>
    <n v="280.75"/>
    <s v="002"/>
  </r>
  <r>
    <s v="NOV-25"/>
    <x v="0"/>
    <s v="79010"/>
    <x v="43"/>
    <s v="Meals &amp; Ent - Discretionary"/>
    <s v="Meals &amp; Ent - Discretionary"/>
    <s v="386"/>
    <s v="Regulatory Services"/>
    <x v="1"/>
    <n v="972.43"/>
    <s v="002"/>
  </r>
  <r>
    <s v="SEP-25"/>
    <x v="0"/>
    <s v="79010"/>
    <x v="43"/>
    <s v="Meals &amp; Ent - Discretionary"/>
    <s v="Meals &amp; Ent - Discretionary"/>
    <s v="386"/>
    <s v="Regulatory Services"/>
    <x v="1"/>
    <n v="492.25"/>
    <s v="002"/>
  </r>
  <r>
    <s v="AUG-25"/>
    <x v="0"/>
    <s v="79010"/>
    <x v="43"/>
    <s v="Meals &amp; Ent - Discretionary"/>
    <s v="Meals &amp; Ent - Discretionary"/>
    <s v="385"/>
    <s v="Energy Programs"/>
    <x v="1"/>
    <n v="676.4"/>
    <s v="002"/>
  </r>
  <r>
    <s v="JUL-25"/>
    <x v="0"/>
    <s v="79010"/>
    <x v="43"/>
    <s v="Meals &amp; Ent - Discretionary"/>
    <s v="Meals &amp; Ent - Discretionary"/>
    <s v="385"/>
    <s v="Energy Programs"/>
    <x v="1"/>
    <n v="59.87"/>
    <s v="002"/>
  </r>
  <r>
    <s v="NOV-25"/>
    <x v="0"/>
    <s v="79010"/>
    <x v="43"/>
    <s v="Meals &amp; Ent - Discretionary"/>
    <s v="Meals &amp; Ent - Discretionary"/>
    <s v="385"/>
    <s v="Energy Programs"/>
    <x v="1"/>
    <n v="41.15"/>
    <s v="002"/>
  </r>
  <r>
    <s v="OCT-25"/>
    <x v="0"/>
    <s v="79010"/>
    <x v="43"/>
    <s v="Meals &amp; Ent - Discretionary"/>
    <s v="Meals &amp; Ent - Discretionary"/>
    <s v="385"/>
    <s v="Energy Programs"/>
    <x v="1"/>
    <n v="496.58"/>
    <s v="002"/>
  </r>
  <r>
    <s v="AUG-25"/>
    <x v="0"/>
    <s v="79010"/>
    <x v="43"/>
    <s v="Meals &amp; Ent - Discretionary"/>
    <s v="Meals &amp; Ent - Discretionary"/>
    <s v="381"/>
    <s v="Rates"/>
    <x v="1"/>
    <n v="1186.1099999999999"/>
    <s v="002"/>
  </r>
  <r>
    <s v="AUG-25"/>
    <x v="0"/>
    <s v="79010"/>
    <x v="43"/>
    <m/>
    <s v="Meals &amp; Ent - Discretionary"/>
    <s v="381"/>
    <s v="Rates"/>
    <x v="1"/>
    <n v="-52.3"/>
    <s v="002"/>
  </r>
  <r>
    <s v="DEC-25"/>
    <x v="0"/>
    <s v="79010"/>
    <x v="43"/>
    <s v="Meals &amp; Ent - Discretionary"/>
    <s v="Meals &amp; Ent - Discretionary"/>
    <s v="381"/>
    <s v="Rates"/>
    <x v="1"/>
    <n v="685.86"/>
    <s v="002"/>
  </r>
  <r>
    <s v="JUL-25"/>
    <x v="0"/>
    <s v="79010"/>
    <x v="43"/>
    <s v="Meals &amp; Ent - Discretionary"/>
    <s v="Meals &amp; Ent - Discretionary"/>
    <s v="381"/>
    <s v="Rates"/>
    <x v="1"/>
    <n v="1570.26"/>
    <s v="002"/>
  </r>
  <r>
    <s v="NOV-25"/>
    <x v="0"/>
    <s v="79010"/>
    <x v="43"/>
    <s v="Meals &amp; Ent - Discretionary"/>
    <s v="Meals &amp; Ent - Discretionary"/>
    <s v="381"/>
    <s v="Rates"/>
    <x v="1"/>
    <n v="940.33"/>
    <s v="002"/>
  </r>
  <r>
    <s v="OCT-25"/>
    <x v="0"/>
    <s v="79010"/>
    <x v="43"/>
    <s v="Meals &amp; Ent - Discretionary"/>
    <s v="Meals &amp; Ent - Discretionary"/>
    <s v="381"/>
    <s v="Rates"/>
    <x v="1"/>
    <n v="1899.23"/>
    <s v="002"/>
  </r>
  <r>
    <s v="SEP-25"/>
    <x v="0"/>
    <s v="79010"/>
    <x v="43"/>
    <s v="Meals &amp; Ent - Discretionary"/>
    <s v="Meals &amp; Ent - Discretionary"/>
    <s v="381"/>
    <s v="Rates"/>
    <x v="1"/>
    <n v="243.27"/>
    <s v="002"/>
  </r>
  <r>
    <s v="AUG-25"/>
    <x v="0"/>
    <s v="79010"/>
    <x v="43"/>
    <s v="Meals &amp; Ent - Discretionary"/>
    <s v="Meals &amp; Ent - Discretionary"/>
    <s v="370"/>
    <s v="Budget, Planning &amp; Analysis"/>
    <x v="1"/>
    <n v="158.74"/>
    <s v="002"/>
  </r>
  <r>
    <s v="DEC-25"/>
    <x v="0"/>
    <s v="79010"/>
    <x v="43"/>
    <s v="Meals &amp; Ent - Discretionary"/>
    <s v="Meals &amp; Ent - Discretionary"/>
    <s v="370"/>
    <s v="Budget, Planning &amp; Analysis"/>
    <x v="1"/>
    <n v="86.04"/>
    <s v="002"/>
  </r>
  <r>
    <s v="JUL-25"/>
    <x v="0"/>
    <s v="79010"/>
    <x v="43"/>
    <s v="Meals &amp; Ent - Discretionary"/>
    <s v="Meals &amp; Ent - Discretionary"/>
    <s v="370"/>
    <s v="Budget, Planning &amp; Analysis"/>
    <x v="1"/>
    <n v="219.39"/>
    <s v="002"/>
  </r>
  <r>
    <s v="NOV-25"/>
    <x v="0"/>
    <s v="79010"/>
    <x v="43"/>
    <s v="Meals &amp; Ent - Discretionary"/>
    <s v="Meals &amp; Ent - Discretionary"/>
    <s v="370"/>
    <s v="Budget, Planning &amp; Analysis"/>
    <x v="1"/>
    <n v="1881.01"/>
    <s v="002"/>
  </r>
  <r>
    <s v="OCT-25"/>
    <x v="0"/>
    <s v="79010"/>
    <x v="43"/>
    <s v="Meals &amp; Ent - Discretionary"/>
    <s v="Meals &amp; Ent - Discretionary"/>
    <s v="370"/>
    <s v="Budget, Planning &amp; Analysis"/>
    <x v="1"/>
    <n v="6679.06"/>
    <s v="002"/>
  </r>
  <r>
    <s v="SEP-25"/>
    <x v="0"/>
    <s v="79010"/>
    <x v="43"/>
    <s v="Meals &amp; Ent - Discretionary"/>
    <s v="Meals &amp; Ent - Discretionary"/>
    <s v="370"/>
    <s v="Budget, Planning &amp; Analysis"/>
    <x v="1"/>
    <n v="672.22"/>
    <s v="002"/>
  </r>
  <r>
    <s v="AUG-25"/>
    <x v="0"/>
    <s v="79010"/>
    <x v="43"/>
    <s v="Meals &amp; Ent - Discretionary"/>
    <s v="Meals &amp; Ent - Discretionary"/>
    <s v="362"/>
    <s v="Financial Planning &amp; Analysis"/>
    <x v="1"/>
    <n v="438.96"/>
    <s v="002"/>
  </r>
  <r>
    <s v="DEC-25"/>
    <x v="0"/>
    <s v="79010"/>
    <x v="43"/>
    <s v="Meals &amp; Ent - Discretionary"/>
    <s v="Meals &amp; Ent - Discretionary"/>
    <s v="362"/>
    <s v="Financial Planning &amp; Analysis"/>
    <x v="1"/>
    <n v="39.89"/>
    <s v="002"/>
  </r>
  <r>
    <s v="JUL-25"/>
    <x v="0"/>
    <s v="79010"/>
    <x v="43"/>
    <s v="Meals &amp; Ent - Discretionary"/>
    <s v="Meals &amp; Ent - Discretionary"/>
    <s v="362"/>
    <s v="Financial Planning &amp; Analysis"/>
    <x v="1"/>
    <n v="103.34"/>
    <s v="002"/>
  </r>
  <r>
    <s v="NOV-25"/>
    <x v="0"/>
    <s v="79010"/>
    <x v="43"/>
    <s v="Meals &amp; Ent - Discretionary"/>
    <s v="Meals &amp; Ent - Discretionary"/>
    <s v="362"/>
    <s v="Financial Planning &amp; Analysis"/>
    <x v="1"/>
    <n v="54.89"/>
    <s v="002"/>
  </r>
  <r>
    <s v="OCT-25"/>
    <x v="0"/>
    <s v="79010"/>
    <x v="43"/>
    <s v="Meals &amp; Ent - Discretionary"/>
    <s v="Meals &amp; Ent - Discretionary"/>
    <s v="362"/>
    <s v="Financial Planning &amp; Analysis"/>
    <x v="1"/>
    <n v="378.31"/>
    <s v="002"/>
  </r>
  <r>
    <s v="SEP-25"/>
    <x v="0"/>
    <s v="79010"/>
    <x v="43"/>
    <s v="Meals &amp; Ent - Discretionary"/>
    <s v="Meals &amp; Ent - Discretionary"/>
    <s v="362"/>
    <s v="Financial Planning &amp; Analysis"/>
    <x v="1"/>
    <n v="177.94"/>
    <s v="002"/>
  </r>
  <r>
    <s v="JUL-25"/>
    <x v="0"/>
    <s v="79010"/>
    <x v="43"/>
    <s v="Meals &amp; Ent - Discretionary"/>
    <s v="Meals &amp; Ent - Discretionary"/>
    <s v="360"/>
    <s v="Treasury Services"/>
    <x v="1"/>
    <n v="38.979999999999997"/>
    <s v="002"/>
  </r>
  <r>
    <s v="NOV-25"/>
    <x v="0"/>
    <s v="79010"/>
    <x v="43"/>
    <s v="Meals &amp; Ent - Discretionary"/>
    <s v="Meals &amp; Ent - Discretionary"/>
    <s v="360"/>
    <s v="Treasury Services"/>
    <x v="1"/>
    <n v="209.24"/>
    <s v="002"/>
  </r>
  <r>
    <s v="AUG-25"/>
    <x v="0"/>
    <s v="79010"/>
    <x v="43"/>
    <s v="Meals &amp; Ent - Discretionary"/>
    <s v="Meals &amp; Ent - Discretionary"/>
    <s v="358"/>
    <s v="Operations Applications"/>
    <x v="1"/>
    <n v="2499.9899999999998"/>
    <s v="002"/>
  </r>
  <r>
    <s v="AUG-25"/>
    <x v="0"/>
    <s v="79010"/>
    <x v="43"/>
    <m/>
    <s v="Meals &amp; Ent - Discretionary"/>
    <s v="358"/>
    <s v="Operations Applications"/>
    <x v="1"/>
    <n v="-2490.9"/>
    <s v="002"/>
  </r>
  <r>
    <s v="DEC-25"/>
    <x v="0"/>
    <s v="79010"/>
    <x v="43"/>
    <s v="Meals &amp; Ent - Discretionary"/>
    <s v="Meals &amp; Ent - Discretionary"/>
    <s v="358"/>
    <s v="Operations Applications"/>
    <x v="1"/>
    <n v="4553.6000000000004"/>
    <s v="002"/>
  </r>
  <r>
    <s v="DEC-25"/>
    <x v="0"/>
    <s v="79010"/>
    <x v="43"/>
    <m/>
    <s v="Meals &amp; Ent - Discretionary"/>
    <s v="358"/>
    <s v="Operations Applications"/>
    <x v="1"/>
    <n v="-4537.04"/>
    <s v="002"/>
  </r>
  <r>
    <s v="JUL-25"/>
    <x v="0"/>
    <s v="79010"/>
    <x v="43"/>
    <s v="Meals &amp; Ent - Discretionary"/>
    <s v="Meals &amp; Ent - Discretionary"/>
    <s v="358"/>
    <s v="Operations Applications"/>
    <x v="1"/>
    <n v="339.53"/>
    <s v="002"/>
  </r>
  <r>
    <s v="JUL-25"/>
    <x v="0"/>
    <s v="79010"/>
    <x v="43"/>
    <m/>
    <s v="Meals &amp; Ent - Discretionary"/>
    <s v="358"/>
    <s v="Operations Applications"/>
    <x v="1"/>
    <n v="-338.28"/>
    <s v="002"/>
  </r>
  <r>
    <s v="NOV-25"/>
    <x v="0"/>
    <s v="79010"/>
    <x v="43"/>
    <s v="Meals &amp; Ent - Discretionary"/>
    <s v="Meals &amp; Ent - Discretionary"/>
    <s v="358"/>
    <s v="Operations Applications"/>
    <x v="1"/>
    <n v="190.09"/>
    <s v="002"/>
  </r>
  <r>
    <s v="NOV-25"/>
    <x v="0"/>
    <s v="79010"/>
    <x v="43"/>
    <m/>
    <s v="Meals &amp; Ent - Discretionary"/>
    <s v="358"/>
    <s v="Operations Applications"/>
    <x v="1"/>
    <n v="-60.55"/>
    <s v="002"/>
  </r>
  <r>
    <s v="OCT-25"/>
    <x v="0"/>
    <s v="79010"/>
    <x v="43"/>
    <s v="Meals &amp; Ent - Discretionary"/>
    <s v="Meals &amp; Ent - Discretionary"/>
    <s v="358"/>
    <s v="Operations Applications"/>
    <x v="1"/>
    <n v="6386"/>
    <s v="002"/>
  </r>
  <r>
    <s v="OCT-25"/>
    <x v="0"/>
    <s v="79010"/>
    <x v="43"/>
    <m/>
    <s v="Meals &amp; Ent - Discretionary"/>
    <s v="358"/>
    <s v="Operations Applications"/>
    <x v="1"/>
    <n v="-6268"/>
    <s v="002"/>
  </r>
  <r>
    <s v="SEP-25"/>
    <x v="0"/>
    <s v="79010"/>
    <x v="43"/>
    <s v="Meals &amp; Ent - Discretionary"/>
    <s v="Meals &amp; Ent - Discretionary"/>
    <s v="358"/>
    <s v="Operations Applications"/>
    <x v="1"/>
    <n v="974.29"/>
    <s v="002"/>
  </r>
  <r>
    <s v="SEP-25"/>
    <x v="0"/>
    <s v="79010"/>
    <x v="43"/>
    <m/>
    <s v="Meals &amp; Ent - Discretionary"/>
    <s v="358"/>
    <s v="Operations Applications"/>
    <x v="1"/>
    <n v="-927.85"/>
    <s v="002"/>
  </r>
  <r>
    <s v="AUG-25"/>
    <x v="0"/>
    <s v="79010"/>
    <x v="43"/>
    <s v="Meals &amp; Ent - Discretionary"/>
    <s v="Meals &amp; Ent - Discretionary"/>
    <s v="357"/>
    <s v="Business Applications"/>
    <x v="1"/>
    <n v="577.91999999999996"/>
    <s v="002"/>
  </r>
  <r>
    <s v="AUG-25"/>
    <x v="0"/>
    <s v="79010"/>
    <x v="43"/>
    <s v="Meals &amp; Ent - Discretionary"/>
    <s v="Meals &amp; Ent - Discretionary"/>
    <s v="357"/>
    <s v="Business Applications &amp; Data Analytics"/>
    <x v="1"/>
    <n v="441.19"/>
    <s v="002"/>
  </r>
  <r>
    <s v="AUG-25"/>
    <x v="0"/>
    <s v="79010"/>
    <x v="43"/>
    <m/>
    <s v="Meals &amp; Ent - Discretionary"/>
    <s v="357"/>
    <s v="Business Applications"/>
    <x v="1"/>
    <n v="-157.72"/>
    <s v="002"/>
  </r>
  <r>
    <s v="DEC-25"/>
    <x v="0"/>
    <s v="79010"/>
    <x v="43"/>
    <s v="Meals &amp; Ent - Discretionary"/>
    <s v="Meals &amp; Ent - Discretionary"/>
    <s v="357"/>
    <s v="Business Applications"/>
    <x v="1"/>
    <n v="167.36"/>
    <s v="002"/>
  </r>
  <r>
    <s v="DEC-25"/>
    <x v="0"/>
    <s v="79010"/>
    <x v="43"/>
    <s v="Meals &amp; Ent - Discretionary"/>
    <s v="Meals &amp; Ent - Discretionary"/>
    <s v="357"/>
    <s v="Business Applications &amp; Data Analytics"/>
    <x v="1"/>
    <n v="1782.32"/>
    <s v="002"/>
  </r>
  <r>
    <s v="DEC-25"/>
    <x v="0"/>
    <s v="79010"/>
    <x v="43"/>
    <m/>
    <s v="Meals &amp; Ent - Discretionary"/>
    <s v="357"/>
    <s v="Business Applications"/>
    <x v="1"/>
    <n v="-45.66"/>
    <s v="002"/>
  </r>
  <r>
    <s v="JUL-25"/>
    <x v="0"/>
    <s v="79010"/>
    <x v="43"/>
    <s v="Meals &amp; Ent - Discretionary"/>
    <s v="Meals &amp; Ent - Discretionary"/>
    <s v="357"/>
    <s v="Business Applications"/>
    <x v="1"/>
    <n v="132.46"/>
    <s v="002"/>
  </r>
  <r>
    <s v="JUL-25"/>
    <x v="0"/>
    <s v="79010"/>
    <x v="43"/>
    <m/>
    <s v="Meals &amp; Ent - Discretionary"/>
    <s v="357"/>
    <s v="Business Applications"/>
    <x v="1"/>
    <n v="-36.14"/>
    <s v="002"/>
  </r>
  <r>
    <s v="NOV-25"/>
    <x v="0"/>
    <s v="79010"/>
    <x v="43"/>
    <s v="Meals &amp; Ent - Discretionary"/>
    <s v="Meals &amp; Ent - Discretionary"/>
    <s v="357"/>
    <s v="Business Applications"/>
    <x v="1"/>
    <n v="106.83"/>
    <s v="002"/>
  </r>
  <r>
    <s v="NOV-25"/>
    <x v="0"/>
    <s v="79010"/>
    <x v="43"/>
    <m/>
    <s v="Meals &amp; Ent - Discretionary"/>
    <s v="357"/>
    <s v="Business Applications"/>
    <x v="1"/>
    <n v="-29.15"/>
    <s v="002"/>
  </r>
  <r>
    <s v="OCT-25"/>
    <x v="0"/>
    <s v="79010"/>
    <x v="43"/>
    <s v="Meals &amp; Ent - Discretionary"/>
    <s v="Meals &amp; Ent - Discretionary"/>
    <s v="357"/>
    <s v="Business Applications"/>
    <x v="1"/>
    <n v="100.18"/>
    <s v="002"/>
  </r>
  <r>
    <s v="OCT-25"/>
    <x v="0"/>
    <s v="79010"/>
    <x v="43"/>
    <m/>
    <s v="Meals &amp; Ent - Discretionary"/>
    <s v="357"/>
    <s v="Business Applications"/>
    <x v="1"/>
    <n v="-27.34"/>
    <s v="002"/>
  </r>
  <r>
    <s v="SEP-25"/>
    <x v="0"/>
    <s v="79010"/>
    <x v="43"/>
    <s v="Meals &amp; Ent - Discretionary"/>
    <s v="Meals &amp; Ent - Discretionary"/>
    <s v="357"/>
    <s v="Business Applications"/>
    <x v="1"/>
    <n v="306.83"/>
    <s v="002"/>
  </r>
  <r>
    <s v="SEP-25"/>
    <x v="0"/>
    <s v="79010"/>
    <x v="43"/>
    <s v="Meals &amp; Ent - Discretionary"/>
    <s v="Meals &amp; Ent - Discretionary"/>
    <s v="357"/>
    <s v="Business Applications &amp; Data Analytics"/>
    <x v="1"/>
    <n v="264.58"/>
    <s v="002"/>
  </r>
  <r>
    <s v="SEP-25"/>
    <x v="0"/>
    <s v="79010"/>
    <x v="43"/>
    <m/>
    <s v="Meals &amp; Ent - Discretionary"/>
    <s v="357"/>
    <s v="Business Applications"/>
    <x v="1"/>
    <n v="-83.73"/>
    <s v="002"/>
  </r>
  <r>
    <s v="AUG-25"/>
    <x v="0"/>
    <s v="79010"/>
    <x v="43"/>
    <s v="Meals &amp; Ent - Discretionary"/>
    <s v="Meals &amp; Ent - Discretionary"/>
    <s v="356"/>
    <s v="IS PMO"/>
    <x v="1"/>
    <n v="1218.43"/>
    <s v="002"/>
  </r>
  <r>
    <s v="AUG-25"/>
    <x v="0"/>
    <s v="79010"/>
    <x v="43"/>
    <m/>
    <s v="Meals &amp; Ent - Discretionary"/>
    <s v="356"/>
    <s v="IS PMO"/>
    <x v="1"/>
    <n v="-223.07"/>
    <s v="002"/>
  </r>
  <r>
    <s v="DEC-25"/>
    <x v="0"/>
    <s v="79010"/>
    <x v="43"/>
    <s v="Meals &amp; Ent - Discretionary"/>
    <s v="Meals &amp; Ent - Discretionary"/>
    <s v="356"/>
    <s v="IS PMO"/>
    <x v="1"/>
    <n v="444.7"/>
    <s v="002"/>
  </r>
  <r>
    <s v="DEC-25"/>
    <x v="0"/>
    <s v="79010"/>
    <x v="43"/>
    <m/>
    <s v="Meals &amp; Ent - Discretionary"/>
    <s v="356"/>
    <s v="IS PMO"/>
    <x v="1"/>
    <n v="-121.35"/>
    <s v="002"/>
  </r>
  <r>
    <s v="JUL-25"/>
    <x v="0"/>
    <s v="79010"/>
    <x v="43"/>
    <s v="Meals &amp; Ent - Discretionary"/>
    <s v="Meals &amp; Ent - Discretionary"/>
    <s v="356"/>
    <s v="IS PMO"/>
    <x v="1"/>
    <n v="292.64"/>
    <s v="002"/>
  </r>
  <r>
    <s v="JUL-25"/>
    <x v="0"/>
    <s v="79010"/>
    <x v="43"/>
    <m/>
    <s v="Meals &amp; Ent - Discretionary"/>
    <s v="356"/>
    <s v="IS PMO"/>
    <x v="1"/>
    <n v="-79.87"/>
    <s v="002"/>
  </r>
  <r>
    <s v="NOV-25"/>
    <x v="0"/>
    <s v="79010"/>
    <x v="43"/>
    <s v="Meals &amp; Ent - Discretionary"/>
    <s v="Meals &amp; Ent - Discretionary"/>
    <s v="356"/>
    <s v="IS PMO"/>
    <x v="1"/>
    <n v="918.54"/>
    <s v="002"/>
  </r>
  <r>
    <s v="NOV-25"/>
    <x v="0"/>
    <s v="79010"/>
    <x v="43"/>
    <m/>
    <s v="Meals &amp; Ent - Discretionary"/>
    <s v="356"/>
    <s v="IS PMO"/>
    <x v="1"/>
    <n v="-250.67"/>
    <s v="002"/>
  </r>
  <r>
    <s v="OCT-25"/>
    <x v="0"/>
    <s v="79010"/>
    <x v="43"/>
    <s v="Meals &amp; Ent - Discretionary"/>
    <s v="Meals &amp; Ent - Discretionary"/>
    <s v="356"/>
    <s v="IS PMO"/>
    <x v="1"/>
    <n v="342.09"/>
    <s v="002"/>
  </r>
  <r>
    <s v="OCT-25"/>
    <x v="0"/>
    <s v="79010"/>
    <x v="43"/>
    <m/>
    <s v="Meals &amp; Ent - Discretionary"/>
    <s v="356"/>
    <s v="IS PMO"/>
    <x v="1"/>
    <n v="-93.36"/>
    <s v="002"/>
  </r>
  <r>
    <s v="SEP-25"/>
    <x v="0"/>
    <s v="79010"/>
    <x v="43"/>
    <s v="Meals &amp; Ent - Discretionary"/>
    <s v="Meals &amp; Ent - Discretionary"/>
    <s v="356"/>
    <s v="IS PMO"/>
    <x v="1"/>
    <n v="214.46"/>
    <s v="002"/>
  </r>
  <r>
    <s v="SEP-25"/>
    <x v="0"/>
    <s v="79010"/>
    <x v="43"/>
    <m/>
    <s v="Meals &amp; Ent - Discretionary"/>
    <s v="356"/>
    <s v="IS PMO"/>
    <x v="1"/>
    <n v="-58.52"/>
    <s v="002"/>
  </r>
  <r>
    <s v="AUG-25"/>
    <x v="0"/>
    <s v="79010"/>
    <x v="43"/>
    <s v="Meals &amp; Ent - Discretionary"/>
    <s v="Meals &amp; Ent - Discretionary"/>
    <s v="355"/>
    <s v="IS Data Architecture"/>
    <x v="1"/>
    <n v="239.66"/>
    <s v="002"/>
  </r>
  <r>
    <s v="AUG-25"/>
    <x v="0"/>
    <s v="79010"/>
    <x v="43"/>
    <m/>
    <s v="Meals &amp; Ent - Discretionary"/>
    <s v="355"/>
    <s v="IS Data Architecture"/>
    <x v="1"/>
    <n v="-65.400000000000006"/>
    <s v="002"/>
  </r>
  <r>
    <s v="DEC-25"/>
    <x v="0"/>
    <s v="79010"/>
    <x v="43"/>
    <s v="Meals &amp; Ent - Discretionary"/>
    <s v="Meals &amp; Ent - Discretionary"/>
    <s v="355"/>
    <s v="IS Data Architecture"/>
    <x v="1"/>
    <n v="570.67999999999995"/>
    <s v="002"/>
  </r>
  <r>
    <s v="DEC-25"/>
    <x v="0"/>
    <s v="79010"/>
    <x v="43"/>
    <m/>
    <s v="Meals &amp; Ent - Discretionary"/>
    <s v="355"/>
    <s v="IS Data Architecture"/>
    <x v="1"/>
    <n v="-155.74"/>
    <s v="002"/>
  </r>
  <r>
    <s v="JUL-25"/>
    <x v="0"/>
    <s v="79010"/>
    <x v="43"/>
    <s v="Meals &amp; Ent - Discretionary"/>
    <s v="Meals &amp; Ent - Discretionary"/>
    <s v="355"/>
    <s v="IS Data Architecture"/>
    <x v="1"/>
    <n v="149.36000000000001"/>
    <s v="002"/>
  </r>
  <r>
    <s v="JUL-25"/>
    <x v="0"/>
    <s v="79010"/>
    <x v="43"/>
    <m/>
    <s v="Meals &amp; Ent - Discretionary"/>
    <s v="355"/>
    <s v="IS Data Architecture"/>
    <x v="1"/>
    <n v="-40.75"/>
    <s v="002"/>
  </r>
  <r>
    <s v="NOV-25"/>
    <x v="0"/>
    <s v="79010"/>
    <x v="43"/>
    <s v="Meals &amp; Ent - Discretionary"/>
    <s v="Meals &amp; Ent - Discretionary"/>
    <s v="355"/>
    <s v="IS Data Architecture"/>
    <x v="1"/>
    <n v="53.4"/>
    <s v="002"/>
  </r>
  <r>
    <s v="NOV-25"/>
    <x v="0"/>
    <s v="79010"/>
    <x v="43"/>
    <m/>
    <s v="Meals &amp; Ent - Discretionary"/>
    <s v="355"/>
    <s v="IS Data Architecture"/>
    <x v="1"/>
    <n v="-14.58"/>
    <s v="002"/>
  </r>
  <r>
    <s v="OCT-25"/>
    <x v="0"/>
    <s v="79010"/>
    <x v="43"/>
    <s v="Meals &amp; Ent - Discretionary"/>
    <s v="Meals &amp; Ent - Discretionary"/>
    <s v="355"/>
    <s v="IS Data Architecture"/>
    <x v="1"/>
    <n v="279.17"/>
    <s v="002"/>
  </r>
  <r>
    <s v="OCT-25"/>
    <x v="0"/>
    <s v="79010"/>
    <x v="43"/>
    <m/>
    <s v="Meals &amp; Ent - Discretionary"/>
    <s v="355"/>
    <s v="IS Data Architecture"/>
    <x v="1"/>
    <n v="-76.19"/>
    <s v="002"/>
  </r>
  <r>
    <s v="SEP-25"/>
    <x v="0"/>
    <s v="79010"/>
    <x v="43"/>
    <s v="Meals &amp; Ent - Discretionary"/>
    <s v="Meals &amp; Ent - Discretionary"/>
    <s v="355"/>
    <s v="IS Data Architecture"/>
    <x v="1"/>
    <n v="341.17"/>
    <s v="002"/>
  </r>
  <r>
    <s v="SEP-25"/>
    <x v="0"/>
    <s v="79010"/>
    <x v="43"/>
    <m/>
    <s v="Meals &amp; Ent - Discretionary"/>
    <s v="355"/>
    <s v="IS Data Architecture"/>
    <x v="1"/>
    <n v="-93.11"/>
    <s v="002"/>
  </r>
  <r>
    <s v="AUG-25"/>
    <x v="0"/>
    <s v="79010"/>
    <x v="43"/>
    <s v="Meals &amp; Ent - Discretionary"/>
    <s v="Meals &amp; Ent - Discretionary"/>
    <s v="354"/>
    <s v="Enterprise Cyber Security"/>
    <x v="1"/>
    <n v="2853.88"/>
    <s v="002"/>
  </r>
  <r>
    <s v="AUG-25"/>
    <x v="0"/>
    <s v="79010"/>
    <x v="43"/>
    <m/>
    <s v="Meals &amp; Ent - Discretionary"/>
    <s v="354"/>
    <s v="Enterprise Cyber Security"/>
    <x v="1"/>
    <n v="-735.52"/>
    <s v="002"/>
  </r>
  <r>
    <s v="DEC-25"/>
    <x v="0"/>
    <s v="79010"/>
    <x v="43"/>
    <s v="Meals &amp; Ent - Discretionary"/>
    <s v="Meals &amp; Ent - Discretionary"/>
    <s v="354"/>
    <s v="Enterprise Cyber Security"/>
    <x v="1"/>
    <n v="1656.06"/>
    <s v="002"/>
  </r>
  <r>
    <s v="DEC-25"/>
    <x v="0"/>
    <s v="79010"/>
    <x v="43"/>
    <m/>
    <s v="Meals &amp; Ent - Discretionary"/>
    <s v="354"/>
    <s v="Enterprise Cyber Security"/>
    <x v="1"/>
    <n v="-292.56"/>
    <s v="002"/>
  </r>
  <r>
    <s v="JUL-25"/>
    <x v="0"/>
    <s v="79010"/>
    <x v="43"/>
    <s v="Meals &amp; Ent - Discretionary"/>
    <s v="Meals &amp; Ent - Discretionary"/>
    <s v="354"/>
    <s v="Enterprise Cyber Security"/>
    <x v="1"/>
    <n v="341.55"/>
    <s v="002"/>
  </r>
  <r>
    <s v="JUL-25"/>
    <x v="0"/>
    <s v="79010"/>
    <x v="43"/>
    <m/>
    <s v="Meals &amp; Ent - Discretionary"/>
    <s v="354"/>
    <s v="Enterprise Cyber Security"/>
    <x v="1"/>
    <n v="-88.21"/>
    <s v="002"/>
  </r>
  <r>
    <s v="NOV-25"/>
    <x v="0"/>
    <s v="79010"/>
    <x v="43"/>
    <s v="Meals &amp; Ent - Discretionary"/>
    <s v="Meals &amp; Ent - Discretionary"/>
    <s v="354"/>
    <s v="Enterprise Cyber Security"/>
    <x v="1"/>
    <n v="550.80999999999995"/>
    <s v="002"/>
  </r>
  <r>
    <s v="NOV-25"/>
    <x v="0"/>
    <s v="79010"/>
    <x v="43"/>
    <m/>
    <s v="Meals &amp; Ent - Discretionary"/>
    <s v="354"/>
    <s v="Enterprise Cyber Security"/>
    <x v="1"/>
    <n v="-120.16"/>
    <s v="002"/>
  </r>
  <r>
    <s v="OCT-25"/>
    <x v="0"/>
    <s v="79010"/>
    <x v="43"/>
    <s v="Meals &amp; Ent - Discretionary"/>
    <s v="Meals &amp; Ent - Discretionary"/>
    <s v="354"/>
    <s v="Enterprise Cyber Security"/>
    <x v="1"/>
    <n v="2280.89"/>
    <s v="002"/>
  </r>
  <r>
    <s v="OCT-25"/>
    <x v="0"/>
    <s v="79010"/>
    <x v="43"/>
    <m/>
    <s v="Meals &amp; Ent - Discretionary"/>
    <s v="354"/>
    <s v="Enterprise Cyber Security"/>
    <x v="1"/>
    <n v="-542.21"/>
    <s v="002"/>
  </r>
  <r>
    <s v="SEP-25"/>
    <x v="0"/>
    <s v="79010"/>
    <x v="43"/>
    <s v="Meals &amp; Ent - Discretionary"/>
    <s v="Meals &amp; Ent - Discretionary"/>
    <s v="354"/>
    <s v="Enterprise Cyber Security"/>
    <x v="1"/>
    <n v="245.74"/>
    <s v="002"/>
  </r>
  <r>
    <s v="SEP-25"/>
    <x v="0"/>
    <s v="79010"/>
    <x v="43"/>
    <m/>
    <s v="Meals &amp; Ent - Discretionary"/>
    <s v="354"/>
    <s v="Enterprise Cyber Security"/>
    <x v="1"/>
    <n v="-59"/>
    <s v="002"/>
  </r>
  <r>
    <s v="AUG-25"/>
    <x v="0"/>
    <s v="79010"/>
    <x v="43"/>
    <s v="Meals &amp; Ent - Discretionary"/>
    <s v="Meals &amp; Ent - Discretionary"/>
    <s v="353"/>
    <s v="IT Infrastructure"/>
    <x v="1"/>
    <n v="1064.43"/>
    <s v="002"/>
  </r>
  <r>
    <s v="AUG-25"/>
    <x v="0"/>
    <s v="79010"/>
    <x v="43"/>
    <m/>
    <s v="Meals &amp; Ent - Discretionary"/>
    <s v="353"/>
    <s v="IT Infrastructure"/>
    <x v="1"/>
    <n v="-290.49"/>
    <s v="002"/>
  </r>
  <r>
    <s v="DEC-25"/>
    <x v="0"/>
    <s v="79010"/>
    <x v="43"/>
    <s v="Meals &amp; Ent - Discretionary"/>
    <s v="Meals &amp; Ent - Discretionary"/>
    <s v="353"/>
    <s v="IT Infrastructure"/>
    <x v="1"/>
    <n v="1302.06"/>
    <s v="002"/>
  </r>
  <r>
    <s v="DEC-25"/>
    <x v="0"/>
    <s v="79010"/>
    <x v="43"/>
    <m/>
    <s v="Meals &amp; Ent - Discretionary"/>
    <s v="353"/>
    <s v="IT Infrastructure"/>
    <x v="1"/>
    <n v="-355.33"/>
    <s v="002"/>
  </r>
  <r>
    <s v="JUL-25"/>
    <x v="0"/>
    <s v="79010"/>
    <x v="43"/>
    <s v="Meals &amp; Ent - Discretionary"/>
    <s v="Meals &amp; Ent - Discretionary"/>
    <s v="353"/>
    <s v="IT Infrastructure"/>
    <x v="1"/>
    <n v="768.11"/>
    <s v="002"/>
  </r>
  <r>
    <s v="JUL-25"/>
    <x v="0"/>
    <s v="79010"/>
    <x v="43"/>
    <m/>
    <s v="Meals &amp; Ent - Discretionary"/>
    <s v="353"/>
    <s v="IT Infrastructure"/>
    <x v="1"/>
    <n v="-209.63"/>
    <s v="002"/>
  </r>
  <r>
    <s v="NOV-25"/>
    <x v="0"/>
    <s v="79010"/>
    <x v="43"/>
    <s v="Meals &amp; Ent - Discretionary"/>
    <s v="Meals &amp; Ent - Discretionary"/>
    <s v="353"/>
    <s v="IT Infrastructure"/>
    <x v="1"/>
    <n v="1165"/>
    <s v="002"/>
  </r>
  <r>
    <s v="NOV-25"/>
    <x v="0"/>
    <s v="79010"/>
    <x v="43"/>
    <m/>
    <s v="Meals &amp; Ent - Discretionary"/>
    <s v="353"/>
    <s v="IT Infrastructure"/>
    <x v="1"/>
    <n v="-457.68"/>
    <s v="002"/>
  </r>
  <r>
    <s v="OCT-25"/>
    <x v="0"/>
    <s v="79010"/>
    <x v="43"/>
    <s v="Meals &amp; Ent - Discretionary"/>
    <s v="Meals &amp; Ent - Discretionary"/>
    <s v="353"/>
    <s v="IT Infrastructure"/>
    <x v="1"/>
    <n v="1410.63"/>
    <s v="002"/>
  </r>
  <r>
    <s v="OCT-25"/>
    <x v="0"/>
    <s v="79010"/>
    <x v="43"/>
    <m/>
    <s v="Meals &amp; Ent - Discretionary"/>
    <s v="353"/>
    <s v="IT Infrastructure"/>
    <x v="1"/>
    <n v="-384.96"/>
    <s v="002"/>
  </r>
  <r>
    <s v="SEP-25"/>
    <x v="0"/>
    <s v="79010"/>
    <x v="43"/>
    <s v="Meals &amp; Ent - Discretionary"/>
    <s v="Meals &amp; Ent - Discretionary"/>
    <s v="353"/>
    <s v="IT Infrastructure"/>
    <x v="1"/>
    <n v="1339.12"/>
    <s v="002"/>
  </r>
  <r>
    <s v="SEP-25"/>
    <x v="0"/>
    <s v="79010"/>
    <x v="43"/>
    <m/>
    <s v="Meals &amp; Ent - Discretionary"/>
    <s v="353"/>
    <s v="IT Infrastructure"/>
    <x v="1"/>
    <n v="-365.45"/>
    <s v="002"/>
  </r>
  <r>
    <s v="AUG-25"/>
    <x v="0"/>
    <s v="79010"/>
    <x v="43"/>
    <s v="Meals &amp; Ent - Discretionary"/>
    <s v="Meals &amp; Ent - Discretionary"/>
    <s v="352"/>
    <s v="IT Client Technology"/>
    <x v="1"/>
    <n v="2117.4"/>
    <s v="002"/>
  </r>
  <r>
    <s v="AUG-25"/>
    <x v="0"/>
    <s v="79010"/>
    <x v="43"/>
    <m/>
    <s v="Meals &amp; Ent - Discretionary"/>
    <s v="352"/>
    <s v="IT Client Technology"/>
    <x v="1"/>
    <n v="-554.27"/>
    <s v="002"/>
  </r>
  <r>
    <s v="DEC-25"/>
    <x v="0"/>
    <s v="79010"/>
    <x v="43"/>
    <s v="Meals &amp; Ent - Discretionary"/>
    <s v="Meals &amp; Ent - Discretionary"/>
    <s v="352"/>
    <s v="IT Client Technology"/>
    <x v="1"/>
    <n v="3867.86"/>
    <s v="002"/>
  </r>
  <r>
    <s v="DEC-25"/>
    <x v="0"/>
    <s v="79010"/>
    <x v="43"/>
    <m/>
    <s v="Meals &amp; Ent - Discretionary"/>
    <s v="352"/>
    <s v="IT Client Technology"/>
    <x v="1"/>
    <n v="-1055.54"/>
    <m/>
  </r>
  <r>
    <s v="JUL-25"/>
    <x v="0"/>
    <s v="79010"/>
    <x v="43"/>
    <s v="Meals &amp; Ent - Discretionary"/>
    <s v="Meals &amp; Ent - Discretionary"/>
    <s v="352"/>
    <s v="IT Client Technology"/>
    <x v="1"/>
    <n v="2054.83"/>
    <s v="002"/>
  </r>
  <r>
    <s v="JUL-25"/>
    <x v="0"/>
    <s v="79010"/>
    <x v="43"/>
    <m/>
    <s v="Meals &amp; Ent - Discretionary"/>
    <s v="352"/>
    <s v="IT Client Technology"/>
    <x v="1"/>
    <n v="-511.11"/>
    <s v="002"/>
  </r>
  <r>
    <s v="NOV-25"/>
    <x v="0"/>
    <s v="79010"/>
    <x v="43"/>
    <s v="Meals &amp; Ent - Discretionary"/>
    <s v="Meals &amp; Ent - Discretionary"/>
    <s v="352"/>
    <s v="IT Client Technology"/>
    <x v="1"/>
    <n v="1899.62"/>
    <s v="002"/>
  </r>
  <r>
    <s v="NOV-25"/>
    <x v="0"/>
    <s v="79010"/>
    <x v="43"/>
    <m/>
    <s v="Meals &amp; Ent - Discretionary"/>
    <s v="352"/>
    <s v="IT Client Technology"/>
    <x v="1"/>
    <n v="-369.43"/>
    <s v="002"/>
  </r>
  <r>
    <s v="OCT-25"/>
    <x v="0"/>
    <s v="79010"/>
    <x v="43"/>
    <s v="Meals &amp; Ent - Discretionary"/>
    <s v="Meals &amp; Ent - Discretionary"/>
    <s v="352"/>
    <s v="IT Client Technology"/>
    <x v="1"/>
    <n v="2255.41"/>
    <s v="002"/>
  </r>
  <r>
    <s v="OCT-25"/>
    <x v="0"/>
    <s v="79010"/>
    <x v="43"/>
    <m/>
    <s v="Meals &amp; Ent - Discretionary"/>
    <s v="352"/>
    <s v="IT Client Technology"/>
    <x v="1"/>
    <n v="-525.86"/>
    <s v="002"/>
  </r>
  <r>
    <s v="SEP-25"/>
    <x v="0"/>
    <s v="79010"/>
    <x v="43"/>
    <s v="Meals &amp; Ent - Discretionary"/>
    <s v="Meals &amp; Ent - Discretionary"/>
    <s v="352"/>
    <s v="IT Client Technology"/>
    <x v="1"/>
    <n v="3347.55"/>
    <s v="002"/>
  </r>
  <r>
    <s v="SEP-25"/>
    <x v="0"/>
    <s v="79010"/>
    <x v="43"/>
    <m/>
    <s v="Meals &amp; Ent - Discretionary"/>
    <s v="352"/>
    <s v="IT Client Technology"/>
    <x v="1"/>
    <n v="-895.22"/>
    <s v="002"/>
  </r>
  <r>
    <s v="AUG-25"/>
    <x v="0"/>
    <s v="79010"/>
    <x v="43"/>
    <s v="Meals &amp; Ent - Discretionary"/>
    <s v="Meals &amp; Ent - Discretionary"/>
    <s v="351"/>
    <s v="Customer Applications"/>
    <x v="1"/>
    <n v="356.62"/>
    <s v="002"/>
  </r>
  <r>
    <s v="DEC-25"/>
    <x v="0"/>
    <s v="79010"/>
    <x v="43"/>
    <s v="Meals &amp; Ent - Discretionary"/>
    <s v="Meals &amp; Ent - Discretionary"/>
    <s v="351"/>
    <s v="Customer Applications"/>
    <x v="1"/>
    <n v="663.36"/>
    <s v="002"/>
  </r>
  <r>
    <s v="JUL-25"/>
    <x v="0"/>
    <s v="79010"/>
    <x v="43"/>
    <s v="Meals &amp; Ent - Discretionary"/>
    <s v="Meals &amp; Ent - Discretionary"/>
    <s v="351"/>
    <s v="Customer Applications"/>
    <x v="1"/>
    <n v="105.6"/>
    <s v="002"/>
  </r>
  <r>
    <s v="NOV-25"/>
    <x v="0"/>
    <s v="79010"/>
    <x v="43"/>
    <s v="Meals &amp; Ent - Discretionary"/>
    <s v="Meals &amp; Ent - Discretionary"/>
    <s v="351"/>
    <s v="Customer Applications"/>
    <x v="1"/>
    <n v="320.05"/>
    <s v="002"/>
  </r>
  <r>
    <s v="OCT-25"/>
    <x v="0"/>
    <s v="79010"/>
    <x v="43"/>
    <s v="Meals &amp; Ent - Discretionary"/>
    <s v="Meals &amp; Ent - Discretionary"/>
    <s v="351"/>
    <s v="Customer Applications"/>
    <x v="1"/>
    <n v="335.58"/>
    <s v="002"/>
  </r>
  <r>
    <s v="SEP-25"/>
    <x v="0"/>
    <s v="79010"/>
    <x v="43"/>
    <s v="Meals &amp; Ent - Discretionary"/>
    <s v="Meals &amp; Ent - Discretionary"/>
    <s v="351"/>
    <s v="Customer Applications"/>
    <x v="1"/>
    <n v="119.94"/>
    <s v="002"/>
  </r>
  <r>
    <s v="AUG-25"/>
    <x v="0"/>
    <s v="79010"/>
    <x v="43"/>
    <s v="Meals &amp; Ent - Discretionary"/>
    <s v="Meals &amp; Ent - Discretionary"/>
    <s v="350"/>
    <s v="IT Administration"/>
    <x v="1"/>
    <n v="159.91"/>
    <s v="002"/>
  </r>
  <r>
    <s v="DEC-25"/>
    <x v="0"/>
    <s v="79010"/>
    <x v="43"/>
    <s v="Meals &amp; Ent - Discretionary"/>
    <s v="Meals &amp; Ent - Discretionary"/>
    <s v="350"/>
    <s v="IT Administration"/>
    <x v="1"/>
    <n v="362.06"/>
    <s v="002"/>
  </r>
  <r>
    <s v="JUL-25"/>
    <x v="0"/>
    <s v="79010"/>
    <x v="43"/>
    <s v="Meals &amp; Ent - Discretionary"/>
    <s v="Meals &amp; Ent - Discretionary"/>
    <s v="350"/>
    <s v="IT Administration"/>
    <x v="1"/>
    <n v="803.79"/>
    <s v="002"/>
  </r>
  <r>
    <s v="NOV-25"/>
    <x v="0"/>
    <s v="79010"/>
    <x v="43"/>
    <s v="Meals &amp; Ent - Discretionary"/>
    <s v="Meals &amp; Ent - Discretionary"/>
    <s v="350"/>
    <s v="IT Administration"/>
    <x v="1"/>
    <n v="466.71"/>
    <s v="002"/>
  </r>
  <r>
    <s v="OCT-25"/>
    <x v="0"/>
    <s v="79010"/>
    <x v="43"/>
    <s v="Meals &amp; Ent - Discretionary"/>
    <s v="Meals &amp; Ent - Discretionary"/>
    <s v="350"/>
    <s v="IT Administration"/>
    <x v="1"/>
    <n v="343.09"/>
    <s v="002"/>
  </r>
  <r>
    <s v="SEP-25"/>
    <x v="0"/>
    <s v="79010"/>
    <x v="43"/>
    <s v="Meals &amp; Ent - Discretionary"/>
    <s v="Meals &amp; Ent - Discretionary"/>
    <s v="350"/>
    <s v="IT Administration"/>
    <x v="1"/>
    <n v="325.93"/>
    <s v="002"/>
  </r>
  <r>
    <s v="JUL-25"/>
    <x v="0"/>
    <s v="79010"/>
    <x v="43"/>
    <s v="Meals &amp; Ent - Discretionary"/>
    <s v="Meals &amp; Ent - Discretionary"/>
    <s v="331"/>
    <s v="Corporate Compliance"/>
    <x v="1"/>
    <n v="45.7"/>
    <s v="002"/>
  </r>
  <r>
    <s v="NOV-25"/>
    <x v="0"/>
    <s v="79010"/>
    <x v="43"/>
    <s v="Meals &amp; Ent - Discretionary"/>
    <s v="Meals &amp; Ent - Discretionary"/>
    <s v="330"/>
    <s v="Audit Services"/>
    <x v="1"/>
    <n v="1297.28"/>
    <s v="002"/>
  </r>
  <r>
    <s v="NOV-25"/>
    <x v="0"/>
    <s v="79010"/>
    <x v="43"/>
    <s v="Meals &amp; Ent - Discretionary"/>
    <s v="Meals &amp; Ent - Discretionary"/>
    <s v="326"/>
    <s v="Financial Sys &amp; Process Analysis"/>
    <x v="1"/>
    <n v="333.45"/>
    <s v="002"/>
  </r>
  <r>
    <s v="OCT-25"/>
    <x v="0"/>
    <s v="79010"/>
    <x v="43"/>
    <s v="Meals &amp; Ent - Discretionary"/>
    <s v="Meals &amp; Ent - Discretionary"/>
    <s v="326"/>
    <s v="Financial Sys &amp; Process Analysis"/>
    <x v="1"/>
    <n v="24.92"/>
    <s v="002"/>
  </r>
  <r>
    <s v="AUG-25"/>
    <x v="0"/>
    <s v="79010"/>
    <x v="43"/>
    <s v="Meals &amp; Ent - Discretionary"/>
    <s v="Meals &amp; Ent - Discretionary"/>
    <s v="325"/>
    <s v="Accounts Payable - SGS U3&amp;4 Support"/>
    <x v="1"/>
    <n v="219.06"/>
    <s v="002"/>
  </r>
  <r>
    <s v="DEC-25"/>
    <x v="0"/>
    <s v="79010"/>
    <x v="43"/>
    <s v="Meals &amp; Ent - Discretionary"/>
    <s v="Meals &amp; Ent - Discretionary"/>
    <s v="325"/>
    <s v="Accounts Payable - SGS U3&amp;4 Support"/>
    <x v="1"/>
    <n v="44.93"/>
    <s v="002"/>
  </r>
  <r>
    <s v="JUL-25"/>
    <x v="0"/>
    <s v="79010"/>
    <x v="43"/>
    <s v="Meals &amp; Ent - Discretionary"/>
    <s v="Meals &amp; Ent - Discretionary"/>
    <s v="325"/>
    <s v="Accounts Payable - SGS U3&amp;4 Support"/>
    <x v="1"/>
    <n v="190.96"/>
    <s v="002"/>
  </r>
  <r>
    <s v="NOV-25"/>
    <x v="0"/>
    <s v="79010"/>
    <x v="43"/>
    <s v="Meals &amp; Ent - Discretionary"/>
    <s v="Meals &amp; Ent - Discretionary"/>
    <s v="325"/>
    <s v="Accounts Payable - SGS U3&amp;4 Support"/>
    <x v="1"/>
    <n v="169.81"/>
    <s v="002"/>
  </r>
  <r>
    <s v="OCT-25"/>
    <x v="0"/>
    <s v="79010"/>
    <x v="43"/>
    <s v="Meals &amp; Ent - Discretionary"/>
    <s v="Meals &amp; Ent - Discretionary"/>
    <s v="325"/>
    <s v="Accounts Payable - SGS U3&amp;4 Support"/>
    <x v="1"/>
    <n v="211.97"/>
    <s v="002"/>
  </r>
  <r>
    <s v="SEP-25"/>
    <x v="0"/>
    <s v="79010"/>
    <x v="43"/>
    <s v="Meals &amp; Ent - Discretionary"/>
    <s v="Meals &amp; Ent - Discretionary"/>
    <s v="325"/>
    <s v="Accounts Payable - SGS U3&amp;4 Support"/>
    <x v="1"/>
    <n v="169.15"/>
    <s v="002"/>
  </r>
  <r>
    <s v="JUL-25"/>
    <x v="0"/>
    <s v="79010"/>
    <x v="43"/>
    <s v="Meals &amp; Ent - Discretionary"/>
    <s v="Meals &amp; Ent - Discretionary"/>
    <s v="322"/>
    <s v="Plant Accounting"/>
    <x v="1"/>
    <n v="449.99"/>
    <s v="002"/>
  </r>
  <r>
    <s v="DEC-25"/>
    <x v="0"/>
    <s v="79010"/>
    <x v="43"/>
    <s v="Meals &amp; Ent - Discretionary"/>
    <s v="Meals &amp; Ent - Discretionary"/>
    <s v="321"/>
    <s v="External Reporting"/>
    <x v="1"/>
    <n v="445.83"/>
    <s v="002"/>
  </r>
  <r>
    <s v="JUL-25"/>
    <x v="0"/>
    <s v="79010"/>
    <x v="43"/>
    <s v="Meals &amp; Ent - Discretionary"/>
    <s v="Meals &amp; Ent - Discretionary"/>
    <s v="321"/>
    <s v="External Reporting"/>
    <x v="1"/>
    <n v="522.79999999999995"/>
    <s v="002"/>
  </r>
  <r>
    <s v="NOV-25"/>
    <x v="0"/>
    <s v="79010"/>
    <x v="43"/>
    <s v="Meals &amp; Ent - Discretionary"/>
    <s v="Meals &amp; Ent - Discretionary"/>
    <s v="321"/>
    <s v="External Reporting"/>
    <x v="1"/>
    <n v="76.680000000000007"/>
    <s v="002"/>
  </r>
  <r>
    <s v="OCT-25"/>
    <x v="0"/>
    <s v="79010"/>
    <x v="43"/>
    <s v="Meals &amp; Ent - Discretionary"/>
    <s v="Meals &amp; Ent - Discretionary"/>
    <s v="321"/>
    <s v="External Reporting"/>
    <x v="1"/>
    <n v="24.55"/>
    <s v="002"/>
  </r>
  <r>
    <s v="SEP-25"/>
    <x v="0"/>
    <s v="79010"/>
    <x v="43"/>
    <s v="Meals &amp; Ent - Discretionary"/>
    <s v="Meals &amp; Ent - Discretionary"/>
    <s v="321"/>
    <s v="External Reporting"/>
    <x v="1"/>
    <n v="382.96"/>
    <s v="002"/>
  </r>
  <r>
    <s v="AUG-25"/>
    <x v="0"/>
    <s v="79010"/>
    <x v="43"/>
    <s v="Meals &amp; Ent - Discretionary"/>
    <s v="Meals &amp; Ent - Discretionary"/>
    <s v="320"/>
    <s v="Corporate Accounting"/>
    <x v="1"/>
    <n v="1685.7"/>
    <s v="002"/>
  </r>
  <r>
    <s v="DEC-25"/>
    <x v="0"/>
    <s v="79010"/>
    <x v="43"/>
    <s v="Meals &amp; Ent - Discretionary"/>
    <s v="Meals &amp; Ent - Discretionary"/>
    <s v="320"/>
    <s v="Corporate Accounting"/>
    <x v="1"/>
    <n v="207.09"/>
    <s v="002"/>
  </r>
  <r>
    <s v="JUL-25"/>
    <x v="0"/>
    <s v="79010"/>
    <x v="43"/>
    <s v="Meals &amp; Ent - Discretionary"/>
    <s v="Meals &amp; Ent - Discretionary"/>
    <s v="320"/>
    <s v="Corporate Accounting"/>
    <x v="1"/>
    <n v="374.81"/>
    <s v="002"/>
  </r>
  <r>
    <s v="NOV-25"/>
    <x v="0"/>
    <s v="79010"/>
    <x v="43"/>
    <s v="Meals &amp; Ent - Discretionary"/>
    <s v="Meals &amp; Ent - Discretionary"/>
    <s v="320"/>
    <s v="Corporate Accounting"/>
    <x v="1"/>
    <n v="479.2"/>
    <s v="002"/>
  </r>
  <r>
    <s v="OCT-25"/>
    <x v="0"/>
    <s v="79010"/>
    <x v="43"/>
    <s v="Meals &amp; Ent - Discretionary"/>
    <s v="Meals &amp; Ent - Discretionary"/>
    <s v="320"/>
    <s v="Corporate Accounting"/>
    <x v="1"/>
    <n v="128.08000000000001"/>
    <s v="002"/>
  </r>
  <r>
    <s v="SEP-25"/>
    <x v="0"/>
    <s v="79010"/>
    <x v="43"/>
    <s v="Meals &amp; Ent - Discretionary"/>
    <s v="Meals &amp; Ent - Discretionary"/>
    <s v="320"/>
    <s v="Corporate Accounting"/>
    <x v="1"/>
    <n v="774.71"/>
    <s v="002"/>
  </r>
  <r>
    <s v="AUG-25"/>
    <x v="0"/>
    <s v="79010"/>
    <x v="43"/>
    <s v="Meals &amp; Ent - Discretionary"/>
    <s v="Meals &amp; Ent - Discretionary"/>
    <s v="317"/>
    <s v="Accounts Payable"/>
    <x v="1"/>
    <n v="17.399999999999999"/>
    <s v="002"/>
  </r>
  <r>
    <s v="JUL-25"/>
    <x v="0"/>
    <s v="79010"/>
    <x v="43"/>
    <s v="Meals &amp; Ent - Discretionary"/>
    <s v="Meals &amp; Ent - Discretionary"/>
    <s v="317"/>
    <s v="Accounts Payable"/>
    <x v="1"/>
    <n v="142.84"/>
    <s v="002"/>
  </r>
  <r>
    <s v="AUG-25"/>
    <x v="0"/>
    <s v="79010"/>
    <x v="43"/>
    <s v="Meals &amp; Ent - Discretionary"/>
    <s v="Meals &amp; Ent - Discretionary"/>
    <s v="316"/>
    <s v="Payroll"/>
    <x v="1"/>
    <n v="130.63"/>
    <s v="002"/>
  </r>
  <r>
    <s v="DEC-25"/>
    <x v="0"/>
    <s v="79010"/>
    <x v="43"/>
    <s v="Meals &amp; Ent - Discretionary"/>
    <s v="Meals &amp; Ent - Discretionary"/>
    <s v="316"/>
    <s v="Payroll"/>
    <x v="1"/>
    <n v="254.94"/>
    <s v="002"/>
  </r>
  <r>
    <s v="JUL-25"/>
    <x v="0"/>
    <s v="79010"/>
    <x v="43"/>
    <s v="Meals &amp; Ent - Discretionary"/>
    <s v="Meals &amp; Ent - Discretionary"/>
    <s v="316"/>
    <s v="Payroll"/>
    <x v="1"/>
    <n v="199.11"/>
    <s v="002"/>
  </r>
  <r>
    <s v="NOV-25"/>
    <x v="0"/>
    <s v="79010"/>
    <x v="43"/>
    <s v="Meals &amp; Ent - Discretionary"/>
    <s v="Meals &amp; Ent - Discretionary"/>
    <s v="316"/>
    <s v="Payroll"/>
    <x v="1"/>
    <n v="205.73"/>
    <s v="002"/>
  </r>
  <r>
    <s v="OCT-25"/>
    <x v="0"/>
    <s v="79010"/>
    <x v="43"/>
    <s v="Meals &amp; Ent - Discretionary"/>
    <s v="Meals &amp; Ent - Discretionary"/>
    <s v="316"/>
    <s v="Payroll"/>
    <x v="1"/>
    <n v="388.91"/>
    <s v="002"/>
  </r>
  <r>
    <s v="SEP-25"/>
    <x v="0"/>
    <s v="79010"/>
    <x v="43"/>
    <s v="Meals &amp; Ent - Discretionary"/>
    <s v="Meals &amp; Ent - Discretionary"/>
    <s v="316"/>
    <s v="Payroll"/>
    <x v="1"/>
    <n v="276.44"/>
    <s v="002"/>
  </r>
  <r>
    <s v="AUG-25"/>
    <x v="0"/>
    <s v="79010"/>
    <x v="43"/>
    <s v="Meals &amp; Ent - Discretionary"/>
    <s v="Meals &amp; Ent - Discretionary"/>
    <s v="306"/>
    <s v="Energy Settlements"/>
    <x v="1"/>
    <n v="616.84"/>
    <s v="002"/>
  </r>
  <r>
    <s v="JUL-25"/>
    <x v="0"/>
    <s v="79010"/>
    <x v="43"/>
    <s v="Meals &amp; Ent - Discretionary"/>
    <s v="Meals &amp; Ent - Discretionary"/>
    <s v="306"/>
    <s v="Energy Settlements"/>
    <x v="1"/>
    <n v="82.81"/>
    <s v="002"/>
  </r>
  <r>
    <s v="NOV-25"/>
    <x v="0"/>
    <s v="79010"/>
    <x v="43"/>
    <s v="Meals &amp; Ent - Discretionary"/>
    <s v="Meals &amp; Ent - Discretionary"/>
    <s v="306"/>
    <s v="Energy Settlements"/>
    <x v="1"/>
    <n v="109.51"/>
    <s v="002"/>
  </r>
  <r>
    <s v="OCT-25"/>
    <x v="0"/>
    <s v="79010"/>
    <x v="43"/>
    <s v="Meals &amp; Ent - Discretionary"/>
    <s v="Meals &amp; Ent - Discretionary"/>
    <s v="306"/>
    <s v="Energy Settlements"/>
    <x v="1"/>
    <n v="51.35"/>
    <s v="002"/>
  </r>
  <r>
    <s v="AUG-25"/>
    <x v="0"/>
    <s v="79010"/>
    <x v="43"/>
    <s v="Meals &amp; Ent - Discretionary"/>
    <s v="Meals &amp; Ent - Discretionary"/>
    <s v="305"/>
    <s v="Controller Adm"/>
    <x v="1"/>
    <n v="450.42"/>
    <s v="002"/>
  </r>
  <r>
    <s v="DEC-25"/>
    <x v="0"/>
    <s v="79010"/>
    <x v="43"/>
    <s v="Meals &amp; Ent - Discretionary"/>
    <s v="Meals &amp; Ent - Discretionary"/>
    <s v="305"/>
    <s v="Controller Adm"/>
    <x v="1"/>
    <n v="243.66"/>
    <s v="002"/>
  </r>
  <r>
    <s v="JUL-25"/>
    <x v="0"/>
    <s v="79010"/>
    <x v="43"/>
    <s v="Meals &amp; Ent - Discretionary"/>
    <s v="Meals &amp; Ent - Discretionary"/>
    <s v="305"/>
    <s v="Controller Adm"/>
    <x v="1"/>
    <n v="348.79"/>
    <s v="002"/>
  </r>
  <r>
    <s v="NOV-25"/>
    <x v="0"/>
    <s v="79010"/>
    <x v="43"/>
    <s v="Meals &amp; Ent - Discretionary"/>
    <s v="Meals &amp; Ent - Discretionary"/>
    <s v="305"/>
    <s v="Controller Adm"/>
    <x v="1"/>
    <n v="185.29"/>
    <s v="002"/>
  </r>
  <r>
    <s v="OCT-25"/>
    <x v="0"/>
    <s v="79010"/>
    <x v="43"/>
    <s v="Meals &amp; Ent - Discretionary"/>
    <s v="Meals &amp; Ent - Discretionary"/>
    <s v="305"/>
    <s v="Controller Adm"/>
    <x v="1"/>
    <n v="186.2"/>
    <s v="002"/>
  </r>
  <r>
    <s v="SEP-25"/>
    <x v="0"/>
    <s v="79010"/>
    <x v="43"/>
    <s v="Meals &amp; Ent - Discretionary"/>
    <s v="Meals &amp; Ent - Discretionary"/>
    <s v="305"/>
    <s v="Controller Adm"/>
    <x v="1"/>
    <n v="446.18"/>
    <s v="002"/>
  </r>
  <r>
    <s v="AUG-25"/>
    <x v="0"/>
    <s v="79010"/>
    <x v="43"/>
    <s v="Meals &amp; Ent - Discretionary"/>
    <s v="Meals &amp; Ent - Discretionary"/>
    <s v="300"/>
    <s v="CFO Adm"/>
    <x v="1"/>
    <n v="282.83"/>
    <s v="002"/>
  </r>
  <r>
    <s v="SEP-25"/>
    <x v="0"/>
    <s v="79010"/>
    <x v="43"/>
    <s v="Meals &amp; Ent - Discretionary"/>
    <s v="Meals &amp; Ent - Discretionary"/>
    <s v="300"/>
    <s v="CFO Adm"/>
    <x v="1"/>
    <n v="1496.14"/>
    <s v="002"/>
  </r>
  <r>
    <s v="AUG-25"/>
    <x v="0"/>
    <s v="79010"/>
    <x v="43"/>
    <s v="Meals &amp; Ent - Discretionary"/>
    <s v="Meals &amp; Ent - Discretionary"/>
    <s v="266"/>
    <s v="Special Plans TEP"/>
    <x v="1"/>
    <n v="1539.87"/>
    <s v="002"/>
  </r>
  <r>
    <s v="NOV-25"/>
    <x v="0"/>
    <s v="79010"/>
    <x v="43"/>
    <s v="Meals &amp; Ent - Discretionary"/>
    <s v="Meals &amp; Ent - Discretionary"/>
    <s v="266"/>
    <s v="Special Plans TEP"/>
    <x v="1"/>
    <n v="283.73"/>
    <s v="002"/>
  </r>
  <r>
    <s v="OCT-25"/>
    <x v="0"/>
    <s v="79010"/>
    <x v="43"/>
    <s v="Meals &amp; Ent - Discretionary"/>
    <s v="Meals &amp; Ent - Discretionary"/>
    <s v="266"/>
    <s v="Special Plans TEP"/>
    <x v="1"/>
    <n v="467.88"/>
    <s v="002"/>
  </r>
  <r>
    <s v="SEP-25"/>
    <x v="0"/>
    <s v="79010"/>
    <x v="43"/>
    <s v="Meals &amp; Ent - Discretionary"/>
    <s v="Meals &amp; Ent - Discretionary"/>
    <s v="266"/>
    <s v="Special Plans TEP"/>
    <x v="1"/>
    <n v="417.87"/>
    <s v="002"/>
  </r>
  <r>
    <s v="AUG-25"/>
    <x v="0"/>
    <s v="79010"/>
    <x v="43"/>
    <s v="Meals &amp; Ent - Discretionary"/>
    <s v="Meals &amp; Ent - Discretionary"/>
    <s v="264"/>
    <s v="Mail Services"/>
    <x v="1"/>
    <n v="62.48"/>
    <s v="002"/>
  </r>
  <r>
    <s v="DEC-25"/>
    <x v="0"/>
    <s v="79010"/>
    <x v="43"/>
    <s v="Meals &amp; Ent - Discretionary"/>
    <s v="Meals &amp; Ent - Discretionary"/>
    <s v="264"/>
    <s v="Mail Services"/>
    <x v="1"/>
    <n v="293.57"/>
    <s v="002"/>
  </r>
  <r>
    <s v="JUL-25"/>
    <x v="0"/>
    <s v="79010"/>
    <x v="43"/>
    <s v="Meals &amp; Ent - Discretionary"/>
    <s v="Meals &amp; Ent - Discretionary"/>
    <s v="264"/>
    <s v="Mail Services"/>
    <x v="1"/>
    <n v="624.63"/>
    <s v="002"/>
  </r>
  <r>
    <s v="OCT-25"/>
    <x v="0"/>
    <s v="79010"/>
    <x v="43"/>
    <s v="Meals &amp; Ent - Discretionary"/>
    <s v="Meals &amp; Ent - Discretionary"/>
    <s v="264"/>
    <s v="Mail Services"/>
    <x v="1"/>
    <n v="237.66"/>
    <s v="002"/>
  </r>
  <r>
    <s v="SEP-25"/>
    <x v="0"/>
    <s v="79010"/>
    <x v="43"/>
    <s v="Meals &amp; Ent - Discretionary"/>
    <s v="Meals &amp; Ent - Discretionary"/>
    <s v="264"/>
    <s v="Mail Services"/>
    <x v="1"/>
    <n v="76.63"/>
    <s v="002"/>
  </r>
  <r>
    <s v="AUG-25"/>
    <x v="0"/>
    <s v="79010"/>
    <x v="43"/>
    <s v="Meals &amp; Ent - Discretionary"/>
    <s v="Meals &amp; Ent - Discretionary"/>
    <s v="251"/>
    <s v="Beneficial Electrification"/>
    <x v="1"/>
    <n v="25.27"/>
    <s v="002"/>
  </r>
  <r>
    <s v="OCT-25"/>
    <x v="0"/>
    <s v="79010"/>
    <x v="43"/>
    <s v="Meals &amp; Ent - Discretionary"/>
    <s v="Meals &amp; Ent - Discretionary"/>
    <s v="251"/>
    <s v="Beneficial Electrification"/>
    <x v="1"/>
    <n v="436.19"/>
    <s v="002"/>
  </r>
  <r>
    <s v="AUG-25"/>
    <x v="0"/>
    <s v="79010"/>
    <x v="43"/>
    <s v="Meals &amp; Ent - Discretionary"/>
    <s v="Meals &amp; Ent - Discretionary"/>
    <s v="250"/>
    <s v="Strategy, Culture &amp; Innovation"/>
    <x v="1"/>
    <n v="317.35000000000002"/>
    <s v="002"/>
  </r>
  <r>
    <s v="DEC-25"/>
    <x v="0"/>
    <s v="79010"/>
    <x v="43"/>
    <s v="Meals &amp; Ent - Discretionary"/>
    <s v="Meals &amp; Ent - Discretionary"/>
    <s v="250"/>
    <s v="Strategy, Culture &amp; Innovation"/>
    <x v="1"/>
    <n v="93.18"/>
    <s v="002"/>
  </r>
  <r>
    <s v="JUL-25"/>
    <x v="0"/>
    <s v="79010"/>
    <x v="43"/>
    <s v="Meals &amp; Ent - Discretionary"/>
    <s v="Meals &amp; Ent - Discretionary"/>
    <s v="250"/>
    <s v="Strategy, Culture &amp; Innovation"/>
    <x v="1"/>
    <n v="139.16"/>
    <s v="002"/>
  </r>
  <r>
    <s v="NOV-25"/>
    <x v="0"/>
    <s v="79010"/>
    <x v="43"/>
    <s v="Meals &amp; Ent - Discretionary"/>
    <s v="Meals &amp; Ent - Discretionary"/>
    <s v="250"/>
    <s v="Strategy, Culture &amp; Innovation"/>
    <x v="1"/>
    <n v="98.33"/>
    <s v="002"/>
  </r>
  <r>
    <s v="OCT-25"/>
    <x v="0"/>
    <s v="79010"/>
    <x v="43"/>
    <s v="Meals &amp; Ent - Discretionary"/>
    <s v="Meals &amp; Ent - Discretionary"/>
    <s v="250"/>
    <s v="Strategy, Culture &amp; Innovation"/>
    <x v="1"/>
    <n v="121.32"/>
    <s v="002"/>
  </r>
  <r>
    <s v="SEP-25"/>
    <x v="0"/>
    <s v="79010"/>
    <x v="43"/>
    <s v="Meals &amp; Ent - Discretionary"/>
    <s v="Meals &amp; Ent - Discretionary"/>
    <s v="250"/>
    <s v="Strategy, Culture &amp; Innovation"/>
    <x v="1"/>
    <n v="405.9"/>
    <s v="002"/>
  </r>
  <r>
    <s v="JUL-25"/>
    <x v="0"/>
    <s v="79010"/>
    <x v="43"/>
    <s v="Meals &amp; Ent - Discretionary"/>
    <s v="Meals &amp; Ent - Discretionary"/>
    <s v="244"/>
    <s v="Customer Analytics"/>
    <x v="1"/>
    <n v="23.37"/>
    <s v="002"/>
  </r>
  <r>
    <s v="SEP-25"/>
    <x v="0"/>
    <s v="79010"/>
    <x v="43"/>
    <s v="Meals &amp; Ent - Discretionary"/>
    <s v="Meals &amp; Ent - Discretionary"/>
    <s v="244"/>
    <s v="Customer Analytics"/>
    <x v="1"/>
    <n v="167.95"/>
    <s v="002"/>
  </r>
  <r>
    <s v="AUG-25"/>
    <x v="0"/>
    <s v="79010"/>
    <x v="43"/>
    <s v="Meals &amp; Ent - Discretionary"/>
    <s v="Meals &amp; Ent - Discretionary"/>
    <s v="243"/>
    <s v="IS Business Relationship Mgmt"/>
    <x v="1"/>
    <n v="547.84"/>
    <s v="002"/>
  </r>
  <r>
    <s v="DEC-25"/>
    <x v="0"/>
    <s v="79010"/>
    <x v="43"/>
    <s v="Meals &amp; Ent - Discretionary"/>
    <s v="Meals &amp; Ent - Discretionary"/>
    <s v="243"/>
    <s v="IS Business Relationship Mgmt"/>
    <x v="1"/>
    <n v="419.82"/>
    <s v="002"/>
  </r>
  <r>
    <s v="JUL-25"/>
    <x v="0"/>
    <s v="79010"/>
    <x v="43"/>
    <s v="Meals &amp; Ent - Discretionary"/>
    <s v="Meals &amp; Ent - Discretionary"/>
    <s v="243"/>
    <s v="IS Business Relationship Mgmt"/>
    <x v="1"/>
    <n v="320.89"/>
    <s v="002"/>
  </r>
  <r>
    <s v="NOV-25"/>
    <x v="0"/>
    <s v="79010"/>
    <x v="43"/>
    <s v="Meals &amp; Ent - Discretionary"/>
    <s v="Meals &amp; Ent - Discretionary"/>
    <s v="243"/>
    <s v="IS Business Relationship Mgmt"/>
    <x v="1"/>
    <n v="288.05"/>
    <s v="002"/>
  </r>
  <r>
    <s v="OCT-25"/>
    <x v="0"/>
    <s v="79010"/>
    <x v="43"/>
    <s v="Meals &amp; Ent - Discretionary"/>
    <s v="Meals &amp; Ent - Discretionary"/>
    <s v="243"/>
    <s v="Enterprise Project Admin"/>
    <x v="1"/>
    <n v="654.79999999999995"/>
    <s v="002"/>
  </r>
  <r>
    <s v="OCT-25"/>
    <x v="0"/>
    <s v="79010"/>
    <x v="43"/>
    <s v="Meals &amp; Ent - Discretionary"/>
    <s v="Meals &amp; Ent - Discretionary"/>
    <s v="243"/>
    <s v="IS Business Relationship Mgmt"/>
    <x v="1"/>
    <n v="562.03"/>
    <s v="002"/>
  </r>
  <r>
    <s v="SEP-25"/>
    <x v="0"/>
    <s v="79010"/>
    <x v="43"/>
    <s v="Meals &amp; Ent - Discretionary"/>
    <s v="Meals &amp; Ent - Discretionary"/>
    <s v="243"/>
    <s v="Enterprise Project Admin"/>
    <x v="1"/>
    <n v="218.66"/>
    <s v="002"/>
  </r>
  <r>
    <s v="SEP-25"/>
    <x v="0"/>
    <s v="79010"/>
    <x v="43"/>
    <s v="Meals &amp; Ent - Discretionary"/>
    <s v="Meals &amp; Ent - Discretionary"/>
    <s v="243"/>
    <s v="IS Business Relationship Mgmt"/>
    <x v="1"/>
    <n v="131.94"/>
    <s v="002"/>
  </r>
  <r>
    <s v="AUG-25"/>
    <x v="0"/>
    <s v="79010"/>
    <x v="43"/>
    <s v="Meals &amp; Ent - Discretionary"/>
    <s v="Meals &amp; Ent - Discretionary"/>
    <s v="234"/>
    <s v="SinglePhase DistrMtr"/>
    <x v="1"/>
    <n v="87.73"/>
    <s v="002"/>
  </r>
  <r>
    <s v="DEC-25"/>
    <x v="0"/>
    <s v="79010"/>
    <x v="43"/>
    <s v="Meals &amp; Ent - Discretionary"/>
    <s v="Meals &amp; Ent - Discretionary"/>
    <s v="234"/>
    <s v="SinglePhase DistrMtr"/>
    <x v="1"/>
    <n v="113.11"/>
    <s v="002"/>
  </r>
  <r>
    <s v="JUL-25"/>
    <x v="0"/>
    <s v="79010"/>
    <x v="43"/>
    <s v="Meals &amp; Ent - Discretionary"/>
    <s v="Meals &amp; Ent - Discretionary"/>
    <s v="234"/>
    <s v="SinglePhase DistrMtr"/>
    <x v="1"/>
    <n v="86.91"/>
    <s v="002"/>
  </r>
  <r>
    <s v="NOV-25"/>
    <x v="0"/>
    <s v="79010"/>
    <x v="43"/>
    <s v="Meals &amp; Ent - Discretionary"/>
    <s v="Meals &amp; Ent - Discretionary"/>
    <s v="234"/>
    <s v="SinglePhase DistrMtr"/>
    <x v="1"/>
    <n v="825.92"/>
    <s v="002"/>
  </r>
  <r>
    <s v="OCT-25"/>
    <x v="0"/>
    <s v="79010"/>
    <x v="43"/>
    <s v="Meals &amp; Ent - Discretionary"/>
    <s v="Meals &amp; Ent - Discretionary"/>
    <s v="234"/>
    <s v="SinglePhase DistrMtr"/>
    <x v="1"/>
    <n v="296.99"/>
    <s v="002"/>
  </r>
  <r>
    <s v="SEP-25"/>
    <x v="0"/>
    <s v="79010"/>
    <x v="43"/>
    <s v="Meals &amp; Ent - Discretionary"/>
    <s v="Meals &amp; Ent - Discretionary"/>
    <s v="234"/>
    <s v="SinglePhase DistrMtr"/>
    <x v="1"/>
    <n v="287.33999999999997"/>
    <s v="002"/>
  </r>
  <r>
    <s v="AUG-25"/>
    <x v="0"/>
    <s v="79010"/>
    <x v="43"/>
    <s v="Meals &amp; Ent - Discretionary"/>
    <s v="Meals &amp; Ent - Discretionary"/>
    <s v="231"/>
    <s v="Customer Service"/>
    <x v="1"/>
    <n v="157.38999999999999"/>
    <s v="002"/>
  </r>
  <r>
    <s v="AUG-25"/>
    <x v="0"/>
    <s v="79010"/>
    <x v="43"/>
    <s v="Meals &amp; Ent - Discretionary"/>
    <s v="Meals &amp; Ent - Discretionary"/>
    <s v="229"/>
    <s v="Cust Experience / Marketing"/>
    <x v="1"/>
    <n v="1056.48"/>
    <s v="002"/>
  </r>
  <r>
    <s v="DEC-25"/>
    <x v="0"/>
    <s v="79010"/>
    <x v="43"/>
    <s v="Meals &amp; Ent - Discretionary"/>
    <s v="Meals &amp; Ent - Discretionary"/>
    <s v="229"/>
    <s v="Cust Experience / Marketing"/>
    <x v="1"/>
    <n v="754.96"/>
    <s v="002"/>
  </r>
  <r>
    <s v="JUL-25"/>
    <x v="0"/>
    <s v="79010"/>
    <x v="43"/>
    <s v="Meals &amp; Ent - Discretionary"/>
    <s v="Meals &amp; Ent - Discretionary"/>
    <s v="229"/>
    <s v="Cust Experience / Marketing"/>
    <x v="1"/>
    <n v="-515.84"/>
    <s v="002"/>
  </r>
  <r>
    <s v="NOV-25"/>
    <x v="0"/>
    <s v="79010"/>
    <x v="43"/>
    <s v="Meals &amp; Ent - Discretionary"/>
    <s v="Meals &amp; Ent - Discretionary"/>
    <s v="229"/>
    <s v="Cust Experience / Marketing"/>
    <x v="1"/>
    <n v="-1007.95"/>
    <s v="002"/>
  </r>
  <r>
    <s v="OCT-25"/>
    <x v="0"/>
    <s v="79010"/>
    <x v="43"/>
    <s v="Meals &amp; Ent - Discretionary"/>
    <s v="Meals &amp; Ent - Discretionary"/>
    <s v="229"/>
    <s v="Cust Experience / Marketing"/>
    <x v="1"/>
    <n v="2418.9299999999998"/>
    <s v="002"/>
  </r>
  <r>
    <s v="SEP-25"/>
    <x v="0"/>
    <s v="79010"/>
    <x v="43"/>
    <s v="Meals &amp; Ent - Discretionary"/>
    <s v="Meals &amp; Ent - Discretionary"/>
    <s v="229"/>
    <s v="Cust Experience / Marketing"/>
    <x v="1"/>
    <n v="407.88"/>
    <s v="002"/>
  </r>
  <r>
    <s v="AUG-25"/>
    <x v="0"/>
    <s v="79010"/>
    <x v="43"/>
    <s v="Meals &amp; Ent - Discretionary"/>
    <s v="Meals &amp; Ent - Discretionary"/>
    <s v="227"/>
    <s v="Corporate Communications"/>
    <x v="1"/>
    <n v="1302.44"/>
    <s v="002"/>
  </r>
  <r>
    <s v="DEC-25"/>
    <x v="0"/>
    <s v="79010"/>
    <x v="43"/>
    <s v="Meals &amp; Ent - Discretionary"/>
    <s v="Meals &amp; Ent - Discretionary"/>
    <s v="227"/>
    <s v="Corporate Communications"/>
    <x v="1"/>
    <n v="2938.9"/>
    <s v="002"/>
  </r>
  <r>
    <s v="JUL-25"/>
    <x v="0"/>
    <s v="79010"/>
    <x v="43"/>
    <s v="Meals &amp; Ent - Discretionary"/>
    <s v="Meals &amp; Ent - Discretionary"/>
    <s v="227"/>
    <s v="Corporate Communications"/>
    <x v="1"/>
    <n v="485.36"/>
    <s v="002"/>
  </r>
  <r>
    <s v="NOV-25"/>
    <x v="0"/>
    <s v="79010"/>
    <x v="43"/>
    <s v="Meals &amp; Ent - Discretionary"/>
    <s v="Meals &amp; Ent - Discretionary"/>
    <s v="227"/>
    <s v="Corporate Communications"/>
    <x v="1"/>
    <n v="310.27999999999997"/>
    <s v="002"/>
  </r>
  <r>
    <s v="OCT-25"/>
    <x v="0"/>
    <s v="79010"/>
    <x v="43"/>
    <s v="Meals &amp; Ent - Discretionary"/>
    <s v="Meals &amp; Ent - Discretionary"/>
    <s v="227"/>
    <s v="Corporate Communications"/>
    <x v="1"/>
    <n v="127.47"/>
    <s v="002"/>
  </r>
  <r>
    <s v="SEP-25"/>
    <x v="0"/>
    <s v="79010"/>
    <x v="43"/>
    <s v="Meals &amp; Ent - Discretionary"/>
    <s v="Meals &amp; Ent - Discretionary"/>
    <s v="227"/>
    <s v="Corporate Communications"/>
    <x v="1"/>
    <n v="131.63999999999999"/>
    <s v="002"/>
  </r>
  <r>
    <s v="AUG-25"/>
    <x v="0"/>
    <s v="79010"/>
    <x v="43"/>
    <s v="Meals &amp; Ent - Discretionary"/>
    <s v="Meals &amp; Ent - Discretionary"/>
    <s v="226"/>
    <s v="Community Investment"/>
    <x v="1"/>
    <n v="666.27"/>
    <s v="002"/>
  </r>
  <r>
    <s v="DEC-25"/>
    <x v="0"/>
    <s v="79010"/>
    <x v="43"/>
    <s v="Meals &amp; Ent - Discretionary"/>
    <s v="Meals &amp; Ent - Discretionary"/>
    <s v="226"/>
    <s v="Community Investment"/>
    <x v="1"/>
    <n v="875.94"/>
    <s v="002"/>
  </r>
  <r>
    <s v="JUL-25"/>
    <x v="0"/>
    <s v="79010"/>
    <x v="43"/>
    <s v="Meals &amp; Ent - Discretionary"/>
    <s v="Meals &amp; Ent - Discretionary"/>
    <s v="226"/>
    <s v="Community Investment"/>
    <x v="1"/>
    <n v="286.77"/>
    <s v="002"/>
  </r>
  <r>
    <s v="NOV-25"/>
    <x v="0"/>
    <s v="79010"/>
    <x v="43"/>
    <s v="Meals &amp; Ent - Discretionary"/>
    <s v="Meals &amp; Ent - Discretionary"/>
    <s v="226"/>
    <s v="Community Investment"/>
    <x v="1"/>
    <n v="234.6"/>
    <s v="002"/>
  </r>
  <r>
    <s v="OCT-25"/>
    <x v="0"/>
    <s v="79010"/>
    <x v="43"/>
    <s v="Meals &amp; Ent - Discretionary"/>
    <s v="Meals &amp; Ent - Discretionary"/>
    <s v="226"/>
    <s v="Community Investment"/>
    <x v="1"/>
    <n v="71.45"/>
    <s v="002"/>
  </r>
  <r>
    <s v="SEP-25"/>
    <x v="0"/>
    <s v="79010"/>
    <x v="43"/>
    <s v="Meals &amp; Ent - Discretionary"/>
    <s v="Meals &amp; Ent - Discretionary"/>
    <s v="226"/>
    <s v="Community Investment"/>
    <x v="1"/>
    <n v="539.20000000000005"/>
    <s v="002"/>
  </r>
  <r>
    <s v="AUG-25"/>
    <x v="0"/>
    <s v="79010"/>
    <x v="43"/>
    <s v="Meals &amp; Ent - Discretionary"/>
    <s v="Meals &amp; Ent - Discretionary"/>
    <s v="224"/>
    <s v="Governmental Affairs"/>
    <x v="1"/>
    <n v="682.2"/>
    <s v="002"/>
  </r>
  <r>
    <s v="DEC-25"/>
    <x v="0"/>
    <s v="79010"/>
    <x v="43"/>
    <s v="Meals &amp; Ent - Discretionary"/>
    <s v="Meals &amp; Ent - Discretionary"/>
    <s v="224"/>
    <s v="Governmental Affairs"/>
    <x v="1"/>
    <n v="742.41"/>
    <s v="002"/>
  </r>
  <r>
    <s v="JUL-25"/>
    <x v="0"/>
    <s v="79010"/>
    <x v="43"/>
    <s v="Meals &amp; Ent - Discretionary"/>
    <s v="Meals &amp; Ent - Discretionary"/>
    <s v="224"/>
    <s v="Governmental Affairs"/>
    <x v="1"/>
    <n v="645.64"/>
    <s v="002"/>
  </r>
  <r>
    <s v="NOV-25"/>
    <x v="0"/>
    <s v="79010"/>
    <x v="43"/>
    <s v="Meals &amp; Ent - Discretionary"/>
    <s v="Meals &amp; Ent - Discretionary"/>
    <s v="224"/>
    <s v="Governmental Affairs"/>
    <x v="1"/>
    <n v="894.18"/>
    <s v="002"/>
  </r>
  <r>
    <s v="OCT-25"/>
    <x v="0"/>
    <s v="79010"/>
    <x v="43"/>
    <s v="Meals &amp; Ent - Discretionary"/>
    <s v="Meals &amp; Ent - Discretionary"/>
    <s v="224"/>
    <s v="Governmental Affairs"/>
    <x v="1"/>
    <n v="1244.33"/>
    <s v="002"/>
  </r>
  <r>
    <s v="SEP-25"/>
    <x v="0"/>
    <s v="79010"/>
    <x v="43"/>
    <s v="Meals &amp; Ent - Discretionary"/>
    <s v="Meals &amp; Ent - Discretionary"/>
    <s v="224"/>
    <s v="Governmental Affairs"/>
    <x v="1"/>
    <n v="1534.94"/>
    <s v="002"/>
  </r>
  <r>
    <s v="DEC-25"/>
    <x v="0"/>
    <s v="79010"/>
    <x v="43"/>
    <s v="Meals &amp; Ent - Discretionary"/>
    <s v="Meals &amp; Ent - Discretionary"/>
    <s v="212"/>
    <s v="Total Rewards"/>
    <x v="1"/>
    <n v="406"/>
    <s v="002"/>
  </r>
  <r>
    <s v="AUG-25"/>
    <x v="0"/>
    <s v="79010"/>
    <x v="43"/>
    <s v="Meals &amp; Ent - Discretionary"/>
    <s v="Meals &amp; Ent - Discretionary"/>
    <s v="210"/>
    <s v="Employee &amp; Labor Relations"/>
    <x v="1"/>
    <n v="83.7"/>
    <s v="002"/>
  </r>
  <r>
    <s v="DEC-25"/>
    <x v="0"/>
    <s v="79010"/>
    <x v="43"/>
    <s v="Meals &amp; Ent - Discretionary"/>
    <s v="Meals &amp; Ent - Discretionary"/>
    <s v="210"/>
    <s v="Employee &amp; Labor Relations"/>
    <x v="1"/>
    <n v="99.77"/>
    <s v="002"/>
  </r>
  <r>
    <s v="JUL-25"/>
    <x v="0"/>
    <s v="79010"/>
    <x v="43"/>
    <s v="Meals &amp; Ent - Discretionary"/>
    <s v="Meals &amp; Ent - Discretionary"/>
    <s v="210"/>
    <s v="Employee &amp; Labor Relations"/>
    <x v="1"/>
    <n v="-44.19"/>
    <s v="002"/>
  </r>
  <r>
    <s v="JUL-25"/>
    <x v="0"/>
    <s v="79010"/>
    <x v="43"/>
    <m/>
    <s v="Meals &amp; Ent - Discretionary"/>
    <s v="210"/>
    <s v="Employee &amp; Labor Relations"/>
    <x v="1"/>
    <n v="31.05"/>
    <s v="002"/>
  </r>
  <r>
    <s v="NOV-25"/>
    <x v="0"/>
    <s v="79010"/>
    <x v="43"/>
    <s v="Meals &amp; Ent - Discretionary"/>
    <s v="Meals &amp; Ent - Discretionary"/>
    <s v="210"/>
    <s v="Employee &amp; Labor Relations"/>
    <x v="1"/>
    <n v="258.17"/>
    <s v="002"/>
  </r>
  <r>
    <s v="NOV-25"/>
    <x v="0"/>
    <s v="79010"/>
    <x v="43"/>
    <s v="Meals &amp; Ent - Discretionary"/>
    <s v="Meals &amp; Ent - Discretionary"/>
    <s v="205"/>
    <s v="Talent Acquisition"/>
    <x v="1"/>
    <n v="17.510000000000002"/>
    <s v="002"/>
  </r>
  <r>
    <s v="AUG-25"/>
    <x v="0"/>
    <s v="79010"/>
    <x v="43"/>
    <s v="Meals &amp; Ent - Discretionary"/>
    <s v="Meals &amp; Ent - Discretionary"/>
    <s v="203"/>
    <s v="Talent Development"/>
    <x v="1"/>
    <n v="132.30000000000001"/>
    <s v="002"/>
  </r>
  <r>
    <s v="DEC-25"/>
    <x v="0"/>
    <s v="79010"/>
    <x v="43"/>
    <s v="Meals &amp; Ent - Discretionary"/>
    <s v="Meals &amp; Ent - Discretionary"/>
    <s v="203"/>
    <s v="Talent Development"/>
    <x v="1"/>
    <n v="119.98"/>
    <s v="002"/>
  </r>
  <r>
    <s v="JUL-25"/>
    <x v="0"/>
    <s v="79010"/>
    <x v="43"/>
    <s v="Meals &amp; Ent - Discretionary"/>
    <s v="Meals &amp; Ent - Discretionary"/>
    <s v="203"/>
    <s v="Talent Development"/>
    <x v="1"/>
    <n v="878.75"/>
    <s v="002"/>
  </r>
  <r>
    <s v="NOV-25"/>
    <x v="0"/>
    <s v="79010"/>
    <x v="43"/>
    <s v="Meals &amp; Ent - Discretionary"/>
    <s v="Meals &amp; Ent - Discretionary"/>
    <s v="203"/>
    <s v="Talent Development"/>
    <x v="1"/>
    <n v="461.38"/>
    <s v="002"/>
  </r>
  <r>
    <s v="OCT-25"/>
    <x v="0"/>
    <s v="79010"/>
    <x v="43"/>
    <s v="Meals &amp; Ent - Discretionary"/>
    <s v="Meals &amp; Ent - Discretionary"/>
    <s v="203"/>
    <s v="Talent Development"/>
    <x v="1"/>
    <n v="9.35"/>
    <s v="002"/>
  </r>
  <r>
    <s v="AUG-25"/>
    <x v="0"/>
    <s v="79010"/>
    <x v="43"/>
    <s v="Meals &amp; Ent - Discretionary"/>
    <s v="Meals &amp; Ent - Discretionary"/>
    <s v="201"/>
    <s v="HR Operations"/>
    <x v="1"/>
    <n v="2225.6"/>
    <s v="002"/>
  </r>
  <r>
    <s v="DEC-25"/>
    <x v="0"/>
    <s v="79010"/>
    <x v="43"/>
    <s v="Meals &amp; Ent - Discretionary"/>
    <s v="Meals &amp; Ent - Discretionary"/>
    <s v="201"/>
    <s v="HR Operations"/>
    <x v="1"/>
    <n v="2226.46"/>
    <s v="002"/>
  </r>
  <r>
    <s v="JUL-25"/>
    <x v="0"/>
    <s v="79010"/>
    <x v="43"/>
    <s v="Meals &amp; Ent - Discretionary"/>
    <s v="Meals &amp; Ent - Discretionary"/>
    <s v="201"/>
    <s v="HR Operations"/>
    <x v="1"/>
    <n v="3372.54"/>
    <s v="002"/>
  </r>
  <r>
    <s v="NOV-25"/>
    <x v="0"/>
    <s v="79010"/>
    <x v="43"/>
    <s v="Meals &amp; Ent - Discretionary"/>
    <s v="Meals &amp; Ent - Discretionary"/>
    <s v="201"/>
    <s v="HR Operations"/>
    <x v="1"/>
    <n v="3446.75"/>
    <s v="002"/>
  </r>
  <r>
    <s v="OCT-25"/>
    <x v="0"/>
    <s v="79010"/>
    <x v="43"/>
    <s v="Meals &amp; Ent - Discretionary"/>
    <s v="Meals &amp; Ent - Discretionary"/>
    <s v="201"/>
    <s v="HR Operations"/>
    <x v="1"/>
    <n v="1489.36"/>
    <s v="002"/>
  </r>
  <r>
    <s v="SEP-25"/>
    <x v="0"/>
    <s v="79010"/>
    <x v="43"/>
    <s v="Meals &amp; Ent - Discretionary"/>
    <s v="Meals &amp; Ent - Discretionary"/>
    <s v="201"/>
    <s v="HR Operations"/>
    <x v="1"/>
    <n v="616.54"/>
    <s v="002"/>
  </r>
  <r>
    <s v="AUG-25"/>
    <x v="0"/>
    <s v="79010"/>
    <x v="43"/>
    <s v="Meals &amp; Ent - Discretionary"/>
    <s v="Meals &amp; Ent - Discretionary"/>
    <s v="195"/>
    <s v="Safety"/>
    <x v="1"/>
    <n v="2214.46"/>
    <s v="002"/>
  </r>
  <r>
    <s v="DEC-25"/>
    <x v="0"/>
    <s v="79010"/>
    <x v="43"/>
    <s v="Meals &amp; Ent - Discretionary"/>
    <s v="Meals &amp; Ent - Discretionary"/>
    <s v="195"/>
    <s v="Safety"/>
    <x v="1"/>
    <n v="1668.84"/>
    <s v="002"/>
  </r>
  <r>
    <s v="JUL-25"/>
    <x v="0"/>
    <s v="79010"/>
    <x v="43"/>
    <s v="Meals &amp; Ent - Discretionary"/>
    <s v="Meals &amp; Ent - Discretionary"/>
    <s v="195"/>
    <s v="Safety"/>
    <x v="1"/>
    <n v="2881.94"/>
    <s v="002"/>
  </r>
  <r>
    <s v="NOV-25"/>
    <x v="0"/>
    <s v="79010"/>
    <x v="43"/>
    <s v="Meals &amp; Ent - Discretionary"/>
    <s v="Meals &amp; Ent - Discretionary"/>
    <s v="195"/>
    <s v="Safety"/>
    <x v="1"/>
    <n v="425.65"/>
    <s v="002"/>
  </r>
  <r>
    <s v="OCT-25"/>
    <x v="0"/>
    <s v="79010"/>
    <x v="43"/>
    <s v="Meals &amp; Ent - Discretionary"/>
    <s v="Meals &amp; Ent - Discretionary"/>
    <s v="195"/>
    <s v="Safety"/>
    <x v="1"/>
    <n v="181.46"/>
    <s v="002"/>
  </r>
  <r>
    <s v="SEP-25"/>
    <x v="0"/>
    <s v="79010"/>
    <x v="43"/>
    <s v="Meals &amp; Ent - Discretionary"/>
    <s v="Meals &amp; Ent - Discretionary"/>
    <s v="195"/>
    <s v="Safety"/>
    <x v="1"/>
    <n v="34.56"/>
    <s v="002"/>
  </r>
  <r>
    <s v="AUG-25"/>
    <x v="0"/>
    <s v="79010"/>
    <x v="43"/>
    <s v="Meals &amp; Ent - Discretionary"/>
    <s v="Meals &amp; Ent - Discretionary"/>
    <s v="193"/>
    <s v="Energy Delivery Environmental"/>
    <x v="1"/>
    <n v="430.93"/>
    <s v="002"/>
  </r>
  <r>
    <s v="DEC-25"/>
    <x v="0"/>
    <s v="79010"/>
    <x v="43"/>
    <s v="Meals &amp; Ent - Discretionary"/>
    <s v="Meals &amp; Ent - Discretionary"/>
    <s v="193"/>
    <s v="Energy Delivery Environmental"/>
    <x v="1"/>
    <n v="542.54"/>
    <s v="002"/>
  </r>
  <r>
    <s v="JUL-25"/>
    <x v="0"/>
    <s v="79010"/>
    <x v="43"/>
    <s v="Meals &amp; Ent - Discretionary"/>
    <s v="Meals &amp; Ent - Discretionary"/>
    <s v="193"/>
    <s v="Energy Delivery Environmental"/>
    <x v="1"/>
    <n v="100"/>
    <s v="002"/>
  </r>
  <r>
    <s v="SEP-25"/>
    <x v="0"/>
    <s v="79010"/>
    <x v="43"/>
    <s v="Meals &amp; Ent - Discretionary"/>
    <s v="Meals &amp; Ent - Discretionary"/>
    <s v="193"/>
    <s v="Energy Delivery Environmental"/>
    <x v="1"/>
    <n v="82.56"/>
    <s v="002"/>
  </r>
  <r>
    <s v="AUG-25"/>
    <x v="0"/>
    <s v="79010"/>
    <x v="43"/>
    <s v="Meals &amp; Ent - Discretionary"/>
    <s v="Meals &amp; Ent - Discretionary"/>
    <s v="192"/>
    <s v="UES Support"/>
    <x v="1"/>
    <n v="105.32"/>
    <s v="002"/>
  </r>
  <r>
    <s v="AUG-25"/>
    <x v="0"/>
    <s v="79010"/>
    <x v="43"/>
    <m/>
    <s v="Meals &amp; Ent - Discretionary"/>
    <s v="192"/>
    <s v="UES Support"/>
    <x v="1"/>
    <n v="0"/>
    <s v="002"/>
  </r>
  <r>
    <s v="DEC-25"/>
    <x v="0"/>
    <s v="79010"/>
    <x v="43"/>
    <s v="Meals &amp; Ent - Discretionary"/>
    <s v="Meals &amp; Ent - Discretionary"/>
    <s v="192"/>
    <s v="UES Support"/>
    <x v="1"/>
    <n v="45.91"/>
    <s v="002"/>
  </r>
  <r>
    <s v="DEC-25"/>
    <x v="0"/>
    <s v="79010"/>
    <x v="43"/>
    <m/>
    <s v="Meals &amp; Ent - Discretionary"/>
    <s v="192"/>
    <s v="UES Support"/>
    <x v="1"/>
    <n v="0"/>
    <s v="002"/>
  </r>
  <r>
    <s v="AUG-25"/>
    <x v="0"/>
    <s v="79010"/>
    <x v="43"/>
    <s v="Meals &amp; Ent - Discretionary"/>
    <s v="Meals &amp; Ent - Discretionary"/>
    <s v="162"/>
    <s v="Corporate Security"/>
    <x v="1"/>
    <n v="107.53"/>
    <s v="002"/>
  </r>
  <r>
    <s v="DEC-25"/>
    <x v="0"/>
    <s v="79010"/>
    <x v="43"/>
    <s v="Meals &amp; Ent - Discretionary"/>
    <s v="Meals &amp; Ent - Discretionary"/>
    <s v="162"/>
    <s v="Corporate Security"/>
    <x v="1"/>
    <n v="210.72"/>
    <s v="002"/>
  </r>
  <r>
    <s v="JUL-25"/>
    <x v="0"/>
    <s v="79010"/>
    <x v="43"/>
    <s v="Meals &amp; Ent - Discretionary"/>
    <s v="Meals &amp; Ent - Discretionary"/>
    <s v="162"/>
    <s v="Corporate Security"/>
    <x v="1"/>
    <n v="315.23"/>
    <s v="002"/>
  </r>
  <r>
    <s v="NOV-25"/>
    <x v="0"/>
    <s v="79010"/>
    <x v="43"/>
    <s v="Meals &amp; Ent - Discretionary"/>
    <s v="Meals &amp; Ent - Discretionary"/>
    <s v="162"/>
    <s v="Corporate Security"/>
    <x v="1"/>
    <n v="962.91"/>
    <s v="002"/>
  </r>
  <r>
    <s v="OCT-25"/>
    <x v="0"/>
    <s v="79010"/>
    <x v="43"/>
    <s v="Meals &amp; Ent - Discretionary"/>
    <s v="Meals &amp; Ent - Discretionary"/>
    <s v="162"/>
    <s v="Corporate Security"/>
    <x v="1"/>
    <n v="3591.03"/>
    <s v="002"/>
  </r>
  <r>
    <s v="SEP-25"/>
    <x v="0"/>
    <s v="79010"/>
    <x v="43"/>
    <s v="Meals &amp; Ent - Discretionary"/>
    <s v="Meals &amp; Ent - Discretionary"/>
    <s v="162"/>
    <s v="Corporate Security"/>
    <x v="1"/>
    <n v="20.75"/>
    <s v="002"/>
  </r>
  <r>
    <s v="AUG-25"/>
    <x v="0"/>
    <s v="79010"/>
    <x v="43"/>
    <s v="Meals &amp; Ent - Discretionary"/>
    <s v="Meals &amp; Ent - Discretionary"/>
    <s v="161"/>
    <s v="Risk Management"/>
    <x v="1"/>
    <n v="85.47"/>
    <s v="002"/>
  </r>
  <r>
    <s v="DEC-25"/>
    <x v="0"/>
    <s v="79010"/>
    <x v="43"/>
    <s v="Meals &amp; Ent - Discretionary"/>
    <s v="Meals &amp; Ent - Discretionary"/>
    <s v="161"/>
    <s v="Risk Management"/>
    <x v="1"/>
    <n v="257.91000000000003"/>
    <s v="002"/>
  </r>
  <r>
    <s v="NOV-25"/>
    <x v="0"/>
    <s v="79010"/>
    <x v="43"/>
    <s v="Meals &amp; Ent - Discretionary"/>
    <s v="Meals &amp; Ent - Discretionary"/>
    <s v="161"/>
    <s v="Risk Management"/>
    <x v="1"/>
    <n v="174.25"/>
    <s v="002"/>
  </r>
  <r>
    <s v="OCT-25"/>
    <x v="0"/>
    <s v="79010"/>
    <x v="43"/>
    <s v="Meals &amp; Ent - Discretionary"/>
    <s v="Meals &amp; Ent - Discretionary"/>
    <s v="161"/>
    <s v="Risk Management"/>
    <x v="1"/>
    <n v="446.5"/>
    <s v="002"/>
  </r>
  <r>
    <s v="SEP-25"/>
    <x v="0"/>
    <s v="79010"/>
    <x v="43"/>
    <s v="Meals &amp; Ent - Discretionary"/>
    <s v="Meals &amp; Ent - Discretionary"/>
    <s v="161"/>
    <s v="Risk Management"/>
    <x v="1"/>
    <n v="140.88999999999999"/>
    <s v="002"/>
  </r>
  <r>
    <s v="AUG-25"/>
    <x v="0"/>
    <s v="79010"/>
    <x v="43"/>
    <s v="Meals &amp; Ent - Discretionary"/>
    <s v="Meals &amp; Ent - Discretionary"/>
    <s v="160"/>
    <s v="Legal"/>
    <x v="1"/>
    <n v="1481.6"/>
    <s v="002"/>
  </r>
  <r>
    <s v="DEC-25"/>
    <x v="0"/>
    <s v="79010"/>
    <x v="43"/>
    <s v="Meals &amp; Ent - Discretionary"/>
    <s v="Meals &amp; Ent - Discretionary"/>
    <s v="160"/>
    <s v="Legal"/>
    <x v="1"/>
    <n v="137.43"/>
    <s v="002"/>
  </r>
  <r>
    <s v="JUL-25"/>
    <x v="0"/>
    <s v="79010"/>
    <x v="43"/>
    <s v="Meals &amp; Ent - Discretionary"/>
    <s v="Meals &amp; Ent - Discretionary"/>
    <s v="160"/>
    <s v="Legal"/>
    <x v="1"/>
    <n v="53.84"/>
    <s v="002"/>
  </r>
  <r>
    <s v="NOV-25"/>
    <x v="0"/>
    <s v="79010"/>
    <x v="43"/>
    <s v="Meals &amp; Ent - Discretionary"/>
    <s v="Meals &amp; Ent - Discretionary"/>
    <s v="160"/>
    <s v="Legal"/>
    <x v="1"/>
    <n v="524.48"/>
    <s v="002"/>
  </r>
  <r>
    <s v="OCT-25"/>
    <x v="0"/>
    <s v="79010"/>
    <x v="43"/>
    <s v="Meals &amp; Ent - Discretionary"/>
    <s v="Meals &amp; Ent - Discretionary"/>
    <s v="160"/>
    <s v="Legal"/>
    <x v="1"/>
    <n v="255.82"/>
    <s v="002"/>
  </r>
  <r>
    <s v="SEP-25"/>
    <x v="0"/>
    <s v="79010"/>
    <x v="43"/>
    <s v="Meals &amp; Ent - Discretionary"/>
    <s v="Meals &amp; Ent - Discretionary"/>
    <s v="160"/>
    <s v="Legal"/>
    <x v="1"/>
    <n v="352.28"/>
    <s v="002"/>
  </r>
  <r>
    <s v="DEC-25"/>
    <x v="0"/>
    <s v="79010"/>
    <x v="43"/>
    <s v="Meals &amp; Ent - Discretionary"/>
    <s v="Meals &amp; Ent - Discretionary"/>
    <s v="140"/>
    <s v="Regulatory Counsel"/>
    <x v="1"/>
    <n v="1707.24"/>
    <s v="002"/>
  </r>
  <r>
    <s v="NOV-25"/>
    <x v="0"/>
    <s v="79010"/>
    <x v="43"/>
    <s v="Meals &amp; Ent - Discretionary"/>
    <s v="Meals &amp; Ent - Discretionary"/>
    <s v="140"/>
    <s v="Regulatory Counsel"/>
    <x v="1"/>
    <n v="610.92999999999995"/>
    <s v="002"/>
  </r>
  <r>
    <s v="OCT-25"/>
    <x v="0"/>
    <s v="79010"/>
    <x v="43"/>
    <s v="Meals &amp; Ent - Discretionary"/>
    <s v="Meals &amp; Ent - Discretionary"/>
    <s v="140"/>
    <s v="Regulatory Counsel"/>
    <x v="1"/>
    <n v="237.37"/>
    <s v="002"/>
  </r>
  <r>
    <s v="SEP-25"/>
    <x v="0"/>
    <s v="79010"/>
    <x v="43"/>
    <s v="Meals &amp; Ent - Discretionary"/>
    <s v="Meals &amp; Ent - Discretionary"/>
    <s v="140"/>
    <s v="Regulatory Counsel"/>
    <x v="1"/>
    <n v="464.82"/>
    <s v="002"/>
  </r>
  <r>
    <s v="AUG-25"/>
    <x v="0"/>
    <s v="79010"/>
    <x v="43"/>
    <s v="Meals &amp; Ent - Discretionary"/>
    <s v="Meals &amp; Ent - Discretionary"/>
    <s v="100"/>
    <s v="CEO Adm"/>
    <x v="1"/>
    <n v="2210.9699999999998"/>
    <s v="002"/>
  </r>
  <r>
    <s v="DEC-25"/>
    <x v="0"/>
    <s v="79010"/>
    <x v="43"/>
    <s v="Meals &amp; Ent - Discretionary"/>
    <s v="Meals &amp; Ent - Discretionary"/>
    <s v="100"/>
    <s v="CEO Adm"/>
    <x v="1"/>
    <n v="1204.74"/>
    <s v="002"/>
  </r>
  <r>
    <s v="JUL-25"/>
    <x v="0"/>
    <s v="79010"/>
    <x v="43"/>
    <s v="Meals &amp; Ent - Discretionary"/>
    <s v="Meals &amp; Ent - Discretionary"/>
    <s v="100"/>
    <s v="CEO Adm"/>
    <x v="1"/>
    <n v="4141.1499999999996"/>
    <s v="002"/>
  </r>
  <r>
    <s v="NOV-25"/>
    <x v="0"/>
    <s v="79010"/>
    <x v="43"/>
    <s v="Meals &amp; Ent - Discretionary"/>
    <s v="Meals &amp; Ent - Discretionary"/>
    <s v="100"/>
    <s v="CEO Adm"/>
    <x v="1"/>
    <n v="591.38"/>
    <s v="002"/>
  </r>
  <r>
    <s v="OCT-25"/>
    <x v="0"/>
    <s v="79010"/>
    <x v="43"/>
    <s v="Meals &amp; Ent - Discretionary"/>
    <s v="Meals &amp; Ent - Discretionary"/>
    <s v="100"/>
    <s v="CEO Adm"/>
    <x v="1"/>
    <n v="5511.12"/>
    <s v="002"/>
  </r>
  <r>
    <s v="SEP-25"/>
    <x v="0"/>
    <s v="79010"/>
    <x v="43"/>
    <s v="Meals &amp; Ent - Discretionary"/>
    <s v="Meals &amp; Ent - Discretionary"/>
    <s v="100"/>
    <s v="CEO Adm"/>
    <x v="1"/>
    <n v="1556.08"/>
    <s v="002"/>
  </r>
  <r>
    <s v="DEC-25"/>
    <x v="0"/>
    <s v="79010"/>
    <x v="44"/>
    <s v="Travel - Non-Discretionary"/>
    <s v="Travel - Non-Discretionary"/>
    <s v="353"/>
    <s v="IT Infrastructure"/>
    <x v="1"/>
    <n v="334.87"/>
    <s v="002"/>
  </r>
  <r>
    <s v="DEC-25"/>
    <x v="0"/>
    <s v="79010"/>
    <x v="44"/>
    <m/>
    <s v="Travel - Non-Discretionary"/>
    <s v="353"/>
    <s v="IT Infrastructure"/>
    <x v="1"/>
    <n v="-91.39"/>
    <s v="002"/>
  </r>
  <r>
    <s v="JUL-25"/>
    <x v="0"/>
    <s v="79010"/>
    <x v="44"/>
    <s v="Travel - Non-Discretionary"/>
    <s v="Travel - Non-Discretionary"/>
    <s v="353"/>
    <s v="IT Infrastructure"/>
    <x v="1"/>
    <n v="1388.65"/>
    <s v="002"/>
  </r>
  <r>
    <s v="JUL-25"/>
    <x v="0"/>
    <s v="79010"/>
    <x v="44"/>
    <m/>
    <s v="Travel - Non-Discretionary"/>
    <s v="353"/>
    <s v="IT Infrastructure"/>
    <x v="1"/>
    <n v="-378.97"/>
    <s v="002"/>
  </r>
  <r>
    <s v="SEP-25"/>
    <x v="0"/>
    <s v="79010"/>
    <x v="44"/>
    <s v="Travel - Non-Discretionary"/>
    <s v="Travel - Non-Discretionary"/>
    <s v="353"/>
    <s v="IT Infrastructure"/>
    <x v="1"/>
    <n v="285.29000000000002"/>
    <s v="002"/>
  </r>
  <r>
    <s v="SEP-25"/>
    <x v="0"/>
    <s v="79010"/>
    <x v="44"/>
    <m/>
    <s v="Travel - Non-Discretionary"/>
    <s v="353"/>
    <s v="IT Infrastructure"/>
    <x v="1"/>
    <n v="-77.86"/>
    <s v="002"/>
  </r>
  <r>
    <s v="SEP-25"/>
    <x v="0"/>
    <s v="79010"/>
    <x v="44"/>
    <s v="Travel - Non-Discretionary"/>
    <s v="Travel - Non-Discretionary"/>
    <s v="322"/>
    <s v="Plant Accounting"/>
    <x v="1"/>
    <n v="1211.42"/>
    <s v="002"/>
  </r>
  <r>
    <s v="DEC-25"/>
    <x v="0"/>
    <s v="79010"/>
    <x v="44"/>
    <s v="Travel - Non-Discretionary"/>
    <s v="Travel - Non-Discretionary"/>
    <s v="162"/>
    <s v="Corporate Security"/>
    <x v="1"/>
    <n v="376.46"/>
    <s v="002"/>
  </r>
  <r>
    <s v="AUG-25"/>
    <x v="0"/>
    <s v="79010"/>
    <x v="45"/>
    <s v="Meals &amp; Ent - NonDiscretionary"/>
    <s v="Meals &amp; Ent - NonDiscretionary"/>
    <s v="694"/>
    <s v="SPG Unit 4 Maintenance"/>
    <x v="1"/>
    <n v="200"/>
    <s v="002"/>
  </r>
  <r>
    <s v="AUG-25"/>
    <x v="0"/>
    <s v="79010"/>
    <x v="45"/>
    <m/>
    <s v="Meals &amp; Ent - NonDiscretionary"/>
    <s v="694"/>
    <s v="SPG Unit 4 Maintenance"/>
    <x v="1"/>
    <n v="-100"/>
    <s v="002"/>
  </r>
  <r>
    <s v="SEP-25"/>
    <x v="0"/>
    <s v="79010"/>
    <x v="45"/>
    <s v="Meals &amp; Ent - NonDiscretionary"/>
    <s v="Meals &amp; Ent - NonDiscretionary"/>
    <s v="694"/>
    <s v="SPG Unit 4 Maintenance"/>
    <x v="1"/>
    <n v="120"/>
    <s v="002"/>
  </r>
  <r>
    <s v="SEP-25"/>
    <x v="0"/>
    <s v="79010"/>
    <x v="45"/>
    <m/>
    <s v="Meals &amp; Ent - NonDiscretionary"/>
    <s v="694"/>
    <s v="SPG Unit 4 Maintenance"/>
    <x v="1"/>
    <n v="-60"/>
    <s v="002"/>
  </r>
  <r>
    <s v="NOV-25"/>
    <x v="0"/>
    <s v="79010"/>
    <x v="45"/>
    <s v="Meals &amp; Ent - NonDiscretionary"/>
    <s v="Meals &amp; Ent - NonDiscretionary"/>
    <s v="662"/>
    <s v="SPG Training"/>
    <x v="1"/>
    <n v="280"/>
    <s v="002"/>
  </r>
  <r>
    <s v="NOV-25"/>
    <x v="0"/>
    <s v="79010"/>
    <x v="45"/>
    <m/>
    <s v="Meals &amp; Ent - NonDiscretionary"/>
    <s v="662"/>
    <s v="SPG Training"/>
    <x v="1"/>
    <n v="-140"/>
    <s v="002"/>
  </r>
  <r>
    <s v="SEP-25"/>
    <x v="0"/>
    <s v="79010"/>
    <x v="45"/>
    <s v="Meals &amp; Ent - NonDiscretionary"/>
    <s v="Meals &amp; Ent - NonDiscretionary"/>
    <s v="662"/>
    <s v="SPG Training"/>
    <x v="1"/>
    <n v="120"/>
    <s v="002"/>
  </r>
  <r>
    <s v="SEP-25"/>
    <x v="0"/>
    <s v="79010"/>
    <x v="45"/>
    <m/>
    <s v="Meals &amp; Ent - NonDiscretionary"/>
    <s v="662"/>
    <s v="SPG Training"/>
    <x v="1"/>
    <n v="-60"/>
    <s v="002"/>
  </r>
  <r>
    <s v="AUG-25"/>
    <x v="0"/>
    <s v="79010"/>
    <x v="45"/>
    <s v="Meals &amp; Ent - NonDiscretionary"/>
    <s v="Meals &amp; Ent - NonDiscretionary"/>
    <s v="657"/>
    <s v="SPG 3 4 E&amp;I WF/WT"/>
    <x v="1"/>
    <n v="200"/>
    <s v="002"/>
  </r>
  <r>
    <s v="AUG-25"/>
    <x v="0"/>
    <s v="79010"/>
    <x v="45"/>
    <m/>
    <s v="Meals &amp; Ent - NonDiscretionary"/>
    <s v="657"/>
    <s v="SPG 3 4 E&amp;I WF/WT"/>
    <x v="1"/>
    <n v="-100"/>
    <s v="002"/>
  </r>
  <r>
    <s v="DEC-25"/>
    <x v="0"/>
    <s v="79010"/>
    <x v="45"/>
    <s v="Meals &amp; Ent - NonDiscretionary"/>
    <s v="Meals &amp; Ent - NonDiscretionary"/>
    <s v="657"/>
    <s v="SPG 3 4 E&amp;I WF/WT"/>
    <x v="1"/>
    <n v="120"/>
    <s v="002"/>
  </r>
  <r>
    <s v="DEC-25"/>
    <x v="0"/>
    <s v="79010"/>
    <x v="45"/>
    <m/>
    <s v="Meals &amp; Ent - NonDiscretionary"/>
    <s v="657"/>
    <s v="SPG 3 4 E&amp;I WF/WT"/>
    <x v="1"/>
    <n v="-60"/>
    <s v="002"/>
  </r>
  <r>
    <s v="SEP-25"/>
    <x v="0"/>
    <s v="79010"/>
    <x v="45"/>
    <s v="Meals &amp; Ent - NonDiscretionary"/>
    <s v="Meals &amp; Ent - NonDiscretionary"/>
    <s v="657"/>
    <s v="SPG 3 4 E&amp;I WF/WT"/>
    <x v="1"/>
    <n v="120"/>
    <s v="002"/>
  </r>
  <r>
    <s v="SEP-25"/>
    <x v="0"/>
    <s v="79010"/>
    <x v="45"/>
    <m/>
    <s v="Meals &amp; Ent - NonDiscretionary"/>
    <s v="657"/>
    <s v="SPG 3 4 E&amp;I WF/WT"/>
    <x v="1"/>
    <n v="-60"/>
    <s v="002"/>
  </r>
  <r>
    <s v="AUG-25"/>
    <x v="0"/>
    <s v="79010"/>
    <x v="45"/>
    <s v="Meals &amp; Ent - NonDiscretionary"/>
    <s v="Meals &amp; Ent - NonDiscretionary"/>
    <s v="587"/>
    <s v="UNSG AZ Gas GIS"/>
    <x v="1"/>
    <n v="788.42"/>
    <s v="032"/>
  </r>
  <r>
    <s v="AUG-25"/>
    <x v="0"/>
    <s v="79010"/>
    <x v="45"/>
    <m/>
    <s v="Meals &amp; Ent - NonDiscretionary"/>
    <s v="587"/>
    <s v="UNSG AZ Gas GIS"/>
    <x v="1"/>
    <n v="-785.54"/>
    <s v="032"/>
  </r>
  <r>
    <s v="DEC-25"/>
    <x v="0"/>
    <s v="79010"/>
    <x v="45"/>
    <s v="Meals &amp; Ent - NonDiscretionary"/>
    <s v="Meals &amp; Ent - NonDiscretionary"/>
    <s v="587"/>
    <s v="UNSG AZ Gas GIS"/>
    <x v="1"/>
    <n v="851.74"/>
    <s v="032"/>
  </r>
  <r>
    <s v="DEC-25"/>
    <x v="0"/>
    <s v="79010"/>
    <x v="45"/>
    <m/>
    <s v="Meals &amp; Ent - NonDiscretionary"/>
    <s v="587"/>
    <s v="UNSG AZ Gas GIS"/>
    <x v="1"/>
    <n v="-848.64"/>
    <s v="032"/>
  </r>
  <r>
    <s v="SEP-25"/>
    <x v="0"/>
    <s v="79010"/>
    <x v="45"/>
    <s v="Meals &amp; Ent - NonDiscretionary"/>
    <s v="Meals &amp; Ent - NonDiscretionary"/>
    <s v="587"/>
    <s v="UNSG AZ Gas GIS"/>
    <x v="1"/>
    <n v="330.01"/>
    <s v="032"/>
  </r>
  <r>
    <s v="SEP-25"/>
    <x v="0"/>
    <s v="79010"/>
    <x v="45"/>
    <m/>
    <s v="Meals &amp; Ent - NonDiscretionary"/>
    <s v="587"/>
    <s v="UNSG AZ Gas GIS"/>
    <x v="1"/>
    <n v="-328.82"/>
    <s v="032"/>
  </r>
  <r>
    <s v="SEP-25"/>
    <x v="0"/>
    <s v="79010"/>
    <x v="45"/>
    <s v="Meals &amp; Ent - NonDiscretionary"/>
    <s v="Meals &amp; Ent - NonDiscretionary"/>
    <s v="432"/>
    <s v="TPP Electrical Maint"/>
    <x v="1"/>
    <n v="150"/>
    <s v="002"/>
  </r>
  <r>
    <s v="NOV-25"/>
    <x v="0"/>
    <s v="79010"/>
    <x v="45"/>
    <s v="Meals &amp; Ent - NonDiscretionary"/>
    <s v="Meals &amp; Ent - NonDiscretionary"/>
    <s v="431"/>
    <s v="TPP Mechanical Maint"/>
    <x v="1"/>
    <n v="150"/>
    <s v="002"/>
  </r>
  <r>
    <s v="OCT-25"/>
    <x v="0"/>
    <s v="79010"/>
    <x v="45"/>
    <s v="Meals &amp; Ent - NonDiscretionary"/>
    <s v="Meals &amp; Ent - NonDiscretionary"/>
    <s v="431"/>
    <s v="TPP Mechanical Maint"/>
    <x v="1"/>
    <n v="150"/>
    <s v="002"/>
  </r>
  <r>
    <s v="DEC-25"/>
    <x v="0"/>
    <s v="79010"/>
    <x v="45"/>
    <s v="Meals &amp; Ent - NonDiscretionary"/>
    <s v="Meals &amp; Ent - NonDiscretionary"/>
    <s v="411"/>
    <s v="TPP Operations"/>
    <x v="1"/>
    <n v="150"/>
    <s v="002"/>
  </r>
  <r>
    <s v="NOV-25"/>
    <x v="0"/>
    <s v="79010"/>
    <x v="45"/>
    <s v="Meals &amp; Ent - NonDiscretionary"/>
    <s v="Meals &amp; Ent - NonDiscretionary"/>
    <s v="411"/>
    <s v="TPP Operations"/>
    <x v="1"/>
    <n v="150"/>
    <s v="002"/>
  </r>
  <r>
    <s v="OCT-25"/>
    <x v="0"/>
    <s v="79010"/>
    <x v="45"/>
    <s v="Meals &amp; Ent - NonDiscretionary"/>
    <s v="Meals &amp; Ent - NonDiscretionary"/>
    <s v="370"/>
    <s v="Budget, Planning &amp; Analysis"/>
    <x v="1"/>
    <n v="70.7"/>
    <s v="002"/>
  </r>
  <r>
    <s v="AUG-25"/>
    <x v="0"/>
    <s v="79010"/>
    <x v="45"/>
    <s v="Meals &amp; Ent - NonDiscretionary"/>
    <s v="Meals &amp; Ent - NonDiscretionary"/>
    <s v="353"/>
    <s v="IT Infrastructure"/>
    <x v="1"/>
    <n v="150.56"/>
    <s v="002"/>
  </r>
  <r>
    <s v="AUG-25"/>
    <x v="0"/>
    <s v="79010"/>
    <x v="45"/>
    <m/>
    <s v="Meals &amp; Ent - NonDiscretionary"/>
    <s v="353"/>
    <s v="IT Infrastructure"/>
    <x v="1"/>
    <n v="-41.09"/>
    <s v="002"/>
  </r>
  <r>
    <s v="DEC-25"/>
    <x v="0"/>
    <s v="79010"/>
    <x v="45"/>
    <s v="Meals &amp; Ent - NonDiscretionary"/>
    <s v="Meals &amp; Ent - NonDiscretionary"/>
    <s v="353"/>
    <s v="IT Infrastructure"/>
    <x v="1"/>
    <n v="215.65"/>
    <s v="002"/>
  </r>
  <r>
    <s v="DEC-25"/>
    <x v="0"/>
    <s v="79010"/>
    <x v="45"/>
    <m/>
    <s v="Meals &amp; Ent - NonDiscretionary"/>
    <s v="353"/>
    <s v="IT Infrastructure"/>
    <x v="1"/>
    <n v="-58.84"/>
    <s v="002"/>
  </r>
  <r>
    <s v="JUL-25"/>
    <x v="0"/>
    <s v="79010"/>
    <x v="45"/>
    <s v="Meals &amp; Ent - NonDiscretionary"/>
    <s v="Meals &amp; Ent - NonDiscretionary"/>
    <s v="353"/>
    <s v="IT Infrastructure"/>
    <x v="1"/>
    <n v="411.59"/>
    <s v="002"/>
  </r>
  <r>
    <s v="JUL-25"/>
    <x v="0"/>
    <s v="79010"/>
    <x v="45"/>
    <m/>
    <s v="Meals &amp; Ent - NonDiscretionary"/>
    <s v="353"/>
    <s v="IT Infrastructure"/>
    <x v="1"/>
    <n v="-112.32"/>
    <s v="002"/>
  </r>
  <r>
    <s v="NOV-25"/>
    <x v="0"/>
    <s v="79010"/>
    <x v="45"/>
    <s v="Meals &amp; Ent - NonDiscretionary"/>
    <s v="Meals &amp; Ent - NonDiscretionary"/>
    <s v="353"/>
    <s v="IT Infrastructure"/>
    <x v="1"/>
    <n v="403.7"/>
    <s v="002"/>
  </r>
  <r>
    <s v="NOV-25"/>
    <x v="0"/>
    <s v="79010"/>
    <x v="45"/>
    <m/>
    <s v="Meals &amp; Ent - NonDiscretionary"/>
    <s v="353"/>
    <s v="IT Infrastructure"/>
    <x v="1"/>
    <n v="-110.16"/>
    <s v="002"/>
  </r>
  <r>
    <s v="OCT-25"/>
    <x v="0"/>
    <s v="79010"/>
    <x v="45"/>
    <s v="Meals &amp; Ent - NonDiscretionary"/>
    <s v="Meals &amp; Ent - NonDiscretionary"/>
    <s v="353"/>
    <s v="IT Infrastructure"/>
    <x v="1"/>
    <n v="136"/>
    <s v="002"/>
  </r>
  <r>
    <s v="OCT-25"/>
    <x v="0"/>
    <s v="79010"/>
    <x v="45"/>
    <m/>
    <s v="Meals &amp; Ent - NonDiscretionary"/>
    <s v="353"/>
    <s v="IT Infrastructure"/>
    <x v="1"/>
    <n v="-37.11"/>
    <s v="002"/>
  </r>
  <r>
    <s v="SEP-25"/>
    <x v="0"/>
    <s v="79010"/>
    <x v="45"/>
    <s v="Meals &amp; Ent - NonDiscretionary"/>
    <s v="Meals &amp; Ent - NonDiscretionary"/>
    <s v="353"/>
    <s v="IT Infrastructure"/>
    <x v="1"/>
    <n v="632.94000000000005"/>
    <s v="002"/>
  </r>
  <r>
    <s v="SEP-25"/>
    <x v="0"/>
    <s v="79010"/>
    <x v="45"/>
    <m/>
    <s v="Meals &amp; Ent - NonDiscretionary"/>
    <s v="353"/>
    <s v="IT Infrastructure"/>
    <x v="1"/>
    <n v="-172.73"/>
    <s v="002"/>
  </r>
  <r>
    <s v="OCT-25"/>
    <x v="0"/>
    <s v="79010"/>
    <x v="45"/>
    <s v="Meals &amp; Ent - NonDiscretionary"/>
    <s v="Meals &amp; Ent - NonDiscretionary"/>
    <s v="351"/>
    <s v="Customer Applications"/>
    <x v="1"/>
    <n v="237.12"/>
    <s v="002"/>
  </r>
  <r>
    <s v="DEC-25"/>
    <x v="0"/>
    <s v="79010"/>
    <x v="45"/>
    <s v="Meals &amp; Ent - NonDiscretionary"/>
    <s v="Meals &amp; Ent - NonDiscretionary"/>
    <s v="350"/>
    <s v="IT Administration"/>
    <x v="1"/>
    <n v="48.01"/>
    <s v="002"/>
  </r>
  <r>
    <s v="SEP-25"/>
    <x v="0"/>
    <s v="79010"/>
    <x v="45"/>
    <s v="Meals &amp; Ent - NonDiscretionary"/>
    <s v="Meals &amp; Ent - NonDiscretionary"/>
    <s v="322"/>
    <s v="Plant Accounting"/>
    <x v="1"/>
    <n v="402.75"/>
    <s v="002"/>
  </r>
  <r>
    <s v="JUL-25"/>
    <x v="0"/>
    <s v="79010"/>
    <x v="45"/>
    <s v="Meals &amp; Ent - NonDiscretionary"/>
    <s v="Meals &amp; Ent - NonDiscretionary"/>
    <s v="201"/>
    <s v="HR Operations"/>
    <x v="1"/>
    <n v="18163.98"/>
    <s v="002"/>
  </r>
  <r>
    <s v="NOV-25"/>
    <x v="0"/>
    <s v="79010"/>
    <x v="45"/>
    <s v="Meals &amp; Ent - NonDiscretionary"/>
    <s v="Meals &amp; Ent - NonDiscretionary"/>
    <s v="162"/>
    <s v="Corporate Security"/>
    <x v="1"/>
    <n v="272"/>
    <s v="002"/>
  </r>
  <r>
    <s v="SEP-25"/>
    <x v="0"/>
    <s v="79010"/>
    <x v="45"/>
    <s v="Meals &amp; Ent - NonDiscretionary"/>
    <s v="Meals &amp; Ent - NonDiscretionary"/>
    <s v="100"/>
    <s v="CEO Adm"/>
    <x v="1"/>
    <n v="3500"/>
    <s v="002"/>
  </r>
  <r>
    <s v="DEC-25"/>
    <x v="0"/>
    <s v="79010"/>
    <x v="14"/>
    <m/>
    <s v="Other Revenue - Expense Offset"/>
    <s v="805"/>
    <s v="Corp Environmental Services"/>
    <x v="1"/>
    <n v="-44.44"/>
    <s v="002"/>
  </r>
  <r>
    <s v="NOV-25"/>
    <x v="0"/>
    <s v="79010"/>
    <x v="14"/>
    <m/>
    <s v="Other Revenue - Expense Offset"/>
    <s v="805"/>
    <s v="Corp Environmental Services"/>
    <x v="1"/>
    <n v="-159.32"/>
    <s v="002"/>
  </r>
  <r>
    <s v="AUG-25"/>
    <x v="0"/>
    <s v="79010"/>
    <x v="14"/>
    <m/>
    <s v="Other Revenue - Expense Offset"/>
    <s v="694"/>
    <s v="SPG Unit 4 Maintenance"/>
    <x v="1"/>
    <n v="-141"/>
    <s v="002"/>
  </r>
  <r>
    <s v="SEP-25"/>
    <x v="0"/>
    <s v="79010"/>
    <x v="14"/>
    <m/>
    <s v="Other Revenue - Expense Offset"/>
    <s v="694"/>
    <s v="SPG Unit 4 Maintenance"/>
    <x v="1"/>
    <n v="-121"/>
    <s v="002"/>
  </r>
  <r>
    <s v="DEC-25"/>
    <x v="0"/>
    <s v="79010"/>
    <x v="14"/>
    <m/>
    <s v="Other Revenue - Expense Offset"/>
    <s v="677"/>
    <s v="SPG 1&amp;2 E&amp;I Outlying Areas"/>
    <x v="1"/>
    <n v="-89.25"/>
    <s v="002"/>
  </r>
  <r>
    <s v="NOV-25"/>
    <x v="0"/>
    <s v="79010"/>
    <x v="14"/>
    <m/>
    <s v="Other Revenue - Expense Offset"/>
    <s v="677"/>
    <s v="SPG 1&amp;2 E&amp;I Outlying Areas"/>
    <x v="1"/>
    <n v="-21.04"/>
    <s v="002"/>
  </r>
  <r>
    <s v="SEP-25"/>
    <x v="0"/>
    <s v="79010"/>
    <x v="14"/>
    <m/>
    <s v="Other Revenue - Expense Offset"/>
    <s v="677"/>
    <s v="SPG 1&amp;2 E&amp;I Outlying Areas"/>
    <x v="1"/>
    <n v="-108.99"/>
    <s v="002"/>
  </r>
  <r>
    <s v="AUG-25"/>
    <x v="0"/>
    <s v="79010"/>
    <x v="14"/>
    <m/>
    <s v="Other Revenue - Expense Offset"/>
    <s v="662"/>
    <s v="SPG Training"/>
    <x v="1"/>
    <n v="-510.67"/>
    <s v="002"/>
  </r>
  <r>
    <s v="DEC-25"/>
    <x v="0"/>
    <s v="79010"/>
    <x v="14"/>
    <m/>
    <s v="Other Revenue - Expense Offset"/>
    <s v="662"/>
    <s v="SPG Training"/>
    <x v="1"/>
    <n v="-546.13"/>
    <s v="002"/>
  </r>
  <r>
    <s v="JUL-25"/>
    <x v="0"/>
    <s v="79010"/>
    <x v="14"/>
    <m/>
    <s v="Other Revenue - Expense Offset"/>
    <s v="662"/>
    <s v="SPG Training"/>
    <x v="1"/>
    <n v="-579.09"/>
    <s v="002"/>
  </r>
  <r>
    <s v="NOV-25"/>
    <x v="0"/>
    <s v="79010"/>
    <x v="14"/>
    <m/>
    <s v="Other Revenue - Expense Offset"/>
    <s v="662"/>
    <s v="SPG Training"/>
    <x v="1"/>
    <n v="52.2"/>
    <s v="002"/>
  </r>
  <r>
    <s v="OCT-25"/>
    <x v="0"/>
    <s v="79010"/>
    <x v="14"/>
    <m/>
    <s v="Other Revenue - Expense Offset"/>
    <s v="662"/>
    <s v="SPG Training"/>
    <x v="1"/>
    <n v="-1974.78"/>
    <s v="002"/>
  </r>
  <r>
    <s v="SEP-25"/>
    <x v="0"/>
    <s v="79010"/>
    <x v="14"/>
    <m/>
    <s v="Other Revenue - Expense Offset"/>
    <s v="662"/>
    <s v="SPG Training"/>
    <x v="1"/>
    <n v="-1036.03"/>
    <s v="002"/>
  </r>
  <r>
    <s v="AUG-25"/>
    <x v="0"/>
    <s v="79010"/>
    <x v="14"/>
    <m/>
    <s v="Other Revenue - Expense Offset"/>
    <s v="661"/>
    <s v="SPG Personnel Svcs"/>
    <x v="1"/>
    <n v="-989.8"/>
    <s v="002"/>
  </r>
  <r>
    <s v="DEC-25"/>
    <x v="0"/>
    <s v="79010"/>
    <x v="14"/>
    <m/>
    <s v="Other Revenue - Expense Offset"/>
    <s v="661"/>
    <s v="SPG Personnel Svcs"/>
    <x v="1"/>
    <n v="-400.69"/>
    <s v="002"/>
  </r>
  <r>
    <s v="JUL-25"/>
    <x v="0"/>
    <s v="79010"/>
    <x v="14"/>
    <m/>
    <s v="Other Revenue - Expense Offset"/>
    <s v="661"/>
    <s v="SPG Personnel Svcs"/>
    <x v="1"/>
    <n v="-596.66"/>
    <s v="002"/>
  </r>
  <r>
    <s v="NOV-25"/>
    <x v="0"/>
    <s v="79010"/>
    <x v="14"/>
    <m/>
    <s v="Other Revenue - Expense Offset"/>
    <s v="661"/>
    <s v="SPG Personnel Svcs"/>
    <x v="1"/>
    <n v="-106.98"/>
    <s v="002"/>
  </r>
  <r>
    <s v="OCT-25"/>
    <x v="0"/>
    <s v="79010"/>
    <x v="14"/>
    <m/>
    <s v="Other Revenue - Expense Offset"/>
    <s v="661"/>
    <s v="SPG Personnel Svcs"/>
    <x v="1"/>
    <n v="-42.39"/>
    <s v="002"/>
  </r>
  <r>
    <s v="AUG-25"/>
    <x v="0"/>
    <s v="79010"/>
    <x v="14"/>
    <m/>
    <s v="Other Revenue - Expense Offset"/>
    <s v="658"/>
    <s v="SPG Business Support"/>
    <x v="1"/>
    <n v="-578.96"/>
    <s v="002"/>
  </r>
  <r>
    <s v="DEC-25"/>
    <x v="0"/>
    <s v="79010"/>
    <x v="14"/>
    <m/>
    <s v="Other Revenue - Expense Offset"/>
    <s v="658"/>
    <s v="SPG Business Support"/>
    <x v="1"/>
    <n v="-570.07000000000005"/>
    <s v="002"/>
  </r>
  <r>
    <s v="JUL-25"/>
    <x v="0"/>
    <s v="79010"/>
    <x v="14"/>
    <m/>
    <s v="Other Revenue - Expense Offset"/>
    <s v="658"/>
    <s v="SPG Business Support"/>
    <x v="1"/>
    <n v="-1323.09"/>
    <s v="002"/>
  </r>
  <r>
    <s v="NOV-25"/>
    <x v="0"/>
    <s v="79010"/>
    <x v="14"/>
    <m/>
    <s v="Other Revenue - Expense Offset"/>
    <s v="658"/>
    <s v="SPG Business Support"/>
    <x v="1"/>
    <n v="-86.01"/>
    <s v="002"/>
  </r>
  <r>
    <s v="OCT-25"/>
    <x v="0"/>
    <s v="79010"/>
    <x v="14"/>
    <m/>
    <s v="Other Revenue - Expense Offset"/>
    <s v="658"/>
    <s v="SPG Business Support"/>
    <x v="1"/>
    <n v="-532.20000000000005"/>
    <s v="002"/>
  </r>
  <r>
    <s v="SEP-25"/>
    <x v="0"/>
    <s v="79010"/>
    <x v="14"/>
    <m/>
    <s v="Other Revenue - Expense Offset"/>
    <s v="658"/>
    <s v="SPG Business Support"/>
    <x v="1"/>
    <n v="-197.98"/>
    <s v="002"/>
  </r>
  <r>
    <s v="AUG-25"/>
    <x v="0"/>
    <s v="79010"/>
    <x v="14"/>
    <m/>
    <s v="Other Revenue - Expense Offset"/>
    <s v="657"/>
    <s v="SPG 3 4 E&amp;I WF/WT"/>
    <x v="1"/>
    <n v="-141.35"/>
    <s v="002"/>
  </r>
  <r>
    <s v="DEC-25"/>
    <x v="0"/>
    <s v="79010"/>
    <x v="14"/>
    <m/>
    <s v="Other Revenue - Expense Offset"/>
    <s v="657"/>
    <s v="SPG 3 4 E&amp;I WF/WT"/>
    <x v="1"/>
    <n v="-121"/>
    <s v="002"/>
  </r>
  <r>
    <s v="SEP-25"/>
    <x v="0"/>
    <s v="79010"/>
    <x v="14"/>
    <m/>
    <s v="Other Revenue - Expense Offset"/>
    <s v="657"/>
    <s v="SPG 3 4 E&amp;I WF/WT"/>
    <x v="1"/>
    <n v="-121.35"/>
    <s v="002"/>
  </r>
  <r>
    <s v="AUG-25"/>
    <x v="0"/>
    <s v="79010"/>
    <x v="14"/>
    <m/>
    <s v="Other Revenue - Expense Offset"/>
    <s v="650"/>
    <s v="SPG Plant Manager"/>
    <x v="1"/>
    <n v="-304.68"/>
    <s v="002"/>
  </r>
  <r>
    <s v="DEC-25"/>
    <x v="0"/>
    <s v="79010"/>
    <x v="14"/>
    <m/>
    <s v="Other Revenue - Expense Offset"/>
    <s v="650"/>
    <s v="SPG Plant Manager"/>
    <x v="1"/>
    <n v="-717.66"/>
    <s v="002"/>
  </r>
  <r>
    <s v="JUL-25"/>
    <x v="0"/>
    <s v="79010"/>
    <x v="14"/>
    <m/>
    <s v="Other Revenue - Expense Offset"/>
    <s v="650"/>
    <s v="SPG Plant Manager"/>
    <x v="1"/>
    <n v="-981.96"/>
    <s v="002"/>
  </r>
  <r>
    <s v="NOV-25"/>
    <x v="0"/>
    <s v="79010"/>
    <x v="14"/>
    <m/>
    <s v="Other Revenue - Expense Offset"/>
    <s v="650"/>
    <s v="SPG Plant Manager"/>
    <x v="1"/>
    <n v="-1724.88"/>
    <s v="002"/>
  </r>
  <r>
    <s v="OCT-25"/>
    <x v="0"/>
    <s v="79010"/>
    <x v="14"/>
    <m/>
    <s v="Other Revenue - Expense Offset"/>
    <s v="650"/>
    <s v="SPG Plant Manager"/>
    <x v="1"/>
    <n v="-1976.73"/>
    <s v="002"/>
  </r>
  <r>
    <s v="SEP-25"/>
    <x v="0"/>
    <s v="79010"/>
    <x v="14"/>
    <m/>
    <s v="Other Revenue - Expense Offset"/>
    <s v="650"/>
    <s v="SPG Plant Manager"/>
    <x v="1"/>
    <n v="-5450.82"/>
    <s v="002"/>
  </r>
  <r>
    <s v="JUL-25"/>
    <x v="0"/>
    <s v="79010"/>
    <x v="14"/>
    <m/>
    <s v="Other Revenue - Expense Offset"/>
    <s v="210"/>
    <s v="Employee &amp; Labor Relations"/>
    <x v="1"/>
    <n v="229.04"/>
    <s v="002"/>
  </r>
  <r>
    <s v="OCT-25"/>
    <x v="0"/>
    <s v="79010"/>
    <x v="14"/>
    <m/>
    <s v="Other Revenue - Expense Offset"/>
    <s v="210"/>
    <s v="Employee &amp; Labor Relations"/>
    <x v="1"/>
    <n v="-167.85"/>
    <s v="002"/>
  </r>
  <r>
    <s v="NOV-25"/>
    <x v="0"/>
    <s v="79020"/>
    <x v="46"/>
    <s v="Member Dues - Individual"/>
    <s v="Member Dues - Individual"/>
    <s v="935"/>
    <s v="T&amp;D Safety and Learning &amp; Development"/>
    <x v="1"/>
    <n v="175"/>
    <s v="002"/>
  </r>
  <r>
    <s v="AUG-25"/>
    <x v="0"/>
    <s v="79020"/>
    <x v="46"/>
    <s v="Member Dues - Individual"/>
    <s v="Member Dues - Individual"/>
    <s v="861"/>
    <s v="Procuremnt/Contr Svc"/>
    <x v="1"/>
    <n v="240"/>
    <s v="002"/>
  </r>
  <r>
    <s v="DEC-25"/>
    <x v="0"/>
    <s v="79020"/>
    <x v="46"/>
    <s v="Member Dues - Individual"/>
    <s v="Member Dues - Individual"/>
    <s v="861"/>
    <s v="Procuremnt/Contr Svc"/>
    <x v="1"/>
    <n v="40"/>
    <s v="002"/>
  </r>
  <r>
    <s v="JUL-25"/>
    <x v="0"/>
    <s v="79020"/>
    <x v="46"/>
    <s v="Member Dues - Individual"/>
    <s v="Member Dues - Individual"/>
    <s v="861"/>
    <s v="Procuremnt/Contr Svc"/>
    <x v="1"/>
    <n v="735"/>
    <s v="002"/>
  </r>
  <r>
    <s v="SEP-25"/>
    <x v="0"/>
    <s v="79020"/>
    <x v="46"/>
    <s v="Member Dues - Individual"/>
    <s v="Member Dues - Individual"/>
    <s v="861"/>
    <s v="Procuremnt/Contr Svc"/>
    <x v="1"/>
    <n v="395"/>
    <s v="002"/>
  </r>
  <r>
    <s v="JUL-25"/>
    <x v="0"/>
    <s v="79020"/>
    <x v="46"/>
    <m/>
    <s v="Member Dues - Individual"/>
    <s v="691"/>
    <s v="SPG Unit 1 Maintenance"/>
    <x v="1"/>
    <n v="630"/>
    <s v="002"/>
  </r>
  <r>
    <s v="DEC-25"/>
    <x v="0"/>
    <s v="79020"/>
    <x v="46"/>
    <s v="Member Dues - Individual"/>
    <s v="Member Dues - Individual"/>
    <s v="661"/>
    <s v="SPG Personnel Svcs"/>
    <x v="1"/>
    <n v="150"/>
    <s v="002"/>
  </r>
  <r>
    <s v="DEC-25"/>
    <x v="0"/>
    <s v="79020"/>
    <x v="46"/>
    <m/>
    <s v="Member Dues - Individual"/>
    <s v="661"/>
    <s v="SPG Personnel Svcs"/>
    <x v="1"/>
    <n v="-75"/>
    <s v="002"/>
  </r>
  <r>
    <s v="AUG-25"/>
    <x v="0"/>
    <s v="79020"/>
    <x v="46"/>
    <s v="Member Dues - Individual"/>
    <s v="Member Dues - Individual"/>
    <s v="658"/>
    <s v="SPG Business Support"/>
    <x v="1"/>
    <n v="560"/>
    <s v="002"/>
  </r>
  <r>
    <s v="AUG-25"/>
    <x v="0"/>
    <s v="79020"/>
    <x v="46"/>
    <m/>
    <s v="Member Dues - Individual"/>
    <s v="658"/>
    <s v="SPG Business Support"/>
    <x v="1"/>
    <n v="-280"/>
    <s v="002"/>
  </r>
  <r>
    <s v="JUL-25"/>
    <x v="0"/>
    <s v="79020"/>
    <x v="46"/>
    <s v="Member Dues - Individual"/>
    <s v="Member Dues - Individual"/>
    <s v="658"/>
    <s v="SPG Business Support"/>
    <x v="1"/>
    <n v="300"/>
    <s v="002"/>
  </r>
  <r>
    <s v="JUL-25"/>
    <x v="0"/>
    <s v="79020"/>
    <x v="46"/>
    <m/>
    <s v="Member Dues - Individual"/>
    <s v="658"/>
    <s v="SPG Business Support"/>
    <x v="1"/>
    <n v="-150"/>
    <s v="002"/>
  </r>
  <r>
    <s v="NOV-25"/>
    <x v="0"/>
    <s v="79020"/>
    <x v="46"/>
    <m/>
    <s v="Member Dues - Individual"/>
    <s v="653"/>
    <s v="SPG Safety/Security"/>
    <x v="1"/>
    <n v="79"/>
    <s v="002"/>
  </r>
  <r>
    <s v="DEC-25"/>
    <x v="0"/>
    <s v="79020"/>
    <x v="46"/>
    <s v="Insurance"/>
    <s v="Member Dues - Individual"/>
    <s v="650"/>
    <s v="SPG Plant Manager"/>
    <x v="1"/>
    <n v="38.5"/>
    <s v="002"/>
  </r>
  <r>
    <s v="DEC-25"/>
    <x v="0"/>
    <s v="79020"/>
    <x v="46"/>
    <m/>
    <s v="Member Dues - Individual"/>
    <s v="650"/>
    <s v="SPG Plant Manager"/>
    <x v="1"/>
    <n v="-19.239999999999998"/>
    <s v="002"/>
  </r>
  <r>
    <s v="AUG-25"/>
    <x v="0"/>
    <s v="79020"/>
    <x v="46"/>
    <s v="Member Dues - Individual"/>
    <s v="Member Dues - Individual"/>
    <s v="387"/>
    <s v="Commercial Account Services"/>
    <x v="1"/>
    <n v="2000"/>
    <s v="002"/>
  </r>
  <r>
    <s v="OCT-25"/>
    <x v="0"/>
    <s v="79020"/>
    <x v="46"/>
    <s v="Member Dues - Individual"/>
    <s v="Member Dues - Individual"/>
    <s v="387"/>
    <s v="Commercial Account Services"/>
    <x v="1"/>
    <n v="195"/>
    <s v="002"/>
  </r>
  <r>
    <s v="SEP-25"/>
    <x v="0"/>
    <s v="79020"/>
    <x v="46"/>
    <m/>
    <s v="Member Dues - Individual"/>
    <s v="383"/>
    <s v="Renewables Development"/>
    <x v="1"/>
    <n v="380"/>
    <s v="002"/>
  </r>
  <r>
    <s v="AUG-25"/>
    <x v="0"/>
    <s v="79020"/>
    <x v="46"/>
    <m/>
    <s v="Member Dues - Individual"/>
    <s v="362"/>
    <s v="Financial Planning &amp; Analysis"/>
    <x v="1"/>
    <n v="495"/>
    <s v="002"/>
  </r>
  <r>
    <s v="AUG-25"/>
    <x v="0"/>
    <s v="79020"/>
    <x v="46"/>
    <m/>
    <s v="Member Dues - Individual"/>
    <s v="357"/>
    <s v="Business Applications &amp; Data Analytics"/>
    <x v="1"/>
    <n v="116.34"/>
    <s v="002"/>
  </r>
  <r>
    <s v="NOV-25"/>
    <x v="0"/>
    <s v="79020"/>
    <x v="46"/>
    <s v="Member Dues - Individual"/>
    <s v="Member Dues - Individual"/>
    <s v="357"/>
    <s v="Business Applications"/>
    <x v="1"/>
    <n v="330"/>
    <s v="002"/>
  </r>
  <r>
    <s v="NOV-25"/>
    <x v="0"/>
    <s v="79020"/>
    <x v="46"/>
    <m/>
    <s v="Member Dues - Individual"/>
    <s v="357"/>
    <s v="Business Applications"/>
    <x v="1"/>
    <n v="-90.06"/>
    <s v="002"/>
  </r>
  <r>
    <s v="SEP-25"/>
    <x v="0"/>
    <s v="79020"/>
    <x v="46"/>
    <s v="Member Dues - Individual"/>
    <s v="Member Dues - Individual"/>
    <s v="357"/>
    <s v="Business Applications"/>
    <x v="1"/>
    <n v="300"/>
    <s v="002"/>
  </r>
  <r>
    <s v="SEP-25"/>
    <x v="0"/>
    <s v="79020"/>
    <x v="46"/>
    <m/>
    <s v="Member Dues - Individual"/>
    <s v="357"/>
    <s v="Business Applications"/>
    <x v="1"/>
    <n v="-81.87"/>
    <s v="002"/>
  </r>
  <r>
    <s v="AUG-25"/>
    <x v="0"/>
    <s v="79020"/>
    <x v="46"/>
    <s v="Member Dues - Individual"/>
    <s v="Member Dues - Individual"/>
    <s v="356"/>
    <s v="IS PMO"/>
    <x v="1"/>
    <n v="957.38"/>
    <s v="002"/>
  </r>
  <r>
    <s v="AUG-25"/>
    <x v="0"/>
    <s v="79020"/>
    <x v="46"/>
    <m/>
    <s v="Member Dues - Individual"/>
    <s v="356"/>
    <s v="IS PMO"/>
    <x v="1"/>
    <n v="-217.63"/>
    <s v="002"/>
  </r>
  <r>
    <s v="DEC-25"/>
    <x v="0"/>
    <s v="79020"/>
    <x v="46"/>
    <s v="Member Dues - Individual"/>
    <s v="Member Dues - Individual"/>
    <s v="356"/>
    <s v="IS PMO"/>
    <x v="1"/>
    <n v="948"/>
    <s v="002"/>
  </r>
  <r>
    <s v="DEC-25"/>
    <x v="0"/>
    <s v="79020"/>
    <x v="46"/>
    <m/>
    <s v="Member Dues - Individual"/>
    <s v="356"/>
    <s v="IS PMO"/>
    <x v="1"/>
    <n v="-258.72000000000003"/>
    <s v="002"/>
  </r>
  <r>
    <s v="JUL-25"/>
    <x v="0"/>
    <s v="79020"/>
    <x v="46"/>
    <s v="Member Dues - Individual"/>
    <s v="Member Dues - Individual"/>
    <s v="356"/>
    <s v="IS PMO"/>
    <x v="1"/>
    <n v="568"/>
    <s v="002"/>
  </r>
  <r>
    <s v="JUL-25"/>
    <x v="0"/>
    <s v="79020"/>
    <x v="46"/>
    <m/>
    <s v="Member Dues - Individual"/>
    <s v="356"/>
    <s v="IS PMO"/>
    <x v="1"/>
    <n v="-155.02000000000001"/>
    <s v="002"/>
  </r>
  <r>
    <s v="SEP-25"/>
    <x v="0"/>
    <s v="79020"/>
    <x v="46"/>
    <s v="Member Dues - Individual"/>
    <s v="Member Dues - Individual"/>
    <s v="356"/>
    <s v="IS PMO"/>
    <x v="1"/>
    <n v="100"/>
    <s v="002"/>
  </r>
  <r>
    <s v="SEP-25"/>
    <x v="0"/>
    <s v="79020"/>
    <x v="46"/>
    <m/>
    <s v="Member Dues - Individual"/>
    <s v="356"/>
    <s v="IS PMO"/>
    <x v="1"/>
    <n v="-27.29"/>
    <s v="002"/>
  </r>
  <r>
    <s v="AUG-25"/>
    <x v="0"/>
    <s v="79020"/>
    <x v="46"/>
    <s v="Member Dues - Individual"/>
    <s v="Member Dues - Individual"/>
    <s v="354"/>
    <s v="Enterprise Cyber Security"/>
    <x v="1"/>
    <n v="270.66000000000003"/>
    <s v="002"/>
  </r>
  <r>
    <s v="NOV-25"/>
    <x v="0"/>
    <s v="79020"/>
    <x v="46"/>
    <s v="Member Dues - Individual"/>
    <s v="Member Dues - Individual"/>
    <s v="354"/>
    <s v="Enterprise Cyber Security"/>
    <x v="1"/>
    <n v="1423.79"/>
    <m/>
  </r>
  <r>
    <s v="NOV-25"/>
    <x v="0"/>
    <s v="79020"/>
    <x v="46"/>
    <m/>
    <s v="Member Dues - Individual"/>
    <s v="354"/>
    <s v="Enterprise Cyber Security"/>
    <x v="1"/>
    <n v="23.98"/>
    <s v="002"/>
  </r>
  <r>
    <s v="SEP-25"/>
    <x v="0"/>
    <s v="79020"/>
    <x v="46"/>
    <m/>
    <s v="Member Dues - Individual"/>
    <s v="354"/>
    <s v="Enterprise Cyber Security"/>
    <x v="1"/>
    <n v="135"/>
    <s v="002"/>
  </r>
  <r>
    <s v="SEP-25"/>
    <x v="0"/>
    <s v="79020"/>
    <x v="46"/>
    <m/>
    <s v="Member Dues - Individual"/>
    <s v="352"/>
    <s v="IT Client Technology"/>
    <x v="1"/>
    <n v="109.06"/>
    <s v="002"/>
  </r>
  <r>
    <s v="AUG-25"/>
    <x v="0"/>
    <s v="79020"/>
    <x v="46"/>
    <m/>
    <s v="Member Dues - Individual"/>
    <s v="331"/>
    <s v="Corporate Compliance"/>
    <x v="1"/>
    <n v="145"/>
    <s v="002"/>
  </r>
  <r>
    <s v="JUL-25"/>
    <x v="0"/>
    <s v="79020"/>
    <x v="46"/>
    <s v="Member Dues - Individual"/>
    <s v="Member Dues - Individual"/>
    <s v="330"/>
    <s v="Audit Services"/>
    <x v="1"/>
    <n v="252"/>
    <s v="002"/>
  </r>
  <r>
    <s v="DEC-25"/>
    <x v="0"/>
    <s v="79020"/>
    <x v="46"/>
    <s v="Member Dues - Individual"/>
    <s v="Member Dues - Individual"/>
    <s v="321"/>
    <s v="External Reporting"/>
    <x v="1"/>
    <n v="720.25"/>
    <s v="002"/>
  </r>
  <r>
    <s v="JUL-25"/>
    <x v="0"/>
    <s v="79020"/>
    <x v="46"/>
    <s v="Member Dues - Individual"/>
    <s v="Member Dues - Individual"/>
    <s v="321"/>
    <s v="External Reporting"/>
    <x v="1"/>
    <n v="300"/>
    <s v="002"/>
  </r>
  <r>
    <s v="AUG-25"/>
    <x v="0"/>
    <s v="79020"/>
    <x v="46"/>
    <s v="Member Dues - Individual"/>
    <s v="Member Dues - Individual"/>
    <s v="320"/>
    <s v="Corporate Accounting"/>
    <x v="1"/>
    <n v="355"/>
    <s v="002"/>
  </r>
  <r>
    <s v="NOV-25"/>
    <x v="0"/>
    <s v="79020"/>
    <x v="46"/>
    <s v="Member Dues - Individual"/>
    <s v="Member Dues - Individual"/>
    <s v="320"/>
    <s v="Corporate Accounting"/>
    <x v="1"/>
    <n v="360.83"/>
    <s v="002"/>
  </r>
  <r>
    <s v="NOV-25"/>
    <x v="0"/>
    <s v="79020"/>
    <x v="46"/>
    <s v="Member Dues - Individual"/>
    <s v="Member Dues - Individual"/>
    <s v="316"/>
    <s v="Payroll"/>
    <x v="1"/>
    <n v="305"/>
    <s v="002"/>
  </r>
  <r>
    <s v="NOV-25"/>
    <x v="0"/>
    <s v="79020"/>
    <x v="46"/>
    <m/>
    <s v="Member Dues - Individual"/>
    <s v="316"/>
    <s v="Payroll"/>
    <x v="1"/>
    <n v="645"/>
    <s v="002"/>
  </r>
  <r>
    <s v="AUG-25"/>
    <x v="0"/>
    <s v="79020"/>
    <x v="46"/>
    <s v="Member Dues - Individual"/>
    <s v="Member Dues - Individual"/>
    <s v="306"/>
    <s v="Energy Settlements"/>
    <x v="1"/>
    <n v="355"/>
    <s v="002"/>
  </r>
  <r>
    <s v="AUG-25"/>
    <x v="0"/>
    <s v="79020"/>
    <x v="46"/>
    <s v="Member Dues - Individual"/>
    <s v="Member Dues - Individual"/>
    <s v="305"/>
    <s v="Controller Adm"/>
    <x v="1"/>
    <n v="355"/>
    <s v="002"/>
  </r>
  <r>
    <s v="AUG-25"/>
    <x v="0"/>
    <s v="79020"/>
    <x v="46"/>
    <s v="Member Dues - Individual"/>
    <s v="Member Dues - Individual"/>
    <s v="251"/>
    <s v="Beneficial Electrification"/>
    <x v="1"/>
    <n v="250"/>
    <s v="002"/>
  </r>
  <r>
    <s v="DEC-25"/>
    <x v="0"/>
    <s v="79020"/>
    <x v="46"/>
    <s v="Member Dues - Individual"/>
    <s v="Member Dues - Individual"/>
    <s v="251"/>
    <s v="Beneficial Electrification"/>
    <x v="1"/>
    <n v="250"/>
    <s v="002"/>
  </r>
  <r>
    <s v="SEP-25"/>
    <x v="0"/>
    <s v="79020"/>
    <x v="46"/>
    <m/>
    <s v="Member Dues - Individual"/>
    <s v="251"/>
    <s v="Beneficial Electrification"/>
    <x v="1"/>
    <n v="250"/>
    <s v="002"/>
  </r>
  <r>
    <s v="DEC-25"/>
    <x v="0"/>
    <s v="79020"/>
    <x v="46"/>
    <s v="Member Dues - Individual"/>
    <s v="Member Dues - Individual"/>
    <s v="229"/>
    <s v="Cust Experience / Marketing"/>
    <x v="1"/>
    <n v="1700"/>
    <s v="002"/>
  </r>
  <r>
    <s v="AUG-25"/>
    <x v="0"/>
    <s v="79020"/>
    <x v="46"/>
    <m/>
    <s v="Member Dues - Individual"/>
    <s v="227"/>
    <s v="Corporate Communications"/>
    <x v="1"/>
    <n v="327"/>
    <s v="002"/>
  </r>
  <r>
    <s v="JUL-25"/>
    <x v="0"/>
    <s v="79020"/>
    <x v="46"/>
    <m/>
    <s v="Member Dues - Individual"/>
    <s v="224"/>
    <s v="Governmental Affairs"/>
    <x v="1"/>
    <n v="660"/>
    <s v="002"/>
  </r>
  <r>
    <s v="OCT-25"/>
    <x v="0"/>
    <s v="79020"/>
    <x v="46"/>
    <s v="Member Dues - Individual"/>
    <s v="Member Dues - Individual"/>
    <s v="224"/>
    <s v="Governmental Affairs"/>
    <x v="1"/>
    <n v="15"/>
    <s v="002"/>
  </r>
  <r>
    <s v="AUG-25"/>
    <x v="0"/>
    <s v="79020"/>
    <x v="46"/>
    <s v="Member Dues - Individual"/>
    <s v="Member Dues - Individual"/>
    <s v="210"/>
    <s v="Employee &amp; Labor Relations"/>
    <x v="1"/>
    <n v="252.3"/>
    <s v="002"/>
  </r>
  <r>
    <s v="OCT-25"/>
    <x v="0"/>
    <s v="79020"/>
    <x v="46"/>
    <s v="Member Dues - Individual"/>
    <s v="Member Dues - Individual"/>
    <s v="210"/>
    <s v="Employee &amp; Labor Relations"/>
    <x v="1"/>
    <n v="299"/>
    <s v="002"/>
  </r>
  <r>
    <s v="SEP-25"/>
    <x v="0"/>
    <s v="79020"/>
    <x v="46"/>
    <s v="Member Dues - Individual"/>
    <s v="Member Dues - Individual"/>
    <s v="210"/>
    <s v="Employee &amp; Labor Relations"/>
    <x v="1"/>
    <n v="165"/>
    <s v="002"/>
  </r>
  <r>
    <s v="NOV-25"/>
    <x v="0"/>
    <s v="79020"/>
    <x v="46"/>
    <s v="Member Dues - Individual"/>
    <s v="Member Dues - Individual"/>
    <s v="209"/>
    <s v="Compensation &amp; Benefits"/>
    <x v="1"/>
    <n v="180"/>
    <s v="002"/>
  </r>
  <r>
    <s v="SEP-25"/>
    <x v="0"/>
    <s v="79020"/>
    <x v="46"/>
    <s v="Member Dues - Individual"/>
    <s v="Member Dues - Individual"/>
    <s v="209"/>
    <s v="Compensation &amp; Benefits"/>
    <x v="1"/>
    <n v="498"/>
    <s v="002"/>
  </r>
  <r>
    <s v="SEP-25"/>
    <x v="0"/>
    <s v="79020"/>
    <x v="46"/>
    <s v="Member Dues - Individual"/>
    <s v="Member Dues - Individual"/>
    <s v="208"/>
    <s v="Diversity, Equity &amp; Inclusion"/>
    <x v="1"/>
    <n v="299"/>
    <s v="002"/>
  </r>
  <r>
    <s v="DEC-25"/>
    <x v="0"/>
    <s v="79020"/>
    <x v="46"/>
    <s v="Member Dues - Individual"/>
    <s v="Member Dues - Individual"/>
    <s v="201"/>
    <s v="HR Operations"/>
    <x v="1"/>
    <n v="180"/>
    <s v="002"/>
  </r>
  <r>
    <s v="OCT-25"/>
    <x v="0"/>
    <s v="79020"/>
    <x v="46"/>
    <s v="Member Dues - Individual"/>
    <s v="Member Dues - Individual"/>
    <s v="201"/>
    <s v="HR Operations"/>
    <x v="1"/>
    <n v="65"/>
    <s v="002"/>
  </r>
  <r>
    <s v="SEP-25"/>
    <x v="0"/>
    <s v="79020"/>
    <x v="46"/>
    <s v="Member Dues - Individual"/>
    <s v="Member Dues - Individual"/>
    <s v="201"/>
    <s v="HR Operations"/>
    <x v="1"/>
    <n v="299"/>
    <s v="002"/>
  </r>
  <r>
    <s v="DEC-25"/>
    <x v="0"/>
    <s v="79020"/>
    <x v="46"/>
    <s v="Member Dues - Individual"/>
    <s v="Member Dues - Individual"/>
    <s v="195"/>
    <s v="Safety"/>
    <x v="1"/>
    <n v="665"/>
    <s v="002"/>
  </r>
  <r>
    <s v="OCT-25"/>
    <x v="0"/>
    <s v="79020"/>
    <x v="46"/>
    <s v="Member Dues - Individual"/>
    <s v="Member Dues - Individual"/>
    <s v="195"/>
    <s v="Safety"/>
    <x v="1"/>
    <n v="137.91999999999999"/>
    <s v="002"/>
  </r>
  <r>
    <s v="DEC-25"/>
    <x v="0"/>
    <s v="79020"/>
    <x v="46"/>
    <s v="Member Dues - Individual"/>
    <s v="Member Dues - Individual"/>
    <s v="162"/>
    <s v="Corporate Security"/>
    <x v="1"/>
    <n v="180"/>
    <s v="002"/>
  </r>
  <r>
    <s v="DEC-25"/>
    <x v="0"/>
    <s v="79020"/>
    <x v="46"/>
    <s v="Member Dues - Individual"/>
    <s v="Member Dues - Individual"/>
    <s v="160"/>
    <s v="Legal"/>
    <x v="1"/>
    <n v="2740"/>
    <s v="002"/>
  </r>
  <r>
    <s v="SEP-25"/>
    <x v="0"/>
    <s v="79020"/>
    <x v="46"/>
    <m/>
    <s v="Member Dues - Individual"/>
    <s v="160"/>
    <s v="Legal"/>
    <x v="1"/>
    <n v="135"/>
    <s v="002"/>
  </r>
  <r>
    <s v="DEC-25"/>
    <x v="0"/>
    <s v="79020"/>
    <x v="46"/>
    <s v="Member Dues - Individual"/>
    <s v="Member Dues - Individual"/>
    <s v="150"/>
    <s v="Legal Admin"/>
    <x v="1"/>
    <n v="535"/>
    <s v="002"/>
  </r>
  <r>
    <s v="DEC-25"/>
    <x v="0"/>
    <s v="79020"/>
    <x v="46"/>
    <s v="Member Dues - Individual"/>
    <s v="Member Dues - Individual"/>
    <s v="140"/>
    <s v="Regulatory Counsel"/>
    <x v="1"/>
    <n v="1855"/>
    <s v="002"/>
  </r>
  <r>
    <s v="OCT-25"/>
    <x v="0"/>
    <s v="79020"/>
    <x v="46"/>
    <s v="Member Dues - Individual"/>
    <s v="Member Dues - Individual"/>
    <s v="100"/>
    <s v="CEO Adm"/>
    <x v="1"/>
    <n v="65"/>
    <s v="002"/>
  </r>
  <r>
    <s v="SEP-25"/>
    <x v="0"/>
    <s v="79020"/>
    <x v="47"/>
    <m/>
    <s v="Seminar Registration Fees"/>
    <s v="537"/>
    <s v="UNSE Billing"/>
    <x v="1"/>
    <n v="10"/>
    <s v="033"/>
  </r>
  <r>
    <s v="AUG-25"/>
    <x v="0"/>
    <s v="79020"/>
    <x v="47"/>
    <m/>
    <s v="Seminar Registration Fees"/>
    <s v="195"/>
    <s v="Safety"/>
    <x v="1"/>
    <n v="50.41"/>
    <s v="002"/>
  </r>
  <r>
    <s v="DEC-25"/>
    <x v="0"/>
    <s v="79020"/>
    <x v="14"/>
    <m/>
    <s v="Other Revenue - Expense Offset"/>
    <s v="661"/>
    <s v="SPG Personnel Svcs"/>
    <x v="1"/>
    <n v="-37.5"/>
    <s v="002"/>
  </r>
  <r>
    <s v="AUG-25"/>
    <x v="0"/>
    <s v="79020"/>
    <x v="14"/>
    <m/>
    <s v="Other Revenue - Expense Offset"/>
    <s v="658"/>
    <s v="SPG Business Support"/>
    <x v="1"/>
    <n v="-140"/>
    <s v="002"/>
  </r>
  <r>
    <s v="JUL-25"/>
    <x v="0"/>
    <s v="79020"/>
    <x v="14"/>
    <m/>
    <s v="Other Revenue - Expense Offset"/>
    <s v="658"/>
    <s v="SPG Business Support"/>
    <x v="1"/>
    <n v="-75"/>
    <s v="002"/>
  </r>
  <r>
    <s v="NOV-25"/>
    <x v="0"/>
    <s v="79020"/>
    <x v="14"/>
    <m/>
    <s v="Other Revenue - Expense Offset"/>
    <s v="653"/>
    <s v="SPG Safety/Security"/>
    <x v="1"/>
    <n v="-39.5"/>
    <s v="002"/>
  </r>
  <r>
    <s v="DEC-25"/>
    <x v="0"/>
    <s v="79020"/>
    <x v="14"/>
    <m/>
    <s v="Other Revenue - Expense Offset"/>
    <s v="650"/>
    <s v="SPG Plant Manager"/>
    <x v="1"/>
    <n v="-9.61"/>
    <s v="002"/>
  </r>
  <r>
    <s v="NOV-25"/>
    <x v="0"/>
    <s v="79070"/>
    <x v="48"/>
    <s v="Printing &amp; Mailing"/>
    <s v="Printing &amp; Mailing"/>
    <s v="805"/>
    <s v="Corp Environmental Services"/>
    <x v="1"/>
    <n v="-3942.5"/>
    <s v="002"/>
  </r>
  <r>
    <s v="OCT-25"/>
    <x v="0"/>
    <s v="79070"/>
    <x v="48"/>
    <s v="Printing &amp; Mailing"/>
    <s v="Printing &amp; Mailing"/>
    <s v="805"/>
    <s v="Corp Environmental Services"/>
    <x v="1"/>
    <n v="3942.5"/>
    <s v="002"/>
  </r>
  <r>
    <s v="DEC-25"/>
    <x v="0"/>
    <s v="79070"/>
    <x v="48"/>
    <s v="Printing &amp; Mailing"/>
    <s v="Printing &amp; Mailing"/>
    <s v="661"/>
    <s v="SPG Personnel Svcs"/>
    <x v="1"/>
    <n v="-1343.57"/>
    <s v="002"/>
  </r>
  <r>
    <s v="DEC-25"/>
    <x v="0"/>
    <s v="79070"/>
    <x v="48"/>
    <m/>
    <s v="Printing &amp; Mailing"/>
    <s v="661"/>
    <s v="SPG Personnel Svcs"/>
    <x v="1"/>
    <n v="671.79"/>
    <s v="002"/>
  </r>
  <r>
    <s v="NOV-25"/>
    <x v="0"/>
    <s v="79070"/>
    <x v="48"/>
    <s v="Printing &amp; Mailing"/>
    <s v="Printing &amp; Mailing"/>
    <s v="661"/>
    <s v="SPG Personnel Svcs"/>
    <x v="1"/>
    <n v="1343.57"/>
    <s v="002"/>
  </r>
  <r>
    <s v="NOV-25"/>
    <x v="0"/>
    <s v="79070"/>
    <x v="48"/>
    <m/>
    <s v="Printing &amp; Mailing"/>
    <s v="661"/>
    <s v="SPG Personnel Svcs"/>
    <x v="1"/>
    <n v="-671.79"/>
    <s v="002"/>
  </r>
  <r>
    <s v="AUG-25"/>
    <x v="0"/>
    <s v="79070"/>
    <x v="48"/>
    <s v="Printing &amp; Mailing"/>
    <s v="Printing &amp; Mailing"/>
    <s v="650"/>
    <s v="SPG Plant Manager"/>
    <x v="1"/>
    <n v="460.68"/>
    <s v="002"/>
  </r>
  <r>
    <s v="AUG-25"/>
    <x v="0"/>
    <s v="79070"/>
    <x v="48"/>
    <m/>
    <s v="Printing &amp; Mailing"/>
    <s v="650"/>
    <s v="SPG Plant Manager"/>
    <x v="1"/>
    <n v="841.83"/>
    <s v="002"/>
  </r>
  <r>
    <s v="DEC-25"/>
    <x v="0"/>
    <s v="79070"/>
    <x v="48"/>
    <s v="Printing &amp; Mailing"/>
    <s v="Printing &amp; Mailing"/>
    <s v="650"/>
    <s v="SPG Plant Manager"/>
    <x v="1"/>
    <n v="625.02"/>
    <s v="002"/>
  </r>
  <r>
    <s v="DEC-25"/>
    <x v="0"/>
    <s v="79070"/>
    <x v="48"/>
    <m/>
    <s v="Printing &amp; Mailing"/>
    <s v="650"/>
    <s v="SPG Plant Manager"/>
    <x v="1"/>
    <n v="-312.5"/>
    <s v="002"/>
  </r>
  <r>
    <s v="JUL-25"/>
    <x v="0"/>
    <s v="79070"/>
    <x v="48"/>
    <s v="Printing &amp; Mailing"/>
    <s v="Printing &amp; Mailing"/>
    <s v="650"/>
    <s v="SPG Plant Manager"/>
    <x v="1"/>
    <n v="15416.33"/>
    <s v="002"/>
  </r>
  <r>
    <s v="JUL-25"/>
    <x v="0"/>
    <s v="79070"/>
    <x v="48"/>
    <m/>
    <s v="Printing &amp; Mailing"/>
    <s v="650"/>
    <s v="SPG Plant Manager"/>
    <x v="1"/>
    <n v="-5708.15"/>
    <s v="002"/>
  </r>
  <r>
    <s v="NOV-25"/>
    <x v="0"/>
    <s v="79070"/>
    <x v="48"/>
    <s v="Printing &amp; Mailing"/>
    <s v="Printing &amp; Mailing"/>
    <s v="650"/>
    <s v="SPG Plant Manager"/>
    <x v="1"/>
    <n v="28216.87"/>
    <s v="002"/>
  </r>
  <r>
    <s v="NOV-25"/>
    <x v="0"/>
    <s v="79070"/>
    <x v="48"/>
    <m/>
    <s v="Printing &amp; Mailing"/>
    <s v="650"/>
    <s v="SPG Plant Manager"/>
    <x v="1"/>
    <n v="-14108.43"/>
    <s v="002"/>
  </r>
  <r>
    <s v="OCT-25"/>
    <x v="0"/>
    <s v="79070"/>
    <x v="48"/>
    <s v="Printing &amp; Mailing"/>
    <s v="Printing &amp; Mailing"/>
    <s v="650"/>
    <s v="SPG Plant Manager"/>
    <x v="1"/>
    <n v="0"/>
    <s v="002"/>
  </r>
  <r>
    <s v="OCT-25"/>
    <x v="0"/>
    <s v="79070"/>
    <x v="48"/>
    <m/>
    <s v="Printing &amp; Mailing"/>
    <s v="650"/>
    <s v="SPG Plant Manager"/>
    <x v="1"/>
    <n v="0"/>
    <s v="002"/>
  </r>
  <r>
    <s v="SEP-25"/>
    <x v="0"/>
    <s v="79070"/>
    <x v="48"/>
    <s v="Printing &amp; Mailing"/>
    <s v="Printing &amp; Mailing"/>
    <s v="650"/>
    <s v="SPG Plant Manager"/>
    <x v="1"/>
    <n v="1364.77"/>
    <s v="002"/>
  </r>
  <r>
    <s v="SEP-25"/>
    <x v="0"/>
    <s v="79070"/>
    <x v="48"/>
    <m/>
    <s v="Printing &amp; Mailing"/>
    <s v="650"/>
    <s v="SPG Plant Manager"/>
    <x v="1"/>
    <n v="-682.39"/>
    <s v="002"/>
  </r>
  <r>
    <s v="DEC-25"/>
    <x v="0"/>
    <s v="79070"/>
    <x v="48"/>
    <s v="Printing &amp; Mailing"/>
    <s v="Printing &amp; Mailing"/>
    <s v="387"/>
    <s v="Commercial Account Services"/>
    <x v="1"/>
    <n v="164.8"/>
    <s v="002"/>
  </r>
  <r>
    <s v="NOV-25"/>
    <x v="0"/>
    <s v="79070"/>
    <x v="48"/>
    <s v="Printing &amp; Mailing"/>
    <s v="Printing &amp; Mailing"/>
    <s v="358"/>
    <s v="Operations Applications"/>
    <x v="1"/>
    <n v="736.92"/>
    <s v="002"/>
  </r>
  <r>
    <s v="NOV-25"/>
    <x v="0"/>
    <s v="79070"/>
    <x v="48"/>
    <m/>
    <s v="Printing &amp; Mailing"/>
    <s v="358"/>
    <s v="Operations Applications"/>
    <x v="1"/>
    <n v="-734.24"/>
    <s v="002"/>
  </r>
  <r>
    <s v="AUG-25"/>
    <x v="0"/>
    <s v="79070"/>
    <x v="48"/>
    <s v="Printing &amp; Mailing"/>
    <s v="Printing &amp; Mailing"/>
    <s v="264"/>
    <s v="Mail Services"/>
    <x v="1"/>
    <n v="9263.5300000000007"/>
    <s v="002"/>
  </r>
  <r>
    <s v="DEC-25"/>
    <x v="0"/>
    <s v="79070"/>
    <x v="48"/>
    <s v="Printing &amp; Mailing"/>
    <s v="Printing &amp; Mailing"/>
    <s v="264"/>
    <s v="Mail Services"/>
    <x v="1"/>
    <n v="10367.14"/>
    <s v="002"/>
  </r>
  <r>
    <s v="DEC-25"/>
    <x v="0"/>
    <s v="79070"/>
    <x v="48"/>
    <m/>
    <s v="Printing &amp; Mailing"/>
    <s v="264"/>
    <s v="Mail Services"/>
    <x v="1"/>
    <n v="-306.99"/>
    <s v="002"/>
  </r>
  <r>
    <s v="JUL-25"/>
    <x v="0"/>
    <s v="79070"/>
    <x v="48"/>
    <s v="Printing &amp; Mailing"/>
    <s v="Printing &amp; Mailing"/>
    <s v="264"/>
    <s v="Mail Services"/>
    <x v="1"/>
    <n v="2276.23"/>
    <s v="002"/>
  </r>
  <r>
    <s v="NOV-25"/>
    <x v="0"/>
    <s v="79070"/>
    <x v="48"/>
    <s v="Printing &amp; Mailing"/>
    <s v="Printing &amp; Mailing"/>
    <s v="264"/>
    <s v="Mail Services"/>
    <x v="1"/>
    <n v="9544.65"/>
    <s v="002"/>
  </r>
  <r>
    <s v="NOV-25"/>
    <x v="0"/>
    <s v="79070"/>
    <x v="48"/>
    <m/>
    <s v="Printing &amp; Mailing"/>
    <s v="264"/>
    <s v="Mail Services"/>
    <x v="1"/>
    <n v="306.99"/>
    <s v="002"/>
  </r>
  <r>
    <s v="OCT-25"/>
    <x v="0"/>
    <s v="79070"/>
    <x v="48"/>
    <s v="Printing &amp; Mailing"/>
    <s v="Printing &amp; Mailing"/>
    <s v="264"/>
    <s v="Mail Services"/>
    <x v="1"/>
    <n v="7087.54"/>
    <s v="002"/>
  </r>
  <r>
    <s v="SEP-25"/>
    <x v="0"/>
    <s v="79070"/>
    <x v="48"/>
    <s v="Printing &amp; Mailing"/>
    <s v="Printing &amp; Mailing"/>
    <s v="264"/>
    <s v="Mail Services"/>
    <x v="1"/>
    <n v="29260.77"/>
    <s v="002"/>
  </r>
  <r>
    <s v="NOV-25"/>
    <x v="0"/>
    <s v="79070"/>
    <x v="48"/>
    <s v="Printing &amp; Mailing"/>
    <s v="Printing &amp; Mailing"/>
    <s v="229"/>
    <s v="Cust Experience / Marketing"/>
    <x v="1"/>
    <n v="240.91"/>
    <s v="002"/>
  </r>
  <r>
    <s v="NOV-25"/>
    <x v="0"/>
    <s v="79070"/>
    <x v="48"/>
    <s v="Printing &amp; Mailing"/>
    <s v="Printing &amp; Mailing"/>
    <s v="203"/>
    <s v="Talent Development"/>
    <x v="1"/>
    <n v="1095.9100000000001"/>
    <s v="002"/>
  </r>
  <r>
    <s v="DEC-25"/>
    <x v="0"/>
    <s v="79070"/>
    <x v="14"/>
    <m/>
    <s v="Other Revenue - Expense Offset"/>
    <s v="661"/>
    <s v="SPG Personnel Svcs"/>
    <x v="1"/>
    <n v="335.9"/>
    <s v="002"/>
  </r>
  <r>
    <s v="NOV-25"/>
    <x v="0"/>
    <s v="79070"/>
    <x v="14"/>
    <m/>
    <s v="Other Revenue - Expense Offset"/>
    <s v="661"/>
    <s v="SPG Personnel Svcs"/>
    <x v="1"/>
    <n v="-335.9"/>
    <s v="002"/>
  </r>
  <r>
    <s v="AUG-25"/>
    <x v="0"/>
    <s v="79070"/>
    <x v="14"/>
    <m/>
    <s v="Other Revenue - Expense Offset"/>
    <s v="650"/>
    <s v="SPG Plant Manager"/>
    <x v="1"/>
    <n v="420.91"/>
    <s v="002"/>
  </r>
  <r>
    <s v="DEC-25"/>
    <x v="0"/>
    <s v="79070"/>
    <x v="14"/>
    <m/>
    <s v="Other Revenue - Expense Offset"/>
    <s v="650"/>
    <s v="SPG Plant Manager"/>
    <x v="1"/>
    <n v="-156.24"/>
    <s v="002"/>
  </r>
  <r>
    <s v="JUL-25"/>
    <x v="0"/>
    <s v="79070"/>
    <x v="14"/>
    <m/>
    <s v="Other Revenue - Expense Offset"/>
    <s v="650"/>
    <s v="SPG Plant Manager"/>
    <x v="1"/>
    <n v="-2854.06"/>
    <s v="002"/>
  </r>
  <r>
    <s v="NOV-25"/>
    <x v="0"/>
    <s v="79070"/>
    <x v="14"/>
    <m/>
    <s v="Other Revenue - Expense Offset"/>
    <s v="650"/>
    <s v="SPG Plant Manager"/>
    <x v="1"/>
    <n v="-7054.21"/>
    <s v="002"/>
  </r>
  <r>
    <s v="SEP-25"/>
    <x v="0"/>
    <s v="79070"/>
    <x v="14"/>
    <m/>
    <s v="Other Revenue - Expense Offset"/>
    <s v="650"/>
    <s v="SPG Plant Manager"/>
    <x v="1"/>
    <n v="-341.2"/>
    <s v="002"/>
  </r>
  <r>
    <s v="AUG-25"/>
    <x v="0"/>
    <s v="79120"/>
    <x v="49"/>
    <s v="Postage"/>
    <s v="Postage"/>
    <s v="661"/>
    <s v="SPG Personnel Svcs"/>
    <x v="1"/>
    <n v="30.1"/>
    <s v="002"/>
  </r>
  <r>
    <s v="AUG-25"/>
    <x v="0"/>
    <s v="79120"/>
    <x v="49"/>
    <m/>
    <s v="Postage"/>
    <s v="661"/>
    <s v="SPG Personnel Svcs"/>
    <x v="1"/>
    <n v="-15.04"/>
    <s v="002"/>
  </r>
  <r>
    <s v="OCT-25"/>
    <x v="0"/>
    <s v="79120"/>
    <x v="49"/>
    <s v="Postage"/>
    <s v="Postage"/>
    <s v="650"/>
    <s v="SPG Plant Manager"/>
    <x v="1"/>
    <n v="280.8"/>
    <s v="002"/>
  </r>
  <r>
    <s v="OCT-25"/>
    <x v="0"/>
    <s v="79120"/>
    <x v="49"/>
    <m/>
    <s v="Postage"/>
    <s v="650"/>
    <s v="SPG Plant Manager"/>
    <x v="1"/>
    <n v="-140.4"/>
    <s v="002"/>
  </r>
  <r>
    <s v="AUG-25"/>
    <x v="0"/>
    <s v="79120"/>
    <x v="49"/>
    <s v="Postage"/>
    <s v="Postage"/>
    <s v="354"/>
    <s v="Enterprise Cyber Security"/>
    <x v="1"/>
    <n v="-20"/>
    <s v="002"/>
  </r>
  <r>
    <s v="AUG-25"/>
    <x v="0"/>
    <s v="79120"/>
    <x v="49"/>
    <m/>
    <s v="Postage"/>
    <s v="354"/>
    <s v="Enterprise Cyber Security"/>
    <x v="1"/>
    <n v="5.46"/>
    <s v="002"/>
  </r>
  <r>
    <s v="JUL-25"/>
    <x v="0"/>
    <s v="79120"/>
    <x v="49"/>
    <s v="Postage"/>
    <s v="Postage"/>
    <s v="354"/>
    <s v="Enterprise Cyber Security"/>
    <x v="1"/>
    <n v="20"/>
    <s v="002"/>
  </r>
  <r>
    <s v="JUL-25"/>
    <x v="0"/>
    <s v="79120"/>
    <x v="49"/>
    <m/>
    <s v="Postage"/>
    <s v="354"/>
    <s v="Enterprise Cyber Security"/>
    <x v="1"/>
    <n v="-5.46"/>
    <s v="002"/>
  </r>
  <r>
    <s v="AUG-25"/>
    <x v="0"/>
    <s v="79120"/>
    <x v="49"/>
    <s v="Postage"/>
    <s v="Postage"/>
    <s v="264"/>
    <s v="Mail Services"/>
    <x v="1"/>
    <n v="28833.9"/>
    <s v="002"/>
  </r>
  <r>
    <s v="DEC-25"/>
    <x v="0"/>
    <s v="79120"/>
    <x v="49"/>
    <s v="Postage"/>
    <s v="Postage"/>
    <s v="264"/>
    <s v="Mail Services"/>
    <x v="1"/>
    <n v="28693.9"/>
    <s v="002"/>
  </r>
  <r>
    <s v="NOV-25"/>
    <x v="0"/>
    <s v="79120"/>
    <x v="49"/>
    <s v="Postage"/>
    <s v="Postage"/>
    <s v="264"/>
    <s v="Mail Services"/>
    <x v="1"/>
    <n v="22833.9"/>
    <s v="002"/>
  </r>
  <r>
    <s v="OCT-25"/>
    <x v="0"/>
    <s v="79120"/>
    <x v="49"/>
    <s v="Postage"/>
    <s v="Postage"/>
    <s v="264"/>
    <s v="Mail Services"/>
    <x v="1"/>
    <n v="15000"/>
    <s v="002"/>
  </r>
  <r>
    <s v="SEP-25"/>
    <x v="0"/>
    <s v="79120"/>
    <x v="49"/>
    <s v="Postage"/>
    <s v="Postage"/>
    <s v="264"/>
    <s v="Mail Services"/>
    <x v="1"/>
    <n v="23833.9"/>
    <s v="002"/>
  </r>
  <r>
    <s v="AUG-25"/>
    <x v="0"/>
    <s v="79120"/>
    <x v="14"/>
    <m/>
    <s v="Other Revenue - Expense Offset"/>
    <s v="661"/>
    <s v="SPG Personnel Svcs"/>
    <x v="1"/>
    <n v="-7.51"/>
    <s v="002"/>
  </r>
  <r>
    <s v="OCT-25"/>
    <x v="0"/>
    <s v="79120"/>
    <x v="14"/>
    <m/>
    <s v="Other Revenue - Expense Offset"/>
    <s v="650"/>
    <s v="SPG Plant Manager"/>
    <x v="1"/>
    <n v="-70.2"/>
    <s v="002"/>
  </r>
  <r>
    <s v="DEC-25"/>
    <x v="0"/>
    <s v="79200"/>
    <x v="50"/>
    <s v="Payroll Deductions"/>
    <s v="Payroll Deductions"/>
    <s v="356"/>
    <s v="IS PMO"/>
    <x v="1"/>
    <n v="7.96"/>
    <s v="002"/>
  </r>
  <r>
    <s v="DEC-25"/>
    <x v="0"/>
    <s v="79200"/>
    <x v="50"/>
    <m/>
    <s v="Payroll Deductions"/>
    <s v="356"/>
    <s v="IS PMO"/>
    <x v="1"/>
    <n v="-2.1800000000000002"/>
    <s v="002"/>
  </r>
  <r>
    <s v="SEP-25"/>
    <x v="0"/>
    <s v="79200"/>
    <x v="50"/>
    <s v="Payroll Deductions"/>
    <s v="Payroll Deductions"/>
    <s v="250"/>
    <s v="Strategy, Culture &amp; Innovation"/>
    <x v="1"/>
    <n v="50"/>
    <s v="002"/>
  </r>
  <r>
    <s v="AUG-25"/>
    <x v="0"/>
    <s v="79200"/>
    <x v="22"/>
    <m/>
    <s v="Materials Purchased"/>
    <s v="993"/>
    <s v="Fleet Services"/>
    <x v="1"/>
    <n v="3771.27"/>
    <s v="002"/>
  </r>
  <r>
    <s v="JUL-25"/>
    <x v="0"/>
    <s v="79200"/>
    <x v="22"/>
    <m/>
    <s v="Materials Purchased"/>
    <s v="993"/>
    <s v="Fleet Services"/>
    <x v="1"/>
    <n v="2587.7800000000002"/>
    <s v="002"/>
  </r>
  <r>
    <s v="SEP-25"/>
    <x v="0"/>
    <s v="79200"/>
    <x v="22"/>
    <m/>
    <s v="Materials Purchased"/>
    <s v="993"/>
    <s v="Fleet Services"/>
    <x v="1"/>
    <n v="-3771.27"/>
    <s v="002"/>
  </r>
  <r>
    <s v="JUL-25"/>
    <x v="0"/>
    <s v="79200"/>
    <x v="22"/>
    <m/>
    <s v="Materials Purchased"/>
    <s v="987"/>
    <s v="Electronics/Comm C&amp;M"/>
    <x v="1"/>
    <n v="-6831.74"/>
    <s v="002"/>
  </r>
  <r>
    <s v="AUG-25"/>
    <x v="0"/>
    <s v="79200"/>
    <x v="22"/>
    <m/>
    <s v="Materials Purchased"/>
    <s v="982"/>
    <s v="Elec Repair/Test Fac"/>
    <x v="1"/>
    <n v="5795.2"/>
    <s v="002"/>
  </r>
  <r>
    <s v="DEC-25"/>
    <x v="0"/>
    <s v="79200"/>
    <x v="22"/>
    <m/>
    <s v="Materials Purchased"/>
    <s v="982"/>
    <s v="Elec Repair/Test Fac"/>
    <x v="1"/>
    <n v="-12330.58"/>
    <s v="002"/>
  </r>
  <r>
    <s v="JUL-25"/>
    <x v="0"/>
    <s v="79200"/>
    <x v="22"/>
    <m/>
    <s v="Materials Purchased"/>
    <s v="982"/>
    <s v="Elec Repair/Test Fac"/>
    <x v="1"/>
    <n v="-82.34"/>
    <s v="002"/>
  </r>
  <r>
    <s v="NOV-25"/>
    <x v="0"/>
    <s v="79200"/>
    <x v="22"/>
    <m/>
    <s v="Materials Purchased"/>
    <s v="982"/>
    <s v="Elec Repair/Test Fac"/>
    <x v="1"/>
    <n v="10236.32"/>
    <s v="002"/>
  </r>
  <r>
    <s v="OCT-25"/>
    <x v="0"/>
    <s v="79200"/>
    <x v="22"/>
    <m/>
    <s v="Materials Purchased"/>
    <s v="982"/>
    <s v="Elec Repair/Test Fac"/>
    <x v="1"/>
    <n v="2377.83"/>
    <s v="002"/>
  </r>
  <r>
    <s v="SEP-25"/>
    <x v="0"/>
    <s v="79200"/>
    <x v="22"/>
    <m/>
    <s v="Materials Purchased"/>
    <s v="982"/>
    <s v="Elec Repair/Test Fac"/>
    <x v="1"/>
    <n v="-5946.57"/>
    <s v="002"/>
  </r>
  <r>
    <s v="OCT-25"/>
    <x v="0"/>
    <s v="79200"/>
    <x v="22"/>
    <m/>
    <s v="Materials Purchased"/>
    <s v="932"/>
    <s v="Asset Management"/>
    <x v="1"/>
    <n v="-3456.72"/>
    <s v="002"/>
  </r>
  <r>
    <s v="SEP-25"/>
    <x v="0"/>
    <s v="79200"/>
    <x v="22"/>
    <m/>
    <s v="Materials Purchased"/>
    <s v="932"/>
    <s v="Asset Management"/>
    <x v="1"/>
    <n v="3456.72"/>
    <s v="002"/>
  </r>
  <r>
    <s v="AUG-25"/>
    <x v="0"/>
    <s v="79200"/>
    <x v="22"/>
    <m/>
    <s v="Materials Purchased"/>
    <s v="928"/>
    <s v="Constr &amp; Maint Resources"/>
    <x v="1"/>
    <n v="-2295.5100000000002"/>
    <s v="002"/>
  </r>
  <r>
    <s v="DEC-25"/>
    <x v="0"/>
    <s v="79200"/>
    <x v="22"/>
    <m/>
    <s v="Materials Purchased"/>
    <s v="928"/>
    <s v="Constr &amp; Maint Resources"/>
    <x v="1"/>
    <n v="-9366.07"/>
    <s v="002"/>
  </r>
  <r>
    <s v="JUL-25"/>
    <x v="0"/>
    <s v="79200"/>
    <x v="22"/>
    <m/>
    <s v="Materials Purchased"/>
    <s v="928"/>
    <s v="Constr &amp; Maint Resources"/>
    <x v="1"/>
    <n v="-12573.84"/>
    <s v="002"/>
  </r>
  <r>
    <s v="NOV-25"/>
    <x v="0"/>
    <s v="79200"/>
    <x v="22"/>
    <m/>
    <s v="Materials Purchased"/>
    <s v="928"/>
    <s v="Constr &amp; Maint Resources"/>
    <x v="1"/>
    <n v="13425.35"/>
    <s v="002"/>
  </r>
  <r>
    <s v="OCT-25"/>
    <x v="0"/>
    <s v="79200"/>
    <x v="22"/>
    <m/>
    <s v="Materials Purchased"/>
    <s v="928"/>
    <s v="Constr &amp; Maint Resources"/>
    <x v="1"/>
    <n v="-5722.38"/>
    <s v="002"/>
  </r>
  <r>
    <s v="SEP-25"/>
    <x v="0"/>
    <s v="79200"/>
    <x v="22"/>
    <m/>
    <s v="Materials Purchased"/>
    <s v="928"/>
    <s v="Constr &amp; Maint Resources"/>
    <x v="1"/>
    <n v="5535.59"/>
    <s v="002"/>
  </r>
  <r>
    <s v="JUL-25"/>
    <x v="0"/>
    <s v="79200"/>
    <x v="22"/>
    <m/>
    <s v="Materials Purchased"/>
    <s v="927"/>
    <s v="Maint, Trans and Trouble"/>
    <x v="1"/>
    <n v="-1420.1"/>
    <s v="002"/>
  </r>
  <r>
    <s v="AUG-25"/>
    <x v="0"/>
    <s v="79200"/>
    <x v="22"/>
    <m/>
    <s v="Materials Purchased"/>
    <s v="861"/>
    <s v="Procuremnt/Contr Svc"/>
    <x v="1"/>
    <n v="-6467.37"/>
    <s v="002"/>
  </r>
  <r>
    <s v="DEC-25"/>
    <x v="0"/>
    <s v="79200"/>
    <x v="22"/>
    <m/>
    <s v="Materials Purchased"/>
    <s v="861"/>
    <s v="Procuremnt/Contr Svc"/>
    <x v="1"/>
    <n v="-549.24"/>
    <s v="002"/>
  </r>
  <r>
    <s v="JUL-25"/>
    <x v="0"/>
    <s v="79200"/>
    <x v="22"/>
    <m/>
    <s v="Materials Purchased"/>
    <s v="861"/>
    <s v="Procuremnt/Contr Svc"/>
    <x v="1"/>
    <n v="13238.34"/>
    <s v="002"/>
  </r>
  <r>
    <s v="NOV-25"/>
    <x v="0"/>
    <s v="79200"/>
    <x v="22"/>
    <m/>
    <s v="Materials Purchased"/>
    <s v="861"/>
    <s v="Procuremnt/Contr Svc"/>
    <x v="1"/>
    <n v="2438.46"/>
    <s v="002"/>
  </r>
  <r>
    <s v="OCT-25"/>
    <x v="0"/>
    <s v="79200"/>
    <x v="22"/>
    <m/>
    <s v="Materials Purchased"/>
    <s v="861"/>
    <s v="Procuremnt/Contr Svc"/>
    <x v="1"/>
    <n v="-4993.46"/>
    <s v="002"/>
  </r>
  <r>
    <s v="SEP-25"/>
    <x v="0"/>
    <s v="79200"/>
    <x v="22"/>
    <m/>
    <s v="Materials Purchased"/>
    <s v="861"/>
    <s v="Procuremnt/Contr Svc"/>
    <x v="1"/>
    <n v="-163.25"/>
    <s v="002"/>
  </r>
  <r>
    <s v="AUG-25"/>
    <x v="0"/>
    <s v="79200"/>
    <x v="22"/>
    <m/>
    <s v="Materials Purchased"/>
    <s v="659"/>
    <s v="SPG Material Mgmt"/>
    <x v="1"/>
    <n v="-6053.23"/>
    <s v="002"/>
  </r>
  <r>
    <s v="DEC-25"/>
    <x v="0"/>
    <s v="79200"/>
    <x v="22"/>
    <m/>
    <s v="Materials Purchased"/>
    <s v="659"/>
    <s v="SPG Material Mgmt"/>
    <x v="1"/>
    <n v="1091.67"/>
    <s v="002"/>
  </r>
  <r>
    <s v="JUL-25"/>
    <x v="0"/>
    <s v="79200"/>
    <x v="22"/>
    <m/>
    <s v="Materials Purchased"/>
    <s v="659"/>
    <s v="SPG Material Mgmt"/>
    <x v="1"/>
    <n v="3103.37"/>
    <s v="002"/>
  </r>
  <r>
    <s v="NOV-25"/>
    <x v="0"/>
    <s v="79200"/>
    <x v="22"/>
    <m/>
    <s v="Materials Purchased"/>
    <s v="659"/>
    <s v="SPG Material Mgmt"/>
    <x v="1"/>
    <n v="464.68"/>
    <s v="002"/>
  </r>
  <r>
    <s v="OCT-25"/>
    <x v="0"/>
    <s v="79200"/>
    <x v="22"/>
    <m/>
    <s v="Materials Purchased"/>
    <s v="659"/>
    <s v="SPG Material Mgmt"/>
    <x v="1"/>
    <n v="0"/>
    <s v="002"/>
  </r>
  <r>
    <s v="SEP-25"/>
    <x v="0"/>
    <s v="79200"/>
    <x v="22"/>
    <m/>
    <s v="Materials Purchased"/>
    <s v="659"/>
    <s v="SPG Material Mgmt"/>
    <x v="1"/>
    <n v="-246.39"/>
    <s v="002"/>
  </r>
  <r>
    <s v="DEC-25"/>
    <x v="0"/>
    <s v="79200"/>
    <x v="22"/>
    <m/>
    <s v="Materials Purchased"/>
    <s v="657"/>
    <s v="SPG 3 4 E&amp;I WF/WT"/>
    <x v="1"/>
    <n v="3332.5"/>
    <s v="002"/>
  </r>
  <r>
    <s v="AUG-25"/>
    <x v="0"/>
    <s v="79200"/>
    <x v="22"/>
    <m/>
    <s v="Materials Purchased"/>
    <s v="502"/>
    <s v="ER Environmental"/>
    <x v="1"/>
    <n v="55"/>
    <s v="002"/>
  </r>
  <r>
    <s v="SEP-25"/>
    <x v="0"/>
    <s v="79200"/>
    <x v="22"/>
    <m/>
    <s v="Materials Purchased"/>
    <s v="502"/>
    <s v="ER Environmental"/>
    <x v="1"/>
    <n v="-55"/>
    <s v="002"/>
  </r>
  <r>
    <s v="AUG-25"/>
    <x v="0"/>
    <s v="79200"/>
    <x v="22"/>
    <m/>
    <s v="Materials Purchased"/>
    <s v="433"/>
    <s v="TPP Solar PV"/>
    <x v="1"/>
    <n v="-1716.14"/>
    <s v="002"/>
  </r>
  <r>
    <s v="JUL-25"/>
    <x v="0"/>
    <s v="79200"/>
    <x v="22"/>
    <m/>
    <s v="Materials Purchased"/>
    <s v="433"/>
    <s v="TPP Solar PV"/>
    <x v="1"/>
    <n v="282.20999999999998"/>
    <s v="002"/>
  </r>
  <r>
    <s v="DEC-25"/>
    <x v="0"/>
    <s v="79200"/>
    <x v="22"/>
    <m/>
    <s v="Materials Purchased"/>
    <s v="432"/>
    <s v="TPP Electrical Maint"/>
    <x v="1"/>
    <n v="2240"/>
    <s v="002"/>
  </r>
  <r>
    <s v="JUL-25"/>
    <x v="0"/>
    <s v="79200"/>
    <x v="22"/>
    <m/>
    <s v="Materials Purchased"/>
    <s v="432"/>
    <s v="TPP Electrical Maint"/>
    <x v="1"/>
    <n v="-4876"/>
    <s v="002"/>
  </r>
  <r>
    <s v="AUG-25"/>
    <x v="0"/>
    <s v="79200"/>
    <x v="22"/>
    <m/>
    <s v="Materials Purchased"/>
    <s v="431"/>
    <s v="TPP Mechanical Maint"/>
    <x v="1"/>
    <n v="13246.18"/>
    <s v="002"/>
  </r>
  <r>
    <s v="DEC-25"/>
    <x v="0"/>
    <s v="79200"/>
    <x v="22"/>
    <m/>
    <s v="Materials Purchased"/>
    <s v="431"/>
    <s v="TPP Mechanical Maint"/>
    <x v="1"/>
    <n v="4122.87"/>
    <s v="002"/>
  </r>
  <r>
    <s v="NOV-25"/>
    <x v="0"/>
    <s v="79200"/>
    <x v="22"/>
    <m/>
    <s v="Materials Purchased"/>
    <s v="431"/>
    <s v="TPP Mechanical Maint"/>
    <x v="1"/>
    <n v="-5312.56"/>
    <s v="002"/>
  </r>
  <r>
    <s v="OCT-25"/>
    <x v="0"/>
    <s v="79200"/>
    <x v="22"/>
    <m/>
    <s v="Materials Purchased"/>
    <s v="431"/>
    <s v="TPP Mechanical Maint"/>
    <x v="1"/>
    <n v="-5521.25"/>
    <s v="002"/>
  </r>
  <r>
    <s v="SEP-25"/>
    <x v="0"/>
    <s v="79200"/>
    <x v="22"/>
    <m/>
    <s v="Materials Purchased"/>
    <s v="431"/>
    <s v="TPP Mechanical Maint"/>
    <x v="1"/>
    <n v="-2412.37"/>
    <s v="002"/>
  </r>
  <r>
    <s v="DEC-25"/>
    <x v="0"/>
    <s v="79200"/>
    <x v="22"/>
    <m/>
    <s v="Materials Purchased"/>
    <s v="416"/>
    <s v="TPP Engineering"/>
    <x v="1"/>
    <n v="-58.94"/>
    <s v="002"/>
  </r>
  <r>
    <s v="NOV-25"/>
    <x v="0"/>
    <s v="79200"/>
    <x v="22"/>
    <m/>
    <s v="Materials Purchased"/>
    <s v="416"/>
    <s v="TPP Engineering"/>
    <x v="1"/>
    <n v="58.94"/>
    <s v="002"/>
  </r>
  <r>
    <s v="OCT-25"/>
    <x v="0"/>
    <s v="79200"/>
    <x v="22"/>
    <m/>
    <s v="Materials Purchased"/>
    <s v="416"/>
    <s v="TPP Engineering"/>
    <x v="1"/>
    <n v="12140"/>
    <s v="002"/>
  </r>
  <r>
    <s v="AUG-25"/>
    <x v="0"/>
    <s v="79200"/>
    <x v="22"/>
    <m/>
    <s v="Materials Purchased"/>
    <s v="411"/>
    <s v="TPP Operations"/>
    <x v="1"/>
    <n v="1122.92"/>
    <s v="002"/>
  </r>
  <r>
    <s v="DEC-25"/>
    <x v="0"/>
    <s v="79200"/>
    <x v="22"/>
    <m/>
    <s v="Materials Purchased"/>
    <s v="411"/>
    <s v="TPP Operations"/>
    <x v="1"/>
    <n v="-6900.18"/>
    <s v="002"/>
  </r>
  <r>
    <s v="JUL-25"/>
    <x v="0"/>
    <s v="79200"/>
    <x v="22"/>
    <m/>
    <s v="Materials Purchased"/>
    <s v="411"/>
    <s v="TPP Operations"/>
    <x v="1"/>
    <n v="-685.14"/>
    <s v="002"/>
  </r>
  <r>
    <s v="NOV-25"/>
    <x v="0"/>
    <s v="79200"/>
    <x v="22"/>
    <m/>
    <s v="Materials Purchased"/>
    <s v="411"/>
    <s v="TPP Operations"/>
    <x v="1"/>
    <n v="6625.77"/>
    <s v="002"/>
  </r>
  <r>
    <s v="OCT-25"/>
    <x v="0"/>
    <s v="79200"/>
    <x v="22"/>
    <m/>
    <s v="Materials Purchased"/>
    <s v="411"/>
    <s v="TPP Operations"/>
    <x v="1"/>
    <n v="2300.41"/>
    <s v="002"/>
  </r>
  <r>
    <s v="SEP-25"/>
    <x v="0"/>
    <s v="79200"/>
    <x v="22"/>
    <m/>
    <s v="Materials Purchased"/>
    <s v="411"/>
    <s v="TPP Operations"/>
    <x v="1"/>
    <n v="6066.58"/>
    <s v="002"/>
  </r>
  <r>
    <s v="DEC-25"/>
    <x v="0"/>
    <s v="79200"/>
    <x v="22"/>
    <m/>
    <s v="Materials Purchased"/>
    <s v="410"/>
    <s v="TPP Chemistry"/>
    <x v="1"/>
    <n v="-3824.18"/>
    <s v="002"/>
  </r>
  <r>
    <s v="NOV-25"/>
    <x v="0"/>
    <s v="79200"/>
    <x v="22"/>
    <m/>
    <s v="Materials Purchased"/>
    <s v="410"/>
    <s v="TPP Chemistry"/>
    <x v="1"/>
    <n v="3824.18"/>
    <s v="002"/>
  </r>
  <r>
    <s v="OCT-25"/>
    <x v="0"/>
    <s v="79200"/>
    <x v="22"/>
    <m/>
    <s v="Materials Purchased"/>
    <s v="385"/>
    <s v="Energy Programs"/>
    <x v="1"/>
    <n v="-18039.8"/>
    <s v="002"/>
  </r>
  <r>
    <s v="SEP-25"/>
    <x v="0"/>
    <s v="79200"/>
    <x v="22"/>
    <m/>
    <s v="Materials Purchased"/>
    <s v="385"/>
    <s v="Energy Programs"/>
    <x v="1"/>
    <n v="18039.8"/>
    <s v="002"/>
  </r>
  <r>
    <s v="DEC-25"/>
    <x v="0"/>
    <s v="79200"/>
    <x v="22"/>
    <m/>
    <s v="Materials Purchased"/>
    <s v="352"/>
    <s v="IT Client Technology"/>
    <x v="1"/>
    <n v="580.72"/>
    <s v="002"/>
  </r>
  <r>
    <s v="JUL-25"/>
    <x v="0"/>
    <s v="79200"/>
    <x v="22"/>
    <m/>
    <s v="Materials Purchased"/>
    <s v="352"/>
    <s v="IT Client Technology"/>
    <x v="1"/>
    <n v="-8960"/>
    <s v="002"/>
  </r>
  <r>
    <s v="OCT-25"/>
    <x v="0"/>
    <s v="79200"/>
    <x v="22"/>
    <m/>
    <s v="Materials Purchased"/>
    <s v="352"/>
    <s v="IT Client Technology"/>
    <x v="1"/>
    <n v="-71.430000000000007"/>
    <s v="002"/>
  </r>
  <r>
    <s v="SEP-25"/>
    <x v="0"/>
    <s v="79200"/>
    <x v="22"/>
    <m/>
    <s v="Materials Purchased"/>
    <s v="352"/>
    <s v="IT Client Technology"/>
    <x v="1"/>
    <n v="71.430000000000007"/>
    <s v="002"/>
  </r>
  <r>
    <s v="AUG-25"/>
    <x v="0"/>
    <s v="79200"/>
    <x v="22"/>
    <m/>
    <s v="Materials Purchased"/>
    <s v="317"/>
    <s v="Accounts Payable"/>
    <x v="1"/>
    <n v="30.26"/>
    <s v="002"/>
  </r>
  <r>
    <s v="JUL-25"/>
    <x v="0"/>
    <s v="79200"/>
    <x v="22"/>
    <m/>
    <s v="Materials Purchased"/>
    <s v="317"/>
    <s v="Accounts Payable"/>
    <x v="1"/>
    <n v="-30.26"/>
    <s v="002"/>
  </r>
  <r>
    <s v="AUG-25"/>
    <x v="0"/>
    <s v="79200"/>
    <x v="22"/>
    <m/>
    <s v="Materials Purchased"/>
    <s v="227"/>
    <s v="Corporate Communications"/>
    <x v="1"/>
    <n v="2942.55"/>
    <s v="002"/>
  </r>
  <r>
    <s v="DEC-25"/>
    <x v="0"/>
    <s v="79200"/>
    <x v="22"/>
    <m/>
    <s v="Materials Purchased"/>
    <s v="227"/>
    <s v="Corporate Communications"/>
    <x v="1"/>
    <n v="-7688.95"/>
    <s v="002"/>
  </r>
  <r>
    <s v="JUL-25"/>
    <x v="0"/>
    <s v="79200"/>
    <x v="22"/>
    <m/>
    <s v="Materials Purchased"/>
    <s v="227"/>
    <s v="Corporate Communications"/>
    <x v="1"/>
    <n v="-4262.5"/>
    <s v="002"/>
  </r>
  <r>
    <s v="NOV-25"/>
    <x v="0"/>
    <s v="79200"/>
    <x v="22"/>
    <m/>
    <s v="Materials Purchased"/>
    <s v="227"/>
    <s v="Corporate Communications"/>
    <x v="1"/>
    <n v="5278.53"/>
    <s v="002"/>
  </r>
  <r>
    <s v="OCT-25"/>
    <x v="0"/>
    <s v="79200"/>
    <x v="22"/>
    <m/>
    <s v="Materials Purchased"/>
    <s v="227"/>
    <s v="Corporate Communications"/>
    <x v="1"/>
    <n v="1388.64"/>
    <s v="002"/>
  </r>
  <r>
    <s v="SEP-25"/>
    <x v="0"/>
    <s v="79200"/>
    <x v="22"/>
    <m/>
    <s v="Materials Purchased"/>
    <s v="227"/>
    <s v="Corporate Communications"/>
    <x v="1"/>
    <n v="-2537.64"/>
    <s v="002"/>
  </r>
  <r>
    <s v="JUL-25"/>
    <x v="0"/>
    <s v="79200"/>
    <x v="22"/>
    <m/>
    <s v="Materials Purchased"/>
    <s v="209"/>
    <s v="Compensation &amp; Benefits"/>
    <x v="1"/>
    <n v="-10205.799999999999"/>
    <s v="002"/>
  </r>
  <r>
    <s v="JUL-25"/>
    <x v="0"/>
    <s v="79200"/>
    <x v="22"/>
    <m/>
    <s v="Materials Purchased"/>
    <s v="201"/>
    <s v="Personnel Adm"/>
    <x v="1"/>
    <n v="-1250"/>
    <s v="002"/>
  </r>
  <r>
    <s v="NOV-25"/>
    <x v="0"/>
    <s v="79200"/>
    <x v="22"/>
    <m/>
    <s v="Materials Purchased"/>
    <s v="201"/>
    <s v="Personnel Adm"/>
    <x v="1"/>
    <n v="-5841.11"/>
    <s v="002"/>
  </r>
  <r>
    <s v="OCT-25"/>
    <x v="0"/>
    <s v="79200"/>
    <x v="22"/>
    <m/>
    <s v="Materials Purchased"/>
    <s v="201"/>
    <s v="Personnel Adm"/>
    <x v="1"/>
    <n v="5841.11"/>
    <s v="002"/>
  </r>
  <r>
    <s v="DEC-25"/>
    <x v="0"/>
    <s v="79200"/>
    <x v="22"/>
    <m/>
    <s v="Materials Purchased"/>
    <s v="195"/>
    <s v="Safety"/>
    <x v="1"/>
    <n v="836.45"/>
    <s v="002"/>
  </r>
  <r>
    <s v="JUL-25"/>
    <x v="0"/>
    <s v="79200"/>
    <x v="22"/>
    <m/>
    <s v="Materials Purchased"/>
    <s v="195"/>
    <s v="Safety"/>
    <x v="1"/>
    <n v="-4925.21"/>
    <s v="002"/>
  </r>
  <r>
    <s v="DEC-25"/>
    <x v="0"/>
    <s v="79200"/>
    <x v="22"/>
    <m/>
    <s v="Materials Purchased"/>
    <s v="162"/>
    <s v="Corporate Security"/>
    <x v="1"/>
    <n v="-646.17999999999995"/>
    <s v="002"/>
  </r>
  <r>
    <s v="NOV-25"/>
    <x v="0"/>
    <s v="79200"/>
    <x v="22"/>
    <m/>
    <s v="Materials Purchased"/>
    <s v="162"/>
    <s v="Corporate Security"/>
    <x v="1"/>
    <n v="1455.18"/>
    <s v="002"/>
  </r>
  <r>
    <s v="AUG-25"/>
    <x v="0"/>
    <s v="79200"/>
    <x v="51"/>
    <m/>
    <s v="Contractor Services"/>
    <s v="993"/>
    <s v="Fleet Services"/>
    <x v="1"/>
    <n v="534.5"/>
    <s v="002"/>
  </r>
  <r>
    <s v="DEC-25"/>
    <x v="0"/>
    <s v="79200"/>
    <x v="51"/>
    <m/>
    <s v="Contractor Services"/>
    <s v="993"/>
    <s v="Fleet Services"/>
    <x v="1"/>
    <n v="100.74"/>
    <s v="002"/>
  </r>
  <r>
    <s v="JUL-25"/>
    <x v="0"/>
    <s v="79200"/>
    <x v="51"/>
    <m/>
    <s v="Contractor Services"/>
    <s v="993"/>
    <s v="Fleet Services"/>
    <x v="1"/>
    <n v="-5015.2299999999996"/>
    <s v="002"/>
  </r>
  <r>
    <s v="NOV-25"/>
    <x v="0"/>
    <s v="79200"/>
    <x v="51"/>
    <m/>
    <s v="Contractor Services"/>
    <s v="993"/>
    <s v="Fleet Services"/>
    <x v="1"/>
    <n v="-3664.22"/>
    <s v="002"/>
  </r>
  <r>
    <s v="OCT-25"/>
    <x v="0"/>
    <s v="79200"/>
    <x v="51"/>
    <m/>
    <s v="Contractor Services"/>
    <s v="993"/>
    <s v="Fleet Services"/>
    <x v="1"/>
    <n v="3694.22"/>
    <s v="002"/>
  </r>
  <r>
    <s v="SEP-25"/>
    <x v="0"/>
    <s v="79200"/>
    <x v="51"/>
    <m/>
    <s v="Contractor Services"/>
    <s v="993"/>
    <s v="Fleet Services"/>
    <x v="1"/>
    <n v="-534.5"/>
    <s v="002"/>
  </r>
  <r>
    <s v="NOV-25"/>
    <x v="0"/>
    <s v="79200"/>
    <x v="51"/>
    <m/>
    <s v="Contractor Services"/>
    <s v="988"/>
    <s v="T&amp;D Equipment C&amp;M Admin"/>
    <x v="1"/>
    <n v="-1377.5"/>
    <s v="002"/>
  </r>
  <r>
    <s v="OCT-25"/>
    <x v="0"/>
    <s v="79200"/>
    <x v="51"/>
    <m/>
    <s v="Contractor Services"/>
    <s v="988"/>
    <s v="T&amp;D Equipment C&amp;M Admin"/>
    <x v="1"/>
    <n v="1377.5"/>
    <s v="002"/>
  </r>
  <r>
    <s v="AUG-25"/>
    <x v="0"/>
    <s v="79200"/>
    <x v="51"/>
    <m/>
    <s v="Contractor Services"/>
    <s v="982"/>
    <s v="Elec Repair/Test Fac"/>
    <x v="1"/>
    <n v="-55.36"/>
    <s v="002"/>
  </r>
  <r>
    <s v="DEC-25"/>
    <x v="0"/>
    <s v="79200"/>
    <x v="51"/>
    <m/>
    <s v="Contractor Services"/>
    <s v="982"/>
    <s v="Elec Repair/Test Fac"/>
    <x v="1"/>
    <n v="353.6"/>
    <s v="002"/>
  </r>
  <r>
    <s v="JUL-25"/>
    <x v="0"/>
    <s v="79200"/>
    <x v="51"/>
    <m/>
    <s v="Contractor Services"/>
    <s v="982"/>
    <s v="Elec Repair/Test Fac"/>
    <x v="1"/>
    <n v="-6231.45"/>
    <s v="002"/>
  </r>
  <r>
    <s v="AUG-25"/>
    <x v="0"/>
    <s v="79200"/>
    <x v="51"/>
    <m/>
    <s v="Contractor Services"/>
    <s v="981"/>
    <s v="Subst Const/Maint"/>
    <x v="1"/>
    <n v="1952.49"/>
    <s v="002"/>
  </r>
  <r>
    <s v="DEC-25"/>
    <x v="0"/>
    <s v="79200"/>
    <x v="51"/>
    <m/>
    <s v="Contractor Services"/>
    <s v="981"/>
    <s v="Subst Const/Maint"/>
    <x v="1"/>
    <n v="6538.54"/>
    <s v="002"/>
  </r>
  <r>
    <s v="JUL-25"/>
    <x v="0"/>
    <s v="79200"/>
    <x v="51"/>
    <m/>
    <s v="Contractor Services"/>
    <s v="981"/>
    <s v="Subst Const/Maint"/>
    <x v="1"/>
    <n v="688.84"/>
    <s v="002"/>
  </r>
  <r>
    <s v="NOV-25"/>
    <x v="0"/>
    <s v="79200"/>
    <x v="51"/>
    <m/>
    <s v="Contractor Services"/>
    <s v="981"/>
    <s v="Subst Const/Maint"/>
    <x v="1"/>
    <n v="-18435.41"/>
    <s v="002"/>
  </r>
  <r>
    <s v="OCT-25"/>
    <x v="0"/>
    <s v="79200"/>
    <x v="51"/>
    <m/>
    <s v="Contractor Services"/>
    <s v="981"/>
    <s v="Subst Const/Maint"/>
    <x v="1"/>
    <n v="15414.36"/>
    <s v="002"/>
  </r>
  <r>
    <s v="SEP-25"/>
    <x v="0"/>
    <s v="79200"/>
    <x v="51"/>
    <m/>
    <s v="Contractor Services"/>
    <s v="981"/>
    <s v="Subst Const/Maint"/>
    <x v="1"/>
    <n v="379.72"/>
    <s v="002"/>
  </r>
  <r>
    <s v="DEC-25"/>
    <x v="0"/>
    <s v="79200"/>
    <x v="51"/>
    <m/>
    <s v="Contractor Services"/>
    <s v="970"/>
    <s v="Project Management"/>
    <x v="1"/>
    <n v="1640.5"/>
    <s v="002"/>
  </r>
  <r>
    <s v="NOV-25"/>
    <x v="0"/>
    <s v="79200"/>
    <x v="51"/>
    <m/>
    <s v="Contractor Services"/>
    <s v="970"/>
    <s v="Project Management"/>
    <x v="1"/>
    <n v="4320"/>
    <s v="002"/>
  </r>
  <r>
    <s v="DEC-25"/>
    <x v="0"/>
    <s v="79200"/>
    <x v="51"/>
    <m/>
    <s v="Contractor Services"/>
    <s v="955"/>
    <s v="Supply Side Planning"/>
    <x v="1"/>
    <n v="6020"/>
    <s v="002"/>
  </r>
  <r>
    <s v="AUG-25"/>
    <x v="0"/>
    <s v="79200"/>
    <x v="51"/>
    <m/>
    <s v="Contractor Services"/>
    <s v="947"/>
    <s v="Resource Management"/>
    <x v="1"/>
    <n v="-6793.52"/>
    <s v="002"/>
  </r>
  <r>
    <s v="JUL-25"/>
    <x v="0"/>
    <s v="79200"/>
    <x v="51"/>
    <m/>
    <s v="Contractor Services"/>
    <s v="947"/>
    <s v="Resource Management"/>
    <x v="1"/>
    <n v="6793.52"/>
    <s v="002"/>
  </r>
  <r>
    <s v="NOV-25"/>
    <x v="0"/>
    <s v="79200"/>
    <x v="51"/>
    <m/>
    <s v="Contractor Services"/>
    <s v="935"/>
    <s v="T&amp;D Safety and Learning &amp; Development"/>
    <x v="1"/>
    <n v="-2470"/>
    <s v="002"/>
  </r>
  <r>
    <s v="OCT-25"/>
    <x v="0"/>
    <s v="79200"/>
    <x v="51"/>
    <m/>
    <s v="Contractor Services"/>
    <s v="935"/>
    <s v="T&amp;D Safety and Learning &amp; Development"/>
    <x v="1"/>
    <n v="2470"/>
    <s v="002"/>
  </r>
  <r>
    <s v="AUG-25"/>
    <x v="0"/>
    <s v="79200"/>
    <x v="51"/>
    <m/>
    <s v="Contractor Services"/>
    <s v="928"/>
    <s v="Constr &amp; Maint Resources"/>
    <x v="1"/>
    <n v="-5534.18"/>
    <s v="002"/>
  </r>
  <r>
    <s v="DEC-25"/>
    <x v="0"/>
    <s v="79200"/>
    <x v="51"/>
    <m/>
    <s v="Contractor Services"/>
    <s v="928"/>
    <s v="Constr &amp; Maint Resources"/>
    <x v="1"/>
    <n v="38903.160000000003"/>
    <s v="002"/>
  </r>
  <r>
    <s v="JUL-25"/>
    <x v="0"/>
    <s v="79200"/>
    <x v="51"/>
    <m/>
    <s v="Contractor Services"/>
    <s v="928"/>
    <s v="Constr &amp; Maint Resources"/>
    <x v="1"/>
    <n v="12780.42"/>
    <s v="002"/>
  </r>
  <r>
    <s v="NOV-25"/>
    <x v="0"/>
    <s v="79200"/>
    <x v="51"/>
    <m/>
    <s v="Contractor Services"/>
    <s v="928"/>
    <s v="Constr &amp; Maint Resources"/>
    <x v="1"/>
    <n v="53976.68"/>
    <s v="002"/>
  </r>
  <r>
    <s v="SEP-25"/>
    <x v="0"/>
    <s v="79200"/>
    <x v="51"/>
    <m/>
    <s v="Contractor Services"/>
    <s v="928"/>
    <s v="Constr &amp; Maint Resources"/>
    <x v="1"/>
    <n v="-8044.88"/>
    <s v="002"/>
  </r>
  <r>
    <s v="AUG-25"/>
    <x v="0"/>
    <s v="79200"/>
    <x v="51"/>
    <m/>
    <s v="Contractor Services"/>
    <s v="927"/>
    <s v="Maint, Trans and Trouble"/>
    <x v="1"/>
    <n v="0"/>
    <s v="002"/>
  </r>
  <r>
    <s v="DEC-25"/>
    <x v="0"/>
    <s v="79200"/>
    <x v="51"/>
    <m/>
    <s v="Contractor Services"/>
    <s v="927"/>
    <s v="Maint, Trans and Trouble"/>
    <x v="1"/>
    <n v="-2543.9299999999998"/>
    <s v="002"/>
  </r>
  <r>
    <s v="JUL-25"/>
    <x v="0"/>
    <s v="79200"/>
    <x v="51"/>
    <m/>
    <s v="Contractor Services"/>
    <s v="927"/>
    <s v="Maint, Trans and Trouble"/>
    <x v="1"/>
    <n v="378.61"/>
    <s v="002"/>
  </r>
  <r>
    <s v="NOV-25"/>
    <x v="0"/>
    <s v="79200"/>
    <x v="51"/>
    <m/>
    <s v="Contractor Services"/>
    <s v="927"/>
    <s v="Maint, Trans and Trouble"/>
    <x v="1"/>
    <n v="-174.13"/>
    <s v="002"/>
  </r>
  <r>
    <s v="OCT-25"/>
    <x v="0"/>
    <s v="79200"/>
    <x v="51"/>
    <m/>
    <s v="Contractor Services"/>
    <s v="927"/>
    <s v="Maint, Trans and Trouble"/>
    <x v="1"/>
    <n v="2522.62"/>
    <s v="002"/>
  </r>
  <r>
    <s v="SEP-25"/>
    <x v="0"/>
    <s v="79200"/>
    <x v="51"/>
    <m/>
    <s v="Contractor Services"/>
    <s v="927"/>
    <s v="Maint, Trans and Trouble"/>
    <x v="1"/>
    <n v="-183.17"/>
    <s v="002"/>
  </r>
  <r>
    <s v="DEC-25"/>
    <x v="0"/>
    <s v="79200"/>
    <x v="51"/>
    <m/>
    <s v="Contractor Services"/>
    <s v="872"/>
    <s v="Warehouse"/>
    <x v="1"/>
    <n v="-277.18"/>
    <s v="002"/>
  </r>
  <r>
    <s v="JUL-25"/>
    <x v="0"/>
    <s v="79200"/>
    <x v="51"/>
    <m/>
    <s v="Contractor Services"/>
    <s v="872"/>
    <s v="Warehouse"/>
    <x v="1"/>
    <n v="-550.89"/>
    <s v="002"/>
  </r>
  <r>
    <s v="NOV-25"/>
    <x v="0"/>
    <s v="79200"/>
    <x v="51"/>
    <m/>
    <s v="Contractor Services"/>
    <s v="872"/>
    <s v="Warehouse"/>
    <x v="1"/>
    <n v="277.18"/>
    <s v="002"/>
  </r>
  <r>
    <s v="AUG-25"/>
    <x v="0"/>
    <s v="79200"/>
    <x v="51"/>
    <m/>
    <s v="Contractor Services"/>
    <s v="861"/>
    <s v="Procuremnt/Contr Svc"/>
    <x v="1"/>
    <n v="960.02"/>
    <s v="002"/>
  </r>
  <r>
    <s v="JUL-25"/>
    <x v="0"/>
    <s v="79200"/>
    <x v="51"/>
    <m/>
    <s v="Contractor Services"/>
    <s v="861"/>
    <s v="Procuremnt/Contr Svc"/>
    <x v="1"/>
    <n v="-5445.26"/>
    <s v="002"/>
  </r>
  <r>
    <s v="NOV-25"/>
    <x v="0"/>
    <s v="79200"/>
    <x v="51"/>
    <m/>
    <s v="Contractor Services"/>
    <s v="861"/>
    <s v="Procuremnt/Contr Svc"/>
    <x v="1"/>
    <n v="-172.64"/>
    <s v="002"/>
  </r>
  <r>
    <s v="OCT-25"/>
    <x v="0"/>
    <s v="79200"/>
    <x v="51"/>
    <m/>
    <s v="Contractor Services"/>
    <s v="861"/>
    <s v="Procuremnt/Contr Svc"/>
    <x v="1"/>
    <n v="2309.9499999999998"/>
    <s v="002"/>
  </r>
  <r>
    <s v="SEP-25"/>
    <x v="0"/>
    <s v="79200"/>
    <x v="51"/>
    <m/>
    <s v="Contractor Services"/>
    <s v="861"/>
    <s v="Procuremnt/Contr Svc"/>
    <x v="1"/>
    <n v="-3097.33"/>
    <s v="002"/>
  </r>
  <r>
    <s v="AUG-25"/>
    <x v="0"/>
    <s v="79200"/>
    <x v="51"/>
    <m/>
    <s v="Contractor Services"/>
    <s v="824"/>
    <s v="Land Resources"/>
    <x v="1"/>
    <n v="822.3"/>
    <s v="002"/>
  </r>
  <r>
    <s v="DEC-25"/>
    <x v="0"/>
    <s v="79200"/>
    <x v="51"/>
    <m/>
    <s v="Contractor Services"/>
    <s v="824"/>
    <s v="Land Resources"/>
    <x v="1"/>
    <n v="-14990"/>
    <s v="002"/>
  </r>
  <r>
    <s v="NOV-25"/>
    <x v="0"/>
    <s v="79200"/>
    <x v="51"/>
    <m/>
    <s v="Contractor Services"/>
    <s v="824"/>
    <s v="Land Resources"/>
    <x v="1"/>
    <n v="14990"/>
    <s v="002"/>
  </r>
  <r>
    <s v="OCT-25"/>
    <x v="0"/>
    <s v="79200"/>
    <x v="51"/>
    <m/>
    <s v="Contractor Services"/>
    <s v="824"/>
    <s v="Land Resources"/>
    <x v="1"/>
    <n v="-5058"/>
    <s v="002"/>
  </r>
  <r>
    <s v="SEP-25"/>
    <x v="0"/>
    <s v="79200"/>
    <x v="51"/>
    <m/>
    <s v="Contractor Services"/>
    <s v="824"/>
    <s v="Land Resources"/>
    <x v="1"/>
    <n v="4235.7"/>
    <s v="002"/>
  </r>
  <r>
    <s v="AUG-25"/>
    <x v="0"/>
    <s v="79200"/>
    <x v="51"/>
    <m/>
    <s v="Contractor Services"/>
    <s v="821"/>
    <s v="Oso Grande"/>
    <x v="1"/>
    <n v="-1820.21"/>
    <s v="002"/>
  </r>
  <r>
    <s v="DEC-25"/>
    <x v="0"/>
    <s v="79200"/>
    <x v="51"/>
    <m/>
    <s v="Contractor Services"/>
    <s v="821"/>
    <s v="Oso Grande"/>
    <x v="1"/>
    <n v="0"/>
    <s v="002"/>
  </r>
  <r>
    <s v="JUL-25"/>
    <x v="0"/>
    <s v="79200"/>
    <x v="51"/>
    <m/>
    <s v="Contractor Services"/>
    <s v="821"/>
    <s v="Oso Grande"/>
    <x v="1"/>
    <n v="1820.21"/>
    <s v="002"/>
  </r>
  <r>
    <s v="NOV-25"/>
    <x v="0"/>
    <s v="79200"/>
    <x v="51"/>
    <m/>
    <s v="Contractor Services"/>
    <s v="821"/>
    <s v="Oso Grande"/>
    <x v="1"/>
    <n v="0"/>
    <s v="002"/>
  </r>
  <r>
    <s v="OCT-25"/>
    <x v="0"/>
    <s v="79200"/>
    <x v="51"/>
    <m/>
    <s v="Contractor Services"/>
    <s v="821"/>
    <s v="Oso Grande"/>
    <x v="1"/>
    <n v="0"/>
    <s v="002"/>
  </r>
  <r>
    <s v="SEP-25"/>
    <x v="0"/>
    <s v="79200"/>
    <x v="51"/>
    <m/>
    <s v="Contractor Services"/>
    <s v="821"/>
    <s v="Oso Grande"/>
    <x v="1"/>
    <n v="1820.21"/>
    <s v="002"/>
  </r>
  <r>
    <s v="DEC-25"/>
    <x v="0"/>
    <s v="79200"/>
    <x v="51"/>
    <m/>
    <s v="Contractor Services"/>
    <s v="805"/>
    <s v="Corp Environmental Services"/>
    <x v="1"/>
    <n v="-5000"/>
    <s v="002"/>
  </r>
  <r>
    <s v="JUL-25"/>
    <x v="0"/>
    <s v="79200"/>
    <x v="51"/>
    <m/>
    <s v="Contractor Services"/>
    <s v="805"/>
    <s v="Corp Environmental Services"/>
    <x v="1"/>
    <n v="-3308.94"/>
    <s v="002"/>
  </r>
  <r>
    <s v="NOV-25"/>
    <x v="0"/>
    <s v="79200"/>
    <x v="51"/>
    <m/>
    <s v="Contractor Services"/>
    <s v="805"/>
    <s v="Corp Environmental Services"/>
    <x v="1"/>
    <n v="4847.12"/>
    <s v="002"/>
  </r>
  <r>
    <s v="OCT-25"/>
    <x v="0"/>
    <s v="79200"/>
    <x v="51"/>
    <m/>
    <s v="Contractor Services"/>
    <s v="805"/>
    <s v="Corp Environmental Services"/>
    <x v="1"/>
    <n v="152.88"/>
    <s v="002"/>
  </r>
  <r>
    <s v="DEC-25"/>
    <x v="0"/>
    <s v="79200"/>
    <x v="51"/>
    <m/>
    <s v="Contractor Services"/>
    <s v="721"/>
    <s v="Civil/Struct/TranEng"/>
    <x v="1"/>
    <n v="5280"/>
    <s v="002"/>
  </r>
  <r>
    <s v="NOV-25"/>
    <x v="0"/>
    <s v="79200"/>
    <x v="51"/>
    <m/>
    <s v="Contractor Services"/>
    <s v="721"/>
    <s v="Civil/Struct/TranEng"/>
    <x v="1"/>
    <n v="-558"/>
    <s v="002"/>
  </r>
  <r>
    <s v="OCT-25"/>
    <x v="0"/>
    <s v="79200"/>
    <x v="51"/>
    <m/>
    <s v="Contractor Services"/>
    <s v="721"/>
    <s v="Civil/Struct/TranEng"/>
    <x v="1"/>
    <n v="0"/>
    <s v="002"/>
  </r>
  <r>
    <s v="SEP-25"/>
    <x v="0"/>
    <s v="79200"/>
    <x v="51"/>
    <m/>
    <s v="Contractor Services"/>
    <s v="721"/>
    <s v="Civil/Struct/TranEng"/>
    <x v="1"/>
    <n v="558"/>
    <s v="002"/>
  </r>
  <r>
    <s v="JUL-25"/>
    <x v="0"/>
    <s v="79200"/>
    <x v="51"/>
    <m/>
    <s v="Contractor Services"/>
    <s v="694"/>
    <s v="SPG Unit 4 Maintenance"/>
    <x v="1"/>
    <n v="-5600"/>
    <s v="002"/>
  </r>
  <r>
    <s v="DEC-25"/>
    <x v="0"/>
    <s v="79200"/>
    <x v="51"/>
    <m/>
    <s v="Contractor Services"/>
    <s v="692"/>
    <s v="SPG Unit 2 Maintenance"/>
    <x v="1"/>
    <n v="0"/>
    <s v="002"/>
  </r>
  <r>
    <s v="NOV-25"/>
    <x v="0"/>
    <s v="79200"/>
    <x v="51"/>
    <m/>
    <s v="Contractor Services"/>
    <s v="692"/>
    <s v="SPG Unit 2 Maintenance"/>
    <x v="1"/>
    <n v="0"/>
    <s v="002"/>
  </r>
  <r>
    <s v="OCT-25"/>
    <x v="0"/>
    <s v="79200"/>
    <x v="51"/>
    <m/>
    <s v="Contractor Services"/>
    <s v="692"/>
    <s v="SPG Unit 2 Maintenance"/>
    <x v="1"/>
    <n v="0"/>
    <s v="002"/>
  </r>
  <r>
    <s v="SEP-25"/>
    <x v="0"/>
    <s v="79200"/>
    <x v="51"/>
    <m/>
    <s v="Contractor Services"/>
    <s v="692"/>
    <s v="SPG Unit 2 Maintenance"/>
    <x v="1"/>
    <n v="5263.94"/>
    <s v="002"/>
  </r>
  <r>
    <s v="AUG-25"/>
    <x v="0"/>
    <s v="79200"/>
    <x v="51"/>
    <m/>
    <s v="Contractor Services"/>
    <s v="687"/>
    <s v="SPG Fuel &amp; Ash Hdlg/Fleet Maint"/>
    <x v="1"/>
    <n v="-794.12"/>
    <s v="002"/>
  </r>
  <r>
    <s v="JUL-25"/>
    <x v="0"/>
    <s v="79200"/>
    <x v="51"/>
    <m/>
    <s v="Contractor Services"/>
    <s v="687"/>
    <s v="SPG Fuel &amp; Ash Hdlg/Fleet Maint"/>
    <x v="1"/>
    <n v="0"/>
    <s v="002"/>
  </r>
  <r>
    <s v="DEC-25"/>
    <x v="0"/>
    <s v="79200"/>
    <x v="51"/>
    <m/>
    <s v="Contractor Services"/>
    <s v="661"/>
    <s v="SPG Personnel Svcs"/>
    <x v="1"/>
    <n v="8602.02"/>
    <s v="002"/>
  </r>
  <r>
    <s v="NOV-25"/>
    <x v="0"/>
    <s v="79200"/>
    <x v="51"/>
    <m/>
    <s v="Contractor Services"/>
    <s v="661"/>
    <s v="SPG Personnel Svcs"/>
    <x v="1"/>
    <n v="-1340"/>
    <s v="002"/>
  </r>
  <r>
    <s v="OCT-25"/>
    <x v="0"/>
    <s v="79200"/>
    <x v="51"/>
    <m/>
    <s v="Contractor Services"/>
    <s v="661"/>
    <s v="SPG Personnel Svcs"/>
    <x v="1"/>
    <n v="1340"/>
    <s v="002"/>
  </r>
  <r>
    <s v="JUL-25"/>
    <x v="0"/>
    <s v="79200"/>
    <x v="51"/>
    <m/>
    <s v="Contractor Services"/>
    <s v="659"/>
    <s v="SPG Material Mgmt"/>
    <x v="1"/>
    <n v="-3005.6"/>
    <s v="002"/>
  </r>
  <r>
    <s v="OCT-25"/>
    <x v="0"/>
    <s v="79200"/>
    <x v="51"/>
    <m/>
    <s v="Contractor Services"/>
    <s v="659"/>
    <s v="SPG Material Mgmt"/>
    <x v="1"/>
    <n v="-21.78"/>
    <s v="002"/>
  </r>
  <r>
    <s v="SEP-25"/>
    <x v="0"/>
    <s v="79200"/>
    <x v="51"/>
    <m/>
    <s v="Contractor Services"/>
    <s v="659"/>
    <s v="SPG Material Mgmt"/>
    <x v="1"/>
    <n v="21.78"/>
    <s v="002"/>
  </r>
  <r>
    <s v="AUG-25"/>
    <x v="0"/>
    <s v="79200"/>
    <x v="51"/>
    <m/>
    <s v="Contractor Services"/>
    <s v="502"/>
    <s v="ER Environmental"/>
    <x v="1"/>
    <n v="703.94"/>
    <s v="002"/>
  </r>
  <r>
    <s v="JUL-25"/>
    <x v="0"/>
    <s v="79200"/>
    <x v="51"/>
    <m/>
    <s v="Contractor Services"/>
    <s v="502"/>
    <s v="ER Environmental"/>
    <x v="1"/>
    <n v="690"/>
    <s v="002"/>
  </r>
  <r>
    <s v="SEP-25"/>
    <x v="0"/>
    <s v="79200"/>
    <x v="51"/>
    <m/>
    <s v="Contractor Services"/>
    <s v="502"/>
    <s v="ER Environmental"/>
    <x v="1"/>
    <n v="-1393.94"/>
    <s v="002"/>
  </r>
  <r>
    <s v="JUL-25"/>
    <x v="0"/>
    <s v="79200"/>
    <x v="51"/>
    <m/>
    <s v="Contractor Services"/>
    <s v="432"/>
    <s v="TPP Electrical Maint"/>
    <x v="1"/>
    <n v="-10527.51"/>
    <s v="002"/>
  </r>
  <r>
    <s v="OCT-25"/>
    <x v="0"/>
    <s v="79200"/>
    <x v="51"/>
    <m/>
    <s v="Contractor Services"/>
    <s v="432"/>
    <s v="TPP Electrical Maint"/>
    <x v="1"/>
    <n v="-15696"/>
    <s v="002"/>
  </r>
  <r>
    <s v="SEP-25"/>
    <x v="0"/>
    <s v="79200"/>
    <x v="51"/>
    <m/>
    <s v="Contractor Services"/>
    <s v="432"/>
    <s v="TPP Electrical Maint"/>
    <x v="1"/>
    <n v="15696"/>
    <s v="002"/>
  </r>
  <r>
    <s v="AUG-25"/>
    <x v="0"/>
    <s v="79200"/>
    <x v="51"/>
    <m/>
    <s v="Contractor Services"/>
    <s v="431"/>
    <s v="TPP Mechanical Maint"/>
    <x v="1"/>
    <n v="-1100"/>
    <s v="002"/>
  </r>
  <r>
    <s v="DEC-25"/>
    <x v="0"/>
    <s v="79200"/>
    <x v="51"/>
    <m/>
    <s v="Contractor Services"/>
    <s v="431"/>
    <s v="TPP Mechanical Maint"/>
    <x v="1"/>
    <n v="-5265.3"/>
    <s v="002"/>
  </r>
  <r>
    <s v="JUL-25"/>
    <x v="0"/>
    <s v="79200"/>
    <x v="51"/>
    <m/>
    <s v="Contractor Services"/>
    <s v="431"/>
    <s v="TPP Mechanical Maint"/>
    <x v="1"/>
    <n v="-6587.66"/>
    <s v="002"/>
  </r>
  <r>
    <s v="NOV-25"/>
    <x v="0"/>
    <s v="79200"/>
    <x v="51"/>
    <m/>
    <s v="Contractor Services"/>
    <s v="431"/>
    <s v="TPP Mechanical Maint"/>
    <x v="1"/>
    <n v="1214.6099999999999"/>
    <s v="002"/>
  </r>
  <r>
    <s v="OCT-25"/>
    <x v="0"/>
    <s v="79200"/>
    <x v="51"/>
    <m/>
    <s v="Contractor Services"/>
    <s v="431"/>
    <s v="TPP Mechanical Maint"/>
    <x v="1"/>
    <n v="3708.34"/>
    <s v="002"/>
  </r>
  <r>
    <s v="SEP-25"/>
    <x v="0"/>
    <s v="79200"/>
    <x v="51"/>
    <m/>
    <s v="Contractor Services"/>
    <s v="431"/>
    <s v="TPP Mechanical Maint"/>
    <x v="1"/>
    <n v="1676.91"/>
    <s v="002"/>
  </r>
  <r>
    <s v="JUL-25"/>
    <x v="0"/>
    <s v="79200"/>
    <x v="51"/>
    <m/>
    <s v="Contractor Services"/>
    <s v="416"/>
    <s v="TPP Engineering"/>
    <x v="1"/>
    <n v="-1195.1199999999999"/>
    <s v="002"/>
  </r>
  <r>
    <s v="AUG-25"/>
    <x v="0"/>
    <s v="79200"/>
    <x v="51"/>
    <m/>
    <s v="Contractor Services"/>
    <s v="414"/>
    <s v="TPP Admin"/>
    <x v="1"/>
    <n v="0"/>
    <s v="002"/>
  </r>
  <r>
    <s v="JUL-25"/>
    <x v="0"/>
    <s v="79200"/>
    <x v="51"/>
    <m/>
    <s v="Contractor Services"/>
    <s v="414"/>
    <s v="TPP Admin"/>
    <x v="1"/>
    <n v="11923.99"/>
    <s v="002"/>
  </r>
  <r>
    <s v="OCT-25"/>
    <x v="0"/>
    <s v="79200"/>
    <x v="51"/>
    <m/>
    <s v="Contractor Services"/>
    <s v="414"/>
    <s v="TPP Admin"/>
    <x v="1"/>
    <n v="-1698.02"/>
    <s v="002"/>
  </r>
  <r>
    <s v="SEP-25"/>
    <x v="0"/>
    <s v="79200"/>
    <x v="51"/>
    <m/>
    <s v="Contractor Services"/>
    <s v="414"/>
    <s v="TPP Admin"/>
    <x v="1"/>
    <n v="-10508.18"/>
    <s v="002"/>
  </r>
  <r>
    <s v="AUG-25"/>
    <x v="0"/>
    <s v="79200"/>
    <x v="51"/>
    <m/>
    <s v="Contractor Services"/>
    <s v="413"/>
    <s v="TPP Training"/>
    <x v="1"/>
    <n v="1250"/>
    <s v="002"/>
  </r>
  <r>
    <s v="SEP-25"/>
    <x v="0"/>
    <s v="79200"/>
    <x v="51"/>
    <m/>
    <s v="Contractor Services"/>
    <s v="413"/>
    <s v="TPP Training"/>
    <x v="1"/>
    <n v="-1250"/>
    <s v="002"/>
  </r>
  <r>
    <s v="JUL-25"/>
    <x v="0"/>
    <s v="79200"/>
    <x v="51"/>
    <m/>
    <s v="Contractor Services"/>
    <s v="385"/>
    <s v="Energy Programs"/>
    <x v="1"/>
    <n v="-11720"/>
    <s v="002"/>
  </r>
  <r>
    <s v="AUG-25"/>
    <x v="0"/>
    <s v="79200"/>
    <x v="51"/>
    <m/>
    <s v="Contractor Services"/>
    <s v="354"/>
    <s v="Enterprise Cyber Security"/>
    <x v="1"/>
    <n v="-2115.2199999999998"/>
    <s v="002"/>
  </r>
  <r>
    <s v="DEC-25"/>
    <x v="0"/>
    <s v="79200"/>
    <x v="51"/>
    <m/>
    <s v="Contractor Services"/>
    <s v="354"/>
    <s v="Enterprise Cyber Security"/>
    <x v="1"/>
    <n v="2279.25"/>
    <s v="002"/>
  </r>
  <r>
    <s v="JUL-25"/>
    <x v="0"/>
    <s v="79200"/>
    <x v="51"/>
    <m/>
    <s v="Contractor Services"/>
    <s v="354"/>
    <s v="Enterprise Cyber Security"/>
    <x v="1"/>
    <n v="2115.2199999999998"/>
    <s v="002"/>
  </r>
  <r>
    <s v="DEC-25"/>
    <x v="0"/>
    <s v="79200"/>
    <x v="51"/>
    <m/>
    <s v="Contractor Services"/>
    <s v="352"/>
    <s v="IT Client Technology"/>
    <x v="1"/>
    <n v="-18.440000000000001"/>
    <s v="002"/>
  </r>
  <r>
    <s v="NOV-25"/>
    <x v="0"/>
    <s v="79200"/>
    <x v="51"/>
    <m/>
    <s v="Contractor Services"/>
    <s v="352"/>
    <s v="IT Client Technology"/>
    <x v="1"/>
    <n v="8253.35"/>
    <s v="002"/>
  </r>
  <r>
    <s v="OCT-25"/>
    <x v="0"/>
    <s v="79200"/>
    <x v="51"/>
    <m/>
    <s v="Contractor Services"/>
    <s v="352"/>
    <s v="IT Client Technology"/>
    <x v="1"/>
    <n v="-11664.68"/>
    <s v="002"/>
  </r>
  <r>
    <s v="SEP-25"/>
    <x v="0"/>
    <s v="79200"/>
    <x v="51"/>
    <m/>
    <s v="Contractor Services"/>
    <s v="352"/>
    <s v="IT Client Technology"/>
    <x v="1"/>
    <n v="5700.68"/>
    <s v="002"/>
  </r>
  <r>
    <s v="AUG-25"/>
    <x v="0"/>
    <s v="79200"/>
    <x v="51"/>
    <m/>
    <s v="Contractor Services"/>
    <s v="332"/>
    <s v="Tax Services"/>
    <x v="1"/>
    <n v="1755"/>
    <s v="002"/>
  </r>
  <r>
    <s v="SEP-25"/>
    <x v="0"/>
    <s v="79200"/>
    <x v="51"/>
    <m/>
    <s v="Contractor Services"/>
    <s v="332"/>
    <s v="Tax Services"/>
    <x v="1"/>
    <n v="-1755"/>
    <s v="002"/>
  </r>
  <r>
    <s v="JUL-25"/>
    <x v="0"/>
    <s v="79200"/>
    <x v="51"/>
    <m/>
    <s v="Contractor Services"/>
    <s v="317"/>
    <s v="Accounts Payable"/>
    <x v="1"/>
    <n v="-11984.18"/>
    <s v="002"/>
  </r>
  <r>
    <s v="AUG-25"/>
    <x v="0"/>
    <s v="79200"/>
    <x v="51"/>
    <m/>
    <s v="Contractor Services"/>
    <s v="267"/>
    <s v="Building Maint"/>
    <x v="1"/>
    <n v="0"/>
    <s v="002"/>
  </r>
  <r>
    <s v="JUL-25"/>
    <x v="0"/>
    <s v="79200"/>
    <x v="51"/>
    <m/>
    <s v="Contractor Services"/>
    <s v="267"/>
    <s v="Building Maint"/>
    <x v="1"/>
    <n v="0"/>
    <s v="002"/>
  </r>
  <r>
    <s v="SEP-25"/>
    <x v="0"/>
    <s v="79200"/>
    <x v="51"/>
    <m/>
    <s v="Contractor Services"/>
    <s v="267"/>
    <s v="Building Maint"/>
    <x v="1"/>
    <n v="-8222.39"/>
    <s v="002"/>
  </r>
  <r>
    <s v="JUL-25"/>
    <x v="0"/>
    <s v="79200"/>
    <x v="51"/>
    <m/>
    <s v="Contractor Services"/>
    <s v="264"/>
    <s v="Mail Services"/>
    <x v="1"/>
    <n v="-16.079999999999998"/>
    <s v="002"/>
  </r>
  <r>
    <s v="DEC-25"/>
    <x v="0"/>
    <s v="79200"/>
    <x v="51"/>
    <m/>
    <s v="Contractor Services"/>
    <s v="261"/>
    <s v="Communication"/>
    <x v="1"/>
    <n v="-910"/>
    <s v="002"/>
  </r>
  <r>
    <s v="NOV-25"/>
    <x v="0"/>
    <s v="79200"/>
    <x v="51"/>
    <m/>
    <s v="Contractor Services"/>
    <s v="261"/>
    <s v="Communication"/>
    <x v="1"/>
    <n v="910"/>
    <s v="002"/>
  </r>
  <r>
    <s v="OCT-25"/>
    <x v="0"/>
    <s v="79200"/>
    <x v="51"/>
    <m/>
    <s v="Contractor Services"/>
    <s v="261"/>
    <s v="Communication"/>
    <x v="1"/>
    <n v="-800"/>
    <s v="002"/>
  </r>
  <r>
    <s v="SEP-25"/>
    <x v="0"/>
    <s v="79200"/>
    <x v="51"/>
    <m/>
    <s v="Contractor Services"/>
    <s v="261"/>
    <s v="Communication"/>
    <x v="1"/>
    <n v="800"/>
    <s v="002"/>
  </r>
  <r>
    <s v="JUL-25"/>
    <x v="0"/>
    <s v="79200"/>
    <x v="51"/>
    <m/>
    <s v="Contractor Services"/>
    <s v="251"/>
    <s v="Beneficial Electrification"/>
    <x v="1"/>
    <n v="-42"/>
    <s v="002"/>
  </r>
  <r>
    <s v="DEC-25"/>
    <x v="0"/>
    <s v="79200"/>
    <x v="51"/>
    <m/>
    <s v="Contractor Services"/>
    <s v="244"/>
    <s v="Customer Analytics"/>
    <x v="1"/>
    <n v="-9708"/>
    <s v="002"/>
  </r>
  <r>
    <s v="NOV-25"/>
    <x v="0"/>
    <s v="79200"/>
    <x v="51"/>
    <m/>
    <s v="Contractor Services"/>
    <s v="244"/>
    <s v="Customer Analytics"/>
    <x v="1"/>
    <n v="9708"/>
    <s v="002"/>
  </r>
  <r>
    <s v="JUL-25"/>
    <x v="0"/>
    <s v="79200"/>
    <x v="51"/>
    <m/>
    <s v="Contractor Services"/>
    <s v="243"/>
    <s v="Enterprise Project Admin"/>
    <x v="1"/>
    <n v="-18281.25"/>
    <s v="002"/>
  </r>
  <r>
    <s v="DEC-25"/>
    <x v="0"/>
    <s v="79200"/>
    <x v="51"/>
    <m/>
    <s v="Contractor Services"/>
    <s v="231"/>
    <s v="Customer Service"/>
    <x v="1"/>
    <n v="854.1"/>
    <s v="002"/>
  </r>
  <r>
    <s v="NOV-25"/>
    <x v="0"/>
    <s v="79200"/>
    <x v="51"/>
    <m/>
    <s v="Contractor Services"/>
    <s v="231"/>
    <s v="Customer Service"/>
    <x v="1"/>
    <n v="-1475.41"/>
    <s v="002"/>
  </r>
  <r>
    <s v="OCT-25"/>
    <x v="0"/>
    <s v="79200"/>
    <x v="51"/>
    <m/>
    <s v="Contractor Services"/>
    <s v="231"/>
    <s v="Customer Service"/>
    <x v="1"/>
    <n v="1475.41"/>
    <s v="002"/>
  </r>
  <r>
    <s v="AUG-25"/>
    <x v="0"/>
    <s v="79200"/>
    <x v="51"/>
    <m/>
    <s v="Contractor Services"/>
    <s v="227"/>
    <s v="Corporate Communications"/>
    <x v="1"/>
    <n v="-21797.86"/>
    <s v="002"/>
  </r>
  <r>
    <s v="DEC-25"/>
    <x v="0"/>
    <s v="79200"/>
    <x v="51"/>
    <m/>
    <s v="Contractor Services"/>
    <s v="227"/>
    <s v="Corporate Communications"/>
    <x v="1"/>
    <n v="-15634.57"/>
    <s v="002"/>
  </r>
  <r>
    <s v="JUL-25"/>
    <x v="0"/>
    <s v="79200"/>
    <x v="51"/>
    <m/>
    <s v="Contractor Services"/>
    <s v="227"/>
    <s v="Corporate Communications"/>
    <x v="1"/>
    <n v="-4763.67"/>
    <s v="002"/>
  </r>
  <r>
    <s v="NOV-25"/>
    <x v="0"/>
    <s v="79200"/>
    <x v="51"/>
    <m/>
    <s v="Contractor Services"/>
    <s v="227"/>
    <s v="Corporate Communications"/>
    <x v="1"/>
    <n v="8696.27"/>
    <m/>
  </r>
  <r>
    <s v="OCT-25"/>
    <x v="0"/>
    <s v="79200"/>
    <x v="51"/>
    <m/>
    <s v="Contractor Services"/>
    <s v="227"/>
    <s v="Corporate Communications"/>
    <x v="1"/>
    <n v="4439.3"/>
    <s v="002"/>
  </r>
  <r>
    <s v="SEP-25"/>
    <x v="0"/>
    <s v="79200"/>
    <x v="51"/>
    <m/>
    <s v="Contractor Services"/>
    <s v="227"/>
    <s v="Corporate Communications"/>
    <x v="1"/>
    <n v="-140.83000000000001"/>
    <s v="002"/>
  </r>
  <r>
    <s v="DEC-25"/>
    <x v="0"/>
    <s v="79200"/>
    <x v="51"/>
    <m/>
    <s v="Contractor Services"/>
    <s v="209"/>
    <s v="Compensation &amp; Benefits"/>
    <x v="1"/>
    <n v="-2579.87"/>
    <s v="002"/>
  </r>
  <r>
    <s v="JUL-25"/>
    <x v="0"/>
    <s v="79200"/>
    <x v="51"/>
    <m/>
    <s v="Contractor Services"/>
    <s v="209"/>
    <s v="Compensation &amp; Benefits"/>
    <x v="1"/>
    <n v="-17784.490000000002"/>
    <s v="002"/>
  </r>
  <r>
    <s v="NOV-25"/>
    <x v="0"/>
    <s v="79200"/>
    <x v="51"/>
    <m/>
    <s v="Contractor Services"/>
    <s v="209"/>
    <s v="Compensation &amp; Benefits"/>
    <x v="1"/>
    <n v="3919.87"/>
    <s v="002"/>
  </r>
  <r>
    <s v="AUG-25"/>
    <x v="0"/>
    <s v="79200"/>
    <x v="51"/>
    <m/>
    <s v="Contractor Services"/>
    <s v="201"/>
    <s v="Personnel Adm"/>
    <x v="1"/>
    <n v="4996.24"/>
    <s v="002"/>
  </r>
  <r>
    <s v="DEC-25"/>
    <x v="0"/>
    <s v="79200"/>
    <x v="51"/>
    <m/>
    <s v="Contractor Services"/>
    <s v="201"/>
    <s v="Personnel Adm"/>
    <x v="1"/>
    <n v="-1547.36"/>
    <s v="002"/>
  </r>
  <r>
    <s v="JUL-25"/>
    <x v="0"/>
    <s v="79200"/>
    <x v="51"/>
    <m/>
    <s v="Contractor Services"/>
    <s v="201"/>
    <s v="Personnel Adm"/>
    <x v="1"/>
    <n v="-1748"/>
    <s v="002"/>
  </r>
  <r>
    <s v="NOV-25"/>
    <x v="0"/>
    <s v="79200"/>
    <x v="51"/>
    <m/>
    <s v="Contractor Services"/>
    <s v="201"/>
    <s v="Personnel Adm"/>
    <x v="1"/>
    <n v="10149"/>
    <s v="002"/>
  </r>
  <r>
    <s v="OCT-25"/>
    <x v="0"/>
    <s v="79200"/>
    <x v="51"/>
    <m/>
    <s v="Contractor Services"/>
    <s v="201"/>
    <s v="Personnel Adm"/>
    <x v="1"/>
    <n v="3440.75"/>
    <s v="002"/>
  </r>
  <r>
    <s v="SEP-25"/>
    <x v="0"/>
    <s v="79200"/>
    <x v="51"/>
    <m/>
    <s v="Contractor Services"/>
    <s v="201"/>
    <s v="Personnel Adm"/>
    <x v="1"/>
    <n v="-2114.9899999999998"/>
    <s v="002"/>
  </r>
  <r>
    <s v="AUG-25"/>
    <x v="0"/>
    <s v="79200"/>
    <x v="51"/>
    <m/>
    <s v="Contractor Services"/>
    <s v="195"/>
    <s v="Safety"/>
    <x v="1"/>
    <n v="-15500"/>
    <s v="002"/>
  </r>
  <r>
    <s v="JUL-25"/>
    <x v="0"/>
    <s v="79200"/>
    <x v="51"/>
    <m/>
    <s v="Contractor Services"/>
    <s v="195"/>
    <s v="Safety"/>
    <x v="1"/>
    <n v="15500"/>
    <s v="002"/>
  </r>
  <r>
    <s v="AUG-25"/>
    <x v="0"/>
    <s v="79200"/>
    <x v="51"/>
    <m/>
    <s v="Contractor Services"/>
    <s v="193"/>
    <s v="Energy Delivery Environmental"/>
    <x v="1"/>
    <n v="503.25"/>
    <s v="002"/>
  </r>
  <r>
    <s v="JUL-25"/>
    <x v="0"/>
    <s v="79200"/>
    <x v="51"/>
    <m/>
    <s v="Contractor Services"/>
    <s v="193"/>
    <s v="Energy Delivery Environmental"/>
    <x v="1"/>
    <n v="-798.17"/>
    <s v="002"/>
  </r>
  <r>
    <s v="NOV-25"/>
    <x v="0"/>
    <s v="79200"/>
    <x v="51"/>
    <m/>
    <s v="Contractor Services"/>
    <s v="193"/>
    <s v="Energy Delivery Environmental"/>
    <x v="1"/>
    <n v="-3015.68"/>
    <s v="002"/>
  </r>
  <r>
    <s v="OCT-25"/>
    <x v="0"/>
    <s v="79200"/>
    <x v="51"/>
    <m/>
    <s v="Contractor Services"/>
    <s v="193"/>
    <s v="Energy Delivery Environmental"/>
    <x v="1"/>
    <n v="1455.76"/>
    <s v="002"/>
  </r>
  <r>
    <s v="SEP-25"/>
    <x v="0"/>
    <s v="79200"/>
    <x v="51"/>
    <m/>
    <s v="Contractor Services"/>
    <s v="193"/>
    <s v="Energy Delivery Environmental"/>
    <x v="1"/>
    <n v="1056.67"/>
    <s v="002"/>
  </r>
  <r>
    <s v="DEC-25"/>
    <x v="0"/>
    <s v="79200"/>
    <x v="51"/>
    <m/>
    <s v="Contractor Services"/>
    <s v="162"/>
    <s v="Corporate Security"/>
    <x v="1"/>
    <n v="3448.55"/>
    <s v="002"/>
  </r>
  <r>
    <s v="DEC-25"/>
    <x v="0"/>
    <s v="79200"/>
    <x v="51"/>
    <m/>
    <s v="Contractor Services"/>
    <s v="100"/>
    <s v="CEO Adm"/>
    <x v="1"/>
    <n v="5000"/>
    <s v="002"/>
  </r>
  <r>
    <s v="DEC-25"/>
    <x v="0"/>
    <s v="79200"/>
    <x v="52"/>
    <s v="Permits &amp; Licenses"/>
    <s v="Permits &amp; Licenses"/>
    <s v="993"/>
    <s v="Fleet Services"/>
    <x v="1"/>
    <n v="250"/>
    <s v="002"/>
  </r>
  <r>
    <s v="AUG-25"/>
    <x v="0"/>
    <s v="79200"/>
    <x v="52"/>
    <s v="Permits &amp; Licenses"/>
    <s v="Permits &amp; Licenses"/>
    <s v="805"/>
    <s v="Corp Environmental Services"/>
    <x v="1"/>
    <n v="11229"/>
    <s v="002"/>
  </r>
  <r>
    <s v="AUG-25"/>
    <x v="0"/>
    <s v="79200"/>
    <x v="52"/>
    <m/>
    <s v="Permits &amp; Licenses"/>
    <s v="805"/>
    <s v="Corp Environmental Services"/>
    <x v="1"/>
    <n v="6614.39"/>
    <s v="002"/>
  </r>
  <r>
    <s v="DEC-25"/>
    <x v="0"/>
    <s v="79200"/>
    <x v="52"/>
    <s v="Permits &amp; Licenses"/>
    <s v="Permits &amp; Licenses"/>
    <s v="805"/>
    <s v="Corp Environmental Services"/>
    <x v="1"/>
    <n v="3900"/>
    <s v="002"/>
  </r>
  <r>
    <s v="DEC-25"/>
    <x v="0"/>
    <s v="79200"/>
    <x v="52"/>
    <m/>
    <s v="Permits &amp; Licenses"/>
    <s v="805"/>
    <s v="Corp Environmental Services"/>
    <x v="1"/>
    <n v="6614.35"/>
    <s v="002"/>
  </r>
  <r>
    <s v="JUL-25"/>
    <x v="0"/>
    <s v="79200"/>
    <x v="52"/>
    <s v="Permits &amp; Licenses"/>
    <s v="Permits &amp; Licenses"/>
    <s v="805"/>
    <s v="Corp Environmental Services"/>
    <x v="1"/>
    <n v="1760"/>
    <s v="002"/>
  </r>
  <r>
    <s v="JUL-25"/>
    <x v="0"/>
    <s v="79200"/>
    <x v="52"/>
    <m/>
    <s v="Permits &amp; Licenses"/>
    <s v="805"/>
    <s v="Corp Environmental Services"/>
    <x v="1"/>
    <n v="6614.39"/>
    <s v="002"/>
  </r>
  <r>
    <s v="NOV-25"/>
    <x v="0"/>
    <s v="79200"/>
    <x v="52"/>
    <m/>
    <s v="Permits &amp; Licenses"/>
    <s v="805"/>
    <s v="Corp Environmental Services"/>
    <x v="1"/>
    <n v="6614.39"/>
    <s v="002"/>
  </r>
  <r>
    <s v="OCT-25"/>
    <x v="0"/>
    <s v="79200"/>
    <x v="52"/>
    <m/>
    <s v="Permits &amp; Licenses"/>
    <s v="805"/>
    <s v="Corp Environmental Services"/>
    <x v="1"/>
    <n v="6614.39"/>
    <s v="002"/>
  </r>
  <r>
    <s v="SEP-25"/>
    <x v="0"/>
    <s v="79200"/>
    <x v="52"/>
    <m/>
    <s v="Permits &amp; Licenses"/>
    <s v="805"/>
    <s v="Corp Environmental Services"/>
    <x v="1"/>
    <n v="6614.39"/>
    <s v="002"/>
  </r>
  <r>
    <s v="JUL-25"/>
    <x v="0"/>
    <s v="79200"/>
    <x v="52"/>
    <s v="Permits &amp; Licenses"/>
    <s v="Permits &amp; Licenses"/>
    <s v="502"/>
    <s v="ER Environmental"/>
    <x v="1"/>
    <n v="30030"/>
    <s v="002"/>
  </r>
  <r>
    <s v="AUG-25"/>
    <x v="0"/>
    <s v="79200"/>
    <x v="52"/>
    <s v="Permits &amp; Licenses"/>
    <s v="Permits &amp; Licenses"/>
    <s v="160"/>
    <s v="Legal"/>
    <x v="1"/>
    <n v="580"/>
    <s v="002"/>
  </r>
  <r>
    <s v="AUG-25"/>
    <x v="0"/>
    <s v="79200"/>
    <x v="53"/>
    <s v="Subs &amp; Ref Materials"/>
    <s v="Subs &amp; Ref Materials"/>
    <s v="935"/>
    <s v="T&amp;D Safety and Learning &amp; Development"/>
    <x v="1"/>
    <n v="182.48"/>
    <s v="002"/>
  </r>
  <r>
    <s v="DEC-25"/>
    <x v="0"/>
    <s v="79200"/>
    <x v="53"/>
    <s v="Subs &amp; Ref Materials"/>
    <s v="Subs &amp; Ref Materials"/>
    <s v="935"/>
    <s v="T&amp;D Safety and Learning &amp; Development"/>
    <x v="1"/>
    <n v="757.45"/>
    <s v="002"/>
  </r>
  <r>
    <s v="JUL-25"/>
    <x v="0"/>
    <s v="79200"/>
    <x v="53"/>
    <s v="Subs &amp; Ref Materials"/>
    <s v="Subs &amp; Ref Materials"/>
    <s v="935"/>
    <s v="T&amp;D Safety and Learning &amp; Development"/>
    <x v="1"/>
    <n v="3352.75"/>
    <s v="002"/>
  </r>
  <r>
    <s v="SEP-25"/>
    <x v="0"/>
    <s v="79200"/>
    <x v="53"/>
    <s v="Subs &amp; Ref Materials"/>
    <s v="Subs &amp; Ref Materials"/>
    <s v="935"/>
    <s v="T&amp;D Safety and Learning &amp; Development"/>
    <x v="1"/>
    <n v="161.69999999999999"/>
    <s v="002"/>
  </r>
  <r>
    <s v="AUG-25"/>
    <x v="0"/>
    <s v="79200"/>
    <x v="53"/>
    <s v="Subs &amp; Ref Materials"/>
    <s v="Subs &amp; Ref Materials"/>
    <s v="805"/>
    <s v="Corp Environmental Services"/>
    <x v="1"/>
    <n v="37.979999999999997"/>
    <s v="002"/>
  </r>
  <r>
    <s v="JUL-25"/>
    <x v="0"/>
    <s v="79200"/>
    <x v="53"/>
    <s v="Subs &amp; Ref Materials"/>
    <s v="Subs &amp; Ref Materials"/>
    <s v="805"/>
    <s v="Corp Environmental Services"/>
    <x v="1"/>
    <n v="74.55"/>
    <s v="002"/>
  </r>
  <r>
    <s v="NOV-25"/>
    <x v="0"/>
    <s v="79200"/>
    <x v="53"/>
    <s v="Subs &amp; Ref Materials"/>
    <s v="Subs &amp; Ref Materials"/>
    <s v="805"/>
    <s v="Corp Environmental Services"/>
    <x v="1"/>
    <n v="3305"/>
    <s v="002"/>
  </r>
  <r>
    <s v="DEC-25"/>
    <x v="0"/>
    <s v="79200"/>
    <x v="53"/>
    <s v="Subs &amp; Ref Materials"/>
    <s v="Subs &amp; Ref Materials"/>
    <s v="662"/>
    <s v="SPG Training"/>
    <x v="1"/>
    <n v="8.17"/>
    <s v="002"/>
  </r>
  <r>
    <s v="DEC-25"/>
    <x v="0"/>
    <s v="79200"/>
    <x v="53"/>
    <m/>
    <s v="Subs &amp; Ref Materials"/>
    <s v="662"/>
    <s v="SPG Training"/>
    <x v="1"/>
    <n v="-4.09"/>
    <s v="002"/>
  </r>
  <r>
    <s v="DEC-25"/>
    <x v="0"/>
    <s v="79200"/>
    <x v="53"/>
    <s v="Subs &amp; Ref Materials"/>
    <s v="Subs &amp; Ref Materials"/>
    <s v="381"/>
    <s v="Rates"/>
    <x v="1"/>
    <n v="6.34"/>
    <s v="002"/>
  </r>
  <r>
    <s v="AUG-25"/>
    <x v="0"/>
    <s v="79200"/>
    <x v="53"/>
    <m/>
    <s v="Subs &amp; Ref Materials"/>
    <s v="354"/>
    <s v="Enterprise Cyber Security"/>
    <x v="1"/>
    <n v="4650.41"/>
    <s v="002"/>
  </r>
  <r>
    <s v="DEC-25"/>
    <x v="0"/>
    <s v="79200"/>
    <x v="53"/>
    <s v="Subs &amp; Ref Materials"/>
    <s v="Subs &amp; Ref Materials"/>
    <s v="354"/>
    <s v="Enterprise Cyber Security"/>
    <x v="1"/>
    <n v="188.6"/>
    <s v="002"/>
  </r>
  <r>
    <s v="DEC-25"/>
    <x v="0"/>
    <s v="79200"/>
    <x v="53"/>
    <m/>
    <s v="Subs &amp; Ref Materials"/>
    <s v="354"/>
    <s v="Enterprise Cyber Security"/>
    <x v="1"/>
    <n v="4598.9399999999996"/>
    <s v="002"/>
  </r>
  <r>
    <s v="JUL-25"/>
    <x v="0"/>
    <s v="79200"/>
    <x v="53"/>
    <s v="Subs &amp; Ref Materials"/>
    <s v="Subs &amp; Ref Materials"/>
    <s v="354"/>
    <s v="Enterprise Cyber Security"/>
    <x v="1"/>
    <n v="76750"/>
    <s v="002"/>
  </r>
  <r>
    <s v="JUL-25"/>
    <x v="0"/>
    <s v="79200"/>
    <x v="53"/>
    <m/>
    <s v="Subs &amp; Ref Materials"/>
    <s v="354"/>
    <s v="Enterprise Cyber Security"/>
    <x v="1"/>
    <n v="-72099.59"/>
    <s v="002"/>
  </r>
  <r>
    <s v="NOV-25"/>
    <x v="0"/>
    <s v="79200"/>
    <x v="53"/>
    <m/>
    <s v="Subs &amp; Ref Materials"/>
    <s v="354"/>
    <s v="Enterprise Cyber Security"/>
    <x v="1"/>
    <n v="4650.41"/>
    <s v="002"/>
  </r>
  <r>
    <s v="OCT-25"/>
    <x v="0"/>
    <s v="79200"/>
    <x v="53"/>
    <s v="Subs &amp; Ref Materials"/>
    <s v="Subs &amp; Ref Materials"/>
    <s v="354"/>
    <s v="Enterprise Cyber Security"/>
    <x v="1"/>
    <n v="169.54"/>
    <s v="002"/>
  </r>
  <r>
    <s v="OCT-25"/>
    <x v="0"/>
    <s v="79200"/>
    <x v="53"/>
    <m/>
    <s v="Subs &amp; Ref Materials"/>
    <s v="354"/>
    <s v="Enterprise Cyber Security"/>
    <x v="1"/>
    <n v="4604.1499999999996"/>
    <s v="002"/>
  </r>
  <r>
    <s v="SEP-25"/>
    <x v="0"/>
    <s v="79200"/>
    <x v="53"/>
    <m/>
    <s v="Subs &amp; Ref Materials"/>
    <s v="354"/>
    <s v="Enterprise Cyber Security"/>
    <x v="1"/>
    <n v="4650.41"/>
    <s v="002"/>
  </r>
  <r>
    <s v="AUG-25"/>
    <x v="0"/>
    <s v="79200"/>
    <x v="53"/>
    <m/>
    <s v="Subs &amp; Ref Materials"/>
    <s v="352"/>
    <s v="IT Client Technology"/>
    <x v="1"/>
    <n v="1207.23"/>
    <s v="002"/>
  </r>
  <r>
    <s v="DEC-25"/>
    <x v="0"/>
    <s v="79200"/>
    <x v="53"/>
    <s v="Subs &amp; Ref Materials"/>
    <s v="Subs &amp; Ref Materials"/>
    <s v="352"/>
    <s v="IT Client Technology"/>
    <x v="1"/>
    <n v="77.099999999999994"/>
    <s v="002"/>
  </r>
  <r>
    <s v="DEC-25"/>
    <x v="0"/>
    <s v="79200"/>
    <x v="53"/>
    <m/>
    <s v="Subs &amp; Ref Materials"/>
    <s v="352"/>
    <s v="IT Client Technology"/>
    <x v="1"/>
    <n v="1186.19"/>
    <s v="002"/>
  </r>
  <r>
    <s v="JUL-25"/>
    <x v="0"/>
    <s v="79200"/>
    <x v="53"/>
    <s v="Subs &amp; Ref Materials"/>
    <s v="Subs &amp; Ref Materials"/>
    <s v="352"/>
    <s v="IT Client Technology"/>
    <x v="1"/>
    <n v="144.31"/>
    <s v="002"/>
  </r>
  <r>
    <s v="JUL-25"/>
    <x v="0"/>
    <s v="79200"/>
    <x v="53"/>
    <m/>
    <s v="Subs &amp; Ref Materials"/>
    <s v="352"/>
    <s v="IT Client Technology"/>
    <x v="1"/>
    <n v="1167.8399999999999"/>
    <s v="002"/>
  </r>
  <r>
    <s v="NOV-25"/>
    <x v="0"/>
    <s v="79200"/>
    <x v="53"/>
    <m/>
    <s v="Subs &amp; Ref Materials"/>
    <s v="352"/>
    <s v="IT Client Technology"/>
    <x v="1"/>
    <n v="1207.23"/>
    <s v="002"/>
  </r>
  <r>
    <s v="OCT-25"/>
    <x v="0"/>
    <s v="79200"/>
    <x v="53"/>
    <m/>
    <s v="Subs &amp; Ref Materials"/>
    <s v="352"/>
    <s v="IT Client Technology"/>
    <x v="1"/>
    <n v="1207.23"/>
    <s v="002"/>
  </r>
  <r>
    <s v="SEP-25"/>
    <x v="0"/>
    <s v="79200"/>
    <x v="53"/>
    <m/>
    <s v="Subs &amp; Ref Materials"/>
    <s v="352"/>
    <s v="IT Client Technology"/>
    <x v="1"/>
    <n v="1207.23"/>
    <s v="002"/>
  </r>
  <r>
    <s v="DEC-25"/>
    <x v="0"/>
    <s v="79200"/>
    <x v="53"/>
    <s v="Subs &amp; Ref Materials"/>
    <s v="Subs &amp; Ref Materials"/>
    <s v="351"/>
    <s v="Customer Applications"/>
    <x v="1"/>
    <n v="146.75"/>
    <s v="002"/>
  </r>
  <r>
    <s v="NOV-25"/>
    <x v="0"/>
    <s v="79200"/>
    <x v="53"/>
    <s v="Subs &amp; Ref Materials"/>
    <s v="Subs &amp; Ref Materials"/>
    <s v="325"/>
    <s v="Accounts Payable - SGS U3&amp;4 Support"/>
    <x v="1"/>
    <n v="450"/>
    <s v="002"/>
  </r>
  <r>
    <s v="OCT-25"/>
    <x v="0"/>
    <s v="79200"/>
    <x v="53"/>
    <s v="Subs &amp; Ref Materials"/>
    <s v="Subs &amp; Ref Materials"/>
    <s v="322"/>
    <s v="Plant Accounting"/>
    <x v="1"/>
    <n v="140"/>
    <s v="002"/>
  </r>
  <r>
    <s v="SEP-25"/>
    <x v="0"/>
    <s v="79200"/>
    <x v="53"/>
    <s v="Subs &amp; Ref Materials"/>
    <s v="Subs &amp; Ref Materials"/>
    <s v="305"/>
    <s v="Controller Adm"/>
    <x v="1"/>
    <n v="130.44"/>
    <s v="002"/>
  </r>
  <r>
    <s v="NOV-25"/>
    <x v="0"/>
    <s v="79200"/>
    <x v="53"/>
    <s v="Subs &amp; Ref Materials"/>
    <s v="Subs &amp; Ref Materials"/>
    <s v="266"/>
    <s v="Special Plans TEP"/>
    <x v="1"/>
    <n v="270.66000000000003"/>
    <s v="002"/>
  </r>
  <r>
    <s v="AUG-25"/>
    <x v="0"/>
    <s v="79200"/>
    <x v="53"/>
    <s v="Subs &amp; Ref Materials"/>
    <s v="Subs &amp; Ref Materials"/>
    <s v="264"/>
    <s v="Mail Services"/>
    <x v="1"/>
    <n v="53.25"/>
    <s v="002"/>
  </r>
  <r>
    <s v="DEC-25"/>
    <x v="0"/>
    <s v="79200"/>
    <x v="53"/>
    <s v="Subs &amp; Ref Materials"/>
    <s v="Subs &amp; Ref Materials"/>
    <s v="264"/>
    <s v="Mail Services"/>
    <x v="1"/>
    <n v="20.65"/>
    <s v="002"/>
  </r>
  <r>
    <s v="JUL-25"/>
    <x v="0"/>
    <s v="79200"/>
    <x v="53"/>
    <s v="Subs &amp; Ref Materials"/>
    <s v="Subs &amp; Ref Materials"/>
    <s v="264"/>
    <s v="Mail Services"/>
    <x v="1"/>
    <n v="53.25"/>
    <s v="002"/>
  </r>
  <r>
    <s v="NOV-25"/>
    <x v="0"/>
    <s v="79200"/>
    <x v="53"/>
    <s v="Subs &amp; Ref Materials"/>
    <s v="Subs &amp; Ref Materials"/>
    <s v="264"/>
    <s v="Mail Services"/>
    <x v="1"/>
    <n v="20.65"/>
    <s v="002"/>
  </r>
  <r>
    <s v="OCT-25"/>
    <x v="0"/>
    <s v="79200"/>
    <x v="53"/>
    <s v="Subs &amp; Ref Materials"/>
    <s v="Subs &amp; Ref Materials"/>
    <s v="264"/>
    <s v="Mail Services"/>
    <x v="1"/>
    <n v="9078.44"/>
    <s v="002"/>
  </r>
  <r>
    <s v="SEP-25"/>
    <x v="0"/>
    <s v="79200"/>
    <x v="53"/>
    <s v="Subs &amp; Ref Materials"/>
    <s v="Subs &amp; Ref Materials"/>
    <s v="264"/>
    <s v="Mail Services"/>
    <x v="1"/>
    <n v="53.25"/>
    <s v="002"/>
  </r>
  <r>
    <s v="AUG-25"/>
    <x v="0"/>
    <s v="79200"/>
    <x v="53"/>
    <s v="Subs &amp; Ref Materials"/>
    <s v="Subs &amp; Ref Materials"/>
    <s v="227"/>
    <s v="Corporate Communications"/>
    <x v="1"/>
    <n v="54.02"/>
    <s v="002"/>
  </r>
  <r>
    <s v="DEC-25"/>
    <x v="0"/>
    <s v="79200"/>
    <x v="53"/>
    <s v="Subs &amp; Ref Materials"/>
    <s v="Subs &amp; Ref Materials"/>
    <s v="227"/>
    <s v="Corporate Communications"/>
    <x v="1"/>
    <n v="86.37"/>
    <s v="002"/>
  </r>
  <r>
    <s v="JUL-25"/>
    <x v="0"/>
    <s v="79200"/>
    <x v="53"/>
    <s v="Subs &amp; Ref Materials"/>
    <s v="Subs &amp; Ref Materials"/>
    <s v="227"/>
    <s v="Corporate Communications"/>
    <x v="1"/>
    <n v="196.37"/>
    <s v="002"/>
  </r>
  <r>
    <s v="NOV-25"/>
    <x v="0"/>
    <s v="79200"/>
    <x v="53"/>
    <s v="Subs &amp; Ref Materials"/>
    <s v="Subs &amp; Ref Materials"/>
    <s v="227"/>
    <s v="Corporate Communications"/>
    <x v="1"/>
    <n v="74.02"/>
    <s v="002"/>
  </r>
  <r>
    <s v="OCT-25"/>
    <x v="0"/>
    <s v="79200"/>
    <x v="53"/>
    <s v="Subs &amp; Ref Materials"/>
    <s v="Subs &amp; Ref Materials"/>
    <s v="227"/>
    <s v="Corporate Communications"/>
    <x v="1"/>
    <n v="71.02"/>
    <s v="002"/>
  </r>
  <r>
    <s v="SEP-25"/>
    <x v="0"/>
    <s v="79200"/>
    <x v="53"/>
    <s v="Subs &amp; Ref Materials"/>
    <s v="Subs &amp; Ref Materials"/>
    <s v="227"/>
    <s v="Corporate Communications"/>
    <x v="1"/>
    <n v="39.71"/>
    <s v="002"/>
  </r>
  <r>
    <s v="AUG-25"/>
    <x v="0"/>
    <s v="79200"/>
    <x v="53"/>
    <s v="Subs &amp; Ref Materials"/>
    <s v="Subs &amp; Ref Materials"/>
    <s v="224"/>
    <s v="Governmental Affairs"/>
    <x v="1"/>
    <n v="705.92"/>
    <s v="002"/>
  </r>
  <r>
    <s v="DEC-25"/>
    <x v="0"/>
    <s v="79200"/>
    <x v="53"/>
    <s v="Subs &amp; Ref Materials"/>
    <s v="Subs &amp; Ref Materials"/>
    <s v="224"/>
    <s v="Governmental Affairs"/>
    <x v="1"/>
    <n v="4244.92"/>
    <s v="002"/>
  </r>
  <r>
    <s v="JUL-25"/>
    <x v="0"/>
    <s v="79200"/>
    <x v="53"/>
    <s v="Subs &amp; Ref Materials"/>
    <s v="Subs &amp; Ref Materials"/>
    <s v="224"/>
    <s v="Governmental Affairs"/>
    <x v="1"/>
    <n v="34.11"/>
    <s v="002"/>
  </r>
  <r>
    <s v="NOV-25"/>
    <x v="0"/>
    <s v="79200"/>
    <x v="53"/>
    <s v="Subs &amp; Ref Materials"/>
    <s v="Subs &amp; Ref Materials"/>
    <s v="224"/>
    <s v="Governmental Affairs"/>
    <x v="1"/>
    <n v="37.11"/>
    <s v="002"/>
  </r>
  <r>
    <s v="OCT-25"/>
    <x v="0"/>
    <s v="79200"/>
    <x v="53"/>
    <s v="Subs &amp; Ref Materials"/>
    <s v="Subs &amp; Ref Materials"/>
    <s v="224"/>
    <s v="Governmental Affairs"/>
    <x v="1"/>
    <n v="689"/>
    <s v="002"/>
  </r>
  <r>
    <s v="AUG-25"/>
    <x v="0"/>
    <s v="79200"/>
    <x v="53"/>
    <s v="Subs &amp; Ref Materials"/>
    <s v="Subs &amp; Ref Materials"/>
    <s v="203"/>
    <s v="Talent Development"/>
    <x v="1"/>
    <n v="49"/>
    <s v="002"/>
  </r>
  <r>
    <s v="AUG-25"/>
    <x v="0"/>
    <s v="79200"/>
    <x v="53"/>
    <s v="Subs &amp; Ref Materials"/>
    <s v="Subs &amp; Ref Materials"/>
    <s v="195"/>
    <s v="Safety"/>
    <x v="1"/>
    <n v="126.96"/>
    <s v="002"/>
  </r>
  <r>
    <s v="DEC-25"/>
    <x v="0"/>
    <s v="79200"/>
    <x v="53"/>
    <s v="Subs &amp; Ref Materials"/>
    <s v="Subs &amp; Ref Materials"/>
    <s v="195"/>
    <s v="Safety"/>
    <x v="1"/>
    <n v="48"/>
    <s v="002"/>
  </r>
  <r>
    <s v="JUL-25"/>
    <x v="0"/>
    <s v="79200"/>
    <x v="53"/>
    <s v="Subs &amp; Ref Materials"/>
    <s v="Subs &amp; Ref Materials"/>
    <s v="195"/>
    <s v="Safety"/>
    <x v="1"/>
    <n v="74.88"/>
    <s v="002"/>
  </r>
  <r>
    <s v="AUG-25"/>
    <x v="0"/>
    <s v="79200"/>
    <x v="53"/>
    <s v="Subs &amp; Ref Materials"/>
    <s v="Subs &amp; Ref Materials"/>
    <s v="160"/>
    <s v="Legal"/>
    <x v="1"/>
    <n v="5531.72"/>
    <s v="002"/>
  </r>
  <r>
    <s v="DEC-25"/>
    <x v="0"/>
    <s v="79200"/>
    <x v="53"/>
    <s v="Subs &amp; Ref Materials"/>
    <s v="Subs &amp; Ref Materials"/>
    <s v="160"/>
    <s v="Legal"/>
    <x v="1"/>
    <n v="6433.74"/>
    <s v="002"/>
  </r>
  <r>
    <s v="JUL-25"/>
    <x v="0"/>
    <s v="79200"/>
    <x v="53"/>
    <s v="Subs &amp; Ref Materials"/>
    <s v="Subs &amp; Ref Materials"/>
    <s v="160"/>
    <s v="Legal"/>
    <x v="1"/>
    <n v="5531.71"/>
    <s v="002"/>
  </r>
  <r>
    <s v="NOV-25"/>
    <x v="0"/>
    <s v="79200"/>
    <x v="53"/>
    <s v="Subs &amp; Ref Materials"/>
    <s v="Subs &amp; Ref Materials"/>
    <s v="160"/>
    <s v="Legal"/>
    <x v="1"/>
    <n v="13130.84"/>
    <s v="002"/>
  </r>
  <r>
    <s v="SEP-25"/>
    <x v="0"/>
    <s v="79200"/>
    <x v="53"/>
    <s v="Subs &amp; Ref Materials"/>
    <s v="Subs &amp; Ref Materials"/>
    <s v="160"/>
    <s v="Legal"/>
    <x v="1"/>
    <n v="5531.73"/>
    <s v="002"/>
  </r>
  <r>
    <s v="DEC-25"/>
    <x v="0"/>
    <s v="79200"/>
    <x v="53"/>
    <s v="Subs &amp; Ref Materials"/>
    <s v="Subs &amp; Ref Materials"/>
    <s v="100"/>
    <s v="CEO Adm"/>
    <x v="1"/>
    <n v="29.71"/>
    <s v="002"/>
  </r>
  <r>
    <s v="NOV-25"/>
    <x v="0"/>
    <s v="79200"/>
    <x v="53"/>
    <s v="Subs &amp; Ref Materials"/>
    <s v="Subs &amp; Ref Materials"/>
    <s v="100"/>
    <s v="CEO Adm"/>
    <x v="1"/>
    <n v="29.71"/>
    <s v="002"/>
  </r>
  <r>
    <s v="OCT-25"/>
    <x v="0"/>
    <s v="79200"/>
    <x v="53"/>
    <s v="Subs &amp; Ref Materials"/>
    <s v="Subs &amp; Ref Materials"/>
    <s v="100"/>
    <s v="CEO Adm"/>
    <x v="1"/>
    <n v="24.4"/>
    <s v="002"/>
  </r>
  <r>
    <s v="SEP-25"/>
    <x v="0"/>
    <s v="79200"/>
    <x v="53"/>
    <s v="Subs &amp; Ref Materials"/>
    <s v="Subs &amp; Ref Materials"/>
    <s v="100"/>
    <s v="CEO Adm"/>
    <x v="1"/>
    <n v="24.4"/>
    <s v="002"/>
  </r>
  <r>
    <s v="AUG-25"/>
    <x v="0"/>
    <s v="79200"/>
    <x v="54"/>
    <m/>
    <s v="Bank Service Charges"/>
    <s v="360"/>
    <s v="Treasury Services"/>
    <x v="1"/>
    <n v="111.79"/>
    <s v="002"/>
  </r>
  <r>
    <s v="DEC-25"/>
    <x v="0"/>
    <s v="79200"/>
    <x v="54"/>
    <m/>
    <s v="Bank Service Charges"/>
    <s v="360"/>
    <s v="Treasury Services"/>
    <x v="1"/>
    <n v="329.04"/>
    <s v="002"/>
  </r>
  <r>
    <s v="JUL-25"/>
    <x v="0"/>
    <s v="79200"/>
    <x v="54"/>
    <m/>
    <s v="Bank Service Charges"/>
    <s v="360"/>
    <s v="Treasury Services"/>
    <x v="1"/>
    <n v="-934.81"/>
    <s v="002"/>
  </r>
  <r>
    <s v="NOV-25"/>
    <x v="0"/>
    <s v="79200"/>
    <x v="54"/>
    <m/>
    <s v="Bank Service Charges"/>
    <s v="360"/>
    <s v="Treasury Services"/>
    <x v="1"/>
    <n v="494.73"/>
    <s v="002"/>
  </r>
  <r>
    <s v="OCT-25"/>
    <x v="0"/>
    <s v="79200"/>
    <x v="54"/>
    <m/>
    <s v="Bank Service Charges"/>
    <s v="360"/>
    <s v="Treasury Services"/>
    <x v="1"/>
    <n v="821.6"/>
    <s v="002"/>
  </r>
  <r>
    <s v="SEP-25"/>
    <x v="0"/>
    <s v="79200"/>
    <x v="54"/>
    <m/>
    <s v="Bank Service Charges"/>
    <s v="360"/>
    <s v="Treasury Services"/>
    <x v="1"/>
    <n v="89.95"/>
    <s v="002"/>
  </r>
  <r>
    <s v="OCT-25"/>
    <x v="0"/>
    <s v="79200"/>
    <x v="55"/>
    <s v="Promotional Expense"/>
    <s v="Promotional Expense"/>
    <s v="941"/>
    <s v="Contr/Wholesale Mktg"/>
    <x v="1"/>
    <n v="1693.44"/>
    <s v="002"/>
  </r>
  <r>
    <s v="AUG-25"/>
    <x v="0"/>
    <s v="79200"/>
    <x v="55"/>
    <s v="Promotional Expense"/>
    <s v="Promotional Expense"/>
    <s v="938"/>
    <s v="T&amp;D Operations Administration"/>
    <x v="1"/>
    <n v="58.37"/>
    <s v="002"/>
  </r>
  <r>
    <s v="JUL-25"/>
    <x v="0"/>
    <s v="79200"/>
    <x v="55"/>
    <s v="Promotional Expense"/>
    <s v="Promotional Expense"/>
    <s v="861"/>
    <s v="Procuremnt/Contr Svc"/>
    <x v="1"/>
    <n v="1445.29"/>
    <s v="002"/>
  </r>
  <r>
    <s v="NOV-25"/>
    <x v="0"/>
    <s v="79200"/>
    <x v="55"/>
    <s v="Promotional Expense"/>
    <s v="Promotional Expense"/>
    <s v="805"/>
    <s v="Corp Environmental Services"/>
    <x v="1"/>
    <n v="233.16"/>
    <s v="002"/>
  </r>
  <r>
    <s v="AUG-25"/>
    <x v="0"/>
    <s v="79200"/>
    <x v="55"/>
    <s v="Promotional Expense"/>
    <s v="Promotional Expense"/>
    <s v="387"/>
    <s v="Commercial Account Services"/>
    <x v="1"/>
    <n v="3490"/>
    <s v="002"/>
  </r>
  <r>
    <s v="SEP-25"/>
    <x v="0"/>
    <s v="79200"/>
    <x v="55"/>
    <s v="Promotional Expense"/>
    <s v="Promotional Expense"/>
    <s v="387"/>
    <s v="Commercial Account Services"/>
    <x v="1"/>
    <n v="0"/>
    <s v="002"/>
  </r>
  <r>
    <s v="OCT-25"/>
    <x v="0"/>
    <s v="79200"/>
    <x v="55"/>
    <s v="Promotional Expense"/>
    <s v="Promotional Expense"/>
    <s v="381"/>
    <s v="Rates"/>
    <x v="1"/>
    <n v="300.01"/>
    <s v="002"/>
  </r>
  <r>
    <s v="OCT-25"/>
    <x v="0"/>
    <s v="79200"/>
    <x v="55"/>
    <s v="Promotional Expense"/>
    <s v="Promotional Expense"/>
    <s v="358"/>
    <s v="Operations Applications"/>
    <x v="1"/>
    <n v="4675.68"/>
    <s v="002"/>
  </r>
  <r>
    <s v="OCT-25"/>
    <x v="0"/>
    <s v="79200"/>
    <x v="55"/>
    <m/>
    <s v="Promotional Expense"/>
    <s v="358"/>
    <s v="Operations Applications"/>
    <x v="1"/>
    <n v="-4652.3"/>
    <s v="002"/>
  </r>
  <r>
    <s v="DEC-25"/>
    <x v="0"/>
    <s v="79200"/>
    <x v="55"/>
    <s v="Promotional Expense"/>
    <s v="Promotional Expense"/>
    <s v="227"/>
    <s v="Corporate Communications"/>
    <x v="1"/>
    <n v="183.92"/>
    <s v="002"/>
  </r>
  <r>
    <s v="DEC-25"/>
    <x v="0"/>
    <s v="79200"/>
    <x v="55"/>
    <s v="Promotional Expense"/>
    <s v="Promotional Expense"/>
    <s v="226"/>
    <s v="Community Investment"/>
    <x v="1"/>
    <n v="6840.69"/>
    <s v="002"/>
  </r>
  <r>
    <s v="JUL-25"/>
    <x v="0"/>
    <s v="79200"/>
    <x v="55"/>
    <s v="Promotional Expense"/>
    <s v="Promotional Expense"/>
    <s v="226"/>
    <s v="Community Investment"/>
    <x v="1"/>
    <n v="11293.91"/>
    <s v="002"/>
  </r>
  <r>
    <s v="NOV-25"/>
    <x v="0"/>
    <s v="79200"/>
    <x v="55"/>
    <s v="Promotional Expense"/>
    <s v="Promotional Expense"/>
    <s v="226"/>
    <s v="Community Investment"/>
    <x v="1"/>
    <n v="6391.56"/>
    <s v="002"/>
  </r>
  <r>
    <s v="OCT-25"/>
    <x v="0"/>
    <s v="79200"/>
    <x v="55"/>
    <s v="Promotional Expense"/>
    <s v="Promotional Expense"/>
    <s v="224"/>
    <s v="Governmental Affairs"/>
    <x v="1"/>
    <n v="2954.05"/>
    <s v="002"/>
  </r>
  <r>
    <s v="NOV-25"/>
    <x v="0"/>
    <s v="79200"/>
    <x v="55"/>
    <s v="Promotional Expense"/>
    <s v="Promotional Expense"/>
    <s v="201"/>
    <s v="HR Operations"/>
    <x v="1"/>
    <n v="304.3"/>
    <s v="002"/>
  </r>
  <r>
    <s v="AUG-25"/>
    <x v="0"/>
    <s v="79200"/>
    <x v="55"/>
    <s v="Promotional Expense"/>
    <s v="Promotional Expense"/>
    <s v="195"/>
    <s v="Safety"/>
    <x v="1"/>
    <n v="328.16"/>
    <s v="002"/>
  </r>
  <r>
    <s v="DEC-25"/>
    <x v="0"/>
    <s v="79200"/>
    <x v="56"/>
    <s v="Educational Programs"/>
    <s v="Educational Programs"/>
    <s v="545"/>
    <s v="UNSE Energy Services"/>
    <x v="1"/>
    <n v="-735"/>
    <s v="033"/>
  </r>
  <r>
    <s v="NOV-25"/>
    <x v="0"/>
    <s v="79200"/>
    <x v="56"/>
    <s v="Educational Programs"/>
    <s v="Educational Programs"/>
    <s v="545"/>
    <s v="UNSE Energy Services"/>
    <x v="1"/>
    <n v="735"/>
    <s v="033"/>
  </r>
  <r>
    <s v="AUG-25"/>
    <x v="0"/>
    <s v="79200"/>
    <x v="56"/>
    <s v="Educational Programs"/>
    <s v="Educational Programs"/>
    <s v="385"/>
    <s v="Energy Programs"/>
    <x v="1"/>
    <n v="9420"/>
    <s v="002"/>
  </r>
  <r>
    <s v="DEC-25"/>
    <x v="0"/>
    <s v="79200"/>
    <x v="56"/>
    <s v="Educational Programs"/>
    <s v="Educational Programs"/>
    <s v="385"/>
    <s v="Energy Programs"/>
    <x v="1"/>
    <n v="4110"/>
    <s v="002"/>
  </r>
  <r>
    <s v="NOV-25"/>
    <x v="0"/>
    <s v="79200"/>
    <x v="56"/>
    <s v="Educational Programs"/>
    <s v="Educational Programs"/>
    <s v="385"/>
    <s v="Energy Programs"/>
    <x v="1"/>
    <n v="5950"/>
    <s v="002"/>
  </r>
  <r>
    <s v="OCT-25"/>
    <x v="0"/>
    <s v="79200"/>
    <x v="56"/>
    <s v="Educational Programs"/>
    <s v="Educational Programs"/>
    <s v="385"/>
    <s v="Energy Programs"/>
    <x v="1"/>
    <n v="9610"/>
    <s v="002"/>
  </r>
  <r>
    <s v="SEP-25"/>
    <x v="0"/>
    <s v="79200"/>
    <x v="56"/>
    <s v="Educational Programs"/>
    <s v="Educational Programs"/>
    <s v="385"/>
    <s v="Energy Programs"/>
    <x v="1"/>
    <n v="7690"/>
    <s v="002"/>
  </r>
  <r>
    <s v="SEP-25"/>
    <x v="0"/>
    <s v="79200"/>
    <x v="56"/>
    <s v="Educational Programs"/>
    <s v="Educational Programs"/>
    <s v="251"/>
    <s v="Beneficial Electrification"/>
    <x v="1"/>
    <n v="1500"/>
    <s v="002"/>
  </r>
  <r>
    <s v="NOV-25"/>
    <x v="0"/>
    <s v="79200"/>
    <x v="47"/>
    <m/>
    <s v="Seminar Registration Fees"/>
    <s v="957"/>
    <s v="Transmission Planning"/>
    <x v="1"/>
    <n v="400"/>
    <s v="002"/>
  </r>
  <r>
    <s v="NOV-25"/>
    <x v="0"/>
    <s v="79200"/>
    <x v="47"/>
    <s v="Seminar Registration Fees"/>
    <s v="Seminar Registration Fees"/>
    <s v="955"/>
    <s v="Supply Side Planning"/>
    <x v="1"/>
    <n v="2890"/>
    <s v="002"/>
  </r>
  <r>
    <s v="AUG-25"/>
    <x v="0"/>
    <s v="79200"/>
    <x v="47"/>
    <s v="Seminar Registration Fees"/>
    <s v="Seminar Registration Fees"/>
    <s v="935"/>
    <s v="T&amp;D Safety and Learning &amp; Development"/>
    <x v="1"/>
    <n v="3563.75"/>
    <s v="002"/>
  </r>
  <r>
    <s v="JUL-25"/>
    <x v="0"/>
    <s v="79200"/>
    <x v="47"/>
    <s v="Seminar Registration Fees"/>
    <s v="Seminar Registration Fees"/>
    <s v="935"/>
    <s v="T&amp;D Safety and Learning &amp; Development"/>
    <x v="1"/>
    <n v="266"/>
    <s v="002"/>
  </r>
  <r>
    <s v="NOV-25"/>
    <x v="0"/>
    <s v="79200"/>
    <x v="47"/>
    <s v="Seminar Registration Fees"/>
    <s v="Seminar Registration Fees"/>
    <s v="935"/>
    <s v="T&amp;D Safety and Learning &amp; Development"/>
    <x v="1"/>
    <n v="0"/>
    <s v="002"/>
  </r>
  <r>
    <s v="OCT-25"/>
    <x v="0"/>
    <s v="79200"/>
    <x v="47"/>
    <s v="Seminar Registration Fees"/>
    <s v="Seminar Registration Fees"/>
    <s v="935"/>
    <s v="T&amp;D Safety and Learning &amp; Development"/>
    <x v="1"/>
    <n v="5415"/>
    <s v="002"/>
  </r>
  <r>
    <s v="JUL-25"/>
    <x v="0"/>
    <s v="79200"/>
    <x v="47"/>
    <m/>
    <s v="Seminar Registration Fees"/>
    <s v="861"/>
    <s v="Procuremnt/Contr Svc"/>
    <x v="1"/>
    <n v="-499"/>
    <s v="002"/>
  </r>
  <r>
    <s v="NOV-25"/>
    <x v="0"/>
    <s v="79200"/>
    <x v="47"/>
    <s v="Seminar Registration Fees"/>
    <s v="Seminar Registration Fees"/>
    <s v="861"/>
    <s v="Procuremnt/Contr Svc"/>
    <x v="1"/>
    <n v="495"/>
    <s v="002"/>
  </r>
  <r>
    <s v="NOV-25"/>
    <x v="0"/>
    <s v="79200"/>
    <x v="47"/>
    <s v="Seminar Registration Fees"/>
    <s v="Seminar Registration Fees"/>
    <s v="850"/>
    <s v="Fuels Management"/>
    <x v="1"/>
    <n v="1895"/>
    <s v="002"/>
  </r>
  <r>
    <s v="AUG-25"/>
    <x v="0"/>
    <s v="79200"/>
    <x v="47"/>
    <s v="Seminar Registration Fees"/>
    <s v="Seminar Registration Fees"/>
    <s v="805"/>
    <s v="Corp Environmental Services"/>
    <x v="1"/>
    <n v="10"/>
    <s v="002"/>
  </r>
  <r>
    <s v="DEC-25"/>
    <x v="0"/>
    <s v="79200"/>
    <x v="47"/>
    <s v="Seminar Registration Fees"/>
    <s v="Seminar Registration Fees"/>
    <s v="805"/>
    <s v="Corp Environmental Services"/>
    <x v="1"/>
    <n v="595.99"/>
    <s v="002"/>
  </r>
  <r>
    <s v="JUL-25"/>
    <x v="0"/>
    <s v="79200"/>
    <x v="47"/>
    <s v="Seminar Registration Fees"/>
    <s v="Seminar Registration Fees"/>
    <s v="805"/>
    <s v="Corp Environmental Services"/>
    <x v="1"/>
    <n v="805"/>
    <s v="002"/>
  </r>
  <r>
    <s v="NOV-25"/>
    <x v="0"/>
    <s v="79200"/>
    <x v="47"/>
    <s v="Seminar Registration Fees"/>
    <s v="Seminar Registration Fees"/>
    <s v="805"/>
    <s v="Corp Environmental Services"/>
    <x v="1"/>
    <n v="30"/>
    <s v="002"/>
  </r>
  <r>
    <s v="OCT-25"/>
    <x v="0"/>
    <s v="79200"/>
    <x v="47"/>
    <s v="Seminar Registration Fees"/>
    <s v="Seminar Registration Fees"/>
    <s v="805"/>
    <s v="Corp Environmental Services"/>
    <x v="1"/>
    <n v="1355"/>
    <s v="002"/>
  </r>
  <r>
    <s v="SEP-25"/>
    <x v="0"/>
    <s v="79200"/>
    <x v="47"/>
    <s v="Seminar Registration Fees"/>
    <s v="Seminar Registration Fees"/>
    <s v="805"/>
    <s v="Corp Environmental Services"/>
    <x v="1"/>
    <n v="416.97"/>
    <s v="002"/>
  </r>
  <r>
    <s v="AUG-25"/>
    <x v="0"/>
    <s v="79200"/>
    <x v="47"/>
    <s v="Seminar Registration Fees"/>
    <s v="Seminar Registration Fees"/>
    <s v="662"/>
    <s v="SPG Training"/>
    <x v="1"/>
    <n v="3396"/>
    <s v="002"/>
  </r>
  <r>
    <s v="AUG-25"/>
    <x v="0"/>
    <s v="79200"/>
    <x v="47"/>
    <m/>
    <s v="Seminar Registration Fees"/>
    <s v="662"/>
    <s v="SPG Training"/>
    <x v="1"/>
    <n v="-1698"/>
    <s v="002"/>
  </r>
  <r>
    <s v="DEC-25"/>
    <x v="0"/>
    <s v="79200"/>
    <x v="47"/>
    <s v="Seminar Registration Fees"/>
    <s v="Seminar Registration Fees"/>
    <s v="658"/>
    <s v="SPG Business Support"/>
    <x v="1"/>
    <n v="200"/>
    <s v="002"/>
  </r>
  <r>
    <s v="DEC-25"/>
    <x v="0"/>
    <s v="79200"/>
    <x v="47"/>
    <m/>
    <s v="Seminar Registration Fees"/>
    <s v="658"/>
    <s v="SPG Business Support"/>
    <x v="1"/>
    <n v="-100"/>
    <s v="002"/>
  </r>
  <r>
    <s v="AUG-25"/>
    <x v="0"/>
    <s v="79200"/>
    <x v="47"/>
    <s v="Seminar Registration Fees"/>
    <s v="Seminar Registration Fees"/>
    <s v="537"/>
    <s v="UNSE Billing"/>
    <x v="1"/>
    <n v="345"/>
    <s v="033"/>
  </r>
  <r>
    <s v="JUL-25"/>
    <x v="0"/>
    <s v="79200"/>
    <x v="47"/>
    <s v="Seminar Registration Fees"/>
    <s v="Seminar Registration Fees"/>
    <s v="400"/>
    <s v="Capital Resources"/>
    <x v="1"/>
    <n v="3200"/>
    <s v="002"/>
  </r>
  <r>
    <s v="SEP-25"/>
    <x v="0"/>
    <s v="79200"/>
    <x v="47"/>
    <s v="Seminar Registration Fees"/>
    <s v="Seminar Registration Fees"/>
    <s v="400"/>
    <s v="Capital Resources"/>
    <x v="1"/>
    <n v="60"/>
    <s v="002"/>
  </r>
  <r>
    <s v="AUG-25"/>
    <x v="0"/>
    <s v="79200"/>
    <x v="47"/>
    <s v="Seminar Registration Fees"/>
    <s v="Seminar Registration Fees"/>
    <s v="387"/>
    <s v="Commercial Account Services"/>
    <x v="1"/>
    <n v="1950"/>
    <s v="002"/>
  </r>
  <r>
    <s v="DEC-25"/>
    <x v="0"/>
    <s v="79200"/>
    <x v="47"/>
    <s v="Seminar Registration Fees"/>
    <s v="Seminar Registration Fees"/>
    <s v="387"/>
    <s v="Commercial Account Services"/>
    <x v="1"/>
    <n v="130"/>
    <s v="002"/>
  </r>
  <r>
    <s v="OCT-25"/>
    <x v="0"/>
    <s v="79200"/>
    <x v="47"/>
    <s v="Seminar Registration Fees"/>
    <s v="Seminar Registration Fees"/>
    <s v="387"/>
    <s v="Commercial Account Services"/>
    <x v="1"/>
    <n v="435"/>
    <s v="002"/>
  </r>
  <r>
    <s v="OCT-25"/>
    <x v="0"/>
    <s v="79200"/>
    <x v="47"/>
    <m/>
    <s v="Seminar Registration Fees"/>
    <s v="387"/>
    <s v="Commercial Account Services"/>
    <x v="1"/>
    <n v="62.04"/>
    <s v="002"/>
  </r>
  <r>
    <s v="NOV-25"/>
    <x v="0"/>
    <s v="79200"/>
    <x v="47"/>
    <s v="Seminar Registration Fees"/>
    <s v="Seminar Registration Fees"/>
    <s v="386"/>
    <s v="Regulatory Services"/>
    <x v="1"/>
    <n v="1150"/>
    <s v="002"/>
  </r>
  <r>
    <s v="AUG-25"/>
    <x v="0"/>
    <s v="79200"/>
    <x v="47"/>
    <s v="Seminar Registration Fees"/>
    <s v="Seminar Registration Fees"/>
    <s v="381"/>
    <s v="Rates"/>
    <x v="1"/>
    <n v="2256.04"/>
    <s v="002"/>
  </r>
  <r>
    <s v="DEC-25"/>
    <x v="0"/>
    <s v="79200"/>
    <x v="47"/>
    <s v="Seminar Registration Fees"/>
    <s v="Seminar Registration Fees"/>
    <s v="381"/>
    <s v="Rates"/>
    <x v="1"/>
    <n v="747"/>
    <s v="002"/>
  </r>
  <r>
    <s v="JUL-25"/>
    <x v="0"/>
    <s v="79200"/>
    <x v="47"/>
    <s v="Seminar Registration Fees"/>
    <s v="Seminar Registration Fees"/>
    <s v="381"/>
    <s v="Rates"/>
    <x v="1"/>
    <n v="1199"/>
    <s v="002"/>
  </r>
  <r>
    <s v="OCT-25"/>
    <x v="0"/>
    <s v="79200"/>
    <x v="47"/>
    <s v="Seminar Registration Fees"/>
    <s v="Seminar Registration Fees"/>
    <s v="381"/>
    <s v="Rates"/>
    <x v="1"/>
    <n v="3190"/>
    <s v="002"/>
  </r>
  <r>
    <s v="JUL-25"/>
    <x v="0"/>
    <s v="79200"/>
    <x v="47"/>
    <s v="Seminar Registration Fees"/>
    <s v="Seminar Registration Fees"/>
    <s v="370"/>
    <s v="Budget, Planning &amp; Analysis"/>
    <x v="1"/>
    <n v="1600"/>
    <s v="002"/>
  </r>
  <r>
    <s v="NOV-25"/>
    <x v="0"/>
    <s v="79200"/>
    <x v="47"/>
    <s v="Seminar Registration Fees"/>
    <s v="Seminar Registration Fees"/>
    <s v="370"/>
    <s v="Budget, Planning &amp; Analysis"/>
    <x v="1"/>
    <n v="200"/>
    <s v="002"/>
  </r>
  <r>
    <s v="AUG-25"/>
    <x v="0"/>
    <s v="79200"/>
    <x v="47"/>
    <s v="Seminar Registration Fees"/>
    <s v="Seminar Registration Fees"/>
    <s v="362"/>
    <s v="Financial Planning &amp; Analysis"/>
    <x v="1"/>
    <n v="38.950000000000003"/>
    <s v="002"/>
  </r>
  <r>
    <s v="DEC-25"/>
    <x v="0"/>
    <s v="79200"/>
    <x v="47"/>
    <s v="Seminar Registration Fees"/>
    <s v="Seminar Registration Fees"/>
    <s v="357"/>
    <s v="Business Applications"/>
    <x v="1"/>
    <n v="100"/>
    <s v="002"/>
  </r>
  <r>
    <s v="DEC-25"/>
    <x v="0"/>
    <s v="79200"/>
    <x v="47"/>
    <m/>
    <s v="Seminar Registration Fees"/>
    <s v="357"/>
    <s v="Business Applications"/>
    <x v="1"/>
    <n v="-27.29"/>
    <s v="002"/>
  </r>
  <r>
    <s v="NOV-25"/>
    <x v="0"/>
    <s v="79200"/>
    <x v="47"/>
    <s v="Seminar Registration Fees"/>
    <s v="Seminar Registration Fees"/>
    <s v="357"/>
    <s v="Business Applications"/>
    <x v="1"/>
    <n v="299"/>
    <s v="002"/>
  </r>
  <r>
    <s v="NOV-25"/>
    <x v="0"/>
    <s v="79200"/>
    <x v="47"/>
    <m/>
    <s v="Seminar Registration Fees"/>
    <s v="357"/>
    <s v="Business Applications"/>
    <x v="1"/>
    <n v="-81.599999999999994"/>
    <s v="002"/>
  </r>
  <r>
    <s v="AUG-25"/>
    <x v="0"/>
    <s v="79200"/>
    <x v="47"/>
    <s v="Seminar Registration Fees"/>
    <s v="Seminar Registration Fees"/>
    <s v="356"/>
    <s v="IS PMO"/>
    <x v="1"/>
    <n v="1648"/>
    <s v="002"/>
  </r>
  <r>
    <s v="AUG-25"/>
    <x v="0"/>
    <s v="79200"/>
    <x v="47"/>
    <m/>
    <s v="Seminar Registration Fees"/>
    <s v="356"/>
    <s v="IS PMO"/>
    <x v="1"/>
    <n v="-449.75"/>
    <s v="002"/>
  </r>
  <r>
    <s v="JUL-25"/>
    <x v="0"/>
    <s v="79200"/>
    <x v="47"/>
    <s v="Seminar Registration Fees"/>
    <s v="Seminar Registration Fees"/>
    <s v="356"/>
    <s v="IS PMO"/>
    <x v="1"/>
    <n v="600"/>
    <s v="002"/>
  </r>
  <r>
    <s v="JUL-25"/>
    <x v="0"/>
    <s v="79200"/>
    <x v="47"/>
    <m/>
    <s v="Seminar Registration Fees"/>
    <s v="356"/>
    <s v="IS PMO"/>
    <x v="1"/>
    <n v="-163.74"/>
    <s v="002"/>
  </r>
  <r>
    <s v="NOV-25"/>
    <x v="0"/>
    <s v="79200"/>
    <x v="47"/>
    <s v="Seminar Registration Fees"/>
    <s v="Seminar Registration Fees"/>
    <s v="356"/>
    <s v="IS PMO"/>
    <x v="1"/>
    <n v="0"/>
    <s v="002"/>
  </r>
  <r>
    <s v="NOV-25"/>
    <x v="0"/>
    <s v="79200"/>
    <x v="47"/>
    <m/>
    <s v="Seminar Registration Fees"/>
    <s v="356"/>
    <s v="IS PMO"/>
    <x v="1"/>
    <n v="0"/>
    <s v="002"/>
  </r>
  <r>
    <s v="OCT-25"/>
    <x v="0"/>
    <s v="79200"/>
    <x v="47"/>
    <s v="Seminar Registration Fees"/>
    <s v="Seminar Registration Fees"/>
    <s v="356"/>
    <s v="IS PMO"/>
    <x v="1"/>
    <n v="2608.75"/>
    <s v="002"/>
  </r>
  <r>
    <s v="OCT-25"/>
    <x v="0"/>
    <s v="79200"/>
    <x v="47"/>
    <m/>
    <s v="Seminar Registration Fees"/>
    <s v="356"/>
    <s v="IS PMO"/>
    <x v="1"/>
    <n v="-711.94"/>
    <s v="002"/>
  </r>
  <r>
    <s v="SEP-25"/>
    <x v="0"/>
    <s v="79200"/>
    <x v="47"/>
    <s v="Seminar Registration Fees"/>
    <s v="Seminar Registration Fees"/>
    <s v="356"/>
    <s v="IS PMO"/>
    <x v="1"/>
    <n v="2050"/>
    <s v="002"/>
  </r>
  <r>
    <s v="SEP-25"/>
    <x v="0"/>
    <s v="79200"/>
    <x v="47"/>
    <m/>
    <s v="Seminar Registration Fees"/>
    <s v="356"/>
    <s v="IS PMO"/>
    <x v="1"/>
    <n v="-559.45000000000005"/>
    <s v="002"/>
  </r>
  <r>
    <s v="AUG-25"/>
    <x v="0"/>
    <s v="79200"/>
    <x v="47"/>
    <s v="Seminar Registration Fees"/>
    <s v="Seminar Registration Fees"/>
    <s v="354"/>
    <s v="Enterprise Cyber Security"/>
    <x v="1"/>
    <n v="725"/>
    <s v="002"/>
  </r>
  <r>
    <s v="AUG-25"/>
    <x v="0"/>
    <s v="79200"/>
    <x v="47"/>
    <m/>
    <s v="Seminar Registration Fees"/>
    <s v="354"/>
    <s v="Enterprise Cyber Security"/>
    <x v="1"/>
    <n v="-197.85"/>
    <s v="002"/>
  </r>
  <r>
    <s v="DEC-25"/>
    <x v="0"/>
    <s v="79200"/>
    <x v="47"/>
    <s v="Seminar Registration Fees"/>
    <s v="Seminar Registration Fees"/>
    <s v="354"/>
    <s v="Enterprise Cyber Security"/>
    <x v="1"/>
    <n v="404.57"/>
    <s v="002"/>
  </r>
  <r>
    <s v="DEC-25"/>
    <x v="0"/>
    <s v="79200"/>
    <x v="47"/>
    <m/>
    <s v="Seminar Registration Fees"/>
    <s v="354"/>
    <s v="Enterprise Cyber Security"/>
    <x v="1"/>
    <n v="-110.41"/>
    <s v="002"/>
  </r>
  <r>
    <s v="NOV-25"/>
    <x v="0"/>
    <s v="79200"/>
    <x v="47"/>
    <s v="Seminar Registration Fees"/>
    <s v="Seminar Registration Fees"/>
    <s v="354"/>
    <s v="Enterprise Cyber Security"/>
    <x v="1"/>
    <n v="23.18"/>
    <s v="002"/>
  </r>
  <r>
    <s v="NOV-25"/>
    <x v="0"/>
    <s v="79200"/>
    <x v="47"/>
    <m/>
    <s v="Seminar Registration Fees"/>
    <s v="354"/>
    <s v="Enterprise Cyber Security"/>
    <x v="1"/>
    <n v="-6.33"/>
    <s v="002"/>
  </r>
  <r>
    <s v="SEP-25"/>
    <x v="0"/>
    <s v="79200"/>
    <x v="47"/>
    <s v="Seminar Registration Fees"/>
    <s v="Seminar Registration Fees"/>
    <s v="354"/>
    <s v="Enterprise Cyber Security"/>
    <x v="1"/>
    <n v="5299.59"/>
    <s v="002"/>
  </r>
  <r>
    <s v="SEP-25"/>
    <x v="0"/>
    <s v="79200"/>
    <x v="47"/>
    <m/>
    <s v="Seminar Registration Fees"/>
    <s v="354"/>
    <s v="Enterprise Cyber Security"/>
    <x v="1"/>
    <n v="-1043.43"/>
    <s v="002"/>
  </r>
  <r>
    <s v="AUG-25"/>
    <x v="0"/>
    <s v="79200"/>
    <x v="47"/>
    <m/>
    <s v="Seminar Registration Fees"/>
    <s v="352"/>
    <s v="IT Client Technology"/>
    <x v="1"/>
    <n v="21.14"/>
    <s v="002"/>
  </r>
  <r>
    <s v="DEC-25"/>
    <x v="0"/>
    <s v="79200"/>
    <x v="47"/>
    <m/>
    <s v="Seminar Registration Fees"/>
    <s v="352"/>
    <s v="IT Client Technology"/>
    <x v="1"/>
    <n v="21.14"/>
    <s v="002"/>
  </r>
  <r>
    <s v="JUL-25"/>
    <x v="0"/>
    <s v="79200"/>
    <x v="47"/>
    <m/>
    <s v="Seminar Registration Fees"/>
    <s v="352"/>
    <s v="IT Client Technology"/>
    <x v="1"/>
    <n v="21.14"/>
    <s v="002"/>
  </r>
  <r>
    <s v="NOV-25"/>
    <x v="0"/>
    <s v="79200"/>
    <x v="47"/>
    <m/>
    <s v="Seminar Registration Fees"/>
    <s v="352"/>
    <s v="IT Client Technology"/>
    <x v="1"/>
    <n v="21.14"/>
    <s v="002"/>
  </r>
  <r>
    <s v="OCT-25"/>
    <x v="0"/>
    <s v="79200"/>
    <x v="47"/>
    <m/>
    <s v="Seminar Registration Fees"/>
    <s v="352"/>
    <s v="IT Client Technology"/>
    <x v="1"/>
    <n v="21.14"/>
    <s v="002"/>
  </r>
  <r>
    <s v="SEP-25"/>
    <x v="0"/>
    <s v="79200"/>
    <x v="47"/>
    <s v="Seminar Registration Fees"/>
    <s v="Seminar Registration Fees"/>
    <s v="352"/>
    <s v="IT Client Technology"/>
    <x v="1"/>
    <n v="1556.88"/>
    <s v="002"/>
  </r>
  <r>
    <s v="SEP-25"/>
    <x v="0"/>
    <s v="79200"/>
    <x v="47"/>
    <m/>
    <s v="Seminar Registration Fees"/>
    <s v="352"/>
    <s v="IT Client Technology"/>
    <x v="1"/>
    <n v="-403.73"/>
    <s v="002"/>
  </r>
  <r>
    <s v="AUG-25"/>
    <x v="0"/>
    <s v="79200"/>
    <x v="47"/>
    <s v="Seminar Registration Fees"/>
    <s v="Seminar Registration Fees"/>
    <s v="351"/>
    <s v="Customer Applications"/>
    <x v="1"/>
    <n v="0"/>
    <s v="002"/>
  </r>
  <r>
    <s v="JUL-25"/>
    <x v="0"/>
    <s v="79200"/>
    <x v="47"/>
    <s v="Seminar Registration Fees"/>
    <s v="Seminar Registration Fees"/>
    <s v="351"/>
    <s v="Customer Applications"/>
    <x v="1"/>
    <n v="6463.5"/>
    <s v="002"/>
  </r>
  <r>
    <s v="AUG-25"/>
    <x v="0"/>
    <s v="79200"/>
    <x v="47"/>
    <s v="Seminar Registration Fees"/>
    <s v="Seminar Registration Fees"/>
    <s v="321"/>
    <s v="External Reporting"/>
    <x v="1"/>
    <n v="325.20999999999998"/>
    <s v="002"/>
  </r>
  <r>
    <s v="DEC-25"/>
    <x v="0"/>
    <s v="79200"/>
    <x v="47"/>
    <s v="Seminar Registration Fees"/>
    <s v="Seminar Registration Fees"/>
    <s v="321"/>
    <s v="External Reporting"/>
    <x v="1"/>
    <n v="39.99"/>
    <s v="002"/>
  </r>
  <r>
    <s v="JUL-25"/>
    <x v="0"/>
    <s v="79200"/>
    <x v="47"/>
    <s v="Seminar Registration Fees"/>
    <s v="Seminar Registration Fees"/>
    <s v="320"/>
    <s v="Corporate Accounting"/>
    <x v="1"/>
    <n v="3898"/>
    <s v="002"/>
  </r>
  <r>
    <s v="NOV-25"/>
    <x v="0"/>
    <s v="79200"/>
    <x v="47"/>
    <s v="Seminar Registration Fees"/>
    <s v="Seminar Registration Fees"/>
    <s v="320"/>
    <s v="Corporate Accounting"/>
    <x v="1"/>
    <n v="96.29"/>
    <s v="002"/>
  </r>
  <r>
    <s v="SEP-25"/>
    <x v="0"/>
    <s v="79200"/>
    <x v="47"/>
    <s v="Seminar Registration Fees"/>
    <s v="Seminar Registration Fees"/>
    <s v="320"/>
    <s v="Corporate Accounting"/>
    <x v="1"/>
    <n v="300"/>
    <s v="002"/>
  </r>
  <r>
    <s v="AUG-25"/>
    <x v="0"/>
    <s v="79200"/>
    <x v="47"/>
    <s v="Seminar Registration Fees"/>
    <s v="Seminar Registration Fees"/>
    <s v="250"/>
    <s v="Strategy, Culture &amp; Innovation"/>
    <x v="1"/>
    <n v="695"/>
    <s v="002"/>
  </r>
  <r>
    <s v="JUL-25"/>
    <x v="0"/>
    <s v="79200"/>
    <x v="47"/>
    <s v="Seminar Registration Fees"/>
    <s v="Seminar Registration Fees"/>
    <s v="250"/>
    <s v="Strategy, Culture &amp; Innovation"/>
    <x v="1"/>
    <n v="299"/>
    <s v="002"/>
  </r>
  <r>
    <s v="OCT-25"/>
    <x v="0"/>
    <s v="79200"/>
    <x v="47"/>
    <s v="Seminar Registration Fees"/>
    <s v="Seminar Registration Fees"/>
    <s v="250"/>
    <s v="Strategy, Culture &amp; Innovation"/>
    <x v="1"/>
    <n v="1845"/>
    <s v="002"/>
  </r>
  <r>
    <s v="SEP-25"/>
    <x v="0"/>
    <s v="79200"/>
    <x v="47"/>
    <s v="Seminar Registration Fees"/>
    <s v="Seminar Registration Fees"/>
    <s v="250"/>
    <s v="Strategy, Culture &amp; Innovation"/>
    <x v="1"/>
    <n v="1605"/>
    <s v="002"/>
  </r>
  <r>
    <s v="AUG-25"/>
    <x v="0"/>
    <s v="79200"/>
    <x v="47"/>
    <m/>
    <s v="Seminar Registration Fees"/>
    <s v="231"/>
    <s v="Customer Service"/>
    <x v="1"/>
    <n v="599"/>
    <s v="002"/>
  </r>
  <r>
    <s v="NOV-25"/>
    <x v="0"/>
    <s v="79200"/>
    <x v="47"/>
    <s v="Seminar Registration Fees"/>
    <s v="Seminar Registration Fees"/>
    <s v="229"/>
    <s v="Cust Experience / Marketing"/>
    <x v="1"/>
    <n v="995"/>
    <s v="002"/>
  </r>
  <r>
    <s v="AUG-25"/>
    <x v="0"/>
    <s v="79200"/>
    <x v="47"/>
    <s v="Seminar Registration Fees"/>
    <s v="Seminar Registration Fees"/>
    <s v="227"/>
    <s v="Corporate Communications"/>
    <x v="1"/>
    <n v="11.21"/>
    <s v="002"/>
  </r>
  <r>
    <s v="DEC-25"/>
    <x v="0"/>
    <s v="79200"/>
    <x v="47"/>
    <s v="Seminar Registration Fees"/>
    <s v="Seminar Registration Fees"/>
    <s v="227"/>
    <s v="Corporate Communications"/>
    <x v="1"/>
    <n v="7.59"/>
    <s v="002"/>
  </r>
  <r>
    <s v="OCT-25"/>
    <x v="0"/>
    <s v="79200"/>
    <x v="47"/>
    <s v="Seminar Registration Fees"/>
    <s v="Seminar Registration Fees"/>
    <s v="227"/>
    <s v="Corporate Communications"/>
    <x v="1"/>
    <n v="171.29"/>
    <s v="002"/>
  </r>
  <r>
    <s v="OCT-25"/>
    <x v="0"/>
    <s v="79200"/>
    <x v="47"/>
    <m/>
    <s v="Seminar Registration Fees"/>
    <s v="226"/>
    <s v="Community Investment"/>
    <x v="1"/>
    <n v="100"/>
    <s v="002"/>
  </r>
  <r>
    <s v="AUG-25"/>
    <x v="0"/>
    <s v="79200"/>
    <x v="47"/>
    <s v="Seminar Registration Fees"/>
    <s v="Seminar Registration Fees"/>
    <s v="224"/>
    <s v="Governmental Affairs"/>
    <x v="1"/>
    <n v="1210"/>
    <s v="002"/>
  </r>
  <r>
    <s v="NOV-25"/>
    <x v="0"/>
    <s v="79200"/>
    <x v="47"/>
    <s v="Seminar Registration Fees"/>
    <s v="Seminar Registration Fees"/>
    <s v="224"/>
    <s v="Governmental Affairs"/>
    <x v="1"/>
    <n v="300"/>
    <s v="002"/>
  </r>
  <r>
    <s v="NOV-25"/>
    <x v="0"/>
    <s v="79200"/>
    <x v="47"/>
    <m/>
    <s v="Seminar Registration Fees"/>
    <s v="224"/>
    <s v="Governmental Affairs"/>
    <x v="1"/>
    <n v="10"/>
    <s v="002"/>
  </r>
  <r>
    <s v="OCT-25"/>
    <x v="0"/>
    <s v="79200"/>
    <x v="47"/>
    <s v="Seminar Registration Fees"/>
    <s v="Seminar Registration Fees"/>
    <s v="224"/>
    <s v="Governmental Affairs"/>
    <x v="1"/>
    <n v="175"/>
    <s v="002"/>
  </r>
  <r>
    <s v="SEP-25"/>
    <x v="0"/>
    <s v="79200"/>
    <x v="47"/>
    <s v="Seminar Registration Fees"/>
    <s v="Seminar Registration Fees"/>
    <s v="224"/>
    <s v="Governmental Affairs"/>
    <x v="1"/>
    <n v="90"/>
    <s v="002"/>
  </r>
  <r>
    <s v="DEC-25"/>
    <x v="0"/>
    <s v="79200"/>
    <x v="47"/>
    <s v="Seminar Registration Fees"/>
    <s v="Seminar Registration Fees"/>
    <s v="211"/>
    <s v="Occupational Health"/>
    <x v="1"/>
    <n v="278"/>
    <s v="002"/>
  </r>
  <r>
    <s v="AUG-25"/>
    <x v="0"/>
    <s v="79200"/>
    <x v="47"/>
    <s v="Seminar Registration Fees"/>
    <s v="Seminar Registration Fees"/>
    <s v="205"/>
    <s v="Talent Acquisition"/>
    <x v="1"/>
    <n v="1199"/>
    <s v="002"/>
  </r>
  <r>
    <s v="AUG-25"/>
    <x v="0"/>
    <s v="79200"/>
    <x v="47"/>
    <m/>
    <s v="Seminar Registration Fees"/>
    <s v="205"/>
    <s v="Talent Acquisition"/>
    <x v="1"/>
    <n v="498"/>
    <s v="002"/>
  </r>
  <r>
    <s v="OCT-25"/>
    <x v="0"/>
    <s v="79200"/>
    <x v="47"/>
    <s v="Seminar Registration Fees"/>
    <s v="Seminar Registration Fees"/>
    <s v="205"/>
    <s v="Talent Acquisition"/>
    <x v="1"/>
    <n v="499"/>
    <s v="002"/>
  </r>
  <r>
    <s v="SEP-25"/>
    <x v="0"/>
    <s v="79200"/>
    <x v="47"/>
    <s v="Seminar Registration Fees"/>
    <s v="Seminar Registration Fees"/>
    <s v="205"/>
    <s v="Talent Acquisition"/>
    <x v="1"/>
    <n v="1265"/>
    <s v="002"/>
  </r>
  <r>
    <s v="SEP-25"/>
    <x v="0"/>
    <s v="79200"/>
    <x v="47"/>
    <s v="Seminar Registration Fees"/>
    <s v="Seminar Registration Fees"/>
    <s v="201"/>
    <s v="HR Operations"/>
    <x v="1"/>
    <n v="500"/>
    <s v="002"/>
  </r>
  <r>
    <s v="NOV-25"/>
    <x v="0"/>
    <s v="79200"/>
    <x v="47"/>
    <s v="Seminar Registration Fees"/>
    <s v="Seminar Registration Fees"/>
    <s v="193"/>
    <s v="Energy Delivery Environmental"/>
    <x v="1"/>
    <n v="90"/>
    <s v="002"/>
  </r>
  <r>
    <s v="OCT-25"/>
    <x v="0"/>
    <s v="79200"/>
    <x v="47"/>
    <s v="Seminar Registration Fees"/>
    <s v="Seminar Registration Fees"/>
    <s v="193"/>
    <s v="Energy Delivery Environmental"/>
    <x v="1"/>
    <n v="40"/>
    <s v="002"/>
  </r>
  <r>
    <s v="SEP-25"/>
    <x v="0"/>
    <s v="79200"/>
    <x v="47"/>
    <s v="Seminar Registration Fees"/>
    <s v="Seminar Registration Fees"/>
    <s v="162"/>
    <s v="Corporate Security"/>
    <x v="1"/>
    <n v="750"/>
    <s v="002"/>
  </r>
  <r>
    <s v="JUL-25"/>
    <x v="0"/>
    <s v="79200"/>
    <x v="47"/>
    <s v="Seminar Registration Fees"/>
    <s v="Seminar Registration Fees"/>
    <s v="161"/>
    <s v="Risk Management"/>
    <x v="1"/>
    <n v="0"/>
    <s v="002"/>
  </r>
  <r>
    <s v="OCT-25"/>
    <x v="0"/>
    <s v="79200"/>
    <x v="47"/>
    <s v="Seminar Registration Fees"/>
    <s v="Seminar Registration Fees"/>
    <s v="160"/>
    <s v="Legal"/>
    <x v="1"/>
    <n v="1800"/>
    <s v="002"/>
  </r>
  <r>
    <s v="AUG-25"/>
    <x v="0"/>
    <s v="79200"/>
    <x v="47"/>
    <s v="Seminar Registration Fees"/>
    <s v="Seminar Registration Fees"/>
    <s v="140"/>
    <s v="Regulatory Counsel"/>
    <x v="1"/>
    <n v="725"/>
    <s v="002"/>
  </r>
  <r>
    <s v="DEC-25"/>
    <x v="0"/>
    <s v="79200"/>
    <x v="47"/>
    <s v="Seminar Registration Fees"/>
    <s v="Seminar Registration Fees"/>
    <s v="140"/>
    <s v="Regulatory Counsel"/>
    <x v="1"/>
    <n v="1570.99"/>
    <s v="002"/>
  </r>
  <r>
    <s v="OCT-25"/>
    <x v="0"/>
    <s v="79200"/>
    <x v="47"/>
    <s v="Seminar Registration Fees"/>
    <s v="Seminar Registration Fees"/>
    <s v="140"/>
    <s v="Regulatory Counsel"/>
    <x v="1"/>
    <n v="995"/>
    <s v="002"/>
  </r>
  <r>
    <s v="DEC-25"/>
    <x v="0"/>
    <s v="79200"/>
    <x v="47"/>
    <s v="Seminar Registration Fees"/>
    <s v="Seminar Registration Fees"/>
    <s v="100"/>
    <s v="CEO Adm"/>
    <x v="1"/>
    <n v="1500"/>
    <s v="002"/>
  </r>
  <r>
    <s v="NOV-25"/>
    <x v="0"/>
    <s v="79200"/>
    <x v="47"/>
    <s v="Seminar Registration Fees"/>
    <s v="Seminar Registration Fees"/>
    <s v="100"/>
    <s v="CEO Adm"/>
    <x v="1"/>
    <n v="1848"/>
    <s v="002"/>
  </r>
  <r>
    <s v="NOV-25"/>
    <x v="0"/>
    <s v="79200"/>
    <x v="57"/>
    <s v="Training"/>
    <s v="Training"/>
    <s v="993"/>
    <s v="Fleet Services"/>
    <x v="1"/>
    <n v="5"/>
    <s v="002"/>
  </r>
  <r>
    <s v="NOV-25"/>
    <x v="0"/>
    <s v="79200"/>
    <x v="57"/>
    <s v="Training"/>
    <s v="Training"/>
    <s v="988"/>
    <s v="T&amp;D Equipment C&amp;M Admin"/>
    <x v="1"/>
    <n v="3357.06"/>
    <s v="002"/>
  </r>
  <r>
    <s v="AUG-25"/>
    <x v="0"/>
    <s v="79200"/>
    <x v="57"/>
    <s v="Training"/>
    <s v="Training"/>
    <s v="861"/>
    <s v="Procuremnt/Contr Svc"/>
    <x v="1"/>
    <n v="1230"/>
    <s v="002"/>
  </r>
  <r>
    <s v="DEC-25"/>
    <x v="0"/>
    <s v="79200"/>
    <x v="57"/>
    <s v="Training"/>
    <s v="Training"/>
    <s v="861"/>
    <s v="Procuremnt/Contr Svc"/>
    <x v="1"/>
    <n v="495"/>
    <s v="002"/>
  </r>
  <r>
    <s v="NOV-25"/>
    <x v="0"/>
    <s v="79200"/>
    <x v="57"/>
    <s v="Training"/>
    <s v="Training"/>
    <s v="861"/>
    <s v="Procuremnt/Contr Svc"/>
    <x v="1"/>
    <n v="495"/>
    <s v="002"/>
  </r>
  <r>
    <s v="DEC-25"/>
    <x v="0"/>
    <s v="79200"/>
    <x v="57"/>
    <s v="Training"/>
    <s v="Training"/>
    <s v="805"/>
    <s v="Corp Environmental Services"/>
    <x v="1"/>
    <n v="53.46"/>
    <s v="002"/>
  </r>
  <r>
    <s v="OCT-25"/>
    <x v="0"/>
    <s v="79200"/>
    <x v="57"/>
    <s v="Training"/>
    <s v="Training"/>
    <s v="805"/>
    <s v="Corp Environmental Services"/>
    <x v="1"/>
    <n v="3750"/>
    <s v="002"/>
  </r>
  <r>
    <s v="JUL-25"/>
    <x v="0"/>
    <s v="79200"/>
    <x v="57"/>
    <s v="Training"/>
    <s v="Training"/>
    <s v="662"/>
    <s v="SPG Training"/>
    <x v="1"/>
    <n v="5.8"/>
    <s v="002"/>
  </r>
  <r>
    <s v="JUL-25"/>
    <x v="0"/>
    <s v="79200"/>
    <x v="57"/>
    <m/>
    <s v="Training"/>
    <s v="662"/>
    <s v="SPG Training"/>
    <x v="1"/>
    <n v="-2.9"/>
    <s v="002"/>
  </r>
  <r>
    <s v="AUG-25"/>
    <x v="0"/>
    <s v="79200"/>
    <x v="57"/>
    <s v="Training"/>
    <s v="Training"/>
    <s v="381"/>
    <s v="Rates"/>
    <x v="1"/>
    <n v="1128.02"/>
    <s v="002"/>
  </r>
  <r>
    <s v="SEP-25"/>
    <x v="0"/>
    <s v="79200"/>
    <x v="57"/>
    <s v="Training"/>
    <s v="Training"/>
    <s v="381"/>
    <s v="Rates"/>
    <x v="1"/>
    <n v="-104.3"/>
    <s v="002"/>
  </r>
  <r>
    <s v="AUG-25"/>
    <x v="0"/>
    <s v="79200"/>
    <x v="57"/>
    <s v="Training"/>
    <s v="Training"/>
    <s v="362"/>
    <s v="Financial Planning &amp; Analysis"/>
    <x v="1"/>
    <n v="260.88"/>
    <s v="002"/>
  </r>
  <r>
    <s v="SEP-25"/>
    <x v="0"/>
    <s v="79200"/>
    <x v="57"/>
    <s v="Training"/>
    <s v="Training"/>
    <s v="362"/>
    <s v="Financial Planning &amp; Analysis"/>
    <x v="1"/>
    <n v="2160"/>
    <s v="002"/>
  </r>
  <r>
    <s v="AUG-25"/>
    <x v="0"/>
    <s v="79200"/>
    <x v="57"/>
    <s v="Training"/>
    <s v="Training"/>
    <s v="357"/>
    <s v="Business Applications"/>
    <x v="1"/>
    <n v="1530"/>
    <s v="002"/>
  </r>
  <r>
    <s v="AUG-25"/>
    <x v="0"/>
    <s v="79200"/>
    <x v="57"/>
    <m/>
    <s v="Training"/>
    <s v="357"/>
    <s v="Business Applications"/>
    <x v="1"/>
    <n v="-417.54"/>
    <s v="002"/>
  </r>
  <r>
    <s v="DEC-25"/>
    <x v="0"/>
    <s v="79200"/>
    <x v="57"/>
    <s v="Training"/>
    <s v="Training"/>
    <s v="357"/>
    <s v="Business Applications"/>
    <x v="1"/>
    <n v="1138.44"/>
    <s v="002"/>
  </r>
  <r>
    <s v="DEC-25"/>
    <x v="0"/>
    <s v="79200"/>
    <x v="57"/>
    <m/>
    <s v="Training"/>
    <s v="357"/>
    <s v="Business Applications"/>
    <x v="1"/>
    <n v="-310.69"/>
    <s v="002"/>
  </r>
  <r>
    <s v="DEC-25"/>
    <x v="0"/>
    <s v="79200"/>
    <x v="57"/>
    <m/>
    <s v="Training"/>
    <s v="357"/>
    <s v="Business Applications &amp; Data Analytics"/>
    <x v="1"/>
    <n v="3960"/>
    <s v="002"/>
  </r>
  <r>
    <s v="JUL-25"/>
    <x v="0"/>
    <s v="79200"/>
    <x v="57"/>
    <s v="Training"/>
    <s v="Training"/>
    <s v="357"/>
    <s v="Business Applications"/>
    <x v="1"/>
    <n v="96.29"/>
    <s v="002"/>
  </r>
  <r>
    <s v="JUL-25"/>
    <x v="0"/>
    <s v="79200"/>
    <x v="57"/>
    <m/>
    <s v="Training"/>
    <s v="357"/>
    <s v="Business Applications"/>
    <x v="1"/>
    <n v="-26.28"/>
    <s v="002"/>
  </r>
  <r>
    <s v="NOV-25"/>
    <x v="0"/>
    <s v="79200"/>
    <x v="57"/>
    <s v="Training"/>
    <s v="Training"/>
    <s v="357"/>
    <s v="Business Applications"/>
    <x v="1"/>
    <n v="260.88"/>
    <s v="002"/>
  </r>
  <r>
    <s v="NOV-25"/>
    <x v="0"/>
    <s v="79200"/>
    <x v="57"/>
    <m/>
    <s v="Training"/>
    <s v="357"/>
    <s v="Business Applications"/>
    <x v="1"/>
    <n v="-71.19"/>
    <s v="002"/>
  </r>
  <r>
    <s v="NOV-25"/>
    <x v="0"/>
    <s v="79200"/>
    <x v="57"/>
    <m/>
    <s v="Training"/>
    <s v="357"/>
    <s v="Business Applications &amp; Data Analytics"/>
    <x v="1"/>
    <n v="3960"/>
    <s v="002"/>
  </r>
  <r>
    <s v="OCT-25"/>
    <x v="0"/>
    <s v="79200"/>
    <x v="57"/>
    <s v="Training"/>
    <s v="Training"/>
    <s v="357"/>
    <s v="Business Applications"/>
    <x v="1"/>
    <n v="649"/>
    <s v="002"/>
  </r>
  <r>
    <s v="OCT-25"/>
    <x v="0"/>
    <s v="79200"/>
    <x v="57"/>
    <s v="Training"/>
    <s v="Training"/>
    <s v="357"/>
    <s v="Business Applications &amp; Data Analytics"/>
    <x v="1"/>
    <n v="71380"/>
    <s v="002"/>
  </r>
  <r>
    <s v="OCT-25"/>
    <x v="0"/>
    <s v="79200"/>
    <x v="57"/>
    <m/>
    <s v="Training"/>
    <s v="357"/>
    <s v="Business Applications"/>
    <x v="1"/>
    <n v="-177.12"/>
    <s v="002"/>
  </r>
  <r>
    <s v="OCT-25"/>
    <x v="0"/>
    <s v="79200"/>
    <x v="57"/>
    <m/>
    <s v="Training"/>
    <s v="357"/>
    <s v="Business Applications &amp; Data Analytics"/>
    <x v="1"/>
    <n v="-67320"/>
    <s v="002"/>
  </r>
  <r>
    <s v="AUG-25"/>
    <x v="0"/>
    <s v="79200"/>
    <x v="57"/>
    <s v="Training"/>
    <s v="Training"/>
    <s v="356"/>
    <s v="IS PMO"/>
    <x v="1"/>
    <n v="1845"/>
    <s v="002"/>
  </r>
  <r>
    <s v="AUG-25"/>
    <x v="0"/>
    <s v="79200"/>
    <x v="57"/>
    <m/>
    <s v="Training"/>
    <s v="356"/>
    <s v="IS PMO"/>
    <x v="1"/>
    <n v="-503.5"/>
    <s v="002"/>
  </r>
  <r>
    <s v="DEC-25"/>
    <x v="0"/>
    <s v="79200"/>
    <x v="57"/>
    <s v="Training"/>
    <s v="Training"/>
    <s v="356"/>
    <s v="IS PMO"/>
    <x v="1"/>
    <n v="1868.81"/>
    <s v="002"/>
  </r>
  <r>
    <s v="DEC-25"/>
    <x v="0"/>
    <s v="79200"/>
    <x v="57"/>
    <m/>
    <s v="Training"/>
    <s v="356"/>
    <s v="IS PMO"/>
    <x v="1"/>
    <n v="-510.01"/>
    <s v="002"/>
  </r>
  <r>
    <s v="JUL-25"/>
    <x v="0"/>
    <s v="79200"/>
    <x v="57"/>
    <s v="Training"/>
    <s v="Training"/>
    <s v="356"/>
    <s v="IS PMO"/>
    <x v="1"/>
    <n v="1230.45"/>
    <s v="002"/>
  </r>
  <r>
    <s v="JUL-25"/>
    <x v="0"/>
    <s v="79200"/>
    <x v="57"/>
    <m/>
    <s v="Training"/>
    <s v="356"/>
    <s v="IS PMO"/>
    <x v="1"/>
    <n v="-335.79"/>
    <s v="002"/>
  </r>
  <r>
    <s v="NOV-25"/>
    <x v="0"/>
    <s v="79200"/>
    <x v="57"/>
    <s v="Training"/>
    <s v="Training"/>
    <s v="356"/>
    <s v="IS PMO"/>
    <x v="1"/>
    <n v="971.22"/>
    <s v="002"/>
  </r>
  <r>
    <s v="NOV-25"/>
    <x v="0"/>
    <s v="79200"/>
    <x v="57"/>
    <m/>
    <s v="Training"/>
    <s v="356"/>
    <s v="IS PMO"/>
    <x v="1"/>
    <n v="-265.05"/>
    <s v="002"/>
  </r>
  <r>
    <s v="OCT-25"/>
    <x v="0"/>
    <s v="79200"/>
    <x v="57"/>
    <s v="Training"/>
    <s v="Training"/>
    <s v="356"/>
    <s v="IS PMO"/>
    <x v="1"/>
    <n v="1700"/>
    <s v="002"/>
  </r>
  <r>
    <s v="OCT-25"/>
    <x v="0"/>
    <s v="79200"/>
    <x v="57"/>
    <m/>
    <s v="Training"/>
    <s v="356"/>
    <s v="IS PMO"/>
    <x v="1"/>
    <n v="-463.93"/>
    <s v="002"/>
  </r>
  <r>
    <s v="SEP-25"/>
    <x v="0"/>
    <s v="79200"/>
    <x v="57"/>
    <s v="Training"/>
    <s v="Training"/>
    <s v="356"/>
    <s v="IS PMO"/>
    <x v="1"/>
    <n v="850"/>
    <s v="002"/>
  </r>
  <r>
    <s v="SEP-25"/>
    <x v="0"/>
    <s v="79200"/>
    <x v="57"/>
    <m/>
    <s v="Training"/>
    <s v="356"/>
    <s v="IS PMO"/>
    <x v="1"/>
    <n v="-231.97"/>
    <s v="002"/>
  </r>
  <r>
    <s v="DEC-25"/>
    <x v="0"/>
    <s v="79200"/>
    <x v="57"/>
    <s v="Training"/>
    <s v="Training"/>
    <s v="354"/>
    <s v="Enterprise Cyber Security"/>
    <x v="1"/>
    <n v="39330.129999999997"/>
    <s v="002"/>
  </r>
  <r>
    <s v="DEC-25"/>
    <x v="0"/>
    <s v="79200"/>
    <x v="57"/>
    <m/>
    <s v="Training"/>
    <s v="354"/>
    <s v="Enterprise Cyber Security"/>
    <x v="1"/>
    <n v="-10733.19"/>
    <s v="002"/>
  </r>
  <r>
    <s v="NOV-25"/>
    <x v="0"/>
    <s v="79200"/>
    <x v="57"/>
    <s v="Training"/>
    <s v="Training"/>
    <s v="354"/>
    <s v="Enterprise Cyber Security"/>
    <x v="1"/>
    <n v="9303.6299999999992"/>
    <s v="002"/>
  </r>
  <r>
    <s v="NOV-25"/>
    <x v="0"/>
    <s v="79200"/>
    <x v="57"/>
    <m/>
    <s v="Training"/>
    <s v="354"/>
    <s v="Enterprise Cyber Security"/>
    <x v="1"/>
    <n v="-2538.96"/>
    <s v="002"/>
  </r>
  <r>
    <s v="SEP-25"/>
    <x v="0"/>
    <s v="79200"/>
    <x v="57"/>
    <s v="Training"/>
    <s v="Training"/>
    <s v="354"/>
    <s v="Enterprise Cyber Security"/>
    <x v="1"/>
    <n v="10481"/>
    <s v="002"/>
  </r>
  <r>
    <s v="SEP-25"/>
    <x v="0"/>
    <s v="79200"/>
    <x v="57"/>
    <m/>
    <s v="Training"/>
    <s v="354"/>
    <s v="Enterprise Cyber Security"/>
    <x v="1"/>
    <n v="-2459.16"/>
    <s v="002"/>
  </r>
  <r>
    <s v="JUL-25"/>
    <x v="0"/>
    <s v="79200"/>
    <x v="57"/>
    <s v="Training"/>
    <s v="Training"/>
    <s v="353"/>
    <s v="IT Infrastructure"/>
    <x v="1"/>
    <n v="9042.1"/>
    <s v="002"/>
  </r>
  <r>
    <s v="JUL-25"/>
    <x v="0"/>
    <s v="79200"/>
    <x v="57"/>
    <m/>
    <s v="Training"/>
    <s v="353"/>
    <s v="IT Infrastructure"/>
    <x v="1"/>
    <n v="-2467.58"/>
    <s v="002"/>
  </r>
  <r>
    <s v="NOV-25"/>
    <x v="0"/>
    <s v="79200"/>
    <x v="57"/>
    <s v="Training"/>
    <s v="Training"/>
    <s v="353"/>
    <s v="IT Infrastructure"/>
    <x v="1"/>
    <n v="425"/>
    <s v="002"/>
  </r>
  <r>
    <s v="NOV-25"/>
    <x v="0"/>
    <s v="79200"/>
    <x v="57"/>
    <m/>
    <s v="Training"/>
    <s v="353"/>
    <s v="IT Infrastructure"/>
    <x v="1"/>
    <n v="-115.98"/>
    <s v="002"/>
  </r>
  <r>
    <s v="AUG-25"/>
    <x v="0"/>
    <s v="79200"/>
    <x v="57"/>
    <s v="Training"/>
    <s v="Training"/>
    <s v="352"/>
    <s v="IT Client Technology"/>
    <x v="1"/>
    <n v="7505"/>
    <s v="002"/>
  </r>
  <r>
    <s v="AUG-25"/>
    <x v="0"/>
    <s v="79200"/>
    <x v="57"/>
    <m/>
    <s v="Training"/>
    <s v="352"/>
    <s v="IT Client Technology"/>
    <x v="1"/>
    <n v="-2048.12"/>
    <s v="002"/>
  </r>
  <r>
    <s v="DEC-25"/>
    <x v="0"/>
    <s v="79200"/>
    <x v="57"/>
    <m/>
    <s v="Training"/>
    <s v="352"/>
    <s v="IT Client Technology"/>
    <x v="1"/>
    <n v="247.63"/>
    <s v="002"/>
  </r>
  <r>
    <s v="JUL-25"/>
    <x v="0"/>
    <s v="79200"/>
    <x v="57"/>
    <s v="Training"/>
    <s v="Training"/>
    <s v="352"/>
    <s v="IT Client Technology"/>
    <x v="1"/>
    <n v="1530"/>
    <s v="002"/>
  </r>
  <r>
    <s v="JUL-25"/>
    <x v="0"/>
    <s v="79200"/>
    <x v="57"/>
    <m/>
    <s v="Training"/>
    <s v="352"/>
    <s v="IT Client Technology"/>
    <x v="1"/>
    <n v="-417.54"/>
    <s v="002"/>
  </r>
  <r>
    <s v="NOV-25"/>
    <x v="0"/>
    <s v="79200"/>
    <x v="57"/>
    <m/>
    <s v="Training"/>
    <s v="352"/>
    <s v="IT Client Technology"/>
    <x v="1"/>
    <n v="247.63"/>
    <s v="002"/>
  </r>
  <r>
    <s v="OCT-25"/>
    <x v="0"/>
    <s v="79200"/>
    <x v="57"/>
    <s v="Training"/>
    <s v="Training"/>
    <s v="352"/>
    <s v="IT Client Technology"/>
    <x v="1"/>
    <n v="12260.92"/>
    <s v="002"/>
  </r>
  <r>
    <s v="OCT-25"/>
    <x v="0"/>
    <s v="79200"/>
    <x v="57"/>
    <m/>
    <s v="Training"/>
    <s v="352"/>
    <s v="IT Client Technology"/>
    <x v="1"/>
    <n v="-12013.29"/>
    <s v="002"/>
  </r>
  <r>
    <s v="SEP-25"/>
    <x v="0"/>
    <s v="79200"/>
    <x v="57"/>
    <s v="Training"/>
    <s v="Training"/>
    <s v="352"/>
    <s v="IT Client Technology"/>
    <x v="1"/>
    <n v="0"/>
    <s v="002"/>
  </r>
  <r>
    <s v="SEP-25"/>
    <x v="0"/>
    <s v="79200"/>
    <x v="57"/>
    <m/>
    <s v="Training"/>
    <s v="352"/>
    <s v="IT Client Technology"/>
    <x v="1"/>
    <n v="0"/>
    <s v="002"/>
  </r>
  <r>
    <s v="OCT-25"/>
    <x v="0"/>
    <s v="79200"/>
    <x v="57"/>
    <s v="Training"/>
    <s v="Training"/>
    <s v="351"/>
    <s v="Customer Applications"/>
    <x v="1"/>
    <n v="470"/>
    <s v="002"/>
  </r>
  <r>
    <s v="JUL-25"/>
    <x v="0"/>
    <s v="79200"/>
    <x v="57"/>
    <s v="Training"/>
    <s v="Training"/>
    <s v="330"/>
    <s v="Audit Services"/>
    <x v="1"/>
    <n v="649"/>
    <s v="002"/>
  </r>
  <r>
    <s v="SEP-25"/>
    <x v="0"/>
    <s v="79200"/>
    <x v="57"/>
    <s v="Training"/>
    <s v="Training"/>
    <s v="326"/>
    <s v="Financial Sys &amp; Process Analysis"/>
    <x v="1"/>
    <n v="3598"/>
    <s v="002"/>
  </r>
  <r>
    <s v="AUG-25"/>
    <x v="0"/>
    <s v="79200"/>
    <x v="57"/>
    <s v="Training"/>
    <s v="Training"/>
    <s v="321"/>
    <s v="External Reporting"/>
    <x v="1"/>
    <n v="9626.4599999999991"/>
    <s v="002"/>
  </r>
  <r>
    <s v="SEP-25"/>
    <x v="0"/>
    <s v="79200"/>
    <x v="57"/>
    <s v="Training"/>
    <s v="Training"/>
    <s v="321"/>
    <s v="External Reporting"/>
    <x v="1"/>
    <n v="1500"/>
    <s v="002"/>
  </r>
  <r>
    <s v="JUL-25"/>
    <x v="0"/>
    <s v="79200"/>
    <x v="57"/>
    <s v="Training"/>
    <s v="Training"/>
    <s v="320"/>
    <s v="Corporate Accounting"/>
    <x v="1"/>
    <n v="1899"/>
    <s v="002"/>
  </r>
  <r>
    <s v="OCT-25"/>
    <x v="0"/>
    <s v="79200"/>
    <x v="57"/>
    <s v="Training"/>
    <s v="Training"/>
    <s v="320"/>
    <s v="Corporate Accounting"/>
    <x v="1"/>
    <n v="1595"/>
    <s v="002"/>
  </r>
  <r>
    <s v="SEP-25"/>
    <x v="0"/>
    <s v="79200"/>
    <x v="57"/>
    <s v="Training"/>
    <s v="Training"/>
    <s v="320"/>
    <s v="Corporate Accounting"/>
    <x v="1"/>
    <n v="300"/>
    <s v="002"/>
  </r>
  <r>
    <s v="AUG-25"/>
    <x v="0"/>
    <s v="79200"/>
    <x v="57"/>
    <s v="Training"/>
    <s v="Training"/>
    <s v="306"/>
    <s v="Energy Settlements"/>
    <x v="1"/>
    <n v="497"/>
    <s v="002"/>
  </r>
  <r>
    <s v="DEC-25"/>
    <x v="0"/>
    <s v="79200"/>
    <x v="57"/>
    <s v="Training"/>
    <s v="Training"/>
    <s v="306"/>
    <s v="Energy Settlements"/>
    <x v="1"/>
    <n v="183.6"/>
    <s v="002"/>
  </r>
  <r>
    <s v="JUL-25"/>
    <x v="0"/>
    <s v="79200"/>
    <x v="57"/>
    <s v="Training"/>
    <s v="Training"/>
    <s v="306"/>
    <s v="Energy Settlements"/>
    <x v="1"/>
    <n v="2549"/>
    <s v="002"/>
  </r>
  <r>
    <s v="SEP-25"/>
    <x v="0"/>
    <s v="79200"/>
    <x v="57"/>
    <s v="Training"/>
    <s v="Training"/>
    <s v="306"/>
    <s v="Energy Settlements"/>
    <x v="1"/>
    <n v="2400"/>
    <s v="002"/>
  </r>
  <r>
    <s v="SEP-25"/>
    <x v="0"/>
    <s v="79200"/>
    <x v="57"/>
    <s v="Training"/>
    <s v="Training"/>
    <s v="250"/>
    <s v="Strategy, Culture &amp; Innovation"/>
    <x v="1"/>
    <n v="2250"/>
    <s v="002"/>
  </r>
  <r>
    <s v="AUG-25"/>
    <x v="0"/>
    <s v="79200"/>
    <x v="57"/>
    <s v="Training"/>
    <s v="Training"/>
    <s v="243"/>
    <s v="Enterprise Project Admin"/>
    <x v="1"/>
    <n v="1045"/>
    <s v="002"/>
  </r>
  <r>
    <s v="SEP-25"/>
    <x v="0"/>
    <s v="79200"/>
    <x v="57"/>
    <s v="Training"/>
    <s v="Training"/>
    <s v="243"/>
    <s v="Enterprise Project Admin"/>
    <x v="1"/>
    <n v="0"/>
    <s v="002"/>
  </r>
  <r>
    <s v="JUL-25"/>
    <x v="0"/>
    <s v="79200"/>
    <x v="57"/>
    <s v="Training"/>
    <s v="Training"/>
    <s v="227"/>
    <s v="Corporate Communications"/>
    <x v="1"/>
    <n v="27.72"/>
    <s v="002"/>
  </r>
  <r>
    <s v="OCT-25"/>
    <x v="0"/>
    <s v="79200"/>
    <x v="57"/>
    <s v="Training"/>
    <s v="Training"/>
    <s v="226"/>
    <s v="Community Investment"/>
    <x v="1"/>
    <n v="0"/>
    <s v="002"/>
  </r>
  <r>
    <s v="SEP-25"/>
    <x v="0"/>
    <s v="79200"/>
    <x v="57"/>
    <s v="Training"/>
    <s v="Training"/>
    <s v="226"/>
    <s v="Community Investment"/>
    <x v="1"/>
    <n v="10242"/>
    <s v="002"/>
  </r>
  <r>
    <s v="SEP-25"/>
    <x v="0"/>
    <s v="79200"/>
    <x v="57"/>
    <s v="Training"/>
    <s v="Training"/>
    <s v="224"/>
    <s v="Governmental Affairs"/>
    <x v="1"/>
    <n v="600"/>
    <s v="002"/>
  </r>
  <r>
    <s v="AUG-25"/>
    <x v="0"/>
    <s v="79200"/>
    <x v="57"/>
    <s v="Training"/>
    <s v="Training"/>
    <s v="210"/>
    <s v="Employee &amp; Labor Relations"/>
    <x v="1"/>
    <n v="2054.4499999999998"/>
    <s v="002"/>
  </r>
  <r>
    <s v="NOV-25"/>
    <x v="0"/>
    <s v="79200"/>
    <x v="57"/>
    <s v="Training"/>
    <s v="Training"/>
    <s v="203"/>
    <s v="Talent Development"/>
    <x v="1"/>
    <n v="0"/>
    <s v="002"/>
  </r>
  <r>
    <s v="OCT-25"/>
    <x v="0"/>
    <s v="79200"/>
    <x v="57"/>
    <s v="Training"/>
    <s v="Training"/>
    <s v="203"/>
    <s v="Talent Development"/>
    <x v="1"/>
    <n v="2090"/>
    <s v="002"/>
  </r>
  <r>
    <s v="SEP-25"/>
    <x v="0"/>
    <s v="79200"/>
    <x v="57"/>
    <s v="Training"/>
    <s v="Training"/>
    <s v="203"/>
    <s v="Talent Development"/>
    <x v="1"/>
    <n v="9000"/>
    <s v="002"/>
  </r>
  <r>
    <s v="AUG-25"/>
    <x v="0"/>
    <s v="79200"/>
    <x v="57"/>
    <s v="Training"/>
    <s v="Training"/>
    <s v="201"/>
    <s v="HR Operations"/>
    <x v="1"/>
    <n v="-5471.87"/>
    <s v="002"/>
  </r>
  <r>
    <s v="DEC-25"/>
    <x v="0"/>
    <s v="79200"/>
    <x v="57"/>
    <s v="Training"/>
    <s v="Training"/>
    <s v="201"/>
    <s v="HR Operations"/>
    <x v="1"/>
    <n v="36421.879999999997"/>
    <s v="002"/>
  </r>
  <r>
    <s v="JUL-25"/>
    <x v="0"/>
    <s v="79200"/>
    <x v="57"/>
    <s v="Training"/>
    <s v="Training"/>
    <s v="201"/>
    <s v="HR Operations"/>
    <x v="1"/>
    <n v="93649.42"/>
    <s v="002"/>
  </r>
  <r>
    <s v="NOV-25"/>
    <x v="0"/>
    <s v="79200"/>
    <x v="57"/>
    <s v="Training"/>
    <s v="Training"/>
    <s v="201"/>
    <s v="HR Operations"/>
    <x v="1"/>
    <n v="5687.5"/>
    <s v="002"/>
  </r>
  <r>
    <s v="OCT-25"/>
    <x v="0"/>
    <s v="79200"/>
    <x v="57"/>
    <s v="Training"/>
    <s v="Training"/>
    <s v="201"/>
    <s v="HR Operations"/>
    <x v="1"/>
    <n v="32093.75"/>
    <s v="002"/>
  </r>
  <r>
    <s v="SEP-25"/>
    <x v="0"/>
    <s v="79200"/>
    <x v="57"/>
    <s v="Training"/>
    <s v="Training"/>
    <s v="201"/>
    <s v="HR Operations"/>
    <x v="1"/>
    <n v="25390.63"/>
    <s v="002"/>
  </r>
  <r>
    <s v="DEC-25"/>
    <x v="0"/>
    <s v="79200"/>
    <x v="57"/>
    <s v="Training"/>
    <s v="Training"/>
    <s v="195"/>
    <s v="Safety"/>
    <x v="1"/>
    <n v="897"/>
    <s v="002"/>
  </r>
  <r>
    <s v="JUL-25"/>
    <x v="0"/>
    <s v="79200"/>
    <x v="57"/>
    <s v="Training"/>
    <s v="Training"/>
    <s v="195"/>
    <s v="Safety"/>
    <x v="1"/>
    <n v="295"/>
    <s v="002"/>
  </r>
  <r>
    <s v="OCT-25"/>
    <x v="0"/>
    <s v="79200"/>
    <x v="57"/>
    <s v="Training"/>
    <s v="Training"/>
    <s v="195"/>
    <s v="Safety"/>
    <x v="1"/>
    <n v="30"/>
    <s v="002"/>
  </r>
  <r>
    <s v="AUG-25"/>
    <x v="0"/>
    <s v="79200"/>
    <x v="57"/>
    <s v="Training"/>
    <s v="Training"/>
    <s v="162"/>
    <s v="Corporate Security"/>
    <x v="1"/>
    <n v="1280"/>
    <s v="002"/>
  </r>
  <r>
    <s v="SEP-25"/>
    <x v="0"/>
    <s v="79200"/>
    <x v="57"/>
    <s v="Training"/>
    <s v="Training"/>
    <s v="162"/>
    <s v="Corporate Security"/>
    <x v="1"/>
    <n v="1355"/>
    <s v="002"/>
  </r>
  <r>
    <s v="DEC-25"/>
    <x v="0"/>
    <s v="79200"/>
    <x v="57"/>
    <s v="Training"/>
    <s v="Training"/>
    <s v="161"/>
    <s v="Risk Management"/>
    <x v="1"/>
    <n v="650"/>
    <s v="002"/>
  </r>
  <r>
    <s v="AUG-25"/>
    <x v="0"/>
    <s v="79200"/>
    <x v="57"/>
    <s v="Training"/>
    <s v="Training"/>
    <s v="140"/>
    <s v="Regulatory Counsel"/>
    <x v="1"/>
    <n v="199"/>
    <s v="002"/>
  </r>
  <r>
    <s v="AUG-25"/>
    <x v="0"/>
    <s v="79200"/>
    <x v="58"/>
    <s v="Relocation"/>
    <s v="Relocation"/>
    <s v="357"/>
    <s v="Business Applications"/>
    <x v="1"/>
    <n v="22059.8"/>
    <s v="002"/>
  </r>
  <r>
    <s v="AUG-25"/>
    <x v="0"/>
    <s v="79200"/>
    <x v="58"/>
    <m/>
    <s v="Relocation"/>
    <s v="357"/>
    <s v="Business Applications"/>
    <x v="1"/>
    <n v="-6020.12"/>
    <s v="002"/>
  </r>
  <r>
    <s v="DEC-25"/>
    <x v="0"/>
    <s v="79200"/>
    <x v="58"/>
    <s v="Relocation"/>
    <s v="Relocation"/>
    <s v="355"/>
    <s v="IS Data Architecture"/>
    <x v="1"/>
    <n v="7315.28"/>
    <s v="002"/>
  </r>
  <r>
    <s v="DEC-25"/>
    <x v="0"/>
    <s v="79200"/>
    <x v="58"/>
    <m/>
    <s v="Relocation"/>
    <s v="355"/>
    <s v="IS Data Architecture"/>
    <x v="1"/>
    <n v="-1996.34"/>
    <s v="002"/>
  </r>
  <r>
    <s v="AUG-25"/>
    <x v="0"/>
    <s v="79200"/>
    <x v="58"/>
    <s v="Relocation"/>
    <s v="Relocation"/>
    <s v="350"/>
    <s v="IT Administration"/>
    <x v="1"/>
    <n v="30160.36"/>
    <s v="002"/>
  </r>
  <r>
    <s v="SEP-25"/>
    <x v="0"/>
    <s v="79200"/>
    <x v="58"/>
    <s v="Relocation"/>
    <s v="Relocation"/>
    <s v="321"/>
    <s v="External Reporting"/>
    <x v="1"/>
    <n v="19370.46"/>
    <s v="002"/>
  </r>
  <r>
    <s v="AUG-25"/>
    <x v="0"/>
    <s v="79200"/>
    <x v="58"/>
    <s v="Relocation"/>
    <s v="Relocation"/>
    <s v="250"/>
    <s v="Strategy, Culture &amp; Innovation"/>
    <x v="1"/>
    <n v="22340.28"/>
    <s v="002"/>
  </r>
  <r>
    <s v="DEC-25"/>
    <x v="0"/>
    <s v="79200"/>
    <x v="58"/>
    <s v="Relocation"/>
    <s v="Relocation"/>
    <s v="210"/>
    <s v="Employee &amp; Labor Relations"/>
    <x v="1"/>
    <n v="5895.36"/>
    <s v="002"/>
  </r>
  <r>
    <s v="NOV-25"/>
    <x v="0"/>
    <s v="79200"/>
    <x v="58"/>
    <s v="Relocation"/>
    <s v="Relocation"/>
    <s v="210"/>
    <s v="Employee &amp; Labor Relations"/>
    <x v="1"/>
    <n v="5446.35"/>
    <s v="002"/>
  </r>
  <r>
    <s v="AUG-25"/>
    <x v="0"/>
    <s v="79200"/>
    <x v="14"/>
    <m/>
    <s v="Other Revenue - Expense Offset"/>
    <s v="662"/>
    <s v="SPG Training"/>
    <x v="1"/>
    <n v="-849"/>
    <s v="002"/>
  </r>
  <r>
    <s v="DEC-25"/>
    <x v="0"/>
    <s v="79200"/>
    <x v="14"/>
    <m/>
    <s v="Other Revenue - Expense Offset"/>
    <s v="662"/>
    <s v="SPG Training"/>
    <x v="1"/>
    <n v="-2.0499999999999998"/>
    <s v="002"/>
  </r>
  <r>
    <s v="JUL-25"/>
    <x v="0"/>
    <s v="79200"/>
    <x v="14"/>
    <m/>
    <s v="Other Revenue - Expense Offset"/>
    <s v="662"/>
    <s v="SPG Training"/>
    <x v="1"/>
    <n v="-1.45"/>
    <s v="002"/>
  </r>
  <r>
    <s v="DEC-25"/>
    <x v="0"/>
    <s v="79200"/>
    <x v="14"/>
    <m/>
    <s v="Other Revenue - Expense Offset"/>
    <s v="661"/>
    <s v="SPG Personnel Svcs"/>
    <x v="1"/>
    <n v="-335.9"/>
    <s v="002"/>
  </r>
  <r>
    <s v="DEC-25"/>
    <x v="0"/>
    <s v="79200"/>
    <x v="14"/>
    <m/>
    <s v="Other Revenue - Expense Offset"/>
    <s v="658"/>
    <s v="SPG Business Support"/>
    <x v="1"/>
    <n v="-50"/>
    <s v="002"/>
  </r>
  <r>
    <s v="DEC-25"/>
    <x v="0"/>
    <s v="79200"/>
    <x v="14"/>
    <m/>
    <s v="Other Revenue - Expense Offset"/>
    <s v="306"/>
    <s v="Energy Settlements"/>
    <x v="1"/>
    <n v="18.75"/>
    <s v="002"/>
  </r>
  <r>
    <s v="JUL-25"/>
    <x v="0"/>
    <s v="79200"/>
    <x v="14"/>
    <m/>
    <s v="Other Revenue - Expense Offset"/>
    <s v="306"/>
    <s v="Energy Settlements"/>
    <x v="1"/>
    <n v="-18.75"/>
    <s v="002"/>
  </r>
  <r>
    <s v="DEC-25"/>
    <x v="0"/>
    <s v="79200"/>
    <x v="14"/>
    <m/>
    <s v="Other Revenue - Expense Offset"/>
    <s v="231"/>
    <s v="Customer Service"/>
    <x v="1"/>
    <n v="-18.75"/>
    <s v="002"/>
  </r>
  <r>
    <s v="NOV-25"/>
    <x v="0"/>
    <s v="79200"/>
    <x v="14"/>
    <m/>
    <s v="Other Revenue - Expense Offset"/>
    <s v="231"/>
    <s v="Customer Service"/>
    <x v="1"/>
    <n v="18.75"/>
    <s v="002"/>
  </r>
  <r>
    <s v="OCT-25"/>
    <x v="0"/>
    <s v="79200"/>
    <x v="59"/>
    <s v="Miscellaneous"/>
    <s v="Miscellaneous"/>
    <s v="993"/>
    <s v="Fleet Services"/>
    <x v="1"/>
    <n v="24.97"/>
    <s v="002"/>
  </r>
  <r>
    <s v="DEC-25"/>
    <x v="0"/>
    <s v="79200"/>
    <x v="59"/>
    <s v="Miscellaneous"/>
    <s v="Miscellaneous"/>
    <s v="941"/>
    <s v="Contr/Wholesale Mktg"/>
    <x v="1"/>
    <n v="137.22999999999999"/>
    <s v="002"/>
  </r>
  <r>
    <s v="DEC-25"/>
    <x v="0"/>
    <s v="79200"/>
    <x v="59"/>
    <s v="Miscellaneous"/>
    <s v="Miscellaneous"/>
    <s v="872"/>
    <s v="Warehouse"/>
    <x v="1"/>
    <n v="62"/>
    <s v="002"/>
  </r>
  <r>
    <s v="AUG-25"/>
    <x v="0"/>
    <s v="79200"/>
    <x v="59"/>
    <s v="Miscellaneous"/>
    <s v="Miscellaneous"/>
    <s v="861"/>
    <s v="Procuremnt/Contr Svc"/>
    <x v="1"/>
    <n v="13860.53"/>
    <s v="002"/>
  </r>
  <r>
    <s v="AUG-25"/>
    <x v="0"/>
    <s v="79200"/>
    <x v="59"/>
    <m/>
    <s v="Miscellaneous"/>
    <s v="861"/>
    <s v="Procuremnt/Contr Svc"/>
    <x v="1"/>
    <n v="-112784.4"/>
    <s v="002"/>
  </r>
  <r>
    <s v="SEP-25"/>
    <x v="0"/>
    <s v="79200"/>
    <x v="59"/>
    <s v="Miscellaneous"/>
    <s v="Miscellaneous"/>
    <s v="861"/>
    <s v="Procuremnt/Contr Svc"/>
    <x v="1"/>
    <n v="-122848.53"/>
    <s v="002"/>
  </r>
  <r>
    <s v="SEP-25"/>
    <x v="0"/>
    <s v="79200"/>
    <x v="59"/>
    <m/>
    <s v="Miscellaneous"/>
    <s v="861"/>
    <s v="Procuremnt/Contr Svc"/>
    <x v="1"/>
    <n v="112784.4"/>
    <s v="002"/>
  </r>
  <r>
    <s v="DEC-25"/>
    <x v="0"/>
    <s v="79200"/>
    <x v="59"/>
    <s v="Miscellaneous"/>
    <s v="Miscellaneous"/>
    <s v="661"/>
    <s v="SPG Personnel Svcs"/>
    <x v="1"/>
    <n v="1343.57"/>
    <s v="002"/>
  </r>
  <r>
    <s v="DEC-25"/>
    <x v="0"/>
    <s v="79200"/>
    <x v="59"/>
    <m/>
    <s v="Miscellaneous"/>
    <s v="661"/>
    <s v="SPG Personnel Svcs"/>
    <x v="1"/>
    <n v="-671.79"/>
    <s v="002"/>
  </r>
  <r>
    <s v="JUL-25"/>
    <x v="0"/>
    <s v="79200"/>
    <x v="59"/>
    <s v="Miscellaneous"/>
    <s v="Miscellaneous"/>
    <s v="357"/>
    <s v="Business Applications"/>
    <x v="1"/>
    <n v="48.86"/>
    <s v="002"/>
  </r>
  <r>
    <s v="JUL-25"/>
    <x v="0"/>
    <s v="79200"/>
    <x v="59"/>
    <m/>
    <s v="Miscellaneous"/>
    <s v="357"/>
    <s v="Business Applications"/>
    <x v="1"/>
    <n v="-13.33"/>
    <s v="002"/>
  </r>
  <r>
    <s v="DEC-25"/>
    <x v="0"/>
    <s v="79200"/>
    <x v="59"/>
    <s v="Miscellaneous"/>
    <s v="Miscellaneous"/>
    <s v="306"/>
    <s v="Energy Settlements"/>
    <x v="1"/>
    <n v="-75"/>
    <s v="002"/>
  </r>
  <r>
    <s v="DEC-25"/>
    <x v="0"/>
    <s v="79200"/>
    <x v="59"/>
    <m/>
    <s v="Miscellaneous"/>
    <s v="306"/>
    <s v="Energy Settlements"/>
    <x v="1"/>
    <n v="37.5"/>
    <s v="002"/>
  </r>
  <r>
    <s v="JUL-25"/>
    <x v="0"/>
    <s v="79200"/>
    <x v="59"/>
    <s v="Miscellaneous"/>
    <s v="Miscellaneous"/>
    <s v="306"/>
    <s v="Energy Settlements"/>
    <x v="1"/>
    <n v="82.96"/>
    <s v="002"/>
  </r>
  <r>
    <s v="JUL-25"/>
    <x v="0"/>
    <s v="79200"/>
    <x v="59"/>
    <m/>
    <s v="Miscellaneous"/>
    <s v="306"/>
    <s v="Energy Settlements"/>
    <x v="1"/>
    <n v="-37.5"/>
    <s v="002"/>
  </r>
  <r>
    <s v="SEP-25"/>
    <x v="0"/>
    <s v="79200"/>
    <x v="59"/>
    <s v="Miscellaneous"/>
    <s v="Miscellaneous"/>
    <s v="250"/>
    <s v="Strategy, Culture &amp; Innovation"/>
    <x v="1"/>
    <n v="9"/>
    <s v="002"/>
  </r>
  <r>
    <s v="DEC-25"/>
    <x v="0"/>
    <s v="79200"/>
    <x v="59"/>
    <s v="Miscellaneous"/>
    <s v="Miscellaneous"/>
    <s v="231"/>
    <s v="Customer Service"/>
    <x v="1"/>
    <n v="75"/>
    <s v="002"/>
  </r>
  <r>
    <s v="DEC-25"/>
    <x v="0"/>
    <s v="79200"/>
    <x v="59"/>
    <m/>
    <s v="Miscellaneous"/>
    <s v="231"/>
    <s v="Customer Service"/>
    <x v="1"/>
    <n v="-37.5"/>
    <s v="002"/>
  </r>
  <r>
    <s v="NOV-25"/>
    <x v="0"/>
    <s v="79200"/>
    <x v="59"/>
    <s v="Miscellaneous"/>
    <s v="Miscellaneous"/>
    <s v="231"/>
    <s v="Customer Service"/>
    <x v="1"/>
    <n v="-75"/>
    <s v="002"/>
  </r>
  <r>
    <s v="NOV-25"/>
    <x v="0"/>
    <s v="79200"/>
    <x v="59"/>
    <m/>
    <s v="Miscellaneous"/>
    <s v="231"/>
    <s v="Customer Service"/>
    <x v="1"/>
    <n v="37.5"/>
    <s v="002"/>
  </r>
  <r>
    <s v="AUG-25"/>
    <x v="0"/>
    <s v="79200"/>
    <x v="59"/>
    <s v="Miscellaneous"/>
    <s v="Miscellaneous"/>
    <s v="201"/>
    <s v="HR Operations"/>
    <x v="1"/>
    <n v="2000"/>
    <s v="002"/>
  </r>
  <r>
    <s v="DEC-25"/>
    <x v="0"/>
    <s v="79200"/>
    <x v="59"/>
    <s v="Miscellaneous"/>
    <s v="Miscellaneous"/>
    <s v="201"/>
    <s v="HR Operations"/>
    <x v="1"/>
    <n v="2000"/>
    <s v="002"/>
  </r>
  <r>
    <s v="JUL-25"/>
    <x v="0"/>
    <s v="79200"/>
    <x v="59"/>
    <s v="Miscellaneous"/>
    <s v="Miscellaneous"/>
    <s v="201"/>
    <s v="HR Operations"/>
    <x v="1"/>
    <n v="10000"/>
    <s v="002"/>
  </r>
  <r>
    <s v="NOV-25"/>
    <x v="0"/>
    <s v="79200"/>
    <x v="59"/>
    <s v="Miscellaneous"/>
    <s v="Miscellaneous"/>
    <s v="201"/>
    <s v="HR Operations"/>
    <x v="1"/>
    <n v="2000"/>
    <s v="002"/>
  </r>
  <r>
    <s v="OCT-25"/>
    <x v="0"/>
    <s v="79200"/>
    <x v="59"/>
    <s v="Miscellaneous"/>
    <s v="Miscellaneous"/>
    <s v="201"/>
    <s v="HR Operations"/>
    <x v="1"/>
    <n v="2000"/>
    <s v="002"/>
  </r>
  <r>
    <s v="SEP-25"/>
    <x v="0"/>
    <s v="79200"/>
    <x v="59"/>
    <s v="Miscellaneous"/>
    <s v="Miscellaneous"/>
    <s v="201"/>
    <s v="HR Operations"/>
    <x v="1"/>
    <n v="2000"/>
    <s v="002"/>
  </r>
  <r>
    <s v="AUG-25"/>
    <x v="0"/>
    <s v="79200"/>
    <x v="59"/>
    <s v="Miscellaneous"/>
    <s v="Miscellaneous"/>
    <s v="161"/>
    <s v="Risk Management"/>
    <x v="1"/>
    <n v="11.5"/>
    <s v="002"/>
  </r>
  <r>
    <s v="JUL-25"/>
    <x v="0"/>
    <s v="79200"/>
    <x v="59"/>
    <s v="Miscellaneous"/>
    <s v="Miscellaneous"/>
    <s v="161"/>
    <s v="Risk Management"/>
    <x v="1"/>
    <n v="19"/>
    <s v="002"/>
  </r>
  <r>
    <s v="OCT-25"/>
    <x v="0"/>
    <s v="79200"/>
    <x v="59"/>
    <s v="Miscellaneous"/>
    <s v="Miscellaneous"/>
    <s v="161"/>
    <s v="Risk Management"/>
    <x v="1"/>
    <n v="2"/>
    <s v="002"/>
  </r>
  <r>
    <s v="SEP-25"/>
    <x v="0"/>
    <s v="79200"/>
    <x v="59"/>
    <s v="Miscellaneous"/>
    <s v="Miscellaneous"/>
    <s v="161"/>
    <s v="Risk Management"/>
    <x v="1"/>
    <n v="23.36"/>
    <s v="002"/>
  </r>
  <r>
    <s v="AUG-25"/>
    <x v="0"/>
    <s v="79200"/>
    <x v="59"/>
    <m/>
    <s v="Miscellaneous"/>
    <s v="000"/>
    <s v="Unspecified"/>
    <x v="1"/>
    <n v="0.09"/>
    <s v="002"/>
  </r>
  <r>
    <s v="DEC-25"/>
    <x v="0"/>
    <s v="79200"/>
    <x v="59"/>
    <m/>
    <s v="Miscellaneous"/>
    <s v="000"/>
    <s v="Unspecified"/>
    <x v="1"/>
    <n v="-1163.0899999999999"/>
    <s v="002"/>
  </r>
  <r>
    <s v="JUL-25"/>
    <x v="0"/>
    <s v="79200"/>
    <x v="59"/>
    <m/>
    <s v="Miscellaneous"/>
    <s v="000"/>
    <s v="Unspecified"/>
    <x v="1"/>
    <n v="16.63"/>
    <s v="002"/>
  </r>
  <r>
    <s v="NOV-25"/>
    <x v="0"/>
    <s v="79200"/>
    <x v="59"/>
    <m/>
    <s v="Miscellaneous"/>
    <s v="000"/>
    <s v="Unspecified"/>
    <x v="1"/>
    <n v="7.0000000000000007E-2"/>
    <s v="002"/>
  </r>
  <r>
    <s v="OCT-25"/>
    <x v="0"/>
    <s v="79200"/>
    <x v="59"/>
    <m/>
    <s v="Miscellaneous"/>
    <s v="000"/>
    <s v="Unspecified"/>
    <x v="1"/>
    <n v="662.29"/>
    <s v="002"/>
  </r>
  <r>
    <s v="SEP-25"/>
    <x v="0"/>
    <s v="79200"/>
    <x v="59"/>
    <m/>
    <s v="Miscellaneous"/>
    <s v="000"/>
    <s v="Unspecified"/>
    <x v="1"/>
    <n v="0.03"/>
    <s v="002"/>
  </r>
  <r>
    <s v="SEP-25"/>
    <x v="0"/>
    <s v="79200"/>
    <x v="60"/>
    <s v="Capital Cost Write Off"/>
    <s v="Capital Cost Write Off"/>
    <s v="354"/>
    <s v="Enterprise Cyber Security"/>
    <x v="1"/>
    <n v="113247.35"/>
    <s v="002"/>
  </r>
  <r>
    <s v="SEP-25"/>
    <x v="0"/>
    <s v="79200"/>
    <x v="60"/>
    <s v="Capital Cost Write Off"/>
    <s v="Capital Cost Write Off"/>
    <s v="162"/>
    <s v="Corporate Security"/>
    <x v="1"/>
    <n v="144.16"/>
    <s v="002"/>
  </r>
  <r>
    <s v="AUG-25"/>
    <x v="0"/>
    <s v="79200"/>
    <x v="61"/>
    <m/>
    <s v="UNS Allocation"/>
    <s v="994"/>
    <s v="Welding &amp; Fab Shop"/>
    <x v="0"/>
    <n v="146.41999999999999"/>
    <s v="002"/>
  </r>
  <r>
    <s v="SEP-25"/>
    <x v="0"/>
    <s v="79200"/>
    <x v="61"/>
    <m/>
    <s v="UNS Allocation"/>
    <s v="994"/>
    <s v="Welding &amp; Fab Shop"/>
    <x v="0"/>
    <n v="-73.209999999999994"/>
    <s v="002"/>
  </r>
  <r>
    <s v="AUG-25"/>
    <x v="0"/>
    <s v="79200"/>
    <x v="61"/>
    <m/>
    <s v="UNS Allocation"/>
    <s v="988"/>
    <s v="T&amp;D Equipment C&amp;M Admin"/>
    <x v="0"/>
    <n v="296.64999999999998"/>
    <s v="002"/>
  </r>
  <r>
    <s v="DEC-25"/>
    <x v="0"/>
    <s v="79200"/>
    <x v="61"/>
    <m/>
    <s v="UNS Allocation"/>
    <s v="988"/>
    <s v="T&amp;D Equipment C&amp;M Admin"/>
    <x v="0"/>
    <n v="-37.090000000000003"/>
    <s v="002"/>
  </r>
  <r>
    <s v="NOV-25"/>
    <x v="0"/>
    <s v="79200"/>
    <x v="61"/>
    <m/>
    <s v="UNS Allocation"/>
    <s v="988"/>
    <s v="T&amp;D Equipment C&amp;M Admin"/>
    <x v="0"/>
    <n v="111.25"/>
    <s v="002"/>
  </r>
  <r>
    <s v="OCT-25"/>
    <x v="0"/>
    <s v="79200"/>
    <x v="61"/>
    <m/>
    <s v="UNS Allocation"/>
    <s v="988"/>
    <s v="T&amp;D Equipment C&amp;M Admin"/>
    <x v="0"/>
    <n v="148.32"/>
    <s v="002"/>
  </r>
  <r>
    <s v="AUG-25"/>
    <x v="0"/>
    <s v="79200"/>
    <x v="61"/>
    <m/>
    <s v="UNS Allocation"/>
    <s v="957"/>
    <s v="Transmission Planning"/>
    <x v="0"/>
    <n v="332.08"/>
    <s v="002"/>
  </r>
  <r>
    <s v="SEP-25"/>
    <x v="0"/>
    <s v="79200"/>
    <x v="61"/>
    <m/>
    <s v="UNS Allocation"/>
    <s v="957"/>
    <s v="Transmission Planning"/>
    <x v="0"/>
    <n v="-83.02"/>
    <s v="002"/>
  </r>
  <r>
    <s v="AUG-25"/>
    <x v="0"/>
    <s v="79200"/>
    <x v="61"/>
    <m/>
    <s v="UNS Allocation"/>
    <s v="955"/>
    <s v="Supply Side Planning"/>
    <x v="0"/>
    <n v="25891.62"/>
    <s v="002"/>
  </r>
  <r>
    <s v="DEC-25"/>
    <x v="0"/>
    <s v="79200"/>
    <x v="61"/>
    <m/>
    <s v="UNS Allocation"/>
    <s v="955"/>
    <s v="Supply Side Planning"/>
    <x v="0"/>
    <n v="23606.34"/>
    <s v="002"/>
  </r>
  <r>
    <s v="JUL-25"/>
    <x v="0"/>
    <s v="79200"/>
    <x v="61"/>
    <m/>
    <s v="UNS Allocation"/>
    <s v="955"/>
    <s v="Supply Side Planning"/>
    <x v="0"/>
    <n v="11044.65"/>
    <s v="002"/>
  </r>
  <r>
    <s v="NOV-25"/>
    <x v="0"/>
    <s v="79200"/>
    <x v="61"/>
    <m/>
    <s v="UNS Allocation"/>
    <s v="955"/>
    <s v="Supply Side Planning"/>
    <x v="0"/>
    <n v="24314.21"/>
    <s v="002"/>
  </r>
  <r>
    <s v="OCT-25"/>
    <x v="0"/>
    <s v="79200"/>
    <x v="61"/>
    <m/>
    <s v="UNS Allocation"/>
    <s v="955"/>
    <s v="Supply Side Planning"/>
    <x v="0"/>
    <n v="28168.48"/>
    <s v="002"/>
  </r>
  <r>
    <s v="SEP-25"/>
    <x v="0"/>
    <s v="79200"/>
    <x v="61"/>
    <m/>
    <s v="UNS Allocation"/>
    <s v="955"/>
    <s v="Supply Side Planning"/>
    <x v="0"/>
    <n v="20878.66"/>
    <s v="002"/>
  </r>
  <r>
    <s v="NOV-25"/>
    <x v="0"/>
    <s v="79200"/>
    <x v="61"/>
    <m/>
    <s v="UNS Allocation"/>
    <s v="947"/>
    <s v="Resource Management"/>
    <x v="0"/>
    <n v="-51.56"/>
    <s v="002"/>
  </r>
  <r>
    <s v="OCT-25"/>
    <x v="0"/>
    <s v="79200"/>
    <x v="61"/>
    <m/>
    <s v="UNS Allocation"/>
    <s v="947"/>
    <s v="Resource Management"/>
    <x v="0"/>
    <n v="154.66999999999999"/>
    <s v="002"/>
  </r>
  <r>
    <s v="DEC-25"/>
    <x v="0"/>
    <s v="79200"/>
    <x v="61"/>
    <m/>
    <s v="UNS Allocation"/>
    <s v="941"/>
    <s v="Contr/Wholesale Mktg"/>
    <x v="1"/>
    <n v="57.98"/>
    <s v="002"/>
  </r>
  <r>
    <s v="AUG-25"/>
    <x v="0"/>
    <s v="79200"/>
    <x v="61"/>
    <m/>
    <s v="UNS Allocation"/>
    <s v="940"/>
    <s v="Eng, CAO and CRP Admin"/>
    <x v="0"/>
    <n v="44220.62"/>
    <s v="002"/>
  </r>
  <r>
    <s v="AUG-25"/>
    <x v="0"/>
    <s v="79200"/>
    <x v="61"/>
    <m/>
    <s v="UNS Allocation"/>
    <s v="940"/>
    <s v="Eng, CAO and CRP Admin"/>
    <x v="1"/>
    <n v="130.27000000000001"/>
    <s v="002"/>
  </r>
  <r>
    <s v="DEC-25"/>
    <x v="0"/>
    <s v="79200"/>
    <x v="61"/>
    <m/>
    <s v="UNS Allocation"/>
    <s v="940"/>
    <s v="Eng, CAO and CRP Admin"/>
    <x v="0"/>
    <n v="47402.86"/>
    <s v="002"/>
  </r>
  <r>
    <s v="JUL-25"/>
    <x v="0"/>
    <s v="79200"/>
    <x v="61"/>
    <m/>
    <s v="UNS Allocation"/>
    <s v="940"/>
    <s v="Eng, CAO and CRP Admin"/>
    <x v="0"/>
    <n v="44845.82"/>
    <s v="002"/>
  </r>
  <r>
    <s v="NOV-25"/>
    <x v="0"/>
    <s v="79200"/>
    <x v="61"/>
    <m/>
    <s v="UNS Allocation"/>
    <s v="940"/>
    <s v="Eng, CAO and CRP Admin"/>
    <x v="0"/>
    <n v="43792.27"/>
    <s v="002"/>
  </r>
  <r>
    <s v="NOV-25"/>
    <x v="0"/>
    <s v="79200"/>
    <x v="61"/>
    <m/>
    <s v="UNS Allocation"/>
    <s v="940"/>
    <s v="Eng, CAO and CRP Admin"/>
    <x v="1"/>
    <n v="93.25"/>
    <s v="002"/>
  </r>
  <r>
    <s v="OCT-25"/>
    <x v="0"/>
    <s v="79200"/>
    <x v="61"/>
    <m/>
    <s v="UNS Allocation"/>
    <s v="940"/>
    <s v="Eng, CAO and CRP Admin"/>
    <x v="0"/>
    <n v="56290.239999999998"/>
    <s v="002"/>
  </r>
  <r>
    <s v="SEP-25"/>
    <x v="0"/>
    <s v="79200"/>
    <x v="61"/>
    <m/>
    <s v="UNS Allocation"/>
    <s v="940"/>
    <s v="Eng, CAO and CRP Admin"/>
    <x v="0"/>
    <n v="33900.97"/>
    <s v="002"/>
  </r>
  <r>
    <s v="DEC-25"/>
    <x v="0"/>
    <s v="79200"/>
    <x v="61"/>
    <m/>
    <s v="UNS Allocation"/>
    <s v="936"/>
    <s v="Operations Excellence"/>
    <x v="0"/>
    <n v="161.79"/>
    <s v="002"/>
  </r>
  <r>
    <s v="NOV-25"/>
    <x v="0"/>
    <s v="79200"/>
    <x v="61"/>
    <m/>
    <s v="UNS Allocation"/>
    <s v="936"/>
    <s v="Operations Excellence"/>
    <x v="0"/>
    <n v="333.07"/>
    <s v="002"/>
  </r>
  <r>
    <s v="AUG-25"/>
    <x v="0"/>
    <s v="79200"/>
    <x v="61"/>
    <m/>
    <s v="UNS Allocation"/>
    <s v="932"/>
    <s v="Asset Management"/>
    <x v="0"/>
    <n v="226.12"/>
    <s v="002"/>
  </r>
  <r>
    <s v="DEC-25"/>
    <x v="0"/>
    <s v="79200"/>
    <x v="61"/>
    <m/>
    <s v="UNS Allocation"/>
    <s v="861"/>
    <s v="Procuremnt/Contr Svc"/>
    <x v="1"/>
    <n v="800.46"/>
    <s v="002"/>
  </r>
  <r>
    <s v="AUG-25"/>
    <x v="0"/>
    <s v="79200"/>
    <x v="61"/>
    <m/>
    <s v="UNS Allocation"/>
    <s v="850"/>
    <s v="Fuels Management"/>
    <x v="0"/>
    <n v="-1048.94"/>
    <s v="002"/>
  </r>
  <r>
    <s v="JUL-25"/>
    <x v="0"/>
    <s v="79200"/>
    <x v="61"/>
    <m/>
    <s v="UNS Allocation"/>
    <s v="850"/>
    <s v="Fuels Management"/>
    <x v="0"/>
    <n v="2658.85"/>
    <s v="002"/>
  </r>
  <r>
    <s v="NOV-25"/>
    <x v="0"/>
    <s v="79200"/>
    <x v="61"/>
    <m/>
    <s v="UNS Allocation"/>
    <s v="826"/>
    <s v="Distribution Planning"/>
    <x v="0"/>
    <n v="-82.54"/>
    <s v="002"/>
  </r>
  <r>
    <s v="OCT-25"/>
    <x v="0"/>
    <s v="79200"/>
    <x v="61"/>
    <m/>
    <s v="UNS Allocation"/>
    <s v="826"/>
    <s v="Distribution Planning"/>
    <x v="0"/>
    <n v="412.7"/>
    <s v="002"/>
  </r>
  <r>
    <s v="AUG-25"/>
    <x v="0"/>
    <s v="79200"/>
    <x v="61"/>
    <m/>
    <s v="UNS Allocation"/>
    <s v="805"/>
    <s v="Corp Environmental Services"/>
    <x v="0"/>
    <n v="27382.48"/>
    <s v="002"/>
  </r>
  <r>
    <s v="AUG-25"/>
    <x v="0"/>
    <s v="79200"/>
    <x v="61"/>
    <m/>
    <s v="UNS Allocation"/>
    <s v="805"/>
    <s v="Corp Environmental Services"/>
    <x v="1"/>
    <n v="195.6"/>
    <s v="002"/>
  </r>
  <r>
    <s v="DEC-25"/>
    <x v="0"/>
    <s v="79200"/>
    <x v="61"/>
    <m/>
    <s v="UNS Allocation"/>
    <s v="805"/>
    <s v="Corp Environmental Services"/>
    <x v="0"/>
    <n v="20260.740000000002"/>
    <s v="002"/>
  </r>
  <r>
    <s v="DEC-25"/>
    <x v="0"/>
    <s v="79200"/>
    <x v="61"/>
    <m/>
    <s v="UNS Allocation"/>
    <s v="805"/>
    <s v="Corp Environmental Services"/>
    <x v="1"/>
    <n v="2349.36"/>
    <s v="002"/>
  </r>
  <r>
    <s v="JUL-25"/>
    <x v="0"/>
    <s v="79200"/>
    <x v="61"/>
    <m/>
    <s v="UNS Allocation"/>
    <s v="805"/>
    <s v="Corp Environmental Services"/>
    <x v="0"/>
    <n v="19126.759999999998"/>
    <s v="002"/>
  </r>
  <r>
    <s v="JUL-25"/>
    <x v="0"/>
    <s v="79200"/>
    <x v="61"/>
    <m/>
    <s v="UNS Allocation"/>
    <s v="805"/>
    <s v="Corp Environmental Services"/>
    <x v="1"/>
    <n v="566.82000000000005"/>
    <s v="002"/>
  </r>
  <r>
    <s v="NOV-25"/>
    <x v="0"/>
    <s v="79200"/>
    <x v="61"/>
    <m/>
    <s v="UNS Allocation"/>
    <s v="805"/>
    <s v="Corp Environmental Services"/>
    <x v="0"/>
    <n v="22557.21"/>
    <s v="002"/>
  </r>
  <r>
    <s v="NOV-25"/>
    <x v="0"/>
    <s v="79200"/>
    <x v="61"/>
    <m/>
    <s v="UNS Allocation"/>
    <s v="805"/>
    <s v="Corp Environmental Services"/>
    <x v="1"/>
    <n v="1529.61"/>
    <s v="002"/>
  </r>
  <r>
    <s v="OCT-25"/>
    <x v="0"/>
    <s v="79200"/>
    <x v="61"/>
    <m/>
    <s v="UNS Allocation"/>
    <s v="805"/>
    <s v="Corp Environmental Services"/>
    <x v="0"/>
    <n v="31170.05"/>
    <s v="002"/>
  </r>
  <r>
    <s v="OCT-25"/>
    <x v="0"/>
    <s v="79200"/>
    <x v="61"/>
    <m/>
    <s v="UNS Allocation"/>
    <s v="805"/>
    <s v="Corp Environmental Services"/>
    <x v="1"/>
    <n v="2598.85"/>
    <s v="002"/>
  </r>
  <r>
    <s v="SEP-25"/>
    <x v="0"/>
    <s v="79200"/>
    <x v="61"/>
    <m/>
    <s v="UNS Allocation"/>
    <s v="805"/>
    <s v="Corp Environmental Services"/>
    <x v="0"/>
    <n v="14721.38"/>
    <s v="002"/>
  </r>
  <r>
    <s v="SEP-25"/>
    <x v="0"/>
    <s v="79200"/>
    <x v="61"/>
    <m/>
    <s v="UNS Allocation"/>
    <s v="805"/>
    <s v="Corp Environmental Services"/>
    <x v="1"/>
    <n v="1407.56"/>
    <s v="002"/>
  </r>
  <r>
    <s v="DEC-25"/>
    <x v="0"/>
    <s v="79200"/>
    <x v="61"/>
    <m/>
    <s v="UNS Allocation"/>
    <s v="650"/>
    <s v="SPG Plant Manager"/>
    <x v="0"/>
    <n v="318.04000000000002"/>
    <s v="002"/>
  </r>
  <r>
    <s v="AUG-25"/>
    <x v="0"/>
    <s v="79200"/>
    <x v="61"/>
    <m/>
    <s v="UNS Allocation"/>
    <s v="593"/>
    <s v="UNSG Gas Operations Mgmt"/>
    <x v="0"/>
    <n v="1389.33"/>
    <s v="032"/>
  </r>
  <r>
    <s v="DEC-25"/>
    <x v="0"/>
    <s v="79200"/>
    <x v="61"/>
    <m/>
    <s v="UNS Allocation"/>
    <s v="593"/>
    <s v="UNSG Gas Operations Mgmt"/>
    <x v="0"/>
    <n v="1902.09"/>
    <s v="032"/>
  </r>
  <r>
    <s v="JUL-25"/>
    <x v="0"/>
    <s v="79200"/>
    <x v="61"/>
    <m/>
    <s v="UNS Allocation"/>
    <s v="593"/>
    <s v="UNSG Gas Operations Mgmt"/>
    <x v="0"/>
    <n v="2044.9"/>
    <s v="032"/>
  </r>
  <r>
    <s v="NOV-25"/>
    <x v="0"/>
    <s v="79200"/>
    <x v="61"/>
    <m/>
    <s v="UNS Allocation"/>
    <s v="593"/>
    <s v="UNSG Gas Operations Mgmt"/>
    <x v="0"/>
    <n v="1373.71"/>
    <s v="032"/>
  </r>
  <r>
    <s v="OCT-25"/>
    <x v="0"/>
    <s v="79200"/>
    <x v="61"/>
    <m/>
    <s v="UNS Allocation"/>
    <s v="593"/>
    <s v="UNSG Gas Operations Mgmt"/>
    <x v="0"/>
    <n v="387.49"/>
    <s v="032"/>
  </r>
  <r>
    <s v="SEP-25"/>
    <x v="0"/>
    <s v="79200"/>
    <x v="61"/>
    <m/>
    <s v="UNS Allocation"/>
    <s v="593"/>
    <s v="UNSG Gas Operations Mgmt"/>
    <x v="0"/>
    <n v="2068.7199999999998"/>
    <s v="032"/>
  </r>
  <r>
    <s v="AUG-25"/>
    <x v="0"/>
    <s v="79200"/>
    <x v="61"/>
    <m/>
    <s v="UNS Allocation"/>
    <s v="582"/>
    <s v="UNSG AZ Gas DOT Compliance"/>
    <x v="0"/>
    <n v="880.97"/>
    <s v="032"/>
  </r>
  <r>
    <s v="DEC-25"/>
    <x v="0"/>
    <s v="79200"/>
    <x v="61"/>
    <m/>
    <s v="UNS Allocation"/>
    <s v="582"/>
    <s v="UNSG AZ Gas DOT Compliance"/>
    <x v="0"/>
    <n v="198.16"/>
    <s v="032"/>
  </r>
  <r>
    <s v="JUL-25"/>
    <x v="0"/>
    <s v="79200"/>
    <x v="61"/>
    <m/>
    <s v="UNS Allocation"/>
    <s v="582"/>
    <s v="UNSG AZ Gas DOT Compliance"/>
    <x v="0"/>
    <n v="102.42"/>
    <s v="032"/>
  </r>
  <r>
    <s v="NOV-25"/>
    <x v="0"/>
    <s v="79200"/>
    <x v="61"/>
    <m/>
    <s v="UNS Allocation"/>
    <s v="582"/>
    <s v="UNSG AZ Gas DOT Compliance"/>
    <x v="0"/>
    <n v="330.26"/>
    <s v="032"/>
  </r>
  <r>
    <s v="OCT-25"/>
    <x v="0"/>
    <s v="79200"/>
    <x v="61"/>
    <m/>
    <s v="UNS Allocation"/>
    <s v="582"/>
    <s v="UNSG AZ Gas DOT Compliance"/>
    <x v="0"/>
    <n v="286.23"/>
    <s v="032"/>
  </r>
  <r>
    <s v="SEP-25"/>
    <x v="0"/>
    <s v="79200"/>
    <x v="61"/>
    <m/>
    <s v="UNS Allocation"/>
    <s v="582"/>
    <s v="UNSG AZ Gas DOT Compliance"/>
    <x v="0"/>
    <n v="528.59"/>
    <s v="032"/>
  </r>
  <r>
    <s v="NOV-25"/>
    <x v="0"/>
    <s v="79200"/>
    <x v="61"/>
    <m/>
    <s v="UNS Allocation"/>
    <s v="560"/>
    <s v="UNSG Prescott Gas Ops Mgmt"/>
    <x v="1"/>
    <n v="146.38"/>
    <s v="032"/>
  </r>
  <r>
    <s v="OCT-25"/>
    <x v="0"/>
    <s v="79200"/>
    <x v="61"/>
    <m/>
    <s v="UNS Allocation"/>
    <s v="553"/>
    <s v="UNSG Flagstaff Gas Ops Mgmt"/>
    <x v="0"/>
    <n v="64.150000000000006"/>
    <s v="032"/>
  </r>
  <r>
    <s v="AUG-25"/>
    <x v="0"/>
    <s v="79200"/>
    <x v="61"/>
    <m/>
    <s v="UNS Allocation"/>
    <s v="550"/>
    <s v="UNSG Arizona Gas Admin"/>
    <x v="0"/>
    <n v="994.68"/>
    <s v="032"/>
  </r>
  <r>
    <s v="DEC-25"/>
    <x v="0"/>
    <s v="79200"/>
    <x v="61"/>
    <m/>
    <s v="UNS Allocation"/>
    <s v="550"/>
    <s v="UNSG Arizona Gas Admin"/>
    <x v="0"/>
    <n v="-72.75"/>
    <s v="032"/>
  </r>
  <r>
    <s v="JUL-25"/>
    <x v="0"/>
    <s v="79200"/>
    <x v="61"/>
    <m/>
    <s v="UNS Allocation"/>
    <s v="550"/>
    <s v="UNSG Arizona Gas Admin"/>
    <x v="0"/>
    <n v="676.52"/>
    <s v="032"/>
  </r>
  <r>
    <s v="NOV-25"/>
    <x v="0"/>
    <s v="79200"/>
    <x v="61"/>
    <m/>
    <s v="UNS Allocation"/>
    <s v="550"/>
    <s v="UNSG Arizona Gas Admin"/>
    <x v="0"/>
    <n v="3046.23"/>
    <s v="032"/>
  </r>
  <r>
    <s v="NOV-25"/>
    <x v="0"/>
    <s v="79200"/>
    <x v="61"/>
    <m/>
    <s v="UNS Allocation"/>
    <s v="550"/>
    <s v="UNSG Arizona Gas Admin"/>
    <x v="1"/>
    <n v="454.41"/>
    <s v="032"/>
  </r>
  <r>
    <s v="OCT-25"/>
    <x v="0"/>
    <s v="79200"/>
    <x v="61"/>
    <m/>
    <s v="UNS Allocation"/>
    <s v="550"/>
    <s v="UNSG Arizona Gas Admin"/>
    <x v="0"/>
    <n v="376.07"/>
    <s v="032"/>
  </r>
  <r>
    <s v="SEP-25"/>
    <x v="0"/>
    <s v="79200"/>
    <x v="61"/>
    <m/>
    <s v="UNS Allocation"/>
    <s v="550"/>
    <s v="UNSG Arizona Gas Admin"/>
    <x v="0"/>
    <n v="-139.88999999999999"/>
    <s v="032"/>
  </r>
  <r>
    <s v="AUG-25"/>
    <x v="0"/>
    <s v="79200"/>
    <x v="61"/>
    <m/>
    <s v="UNS Allocation"/>
    <s v="512"/>
    <s v="UNSE Mohave Elec Admin"/>
    <x v="0"/>
    <n v="537.49"/>
    <s v="033"/>
  </r>
  <r>
    <s v="JUL-25"/>
    <x v="0"/>
    <s v="79200"/>
    <x v="61"/>
    <m/>
    <s v="UNS Allocation"/>
    <s v="512"/>
    <s v="UNSE Mohave Elec Admin"/>
    <x v="0"/>
    <n v="1025.17"/>
    <s v="033"/>
  </r>
  <r>
    <s v="OCT-25"/>
    <x v="0"/>
    <s v="79200"/>
    <x v="61"/>
    <m/>
    <s v="UNS Allocation"/>
    <s v="512"/>
    <s v="UNSE Mohave Elec Admin"/>
    <x v="0"/>
    <n v="-61.74"/>
    <s v="033"/>
  </r>
  <r>
    <s v="SEP-25"/>
    <x v="0"/>
    <s v="79200"/>
    <x v="61"/>
    <m/>
    <s v="UNS Allocation"/>
    <s v="512"/>
    <s v="UNSE Mohave Elec Admin"/>
    <x v="0"/>
    <n v="302.31"/>
    <s v="033"/>
  </r>
  <r>
    <s v="AUG-25"/>
    <x v="0"/>
    <s v="79200"/>
    <x v="61"/>
    <m/>
    <s v="UNS Allocation"/>
    <s v="502"/>
    <s v="ER Environmental"/>
    <x v="0"/>
    <n v="3805.66"/>
    <s v="002"/>
  </r>
  <r>
    <s v="DEC-25"/>
    <x v="0"/>
    <s v="79200"/>
    <x v="61"/>
    <m/>
    <s v="UNS Allocation"/>
    <s v="502"/>
    <s v="ER Environmental"/>
    <x v="0"/>
    <n v="-256.14999999999998"/>
    <s v="002"/>
  </r>
  <r>
    <s v="NOV-25"/>
    <x v="0"/>
    <s v="79200"/>
    <x v="61"/>
    <m/>
    <s v="UNS Allocation"/>
    <s v="502"/>
    <s v="ER Environmental"/>
    <x v="0"/>
    <n v="1061.19"/>
    <s v="002"/>
  </r>
  <r>
    <s v="OCT-25"/>
    <x v="0"/>
    <s v="79200"/>
    <x v="61"/>
    <m/>
    <s v="UNS Allocation"/>
    <s v="502"/>
    <s v="ER Environmental"/>
    <x v="0"/>
    <n v="2341.96"/>
    <s v="002"/>
  </r>
  <r>
    <s v="AUG-25"/>
    <x v="0"/>
    <s v="79200"/>
    <x v="61"/>
    <m/>
    <s v="UNS Allocation"/>
    <s v="501"/>
    <s v="ER Support Services"/>
    <x v="0"/>
    <n v="539.29"/>
    <s v="002"/>
  </r>
  <r>
    <s v="OCT-25"/>
    <x v="0"/>
    <s v="79200"/>
    <x v="61"/>
    <m/>
    <s v="UNS Allocation"/>
    <s v="501"/>
    <s v="ER Support Services"/>
    <x v="0"/>
    <n v="89.88"/>
    <s v="002"/>
  </r>
  <r>
    <s v="OCT-25"/>
    <x v="0"/>
    <s v="79200"/>
    <x v="61"/>
    <m/>
    <s v="UNS Allocation"/>
    <s v="433"/>
    <s v="ER Solar PV"/>
    <x v="0"/>
    <n v="-174.1"/>
    <s v="002"/>
  </r>
  <r>
    <s v="SEP-25"/>
    <x v="0"/>
    <s v="79200"/>
    <x v="61"/>
    <m/>
    <s v="UNS Allocation"/>
    <s v="433"/>
    <s v="ER Solar PV"/>
    <x v="0"/>
    <n v="464.27"/>
    <s v="002"/>
  </r>
  <r>
    <s v="DEC-25"/>
    <x v="0"/>
    <s v="79200"/>
    <x v="61"/>
    <m/>
    <s v="UNS Allocation"/>
    <s v="414"/>
    <s v="TPP Admin"/>
    <x v="0"/>
    <n v="400.43"/>
    <s v="002"/>
  </r>
  <r>
    <s v="NOV-25"/>
    <x v="0"/>
    <s v="79200"/>
    <x v="61"/>
    <m/>
    <s v="UNS Allocation"/>
    <s v="414"/>
    <s v="TPP Admin"/>
    <x v="0"/>
    <n v="280.63"/>
    <s v="002"/>
  </r>
  <r>
    <s v="OCT-25"/>
    <x v="0"/>
    <s v="79200"/>
    <x v="61"/>
    <m/>
    <s v="UNS Allocation"/>
    <s v="414"/>
    <s v="TPP Admin"/>
    <x v="0"/>
    <n v="420.95"/>
    <s v="002"/>
  </r>
  <r>
    <s v="AUG-25"/>
    <x v="0"/>
    <s v="79200"/>
    <x v="61"/>
    <m/>
    <s v="UNS Allocation"/>
    <s v="400"/>
    <s v="Capital Resources"/>
    <x v="0"/>
    <n v="2040.02"/>
    <s v="002"/>
  </r>
  <r>
    <s v="DEC-25"/>
    <x v="0"/>
    <s v="79200"/>
    <x v="61"/>
    <m/>
    <s v="UNS Allocation"/>
    <s v="400"/>
    <s v="Capital Resources"/>
    <x v="0"/>
    <n v="822.44"/>
    <s v="002"/>
  </r>
  <r>
    <s v="JUL-25"/>
    <x v="0"/>
    <s v="79200"/>
    <x v="61"/>
    <m/>
    <s v="UNS Allocation"/>
    <s v="400"/>
    <s v="Capital Resources"/>
    <x v="0"/>
    <n v="2718.9"/>
    <s v="002"/>
  </r>
  <r>
    <s v="SEP-25"/>
    <x v="0"/>
    <s v="79200"/>
    <x v="61"/>
    <m/>
    <s v="UNS Allocation"/>
    <s v="400"/>
    <s v="Capital Resources"/>
    <x v="0"/>
    <n v="238.8"/>
    <s v="002"/>
  </r>
  <r>
    <s v="AUG-25"/>
    <x v="0"/>
    <s v="79200"/>
    <x v="61"/>
    <m/>
    <s v="UNS Allocation"/>
    <s v="386"/>
    <s v="Regulatory Services"/>
    <x v="0"/>
    <n v="22897.01"/>
    <s v="002"/>
  </r>
  <r>
    <s v="DEC-25"/>
    <x v="0"/>
    <s v="79200"/>
    <x v="61"/>
    <m/>
    <s v="UNS Allocation"/>
    <s v="386"/>
    <s v="Regulatory Services"/>
    <x v="0"/>
    <n v="20910.509999999998"/>
    <s v="002"/>
  </r>
  <r>
    <s v="JUL-25"/>
    <x v="0"/>
    <s v="79200"/>
    <x v="61"/>
    <m/>
    <s v="UNS Allocation"/>
    <s v="386"/>
    <s v="Regulatory Services"/>
    <x v="0"/>
    <n v="20832.169999999998"/>
    <s v="002"/>
  </r>
  <r>
    <s v="NOV-25"/>
    <x v="0"/>
    <s v="79200"/>
    <x v="61"/>
    <m/>
    <s v="UNS Allocation"/>
    <s v="386"/>
    <s v="Regulatory Services"/>
    <x v="0"/>
    <n v="18819.439999999999"/>
    <s v="002"/>
  </r>
  <r>
    <s v="OCT-25"/>
    <x v="0"/>
    <s v="79200"/>
    <x v="61"/>
    <m/>
    <s v="UNS Allocation"/>
    <s v="386"/>
    <s v="Regulatory Services"/>
    <x v="0"/>
    <n v="22478.79"/>
    <s v="002"/>
  </r>
  <r>
    <s v="SEP-25"/>
    <x v="0"/>
    <s v="79200"/>
    <x v="61"/>
    <m/>
    <s v="UNS Allocation"/>
    <s v="386"/>
    <s v="Regulatory Services"/>
    <x v="0"/>
    <n v="23001.55"/>
    <s v="002"/>
  </r>
  <r>
    <s v="AUG-25"/>
    <x v="0"/>
    <s v="79200"/>
    <x v="61"/>
    <m/>
    <s v="UNS Allocation"/>
    <s v="385"/>
    <s v="Energy Programs"/>
    <x v="0"/>
    <n v="91.48"/>
    <s v="002"/>
  </r>
  <r>
    <s v="DEC-25"/>
    <x v="0"/>
    <s v="79200"/>
    <x v="61"/>
    <m/>
    <s v="UNS Allocation"/>
    <s v="385"/>
    <s v="Energy Programs"/>
    <x v="0"/>
    <n v="2248.42"/>
    <s v="002"/>
  </r>
  <r>
    <s v="JUL-25"/>
    <x v="0"/>
    <s v="79200"/>
    <x v="61"/>
    <m/>
    <s v="UNS Allocation"/>
    <s v="385"/>
    <s v="Energy Programs"/>
    <x v="0"/>
    <n v="-334.66"/>
    <s v="002"/>
  </r>
  <r>
    <s v="NOV-25"/>
    <x v="0"/>
    <s v="79200"/>
    <x v="61"/>
    <m/>
    <s v="UNS Allocation"/>
    <s v="385"/>
    <s v="Energy Programs"/>
    <x v="0"/>
    <n v="1518.3"/>
    <s v="002"/>
  </r>
  <r>
    <s v="OCT-25"/>
    <x v="0"/>
    <s v="79200"/>
    <x v="61"/>
    <m/>
    <s v="UNS Allocation"/>
    <s v="385"/>
    <s v="Energy Programs"/>
    <x v="0"/>
    <n v="2085.63"/>
    <s v="002"/>
  </r>
  <r>
    <s v="SEP-25"/>
    <x v="0"/>
    <s v="79200"/>
    <x v="61"/>
    <m/>
    <s v="UNS Allocation"/>
    <s v="385"/>
    <s v="Energy Programs"/>
    <x v="0"/>
    <n v="3133.62"/>
    <s v="002"/>
  </r>
  <r>
    <s v="AUG-25"/>
    <x v="0"/>
    <s v="79200"/>
    <x v="61"/>
    <m/>
    <s v="UNS Allocation"/>
    <s v="383"/>
    <s v="SC&amp;R Trans &amp; CES Admin"/>
    <x v="0"/>
    <n v="19440.669999999998"/>
    <s v="002"/>
  </r>
  <r>
    <s v="DEC-25"/>
    <x v="0"/>
    <s v="79200"/>
    <x v="61"/>
    <m/>
    <s v="UNS Allocation"/>
    <s v="383"/>
    <s v="SC&amp;R Trans &amp; CES Admin"/>
    <x v="0"/>
    <n v="14120.07"/>
    <s v="002"/>
  </r>
  <r>
    <s v="JUL-25"/>
    <x v="0"/>
    <s v="79200"/>
    <x v="61"/>
    <m/>
    <s v="UNS Allocation"/>
    <s v="383"/>
    <s v="SC&amp;R Trans &amp; CES Admin"/>
    <x v="0"/>
    <n v="22094.54"/>
    <s v="002"/>
  </r>
  <r>
    <s v="NOV-25"/>
    <x v="0"/>
    <s v="79200"/>
    <x v="61"/>
    <m/>
    <s v="UNS Allocation"/>
    <s v="383"/>
    <s v="SC&amp;R Trans &amp; CES Admin"/>
    <x v="0"/>
    <n v="18929.060000000001"/>
    <s v="002"/>
  </r>
  <r>
    <s v="OCT-25"/>
    <x v="0"/>
    <s v="79200"/>
    <x v="61"/>
    <m/>
    <s v="UNS Allocation"/>
    <s v="383"/>
    <s v="SC&amp;R Trans &amp; CES Admin"/>
    <x v="0"/>
    <n v="23738.080000000002"/>
    <s v="002"/>
  </r>
  <r>
    <s v="SEP-25"/>
    <x v="0"/>
    <s v="79200"/>
    <x v="61"/>
    <m/>
    <s v="UNS Allocation"/>
    <s v="383"/>
    <s v="SC&amp;R Trans &amp; CES Admin"/>
    <x v="0"/>
    <n v="18212.849999999999"/>
    <s v="002"/>
  </r>
  <r>
    <s v="AUG-25"/>
    <x v="0"/>
    <s v="79200"/>
    <x v="61"/>
    <m/>
    <s v="UNS Allocation"/>
    <s v="381"/>
    <s v="Rates"/>
    <x v="0"/>
    <n v="75312.210000000006"/>
    <s v="002"/>
  </r>
  <r>
    <s v="DEC-25"/>
    <x v="0"/>
    <s v="79200"/>
    <x v="61"/>
    <m/>
    <s v="UNS Allocation"/>
    <s v="381"/>
    <s v="Rates"/>
    <x v="0"/>
    <n v="89438.19"/>
    <s v="002"/>
  </r>
  <r>
    <s v="JUL-25"/>
    <x v="0"/>
    <s v="79200"/>
    <x v="61"/>
    <m/>
    <s v="UNS Allocation"/>
    <s v="381"/>
    <s v="Rates"/>
    <x v="0"/>
    <n v="82363.67"/>
    <s v="002"/>
  </r>
  <r>
    <s v="JUL-25"/>
    <x v="0"/>
    <s v="79200"/>
    <x v="61"/>
    <m/>
    <s v="UNS Allocation"/>
    <s v="381"/>
    <s v="Rates"/>
    <x v="1"/>
    <n v="2178.27"/>
    <s v="002"/>
  </r>
  <r>
    <s v="NOV-25"/>
    <x v="0"/>
    <s v="79200"/>
    <x v="61"/>
    <m/>
    <s v="UNS Allocation"/>
    <s v="381"/>
    <s v="Rates"/>
    <x v="0"/>
    <n v="88235.67"/>
    <s v="002"/>
  </r>
  <r>
    <s v="NOV-25"/>
    <x v="0"/>
    <s v="79200"/>
    <x v="61"/>
    <m/>
    <s v="UNS Allocation"/>
    <s v="381"/>
    <s v="Rates"/>
    <x v="1"/>
    <n v="1722.71"/>
    <s v="002"/>
  </r>
  <r>
    <s v="OCT-25"/>
    <x v="0"/>
    <s v="79200"/>
    <x v="61"/>
    <m/>
    <s v="UNS Allocation"/>
    <s v="381"/>
    <s v="Rates"/>
    <x v="0"/>
    <n v="92096.15"/>
    <s v="002"/>
  </r>
  <r>
    <s v="SEP-25"/>
    <x v="0"/>
    <s v="79200"/>
    <x v="61"/>
    <m/>
    <s v="UNS Allocation"/>
    <s v="381"/>
    <s v="Rates"/>
    <x v="0"/>
    <n v="92672.02"/>
    <s v="002"/>
  </r>
  <r>
    <s v="SEP-25"/>
    <x v="0"/>
    <s v="79200"/>
    <x v="61"/>
    <m/>
    <s v="UNS Allocation"/>
    <s v="381"/>
    <s v="Rates"/>
    <x v="1"/>
    <n v="29.69"/>
    <s v="002"/>
  </r>
  <r>
    <s v="DEC-25"/>
    <x v="0"/>
    <s v="79200"/>
    <x v="61"/>
    <m/>
    <s v="UNS Allocation"/>
    <s v="370"/>
    <s v="Budget, Planning &amp; Analysis"/>
    <x v="1"/>
    <n v="1742.87"/>
    <s v="002"/>
  </r>
  <r>
    <s v="AUG-25"/>
    <x v="0"/>
    <s v="79200"/>
    <x v="61"/>
    <m/>
    <s v="UNS Allocation"/>
    <s v="362"/>
    <s v="Financial Planning &amp; Analysis"/>
    <x v="0"/>
    <n v="5185.01"/>
    <s v="002"/>
  </r>
  <r>
    <s v="DEC-25"/>
    <x v="0"/>
    <s v="79200"/>
    <x v="61"/>
    <m/>
    <s v="UNS Allocation"/>
    <s v="362"/>
    <s v="Financial Planning &amp; Analysis"/>
    <x v="0"/>
    <n v="6567.34"/>
    <s v="002"/>
  </r>
  <r>
    <s v="JUL-25"/>
    <x v="0"/>
    <s v="79200"/>
    <x v="61"/>
    <m/>
    <s v="UNS Allocation"/>
    <s v="362"/>
    <s v="Financial Planning &amp; Analysis"/>
    <x v="0"/>
    <n v="9286.74"/>
    <s v="002"/>
  </r>
  <r>
    <s v="JUL-25"/>
    <x v="0"/>
    <s v="79200"/>
    <x v="61"/>
    <m/>
    <s v="UNS Allocation"/>
    <s v="362"/>
    <s v="Financial Planning &amp; Analysis"/>
    <x v="1"/>
    <n v="2510.9899999999998"/>
    <s v="002"/>
  </r>
  <r>
    <s v="NOV-25"/>
    <x v="0"/>
    <s v="79200"/>
    <x v="61"/>
    <m/>
    <s v="UNS Allocation"/>
    <s v="362"/>
    <s v="Financial Planning &amp; Analysis"/>
    <x v="0"/>
    <n v="6929.5"/>
    <s v="002"/>
  </r>
  <r>
    <s v="OCT-25"/>
    <x v="0"/>
    <s v="79200"/>
    <x v="61"/>
    <m/>
    <s v="UNS Allocation"/>
    <s v="362"/>
    <s v="Financial Planning &amp; Analysis"/>
    <x v="0"/>
    <n v="5078.07"/>
    <s v="002"/>
  </r>
  <r>
    <s v="SEP-25"/>
    <x v="0"/>
    <s v="79200"/>
    <x v="61"/>
    <m/>
    <s v="UNS Allocation"/>
    <s v="362"/>
    <s v="Financial Planning &amp; Analysis"/>
    <x v="0"/>
    <n v="3113.22"/>
    <s v="002"/>
  </r>
  <r>
    <s v="AUG-25"/>
    <x v="0"/>
    <s v="79200"/>
    <x v="61"/>
    <m/>
    <s v="UNS Allocation"/>
    <s v="360"/>
    <s v="Treasury Services"/>
    <x v="0"/>
    <n v="58.76"/>
    <s v="002"/>
  </r>
  <r>
    <s v="DEC-25"/>
    <x v="0"/>
    <s v="79200"/>
    <x v="61"/>
    <m/>
    <s v="UNS Allocation"/>
    <s v="360"/>
    <s v="Treasury Services"/>
    <x v="0"/>
    <n v="128.69999999999999"/>
    <s v="002"/>
  </r>
  <r>
    <s v="JUL-25"/>
    <x v="0"/>
    <s v="79200"/>
    <x v="61"/>
    <m/>
    <s v="UNS Allocation"/>
    <s v="360"/>
    <s v="Treasury Services"/>
    <x v="0"/>
    <n v="90.62"/>
    <s v="002"/>
  </r>
  <r>
    <s v="NOV-25"/>
    <x v="0"/>
    <s v="79200"/>
    <x v="61"/>
    <m/>
    <s v="UNS Allocation"/>
    <s v="360"/>
    <s v="Treasury Services"/>
    <x v="0"/>
    <n v="97.93"/>
    <s v="002"/>
  </r>
  <r>
    <s v="OCT-25"/>
    <x v="0"/>
    <s v="79200"/>
    <x v="61"/>
    <m/>
    <s v="UNS Allocation"/>
    <s v="360"/>
    <s v="Treasury Services"/>
    <x v="0"/>
    <n v="148.29"/>
    <s v="002"/>
  </r>
  <r>
    <s v="SEP-25"/>
    <x v="0"/>
    <s v="79200"/>
    <x v="61"/>
    <m/>
    <s v="UNS Allocation"/>
    <s v="360"/>
    <s v="Treasury Services"/>
    <x v="0"/>
    <n v="89.53"/>
    <s v="002"/>
  </r>
  <r>
    <s v="AUG-25"/>
    <x v="0"/>
    <s v="79200"/>
    <x v="61"/>
    <m/>
    <s v="UNS Allocation"/>
    <s v="358"/>
    <s v="Operations Applications"/>
    <x v="0"/>
    <n v="734.64"/>
    <s v="002"/>
  </r>
  <r>
    <s v="DEC-25"/>
    <x v="0"/>
    <s v="79200"/>
    <x v="61"/>
    <m/>
    <s v="UNS Allocation"/>
    <s v="358"/>
    <s v="Operations Applications"/>
    <x v="0"/>
    <n v="375.07"/>
    <s v="002"/>
  </r>
  <r>
    <s v="JUL-25"/>
    <x v="0"/>
    <s v="79200"/>
    <x v="61"/>
    <m/>
    <s v="UNS Allocation"/>
    <s v="358"/>
    <s v="Operations Applications"/>
    <x v="0"/>
    <n v="5069.82"/>
    <s v="002"/>
  </r>
  <r>
    <s v="NOV-25"/>
    <x v="0"/>
    <s v="79200"/>
    <x v="61"/>
    <m/>
    <s v="UNS Allocation"/>
    <s v="358"/>
    <s v="Operations Applications"/>
    <x v="0"/>
    <n v="22.33"/>
    <s v="002"/>
  </r>
  <r>
    <s v="OCT-25"/>
    <x v="0"/>
    <s v="79200"/>
    <x v="61"/>
    <m/>
    <s v="UNS Allocation"/>
    <s v="358"/>
    <s v="Operations Applications"/>
    <x v="0"/>
    <n v="-77.94"/>
    <s v="002"/>
  </r>
  <r>
    <s v="SEP-25"/>
    <x v="0"/>
    <s v="79200"/>
    <x v="61"/>
    <m/>
    <s v="UNS Allocation"/>
    <s v="358"/>
    <s v="Operations Applications"/>
    <x v="0"/>
    <n v="971.74"/>
    <s v="002"/>
  </r>
  <r>
    <s v="AUG-25"/>
    <x v="0"/>
    <s v="79200"/>
    <x v="61"/>
    <m/>
    <s v="UNS Allocation"/>
    <s v="357"/>
    <s v="Business Applications"/>
    <x v="0"/>
    <n v="68683.94"/>
    <s v="002"/>
  </r>
  <r>
    <s v="DEC-25"/>
    <x v="0"/>
    <s v="79200"/>
    <x v="61"/>
    <m/>
    <s v="UNS Allocation"/>
    <s v="357"/>
    <s v="Business Applications"/>
    <x v="0"/>
    <n v="61781"/>
    <s v="002"/>
  </r>
  <r>
    <s v="JUL-25"/>
    <x v="0"/>
    <s v="79200"/>
    <x v="61"/>
    <m/>
    <s v="UNS Allocation"/>
    <s v="357"/>
    <s v="Business Applications"/>
    <x v="0"/>
    <n v="52283.46"/>
    <s v="002"/>
  </r>
  <r>
    <s v="NOV-25"/>
    <x v="0"/>
    <s v="79200"/>
    <x v="61"/>
    <m/>
    <s v="UNS Allocation"/>
    <s v="357"/>
    <s v="Business Applications"/>
    <x v="0"/>
    <n v="53309.88"/>
    <s v="002"/>
  </r>
  <r>
    <s v="OCT-25"/>
    <x v="0"/>
    <s v="79200"/>
    <x v="61"/>
    <m/>
    <s v="UNS Allocation"/>
    <s v="357"/>
    <s v="Business Applications"/>
    <x v="0"/>
    <n v="80186.25"/>
    <s v="002"/>
  </r>
  <r>
    <s v="SEP-25"/>
    <x v="0"/>
    <s v="79200"/>
    <x v="61"/>
    <m/>
    <s v="UNS Allocation"/>
    <s v="357"/>
    <s v="Business Applications"/>
    <x v="0"/>
    <n v="56110.77"/>
    <s v="002"/>
  </r>
  <r>
    <s v="AUG-25"/>
    <x v="0"/>
    <s v="79200"/>
    <x v="61"/>
    <m/>
    <s v="UNS Allocation"/>
    <s v="356"/>
    <s v="IS PMO"/>
    <x v="0"/>
    <n v="2224.9499999999998"/>
    <s v="002"/>
  </r>
  <r>
    <s v="DEC-25"/>
    <x v="0"/>
    <s v="79200"/>
    <x v="61"/>
    <m/>
    <s v="UNS Allocation"/>
    <s v="356"/>
    <s v="IS PMO"/>
    <x v="0"/>
    <n v="468.94"/>
    <s v="002"/>
  </r>
  <r>
    <s v="JUL-25"/>
    <x v="0"/>
    <s v="79200"/>
    <x v="61"/>
    <m/>
    <s v="UNS Allocation"/>
    <s v="356"/>
    <s v="IS PMO"/>
    <x v="0"/>
    <n v="287.01"/>
    <s v="002"/>
  </r>
  <r>
    <s v="NOV-25"/>
    <x v="0"/>
    <s v="79200"/>
    <x v="61"/>
    <m/>
    <s v="UNS Allocation"/>
    <s v="356"/>
    <s v="IS PMO"/>
    <x v="0"/>
    <n v="265.05"/>
    <s v="002"/>
  </r>
  <r>
    <s v="OCT-25"/>
    <x v="0"/>
    <s v="79200"/>
    <x v="61"/>
    <m/>
    <s v="UNS Allocation"/>
    <s v="356"/>
    <s v="IS PMO"/>
    <x v="0"/>
    <n v="2011.51"/>
    <s v="002"/>
  </r>
  <r>
    <s v="SEP-25"/>
    <x v="0"/>
    <s v="79200"/>
    <x v="61"/>
    <m/>
    <s v="UNS Allocation"/>
    <s v="356"/>
    <s v="IS PMO"/>
    <x v="0"/>
    <n v="56.44"/>
    <s v="002"/>
  </r>
  <r>
    <s v="AUG-25"/>
    <x v="0"/>
    <s v="79200"/>
    <x v="61"/>
    <m/>
    <s v="UNS Allocation"/>
    <s v="355"/>
    <s v="IS Data Architecture"/>
    <x v="0"/>
    <n v="2420.27"/>
    <s v="002"/>
  </r>
  <r>
    <s v="DEC-25"/>
    <x v="0"/>
    <s v="79200"/>
    <x v="61"/>
    <m/>
    <s v="UNS Allocation"/>
    <s v="355"/>
    <s v="IS Data Architecture"/>
    <x v="0"/>
    <n v="4708.3500000000004"/>
    <s v="002"/>
  </r>
  <r>
    <s v="JUL-25"/>
    <x v="0"/>
    <s v="79200"/>
    <x v="61"/>
    <m/>
    <s v="UNS Allocation"/>
    <s v="355"/>
    <s v="IS Data Architecture"/>
    <x v="0"/>
    <n v="1502.37"/>
    <s v="002"/>
  </r>
  <r>
    <s v="NOV-25"/>
    <x v="0"/>
    <s v="79200"/>
    <x v="61"/>
    <m/>
    <s v="UNS Allocation"/>
    <s v="355"/>
    <s v="IS Data Architecture"/>
    <x v="0"/>
    <n v="3631.38"/>
    <s v="002"/>
  </r>
  <r>
    <s v="OCT-25"/>
    <x v="0"/>
    <s v="79200"/>
    <x v="61"/>
    <m/>
    <s v="UNS Allocation"/>
    <s v="355"/>
    <s v="IS Data Architecture"/>
    <x v="0"/>
    <n v="3923.08"/>
    <s v="002"/>
  </r>
  <r>
    <s v="SEP-25"/>
    <x v="0"/>
    <s v="79200"/>
    <x v="61"/>
    <m/>
    <s v="UNS Allocation"/>
    <s v="355"/>
    <s v="IS Data Architecture"/>
    <x v="0"/>
    <n v="2637.86"/>
    <s v="002"/>
  </r>
  <r>
    <s v="AUG-25"/>
    <x v="0"/>
    <s v="79200"/>
    <x v="61"/>
    <m/>
    <s v="UNS Allocation"/>
    <s v="354"/>
    <s v="Enterprise Cyber Security"/>
    <x v="0"/>
    <n v="6159.98"/>
    <s v="002"/>
  </r>
  <r>
    <s v="DEC-25"/>
    <x v="0"/>
    <s v="79200"/>
    <x v="61"/>
    <m/>
    <s v="UNS Allocation"/>
    <s v="354"/>
    <s v="Enterprise Cyber Security"/>
    <x v="0"/>
    <n v="2109.3200000000002"/>
    <s v="002"/>
  </r>
  <r>
    <s v="JUL-25"/>
    <x v="0"/>
    <s v="79200"/>
    <x v="61"/>
    <m/>
    <s v="UNS Allocation"/>
    <s v="354"/>
    <s v="Enterprise Cyber Security"/>
    <x v="0"/>
    <n v="3373.86"/>
    <s v="002"/>
  </r>
  <r>
    <s v="NOV-25"/>
    <x v="0"/>
    <s v="79200"/>
    <x v="61"/>
    <m/>
    <s v="UNS Allocation"/>
    <s v="354"/>
    <s v="Enterprise Cyber Security"/>
    <x v="0"/>
    <n v="1803.73"/>
    <s v="002"/>
  </r>
  <r>
    <s v="OCT-25"/>
    <x v="0"/>
    <s v="79200"/>
    <x v="61"/>
    <m/>
    <s v="UNS Allocation"/>
    <s v="354"/>
    <s v="Enterprise Cyber Security"/>
    <x v="0"/>
    <n v="1099.53"/>
    <s v="002"/>
  </r>
  <r>
    <s v="SEP-25"/>
    <x v="0"/>
    <s v="79200"/>
    <x v="61"/>
    <m/>
    <s v="UNS Allocation"/>
    <s v="354"/>
    <s v="Enterprise Cyber Security"/>
    <x v="0"/>
    <n v="2701.74"/>
    <s v="002"/>
  </r>
  <r>
    <s v="JUL-25"/>
    <x v="0"/>
    <s v="79200"/>
    <x v="61"/>
    <m/>
    <s v="UNS Allocation"/>
    <s v="353"/>
    <s v="IT Infrastructure"/>
    <x v="0"/>
    <n v="208.4"/>
    <s v="002"/>
  </r>
  <r>
    <s v="AUG-25"/>
    <x v="0"/>
    <s v="79200"/>
    <x v="61"/>
    <m/>
    <s v="UNS Allocation"/>
    <s v="352"/>
    <s v="IT Client Technology"/>
    <x v="0"/>
    <n v="306.08"/>
    <s v="002"/>
  </r>
  <r>
    <s v="DEC-25"/>
    <x v="0"/>
    <s v="79200"/>
    <x v="61"/>
    <m/>
    <s v="UNS Allocation"/>
    <s v="352"/>
    <s v="IT Client Technology"/>
    <x v="0"/>
    <n v="4186.01"/>
    <s v="002"/>
  </r>
  <r>
    <s v="JUL-25"/>
    <x v="0"/>
    <s v="79200"/>
    <x v="61"/>
    <m/>
    <s v="UNS Allocation"/>
    <s v="352"/>
    <s v="IT Client Technology"/>
    <x v="0"/>
    <n v="772"/>
    <s v="002"/>
  </r>
  <r>
    <s v="NOV-25"/>
    <x v="0"/>
    <s v="79200"/>
    <x v="61"/>
    <m/>
    <s v="UNS Allocation"/>
    <s v="352"/>
    <s v="IT Client Technology"/>
    <x v="0"/>
    <n v="1322.19"/>
    <s v="002"/>
  </r>
  <r>
    <s v="OCT-25"/>
    <x v="0"/>
    <s v="79200"/>
    <x v="61"/>
    <m/>
    <s v="UNS Allocation"/>
    <s v="352"/>
    <s v="IT Client Technology"/>
    <x v="0"/>
    <n v="2112.4899999999998"/>
    <s v="002"/>
  </r>
  <r>
    <s v="SEP-25"/>
    <x v="0"/>
    <s v="79200"/>
    <x v="61"/>
    <m/>
    <s v="UNS Allocation"/>
    <s v="352"/>
    <s v="IT Client Technology"/>
    <x v="0"/>
    <n v="876.19"/>
    <s v="002"/>
  </r>
  <r>
    <s v="AUG-25"/>
    <x v="0"/>
    <s v="79200"/>
    <x v="61"/>
    <m/>
    <s v="UNS Allocation"/>
    <s v="351"/>
    <s v="Customer Applications"/>
    <x v="0"/>
    <n v="3905.64"/>
    <s v="002"/>
  </r>
  <r>
    <s v="DEC-25"/>
    <x v="0"/>
    <s v="79200"/>
    <x v="61"/>
    <m/>
    <s v="UNS Allocation"/>
    <s v="351"/>
    <s v="Customer Applications"/>
    <x v="0"/>
    <n v="3018.97"/>
    <s v="002"/>
  </r>
  <r>
    <s v="JUL-25"/>
    <x v="0"/>
    <s v="79200"/>
    <x v="61"/>
    <m/>
    <s v="UNS Allocation"/>
    <s v="351"/>
    <s v="Customer Applications"/>
    <x v="0"/>
    <n v="1801.64"/>
    <s v="002"/>
  </r>
  <r>
    <s v="NOV-25"/>
    <x v="0"/>
    <s v="79200"/>
    <x v="61"/>
    <m/>
    <s v="UNS Allocation"/>
    <s v="351"/>
    <s v="Customer Applications"/>
    <x v="0"/>
    <n v="3797.64"/>
    <s v="002"/>
  </r>
  <r>
    <s v="OCT-25"/>
    <x v="0"/>
    <s v="79200"/>
    <x v="61"/>
    <m/>
    <s v="UNS Allocation"/>
    <s v="351"/>
    <s v="Customer Applications"/>
    <x v="0"/>
    <n v="3333.95"/>
    <s v="002"/>
  </r>
  <r>
    <s v="SEP-25"/>
    <x v="0"/>
    <s v="79200"/>
    <x v="61"/>
    <m/>
    <s v="UNS Allocation"/>
    <s v="351"/>
    <s v="Customer Applications"/>
    <x v="0"/>
    <n v="4487.87"/>
    <s v="002"/>
  </r>
  <r>
    <s v="AUG-25"/>
    <x v="0"/>
    <s v="79200"/>
    <x v="61"/>
    <m/>
    <s v="UNS Allocation"/>
    <s v="350"/>
    <s v="IT Administration"/>
    <x v="0"/>
    <n v="29642.400000000001"/>
    <s v="002"/>
  </r>
  <r>
    <s v="DEC-25"/>
    <x v="0"/>
    <s v="79200"/>
    <x v="61"/>
    <m/>
    <s v="UNS Allocation"/>
    <s v="350"/>
    <s v="IT Administration"/>
    <x v="0"/>
    <n v="32632.02"/>
    <s v="002"/>
  </r>
  <r>
    <s v="JUL-25"/>
    <x v="0"/>
    <s v="79200"/>
    <x v="61"/>
    <m/>
    <s v="UNS Allocation"/>
    <s v="350"/>
    <s v="IT Administration"/>
    <x v="0"/>
    <n v="27483.9"/>
    <s v="002"/>
  </r>
  <r>
    <s v="NOV-25"/>
    <x v="0"/>
    <s v="79200"/>
    <x v="61"/>
    <m/>
    <s v="UNS Allocation"/>
    <s v="350"/>
    <s v="IT Administration"/>
    <x v="0"/>
    <n v="30189.52"/>
    <s v="002"/>
  </r>
  <r>
    <s v="OCT-25"/>
    <x v="0"/>
    <s v="79200"/>
    <x v="61"/>
    <m/>
    <s v="UNS Allocation"/>
    <s v="350"/>
    <s v="IT Administration"/>
    <x v="0"/>
    <n v="34019.39"/>
    <s v="002"/>
  </r>
  <r>
    <s v="SEP-25"/>
    <x v="0"/>
    <s v="79200"/>
    <x v="61"/>
    <m/>
    <s v="UNS Allocation"/>
    <s v="350"/>
    <s v="IT Administration"/>
    <x v="0"/>
    <n v="32123.97"/>
    <s v="002"/>
  </r>
  <r>
    <s v="AUG-25"/>
    <x v="0"/>
    <s v="79200"/>
    <x v="61"/>
    <m/>
    <s v="UNS Allocation"/>
    <s v="332"/>
    <s v="Tax Services"/>
    <x v="0"/>
    <n v="19382.32"/>
    <s v="002"/>
  </r>
  <r>
    <s v="AUG-25"/>
    <x v="0"/>
    <s v="79200"/>
    <x v="61"/>
    <m/>
    <s v="UNS Allocation"/>
    <s v="332"/>
    <s v="Tax Services"/>
    <x v="1"/>
    <n v="155.72999999999999"/>
    <s v="002"/>
  </r>
  <r>
    <s v="DEC-25"/>
    <x v="0"/>
    <s v="79200"/>
    <x v="61"/>
    <m/>
    <s v="UNS Allocation"/>
    <s v="332"/>
    <s v="Tax Services"/>
    <x v="0"/>
    <n v="27854.13"/>
    <s v="002"/>
  </r>
  <r>
    <s v="DEC-25"/>
    <x v="0"/>
    <s v="79200"/>
    <x v="61"/>
    <m/>
    <s v="UNS Allocation"/>
    <s v="332"/>
    <s v="Tax Services"/>
    <x v="1"/>
    <n v="-282.87"/>
    <s v="002"/>
  </r>
  <r>
    <s v="JUL-25"/>
    <x v="0"/>
    <s v="79200"/>
    <x v="61"/>
    <m/>
    <s v="UNS Allocation"/>
    <s v="332"/>
    <s v="Tax Services"/>
    <x v="0"/>
    <n v="29598.799999999999"/>
    <s v="002"/>
  </r>
  <r>
    <s v="JUL-25"/>
    <x v="0"/>
    <s v="79200"/>
    <x v="61"/>
    <m/>
    <s v="UNS Allocation"/>
    <s v="332"/>
    <s v="Tax Services"/>
    <x v="1"/>
    <n v="1268.08"/>
    <s v="002"/>
  </r>
  <r>
    <s v="NOV-25"/>
    <x v="0"/>
    <s v="79200"/>
    <x v="61"/>
    <m/>
    <s v="UNS Allocation"/>
    <s v="332"/>
    <s v="Tax Services"/>
    <x v="0"/>
    <n v="27237.43"/>
    <s v="002"/>
  </r>
  <r>
    <s v="NOV-25"/>
    <x v="0"/>
    <s v="79200"/>
    <x v="61"/>
    <m/>
    <s v="UNS Allocation"/>
    <s v="332"/>
    <s v="Tax Services"/>
    <x v="1"/>
    <n v="2975.2"/>
    <s v="002"/>
  </r>
  <r>
    <s v="OCT-25"/>
    <x v="0"/>
    <s v="79200"/>
    <x v="61"/>
    <m/>
    <s v="UNS Allocation"/>
    <s v="332"/>
    <s v="Tax Services"/>
    <x v="0"/>
    <n v="30226.32"/>
    <s v="002"/>
  </r>
  <r>
    <s v="OCT-25"/>
    <x v="0"/>
    <s v="79200"/>
    <x v="61"/>
    <m/>
    <s v="UNS Allocation"/>
    <s v="332"/>
    <s v="Tax Services"/>
    <x v="1"/>
    <n v="1923.58"/>
    <s v="002"/>
  </r>
  <r>
    <s v="SEP-25"/>
    <x v="0"/>
    <s v="79200"/>
    <x v="61"/>
    <m/>
    <s v="UNS Allocation"/>
    <s v="332"/>
    <s v="Tax Services"/>
    <x v="0"/>
    <n v="24029.24"/>
    <s v="002"/>
  </r>
  <r>
    <s v="SEP-25"/>
    <x v="0"/>
    <s v="79200"/>
    <x v="61"/>
    <m/>
    <s v="UNS Allocation"/>
    <s v="332"/>
    <s v="Tax Services"/>
    <x v="1"/>
    <n v="491.27"/>
    <s v="002"/>
  </r>
  <r>
    <s v="AUG-25"/>
    <x v="0"/>
    <s v="79200"/>
    <x v="61"/>
    <m/>
    <s v="UNS Allocation"/>
    <s v="331"/>
    <s v="Corporate Compliance"/>
    <x v="0"/>
    <n v="16207.27"/>
    <s v="002"/>
  </r>
  <r>
    <s v="AUG-25"/>
    <x v="0"/>
    <s v="79200"/>
    <x v="61"/>
    <m/>
    <s v="UNS Allocation"/>
    <s v="331"/>
    <s v="Corporate Compliance"/>
    <x v="1"/>
    <n v="3712.67"/>
    <s v="002"/>
  </r>
  <r>
    <s v="DEC-25"/>
    <x v="0"/>
    <s v="79200"/>
    <x v="61"/>
    <m/>
    <s v="UNS Allocation"/>
    <s v="331"/>
    <s v="Corporate Compliance"/>
    <x v="0"/>
    <n v="10284.11"/>
    <s v="002"/>
  </r>
  <r>
    <s v="DEC-25"/>
    <x v="0"/>
    <s v="79200"/>
    <x v="61"/>
    <m/>
    <s v="UNS Allocation"/>
    <s v="331"/>
    <s v="Corporate Compliance"/>
    <x v="1"/>
    <n v="688.84"/>
    <s v="002"/>
  </r>
  <r>
    <s v="JUL-25"/>
    <x v="0"/>
    <s v="79200"/>
    <x v="61"/>
    <m/>
    <s v="UNS Allocation"/>
    <s v="331"/>
    <s v="Corporate Compliance"/>
    <x v="0"/>
    <n v="13845.39"/>
    <s v="002"/>
  </r>
  <r>
    <s v="JUL-25"/>
    <x v="0"/>
    <s v="79200"/>
    <x v="61"/>
    <m/>
    <s v="UNS Allocation"/>
    <s v="331"/>
    <s v="Corporate Compliance"/>
    <x v="1"/>
    <n v="72.69"/>
    <s v="002"/>
  </r>
  <r>
    <s v="NOV-25"/>
    <x v="0"/>
    <s v="79200"/>
    <x v="61"/>
    <m/>
    <s v="UNS Allocation"/>
    <s v="331"/>
    <s v="Corporate Compliance"/>
    <x v="0"/>
    <n v="8269.8700000000008"/>
    <s v="002"/>
  </r>
  <r>
    <s v="NOV-25"/>
    <x v="0"/>
    <s v="79200"/>
    <x v="61"/>
    <m/>
    <s v="UNS Allocation"/>
    <s v="331"/>
    <s v="Corporate Compliance"/>
    <x v="1"/>
    <n v="451.88"/>
    <s v="002"/>
  </r>
  <r>
    <s v="OCT-25"/>
    <x v="0"/>
    <s v="79200"/>
    <x v="61"/>
    <m/>
    <s v="UNS Allocation"/>
    <s v="331"/>
    <s v="Corporate Compliance"/>
    <x v="0"/>
    <n v="12239.4"/>
    <s v="002"/>
  </r>
  <r>
    <s v="OCT-25"/>
    <x v="0"/>
    <s v="79200"/>
    <x v="61"/>
    <m/>
    <s v="UNS Allocation"/>
    <s v="331"/>
    <s v="Corporate Compliance"/>
    <x v="1"/>
    <n v="33.86"/>
    <s v="002"/>
  </r>
  <r>
    <s v="SEP-25"/>
    <x v="0"/>
    <s v="79200"/>
    <x v="61"/>
    <m/>
    <s v="UNS Allocation"/>
    <s v="331"/>
    <s v="Corporate Compliance"/>
    <x v="0"/>
    <n v="21425.37"/>
    <s v="002"/>
  </r>
  <r>
    <s v="SEP-25"/>
    <x v="0"/>
    <s v="79200"/>
    <x v="61"/>
    <m/>
    <s v="UNS Allocation"/>
    <s v="331"/>
    <s v="Corporate Compliance"/>
    <x v="1"/>
    <n v="0"/>
    <s v="002"/>
  </r>
  <r>
    <s v="AUG-25"/>
    <x v="0"/>
    <s v="79200"/>
    <x v="61"/>
    <m/>
    <s v="UNS Allocation"/>
    <s v="330"/>
    <s v="Audit Services"/>
    <x v="0"/>
    <n v="40387.480000000003"/>
    <s v="002"/>
  </r>
  <r>
    <s v="DEC-25"/>
    <x v="0"/>
    <s v="79200"/>
    <x v="61"/>
    <m/>
    <s v="UNS Allocation"/>
    <s v="330"/>
    <s v="Audit Services"/>
    <x v="0"/>
    <n v="50254.64"/>
    <s v="002"/>
  </r>
  <r>
    <s v="JUL-25"/>
    <x v="0"/>
    <s v="79200"/>
    <x v="61"/>
    <m/>
    <s v="UNS Allocation"/>
    <s v="330"/>
    <s v="Audit Services"/>
    <x v="0"/>
    <n v="43934.02"/>
    <s v="002"/>
  </r>
  <r>
    <s v="JUL-25"/>
    <x v="0"/>
    <s v="79200"/>
    <x v="61"/>
    <m/>
    <s v="UNS Allocation"/>
    <s v="330"/>
    <s v="Audit Services"/>
    <x v="1"/>
    <n v="44.29"/>
    <s v="002"/>
  </r>
  <r>
    <s v="NOV-25"/>
    <x v="0"/>
    <s v="79200"/>
    <x v="61"/>
    <m/>
    <s v="UNS Allocation"/>
    <s v="330"/>
    <s v="Audit Services"/>
    <x v="0"/>
    <n v="37935.75"/>
    <s v="002"/>
  </r>
  <r>
    <s v="NOV-25"/>
    <x v="0"/>
    <s v="79200"/>
    <x v="61"/>
    <m/>
    <s v="UNS Allocation"/>
    <s v="330"/>
    <s v="Audit Services"/>
    <x v="1"/>
    <n v="221.28"/>
    <s v="002"/>
  </r>
  <r>
    <s v="OCT-25"/>
    <x v="0"/>
    <s v="79200"/>
    <x v="61"/>
    <m/>
    <s v="UNS Allocation"/>
    <s v="330"/>
    <s v="Audit Services"/>
    <x v="0"/>
    <n v="40446.17"/>
    <s v="002"/>
  </r>
  <r>
    <s v="SEP-25"/>
    <x v="0"/>
    <s v="79200"/>
    <x v="61"/>
    <m/>
    <s v="UNS Allocation"/>
    <s v="330"/>
    <s v="Audit Services"/>
    <x v="0"/>
    <n v="29132.04"/>
    <s v="002"/>
  </r>
  <r>
    <s v="SEP-25"/>
    <x v="0"/>
    <s v="79200"/>
    <x v="61"/>
    <m/>
    <s v="UNS Allocation"/>
    <s v="330"/>
    <s v="Audit Services"/>
    <x v="1"/>
    <n v="65.11"/>
    <s v="002"/>
  </r>
  <r>
    <s v="AUG-25"/>
    <x v="0"/>
    <s v="79200"/>
    <x v="61"/>
    <m/>
    <s v="UNS Allocation"/>
    <s v="326"/>
    <s v="Financial Sys &amp; Process Analysis"/>
    <x v="0"/>
    <n v="48215.99"/>
    <s v="002"/>
  </r>
  <r>
    <s v="DEC-25"/>
    <x v="0"/>
    <s v="79200"/>
    <x v="61"/>
    <m/>
    <s v="UNS Allocation"/>
    <s v="326"/>
    <s v="Financial Sys &amp; Process Analysis"/>
    <x v="0"/>
    <n v="48427.38"/>
    <s v="002"/>
  </r>
  <r>
    <s v="JUL-25"/>
    <x v="0"/>
    <s v="79200"/>
    <x v="61"/>
    <m/>
    <s v="UNS Allocation"/>
    <s v="326"/>
    <s v="Financial Sys &amp; Process Analysis"/>
    <x v="0"/>
    <n v="57438.85"/>
    <s v="002"/>
  </r>
  <r>
    <s v="NOV-25"/>
    <x v="0"/>
    <s v="79200"/>
    <x v="61"/>
    <m/>
    <s v="UNS Allocation"/>
    <s v="326"/>
    <s v="Financial Sys &amp; Process Analysis"/>
    <x v="0"/>
    <n v="46179.51"/>
    <s v="002"/>
  </r>
  <r>
    <s v="OCT-25"/>
    <x v="0"/>
    <s v="79200"/>
    <x v="61"/>
    <m/>
    <s v="UNS Allocation"/>
    <s v="326"/>
    <s v="Financial Sys &amp; Process Analysis"/>
    <x v="0"/>
    <n v="51915.65"/>
    <s v="002"/>
  </r>
  <r>
    <s v="OCT-25"/>
    <x v="0"/>
    <s v="79200"/>
    <x v="61"/>
    <m/>
    <s v="UNS Allocation"/>
    <s v="326"/>
    <s v="Financial Sys &amp; Process Analysis"/>
    <x v="1"/>
    <n v="29.52"/>
    <s v="002"/>
  </r>
  <r>
    <s v="SEP-25"/>
    <x v="0"/>
    <s v="79200"/>
    <x v="61"/>
    <m/>
    <s v="UNS Allocation"/>
    <s v="326"/>
    <s v="Financial Sys &amp; Process Analysis"/>
    <x v="0"/>
    <n v="41226.720000000001"/>
    <s v="002"/>
  </r>
  <r>
    <s v="AUG-25"/>
    <x v="0"/>
    <s v="79200"/>
    <x v="61"/>
    <m/>
    <s v="UNS Allocation"/>
    <s v="322"/>
    <s v="Plant Accounting"/>
    <x v="0"/>
    <n v="16347.28"/>
    <s v="002"/>
  </r>
  <r>
    <s v="AUG-25"/>
    <x v="0"/>
    <s v="79200"/>
    <x v="61"/>
    <m/>
    <s v="UNS Allocation"/>
    <s v="322"/>
    <s v="Plant Accounting"/>
    <x v="1"/>
    <n v="653.78"/>
    <s v="002"/>
  </r>
  <r>
    <s v="DEC-25"/>
    <x v="0"/>
    <s v="79200"/>
    <x v="61"/>
    <m/>
    <s v="UNS Allocation"/>
    <s v="322"/>
    <s v="Plant Accounting"/>
    <x v="0"/>
    <n v="26931.360000000001"/>
    <s v="002"/>
  </r>
  <r>
    <s v="DEC-25"/>
    <x v="0"/>
    <s v="79200"/>
    <x v="61"/>
    <m/>
    <s v="UNS Allocation"/>
    <s v="322"/>
    <s v="Plant Accounting"/>
    <x v="1"/>
    <n v="190.63"/>
    <s v="002"/>
  </r>
  <r>
    <s v="JUL-25"/>
    <x v="0"/>
    <s v="79200"/>
    <x v="61"/>
    <m/>
    <s v="UNS Allocation"/>
    <s v="322"/>
    <s v="Plant Accounting"/>
    <x v="0"/>
    <n v="22773.06"/>
    <s v="002"/>
  </r>
  <r>
    <s v="JUL-25"/>
    <x v="0"/>
    <s v="79200"/>
    <x v="61"/>
    <m/>
    <s v="UNS Allocation"/>
    <s v="322"/>
    <s v="Plant Accounting"/>
    <x v="1"/>
    <n v="-2410.4"/>
    <s v="002"/>
  </r>
  <r>
    <s v="NOV-25"/>
    <x v="0"/>
    <s v="79200"/>
    <x v="61"/>
    <m/>
    <s v="UNS Allocation"/>
    <s v="322"/>
    <s v="Plant Accounting"/>
    <x v="0"/>
    <n v="30086.880000000001"/>
    <s v="002"/>
  </r>
  <r>
    <s v="NOV-25"/>
    <x v="0"/>
    <s v="79200"/>
    <x v="61"/>
    <m/>
    <s v="UNS Allocation"/>
    <s v="322"/>
    <s v="Plant Accounting"/>
    <x v="1"/>
    <n v="1752.26"/>
    <s v="002"/>
  </r>
  <r>
    <s v="OCT-25"/>
    <x v="0"/>
    <s v="79200"/>
    <x v="61"/>
    <m/>
    <s v="UNS Allocation"/>
    <s v="322"/>
    <s v="Plant Accounting"/>
    <x v="0"/>
    <n v="20755.419999999998"/>
    <s v="002"/>
  </r>
  <r>
    <s v="OCT-25"/>
    <x v="0"/>
    <s v="79200"/>
    <x v="61"/>
    <m/>
    <s v="UNS Allocation"/>
    <s v="322"/>
    <s v="Plant Accounting"/>
    <x v="1"/>
    <n v="1524.03"/>
    <s v="002"/>
  </r>
  <r>
    <s v="SEP-25"/>
    <x v="0"/>
    <s v="79200"/>
    <x v="61"/>
    <m/>
    <s v="UNS Allocation"/>
    <s v="322"/>
    <s v="Plant Accounting"/>
    <x v="0"/>
    <n v="19214.93"/>
    <s v="002"/>
  </r>
  <r>
    <s v="SEP-25"/>
    <x v="0"/>
    <s v="79200"/>
    <x v="61"/>
    <m/>
    <s v="UNS Allocation"/>
    <s v="322"/>
    <s v="Plant Accounting"/>
    <x v="1"/>
    <n v="699.1"/>
    <s v="002"/>
  </r>
  <r>
    <s v="AUG-25"/>
    <x v="0"/>
    <s v="79200"/>
    <x v="61"/>
    <m/>
    <s v="UNS Allocation"/>
    <s v="321"/>
    <s v="External Reporting"/>
    <x v="0"/>
    <n v="44258.68"/>
    <s v="002"/>
  </r>
  <r>
    <s v="DEC-25"/>
    <x v="0"/>
    <s v="79200"/>
    <x v="61"/>
    <m/>
    <s v="UNS Allocation"/>
    <s v="321"/>
    <s v="External Reporting"/>
    <x v="0"/>
    <n v="37183.019999999997"/>
    <s v="002"/>
  </r>
  <r>
    <s v="JUL-25"/>
    <x v="0"/>
    <s v="79200"/>
    <x v="61"/>
    <m/>
    <s v="UNS Allocation"/>
    <s v="321"/>
    <s v="External Reporting"/>
    <x v="0"/>
    <n v="58831.74"/>
    <s v="002"/>
  </r>
  <r>
    <s v="NOV-25"/>
    <x v="0"/>
    <s v="79200"/>
    <x v="61"/>
    <m/>
    <s v="UNS Allocation"/>
    <s v="321"/>
    <s v="External Reporting"/>
    <x v="0"/>
    <n v="53226.14"/>
    <s v="002"/>
  </r>
  <r>
    <s v="OCT-25"/>
    <x v="0"/>
    <s v="79200"/>
    <x v="61"/>
    <m/>
    <s v="UNS Allocation"/>
    <s v="321"/>
    <s v="External Reporting"/>
    <x v="0"/>
    <n v="49013.15"/>
    <s v="002"/>
  </r>
  <r>
    <s v="SEP-25"/>
    <x v="0"/>
    <s v="79200"/>
    <x v="61"/>
    <m/>
    <s v="UNS Allocation"/>
    <s v="321"/>
    <s v="External Reporting"/>
    <x v="0"/>
    <n v="57658.75"/>
    <s v="002"/>
  </r>
  <r>
    <s v="AUG-25"/>
    <x v="0"/>
    <s v="79200"/>
    <x v="61"/>
    <m/>
    <s v="UNS Allocation"/>
    <s v="320"/>
    <s v="Corporate Accounting"/>
    <x v="0"/>
    <n v="9507.02"/>
    <s v="002"/>
  </r>
  <r>
    <s v="DEC-25"/>
    <x v="0"/>
    <s v="79200"/>
    <x v="61"/>
    <m/>
    <s v="UNS Allocation"/>
    <s v="320"/>
    <s v="Corporate Accounting"/>
    <x v="0"/>
    <n v="15741.54"/>
    <s v="002"/>
  </r>
  <r>
    <s v="DEC-25"/>
    <x v="0"/>
    <s v="79200"/>
    <x v="61"/>
    <m/>
    <s v="UNS Allocation"/>
    <s v="320"/>
    <s v="Corporate Accounting"/>
    <x v="1"/>
    <n v="1081.6500000000001"/>
    <s v="002"/>
  </r>
  <r>
    <s v="JUL-25"/>
    <x v="0"/>
    <s v="79200"/>
    <x v="61"/>
    <m/>
    <s v="UNS Allocation"/>
    <s v="320"/>
    <s v="Corporate Accounting"/>
    <x v="0"/>
    <n v="24982.89"/>
    <s v="002"/>
  </r>
  <r>
    <s v="NOV-25"/>
    <x v="0"/>
    <s v="79200"/>
    <x v="61"/>
    <m/>
    <s v="UNS Allocation"/>
    <s v="320"/>
    <s v="Corporate Accounting"/>
    <x v="0"/>
    <n v="17697.810000000001"/>
    <s v="002"/>
  </r>
  <r>
    <s v="OCT-25"/>
    <x v="0"/>
    <s v="79200"/>
    <x v="61"/>
    <m/>
    <s v="UNS Allocation"/>
    <s v="320"/>
    <s v="Corporate Accounting"/>
    <x v="0"/>
    <n v="14688.01"/>
    <s v="002"/>
  </r>
  <r>
    <s v="SEP-25"/>
    <x v="0"/>
    <s v="79200"/>
    <x v="61"/>
    <m/>
    <s v="UNS Allocation"/>
    <s v="320"/>
    <s v="Corporate Accounting"/>
    <x v="0"/>
    <n v="18972.12"/>
    <s v="002"/>
  </r>
  <r>
    <s v="DEC-25"/>
    <x v="0"/>
    <s v="79200"/>
    <x v="61"/>
    <m/>
    <s v="UNS Allocation"/>
    <s v="306"/>
    <s v="Energy Settlements"/>
    <x v="0"/>
    <n v="-299.25"/>
    <s v="002"/>
  </r>
  <r>
    <s v="JUL-25"/>
    <x v="0"/>
    <s v="79200"/>
    <x v="61"/>
    <m/>
    <s v="UNS Allocation"/>
    <s v="306"/>
    <s v="Energy Settlements"/>
    <x v="0"/>
    <n v="-172.51"/>
    <s v="002"/>
  </r>
  <r>
    <s v="NOV-25"/>
    <x v="0"/>
    <s v="79200"/>
    <x v="61"/>
    <m/>
    <s v="UNS Allocation"/>
    <s v="306"/>
    <s v="Energy Settlements"/>
    <x v="0"/>
    <n v="2759.68"/>
    <s v="002"/>
  </r>
  <r>
    <s v="OCT-25"/>
    <x v="0"/>
    <s v="79200"/>
    <x v="61"/>
    <m/>
    <s v="UNS Allocation"/>
    <s v="306"/>
    <s v="Energy Settlements"/>
    <x v="0"/>
    <n v="1250.57"/>
    <s v="002"/>
  </r>
  <r>
    <s v="AUG-25"/>
    <x v="0"/>
    <s v="79200"/>
    <x v="61"/>
    <m/>
    <s v="UNS Allocation"/>
    <s v="305"/>
    <s v="Controller Adm"/>
    <x v="0"/>
    <n v="18619.98"/>
    <s v="002"/>
  </r>
  <r>
    <s v="DEC-25"/>
    <x v="0"/>
    <s v="79200"/>
    <x v="61"/>
    <m/>
    <s v="UNS Allocation"/>
    <s v="305"/>
    <s v="Controller Adm"/>
    <x v="0"/>
    <n v="18952.48"/>
    <s v="002"/>
  </r>
  <r>
    <s v="JUL-25"/>
    <x v="0"/>
    <s v="79200"/>
    <x v="61"/>
    <m/>
    <s v="UNS Allocation"/>
    <s v="305"/>
    <s v="Controller Adm"/>
    <x v="0"/>
    <n v="21430.92"/>
    <s v="002"/>
  </r>
  <r>
    <s v="NOV-25"/>
    <x v="0"/>
    <s v="79200"/>
    <x v="61"/>
    <m/>
    <s v="UNS Allocation"/>
    <s v="305"/>
    <s v="Controller Adm"/>
    <x v="0"/>
    <n v="11415.83"/>
    <s v="002"/>
  </r>
  <r>
    <s v="OCT-25"/>
    <x v="0"/>
    <s v="79200"/>
    <x v="61"/>
    <m/>
    <s v="UNS Allocation"/>
    <s v="305"/>
    <s v="Controller Adm"/>
    <x v="0"/>
    <n v="21457.31"/>
    <s v="002"/>
  </r>
  <r>
    <s v="SEP-25"/>
    <x v="0"/>
    <s v="79200"/>
    <x v="61"/>
    <m/>
    <s v="UNS Allocation"/>
    <s v="305"/>
    <s v="Controller Adm"/>
    <x v="0"/>
    <n v="12457.66"/>
    <s v="002"/>
  </r>
  <r>
    <s v="AUG-25"/>
    <x v="0"/>
    <s v="79200"/>
    <x v="61"/>
    <m/>
    <s v="UNS Allocation"/>
    <s v="300"/>
    <s v="CFO Adm"/>
    <x v="0"/>
    <n v="65992.070000000007"/>
    <s v="002"/>
  </r>
  <r>
    <s v="DEC-25"/>
    <x v="0"/>
    <s v="79200"/>
    <x v="61"/>
    <m/>
    <s v="UNS Allocation"/>
    <s v="300"/>
    <s v="CFO Adm"/>
    <x v="0"/>
    <n v="27261.34"/>
    <s v="002"/>
  </r>
  <r>
    <s v="JUL-25"/>
    <x v="0"/>
    <s v="79200"/>
    <x v="61"/>
    <m/>
    <s v="UNS Allocation"/>
    <s v="300"/>
    <s v="CFO Adm"/>
    <x v="0"/>
    <n v="68810.539999999994"/>
    <s v="002"/>
  </r>
  <r>
    <s v="NOV-25"/>
    <x v="0"/>
    <s v="79200"/>
    <x v="61"/>
    <m/>
    <s v="UNS Allocation"/>
    <s v="300"/>
    <s v="CFO Adm"/>
    <x v="0"/>
    <n v="31273.14"/>
    <s v="002"/>
  </r>
  <r>
    <s v="OCT-25"/>
    <x v="0"/>
    <s v="79200"/>
    <x v="61"/>
    <m/>
    <s v="UNS Allocation"/>
    <s v="300"/>
    <s v="CFO Adm"/>
    <x v="0"/>
    <n v="32452.240000000002"/>
    <s v="002"/>
  </r>
  <r>
    <s v="SEP-25"/>
    <x v="0"/>
    <s v="79200"/>
    <x v="61"/>
    <m/>
    <s v="UNS Allocation"/>
    <s v="300"/>
    <s v="CFO Adm"/>
    <x v="0"/>
    <n v="23569.07"/>
    <s v="002"/>
  </r>
  <r>
    <s v="AUG-25"/>
    <x v="0"/>
    <s v="79200"/>
    <x v="61"/>
    <m/>
    <s v="UNS Allocation"/>
    <s v="267"/>
    <s v="Building Maint"/>
    <x v="0"/>
    <n v="12312.71"/>
    <s v="002"/>
  </r>
  <r>
    <s v="DEC-25"/>
    <x v="0"/>
    <s v="79200"/>
    <x v="61"/>
    <m/>
    <s v="UNS Allocation"/>
    <s v="267"/>
    <s v="Building Maint"/>
    <x v="0"/>
    <n v="11433.22"/>
    <s v="002"/>
  </r>
  <r>
    <s v="JUL-25"/>
    <x v="0"/>
    <s v="79200"/>
    <x v="61"/>
    <m/>
    <s v="UNS Allocation"/>
    <s v="267"/>
    <s v="Building Maint"/>
    <x v="0"/>
    <n v="10991.86"/>
    <s v="002"/>
  </r>
  <r>
    <s v="NOV-25"/>
    <x v="0"/>
    <s v="79200"/>
    <x v="61"/>
    <m/>
    <s v="UNS Allocation"/>
    <s v="267"/>
    <s v="Building Maint"/>
    <x v="0"/>
    <n v="10846.9"/>
    <s v="002"/>
  </r>
  <r>
    <s v="OCT-25"/>
    <x v="0"/>
    <s v="79200"/>
    <x v="61"/>
    <m/>
    <s v="UNS Allocation"/>
    <s v="267"/>
    <s v="Building Maint"/>
    <x v="0"/>
    <n v="9087.9599999999991"/>
    <s v="002"/>
  </r>
  <r>
    <s v="SEP-25"/>
    <x v="0"/>
    <s v="79200"/>
    <x v="61"/>
    <m/>
    <s v="UNS Allocation"/>
    <s v="267"/>
    <s v="Building Maint"/>
    <x v="0"/>
    <n v="13485.34"/>
    <s v="002"/>
  </r>
  <r>
    <s v="DEC-25"/>
    <x v="0"/>
    <s v="79200"/>
    <x v="61"/>
    <m/>
    <s v="UNS Allocation"/>
    <s v="251"/>
    <s v="Beneficial Electrification"/>
    <x v="0"/>
    <n v="267.58999999999997"/>
    <s v="002"/>
  </r>
  <r>
    <s v="NOV-25"/>
    <x v="0"/>
    <s v="79200"/>
    <x v="61"/>
    <m/>
    <s v="UNS Allocation"/>
    <s v="251"/>
    <s v="Beneficial Electrification"/>
    <x v="0"/>
    <n v="481.68"/>
    <s v="002"/>
  </r>
  <r>
    <s v="OCT-25"/>
    <x v="0"/>
    <s v="79200"/>
    <x v="61"/>
    <m/>
    <s v="UNS Allocation"/>
    <s v="251"/>
    <s v="Beneficial Electrification"/>
    <x v="0"/>
    <n v="267.60000000000002"/>
    <s v="002"/>
  </r>
  <r>
    <s v="AUG-25"/>
    <x v="0"/>
    <s v="79200"/>
    <x v="61"/>
    <m/>
    <s v="UNS Allocation"/>
    <s v="250"/>
    <s v="Strategy, Culture &amp; Innovation"/>
    <x v="0"/>
    <n v="829.38"/>
    <s v="002"/>
  </r>
  <r>
    <s v="DEC-25"/>
    <x v="0"/>
    <s v="79200"/>
    <x v="61"/>
    <m/>
    <s v="UNS Allocation"/>
    <s v="250"/>
    <s v="Strategy, Culture &amp; Innovation"/>
    <x v="0"/>
    <n v="1947.27"/>
    <s v="002"/>
  </r>
  <r>
    <s v="JUL-25"/>
    <x v="0"/>
    <s v="79200"/>
    <x v="61"/>
    <m/>
    <s v="UNS Allocation"/>
    <s v="250"/>
    <s v="Strategy, Culture &amp; Innovation"/>
    <x v="0"/>
    <n v="1636.99"/>
    <s v="002"/>
  </r>
  <r>
    <s v="NOV-25"/>
    <x v="0"/>
    <s v="79200"/>
    <x v="61"/>
    <m/>
    <s v="UNS Allocation"/>
    <s v="250"/>
    <s v="Strategy, Culture &amp; Innovation"/>
    <x v="0"/>
    <n v="901.51"/>
    <s v="002"/>
  </r>
  <r>
    <s v="OCT-25"/>
    <x v="0"/>
    <s v="79200"/>
    <x v="61"/>
    <m/>
    <s v="UNS Allocation"/>
    <s v="250"/>
    <s v="Strategy, Culture &amp; Innovation"/>
    <x v="0"/>
    <n v="2821.73"/>
    <s v="002"/>
  </r>
  <r>
    <s v="SEP-25"/>
    <x v="0"/>
    <s v="79200"/>
    <x v="61"/>
    <m/>
    <s v="UNS Allocation"/>
    <s v="250"/>
    <s v="Strategy, Culture &amp; Innovation"/>
    <x v="0"/>
    <n v="2361.9499999999998"/>
    <s v="002"/>
  </r>
  <r>
    <s v="AUG-25"/>
    <x v="0"/>
    <s v="79200"/>
    <x v="61"/>
    <m/>
    <s v="UNS Allocation"/>
    <s v="243"/>
    <s v="Enterprise Project Admin"/>
    <x v="0"/>
    <n v="8815.5"/>
    <s v="002"/>
  </r>
  <r>
    <s v="DEC-25"/>
    <x v="0"/>
    <s v="79200"/>
    <x v="61"/>
    <m/>
    <s v="UNS Allocation"/>
    <s v="243"/>
    <s v="Enterprise Project Admin"/>
    <x v="0"/>
    <n v="11423.42"/>
    <s v="002"/>
  </r>
  <r>
    <s v="JUL-25"/>
    <x v="0"/>
    <s v="79200"/>
    <x v="61"/>
    <m/>
    <s v="UNS Allocation"/>
    <s v="243"/>
    <s v="Enterprise Project Admin"/>
    <x v="0"/>
    <n v="9113.32"/>
    <s v="002"/>
  </r>
  <r>
    <s v="NOV-25"/>
    <x v="0"/>
    <s v="79200"/>
    <x v="61"/>
    <m/>
    <s v="UNS Allocation"/>
    <s v="243"/>
    <s v="Enterprise Project Admin"/>
    <x v="0"/>
    <n v="11219.38"/>
    <s v="002"/>
  </r>
  <r>
    <s v="OCT-25"/>
    <x v="0"/>
    <s v="79200"/>
    <x v="61"/>
    <m/>
    <s v="UNS Allocation"/>
    <s v="243"/>
    <s v="Enterprise Project Admin"/>
    <x v="0"/>
    <n v="11435.94"/>
    <s v="002"/>
  </r>
  <r>
    <s v="SEP-25"/>
    <x v="0"/>
    <s v="79200"/>
    <x v="61"/>
    <m/>
    <s v="UNS Allocation"/>
    <s v="243"/>
    <s v="Enterprise Project Admin"/>
    <x v="0"/>
    <n v="5053.82"/>
    <s v="002"/>
  </r>
  <r>
    <s v="NOV-25"/>
    <x v="0"/>
    <s v="79200"/>
    <x v="61"/>
    <m/>
    <s v="UNS Allocation"/>
    <s v="231"/>
    <s v="Customer Service"/>
    <x v="0"/>
    <n v="95.33"/>
    <s v="002"/>
  </r>
  <r>
    <s v="OCT-25"/>
    <x v="0"/>
    <s v="79200"/>
    <x v="61"/>
    <m/>
    <s v="UNS Allocation"/>
    <s v="231"/>
    <s v="Customer Service"/>
    <x v="0"/>
    <n v="286.01"/>
    <s v="002"/>
  </r>
  <r>
    <s v="OCT-25"/>
    <x v="0"/>
    <s v="79200"/>
    <x v="61"/>
    <m/>
    <s v="UNS Allocation"/>
    <s v="229"/>
    <s v="Cust Experience / Marketing"/>
    <x v="0"/>
    <n v="161.52000000000001"/>
    <s v="002"/>
  </r>
  <r>
    <s v="AUG-25"/>
    <x v="0"/>
    <s v="79200"/>
    <x v="61"/>
    <m/>
    <s v="UNS Allocation"/>
    <s v="227"/>
    <s v="Corporate Communications"/>
    <x v="1"/>
    <n v="1239.29"/>
    <s v="002"/>
  </r>
  <r>
    <s v="DEC-25"/>
    <x v="0"/>
    <s v="79200"/>
    <x v="61"/>
    <m/>
    <s v="UNS Allocation"/>
    <s v="227"/>
    <s v="Corporate Communications"/>
    <x v="1"/>
    <n v="202.67"/>
    <s v="002"/>
  </r>
  <r>
    <s v="JUL-25"/>
    <x v="0"/>
    <s v="79200"/>
    <x v="61"/>
    <m/>
    <s v="UNS Allocation"/>
    <s v="227"/>
    <s v="Corporate Communications"/>
    <x v="1"/>
    <n v="160.72"/>
    <s v="002"/>
  </r>
  <r>
    <s v="NOV-25"/>
    <x v="0"/>
    <s v="79200"/>
    <x v="61"/>
    <m/>
    <s v="UNS Allocation"/>
    <s v="227"/>
    <s v="Corporate Communications"/>
    <x v="1"/>
    <n v="195.37"/>
    <s v="002"/>
  </r>
  <r>
    <s v="OCT-25"/>
    <x v="0"/>
    <s v="79200"/>
    <x v="61"/>
    <m/>
    <s v="UNS Allocation"/>
    <s v="227"/>
    <s v="Corporate Communications"/>
    <x v="1"/>
    <n v="117.25"/>
    <s v="002"/>
  </r>
  <r>
    <s v="SEP-25"/>
    <x v="0"/>
    <s v="79200"/>
    <x v="61"/>
    <m/>
    <s v="UNS Allocation"/>
    <s v="227"/>
    <s v="Corporate Communications"/>
    <x v="1"/>
    <n v="312.89999999999998"/>
    <s v="002"/>
  </r>
  <r>
    <s v="AUG-25"/>
    <x v="0"/>
    <s v="79200"/>
    <x v="61"/>
    <m/>
    <s v="UNS Allocation"/>
    <s v="203"/>
    <s v="Talent Development"/>
    <x v="0"/>
    <n v="5480.5"/>
    <s v="002"/>
  </r>
  <r>
    <s v="AUG-25"/>
    <x v="0"/>
    <s v="79200"/>
    <x v="61"/>
    <m/>
    <s v="UNS Allocation"/>
    <s v="203"/>
    <s v="Talent Development"/>
    <x v="1"/>
    <n v="756.57"/>
    <s v="002"/>
  </r>
  <r>
    <s v="DEC-25"/>
    <x v="0"/>
    <s v="79200"/>
    <x v="61"/>
    <m/>
    <s v="UNS Allocation"/>
    <s v="203"/>
    <s v="Talent Development"/>
    <x v="0"/>
    <n v="579.79999999999995"/>
    <s v="002"/>
  </r>
  <r>
    <s v="JUL-25"/>
    <x v="0"/>
    <s v="79200"/>
    <x v="61"/>
    <m/>
    <s v="UNS Allocation"/>
    <s v="203"/>
    <s v="Talent Development"/>
    <x v="0"/>
    <n v="559.53"/>
    <s v="002"/>
  </r>
  <r>
    <s v="NOV-25"/>
    <x v="0"/>
    <s v="79200"/>
    <x v="61"/>
    <m/>
    <s v="UNS Allocation"/>
    <s v="203"/>
    <s v="Talent Development"/>
    <x v="0"/>
    <n v="4160.74"/>
    <s v="002"/>
  </r>
  <r>
    <s v="OCT-25"/>
    <x v="0"/>
    <s v="79200"/>
    <x v="61"/>
    <m/>
    <s v="UNS Allocation"/>
    <s v="203"/>
    <s v="Talent Development"/>
    <x v="0"/>
    <n v="7216.8"/>
    <s v="002"/>
  </r>
  <r>
    <s v="SEP-25"/>
    <x v="0"/>
    <s v="79200"/>
    <x v="61"/>
    <m/>
    <s v="UNS Allocation"/>
    <s v="203"/>
    <s v="Talent Development"/>
    <x v="0"/>
    <n v="9097.5"/>
    <s v="002"/>
  </r>
  <r>
    <s v="AUG-25"/>
    <x v="0"/>
    <s v="79200"/>
    <x v="61"/>
    <m/>
    <s v="UNS Allocation"/>
    <s v="201"/>
    <s v="Personnel Adm"/>
    <x v="0"/>
    <n v="16467.009999999998"/>
    <s v="002"/>
  </r>
  <r>
    <s v="DEC-25"/>
    <x v="0"/>
    <s v="79200"/>
    <x v="61"/>
    <m/>
    <s v="UNS Allocation"/>
    <s v="201"/>
    <s v="Personnel Adm"/>
    <x v="0"/>
    <n v="23053.82"/>
    <s v="002"/>
  </r>
  <r>
    <s v="JUL-25"/>
    <x v="0"/>
    <s v="79200"/>
    <x v="61"/>
    <m/>
    <s v="UNS Allocation"/>
    <s v="201"/>
    <s v="Personnel Adm"/>
    <x v="0"/>
    <n v="23166.82"/>
    <s v="002"/>
  </r>
  <r>
    <s v="NOV-25"/>
    <x v="0"/>
    <s v="79200"/>
    <x v="61"/>
    <m/>
    <s v="UNS Allocation"/>
    <s v="201"/>
    <s v="HR Operations"/>
    <x v="1"/>
    <n v="109.76"/>
    <s v="002"/>
  </r>
  <r>
    <s v="NOV-25"/>
    <x v="0"/>
    <s v="79200"/>
    <x v="61"/>
    <m/>
    <s v="UNS Allocation"/>
    <s v="201"/>
    <s v="Personnel Adm"/>
    <x v="0"/>
    <n v="19211.509999999998"/>
    <s v="002"/>
  </r>
  <r>
    <s v="OCT-25"/>
    <x v="0"/>
    <s v="79200"/>
    <x v="61"/>
    <m/>
    <s v="UNS Allocation"/>
    <s v="201"/>
    <s v="Personnel Adm"/>
    <x v="0"/>
    <n v="24920.09"/>
    <s v="002"/>
  </r>
  <r>
    <s v="SEP-25"/>
    <x v="0"/>
    <s v="79200"/>
    <x v="61"/>
    <m/>
    <s v="UNS Allocation"/>
    <s v="201"/>
    <s v="Personnel Adm"/>
    <x v="0"/>
    <n v="23383.14"/>
    <s v="002"/>
  </r>
  <r>
    <s v="AUG-25"/>
    <x v="0"/>
    <s v="79200"/>
    <x v="61"/>
    <m/>
    <s v="UNS Allocation"/>
    <s v="195"/>
    <s v="Safety"/>
    <x v="1"/>
    <n v="429.56"/>
    <s v="002"/>
  </r>
  <r>
    <s v="DEC-25"/>
    <x v="0"/>
    <s v="79200"/>
    <x v="61"/>
    <m/>
    <s v="UNS Allocation"/>
    <s v="195"/>
    <s v="Safety"/>
    <x v="1"/>
    <n v="17.329999999999998"/>
    <s v="002"/>
  </r>
  <r>
    <s v="JUL-25"/>
    <x v="0"/>
    <s v="79200"/>
    <x v="61"/>
    <m/>
    <s v="UNS Allocation"/>
    <s v="195"/>
    <s v="Safety"/>
    <x v="1"/>
    <n v="434.83"/>
    <s v="002"/>
  </r>
  <r>
    <s v="NOV-25"/>
    <x v="0"/>
    <s v="79200"/>
    <x v="61"/>
    <m/>
    <s v="UNS Allocation"/>
    <s v="195"/>
    <s v="Safety"/>
    <x v="1"/>
    <n v="504.1"/>
    <s v="002"/>
  </r>
  <r>
    <s v="OCT-25"/>
    <x v="0"/>
    <s v="79200"/>
    <x v="61"/>
    <m/>
    <s v="UNS Allocation"/>
    <s v="195"/>
    <s v="Safety"/>
    <x v="1"/>
    <n v="1875.73"/>
    <s v="002"/>
  </r>
  <r>
    <s v="AUG-25"/>
    <x v="0"/>
    <s v="79200"/>
    <x v="61"/>
    <m/>
    <s v="UNS Allocation"/>
    <s v="193"/>
    <s v="Energy Delivery Environmental"/>
    <x v="0"/>
    <n v="660.1"/>
    <s v="002"/>
  </r>
  <r>
    <s v="DEC-25"/>
    <x v="0"/>
    <s v="79200"/>
    <x v="61"/>
    <m/>
    <s v="UNS Allocation"/>
    <s v="193"/>
    <s v="Energy Delivery Environmental"/>
    <x v="0"/>
    <n v="2231.37"/>
    <s v="002"/>
  </r>
  <r>
    <s v="JUL-25"/>
    <x v="0"/>
    <s v="79200"/>
    <x v="61"/>
    <m/>
    <s v="UNS Allocation"/>
    <s v="193"/>
    <s v="Energy Delivery Environmental"/>
    <x v="0"/>
    <n v="3933.72"/>
    <s v="002"/>
  </r>
  <r>
    <s v="NOV-25"/>
    <x v="0"/>
    <s v="79200"/>
    <x v="61"/>
    <m/>
    <s v="UNS Allocation"/>
    <s v="193"/>
    <s v="Energy Delivery Environmental"/>
    <x v="0"/>
    <n v="3304.45"/>
    <s v="002"/>
  </r>
  <r>
    <s v="OCT-25"/>
    <x v="0"/>
    <s v="79200"/>
    <x v="61"/>
    <m/>
    <s v="UNS Allocation"/>
    <s v="193"/>
    <s v="Energy Delivery Environmental"/>
    <x v="0"/>
    <n v="2671.23"/>
    <s v="002"/>
  </r>
  <r>
    <s v="SEP-25"/>
    <x v="0"/>
    <s v="79200"/>
    <x v="61"/>
    <m/>
    <s v="UNS Allocation"/>
    <s v="193"/>
    <s v="Energy Delivery Environmental"/>
    <x v="0"/>
    <n v="212.68"/>
    <s v="002"/>
  </r>
  <r>
    <s v="AUG-25"/>
    <x v="0"/>
    <s v="79200"/>
    <x v="61"/>
    <m/>
    <s v="UNS Allocation"/>
    <s v="192"/>
    <s v="UES Support"/>
    <x v="0"/>
    <n v="22395.119999999999"/>
    <s v="002"/>
  </r>
  <r>
    <s v="DEC-25"/>
    <x v="0"/>
    <s v="79200"/>
    <x v="61"/>
    <m/>
    <s v="UNS Allocation"/>
    <s v="192"/>
    <s v="UES Support"/>
    <x v="0"/>
    <n v="22928.35"/>
    <s v="002"/>
  </r>
  <r>
    <s v="JUL-25"/>
    <x v="0"/>
    <s v="79200"/>
    <x v="61"/>
    <m/>
    <s v="UNS Allocation"/>
    <s v="192"/>
    <s v="UES Support"/>
    <x v="0"/>
    <n v="23028.29"/>
    <s v="002"/>
  </r>
  <r>
    <s v="NOV-25"/>
    <x v="0"/>
    <s v="79200"/>
    <x v="61"/>
    <m/>
    <s v="UNS Allocation"/>
    <s v="192"/>
    <s v="UES Support"/>
    <x v="0"/>
    <n v="19729.05"/>
    <s v="002"/>
  </r>
  <r>
    <s v="OCT-25"/>
    <x v="0"/>
    <s v="79200"/>
    <x v="61"/>
    <m/>
    <s v="UNS Allocation"/>
    <s v="192"/>
    <s v="UES Support"/>
    <x v="0"/>
    <n v="23674.85"/>
    <s v="002"/>
  </r>
  <r>
    <s v="SEP-25"/>
    <x v="0"/>
    <s v="79200"/>
    <x v="61"/>
    <m/>
    <s v="UNS Allocation"/>
    <s v="192"/>
    <s v="UES Support"/>
    <x v="0"/>
    <n v="9384.6299999999992"/>
    <s v="002"/>
  </r>
  <r>
    <s v="AUG-25"/>
    <x v="0"/>
    <s v="79200"/>
    <x v="61"/>
    <m/>
    <s v="UNS Allocation"/>
    <s v="161"/>
    <s v="Risk Management"/>
    <x v="0"/>
    <n v="34851.699999999997"/>
    <s v="002"/>
  </r>
  <r>
    <s v="DEC-25"/>
    <x v="0"/>
    <s v="79200"/>
    <x v="61"/>
    <m/>
    <s v="UNS Allocation"/>
    <s v="161"/>
    <s v="Risk Management"/>
    <x v="0"/>
    <n v="34008.449999999997"/>
    <s v="002"/>
  </r>
  <r>
    <s v="JUL-25"/>
    <x v="0"/>
    <s v="79200"/>
    <x v="61"/>
    <m/>
    <s v="UNS Allocation"/>
    <s v="161"/>
    <s v="Risk Management"/>
    <x v="0"/>
    <n v="36764.550000000003"/>
    <s v="002"/>
  </r>
  <r>
    <s v="NOV-25"/>
    <x v="0"/>
    <s v="79200"/>
    <x v="61"/>
    <m/>
    <s v="UNS Allocation"/>
    <s v="161"/>
    <s v="Risk Management"/>
    <x v="0"/>
    <n v="30122.02"/>
    <s v="002"/>
  </r>
  <r>
    <s v="OCT-25"/>
    <x v="0"/>
    <s v="79200"/>
    <x v="61"/>
    <m/>
    <s v="UNS Allocation"/>
    <s v="161"/>
    <s v="Risk Management"/>
    <x v="0"/>
    <n v="37670.019999999997"/>
    <s v="002"/>
  </r>
  <r>
    <s v="SEP-25"/>
    <x v="0"/>
    <s v="79200"/>
    <x v="61"/>
    <m/>
    <s v="UNS Allocation"/>
    <s v="161"/>
    <s v="Risk Management"/>
    <x v="0"/>
    <n v="34024.269999999997"/>
    <s v="002"/>
  </r>
  <r>
    <s v="AUG-25"/>
    <x v="0"/>
    <s v="79200"/>
    <x v="61"/>
    <m/>
    <s v="UNS Allocation"/>
    <s v="160"/>
    <s v="Legal"/>
    <x v="0"/>
    <n v="7981.4"/>
    <s v="002"/>
  </r>
  <r>
    <s v="DEC-25"/>
    <x v="0"/>
    <s v="79200"/>
    <x v="61"/>
    <m/>
    <s v="UNS Allocation"/>
    <s v="160"/>
    <s v="Legal"/>
    <x v="0"/>
    <n v="7249.97"/>
    <s v="002"/>
  </r>
  <r>
    <s v="JUL-25"/>
    <x v="0"/>
    <s v="79200"/>
    <x v="61"/>
    <m/>
    <s v="UNS Allocation"/>
    <s v="160"/>
    <s v="Legal"/>
    <x v="0"/>
    <n v="9402.9599999999991"/>
    <s v="002"/>
  </r>
  <r>
    <s v="NOV-25"/>
    <x v="0"/>
    <s v="79200"/>
    <x v="61"/>
    <m/>
    <s v="UNS Allocation"/>
    <s v="160"/>
    <s v="Legal"/>
    <x v="0"/>
    <n v="9060.06"/>
    <s v="002"/>
  </r>
  <r>
    <s v="OCT-25"/>
    <x v="0"/>
    <s v="79200"/>
    <x v="61"/>
    <m/>
    <s v="UNS Allocation"/>
    <s v="160"/>
    <s v="Legal"/>
    <x v="0"/>
    <n v="12575.36"/>
    <s v="002"/>
  </r>
  <r>
    <s v="SEP-25"/>
    <x v="0"/>
    <s v="79200"/>
    <x v="61"/>
    <m/>
    <s v="UNS Allocation"/>
    <s v="160"/>
    <s v="Legal"/>
    <x v="0"/>
    <n v="4845.09"/>
    <s v="002"/>
  </r>
  <r>
    <s v="AUG-25"/>
    <x v="0"/>
    <s v="79200"/>
    <x v="61"/>
    <m/>
    <s v="UNS Allocation"/>
    <s v="150"/>
    <s v="Legal Admin"/>
    <x v="0"/>
    <n v="48303.58"/>
    <s v="002"/>
  </r>
  <r>
    <s v="DEC-25"/>
    <x v="0"/>
    <s v="79200"/>
    <x v="61"/>
    <m/>
    <s v="UNS Allocation"/>
    <s v="150"/>
    <s v="Legal Admin"/>
    <x v="0"/>
    <n v="49152.32"/>
    <s v="002"/>
  </r>
  <r>
    <s v="JUL-25"/>
    <x v="0"/>
    <s v="79200"/>
    <x v="61"/>
    <m/>
    <s v="UNS Allocation"/>
    <s v="150"/>
    <s v="Legal Admin"/>
    <x v="0"/>
    <n v="42817.21"/>
    <s v="002"/>
  </r>
  <r>
    <s v="NOV-25"/>
    <x v="0"/>
    <s v="79200"/>
    <x v="61"/>
    <m/>
    <s v="UNS Allocation"/>
    <s v="150"/>
    <s v="Legal Admin"/>
    <x v="0"/>
    <n v="46390.95"/>
    <s v="002"/>
  </r>
  <r>
    <s v="OCT-25"/>
    <x v="0"/>
    <s v="79200"/>
    <x v="61"/>
    <m/>
    <s v="UNS Allocation"/>
    <s v="150"/>
    <s v="Legal Admin"/>
    <x v="0"/>
    <n v="53205.31"/>
    <s v="002"/>
  </r>
  <r>
    <s v="SEP-25"/>
    <x v="0"/>
    <s v="79200"/>
    <x v="61"/>
    <m/>
    <s v="UNS Allocation"/>
    <s v="150"/>
    <s v="Legal Admin"/>
    <x v="0"/>
    <n v="49401.77"/>
    <s v="002"/>
  </r>
  <r>
    <s v="AUG-25"/>
    <x v="0"/>
    <s v="79200"/>
    <x v="61"/>
    <m/>
    <s v="UNS Allocation"/>
    <s v="140"/>
    <s v="Regulatory Counsel"/>
    <x v="0"/>
    <n v="1441.09"/>
    <s v="002"/>
  </r>
  <r>
    <s v="DEC-25"/>
    <x v="0"/>
    <s v="79200"/>
    <x v="61"/>
    <m/>
    <s v="UNS Allocation"/>
    <s v="140"/>
    <s v="Regulatory Counsel"/>
    <x v="0"/>
    <n v="520.08000000000004"/>
    <s v="002"/>
  </r>
  <r>
    <s v="JUL-25"/>
    <x v="0"/>
    <s v="79200"/>
    <x v="61"/>
    <m/>
    <s v="UNS Allocation"/>
    <s v="140"/>
    <s v="Regulatory Counsel"/>
    <x v="0"/>
    <n v="1699.74"/>
    <s v="002"/>
  </r>
  <r>
    <s v="NOV-25"/>
    <x v="0"/>
    <s v="79200"/>
    <x v="61"/>
    <m/>
    <s v="UNS Allocation"/>
    <s v="140"/>
    <s v="Regulatory Counsel"/>
    <x v="0"/>
    <n v="2305.06"/>
    <s v="002"/>
  </r>
  <r>
    <s v="OCT-25"/>
    <x v="0"/>
    <s v="79200"/>
    <x v="61"/>
    <m/>
    <s v="UNS Allocation"/>
    <s v="140"/>
    <s v="Regulatory Counsel"/>
    <x v="0"/>
    <n v="1646.95"/>
    <s v="002"/>
  </r>
  <r>
    <s v="SEP-25"/>
    <x v="0"/>
    <s v="79200"/>
    <x v="61"/>
    <m/>
    <s v="UNS Allocation"/>
    <s v="140"/>
    <s v="Regulatory Counsel"/>
    <x v="0"/>
    <n v="-72.650000000000006"/>
    <s v="002"/>
  </r>
  <r>
    <s v="AUG-25"/>
    <x v="0"/>
    <s v="79200"/>
    <x v="61"/>
    <m/>
    <s v="UNS Allocation"/>
    <s v="100"/>
    <s v="CEO Adm"/>
    <x v="0"/>
    <n v="67026.259999999995"/>
    <s v="002"/>
  </r>
  <r>
    <s v="AUG-25"/>
    <x v="0"/>
    <s v="79200"/>
    <x v="61"/>
    <m/>
    <s v="UNS Allocation"/>
    <s v="100"/>
    <s v="CEO Adm"/>
    <x v="1"/>
    <n v="4302.5600000000004"/>
    <s v="002"/>
  </r>
  <r>
    <s v="DEC-25"/>
    <x v="0"/>
    <s v="79200"/>
    <x v="61"/>
    <m/>
    <s v="UNS Allocation"/>
    <s v="100"/>
    <s v="CEO Adm"/>
    <x v="0"/>
    <n v="93739.76"/>
    <s v="002"/>
  </r>
  <r>
    <s v="DEC-25"/>
    <x v="0"/>
    <s v="79200"/>
    <x v="61"/>
    <m/>
    <s v="UNS Allocation"/>
    <s v="100"/>
    <s v="CEO Adm"/>
    <x v="1"/>
    <n v="6878.26"/>
    <s v="002"/>
  </r>
  <r>
    <s v="JUL-25"/>
    <x v="0"/>
    <s v="79200"/>
    <x v="61"/>
    <m/>
    <s v="UNS Allocation"/>
    <s v="100"/>
    <s v="CEO Adm"/>
    <x v="0"/>
    <n v="99140.05"/>
    <s v="002"/>
  </r>
  <r>
    <s v="JUL-25"/>
    <x v="0"/>
    <s v="79200"/>
    <x v="61"/>
    <m/>
    <s v="UNS Allocation"/>
    <s v="100"/>
    <s v="CEO Adm"/>
    <x v="1"/>
    <n v="11295.25"/>
    <s v="002"/>
  </r>
  <r>
    <s v="NOV-25"/>
    <x v="0"/>
    <s v="79200"/>
    <x v="61"/>
    <m/>
    <s v="UNS Allocation"/>
    <s v="100"/>
    <s v="CEO Adm"/>
    <x v="0"/>
    <n v="79894.27"/>
    <s v="002"/>
  </r>
  <r>
    <s v="NOV-25"/>
    <x v="0"/>
    <s v="79200"/>
    <x v="61"/>
    <m/>
    <s v="UNS Allocation"/>
    <s v="100"/>
    <s v="CEO Adm"/>
    <x v="1"/>
    <n v="1853.36"/>
    <s v="002"/>
  </r>
  <r>
    <s v="OCT-25"/>
    <x v="0"/>
    <s v="79200"/>
    <x v="61"/>
    <m/>
    <s v="UNS Allocation"/>
    <s v="100"/>
    <s v="CEO Adm"/>
    <x v="0"/>
    <n v="110204.14"/>
    <s v="002"/>
  </r>
  <r>
    <s v="OCT-25"/>
    <x v="0"/>
    <s v="79200"/>
    <x v="61"/>
    <m/>
    <s v="UNS Allocation"/>
    <s v="100"/>
    <s v="CEO Adm"/>
    <x v="1"/>
    <n v="6992.89"/>
    <s v="002"/>
  </r>
  <r>
    <s v="SEP-25"/>
    <x v="0"/>
    <s v="79200"/>
    <x v="61"/>
    <m/>
    <s v="UNS Allocation"/>
    <s v="100"/>
    <s v="CEO Adm"/>
    <x v="0"/>
    <n v="97123.27"/>
    <s v="002"/>
  </r>
  <r>
    <s v="SEP-25"/>
    <x v="0"/>
    <s v="79200"/>
    <x v="61"/>
    <m/>
    <s v="UNS Allocation"/>
    <s v="100"/>
    <s v="CEO Adm"/>
    <x v="1"/>
    <n v="1235.99"/>
    <s v="002"/>
  </r>
  <r>
    <s v="AUG-25"/>
    <x v="0"/>
    <s v="79200"/>
    <x v="61"/>
    <m/>
    <s v="UNS Allocation"/>
    <s v="006"/>
    <s v="Other TEP"/>
    <x v="1"/>
    <n v="375.3"/>
    <s v="002"/>
  </r>
  <r>
    <s v="DEC-25"/>
    <x v="0"/>
    <s v="79200"/>
    <x v="61"/>
    <m/>
    <s v="UNS Allocation"/>
    <s v="006"/>
    <s v="Other TEP"/>
    <x v="1"/>
    <n v="2218.02"/>
    <s v="002"/>
  </r>
  <r>
    <s v="JUL-25"/>
    <x v="0"/>
    <s v="79200"/>
    <x v="61"/>
    <m/>
    <s v="UNS Allocation"/>
    <s v="006"/>
    <s v="Other TEP"/>
    <x v="1"/>
    <n v="1399.03"/>
    <s v="002"/>
  </r>
  <r>
    <s v="NOV-25"/>
    <x v="0"/>
    <s v="79200"/>
    <x v="61"/>
    <m/>
    <s v="UNS Allocation"/>
    <s v="006"/>
    <s v="Other TEP"/>
    <x v="1"/>
    <n v="759.65"/>
    <s v="002"/>
  </r>
  <r>
    <s v="OCT-25"/>
    <x v="0"/>
    <s v="79200"/>
    <x v="61"/>
    <m/>
    <s v="UNS Allocation"/>
    <s v="006"/>
    <s v="Other TEP"/>
    <x v="1"/>
    <n v="3041.54"/>
    <s v="002"/>
  </r>
  <r>
    <s v="SEP-25"/>
    <x v="0"/>
    <s v="79200"/>
    <x v="61"/>
    <m/>
    <s v="UNS Allocation"/>
    <s v="006"/>
    <s v="Other TEP"/>
    <x v="1"/>
    <n v="285.08999999999997"/>
    <s v="002"/>
  </r>
  <r>
    <s v="DEC-25"/>
    <x v="0"/>
    <s v="79200"/>
    <x v="62"/>
    <s v="P-Card Not Allocated"/>
    <s v="P-Card Not Allocated"/>
    <s v="872"/>
    <s v="Warehouse"/>
    <x v="1"/>
    <n v="187.94"/>
    <s v="002"/>
  </r>
  <r>
    <s v="JUL-25"/>
    <x v="0"/>
    <s v="79200"/>
    <x v="62"/>
    <s v="P-Card Not Allocated"/>
    <s v="P-Card Not Allocated"/>
    <s v="665"/>
    <s v="SPG Operations 1&amp;2"/>
    <x v="1"/>
    <n v="90"/>
    <s v="002"/>
  </r>
  <r>
    <s v="NOV-25"/>
    <x v="0"/>
    <s v="79200"/>
    <x v="62"/>
    <s v="P-Card Not Allocated"/>
    <s v="P-Card Not Allocated"/>
    <s v="226"/>
    <s v="Community Investment"/>
    <x v="1"/>
    <n v="10.86"/>
    <s v="002"/>
  </r>
  <r>
    <s v="JUL-25"/>
    <x v="0"/>
    <s v="79200"/>
    <x v="62"/>
    <s v="P-Card Not Allocated"/>
    <s v="P-Card Not Allocated"/>
    <s v="201"/>
    <s v="Personnel Adm"/>
    <x v="1"/>
    <n v="-26.46"/>
    <s v="002"/>
  </r>
  <r>
    <s v="SEP-25"/>
    <x v="0"/>
    <s v="79200"/>
    <x v="62"/>
    <s v="P-Card Not Allocated"/>
    <s v="P-Card Not Allocated"/>
    <s v="201"/>
    <s v="Personnel Adm"/>
    <x v="1"/>
    <n v="46.46"/>
    <s v="002"/>
  </r>
  <r>
    <s v="AUG-25"/>
    <x v="1"/>
    <s v="50000"/>
    <x v="0"/>
    <s v="CLS P/R - Regular"/>
    <s v="CLS P/R - Regular"/>
    <s v="591"/>
    <s v="UNSG Santa Cruz Gas Const"/>
    <x v="0"/>
    <n v="8323.58"/>
    <s v="032"/>
  </r>
  <r>
    <s v="DEC-25"/>
    <x v="1"/>
    <s v="50000"/>
    <x v="0"/>
    <s v="CLS P/R - Regular"/>
    <s v="CLS P/R - Regular"/>
    <s v="591"/>
    <s v="UNSG Santa Cruz Gas Const"/>
    <x v="0"/>
    <n v="4714.24"/>
    <s v="032"/>
  </r>
  <r>
    <s v="JUL-25"/>
    <x v="1"/>
    <s v="50000"/>
    <x v="0"/>
    <s v="CLS P/R - Regular"/>
    <s v="CLS P/R - Regular"/>
    <s v="591"/>
    <s v="UNSG Santa Cruz Gas Const"/>
    <x v="0"/>
    <n v="3903.98"/>
    <s v="032"/>
  </r>
  <r>
    <s v="NOV-25"/>
    <x v="1"/>
    <s v="50000"/>
    <x v="0"/>
    <s v="CLS P/R - Regular"/>
    <s v="CLS P/R - Regular"/>
    <s v="591"/>
    <s v="UNSG Santa Cruz Gas Const"/>
    <x v="0"/>
    <n v="5303.52"/>
    <s v="032"/>
  </r>
  <r>
    <s v="OCT-25"/>
    <x v="1"/>
    <s v="50000"/>
    <x v="0"/>
    <s v="CLS P/R - Regular"/>
    <s v="CLS P/R - Regular"/>
    <s v="591"/>
    <s v="UNSG Santa Cruz Gas Const"/>
    <x v="0"/>
    <n v="5671.82"/>
    <s v="032"/>
  </r>
  <r>
    <s v="SEP-25"/>
    <x v="1"/>
    <s v="50000"/>
    <x v="0"/>
    <s v="CLS P/R - Regular"/>
    <s v="CLS P/R - Regular"/>
    <s v="591"/>
    <s v="UNSG Santa Cruz Gas Const"/>
    <x v="0"/>
    <n v="5008.88"/>
    <s v="032"/>
  </r>
  <r>
    <s v="DEC-25"/>
    <x v="1"/>
    <s v="50000"/>
    <x v="0"/>
    <s v="CLS P/R - Regular"/>
    <s v="CLS P/R - Regular"/>
    <s v="583"/>
    <s v="UNSG Kingman Gas Const"/>
    <x v="0"/>
    <n v="164.06"/>
    <s v="032"/>
  </r>
  <r>
    <s v="OCT-25"/>
    <x v="1"/>
    <s v="50000"/>
    <x v="0"/>
    <s v="CLS P/R - Regular"/>
    <s v="CLS P/R - Regular"/>
    <s v="583"/>
    <s v="UNSG Kingman Gas Const"/>
    <x v="0"/>
    <n v="388.4"/>
    <s v="032"/>
  </r>
  <r>
    <s v="DEC-25"/>
    <x v="1"/>
    <s v="50000"/>
    <x v="0"/>
    <s v="CLS P/R - Regular"/>
    <s v="CLS P/R - Regular"/>
    <s v="574"/>
    <s v="UNSG Flag Gas Dist Cust Serv"/>
    <x v="0"/>
    <n v="276.7"/>
    <s v="032"/>
  </r>
  <r>
    <s v="AUG-25"/>
    <x v="1"/>
    <s v="50000"/>
    <x v="0"/>
    <s v="CLS P/R - Regular"/>
    <s v="CLS P/R - Regular"/>
    <s v="264"/>
    <s v="Mail Services"/>
    <x v="0"/>
    <n v="2202.92"/>
    <s v="002"/>
  </r>
  <r>
    <s v="DEC-25"/>
    <x v="1"/>
    <s v="50000"/>
    <x v="0"/>
    <s v="CLS P/R - Regular"/>
    <s v="CLS P/R - Regular"/>
    <s v="264"/>
    <s v="Mail Services"/>
    <x v="0"/>
    <n v="1800.42"/>
    <s v="002"/>
  </r>
  <r>
    <s v="JUL-25"/>
    <x v="1"/>
    <s v="50000"/>
    <x v="0"/>
    <s v="CLS P/R - Regular"/>
    <s v="CLS P/R - Regular"/>
    <s v="264"/>
    <s v="Mail Services"/>
    <x v="0"/>
    <n v="2180.8000000000002"/>
    <s v="002"/>
  </r>
  <r>
    <s v="NOV-25"/>
    <x v="1"/>
    <s v="50000"/>
    <x v="0"/>
    <s v="CLS P/R - Regular"/>
    <s v="CLS P/R - Regular"/>
    <s v="264"/>
    <s v="Mail Services"/>
    <x v="0"/>
    <n v="2089.04"/>
    <s v="002"/>
  </r>
  <r>
    <s v="OCT-25"/>
    <x v="1"/>
    <s v="50000"/>
    <x v="0"/>
    <s v="CLS P/R - Regular"/>
    <s v="CLS P/R - Regular"/>
    <s v="264"/>
    <s v="Mail Services"/>
    <x v="0"/>
    <n v="3104.11"/>
    <s v="002"/>
  </r>
  <r>
    <s v="SEP-25"/>
    <x v="1"/>
    <s v="50000"/>
    <x v="0"/>
    <s v="CLS P/R - Regular"/>
    <s v="CLS P/R - Regular"/>
    <s v="264"/>
    <s v="Mail Services"/>
    <x v="0"/>
    <n v="1346.86"/>
    <s v="002"/>
  </r>
  <r>
    <s v="AUG-25"/>
    <x v="1"/>
    <s v="50000"/>
    <x v="1"/>
    <s v="CLS P/R - Overtime"/>
    <s v="CLS P/R - Overtime"/>
    <s v="591"/>
    <s v="UNSG Santa Cruz Gas Const"/>
    <x v="0"/>
    <n v="589.28"/>
    <s v="032"/>
  </r>
  <r>
    <s v="DEC-25"/>
    <x v="1"/>
    <s v="50000"/>
    <x v="1"/>
    <s v="CLS P/R - Overtime"/>
    <s v="CLS P/R - Overtime"/>
    <s v="591"/>
    <s v="UNSG Santa Cruz Gas Const"/>
    <x v="0"/>
    <n v="1031.24"/>
    <s v="032"/>
  </r>
  <r>
    <s v="NOV-25"/>
    <x v="1"/>
    <s v="50000"/>
    <x v="1"/>
    <s v="CLS P/R - Overtime"/>
    <s v="CLS P/R - Overtime"/>
    <s v="591"/>
    <s v="UNSG Santa Cruz Gas Const"/>
    <x v="0"/>
    <n v="736.6"/>
    <s v="032"/>
  </r>
  <r>
    <s v="OCT-25"/>
    <x v="1"/>
    <s v="50000"/>
    <x v="1"/>
    <s v="CLS P/R - Overtime"/>
    <s v="CLS P/R - Overtime"/>
    <s v="591"/>
    <s v="UNSG Santa Cruz Gas Const"/>
    <x v="0"/>
    <n v="662.94"/>
    <s v="032"/>
  </r>
  <r>
    <s v="SEP-25"/>
    <x v="1"/>
    <s v="50000"/>
    <x v="1"/>
    <s v="CLS P/R - Overtime"/>
    <s v="CLS P/R - Overtime"/>
    <s v="591"/>
    <s v="UNSG Santa Cruz Gas Const"/>
    <x v="0"/>
    <n v="736.6"/>
    <s v="032"/>
  </r>
  <r>
    <s v="AUG-25"/>
    <x v="1"/>
    <s v="50000"/>
    <x v="2"/>
    <s v="CLS P/R - Accruals"/>
    <s v="CLS P/R - Accruals"/>
    <s v="591"/>
    <s v="UNSG Santa Cruz Gas Const"/>
    <x v="0"/>
    <n v="-1001.78"/>
    <s v="032"/>
  </r>
  <r>
    <s v="DEC-25"/>
    <x v="1"/>
    <s v="50000"/>
    <x v="2"/>
    <s v="CLS P/R - Accruals"/>
    <s v="CLS P/R - Accruals"/>
    <s v="591"/>
    <s v="UNSG Santa Cruz Gas Const"/>
    <x v="0"/>
    <n v="559.82000000000005"/>
    <s v="032"/>
  </r>
  <r>
    <s v="JUL-25"/>
    <x v="1"/>
    <s v="50000"/>
    <x v="2"/>
    <s v="CLS P/R - Accruals"/>
    <s v="CLS P/R - Accruals"/>
    <s v="591"/>
    <s v="UNSG Santa Cruz Gas Const"/>
    <x v="0"/>
    <n v="854.46"/>
    <s v="032"/>
  </r>
  <r>
    <s v="NOV-25"/>
    <x v="1"/>
    <s v="50000"/>
    <x v="2"/>
    <s v="CLS P/R - Accruals"/>
    <s v="CLS P/R - Accruals"/>
    <s v="591"/>
    <s v="UNSG Santa Cruz Gas Const"/>
    <x v="0"/>
    <n v="626.11"/>
    <s v="032"/>
  </r>
  <r>
    <s v="OCT-25"/>
    <x v="1"/>
    <s v="50000"/>
    <x v="2"/>
    <s v="CLS P/R - Accruals"/>
    <s v="CLS P/R - Accruals"/>
    <s v="591"/>
    <s v="UNSG Santa Cruz Gas Const"/>
    <x v="0"/>
    <n v="-1156.46"/>
    <s v="032"/>
  </r>
  <r>
    <s v="SEP-25"/>
    <x v="1"/>
    <s v="50000"/>
    <x v="2"/>
    <s v="CLS P/R - Accruals"/>
    <s v="CLS P/R - Accruals"/>
    <s v="591"/>
    <s v="UNSG Santa Cruz Gas Const"/>
    <x v="0"/>
    <n v="383.03"/>
    <s v="032"/>
  </r>
  <r>
    <s v="DEC-25"/>
    <x v="1"/>
    <s v="50000"/>
    <x v="2"/>
    <s v="CLS P/R - Accruals"/>
    <s v="CLS P/R - Accruals"/>
    <s v="583"/>
    <s v="UNSG Kingman Gas Const"/>
    <x v="0"/>
    <n v="131.25"/>
    <s v="032"/>
  </r>
  <r>
    <s v="AUG-25"/>
    <x v="1"/>
    <s v="50000"/>
    <x v="2"/>
    <s v="CLS P/R - Accruals"/>
    <s v="CLS P/R - Accruals"/>
    <s v="264"/>
    <s v="Mail Services"/>
    <x v="0"/>
    <n v="58.9"/>
    <s v="002"/>
  </r>
  <r>
    <s v="DEC-25"/>
    <x v="1"/>
    <s v="50000"/>
    <x v="2"/>
    <s v="CLS P/R - Accruals"/>
    <s v="CLS P/R - Accruals"/>
    <s v="264"/>
    <s v="Mail Services"/>
    <x v="0"/>
    <n v="119.76"/>
    <s v="002"/>
  </r>
  <r>
    <s v="JUL-25"/>
    <x v="1"/>
    <s v="50000"/>
    <x v="2"/>
    <s v="CLS P/R - Accruals"/>
    <s v="CLS P/R - Accruals"/>
    <s v="264"/>
    <s v="Mail Services"/>
    <x v="0"/>
    <n v="400.86"/>
    <s v="002"/>
  </r>
  <r>
    <s v="NOV-25"/>
    <x v="1"/>
    <s v="50000"/>
    <x v="2"/>
    <s v="CLS P/R - Accruals"/>
    <s v="CLS P/R - Accruals"/>
    <s v="264"/>
    <s v="Mail Services"/>
    <x v="0"/>
    <n v="43.19"/>
    <s v="002"/>
  </r>
  <r>
    <s v="OCT-25"/>
    <x v="1"/>
    <s v="50000"/>
    <x v="2"/>
    <s v="CLS P/R - Accruals"/>
    <s v="CLS P/R - Accruals"/>
    <s v="264"/>
    <s v="Mail Services"/>
    <x v="0"/>
    <n v="-373.42"/>
    <s v="002"/>
  </r>
  <r>
    <s v="SEP-25"/>
    <x v="1"/>
    <s v="50000"/>
    <x v="2"/>
    <s v="CLS P/R - Accruals"/>
    <s v="CLS P/R - Accruals"/>
    <s v="264"/>
    <s v="Mail Services"/>
    <x v="0"/>
    <n v="-192.03"/>
    <s v="002"/>
  </r>
  <r>
    <s v="AUG-25"/>
    <x v="1"/>
    <s v="50000"/>
    <x v="3"/>
    <s v="CLS P/R - OT Accrual"/>
    <s v="CLS P/R - OT Accrual"/>
    <s v="591"/>
    <s v="UNSG Santa Cruz Gas Const"/>
    <x v="0"/>
    <n v="147.32"/>
    <s v="032"/>
  </r>
  <r>
    <s v="DEC-25"/>
    <x v="1"/>
    <s v="50000"/>
    <x v="3"/>
    <s v="CLS P/R - OT Accrual"/>
    <s v="CLS P/R - OT Accrual"/>
    <s v="591"/>
    <s v="UNSG Santa Cruz Gas Const"/>
    <x v="0"/>
    <n v="441.96"/>
    <s v="032"/>
  </r>
  <r>
    <s v="JUL-25"/>
    <x v="1"/>
    <s v="50000"/>
    <x v="3"/>
    <s v="CLS P/R - OT Accrual"/>
    <s v="CLS P/R - OT Accrual"/>
    <s v="591"/>
    <s v="UNSG Santa Cruz Gas Const"/>
    <x v="0"/>
    <n v="-81.03"/>
    <s v="032"/>
  </r>
  <r>
    <s v="NOV-25"/>
    <x v="1"/>
    <s v="50000"/>
    <x v="3"/>
    <s v="CLS P/R - OT Accrual"/>
    <s v="CLS P/R - OT Accrual"/>
    <s v="591"/>
    <s v="UNSG Santa Cruz Gas Const"/>
    <x v="0"/>
    <n v="110.49"/>
    <s v="032"/>
  </r>
  <r>
    <s v="OCT-25"/>
    <x v="1"/>
    <s v="50000"/>
    <x v="3"/>
    <s v="CLS P/R - OT Accrual"/>
    <s v="CLS P/R - OT Accrual"/>
    <s v="591"/>
    <s v="UNSG Santa Cruz Gas Const"/>
    <x v="0"/>
    <n v="-169.42"/>
    <s v="032"/>
  </r>
  <r>
    <s v="SEP-25"/>
    <x v="1"/>
    <s v="50000"/>
    <x v="3"/>
    <s v="CLS P/R - OT Accrual"/>
    <s v="CLS P/R - OT Accrual"/>
    <s v="591"/>
    <s v="UNSG Santa Cruz Gas Const"/>
    <x v="0"/>
    <n v="58.93"/>
    <s v="032"/>
  </r>
  <r>
    <s v="AUG-25"/>
    <x v="1"/>
    <s v="50000"/>
    <x v="4"/>
    <s v="UNC P/R - Regular"/>
    <s v="UNC P/R - Regular"/>
    <s v="955"/>
    <s v="Supply Side Planning"/>
    <x v="0"/>
    <n v="366.97"/>
    <s v="002"/>
  </r>
  <r>
    <s v="DEC-25"/>
    <x v="1"/>
    <s v="50000"/>
    <x v="4"/>
    <s v="UNC P/R - Regular"/>
    <s v="UNC P/R - Regular"/>
    <s v="955"/>
    <s v="Supply Side Planning"/>
    <x v="0"/>
    <n v="154.63999999999999"/>
    <s v="002"/>
  </r>
  <r>
    <s v="JUL-25"/>
    <x v="1"/>
    <s v="50000"/>
    <x v="4"/>
    <s v="UNC P/R - Regular"/>
    <s v="UNC P/R - Regular"/>
    <s v="955"/>
    <s v="Supply Side Planning"/>
    <x v="0"/>
    <n v="463.94"/>
    <s v="002"/>
  </r>
  <r>
    <s v="NOV-25"/>
    <x v="1"/>
    <s v="50000"/>
    <x v="4"/>
    <s v="UNC P/R - Regular"/>
    <s v="UNC P/R - Regular"/>
    <s v="955"/>
    <s v="Supply Side Planning"/>
    <x v="0"/>
    <n v="231.96"/>
    <s v="002"/>
  </r>
  <r>
    <s v="OCT-25"/>
    <x v="1"/>
    <s v="50000"/>
    <x v="4"/>
    <s v="UNC P/R - Regular"/>
    <s v="UNC P/R - Regular"/>
    <s v="955"/>
    <s v="Supply Side Planning"/>
    <x v="0"/>
    <n v="386.6"/>
    <s v="002"/>
  </r>
  <r>
    <s v="SEP-25"/>
    <x v="1"/>
    <s v="50000"/>
    <x v="4"/>
    <s v="UNC P/R - Regular"/>
    <s v="UNC P/R - Regular"/>
    <s v="955"/>
    <s v="Supply Side Planning"/>
    <x v="0"/>
    <n v="309.27999999999997"/>
    <s v="002"/>
  </r>
  <r>
    <s v="AUG-25"/>
    <x v="1"/>
    <s v="50000"/>
    <x v="4"/>
    <s v="UNC P/R - Regular"/>
    <s v="UNC P/R - Regular"/>
    <s v="850"/>
    <s v="Fuels Management"/>
    <x v="0"/>
    <n v="301.10000000000002"/>
    <s v="002"/>
  </r>
  <r>
    <s v="JUL-25"/>
    <x v="1"/>
    <s v="50000"/>
    <x v="4"/>
    <s v="UNC P/R - Regular"/>
    <s v="UNC P/R - Regular"/>
    <s v="850"/>
    <s v="Fuels Management"/>
    <x v="0"/>
    <n v="133.82"/>
    <s v="002"/>
  </r>
  <r>
    <s v="DEC-25"/>
    <x v="1"/>
    <s v="50000"/>
    <x v="4"/>
    <s v="UNC P/R - Regular"/>
    <s v="UNC P/R - Regular"/>
    <s v="805"/>
    <s v="Corp Environmental Services"/>
    <x v="0"/>
    <n v="299.91000000000003"/>
    <s v="002"/>
  </r>
  <r>
    <s v="OCT-25"/>
    <x v="1"/>
    <s v="50000"/>
    <x v="4"/>
    <s v="UNC P/R - Regular"/>
    <s v="UNC P/R - Regular"/>
    <s v="805"/>
    <s v="Corp Environmental Services"/>
    <x v="0"/>
    <n v="78.989999999999995"/>
    <s v="002"/>
  </r>
  <r>
    <s v="SEP-25"/>
    <x v="1"/>
    <s v="50000"/>
    <x v="4"/>
    <s v="UNC P/R - Regular"/>
    <s v="UNC P/R - Regular"/>
    <s v="805"/>
    <s v="Corp Environmental Services"/>
    <x v="0"/>
    <n v="2022.29"/>
    <s v="002"/>
  </r>
  <r>
    <s v="DEC-25"/>
    <x v="1"/>
    <s v="50000"/>
    <x v="4"/>
    <s v="UNC P/R - Regular"/>
    <s v="UNC P/R - Regular"/>
    <s v="661"/>
    <s v="SPG Personnel Svcs"/>
    <x v="0"/>
    <n v="4171.88"/>
    <s v="002"/>
  </r>
  <r>
    <s v="NOV-25"/>
    <x v="1"/>
    <s v="50000"/>
    <x v="4"/>
    <s v="UNC P/R - Regular"/>
    <s v="UNC P/R - Regular"/>
    <s v="661"/>
    <s v="SPG Personnel Svcs"/>
    <x v="0"/>
    <n v="192.55"/>
    <s v="002"/>
  </r>
  <r>
    <s v="AUG-25"/>
    <x v="1"/>
    <s v="50000"/>
    <x v="4"/>
    <s v="UNC P/R - Regular"/>
    <s v="UNC P/R - Regular"/>
    <s v="593"/>
    <s v="UNSG Gas Operations Mgmt"/>
    <x v="0"/>
    <n v="5456.1"/>
    <s v="032"/>
  </r>
  <r>
    <s v="DEC-25"/>
    <x v="1"/>
    <s v="50000"/>
    <x v="4"/>
    <s v="UNC P/R - Regular"/>
    <s v="UNC P/R - Regular"/>
    <s v="593"/>
    <s v="UNSG Gas Operations Mgmt"/>
    <x v="0"/>
    <n v="3568.78"/>
    <s v="032"/>
  </r>
  <r>
    <s v="JUL-25"/>
    <x v="1"/>
    <s v="50000"/>
    <x v="4"/>
    <s v="UNC P/R - Regular"/>
    <s v="UNC P/R - Regular"/>
    <s v="593"/>
    <s v="UNSG Gas Operations Mgmt"/>
    <x v="0"/>
    <n v="2607.96"/>
    <s v="032"/>
  </r>
  <r>
    <s v="NOV-25"/>
    <x v="1"/>
    <s v="50000"/>
    <x v="4"/>
    <s v="UNC P/R - Regular"/>
    <s v="UNC P/R - Regular"/>
    <s v="593"/>
    <s v="UNSG Gas Operations Mgmt"/>
    <x v="0"/>
    <n v="4117.83"/>
    <s v="032"/>
  </r>
  <r>
    <s v="OCT-25"/>
    <x v="1"/>
    <s v="50000"/>
    <x v="4"/>
    <s v="UNC P/R - Regular"/>
    <s v="UNC P/R - Regular"/>
    <s v="593"/>
    <s v="UNSG Gas Operations Mgmt"/>
    <x v="0"/>
    <n v="3122.68"/>
    <s v="032"/>
  </r>
  <r>
    <s v="SEP-25"/>
    <x v="1"/>
    <s v="50000"/>
    <x v="4"/>
    <s v="UNC P/R - Regular"/>
    <s v="UNC P/R - Regular"/>
    <s v="593"/>
    <s v="UNSG Gas Operations Mgmt"/>
    <x v="0"/>
    <n v="3156.99"/>
    <s v="032"/>
  </r>
  <r>
    <s v="AUG-25"/>
    <x v="1"/>
    <s v="50000"/>
    <x v="4"/>
    <s v="UNC P/R - Regular"/>
    <s v="UNC P/R - Regular"/>
    <s v="591"/>
    <s v="UNSG Santa Cruz Gas Const"/>
    <x v="0"/>
    <n v="10905.42"/>
    <s v="032"/>
  </r>
  <r>
    <s v="DEC-25"/>
    <x v="1"/>
    <s v="50000"/>
    <x v="4"/>
    <s v="UNC P/R - Regular"/>
    <s v="UNC P/R - Regular"/>
    <s v="591"/>
    <s v="UNSG Santa Cruz Gas Const"/>
    <x v="0"/>
    <n v="6058.56"/>
    <s v="032"/>
  </r>
  <r>
    <s v="JUL-25"/>
    <x v="1"/>
    <s v="50000"/>
    <x v="4"/>
    <s v="UNC P/R - Regular"/>
    <s v="UNC P/R - Regular"/>
    <s v="591"/>
    <s v="UNSG Santa Cruz Gas Const"/>
    <x v="0"/>
    <n v="5654.65"/>
    <s v="032"/>
  </r>
  <r>
    <s v="NOV-25"/>
    <x v="1"/>
    <s v="50000"/>
    <x v="4"/>
    <s v="UNC P/R - Regular"/>
    <s v="UNC P/R - Regular"/>
    <s v="591"/>
    <s v="UNSG Santa Cruz Gas Const"/>
    <x v="0"/>
    <n v="7674.18"/>
    <s v="032"/>
  </r>
  <r>
    <s v="OCT-25"/>
    <x v="1"/>
    <s v="50000"/>
    <x v="4"/>
    <s v="UNC P/R - Regular"/>
    <s v="UNC P/R - Regular"/>
    <s v="591"/>
    <s v="UNSG Santa Cruz Gas Const"/>
    <x v="0"/>
    <n v="10097.6"/>
    <s v="032"/>
  </r>
  <r>
    <s v="SEP-25"/>
    <x v="1"/>
    <s v="50000"/>
    <x v="4"/>
    <s v="UNC P/R - Regular"/>
    <s v="UNC P/R - Regular"/>
    <s v="591"/>
    <s v="UNSG Santa Cruz Gas Const"/>
    <x v="0"/>
    <n v="4039.04"/>
    <s v="032"/>
  </r>
  <r>
    <s v="AUG-25"/>
    <x v="1"/>
    <s v="50000"/>
    <x v="4"/>
    <s v="UNC P/R - Regular"/>
    <s v="UNC P/R - Regular"/>
    <s v="590"/>
    <s v="UNSG QA Training"/>
    <x v="0"/>
    <n v="8110.83"/>
    <s v="032"/>
  </r>
  <r>
    <s v="DEC-25"/>
    <x v="1"/>
    <s v="50000"/>
    <x v="4"/>
    <s v="UNC P/R - Regular"/>
    <s v="UNC P/R - Regular"/>
    <s v="590"/>
    <s v="UNSG QA Training"/>
    <x v="0"/>
    <n v="13236.17"/>
    <s v="032"/>
  </r>
  <r>
    <s v="JUL-25"/>
    <x v="1"/>
    <s v="50000"/>
    <x v="4"/>
    <s v="UNC P/R - Regular"/>
    <s v="UNC P/R - Regular"/>
    <s v="590"/>
    <s v="UNSG QA Training"/>
    <x v="0"/>
    <n v="9001.5"/>
    <s v="032"/>
  </r>
  <r>
    <s v="NOV-25"/>
    <x v="1"/>
    <s v="50000"/>
    <x v="4"/>
    <s v="UNC P/R - Regular"/>
    <s v="UNC P/R - Regular"/>
    <s v="590"/>
    <s v="UNSG QA Training"/>
    <x v="0"/>
    <n v="23909.65"/>
    <s v="032"/>
  </r>
  <r>
    <s v="OCT-25"/>
    <x v="1"/>
    <s v="50000"/>
    <x v="4"/>
    <s v="UNC P/R - Regular"/>
    <s v="UNC P/R - Regular"/>
    <s v="590"/>
    <s v="UNSG QA Training"/>
    <x v="0"/>
    <n v="17136.28"/>
    <s v="032"/>
  </r>
  <r>
    <s v="SEP-25"/>
    <x v="1"/>
    <s v="50000"/>
    <x v="4"/>
    <s v="UNC P/R - Regular"/>
    <s v="UNC P/R - Regular"/>
    <s v="590"/>
    <s v="UNSG QA Training"/>
    <x v="0"/>
    <n v="8418.36"/>
    <s v="032"/>
  </r>
  <r>
    <s v="AUG-25"/>
    <x v="1"/>
    <s v="50000"/>
    <x v="4"/>
    <s v="UNC P/R - Regular"/>
    <s v="UNC P/R - Regular"/>
    <s v="589"/>
    <s v="UNSG AZ Gas IT Support"/>
    <x v="0"/>
    <n v="8153.4"/>
    <s v="032"/>
  </r>
  <r>
    <s v="DEC-25"/>
    <x v="1"/>
    <s v="50000"/>
    <x v="4"/>
    <s v="UNC P/R - Regular"/>
    <s v="UNC P/R - Regular"/>
    <s v="589"/>
    <s v="UNSG AZ Gas IT Support"/>
    <x v="0"/>
    <n v="3167.2"/>
    <s v="032"/>
  </r>
  <r>
    <s v="JUL-25"/>
    <x v="1"/>
    <s v="50000"/>
    <x v="4"/>
    <s v="UNC P/R - Regular"/>
    <s v="UNC P/R - Regular"/>
    <s v="589"/>
    <s v="UNSG AZ Gas IT Support"/>
    <x v="0"/>
    <n v="4280"/>
    <s v="032"/>
  </r>
  <r>
    <s v="NOV-25"/>
    <x v="1"/>
    <s v="50000"/>
    <x v="4"/>
    <s v="UNC P/R - Regular"/>
    <s v="UNC P/R - Regular"/>
    <s v="589"/>
    <s v="UNSG AZ Gas IT Support"/>
    <x v="0"/>
    <n v="1198.4000000000001"/>
    <s v="032"/>
  </r>
  <r>
    <s v="OCT-25"/>
    <x v="1"/>
    <s v="50000"/>
    <x v="4"/>
    <s v="UNC P/R - Regular"/>
    <s v="UNC P/R - Regular"/>
    <s v="589"/>
    <s v="UNSG AZ Gas IT Support"/>
    <x v="0"/>
    <n v="1027.2"/>
    <s v="032"/>
  </r>
  <r>
    <s v="SEP-25"/>
    <x v="1"/>
    <s v="50000"/>
    <x v="4"/>
    <s v="UNC P/R - Regular"/>
    <s v="UNC P/R - Regular"/>
    <s v="589"/>
    <s v="UNSG AZ Gas IT Support"/>
    <x v="0"/>
    <n v="2568"/>
    <s v="032"/>
  </r>
  <r>
    <s v="AUG-25"/>
    <x v="1"/>
    <s v="50000"/>
    <x v="4"/>
    <s v="UNC P/R - Regular"/>
    <s v="UNC P/R - Regular"/>
    <s v="587"/>
    <s v="UNSG AZ Gas GIS"/>
    <x v="0"/>
    <n v="3208.07"/>
    <s v="032"/>
  </r>
  <r>
    <s v="DEC-25"/>
    <x v="1"/>
    <s v="50000"/>
    <x v="4"/>
    <s v="UNC P/R - Regular"/>
    <s v="UNC P/R - Regular"/>
    <s v="587"/>
    <s v="UNSG AZ Gas GIS"/>
    <x v="0"/>
    <n v="1694.32"/>
    <s v="032"/>
  </r>
  <r>
    <s v="JUL-25"/>
    <x v="1"/>
    <s v="50000"/>
    <x v="4"/>
    <s v="UNC P/R - Regular"/>
    <s v="UNC P/R - Regular"/>
    <s v="587"/>
    <s v="UNSG AZ Gas GIS"/>
    <x v="0"/>
    <n v="2460.89"/>
    <s v="032"/>
  </r>
  <r>
    <s v="NOV-25"/>
    <x v="1"/>
    <s v="50000"/>
    <x v="4"/>
    <s v="UNC P/R - Regular"/>
    <s v="UNC P/R - Regular"/>
    <s v="587"/>
    <s v="UNSG AZ Gas GIS"/>
    <x v="0"/>
    <n v="7245.83"/>
    <s v="032"/>
  </r>
  <r>
    <s v="OCT-25"/>
    <x v="1"/>
    <s v="50000"/>
    <x v="4"/>
    <s v="UNC P/R - Regular"/>
    <s v="UNC P/R - Regular"/>
    <s v="587"/>
    <s v="UNSG AZ Gas GIS"/>
    <x v="0"/>
    <n v="3990.63"/>
    <s v="032"/>
  </r>
  <r>
    <s v="SEP-25"/>
    <x v="1"/>
    <s v="50000"/>
    <x v="4"/>
    <s v="UNC P/R - Regular"/>
    <s v="UNC P/R - Regular"/>
    <s v="587"/>
    <s v="UNSG AZ Gas GIS"/>
    <x v="0"/>
    <n v="2672.43"/>
    <s v="032"/>
  </r>
  <r>
    <s v="OCT-25"/>
    <x v="1"/>
    <s v="50000"/>
    <x v="4"/>
    <s v="UNC P/R - Regular"/>
    <s v="UNC P/R - Regular"/>
    <s v="586"/>
    <s v="UNSG Arizona Gas Const &amp; Insp"/>
    <x v="0"/>
    <n v="255.12"/>
    <s v="032"/>
  </r>
  <r>
    <s v="AUG-25"/>
    <x v="1"/>
    <s v="50000"/>
    <x v="4"/>
    <s v="UNC P/R - Regular"/>
    <s v="UNC P/R - Regular"/>
    <s v="585"/>
    <s v="UNSG Arizona Gas Meas &amp; Press"/>
    <x v="0"/>
    <n v="9501.7999999999993"/>
    <s v="032"/>
  </r>
  <r>
    <s v="DEC-25"/>
    <x v="1"/>
    <s v="50000"/>
    <x v="4"/>
    <s v="UNC P/R - Regular"/>
    <s v="UNC P/R - Regular"/>
    <s v="585"/>
    <s v="UNSG Arizona Gas Meas &amp; Press"/>
    <x v="0"/>
    <n v="6078.9"/>
    <s v="032"/>
  </r>
  <r>
    <s v="JUL-25"/>
    <x v="1"/>
    <s v="50000"/>
    <x v="4"/>
    <s v="UNC P/R - Regular"/>
    <s v="UNC P/R - Regular"/>
    <s v="585"/>
    <s v="UNSG Arizona Gas Meas &amp; Press"/>
    <x v="0"/>
    <n v="2673.87"/>
    <s v="032"/>
  </r>
  <r>
    <s v="NOV-25"/>
    <x v="1"/>
    <s v="50000"/>
    <x v="4"/>
    <s v="UNC P/R - Regular"/>
    <s v="UNC P/R - Regular"/>
    <s v="585"/>
    <s v="UNSG Arizona Gas Meas &amp; Press"/>
    <x v="0"/>
    <n v="4488.29"/>
    <s v="032"/>
  </r>
  <r>
    <s v="OCT-25"/>
    <x v="1"/>
    <s v="50000"/>
    <x v="4"/>
    <s v="UNC P/R - Regular"/>
    <s v="UNC P/R - Regular"/>
    <s v="585"/>
    <s v="UNSG Arizona Gas Meas &amp; Press"/>
    <x v="0"/>
    <n v="8021.62"/>
    <s v="032"/>
  </r>
  <r>
    <s v="SEP-25"/>
    <x v="1"/>
    <s v="50000"/>
    <x v="4"/>
    <s v="UNC P/R - Regular"/>
    <s v="UNC P/R - Regular"/>
    <s v="585"/>
    <s v="UNSG Arizona Gas Meas &amp; Press"/>
    <x v="0"/>
    <n v="4631.53"/>
    <s v="032"/>
  </r>
  <r>
    <s v="AUG-25"/>
    <x v="1"/>
    <s v="50000"/>
    <x v="4"/>
    <s v="UNC P/R - Regular"/>
    <s v="UNC P/R - Regular"/>
    <s v="584"/>
    <s v="UNSG AZ Cathodic Protection"/>
    <x v="0"/>
    <n v="11743.47"/>
    <s v="032"/>
  </r>
  <r>
    <s v="DEC-25"/>
    <x v="1"/>
    <s v="50000"/>
    <x v="4"/>
    <s v="UNC P/R - Regular"/>
    <s v="UNC P/R - Regular"/>
    <s v="584"/>
    <s v="UNSG AZ Cathodic Protection"/>
    <x v="0"/>
    <n v="6210.81"/>
    <s v="032"/>
  </r>
  <r>
    <s v="JUL-25"/>
    <x v="1"/>
    <s v="50000"/>
    <x v="4"/>
    <s v="UNC P/R - Regular"/>
    <s v="UNC P/R - Regular"/>
    <s v="584"/>
    <s v="UNSG AZ Cathodic Protection"/>
    <x v="0"/>
    <n v="7196.68"/>
    <s v="032"/>
  </r>
  <r>
    <s v="NOV-25"/>
    <x v="1"/>
    <s v="50000"/>
    <x v="4"/>
    <s v="UNC P/R - Regular"/>
    <s v="UNC P/R - Regular"/>
    <s v="584"/>
    <s v="UNSG AZ Cathodic Protection"/>
    <x v="0"/>
    <n v="5775.68"/>
    <s v="032"/>
  </r>
  <r>
    <s v="OCT-25"/>
    <x v="1"/>
    <s v="50000"/>
    <x v="4"/>
    <s v="UNC P/R - Regular"/>
    <s v="UNC P/R - Regular"/>
    <s v="584"/>
    <s v="UNSG AZ Cathodic Protection"/>
    <x v="0"/>
    <n v="9330.41"/>
    <s v="032"/>
  </r>
  <r>
    <s v="SEP-25"/>
    <x v="1"/>
    <s v="50000"/>
    <x v="4"/>
    <s v="UNC P/R - Regular"/>
    <s v="UNC P/R - Regular"/>
    <s v="584"/>
    <s v="UNSG AZ Cathodic Protection"/>
    <x v="0"/>
    <n v="7122.84"/>
    <s v="032"/>
  </r>
  <r>
    <s v="AUG-25"/>
    <x v="1"/>
    <s v="50000"/>
    <x v="4"/>
    <s v="UNC P/R - Regular"/>
    <s v="UNC P/R - Regular"/>
    <s v="583"/>
    <s v="UNSG Kingman Gas Const"/>
    <x v="0"/>
    <n v="3803.13"/>
    <s v="032"/>
  </r>
  <r>
    <s v="DEC-25"/>
    <x v="1"/>
    <s v="50000"/>
    <x v="4"/>
    <s v="UNC P/R - Regular"/>
    <s v="UNC P/R - Regular"/>
    <s v="583"/>
    <s v="UNSG Kingman Gas Const"/>
    <x v="0"/>
    <n v="1901.56"/>
    <s v="032"/>
  </r>
  <r>
    <s v="JUL-25"/>
    <x v="1"/>
    <s v="50000"/>
    <x v="4"/>
    <s v="UNC P/R - Regular"/>
    <s v="UNC P/R - Regular"/>
    <s v="583"/>
    <s v="UNSG Kingman Gas Const"/>
    <x v="0"/>
    <n v="2779.21"/>
    <s v="032"/>
  </r>
  <r>
    <s v="NOV-25"/>
    <x v="1"/>
    <s v="50000"/>
    <x v="4"/>
    <s v="UNC P/R - Regular"/>
    <s v="UNC P/R - Regular"/>
    <s v="583"/>
    <s v="UNSG Kingman Gas Const"/>
    <x v="0"/>
    <n v="2953.9"/>
    <s v="032"/>
  </r>
  <r>
    <s v="OCT-25"/>
    <x v="1"/>
    <s v="50000"/>
    <x v="4"/>
    <s v="UNC P/R - Regular"/>
    <s v="UNC P/R - Regular"/>
    <s v="583"/>
    <s v="UNSG Kingman Gas Const"/>
    <x v="0"/>
    <n v="3266.79"/>
    <s v="032"/>
  </r>
  <r>
    <s v="SEP-25"/>
    <x v="1"/>
    <s v="50000"/>
    <x v="4"/>
    <s v="UNC P/R - Regular"/>
    <s v="UNC P/R - Regular"/>
    <s v="583"/>
    <s v="UNSG Kingman Gas Const"/>
    <x v="0"/>
    <n v="2486.66"/>
    <s v="032"/>
  </r>
  <r>
    <s v="AUG-25"/>
    <x v="1"/>
    <s v="50000"/>
    <x v="4"/>
    <s v="UNC P/R - Regular"/>
    <s v="UNC P/R - Regular"/>
    <s v="582"/>
    <s v="UNSG AZ Gas DOT Compliance"/>
    <x v="0"/>
    <n v="32760.77"/>
    <s v="032"/>
  </r>
  <r>
    <s v="DEC-25"/>
    <x v="1"/>
    <s v="50000"/>
    <x v="4"/>
    <s v="UNC P/R - Regular"/>
    <s v="UNC P/R - Regular"/>
    <s v="582"/>
    <s v="UNSG AZ Gas DOT Compliance"/>
    <x v="0"/>
    <n v="17237.84"/>
    <s v="032"/>
  </r>
  <r>
    <s v="JUL-25"/>
    <x v="1"/>
    <s v="50000"/>
    <x v="4"/>
    <s v="UNC P/R - Regular"/>
    <s v="UNC P/R - Regular"/>
    <s v="582"/>
    <s v="UNSG AZ Gas DOT Compliance"/>
    <x v="0"/>
    <n v="21394.87"/>
    <s v="032"/>
  </r>
  <r>
    <s v="NOV-25"/>
    <x v="1"/>
    <s v="50000"/>
    <x v="4"/>
    <s v="UNC P/R - Regular"/>
    <s v="UNC P/R - Regular"/>
    <s v="582"/>
    <s v="UNSG AZ Gas DOT Compliance"/>
    <x v="0"/>
    <n v="19622.02"/>
    <s v="032"/>
  </r>
  <r>
    <s v="OCT-25"/>
    <x v="1"/>
    <s v="50000"/>
    <x v="4"/>
    <s v="UNC P/R - Regular"/>
    <s v="UNC P/R - Regular"/>
    <s v="582"/>
    <s v="UNSG AZ Gas DOT Compliance"/>
    <x v="0"/>
    <n v="28078.32"/>
    <s v="032"/>
  </r>
  <r>
    <s v="SEP-25"/>
    <x v="1"/>
    <s v="50000"/>
    <x v="4"/>
    <s v="UNC P/R - Regular"/>
    <s v="UNC P/R - Regular"/>
    <s v="582"/>
    <s v="UNSG AZ Gas DOT Compliance"/>
    <x v="0"/>
    <n v="22471.61"/>
    <s v="032"/>
  </r>
  <r>
    <s v="AUG-25"/>
    <x v="1"/>
    <s v="50000"/>
    <x v="4"/>
    <s v="UNC P/R - Regular"/>
    <s v="UNC P/R - Regular"/>
    <s v="573"/>
    <s v="UNSG N AZ Gas Cust Serv Mgmt"/>
    <x v="0"/>
    <n v="4036.03"/>
    <s v="032"/>
  </r>
  <r>
    <s v="DEC-25"/>
    <x v="1"/>
    <s v="50000"/>
    <x v="4"/>
    <s v="UNC P/R - Regular"/>
    <s v="UNC P/R - Regular"/>
    <s v="573"/>
    <s v="UNSG N AZ Gas Cust Serv Mgmt"/>
    <x v="0"/>
    <n v="2690.69"/>
    <s v="032"/>
  </r>
  <r>
    <s v="JUL-25"/>
    <x v="1"/>
    <s v="50000"/>
    <x v="4"/>
    <s v="UNC P/R - Regular"/>
    <s v="UNC P/R - Regular"/>
    <s v="573"/>
    <s v="UNSG N AZ Gas Cust Serv Mgmt"/>
    <x v="0"/>
    <n v="2186.1799999999998"/>
    <s v="032"/>
  </r>
  <r>
    <s v="NOV-25"/>
    <x v="1"/>
    <s v="50000"/>
    <x v="4"/>
    <s v="UNC P/R - Regular"/>
    <s v="UNC P/R - Regular"/>
    <s v="573"/>
    <s v="UNSG N AZ Gas Cust Serv Mgmt"/>
    <x v="0"/>
    <n v="2354.35"/>
    <s v="032"/>
  </r>
  <r>
    <s v="OCT-25"/>
    <x v="1"/>
    <s v="50000"/>
    <x v="4"/>
    <s v="UNC P/R - Regular"/>
    <s v="UNC P/R - Regular"/>
    <s v="573"/>
    <s v="UNSG N AZ Gas Cust Serv Mgmt"/>
    <x v="0"/>
    <n v="4204.2"/>
    <s v="032"/>
  </r>
  <r>
    <s v="SEP-25"/>
    <x v="1"/>
    <s v="50000"/>
    <x v="4"/>
    <s v="UNC P/R - Regular"/>
    <s v="UNC P/R - Regular"/>
    <s v="573"/>
    <s v="UNSG N AZ Gas Cust Serv Mgmt"/>
    <x v="0"/>
    <n v="1609.61"/>
    <s v="032"/>
  </r>
  <r>
    <s v="AUG-25"/>
    <x v="1"/>
    <s v="50000"/>
    <x v="4"/>
    <s v="UNC P/R - Regular"/>
    <s v="UNC P/R - Regular"/>
    <s v="572"/>
    <s v="UNSG Gas Engineering"/>
    <x v="0"/>
    <n v="10952.31"/>
    <s v="032"/>
  </r>
  <r>
    <s v="DEC-25"/>
    <x v="1"/>
    <s v="50000"/>
    <x v="4"/>
    <s v="UNC P/R - Regular"/>
    <s v="UNC P/R - Regular"/>
    <s v="572"/>
    <s v="UNSG Gas Engineering"/>
    <x v="0"/>
    <n v="10056.34"/>
    <s v="032"/>
  </r>
  <r>
    <s v="JUL-25"/>
    <x v="1"/>
    <s v="50000"/>
    <x v="4"/>
    <s v="UNC P/R - Regular"/>
    <s v="UNC P/R - Regular"/>
    <s v="572"/>
    <s v="UNSG Gas Engineering"/>
    <x v="0"/>
    <n v="7162.87"/>
    <s v="032"/>
  </r>
  <r>
    <s v="NOV-25"/>
    <x v="1"/>
    <s v="50000"/>
    <x v="4"/>
    <s v="UNC P/R - Regular"/>
    <s v="UNC P/R - Regular"/>
    <s v="572"/>
    <s v="UNSG Gas Engineering"/>
    <x v="0"/>
    <n v="6890.02"/>
    <s v="032"/>
  </r>
  <r>
    <s v="OCT-25"/>
    <x v="1"/>
    <s v="50000"/>
    <x v="4"/>
    <s v="UNC P/R - Regular"/>
    <s v="UNC P/R - Regular"/>
    <s v="572"/>
    <s v="UNSG Gas Engineering"/>
    <x v="0"/>
    <n v="9103.7099999999991"/>
    <s v="032"/>
  </r>
  <r>
    <s v="SEP-25"/>
    <x v="1"/>
    <s v="50000"/>
    <x v="4"/>
    <s v="UNC P/R - Regular"/>
    <s v="UNC P/R - Regular"/>
    <s v="572"/>
    <s v="UNSG Gas Engineering"/>
    <x v="0"/>
    <n v="6445.64"/>
    <s v="032"/>
  </r>
  <r>
    <s v="AUG-25"/>
    <x v="1"/>
    <s v="50000"/>
    <x v="4"/>
    <s v="UNC P/R - Regular"/>
    <s v="UNC P/R - Regular"/>
    <s v="568"/>
    <s v="UNSG KGM Gas Field Service"/>
    <x v="0"/>
    <n v="2106.8000000000002"/>
    <s v="032"/>
  </r>
  <r>
    <s v="DEC-25"/>
    <x v="1"/>
    <s v="50000"/>
    <x v="4"/>
    <s v="UNC P/R - Regular"/>
    <s v="UNC P/R - Regular"/>
    <s v="568"/>
    <s v="UNSG KGM Gas Field Service"/>
    <x v="0"/>
    <n v="1282.4000000000001"/>
    <s v="032"/>
  </r>
  <r>
    <s v="JUL-25"/>
    <x v="1"/>
    <s v="50000"/>
    <x v="4"/>
    <s v="UNC P/R - Regular"/>
    <s v="UNC P/R - Regular"/>
    <s v="568"/>
    <s v="UNSG KGM Gas Field Service"/>
    <x v="0"/>
    <n v="1465.6"/>
    <s v="032"/>
  </r>
  <r>
    <s v="NOV-25"/>
    <x v="1"/>
    <s v="50000"/>
    <x v="4"/>
    <s v="UNC P/R - Regular"/>
    <s v="UNC P/R - Regular"/>
    <s v="568"/>
    <s v="UNSG KGM Gas Field Service"/>
    <x v="0"/>
    <n v="1648.8"/>
    <s v="032"/>
  </r>
  <r>
    <s v="OCT-25"/>
    <x v="1"/>
    <s v="50000"/>
    <x v="4"/>
    <s v="UNC P/R - Regular"/>
    <s v="UNC P/R - Regular"/>
    <s v="568"/>
    <s v="UNSG KGM Gas Field Service"/>
    <x v="0"/>
    <n v="2198.4"/>
    <s v="032"/>
  </r>
  <r>
    <s v="SEP-25"/>
    <x v="1"/>
    <s v="50000"/>
    <x v="4"/>
    <s v="UNC P/R - Regular"/>
    <s v="UNC P/R - Regular"/>
    <s v="568"/>
    <s v="UNSG KGM Gas Field Service"/>
    <x v="0"/>
    <n v="1740.4"/>
    <s v="032"/>
  </r>
  <r>
    <s v="AUG-25"/>
    <x v="1"/>
    <s v="50000"/>
    <x v="4"/>
    <s v="UNC P/R - Regular"/>
    <s v="UNC P/R - Regular"/>
    <s v="567"/>
    <s v="UNSG KGM Dist Gas Ops Mgmt"/>
    <x v="0"/>
    <n v="5642.73"/>
    <s v="032"/>
  </r>
  <r>
    <s v="DEC-25"/>
    <x v="1"/>
    <s v="50000"/>
    <x v="4"/>
    <s v="UNC P/R - Regular"/>
    <s v="UNC P/R - Regular"/>
    <s v="567"/>
    <s v="UNSG KGM Dist Gas Ops Mgmt"/>
    <x v="0"/>
    <n v="3224.43"/>
    <s v="032"/>
  </r>
  <r>
    <s v="JUL-25"/>
    <x v="1"/>
    <s v="50000"/>
    <x v="4"/>
    <s v="UNC P/R - Regular"/>
    <s v="UNC P/R - Regular"/>
    <s v="567"/>
    <s v="UNSG KGM Dist Gas Ops Mgmt"/>
    <x v="0"/>
    <n v="3425.95"/>
    <s v="032"/>
  </r>
  <r>
    <s v="NOV-25"/>
    <x v="1"/>
    <s v="50000"/>
    <x v="4"/>
    <s v="UNC P/R - Regular"/>
    <s v="UNC P/R - Regular"/>
    <s v="567"/>
    <s v="UNSG KGM Dist Gas Ops Mgmt"/>
    <x v="0"/>
    <n v="2351.14"/>
    <s v="032"/>
  </r>
  <r>
    <s v="OCT-25"/>
    <x v="1"/>
    <s v="50000"/>
    <x v="4"/>
    <s v="UNC P/R - Regular"/>
    <s v="UNC P/R - Regular"/>
    <s v="567"/>
    <s v="UNSG KGM Dist Gas Ops Mgmt"/>
    <x v="0"/>
    <n v="4433.58"/>
    <s v="032"/>
  </r>
  <r>
    <s v="SEP-25"/>
    <x v="1"/>
    <s v="50000"/>
    <x v="4"/>
    <s v="UNC P/R - Regular"/>
    <s v="UNC P/R - Regular"/>
    <s v="567"/>
    <s v="UNSG KGM Dist Gas Ops Mgmt"/>
    <x v="0"/>
    <n v="3829"/>
    <s v="032"/>
  </r>
  <r>
    <s v="AUG-25"/>
    <x v="1"/>
    <s v="50000"/>
    <x v="4"/>
    <s v="UNC P/R - Regular"/>
    <s v="UNC P/R - Regular"/>
    <s v="563"/>
    <s v="UNSG Verde Valley Gas Ops Mgt"/>
    <x v="0"/>
    <n v="6176.39"/>
    <s v="032"/>
  </r>
  <r>
    <s v="DEC-25"/>
    <x v="1"/>
    <s v="50000"/>
    <x v="4"/>
    <s v="UNC P/R - Regular"/>
    <s v="UNC P/R - Regular"/>
    <s v="563"/>
    <s v="UNSG Verde Valley Gas Ops Mgt"/>
    <x v="0"/>
    <n v="4543.55"/>
    <s v="032"/>
  </r>
  <r>
    <s v="JUL-25"/>
    <x v="1"/>
    <s v="50000"/>
    <x v="4"/>
    <s v="UNC P/R - Regular"/>
    <s v="UNC P/R - Regular"/>
    <s v="563"/>
    <s v="UNSG Verde Valley Gas Ops Mgt"/>
    <x v="0"/>
    <n v="3833.62"/>
    <s v="032"/>
  </r>
  <r>
    <s v="NOV-25"/>
    <x v="1"/>
    <s v="50000"/>
    <x v="4"/>
    <s v="UNC P/R - Regular"/>
    <s v="UNC P/R - Regular"/>
    <s v="563"/>
    <s v="UNSG Verde Valley Gas Ops Mgt"/>
    <x v="0"/>
    <n v="3833.62"/>
    <s v="032"/>
  </r>
  <r>
    <s v="OCT-25"/>
    <x v="1"/>
    <s v="50000"/>
    <x v="4"/>
    <s v="UNC P/R - Regular"/>
    <s v="UNC P/R - Regular"/>
    <s v="563"/>
    <s v="UNSG Verde Valley Gas Ops Mgt"/>
    <x v="0"/>
    <n v="5324.47"/>
    <s v="032"/>
  </r>
  <r>
    <s v="SEP-25"/>
    <x v="1"/>
    <s v="50000"/>
    <x v="4"/>
    <s v="UNC P/R - Regular"/>
    <s v="UNC P/R - Regular"/>
    <s v="563"/>
    <s v="UNSG Verde Valley Gas Ops Mgt"/>
    <x v="0"/>
    <n v="3194.68"/>
    <s v="032"/>
  </r>
  <r>
    <s v="DEC-25"/>
    <x v="1"/>
    <s v="50000"/>
    <x v="4"/>
    <s v="UNC P/R - Regular"/>
    <s v="UNC P/R - Regular"/>
    <s v="561"/>
    <s v="UNSG Prescott Gas Const"/>
    <x v="0"/>
    <n v="970.32"/>
    <s v="032"/>
  </r>
  <r>
    <s v="AUG-25"/>
    <x v="1"/>
    <s v="50000"/>
    <x v="4"/>
    <s v="UNC P/R - Regular"/>
    <s v="UNC P/R - Regular"/>
    <s v="560"/>
    <s v="UNSG Prescott Gas Ops Mgmt"/>
    <x v="0"/>
    <n v="5203.68"/>
    <s v="032"/>
  </r>
  <r>
    <s v="DEC-25"/>
    <x v="1"/>
    <s v="50000"/>
    <x v="4"/>
    <s v="UNC P/R - Regular"/>
    <s v="UNC P/R - Regular"/>
    <s v="560"/>
    <s v="UNSG Prescott Gas Ops Mgmt"/>
    <x v="0"/>
    <n v="3122.21"/>
    <s v="032"/>
  </r>
  <r>
    <s v="JUL-25"/>
    <x v="1"/>
    <s v="50000"/>
    <x v="4"/>
    <s v="UNC P/R - Regular"/>
    <s v="UNC P/R - Regular"/>
    <s v="560"/>
    <s v="UNSG Prescott Gas Ops Mgmt"/>
    <x v="0"/>
    <n v="3538.5"/>
    <s v="032"/>
  </r>
  <r>
    <s v="NOV-25"/>
    <x v="1"/>
    <s v="50000"/>
    <x v="4"/>
    <s v="UNC P/R - Regular"/>
    <s v="UNC P/R - Regular"/>
    <s v="560"/>
    <s v="UNSG Prescott Gas Ops Mgmt"/>
    <x v="0"/>
    <n v="3954.79"/>
    <s v="032"/>
  </r>
  <r>
    <s v="OCT-25"/>
    <x v="1"/>
    <s v="50000"/>
    <x v="4"/>
    <s v="UNC P/R - Regular"/>
    <s v="UNC P/R - Regular"/>
    <s v="560"/>
    <s v="UNSG Prescott Gas Ops Mgmt"/>
    <x v="0"/>
    <n v="4787.3900000000003"/>
    <s v="032"/>
  </r>
  <r>
    <s v="SEP-25"/>
    <x v="1"/>
    <s v="50000"/>
    <x v="4"/>
    <s v="UNC P/R - Regular"/>
    <s v="UNC P/R - Regular"/>
    <s v="560"/>
    <s v="UNSG Prescott Gas Ops Mgmt"/>
    <x v="0"/>
    <n v="3954.79"/>
    <s v="032"/>
  </r>
  <r>
    <s v="AUG-25"/>
    <x v="1"/>
    <s v="50000"/>
    <x v="4"/>
    <s v="UNC P/R - Regular"/>
    <s v="UNC P/R - Regular"/>
    <s v="556"/>
    <s v="UNSG LH Gas Operations Mgmt"/>
    <x v="0"/>
    <n v="3059.88"/>
    <s v="032"/>
  </r>
  <r>
    <s v="DEC-25"/>
    <x v="1"/>
    <s v="50000"/>
    <x v="4"/>
    <s v="UNC P/R - Regular"/>
    <s v="UNC P/R - Regular"/>
    <s v="556"/>
    <s v="UNSG LH Gas Operations Mgmt"/>
    <x v="0"/>
    <n v="1894.21"/>
    <s v="032"/>
  </r>
  <r>
    <s v="JUL-25"/>
    <x v="1"/>
    <s v="50000"/>
    <x v="4"/>
    <s v="UNC P/R - Regular"/>
    <s v="UNC P/R - Regular"/>
    <s v="556"/>
    <s v="UNSG LH Gas Operations Mgmt"/>
    <x v="0"/>
    <n v="2622.76"/>
    <s v="032"/>
  </r>
  <r>
    <s v="NOV-25"/>
    <x v="1"/>
    <s v="50000"/>
    <x v="4"/>
    <s v="UNC P/R - Regular"/>
    <s v="UNC P/R - Regular"/>
    <s v="556"/>
    <s v="UNSG LH Gas Operations Mgmt"/>
    <x v="0"/>
    <n v="2379.91"/>
    <s v="032"/>
  </r>
  <r>
    <s v="OCT-25"/>
    <x v="1"/>
    <s v="50000"/>
    <x v="4"/>
    <s v="UNC P/R - Regular"/>
    <s v="UNC P/R - Regular"/>
    <s v="556"/>
    <s v="UNSG LH Gas Operations Mgmt"/>
    <x v="0"/>
    <n v="2914.17"/>
    <s v="032"/>
  </r>
  <r>
    <s v="SEP-25"/>
    <x v="1"/>
    <s v="50000"/>
    <x v="4"/>
    <s v="UNC P/R - Regular"/>
    <s v="UNC P/R - Regular"/>
    <s v="556"/>
    <s v="UNSG LH Gas Operations Mgmt"/>
    <x v="0"/>
    <n v="1408.52"/>
    <s v="032"/>
  </r>
  <r>
    <s v="AUG-25"/>
    <x v="1"/>
    <s v="50000"/>
    <x v="4"/>
    <s v="UNC P/R - Regular"/>
    <s v="UNC P/R - Regular"/>
    <s v="555"/>
    <s v="UNSG Show Low Gas Ops Mgmt"/>
    <x v="0"/>
    <n v="4729.1499999999996"/>
    <s v="032"/>
  </r>
  <r>
    <s v="DEC-25"/>
    <x v="1"/>
    <s v="50000"/>
    <x v="4"/>
    <s v="UNC P/R - Regular"/>
    <s v="UNC P/R - Regular"/>
    <s v="555"/>
    <s v="UNSG Show Low Gas Ops Mgmt"/>
    <x v="0"/>
    <n v="3546.86"/>
    <s v="032"/>
  </r>
  <r>
    <s v="JUL-25"/>
    <x v="1"/>
    <s v="50000"/>
    <x v="4"/>
    <s v="UNC P/R - Regular"/>
    <s v="UNC P/R - Regular"/>
    <s v="555"/>
    <s v="UNSG Show Low Gas Ops Mgmt"/>
    <x v="0"/>
    <n v="2955.72"/>
    <s v="032"/>
  </r>
  <r>
    <s v="NOV-25"/>
    <x v="1"/>
    <s v="50000"/>
    <x v="4"/>
    <s v="UNC P/R - Regular"/>
    <s v="UNC P/R - Regular"/>
    <s v="555"/>
    <s v="UNSG Show Low Gas Ops Mgmt"/>
    <x v="0"/>
    <n v="3021.41"/>
    <s v="032"/>
  </r>
  <r>
    <s v="OCT-25"/>
    <x v="1"/>
    <s v="50000"/>
    <x v="4"/>
    <s v="UNC P/R - Regular"/>
    <s v="UNC P/R - Regular"/>
    <s v="555"/>
    <s v="UNSG Show Low Gas Ops Mgmt"/>
    <x v="0"/>
    <n v="3546.86"/>
    <s v="032"/>
  </r>
  <r>
    <s v="SEP-25"/>
    <x v="1"/>
    <s v="50000"/>
    <x v="4"/>
    <s v="UNC P/R - Regular"/>
    <s v="UNC P/R - Regular"/>
    <s v="555"/>
    <s v="UNSG Show Low Gas Ops Mgmt"/>
    <x v="0"/>
    <n v="3284.14"/>
    <s v="032"/>
  </r>
  <r>
    <s v="AUG-25"/>
    <x v="1"/>
    <s v="50000"/>
    <x v="4"/>
    <s v="UNC P/R - Regular"/>
    <s v="UNC P/R - Regular"/>
    <s v="553"/>
    <s v="UNSG Flagstaff Gas Ops Mgmt"/>
    <x v="0"/>
    <n v="4875"/>
    <s v="032"/>
  </r>
  <r>
    <s v="DEC-25"/>
    <x v="1"/>
    <s v="50000"/>
    <x v="4"/>
    <s v="UNC P/R - Regular"/>
    <s v="UNC P/R - Regular"/>
    <s v="553"/>
    <s v="UNSG Flagstaff Gas Ops Mgmt"/>
    <x v="0"/>
    <n v="4437.5"/>
    <s v="032"/>
  </r>
  <r>
    <s v="JUL-25"/>
    <x v="1"/>
    <s v="50000"/>
    <x v="4"/>
    <s v="UNC P/R - Regular"/>
    <s v="UNC P/R - Regular"/>
    <s v="553"/>
    <s v="UNSG Flagstaff Gas Ops Mgmt"/>
    <x v="0"/>
    <n v="2250"/>
    <m/>
  </r>
  <r>
    <s v="NOV-25"/>
    <x v="1"/>
    <s v="50000"/>
    <x v="4"/>
    <s v="UNC P/R - Regular"/>
    <s v="UNC P/R - Regular"/>
    <s v="553"/>
    <s v="UNSG Flagstaff Gas Ops Mgmt"/>
    <x v="0"/>
    <n v="3375"/>
    <s v="032"/>
  </r>
  <r>
    <s v="OCT-25"/>
    <x v="1"/>
    <s v="50000"/>
    <x v="4"/>
    <s v="UNC P/R - Regular"/>
    <s v="UNC P/R - Regular"/>
    <s v="553"/>
    <s v="UNSG Flagstaff Gas Ops Mgmt"/>
    <x v="0"/>
    <n v="4500"/>
    <s v="032"/>
  </r>
  <r>
    <s v="SEP-25"/>
    <x v="1"/>
    <s v="50000"/>
    <x v="4"/>
    <s v="UNC P/R - Regular"/>
    <s v="UNC P/R - Regular"/>
    <s v="553"/>
    <s v="UNSG Flagstaff Gas Ops Mgmt"/>
    <x v="0"/>
    <n v="3562.5"/>
    <s v="032"/>
  </r>
  <r>
    <s v="AUG-25"/>
    <x v="1"/>
    <s v="50000"/>
    <x v="4"/>
    <s v="UNC P/R - Regular"/>
    <s v="UNC P/R - Regular"/>
    <s v="550"/>
    <s v="UNSG Arizona Gas Admin"/>
    <x v="0"/>
    <n v="34418.980000000003"/>
    <s v="032"/>
  </r>
  <r>
    <s v="DEC-25"/>
    <x v="1"/>
    <s v="50000"/>
    <x v="4"/>
    <s v="UNC P/R - Regular"/>
    <s v="UNC P/R - Regular"/>
    <s v="550"/>
    <s v="UNSG Arizona Gas Admin"/>
    <x v="0"/>
    <n v="28285.82"/>
    <s v="032"/>
  </r>
  <r>
    <s v="JUL-25"/>
    <x v="1"/>
    <s v="50000"/>
    <x v="4"/>
    <s v="UNC P/R - Regular"/>
    <s v="UNC P/R - Regular"/>
    <s v="550"/>
    <s v="UNSG Arizona Gas Admin"/>
    <x v="0"/>
    <n v="22553.5"/>
    <s v="032"/>
  </r>
  <r>
    <s v="NOV-25"/>
    <x v="1"/>
    <s v="50000"/>
    <x v="4"/>
    <s v="UNC P/R - Regular"/>
    <s v="UNC P/R - Regular"/>
    <s v="550"/>
    <s v="UNSG Arizona Gas Admin"/>
    <x v="0"/>
    <n v="27480.3"/>
    <s v="032"/>
  </r>
  <r>
    <s v="OCT-25"/>
    <x v="1"/>
    <s v="50000"/>
    <x v="4"/>
    <s v="UNC P/R - Regular"/>
    <s v="UNC P/R - Regular"/>
    <s v="550"/>
    <s v="UNSG Arizona Gas Admin"/>
    <x v="0"/>
    <n v="37984.769999999997"/>
    <s v="032"/>
  </r>
  <r>
    <s v="SEP-25"/>
    <x v="1"/>
    <s v="50000"/>
    <x v="4"/>
    <s v="UNC P/R - Regular"/>
    <s v="UNC P/R - Regular"/>
    <s v="550"/>
    <s v="UNSG Arizona Gas Admin"/>
    <x v="0"/>
    <n v="18138.72"/>
    <s v="032"/>
  </r>
  <r>
    <s v="AUG-25"/>
    <x v="1"/>
    <s v="50000"/>
    <x v="4"/>
    <s v="UNC P/R - Regular"/>
    <s v="UNC P/R - Regular"/>
    <s v="526"/>
    <s v="UNSE Santa Cruz Electric Mgmt"/>
    <x v="0"/>
    <n v="11016.81"/>
    <s v="033"/>
  </r>
  <r>
    <s v="DEC-25"/>
    <x v="1"/>
    <s v="50000"/>
    <x v="4"/>
    <s v="UNC P/R - Regular"/>
    <s v="UNC P/R - Regular"/>
    <s v="526"/>
    <s v="UNSE Santa Cruz Electric Mgmt"/>
    <x v="0"/>
    <n v="5482.09"/>
    <s v="033"/>
  </r>
  <r>
    <s v="JUL-25"/>
    <x v="1"/>
    <s v="50000"/>
    <x v="4"/>
    <s v="UNC P/R - Regular"/>
    <s v="UNC P/R - Regular"/>
    <s v="526"/>
    <s v="UNSE Santa Cruz Electric Mgmt"/>
    <x v="0"/>
    <n v="6921.81"/>
    <s v="033"/>
  </r>
  <r>
    <s v="NOV-25"/>
    <x v="1"/>
    <s v="50000"/>
    <x v="4"/>
    <s v="UNC P/R - Regular"/>
    <s v="UNC P/R - Regular"/>
    <s v="526"/>
    <s v="UNSE Santa Cruz Electric Mgmt"/>
    <x v="0"/>
    <n v="7248.86"/>
    <s v="033"/>
  </r>
  <r>
    <s v="OCT-25"/>
    <x v="1"/>
    <s v="50000"/>
    <x v="4"/>
    <s v="UNC P/R - Regular"/>
    <s v="UNC P/R - Regular"/>
    <s v="526"/>
    <s v="UNSE Santa Cruz Electric Mgmt"/>
    <x v="0"/>
    <n v="8665.68"/>
    <s v="033"/>
  </r>
  <r>
    <s v="SEP-25"/>
    <x v="1"/>
    <s v="50000"/>
    <x v="4"/>
    <s v="UNC P/R - Regular"/>
    <s v="UNC P/R - Regular"/>
    <s v="526"/>
    <s v="UNSE Santa Cruz Electric Mgmt"/>
    <x v="0"/>
    <n v="6981.28"/>
    <s v="033"/>
  </r>
  <r>
    <s v="AUG-25"/>
    <x v="1"/>
    <s v="50000"/>
    <x v="4"/>
    <s v="UNC P/R - Regular"/>
    <s v="UNC P/R - Regular"/>
    <s v="518"/>
    <s v="UNSE Mohave Electric IS"/>
    <x v="0"/>
    <n v="1721.79"/>
    <s v="033"/>
  </r>
  <r>
    <s v="DEC-25"/>
    <x v="1"/>
    <s v="50000"/>
    <x v="4"/>
    <s v="UNC P/R - Regular"/>
    <s v="UNC P/R - Regular"/>
    <s v="518"/>
    <s v="UNSE Mohave Electric IS"/>
    <x v="0"/>
    <n v="655.92"/>
    <s v="033"/>
  </r>
  <r>
    <s v="JUL-25"/>
    <x v="1"/>
    <s v="50000"/>
    <x v="4"/>
    <s v="UNC P/R - Regular"/>
    <s v="UNC P/R - Regular"/>
    <s v="518"/>
    <s v="UNSE Mohave Electric IS"/>
    <x v="0"/>
    <n v="983.88"/>
    <s v="033"/>
  </r>
  <r>
    <s v="NOV-25"/>
    <x v="1"/>
    <s v="50000"/>
    <x v="4"/>
    <s v="UNC P/R - Regular"/>
    <s v="UNC P/R - Regular"/>
    <s v="518"/>
    <s v="UNSE Mohave Electric IS"/>
    <x v="0"/>
    <n v="1065.8699999999999"/>
    <s v="033"/>
  </r>
  <r>
    <s v="OCT-25"/>
    <x v="1"/>
    <s v="50000"/>
    <x v="4"/>
    <s v="UNC P/R - Regular"/>
    <s v="UNC P/R - Regular"/>
    <s v="518"/>
    <s v="UNSE Mohave Electric IS"/>
    <x v="0"/>
    <n v="1776.45"/>
    <s v="033"/>
  </r>
  <r>
    <s v="SEP-25"/>
    <x v="1"/>
    <s v="50000"/>
    <x v="4"/>
    <s v="UNC P/R - Regular"/>
    <s v="UNC P/R - Regular"/>
    <s v="518"/>
    <s v="UNSE Mohave Electric IS"/>
    <x v="0"/>
    <n v="929.22"/>
    <s v="033"/>
  </r>
  <r>
    <s v="DEC-25"/>
    <x v="1"/>
    <s v="50000"/>
    <x v="4"/>
    <s v="UNC P/R - Regular"/>
    <s v="UNC P/R - Regular"/>
    <s v="515"/>
    <s v="UNSE Kingman Electric Eng"/>
    <x v="0"/>
    <n v="813.46"/>
    <s v="033"/>
  </r>
  <r>
    <s v="AUG-25"/>
    <x v="1"/>
    <s v="50000"/>
    <x v="4"/>
    <s v="UNC P/R - Regular"/>
    <s v="UNC P/R - Regular"/>
    <s v="513"/>
    <s v="UNSE Mohave Electric Ops Mgmt"/>
    <x v="0"/>
    <n v="3103.22"/>
    <s v="033"/>
  </r>
  <r>
    <s v="DEC-25"/>
    <x v="1"/>
    <s v="50000"/>
    <x v="4"/>
    <s v="UNC P/R - Regular"/>
    <s v="UNC P/R - Regular"/>
    <s v="513"/>
    <s v="UNSE Mohave Electric Ops Mgmt"/>
    <x v="0"/>
    <n v="1703.73"/>
    <s v="033"/>
  </r>
  <r>
    <s v="JUL-25"/>
    <x v="1"/>
    <s v="50000"/>
    <x v="4"/>
    <s v="UNC P/R - Regular"/>
    <s v="UNC P/R - Regular"/>
    <s v="513"/>
    <s v="UNSE Mohave Electric Ops Mgmt"/>
    <x v="0"/>
    <n v="1947.12"/>
    <s v="033"/>
  </r>
  <r>
    <s v="NOV-25"/>
    <x v="1"/>
    <s v="50000"/>
    <x v="4"/>
    <s v="UNC P/R - Regular"/>
    <s v="UNC P/R - Regular"/>
    <s v="513"/>
    <s v="UNSE Mohave Electric Ops Mgmt"/>
    <x v="0"/>
    <n v="2068.81"/>
    <s v="033"/>
  </r>
  <r>
    <s v="OCT-25"/>
    <x v="1"/>
    <s v="50000"/>
    <x v="4"/>
    <s v="UNC P/R - Regular"/>
    <s v="UNC P/R - Regular"/>
    <s v="513"/>
    <s v="UNSE Mohave Electric Ops Mgmt"/>
    <x v="0"/>
    <n v="3042.37"/>
    <s v="033"/>
  </r>
  <r>
    <s v="SEP-25"/>
    <x v="1"/>
    <s v="50000"/>
    <x v="4"/>
    <s v="UNC P/R - Regular"/>
    <s v="UNC P/R - Regular"/>
    <s v="513"/>
    <s v="UNSE Mohave Electric Ops Mgmt"/>
    <x v="0"/>
    <n v="2190.5"/>
    <s v="033"/>
  </r>
  <r>
    <s v="AUG-25"/>
    <x v="1"/>
    <s v="50000"/>
    <x v="4"/>
    <s v="UNC P/R - Regular"/>
    <s v="UNC P/R - Regular"/>
    <s v="512"/>
    <s v="UNSE Mohave Elec Admin"/>
    <x v="0"/>
    <n v="5280.38"/>
    <s v="033"/>
  </r>
  <r>
    <s v="DEC-25"/>
    <x v="1"/>
    <s v="50000"/>
    <x v="4"/>
    <s v="UNC P/R - Regular"/>
    <s v="UNC P/R - Regular"/>
    <s v="512"/>
    <s v="UNSE Mohave Elec Admin"/>
    <x v="0"/>
    <n v="5396.44"/>
    <s v="033"/>
  </r>
  <r>
    <s v="JUL-25"/>
    <x v="1"/>
    <s v="50000"/>
    <x v="4"/>
    <s v="UNC P/R - Regular"/>
    <s v="UNC P/R - Regular"/>
    <s v="512"/>
    <s v="UNSE Mohave Elec Admin"/>
    <x v="0"/>
    <n v="1624.73"/>
    <s v="033"/>
  </r>
  <r>
    <s v="NOV-25"/>
    <x v="1"/>
    <s v="50000"/>
    <x v="4"/>
    <s v="UNC P/R - Regular"/>
    <s v="UNC P/R - Regular"/>
    <s v="512"/>
    <s v="UNSE Mohave Elec Admin"/>
    <x v="0"/>
    <n v="2611.1799999999998"/>
    <s v="033"/>
  </r>
  <r>
    <s v="OCT-25"/>
    <x v="1"/>
    <s v="50000"/>
    <x v="4"/>
    <s v="UNC P/R - Regular"/>
    <s v="UNC P/R - Regular"/>
    <s v="512"/>
    <s v="UNSE Mohave Elec Admin"/>
    <x v="0"/>
    <n v="2785.26"/>
    <s v="033"/>
  </r>
  <r>
    <s v="SEP-25"/>
    <x v="1"/>
    <s v="50000"/>
    <x v="4"/>
    <s v="UNC P/R - Regular"/>
    <s v="UNC P/R - Regular"/>
    <s v="512"/>
    <s v="UNSE Mohave Elec Admin"/>
    <x v="0"/>
    <n v="2204.9899999999998"/>
    <s v="033"/>
  </r>
  <r>
    <s v="AUG-25"/>
    <x v="1"/>
    <s v="50000"/>
    <x v="4"/>
    <s v="UNC P/R - Regular"/>
    <s v="UNC P/R - Regular"/>
    <s v="414"/>
    <s v="TPP Admin"/>
    <x v="0"/>
    <n v="1326.92"/>
    <s v="002"/>
  </r>
  <r>
    <s v="SEP-25"/>
    <x v="1"/>
    <s v="50000"/>
    <x v="4"/>
    <s v="UNC P/R - Regular"/>
    <s v="UNC P/R - Regular"/>
    <s v="414"/>
    <s v="TPP Admin"/>
    <x v="0"/>
    <n v="288.45999999999998"/>
    <s v="002"/>
  </r>
  <r>
    <s v="AUG-25"/>
    <x v="1"/>
    <s v="50000"/>
    <x v="4"/>
    <s v="UNC P/R - Regular"/>
    <s v="UNC P/R - Regular"/>
    <s v="400"/>
    <s v="Capital Resources"/>
    <x v="0"/>
    <n v="9731.7800000000007"/>
    <s v="002"/>
  </r>
  <r>
    <s v="DEC-25"/>
    <x v="1"/>
    <s v="50000"/>
    <x v="4"/>
    <s v="UNC P/R - Regular"/>
    <s v="UNC P/R - Regular"/>
    <s v="400"/>
    <s v="Capital Resources"/>
    <x v="0"/>
    <n v="8297.4"/>
    <s v="002"/>
  </r>
  <r>
    <s v="JUL-25"/>
    <x v="1"/>
    <s v="50000"/>
    <x v="4"/>
    <s v="UNC P/R - Regular"/>
    <s v="UNC P/R - Regular"/>
    <s v="400"/>
    <s v="Capital Resources"/>
    <x v="0"/>
    <n v="8654.52"/>
    <s v="002"/>
  </r>
  <r>
    <s v="NOV-25"/>
    <x v="1"/>
    <s v="50000"/>
    <x v="4"/>
    <s v="UNC P/R - Regular"/>
    <s v="UNC P/R - Regular"/>
    <s v="400"/>
    <s v="Capital Resources"/>
    <x v="0"/>
    <n v="9264.2999999999993"/>
    <s v="002"/>
  </r>
  <r>
    <s v="OCT-25"/>
    <x v="1"/>
    <s v="50000"/>
    <x v="4"/>
    <s v="UNC P/R - Regular"/>
    <s v="UNC P/R - Regular"/>
    <s v="400"/>
    <s v="Capital Resources"/>
    <x v="0"/>
    <n v="14936.16"/>
    <s v="002"/>
  </r>
  <r>
    <s v="SEP-25"/>
    <x v="1"/>
    <s v="50000"/>
    <x v="4"/>
    <s v="UNC P/R - Regular"/>
    <s v="UNC P/R - Regular"/>
    <s v="400"/>
    <s v="Capital Resources"/>
    <x v="0"/>
    <n v="8907.27"/>
    <s v="002"/>
  </r>
  <r>
    <s v="AUG-25"/>
    <x v="1"/>
    <s v="50000"/>
    <x v="4"/>
    <s v="UNC P/R - Regular"/>
    <s v="UNC P/R - Regular"/>
    <s v="386"/>
    <s v="Regulatory Services"/>
    <x v="0"/>
    <n v="1152.97"/>
    <s v="002"/>
  </r>
  <r>
    <s v="JUL-25"/>
    <x v="1"/>
    <s v="50000"/>
    <x v="4"/>
    <s v="UNC P/R - Regular"/>
    <s v="UNC P/R - Regular"/>
    <s v="386"/>
    <s v="Regulatory Services"/>
    <x v="0"/>
    <n v="850.12"/>
    <s v="002"/>
  </r>
  <r>
    <s v="OCT-25"/>
    <x v="1"/>
    <s v="50000"/>
    <x v="4"/>
    <s v="UNC P/R - Regular"/>
    <s v="UNC P/R - Regular"/>
    <s v="386"/>
    <s v="Regulatory Services"/>
    <x v="0"/>
    <n v="6998.9"/>
    <s v="002"/>
  </r>
  <r>
    <s v="SEP-25"/>
    <x v="1"/>
    <s v="50000"/>
    <x v="4"/>
    <s v="UNC P/R - Regular"/>
    <s v="UNC P/R - Regular"/>
    <s v="386"/>
    <s v="Regulatory Services"/>
    <x v="0"/>
    <n v="721.28"/>
    <s v="002"/>
  </r>
  <r>
    <s v="AUG-25"/>
    <x v="1"/>
    <s v="50000"/>
    <x v="4"/>
    <s v="UNC P/R - Regular"/>
    <s v="UNC P/R - Regular"/>
    <s v="381"/>
    <s v="Rates"/>
    <x v="0"/>
    <n v="17568.689999999999"/>
    <s v="002"/>
  </r>
  <r>
    <s v="DEC-25"/>
    <x v="1"/>
    <s v="50000"/>
    <x v="4"/>
    <s v="UNC P/R - Regular"/>
    <s v="UNC P/R - Regular"/>
    <s v="381"/>
    <s v="Rates"/>
    <x v="0"/>
    <n v="7456.17"/>
    <s v="002"/>
  </r>
  <r>
    <s v="JUL-25"/>
    <x v="1"/>
    <s v="50000"/>
    <x v="4"/>
    <s v="UNC P/R - Regular"/>
    <s v="UNC P/R - Regular"/>
    <s v="381"/>
    <s v="Rates"/>
    <x v="0"/>
    <n v="9054.2800000000007"/>
    <s v="002"/>
  </r>
  <r>
    <s v="NOV-25"/>
    <x v="1"/>
    <s v="50000"/>
    <x v="4"/>
    <s v="UNC P/R - Regular"/>
    <s v="UNC P/R - Regular"/>
    <s v="381"/>
    <s v="Rates"/>
    <x v="0"/>
    <n v="6966.56"/>
    <s v="002"/>
  </r>
  <r>
    <s v="OCT-25"/>
    <x v="1"/>
    <s v="50000"/>
    <x v="4"/>
    <s v="UNC P/R - Regular"/>
    <s v="UNC P/R - Regular"/>
    <s v="381"/>
    <s v="Rates"/>
    <x v="0"/>
    <n v="26380.62"/>
    <s v="002"/>
  </r>
  <r>
    <s v="SEP-25"/>
    <x v="1"/>
    <s v="50000"/>
    <x v="4"/>
    <s v="UNC P/R - Regular"/>
    <s v="UNC P/R - Regular"/>
    <s v="381"/>
    <s v="Rates"/>
    <x v="0"/>
    <n v="7703.14"/>
    <s v="002"/>
  </r>
  <r>
    <s v="AUG-25"/>
    <x v="1"/>
    <s v="50000"/>
    <x v="4"/>
    <s v="UNC P/R - Regular"/>
    <s v="UNC P/R - Regular"/>
    <s v="370"/>
    <s v="Budget, Planning &amp; Analysis"/>
    <x v="0"/>
    <n v="3562.08"/>
    <s v="002"/>
  </r>
  <r>
    <s v="DEC-25"/>
    <x v="1"/>
    <s v="50000"/>
    <x v="4"/>
    <s v="UNC P/R - Regular"/>
    <s v="UNC P/R - Regular"/>
    <s v="370"/>
    <s v="Budget, Planning &amp; Analysis"/>
    <x v="0"/>
    <n v="2369.5100000000002"/>
    <s v="002"/>
  </r>
  <r>
    <s v="JUL-25"/>
    <x v="1"/>
    <s v="50000"/>
    <x v="4"/>
    <s v="UNC P/R - Regular"/>
    <s v="UNC P/R - Regular"/>
    <s v="370"/>
    <s v="Budget, Planning &amp; Analysis"/>
    <x v="0"/>
    <n v="2976.54"/>
    <s v="002"/>
  </r>
  <r>
    <s v="NOV-25"/>
    <x v="1"/>
    <s v="50000"/>
    <x v="4"/>
    <s v="UNC P/R - Regular"/>
    <s v="UNC P/R - Regular"/>
    <s v="370"/>
    <s v="Budget, Planning &amp; Analysis"/>
    <x v="0"/>
    <n v="2983.68"/>
    <s v="002"/>
  </r>
  <r>
    <s v="OCT-25"/>
    <x v="1"/>
    <s v="50000"/>
    <x v="4"/>
    <s v="UNC P/R - Regular"/>
    <s v="UNC P/R - Regular"/>
    <s v="370"/>
    <s v="Budget, Planning &amp; Analysis"/>
    <x v="0"/>
    <n v="5193.2700000000004"/>
    <s v="002"/>
  </r>
  <r>
    <s v="SEP-25"/>
    <x v="1"/>
    <s v="50000"/>
    <x v="4"/>
    <s v="UNC P/R - Regular"/>
    <s v="UNC P/R - Regular"/>
    <s v="370"/>
    <s v="Budget, Planning &amp; Analysis"/>
    <x v="0"/>
    <n v="3236.8"/>
    <s v="002"/>
  </r>
  <r>
    <s v="AUG-25"/>
    <x v="1"/>
    <s v="50000"/>
    <x v="4"/>
    <s v="UNC P/R - Regular"/>
    <s v="UNC P/R - Regular"/>
    <s v="362"/>
    <s v="Financial Planning &amp; Analysis"/>
    <x v="0"/>
    <n v="769.23"/>
    <s v="002"/>
  </r>
  <r>
    <s v="DEC-25"/>
    <x v="1"/>
    <s v="50000"/>
    <x v="4"/>
    <s v="UNC P/R - Regular"/>
    <s v="UNC P/R - Regular"/>
    <s v="362"/>
    <s v="Financial Planning &amp; Analysis"/>
    <x v="0"/>
    <n v="1654.42"/>
    <s v="002"/>
  </r>
  <r>
    <s v="JUL-25"/>
    <x v="1"/>
    <s v="50000"/>
    <x v="4"/>
    <s v="UNC P/R - Regular"/>
    <s v="UNC P/R - Regular"/>
    <s v="362"/>
    <s v="Financial Planning &amp; Analysis"/>
    <x v="0"/>
    <n v="769.23"/>
    <s v="002"/>
  </r>
  <r>
    <s v="NOV-25"/>
    <x v="1"/>
    <s v="50000"/>
    <x v="4"/>
    <s v="UNC P/R - Regular"/>
    <s v="UNC P/R - Regular"/>
    <s v="362"/>
    <s v="Financial Planning &amp; Analysis"/>
    <x v="0"/>
    <n v="1567.84"/>
    <s v="002"/>
  </r>
  <r>
    <s v="OCT-25"/>
    <x v="1"/>
    <s v="50000"/>
    <x v="4"/>
    <s v="UNC P/R - Regular"/>
    <s v="UNC P/R - Regular"/>
    <s v="362"/>
    <s v="Financial Planning &amp; Analysis"/>
    <x v="0"/>
    <n v="1646.33"/>
    <s v="002"/>
  </r>
  <r>
    <s v="SEP-25"/>
    <x v="1"/>
    <s v="50000"/>
    <x v="4"/>
    <s v="UNC P/R - Regular"/>
    <s v="UNC P/R - Regular"/>
    <s v="362"/>
    <s v="Financial Planning &amp; Analysis"/>
    <x v="0"/>
    <n v="940.17"/>
    <s v="002"/>
  </r>
  <r>
    <s v="AUG-25"/>
    <x v="1"/>
    <s v="50000"/>
    <x v="4"/>
    <s v="UNC P/R - Regular"/>
    <s v="UNC P/R - Regular"/>
    <s v="360"/>
    <s v="Treasury Services"/>
    <x v="0"/>
    <n v="1765.87"/>
    <s v="002"/>
  </r>
  <r>
    <s v="DEC-25"/>
    <x v="1"/>
    <s v="50000"/>
    <x v="4"/>
    <s v="UNC P/R - Regular"/>
    <s v="UNC P/R - Regular"/>
    <s v="360"/>
    <s v="Treasury Services"/>
    <x v="0"/>
    <n v="1465.8"/>
    <s v="002"/>
  </r>
  <r>
    <s v="JUL-25"/>
    <x v="1"/>
    <s v="50000"/>
    <x v="4"/>
    <s v="UNC P/R - Regular"/>
    <s v="UNC P/R - Regular"/>
    <s v="360"/>
    <s v="Treasury Services"/>
    <x v="0"/>
    <n v="1607.11"/>
    <s v="002"/>
  </r>
  <r>
    <s v="NOV-25"/>
    <x v="1"/>
    <s v="50000"/>
    <x v="4"/>
    <s v="UNC P/R - Regular"/>
    <s v="UNC P/R - Regular"/>
    <s v="360"/>
    <s v="Treasury Services"/>
    <x v="0"/>
    <n v="1589.41"/>
    <s v="002"/>
  </r>
  <r>
    <s v="OCT-25"/>
    <x v="1"/>
    <s v="50000"/>
    <x v="4"/>
    <s v="UNC P/R - Regular"/>
    <s v="UNC P/R - Regular"/>
    <s v="360"/>
    <s v="Treasury Services"/>
    <x v="0"/>
    <n v="2145.6999999999998"/>
    <s v="002"/>
  </r>
  <r>
    <s v="SEP-25"/>
    <x v="1"/>
    <s v="50000"/>
    <x v="4"/>
    <s v="UNC P/R - Regular"/>
    <s v="UNC P/R - Regular"/>
    <s v="360"/>
    <s v="Treasury Services"/>
    <x v="0"/>
    <n v="1642.41"/>
    <s v="002"/>
  </r>
  <r>
    <s v="DEC-25"/>
    <x v="1"/>
    <s v="50000"/>
    <x v="4"/>
    <s v="UNC P/R - Regular"/>
    <s v="UNC P/R - Regular"/>
    <s v="357"/>
    <s v="Business Applications &amp; Data Analytics"/>
    <x v="0"/>
    <n v="69.42"/>
    <s v="002"/>
  </r>
  <r>
    <s v="NOV-25"/>
    <x v="1"/>
    <s v="50000"/>
    <x v="4"/>
    <s v="UNC P/R - Regular"/>
    <s v="UNC P/R - Regular"/>
    <s v="357"/>
    <s v="Business Applications &amp; Data Analytics"/>
    <x v="0"/>
    <n v="208.27"/>
    <s v="002"/>
  </r>
  <r>
    <s v="OCT-25"/>
    <x v="1"/>
    <s v="50000"/>
    <x v="4"/>
    <s v="UNC P/R - Regular"/>
    <s v="UNC P/R - Regular"/>
    <s v="357"/>
    <s v="Business Applications &amp; Data Analytics"/>
    <x v="0"/>
    <n v="416.55"/>
    <s v="002"/>
  </r>
  <r>
    <s v="AUG-25"/>
    <x v="1"/>
    <s v="50000"/>
    <x v="4"/>
    <s v="UNC P/R - Regular"/>
    <s v="UNC P/R - Regular"/>
    <s v="356"/>
    <s v="IS PMO"/>
    <x v="0"/>
    <n v="348.59"/>
    <s v="002"/>
  </r>
  <r>
    <s v="DEC-25"/>
    <x v="1"/>
    <s v="50000"/>
    <x v="4"/>
    <s v="UNC P/R - Regular"/>
    <s v="UNC P/R - Regular"/>
    <s v="356"/>
    <s v="IS PMO"/>
    <x v="0"/>
    <n v="174.3"/>
    <s v="002"/>
  </r>
  <r>
    <s v="NOV-25"/>
    <x v="1"/>
    <s v="50000"/>
    <x v="4"/>
    <s v="UNC P/R - Regular"/>
    <s v="UNC P/R - Regular"/>
    <s v="356"/>
    <s v="IS PMO"/>
    <x v="0"/>
    <n v="592.6"/>
    <s v="002"/>
  </r>
  <r>
    <s v="OCT-25"/>
    <x v="1"/>
    <s v="50000"/>
    <x v="4"/>
    <s v="UNC P/R - Regular"/>
    <s v="UNC P/R - Regular"/>
    <s v="356"/>
    <s v="IS PMO"/>
    <x v="0"/>
    <n v="1533.79"/>
    <s v="002"/>
  </r>
  <r>
    <s v="SEP-25"/>
    <x v="1"/>
    <s v="50000"/>
    <x v="4"/>
    <s v="UNC P/R - Regular"/>
    <s v="UNC P/R - Regular"/>
    <s v="356"/>
    <s v="IS PMO"/>
    <x v="0"/>
    <n v="488.03"/>
    <s v="002"/>
  </r>
  <r>
    <s v="AUG-25"/>
    <x v="1"/>
    <s v="50000"/>
    <x v="4"/>
    <s v="UNC P/R - Regular"/>
    <s v="UNC P/R - Regular"/>
    <s v="352"/>
    <s v="IT Client Technology"/>
    <x v="0"/>
    <n v="694.96"/>
    <s v="002"/>
  </r>
  <r>
    <s v="DEC-25"/>
    <x v="1"/>
    <s v="50000"/>
    <x v="4"/>
    <s v="UNC P/R - Regular"/>
    <s v="UNC P/R - Regular"/>
    <s v="352"/>
    <s v="IT Client Technology"/>
    <x v="0"/>
    <n v="513.66999999999996"/>
    <s v="002"/>
  </r>
  <r>
    <s v="JUL-25"/>
    <x v="1"/>
    <s v="50000"/>
    <x v="4"/>
    <s v="UNC P/R - Regular"/>
    <s v="UNC P/R - Regular"/>
    <s v="352"/>
    <s v="IT Client Technology"/>
    <x v="0"/>
    <n v="332.38"/>
    <s v="002"/>
  </r>
  <r>
    <s v="NOV-25"/>
    <x v="1"/>
    <s v="50000"/>
    <x v="4"/>
    <s v="UNC P/R - Regular"/>
    <s v="UNC P/R - Regular"/>
    <s v="352"/>
    <s v="IT Client Technology"/>
    <x v="0"/>
    <n v="2175.56"/>
    <s v="002"/>
  </r>
  <r>
    <s v="OCT-25"/>
    <x v="1"/>
    <s v="50000"/>
    <x v="4"/>
    <s v="UNC P/R - Regular"/>
    <s v="UNC P/R - Regular"/>
    <s v="352"/>
    <s v="IT Client Technology"/>
    <x v="0"/>
    <n v="2175.5500000000002"/>
    <s v="002"/>
  </r>
  <r>
    <s v="SEP-25"/>
    <x v="1"/>
    <s v="50000"/>
    <x v="4"/>
    <s v="UNC P/R - Regular"/>
    <s v="UNC P/R - Regular"/>
    <s v="352"/>
    <s v="IT Client Technology"/>
    <x v="0"/>
    <n v="1027.3399999999999"/>
    <s v="002"/>
  </r>
  <r>
    <s v="AUG-25"/>
    <x v="1"/>
    <s v="50000"/>
    <x v="4"/>
    <s v="UNC P/R - Regular"/>
    <s v="UNC P/R - Regular"/>
    <s v="332"/>
    <s v="Tax Services"/>
    <x v="0"/>
    <n v="2381.5"/>
    <s v="002"/>
  </r>
  <r>
    <s v="DEC-25"/>
    <x v="1"/>
    <s v="50000"/>
    <x v="4"/>
    <s v="UNC P/R - Regular"/>
    <s v="UNC P/R - Regular"/>
    <s v="332"/>
    <s v="Tax Services"/>
    <x v="0"/>
    <n v="6043.02"/>
    <s v="002"/>
  </r>
  <r>
    <s v="JUL-25"/>
    <x v="1"/>
    <s v="50000"/>
    <x v="4"/>
    <s v="UNC P/R - Regular"/>
    <s v="UNC P/R - Regular"/>
    <s v="332"/>
    <s v="Tax Services"/>
    <x v="0"/>
    <n v="4064.95"/>
    <s v="002"/>
  </r>
  <r>
    <s v="NOV-25"/>
    <x v="1"/>
    <s v="50000"/>
    <x v="4"/>
    <s v="UNC P/R - Regular"/>
    <s v="UNC P/R - Regular"/>
    <s v="332"/>
    <s v="Tax Services"/>
    <x v="0"/>
    <n v="4586.5600000000004"/>
    <s v="002"/>
  </r>
  <r>
    <s v="OCT-25"/>
    <x v="1"/>
    <s v="50000"/>
    <x v="4"/>
    <s v="UNC P/R - Regular"/>
    <s v="UNC P/R - Regular"/>
    <s v="332"/>
    <s v="Tax Services"/>
    <x v="0"/>
    <n v="7123.95"/>
    <s v="002"/>
  </r>
  <r>
    <s v="SEP-25"/>
    <x v="1"/>
    <s v="50000"/>
    <x v="4"/>
    <s v="UNC P/R - Regular"/>
    <s v="UNC P/R - Regular"/>
    <s v="332"/>
    <s v="Tax Services"/>
    <x v="0"/>
    <n v="3035.29"/>
    <s v="002"/>
  </r>
  <r>
    <s v="AUG-25"/>
    <x v="1"/>
    <s v="50000"/>
    <x v="4"/>
    <s v="UNC P/R - Regular"/>
    <s v="UNC P/R - Regular"/>
    <s v="322"/>
    <s v="Plant Accounting"/>
    <x v="0"/>
    <n v="7909.2"/>
    <s v="002"/>
  </r>
  <r>
    <s v="DEC-25"/>
    <x v="1"/>
    <s v="50000"/>
    <x v="4"/>
    <s v="UNC P/R - Regular"/>
    <s v="UNC P/R - Regular"/>
    <s v="322"/>
    <s v="Plant Accounting"/>
    <x v="0"/>
    <n v="5701.06"/>
    <s v="002"/>
  </r>
  <r>
    <s v="JUL-25"/>
    <x v="1"/>
    <s v="50000"/>
    <x v="4"/>
    <s v="UNC P/R - Regular"/>
    <s v="UNC P/R - Regular"/>
    <s v="322"/>
    <s v="Plant Accounting"/>
    <x v="0"/>
    <n v="7919.73"/>
    <s v="002"/>
  </r>
  <r>
    <s v="NOV-25"/>
    <x v="1"/>
    <s v="50000"/>
    <x v="4"/>
    <s v="UNC P/R - Regular"/>
    <s v="UNC P/R - Regular"/>
    <s v="322"/>
    <s v="Plant Accounting"/>
    <x v="0"/>
    <n v="4395.16"/>
    <s v="002"/>
  </r>
  <r>
    <s v="OCT-25"/>
    <x v="1"/>
    <s v="50000"/>
    <x v="4"/>
    <s v="UNC P/R - Regular"/>
    <s v="UNC P/R - Regular"/>
    <s v="322"/>
    <s v="Plant Accounting"/>
    <x v="0"/>
    <n v="8722.89"/>
    <s v="002"/>
  </r>
  <r>
    <s v="SEP-25"/>
    <x v="1"/>
    <s v="50000"/>
    <x v="4"/>
    <s v="UNC P/R - Regular"/>
    <s v="UNC P/R - Regular"/>
    <s v="322"/>
    <s v="Plant Accounting"/>
    <x v="0"/>
    <n v="4510.83"/>
    <s v="002"/>
  </r>
  <r>
    <s v="AUG-25"/>
    <x v="1"/>
    <s v="50000"/>
    <x v="4"/>
    <s v="UNC P/R - Regular"/>
    <s v="UNC P/R - Regular"/>
    <s v="321"/>
    <s v="External Reporting"/>
    <x v="0"/>
    <n v="985.72"/>
    <s v="002"/>
  </r>
  <r>
    <s v="DEC-25"/>
    <x v="1"/>
    <s v="50000"/>
    <x v="4"/>
    <s v="UNC P/R - Regular"/>
    <s v="UNC P/R - Regular"/>
    <s v="321"/>
    <s v="External Reporting"/>
    <x v="0"/>
    <n v="2721.79"/>
    <s v="002"/>
  </r>
  <r>
    <s v="JUL-25"/>
    <x v="1"/>
    <s v="50000"/>
    <x v="4"/>
    <s v="UNC P/R - Regular"/>
    <s v="UNC P/R - Regular"/>
    <s v="321"/>
    <s v="External Reporting"/>
    <x v="0"/>
    <n v="1724.2"/>
    <s v="002"/>
  </r>
  <r>
    <s v="NOV-25"/>
    <x v="1"/>
    <s v="50000"/>
    <x v="4"/>
    <s v="UNC P/R - Regular"/>
    <s v="UNC P/R - Regular"/>
    <s v="321"/>
    <s v="External Reporting"/>
    <x v="0"/>
    <n v="1302.1199999999999"/>
    <s v="002"/>
  </r>
  <r>
    <s v="OCT-25"/>
    <x v="1"/>
    <s v="50000"/>
    <x v="4"/>
    <s v="UNC P/R - Regular"/>
    <s v="UNC P/R - Regular"/>
    <s v="321"/>
    <s v="External Reporting"/>
    <x v="0"/>
    <n v="2767.07"/>
    <s v="002"/>
  </r>
  <r>
    <s v="SEP-25"/>
    <x v="1"/>
    <s v="50000"/>
    <x v="4"/>
    <s v="UNC P/R - Regular"/>
    <s v="UNC P/R - Regular"/>
    <s v="321"/>
    <s v="External Reporting"/>
    <x v="0"/>
    <n v="756.52"/>
    <s v="002"/>
  </r>
  <r>
    <s v="AUG-25"/>
    <x v="1"/>
    <s v="50000"/>
    <x v="4"/>
    <s v="UNC P/R - Regular"/>
    <s v="UNC P/R - Regular"/>
    <s v="320"/>
    <s v="Corporate Accounting"/>
    <x v="0"/>
    <n v="3698.34"/>
    <s v="002"/>
  </r>
  <r>
    <s v="DEC-25"/>
    <x v="1"/>
    <s v="50000"/>
    <x v="4"/>
    <s v="UNC P/R - Regular"/>
    <s v="UNC P/R - Regular"/>
    <s v="320"/>
    <s v="Corporate Accounting"/>
    <x v="0"/>
    <n v="4064.71"/>
    <s v="002"/>
  </r>
  <r>
    <s v="JUL-25"/>
    <x v="1"/>
    <s v="50000"/>
    <x v="4"/>
    <s v="UNC P/R - Regular"/>
    <s v="UNC P/R - Regular"/>
    <s v="320"/>
    <s v="Corporate Accounting"/>
    <x v="0"/>
    <n v="4432.83"/>
    <s v="002"/>
  </r>
  <r>
    <s v="NOV-25"/>
    <x v="1"/>
    <s v="50000"/>
    <x v="4"/>
    <s v="UNC P/R - Regular"/>
    <s v="UNC P/R - Regular"/>
    <s v="320"/>
    <s v="Corporate Accounting"/>
    <x v="0"/>
    <n v="5671.17"/>
    <s v="002"/>
  </r>
  <r>
    <s v="OCT-25"/>
    <x v="1"/>
    <s v="50000"/>
    <x v="4"/>
    <s v="UNC P/R - Regular"/>
    <s v="UNC P/R - Regular"/>
    <s v="320"/>
    <s v="Corporate Accounting"/>
    <x v="0"/>
    <n v="5503.33"/>
    <s v="002"/>
  </r>
  <r>
    <s v="SEP-25"/>
    <x v="1"/>
    <s v="50000"/>
    <x v="4"/>
    <s v="UNC P/R - Regular"/>
    <s v="UNC P/R - Regular"/>
    <s v="320"/>
    <s v="Corporate Accounting"/>
    <x v="0"/>
    <n v="3955.09"/>
    <s v="002"/>
  </r>
  <r>
    <s v="AUG-25"/>
    <x v="1"/>
    <s v="50000"/>
    <x v="4"/>
    <s v="UNC P/R - Regular"/>
    <s v="UNC P/R - Regular"/>
    <s v="317"/>
    <s v="Accounts Payable"/>
    <x v="0"/>
    <n v="4758.9399999999996"/>
    <s v="002"/>
  </r>
  <r>
    <s v="DEC-25"/>
    <x v="1"/>
    <s v="50000"/>
    <x v="4"/>
    <s v="UNC P/R - Regular"/>
    <s v="UNC P/R - Regular"/>
    <s v="317"/>
    <s v="Accounts Payable"/>
    <x v="0"/>
    <n v="4678.13"/>
    <s v="002"/>
  </r>
  <r>
    <s v="JUL-25"/>
    <x v="1"/>
    <s v="50000"/>
    <x v="4"/>
    <s v="UNC P/R - Regular"/>
    <s v="UNC P/R - Regular"/>
    <s v="317"/>
    <s v="Accounts Payable"/>
    <x v="0"/>
    <n v="5906.49"/>
    <s v="002"/>
  </r>
  <r>
    <s v="NOV-25"/>
    <x v="1"/>
    <s v="50000"/>
    <x v="4"/>
    <s v="UNC P/R - Regular"/>
    <s v="UNC P/R - Regular"/>
    <s v="317"/>
    <s v="Accounts Payable"/>
    <x v="0"/>
    <n v="4835.5"/>
    <s v="002"/>
  </r>
  <r>
    <s v="OCT-25"/>
    <x v="1"/>
    <s v="50000"/>
    <x v="4"/>
    <s v="UNC P/R - Regular"/>
    <s v="UNC P/R - Regular"/>
    <s v="317"/>
    <s v="Accounts Payable"/>
    <x v="0"/>
    <n v="7741.36"/>
    <s v="002"/>
  </r>
  <r>
    <s v="SEP-25"/>
    <x v="1"/>
    <s v="50000"/>
    <x v="4"/>
    <s v="UNC P/R - Regular"/>
    <s v="UNC P/R - Regular"/>
    <s v="317"/>
    <s v="Accounts Payable"/>
    <x v="0"/>
    <n v="4600.1099999999997"/>
    <s v="002"/>
  </r>
  <r>
    <s v="DEC-25"/>
    <x v="1"/>
    <s v="50000"/>
    <x v="4"/>
    <s v="UNC P/R - Regular"/>
    <s v="UNC P/R - Regular"/>
    <s v="316"/>
    <s v="Payroll"/>
    <x v="0"/>
    <n v="600.04999999999995"/>
    <s v="002"/>
  </r>
  <r>
    <s v="JUL-25"/>
    <x v="1"/>
    <s v="50000"/>
    <x v="4"/>
    <s v="UNC P/R - Regular"/>
    <s v="UNC P/R - Regular"/>
    <s v="316"/>
    <s v="Payroll"/>
    <x v="0"/>
    <n v="463.67"/>
    <s v="002"/>
  </r>
  <r>
    <s v="NOV-25"/>
    <x v="1"/>
    <s v="50000"/>
    <x v="4"/>
    <s v="UNC P/R - Regular"/>
    <s v="UNC P/R - Regular"/>
    <s v="316"/>
    <s v="Payroll"/>
    <x v="0"/>
    <n v="981.9"/>
    <s v="002"/>
  </r>
  <r>
    <s v="AUG-25"/>
    <x v="1"/>
    <s v="50000"/>
    <x v="4"/>
    <s v="UNC P/R - Regular"/>
    <s v="UNC P/R - Regular"/>
    <s v="306"/>
    <s v="Energy Settlements"/>
    <x v="0"/>
    <n v="484.92"/>
    <s v="002"/>
  </r>
  <r>
    <s v="DEC-25"/>
    <x v="1"/>
    <s v="50000"/>
    <x v="4"/>
    <s v="UNC P/R - Regular"/>
    <s v="UNC P/R - Regular"/>
    <s v="306"/>
    <s v="Energy Settlements"/>
    <x v="0"/>
    <n v="573.09"/>
    <s v="002"/>
  </r>
  <r>
    <s v="JUL-25"/>
    <x v="1"/>
    <s v="50000"/>
    <x v="4"/>
    <s v="UNC P/R - Regular"/>
    <s v="UNC P/R - Regular"/>
    <s v="306"/>
    <s v="Energy Settlements"/>
    <x v="0"/>
    <n v="506.97"/>
    <s v="002"/>
  </r>
  <r>
    <s v="NOV-25"/>
    <x v="1"/>
    <s v="50000"/>
    <x v="4"/>
    <s v="UNC P/R - Regular"/>
    <s v="UNC P/R - Regular"/>
    <s v="306"/>
    <s v="Energy Settlements"/>
    <x v="0"/>
    <n v="661.27"/>
    <s v="002"/>
  </r>
  <r>
    <s v="OCT-25"/>
    <x v="1"/>
    <s v="50000"/>
    <x v="4"/>
    <s v="UNC P/R - Regular"/>
    <s v="UNC P/R - Regular"/>
    <s v="306"/>
    <s v="Energy Settlements"/>
    <x v="0"/>
    <n v="837.6"/>
    <s v="002"/>
  </r>
  <r>
    <s v="SEP-25"/>
    <x v="1"/>
    <s v="50000"/>
    <x v="4"/>
    <s v="UNC P/R - Regular"/>
    <s v="UNC P/R - Regular"/>
    <s v="306"/>
    <s v="Energy Settlements"/>
    <x v="0"/>
    <n v="551.05999999999995"/>
    <s v="002"/>
  </r>
  <r>
    <s v="AUG-25"/>
    <x v="1"/>
    <s v="50000"/>
    <x v="4"/>
    <s v="UNC P/R - Regular"/>
    <s v="UNC P/R - Regular"/>
    <s v="300"/>
    <s v="CFO Adm"/>
    <x v="0"/>
    <n v="2287.25"/>
    <s v="002"/>
  </r>
  <r>
    <s v="DEC-25"/>
    <x v="1"/>
    <s v="50000"/>
    <x v="4"/>
    <s v="UNC P/R - Regular"/>
    <s v="UNC P/R - Regular"/>
    <s v="300"/>
    <s v="CFO Adm"/>
    <x v="0"/>
    <n v="1079.8499999999999"/>
    <s v="002"/>
  </r>
  <r>
    <s v="JUL-25"/>
    <x v="1"/>
    <s v="50000"/>
    <x v="4"/>
    <s v="UNC P/R - Regular"/>
    <s v="UNC P/R - Regular"/>
    <s v="300"/>
    <s v="CFO Adm"/>
    <x v="0"/>
    <n v="1907.01"/>
    <s v="002"/>
  </r>
  <r>
    <s v="NOV-25"/>
    <x v="1"/>
    <s v="50000"/>
    <x v="4"/>
    <s v="UNC P/R - Regular"/>
    <s v="UNC P/R - Regular"/>
    <s v="300"/>
    <s v="CFO Adm"/>
    <x v="0"/>
    <n v="1218.3399999999999"/>
    <s v="002"/>
  </r>
  <r>
    <s v="OCT-25"/>
    <x v="1"/>
    <s v="50000"/>
    <x v="4"/>
    <s v="UNC P/R - Regular"/>
    <s v="UNC P/R - Regular"/>
    <s v="300"/>
    <s v="CFO Adm"/>
    <x v="0"/>
    <n v="2926.86"/>
    <s v="002"/>
  </r>
  <r>
    <s v="SEP-25"/>
    <x v="1"/>
    <s v="50000"/>
    <x v="4"/>
    <s v="UNC P/R - Regular"/>
    <s v="UNC P/R - Regular"/>
    <s v="300"/>
    <s v="CFO Adm"/>
    <x v="0"/>
    <n v="2246.02"/>
    <s v="002"/>
  </r>
  <r>
    <s v="AUG-25"/>
    <x v="1"/>
    <s v="50000"/>
    <x v="4"/>
    <s v="UNC P/R - Regular"/>
    <s v="UNC P/R - Regular"/>
    <s v="210"/>
    <s v="Employee &amp; Labor Relations"/>
    <x v="0"/>
    <n v="6313.71"/>
    <s v="002"/>
  </r>
  <r>
    <s v="DEC-25"/>
    <x v="1"/>
    <s v="50000"/>
    <x v="4"/>
    <s v="UNC P/R - Regular"/>
    <s v="UNC P/R - Regular"/>
    <s v="210"/>
    <s v="Employee &amp; Labor Relations"/>
    <x v="0"/>
    <n v="10282.69"/>
    <s v="002"/>
  </r>
  <r>
    <s v="JUL-25"/>
    <x v="1"/>
    <s v="50000"/>
    <x v="4"/>
    <s v="UNC P/R - Regular"/>
    <s v="UNC P/R - Regular"/>
    <s v="210"/>
    <s v="Employee &amp; Labor Relations"/>
    <x v="0"/>
    <n v="4905.78"/>
    <s v="002"/>
  </r>
  <r>
    <s v="NOV-25"/>
    <x v="1"/>
    <s v="50000"/>
    <x v="4"/>
    <s v="UNC P/R - Regular"/>
    <s v="UNC P/R - Regular"/>
    <s v="210"/>
    <s v="Employee &amp; Labor Relations"/>
    <x v="0"/>
    <n v="876.93"/>
    <s v="002"/>
  </r>
  <r>
    <s v="OCT-25"/>
    <x v="1"/>
    <s v="50000"/>
    <x v="4"/>
    <s v="UNC P/R - Regular"/>
    <s v="UNC P/R - Regular"/>
    <s v="210"/>
    <s v="Employee &amp; Labor Relations"/>
    <x v="0"/>
    <n v="605.77"/>
    <s v="002"/>
  </r>
  <r>
    <s v="SEP-25"/>
    <x v="1"/>
    <s v="50000"/>
    <x v="4"/>
    <s v="UNC P/R - Regular"/>
    <s v="UNC P/R - Regular"/>
    <s v="210"/>
    <s v="Employee &amp; Labor Relations"/>
    <x v="0"/>
    <n v="1050.71"/>
    <s v="002"/>
  </r>
  <r>
    <s v="AUG-25"/>
    <x v="1"/>
    <s v="50000"/>
    <x v="4"/>
    <s v="UNC P/R - Regular"/>
    <s v="UNC P/R - Regular"/>
    <s v="209"/>
    <s v="Compensation &amp; Benefits"/>
    <x v="0"/>
    <n v="2826.15"/>
    <s v="002"/>
  </r>
  <r>
    <s v="DEC-25"/>
    <x v="1"/>
    <s v="50000"/>
    <x v="4"/>
    <s v="UNC P/R - Regular"/>
    <s v="UNC P/R - Regular"/>
    <s v="209"/>
    <s v="Compensation &amp; Benefits"/>
    <x v="0"/>
    <n v="1445.87"/>
    <s v="002"/>
  </r>
  <r>
    <s v="JUL-25"/>
    <x v="1"/>
    <s v="50000"/>
    <x v="4"/>
    <s v="UNC P/R - Regular"/>
    <s v="UNC P/R - Regular"/>
    <s v="209"/>
    <s v="Compensation &amp; Benefits"/>
    <x v="0"/>
    <n v="2413.4"/>
    <s v="002"/>
  </r>
  <r>
    <s v="NOV-25"/>
    <x v="1"/>
    <s v="50000"/>
    <x v="4"/>
    <s v="UNC P/R - Regular"/>
    <s v="UNC P/R - Regular"/>
    <s v="209"/>
    <s v="Compensation &amp; Benefits"/>
    <x v="0"/>
    <n v="2076.94"/>
    <s v="002"/>
  </r>
  <r>
    <s v="OCT-25"/>
    <x v="1"/>
    <s v="50000"/>
    <x v="4"/>
    <s v="UNC P/R - Regular"/>
    <s v="UNC P/R - Regular"/>
    <s v="209"/>
    <s v="Compensation &amp; Benefits"/>
    <x v="0"/>
    <n v="4410.7299999999996"/>
    <s v="002"/>
  </r>
  <r>
    <s v="SEP-25"/>
    <x v="1"/>
    <s v="50000"/>
    <x v="4"/>
    <s v="UNC P/R - Regular"/>
    <s v="UNC P/R - Regular"/>
    <s v="209"/>
    <s v="Compensation &amp; Benefits"/>
    <x v="0"/>
    <n v="2571.7399999999998"/>
    <s v="002"/>
  </r>
  <r>
    <s v="JUL-25"/>
    <x v="1"/>
    <s v="50000"/>
    <x v="4"/>
    <s v="UNC P/R - Regular"/>
    <s v="UNC P/R - Regular"/>
    <s v="201"/>
    <s v="Personnel Adm"/>
    <x v="0"/>
    <n v="616.07000000000005"/>
    <s v="002"/>
  </r>
  <r>
    <s v="AUG-25"/>
    <x v="1"/>
    <s v="50000"/>
    <x v="4"/>
    <s v="UNC P/R - Regular"/>
    <s v="UNC P/R - Regular"/>
    <s v="193"/>
    <s v="Energy Delivery Environmental"/>
    <x v="0"/>
    <n v="2731.56"/>
    <s v="002"/>
  </r>
  <r>
    <s v="DEC-25"/>
    <x v="1"/>
    <s v="50000"/>
    <x v="4"/>
    <s v="UNC P/R - Regular"/>
    <s v="UNC P/R - Regular"/>
    <s v="193"/>
    <s v="Energy Delivery Environmental"/>
    <x v="0"/>
    <n v="3146.82"/>
    <s v="002"/>
  </r>
  <r>
    <s v="JUL-25"/>
    <x v="1"/>
    <s v="50000"/>
    <x v="4"/>
    <s v="UNC P/R - Regular"/>
    <s v="UNC P/R - Regular"/>
    <s v="193"/>
    <s v="Energy Delivery Environmental"/>
    <x v="0"/>
    <n v="3077.83"/>
    <s v="002"/>
  </r>
  <r>
    <s v="NOV-25"/>
    <x v="1"/>
    <s v="50000"/>
    <x v="4"/>
    <s v="UNC P/R - Regular"/>
    <s v="UNC P/R - Regular"/>
    <s v="193"/>
    <s v="Energy Delivery Environmental"/>
    <x v="0"/>
    <n v="3295.7"/>
    <s v="002"/>
  </r>
  <r>
    <s v="OCT-25"/>
    <x v="1"/>
    <s v="50000"/>
    <x v="4"/>
    <s v="UNC P/R - Regular"/>
    <s v="UNC P/R - Regular"/>
    <s v="193"/>
    <s v="Energy Delivery Environmental"/>
    <x v="0"/>
    <n v="5604.93"/>
    <s v="002"/>
  </r>
  <r>
    <s v="SEP-25"/>
    <x v="1"/>
    <s v="50000"/>
    <x v="4"/>
    <s v="UNC P/R - Regular"/>
    <s v="UNC P/R - Regular"/>
    <s v="193"/>
    <s v="Energy Delivery Environmental"/>
    <x v="0"/>
    <n v="2574.8000000000002"/>
    <s v="002"/>
  </r>
  <r>
    <s v="AUG-25"/>
    <x v="1"/>
    <s v="50000"/>
    <x v="4"/>
    <s v="UNC P/R - Regular"/>
    <s v="UNC P/R - Regular"/>
    <s v="192"/>
    <s v="UES Support"/>
    <x v="0"/>
    <n v="14261.54"/>
    <s v="002"/>
  </r>
  <r>
    <s v="DEC-25"/>
    <x v="1"/>
    <s v="50000"/>
    <x v="4"/>
    <s v="UNC P/R - Regular"/>
    <s v="UNC P/R - Regular"/>
    <s v="192"/>
    <s v="UES Support"/>
    <x v="0"/>
    <n v="14261.54"/>
    <s v="002"/>
  </r>
  <r>
    <s v="JUL-25"/>
    <x v="1"/>
    <s v="50000"/>
    <x v="4"/>
    <s v="UNC P/R - Regular"/>
    <s v="UNC P/R - Regular"/>
    <s v="192"/>
    <s v="UES Support"/>
    <x v="0"/>
    <n v="15239.89"/>
    <s v="002"/>
  </r>
  <r>
    <s v="NOV-25"/>
    <x v="1"/>
    <s v="50000"/>
    <x v="4"/>
    <s v="UNC P/R - Regular"/>
    <s v="UNC P/R - Regular"/>
    <s v="192"/>
    <s v="UES Support"/>
    <x v="0"/>
    <n v="13469.24"/>
    <s v="002"/>
  </r>
  <r>
    <s v="OCT-25"/>
    <x v="1"/>
    <s v="50000"/>
    <x v="4"/>
    <s v="UNC P/R - Regular"/>
    <s v="UNC P/R - Regular"/>
    <s v="192"/>
    <s v="UES Support"/>
    <x v="0"/>
    <n v="21392.3"/>
    <s v="002"/>
  </r>
  <r>
    <s v="SEP-25"/>
    <x v="1"/>
    <s v="50000"/>
    <x v="4"/>
    <s v="UNC P/R - Regular"/>
    <s v="UNC P/R - Regular"/>
    <s v="192"/>
    <s v="UES Support"/>
    <x v="0"/>
    <n v="13469.24"/>
    <s v="002"/>
  </r>
  <r>
    <s v="AUG-25"/>
    <x v="1"/>
    <s v="50000"/>
    <x v="4"/>
    <s v="UNC P/R - Regular"/>
    <s v="UNC P/R - Regular"/>
    <s v="160"/>
    <s v="Legal"/>
    <x v="0"/>
    <n v="961.54"/>
    <s v="002"/>
  </r>
  <r>
    <s v="JUL-25"/>
    <x v="1"/>
    <s v="50000"/>
    <x v="4"/>
    <s v="UNC P/R - Regular"/>
    <s v="UNC P/R - Regular"/>
    <s v="160"/>
    <s v="Legal"/>
    <x v="0"/>
    <n v="384.62"/>
    <s v="002"/>
  </r>
  <r>
    <s v="OCT-25"/>
    <x v="1"/>
    <s v="50000"/>
    <x v="4"/>
    <s v="UNC P/R - Regular"/>
    <s v="UNC P/R - Regular"/>
    <s v="160"/>
    <s v="Legal"/>
    <x v="0"/>
    <n v="3667.07"/>
    <s v="002"/>
  </r>
  <r>
    <s v="SEP-25"/>
    <x v="1"/>
    <s v="50000"/>
    <x v="4"/>
    <s v="UNC P/R - Regular"/>
    <s v="UNC P/R - Regular"/>
    <s v="160"/>
    <s v="Legal"/>
    <x v="0"/>
    <n v="1060.0999999999999"/>
    <s v="002"/>
  </r>
  <r>
    <s v="AUG-25"/>
    <x v="1"/>
    <s v="50000"/>
    <x v="4"/>
    <s v="UNC P/R - Regular"/>
    <s v="UNC P/R - Regular"/>
    <s v="140"/>
    <s v="Regulatory Counsel"/>
    <x v="0"/>
    <n v="4442.76"/>
    <s v="002"/>
  </r>
  <r>
    <s v="DEC-25"/>
    <x v="1"/>
    <s v="50000"/>
    <x v="4"/>
    <s v="UNC P/R - Regular"/>
    <s v="UNC P/R - Regular"/>
    <s v="140"/>
    <s v="Regulatory Counsel"/>
    <x v="0"/>
    <n v="1936.08"/>
    <s v="002"/>
  </r>
  <r>
    <s v="JUL-25"/>
    <x v="1"/>
    <s v="50000"/>
    <x v="4"/>
    <s v="UNC P/R - Regular"/>
    <s v="UNC P/R - Regular"/>
    <s v="140"/>
    <s v="Regulatory Counsel"/>
    <x v="0"/>
    <n v="2779.83"/>
    <s v="002"/>
  </r>
  <r>
    <s v="NOV-25"/>
    <x v="1"/>
    <s v="50000"/>
    <x v="4"/>
    <s v="UNC P/R - Regular"/>
    <s v="UNC P/R - Regular"/>
    <s v="140"/>
    <s v="Regulatory Counsel"/>
    <x v="0"/>
    <n v="3711.75"/>
    <s v="002"/>
  </r>
  <r>
    <s v="OCT-25"/>
    <x v="1"/>
    <s v="50000"/>
    <x v="4"/>
    <s v="UNC P/R - Regular"/>
    <s v="UNC P/R - Regular"/>
    <s v="140"/>
    <s v="Regulatory Counsel"/>
    <x v="0"/>
    <n v="22363.42"/>
    <s v="002"/>
  </r>
  <r>
    <s v="SEP-25"/>
    <x v="1"/>
    <s v="50000"/>
    <x v="4"/>
    <s v="UNC P/R - Regular"/>
    <s v="UNC P/R - Regular"/>
    <s v="140"/>
    <s v="Regulatory Counsel"/>
    <x v="0"/>
    <n v="2337.21"/>
    <s v="002"/>
  </r>
  <r>
    <s v="AUG-25"/>
    <x v="1"/>
    <s v="50000"/>
    <x v="5"/>
    <s v="UNC P/R - Overtime"/>
    <s v="UNC P/R - Overtime"/>
    <s v="589"/>
    <s v="UNSG AZ Gas IT Support"/>
    <x v="0"/>
    <n v="449.4"/>
    <s v="032"/>
  </r>
  <r>
    <s v="OCT-25"/>
    <x v="1"/>
    <s v="50000"/>
    <x v="5"/>
    <s v="UNC P/R - Overtime"/>
    <s v="UNC P/R - Overtime"/>
    <s v="589"/>
    <s v="UNSG AZ Gas IT Support"/>
    <x v="0"/>
    <n v="256.8"/>
    <s v="032"/>
  </r>
  <r>
    <s v="SEP-25"/>
    <x v="1"/>
    <s v="50000"/>
    <x v="5"/>
    <s v="UNC P/R - Overtime"/>
    <s v="UNC P/R - Overtime"/>
    <s v="589"/>
    <s v="UNSG AZ Gas IT Support"/>
    <x v="0"/>
    <n v="128.4"/>
    <s v="032"/>
  </r>
  <r>
    <s v="NOV-25"/>
    <x v="1"/>
    <s v="50000"/>
    <x v="5"/>
    <s v="UNC P/R - Overtime"/>
    <s v="UNC P/R - Overtime"/>
    <s v="518"/>
    <s v="UNSE Mohave Electric IS"/>
    <x v="0"/>
    <n v="327.97"/>
    <s v="033"/>
  </r>
  <r>
    <s v="OCT-25"/>
    <x v="1"/>
    <s v="50000"/>
    <x v="5"/>
    <s v="UNC P/R - Overtime"/>
    <s v="UNC P/R - Overtime"/>
    <s v="518"/>
    <s v="UNSE Mohave Electric IS"/>
    <x v="0"/>
    <n v="163.98"/>
    <s v="033"/>
  </r>
  <r>
    <s v="SEP-25"/>
    <x v="1"/>
    <s v="50000"/>
    <x v="5"/>
    <s v="UNC P/R - Overtime"/>
    <s v="UNC P/R - Overtime"/>
    <s v="518"/>
    <s v="UNSE Mohave Electric IS"/>
    <x v="0"/>
    <n v="184.48"/>
    <s v="033"/>
  </r>
  <r>
    <s v="AUG-25"/>
    <x v="1"/>
    <s v="50000"/>
    <x v="5"/>
    <s v="UNC P/R - Overtime"/>
    <s v="UNC P/R - Overtime"/>
    <s v="317"/>
    <s v="Accounts Payable"/>
    <x v="0"/>
    <n v="15.63"/>
    <s v="002"/>
  </r>
  <r>
    <s v="NOV-25"/>
    <x v="1"/>
    <s v="50000"/>
    <x v="5"/>
    <s v="UNC P/R - Overtime"/>
    <s v="UNC P/R - Overtime"/>
    <s v="317"/>
    <s v="Accounts Payable"/>
    <x v="0"/>
    <n v="11.84"/>
    <s v="002"/>
  </r>
  <r>
    <s v="OCT-25"/>
    <x v="1"/>
    <s v="50000"/>
    <x v="5"/>
    <s v="UNC P/R - Overtime"/>
    <s v="UNC P/R - Overtime"/>
    <s v="317"/>
    <s v="Accounts Payable"/>
    <x v="0"/>
    <n v="7.58"/>
    <s v="002"/>
  </r>
  <r>
    <s v="SEP-25"/>
    <x v="1"/>
    <s v="50000"/>
    <x v="5"/>
    <s v="UNC P/R - Overtime"/>
    <s v="UNC P/R - Overtime"/>
    <s v="317"/>
    <s v="Accounts Payable"/>
    <x v="0"/>
    <n v="11.84"/>
    <s v="002"/>
  </r>
  <r>
    <s v="JUL-25"/>
    <x v="1"/>
    <s v="50000"/>
    <x v="5"/>
    <s v="UNC P/R - Overtime"/>
    <s v="UNC P/R - Overtime"/>
    <s v="300"/>
    <s v="CFO Adm"/>
    <x v="0"/>
    <n v="164.4"/>
    <s v="002"/>
  </r>
  <r>
    <s v="OCT-25"/>
    <x v="1"/>
    <s v="50000"/>
    <x v="5"/>
    <s v="UNC P/R - Overtime"/>
    <s v="UNC P/R - Overtime"/>
    <s v="300"/>
    <s v="CFO Adm"/>
    <x v="0"/>
    <n v="123.3"/>
    <s v="002"/>
  </r>
  <r>
    <s v="AUG-25"/>
    <x v="1"/>
    <s v="50000"/>
    <x v="6"/>
    <s v="UNC P/R - Accruals"/>
    <s v="UNC P/R - Accruals"/>
    <s v="955"/>
    <s v="Supply Side Planning"/>
    <x v="0"/>
    <n v="3.56"/>
    <s v="002"/>
  </r>
  <r>
    <s v="DEC-25"/>
    <x v="1"/>
    <s v="50000"/>
    <x v="6"/>
    <s v="UNC P/R - Accruals"/>
    <s v="UNC P/R - Accruals"/>
    <s v="955"/>
    <s v="Supply Side Planning"/>
    <x v="0"/>
    <n v="85.05"/>
    <s v="002"/>
  </r>
  <r>
    <s v="JUL-25"/>
    <x v="1"/>
    <s v="50000"/>
    <x v="6"/>
    <s v="UNC P/R - Accruals"/>
    <s v="UNC P/R - Accruals"/>
    <s v="955"/>
    <s v="Supply Side Planning"/>
    <x v="0"/>
    <n v="69.59"/>
    <s v="002"/>
  </r>
  <r>
    <s v="NOV-25"/>
    <x v="1"/>
    <s v="50000"/>
    <x v="6"/>
    <s v="UNC P/R - Accruals"/>
    <s v="UNC P/R - Accruals"/>
    <s v="955"/>
    <s v="Supply Side Planning"/>
    <x v="0"/>
    <n v="0"/>
    <s v="002"/>
  </r>
  <r>
    <s v="OCT-25"/>
    <x v="1"/>
    <s v="50000"/>
    <x v="6"/>
    <s v="UNC P/R - Accruals"/>
    <s v="UNC P/R - Accruals"/>
    <s v="955"/>
    <s v="Supply Side Planning"/>
    <x v="0"/>
    <n v="-146.91"/>
    <s v="002"/>
  </r>
  <r>
    <s v="SEP-25"/>
    <x v="1"/>
    <s v="50000"/>
    <x v="6"/>
    <s v="UNC P/R - Accruals"/>
    <s v="UNC P/R - Accruals"/>
    <s v="955"/>
    <s v="Supply Side Planning"/>
    <x v="0"/>
    <n v="-26.76"/>
    <s v="002"/>
  </r>
  <r>
    <s v="AUG-25"/>
    <x v="1"/>
    <s v="50000"/>
    <x v="6"/>
    <s v="UNC P/R - Accruals"/>
    <s v="UNC P/R - Accruals"/>
    <s v="850"/>
    <s v="Fuels Management"/>
    <x v="0"/>
    <n v="-120.44"/>
    <s v="002"/>
  </r>
  <r>
    <s v="JUL-25"/>
    <x v="1"/>
    <s v="50000"/>
    <x v="6"/>
    <s v="UNC P/R - Accruals"/>
    <s v="UNC P/R - Accruals"/>
    <s v="850"/>
    <s v="Fuels Management"/>
    <x v="0"/>
    <n v="120.44"/>
    <s v="002"/>
  </r>
  <r>
    <s v="DEC-25"/>
    <x v="1"/>
    <s v="50000"/>
    <x v="6"/>
    <s v="UNC P/R - Accruals"/>
    <s v="UNC P/R - Accruals"/>
    <s v="805"/>
    <s v="Corp Environmental Services"/>
    <x v="0"/>
    <n v="189.43"/>
    <s v="002"/>
  </r>
  <r>
    <s v="OCT-25"/>
    <x v="1"/>
    <s v="50000"/>
    <x v="6"/>
    <s v="UNC P/R - Accruals"/>
    <s v="UNC P/R - Accruals"/>
    <s v="805"/>
    <s v="Corp Environmental Services"/>
    <x v="0"/>
    <n v="-2123.77"/>
    <s v="002"/>
  </r>
  <r>
    <s v="SEP-25"/>
    <x v="1"/>
    <s v="50000"/>
    <x v="6"/>
    <s v="UNC P/R - Accruals"/>
    <s v="UNC P/R - Accruals"/>
    <s v="805"/>
    <s v="Corp Environmental Services"/>
    <x v="0"/>
    <n v="2123.77"/>
    <s v="002"/>
  </r>
  <r>
    <s v="DEC-25"/>
    <x v="1"/>
    <s v="50000"/>
    <x v="6"/>
    <s v="UNC P/R - Accruals"/>
    <s v="UNC P/R - Accruals"/>
    <s v="661"/>
    <s v="SPG Personnel Svcs"/>
    <x v="0"/>
    <n v="1546.8"/>
    <s v="002"/>
  </r>
  <r>
    <s v="NOV-25"/>
    <x v="1"/>
    <s v="50000"/>
    <x v="6"/>
    <s v="UNC P/R - Accruals"/>
    <s v="UNC P/R - Accruals"/>
    <s v="661"/>
    <s v="SPG Personnel Svcs"/>
    <x v="0"/>
    <n v="96.28"/>
    <s v="002"/>
  </r>
  <r>
    <s v="AUG-25"/>
    <x v="1"/>
    <s v="50000"/>
    <x v="6"/>
    <s v="UNC P/R - Accruals"/>
    <s v="UNC P/R - Accruals"/>
    <s v="593"/>
    <s v="UNSG Gas Operations Mgmt"/>
    <x v="0"/>
    <n v="-466.69"/>
    <s v="032"/>
  </r>
  <r>
    <s v="DEC-25"/>
    <x v="1"/>
    <s v="50000"/>
    <x v="6"/>
    <s v="UNC P/R - Accruals"/>
    <s v="UNC P/R - Accruals"/>
    <s v="593"/>
    <s v="UNSG Gas Operations Mgmt"/>
    <x v="0"/>
    <n v="583.34"/>
    <s v="032"/>
  </r>
  <r>
    <s v="JUL-25"/>
    <x v="1"/>
    <s v="50000"/>
    <x v="6"/>
    <s v="UNC P/R - Accruals"/>
    <s v="UNC P/R - Accruals"/>
    <s v="593"/>
    <s v="UNSG Gas Operations Mgmt"/>
    <x v="0"/>
    <n v="48.05"/>
    <s v="032"/>
  </r>
  <r>
    <s v="NOV-25"/>
    <x v="1"/>
    <s v="50000"/>
    <x v="6"/>
    <s v="UNC P/R - Accruals"/>
    <s v="UNC P/R - Accruals"/>
    <s v="593"/>
    <s v="UNSG Gas Operations Mgmt"/>
    <x v="0"/>
    <n v="566.21"/>
    <s v="032"/>
  </r>
  <r>
    <s v="OCT-25"/>
    <x v="1"/>
    <s v="50000"/>
    <x v="6"/>
    <s v="UNC P/R - Accruals"/>
    <s v="UNC P/R - Accruals"/>
    <s v="593"/>
    <s v="UNSG Gas Operations Mgmt"/>
    <x v="0"/>
    <n v="-823.56"/>
    <s v="032"/>
  </r>
  <r>
    <s v="SEP-25"/>
    <x v="1"/>
    <s v="50000"/>
    <x v="6"/>
    <s v="UNC P/R - Accruals"/>
    <s v="UNC P/R - Accruals"/>
    <s v="593"/>
    <s v="UNSG Gas Operations Mgmt"/>
    <x v="0"/>
    <n v="154.41"/>
    <s v="032"/>
  </r>
  <r>
    <s v="AUG-25"/>
    <x v="1"/>
    <s v="50000"/>
    <x v="6"/>
    <s v="UNC P/R - Accruals"/>
    <s v="UNC P/R - Accruals"/>
    <s v="591"/>
    <s v="UNSG Santa Cruz Gas Const"/>
    <x v="0"/>
    <n v="-269.27"/>
    <s v="032"/>
  </r>
  <r>
    <s v="DEC-25"/>
    <x v="1"/>
    <s v="50000"/>
    <x v="6"/>
    <s v="UNC P/R - Accruals"/>
    <s v="UNC P/R - Accruals"/>
    <s v="591"/>
    <s v="UNSG Santa Cruz Gas Const"/>
    <x v="0"/>
    <n v="1518.65"/>
    <s v="032"/>
  </r>
  <r>
    <s v="JUL-25"/>
    <x v="1"/>
    <s v="50000"/>
    <x v="6"/>
    <s v="UNC P/R - Accruals"/>
    <s v="UNC P/R - Accruals"/>
    <s v="591"/>
    <s v="UNSG Santa Cruz Gas Const"/>
    <x v="0"/>
    <n v="-1736.79"/>
    <s v="032"/>
  </r>
  <r>
    <s v="NOV-25"/>
    <x v="1"/>
    <s v="50000"/>
    <x v="6"/>
    <s v="UNC P/R - Accruals"/>
    <s v="UNC P/R - Accruals"/>
    <s v="591"/>
    <s v="UNSG Santa Cruz Gas Const"/>
    <x v="0"/>
    <n v="-201.95"/>
    <s v="032"/>
  </r>
  <r>
    <s v="OCT-25"/>
    <x v="1"/>
    <s v="50000"/>
    <x v="6"/>
    <s v="UNC P/R - Accruals"/>
    <s v="UNC P/R - Accruals"/>
    <s v="591"/>
    <s v="UNSG Santa Cruz Gas Const"/>
    <x v="0"/>
    <n v="-877.8"/>
    <s v="032"/>
  </r>
  <r>
    <s v="SEP-25"/>
    <x v="1"/>
    <s v="50000"/>
    <x v="6"/>
    <s v="UNC P/R - Accruals"/>
    <s v="UNC P/R - Accruals"/>
    <s v="591"/>
    <s v="UNSG Santa Cruz Gas Const"/>
    <x v="0"/>
    <n v="1079.75"/>
    <s v="032"/>
  </r>
  <r>
    <s v="AUG-25"/>
    <x v="1"/>
    <s v="50000"/>
    <x v="6"/>
    <s v="UNC P/R - Accruals"/>
    <s v="UNC P/R - Accruals"/>
    <s v="590"/>
    <s v="UNSG QA Training"/>
    <x v="0"/>
    <n v="-1666.38"/>
    <s v="032"/>
  </r>
  <r>
    <s v="DEC-25"/>
    <x v="1"/>
    <s v="50000"/>
    <x v="6"/>
    <s v="UNC P/R - Accruals"/>
    <s v="UNC P/R - Accruals"/>
    <s v="590"/>
    <s v="UNSG QA Training"/>
    <x v="0"/>
    <n v="-1950.12"/>
    <s v="032"/>
  </r>
  <r>
    <s v="JUL-25"/>
    <x v="1"/>
    <s v="50000"/>
    <x v="6"/>
    <s v="UNC P/R - Accruals"/>
    <s v="UNC P/R - Accruals"/>
    <s v="590"/>
    <s v="UNSG QA Training"/>
    <x v="0"/>
    <n v="-7059.1"/>
    <s v="032"/>
  </r>
  <r>
    <s v="NOV-25"/>
    <x v="1"/>
    <s v="50000"/>
    <x v="6"/>
    <s v="UNC P/R - Accruals"/>
    <s v="UNC P/R - Accruals"/>
    <s v="590"/>
    <s v="UNSG QA Training"/>
    <x v="0"/>
    <n v="1659.26"/>
    <s v="032"/>
  </r>
  <r>
    <s v="OCT-25"/>
    <x v="1"/>
    <s v="50000"/>
    <x v="6"/>
    <s v="UNC P/R - Accruals"/>
    <s v="UNC P/R - Accruals"/>
    <s v="590"/>
    <s v="UNSG QA Training"/>
    <x v="0"/>
    <n v="2824.78"/>
    <s v="032"/>
  </r>
  <r>
    <s v="SEP-25"/>
    <x v="1"/>
    <s v="50000"/>
    <x v="6"/>
    <s v="UNC P/R - Accruals"/>
    <s v="UNC P/R - Accruals"/>
    <s v="590"/>
    <s v="UNSG QA Training"/>
    <x v="0"/>
    <n v="-667.13"/>
    <s v="032"/>
  </r>
  <r>
    <s v="AUG-25"/>
    <x v="1"/>
    <s v="50000"/>
    <x v="6"/>
    <s v="UNC P/R - Accruals"/>
    <s v="UNC P/R - Accruals"/>
    <s v="589"/>
    <s v="UNSG AZ Gas IT Support"/>
    <x v="0"/>
    <n v="-333.84"/>
    <s v="032"/>
  </r>
  <r>
    <s v="DEC-25"/>
    <x v="1"/>
    <s v="50000"/>
    <x v="6"/>
    <s v="UNC P/R - Accruals"/>
    <s v="UNC P/R - Accruals"/>
    <s v="589"/>
    <s v="UNSG AZ Gas IT Support"/>
    <x v="0"/>
    <n v="1729.12"/>
    <s v="032"/>
  </r>
  <r>
    <s v="JUL-25"/>
    <x v="1"/>
    <s v="50000"/>
    <x v="6"/>
    <s v="UNC P/R - Accruals"/>
    <s v="UNC P/R - Accruals"/>
    <s v="589"/>
    <s v="UNSG AZ Gas IT Support"/>
    <x v="0"/>
    <n v="410.88"/>
    <s v="032"/>
  </r>
  <r>
    <s v="NOV-25"/>
    <x v="1"/>
    <s v="50000"/>
    <x v="6"/>
    <s v="UNC P/R - Accruals"/>
    <s v="UNC P/R - Accruals"/>
    <s v="589"/>
    <s v="UNSG AZ Gas IT Support"/>
    <x v="0"/>
    <n v="-256.8"/>
    <s v="032"/>
  </r>
  <r>
    <s v="OCT-25"/>
    <x v="1"/>
    <s v="50000"/>
    <x v="6"/>
    <s v="UNC P/R - Accruals"/>
    <s v="UNC P/R - Accruals"/>
    <s v="589"/>
    <s v="UNSG AZ Gas IT Support"/>
    <x v="0"/>
    <n v="-205.44"/>
    <s v="032"/>
  </r>
  <r>
    <s v="SEP-25"/>
    <x v="1"/>
    <s v="50000"/>
    <x v="6"/>
    <s v="UNC P/R - Accruals"/>
    <s v="UNC P/R - Accruals"/>
    <s v="589"/>
    <s v="UNSG AZ Gas IT Support"/>
    <x v="0"/>
    <n v="-864.56"/>
    <s v="032"/>
  </r>
  <r>
    <s v="AUG-25"/>
    <x v="1"/>
    <s v="50000"/>
    <x v="6"/>
    <s v="UNC P/R - Accruals"/>
    <s v="UNC P/R - Accruals"/>
    <s v="587"/>
    <s v="UNSG AZ Gas GIS"/>
    <x v="0"/>
    <n v="-1119.72"/>
    <s v="032"/>
  </r>
  <r>
    <s v="DEC-25"/>
    <x v="1"/>
    <s v="50000"/>
    <x v="6"/>
    <s v="UNC P/R - Accruals"/>
    <s v="UNC P/R - Accruals"/>
    <s v="587"/>
    <s v="UNSG AZ Gas GIS"/>
    <x v="0"/>
    <n v="185.16"/>
    <s v="032"/>
  </r>
  <r>
    <s v="JUL-25"/>
    <x v="1"/>
    <s v="50000"/>
    <x v="6"/>
    <s v="UNC P/R - Accruals"/>
    <s v="UNC P/R - Accruals"/>
    <s v="587"/>
    <s v="UNSG AZ Gas GIS"/>
    <x v="0"/>
    <n v="681.23"/>
    <s v="032"/>
  </r>
  <r>
    <s v="NOV-25"/>
    <x v="1"/>
    <s v="50000"/>
    <x v="6"/>
    <s v="UNC P/R - Accruals"/>
    <s v="UNC P/R - Accruals"/>
    <s v="587"/>
    <s v="UNSG AZ Gas GIS"/>
    <x v="0"/>
    <n v="74.73"/>
    <s v="032"/>
  </r>
  <r>
    <s v="OCT-25"/>
    <x v="1"/>
    <s v="50000"/>
    <x v="6"/>
    <s v="UNC P/R - Accruals"/>
    <s v="UNC P/R - Accruals"/>
    <s v="587"/>
    <s v="UNSG AZ Gas GIS"/>
    <x v="0"/>
    <n v="-539.85"/>
    <s v="032"/>
  </r>
  <r>
    <s v="SEP-25"/>
    <x v="1"/>
    <s v="50000"/>
    <x v="6"/>
    <s v="UNC P/R - Accruals"/>
    <s v="UNC P/R - Accruals"/>
    <s v="587"/>
    <s v="UNSG AZ Gas GIS"/>
    <x v="0"/>
    <n v="483.97"/>
    <s v="032"/>
  </r>
  <r>
    <s v="AUG-25"/>
    <x v="1"/>
    <s v="50000"/>
    <x v="6"/>
    <s v="UNC P/R - Accruals"/>
    <s v="UNC P/R - Accruals"/>
    <s v="585"/>
    <s v="UNSG Arizona Gas Meas &amp; Press"/>
    <x v="0"/>
    <n v="1504.06"/>
    <s v="032"/>
  </r>
  <r>
    <s v="DEC-25"/>
    <x v="1"/>
    <s v="50000"/>
    <x v="6"/>
    <s v="UNC P/R - Accruals"/>
    <s v="UNC P/R - Accruals"/>
    <s v="585"/>
    <s v="UNSG Arizona Gas Meas &amp; Press"/>
    <x v="0"/>
    <n v="1738.02"/>
    <s v="032"/>
  </r>
  <r>
    <s v="JUL-25"/>
    <x v="1"/>
    <s v="50000"/>
    <x v="6"/>
    <s v="UNC P/R - Accruals"/>
    <s v="UNC P/R - Accruals"/>
    <s v="585"/>
    <s v="UNSG Arizona Gas Meas &amp; Press"/>
    <x v="0"/>
    <n v="-4724.4399999999996"/>
    <s v="032"/>
  </r>
  <r>
    <s v="NOV-25"/>
    <x v="1"/>
    <s v="50000"/>
    <x v="6"/>
    <s v="UNC P/R - Accruals"/>
    <s v="UNC P/R - Accruals"/>
    <s v="585"/>
    <s v="UNSG Arizona Gas Meas &amp; Press"/>
    <x v="0"/>
    <n v="-835.59"/>
    <s v="032"/>
  </r>
  <r>
    <s v="OCT-25"/>
    <x v="1"/>
    <s v="50000"/>
    <x v="6"/>
    <s v="UNC P/R - Accruals"/>
    <s v="UNC P/R - Accruals"/>
    <s v="585"/>
    <s v="UNSG Arizona Gas Meas &amp; Press"/>
    <x v="0"/>
    <n v="-568.19000000000005"/>
    <s v="032"/>
  </r>
  <r>
    <s v="SEP-25"/>
    <x v="1"/>
    <s v="50000"/>
    <x v="6"/>
    <s v="UNC P/R - Accruals"/>
    <s v="UNC P/R - Accruals"/>
    <s v="585"/>
    <s v="UNSG Arizona Gas Meas &amp; Press"/>
    <x v="0"/>
    <n v="568.19000000000005"/>
    <s v="032"/>
  </r>
  <r>
    <s v="AUG-25"/>
    <x v="1"/>
    <s v="50000"/>
    <x v="6"/>
    <s v="UNC P/R - Accruals"/>
    <s v="UNC P/R - Accruals"/>
    <s v="584"/>
    <s v="UNSG AZ Cathodic Protection"/>
    <x v="0"/>
    <n v="-2835.64"/>
    <s v="032"/>
  </r>
  <r>
    <s v="DEC-25"/>
    <x v="1"/>
    <s v="50000"/>
    <x v="6"/>
    <s v="UNC P/R - Accruals"/>
    <s v="UNC P/R - Accruals"/>
    <s v="584"/>
    <s v="UNSG AZ Cathodic Protection"/>
    <x v="0"/>
    <n v="1849.99"/>
    <s v="032"/>
  </r>
  <r>
    <s v="JUL-25"/>
    <x v="1"/>
    <s v="50000"/>
    <x v="6"/>
    <s v="UNC P/R - Accruals"/>
    <s v="UNC P/R - Accruals"/>
    <s v="584"/>
    <s v="UNSG AZ Cathodic Protection"/>
    <x v="0"/>
    <n v="161.41999999999999"/>
    <s v="032"/>
  </r>
  <r>
    <s v="NOV-25"/>
    <x v="1"/>
    <s v="50000"/>
    <x v="6"/>
    <s v="UNC P/R - Accruals"/>
    <s v="UNC P/R - Accruals"/>
    <s v="584"/>
    <s v="UNSG AZ Cathodic Protection"/>
    <x v="0"/>
    <n v="-251.12"/>
    <s v="032"/>
  </r>
  <r>
    <s v="OCT-25"/>
    <x v="1"/>
    <s v="50000"/>
    <x v="6"/>
    <s v="UNC P/R - Accruals"/>
    <s v="UNC P/R - Accruals"/>
    <s v="584"/>
    <s v="UNSG AZ Cathodic Protection"/>
    <x v="0"/>
    <n v="-559.72"/>
    <s v="032"/>
  </r>
  <r>
    <s v="SEP-25"/>
    <x v="1"/>
    <s v="50000"/>
    <x v="6"/>
    <s v="UNC P/R - Accruals"/>
    <s v="UNC P/R - Accruals"/>
    <s v="584"/>
    <s v="UNSG AZ Cathodic Protection"/>
    <x v="0"/>
    <n v="452.22"/>
    <s v="032"/>
  </r>
  <r>
    <s v="AUG-25"/>
    <x v="1"/>
    <s v="50000"/>
    <x v="6"/>
    <s v="UNC P/R - Accruals"/>
    <s v="UNC P/R - Accruals"/>
    <s v="583"/>
    <s v="UNSG Kingman Gas Const"/>
    <x v="0"/>
    <n v="-1426.69"/>
    <s v="032"/>
  </r>
  <r>
    <s v="DEC-25"/>
    <x v="1"/>
    <s v="50000"/>
    <x v="6"/>
    <s v="UNC P/R - Accruals"/>
    <s v="UNC P/R - Accruals"/>
    <s v="583"/>
    <s v="UNSG Kingman Gas Const"/>
    <x v="0"/>
    <n v="557.91"/>
    <s v="032"/>
  </r>
  <r>
    <s v="JUL-25"/>
    <x v="1"/>
    <s v="50000"/>
    <x v="6"/>
    <s v="UNC P/R - Accruals"/>
    <s v="UNC P/R - Accruals"/>
    <s v="583"/>
    <s v="UNSG Kingman Gas Const"/>
    <x v="0"/>
    <n v="2333.06"/>
    <s v="032"/>
  </r>
  <r>
    <s v="NOV-25"/>
    <x v="1"/>
    <s v="50000"/>
    <x v="6"/>
    <s v="UNC P/R - Accruals"/>
    <s v="UNC P/R - Accruals"/>
    <s v="583"/>
    <s v="UNSG Kingman Gas Const"/>
    <x v="0"/>
    <n v="-73.13"/>
    <s v="032"/>
  </r>
  <r>
    <s v="OCT-25"/>
    <x v="1"/>
    <s v="50000"/>
    <x v="6"/>
    <s v="UNC P/R - Accruals"/>
    <s v="UNC P/R - Accruals"/>
    <s v="583"/>
    <s v="UNSG Kingman Gas Const"/>
    <x v="0"/>
    <n v="-87.76"/>
    <s v="032"/>
  </r>
  <r>
    <s v="SEP-25"/>
    <x v="1"/>
    <s v="50000"/>
    <x v="6"/>
    <s v="UNC P/R - Accruals"/>
    <s v="UNC P/R - Accruals"/>
    <s v="583"/>
    <s v="UNSG Kingman Gas Const"/>
    <x v="0"/>
    <n v="-87.24"/>
    <s v="032"/>
  </r>
  <r>
    <s v="AUG-25"/>
    <x v="1"/>
    <s v="50000"/>
    <x v="6"/>
    <s v="UNC P/R - Accruals"/>
    <s v="UNC P/R - Accruals"/>
    <s v="582"/>
    <s v="UNSG AZ Gas DOT Compliance"/>
    <x v="0"/>
    <n v="-6925.28"/>
    <s v="032"/>
  </r>
  <r>
    <s v="DEC-25"/>
    <x v="1"/>
    <s v="50000"/>
    <x v="6"/>
    <s v="UNC P/R - Accruals"/>
    <s v="UNC P/R - Accruals"/>
    <s v="582"/>
    <s v="UNSG AZ Gas DOT Compliance"/>
    <x v="0"/>
    <n v="3486.22"/>
    <s v="032"/>
  </r>
  <r>
    <s v="JUL-25"/>
    <x v="1"/>
    <s v="50000"/>
    <x v="6"/>
    <s v="UNC P/R - Accruals"/>
    <s v="UNC P/R - Accruals"/>
    <s v="582"/>
    <s v="UNSG AZ Gas DOT Compliance"/>
    <x v="0"/>
    <n v="-1103.1099999999999"/>
    <s v="032"/>
  </r>
  <r>
    <s v="NOV-25"/>
    <x v="1"/>
    <s v="50000"/>
    <x v="6"/>
    <s v="UNC P/R - Accruals"/>
    <s v="UNC P/R - Accruals"/>
    <s v="582"/>
    <s v="UNSG AZ Gas DOT Compliance"/>
    <x v="0"/>
    <n v="-593.91"/>
    <s v="032"/>
  </r>
  <r>
    <s v="OCT-25"/>
    <x v="1"/>
    <s v="50000"/>
    <x v="6"/>
    <s v="UNC P/R - Accruals"/>
    <s v="UNC P/R - Accruals"/>
    <s v="582"/>
    <s v="UNSG AZ Gas DOT Compliance"/>
    <x v="0"/>
    <n v="-3426.78"/>
    <s v="032"/>
  </r>
  <r>
    <s v="SEP-25"/>
    <x v="1"/>
    <s v="50000"/>
    <x v="6"/>
    <s v="UNC P/R - Accruals"/>
    <s v="UNC P/R - Accruals"/>
    <s v="582"/>
    <s v="UNSG AZ Gas DOT Compliance"/>
    <x v="0"/>
    <n v="2591.9299999999998"/>
    <s v="032"/>
  </r>
  <r>
    <s v="AUG-25"/>
    <x v="1"/>
    <s v="50000"/>
    <x v="6"/>
    <s v="UNC P/R - Accruals"/>
    <s v="UNC P/R - Accruals"/>
    <s v="573"/>
    <s v="UNSG N AZ Gas Cust Serv Mgmt"/>
    <x v="0"/>
    <n v="-1378.97"/>
    <s v="032"/>
  </r>
  <r>
    <s v="DEC-25"/>
    <x v="1"/>
    <s v="50000"/>
    <x v="6"/>
    <s v="UNC P/R - Accruals"/>
    <s v="UNC P/R - Accruals"/>
    <s v="573"/>
    <s v="UNSG N AZ Gas Cust Serv Mgmt"/>
    <x v="0"/>
    <n v="924.92"/>
    <s v="032"/>
  </r>
  <r>
    <s v="JUL-25"/>
    <x v="1"/>
    <s v="50000"/>
    <x v="6"/>
    <s v="UNC P/R - Accruals"/>
    <s v="UNC P/R - Accruals"/>
    <s v="573"/>
    <s v="UNSG N AZ Gas Cust Serv Mgmt"/>
    <x v="0"/>
    <n v="-166.38"/>
    <s v="032"/>
  </r>
  <r>
    <s v="NOV-25"/>
    <x v="1"/>
    <s v="50000"/>
    <x v="6"/>
    <s v="UNC P/R - Accruals"/>
    <s v="UNC P/R - Accruals"/>
    <s v="573"/>
    <s v="UNSG N AZ Gas Cust Serv Mgmt"/>
    <x v="0"/>
    <n v="-420.42"/>
    <s v="032"/>
  </r>
  <r>
    <s v="OCT-25"/>
    <x v="1"/>
    <s v="50000"/>
    <x v="6"/>
    <s v="UNC P/R - Accruals"/>
    <s v="UNC P/R - Accruals"/>
    <s v="573"/>
    <s v="UNSG N AZ Gas Cust Serv Mgmt"/>
    <x v="0"/>
    <n v="-530.89"/>
    <s v="032"/>
  </r>
  <r>
    <s v="SEP-25"/>
    <x v="1"/>
    <s v="50000"/>
    <x v="6"/>
    <s v="UNC P/R - Accruals"/>
    <s v="UNC P/R - Accruals"/>
    <s v="573"/>
    <s v="UNSG N AZ Gas Cust Serv Mgmt"/>
    <x v="0"/>
    <n v="867.22"/>
    <s v="032"/>
  </r>
  <r>
    <s v="AUG-25"/>
    <x v="1"/>
    <s v="50000"/>
    <x v="6"/>
    <s v="UNC P/R - Accruals"/>
    <s v="UNC P/R - Accruals"/>
    <s v="572"/>
    <s v="UNSG Gas Engineering"/>
    <x v="0"/>
    <n v="-3089.44"/>
    <s v="032"/>
  </r>
  <r>
    <s v="DEC-25"/>
    <x v="1"/>
    <s v="50000"/>
    <x v="6"/>
    <s v="UNC P/R - Accruals"/>
    <s v="UNC P/R - Accruals"/>
    <s v="572"/>
    <s v="UNSG Gas Engineering"/>
    <x v="0"/>
    <n v="2028.46"/>
    <s v="032"/>
  </r>
  <r>
    <s v="JUL-25"/>
    <x v="1"/>
    <s v="50000"/>
    <x v="6"/>
    <s v="UNC P/R - Accruals"/>
    <s v="UNC P/R - Accruals"/>
    <s v="572"/>
    <s v="UNSG Gas Engineering"/>
    <x v="0"/>
    <n v="679.67"/>
    <s v="032"/>
  </r>
  <r>
    <s v="NOV-25"/>
    <x v="1"/>
    <s v="50000"/>
    <x v="6"/>
    <s v="UNC P/R - Accruals"/>
    <s v="UNC P/R - Accruals"/>
    <s v="572"/>
    <s v="UNSG Gas Engineering"/>
    <x v="0"/>
    <n v="-450.82"/>
    <s v="032"/>
  </r>
  <r>
    <s v="OCT-25"/>
    <x v="1"/>
    <s v="50000"/>
    <x v="6"/>
    <s v="UNC P/R - Accruals"/>
    <s v="UNC P/R - Accruals"/>
    <s v="572"/>
    <s v="UNSG Gas Engineering"/>
    <x v="0"/>
    <n v="-395.83"/>
    <s v="032"/>
  </r>
  <r>
    <s v="SEP-25"/>
    <x v="1"/>
    <s v="50000"/>
    <x v="6"/>
    <s v="UNC P/R - Accruals"/>
    <s v="UNC P/R - Accruals"/>
    <s v="572"/>
    <s v="UNSG Gas Engineering"/>
    <x v="0"/>
    <n v="808.62"/>
    <s v="032"/>
  </r>
  <r>
    <s v="AUG-25"/>
    <x v="1"/>
    <s v="50000"/>
    <x v="6"/>
    <s v="UNC P/R - Accruals"/>
    <s v="UNC P/R - Accruals"/>
    <s v="568"/>
    <s v="UNSG KGM Gas Field Service"/>
    <x v="0"/>
    <n v="-357.24"/>
    <s v="032"/>
  </r>
  <r>
    <s v="DEC-25"/>
    <x v="1"/>
    <s v="50000"/>
    <x v="6"/>
    <s v="UNC P/R - Accruals"/>
    <s v="UNC P/R - Accruals"/>
    <s v="568"/>
    <s v="UNSG KGM Gas Field Service"/>
    <x v="0"/>
    <n v="146.56"/>
    <s v="032"/>
  </r>
  <r>
    <s v="JUL-25"/>
    <x v="1"/>
    <s v="50000"/>
    <x v="6"/>
    <s v="UNC P/R - Accruals"/>
    <s v="UNC P/R - Accruals"/>
    <s v="568"/>
    <s v="UNSG KGM Gas Field Service"/>
    <x v="0"/>
    <n v="-238.16"/>
    <s v="032"/>
  </r>
  <r>
    <s v="NOV-25"/>
    <x v="1"/>
    <s v="50000"/>
    <x v="6"/>
    <s v="UNC P/R - Accruals"/>
    <s v="UNC P/R - Accruals"/>
    <s v="568"/>
    <s v="UNSG KGM Gas Field Service"/>
    <x v="0"/>
    <n v="-91.6"/>
    <s v="032"/>
  </r>
  <r>
    <s v="OCT-25"/>
    <x v="1"/>
    <s v="50000"/>
    <x v="6"/>
    <s v="UNC P/R - Accruals"/>
    <s v="UNC P/R - Accruals"/>
    <s v="568"/>
    <s v="UNSG KGM Gas Field Service"/>
    <x v="0"/>
    <n v="-183.2"/>
    <s v="032"/>
  </r>
  <r>
    <s v="SEP-25"/>
    <x v="1"/>
    <s v="50000"/>
    <x v="6"/>
    <s v="UNC P/R - Accruals"/>
    <s v="UNC P/R - Accruals"/>
    <s v="568"/>
    <s v="UNSG KGM Gas Field Service"/>
    <x v="0"/>
    <n v="229"/>
    <s v="032"/>
  </r>
  <r>
    <s v="AUG-25"/>
    <x v="1"/>
    <s v="50000"/>
    <x v="6"/>
    <s v="UNC P/R - Accruals"/>
    <s v="UNC P/R - Accruals"/>
    <s v="567"/>
    <s v="UNSG KGM Dist Gas Ops Mgmt"/>
    <x v="0"/>
    <n v="-1450.98"/>
    <s v="032"/>
  </r>
  <r>
    <s v="DEC-25"/>
    <x v="1"/>
    <s v="50000"/>
    <x v="6"/>
    <s v="UNC P/R - Accruals"/>
    <s v="UNC P/R - Accruals"/>
    <s v="567"/>
    <s v="UNSG KGM Dist Gas Ops Mgmt"/>
    <x v="0"/>
    <n v="1148.7"/>
    <s v="032"/>
  </r>
  <r>
    <s v="JUL-25"/>
    <x v="1"/>
    <s v="50000"/>
    <x v="6"/>
    <s v="UNC P/R - Accruals"/>
    <s v="UNC P/R - Accruals"/>
    <s v="567"/>
    <s v="UNSG KGM Dist Gas Ops Mgmt"/>
    <x v="0"/>
    <n v="40.299999999999997"/>
    <s v="032"/>
  </r>
  <r>
    <s v="NOV-25"/>
    <x v="1"/>
    <s v="50000"/>
    <x v="6"/>
    <s v="UNC P/R - Accruals"/>
    <s v="UNC P/R - Accruals"/>
    <s v="567"/>
    <s v="UNSG KGM Dist Gas Ops Mgmt"/>
    <x v="0"/>
    <n v="-503.82"/>
    <s v="032"/>
  </r>
  <r>
    <s v="OCT-25"/>
    <x v="1"/>
    <s v="50000"/>
    <x v="6"/>
    <s v="UNC P/R - Accruals"/>
    <s v="UNC P/R - Accruals"/>
    <s v="567"/>
    <s v="UNSG KGM Dist Gas Ops Mgmt"/>
    <x v="0"/>
    <n v="-604.57000000000005"/>
    <s v="032"/>
  </r>
  <r>
    <s v="SEP-25"/>
    <x v="1"/>
    <s v="50000"/>
    <x v="6"/>
    <s v="UNC P/R - Accruals"/>
    <s v="UNC P/R - Accruals"/>
    <s v="567"/>
    <s v="UNSG KGM Dist Gas Ops Mgmt"/>
    <x v="0"/>
    <n v="604.57000000000005"/>
    <s v="032"/>
  </r>
  <r>
    <s v="AUG-25"/>
    <x v="1"/>
    <s v="50000"/>
    <x v="6"/>
    <s v="UNC P/R - Accruals"/>
    <s v="UNC P/R - Accruals"/>
    <s v="563"/>
    <s v="UNSG Verde Valley Gas Ops Mgt"/>
    <x v="0"/>
    <n v="-1618.63"/>
    <s v="032"/>
  </r>
  <r>
    <s v="DEC-25"/>
    <x v="1"/>
    <s v="50000"/>
    <x v="6"/>
    <s v="UNC P/R - Accruals"/>
    <s v="UNC P/R - Accruals"/>
    <s v="563"/>
    <s v="UNSG Verde Valley Gas Ops Mgt"/>
    <x v="0"/>
    <n v="2165.2800000000002"/>
    <s v="032"/>
  </r>
  <r>
    <s v="JUL-25"/>
    <x v="1"/>
    <s v="50000"/>
    <x v="6"/>
    <s v="UNC P/R - Accruals"/>
    <s v="UNC P/R - Accruals"/>
    <s v="563"/>
    <s v="UNSG Verde Valley Gas Ops Mgt"/>
    <x v="0"/>
    <n v="575.04"/>
    <s v="032"/>
  </r>
  <r>
    <s v="NOV-25"/>
    <x v="1"/>
    <s v="50000"/>
    <x v="6"/>
    <s v="UNC P/R - Accruals"/>
    <s v="UNC P/R - Accruals"/>
    <s v="563"/>
    <s v="UNSG Verde Valley Gas Ops Mgt"/>
    <x v="0"/>
    <n v="-106.49"/>
    <s v="032"/>
  </r>
  <r>
    <s v="OCT-25"/>
    <x v="1"/>
    <s v="50000"/>
    <x v="6"/>
    <s v="UNC P/R - Accruals"/>
    <s v="UNC P/R - Accruals"/>
    <s v="563"/>
    <s v="UNSG Verde Valley Gas Ops Mgt"/>
    <x v="0"/>
    <n v="170.39"/>
    <s v="032"/>
  </r>
  <r>
    <s v="SEP-25"/>
    <x v="1"/>
    <s v="50000"/>
    <x v="6"/>
    <s v="UNC P/R - Accruals"/>
    <s v="UNC P/R - Accruals"/>
    <s v="563"/>
    <s v="UNSG Verde Valley Gas Ops Mgt"/>
    <x v="0"/>
    <n v="-170.39"/>
    <s v="032"/>
  </r>
  <r>
    <s v="DEC-25"/>
    <x v="1"/>
    <s v="50000"/>
    <x v="6"/>
    <s v="UNC P/R - Accruals"/>
    <s v="UNC P/R - Accruals"/>
    <s v="562"/>
    <s v="UNSG Prescott Gas Field Serv"/>
    <x v="0"/>
    <n v="280"/>
    <s v="032"/>
  </r>
  <r>
    <s v="AUG-25"/>
    <x v="1"/>
    <s v="50000"/>
    <x v="6"/>
    <s v="UNC P/R - Accruals"/>
    <s v="UNC P/R - Accruals"/>
    <s v="561"/>
    <s v="UNSG Prescott Gas Const"/>
    <x v="0"/>
    <n v="-490"/>
    <s v="032"/>
  </r>
  <r>
    <s v="DEC-25"/>
    <x v="1"/>
    <s v="50000"/>
    <x v="6"/>
    <s v="UNC P/R - Accruals"/>
    <s v="UNC P/R - Accruals"/>
    <s v="561"/>
    <s v="UNSG Prescott Gas Const"/>
    <x v="0"/>
    <n v="776.26"/>
    <s v="032"/>
  </r>
  <r>
    <s v="JUL-25"/>
    <x v="1"/>
    <s v="50000"/>
    <x v="6"/>
    <s v="UNC P/R - Accruals"/>
    <s v="UNC P/R - Accruals"/>
    <s v="561"/>
    <s v="UNSG Prescott Gas Const"/>
    <x v="0"/>
    <n v="105"/>
    <s v="032"/>
  </r>
  <r>
    <s v="NOV-25"/>
    <x v="1"/>
    <s v="50000"/>
    <x v="6"/>
    <s v="UNC P/R - Accruals"/>
    <s v="UNC P/R - Accruals"/>
    <s v="561"/>
    <s v="UNSG Prescott Gas Const"/>
    <x v="0"/>
    <n v="-175"/>
    <s v="032"/>
  </r>
  <r>
    <s v="OCT-25"/>
    <x v="1"/>
    <s v="50000"/>
    <x v="6"/>
    <s v="UNC P/R - Accruals"/>
    <s v="UNC P/R - Accruals"/>
    <s v="561"/>
    <s v="UNSG Prescott Gas Const"/>
    <x v="0"/>
    <n v="-70"/>
    <s v="032"/>
  </r>
  <r>
    <s v="SEP-25"/>
    <x v="1"/>
    <s v="50000"/>
    <x v="6"/>
    <s v="UNC P/R - Accruals"/>
    <s v="UNC P/R - Accruals"/>
    <s v="561"/>
    <s v="UNSG Prescott Gas Const"/>
    <x v="0"/>
    <n v="245"/>
    <s v="032"/>
  </r>
  <r>
    <s v="AUG-25"/>
    <x v="1"/>
    <s v="50000"/>
    <x v="6"/>
    <s v="UNC P/R - Accruals"/>
    <s v="UNC P/R - Accruals"/>
    <s v="560"/>
    <s v="UNSG Prescott Gas Ops Mgmt"/>
    <x v="0"/>
    <n v="-999.1"/>
    <s v="032"/>
  </r>
  <r>
    <s v="DEC-25"/>
    <x v="1"/>
    <s v="50000"/>
    <x v="6"/>
    <s v="UNC P/R - Accruals"/>
    <s v="UNC P/R - Accruals"/>
    <s v="560"/>
    <s v="UNSG Prescott Gas Ops Mgmt"/>
    <x v="0"/>
    <n v="728.52"/>
    <s v="032"/>
  </r>
  <r>
    <s v="JUL-25"/>
    <x v="1"/>
    <s v="50000"/>
    <x v="6"/>
    <s v="UNC P/R - Accruals"/>
    <s v="UNC P/R - Accruals"/>
    <s v="560"/>
    <s v="UNSG Prescott Gas Ops Mgmt"/>
    <x v="0"/>
    <n v="-249.78"/>
    <s v="032"/>
  </r>
  <r>
    <s v="NOV-25"/>
    <x v="1"/>
    <s v="50000"/>
    <x v="6"/>
    <s v="UNC P/R - Accruals"/>
    <s v="UNC P/R - Accruals"/>
    <s v="560"/>
    <s v="UNSG Prescott Gas Ops Mgmt"/>
    <x v="0"/>
    <n v="-104.08"/>
    <s v="032"/>
  </r>
  <r>
    <s v="OCT-25"/>
    <x v="1"/>
    <s v="50000"/>
    <x v="6"/>
    <s v="UNC P/R - Accruals"/>
    <s v="UNC P/R - Accruals"/>
    <s v="560"/>
    <s v="UNSG Prescott Gas Ops Mgmt"/>
    <x v="0"/>
    <n v="-416.29"/>
    <s v="032"/>
  </r>
  <r>
    <s v="SEP-25"/>
    <x v="1"/>
    <s v="50000"/>
    <x v="6"/>
    <s v="UNC P/R - Accruals"/>
    <s v="UNC P/R - Accruals"/>
    <s v="560"/>
    <s v="UNSG Prescott Gas Ops Mgmt"/>
    <x v="0"/>
    <n v="416.29"/>
    <s v="032"/>
  </r>
  <r>
    <s v="AUG-25"/>
    <x v="1"/>
    <s v="50000"/>
    <x v="6"/>
    <s v="UNC P/R - Accruals"/>
    <s v="UNC P/R - Accruals"/>
    <s v="556"/>
    <s v="UNSG LH Gas Operations Mgmt"/>
    <x v="0"/>
    <n v="-1471.66"/>
    <s v="032"/>
  </r>
  <r>
    <s v="DEC-25"/>
    <x v="1"/>
    <s v="50000"/>
    <x v="6"/>
    <s v="UNC P/R - Accruals"/>
    <s v="UNC P/R - Accruals"/>
    <s v="556"/>
    <s v="UNSG LH Gas Operations Mgmt"/>
    <x v="0"/>
    <n v="369.12"/>
    <s v="032"/>
  </r>
  <r>
    <s v="JUL-25"/>
    <x v="1"/>
    <s v="50000"/>
    <x v="6"/>
    <s v="UNC P/R - Accruals"/>
    <s v="UNC P/R - Accruals"/>
    <s v="556"/>
    <s v="UNSG LH Gas Operations Mgmt"/>
    <x v="0"/>
    <n v="233.13"/>
    <s v="032"/>
  </r>
  <r>
    <s v="NOV-25"/>
    <x v="1"/>
    <s v="50000"/>
    <x v="6"/>
    <s v="UNC P/R - Accruals"/>
    <s v="UNC P/R - Accruals"/>
    <s v="556"/>
    <s v="UNSG LH Gas Operations Mgmt"/>
    <x v="0"/>
    <n v="-175"/>
    <s v="032"/>
  </r>
  <r>
    <s v="OCT-25"/>
    <x v="1"/>
    <s v="50000"/>
    <x v="6"/>
    <s v="UNC P/R - Accruals"/>
    <s v="UNC P/R - Accruals"/>
    <s v="556"/>
    <s v="UNSG LH Gas Operations Mgmt"/>
    <x v="0"/>
    <n v="175.01"/>
    <s v="032"/>
  </r>
  <r>
    <s v="SEP-25"/>
    <x v="1"/>
    <s v="50000"/>
    <x v="6"/>
    <s v="UNC P/R - Accruals"/>
    <s v="UNC P/R - Accruals"/>
    <s v="556"/>
    <s v="UNSG LH Gas Operations Mgmt"/>
    <x v="0"/>
    <n v="315.7"/>
    <s v="032"/>
  </r>
  <r>
    <s v="AUG-25"/>
    <x v="1"/>
    <s v="50000"/>
    <x v="6"/>
    <s v="UNC P/R - Accruals"/>
    <s v="UNC P/R - Accruals"/>
    <s v="555"/>
    <s v="UNSG Show Low Gas Ops Mgmt"/>
    <x v="0"/>
    <n v="-1044.3599999999999"/>
    <s v="032"/>
  </r>
  <r>
    <s v="DEC-25"/>
    <x v="1"/>
    <s v="50000"/>
    <x v="6"/>
    <s v="UNC P/R - Accruals"/>
    <s v="UNC P/R - Accruals"/>
    <s v="555"/>
    <s v="UNSG Show Low Gas Ops Mgmt"/>
    <x v="0"/>
    <n v="755.34"/>
    <s v="032"/>
  </r>
  <r>
    <s v="JUL-25"/>
    <x v="1"/>
    <s v="50000"/>
    <x v="6"/>
    <s v="UNC P/R - Accruals"/>
    <s v="UNC P/R - Accruals"/>
    <s v="555"/>
    <s v="UNSG Show Low Gas Ops Mgmt"/>
    <x v="0"/>
    <n v="-236.45"/>
    <s v="032"/>
  </r>
  <r>
    <s v="NOV-25"/>
    <x v="1"/>
    <s v="50000"/>
    <x v="6"/>
    <s v="UNC P/R - Accruals"/>
    <s v="UNC P/R - Accruals"/>
    <s v="555"/>
    <s v="UNSG Show Low Gas Ops Mgmt"/>
    <x v="0"/>
    <n v="525.47"/>
    <s v="032"/>
  </r>
  <r>
    <s v="OCT-25"/>
    <x v="1"/>
    <s v="50000"/>
    <x v="6"/>
    <s v="UNC P/R - Accruals"/>
    <s v="UNC P/R - Accruals"/>
    <s v="555"/>
    <s v="UNSG Show Low Gas Ops Mgmt"/>
    <x v="0"/>
    <n v="-1037.79"/>
    <s v="032"/>
  </r>
  <r>
    <s v="SEP-25"/>
    <x v="1"/>
    <s v="50000"/>
    <x v="6"/>
    <s v="UNC P/R - Accruals"/>
    <s v="UNC P/R - Accruals"/>
    <s v="555"/>
    <s v="UNSG Show Low Gas Ops Mgmt"/>
    <x v="0"/>
    <n v="446.64"/>
    <s v="032"/>
  </r>
  <r>
    <s v="AUG-25"/>
    <x v="1"/>
    <s v="50000"/>
    <x v="6"/>
    <s v="UNC P/R - Accruals"/>
    <s v="UNC P/R - Accruals"/>
    <s v="553"/>
    <s v="UNSG Flagstaff Gas Ops Mgmt"/>
    <x v="0"/>
    <n v="-1162.5"/>
    <s v="032"/>
  </r>
  <r>
    <s v="DEC-25"/>
    <x v="1"/>
    <s v="50000"/>
    <x v="6"/>
    <s v="UNC P/R - Accruals"/>
    <s v="UNC P/R - Accruals"/>
    <s v="553"/>
    <s v="UNSG Flagstaff Gas Ops Mgmt"/>
    <x v="0"/>
    <n v="506.25"/>
    <m/>
  </r>
  <r>
    <s v="JUL-25"/>
    <x v="1"/>
    <s v="50000"/>
    <x v="6"/>
    <s v="UNC P/R - Accruals"/>
    <s v="UNC P/R - Accruals"/>
    <s v="553"/>
    <s v="UNSG Flagstaff Gas Ops Mgmt"/>
    <x v="0"/>
    <n v="37.5"/>
    <s v="032"/>
  </r>
  <r>
    <s v="NOV-25"/>
    <x v="1"/>
    <s v="50000"/>
    <x v="6"/>
    <s v="UNC P/R - Accruals"/>
    <s v="UNC P/R - Accruals"/>
    <s v="553"/>
    <s v="UNSG Flagstaff Gas Ops Mgmt"/>
    <x v="0"/>
    <n v="-93.75"/>
    <s v="032"/>
  </r>
  <r>
    <s v="OCT-25"/>
    <x v="1"/>
    <s v="50000"/>
    <x v="6"/>
    <s v="UNC P/R - Accruals"/>
    <s v="UNC P/R - Accruals"/>
    <s v="553"/>
    <s v="UNSG Flagstaff Gas Ops Mgmt"/>
    <x v="0"/>
    <n v="-375"/>
    <s v="032"/>
  </r>
  <r>
    <s v="SEP-25"/>
    <x v="1"/>
    <s v="50000"/>
    <x v="6"/>
    <s v="UNC P/R - Accruals"/>
    <s v="UNC P/R - Accruals"/>
    <s v="553"/>
    <s v="UNSG Flagstaff Gas Ops Mgmt"/>
    <x v="0"/>
    <n v="375"/>
    <s v="032"/>
  </r>
  <r>
    <s v="AUG-25"/>
    <x v="1"/>
    <s v="50000"/>
    <x v="6"/>
    <s v="UNC P/R - Accruals"/>
    <s v="UNC P/R - Accruals"/>
    <s v="550"/>
    <s v="UNSG Arizona Gas Admin"/>
    <x v="0"/>
    <n v="-9060.16"/>
    <s v="032"/>
  </r>
  <r>
    <s v="DEC-25"/>
    <x v="1"/>
    <s v="50000"/>
    <x v="6"/>
    <s v="UNC P/R - Accruals"/>
    <s v="UNC P/R - Accruals"/>
    <s v="550"/>
    <s v="UNSG Arizona Gas Admin"/>
    <x v="0"/>
    <n v="6237.56"/>
    <s v="032"/>
  </r>
  <r>
    <s v="JUL-25"/>
    <x v="1"/>
    <s v="50000"/>
    <x v="6"/>
    <s v="UNC P/R - Accruals"/>
    <s v="UNC P/R - Accruals"/>
    <s v="550"/>
    <s v="UNSG Arizona Gas Admin"/>
    <x v="0"/>
    <n v="2211.5700000000002"/>
    <s v="032"/>
  </r>
  <r>
    <s v="NOV-25"/>
    <x v="1"/>
    <s v="50000"/>
    <x v="6"/>
    <s v="UNC P/R - Accruals"/>
    <s v="UNC P/R - Accruals"/>
    <s v="550"/>
    <s v="UNSG Arizona Gas Admin"/>
    <x v="0"/>
    <n v="-864.35"/>
    <s v="032"/>
  </r>
  <r>
    <s v="OCT-25"/>
    <x v="1"/>
    <s v="50000"/>
    <x v="6"/>
    <s v="UNC P/R - Accruals"/>
    <s v="UNC P/R - Accruals"/>
    <s v="550"/>
    <s v="UNSG Arizona Gas Admin"/>
    <x v="0"/>
    <n v="1960.4"/>
    <s v="032"/>
  </r>
  <r>
    <s v="SEP-25"/>
    <x v="1"/>
    <s v="50000"/>
    <x v="6"/>
    <s v="UNC P/R - Accruals"/>
    <s v="UNC P/R - Accruals"/>
    <s v="550"/>
    <s v="UNSG Arizona Gas Admin"/>
    <x v="0"/>
    <n v="707.22"/>
    <s v="032"/>
  </r>
  <r>
    <s v="AUG-25"/>
    <x v="1"/>
    <s v="50000"/>
    <x v="6"/>
    <s v="UNC P/R - Accruals"/>
    <s v="UNC P/R - Accruals"/>
    <s v="526"/>
    <s v="UNSE Santa Cruz Electric Mgmt"/>
    <x v="0"/>
    <n v="-2578.4299999999998"/>
    <s v="033"/>
  </r>
  <r>
    <s v="DEC-25"/>
    <x v="1"/>
    <s v="50000"/>
    <x v="6"/>
    <s v="UNC P/R - Accruals"/>
    <s v="UNC P/R - Accruals"/>
    <s v="526"/>
    <s v="UNSE Santa Cruz Electric Mgmt"/>
    <x v="0"/>
    <n v="918.14"/>
    <s v="033"/>
  </r>
  <r>
    <s v="JUL-25"/>
    <x v="1"/>
    <s v="50000"/>
    <x v="6"/>
    <s v="UNC P/R - Accruals"/>
    <s v="UNC P/R - Accruals"/>
    <s v="526"/>
    <s v="UNSE Santa Cruz Electric Mgmt"/>
    <x v="0"/>
    <n v="1122.72"/>
    <s v="033"/>
  </r>
  <r>
    <s v="NOV-25"/>
    <x v="1"/>
    <s v="50000"/>
    <x v="6"/>
    <s v="UNC P/R - Accruals"/>
    <s v="UNC P/R - Accruals"/>
    <s v="526"/>
    <s v="UNSE Santa Cruz Electric Mgmt"/>
    <x v="0"/>
    <n v="264.16000000000003"/>
    <s v="033"/>
  </r>
  <r>
    <s v="OCT-25"/>
    <x v="1"/>
    <s v="50000"/>
    <x v="6"/>
    <s v="UNC P/R - Accruals"/>
    <s v="UNC P/R - Accruals"/>
    <s v="526"/>
    <s v="UNSE Santa Cruz Electric Mgmt"/>
    <x v="0"/>
    <n v="-1013.75"/>
    <s v="033"/>
  </r>
  <r>
    <s v="SEP-25"/>
    <x v="1"/>
    <s v="50000"/>
    <x v="6"/>
    <s v="UNC P/R - Accruals"/>
    <s v="UNC P/R - Accruals"/>
    <s v="526"/>
    <s v="UNSE Santa Cruz Electric Mgmt"/>
    <x v="0"/>
    <n v="558.04"/>
    <s v="033"/>
  </r>
  <r>
    <s v="AUG-25"/>
    <x v="1"/>
    <s v="50000"/>
    <x v="6"/>
    <s v="UNC P/R - Accruals"/>
    <s v="UNC P/R - Accruals"/>
    <s v="518"/>
    <s v="UNSE Mohave Electric IS"/>
    <x v="0"/>
    <n v="-106.58"/>
    <s v="033"/>
  </r>
  <r>
    <s v="DEC-25"/>
    <x v="1"/>
    <s v="50000"/>
    <x v="6"/>
    <s v="UNC P/R - Accruals"/>
    <s v="UNC P/R - Accruals"/>
    <s v="518"/>
    <s v="UNSE Mohave Electric IS"/>
    <x v="0"/>
    <n v="-174.91"/>
    <s v="033"/>
  </r>
  <r>
    <s v="JUL-25"/>
    <x v="1"/>
    <s v="50000"/>
    <x v="6"/>
    <s v="UNC P/R - Accruals"/>
    <s v="UNC P/R - Accruals"/>
    <s v="518"/>
    <s v="UNSE Mohave Electric IS"/>
    <x v="0"/>
    <n v="240.5"/>
    <s v="033"/>
  </r>
  <r>
    <s v="NOV-25"/>
    <x v="1"/>
    <s v="50000"/>
    <x v="6"/>
    <s v="UNC P/R - Accruals"/>
    <s v="UNC P/R - Accruals"/>
    <s v="518"/>
    <s v="UNSE Mohave Electric IS"/>
    <x v="0"/>
    <n v="-27.33"/>
    <s v="033"/>
  </r>
  <r>
    <s v="OCT-25"/>
    <x v="1"/>
    <s v="50000"/>
    <x v="6"/>
    <s v="UNC P/R - Accruals"/>
    <s v="UNC P/R - Accruals"/>
    <s v="518"/>
    <s v="UNSE Mohave Electric IS"/>
    <x v="0"/>
    <n v="49.19"/>
    <s v="033"/>
  </r>
  <r>
    <s v="SEP-25"/>
    <x v="1"/>
    <s v="50000"/>
    <x v="6"/>
    <s v="UNC P/R - Accruals"/>
    <s v="UNC P/R - Accruals"/>
    <s v="518"/>
    <s v="UNSE Mohave Electric IS"/>
    <x v="0"/>
    <n v="-8.1999999999999993"/>
    <s v="033"/>
  </r>
  <r>
    <s v="DEC-25"/>
    <x v="1"/>
    <s v="50000"/>
    <x v="6"/>
    <s v="UNC P/R - Accruals"/>
    <s v="UNC P/R - Accruals"/>
    <s v="515"/>
    <s v="UNSE Kingman Electric Eng"/>
    <x v="0"/>
    <n v="650.77"/>
    <s v="033"/>
  </r>
  <r>
    <s v="AUG-25"/>
    <x v="1"/>
    <s v="50000"/>
    <x v="6"/>
    <s v="UNC P/R - Accruals"/>
    <s v="UNC P/R - Accruals"/>
    <s v="513"/>
    <s v="UNSE Mohave Electric Ops Mgmt"/>
    <x v="0"/>
    <n v="-413.76"/>
    <s v="033"/>
  </r>
  <r>
    <s v="DEC-25"/>
    <x v="1"/>
    <s v="50000"/>
    <x v="6"/>
    <s v="UNC P/R - Accruals"/>
    <s v="UNC P/R - Accruals"/>
    <s v="513"/>
    <s v="UNSE Mohave Electric Ops Mgmt"/>
    <x v="0"/>
    <n v="292.07"/>
    <s v="033"/>
  </r>
  <r>
    <s v="JUL-25"/>
    <x v="1"/>
    <s v="50000"/>
    <x v="6"/>
    <s v="UNC P/R - Accruals"/>
    <s v="UNC P/R - Accruals"/>
    <s v="513"/>
    <s v="UNSE Mohave Electric Ops Mgmt"/>
    <x v="0"/>
    <n v="-316.41000000000003"/>
    <s v="033"/>
  </r>
  <r>
    <s v="NOV-25"/>
    <x v="1"/>
    <s v="50000"/>
    <x v="6"/>
    <s v="UNC P/R - Accruals"/>
    <s v="UNC P/R - Accruals"/>
    <s v="513"/>
    <s v="UNSE Mohave Electric Ops Mgmt"/>
    <x v="0"/>
    <n v="-121.7"/>
    <s v="033"/>
  </r>
  <r>
    <s v="OCT-25"/>
    <x v="1"/>
    <s v="50000"/>
    <x v="6"/>
    <s v="UNC P/R - Accruals"/>
    <s v="UNC P/R - Accruals"/>
    <s v="513"/>
    <s v="UNSE Mohave Electric Ops Mgmt"/>
    <x v="0"/>
    <n v="-158.19999999999999"/>
    <s v="033"/>
  </r>
  <r>
    <s v="SEP-25"/>
    <x v="1"/>
    <s v="50000"/>
    <x v="6"/>
    <s v="UNC P/R - Accruals"/>
    <s v="UNC P/R - Accruals"/>
    <s v="513"/>
    <s v="UNSE Mohave Electric Ops Mgmt"/>
    <x v="0"/>
    <n v="158.19999999999999"/>
    <s v="033"/>
  </r>
  <r>
    <s v="AUG-25"/>
    <x v="1"/>
    <s v="50000"/>
    <x v="6"/>
    <s v="UNC P/R - Accruals"/>
    <s v="UNC P/R - Accruals"/>
    <s v="512"/>
    <s v="UNSE Mohave Elec Admin"/>
    <x v="0"/>
    <n v="-632.49"/>
    <s v="033"/>
  </r>
  <r>
    <s v="DEC-25"/>
    <x v="1"/>
    <s v="50000"/>
    <x v="6"/>
    <s v="UNC P/R - Accruals"/>
    <s v="UNC P/R - Accruals"/>
    <s v="512"/>
    <s v="UNSE Mohave Elec Admin"/>
    <x v="0"/>
    <n v="1822.03"/>
    <s v="033"/>
  </r>
  <r>
    <s v="JUL-25"/>
    <x v="1"/>
    <s v="50000"/>
    <x v="6"/>
    <s v="UNC P/R - Accruals"/>
    <s v="UNC P/R - Accruals"/>
    <s v="512"/>
    <s v="UNSE Mohave Elec Admin"/>
    <x v="0"/>
    <n v="-934.23"/>
    <s v="033"/>
  </r>
  <r>
    <s v="NOV-25"/>
    <x v="1"/>
    <s v="50000"/>
    <x v="6"/>
    <s v="UNC P/R - Accruals"/>
    <s v="UNC P/R - Accruals"/>
    <s v="512"/>
    <s v="UNSE Mohave Elec Admin"/>
    <x v="0"/>
    <n v="87.04"/>
    <s v="033"/>
  </r>
  <r>
    <s v="OCT-25"/>
    <x v="1"/>
    <s v="50000"/>
    <x v="6"/>
    <s v="UNC P/R - Accruals"/>
    <s v="UNC P/R - Accruals"/>
    <s v="512"/>
    <s v="UNSE Mohave Elec Admin"/>
    <x v="0"/>
    <n v="-382.97"/>
    <s v="033"/>
  </r>
  <r>
    <s v="SEP-25"/>
    <x v="1"/>
    <s v="50000"/>
    <x v="6"/>
    <s v="UNC P/R - Accruals"/>
    <s v="UNC P/R - Accruals"/>
    <s v="512"/>
    <s v="UNSE Mohave Elec Admin"/>
    <x v="0"/>
    <n v="266.92"/>
    <s v="033"/>
  </r>
  <r>
    <s v="AUG-25"/>
    <x v="1"/>
    <s v="50000"/>
    <x v="6"/>
    <s v="UNC P/R - Accruals"/>
    <s v="UNC P/R - Accruals"/>
    <s v="414"/>
    <s v="TPP Admin"/>
    <x v="0"/>
    <n v="519.23"/>
    <s v="002"/>
  </r>
  <r>
    <s v="SEP-25"/>
    <x v="1"/>
    <s v="50000"/>
    <x v="6"/>
    <s v="UNC P/R - Accruals"/>
    <s v="UNC P/R - Accruals"/>
    <s v="414"/>
    <s v="TPP Admin"/>
    <x v="0"/>
    <n v="-519.23"/>
    <s v="002"/>
  </r>
  <r>
    <s v="AUG-25"/>
    <x v="1"/>
    <s v="50000"/>
    <x v="6"/>
    <s v="UNC P/R - Accruals"/>
    <s v="UNC P/R - Accruals"/>
    <s v="400"/>
    <s v="Capital Resources"/>
    <x v="0"/>
    <n v="1032.93"/>
    <s v="002"/>
  </r>
  <r>
    <s v="DEC-25"/>
    <x v="1"/>
    <s v="50000"/>
    <x v="6"/>
    <s v="UNC P/R - Accruals"/>
    <s v="UNC P/R - Accruals"/>
    <s v="400"/>
    <s v="Capital Resources"/>
    <x v="0"/>
    <n v="1738"/>
    <s v="002"/>
  </r>
  <r>
    <s v="JUL-25"/>
    <x v="1"/>
    <s v="50000"/>
    <x v="6"/>
    <s v="UNC P/R - Accruals"/>
    <s v="UNC P/R - Accruals"/>
    <s v="400"/>
    <s v="Capital Resources"/>
    <x v="0"/>
    <n v="950.4"/>
    <s v="002"/>
  </r>
  <r>
    <s v="NOV-25"/>
    <x v="1"/>
    <s v="50000"/>
    <x v="6"/>
    <s v="UNC P/R - Accruals"/>
    <s v="UNC P/R - Accruals"/>
    <s v="400"/>
    <s v="Capital Resources"/>
    <x v="0"/>
    <n v="-431.87"/>
    <s v="002"/>
  </r>
  <r>
    <s v="OCT-25"/>
    <x v="1"/>
    <s v="50000"/>
    <x v="6"/>
    <s v="UNC P/R - Accruals"/>
    <s v="UNC P/R - Accruals"/>
    <s v="400"/>
    <s v="Capital Resources"/>
    <x v="0"/>
    <n v="-2169.4899999999998"/>
    <s v="002"/>
  </r>
  <r>
    <s v="SEP-25"/>
    <x v="1"/>
    <s v="50000"/>
    <x v="6"/>
    <s v="UNC P/R - Accruals"/>
    <s v="UNC P/R - Accruals"/>
    <s v="400"/>
    <s v="Capital Resources"/>
    <x v="0"/>
    <n v="-306.85000000000002"/>
    <s v="002"/>
  </r>
  <r>
    <s v="AUG-25"/>
    <x v="1"/>
    <s v="50000"/>
    <x v="6"/>
    <s v="UNC P/R - Accruals"/>
    <s v="UNC P/R - Accruals"/>
    <s v="386"/>
    <s v="Regulatory Services"/>
    <x v="0"/>
    <n v="-378.57"/>
    <s v="002"/>
  </r>
  <r>
    <s v="JUL-25"/>
    <x v="1"/>
    <s v="50000"/>
    <x v="6"/>
    <s v="UNC P/R - Accruals"/>
    <s v="UNC P/R - Accruals"/>
    <s v="386"/>
    <s v="Regulatory Services"/>
    <x v="0"/>
    <n v="714.9"/>
    <s v="002"/>
  </r>
  <r>
    <s v="NOV-25"/>
    <x v="1"/>
    <s v="50000"/>
    <x v="6"/>
    <s v="UNC P/R - Accruals"/>
    <s v="UNC P/R - Accruals"/>
    <s v="386"/>
    <s v="Regulatory Services"/>
    <x v="0"/>
    <n v="-1139.7"/>
    <s v="002"/>
  </r>
  <r>
    <s v="OCT-25"/>
    <x v="1"/>
    <s v="50000"/>
    <x v="6"/>
    <s v="UNC P/R - Accruals"/>
    <s v="UNC P/R - Accruals"/>
    <s v="386"/>
    <s v="Regulatory Services"/>
    <x v="0"/>
    <n v="428.78"/>
    <s v="002"/>
  </r>
  <r>
    <s v="SEP-25"/>
    <x v="1"/>
    <s v="50000"/>
    <x v="6"/>
    <s v="UNC P/R - Accruals"/>
    <s v="UNC P/R - Accruals"/>
    <s v="386"/>
    <s v="Regulatory Services"/>
    <x v="0"/>
    <n v="324.38"/>
    <s v="002"/>
  </r>
  <r>
    <s v="AUG-25"/>
    <x v="1"/>
    <s v="50000"/>
    <x v="6"/>
    <s v="UNC P/R - Accruals"/>
    <s v="UNC P/R - Accruals"/>
    <s v="381"/>
    <s v="Rates"/>
    <x v="0"/>
    <n v="4370.01"/>
    <s v="002"/>
  </r>
  <r>
    <s v="DEC-25"/>
    <x v="1"/>
    <s v="50000"/>
    <x v="6"/>
    <s v="UNC P/R - Accruals"/>
    <s v="UNC P/R - Accruals"/>
    <s v="381"/>
    <s v="Rates"/>
    <x v="0"/>
    <n v="1776.12"/>
    <s v="002"/>
  </r>
  <r>
    <s v="JUL-25"/>
    <x v="1"/>
    <s v="50000"/>
    <x v="6"/>
    <s v="UNC P/R - Accruals"/>
    <s v="UNC P/R - Accruals"/>
    <s v="381"/>
    <s v="Rates"/>
    <x v="0"/>
    <n v="2780.21"/>
    <s v="002"/>
  </r>
  <r>
    <s v="NOV-25"/>
    <x v="1"/>
    <s v="50000"/>
    <x v="6"/>
    <s v="UNC P/R - Accruals"/>
    <s v="UNC P/R - Accruals"/>
    <s v="381"/>
    <s v="Rates"/>
    <x v="0"/>
    <n v="-1288.56"/>
    <s v="002"/>
  </r>
  <r>
    <s v="OCT-25"/>
    <x v="1"/>
    <s v="50000"/>
    <x v="6"/>
    <s v="UNC P/R - Accruals"/>
    <s v="UNC P/R - Accruals"/>
    <s v="381"/>
    <s v="Rates"/>
    <x v="0"/>
    <n v="-2395.41"/>
    <s v="002"/>
  </r>
  <r>
    <s v="SEP-25"/>
    <x v="1"/>
    <s v="50000"/>
    <x v="6"/>
    <s v="UNC P/R - Accruals"/>
    <s v="UNC P/R - Accruals"/>
    <s v="381"/>
    <s v="Rates"/>
    <x v="0"/>
    <n v="-3945.31"/>
    <s v="002"/>
  </r>
  <r>
    <s v="AUG-25"/>
    <x v="1"/>
    <s v="50000"/>
    <x v="6"/>
    <s v="UNC P/R - Accruals"/>
    <s v="UNC P/R - Accruals"/>
    <s v="370"/>
    <s v="Budget, Planning &amp; Analysis"/>
    <x v="0"/>
    <n v="416.55"/>
    <s v="002"/>
  </r>
  <r>
    <s v="DEC-25"/>
    <x v="1"/>
    <s v="50000"/>
    <x v="6"/>
    <s v="UNC P/R - Accruals"/>
    <s v="UNC P/R - Accruals"/>
    <s v="370"/>
    <s v="Budget, Planning &amp; Analysis"/>
    <x v="0"/>
    <n v="319.67"/>
    <s v="002"/>
  </r>
  <r>
    <s v="JUL-25"/>
    <x v="1"/>
    <s v="50000"/>
    <x v="6"/>
    <s v="UNC P/R - Accruals"/>
    <s v="UNC P/R - Accruals"/>
    <s v="370"/>
    <s v="Budget, Planning &amp; Analysis"/>
    <x v="0"/>
    <n v="458.2"/>
    <s v="002"/>
  </r>
  <r>
    <s v="NOV-25"/>
    <x v="1"/>
    <s v="50000"/>
    <x v="6"/>
    <s v="UNC P/R - Accruals"/>
    <s v="UNC P/R - Accruals"/>
    <s v="370"/>
    <s v="Budget, Planning &amp; Analysis"/>
    <x v="0"/>
    <n v="-310.38"/>
    <s v="002"/>
  </r>
  <r>
    <s v="OCT-25"/>
    <x v="1"/>
    <s v="50000"/>
    <x v="6"/>
    <s v="UNC P/R - Accruals"/>
    <s v="UNC P/R - Accruals"/>
    <s v="370"/>
    <s v="Budget, Planning &amp; Analysis"/>
    <x v="0"/>
    <n v="-1130.22"/>
    <s v="002"/>
  </r>
  <r>
    <s v="SEP-25"/>
    <x v="1"/>
    <s v="50000"/>
    <x v="6"/>
    <s v="UNC P/R - Accruals"/>
    <s v="UNC P/R - Accruals"/>
    <s v="370"/>
    <s v="Budget, Planning &amp; Analysis"/>
    <x v="0"/>
    <n v="168.08"/>
    <s v="002"/>
  </r>
  <r>
    <s v="AUG-25"/>
    <x v="1"/>
    <s v="50000"/>
    <x v="6"/>
    <s v="UNC P/R - Accruals"/>
    <s v="UNC P/R - Accruals"/>
    <s v="362"/>
    <s v="Financial Planning &amp; Analysis"/>
    <x v="0"/>
    <n v="-34.19"/>
    <s v="002"/>
  </r>
  <r>
    <s v="DEC-25"/>
    <x v="1"/>
    <s v="50000"/>
    <x v="6"/>
    <s v="UNC P/R - Accruals"/>
    <s v="UNC P/R - Accruals"/>
    <s v="362"/>
    <s v="Financial Planning &amp; Analysis"/>
    <x v="0"/>
    <n v="288.35000000000002"/>
    <s v="002"/>
  </r>
  <r>
    <s v="JUL-25"/>
    <x v="1"/>
    <s v="50000"/>
    <x v="6"/>
    <s v="UNC P/R - Accruals"/>
    <s v="UNC P/R - Accruals"/>
    <s v="362"/>
    <s v="Financial Planning &amp; Analysis"/>
    <x v="0"/>
    <n v="256.41000000000003"/>
    <s v="002"/>
  </r>
  <r>
    <s v="NOV-25"/>
    <x v="1"/>
    <s v="50000"/>
    <x v="6"/>
    <s v="UNC P/R - Accruals"/>
    <s v="UNC P/R - Accruals"/>
    <s v="362"/>
    <s v="Financial Planning &amp; Analysis"/>
    <x v="0"/>
    <n v="-4.0199999999999996"/>
    <s v="002"/>
  </r>
  <r>
    <s v="OCT-25"/>
    <x v="1"/>
    <s v="50000"/>
    <x v="6"/>
    <s v="UNC P/R - Accruals"/>
    <s v="UNC P/R - Accruals"/>
    <s v="362"/>
    <s v="Financial Planning &amp; Analysis"/>
    <x v="0"/>
    <n v="-207.7"/>
    <s v="002"/>
  </r>
  <r>
    <s v="SEP-25"/>
    <x v="1"/>
    <s v="50000"/>
    <x v="6"/>
    <s v="UNC P/R - Accruals"/>
    <s v="UNC P/R - Accruals"/>
    <s v="362"/>
    <s v="Financial Planning &amp; Analysis"/>
    <x v="0"/>
    <n v="188.03"/>
    <s v="002"/>
  </r>
  <r>
    <s v="AUG-25"/>
    <x v="1"/>
    <s v="50000"/>
    <x v="6"/>
    <s v="UNC P/R - Accruals"/>
    <s v="UNC P/R - Accruals"/>
    <s v="360"/>
    <s v="Treasury Services"/>
    <x v="0"/>
    <n v="88.3"/>
    <s v="002"/>
  </r>
  <r>
    <s v="DEC-25"/>
    <x v="1"/>
    <s v="50000"/>
    <x v="6"/>
    <s v="UNC P/R - Accruals"/>
    <s v="UNC P/R - Accruals"/>
    <s v="360"/>
    <s v="Treasury Services"/>
    <x v="0"/>
    <n v="236.66"/>
    <s v="002"/>
  </r>
  <r>
    <s v="JUL-25"/>
    <x v="1"/>
    <s v="50000"/>
    <x v="6"/>
    <s v="UNC P/R - Accruals"/>
    <s v="UNC P/R - Accruals"/>
    <s v="360"/>
    <s v="Treasury Services"/>
    <x v="0"/>
    <n v="360.32"/>
    <s v="002"/>
  </r>
  <r>
    <s v="NOV-25"/>
    <x v="1"/>
    <s v="50000"/>
    <x v="6"/>
    <s v="UNC P/R - Accruals"/>
    <s v="UNC P/R - Accruals"/>
    <s v="360"/>
    <s v="Treasury Services"/>
    <x v="0"/>
    <n v="-39.75"/>
    <s v="002"/>
  </r>
  <r>
    <s v="OCT-25"/>
    <x v="1"/>
    <s v="50000"/>
    <x v="6"/>
    <s v="UNC P/R - Accruals"/>
    <s v="UNC P/R - Accruals"/>
    <s v="360"/>
    <s v="Treasury Services"/>
    <x v="0"/>
    <n v="-543.03"/>
    <s v="002"/>
  </r>
  <r>
    <s v="SEP-25"/>
    <x v="1"/>
    <s v="50000"/>
    <x v="6"/>
    <s v="UNC P/R - Accruals"/>
    <s v="UNC P/R - Accruals"/>
    <s v="360"/>
    <s v="Treasury Services"/>
    <x v="0"/>
    <n v="70.64"/>
    <s v="002"/>
  </r>
  <r>
    <s v="NOV-25"/>
    <x v="1"/>
    <s v="50000"/>
    <x v="6"/>
    <s v="UNC P/R - Accruals"/>
    <s v="UNC P/R - Accruals"/>
    <s v="357"/>
    <s v="Business Applications &amp; Data Analytics"/>
    <x v="0"/>
    <n v="-69.430000000000007"/>
    <s v="002"/>
  </r>
  <r>
    <s v="OCT-25"/>
    <x v="1"/>
    <s v="50000"/>
    <x v="6"/>
    <s v="UNC P/R - Accruals"/>
    <s v="UNC P/R - Accruals"/>
    <s v="357"/>
    <s v="Business Applications &amp; Data Analytics"/>
    <x v="0"/>
    <n v="69.430000000000007"/>
    <s v="002"/>
  </r>
  <r>
    <s v="DEC-25"/>
    <x v="1"/>
    <s v="50000"/>
    <x v="6"/>
    <s v="UNC P/R - Accruals"/>
    <s v="UNC P/R - Accruals"/>
    <s v="356"/>
    <s v="IS PMO"/>
    <x v="0"/>
    <n v="-48.8"/>
    <s v="002"/>
  </r>
  <r>
    <s v="NOV-25"/>
    <x v="1"/>
    <s v="50000"/>
    <x v="6"/>
    <s v="UNC P/R - Accruals"/>
    <s v="UNC P/R - Accruals"/>
    <s v="356"/>
    <s v="IS PMO"/>
    <x v="0"/>
    <n v="-191.72"/>
    <s v="002"/>
  </r>
  <r>
    <s v="OCT-25"/>
    <x v="1"/>
    <s v="50000"/>
    <x v="6"/>
    <s v="UNC P/R - Accruals"/>
    <s v="UNC P/R - Accruals"/>
    <s v="356"/>
    <s v="IS PMO"/>
    <x v="0"/>
    <n v="212.64"/>
    <s v="002"/>
  </r>
  <r>
    <s v="SEP-25"/>
    <x v="1"/>
    <s v="50000"/>
    <x v="6"/>
    <s v="UNC P/R - Accruals"/>
    <s v="UNC P/R - Accruals"/>
    <s v="356"/>
    <s v="IS PMO"/>
    <x v="0"/>
    <n v="83.66"/>
    <s v="002"/>
  </r>
  <r>
    <s v="AUG-25"/>
    <x v="1"/>
    <s v="50000"/>
    <x v="6"/>
    <s v="UNC P/R - Accruals"/>
    <s v="UNC P/R - Accruals"/>
    <s v="352"/>
    <s v="IT Client Technology"/>
    <x v="0"/>
    <n v="423.02"/>
    <s v="002"/>
  </r>
  <r>
    <s v="DEC-25"/>
    <x v="1"/>
    <s v="50000"/>
    <x v="6"/>
    <s v="UNC P/R - Accruals"/>
    <s v="UNC P/R - Accruals"/>
    <s v="352"/>
    <s v="IT Client Technology"/>
    <x v="0"/>
    <n v="-30.22"/>
    <s v="002"/>
  </r>
  <r>
    <s v="JUL-25"/>
    <x v="1"/>
    <s v="50000"/>
    <x v="6"/>
    <s v="UNC P/R - Accruals"/>
    <s v="UNC P/R - Accruals"/>
    <s v="352"/>
    <s v="IT Client Technology"/>
    <x v="0"/>
    <n v="-145.04"/>
    <s v="002"/>
  </r>
  <r>
    <s v="NOV-25"/>
    <x v="1"/>
    <s v="50000"/>
    <x v="6"/>
    <s v="UNC P/R - Accruals"/>
    <s v="UNC P/R - Accruals"/>
    <s v="352"/>
    <s v="IT Client Technology"/>
    <x v="0"/>
    <n v="90.65"/>
    <s v="002"/>
  </r>
  <r>
    <s v="OCT-25"/>
    <x v="1"/>
    <s v="50000"/>
    <x v="6"/>
    <s v="UNC P/R - Accruals"/>
    <s v="UNC P/R - Accruals"/>
    <s v="352"/>
    <s v="IT Client Technology"/>
    <x v="0"/>
    <n v="-253.81"/>
    <s v="002"/>
  </r>
  <r>
    <s v="SEP-25"/>
    <x v="1"/>
    <s v="50000"/>
    <x v="6"/>
    <s v="UNC P/R - Accruals"/>
    <s v="UNC P/R - Accruals"/>
    <s v="352"/>
    <s v="IT Client Technology"/>
    <x v="0"/>
    <n v="12.09"/>
    <s v="002"/>
  </r>
  <r>
    <s v="AUG-25"/>
    <x v="1"/>
    <s v="50000"/>
    <x v="6"/>
    <s v="UNC P/R - Accruals"/>
    <s v="UNC P/R - Accruals"/>
    <s v="332"/>
    <s v="Tax Services"/>
    <x v="0"/>
    <n v="-1125.82"/>
    <s v="002"/>
  </r>
  <r>
    <s v="DEC-25"/>
    <x v="1"/>
    <s v="50000"/>
    <x v="6"/>
    <s v="UNC P/R - Accruals"/>
    <s v="UNC P/R - Accruals"/>
    <s v="332"/>
    <s v="Tax Services"/>
    <x v="0"/>
    <n v="1351.39"/>
    <s v="002"/>
  </r>
  <r>
    <s v="JUL-25"/>
    <x v="1"/>
    <s v="50000"/>
    <x v="6"/>
    <s v="UNC P/R - Accruals"/>
    <s v="UNC P/R - Accruals"/>
    <s v="332"/>
    <s v="Tax Services"/>
    <x v="0"/>
    <n v="541.16"/>
    <s v="002"/>
  </r>
  <r>
    <s v="NOV-25"/>
    <x v="1"/>
    <s v="50000"/>
    <x v="6"/>
    <s v="UNC P/R - Accruals"/>
    <s v="UNC P/R - Accruals"/>
    <s v="332"/>
    <s v="Tax Services"/>
    <x v="0"/>
    <n v="-508.05"/>
    <s v="002"/>
  </r>
  <r>
    <s v="OCT-25"/>
    <x v="1"/>
    <s v="50000"/>
    <x v="6"/>
    <s v="UNC P/R - Accruals"/>
    <s v="UNC P/R - Accruals"/>
    <s v="332"/>
    <s v="Tax Services"/>
    <x v="0"/>
    <n v="430.98"/>
    <s v="002"/>
  </r>
  <r>
    <s v="SEP-25"/>
    <x v="1"/>
    <s v="50000"/>
    <x v="6"/>
    <s v="UNC P/R - Accruals"/>
    <s v="UNC P/R - Accruals"/>
    <s v="332"/>
    <s v="Tax Services"/>
    <x v="0"/>
    <n v="532.75"/>
    <s v="002"/>
  </r>
  <r>
    <s v="AUG-25"/>
    <x v="1"/>
    <s v="50000"/>
    <x v="6"/>
    <s v="UNC P/R - Accruals"/>
    <s v="UNC P/R - Accruals"/>
    <s v="322"/>
    <s v="Plant Accounting"/>
    <x v="0"/>
    <n v="-1039.78"/>
    <s v="002"/>
  </r>
  <r>
    <s v="DEC-25"/>
    <x v="1"/>
    <s v="50000"/>
    <x v="6"/>
    <s v="UNC P/R - Accruals"/>
    <s v="UNC P/R - Accruals"/>
    <s v="322"/>
    <s v="Plant Accounting"/>
    <x v="0"/>
    <n v="1848.92"/>
    <s v="002"/>
  </r>
  <r>
    <s v="JUL-25"/>
    <x v="1"/>
    <s v="50000"/>
    <x v="6"/>
    <s v="UNC P/R - Accruals"/>
    <s v="UNC P/R - Accruals"/>
    <s v="322"/>
    <s v="Plant Accounting"/>
    <x v="0"/>
    <n v="1899.88"/>
    <s v="002"/>
  </r>
  <r>
    <s v="NOV-25"/>
    <x v="1"/>
    <s v="50000"/>
    <x v="6"/>
    <s v="UNC P/R - Accruals"/>
    <s v="UNC P/R - Accruals"/>
    <s v="322"/>
    <s v="Plant Accounting"/>
    <x v="0"/>
    <n v="-884.45"/>
    <s v="002"/>
  </r>
  <r>
    <s v="OCT-25"/>
    <x v="1"/>
    <s v="50000"/>
    <x v="6"/>
    <s v="UNC P/R - Accruals"/>
    <s v="UNC P/R - Accruals"/>
    <s v="322"/>
    <s v="Plant Accounting"/>
    <x v="0"/>
    <n v="-1238.52"/>
    <s v="002"/>
  </r>
  <r>
    <s v="SEP-25"/>
    <x v="1"/>
    <s v="50000"/>
    <x v="6"/>
    <s v="UNC P/R - Accruals"/>
    <s v="UNC P/R - Accruals"/>
    <s v="322"/>
    <s v="Plant Accounting"/>
    <x v="0"/>
    <n v="26.12"/>
    <s v="002"/>
  </r>
  <r>
    <s v="AUG-25"/>
    <x v="1"/>
    <s v="50000"/>
    <x v="6"/>
    <s v="UNC P/R - Accruals"/>
    <s v="UNC P/R - Accruals"/>
    <s v="321"/>
    <s v="External Reporting"/>
    <x v="0"/>
    <n v="-109.75"/>
    <s v="002"/>
  </r>
  <r>
    <s v="DEC-25"/>
    <x v="1"/>
    <s v="50000"/>
    <x v="6"/>
    <s v="UNC P/R - Accruals"/>
    <s v="UNC P/R - Accruals"/>
    <s v="321"/>
    <s v="External Reporting"/>
    <x v="0"/>
    <n v="1320.85"/>
    <s v="002"/>
  </r>
  <r>
    <s v="JUL-25"/>
    <x v="1"/>
    <s v="50000"/>
    <x v="6"/>
    <s v="UNC P/R - Accruals"/>
    <s v="UNC P/R - Accruals"/>
    <s v="321"/>
    <s v="External Reporting"/>
    <x v="0"/>
    <n v="459.05"/>
    <s v="002"/>
  </r>
  <r>
    <s v="NOV-25"/>
    <x v="1"/>
    <s v="50000"/>
    <x v="6"/>
    <s v="UNC P/R - Accruals"/>
    <s v="UNC P/R - Accruals"/>
    <s v="321"/>
    <s v="External Reporting"/>
    <x v="0"/>
    <n v="-29.88"/>
    <s v="002"/>
  </r>
  <r>
    <s v="OCT-25"/>
    <x v="1"/>
    <s v="50000"/>
    <x v="6"/>
    <s v="UNC P/R - Accruals"/>
    <s v="UNC P/R - Accruals"/>
    <s v="321"/>
    <s v="External Reporting"/>
    <x v="0"/>
    <n v="-653.24"/>
    <s v="002"/>
  </r>
  <r>
    <s v="SEP-25"/>
    <x v="1"/>
    <s v="50000"/>
    <x v="6"/>
    <s v="UNC P/R - Accruals"/>
    <s v="UNC P/R - Accruals"/>
    <s v="321"/>
    <s v="External Reporting"/>
    <x v="0"/>
    <n v="448.6"/>
    <s v="002"/>
  </r>
  <r>
    <s v="AUG-25"/>
    <x v="1"/>
    <s v="50000"/>
    <x v="6"/>
    <s v="UNC P/R - Accruals"/>
    <s v="UNC P/R - Accruals"/>
    <s v="320"/>
    <s v="Corporate Accounting"/>
    <x v="0"/>
    <n v="320.29000000000002"/>
    <s v="002"/>
  </r>
  <r>
    <s v="DEC-25"/>
    <x v="1"/>
    <s v="50000"/>
    <x v="6"/>
    <s v="UNC P/R - Accruals"/>
    <s v="UNC P/R - Accruals"/>
    <s v="320"/>
    <s v="Corporate Accounting"/>
    <x v="0"/>
    <n v="240.58"/>
    <s v="002"/>
  </r>
  <r>
    <s v="JUL-25"/>
    <x v="1"/>
    <s v="50000"/>
    <x v="6"/>
    <s v="UNC P/R - Accruals"/>
    <s v="UNC P/R - Accruals"/>
    <s v="320"/>
    <s v="Corporate Accounting"/>
    <x v="0"/>
    <n v="1140.1400000000001"/>
    <s v="002"/>
  </r>
  <r>
    <s v="NOV-25"/>
    <x v="1"/>
    <s v="50000"/>
    <x v="6"/>
    <s v="UNC P/R - Accruals"/>
    <s v="UNC P/R - Accruals"/>
    <s v="320"/>
    <s v="Corporate Accounting"/>
    <x v="0"/>
    <n v="718.17"/>
    <s v="002"/>
  </r>
  <r>
    <s v="OCT-25"/>
    <x v="1"/>
    <s v="50000"/>
    <x v="6"/>
    <s v="UNC P/R - Accruals"/>
    <s v="UNC P/R - Accruals"/>
    <s v="320"/>
    <s v="Corporate Accounting"/>
    <x v="0"/>
    <n v="-2960.51"/>
    <s v="002"/>
  </r>
  <r>
    <s v="SEP-25"/>
    <x v="1"/>
    <s v="50000"/>
    <x v="6"/>
    <s v="UNC P/R - Accruals"/>
    <s v="UNC P/R - Accruals"/>
    <s v="320"/>
    <s v="Corporate Accounting"/>
    <x v="0"/>
    <n v="1215.6400000000001"/>
    <s v="002"/>
  </r>
  <r>
    <s v="AUG-25"/>
    <x v="1"/>
    <s v="50000"/>
    <x v="6"/>
    <s v="UNC P/R - Accruals"/>
    <s v="UNC P/R - Accruals"/>
    <s v="317"/>
    <s v="Accounts Payable"/>
    <x v="0"/>
    <n v="-912.56"/>
    <s v="002"/>
  </r>
  <r>
    <s v="DEC-25"/>
    <x v="1"/>
    <s v="50000"/>
    <x v="6"/>
    <s v="UNC P/R - Accruals"/>
    <s v="UNC P/R - Accruals"/>
    <s v="317"/>
    <s v="Accounts Payable"/>
    <x v="0"/>
    <n v="951.35"/>
    <s v="002"/>
  </r>
  <r>
    <s v="JUL-25"/>
    <x v="1"/>
    <s v="50000"/>
    <x v="6"/>
    <s v="UNC P/R - Accruals"/>
    <s v="UNC P/R - Accruals"/>
    <s v="317"/>
    <s v="Accounts Payable"/>
    <x v="0"/>
    <n v="864.11"/>
    <s v="002"/>
  </r>
  <r>
    <s v="NOV-25"/>
    <x v="1"/>
    <s v="50000"/>
    <x v="6"/>
    <s v="UNC P/R - Accruals"/>
    <s v="UNC P/R - Accruals"/>
    <s v="317"/>
    <s v="Accounts Payable"/>
    <x v="0"/>
    <n v="-93.76"/>
    <s v="002"/>
  </r>
  <r>
    <s v="OCT-25"/>
    <x v="1"/>
    <s v="50000"/>
    <x v="6"/>
    <s v="UNC P/R - Accruals"/>
    <s v="UNC P/R - Accruals"/>
    <s v="317"/>
    <s v="Accounts Payable"/>
    <x v="0"/>
    <n v="-1205.44"/>
    <s v="002"/>
  </r>
  <r>
    <s v="SEP-25"/>
    <x v="1"/>
    <s v="50000"/>
    <x v="6"/>
    <s v="UNC P/R - Accruals"/>
    <s v="UNC P/R - Accruals"/>
    <s v="317"/>
    <s v="Accounts Payable"/>
    <x v="0"/>
    <n v="354.46"/>
    <s v="002"/>
  </r>
  <r>
    <s v="DEC-25"/>
    <x v="1"/>
    <s v="50000"/>
    <x v="6"/>
    <s v="UNC P/R - Accruals"/>
    <s v="UNC P/R - Accruals"/>
    <s v="316"/>
    <s v="Payroll"/>
    <x v="0"/>
    <n v="-283.66000000000003"/>
    <s v="002"/>
  </r>
  <r>
    <s v="NOV-25"/>
    <x v="1"/>
    <s v="50000"/>
    <x v="6"/>
    <s v="UNC P/R - Accruals"/>
    <s v="UNC P/R - Accruals"/>
    <s v="316"/>
    <s v="Payroll"/>
    <x v="0"/>
    <n v="327.3"/>
    <s v="002"/>
  </r>
  <r>
    <s v="AUG-25"/>
    <x v="1"/>
    <s v="50000"/>
    <x v="6"/>
    <s v="UNC P/R - Accruals"/>
    <s v="UNC P/R - Accruals"/>
    <s v="306"/>
    <s v="Energy Settlements"/>
    <x v="0"/>
    <n v="24.25"/>
    <s v="002"/>
  </r>
  <r>
    <s v="DEC-25"/>
    <x v="1"/>
    <s v="50000"/>
    <x v="6"/>
    <s v="UNC P/R - Accruals"/>
    <s v="UNC P/R - Accruals"/>
    <s v="306"/>
    <s v="Energy Settlements"/>
    <x v="0"/>
    <n v="77.14"/>
    <s v="002"/>
  </r>
  <r>
    <s v="JUL-25"/>
    <x v="1"/>
    <s v="50000"/>
    <x v="6"/>
    <s v="UNC P/R - Accruals"/>
    <s v="UNC P/R - Accruals"/>
    <s v="306"/>
    <s v="Energy Settlements"/>
    <x v="0"/>
    <n v="19.829999999999998"/>
    <s v="002"/>
  </r>
  <r>
    <s v="NOV-25"/>
    <x v="1"/>
    <s v="50000"/>
    <x v="6"/>
    <s v="UNC P/R - Accruals"/>
    <s v="UNC P/R - Accruals"/>
    <s v="306"/>
    <s v="Energy Settlements"/>
    <x v="0"/>
    <n v="33.06"/>
    <s v="002"/>
  </r>
  <r>
    <s v="OCT-25"/>
    <x v="1"/>
    <s v="50000"/>
    <x v="6"/>
    <s v="UNC P/R - Accruals"/>
    <s v="UNC P/R - Accruals"/>
    <s v="306"/>
    <s v="Energy Settlements"/>
    <x v="0"/>
    <n v="-189.56"/>
    <s v="002"/>
  </r>
  <r>
    <s v="SEP-25"/>
    <x v="1"/>
    <s v="50000"/>
    <x v="6"/>
    <s v="UNC P/R - Accruals"/>
    <s v="UNC P/R - Accruals"/>
    <s v="306"/>
    <s v="Energy Settlements"/>
    <x v="0"/>
    <n v="101.4"/>
    <s v="002"/>
  </r>
  <r>
    <s v="AUG-25"/>
    <x v="1"/>
    <s v="50000"/>
    <x v="6"/>
    <s v="UNC P/R - Accruals"/>
    <s v="UNC P/R - Accruals"/>
    <s v="300"/>
    <s v="CFO Adm"/>
    <x v="0"/>
    <n v="613.34"/>
    <s v="002"/>
  </r>
  <r>
    <s v="DEC-25"/>
    <x v="1"/>
    <s v="50000"/>
    <x v="6"/>
    <s v="UNC P/R - Accruals"/>
    <s v="UNC P/R - Accruals"/>
    <s v="300"/>
    <s v="CFO Adm"/>
    <x v="0"/>
    <n v="121.98"/>
    <s v="002"/>
  </r>
  <r>
    <s v="JUL-25"/>
    <x v="1"/>
    <s v="50000"/>
    <x v="6"/>
    <s v="UNC P/R - Accruals"/>
    <s v="UNC P/R - Accruals"/>
    <s v="300"/>
    <s v="CFO Adm"/>
    <x v="0"/>
    <n v="229.95"/>
    <s v="002"/>
  </r>
  <r>
    <s v="NOV-25"/>
    <x v="1"/>
    <s v="50000"/>
    <x v="6"/>
    <s v="UNC P/R - Accruals"/>
    <s v="UNC P/R - Accruals"/>
    <s v="300"/>
    <s v="CFO Adm"/>
    <x v="0"/>
    <n v="-0.37"/>
    <s v="002"/>
  </r>
  <r>
    <s v="OCT-25"/>
    <x v="1"/>
    <s v="50000"/>
    <x v="6"/>
    <s v="UNC P/R - Accruals"/>
    <s v="UNC P/R - Accruals"/>
    <s v="300"/>
    <s v="CFO Adm"/>
    <x v="0"/>
    <n v="-945.59"/>
    <s v="002"/>
  </r>
  <r>
    <s v="SEP-25"/>
    <x v="1"/>
    <s v="50000"/>
    <x v="6"/>
    <s v="UNC P/R - Accruals"/>
    <s v="UNC P/R - Accruals"/>
    <s v="300"/>
    <s v="CFO Adm"/>
    <x v="0"/>
    <n v="-264.67"/>
    <s v="002"/>
  </r>
  <r>
    <s v="AUG-25"/>
    <x v="1"/>
    <s v="50000"/>
    <x v="6"/>
    <s v="UNC P/R - Accruals"/>
    <s v="UNC P/R - Accruals"/>
    <s v="210"/>
    <s v="Employee &amp; Labor Relations"/>
    <x v="0"/>
    <n v="-629.49"/>
    <s v="002"/>
  </r>
  <r>
    <s v="DEC-25"/>
    <x v="1"/>
    <s v="50000"/>
    <x v="6"/>
    <s v="UNC P/R - Accruals"/>
    <s v="UNC P/R - Accruals"/>
    <s v="210"/>
    <s v="Employee &amp; Labor Relations"/>
    <x v="0"/>
    <n v="3680.27"/>
    <s v="002"/>
  </r>
  <r>
    <s v="JUL-25"/>
    <x v="1"/>
    <s v="50000"/>
    <x v="6"/>
    <s v="UNC P/R - Accruals"/>
    <s v="UNC P/R - Accruals"/>
    <s v="210"/>
    <s v="Employee &amp; Labor Relations"/>
    <x v="0"/>
    <n v="236.13"/>
    <s v="002"/>
  </r>
  <r>
    <s v="NOV-25"/>
    <x v="1"/>
    <s v="50000"/>
    <x v="6"/>
    <s v="UNC P/R - Accruals"/>
    <s v="UNC P/R - Accruals"/>
    <s v="210"/>
    <s v="Employee &amp; Labor Relations"/>
    <x v="0"/>
    <n v="303.86"/>
    <s v="002"/>
  </r>
  <r>
    <s v="OCT-25"/>
    <x v="1"/>
    <s v="50000"/>
    <x v="6"/>
    <s v="UNC P/R - Accruals"/>
    <s v="UNC P/R - Accruals"/>
    <s v="210"/>
    <s v="Employee &amp; Labor Relations"/>
    <x v="0"/>
    <n v="-111.06"/>
    <s v="002"/>
  </r>
  <r>
    <s v="SEP-25"/>
    <x v="1"/>
    <s v="50000"/>
    <x v="6"/>
    <s v="UNC P/R - Accruals"/>
    <s v="UNC P/R - Accruals"/>
    <s v="210"/>
    <s v="Employee &amp; Labor Relations"/>
    <x v="0"/>
    <n v="-576.94000000000005"/>
    <s v="002"/>
  </r>
  <r>
    <s v="AUG-25"/>
    <x v="1"/>
    <s v="50000"/>
    <x v="6"/>
    <s v="UNC P/R - Accruals"/>
    <s v="UNC P/R - Accruals"/>
    <s v="209"/>
    <s v="Compensation &amp; Benefits"/>
    <x v="0"/>
    <n v="328.11"/>
    <s v="002"/>
  </r>
  <r>
    <s v="DEC-25"/>
    <x v="1"/>
    <s v="50000"/>
    <x v="6"/>
    <s v="UNC P/R - Accruals"/>
    <s v="UNC P/R - Accruals"/>
    <s v="209"/>
    <s v="Compensation &amp; Benefits"/>
    <x v="0"/>
    <n v="148.36000000000001"/>
    <s v="002"/>
  </r>
  <r>
    <s v="JUL-25"/>
    <x v="1"/>
    <s v="50000"/>
    <x v="6"/>
    <s v="UNC P/R - Accruals"/>
    <s v="UNC P/R - Accruals"/>
    <s v="209"/>
    <s v="Compensation &amp; Benefits"/>
    <x v="0"/>
    <n v="273.29000000000002"/>
    <s v="002"/>
  </r>
  <r>
    <s v="NOV-25"/>
    <x v="1"/>
    <s v="50000"/>
    <x v="6"/>
    <s v="UNC P/R - Accruals"/>
    <s v="UNC P/R - Accruals"/>
    <s v="209"/>
    <s v="Compensation &amp; Benefits"/>
    <x v="0"/>
    <n v="-222.09"/>
    <s v="002"/>
  </r>
  <r>
    <s v="OCT-25"/>
    <x v="1"/>
    <s v="50000"/>
    <x v="6"/>
    <s v="UNC P/R - Accruals"/>
    <s v="UNC P/R - Accruals"/>
    <s v="209"/>
    <s v="Compensation &amp; Benefits"/>
    <x v="0"/>
    <n v="-636.51"/>
    <s v="002"/>
  </r>
  <r>
    <s v="SEP-25"/>
    <x v="1"/>
    <s v="50000"/>
    <x v="6"/>
    <s v="UNC P/R - Accruals"/>
    <s v="UNC P/R - Accruals"/>
    <s v="209"/>
    <s v="Compensation &amp; Benefits"/>
    <x v="0"/>
    <n v="37.15"/>
    <s v="002"/>
  </r>
  <r>
    <s v="AUG-25"/>
    <x v="1"/>
    <s v="50000"/>
    <x v="6"/>
    <s v="UNC P/R - Accruals"/>
    <s v="UNC P/R - Accruals"/>
    <s v="201"/>
    <s v="Personnel Adm"/>
    <x v="0"/>
    <n v="-369.64"/>
    <s v="002"/>
  </r>
  <r>
    <s v="JUL-25"/>
    <x v="1"/>
    <s v="50000"/>
    <x v="6"/>
    <s v="UNC P/R - Accruals"/>
    <s v="UNC P/R - Accruals"/>
    <s v="201"/>
    <s v="Personnel Adm"/>
    <x v="0"/>
    <n v="369.64"/>
    <s v="002"/>
  </r>
  <r>
    <s v="AUG-25"/>
    <x v="1"/>
    <s v="50000"/>
    <x v="6"/>
    <s v="UNC P/R - Accruals"/>
    <s v="UNC P/R - Accruals"/>
    <s v="193"/>
    <s v="Energy Delivery Environmental"/>
    <x v="0"/>
    <n v="86.09"/>
    <s v="002"/>
  </r>
  <r>
    <s v="DEC-25"/>
    <x v="1"/>
    <s v="50000"/>
    <x v="6"/>
    <s v="UNC P/R - Accruals"/>
    <s v="UNC P/R - Accruals"/>
    <s v="193"/>
    <s v="Energy Delivery Environmental"/>
    <x v="0"/>
    <n v="693.76"/>
    <s v="002"/>
  </r>
  <r>
    <s v="JUL-25"/>
    <x v="1"/>
    <s v="50000"/>
    <x v="6"/>
    <s v="UNC P/R - Accruals"/>
    <s v="UNC P/R - Accruals"/>
    <s v="193"/>
    <s v="Energy Delivery Environmental"/>
    <x v="0"/>
    <n v="579.36"/>
    <s v="002"/>
  </r>
  <r>
    <s v="NOV-25"/>
    <x v="1"/>
    <s v="50000"/>
    <x v="6"/>
    <s v="UNC P/R - Accruals"/>
    <s v="UNC P/R - Accruals"/>
    <s v="193"/>
    <s v="Energy Delivery Environmental"/>
    <x v="0"/>
    <n v="-33.869999999999997"/>
    <s v="002"/>
  </r>
  <r>
    <s v="OCT-25"/>
    <x v="1"/>
    <s v="50000"/>
    <x v="6"/>
    <s v="UNC P/R - Accruals"/>
    <s v="UNC P/R - Accruals"/>
    <s v="193"/>
    <s v="Energy Delivery Environmental"/>
    <x v="0"/>
    <n v="-550.02"/>
    <s v="002"/>
  </r>
  <r>
    <s v="SEP-25"/>
    <x v="1"/>
    <s v="50000"/>
    <x v="6"/>
    <s v="UNC P/R - Accruals"/>
    <s v="UNC P/R - Accruals"/>
    <s v="193"/>
    <s v="Energy Delivery Environmental"/>
    <x v="0"/>
    <n v="21.42"/>
    <s v="002"/>
  </r>
  <r>
    <s v="AUG-25"/>
    <x v="1"/>
    <s v="50000"/>
    <x v="6"/>
    <s v="UNC P/R - Accruals"/>
    <s v="UNC P/R - Accruals"/>
    <s v="192"/>
    <s v="UES Support"/>
    <x v="0"/>
    <n v="-792.32"/>
    <s v="002"/>
  </r>
  <r>
    <s v="DEC-25"/>
    <x v="1"/>
    <s v="50000"/>
    <x v="6"/>
    <s v="UNC P/R - Accruals"/>
    <s v="UNC P/R - Accruals"/>
    <s v="192"/>
    <s v="UES Support"/>
    <x v="0"/>
    <n v="3565.38"/>
    <s v="002"/>
  </r>
  <r>
    <s v="JUL-25"/>
    <x v="1"/>
    <s v="50000"/>
    <x v="6"/>
    <s v="UNC P/R - Accruals"/>
    <s v="UNC P/R - Accruals"/>
    <s v="192"/>
    <s v="UES Support"/>
    <x v="0"/>
    <n v="6180"/>
    <s v="002"/>
  </r>
  <r>
    <s v="NOV-25"/>
    <x v="1"/>
    <s v="50000"/>
    <x v="6"/>
    <s v="UNC P/R - Accruals"/>
    <s v="UNC P/R - Accruals"/>
    <s v="192"/>
    <s v="UES Support"/>
    <x v="0"/>
    <n v="-396.16"/>
    <s v="002"/>
  </r>
  <r>
    <s v="OCT-25"/>
    <x v="1"/>
    <s v="50000"/>
    <x v="6"/>
    <s v="UNC P/R - Accruals"/>
    <s v="UNC P/R - Accruals"/>
    <s v="192"/>
    <s v="UES Support"/>
    <x v="0"/>
    <n v="-3486.16"/>
    <s v="002"/>
  </r>
  <r>
    <s v="SEP-25"/>
    <x v="1"/>
    <s v="50000"/>
    <x v="6"/>
    <s v="UNC P/R - Accruals"/>
    <s v="UNC P/R - Accruals"/>
    <s v="192"/>
    <s v="UES Support"/>
    <x v="0"/>
    <n v="316.94"/>
    <s v="002"/>
  </r>
  <r>
    <s v="AUG-25"/>
    <x v="1"/>
    <s v="50000"/>
    <x v="6"/>
    <s v="UNC P/R - Accruals"/>
    <s v="UNC P/R - Accruals"/>
    <s v="160"/>
    <s v="Legal"/>
    <x v="0"/>
    <n v="134.61000000000001"/>
    <s v="002"/>
  </r>
  <r>
    <s v="JUL-25"/>
    <x v="1"/>
    <s v="50000"/>
    <x v="6"/>
    <s v="UNC P/R - Accruals"/>
    <s v="UNC P/R - Accruals"/>
    <s v="160"/>
    <s v="Legal"/>
    <x v="0"/>
    <n v="346.16"/>
    <s v="002"/>
  </r>
  <r>
    <s v="NOV-25"/>
    <x v="1"/>
    <s v="50000"/>
    <x v="6"/>
    <s v="UNC P/R - Accruals"/>
    <s v="UNC P/R - Accruals"/>
    <s v="160"/>
    <s v="Legal"/>
    <x v="0"/>
    <n v="-103.37"/>
    <s v="002"/>
  </r>
  <r>
    <s v="OCT-25"/>
    <x v="1"/>
    <s v="50000"/>
    <x v="6"/>
    <s v="UNC P/R - Accruals"/>
    <s v="UNC P/R - Accruals"/>
    <s v="160"/>
    <s v="Legal"/>
    <x v="0"/>
    <n v="-591.82000000000005"/>
    <s v="002"/>
  </r>
  <r>
    <s v="SEP-25"/>
    <x v="1"/>
    <s v="50000"/>
    <x v="6"/>
    <s v="UNC P/R - Accruals"/>
    <s v="UNC P/R - Accruals"/>
    <s v="160"/>
    <s v="Legal"/>
    <x v="0"/>
    <n v="214.42"/>
    <s v="002"/>
  </r>
  <r>
    <s v="AUG-25"/>
    <x v="1"/>
    <s v="50000"/>
    <x v="6"/>
    <s v="UNC P/R - Accruals"/>
    <s v="UNC P/R - Accruals"/>
    <s v="140"/>
    <s v="Regulatory Counsel"/>
    <x v="0"/>
    <n v="1753.75"/>
    <s v="002"/>
  </r>
  <r>
    <s v="DEC-25"/>
    <x v="1"/>
    <s v="50000"/>
    <x v="6"/>
    <s v="UNC P/R - Accruals"/>
    <s v="UNC P/R - Accruals"/>
    <s v="140"/>
    <s v="Regulatory Counsel"/>
    <x v="0"/>
    <n v="-95.17"/>
    <s v="002"/>
  </r>
  <r>
    <s v="JUL-25"/>
    <x v="1"/>
    <s v="50000"/>
    <x v="6"/>
    <s v="UNC P/R - Accruals"/>
    <s v="UNC P/R - Accruals"/>
    <s v="140"/>
    <s v="Regulatory Counsel"/>
    <x v="0"/>
    <n v="100.32"/>
    <s v="002"/>
  </r>
  <r>
    <s v="NOV-25"/>
    <x v="1"/>
    <s v="50000"/>
    <x v="6"/>
    <s v="UNC P/R - Accruals"/>
    <s v="UNC P/R - Accruals"/>
    <s v="140"/>
    <s v="Regulatory Counsel"/>
    <x v="0"/>
    <n v="-2506.1999999999998"/>
    <s v="002"/>
  </r>
  <r>
    <s v="OCT-25"/>
    <x v="1"/>
    <s v="50000"/>
    <x v="6"/>
    <s v="UNC P/R - Accruals"/>
    <s v="UNC P/R - Accruals"/>
    <s v="140"/>
    <s v="Regulatory Counsel"/>
    <x v="0"/>
    <n v="1830.68"/>
    <s v="002"/>
  </r>
  <r>
    <s v="SEP-25"/>
    <x v="1"/>
    <s v="50000"/>
    <x v="6"/>
    <s v="UNC P/R - Accruals"/>
    <s v="UNC P/R - Accruals"/>
    <s v="140"/>
    <s v="Regulatory Counsel"/>
    <x v="0"/>
    <n v="-1001.44"/>
    <s v="002"/>
  </r>
  <r>
    <s v="AUG-25"/>
    <x v="1"/>
    <s v="50000"/>
    <x v="63"/>
    <s v="UNC P/R - Adders"/>
    <s v="UNC P/R - Adders"/>
    <s v="591"/>
    <s v="UNSG Santa Cruz Gas Const"/>
    <x v="0"/>
    <n v="700"/>
    <s v="032"/>
  </r>
  <r>
    <s v="DEC-25"/>
    <x v="1"/>
    <s v="50000"/>
    <x v="63"/>
    <s v="UNC P/R - Adders"/>
    <s v="UNC P/R - Adders"/>
    <s v="591"/>
    <s v="UNSG Santa Cruz Gas Const"/>
    <x v="0"/>
    <n v="350"/>
    <s v="032"/>
  </r>
  <r>
    <s v="JUL-25"/>
    <x v="1"/>
    <s v="50000"/>
    <x v="63"/>
    <s v="UNC P/R - Adders"/>
    <s v="UNC P/R - Adders"/>
    <s v="591"/>
    <s v="UNSG Santa Cruz Gas Const"/>
    <x v="0"/>
    <n v="350"/>
    <s v="032"/>
  </r>
  <r>
    <s v="NOV-25"/>
    <x v="1"/>
    <s v="50000"/>
    <x v="63"/>
    <s v="UNC P/R - Adders"/>
    <s v="UNC P/R - Adders"/>
    <s v="591"/>
    <s v="UNSG Santa Cruz Gas Const"/>
    <x v="0"/>
    <n v="350"/>
    <s v="032"/>
  </r>
  <r>
    <s v="OCT-25"/>
    <x v="1"/>
    <s v="50000"/>
    <x v="63"/>
    <s v="UNC P/R - Adders"/>
    <s v="UNC P/R - Adders"/>
    <s v="591"/>
    <s v="UNSG Santa Cruz Gas Const"/>
    <x v="0"/>
    <n v="350"/>
    <s v="032"/>
  </r>
  <r>
    <s v="SEP-25"/>
    <x v="1"/>
    <s v="50000"/>
    <x v="63"/>
    <s v="UNC P/R - Adders"/>
    <s v="UNC P/R - Adders"/>
    <s v="591"/>
    <s v="UNSG Santa Cruz Gas Const"/>
    <x v="0"/>
    <n v="350"/>
    <s v="032"/>
  </r>
  <r>
    <s v="AUG-25"/>
    <x v="1"/>
    <s v="50000"/>
    <x v="63"/>
    <s v="UNC P/R - Adders"/>
    <s v="UNC P/R - Adders"/>
    <s v="583"/>
    <s v="UNSG Kingman Gas Const"/>
    <x v="0"/>
    <n v="350"/>
    <s v="032"/>
  </r>
  <r>
    <s v="DEC-25"/>
    <x v="1"/>
    <s v="50000"/>
    <x v="63"/>
    <s v="UNC P/R - Adders"/>
    <s v="UNC P/R - Adders"/>
    <s v="583"/>
    <s v="UNSG Kingman Gas Const"/>
    <x v="0"/>
    <n v="350"/>
    <s v="032"/>
  </r>
  <r>
    <s v="JUL-25"/>
    <x v="1"/>
    <s v="50000"/>
    <x v="63"/>
    <s v="UNC P/R - Adders"/>
    <s v="UNC P/R - Adders"/>
    <s v="583"/>
    <s v="UNSG Kingman Gas Const"/>
    <x v="0"/>
    <n v="350"/>
    <s v="032"/>
  </r>
  <r>
    <s v="OCT-25"/>
    <x v="1"/>
    <s v="50000"/>
    <x v="63"/>
    <s v="UNC P/R - Adders"/>
    <s v="UNC P/R - Adders"/>
    <s v="583"/>
    <s v="UNSG Kingman Gas Const"/>
    <x v="0"/>
    <n v="350"/>
    <s v="032"/>
  </r>
  <r>
    <s v="AUG-25"/>
    <x v="1"/>
    <s v="50000"/>
    <x v="63"/>
    <s v="UNC P/R - Adders"/>
    <s v="UNC P/R - Adders"/>
    <s v="573"/>
    <s v="UNSG N AZ Gas Cust Serv Mgmt"/>
    <x v="0"/>
    <n v="350"/>
    <s v="032"/>
  </r>
  <r>
    <s v="DEC-25"/>
    <x v="1"/>
    <s v="50000"/>
    <x v="63"/>
    <s v="UNC P/R - Adders"/>
    <s v="UNC P/R - Adders"/>
    <s v="573"/>
    <s v="UNSG N AZ Gas Cust Serv Mgmt"/>
    <x v="0"/>
    <n v="700"/>
    <s v="032"/>
  </r>
  <r>
    <s v="NOV-25"/>
    <x v="1"/>
    <s v="50000"/>
    <x v="63"/>
    <s v="UNC P/R - Adders"/>
    <s v="UNC P/R - Adders"/>
    <s v="573"/>
    <s v="UNSG N AZ Gas Cust Serv Mgmt"/>
    <x v="0"/>
    <n v="350"/>
    <s v="032"/>
  </r>
  <r>
    <s v="OCT-25"/>
    <x v="1"/>
    <s v="50000"/>
    <x v="63"/>
    <s v="UNC P/R - Adders"/>
    <s v="UNC P/R - Adders"/>
    <s v="573"/>
    <s v="UNSG N AZ Gas Cust Serv Mgmt"/>
    <x v="0"/>
    <n v="350"/>
    <s v="032"/>
  </r>
  <r>
    <s v="SEP-25"/>
    <x v="1"/>
    <s v="50000"/>
    <x v="63"/>
    <s v="UNC P/R - Adders"/>
    <s v="UNC P/R - Adders"/>
    <s v="573"/>
    <s v="UNSG N AZ Gas Cust Serv Mgmt"/>
    <x v="0"/>
    <n v="350"/>
    <s v="032"/>
  </r>
  <r>
    <s v="AUG-25"/>
    <x v="1"/>
    <s v="50000"/>
    <x v="63"/>
    <s v="UNC P/R - Adders"/>
    <s v="UNC P/R - Adders"/>
    <s v="562"/>
    <s v="UNSG Prescott Gas Field Serv"/>
    <x v="0"/>
    <n v="700"/>
    <s v="032"/>
  </r>
  <r>
    <s v="DEC-25"/>
    <x v="1"/>
    <s v="50000"/>
    <x v="63"/>
    <s v="UNC P/R - Adders"/>
    <s v="UNC P/R - Adders"/>
    <s v="562"/>
    <s v="UNSG Prescott Gas Field Serv"/>
    <x v="0"/>
    <n v="700"/>
    <s v="032"/>
  </r>
  <r>
    <s v="NOV-25"/>
    <x v="1"/>
    <s v="50000"/>
    <x v="63"/>
    <s v="UNC P/R - Adders"/>
    <s v="UNC P/R - Adders"/>
    <s v="562"/>
    <s v="UNSG Prescott Gas Field Serv"/>
    <x v="0"/>
    <n v="350"/>
    <s v="032"/>
  </r>
  <r>
    <s v="JUL-25"/>
    <x v="1"/>
    <s v="50000"/>
    <x v="63"/>
    <s v="UNC P/R - Adders"/>
    <s v="UNC P/R - Adders"/>
    <s v="561"/>
    <s v="UNSG Prescott Gas Const"/>
    <x v="0"/>
    <n v="350"/>
    <s v="032"/>
  </r>
  <r>
    <s v="NOV-25"/>
    <x v="1"/>
    <s v="50000"/>
    <x v="63"/>
    <s v="UNC P/R - Adders"/>
    <s v="UNC P/R - Adders"/>
    <s v="561"/>
    <s v="UNSG Prescott Gas Const"/>
    <x v="0"/>
    <n v="350"/>
    <s v="032"/>
  </r>
  <r>
    <s v="OCT-25"/>
    <x v="1"/>
    <s v="50000"/>
    <x v="63"/>
    <s v="UNC P/R - Adders"/>
    <s v="UNC P/R - Adders"/>
    <s v="561"/>
    <s v="UNSG Prescott Gas Const"/>
    <x v="0"/>
    <n v="700"/>
    <s v="032"/>
  </r>
  <r>
    <s v="SEP-25"/>
    <x v="1"/>
    <s v="50000"/>
    <x v="63"/>
    <s v="UNC P/R - Adders"/>
    <s v="UNC P/R - Adders"/>
    <s v="561"/>
    <s v="UNSG Prescott Gas Const"/>
    <x v="0"/>
    <n v="700"/>
    <s v="032"/>
  </r>
  <r>
    <s v="AUG-25"/>
    <x v="1"/>
    <s v="50000"/>
    <x v="63"/>
    <s v="UNC P/R - Adders"/>
    <s v="UNC P/R - Adders"/>
    <s v="556"/>
    <s v="UNSG LH Gas Operations Mgmt"/>
    <x v="0"/>
    <n v="350"/>
    <s v="032"/>
  </r>
  <r>
    <s v="DEC-25"/>
    <x v="1"/>
    <s v="50000"/>
    <x v="63"/>
    <s v="UNC P/R - Adders"/>
    <s v="UNC P/R - Adders"/>
    <s v="556"/>
    <s v="UNSG LH Gas Operations Mgmt"/>
    <x v="0"/>
    <n v="350"/>
    <s v="032"/>
  </r>
  <r>
    <s v="JUL-25"/>
    <x v="1"/>
    <s v="50000"/>
    <x v="63"/>
    <s v="UNC P/R - Adders"/>
    <s v="UNC P/R - Adders"/>
    <s v="556"/>
    <s v="UNSG LH Gas Operations Mgmt"/>
    <x v="0"/>
    <n v="350"/>
    <s v="032"/>
  </r>
  <r>
    <s v="OCT-25"/>
    <x v="1"/>
    <s v="50000"/>
    <x v="63"/>
    <s v="UNC P/R - Adders"/>
    <s v="UNC P/R - Adders"/>
    <s v="556"/>
    <s v="UNSG LH Gas Operations Mgmt"/>
    <x v="0"/>
    <n v="350"/>
    <s v="032"/>
  </r>
  <r>
    <s v="SEP-25"/>
    <x v="1"/>
    <s v="50000"/>
    <x v="63"/>
    <s v="UNC P/R - Adders"/>
    <s v="UNC P/R - Adders"/>
    <s v="556"/>
    <s v="UNSG LH Gas Operations Mgmt"/>
    <x v="0"/>
    <n v="350"/>
    <s v="032"/>
  </r>
  <r>
    <s v="AUG-25"/>
    <x v="1"/>
    <s v="50000"/>
    <x v="7"/>
    <s v="Intern P/R - Regular"/>
    <s v="Intern P/R - Regular"/>
    <s v="381"/>
    <s v="Rates"/>
    <x v="0"/>
    <n v="753"/>
    <s v="002"/>
  </r>
  <r>
    <s v="DEC-25"/>
    <x v="1"/>
    <s v="50000"/>
    <x v="7"/>
    <s v="Intern P/R - Regular"/>
    <s v="Intern P/R - Regular"/>
    <s v="381"/>
    <s v="Rates"/>
    <x v="0"/>
    <n v="704"/>
    <s v="002"/>
  </r>
  <r>
    <s v="JUL-25"/>
    <x v="1"/>
    <s v="50000"/>
    <x v="7"/>
    <s v="Intern P/R - Regular"/>
    <s v="Intern P/R - Regular"/>
    <s v="381"/>
    <s v="Rates"/>
    <x v="0"/>
    <n v="672"/>
    <s v="002"/>
  </r>
  <r>
    <s v="NOV-25"/>
    <x v="1"/>
    <s v="50000"/>
    <x v="7"/>
    <s v="Intern P/R - Regular"/>
    <s v="Intern P/R - Regular"/>
    <s v="381"/>
    <s v="Rates"/>
    <x v="0"/>
    <n v="528"/>
    <s v="002"/>
  </r>
  <r>
    <s v="OCT-25"/>
    <x v="1"/>
    <s v="50000"/>
    <x v="7"/>
    <s v="Intern P/R - Regular"/>
    <s v="Intern P/R - Regular"/>
    <s v="381"/>
    <s v="Rates"/>
    <x v="0"/>
    <n v="572"/>
    <s v="002"/>
  </r>
  <r>
    <s v="SEP-25"/>
    <x v="1"/>
    <s v="50000"/>
    <x v="7"/>
    <s v="Intern P/R - Regular"/>
    <s v="Intern P/R - Regular"/>
    <s v="381"/>
    <s v="Rates"/>
    <x v="0"/>
    <n v="506"/>
    <s v="002"/>
  </r>
  <r>
    <s v="DEC-25"/>
    <x v="1"/>
    <s v="50000"/>
    <x v="7"/>
    <s v="Intern P/R - Regular"/>
    <s v="Intern P/R - Regular"/>
    <s v="321"/>
    <s v="External Reporting"/>
    <x v="0"/>
    <n v="125"/>
    <s v="002"/>
  </r>
  <r>
    <s v="AUG-25"/>
    <x v="1"/>
    <s v="50000"/>
    <x v="7"/>
    <s v="Intern P/R - Regular"/>
    <s v="Intern P/R - Regular"/>
    <s v="193"/>
    <s v="Energy Delivery Environmental"/>
    <x v="0"/>
    <n v="712.5"/>
    <s v="002"/>
  </r>
  <r>
    <s v="DEC-25"/>
    <x v="1"/>
    <s v="50000"/>
    <x v="7"/>
    <s v="Intern P/R - Regular"/>
    <s v="Intern P/R - Regular"/>
    <s v="193"/>
    <s v="Energy Delivery Environmental"/>
    <x v="0"/>
    <n v="528.75"/>
    <s v="002"/>
  </r>
  <r>
    <s v="JUL-25"/>
    <x v="1"/>
    <s v="50000"/>
    <x v="7"/>
    <s v="Intern P/R - Regular"/>
    <s v="Intern P/R - Regular"/>
    <s v="193"/>
    <s v="Energy Delivery Environmental"/>
    <x v="0"/>
    <n v="583"/>
    <s v="002"/>
  </r>
  <r>
    <s v="NOV-25"/>
    <x v="1"/>
    <s v="50000"/>
    <x v="7"/>
    <s v="Intern P/R - Regular"/>
    <s v="Intern P/R - Regular"/>
    <s v="193"/>
    <s v="Energy Delivery Environmental"/>
    <x v="0"/>
    <n v="631.25"/>
    <s v="002"/>
  </r>
  <r>
    <s v="OCT-25"/>
    <x v="1"/>
    <s v="50000"/>
    <x v="7"/>
    <s v="Intern P/R - Regular"/>
    <s v="Intern P/R - Regular"/>
    <s v="193"/>
    <s v="Energy Delivery Environmental"/>
    <x v="0"/>
    <n v="568.75"/>
    <s v="002"/>
  </r>
  <r>
    <s v="SEP-25"/>
    <x v="1"/>
    <s v="50000"/>
    <x v="7"/>
    <s v="Intern P/R - Regular"/>
    <s v="Intern P/R - Regular"/>
    <s v="193"/>
    <s v="Energy Delivery Environmental"/>
    <x v="0"/>
    <n v="537.5"/>
    <s v="002"/>
  </r>
  <r>
    <s v="AUG-25"/>
    <x v="1"/>
    <s v="50000"/>
    <x v="8"/>
    <s v="Intern P/R - Accruals"/>
    <s v="Intern P/R - Accruals"/>
    <s v="381"/>
    <s v="Rates"/>
    <x v="0"/>
    <n v="93.6"/>
    <s v="002"/>
  </r>
  <r>
    <s v="DEC-25"/>
    <x v="1"/>
    <s v="50000"/>
    <x v="8"/>
    <s v="Intern P/R - Accruals"/>
    <s v="Intern P/R - Accruals"/>
    <s v="381"/>
    <s v="Rates"/>
    <x v="0"/>
    <n v="178.2"/>
    <s v="002"/>
  </r>
  <r>
    <s v="JUL-25"/>
    <x v="1"/>
    <s v="50000"/>
    <x v="8"/>
    <s v="Intern P/R - Accruals"/>
    <s v="Intern P/R - Accruals"/>
    <s v="381"/>
    <s v="Rates"/>
    <x v="0"/>
    <n v="151.19999999999999"/>
    <s v="002"/>
  </r>
  <r>
    <s v="NOV-25"/>
    <x v="1"/>
    <s v="50000"/>
    <x v="8"/>
    <s v="Intern P/R - Accruals"/>
    <s v="Intern P/R - Accruals"/>
    <s v="381"/>
    <s v="Rates"/>
    <x v="0"/>
    <n v="22"/>
    <s v="002"/>
  </r>
  <r>
    <s v="OCT-25"/>
    <x v="1"/>
    <s v="50000"/>
    <x v="8"/>
    <s v="Intern P/R - Accruals"/>
    <s v="Intern P/R - Accruals"/>
    <s v="381"/>
    <s v="Rates"/>
    <x v="0"/>
    <n v="-165"/>
    <s v="002"/>
  </r>
  <r>
    <s v="SEP-25"/>
    <x v="1"/>
    <s v="50000"/>
    <x v="8"/>
    <s v="Intern P/R - Accruals"/>
    <s v="Intern P/R - Accruals"/>
    <s v="381"/>
    <s v="Rates"/>
    <x v="0"/>
    <n v="-132"/>
    <s v="002"/>
  </r>
  <r>
    <s v="DEC-25"/>
    <x v="1"/>
    <s v="50000"/>
    <x v="8"/>
    <s v="Intern P/R - Accruals"/>
    <s v="Intern P/R - Accruals"/>
    <s v="321"/>
    <s v="External Reporting"/>
    <x v="0"/>
    <n v="100"/>
    <s v="002"/>
  </r>
  <r>
    <s v="AUG-25"/>
    <x v="1"/>
    <s v="50000"/>
    <x v="8"/>
    <s v="Intern P/R - Accruals"/>
    <s v="Intern P/R - Accruals"/>
    <s v="193"/>
    <s v="Energy Delivery Environmental"/>
    <x v="0"/>
    <n v="204.85"/>
    <s v="002"/>
  </r>
  <r>
    <s v="DEC-25"/>
    <x v="1"/>
    <s v="50000"/>
    <x v="8"/>
    <s v="Intern P/R - Accruals"/>
    <s v="Intern P/R - Accruals"/>
    <s v="193"/>
    <s v="Energy Delivery Environmental"/>
    <x v="0"/>
    <n v="95.5"/>
    <s v="002"/>
  </r>
  <r>
    <s v="JUL-25"/>
    <x v="1"/>
    <s v="50000"/>
    <x v="8"/>
    <s v="Intern P/R - Accruals"/>
    <s v="Intern P/R - Accruals"/>
    <s v="193"/>
    <s v="Energy Delivery Environmental"/>
    <x v="0"/>
    <n v="8.25"/>
    <s v="002"/>
  </r>
  <r>
    <s v="NOV-25"/>
    <x v="1"/>
    <s v="50000"/>
    <x v="8"/>
    <s v="Intern P/R - Accruals"/>
    <s v="Intern P/R - Accruals"/>
    <s v="193"/>
    <s v="Energy Delivery Environmental"/>
    <x v="0"/>
    <n v="50"/>
    <s v="002"/>
  </r>
  <r>
    <s v="OCT-25"/>
    <x v="1"/>
    <s v="50000"/>
    <x v="8"/>
    <s v="Intern P/R - Accruals"/>
    <s v="Intern P/R - Accruals"/>
    <s v="193"/>
    <s v="Energy Delivery Environmental"/>
    <x v="0"/>
    <n v="-152.5"/>
    <s v="002"/>
  </r>
  <r>
    <s v="SEP-25"/>
    <x v="1"/>
    <s v="50000"/>
    <x v="8"/>
    <s v="Intern P/R - Accruals"/>
    <s v="Intern P/R - Accruals"/>
    <s v="193"/>
    <s v="Energy Delivery Environmental"/>
    <x v="0"/>
    <n v="-197.5"/>
    <s v="002"/>
  </r>
  <r>
    <s v="AUG-25"/>
    <x v="1"/>
    <s v="50000"/>
    <x v="10"/>
    <s v="UNC P/R - OT Accrual"/>
    <s v="UNC P/R - OT Accrual"/>
    <s v="589"/>
    <s v="UNSG AZ Gas IT Support"/>
    <x v="0"/>
    <n v="224.7"/>
    <s v="032"/>
  </r>
  <r>
    <s v="NOV-25"/>
    <x v="1"/>
    <s v="50000"/>
    <x v="10"/>
    <s v="UNC P/R - OT Accrual"/>
    <s v="UNC P/R - OT Accrual"/>
    <s v="589"/>
    <s v="UNSG AZ Gas IT Support"/>
    <x v="0"/>
    <n v="-128.4"/>
    <s v="032"/>
  </r>
  <r>
    <s v="OCT-25"/>
    <x v="1"/>
    <s v="50000"/>
    <x v="10"/>
    <s v="UNC P/R - OT Accrual"/>
    <s v="UNC P/R - OT Accrual"/>
    <s v="589"/>
    <s v="UNSG AZ Gas IT Support"/>
    <x v="0"/>
    <n v="38.520000000000003"/>
    <s v="032"/>
  </r>
  <r>
    <s v="SEP-25"/>
    <x v="1"/>
    <s v="50000"/>
    <x v="10"/>
    <s v="UNC P/R - OT Accrual"/>
    <s v="UNC P/R - OT Accrual"/>
    <s v="589"/>
    <s v="UNSG AZ Gas IT Support"/>
    <x v="0"/>
    <n v="-134.82"/>
    <s v="032"/>
  </r>
  <r>
    <s v="DEC-25"/>
    <x v="1"/>
    <s v="50000"/>
    <x v="10"/>
    <s v="UNC P/R - OT Accrual"/>
    <s v="UNC P/R - OT Accrual"/>
    <s v="518"/>
    <s v="UNSE Mohave Electric IS"/>
    <x v="0"/>
    <n v="-20.5"/>
    <s v="033"/>
  </r>
  <r>
    <s v="NOV-25"/>
    <x v="1"/>
    <s v="50000"/>
    <x v="10"/>
    <s v="UNC P/R - OT Accrual"/>
    <s v="UNC P/R - OT Accrual"/>
    <s v="518"/>
    <s v="UNSE Mohave Electric IS"/>
    <x v="0"/>
    <n v="20.5"/>
    <s v="033"/>
  </r>
  <r>
    <s v="OCT-25"/>
    <x v="1"/>
    <s v="50000"/>
    <x v="10"/>
    <s v="UNC P/R - OT Accrual"/>
    <s v="UNC P/R - OT Accrual"/>
    <s v="518"/>
    <s v="UNSE Mohave Electric IS"/>
    <x v="0"/>
    <n v="-129.13999999999999"/>
    <s v="033"/>
  </r>
  <r>
    <s v="SEP-25"/>
    <x v="1"/>
    <s v="50000"/>
    <x v="10"/>
    <s v="UNC P/R - OT Accrual"/>
    <s v="UNC P/R - OT Accrual"/>
    <s v="518"/>
    <s v="UNSE Mohave Electric IS"/>
    <x v="0"/>
    <n v="129.13999999999999"/>
    <s v="033"/>
  </r>
  <r>
    <s v="AUG-25"/>
    <x v="1"/>
    <s v="50000"/>
    <x v="11"/>
    <s v="P/R - Paid Absences"/>
    <s v="P/R - Paid Absences"/>
    <s v="955"/>
    <s v="Supply Side Planning"/>
    <x v="0"/>
    <n v="92.92"/>
    <s v="002"/>
  </r>
  <r>
    <s v="DEC-25"/>
    <x v="1"/>
    <s v="50000"/>
    <x v="11"/>
    <s v="P/R - Paid Absences"/>
    <s v="P/R - Paid Absences"/>
    <s v="955"/>
    <s v="Supply Side Planning"/>
    <x v="0"/>
    <n v="60.11"/>
    <s v="002"/>
  </r>
  <r>
    <s v="JUL-25"/>
    <x v="1"/>
    <s v="50000"/>
    <x v="11"/>
    <s v="P/R - Paid Absences"/>
    <s v="P/R - Paid Absences"/>
    <s v="955"/>
    <s v="Supply Side Planning"/>
    <x v="0"/>
    <n v="121.49"/>
    <s v="002"/>
  </r>
  <r>
    <s v="NOV-25"/>
    <x v="1"/>
    <s v="50000"/>
    <x v="11"/>
    <s v="P/R - Paid Absences"/>
    <s v="P/R - Paid Absences"/>
    <s v="955"/>
    <s v="Supply Side Planning"/>
    <x v="0"/>
    <n v="58.17"/>
    <s v="002"/>
  </r>
  <r>
    <s v="OCT-25"/>
    <x v="1"/>
    <s v="50000"/>
    <x v="11"/>
    <s v="P/R - Paid Absences"/>
    <s v="P/R - Paid Absences"/>
    <s v="955"/>
    <s v="Supply Side Planning"/>
    <x v="0"/>
    <n v="60.11"/>
    <s v="002"/>
  </r>
  <r>
    <s v="SEP-25"/>
    <x v="1"/>
    <s v="50000"/>
    <x v="11"/>
    <s v="P/R - Paid Absences"/>
    <s v="P/R - Paid Absences"/>
    <s v="955"/>
    <s v="Supply Side Planning"/>
    <x v="0"/>
    <n v="70.849999999999994"/>
    <s v="002"/>
  </r>
  <r>
    <s v="AUG-25"/>
    <x v="1"/>
    <s v="50000"/>
    <x v="11"/>
    <s v="P/R - Paid Absences"/>
    <s v="P/R - Paid Absences"/>
    <s v="850"/>
    <s v="Fuels Management"/>
    <x v="0"/>
    <n v="45.31"/>
    <s v="002"/>
  </r>
  <r>
    <s v="JUL-25"/>
    <x v="1"/>
    <s v="50000"/>
    <x v="11"/>
    <s v="P/R - Paid Absences"/>
    <s v="P/R - Paid Absences"/>
    <s v="850"/>
    <s v="Fuels Management"/>
    <x v="0"/>
    <n v="57.89"/>
    <s v="002"/>
  </r>
  <r>
    <s v="DEC-25"/>
    <x v="1"/>
    <s v="50000"/>
    <x v="11"/>
    <s v="P/R - Paid Absences"/>
    <s v="P/R - Paid Absences"/>
    <s v="805"/>
    <s v="Corp Environmental Services"/>
    <x v="0"/>
    <n v="122.73"/>
    <s v="002"/>
  </r>
  <r>
    <s v="OCT-25"/>
    <x v="1"/>
    <s v="50000"/>
    <x v="11"/>
    <s v="P/R - Paid Absences"/>
    <s v="P/R - Paid Absences"/>
    <s v="805"/>
    <s v="Corp Environmental Services"/>
    <x v="0"/>
    <n v="-512.83000000000004"/>
    <s v="002"/>
  </r>
  <r>
    <s v="SEP-25"/>
    <x v="1"/>
    <s v="50000"/>
    <x v="11"/>
    <s v="P/R - Paid Absences"/>
    <s v="P/R - Paid Absences"/>
    <s v="805"/>
    <s v="Corp Environmental Services"/>
    <x v="0"/>
    <n v="1039.83"/>
    <s v="002"/>
  </r>
  <r>
    <s v="DEC-25"/>
    <x v="1"/>
    <s v="50000"/>
    <x v="11"/>
    <s v="P/R - Paid Absences"/>
    <s v="P/R - Paid Absences"/>
    <s v="661"/>
    <s v="SPG Personnel Svcs"/>
    <x v="0"/>
    <n v="1151.75"/>
    <s v="002"/>
  </r>
  <r>
    <s v="NOV-25"/>
    <x v="1"/>
    <s v="50000"/>
    <x v="11"/>
    <s v="P/R - Paid Absences"/>
    <s v="P/R - Paid Absences"/>
    <s v="661"/>
    <s v="SPG Personnel Svcs"/>
    <x v="0"/>
    <n v="58.17"/>
    <s v="002"/>
  </r>
  <r>
    <s v="DEC-25"/>
    <x v="1"/>
    <s v="50000"/>
    <x v="11"/>
    <m/>
    <s v="P/R - Paid Absences"/>
    <s v="597"/>
    <s v="UNS Gas"/>
    <x v="0"/>
    <n v="-9790.5400000000009"/>
    <s v="032"/>
  </r>
  <r>
    <s v="AUG-25"/>
    <x v="1"/>
    <s v="50000"/>
    <x v="11"/>
    <s v="P/R - Paid Abs UNSG"/>
    <s v="P/R - Paid Absences"/>
    <s v="593"/>
    <s v="UNSG Gas Operations Mgmt"/>
    <x v="0"/>
    <n v="1078.71"/>
    <s v="032"/>
  </r>
  <r>
    <s v="DEC-25"/>
    <x v="1"/>
    <s v="50000"/>
    <x v="11"/>
    <s v="P/R - Paid Abs UNSG"/>
    <s v="P/R - Paid Absences"/>
    <s v="593"/>
    <s v="UNSG Gas Operations Mgmt"/>
    <x v="0"/>
    <n v="897.68"/>
    <s v="032"/>
  </r>
  <r>
    <s v="JUL-25"/>
    <x v="1"/>
    <s v="50000"/>
    <x v="11"/>
    <s v="P/R - Paid Abs UNSG"/>
    <s v="P/R - Paid Absences"/>
    <s v="593"/>
    <s v="UNSG Gas Operations Mgmt"/>
    <x v="0"/>
    <n v="604.51"/>
    <s v="032"/>
  </r>
  <r>
    <s v="NOV-25"/>
    <x v="1"/>
    <s v="50000"/>
    <x v="11"/>
    <s v="P/R - Paid Abs UNSG"/>
    <s v="P/R - Paid Absences"/>
    <s v="593"/>
    <s v="UNSG Gas Operations Mgmt"/>
    <x v="0"/>
    <n v="1012.68"/>
    <s v="032"/>
  </r>
  <r>
    <s v="OCT-25"/>
    <x v="1"/>
    <s v="50000"/>
    <x v="11"/>
    <s v="P/R - Paid Abs UNSG"/>
    <s v="P/R - Paid Absences"/>
    <s v="593"/>
    <s v="UNSG Gas Operations Mgmt"/>
    <x v="0"/>
    <n v="497.07"/>
    <s v="032"/>
  </r>
  <r>
    <s v="SEP-25"/>
    <x v="1"/>
    <s v="50000"/>
    <x v="11"/>
    <s v="P/R - Paid Abs UNSG"/>
    <s v="P/R - Paid Absences"/>
    <s v="593"/>
    <s v="UNSG Gas Operations Mgmt"/>
    <x v="0"/>
    <n v="715.93"/>
    <s v="032"/>
  </r>
  <r>
    <s v="AUG-25"/>
    <x v="1"/>
    <s v="50000"/>
    <x v="11"/>
    <s v="P/R - Paid Abs UNSG"/>
    <s v="P/R - Paid Absences"/>
    <s v="591"/>
    <s v="UNSG Santa Cruz Gas Const"/>
    <x v="0"/>
    <n v="3882.54"/>
    <s v="032"/>
  </r>
  <r>
    <s v="DEC-25"/>
    <x v="1"/>
    <s v="50000"/>
    <x v="11"/>
    <s v="P/R - Paid Abs UNSG"/>
    <s v="P/R - Paid Absences"/>
    <s v="591"/>
    <s v="UNSG Santa Cruz Gas Const"/>
    <x v="0"/>
    <n v="2778.44"/>
    <s v="032"/>
  </r>
  <r>
    <s v="JUL-25"/>
    <x v="1"/>
    <s v="50000"/>
    <x v="11"/>
    <s v="P/R - Paid Abs UNSG"/>
    <s v="P/R - Paid Absences"/>
    <s v="591"/>
    <s v="UNSG Santa Cruz Gas Const"/>
    <x v="0"/>
    <n v="1974.75"/>
    <s v="032"/>
  </r>
  <r>
    <s v="NOV-25"/>
    <x v="1"/>
    <s v="50000"/>
    <x v="11"/>
    <s v="P/R - Paid Abs UNSG"/>
    <s v="P/R - Paid Absences"/>
    <s v="591"/>
    <s v="UNSG Santa Cruz Gas Const"/>
    <x v="0"/>
    <n v="2897.5"/>
    <s v="032"/>
  </r>
  <r>
    <s v="OCT-25"/>
    <x v="1"/>
    <s v="50000"/>
    <x v="11"/>
    <s v="P/R - Paid Abs UNSG"/>
    <s v="P/R - Paid Absences"/>
    <s v="591"/>
    <s v="UNSG Santa Cruz Gas Const"/>
    <x v="0"/>
    <n v="2969.56"/>
    <s v="032"/>
  </r>
  <r>
    <s v="SEP-25"/>
    <x v="1"/>
    <s v="50000"/>
    <x v="11"/>
    <s v="P/R - Paid Abs UNSG"/>
    <s v="P/R - Paid Absences"/>
    <s v="591"/>
    <s v="UNSG Santa Cruz Gas Const"/>
    <x v="0"/>
    <n v="2272.4"/>
    <s v="032"/>
  </r>
  <r>
    <s v="AUG-25"/>
    <x v="1"/>
    <s v="50000"/>
    <x v="11"/>
    <s v="P/R - Paid Abs UNSG"/>
    <s v="P/R - Paid Absences"/>
    <s v="590"/>
    <s v="UNSG QA Training"/>
    <x v="0"/>
    <n v="1393.3"/>
    <s v="032"/>
  </r>
  <r>
    <s v="DEC-25"/>
    <x v="1"/>
    <s v="50000"/>
    <x v="11"/>
    <s v="P/R - Paid Abs UNSG"/>
    <s v="P/R - Paid Absences"/>
    <s v="590"/>
    <s v="UNSG QA Training"/>
    <x v="0"/>
    <n v="2440.04"/>
    <s v="032"/>
  </r>
  <r>
    <s v="JUL-25"/>
    <x v="1"/>
    <s v="50000"/>
    <x v="11"/>
    <s v="P/R - Paid Abs UNSG"/>
    <s v="P/R - Paid Absences"/>
    <s v="590"/>
    <s v="UNSG QA Training"/>
    <x v="0"/>
    <n v="442.09"/>
    <s v="032"/>
  </r>
  <r>
    <s v="NOV-25"/>
    <x v="1"/>
    <s v="50000"/>
    <x v="11"/>
    <s v="P/R - Paid Abs UNSG"/>
    <s v="P/R - Paid Absences"/>
    <s v="590"/>
    <s v="UNSG QA Training"/>
    <x v="0"/>
    <n v="5528.01"/>
    <s v="032"/>
  </r>
  <r>
    <s v="OCT-25"/>
    <x v="1"/>
    <s v="50000"/>
    <x v="11"/>
    <s v="P/R - Paid Abs UNSG"/>
    <s v="P/R - Paid Absences"/>
    <s v="590"/>
    <s v="UNSG QA Training"/>
    <x v="0"/>
    <n v="4315.58"/>
    <s v="032"/>
  </r>
  <r>
    <s v="SEP-25"/>
    <x v="1"/>
    <s v="50000"/>
    <x v="11"/>
    <s v="P/R - Paid Abs UNSG"/>
    <s v="P/R - Paid Absences"/>
    <s v="590"/>
    <s v="UNSG QA Training"/>
    <x v="0"/>
    <n v="1675.81"/>
    <s v="032"/>
  </r>
  <r>
    <s v="AUG-25"/>
    <x v="1"/>
    <s v="50000"/>
    <x v="11"/>
    <s v="P/R - Paid Abs UNSG"/>
    <s v="P/R - Paid Absences"/>
    <s v="589"/>
    <s v="UNSG AZ Gas IT Support"/>
    <x v="0"/>
    <n v="1690.59"/>
    <s v="032"/>
  </r>
  <r>
    <s v="DEC-25"/>
    <x v="1"/>
    <s v="50000"/>
    <x v="11"/>
    <s v="P/R - Paid Abs UNSG"/>
    <s v="P/R - Paid Absences"/>
    <s v="589"/>
    <s v="UNSG AZ Gas IT Support"/>
    <x v="0"/>
    <n v="1058.58"/>
    <s v="032"/>
  </r>
  <r>
    <s v="JUL-25"/>
    <x v="1"/>
    <s v="50000"/>
    <x v="11"/>
    <s v="P/R - Paid Abs UNSG"/>
    <s v="P/R - Paid Absences"/>
    <s v="589"/>
    <s v="UNSG AZ Gas IT Support"/>
    <x v="0"/>
    <n v="1067.6500000000001"/>
    <s v="032"/>
  </r>
  <r>
    <s v="NOV-25"/>
    <x v="1"/>
    <s v="50000"/>
    <x v="11"/>
    <s v="P/R - Paid Abs UNSG"/>
    <s v="P/R - Paid Absences"/>
    <s v="589"/>
    <s v="UNSG AZ Gas IT Support"/>
    <x v="0"/>
    <n v="203.57"/>
    <s v="032"/>
  </r>
  <r>
    <s v="OCT-25"/>
    <x v="1"/>
    <s v="50000"/>
    <x v="11"/>
    <s v="P/R - Paid Abs UNSG"/>
    <s v="P/R - Paid Absences"/>
    <s v="589"/>
    <s v="UNSG AZ Gas IT Support"/>
    <x v="0"/>
    <n v="177.66"/>
    <s v="032"/>
  </r>
  <r>
    <s v="SEP-25"/>
    <x v="1"/>
    <s v="50000"/>
    <x v="11"/>
    <s v="P/R - Paid Abs UNSG"/>
    <s v="P/R - Paid Absences"/>
    <s v="589"/>
    <s v="UNSG AZ Gas IT Support"/>
    <x v="0"/>
    <n v="368.29"/>
    <s v="032"/>
  </r>
  <r>
    <s v="AUG-25"/>
    <x v="1"/>
    <s v="50000"/>
    <x v="11"/>
    <s v="P/R - Paid Abs UNSG"/>
    <s v="P/R - Paid Absences"/>
    <s v="587"/>
    <s v="UNSG AZ Gas GIS"/>
    <x v="0"/>
    <n v="451.49"/>
    <s v="032"/>
  </r>
  <r>
    <s v="DEC-25"/>
    <x v="1"/>
    <s v="50000"/>
    <x v="11"/>
    <s v="P/R - Paid Abs UNSG"/>
    <s v="P/R - Paid Absences"/>
    <s v="587"/>
    <s v="UNSG AZ Gas GIS"/>
    <x v="0"/>
    <n v="406.35"/>
    <s v="032"/>
  </r>
  <r>
    <s v="JUL-25"/>
    <x v="1"/>
    <s v="50000"/>
    <x v="11"/>
    <s v="P/R - Paid Abs UNSG"/>
    <s v="P/R - Paid Absences"/>
    <s v="587"/>
    <s v="UNSG AZ Gas GIS"/>
    <x v="0"/>
    <n v="715.15"/>
    <s v="032"/>
  </r>
  <r>
    <s v="NOV-25"/>
    <x v="1"/>
    <s v="50000"/>
    <x v="11"/>
    <s v="P/R - Paid Abs UNSG"/>
    <s v="P/R - Paid Absences"/>
    <s v="587"/>
    <s v="UNSG AZ Gas GIS"/>
    <x v="0"/>
    <n v="1582.71"/>
    <s v="032"/>
  </r>
  <r>
    <s v="OCT-25"/>
    <x v="1"/>
    <s v="50000"/>
    <x v="11"/>
    <s v="P/R - Paid Abs UNSG"/>
    <s v="P/R - Paid Absences"/>
    <s v="587"/>
    <s v="UNSG AZ Gas GIS"/>
    <x v="0"/>
    <n v="746.05"/>
    <s v="032"/>
  </r>
  <r>
    <s v="SEP-25"/>
    <x v="1"/>
    <s v="50000"/>
    <x v="11"/>
    <s v="P/R - Paid Abs UNSG"/>
    <s v="P/R - Paid Absences"/>
    <s v="587"/>
    <s v="UNSG AZ Gas GIS"/>
    <x v="0"/>
    <n v="682.42"/>
    <s v="032"/>
  </r>
  <r>
    <s v="OCT-25"/>
    <x v="1"/>
    <s v="50000"/>
    <x v="11"/>
    <s v="P/R - Paid Abs UNSG"/>
    <s v="P/R - Paid Absences"/>
    <s v="586"/>
    <s v="UNSG Arizona Gas Const &amp; Insp"/>
    <x v="0"/>
    <n v="55.16"/>
    <s v="032"/>
  </r>
  <r>
    <s v="AUG-25"/>
    <x v="1"/>
    <s v="50000"/>
    <x v="11"/>
    <s v="P/R - Paid Abs UNSG"/>
    <s v="P/R - Paid Absences"/>
    <s v="585"/>
    <s v="UNSG Arizona Gas Meas &amp; Press"/>
    <x v="0"/>
    <n v="2379.46"/>
    <s v="032"/>
  </r>
  <r>
    <s v="DEC-25"/>
    <x v="1"/>
    <s v="50000"/>
    <x v="11"/>
    <s v="P/R - Paid Abs UNSG"/>
    <s v="P/R - Paid Absences"/>
    <s v="585"/>
    <s v="UNSG Arizona Gas Meas &amp; Press"/>
    <x v="0"/>
    <n v="1690.01"/>
    <s v="032"/>
  </r>
  <r>
    <s v="JUL-25"/>
    <x v="1"/>
    <s v="50000"/>
    <x v="11"/>
    <s v="P/R - Paid Abs UNSG"/>
    <s v="P/R - Paid Absences"/>
    <s v="585"/>
    <s v="UNSG Arizona Gas Meas &amp; Press"/>
    <x v="0"/>
    <n v="-466.71"/>
    <s v="032"/>
  </r>
  <r>
    <s v="NOV-25"/>
    <x v="1"/>
    <s v="50000"/>
    <x v="11"/>
    <s v="P/R - Paid Abs UNSG"/>
    <s v="P/R - Paid Absences"/>
    <s v="585"/>
    <s v="UNSG Arizona Gas Meas &amp; Press"/>
    <x v="0"/>
    <n v="789.71"/>
    <s v="032"/>
  </r>
  <r>
    <s v="OCT-25"/>
    <x v="1"/>
    <s v="50000"/>
    <x v="11"/>
    <s v="P/R - Paid Abs UNSG"/>
    <s v="P/R - Paid Absences"/>
    <s v="585"/>
    <s v="UNSG Arizona Gas Meas &amp; Press"/>
    <x v="0"/>
    <n v="1611.43"/>
    <s v="032"/>
  </r>
  <r>
    <s v="SEP-25"/>
    <x v="1"/>
    <s v="50000"/>
    <x v="11"/>
    <s v="P/R - Paid Abs UNSG"/>
    <s v="P/R - Paid Absences"/>
    <s v="585"/>
    <s v="UNSG Arizona Gas Meas &amp; Press"/>
    <x v="0"/>
    <n v="1124.18"/>
    <s v="032"/>
  </r>
  <r>
    <s v="AUG-25"/>
    <x v="1"/>
    <s v="50000"/>
    <x v="11"/>
    <s v="P/R - Paid Abs UNSG"/>
    <s v="P/R - Paid Absences"/>
    <s v="584"/>
    <s v="UNSG AZ Cathodic Protection"/>
    <x v="0"/>
    <n v="1925.87"/>
    <s v="032"/>
  </r>
  <r>
    <s v="DEC-25"/>
    <x v="1"/>
    <s v="50000"/>
    <x v="11"/>
    <s v="P/R - Paid Abs UNSG"/>
    <s v="P/R - Paid Absences"/>
    <s v="584"/>
    <s v="UNSG AZ Cathodic Protection"/>
    <x v="0"/>
    <n v="1742.73"/>
    <s v="032"/>
  </r>
  <r>
    <s v="JUL-25"/>
    <x v="1"/>
    <s v="50000"/>
    <x v="11"/>
    <s v="P/R - Paid Abs UNSG"/>
    <s v="P/R - Paid Absences"/>
    <s v="584"/>
    <s v="UNSG AZ Cathodic Protection"/>
    <x v="0"/>
    <n v="1674.7"/>
    <s v="032"/>
  </r>
  <r>
    <s v="NOV-25"/>
    <x v="1"/>
    <s v="50000"/>
    <x v="11"/>
    <s v="P/R - Paid Abs UNSG"/>
    <s v="P/R - Paid Absences"/>
    <s v="584"/>
    <s v="UNSG AZ Cathodic Protection"/>
    <x v="0"/>
    <n v="1194.4100000000001"/>
    <s v="032"/>
  </r>
  <r>
    <s v="OCT-25"/>
    <x v="1"/>
    <s v="50000"/>
    <x v="11"/>
    <s v="P/R - Paid Abs UNSG"/>
    <s v="P/R - Paid Absences"/>
    <s v="584"/>
    <s v="UNSG AZ Cathodic Protection"/>
    <x v="0"/>
    <n v="1896.23"/>
    <s v="032"/>
  </r>
  <r>
    <s v="SEP-25"/>
    <x v="1"/>
    <s v="50000"/>
    <x v="11"/>
    <s v="P/R - Paid Abs UNSG"/>
    <s v="P/R - Paid Absences"/>
    <s v="584"/>
    <s v="UNSG AZ Cathodic Protection"/>
    <x v="0"/>
    <n v="1637.72"/>
    <s v="032"/>
  </r>
  <r>
    <s v="AUG-25"/>
    <x v="1"/>
    <s v="50000"/>
    <x v="11"/>
    <s v="P/R - Paid Abs UNSG"/>
    <s v="P/R - Paid Absences"/>
    <s v="583"/>
    <s v="UNSG Kingman Gas Const"/>
    <x v="0"/>
    <n v="513.78"/>
    <s v="032"/>
  </r>
  <r>
    <s v="DEC-25"/>
    <x v="1"/>
    <s v="50000"/>
    <x v="11"/>
    <s v="P/R - Paid Abs UNSG"/>
    <s v="P/R - Paid Absences"/>
    <s v="583"/>
    <s v="UNSG Kingman Gas Const"/>
    <x v="0"/>
    <n v="595.6"/>
    <s v="032"/>
  </r>
  <r>
    <s v="JUL-25"/>
    <x v="1"/>
    <s v="50000"/>
    <x v="11"/>
    <s v="P/R - Paid Abs UNSG"/>
    <s v="P/R - Paid Absences"/>
    <s v="583"/>
    <s v="UNSG Kingman Gas Const"/>
    <x v="0"/>
    <n v="1163.55"/>
    <s v="032"/>
  </r>
  <r>
    <s v="NOV-25"/>
    <x v="1"/>
    <s v="50000"/>
    <x v="11"/>
    <s v="P/R - Paid Abs UNSG"/>
    <s v="P/R - Paid Absences"/>
    <s v="583"/>
    <s v="UNSG Kingman Gas Const"/>
    <x v="0"/>
    <n v="622.82000000000005"/>
    <s v="032"/>
  </r>
  <r>
    <s v="OCT-25"/>
    <x v="1"/>
    <s v="50000"/>
    <x v="11"/>
    <s v="P/R - Paid Abs UNSG"/>
    <s v="P/R - Paid Absences"/>
    <s v="583"/>
    <s v="UNSG Kingman Gas Const"/>
    <x v="0"/>
    <n v="771.27"/>
    <s v="032"/>
  </r>
  <r>
    <s v="SEP-25"/>
    <x v="1"/>
    <s v="50000"/>
    <x v="11"/>
    <s v="P/R - Paid Abs UNSG"/>
    <s v="P/R - Paid Absences"/>
    <s v="583"/>
    <s v="UNSG Kingman Gas Const"/>
    <x v="0"/>
    <n v="518.76"/>
    <s v="032"/>
  </r>
  <r>
    <s v="AUG-25"/>
    <x v="1"/>
    <s v="50000"/>
    <x v="11"/>
    <s v="P/R - Paid Abs UNSG"/>
    <s v="P/R - Paid Absences"/>
    <s v="582"/>
    <s v="UNSG AZ Gas DOT Compliance"/>
    <x v="0"/>
    <n v="5585.66"/>
    <s v="032"/>
  </r>
  <r>
    <s v="DEC-25"/>
    <x v="1"/>
    <s v="50000"/>
    <x v="11"/>
    <s v="P/R - Paid Abs UNSG"/>
    <s v="P/R - Paid Absences"/>
    <s v="582"/>
    <s v="UNSG AZ Gas DOT Compliance"/>
    <x v="0"/>
    <n v="4480.5600000000004"/>
    <s v="032"/>
  </r>
  <r>
    <s v="JUL-25"/>
    <x v="1"/>
    <s v="50000"/>
    <x v="11"/>
    <s v="P/R - Paid Abs UNSG"/>
    <s v="P/R - Paid Absences"/>
    <s v="582"/>
    <s v="UNSG AZ Gas DOT Compliance"/>
    <x v="0"/>
    <n v="4618.3999999999996"/>
    <s v="032"/>
  </r>
  <r>
    <s v="NOV-25"/>
    <x v="1"/>
    <s v="50000"/>
    <x v="11"/>
    <s v="P/R - Paid Abs UNSG"/>
    <s v="P/R - Paid Absences"/>
    <s v="582"/>
    <s v="UNSG AZ Gas DOT Compliance"/>
    <x v="0"/>
    <n v="4113.8900000000003"/>
    <s v="032"/>
  </r>
  <r>
    <s v="OCT-25"/>
    <x v="1"/>
    <s v="50000"/>
    <x v="11"/>
    <s v="P/R - Paid Abs UNSG"/>
    <s v="P/R - Paid Absences"/>
    <s v="582"/>
    <s v="UNSG AZ Gas DOT Compliance"/>
    <x v="0"/>
    <n v="5329.67"/>
    <s v="032"/>
  </r>
  <r>
    <s v="SEP-25"/>
    <x v="1"/>
    <s v="50000"/>
    <x v="11"/>
    <s v="P/R - Paid Abs UNSG"/>
    <s v="P/R - Paid Absences"/>
    <s v="582"/>
    <s v="UNSG AZ Gas DOT Compliance"/>
    <x v="0"/>
    <n v="5418.74"/>
    <s v="032"/>
  </r>
  <r>
    <s v="AUG-25"/>
    <x v="1"/>
    <s v="50000"/>
    <x v="11"/>
    <s v="P/R - Paid Abs UNSG"/>
    <s v="P/R - Paid Absences"/>
    <s v="573"/>
    <s v="UNSG N AZ Gas Cust Serv Mgmt"/>
    <x v="0"/>
    <n v="574.46"/>
    <s v="032"/>
  </r>
  <r>
    <s v="DEC-25"/>
    <x v="1"/>
    <s v="50000"/>
    <x v="11"/>
    <s v="P/R - Paid Abs UNSG"/>
    <s v="P/R - Paid Absences"/>
    <s v="573"/>
    <s v="UNSG N AZ Gas Cust Serv Mgmt"/>
    <x v="0"/>
    <n v="781.7"/>
    <s v="032"/>
  </r>
  <r>
    <s v="JUL-25"/>
    <x v="1"/>
    <s v="50000"/>
    <x v="11"/>
    <s v="P/R - Paid Abs UNSG"/>
    <s v="P/R - Paid Absences"/>
    <s v="573"/>
    <s v="UNSG N AZ Gas Cust Serv Mgmt"/>
    <x v="0"/>
    <n v="459.71"/>
    <s v="032"/>
  </r>
  <r>
    <s v="NOV-25"/>
    <x v="1"/>
    <s v="50000"/>
    <x v="11"/>
    <s v="P/R - Paid Abs UNSG"/>
    <s v="P/R - Paid Absences"/>
    <s v="573"/>
    <s v="UNSG N AZ Gas Cust Serv Mgmt"/>
    <x v="0"/>
    <n v="418.11"/>
    <s v="032"/>
  </r>
  <r>
    <s v="OCT-25"/>
    <x v="1"/>
    <s v="50000"/>
    <x v="11"/>
    <s v="P/R - Paid Abs UNSG"/>
    <s v="P/R - Paid Absences"/>
    <s v="573"/>
    <s v="UNSG N AZ Gas Cust Serv Mgmt"/>
    <x v="0"/>
    <n v="794.17"/>
    <m/>
  </r>
  <r>
    <s v="SEP-25"/>
    <x v="1"/>
    <s v="50000"/>
    <x v="11"/>
    <s v="P/R - Paid Abs UNSG"/>
    <s v="P/R - Paid Absences"/>
    <s v="573"/>
    <s v="UNSG N AZ Gas Cust Serv Mgmt"/>
    <x v="0"/>
    <n v="535.49"/>
    <s v="032"/>
  </r>
  <r>
    <s v="AUG-25"/>
    <x v="1"/>
    <s v="50000"/>
    <x v="11"/>
    <s v="P/R - Paid Abs UNSG"/>
    <s v="P/R - Paid Absences"/>
    <s v="572"/>
    <s v="UNSG Gas Engineering"/>
    <x v="0"/>
    <n v="1699.96"/>
    <s v="032"/>
  </r>
  <r>
    <s v="DEC-25"/>
    <x v="1"/>
    <s v="50000"/>
    <x v="11"/>
    <s v="P/R - Paid Abs UNSG"/>
    <s v="P/R - Paid Absences"/>
    <s v="572"/>
    <s v="UNSG Gas Engineering"/>
    <x v="0"/>
    <n v="2612.73"/>
    <s v="032"/>
  </r>
  <r>
    <s v="JUL-25"/>
    <x v="1"/>
    <s v="50000"/>
    <x v="11"/>
    <s v="P/R - Paid Abs UNSG"/>
    <s v="P/R - Paid Absences"/>
    <s v="572"/>
    <s v="UNSG Gas Engineering"/>
    <x v="0"/>
    <n v="1784.97"/>
    <s v="032"/>
  </r>
  <r>
    <s v="NOV-25"/>
    <x v="1"/>
    <s v="50000"/>
    <x v="11"/>
    <s v="P/R - Paid Abs UNSG"/>
    <s v="P/R - Paid Absences"/>
    <s v="572"/>
    <s v="UNSG Gas Engineering"/>
    <x v="0"/>
    <n v="1392.16"/>
    <s v="032"/>
  </r>
  <r>
    <s v="OCT-25"/>
    <x v="1"/>
    <s v="50000"/>
    <x v="11"/>
    <s v="P/R - Paid Abs UNSG"/>
    <s v="P/R - Paid Absences"/>
    <s v="572"/>
    <s v="UNSG Gas Engineering"/>
    <x v="0"/>
    <n v="1882.65"/>
    <s v="032"/>
  </r>
  <r>
    <s v="SEP-25"/>
    <x v="1"/>
    <s v="50000"/>
    <x v="11"/>
    <s v="P/R - Paid Abs UNSG"/>
    <s v="P/R - Paid Absences"/>
    <s v="572"/>
    <s v="UNSG Gas Engineering"/>
    <x v="0"/>
    <n v="1568.37"/>
    <s v="032"/>
  </r>
  <r>
    <s v="AUG-25"/>
    <x v="1"/>
    <s v="50000"/>
    <x v="11"/>
    <s v="P/R - Paid Abs UNSG"/>
    <s v="P/R - Paid Absences"/>
    <s v="568"/>
    <s v="UNSG KGM Gas Field Service"/>
    <x v="0"/>
    <n v="378.27"/>
    <s v="032"/>
  </r>
  <r>
    <s v="DEC-25"/>
    <x v="1"/>
    <s v="50000"/>
    <x v="11"/>
    <s v="P/R - Paid Abs UNSG"/>
    <s v="P/R - Paid Absences"/>
    <s v="568"/>
    <s v="UNSG KGM Gas Field Service"/>
    <x v="0"/>
    <n v="308.94"/>
    <s v="032"/>
  </r>
  <r>
    <s v="JUL-25"/>
    <x v="1"/>
    <s v="50000"/>
    <x v="11"/>
    <s v="P/R - Paid Abs UNSG"/>
    <s v="P/R - Paid Absences"/>
    <s v="568"/>
    <s v="UNSG KGM Gas Field Service"/>
    <x v="0"/>
    <n v="279.36"/>
    <s v="032"/>
  </r>
  <r>
    <s v="NOV-25"/>
    <x v="1"/>
    <s v="50000"/>
    <x v="11"/>
    <s v="P/R - Paid Abs UNSG"/>
    <s v="P/R - Paid Absences"/>
    <s v="568"/>
    <s v="UNSG KGM Gas Field Service"/>
    <x v="0"/>
    <n v="336.67"/>
    <s v="032"/>
  </r>
  <r>
    <s v="OCT-25"/>
    <x v="1"/>
    <s v="50000"/>
    <x v="11"/>
    <s v="P/R - Paid Abs UNSG"/>
    <s v="P/R - Paid Absences"/>
    <s v="568"/>
    <s v="UNSG KGM Gas Field Service"/>
    <x v="0"/>
    <n v="435.69"/>
    <s v="032"/>
  </r>
  <r>
    <s v="SEP-25"/>
    <x v="1"/>
    <s v="50000"/>
    <x v="11"/>
    <s v="P/R - Paid Abs UNSG"/>
    <s v="P/R - Paid Absences"/>
    <s v="568"/>
    <s v="UNSG KGM Gas Field Service"/>
    <x v="0"/>
    <n v="425.79"/>
    <s v="032"/>
  </r>
  <r>
    <s v="AUG-25"/>
    <x v="1"/>
    <s v="50000"/>
    <x v="11"/>
    <s v="P/R - Paid Abs UNSG"/>
    <s v="P/R - Paid Absences"/>
    <s v="567"/>
    <s v="UNSG KGM Dist Gas Ops Mgmt"/>
    <x v="0"/>
    <n v="906.26"/>
    <s v="032"/>
  </r>
  <r>
    <s v="DEC-25"/>
    <x v="1"/>
    <s v="50000"/>
    <x v="11"/>
    <s v="P/R - Paid Abs UNSG"/>
    <s v="P/R - Paid Absences"/>
    <s v="567"/>
    <s v="UNSG KGM Dist Gas Ops Mgmt"/>
    <x v="0"/>
    <n v="945.46"/>
    <s v="032"/>
  </r>
  <r>
    <s v="JUL-25"/>
    <x v="1"/>
    <s v="50000"/>
    <x v="11"/>
    <s v="P/R - Paid Abs UNSG"/>
    <s v="P/R - Paid Absences"/>
    <s v="567"/>
    <s v="UNSG KGM Dist Gas Ops Mgmt"/>
    <x v="0"/>
    <n v="788.92"/>
    <s v="032"/>
  </r>
  <r>
    <s v="NOV-25"/>
    <x v="1"/>
    <s v="50000"/>
    <x v="11"/>
    <s v="P/R - Paid Abs UNSG"/>
    <s v="P/R - Paid Absences"/>
    <s v="567"/>
    <s v="UNSG KGM Dist Gas Ops Mgmt"/>
    <x v="0"/>
    <n v="399.4"/>
    <s v="032"/>
  </r>
  <r>
    <s v="OCT-25"/>
    <x v="1"/>
    <s v="50000"/>
    <x v="11"/>
    <s v="P/R - Paid Abs UNSG"/>
    <s v="P/R - Paid Absences"/>
    <s v="567"/>
    <s v="UNSG KGM Dist Gas Ops Mgmt"/>
    <x v="0"/>
    <n v="827.83"/>
    <s v="032"/>
  </r>
  <r>
    <s v="SEP-25"/>
    <x v="1"/>
    <s v="50000"/>
    <x v="11"/>
    <s v="P/R - Paid Abs UNSG"/>
    <s v="P/R - Paid Absences"/>
    <s v="567"/>
    <s v="UNSG KGM Dist Gas Ops Mgmt"/>
    <x v="0"/>
    <n v="958.54"/>
    <s v="032"/>
  </r>
  <r>
    <s v="AUG-25"/>
    <x v="1"/>
    <s v="50000"/>
    <x v="11"/>
    <s v="P/R - Paid Abs UNSG"/>
    <s v="P/R - Paid Absences"/>
    <s v="563"/>
    <s v="UNSG Verde Valley Gas Ops Mgt"/>
    <x v="0"/>
    <n v="985.38"/>
    <s v="032"/>
  </r>
  <r>
    <s v="DEC-25"/>
    <x v="1"/>
    <s v="50000"/>
    <x v="11"/>
    <s v="P/R - Paid Abs UNSG"/>
    <s v="P/R - Paid Absences"/>
    <s v="563"/>
    <s v="UNSG Verde Valley Gas Ops Mgt"/>
    <x v="0"/>
    <n v="1450.45"/>
    <s v="032"/>
  </r>
  <r>
    <s v="JUL-25"/>
    <x v="1"/>
    <s v="50000"/>
    <x v="11"/>
    <s v="P/R - Paid Abs UNSG"/>
    <s v="P/R - Paid Absences"/>
    <s v="563"/>
    <s v="UNSG Verde Valley Gas Ops Mgt"/>
    <x v="0"/>
    <n v="1003.42"/>
    <s v="032"/>
  </r>
  <r>
    <s v="NOV-25"/>
    <x v="1"/>
    <s v="50000"/>
    <x v="11"/>
    <s v="P/R - Paid Abs UNSG"/>
    <s v="P/R - Paid Absences"/>
    <s v="563"/>
    <s v="UNSG Verde Valley Gas Ops Mgt"/>
    <x v="0"/>
    <n v="805.8"/>
    <s v="032"/>
  </r>
  <r>
    <s v="OCT-25"/>
    <x v="1"/>
    <s v="50000"/>
    <x v="11"/>
    <s v="P/R - Paid Abs UNSG"/>
    <s v="P/R - Paid Absences"/>
    <s v="563"/>
    <s v="UNSG Verde Valley Gas Ops Mgt"/>
    <x v="0"/>
    <n v="1187.99"/>
    <s v="032"/>
  </r>
  <r>
    <s v="SEP-25"/>
    <x v="1"/>
    <s v="50000"/>
    <x v="11"/>
    <s v="P/R - Paid Abs UNSG"/>
    <s v="P/R - Paid Absences"/>
    <s v="563"/>
    <s v="UNSG Verde Valley Gas Ops Mgt"/>
    <x v="0"/>
    <n v="653.85"/>
    <s v="032"/>
  </r>
  <r>
    <s v="DEC-25"/>
    <x v="1"/>
    <s v="50000"/>
    <x v="11"/>
    <s v="P/R - Paid Abs UNSG"/>
    <s v="P/R - Paid Absences"/>
    <s v="562"/>
    <s v="UNSG Prescott Gas Field Serv"/>
    <x v="0"/>
    <n v="60.54"/>
    <s v="032"/>
  </r>
  <r>
    <s v="AUG-25"/>
    <x v="1"/>
    <s v="50000"/>
    <x v="11"/>
    <s v="P/R - Paid Abs UNSG"/>
    <s v="P/R - Paid Absences"/>
    <s v="561"/>
    <s v="UNSG Prescott Gas Const"/>
    <x v="0"/>
    <n v="-105.94"/>
    <s v="032"/>
  </r>
  <r>
    <s v="DEC-25"/>
    <x v="1"/>
    <s v="50000"/>
    <x v="11"/>
    <s v="P/R - Paid Abs UNSG"/>
    <s v="P/R - Paid Absences"/>
    <s v="561"/>
    <s v="UNSG Prescott Gas Const"/>
    <x v="0"/>
    <n v="377.61"/>
    <s v="032"/>
  </r>
  <r>
    <s v="JUL-25"/>
    <x v="1"/>
    <s v="50000"/>
    <x v="11"/>
    <s v="P/R - Paid Abs UNSG"/>
    <s v="P/R - Paid Absences"/>
    <s v="561"/>
    <s v="UNSG Prescott Gas Const"/>
    <x v="0"/>
    <n v="23.89"/>
    <s v="032"/>
  </r>
  <r>
    <s v="NOV-25"/>
    <x v="1"/>
    <s v="50000"/>
    <x v="11"/>
    <s v="P/R - Paid Abs UNSG"/>
    <s v="P/R - Paid Absences"/>
    <s v="561"/>
    <s v="UNSG Prescott Gas Const"/>
    <x v="0"/>
    <n v="-37.840000000000003"/>
    <s v="032"/>
  </r>
  <r>
    <s v="OCT-25"/>
    <x v="1"/>
    <s v="50000"/>
    <x v="11"/>
    <s v="P/R - Paid Abs UNSG"/>
    <s v="P/R - Paid Absences"/>
    <s v="561"/>
    <s v="UNSG Prescott Gas Const"/>
    <x v="0"/>
    <n v="-15.13"/>
    <s v="032"/>
  </r>
  <r>
    <s v="SEP-25"/>
    <x v="1"/>
    <s v="50000"/>
    <x v="11"/>
    <s v="P/R - Paid Abs UNSG"/>
    <s v="P/R - Paid Absences"/>
    <s v="561"/>
    <s v="UNSG Prescott Gas Const"/>
    <x v="0"/>
    <n v="52.97"/>
    <s v="032"/>
  </r>
  <r>
    <s v="AUG-25"/>
    <x v="1"/>
    <s v="50000"/>
    <x v="11"/>
    <s v="P/R - Paid Abs UNSG"/>
    <s v="P/R - Paid Absences"/>
    <s v="560"/>
    <s v="UNSG Prescott Gas Ops Mgmt"/>
    <x v="0"/>
    <n v="909.03"/>
    <s v="032"/>
  </r>
  <r>
    <s v="DEC-25"/>
    <x v="1"/>
    <s v="50000"/>
    <x v="11"/>
    <s v="P/R - Paid Abs UNSG"/>
    <s v="P/R - Paid Absences"/>
    <s v="560"/>
    <s v="UNSG Prescott Gas Ops Mgmt"/>
    <x v="0"/>
    <n v="832.52"/>
    <s v="032"/>
  </r>
  <r>
    <s v="JUL-25"/>
    <x v="1"/>
    <s v="50000"/>
    <x v="11"/>
    <s v="P/R - Paid Abs UNSG"/>
    <s v="P/R - Paid Absences"/>
    <s v="560"/>
    <s v="UNSG Prescott Gas Ops Mgmt"/>
    <x v="0"/>
    <n v="748.51"/>
    <s v="032"/>
  </r>
  <r>
    <s v="NOV-25"/>
    <x v="1"/>
    <s v="50000"/>
    <x v="11"/>
    <s v="P/R - Paid Abs UNSG"/>
    <s v="P/R - Paid Absences"/>
    <s v="560"/>
    <s v="UNSG Prescott Gas Ops Mgmt"/>
    <x v="0"/>
    <n v="832.52"/>
    <s v="032"/>
  </r>
  <r>
    <s v="OCT-25"/>
    <x v="1"/>
    <s v="50000"/>
    <x v="11"/>
    <s v="P/R - Paid Abs UNSG"/>
    <s v="P/R - Paid Absences"/>
    <s v="560"/>
    <s v="UNSG Prescott Gas Ops Mgmt"/>
    <x v="0"/>
    <n v="945.03"/>
    <s v="032"/>
  </r>
  <r>
    <s v="SEP-25"/>
    <x v="1"/>
    <s v="50000"/>
    <x v="11"/>
    <s v="P/R - Paid Abs UNSG"/>
    <s v="P/R - Paid Absences"/>
    <s v="560"/>
    <s v="UNSG Prescott Gas Ops Mgmt"/>
    <x v="0"/>
    <n v="945.02"/>
    <s v="032"/>
  </r>
  <r>
    <s v="AUG-25"/>
    <x v="1"/>
    <s v="50000"/>
    <x v="11"/>
    <s v="P/R - Paid Abs UNSG"/>
    <s v="P/R - Paid Absences"/>
    <s v="556"/>
    <s v="UNSG LH Gas Operations Mgmt"/>
    <x v="0"/>
    <n v="343.38"/>
    <s v="032"/>
  </r>
  <r>
    <s v="DEC-25"/>
    <x v="1"/>
    <s v="50000"/>
    <x v="11"/>
    <s v="P/R - Paid Abs UNSG"/>
    <s v="P/R - Paid Absences"/>
    <s v="556"/>
    <s v="UNSG LH Gas Operations Mgmt"/>
    <x v="0"/>
    <n v="489.34"/>
    <s v="032"/>
  </r>
  <r>
    <s v="JUL-25"/>
    <x v="1"/>
    <s v="50000"/>
    <x v="11"/>
    <s v="P/R - Paid Abs UNSG"/>
    <s v="P/R - Paid Absences"/>
    <s v="556"/>
    <s v="UNSG LH Gas Operations Mgmt"/>
    <x v="0"/>
    <n v="650"/>
    <s v="032"/>
  </r>
  <r>
    <s v="NOV-25"/>
    <x v="1"/>
    <s v="50000"/>
    <x v="11"/>
    <s v="P/R - Paid Abs UNSG"/>
    <s v="P/R - Paid Absences"/>
    <s v="556"/>
    <s v="UNSG LH Gas Operations Mgmt"/>
    <x v="0"/>
    <n v="476.7"/>
    <s v="032"/>
  </r>
  <r>
    <s v="OCT-25"/>
    <x v="1"/>
    <s v="50000"/>
    <x v="11"/>
    <s v="P/R - Paid Abs UNSG"/>
    <s v="P/R - Paid Absences"/>
    <s v="556"/>
    <s v="UNSG LH Gas Operations Mgmt"/>
    <x v="0"/>
    <n v="667.88"/>
    <s v="032"/>
  </r>
  <r>
    <s v="SEP-25"/>
    <x v="1"/>
    <s v="50000"/>
    <x v="11"/>
    <s v="P/R - Paid Abs UNSG"/>
    <s v="P/R - Paid Absences"/>
    <s v="556"/>
    <s v="UNSG LH Gas Operations Mgmt"/>
    <x v="0"/>
    <n v="372.77"/>
    <s v="032"/>
  </r>
  <r>
    <s v="AUG-25"/>
    <x v="1"/>
    <s v="50000"/>
    <x v="11"/>
    <s v="P/R - Paid Abs UNSG"/>
    <s v="P/R - Paid Absences"/>
    <s v="555"/>
    <s v="UNSG Show Low Gas Ops Mgmt"/>
    <x v="0"/>
    <n v="796.66"/>
    <s v="032"/>
  </r>
  <r>
    <s v="DEC-25"/>
    <x v="1"/>
    <s v="50000"/>
    <x v="11"/>
    <s v="P/R - Paid Abs UNSG"/>
    <s v="P/R - Paid Absences"/>
    <s v="555"/>
    <s v="UNSG Show Low Gas Ops Mgmt"/>
    <x v="0"/>
    <n v="930.13"/>
    <s v="032"/>
  </r>
  <r>
    <s v="JUL-25"/>
    <x v="1"/>
    <s v="50000"/>
    <x v="11"/>
    <s v="P/R - Paid Abs UNSG"/>
    <s v="P/R - Paid Absences"/>
    <s v="555"/>
    <s v="UNSG Show Low Gas Ops Mgmt"/>
    <x v="0"/>
    <n v="618.9"/>
    <s v="032"/>
  </r>
  <r>
    <s v="NOV-25"/>
    <x v="1"/>
    <s v="50000"/>
    <x v="11"/>
    <s v="P/R - Paid Abs UNSG"/>
    <s v="P/R - Paid Absences"/>
    <s v="555"/>
    <s v="UNSG Show Low Gas Ops Mgmt"/>
    <x v="0"/>
    <n v="766.84"/>
    <s v="032"/>
  </r>
  <r>
    <s v="OCT-25"/>
    <x v="1"/>
    <s v="50000"/>
    <x v="11"/>
    <s v="P/R - Paid Abs UNSG"/>
    <s v="P/R - Paid Absences"/>
    <s v="555"/>
    <s v="UNSG Show Low Gas Ops Mgmt"/>
    <x v="0"/>
    <n v="542.46"/>
    <s v="032"/>
  </r>
  <r>
    <s v="SEP-25"/>
    <x v="1"/>
    <s v="50000"/>
    <x v="11"/>
    <s v="P/R - Paid Abs UNSG"/>
    <s v="P/R - Paid Absences"/>
    <s v="555"/>
    <s v="UNSG Show Low Gas Ops Mgmt"/>
    <x v="0"/>
    <n v="806.59"/>
    <s v="032"/>
  </r>
  <r>
    <s v="AUG-25"/>
    <x v="1"/>
    <s v="50000"/>
    <x v="11"/>
    <s v="P/R - Paid Abs UNSG"/>
    <s v="P/R - Paid Absences"/>
    <s v="553"/>
    <s v="UNSG Flagstaff Gas Ops Mgmt"/>
    <x v="0"/>
    <n v="802.65"/>
    <s v="032"/>
  </r>
  <r>
    <s v="DEC-25"/>
    <x v="1"/>
    <s v="50000"/>
    <x v="11"/>
    <s v="P/R - Paid Abs UNSG"/>
    <s v="P/R - Paid Absences"/>
    <s v="553"/>
    <s v="UNSG Flagstaff Gas Ops Mgmt"/>
    <x v="0"/>
    <n v="1068.8399999999999"/>
    <s v="032"/>
  </r>
  <r>
    <s v="JUL-25"/>
    <x v="1"/>
    <s v="50000"/>
    <x v="11"/>
    <s v="P/R - Paid Abs UNSG"/>
    <s v="P/R - Paid Absences"/>
    <s v="553"/>
    <s v="UNSG Flagstaff Gas Ops Mgmt"/>
    <x v="0"/>
    <n v="520.63"/>
    <s v="032"/>
  </r>
  <r>
    <s v="NOV-25"/>
    <x v="1"/>
    <s v="50000"/>
    <x v="11"/>
    <s v="P/R - Paid Abs UNSG"/>
    <s v="P/R - Paid Absences"/>
    <s v="553"/>
    <s v="UNSG Flagstaff Gas Ops Mgmt"/>
    <x v="0"/>
    <n v="709.41"/>
    <s v="032"/>
  </r>
  <r>
    <s v="OCT-25"/>
    <x v="1"/>
    <s v="50000"/>
    <x v="11"/>
    <s v="P/R - Paid Abs UNSG"/>
    <s v="P/R - Paid Absences"/>
    <s v="553"/>
    <s v="UNSG Flagstaff Gas Ops Mgmt"/>
    <x v="0"/>
    <n v="891.84"/>
    <s v="032"/>
  </r>
  <r>
    <s v="SEP-25"/>
    <x v="1"/>
    <s v="50000"/>
    <x v="11"/>
    <s v="P/R - Paid Abs UNSG"/>
    <s v="P/R - Paid Absences"/>
    <s v="553"/>
    <s v="UNSG Flagstaff Gas Ops Mgmt"/>
    <x v="0"/>
    <n v="851.29"/>
    <s v="032"/>
  </r>
  <r>
    <s v="AUG-25"/>
    <x v="1"/>
    <s v="50000"/>
    <x v="11"/>
    <s v="P/R - Paid Abs UNSG"/>
    <s v="P/R - Paid Absences"/>
    <s v="550"/>
    <s v="UNSG Arizona Gas Admin"/>
    <x v="0"/>
    <n v="5482.59"/>
    <s v="032"/>
  </r>
  <r>
    <s v="DEC-25"/>
    <x v="1"/>
    <s v="50000"/>
    <x v="11"/>
    <s v="P/R - Paid Abs UNSG"/>
    <s v="P/R - Paid Absences"/>
    <s v="550"/>
    <s v="UNSG Arizona Gas Admin"/>
    <x v="0"/>
    <n v="7463.96"/>
    <s v="032"/>
  </r>
  <r>
    <s v="JUL-25"/>
    <x v="1"/>
    <s v="50000"/>
    <x v="11"/>
    <s v="P/R - Paid Abs UNSG"/>
    <s v="P/R - Paid Absences"/>
    <s v="550"/>
    <s v="UNSG Arizona Gas Admin"/>
    <x v="0"/>
    <n v="5636.53"/>
    <s v="032"/>
  </r>
  <r>
    <s v="NOV-25"/>
    <x v="1"/>
    <s v="50000"/>
    <x v="11"/>
    <s v="P/R - Paid Abs UNSG"/>
    <s v="P/R - Paid Absences"/>
    <s v="550"/>
    <s v="UNSG Arizona Gas Admin"/>
    <x v="0"/>
    <n v="5754.37"/>
    <s v="032"/>
  </r>
  <r>
    <s v="OCT-25"/>
    <x v="1"/>
    <s v="50000"/>
    <x v="11"/>
    <s v="P/R - Paid Abs UNSG"/>
    <s v="P/R - Paid Absences"/>
    <s v="550"/>
    <s v="UNSG Arizona Gas Admin"/>
    <x v="0"/>
    <n v="8636.1200000000008"/>
    <s v="032"/>
  </r>
  <r>
    <s v="SEP-25"/>
    <x v="1"/>
    <s v="50000"/>
    <x v="11"/>
    <s v="P/R - Paid Abs UNSG"/>
    <s v="P/R - Paid Absences"/>
    <s v="550"/>
    <s v="UNSG Arizona Gas Admin"/>
    <x v="0"/>
    <n v="4074.48"/>
    <s v="032"/>
  </r>
  <r>
    <s v="AUG-25"/>
    <x v="1"/>
    <s v="50000"/>
    <x v="11"/>
    <s v="P/R - Paid Abs UNSE"/>
    <s v="P/R - Paid Absences"/>
    <s v="526"/>
    <s v="UNSE Santa Cruz Electric Mgmt"/>
    <x v="0"/>
    <n v="2224.34"/>
    <s v="033"/>
  </r>
  <r>
    <s v="DEC-25"/>
    <x v="1"/>
    <s v="50000"/>
    <x v="11"/>
    <s v="P/R - Paid Abs UNSE"/>
    <s v="P/R - Paid Absences"/>
    <s v="526"/>
    <s v="UNSE Santa Cruz Electric Mgmt"/>
    <x v="0"/>
    <n v="1687.1"/>
    <s v="033"/>
  </r>
  <r>
    <s v="JUL-25"/>
    <x v="1"/>
    <s v="50000"/>
    <x v="11"/>
    <s v="P/R - Paid Abs UNSE"/>
    <s v="P/R - Paid Absences"/>
    <s v="526"/>
    <s v="UNSE Santa Cruz Electric Mgmt"/>
    <x v="0"/>
    <n v="2058.58"/>
    <s v="033"/>
  </r>
  <r>
    <s v="NOV-25"/>
    <x v="1"/>
    <s v="50000"/>
    <x v="11"/>
    <s v="P/R - Paid Abs UNSE"/>
    <s v="P/R - Paid Absences"/>
    <s v="526"/>
    <s v="UNSE Santa Cruz Electric Mgmt"/>
    <x v="0"/>
    <n v="1980.44"/>
    <s v="033"/>
  </r>
  <r>
    <s v="OCT-25"/>
    <x v="1"/>
    <s v="50000"/>
    <x v="11"/>
    <s v="P/R - Paid Abs UNSE"/>
    <s v="P/R - Paid Absences"/>
    <s v="526"/>
    <s v="UNSE Santa Cruz Electric Mgmt"/>
    <x v="0"/>
    <n v="2017.05"/>
    <s v="033"/>
  </r>
  <r>
    <s v="SEP-25"/>
    <x v="1"/>
    <s v="50000"/>
    <x v="11"/>
    <s v="P/R - Paid Abs UNSE"/>
    <s v="P/R - Paid Absences"/>
    <s v="526"/>
    <s v="UNSE Santa Cruz Electric Mgmt"/>
    <x v="0"/>
    <n v="1987.38"/>
    <s v="033"/>
  </r>
  <r>
    <s v="AUG-25"/>
    <x v="1"/>
    <s v="50000"/>
    <x v="11"/>
    <s v="P/R - Paid Abs UNSE"/>
    <s v="P/R - Paid Absences"/>
    <s v="518"/>
    <s v="UNSE Mohave Electric IS"/>
    <x v="0"/>
    <n v="425.78"/>
    <s v="033"/>
  </r>
  <r>
    <s v="DEC-25"/>
    <x v="1"/>
    <s v="50000"/>
    <x v="11"/>
    <s v="P/R - Paid Abs UNSE"/>
    <s v="P/R - Paid Absences"/>
    <s v="518"/>
    <s v="UNSE Mohave Electric IS"/>
    <x v="0"/>
    <n v="126.79"/>
    <s v="033"/>
  </r>
  <r>
    <s v="JUL-25"/>
    <x v="1"/>
    <s v="50000"/>
    <x v="11"/>
    <s v="P/R - Paid Abs UNSE"/>
    <s v="P/R - Paid Absences"/>
    <s v="518"/>
    <s v="UNSE Mohave Electric IS"/>
    <x v="0"/>
    <n v="313.31"/>
    <s v="033"/>
  </r>
  <r>
    <s v="NOV-25"/>
    <x v="1"/>
    <s v="50000"/>
    <x v="11"/>
    <s v="P/R - Paid Abs UNSE"/>
    <s v="P/R - Paid Absences"/>
    <s v="518"/>
    <s v="UNSE Mohave Electric IS"/>
    <x v="0"/>
    <n v="273.76"/>
    <s v="033"/>
  </r>
  <r>
    <s v="OCT-25"/>
    <x v="1"/>
    <s v="50000"/>
    <x v="11"/>
    <s v="P/R - Paid Abs UNSE"/>
    <s v="P/R - Paid Absences"/>
    <s v="518"/>
    <s v="UNSE Mohave Electric IS"/>
    <x v="0"/>
    <n v="481.23"/>
    <s v="033"/>
  </r>
  <r>
    <s v="SEP-25"/>
    <x v="1"/>
    <s v="50000"/>
    <x v="11"/>
    <s v="P/R - Paid Abs UNSE"/>
    <s v="P/R - Paid Absences"/>
    <s v="518"/>
    <s v="UNSE Mohave Electric IS"/>
    <x v="0"/>
    <n v="242.79"/>
    <s v="033"/>
  </r>
  <r>
    <s v="DEC-25"/>
    <x v="1"/>
    <s v="50000"/>
    <x v="11"/>
    <s v="P/R - Paid Abs UNSE"/>
    <s v="P/R - Paid Absences"/>
    <s v="515"/>
    <s v="UNSE Kingman Electric Eng"/>
    <x v="0"/>
    <n v="385.97"/>
    <s v="033"/>
  </r>
  <r>
    <s v="AUG-25"/>
    <x v="1"/>
    <s v="50000"/>
    <x v="11"/>
    <s v="P/R - Paid Abs UNSE"/>
    <s v="P/R - Paid Absences"/>
    <s v="513"/>
    <s v="UNSE Mohave Electric Ops Mgmt"/>
    <x v="0"/>
    <n v="708.95"/>
    <s v="033"/>
  </r>
  <r>
    <s v="DEC-25"/>
    <x v="1"/>
    <s v="50000"/>
    <x v="11"/>
    <s v="P/R - Paid Abs UNSE"/>
    <s v="P/R - Paid Absences"/>
    <s v="513"/>
    <s v="UNSE Mohave Electric Ops Mgmt"/>
    <x v="0"/>
    <n v="526.08000000000004"/>
    <s v="033"/>
  </r>
  <r>
    <s v="JUL-25"/>
    <x v="1"/>
    <s v="50000"/>
    <x v="11"/>
    <s v="P/R - Paid Abs UNSE"/>
    <s v="P/R - Paid Absences"/>
    <s v="513"/>
    <s v="UNSE Mohave Electric Ops Mgmt"/>
    <x v="0"/>
    <n v="417.3"/>
    <s v="033"/>
  </r>
  <r>
    <s v="NOV-25"/>
    <x v="1"/>
    <s v="50000"/>
    <x v="11"/>
    <s v="P/R - Paid Abs UNSE"/>
    <s v="P/R - Paid Absences"/>
    <s v="513"/>
    <s v="UNSE Mohave Electric Ops Mgmt"/>
    <x v="0"/>
    <n v="513.26"/>
    <s v="033"/>
  </r>
  <r>
    <s v="OCT-25"/>
    <x v="1"/>
    <s v="50000"/>
    <x v="11"/>
    <s v="P/R - Paid Abs UNSE"/>
    <s v="P/R - Paid Absences"/>
    <s v="513"/>
    <s v="UNSE Mohave Electric Ops Mgmt"/>
    <x v="0"/>
    <n v="760.27"/>
    <s v="033"/>
  </r>
  <r>
    <s v="SEP-25"/>
    <x v="1"/>
    <s v="50000"/>
    <x v="11"/>
    <s v="P/R - Paid Abs UNSE"/>
    <s v="P/R - Paid Absences"/>
    <s v="513"/>
    <s v="UNSE Mohave Electric Ops Mgmt"/>
    <x v="0"/>
    <n v="619.12"/>
    <s v="033"/>
  </r>
  <r>
    <s v="AUG-25"/>
    <x v="1"/>
    <s v="50000"/>
    <x v="11"/>
    <s v="P/R - Paid Abs UNSE"/>
    <s v="P/R - Paid Absences"/>
    <s v="512"/>
    <s v="UNSE Mohave Elec Admin"/>
    <x v="0"/>
    <n v="1225.19"/>
    <s v="033"/>
  </r>
  <r>
    <s v="DEC-25"/>
    <x v="1"/>
    <s v="50000"/>
    <x v="11"/>
    <s v="P/R - Paid Abs UNSE"/>
    <s v="P/R - Paid Absences"/>
    <s v="512"/>
    <s v="UNSE Mohave Elec Admin"/>
    <x v="0"/>
    <n v="1902.79"/>
    <s v="033"/>
  </r>
  <r>
    <s v="JUL-25"/>
    <x v="1"/>
    <s v="50000"/>
    <x v="11"/>
    <s v="P/R - Paid Abs UNSE"/>
    <s v="P/R - Paid Absences"/>
    <s v="512"/>
    <s v="UNSE Mohave Elec Admin"/>
    <x v="0"/>
    <n v="176.71"/>
    <s v="033"/>
  </r>
  <r>
    <s v="NOV-25"/>
    <x v="1"/>
    <s v="50000"/>
    <x v="11"/>
    <s v="P/R - Paid Abs UNSE"/>
    <s v="P/R - Paid Absences"/>
    <s v="512"/>
    <s v="UNSE Mohave Elec Admin"/>
    <x v="0"/>
    <n v="711.25"/>
    <s v="033"/>
  </r>
  <r>
    <s v="OCT-25"/>
    <x v="1"/>
    <s v="50000"/>
    <x v="11"/>
    <s v="P/R - Paid Abs UNSE"/>
    <s v="P/R - Paid Absences"/>
    <s v="512"/>
    <s v="UNSE Mohave Elec Admin"/>
    <x v="0"/>
    <n v="633.25"/>
    <s v="033"/>
  </r>
  <r>
    <s v="SEP-25"/>
    <x v="1"/>
    <s v="50000"/>
    <x v="11"/>
    <s v="P/R - Paid Abs UNSE"/>
    <s v="P/R - Paid Absences"/>
    <s v="512"/>
    <s v="UNSE Mohave Elec Admin"/>
    <x v="0"/>
    <n v="651.59"/>
    <s v="033"/>
  </r>
  <r>
    <s v="AUG-25"/>
    <x v="1"/>
    <s v="50000"/>
    <x v="11"/>
    <s v="P/R - Paid Absences"/>
    <s v="P/R - Paid Absences"/>
    <s v="414"/>
    <s v="TPP Admin"/>
    <x v="0"/>
    <n v="463.01"/>
    <s v="002"/>
  </r>
  <r>
    <s v="SEP-25"/>
    <x v="1"/>
    <s v="50000"/>
    <x v="11"/>
    <s v="P/R - Paid Absences"/>
    <s v="P/R - Paid Absences"/>
    <s v="414"/>
    <s v="TPP Admin"/>
    <x v="0"/>
    <n v="-57.87"/>
    <s v="002"/>
  </r>
  <r>
    <s v="AUG-25"/>
    <x v="1"/>
    <s v="50000"/>
    <x v="11"/>
    <s v="P/R - Paid Absences"/>
    <s v="P/R - Paid Absences"/>
    <s v="400"/>
    <s v="Capital Resources"/>
    <x v="0"/>
    <n v="2699.79"/>
    <s v="002"/>
  </r>
  <r>
    <s v="DEC-25"/>
    <x v="1"/>
    <s v="50000"/>
    <x v="11"/>
    <s v="P/R - Paid Absences"/>
    <s v="P/R - Paid Absences"/>
    <s v="400"/>
    <s v="Capital Resources"/>
    <x v="0"/>
    <n v="2516.88"/>
    <s v="002"/>
  </r>
  <r>
    <s v="JUL-25"/>
    <x v="1"/>
    <s v="50000"/>
    <x v="11"/>
    <s v="P/R - Paid Absences"/>
    <s v="P/R - Paid Absences"/>
    <s v="400"/>
    <s v="Capital Resources"/>
    <x v="0"/>
    <n v="2187.0300000000002"/>
    <s v="002"/>
  </r>
  <r>
    <s v="NOV-25"/>
    <x v="1"/>
    <s v="50000"/>
    <x v="11"/>
    <s v="P/R - Paid Absences"/>
    <s v="P/R - Paid Absences"/>
    <s v="400"/>
    <s v="Capital Resources"/>
    <x v="0"/>
    <n v="2215.1799999999998"/>
    <s v="002"/>
  </r>
  <r>
    <s v="OCT-25"/>
    <x v="1"/>
    <s v="50000"/>
    <x v="11"/>
    <s v="P/R - Paid Absences"/>
    <s v="P/R - Paid Absences"/>
    <s v="400"/>
    <s v="Capital Resources"/>
    <x v="0"/>
    <n v="3201.88"/>
    <s v="002"/>
  </r>
  <r>
    <s v="SEP-25"/>
    <x v="1"/>
    <s v="50000"/>
    <x v="11"/>
    <s v="P/R - Paid Absences"/>
    <s v="P/R - Paid Absences"/>
    <s v="400"/>
    <s v="Capital Resources"/>
    <x v="0"/>
    <n v="2156.9899999999998"/>
    <s v="002"/>
  </r>
  <r>
    <s v="AUG-25"/>
    <x v="1"/>
    <s v="50000"/>
    <x v="11"/>
    <s v="P/R - Paid Absences"/>
    <s v="P/R - Paid Absences"/>
    <s v="386"/>
    <s v="Regulatory Services"/>
    <x v="0"/>
    <n v="194.21"/>
    <s v="002"/>
  </r>
  <r>
    <s v="JUL-25"/>
    <x v="1"/>
    <s v="50000"/>
    <x v="11"/>
    <s v="P/R - Paid Absences"/>
    <s v="P/R - Paid Absences"/>
    <s v="386"/>
    <s v="Regulatory Services"/>
    <x v="0"/>
    <n v="356.36"/>
    <s v="002"/>
  </r>
  <r>
    <s v="NOV-25"/>
    <x v="1"/>
    <s v="50000"/>
    <x v="11"/>
    <s v="P/R - Paid Absences"/>
    <s v="P/R - Paid Absences"/>
    <s v="386"/>
    <s v="Regulatory Services"/>
    <x v="0"/>
    <n v="-285.83999999999997"/>
    <s v="002"/>
  </r>
  <r>
    <s v="OCT-25"/>
    <x v="1"/>
    <s v="50000"/>
    <x v="11"/>
    <s v="P/R - Paid Absences"/>
    <s v="P/R - Paid Absences"/>
    <s v="386"/>
    <s v="Regulatory Services"/>
    <x v="0"/>
    <n v="1862.86"/>
    <s v="002"/>
  </r>
  <r>
    <s v="SEP-25"/>
    <x v="1"/>
    <s v="50000"/>
    <x v="11"/>
    <s v="P/R - Paid Absences"/>
    <s v="P/R - Paid Absences"/>
    <s v="386"/>
    <s v="Regulatory Services"/>
    <x v="0"/>
    <n v="262.26"/>
    <s v="002"/>
  </r>
  <r>
    <s v="AUG-25"/>
    <x v="1"/>
    <s v="50000"/>
    <x v="11"/>
    <s v="P/R - Paid Absences"/>
    <s v="P/R - Paid Absences"/>
    <s v="381"/>
    <s v="Rates"/>
    <x v="0"/>
    <n v="5502.22"/>
    <s v="002"/>
  </r>
  <r>
    <s v="DEC-25"/>
    <x v="1"/>
    <s v="50000"/>
    <x v="11"/>
    <s v="P/R - Paid Absences"/>
    <s v="P/R - Paid Absences"/>
    <s v="381"/>
    <s v="Rates"/>
    <x v="0"/>
    <n v="2315.4899999999998"/>
    <s v="002"/>
  </r>
  <r>
    <s v="JUL-25"/>
    <x v="1"/>
    <s v="50000"/>
    <x v="11"/>
    <s v="P/R - Paid Absences"/>
    <s v="P/R - Paid Absences"/>
    <s v="381"/>
    <s v="Rates"/>
    <x v="0"/>
    <n v="2694.72"/>
    <s v="002"/>
  </r>
  <r>
    <s v="NOV-25"/>
    <x v="1"/>
    <s v="50000"/>
    <x v="11"/>
    <s v="P/R - Paid Absences"/>
    <s v="P/R - Paid Absences"/>
    <s v="381"/>
    <s v="Rates"/>
    <x v="0"/>
    <n v="1424.04"/>
    <s v="002"/>
  </r>
  <r>
    <s v="OCT-25"/>
    <x v="1"/>
    <s v="50000"/>
    <x v="11"/>
    <s v="P/R - Paid Absences"/>
    <s v="P/R - Paid Absences"/>
    <s v="381"/>
    <s v="Rates"/>
    <x v="0"/>
    <n v="6015.48"/>
    <s v="002"/>
  </r>
  <r>
    <s v="SEP-25"/>
    <x v="1"/>
    <s v="50000"/>
    <x v="11"/>
    <s v="P/R - Paid Absences"/>
    <s v="P/R - Paid Absences"/>
    <s v="381"/>
    <s v="Rates"/>
    <x v="0"/>
    <n v="942.47"/>
    <s v="002"/>
  </r>
  <r>
    <s v="AUG-25"/>
    <x v="1"/>
    <s v="50000"/>
    <x v="11"/>
    <s v="P/R - Paid Absences"/>
    <s v="P/R - Paid Absences"/>
    <s v="370"/>
    <s v="Budget, Planning &amp; Analysis"/>
    <x v="0"/>
    <n v="997.84"/>
    <s v="002"/>
  </r>
  <r>
    <s v="DEC-25"/>
    <x v="1"/>
    <s v="50000"/>
    <x v="11"/>
    <s v="P/R - Paid Absences"/>
    <s v="P/R - Paid Absences"/>
    <s v="370"/>
    <s v="Budget, Planning &amp; Analysis"/>
    <x v="0"/>
    <n v="674.46"/>
    <s v="002"/>
  </r>
  <r>
    <s v="JUL-25"/>
    <x v="1"/>
    <s v="50000"/>
    <x v="11"/>
    <s v="P/R - Paid Absences"/>
    <s v="P/R - Paid Absences"/>
    <s v="370"/>
    <s v="Budget, Planning &amp; Analysis"/>
    <x v="0"/>
    <n v="782.08"/>
    <s v="002"/>
  </r>
  <r>
    <s v="NOV-25"/>
    <x v="1"/>
    <s v="50000"/>
    <x v="11"/>
    <s v="P/R - Paid Absences"/>
    <s v="P/R - Paid Absences"/>
    <s v="370"/>
    <s v="Budget, Planning &amp; Analysis"/>
    <x v="0"/>
    <n v="670.47"/>
    <s v="002"/>
  </r>
  <r>
    <s v="OCT-25"/>
    <x v="1"/>
    <s v="50000"/>
    <x v="11"/>
    <s v="P/R - Paid Absences"/>
    <s v="P/R - Paid Absences"/>
    <s v="370"/>
    <s v="Budget, Planning &amp; Analysis"/>
    <x v="0"/>
    <n v="1019.02"/>
    <s v="002"/>
  </r>
  <r>
    <s v="SEP-25"/>
    <x v="1"/>
    <s v="50000"/>
    <x v="11"/>
    <s v="P/R - Paid Absences"/>
    <s v="P/R - Paid Absences"/>
    <s v="370"/>
    <s v="Budget, Planning &amp; Analysis"/>
    <x v="0"/>
    <n v="853.95"/>
    <s v="002"/>
  </r>
  <r>
    <s v="AUG-25"/>
    <x v="1"/>
    <s v="50000"/>
    <x v="11"/>
    <s v="P/R - Paid Absences"/>
    <s v="P/R - Paid Absences"/>
    <s v="362"/>
    <s v="Financial Planning &amp; Analysis"/>
    <x v="0"/>
    <n v="184.35"/>
    <s v="002"/>
  </r>
  <r>
    <s v="DEC-25"/>
    <x v="1"/>
    <s v="50000"/>
    <x v="11"/>
    <s v="P/R - Paid Absences"/>
    <s v="P/R - Paid Absences"/>
    <s v="362"/>
    <s v="Financial Planning &amp; Analysis"/>
    <x v="0"/>
    <n v="487.25"/>
    <s v="002"/>
  </r>
  <r>
    <s v="JUL-25"/>
    <x v="1"/>
    <s v="50000"/>
    <x v="11"/>
    <s v="P/R - Paid Absences"/>
    <s v="P/R - Paid Absences"/>
    <s v="362"/>
    <s v="Financial Planning &amp; Analysis"/>
    <x v="0"/>
    <n v="233.53"/>
    <s v="002"/>
  </r>
  <r>
    <s v="NOV-25"/>
    <x v="1"/>
    <s v="50000"/>
    <x v="11"/>
    <s v="P/R - Paid Absences"/>
    <s v="P/R - Paid Absences"/>
    <s v="362"/>
    <s v="Financial Planning &amp; Analysis"/>
    <x v="0"/>
    <n v="392.21"/>
    <s v="002"/>
  </r>
  <r>
    <s v="OCT-25"/>
    <x v="1"/>
    <s v="50000"/>
    <x v="11"/>
    <s v="P/R - Paid Absences"/>
    <s v="P/R - Paid Absences"/>
    <s v="362"/>
    <s v="Financial Planning &amp; Analysis"/>
    <x v="0"/>
    <n v="360.82"/>
    <s v="002"/>
  </r>
  <r>
    <s v="SEP-25"/>
    <x v="1"/>
    <s v="50000"/>
    <x v="11"/>
    <s v="P/R - Paid Absences"/>
    <s v="P/R - Paid Absences"/>
    <s v="362"/>
    <s v="Financial Planning &amp; Analysis"/>
    <x v="0"/>
    <n v="282.95999999999998"/>
    <s v="002"/>
  </r>
  <r>
    <s v="AUG-25"/>
    <x v="1"/>
    <s v="50000"/>
    <x v="11"/>
    <s v="P/R - Paid Absences"/>
    <s v="P/R - Paid Absences"/>
    <s v="360"/>
    <s v="Treasury Services"/>
    <x v="0"/>
    <n v="465.03"/>
    <s v="002"/>
  </r>
  <r>
    <s v="DEC-25"/>
    <x v="1"/>
    <s v="50000"/>
    <x v="11"/>
    <s v="P/R - Paid Absences"/>
    <s v="P/R - Paid Absences"/>
    <s v="360"/>
    <s v="Treasury Services"/>
    <x v="0"/>
    <n v="426.97"/>
    <s v="002"/>
  </r>
  <r>
    <s v="JUL-25"/>
    <x v="1"/>
    <s v="50000"/>
    <x v="11"/>
    <s v="P/R - Paid Absences"/>
    <s v="P/R - Paid Absences"/>
    <s v="360"/>
    <s v="Treasury Services"/>
    <x v="0"/>
    <n v="447.97"/>
    <s v="002"/>
  </r>
  <r>
    <s v="NOV-25"/>
    <x v="1"/>
    <s v="50000"/>
    <x v="11"/>
    <s v="P/R - Paid Absences"/>
    <s v="P/R - Paid Absences"/>
    <s v="360"/>
    <s v="Treasury Services"/>
    <x v="0"/>
    <n v="388.66"/>
    <s v="002"/>
  </r>
  <r>
    <s v="OCT-25"/>
    <x v="1"/>
    <s v="50000"/>
    <x v="11"/>
    <s v="P/R - Paid Absences"/>
    <s v="P/R - Paid Absences"/>
    <s v="360"/>
    <s v="Treasury Services"/>
    <x v="0"/>
    <n v="401.96"/>
    <s v="002"/>
  </r>
  <r>
    <s v="SEP-25"/>
    <x v="1"/>
    <s v="50000"/>
    <x v="11"/>
    <s v="P/R - Paid Absences"/>
    <s v="P/R - Paid Absences"/>
    <s v="360"/>
    <s v="Treasury Services"/>
    <x v="0"/>
    <n v="429.63"/>
    <s v="002"/>
  </r>
  <r>
    <s v="DEC-25"/>
    <x v="1"/>
    <s v="50000"/>
    <x v="11"/>
    <s v="P/R - Paid Absences"/>
    <s v="P/R - Paid Absences"/>
    <s v="357"/>
    <s v="Business Applications &amp; Data Analytics"/>
    <x v="0"/>
    <n v="17.41"/>
    <s v="002"/>
  </r>
  <r>
    <s v="NOV-25"/>
    <x v="1"/>
    <s v="50000"/>
    <x v="11"/>
    <s v="P/R - Paid Absences"/>
    <s v="P/R - Paid Absences"/>
    <s v="357"/>
    <s v="Business Applications &amp; Data Analytics"/>
    <x v="0"/>
    <n v="34.82"/>
    <s v="002"/>
  </r>
  <r>
    <s v="OCT-25"/>
    <x v="1"/>
    <s v="50000"/>
    <x v="11"/>
    <s v="P/R - Paid Absences"/>
    <s v="P/R - Paid Absences"/>
    <s v="357"/>
    <s v="Business Applications &amp; Data Analytics"/>
    <x v="0"/>
    <n v="121.88"/>
    <s v="002"/>
  </r>
  <r>
    <s v="AUG-25"/>
    <x v="1"/>
    <s v="50000"/>
    <x v="11"/>
    <s v="P/R - Paid Absences"/>
    <s v="P/R - Paid Absences"/>
    <s v="356"/>
    <s v="IS PMO"/>
    <x v="0"/>
    <n v="87.43"/>
    <s v="002"/>
  </r>
  <r>
    <s v="DEC-25"/>
    <x v="1"/>
    <s v="50000"/>
    <x v="11"/>
    <s v="P/R - Paid Absences"/>
    <s v="P/R - Paid Absences"/>
    <s v="356"/>
    <s v="IS PMO"/>
    <x v="0"/>
    <n v="31.48"/>
    <s v="002"/>
  </r>
  <r>
    <s v="NOV-25"/>
    <x v="1"/>
    <s v="50000"/>
    <x v="11"/>
    <s v="P/R - Paid Absences"/>
    <s v="P/R - Paid Absences"/>
    <s v="356"/>
    <s v="IS PMO"/>
    <x v="0"/>
    <n v="100.54"/>
    <s v="002"/>
  </r>
  <r>
    <s v="OCT-25"/>
    <x v="1"/>
    <s v="50000"/>
    <x v="11"/>
    <s v="P/R - Paid Absences"/>
    <s v="P/R - Paid Absences"/>
    <s v="356"/>
    <s v="IS PMO"/>
    <x v="0"/>
    <n v="438"/>
    <s v="002"/>
  </r>
  <r>
    <s v="SEP-25"/>
    <x v="1"/>
    <s v="50000"/>
    <x v="11"/>
    <s v="P/R - Paid Absences"/>
    <s v="P/R - Paid Absences"/>
    <s v="356"/>
    <s v="IS PMO"/>
    <x v="0"/>
    <n v="143.38"/>
    <s v="002"/>
  </r>
  <r>
    <s v="AUG-25"/>
    <x v="1"/>
    <s v="50000"/>
    <x v="11"/>
    <s v="P/R - Paid Absences"/>
    <s v="P/R - Paid Absences"/>
    <s v="352"/>
    <s v="IT Client Technology"/>
    <x v="0"/>
    <n v="280.38"/>
    <s v="002"/>
  </r>
  <r>
    <s v="DEC-25"/>
    <x v="1"/>
    <s v="50000"/>
    <x v="11"/>
    <s v="P/R - Paid Absences"/>
    <s v="P/R - Paid Absences"/>
    <s v="352"/>
    <s v="IT Client Technology"/>
    <x v="0"/>
    <n v="121.25"/>
    <s v="002"/>
  </r>
  <r>
    <s v="JUL-25"/>
    <x v="1"/>
    <s v="50000"/>
    <x v="11"/>
    <s v="P/R - Paid Absences"/>
    <s v="P/R - Paid Absences"/>
    <s v="352"/>
    <s v="IT Client Technology"/>
    <x v="0"/>
    <n v="42.65"/>
    <s v="002"/>
  </r>
  <r>
    <s v="NOV-25"/>
    <x v="1"/>
    <s v="50000"/>
    <x v="11"/>
    <s v="P/R - Paid Absences"/>
    <s v="P/R - Paid Absences"/>
    <s v="352"/>
    <s v="IT Client Technology"/>
    <x v="0"/>
    <n v="568.37"/>
    <s v="002"/>
  </r>
  <r>
    <s v="OCT-25"/>
    <x v="1"/>
    <s v="50000"/>
    <x v="11"/>
    <s v="P/R - Paid Absences"/>
    <s v="P/R - Paid Absences"/>
    <s v="352"/>
    <s v="IT Client Technology"/>
    <x v="0"/>
    <n v="481.97"/>
    <s v="002"/>
  </r>
  <r>
    <s v="SEP-25"/>
    <x v="1"/>
    <s v="50000"/>
    <x v="11"/>
    <s v="P/R - Paid Absences"/>
    <s v="P/R - Paid Absences"/>
    <s v="352"/>
    <s v="IT Client Technology"/>
    <x v="0"/>
    <n v="260.7"/>
    <s v="002"/>
  </r>
  <r>
    <s v="AUG-25"/>
    <x v="1"/>
    <s v="50000"/>
    <x v="11"/>
    <s v="P/R - Paid Absences"/>
    <s v="P/R - Paid Absences"/>
    <s v="332"/>
    <s v="Tax Services"/>
    <x v="0"/>
    <n v="314.94"/>
    <s v="002"/>
  </r>
  <r>
    <s v="DEC-25"/>
    <x v="1"/>
    <s v="50000"/>
    <x v="11"/>
    <s v="P/R - Paid Absences"/>
    <s v="P/R - Paid Absences"/>
    <s v="332"/>
    <s v="Tax Services"/>
    <x v="0"/>
    <n v="1854.51"/>
    <s v="002"/>
  </r>
  <r>
    <s v="JUL-25"/>
    <x v="1"/>
    <s v="50000"/>
    <x v="11"/>
    <s v="P/R - Paid Absences"/>
    <s v="P/R - Paid Absences"/>
    <s v="332"/>
    <s v="Tax Services"/>
    <x v="0"/>
    <n v="1048.81"/>
    <s v="002"/>
  </r>
  <r>
    <s v="NOV-25"/>
    <x v="1"/>
    <s v="50000"/>
    <x v="11"/>
    <s v="P/R - Paid Absences"/>
    <s v="P/R - Paid Absences"/>
    <s v="332"/>
    <s v="Tax Services"/>
    <x v="0"/>
    <n v="1022.87"/>
    <s v="002"/>
  </r>
  <r>
    <s v="OCT-25"/>
    <x v="1"/>
    <s v="50000"/>
    <x v="11"/>
    <s v="P/R - Paid Absences"/>
    <s v="P/R - Paid Absences"/>
    <s v="332"/>
    <s v="Tax Services"/>
    <x v="0"/>
    <n v="1894.75"/>
    <s v="002"/>
  </r>
  <r>
    <s v="SEP-25"/>
    <x v="1"/>
    <s v="50000"/>
    <x v="11"/>
    <s v="P/R - Paid Absences"/>
    <s v="P/R - Paid Absences"/>
    <s v="332"/>
    <s v="Tax Services"/>
    <x v="0"/>
    <n v="894.85"/>
    <s v="002"/>
  </r>
  <r>
    <s v="AUG-25"/>
    <x v="1"/>
    <s v="50000"/>
    <x v="11"/>
    <s v="P/R - Paid Absences"/>
    <s v="P/R - Paid Absences"/>
    <s v="322"/>
    <s v="Plant Accounting"/>
    <x v="0"/>
    <n v="1722.85"/>
    <s v="002"/>
  </r>
  <r>
    <s v="DEC-25"/>
    <x v="1"/>
    <s v="50000"/>
    <x v="11"/>
    <s v="P/R - Paid Absences"/>
    <s v="P/R - Paid Absences"/>
    <s v="322"/>
    <s v="Plant Accounting"/>
    <x v="0"/>
    <n v="1893.53"/>
    <s v="002"/>
  </r>
  <r>
    <s v="JUL-25"/>
    <x v="1"/>
    <s v="50000"/>
    <x v="11"/>
    <s v="P/R - Paid Absences"/>
    <s v="P/R - Paid Absences"/>
    <s v="322"/>
    <s v="Plant Accounting"/>
    <x v="0"/>
    <n v="2235.9299999999998"/>
    <s v="002"/>
  </r>
  <r>
    <s v="NOV-25"/>
    <x v="1"/>
    <s v="50000"/>
    <x v="11"/>
    <s v="P/R - Paid Absences"/>
    <s v="P/R - Paid Absences"/>
    <s v="322"/>
    <s v="Plant Accounting"/>
    <x v="0"/>
    <n v="880.48"/>
    <s v="002"/>
  </r>
  <r>
    <s v="OCT-25"/>
    <x v="1"/>
    <s v="50000"/>
    <x v="11"/>
    <s v="P/R - Paid Absences"/>
    <s v="P/R - Paid Absences"/>
    <s v="322"/>
    <s v="Plant Accounting"/>
    <x v="0"/>
    <n v="1877.07"/>
    <s v="002"/>
  </r>
  <r>
    <s v="SEP-25"/>
    <x v="1"/>
    <s v="50000"/>
    <x v="11"/>
    <s v="P/R - Paid Absences"/>
    <s v="P/R - Paid Absences"/>
    <s v="322"/>
    <s v="Plant Accounting"/>
    <x v="0"/>
    <n v="1137.8699999999999"/>
    <s v="002"/>
  </r>
  <r>
    <s v="AUG-25"/>
    <x v="1"/>
    <s v="50000"/>
    <x v="11"/>
    <s v="P/R - Paid Absences"/>
    <s v="P/R - Paid Absences"/>
    <s v="321"/>
    <s v="External Reporting"/>
    <x v="0"/>
    <n v="219.7"/>
    <s v="002"/>
  </r>
  <r>
    <s v="DEC-25"/>
    <x v="1"/>
    <s v="50000"/>
    <x v="11"/>
    <s v="P/R - Paid Absences"/>
    <s v="P/R - Paid Absences"/>
    <s v="321"/>
    <s v="External Reporting"/>
    <x v="0"/>
    <n v="1013.89"/>
    <s v="002"/>
  </r>
  <r>
    <s v="JUL-25"/>
    <x v="1"/>
    <s v="50000"/>
    <x v="11"/>
    <s v="P/R - Paid Absences"/>
    <s v="P/R - Paid Absences"/>
    <s v="321"/>
    <s v="External Reporting"/>
    <x v="0"/>
    <n v="497.12"/>
    <s v="002"/>
  </r>
  <r>
    <s v="NOV-25"/>
    <x v="1"/>
    <s v="50000"/>
    <x v="11"/>
    <s v="P/R - Paid Absences"/>
    <s v="P/R - Paid Absences"/>
    <s v="321"/>
    <s v="External Reporting"/>
    <x v="0"/>
    <n v="319.07"/>
    <s v="002"/>
  </r>
  <r>
    <s v="OCT-25"/>
    <x v="1"/>
    <s v="50000"/>
    <x v="11"/>
    <s v="P/R - Paid Absences"/>
    <s v="P/R - Paid Absences"/>
    <s v="321"/>
    <s v="External Reporting"/>
    <x v="0"/>
    <n v="530.13"/>
    <s v="002"/>
  </r>
  <r>
    <s v="SEP-25"/>
    <x v="1"/>
    <s v="50000"/>
    <x v="11"/>
    <s v="P/R - Paid Absences"/>
    <s v="P/R - Paid Absences"/>
    <s v="321"/>
    <s v="External Reporting"/>
    <x v="0"/>
    <n v="302.23"/>
    <s v="002"/>
  </r>
  <r>
    <s v="AUG-25"/>
    <x v="1"/>
    <s v="50000"/>
    <x v="11"/>
    <s v="P/R - Paid Absences"/>
    <s v="P/R - Paid Absences"/>
    <s v="320"/>
    <s v="Corporate Accounting"/>
    <x v="0"/>
    <n v="1007.86"/>
    <s v="002"/>
  </r>
  <r>
    <s v="DEC-25"/>
    <x v="1"/>
    <s v="50000"/>
    <x v="11"/>
    <s v="P/R - Paid Absences"/>
    <s v="P/R - Paid Absences"/>
    <s v="320"/>
    <s v="Corporate Accounting"/>
    <x v="0"/>
    <n v="1079.78"/>
    <s v="002"/>
  </r>
  <r>
    <s v="JUL-25"/>
    <x v="1"/>
    <s v="50000"/>
    <x v="11"/>
    <s v="P/R - Paid Absences"/>
    <s v="P/R - Paid Absences"/>
    <s v="320"/>
    <s v="Corporate Accounting"/>
    <x v="0"/>
    <n v="1268.95"/>
    <s v="002"/>
  </r>
  <r>
    <s v="NOV-25"/>
    <x v="1"/>
    <s v="50000"/>
    <x v="11"/>
    <s v="P/R - Paid Absences"/>
    <s v="P/R - Paid Absences"/>
    <s v="320"/>
    <s v="Corporate Accounting"/>
    <x v="0"/>
    <n v="1602.46"/>
    <s v="002"/>
  </r>
  <r>
    <s v="OCT-25"/>
    <x v="1"/>
    <s v="50000"/>
    <x v="11"/>
    <s v="P/R - Paid Absences"/>
    <s v="P/R - Paid Absences"/>
    <s v="320"/>
    <s v="Corporate Accounting"/>
    <x v="0"/>
    <n v="637.76"/>
    <s v="002"/>
  </r>
  <r>
    <s v="SEP-25"/>
    <x v="1"/>
    <s v="50000"/>
    <x v="11"/>
    <s v="P/R - Paid Absences"/>
    <s v="P/R - Paid Absences"/>
    <s v="320"/>
    <s v="Corporate Accounting"/>
    <x v="0"/>
    <n v="1296.81"/>
    <s v="002"/>
  </r>
  <r>
    <s v="AUG-25"/>
    <x v="1"/>
    <s v="50000"/>
    <x v="11"/>
    <s v="P/R - Paid Absences"/>
    <s v="P/R - Paid Absences"/>
    <s v="317"/>
    <s v="Accounts Payable"/>
    <x v="0"/>
    <n v="964.67"/>
    <s v="002"/>
  </r>
  <r>
    <s v="DEC-25"/>
    <x v="1"/>
    <s v="50000"/>
    <x v="11"/>
    <s v="P/R - Paid Absences"/>
    <s v="P/R - Paid Absences"/>
    <s v="317"/>
    <s v="Accounts Payable"/>
    <x v="0"/>
    <n v="1411.87"/>
    <s v="002"/>
  </r>
  <r>
    <s v="JUL-25"/>
    <x v="1"/>
    <s v="50000"/>
    <x v="11"/>
    <s v="P/R - Paid Absences"/>
    <s v="P/R - Paid Absences"/>
    <s v="317"/>
    <s v="Accounts Payable"/>
    <x v="0"/>
    <n v="1541.68"/>
    <s v="002"/>
  </r>
  <r>
    <s v="NOV-25"/>
    <x v="1"/>
    <s v="50000"/>
    <x v="11"/>
    <s v="P/R - Paid Absences"/>
    <s v="P/R - Paid Absences"/>
    <s v="317"/>
    <s v="Accounts Payable"/>
    <x v="0"/>
    <n v="1189.23"/>
    <s v="002"/>
  </r>
  <r>
    <s v="OCT-25"/>
    <x v="1"/>
    <s v="50000"/>
    <x v="11"/>
    <s v="P/R - Paid Absences"/>
    <s v="P/R - Paid Absences"/>
    <s v="317"/>
    <s v="Accounts Payable"/>
    <x v="0"/>
    <n v="1639.22"/>
    <s v="002"/>
  </r>
  <r>
    <s v="SEP-25"/>
    <x v="1"/>
    <s v="50000"/>
    <x v="11"/>
    <s v="P/R - Paid Absences"/>
    <s v="P/R - Paid Absences"/>
    <s v="317"/>
    <s v="Accounts Payable"/>
    <x v="0"/>
    <n v="1242.6099999999999"/>
    <s v="002"/>
  </r>
  <r>
    <s v="DEC-25"/>
    <x v="1"/>
    <s v="50000"/>
    <x v="11"/>
    <s v="P/R - Paid Absences"/>
    <s v="P/R - Paid Absences"/>
    <s v="316"/>
    <s v="Payroll"/>
    <x v="0"/>
    <n v="79.34"/>
    <s v="002"/>
  </r>
  <r>
    <s v="JUL-25"/>
    <x v="1"/>
    <s v="50000"/>
    <x v="11"/>
    <s v="P/R - Paid Absences"/>
    <s v="P/R - Paid Absences"/>
    <s v="316"/>
    <s v="Payroll"/>
    <x v="0"/>
    <n v="105.58"/>
    <s v="002"/>
  </r>
  <r>
    <s v="NOV-25"/>
    <x v="1"/>
    <s v="50000"/>
    <x v="11"/>
    <s v="P/R - Paid Absences"/>
    <s v="P/R - Paid Absences"/>
    <s v="316"/>
    <s v="Payroll"/>
    <x v="0"/>
    <n v="328.35"/>
    <s v="002"/>
  </r>
  <r>
    <s v="AUG-25"/>
    <x v="1"/>
    <s v="50000"/>
    <x v="11"/>
    <s v="P/R - Paid Absences"/>
    <s v="P/R - Paid Absences"/>
    <s v="306"/>
    <s v="Energy Settlements"/>
    <x v="0"/>
    <n v="127.7"/>
    <s v="002"/>
  </r>
  <r>
    <s v="DEC-25"/>
    <x v="1"/>
    <s v="50000"/>
    <x v="11"/>
    <s v="P/R - Paid Absences"/>
    <s v="P/R - Paid Absences"/>
    <s v="306"/>
    <s v="Energy Settlements"/>
    <x v="0"/>
    <n v="163.08000000000001"/>
    <s v="002"/>
  </r>
  <r>
    <s v="JUL-25"/>
    <x v="1"/>
    <s v="50000"/>
    <x v="11"/>
    <s v="P/R - Paid Absences"/>
    <s v="P/R - Paid Absences"/>
    <s v="306"/>
    <s v="Energy Settlements"/>
    <x v="0"/>
    <n v="119.96"/>
    <s v="002"/>
  </r>
  <r>
    <s v="NOV-25"/>
    <x v="1"/>
    <s v="50000"/>
    <x v="11"/>
    <s v="P/R - Paid Absences"/>
    <s v="P/R - Paid Absences"/>
    <s v="306"/>
    <s v="Energy Settlements"/>
    <x v="0"/>
    <n v="174.14"/>
    <s v="002"/>
  </r>
  <r>
    <s v="OCT-25"/>
    <x v="1"/>
    <s v="50000"/>
    <x v="11"/>
    <s v="P/R - Paid Absences"/>
    <s v="P/R - Paid Absences"/>
    <s v="306"/>
    <s v="Energy Settlements"/>
    <x v="0"/>
    <n v="162.53"/>
    <s v="002"/>
  </r>
  <r>
    <s v="SEP-25"/>
    <x v="1"/>
    <s v="50000"/>
    <x v="11"/>
    <s v="P/R - Paid Absences"/>
    <s v="P/R - Paid Absences"/>
    <s v="306"/>
    <s v="Energy Settlements"/>
    <x v="0"/>
    <n v="163.63999999999999"/>
    <s v="002"/>
  </r>
  <r>
    <s v="AUG-25"/>
    <x v="1"/>
    <s v="50000"/>
    <x v="11"/>
    <s v="P/R - Paid Absences"/>
    <s v="P/R - Paid Absences"/>
    <s v="300"/>
    <s v="CFO Adm"/>
    <x v="0"/>
    <n v="727.47"/>
    <s v="002"/>
  </r>
  <r>
    <s v="DEC-25"/>
    <x v="1"/>
    <s v="50000"/>
    <x v="11"/>
    <s v="P/R - Paid Absences"/>
    <s v="P/R - Paid Absences"/>
    <s v="300"/>
    <s v="CFO Adm"/>
    <x v="0"/>
    <n v="301.43"/>
    <s v="002"/>
  </r>
  <r>
    <s v="JUL-25"/>
    <x v="1"/>
    <s v="50000"/>
    <x v="11"/>
    <s v="P/R - Paid Absences"/>
    <s v="P/R - Paid Absences"/>
    <s v="300"/>
    <s v="CFO Adm"/>
    <x v="0"/>
    <n v="486.59"/>
    <s v="002"/>
  </r>
  <r>
    <s v="NOV-25"/>
    <x v="1"/>
    <s v="50000"/>
    <x v="11"/>
    <s v="P/R - Paid Absences"/>
    <s v="P/R - Paid Absences"/>
    <s v="300"/>
    <s v="CFO Adm"/>
    <x v="0"/>
    <n v="305.45999999999998"/>
    <s v="002"/>
  </r>
  <r>
    <s v="OCT-25"/>
    <x v="1"/>
    <s v="50000"/>
    <x v="11"/>
    <s v="P/R - Paid Absences"/>
    <s v="P/R - Paid Absences"/>
    <s v="300"/>
    <s v="CFO Adm"/>
    <x v="0"/>
    <n v="496.9"/>
    <s v="002"/>
  </r>
  <r>
    <s v="SEP-25"/>
    <x v="1"/>
    <s v="50000"/>
    <x v="11"/>
    <s v="P/R - Paid Absences"/>
    <s v="P/R - Paid Absences"/>
    <s v="300"/>
    <s v="CFO Adm"/>
    <x v="0"/>
    <n v="496.93"/>
    <s v="002"/>
  </r>
  <r>
    <s v="AUG-25"/>
    <x v="1"/>
    <s v="50000"/>
    <x v="11"/>
    <s v="P/R - Paid Absences"/>
    <s v="P/R - Paid Absences"/>
    <s v="264"/>
    <s v="Mail Services"/>
    <x v="0"/>
    <n v="567.27"/>
    <s v="002"/>
  </r>
  <r>
    <s v="DEC-25"/>
    <x v="1"/>
    <s v="50000"/>
    <x v="11"/>
    <s v="P/R - Paid Absences"/>
    <s v="P/R - Paid Absences"/>
    <s v="264"/>
    <s v="Mail Services"/>
    <x v="0"/>
    <n v="481.58"/>
    <s v="002"/>
  </r>
  <r>
    <s v="JUL-25"/>
    <x v="1"/>
    <s v="50000"/>
    <x v="11"/>
    <s v="P/R - Paid Absences"/>
    <s v="P/R - Paid Absences"/>
    <s v="264"/>
    <s v="Mail Services"/>
    <x v="0"/>
    <n v="587.84"/>
    <s v="002"/>
  </r>
  <r>
    <s v="NOV-25"/>
    <x v="1"/>
    <s v="50000"/>
    <x v="11"/>
    <s v="P/R - Paid Absences"/>
    <s v="P/R - Paid Absences"/>
    <s v="264"/>
    <s v="Mail Services"/>
    <x v="0"/>
    <n v="534.76"/>
    <s v="002"/>
  </r>
  <r>
    <s v="OCT-25"/>
    <x v="1"/>
    <s v="50000"/>
    <x v="11"/>
    <s v="P/R - Paid Absences"/>
    <s v="P/R - Paid Absences"/>
    <s v="264"/>
    <s v="Mail Services"/>
    <x v="0"/>
    <n v="684.85"/>
    <s v="002"/>
  </r>
  <r>
    <s v="SEP-25"/>
    <x v="1"/>
    <s v="50000"/>
    <x v="11"/>
    <s v="P/R - Paid Absences"/>
    <s v="P/R - Paid Absences"/>
    <s v="264"/>
    <s v="Mail Services"/>
    <x v="0"/>
    <n v="289.63"/>
    <s v="002"/>
  </r>
  <r>
    <s v="AUG-25"/>
    <x v="1"/>
    <s v="50000"/>
    <x v="11"/>
    <s v="P/R - Paid Absences"/>
    <s v="P/R - Paid Absences"/>
    <s v="210"/>
    <s v="Employee &amp; Labor Relations"/>
    <x v="0"/>
    <n v="1425.59"/>
    <s v="002"/>
  </r>
  <r>
    <s v="DEC-25"/>
    <x v="1"/>
    <s v="50000"/>
    <x v="11"/>
    <s v="P/R - Paid Absences"/>
    <s v="P/R - Paid Absences"/>
    <s v="210"/>
    <s v="Employee &amp; Labor Relations"/>
    <x v="0"/>
    <n v="3501.91"/>
    <s v="002"/>
  </r>
  <r>
    <s v="JUL-25"/>
    <x v="1"/>
    <s v="50000"/>
    <x v="11"/>
    <s v="P/R - Paid Absences"/>
    <s v="P/R - Paid Absences"/>
    <s v="210"/>
    <s v="Employee &amp; Labor Relations"/>
    <x v="0"/>
    <n v="1170.82"/>
    <s v="002"/>
  </r>
  <r>
    <s v="NOV-25"/>
    <x v="1"/>
    <s v="50000"/>
    <x v="11"/>
    <s v="P/R - Paid Absences"/>
    <s v="P/R - Paid Absences"/>
    <s v="210"/>
    <s v="Employee &amp; Labor Relations"/>
    <x v="0"/>
    <n v="296.14"/>
    <s v="002"/>
  </r>
  <r>
    <s v="OCT-25"/>
    <x v="1"/>
    <s v="50000"/>
    <x v="11"/>
    <s v="P/R - Paid Absences"/>
    <s v="P/R - Paid Absences"/>
    <s v="210"/>
    <s v="Employee &amp; Labor Relations"/>
    <x v="0"/>
    <n v="124.07"/>
    <s v="002"/>
  </r>
  <r>
    <s v="SEP-25"/>
    <x v="1"/>
    <s v="50000"/>
    <x v="11"/>
    <s v="P/R - Paid Absences"/>
    <s v="P/R - Paid Absences"/>
    <s v="210"/>
    <s v="Employee &amp; Labor Relations"/>
    <x v="0"/>
    <n v="118.81"/>
    <s v="002"/>
  </r>
  <r>
    <s v="AUG-25"/>
    <x v="1"/>
    <s v="50000"/>
    <x v="11"/>
    <s v="P/R - Paid Absences"/>
    <s v="P/R - Paid Absences"/>
    <s v="209"/>
    <s v="Compensation &amp; Benefits"/>
    <x v="0"/>
    <n v="791.09"/>
    <s v="002"/>
  </r>
  <r>
    <s v="DEC-25"/>
    <x v="1"/>
    <s v="50000"/>
    <x v="11"/>
    <s v="P/R - Paid Absences"/>
    <s v="P/R - Paid Absences"/>
    <s v="209"/>
    <s v="Compensation &amp; Benefits"/>
    <x v="0"/>
    <n v="399.82"/>
    <s v="002"/>
  </r>
  <r>
    <s v="JUL-25"/>
    <x v="1"/>
    <s v="50000"/>
    <x v="11"/>
    <s v="P/R - Paid Absences"/>
    <s v="P/R - Paid Absences"/>
    <s v="209"/>
    <s v="Compensation &amp; Benefits"/>
    <x v="0"/>
    <n v="611.76"/>
    <s v="002"/>
  </r>
  <r>
    <s v="NOV-25"/>
    <x v="1"/>
    <s v="50000"/>
    <x v="11"/>
    <s v="P/R - Paid Absences"/>
    <s v="P/R - Paid Absences"/>
    <s v="209"/>
    <s v="Compensation &amp; Benefits"/>
    <x v="0"/>
    <n v="465.2"/>
    <s v="002"/>
  </r>
  <r>
    <s v="OCT-25"/>
    <x v="1"/>
    <s v="50000"/>
    <x v="11"/>
    <s v="P/R - Paid Absences"/>
    <s v="P/R - Paid Absences"/>
    <s v="209"/>
    <s v="Compensation &amp; Benefits"/>
    <x v="0"/>
    <n v="946.57"/>
    <s v="002"/>
  </r>
  <r>
    <s v="SEP-25"/>
    <x v="1"/>
    <s v="50000"/>
    <x v="11"/>
    <s v="P/R - Paid Absences"/>
    <s v="P/R - Paid Absences"/>
    <s v="209"/>
    <s v="Compensation &amp; Benefits"/>
    <x v="0"/>
    <n v="654.32000000000005"/>
    <s v="002"/>
  </r>
  <r>
    <s v="AUG-25"/>
    <x v="1"/>
    <s v="50000"/>
    <x v="11"/>
    <s v="P/R - Paid Absences"/>
    <s v="P/R - Paid Absences"/>
    <s v="201"/>
    <s v="Personnel Adm"/>
    <x v="0"/>
    <n v="-92.71"/>
    <s v="002"/>
  </r>
  <r>
    <s v="JUL-25"/>
    <x v="1"/>
    <s v="50000"/>
    <x v="11"/>
    <s v="P/R - Paid Absences"/>
    <s v="P/R - Paid Absences"/>
    <s v="201"/>
    <s v="Personnel Adm"/>
    <x v="0"/>
    <n v="224.45"/>
    <s v="002"/>
  </r>
  <r>
    <s v="AUG-25"/>
    <x v="1"/>
    <s v="50000"/>
    <x v="11"/>
    <s v="P/R - Paid Absences"/>
    <s v="P/R - Paid Absences"/>
    <s v="193"/>
    <s v="Energy Delivery Environmental"/>
    <x v="0"/>
    <n v="706.66"/>
    <s v="002"/>
  </r>
  <r>
    <s v="DEC-25"/>
    <x v="1"/>
    <s v="50000"/>
    <x v="11"/>
    <s v="P/R - Paid Absences"/>
    <s v="P/R - Paid Absences"/>
    <s v="193"/>
    <s v="Energy Delivery Environmental"/>
    <x v="0"/>
    <n v="963.22"/>
    <s v="002"/>
  </r>
  <r>
    <s v="JUL-25"/>
    <x v="1"/>
    <s v="50000"/>
    <x v="11"/>
    <s v="P/R - Paid Absences"/>
    <s v="P/R - Paid Absences"/>
    <s v="193"/>
    <s v="Energy Delivery Environmental"/>
    <x v="0"/>
    <n v="832.74"/>
    <s v="002"/>
  </r>
  <r>
    <s v="NOV-25"/>
    <x v="1"/>
    <s v="50000"/>
    <x v="11"/>
    <s v="P/R - Paid Absences"/>
    <s v="P/R - Paid Absences"/>
    <s v="193"/>
    <s v="Energy Delivery Environmental"/>
    <x v="0"/>
    <n v="818.07"/>
    <s v="002"/>
  </r>
  <r>
    <s v="OCT-25"/>
    <x v="1"/>
    <s v="50000"/>
    <x v="11"/>
    <s v="P/R - Paid Absences"/>
    <s v="P/R - Paid Absences"/>
    <s v="193"/>
    <s v="Energy Delivery Environmental"/>
    <x v="0"/>
    <n v="1267.77"/>
    <s v="002"/>
  </r>
  <r>
    <s v="SEP-25"/>
    <x v="1"/>
    <s v="50000"/>
    <x v="11"/>
    <s v="P/R - Paid Absences"/>
    <s v="P/R - Paid Absences"/>
    <s v="193"/>
    <s v="Energy Delivery Environmental"/>
    <x v="0"/>
    <n v="651.13"/>
    <s v="002"/>
  </r>
  <r>
    <s v="AUG-25"/>
    <x v="1"/>
    <s v="50000"/>
    <x v="11"/>
    <s v="P/R - Paid Absences"/>
    <s v="P/R - Paid Absences"/>
    <s v="192"/>
    <s v="UES Support"/>
    <x v="0"/>
    <n v="3378.06"/>
    <s v="002"/>
  </r>
  <r>
    <s v="DEC-25"/>
    <x v="1"/>
    <s v="50000"/>
    <x v="11"/>
    <s v="P/R - Paid Absences"/>
    <s v="P/R - Paid Absences"/>
    <s v="192"/>
    <s v="UES Support"/>
    <x v="0"/>
    <n v="4470.9799999999996"/>
    <s v="002"/>
  </r>
  <r>
    <s v="JUL-25"/>
    <x v="1"/>
    <s v="50000"/>
    <x v="11"/>
    <s v="P/R - Paid Absences"/>
    <s v="P/R - Paid Absences"/>
    <s v="192"/>
    <s v="UES Support"/>
    <x v="0"/>
    <n v="4877.3"/>
    <s v="002"/>
  </r>
  <r>
    <s v="NOV-25"/>
    <x v="1"/>
    <s v="50000"/>
    <x v="11"/>
    <s v="P/R - Paid Absences"/>
    <s v="P/R - Paid Absences"/>
    <s v="192"/>
    <s v="UES Support"/>
    <x v="0"/>
    <n v="3278.72"/>
    <s v="002"/>
  </r>
  <r>
    <s v="OCT-25"/>
    <x v="1"/>
    <s v="50000"/>
    <x v="11"/>
    <s v="P/R - Paid Absences"/>
    <s v="P/R - Paid Absences"/>
    <s v="192"/>
    <s v="UES Support"/>
    <x v="0"/>
    <n v="4490.84"/>
    <s v="002"/>
  </r>
  <r>
    <s v="SEP-25"/>
    <x v="1"/>
    <s v="50000"/>
    <x v="11"/>
    <s v="P/R - Paid Absences"/>
    <s v="P/R - Paid Absences"/>
    <s v="192"/>
    <s v="UES Support"/>
    <x v="0"/>
    <n v="3457.58"/>
    <s v="002"/>
  </r>
  <r>
    <s v="AUG-25"/>
    <x v="1"/>
    <s v="50000"/>
    <x v="11"/>
    <s v="P/R - Paid Absences"/>
    <s v="P/R - Paid Absences"/>
    <s v="160"/>
    <s v="Legal"/>
    <x v="0"/>
    <n v="274.92"/>
    <s v="002"/>
  </r>
  <r>
    <s v="JUL-25"/>
    <x v="1"/>
    <s v="50000"/>
    <x v="11"/>
    <s v="P/R - Paid Absences"/>
    <s v="P/R - Paid Absences"/>
    <s v="160"/>
    <s v="Legal"/>
    <x v="0"/>
    <n v="166.4"/>
    <s v="002"/>
  </r>
  <r>
    <s v="NOV-25"/>
    <x v="1"/>
    <s v="50000"/>
    <x v="11"/>
    <s v="P/R - Paid Absences"/>
    <s v="P/R - Paid Absences"/>
    <s v="160"/>
    <s v="Legal"/>
    <x v="0"/>
    <n v="-25.93"/>
    <s v="002"/>
  </r>
  <r>
    <s v="OCT-25"/>
    <x v="1"/>
    <s v="50000"/>
    <x v="11"/>
    <s v="P/R - Paid Absences"/>
    <s v="P/R - Paid Absences"/>
    <s v="160"/>
    <s v="Legal"/>
    <x v="0"/>
    <n v="771.26"/>
    <s v="002"/>
  </r>
  <r>
    <s v="SEP-25"/>
    <x v="1"/>
    <s v="50000"/>
    <x v="11"/>
    <s v="P/R - Paid Absences"/>
    <s v="P/R - Paid Absences"/>
    <s v="160"/>
    <s v="Legal"/>
    <x v="0"/>
    <n v="319.64999999999998"/>
    <s v="002"/>
  </r>
  <r>
    <s v="AUG-25"/>
    <x v="1"/>
    <s v="50000"/>
    <x v="11"/>
    <s v="P/R - Paid Absences"/>
    <s v="P/R - Paid Absences"/>
    <s v="140"/>
    <s v="Regulatory Counsel"/>
    <x v="0"/>
    <n v="1554.09"/>
    <s v="002"/>
  </r>
  <r>
    <s v="DEC-25"/>
    <x v="1"/>
    <s v="50000"/>
    <x v="11"/>
    <s v="P/R - Paid Absences"/>
    <s v="P/R - Paid Absences"/>
    <s v="140"/>
    <s v="Regulatory Counsel"/>
    <x v="0"/>
    <n v="461.7"/>
    <s v="002"/>
  </r>
  <r>
    <s v="JUL-25"/>
    <x v="1"/>
    <s v="50000"/>
    <x v="11"/>
    <s v="P/R - Paid Absences"/>
    <s v="P/R - Paid Absences"/>
    <s v="140"/>
    <s v="Regulatory Counsel"/>
    <x v="0"/>
    <n v="655.82"/>
    <s v="002"/>
  </r>
  <r>
    <s v="NOV-25"/>
    <x v="1"/>
    <s v="50000"/>
    <x v="11"/>
    <s v="P/R - Paid Absences"/>
    <s v="P/R - Paid Absences"/>
    <s v="140"/>
    <s v="Regulatory Counsel"/>
    <x v="0"/>
    <n v="302.35000000000002"/>
    <s v="002"/>
  </r>
  <r>
    <s v="OCT-25"/>
    <x v="1"/>
    <s v="50000"/>
    <x v="11"/>
    <s v="P/R - Paid Absences"/>
    <s v="P/R - Paid Absences"/>
    <s v="140"/>
    <s v="Regulatory Counsel"/>
    <x v="0"/>
    <n v="6067.86"/>
    <s v="002"/>
  </r>
  <r>
    <s v="SEP-25"/>
    <x v="1"/>
    <s v="50000"/>
    <x v="11"/>
    <s v="P/R - Paid Absences"/>
    <s v="P/R - Paid Absences"/>
    <s v="140"/>
    <s v="Regulatory Counsel"/>
    <x v="0"/>
    <n v="335.02"/>
    <s v="002"/>
  </r>
  <r>
    <s v="AUG-25"/>
    <x v="1"/>
    <s v="50000"/>
    <x v="19"/>
    <m/>
    <s v="Add Exec Benefits"/>
    <s v="597"/>
    <s v="UNS Gas"/>
    <x v="0"/>
    <n v="5290.75"/>
    <s v="032"/>
  </r>
  <r>
    <s v="DEC-25"/>
    <x v="1"/>
    <s v="50000"/>
    <x v="19"/>
    <m/>
    <s v="Add Exec Benefits"/>
    <s v="597"/>
    <s v="UNS Gas"/>
    <x v="0"/>
    <n v="252.72"/>
    <s v="032"/>
  </r>
  <r>
    <s v="JUL-25"/>
    <x v="1"/>
    <s v="50000"/>
    <x v="19"/>
    <m/>
    <s v="Add Exec Benefits"/>
    <s v="597"/>
    <s v="UNS Gas"/>
    <x v="0"/>
    <n v="3937.73"/>
    <s v="032"/>
  </r>
  <r>
    <s v="NOV-25"/>
    <x v="1"/>
    <s v="50000"/>
    <x v="19"/>
    <m/>
    <s v="Add Exec Benefits"/>
    <s v="597"/>
    <s v="UNS Gas"/>
    <x v="0"/>
    <n v="701.54"/>
    <s v="032"/>
  </r>
  <r>
    <s v="OCT-25"/>
    <x v="1"/>
    <s v="50000"/>
    <x v="19"/>
    <m/>
    <s v="Add Exec Benefits"/>
    <s v="597"/>
    <s v="UNS Gas"/>
    <x v="0"/>
    <n v="4039.78"/>
    <s v="032"/>
  </r>
  <r>
    <s v="SEP-25"/>
    <x v="1"/>
    <s v="50000"/>
    <x v="19"/>
    <m/>
    <s v="Add Exec Benefits"/>
    <s v="597"/>
    <s v="UNS Gas"/>
    <x v="0"/>
    <n v="6806.01"/>
    <s v="032"/>
  </r>
  <r>
    <s v="AUG-25"/>
    <x v="1"/>
    <s v="50100"/>
    <x v="16"/>
    <m/>
    <s v="Incentive Comp - UNC"/>
    <s v="597"/>
    <s v="UNS Gas"/>
    <x v="0"/>
    <n v="21801"/>
    <s v="032"/>
  </r>
  <r>
    <s v="DEC-25"/>
    <x v="1"/>
    <s v="50100"/>
    <x v="16"/>
    <m/>
    <s v="Incentive Comp - UNC"/>
    <s v="597"/>
    <s v="UNS Gas"/>
    <x v="0"/>
    <n v="36032"/>
    <s v="032"/>
  </r>
  <r>
    <s v="JUL-25"/>
    <x v="1"/>
    <s v="50100"/>
    <x v="16"/>
    <m/>
    <s v="Incentive Comp - UNC"/>
    <s v="597"/>
    <s v="UNS Gas"/>
    <x v="0"/>
    <n v="21801"/>
    <s v="032"/>
  </r>
  <r>
    <s v="NOV-25"/>
    <x v="1"/>
    <s v="50100"/>
    <x v="16"/>
    <m/>
    <s v="Incentive Comp - UNC"/>
    <s v="597"/>
    <s v="UNS Gas"/>
    <x v="0"/>
    <n v="21779"/>
    <s v="032"/>
  </r>
  <r>
    <s v="OCT-25"/>
    <x v="1"/>
    <s v="50100"/>
    <x v="16"/>
    <m/>
    <s v="Incentive Comp - UNC"/>
    <s v="597"/>
    <s v="UNS Gas"/>
    <x v="0"/>
    <n v="21779"/>
    <s v="032"/>
  </r>
  <r>
    <s v="SEP-25"/>
    <x v="1"/>
    <s v="50100"/>
    <x v="16"/>
    <m/>
    <s v="Incentive Comp - UNC"/>
    <s v="597"/>
    <s v="UNS Gas"/>
    <x v="0"/>
    <n v="21601"/>
    <s v="032"/>
  </r>
  <r>
    <s v="AUG-25"/>
    <x v="1"/>
    <s v="50100"/>
    <x v="17"/>
    <m/>
    <s v="Incentive Comp - EXE"/>
    <s v="597"/>
    <s v="UNS Gas"/>
    <x v="0"/>
    <n v="11683"/>
    <s v="032"/>
  </r>
  <r>
    <s v="DEC-25"/>
    <x v="1"/>
    <s v="50100"/>
    <x v="17"/>
    <m/>
    <s v="Incentive Comp - EXE"/>
    <s v="597"/>
    <s v="UNS Gas"/>
    <x v="0"/>
    <n v="21180"/>
    <s v="032"/>
  </r>
  <r>
    <s v="JUL-25"/>
    <x v="1"/>
    <s v="50100"/>
    <x v="17"/>
    <m/>
    <s v="Incentive Comp - EXE"/>
    <s v="597"/>
    <s v="UNS Gas"/>
    <x v="0"/>
    <n v="11683"/>
    <s v="032"/>
  </r>
  <r>
    <s v="NOV-25"/>
    <x v="1"/>
    <s v="50100"/>
    <x v="17"/>
    <m/>
    <s v="Incentive Comp - EXE"/>
    <s v="597"/>
    <s v="UNS Gas"/>
    <x v="0"/>
    <n v="12801"/>
    <s v="032"/>
  </r>
  <r>
    <s v="OCT-25"/>
    <x v="1"/>
    <s v="50100"/>
    <x v="17"/>
    <m/>
    <s v="Incentive Comp - EXE"/>
    <s v="597"/>
    <s v="UNS Gas"/>
    <x v="0"/>
    <n v="12801"/>
    <s v="032"/>
  </r>
  <r>
    <s v="SEP-25"/>
    <x v="1"/>
    <s v="50100"/>
    <x v="17"/>
    <m/>
    <s v="Incentive Comp - EXE"/>
    <s v="597"/>
    <s v="UNS Gas"/>
    <x v="0"/>
    <n v="21744"/>
    <s v="032"/>
  </r>
  <r>
    <s v="AUG-25"/>
    <x v="1"/>
    <s v="50100"/>
    <x v="18"/>
    <s v="Spot Awards"/>
    <s v="Spot Awards"/>
    <s v="597"/>
    <s v="UNS Gas"/>
    <x v="0"/>
    <n v="5000"/>
    <s v="032"/>
  </r>
  <r>
    <s v="DEC-25"/>
    <x v="1"/>
    <s v="50100"/>
    <x v="18"/>
    <s v="Spot Awards"/>
    <s v="Spot Awards"/>
    <s v="597"/>
    <s v="UNS Gas"/>
    <x v="0"/>
    <n v="9000"/>
    <s v="032"/>
  </r>
  <r>
    <s v="NOV-25"/>
    <x v="1"/>
    <s v="50100"/>
    <x v="18"/>
    <s v="Spot Awards"/>
    <s v="Spot Awards"/>
    <s v="597"/>
    <s v="UNS Gas"/>
    <x v="0"/>
    <n v="6000"/>
    <s v="032"/>
  </r>
  <r>
    <s v="SEP-25"/>
    <x v="1"/>
    <s v="50100"/>
    <x v="18"/>
    <s v="Spot Awards"/>
    <s v="Spot Awards"/>
    <s v="597"/>
    <s v="UNS Gas"/>
    <x v="0"/>
    <n v="1500"/>
    <s v="032"/>
  </r>
  <r>
    <s v="SEP-25"/>
    <x v="1"/>
    <s v="50100"/>
    <x v="18"/>
    <s v="Spot Awards"/>
    <s v="Spot Awards"/>
    <s v="550"/>
    <s v="UNSG Arizona Gas Admin"/>
    <x v="0"/>
    <n v="250"/>
    <s v="032"/>
  </r>
  <r>
    <s v="AUG-25"/>
    <x v="1"/>
    <s v="50100"/>
    <x v="19"/>
    <m/>
    <s v="Add Exec Benefits"/>
    <s v="597"/>
    <s v="UNS Gas"/>
    <x v="0"/>
    <n v="35859.800000000003"/>
    <s v="032"/>
  </r>
  <r>
    <s v="DEC-25"/>
    <x v="1"/>
    <s v="50100"/>
    <x v="19"/>
    <m/>
    <s v="Add Exec Benefits"/>
    <s v="597"/>
    <s v="UNS Gas"/>
    <x v="0"/>
    <n v="63319.56"/>
    <s v="032"/>
  </r>
  <r>
    <s v="JUL-25"/>
    <x v="1"/>
    <s v="50100"/>
    <x v="19"/>
    <m/>
    <s v="Add Exec Benefits"/>
    <s v="597"/>
    <s v="UNS Gas"/>
    <x v="0"/>
    <n v="45048.85"/>
    <s v="032"/>
  </r>
  <r>
    <s v="NOV-25"/>
    <x v="1"/>
    <s v="50100"/>
    <x v="19"/>
    <m/>
    <s v="Add Exec Benefits"/>
    <s v="597"/>
    <s v="UNS Gas"/>
    <x v="0"/>
    <n v="42080.15"/>
    <s v="032"/>
  </r>
  <r>
    <s v="OCT-25"/>
    <x v="1"/>
    <s v="50100"/>
    <x v="19"/>
    <m/>
    <s v="Add Exec Benefits"/>
    <s v="597"/>
    <s v="UNS Gas"/>
    <x v="0"/>
    <n v="34855.160000000003"/>
    <s v="032"/>
  </r>
  <r>
    <s v="SEP-25"/>
    <x v="1"/>
    <s v="50100"/>
    <x v="19"/>
    <m/>
    <s v="Add Exec Benefits"/>
    <s v="597"/>
    <s v="UNS Gas"/>
    <x v="0"/>
    <n v="61818.73"/>
    <s v="032"/>
  </r>
  <r>
    <s v="DEC-25"/>
    <x v="1"/>
    <s v="51500"/>
    <x v="22"/>
    <s v="Materials Purchased"/>
    <s v="Materials Purchased"/>
    <s v="585"/>
    <s v="UNSG Arizona Gas Meas &amp; Press"/>
    <x v="1"/>
    <n v="1400.72"/>
    <s v="032"/>
  </r>
  <r>
    <s v="NOV-25"/>
    <x v="1"/>
    <s v="51500"/>
    <x v="22"/>
    <s v="Materials Purchased"/>
    <s v="Materials Purchased"/>
    <s v="585"/>
    <s v="UNSG Arizona Gas Meas &amp; Press"/>
    <x v="1"/>
    <n v="-1400.72"/>
    <s v="032"/>
  </r>
  <r>
    <s v="DEC-25"/>
    <x v="1"/>
    <s v="51500"/>
    <x v="22"/>
    <s v="Materials Purchased"/>
    <s v="Materials Purchased"/>
    <s v="583"/>
    <s v="UNSG Kingman Gas Const"/>
    <x v="1"/>
    <n v="230.2"/>
    <s v="032"/>
  </r>
  <r>
    <s v="NOV-25"/>
    <x v="1"/>
    <s v="51500"/>
    <x v="22"/>
    <s v="Materials Purchased"/>
    <s v="Materials Purchased"/>
    <s v="583"/>
    <s v="UNSG Kingman Gas Const"/>
    <x v="1"/>
    <n v="170.86"/>
    <s v="032"/>
  </r>
  <r>
    <s v="AUG-25"/>
    <x v="1"/>
    <s v="51500"/>
    <x v="22"/>
    <s v="Materials Purchased"/>
    <s v="Materials Purchased"/>
    <s v="582"/>
    <s v="UNSG AZ Gas DOT Compliance"/>
    <x v="1"/>
    <n v="415.9"/>
    <s v="032"/>
  </r>
  <r>
    <s v="SEP-25"/>
    <x v="1"/>
    <s v="51500"/>
    <x v="22"/>
    <s v="Materials Purchased"/>
    <s v="Materials Purchased"/>
    <s v="582"/>
    <s v="UNSG AZ Gas DOT Compliance"/>
    <x v="1"/>
    <n v="110"/>
    <s v="032"/>
  </r>
  <r>
    <s v="SEP-25"/>
    <x v="1"/>
    <s v="51500"/>
    <x v="22"/>
    <s v="Materials Purchased"/>
    <s v="Materials Purchased"/>
    <s v="572"/>
    <s v="UNSG Gas Engineering"/>
    <x v="1"/>
    <n v="38.270000000000003"/>
    <s v="032"/>
  </r>
  <r>
    <s v="JUL-25"/>
    <x v="1"/>
    <s v="51500"/>
    <x v="22"/>
    <s v="Materials Purchased"/>
    <s v="Materials Purchased"/>
    <s v="570"/>
    <s v="UNSG Lake Havasu Gas Const"/>
    <x v="1"/>
    <n v="773.6"/>
    <s v="032"/>
  </r>
  <r>
    <s v="DEC-25"/>
    <x v="1"/>
    <s v="51500"/>
    <x v="22"/>
    <s v="Materials Purchased"/>
    <s v="Materials Purchased"/>
    <s v="568"/>
    <s v="UNSG KGM Gas Field Service"/>
    <x v="1"/>
    <n v="-3478.75"/>
    <s v="032"/>
  </r>
  <r>
    <s v="NOV-25"/>
    <x v="1"/>
    <s v="51500"/>
    <x v="22"/>
    <s v="Materials Purchased"/>
    <s v="Materials Purchased"/>
    <s v="568"/>
    <s v="UNSG KGM Gas Field Service"/>
    <x v="1"/>
    <n v="3478.75"/>
    <s v="032"/>
  </r>
  <r>
    <s v="DEC-25"/>
    <x v="1"/>
    <s v="51500"/>
    <x v="22"/>
    <s v="Materials Purchased"/>
    <s v="Materials Purchased"/>
    <s v="564"/>
    <s v="UNSG Cottonwood Gas Const"/>
    <x v="1"/>
    <n v="-3615.31"/>
    <s v="032"/>
  </r>
  <r>
    <s v="NOV-25"/>
    <x v="1"/>
    <s v="51500"/>
    <x v="22"/>
    <s v="Materials Purchased"/>
    <s v="Materials Purchased"/>
    <s v="564"/>
    <s v="UNSG Cottonwood Gas Const"/>
    <x v="1"/>
    <n v="3615.31"/>
    <s v="032"/>
  </r>
  <r>
    <s v="OCT-25"/>
    <x v="1"/>
    <s v="51500"/>
    <x v="22"/>
    <s v="Materials Purchased"/>
    <s v="Materials Purchased"/>
    <s v="564"/>
    <s v="UNSG Cottonwood Gas Const"/>
    <x v="1"/>
    <n v="276.94"/>
    <s v="032"/>
  </r>
  <r>
    <s v="AUG-25"/>
    <x v="1"/>
    <s v="51500"/>
    <x v="22"/>
    <s v="Materials Purchased"/>
    <s v="Materials Purchased"/>
    <s v="561"/>
    <s v="UNSG Prescott Gas Const"/>
    <x v="1"/>
    <n v="2507.75"/>
    <s v="032"/>
  </r>
  <r>
    <s v="DEC-25"/>
    <x v="1"/>
    <s v="51500"/>
    <x v="22"/>
    <s v="Materials Purchased"/>
    <s v="Materials Purchased"/>
    <s v="561"/>
    <s v="UNSG Prescott Gas Const"/>
    <x v="1"/>
    <n v="-2455.2800000000002"/>
    <s v="032"/>
  </r>
  <r>
    <s v="JUL-25"/>
    <x v="1"/>
    <s v="51500"/>
    <x v="22"/>
    <s v="Materials Purchased"/>
    <s v="Materials Purchased"/>
    <s v="561"/>
    <s v="UNSG Prescott Gas Const"/>
    <x v="1"/>
    <n v="-1464.24"/>
    <s v="032"/>
  </r>
  <r>
    <s v="NOV-25"/>
    <x v="1"/>
    <s v="51500"/>
    <x v="22"/>
    <s v="Materials Purchased"/>
    <s v="Materials Purchased"/>
    <s v="561"/>
    <s v="UNSG Prescott Gas Const"/>
    <x v="1"/>
    <n v="2455.2800000000002"/>
    <s v="032"/>
  </r>
  <r>
    <s v="OCT-25"/>
    <x v="1"/>
    <s v="51500"/>
    <x v="22"/>
    <s v="Materials Purchased"/>
    <s v="Materials Purchased"/>
    <s v="561"/>
    <s v="UNSG Prescott Gas Const"/>
    <x v="1"/>
    <n v="-965.88"/>
    <s v="032"/>
  </r>
  <r>
    <s v="SEP-25"/>
    <x v="1"/>
    <s v="51500"/>
    <x v="22"/>
    <s v="Materials Purchased"/>
    <s v="Materials Purchased"/>
    <s v="561"/>
    <s v="UNSG Prescott Gas Const"/>
    <x v="1"/>
    <n v="-1505.39"/>
    <s v="032"/>
  </r>
  <r>
    <s v="SEP-25"/>
    <x v="1"/>
    <s v="51500"/>
    <x v="22"/>
    <s v="Materials Purchased"/>
    <s v="Materials Purchased"/>
    <s v="560"/>
    <s v="UNSG Prescott Gas Ops Mgmt"/>
    <x v="1"/>
    <n v="63.21"/>
    <s v="032"/>
  </r>
  <r>
    <s v="AUG-25"/>
    <x v="1"/>
    <s v="51500"/>
    <x v="22"/>
    <s v="Materials Purchased"/>
    <s v="Materials Purchased"/>
    <s v="557"/>
    <s v="UNSG Flagstaff Gas Const"/>
    <x v="1"/>
    <n v="161.85"/>
    <s v="032"/>
  </r>
  <r>
    <s v="DEC-25"/>
    <x v="1"/>
    <s v="51500"/>
    <x v="22"/>
    <s v="Materials Purchased"/>
    <s v="Materials Purchased"/>
    <s v="555"/>
    <s v="UNSG Show Low Gas Ops Mgmt"/>
    <x v="1"/>
    <n v="-5700"/>
    <s v="032"/>
  </r>
  <r>
    <s v="NOV-25"/>
    <x v="1"/>
    <s v="51500"/>
    <x v="22"/>
    <s v="Materials Purchased"/>
    <s v="Materials Purchased"/>
    <s v="555"/>
    <s v="UNSG Show Low Gas Ops Mgmt"/>
    <x v="1"/>
    <n v="5700"/>
    <s v="032"/>
  </r>
  <r>
    <s v="AUG-25"/>
    <x v="1"/>
    <s v="51500"/>
    <x v="22"/>
    <s v="Materials Purchased"/>
    <s v="Materials Purchased"/>
    <s v="554"/>
    <s v="UNSG Flagstaff Gas Field Serv"/>
    <x v="1"/>
    <n v="45.93"/>
    <s v="032"/>
  </r>
  <r>
    <s v="SEP-25"/>
    <x v="1"/>
    <s v="51500"/>
    <x v="22"/>
    <s v="Materials Purchased"/>
    <s v="Materials Purchased"/>
    <s v="553"/>
    <s v="UNSG Flagstaff Gas Ops Mgmt"/>
    <x v="1"/>
    <n v="42.64"/>
    <s v="032"/>
  </r>
  <r>
    <s v="AUG-25"/>
    <x v="1"/>
    <s v="51500"/>
    <x v="22"/>
    <s v="Materials Purchased"/>
    <s v="Materials Purchased"/>
    <s v="550"/>
    <s v="UNSG Arizona Gas Admin"/>
    <x v="1"/>
    <n v="43.85"/>
    <s v="032"/>
  </r>
  <r>
    <s v="DEC-25"/>
    <x v="1"/>
    <s v="51500"/>
    <x v="22"/>
    <s v="Materials Purchased"/>
    <s v="Materials Purchased"/>
    <s v="550"/>
    <s v="UNSG Arizona Gas Admin"/>
    <x v="1"/>
    <n v="298.95999999999998"/>
    <s v="032"/>
  </r>
  <r>
    <s v="JUL-25"/>
    <x v="1"/>
    <s v="51500"/>
    <x v="22"/>
    <s v="Materials Purchased"/>
    <s v="Materials Purchased"/>
    <s v="550"/>
    <s v="UNSG Arizona Gas Admin"/>
    <x v="1"/>
    <n v="534.32000000000005"/>
    <s v="032"/>
  </r>
  <r>
    <s v="NOV-25"/>
    <x v="1"/>
    <s v="51500"/>
    <x v="22"/>
    <s v="Materials Purchased"/>
    <s v="Materials Purchased"/>
    <s v="550"/>
    <s v="UNSG Arizona Gas Admin"/>
    <x v="1"/>
    <n v="250.68"/>
    <s v="032"/>
  </r>
  <r>
    <s v="OCT-25"/>
    <x v="1"/>
    <s v="51500"/>
    <x v="22"/>
    <s v="Accruals - Materials Purchased"/>
    <s v="Materials Purchased"/>
    <s v="550"/>
    <s v="UNSG Arizona Gas Admin"/>
    <x v="1"/>
    <n v="-60400"/>
    <s v="032"/>
  </r>
  <r>
    <s v="OCT-25"/>
    <x v="1"/>
    <s v="51500"/>
    <x v="22"/>
    <s v="Materials Purchased"/>
    <s v="Materials Purchased"/>
    <s v="550"/>
    <s v="UNSG Arizona Gas Admin"/>
    <x v="1"/>
    <n v="82.03"/>
    <s v="032"/>
  </r>
  <r>
    <s v="SEP-25"/>
    <x v="1"/>
    <s v="51500"/>
    <x v="22"/>
    <s v="Accruals - Materials Purchased"/>
    <s v="Materials Purchased"/>
    <s v="550"/>
    <s v="UNSG Arizona Gas Admin"/>
    <x v="1"/>
    <n v="60400"/>
    <s v="032"/>
  </r>
  <r>
    <s v="SEP-25"/>
    <x v="1"/>
    <s v="51500"/>
    <x v="22"/>
    <s v="Materials Purchased"/>
    <s v="Materials Purchased"/>
    <s v="550"/>
    <s v="UNSG Arizona Gas Admin"/>
    <x v="1"/>
    <n v="5875.98"/>
    <s v="032"/>
  </r>
  <r>
    <s v="OCT-25"/>
    <x v="1"/>
    <s v="51500"/>
    <x v="22"/>
    <s v="Accruals - Materials Purchased"/>
    <s v="Materials Purchased"/>
    <s v="357"/>
    <s v="Business Applications &amp; Data Analytics"/>
    <x v="1"/>
    <n v="-120800"/>
    <s v="002"/>
  </r>
  <r>
    <s v="SEP-25"/>
    <x v="1"/>
    <s v="51500"/>
    <x v="22"/>
    <s v="Accruals - Materials Purchased"/>
    <s v="Materials Purchased"/>
    <s v="357"/>
    <s v="Business Applications &amp; Data Analytics"/>
    <x v="1"/>
    <n v="120800"/>
    <s v="002"/>
  </r>
  <r>
    <s v="AUG-25"/>
    <x v="1"/>
    <s v="51500"/>
    <x v="64"/>
    <s v="Small Tools Expense"/>
    <s v="Small Tools Expense"/>
    <s v="550"/>
    <s v="UNSG Arizona Gas Admin"/>
    <x v="1"/>
    <n v="1830.05"/>
    <s v="032"/>
  </r>
  <r>
    <s v="NOV-25"/>
    <x v="1"/>
    <s v="51500"/>
    <x v="64"/>
    <s v="Small Tools Expense"/>
    <s v="Small Tools Expense"/>
    <s v="550"/>
    <s v="UNSG Arizona Gas Admin"/>
    <x v="1"/>
    <n v="246.34"/>
    <s v="032"/>
  </r>
  <r>
    <s v="SEP-25"/>
    <x v="1"/>
    <s v="51500"/>
    <x v="64"/>
    <s v="Small Tools Expense"/>
    <s v="Small Tools Expense"/>
    <s v="550"/>
    <s v="UNSG Arizona Gas Admin"/>
    <x v="1"/>
    <n v="149.56"/>
    <s v="032"/>
  </r>
  <r>
    <s v="DEC-25"/>
    <x v="1"/>
    <s v="51500"/>
    <x v="24"/>
    <s v="Chemicals &amp; Compound"/>
    <s v="Chemicals &amp; Compound"/>
    <s v="550"/>
    <s v="UNSG Arizona Gas Admin"/>
    <x v="1"/>
    <n v="318.77999999999997"/>
    <s v="032"/>
  </r>
  <r>
    <s v="NOV-25"/>
    <x v="1"/>
    <s v="51500"/>
    <x v="25"/>
    <s v="Pers Protect Equip"/>
    <s v="Pers Protect Equip"/>
    <s v="591"/>
    <s v="UNSG Santa Cruz Gas Const"/>
    <x v="1"/>
    <n v="1829.71"/>
    <s v="032"/>
  </r>
  <r>
    <s v="SEP-25"/>
    <x v="1"/>
    <s v="51500"/>
    <x v="25"/>
    <s v="Pers Protect Equip"/>
    <s v="Pers Protect Equip"/>
    <s v="590"/>
    <s v="UNSG QA Training"/>
    <x v="1"/>
    <n v="168.38"/>
    <s v="032"/>
  </r>
  <r>
    <s v="JUL-25"/>
    <x v="1"/>
    <s v="51500"/>
    <x v="25"/>
    <s v="Pers Protect Equip"/>
    <s v="Pers Protect Equip"/>
    <s v="582"/>
    <s v="UNSG AZ Gas DOT Compliance"/>
    <x v="1"/>
    <n v="91.16"/>
    <s v="032"/>
  </r>
  <r>
    <s v="AUG-25"/>
    <x v="1"/>
    <s v="51500"/>
    <x v="28"/>
    <s v="Office Supplies"/>
    <s v="Office Supplies"/>
    <s v="591"/>
    <s v="UNSG Santa Cruz Gas Const"/>
    <x v="1"/>
    <n v="6.93"/>
    <s v="032"/>
  </r>
  <r>
    <s v="DEC-25"/>
    <x v="1"/>
    <s v="51500"/>
    <x v="28"/>
    <s v="Office Supplies"/>
    <s v="Office Supplies"/>
    <s v="591"/>
    <s v="UNSG Santa Cruz Gas Const"/>
    <x v="1"/>
    <n v="43.43"/>
    <s v="032"/>
  </r>
  <r>
    <s v="SEP-25"/>
    <x v="1"/>
    <s v="51500"/>
    <x v="28"/>
    <s v="Office Supplies"/>
    <s v="Office Supplies"/>
    <s v="591"/>
    <s v="UNSG Santa Cruz Gas Const"/>
    <x v="1"/>
    <n v="31.88"/>
    <m/>
  </r>
  <r>
    <s v="NOV-25"/>
    <x v="1"/>
    <s v="51500"/>
    <x v="28"/>
    <s v="Office Supplies"/>
    <s v="Office Supplies"/>
    <s v="590"/>
    <s v="UNSG QA Training"/>
    <x v="1"/>
    <n v="371.38"/>
    <s v="032"/>
  </r>
  <r>
    <s v="OCT-25"/>
    <x v="1"/>
    <s v="51500"/>
    <x v="28"/>
    <s v="Office Supplies"/>
    <s v="Office Supplies"/>
    <s v="590"/>
    <s v="UNSG QA Training"/>
    <x v="1"/>
    <n v="13.39"/>
    <s v="032"/>
  </r>
  <r>
    <s v="AUG-25"/>
    <x v="1"/>
    <s v="51500"/>
    <x v="28"/>
    <s v="Office Supplies"/>
    <s v="Office Supplies"/>
    <s v="589"/>
    <s v="UNSG AZ Gas IT Support"/>
    <x v="1"/>
    <n v="26.67"/>
    <s v="032"/>
  </r>
  <r>
    <s v="AUG-25"/>
    <x v="1"/>
    <s v="51500"/>
    <x v="28"/>
    <s v="Office Supplies"/>
    <s v="Office Supplies"/>
    <s v="587"/>
    <s v="UNSG AZ Gas GIS"/>
    <x v="1"/>
    <n v="1145"/>
    <s v="032"/>
  </r>
  <r>
    <s v="SEP-25"/>
    <x v="1"/>
    <s v="51500"/>
    <x v="28"/>
    <s v="Office Supplies"/>
    <s v="Office Supplies"/>
    <s v="587"/>
    <s v="UNSG AZ Gas GIS"/>
    <x v="1"/>
    <n v="-1145"/>
    <s v="032"/>
  </r>
  <r>
    <s v="OCT-25"/>
    <x v="1"/>
    <s v="51500"/>
    <x v="28"/>
    <s v="Office Supplies"/>
    <s v="Office Supplies"/>
    <s v="586"/>
    <s v="UNSG Arizona Gas Const &amp; Insp"/>
    <x v="1"/>
    <n v="23.16"/>
    <s v="032"/>
  </r>
  <r>
    <s v="AUG-25"/>
    <x v="1"/>
    <s v="51500"/>
    <x v="28"/>
    <s v="Office Supplies"/>
    <s v="Office Supplies"/>
    <s v="585"/>
    <s v="UNSG Arizona Gas Meas &amp; Press"/>
    <x v="1"/>
    <n v="26.35"/>
    <s v="032"/>
  </r>
  <r>
    <s v="AUG-25"/>
    <x v="1"/>
    <s v="51500"/>
    <x v="28"/>
    <s v="Office Supplies"/>
    <s v="Office Supplies"/>
    <s v="582"/>
    <s v="UNSG AZ Gas DOT Compliance"/>
    <x v="1"/>
    <n v="111.86"/>
    <s v="032"/>
  </r>
  <r>
    <s v="DEC-25"/>
    <x v="1"/>
    <s v="51500"/>
    <x v="28"/>
    <s v="Office Supplies"/>
    <s v="Office Supplies"/>
    <s v="582"/>
    <s v="UNSG AZ Gas DOT Compliance"/>
    <x v="1"/>
    <n v="233.85"/>
    <s v="032"/>
  </r>
  <r>
    <s v="JUL-25"/>
    <x v="1"/>
    <s v="51500"/>
    <x v="28"/>
    <s v="Office Supplies"/>
    <s v="Office Supplies"/>
    <s v="582"/>
    <s v="UNSG AZ Gas DOT Compliance"/>
    <x v="1"/>
    <n v="292.42"/>
    <s v="032"/>
  </r>
  <r>
    <s v="NOV-25"/>
    <x v="1"/>
    <s v="51500"/>
    <x v="28"/>
    <s v="Office Supplies"/>
    <s v="Office Supplies"/>
    <s v="582"/>
    <s v="UNSG AZ Gas DOT Compliance"/>
    <x v="1"/>
    <n v="66.63"/>
    <s v="032"/>
  </r>
  <r>
    <s v="OCT-25"/>
    <x v="1"/>
    <s v="51500"/>
    <x v="28"/>
    <s v="Office Supplies"/>
    <s v="Office Supplies"/>
    <s v="582"/>
    <s v="UNSG AZ Gas DOT Compliance"/>
    <x v="1"/>
    <n v="92.66"/>
    <s v="032"/>
  </r>
  <r>
    <s v="SEP-25"/>
    <x v="1"/>
    <s v="51500"/>
    <x v="28"/>
    <s v="Office Supplies"/>
    <s v="Office Supplies"/>
    <s v="582"/>
    <s v="UNSG AZ Gas DOT Compliance"/>
    <x v="1"/>
    <n v="453.85"/>
    <s v="032"/>
  </r>
  <r>
    <s v="AUG-25"/>
    <x v="1"/>
    <s v="51500"/>
    <x v="28"/>
    <s v="Office Supplies"/>
    <s v="Office Supplies"/>
    <s v="570"/>
    <s v="UNSG Lake Havasu Gas Const"/>
    <x v="1"/>
    <n v="47.13"/>
    <s v="032"/>
  </r>
  <r>
    <s v="DEC-25"/>
    <x v="1"/>
    <s v="51500"/>
    <x v="28"/>
    <s v="Office Supplies"/>
    <s v="Office Supplies"/>
    <s v="570"/>
    <s v="UNSG Lake Havasu Gas Const"/>
    <x v="1"/>
    <n v="4138.25"/>
    <s v="032"/>
  </r>
  <r>
    <s v="JUL-25"/>
    <x v="1"/>
    <s v="51500"/>
    <x v="28"/>
    <s v="Office Supplies"/>
    <s v="Office Supplies"/>
    <s v="570"/>
    <s v="UNSG Lake Havasu Gas Const"/>
    <x v="1"/>
    <n v="140.31"/>
    <s v="032"/>
  </r>
  <r>
    <s v="NOV-25"/>
    <x v="1"/>
    <s v="51500"/>
    <x v="28"/>
    <s v="Office Supplies"/>
    <s v="Office Supplies"/>
    <s v="570"/>
    <s v="UNSG Lake Havasu Gas Const"/>
    <x v="1"/>
    <n v="1283.95"/>
    <s v="032"/>
  </r>
  <r>
    <s v="OCT-25"/>
    <x v="1"/>
    <s v="51500"/>
    <x v="28"/>
    <s v="Office Supplies"/>
    <s v="Office Supplies"/>
    <s v="570"/>
    <s v="UNSG Lake Havasu Gas Const"/>
    <x v="1"/>
    <n v="626.70000000000005"/>
    <s v="032"/>
  </r>
  <r>
    <s v="DEC-25"/>
    <x v="1"/>
    <s v="51500"/>
    <x v="28"/>
    <s v="Office Supplies"/>
    <s v="Office Supplies"/>
    <s v="567"/>
    <s v="UNSG KGM Dist Gas Ops Mgmt"/>
    <x v="1"/>
    <n v="72.790000000000006"/>
    <s v="032"/>
  </r>
  <r>
    <s v="JUL-25"/>
    <x v="1"/>
    <s v="51500"/>
    <x v="28"/>
    <s v="Office Supplies"/>
    <s v="Office Supplies"/>
    <s v="567"/>
    <s v="UNSG KGM Dist Gas Ops Mgmt"/>
    <x v="1"/>
    <n v="209.96"/>
    <s v="032"/>
  </r>
  <r>
    <s v="NOV-25"/>
    <x v="1"/>
    <s v="51500"/>
    <x v="28"/>
    <s v="Office Supplies"/>
    <s v="Office Supplies"/>
    <s v="567"/>
    <s v="UNSG KGM Dist Gas Ops Mgmt"/>
    <x v="1"/>
    <n v="331.18"/>
    <s v="032"/>
  </r>
  <r>
    <s v="DEC-25"/>
    <x v="1"/>
    <s v="51500"/>
    <x v="28"/>
    <s v="Office Supplies"/>
    <s v="Office Supplies"/>
    <s v="564"/>
    <s v="UNSG Cottonwood Gas Const"/>
    <x v="1"/>
    <n v="6.59"/>
    <s v="032"/>
  </r>
  <r>
    <s v="NOV-25"/>
    <x v="1"/>
    <s v="51500"/>
    <x v="28"/>
    <s v="Office Supplies"/>
    <s v="Office Supplies"/>
    <s v="564"/>
    <s v="UNSG Cottonwood Gas Const"/>
    <x v="1"/>
    <n v="80.19"/>
    <s v="032"/>
  </r>
  <r>
    <s v="DEC-25"/>
    <x v="1"/>
    <s v="51500"/>
    <x v="28"/>
    <s v="Office Supplies"/>
    <s v="Office Supplies"/>
    <s v="563"/>
    <s v="UNSG Verde Valley Gas Ops Mgt"/>
    <x v="1"/>
    <n v="525.55999999999995"/>
    <s v="032"/>
  </r>
  <r>
    <s v="JUL-25"/>
    <x v="1"/>
    <s v="51500"/>
    <x v="28"/>
    <s v="Office Supplies"/>
    <s v="Office Supplies"/>
    <s v="563"/>
    <s v="UNSG Verde Valley Gas Ops Mgt"/>
    <x v="1"/>
    <n v="822.53"/>
    <s v="032"/>
  </r>
  <r>
    <s v="NOV-25"/>
    <x v="1"/>
    <s v="51500"/>
    <x v="28"/>
    <s v="Office Supplies"/>
    <s v="Office Supplies"/>
    <s v="563"/>
    <s v="UNSG Verde Valley Gas Ops Mgt"/>
    <x v="1"/>
    <n v="894.18"/>
    <s v="032"/>
  </r>
  <r>
    <s v="OCT-25"/>
    <x v="1"/>
    <s v="51500"/>
    <x v="28"/>
    <s v="Office Supplies"/>
    <s v="Office Supplies"/>
    <s v="563"/>
    <s v="UNSG Verde Valley Gas Ops Mgt"/>
    <x v="1"/>
    <n v="758.65"/>
    <s v="032"/>
  </r>
  <r>
    <s v="SEP-25"/>
    <x v="1"/>
    <s v="51500"/>
    <x v="28"/>
    <s v="Office Supplies"/>
    <s v="Office Supplies"/>
    <s v="563"/>
    <s v="UNSG Verde Valley Gas Ops Mgt"/>
    <x v="1"/>
    <n v="471.57"/>
    <s v="032"/>
  </r>
  <r>
    <s v="AUG-25"/>
    <x v="1"/>
    <s v="51500"/>
    <x v="28"/>
    <s v="Office Supplies"/>
    <s v="Office Supplies"/>
    <s v="561"/>
    <s v="UNSG Prescott Gas Const"/>
    <x v="1"/>
    <n v="289.11"/>
    <s v="032"/>
  </r>
  <r>
    <s v="DEC-25"/>
    <x v="1"/>
    <s v="51500"/>
    <x v="28"/>
    <s v="Office Supplies"/>
    <s v="Office Supplies"/>
    <s v="561"/>
    <s v="UNSG Prescott Gas Const"/>
    <x v="1"/>
    <n v="-2049.5"/>
    <s v="032"/>
  </r>
  <r>
    <s v="NOV-25"/>
    <x v="1"/>
    <s v="51500"/>
    <x v="28"/>
    <s v="Office Supplies"/>
    <s v="Office Supplies"/>
    <s v="561"/>
    <s v="UNSG Prescott Gas Const"/>
    <x v="1"/>
    <n v="3130.93"/>
    <s v="032"/>
  </r>
  <r>
    <s v="OCT-25"/>
    <x v="1"/>
    <s v="51500"/>
    <x v="28"/>
    <s v="Office Supplies"/>
    <s v="Office Supplies"/>
    <s v="561"/>
    <s v="UNSG Prescott Gas Const"/>
    <x v="1"/>
    <n v="1682.75"/>
    <s v="032"/>
  </r>
  <r>
    <s v="SEP-25"/>
    <x v="1"/>
    <s v="51500"/>
    <x v="28"/>
    <s v="Office Supplies"/>
    <s v="Office Supplies"/>
    <s v="561"/>
    <s v="UNSG Prescott Gas Const"/>
    <x v="1"/>
    <n v="57.57"/>
    <s v="032"/>
  </r>
  <r>
    <s v="AUG-25"/>
    <x v="1"/>
    <s v="51500"/>
    <x v="28"/>
    <s v="Office Supplies"/>
    <s v="Office Supplies"/>
    <s v="560"/>
    <s v="UNSG Prescott Gas Ops Mgmt"/>
    <x v="1"/>
    <n v="347.64"/>
    <s v="032"/>
  </r>
  <r>
    <s v="DEC-25"/>
    <x v="1"/>
    <s v="51500"/>
    <x v="28"/>
    <s v="Office Supplies"/>
    <s v="Office Supplies"/>
    <s v="560"/>
    <s v="UNSG Prescott Gas Ops Mgmt"/>
    <x v="1"/>
    <n v="4980.05"/>
    <s v="032"/>
  </r>
  <r>
    <s v="JUL-25"/>
    <x v="1"/>
    <s v="51500"/>
    <x v="28"/>
    <s v="Office Supplies"/>
    <s v="Office Supplies"/>
    <s v="560"/>
    <s v="UNSG Prescott Gas Ops Mgmt"/>
    <x v="1"/>
    <n v="157.03"/>
    <s v="032"/>
  </r>
  <r>
    <s v="NOV-25"/>
    <x v="1"/>
    <s v="51500"/>
    <x v="28"/>
    <s v="Office Supplies"/>
    <s v="Office Supplies"/>
    <s v="560"/>
    <s v="UNSG Prescott Gas Ops Mgmt"/>
    <x v="1"/>
    <n v="10.92"/>
    <s v="032"/>
  </r>
  <r>
    <s v="OCT-25"/>
    <x v="1"/>
    <s v="51500"/>
    <x v="28"/>
    <s v="Office Supplies"/>
    <s v="Office Supplies"/>
    <s v="560"/>
    <s v="UNSG Prescott Gas Ops Mgmt"/>
    <x v="1"/>
    <n v="80.88"/>
    <s v="032"/>
  </r>
  <r>
    <s v="SEP-25"/>
    <x v="1"/>
    <s v="51500"/>
    <x v="28"/>
    <s v="Office Supplies"/>
    <s v="Office Supplies"/>
    <s v="560"/>
    <s v="UNSG Prescott Gas Ops Mgmt"/>
    <x v="1"/>
    <n v="10.92"/>
    <s v="032"/>
  </r>
  <r>
    <s v="AUG-25"/>
    <x v="1"/>
    <s v="51500"/>
    <x v="28"/>
    <s v="Office Supplies"/>
    <s v="Office Supplies"/>
    <s v="559"/>
    <s v="UNSG Show Low Gas Const"/>
    <x v="1"/>
    <n v="227.69"/>
    <s v="032"/>
  </r>
  <r>
    <s v="DEC-25"/>
    <x v="1"/>
    <s v="51500"/>
    <x v="28"/>
    <s v="Office Supplies"/>
    <s v="Office Supplies"/>
    <s v="559"/>
    <s v="UNSG Show Low Gas Const"/>
    <x v="1"/>
    <n v="118.2"/>
    <s v="032"/>
  </r>
  <r>
    <s v="DEC-25"/>
    <x v="1"/>
    <s v="51500"/>
    <x v="28"/>
    <s v="Office Supplies"/>
    <s v="Office Supplies"/>
    <s v="557"/>
    <s v="UNSG Flagstaff Gas Const"/>
    <x v="1"/>
    <n v="54.65"/>
    <s v="032"/>
  </r>
  <r>
    <s v="NOV-25"/>
    <x v="1"/>
    <s v="51500"/>
    <x v="28"/>
    <s v="Office Supplies"/>
    <s v="Office Supplies"/>
    <s v="557"/>
    <s v="UNSG Flagstaff Gas Const"/>
    <x v="1"/>
    <n v="97.21"/>
    <s v="032"/>
  </r>
  <r>
    <s v="OCT-25"/>
    <x v="1"/>
    <s v="51500"/>
    <x v="28"/>
    <s v="Office Supplies"/>
    <s v="Office Supplies"/>
    <s v="557"/>
    <s v="UNSG Flagstaff Gas Const"/>
    <x v="1"/>
    <n v="38.700000000000003"/>
    <s v="032"/>
  </r>
  <r>
    <s v="AUG-25"/>
    <x v="1"/>
    <s v="51500"/>
    <x v="28"/>
    <s v="Office Supplies"/>
    <s v="Office Supplies"/>
    <s v="555"/>
    <s v="UNSG Show Low Gas Ops Mgmt"/>
    <x v="1"/>
    <n v="349.75"/>
    <s v="032"/>
  </r>
  <r>
    <s v="DEC-25"/>
    <x v="1"/>
    <s v="51500"/>
    <x v="28"/>
    <s v="Office Supplies"/>
    <s v="Office Supplies"/>
    <s v="555"/>
    <s v="UNSG Show Low Gas Ops Mgmt"/>
    <x v="1"/>
    <n v="937.66"/>
    <s v="032"/>
  </r>
  <r>
    <s v="JUL-25"/>
    <x v="1"/>
    <s v="51500"/>
    <x v="28"/>
    <s v="Office Supplies"/>
    <s v="Office Supplies"/>
    <s v="555"/>
    <s v="UNSG Show Low Gas Ops Mgmt"/>
    <x v="1"/>
    <n v="63.53"/>
    <s v="032"/>
  </r>
  <r>
    <s v="NOV-25"/>
    <x v="1"/>
    <s v="51500"/>
    <x v="28"/>
    <s v="Office Supplies"/>
    <s v="Office Supplies"/>
    <s v="555"/>
    <s v="UNSG Show Low Gas Ops Mgmt"/>
    <x v="1"/>
    <n v="1368.82"/>
    <s v="032"/>
  </r>
  <r>
    <s v="OCT-25"/>
    <x v="1"/>
    <s v="51500"/>
    <x v="28"/>
    <s v="Office Supplies"/>
    <s v="Office Supplies"/>
    <s v="555"/>
    <s v="UNSG Show Low Gas Ops Mgmt"/>
    <x v="1"/>
    <n v="317.14"/>
    <s v="032"/>
  </r>
  <r>
    <s v="SEP-25"/>
    <x v="1"/>
    <s v="51500"/>
    <x v="28"/>
    <s v="Office Supplies"/>
    <s v="Office Supplies"/>
    <s v="555"/>
    <s v="UNSG Show Low Gas Ops Mgmt"/>
    <x v="1"/>
    <n v="392.65"/>
    <s v="032"/>
  </r>
  <r>
    <s v="AUG-25"/>
    <x v="1"/>
    <s v="51500"/>
    <x v="28"/>
    <s v="Office Supplies"/>
    <s v="Office Supplies"/>
    <s v="554"/>
    <s v="UNSG Flagstaff Gas Field Serv"/>
    <x v="1"/>
    <n v="32.53"/>
    <s v="032"/>
  </r>
  <r>
    <s v="DEC-25"/>
    <x v="1"/>
    <s v="51500"/>
    <x v="28"/>
    <s v="Office Supplies"/>
    <s v="Office Supplies"/>
    <s v="554"/>
    <s v="UNSG Flagstaff Gas Field Serv"/>
    <x v="1"/>
    <n v="29.47"/>
    <s v="032"/>
  </r>
  <r>
    <s v="SEP-25"/>
    <x v="1"/>
    <s v="51500"/>
    <x v="28"/>
    <s v="Office Supplies"/>
    <s v="Office Supplies"/>
    <s v="554"/>
    <s v="UNSG Flagstaff Gas Field Serv"/>
    <x v="1"/>
    <n v="160.27000000000001"/>
    <s v="032"/>
  </r>
  <r>
    <s v="AUG-25"/>
    <x v="1"/>
    <s v="51500"/>
    <x v="28"/>
    <s v="Office Supplies"/>
    <s v="Office Supplies"/>
    <s v="553"/>
    <s v="UNSG Flagstaff Gas Ops Mgmt"/>
    <x v="1"/>
    <n v="220.94"/>
    <s v="032"/>
  </r>
  <r>
    <s v="DEC-25"/>
    <x v="1"/>
    <s v="51500"/>
    <x v="28"/>
    <s v="Office Supplies"/>
    <s v="Office Supplies"/>
    <s v="553"/>
    <s v="UNSG Flagstaff Gas Ops Mgmt"/>
    <x v="1"/>
    <n v="339.47"/>
    <s v="032"/>
  </r>
  <r>
    <s v="JUL-25"/>
    <x v="1"/>
    <s v="51500"/>
    <x v="28"/>
    <s v="Office Supplies"/>
    <s v="Office Supplies"/>
    <s v="553"/>
    <s v="UNSG Flagstaff Gas Ops Mgmt"/>
    <x v="1"/>
    <n v="369.61"/>
    <s v="032"/>
  </r>
  <r>
    <s v="NOV-25"/>
    <x v="1"/>
    <s v="51500"/>
    <x v="28"/>
    <s v="Office Supplies"/>
    <s v="Office Supplies"/>
    <s v="553"/>
    <s v="UNSG Flagstaff Gas Ops Mgmt"/>
    <x v="1"/>
    <n v="1231.5999999999999"/>
    <s v="032"/>
  </r>
  <r>
    <s v="OCT-25"/>
    <x v="1"/>
    <s v="51500"/>
    <x v="28"/>
    <s v="Office Supplies"/>
    <s v="Office Supplies"/>
    <s v="553"/>
    <s v="UNSG Flagstaff Gas Ops Mgmt"/>
    <x v="1"/>
    <n v="30.61"/>
    <s v="032"/>
  </r>
  <r>
    <s v="SEP-25"/>
    <x v="1"/>
    <s v="51500"/>
    <x v="28"/>
    <s v="Office Supplies"/>
    <s v="Office Supplies"/>
    <s v="553"/>
    <s v="UNSG Flagstaff Gas Ops Mgmt"/>
    <x v="1"/>
    <n v="476.5"/>
    <s v="032"/>
  </r>
  <r>
    <s v="AUG-25"/>
    <x v="1"/>
    <s v="51500"/>
    <x v="28"/>
    <s v="Office Supplies"/>
    <s v="Office Supplies"/>
    <s v="550"/>
    <s v="UNSG Arizona Gas Admin"/>
    <x v="1"/>
    <n v="19006.990000000002"/>
    <s v="032"/>
  </r>
  <r>
    <s v="DEC-25"/>
    <x v="1"/>
    <s v="51500"/>
    <x v="28"/>
    <s v="Office Supplies"/>
    <s v="Office Supplies"/>
    <s v="550"/>
    <s v="UNSG Arizona Gas Admin"/>
    <x v="1"/>
    <n v="1004.66"/>
    <s v="032"/>
  </r>
  <r>
    <s v="DEC-25"/>
    <x v="1"/>
    <s v="51500"/>
    <x v="28"/>
    <m/>
    <s v="Office Supplies"/>
    <s v="550"/>
    <s v="UNSG Arizona Gas Admin"/>
    <x v="1"/>
    <n v="-18211.18"/>
    <s v="032"/>
  </r>
  <r>
    <s v="JUL-25"/>
    <x v="1"/>
    <s v="51500"/>
    <x v="28"/>
    <s v="Office Supplies"/>
    <s v="Office Supplies"/>
    <s v="550"/>
    <s v="UNSG Arizona Gas Admin"/>
    <x v="1"/>
    <n v="682.44"/>
    <s v="032"/>
  </r>
  <r>
    <s v="SEP-25"/>
    <x v="1"/>
    <s v="51500"/>
    <x v="28"/>
    <s v="Office Supplies"/>
    <s v="Office Supplies"/>
    <s v="550"/>
    <s v="UNSG Arizona Gas Admin"/>
    <x v="1"/>
    <n v="753.3"/>
    <s v="032"/>
  </r>
  <r>
    <s v="SEP-25"/>
    <x v="1"/>
    <s v="51500"/>
    <x v="28"/>
    <s v="Office Supplies"/>
    <s v="Office Supplies"/>
    <s v="192"/>
    <s v="UES Support"/>
    <x v="1"/>
    <n v="43.47"/>
    <s v="002"/>
  </r>
  <r>
    <s v="DEC-25"/>
    <x v="1"/>
    <s v="52020"/>
    <x v="30"/>
    <m/>
    <s v="Software Licenses"/>
    <s v="357"/>
    <s v="Business Applications"/>
    <x v="1"/>
    <n v="927.01"/>
    <s v="002"/>
  </r>
  <r>
    <s v="NOV-25"/>
    <x v="1"/>
    <s v="52020"/>
    <x v="30"/>
    <m/>
    <s v="Software Licenses"/>
    <s v="357"/>
    <s v="Business Applications"/>
    <x v="1"/>
    <n v="2627.77"/>
    <s v="002"/>
  </r>
  <r>
    <s v="OCT-25"/>
    <x v="1"/>
    <s v="52020"/>
    <x v="30"/>
    <m/>
    <s v="Software Licenses"/>
    <s v="357"/>
    <s v="Business Applications"/>
    <x v="1"/>
    <n v="8917.1299999999992"/>
    <s v="002"/>
  </r>
  <r>
    <s v="JUL-25"/>
    <x v="1"/>
    <s v="52100"/>
    <x v="31"/>
    <s v="Repairs &amp; Maintenance"/>
    <s v="Repairs &amp; Maintenance"/>
    <s v="570"/>
    <s v="UNSG Lake Havasu Gas Const"/>
    <x v="1"/>
    <n v="-1614"/>
    <s v="032"/>
  </r>
  <r>
    <s v="AUG-25"/>
    <x v="1"/>
    <s v="52100"/>
    <x v="31"/>
    <s v="Repairs &amp; Maintenance"/>
    <s v="Repairs &amp; Maintenance"/>
    <s v="556"/>
    <s v="UNSG LH Gas Operations Mgmt"/>
    <x v="1"/>
    <n v="160.91"/>
    <s v="032"/>
  </r>
  <r>
    <s v="DEC-25"/>
    <x v="1"/>
    <s v="52100"/>
    <x v="65"/>
    <s v="Computer Services"/>
    <s v="Computer Services"/>
    <s v="593"/>
    <s v="UNSG Gas Operations Mgmt"/>
    <x v="1"/>
    <n v="13.65"/>
    <s v="032"/>
  </r>
  <r>
    <s v="AUG-25"/>
    <x v="1"/>
    <s v="52100"/>
    <x v="65"/>
    <s v="Computer Services"/>
    <s v="Computer Services"/>
    <s v="589"/>
    <s v="UNSG AZ Gas IT Support"/>
    <x v="1"/>
    <n v="347.45"/>
    <s v="032"/>
  </r>
  <r>
    <s v="DEC-25"/>
    <x v="1"/>
    <s v="52100"/>
    <x v="65"/>
    <s v="Computer Services"/>
    <s v="Computer Services"/>
    <s v="589"/>
    <s v="UNSG AZ Gas IT Support"/>
    <x v="1"/>
    <n v="163.94"/>
    <s v="032"/>
  </r>
  <r>
    <s v="NOV-25"/>
    <x v="1"/>
    <s v="52100"/>
    <x v="65"/>
    <s v="Computer Services"/>
    <s v="Computer Services"/>
    <s v="589"/>
    <s v="UNSG AZ Gas IT Support"/>
    <x v="1"/>
    <n v="292.55"/>
    <s v="032"/>
  </r>
  <r>
    <s v="OCT-25"/>
    <x v="1"/>
    <s v="52100"/>
    <x v="65"/>
    <s v="Computer Services"/>
    <s v="Computer Services"/>
    <s v="589"/>
    <s v="UNSG AZ Gas IT Support"/>
    <x v="1"/>
    <n v="2666.12"/>
    <s v="032"/>
  </r>
  <r>
    <s v="SEP-25"/>
    <x v="1"/>
    <s v="52100"/>
    <x v="65"/>
    <s v="Computer Services"/>
    <s v="Computer Services"/>
    <s v="589"/>
    <s v="UNSG AZ Gas IT Support"/>
    <x v="1"/>
    <n v="181.93"/>
    <s v="032"/>
  </r>
  <r>
    <s v="AUG-25"/>
    <x v="1"/>
    <s v="55000"/>
    <x v="34"/>
    <s v="Transportation Usage"/>
    <s v="Transportation Usage"/>
    <s v="595"/>
    <s v="UNSG Transportation"/>
    <x v="1"/>
    <n v="30591.32"/>
    <s v="032"/>
  </r>
  <r>
    <s v="DEC-25"/>
    <x v="1"/>
    <s v="55000"/>
    <x v="34"/>
    <s v="Transportation Usage"/>
    <s v="Transportation Usage"/>
    <s v="595"/>
    <s v="UNSG Transportation"/>
    <x v="1"/>
    <n v="61913.1"/>
    <s v="032"/>
  </r>
  <r>
    <s v="DEC-25"/>
    <x v="1"/>
    <s v="55000"/>
    <x v="34"/>
    <m/>
    <s v="Transportation Usage"/>
    <s v="595"/>
    <s v="UNSG Transportation"/>
    <x v="1"/>
    <n v="-25812.97"/>
    <s v="032"/>
  </r>
  <r>
    <s v="JUL-25"/>
    <x v="1"/>
    <s v="55000"/>
    <x v="34"/>
    <s v="Transportation Usage"/>
    <s v="Transportation Usage"/>
    <s v="595"/>
    <s v="UNSG Transportation"/>
    <x v="1"/>
    <n v="4731.62"/>
    <s v="032"/>
  </r>
  <r>
    <s v="NOV-25"/>
    <x v="1"/>
    <s v="55000"/>
    <x v="34"/>
    <s v="Transportation Usage"/>
    <s v="Transportation Usage"/>
    <s v="595"/>
    <s v="UNSG Transportation"/>
    <x v="1"/>
    <n v="38468.92"/>
    <s v="032"/>
  </r>
  <r>
    <s v="OCT-25"/>
    <x v="1"/>
    <s v="55000"/>
    <x v="34"/>
    <s v="Transportation Usage"/>
    <s v="Transportation Usage"/>
    <s v="595"/>
    <s v="UNSG Transportation"/>
    <x v="1"/>
    <n v="40768.129999999997"/>
    <s v="032"/>
  </r>
  <r>
    <s v="SEP-25"/>
    <x v="1"/>
    <s v="55000"/>
    <x v="34"/>
    <s v="Transportation Usage"/>
    <s v="Transportation Usage"/>
    <s v="595"/>
    <s v="UNSG Transportation"/>
    <x v="1"/>
    <n v="33524.31"/>
    <s v="032"/>
  </r>
  <r>
    <s v="AUG-25"/>
    <x v="1"/>
    <s v="55020"/>
    <x v="66"/>
    <m/>
    <s v="Hardware Purchases"/>
    <s v="589"/>
    <s v="UNSG AZ Gas IT Support"/>
    <x v="1"/>
    <n v="32.6"/>
    <s v="032"/>
  </r>
  <r>
    <s v="OCT-25"/>
    <x v="1"/>
    <s v="55020"/>
    <x v="66"/>
    <m/>
    <s v="Hardware Purchases"/>
    <s v="589"/>
    <s v="UNSG AZ Gas IT Support"/>
    <x v="1"/>
    <n v="42.37"/>
    <s v="032"/>
  </r>
  <r>
    <s v="DEC-25"/>
    <x v="1"/>
    <s v="55020"/>
    <x v="66"/>
    <m/>
    <s v="Hardware Purchases"/>
    <s v="352"/>
    <s v="IT Client Technology"/>
    <x v="1"/>
    <n v="372.82"/>
    <s v="002"/>
  </r>
  <r>
    <s v="JUL-25"/>
    <x v="1"/>
    <s v="55020"/>
    <x v="66"/>
    <m/>
    <s v="Hardware Purchases"/>
    <s v="352"/>
    <s v="IT Client Technology"/>
    <x v="1"/>
    <n v="1167.19"/>
    <s v="002"/>
  </r>
  <r>
    <s v="OCT-25"/>
    <x v="1"/>
    <s v="55020"/>
    <x v="66"/>
    <m/>
    <s v="Hardware Purchases"/>
    <s v="352"/>
    <s v="IT Client Technology"/>
    <x v="1"/>
    <n v="41.8"/>
    <s v="002"/>
  </r>
  <r>
    <s v="SEP-25"/>
    <x v="1"/>
    <s v="55020"/>
    <x v="66"/>
    <m/>
    <s v="Hardware Purchases"/>
    <s v="352"/>
    <s v="IT Client Technology"/>
    <x v="1"/>
    <n v="886.62"/>
    <s v="002"/>
  </r>
  <r>
    <s v="AUG-25"/>
    <x v="1"/>
    <s v="55020"/>
    <x v="35"/>
    <m/>
    <s v="Software Maintenance"/>
    <s v="550"/>
    <s v="UNSG Arizona Gas Admin"/>
    <x v="1"/>
    <n v="1590.44"/>
    <s v="032"/>
  </r>
  <r>
    <s v="AUG-25"/>
    <x v="1"/>
    <s v="55020"/>
    <x v="35"/>
    <m/>
    <s v="Software Maintenance"/>
    <s v="353"/>
    <s v="IT Infrastructure"/>
    <x v="1"/>
    <n v="1400.83"/>
    <s v="002"/>
  </r>
  <r>
    <s v="DEC-25"/>
    <x v="1"/>
    <s v="55020"/>
    <x v="35"/>
    <m/>
    <s v="Software Maintenance"/>
    <s v="353"/>
    <s v="IT Infrastructure"/>
    <x v="1"/>
    <n v="1400.83"/>
    <s v="002"/>
  </r>
  <r>
    <s v="JUL-25"/>
    <x v="1"/>
    <s v="55020"/>
    <x v="35"/>
    <m/>
    <s v="Software Maintenance"/>
    <s v="353"/>
    <s v="IT Infrastructure"/>
    <x v="1"/>
    <n v="1400.83"/>
    <s v="002"/>
  </r>
  <r>
    <s v="NOV-25"/>
    <x v="1"/>
    <s v="55020"/>
    <x v="35"/>
    <m/>
    <s v="Software Maintenance"/>
    <s v="353"/>
    <s v="IT Infrastructure"/>
    <x v="1"/>
    <n v="1400.83"/>
    <s v="002"/>
  </r>
  <r>
    <s v="OCT-25"/>
    <x v="1"/>
    <s v="55020"/>
    <x v="35"/>
    <m/>
    <s v="Software Maintenance"/>
    <s v="353"/>
    <s v="IT Infrastructure"/>
    <x v="1"/>
    <n v="1400.83"/>
    <s v="002"/>
  </r>
  <r>
    <s v="SEP-25"/>
    <x v="1"/>
    <s v="55020"/>
    <x v="35"/>
    <m/>
    <s v="Software Maintenance"/>
    <s v="353"/>
    <s v="IT Infrastructure"/>
    <x v="1"/>
    <n v="1400.83"/>
    <s v="002"/>
  </r>
  <r>
    <s v="DEC-25"/>
    <x v="1"/>
    <s v="55020"/>
    <x v="30"/>
    <m/>
    <s v="Software Licenses"/>
    <s v="572"/>
    <s v="UNSG Gas Engineering"/>
    <x v="1"/>
    <n v="470"/>
    <s v="032"/>
  </r>
  <r>
    <s v="DEC-25"/>
    <x v="1"/>
    <s v="55020"/>
    <x v="30"/>
    <m/>
    <s v="Software Licenses"/>
    <s v="550"/>
    <s v="UNSG Arizona Gas Admin"/>
    <x v="1"/>
    <n v="125833.33"/>
    <s v="032"/>
  </r>
  <r>
    <s v="NOV-25"/>
    <x v="1"/>
    <s v="55020"/>
    <x v="30"/>
    <m/>
    <s v="Software Licenses"/>
    <s v="550"/>
    <s v="UNSG Arizona Gas Admin"/>
    <x v="1"/>
    <n v="5033.33"/>
    <s v="032"/>
  </r>
  <r>
    <s v="OCT-25"/>
    <x v="1"/>
    <s v="55020"/>
    <x v="30"/>
    <m/>
    <s v="Software Licenses"/>
    <s v="550"/>
    <s v="UNSG Arizona Gas Admin"/>
    <x v="1"/>
    <n v="-110813.87"/>
    <s v="032"/>
  </r>
  <r>
    <s v="SEP-25"/>
    <x v="1"/>
    <s v="55020"/>
    <x v="30"/>
    <m/>
    <s v="Software Licenses"/>
    <s v="550"/>
    <s v="UNSG Arizona Gas Admin"/>
    <x v="1"/>
    <n v="20133.32"/>
    <s v="032"/>
  </r>
  <r>
    <s v="DEC-25"/>
    <x v="1"/>
    <s v="55020"/>
    <x v="30"/>
    <m/>
    <s v="Software Licenses"/>
    <s v="357"/>
    <s v="Business Applications &amp; Data Analytics"/>
    <x v="1"/>
    <n v="-120800"/>
    <s v="002"/>
  </r>
  <r>
    <s v="OCT-25"/>
    <x v="1"/>
    <s v="55020"/>
    <x v="30"/>
    <m/>
    <s v="Software Licenses"/>
    <s v="357"/>
    <s v="Business Applications &amp; Data Analytics"/>
    <x v="1"/>
    <n v="130705.60000000001"/>
    <s v="002"/>
  </r>
  <r>
    <s v="AUG-25"/>
    <x v="1"/>
    <s v="56000"/>
    <x v="37"/>
    <m/>
    <s v="Building Usage"/>
    <s v="955"/>
    <s v="Supply Side Planning"/>
    <x v="0"/>
    <n v="135.65"/>
    <s v="002"/>
  </r>
  <r>
    <s v="DEC-25"/>
    <x v="1"/>
    <s v="56000"/>
    <x v="37"/>
    <m/>
    <s v="Building Usage"/>
    <s v="955"/>
    <s v="Supply Side Planning"/>
    <x v="0"/>
    <n v="54.26"/>
    <s v="002"/>
  </r>
  <r>
    <s v="JUL-25"/>
    <x v="1"/>
    <s v="56000"/>
    <x v="37"/>
    <m/>
    <s v="Building Usage"/>
    <s v="955"/>
    <s v="Supply Side Planning"/>
    <x v="0"/>
    <n v="162.78"/>
    <s v="002"/>
  </r>
  <r>
    <s v="NOV-25"/>
    <x v="1"/>
    <s v="56000"/>
    <x v="37"/>
    <m/>
    <s v="Building Usage"/>
    <s v="955"/>
    <s v="Supply Side Planning"/>
    <x v="0"/>
    <n v="81.39"/>
    <s v="002"/>
  </r>
  <r>
    <s v="OCT-25"/>
    <x v="1"/>
    <s v="56000"/>
    <x v="37"/>
    <m/>
    <s v="Building Usage"/>
    <s v="955"/>
    <s v="Supply Side Planning"/>
    <x v="0"/>
    <n v="135.65"/>
    <s v="002"/>
  </r>
  <r>
    <s v="SEP-25"/>
    <x v="1"/>
    <s v="56000"/>
    <x v="37"/>
    <m/>
    <s v="Building Usage"/>
    <s v="955"/>
    <s v="Supply Side Planning"/>
    <x v="0"/>
    <n v="108.52"/>
    <s v="002"/>
  </r>
  <r>
    <s v="AUG-25"/>
    <x v="1"/>
    <s v="56000"/>
    <x v="37"/>
    <m/>
    <s v="Building Usage"/>
    <s v="850"/>
    <s v="Fuels Management"/>
    <x v="0"/>
    <n v="122.09"/>
    <s v="002"/>
  </r>
  <r>
    <s v="JUL-25"/>
    <x v="1"/>
    <s v="56000"/>
    <x v="37"/>
    <m/>
    <s v="Building Usage"/>
    <s v="850"/>
    <s v="Fuels Management"/>
    <x v="0"/>
    <n v="54.26"/>
    <s v="002"/>
  </r>
  <r>
    <s v="DEC-25"/>
    <x v="1"/>
    <s v="56000"/>
    <x v="37"/>
    <m/>
    <s v="Building Usage"/>
    <s v="805"/>
    <s v="Corp Environmental Services"/>
    <x v="0"/>
    <n v="122.09"/>
    <s v="002"/>
  </r>
  <r>
    <s v="OCT-25"/>
    <x v="1"/>
    <s v="56000"/>
    <x v="37"/>
    <m/>
    <s v="Building Usage"/>
    <s v="805"/>
    <s v="Corp Environmental Services"/>
    <x v="0"/>
    <n v="27.13"/>
    <s v="002"/>
  </r>
  <r>
    <s v="SEP-25"/>
    <x v="1"/>
    <s v="56000"/>
    <x v="37"/>
    <m/>
    <s v="Building Usage"/>
    <s v="805"/>
    <s v="Corp Environmental Services"/>
    <x v="0"/>
    <n v="779.99"/>
    <s v="002"/>
  </r>
  <r>
    <s v="DEC-25"/>
    <x v="1"/>
    <s v="56000"/>
    <x v="37"/>
    <m/>
    <s v="Building Usage"/>
    <s v="661"/>
    <s v="SPG Personnel Svcs"/>
    <x v="0"/>
    <n v="1763.45"/>
    <s v="002"/>
  </r>
  <r>
    <s v="NOV-25"/>
    <x v="1"/>
    <s v="56000"/>
    <x v="37"/>
    <m/>
    <s v="Building Usage"/>
    <s v="661"/>
    <s v="SPG Personnel Svcs"/>
    <x v="0"/>
    <n v="81.39"/>
    <s v="002"/>
  </r>
  <r>
    <s v="AUG-25"/>
    <x v="1"/>
    <s v="56000"/>
    <x v="37"/>
    <m/>
    <s v="Building Usage"/>
    <s v="597"/>
    <s v="UNS Gas"/>
    <x v="1"/>
    <n v="2006.04"/>
    <s v="032"/>
  </r>
  <r>
    <s v="DEC-25"/>
    <x v="1"/>
    <s v="56000"/>
    <x v="37"/>
    <m/>
    <s v="Building Usage"/>
    <s v="597"/>
    <s v="UNS Gas"/>
    <x v="1"/>
    <n v="12239.66"/>
    <s v="032"/>
  </r>
  <r>
    <s v="JUL-25"/>
    <x v="1"/>
    <s v="56000"/>
    <x v="37"/>
    <m/>
    <s v="Building Usage"/>
    <s v="597"/>
    <s v="UNS Gas"/>
    <x v="1"/>
    <n v="4437.59"/>
    <s v="032"/>
  </r>
  <r>
    <s v="NOV-25"/>
    <x v="1"/>
    <s v="56000"/>
    <x v="37"/>
    <m/>
    <s v="Building Usage"/>
    <s v="597"/>
    <s v="UNS Gas"/>
    <x v="1"/>
    <n v="3082.64"/>
    <s v="032"/>
  </r>
  <r>
    <s v="OCT-25"/>
    <x v="1"/>
    <s v="56000"/>
    <x v="37"/>
    <m/>
    <s v="Building Usage"/>
    <s v="597"/>
    <s v="UNS Gas"/>
    <x v="1"/>
    <n v="7511.64"/>
    <s v="032"/>
  </r>
  <r>
    <s v="SEP-25"/>
    <x v="1"/>
    <s v="56000"/>
    <x v="37"/>
    <m/>
    <s v="Building Usage"/>
    <s v="597"/>
    <s v="UNS Gas"/>
    <x v="1"/>
    <n v="5840.04"/>
    <s v="032"/>
  </r>
  <r>
    <s v="AUG-25"/>
    <x v="1"/>
    <s v="56000"/>
    <x v="37"/>
    <m/>
    <s v="Building Usage"/>
    <s v="544"/>
    <s v="UNS Electric"/>
    <x v="1"/>
    <n v="4712.3900000000003"/>
    <s v="033"/>
  </r>
  <r>
    <s v="DEC-25"/>
    <x v="1"/>
    <s v="56000"/>
    <x v="37"/>
    <m/>
    <s v="Building Usage"/>
    <s v="544"/>
    <s v="UNS Electric"/>
    <x v="1"/>
    <n v="5820.8"/>
    <s v="033"/>
  </r>
  <r>
    <s v="JUL-25"/>
    <x v="1"/>
    <s v="56000"/>
    <x v="37"/>
    <m/>
    <s v="Building Usage"/>
    <s v="544"/>
    <s v="UNS Electric"/>
    <x v="1"/>
    <n v="3806.07"/>
    <s v="033"/>
  </r>
  <r>
    <s v="NOV-25"/>
    <x v="1"/>
    <s v="56000"/>
    <x v="37"/>
    <m/>
    <s v="Building Usage"/>
    <s v="544"/>
    <s v="UNS Electric"/>
    <x v="1"/>
    <n v="3901.26"/>
    <s v="033"/>
  </r>
  <r>
    <s v="OCT-25"/>
    <x v="1"/>
    <s v="56000"/>
    <x v="37"/>
    <m/>
    <s v="Building Usage"/>
    <s v="544"/>
    <s v="UNS Electric"/>
    <x v="1"/>
    <n v="3943.03"/>
    <s v="033"/>
  </r>
  <r>
    <s v="SEP-25"/>
    <x v="1"/>
    <s v="56000"/>
    <x v="37"/>
    <m/>
    <s v="Building Usage"/>
    <s v="544"/>
    <s v="UNS Electric"/>
    <x v="1"/>
    <n v="4449.62"/>
    <s v="033"/>
  </r>
  <r>
    <s v="AUG-25"/>
    <x v="1"/>
    <s v="56000"/>
    <x v="37"/>
    <m/>
    <s v="Building Usage"/>
    <s v="414"/>
    <s v="TPP Admin"/>
    <x v="0"/>
    <n v="623.99"/>
    <s v="002"/>
  </r>
  <r>
    <s v="SEP-25"/>
    <x v="1"/>
    <s v="56000"/>
    <x v="37"/>
    <m/>
    <s v="Building Usage"/>
    <s v="414"/>
    <s v="TPP Admin"/>
    <x v="0"/>
    <n v="135.65"/>
    <s v="002"/>
  </r>
  <r>
    <s v="AUG-25"/>
    <x v="1"/>
    <s v="56000"/>
    <x v="37"/>
    <m/>
    <s v="Building Usage"/>
    <s v="400"/>
    <s v="Capital Resources"/>
    <x v="0"/>
    <n v="4096.63"/>
    <s v="002"/>
  </r>
  <r>
    <s v="DEC-25"/>
    <x v="1"/>
    <s v="56000"/>
    <x v="37"/>
    <m/>
    <s v="Building Usage"/>
    <s v="400"/>
    <s v="Capital Resources"/>
    <x v="0"/>
    <n v="3391.25"/>
    <s v="002"/>
  </r>
  <r>
    <s v="JUL-25"/>
    <x v="1"/>
    <s v="56000"/>
    <x v="37"/>
    <m/>
    <s v="Building Usage"/>
    <s v="400"/>
    <s v="Capital Resources"/>
    <x v="0"/>
    <n v="3445.51"/>
    <s v="002"/>
  </r>
  <r>
    <s v="NOV-25"/>
    <x v="1"/>
    <s v="56000"/>
    <x v="37"/>
    <m/>
    <s v="Building Usage"/>
    <s v="400"/>
    <s v="Capital Resources"/>
    <x v="0"/>
    <n v="3716.81"/>
    <s v="002"/>
  </r>
  <r>
    <s v="OCT-25"/>
    <x v="1"/>
    <s v="56000"/>
    <x v="37"/>
    <m/>
    <s v="Building Usage"/>
    <s v="400"/>
    <s v="Capital Resources"/>
    <x v="0"/>
    <n v="6049.99"/>
    <s v="002"/>
  </r>
  <r>
    <s v="SEP-25"/>
    <x v="1"/>
    <s v="56000"/>
    <x v="37"/>
    <m/>
    <s v="Building Usage"/>
    <s v="400"/>
    <s v="Capital Resources"/>
    <x v="0"/>
    <n v="3581.16"/>
    <s v="002"/>
  </r>
  <r>
    <s v="AUG-25"/>
    <x v="1"/>
    <s v="56000"/>
    <x v="37"/>
    <m/>
    <s v="Building Usage"/>
    <s v="386"/>
    <s v="Regulatory Services"/>
    <x v="0"/>
    <n v="461.21"/>
    <s v="002"/>
  </r>
  <r>
    <s v="JUL-25"/>
    <x v="1"/>
    <s v="56000"/>
    <x v="37"/>
    <m/>
    <s v="Building Usage"/>
    <s v="386"/>
    <s v="Regulatory Services"/>
    <x v="0"/>
    <n v="325.56"/>
    <s v="002"/>
  </r>
  <r>
    <s v="OCT-25"/>
    <x v="1"/>
    <s v="56000"/>
    <x v="37"/>
    <m/>
    <s v="Building Usage"/>
    <s v="386"/>
    <s v="Regulatory Services"/>
    <x v="0"/>
    <n v="2468.83"/>
    <s v="002"/>
  </r>
  <r>
    <s v="SEP-25"/>
    <x v="1"/>
    <s v="56000"/>
    <x v="37"/>
    <m/>
    <s v="Building Usage"/>
    <s v="386"/>
    <s v="Regulatory Services"/>
    <x v="0"/>
    <n v="271.3"/>
    <s v="002"/>
  </r>
  <r>
    <s v="AUG-25"/>
    <x v="1"/>
    <s v="56000"/>
    <x v="37"/>
    <m/>
    <s v="Building Usage"/>
    <s v="381"/>
    <s v="Rates"/>
    <x v="0"/>
    <n v="8830.82"/>
    <s v="002"/>
  </r>
  <r>
    <s v="DEC-25"/>
    <x v="1"/>
    <s v="56000"/>
    <x v="37"/>
    <m/>
    <s v="Building Usage"/>
    <s v="381"/>
    <s v="Rates"/>
    <x v="0"/>
    <n v="4150.8900000000003"/>
    <s v="002"/>
  </r>
  <r>
    <s v="JUL-25"/>
    <x v="1"/>
    <s v="56000"/>
    <x v="37"/>
    <m/>
    <s v="Building Usage"/>
    <s v="381"/>
    <s v="Rates"/>
    <x v="0"/>
    <n v="5154.7"/>
    <s v="002"/>
  </r>
  <r>
    <s v="NOV-25"/>
    <x v="1"/>
    <s v="56000"/>
    <x v="37"/>
    <m/>
    <s v="Building Usage"/>
    <s v="381"/>
    <s v="Rates"/>
    <x v="0"/>
    <n v="3798.2"/>
    <s v="002"/>
  </r>
  <r>
    <s v="OCT-25"/>
    <x v="1"/>
    <s v="56000"/>
    <x v="37"/>
    <m/>
    <s v="Building Usage"/>
    <s v="381"/>
    <s v="Rates"/>
    <x v="0"/>
    <n v="12751.1"/>
    <s v="002"/>
  </r>
  <r>
    <s v="SEP-25"/>
    <x v="1"/>
    <s v="56000"/>
    <x v="37"/>
    <m/>
    <s v="Building Usage"/>
    <s v="381"/>
    <s v="Rates"/>
    <x v="0"/>
    <n v="4340.8"/>
    <s v="002"/>
  </r>
  <r>
    <s v="AUG-25"/>
    <x v="1"/>
    <s v="56000"/>
    <x v="37"/>
    <m/>
    <s v="Building Usage"/>
    <s v="370"/>
    <s v="Budget, Planning &amp; Analysis"/>
    <x v="0"/>
    <n v="1627.8"/>
    <s v="002"/>
  </r>
  <r>
    <s v="DEC-25"/>
    <x v="1"/>
    <s v="56000"/>
    <x v="37"/>
    <m/>
    <s v="Building Usage"/>
    <s v="370"/>
    <s v="Budget, Planning &amp; Analysis"/>
    <x v="0"/>
    <n v="1030.94"/>
    <s v="002"/>
  </r>
  <r>
    <s v="JUL-25"/>
    <x v="1"/>
    <s v="56000"/>
    <x v="37"/>
    <m/>
    <s v="Building Usage"/>
    <s v="370"/>
    <s v="Budget, Planning &amp; Analysis"/>
    <x v="0"/>
    <n v="1356.5"/>
    <s v="002"/>
  </r>
  <r>
    <s v="NOV-25"/>
    <x v="1"/>
    <s v="56000"/>
    <x v="37"/>
    <m/>
    <s v="Building Usage"/>
    <s v="370"/>
    <s v="Budget, Planning &amp; Analysis"/>
    <x v="0"/>
    <n v="1302.24"/>
    <s v="002"/>
  </r>
  <r>
    <s v="OCT-25"/>
    <x v="1"/>
    <s v="56000"/>
    <x v="37"/>
    <m/>
    <s v="Building Usage"/>
    <s v="370"/>
    <s v="Budget, Planning &amp; Analysis"/>
    <x v="0"/>
    <n v="2333.1799999999998"/>
    <s v="002"/>
  </r>
  <r>
    <s v="SEP-25"/>
    <x v="1"/>
    <s v="56000"/>
    <x v="37"/>
    <m/>
    <s v="Building Usage"/>
    <s v="370"/>
    <s v="Budget, Planning &amp; Analysis"/>
    <x v="0"/>
    <n v="1492.15"/>
    <s v="002"/>
  </r>
  <r>
    <s v="AUG-25"/>
    <x v="1"/>
    <s v="56000"/>
    <x v="37"/>
    <m/>
    <s v="Building Usage"/>
    <s v="362"/>
    <s v="Financial Planning &amp; Analysis"/>
    <x v="0"/>
    <n v="244.17"/>
    <s v="002"/>
  </r>
  <r>
    <s v="DEC-25"/>
    <x v="1"/>
    <s v="56000"/>
    <x v="37"/>
    <m/>
    <s v="Building Usage"/>
    <s v="362"/>
    <s v="Financial Planning &amp; Analysis"/>
    <x v="0"/>
    <n v="705.38"/>
    <s v="002"/>
  </r>
  <r>
    <s v="JUL-25"/>
    <x v="1"/>
    <s v="56000"/>
    <x v="37"/>
    <m/>
    <s v="Building Usage"/>
    <s v="362"/>
    <s v="Financial Planning &amp; Analysis"/>
    <x v="0"/>
    <n v="244.17"/>
    <s v="002"/>
  </r>
  <r>
    <s v="NOV-25"/>
    <x v="1"/>
    <s v="56000"/>
    <x v="37"/>
    <m/>
    <s v="Building Usage"/>
    <s v="362"/>
    <s v="Financial Planning &amp; Analysis"/>
    <x v="0"/>
    <n v="678.25"/>
    <s v="002"/>
  </r>
  <r>
    <s v="OCT-25"/>
    <x v="1"/>
    <s v="56000"/>
    <x v="37"/>
    <m/>
    <s v="Building Usage"/>
    <s v="362"/>
    <s v="Financial Planning &amp; Analysis"/>
    <x v="0"/>
    <n v="623.99"/>
    <s v="002"/>
  </r>
  <r>
    <s v="SEP-25"/>
    <x v="1"/>
    <s v="56000"/>
    <x v="37"/>
    <m/>
    <s v="Building Usage"/>
    <s v="362"/>
    <s v="Financial Planning &amp; Analysis"/>
    <x v="0"/>
    <n v="298.43"/>
    <s v="002"/>
  </r>
  <r>
    <s v="AUG-25"/>
    <x v="1"/>
    <s v="56000"/>
    <x v="37"/>
    <m/>
    <s v="Building Usage"/>
    <s v="360"/>
    <s v="Treasury Services"/>
    <x v="0"/>
    <n v="1112.33"/>
    <s v="002"/>
  </r>
  <r>
    <s v="DEC-25"/>
    <x v="1"/>
    <s v="56000"/>
    <x v="37"/>
    <m/>
    <s v="Building Usage"/>
    <s v="360"/>
    <s v="Treasury Services"/>
    <x v="0"/>
    <n v="895.29"/>
    <s v="002"/>
  </r>
  <r>
    <s v="JUL-25"/>
    <x v="1"/>
    <s v="56000"/>
    <x v="37"/>
    <m/>
    <s v="Building Usage"/>
    <s v="360"/>
    <s v="Treasury Services"/>
    <x v="0"/>
    <n v="976.68"/>
    <s v="002"/>
  </r>
  <r>
    <s v="NOV-25"/>
    <x v="1"/>
    <s v="56000"/>
    <x v="37"/>
    <m/>
    <s v="Building Usage"/>
    <s v="360"/>
    <s v="Treasury Services"/>
    <x v="0"/>
    <n v="976.68"/>
    <s v="002"/>
  </r>
  <r>
    <s v="OCT-25"/>
    <x v="1"/>
    <s v="56000"/>
    <x v="37"/>
    <m/>
    <s v="Building Usage"/>
    <s v="360"/>
    <s v="Treasury Services"/>
    <x v="0"/>
    <n v="1315.81"/>
    <s v="002"/>
  </r>
  <r>
    <s v="SEP-25"/>
    <x v="1"/>
    <s v="56000"/>
    <x v="37"/>
    <m/>
    <s v="Building Usage"/>
    <s v="360"/>
    <s v="Treasury Services"/>
    <x v="0"/>
    <n v="1003.81"/>
    <s v="002"/>
  </r>
  <r>
    <s v="DEC-25"/>
    <x v="1"/>
    <s v="56000"/>
    <x v="37"/>
    <m/>
    <s v="Building Usage"/>
    <s v="357"/>
    <s v="Business Applications &amp; Data Analytics"/>
    <x v="0"/>
    <n v="27.13"/>
    <s v="002"/>
  </r>
  <r>
    <s v="NOV-25"/>
    <x v="1"/>
    <s v="56000"/>
    <x v="37"/>
    <m/>
    <s v="Building Usage"/>
    <s v="357"/>
    <s v="Business Applications &amp; Data Analytics"/>
    <x v="0"/>
    <n v="81.39"/>
    <s v="002"/>
  </r>
  <r>
    <s v="OCT-25"/>
    <x v="1"/>
    <s v="56000"/>
    <x v="37"/>
    <m/>
    <s v="Building Usage"/>
    <s v="357"/>
    <s v="Business Applications &amp; Data Analytics"/>
    <x v="0"/>
    <n v="162.78"/>
    <s v="002"/>
  </r>
  <r>
    <s v="AUG-25"/>
    <x v="1"/>
    <s v="56000"/>
    <x v="37"/>
    <m/>
    <s v="Building Usage"/>
    <s v="356"/>
    <s v="IS PMO"/>
    <x v="0"/>
    <n v="135.65"/>
    <s v="002"/>
  </r>
  <r>
    <s v="DEC-25"/>
    <x v="1"/>
    <s v="56000"/>
    <x v="37"/>
    <m/>
    <s v="Building Usage"/>
    <s v="356"/>
    <s v="IS PMO"/>
    <x v="0"/>
    <n v="67.83"/>
    <s v="002"/>
  </r>
  <r>
    <s v="NOV-25"/>
    <x v="1"/>
    <s v="56000"/>
    <x v="37"/>
    <m/>
    <s v="Building Usage"/>
    <s v="356"/>
    <s v="IS PMO"/>
    <x v="0"/>
    <n v="230.61"/>
    <s v="002"/>
  </r>
  <r>
    <s v="OCT-25"/>
    <x v="1"/>
    <s v="56000"/>
    <x v="37"/>
    <m/>
    <s v="Building Usage"/>
    <s v="356"/>
    <s v="IS PMO"/>
    <x v="0"/>
    <n v="596.86"/>
    <s v="002"/>
  </r>
  <r>
    <s v="SEP-25"/>
    <x v="1"/>
    <s v="56000"/>
    <x v="37"/>
    <m/>
    <s v="Building Usage"/>
    <s v="356"/>
    <s v="IS PMO"/>
    <x v="0"/>
    <n v="189.91"/>
    <s v="002"/>
  </r>
  <r>
    <s v="AUG-25"/>
    <x v="1"/>
    <s v="56000"/>
    <x v="37"/>
    <m/>
    <s v="Building Usage"/>
    <s v="352"/>
    <s v="IT Client Technology"/>
    <x v="0"/>
    <n v="312"/>
    <s v="002"/>
  </r>
  <r>
    <s v="DEC-25"/>
    <x v="1"/>
    <s v="56000"/>
    <x v="37"/>
    <m/>
    <s v="Building Usage"/>
    <s v="352"/>
    <s v="IT Client Technology"/>
    <x v="0"/>
    <n v="230.61"/>
    <s v="002"/>
  </r>
  <r>
    <s v="JUL-25"/>
    <x v="1"/>
    <s v="56000"/>
    <x v="37"/>
    <m/>
    <s v="Building Usage"/>
    <s v="352"/>
    <s v="IT Client Technology"/>
    <x v="0"/>
    <n v="149.22"/>
    <s v="002"/>
  </r>
  <r>
    <s v="NOV-25"/>
    <x v="1"/>
    <s v="56000"/>
    <x v="37"/>
    <m/>
    <s v="Building Usage"/>
    <s v="352"/>
    <s v="IT Client Technology"/>
    <x v="0"/>
    <n v="976.68"/>
    <s v="002"/>
  </r>
  <r>
    <s v="OCT-25"/>
    <x v="1"/>
    <s v="56000"/>
    <x v="37"/>
    <m/>
    <s v="Building Usage"/>
    <s v="352"/>
    <s v="IT Client Technology"/>
    <x v="0"/>
    <n v="976.68"/>
    <s v="002"/>
  </r>
  <r>
    <s v="SEP-25"/>
    <x v="1"/>
    <s v="56000"/>
    <x v="37"/>
    <m/>
    <s v="Building Usage"/>
    <s v="352"/>
    <s v="IT Client Technology"/>
    <x v="0"/>
    <n v="461.21"/>
    <s v="002"/>
  </r>
  <r>
    <s v="AUG-25"/>
    <x v="1"/>
    <s v="56000"/>
    <x v="37"/>
    <m/>
    <s v="Building Usage"/>
    <s v="332"/>
    <s v="Tax Services"/>
    <x v="0"/>
    <n v="1207.29"/>
    <s v="002"/>
  </r>
  <r>
    <s v="DEC-25"/>
    <x v="1"/>
    <s v="56000"/>
    <x v="37"/>
    <m/>
    <s v="Building Usage"/>
    <s v="332"/>
    <s v="Tax Services"/>
    <x v="0"/>
    <n v="3445.51"/>
    <s v="002"/>
  </r>
  <r>
    <s v="JUL-25"/>
    <x v="1"/>
    <s v="56000"/>
    <x v="37"/>
    <m/>
    <s v="Building Usage"/>
    <s v="332"/>
    <s v="Tax Services"/>
    <x v="0"/>
    <n v="2292.4899999999998"/>
    <s v="002"/>
  </r>
  <r>
    <s v="NOV-25"/>
    <x v="1"/>
    <s v="56000"/>
    <x v="37"/>
    <m/>
    <s v="Building Usage"/>
    <s v="332"/>
    <s v="Tax Services"/>
    <x v="0"/>
    <n v="2699.44"/>
    <s v="002"/>
  </r>
  <r>
    <s v="OCT-25"/>
    <x v="1"/>
    <s v="56000"/>
    <x v="37"/>
    <m/>
    <s v="Building Usage"/>
    <s v="332"/>
    <s v="Tax Services"/>
    <x v="0"/>
    <n v="3784.64"/>
    <s v="002"/>
  </r>
  <r>
    <s v="SEP-25"/>
    <x v="1"/>
    <s v="56000"/>
    <x v="37"/>
    <m/>
    <s v="Building Usage"/>
    <s v="332"/>
    <s v="Tax Services"/>
    <x v="0"/>
    <n v="1546.41"/>
    <s v="002"/>
  </r>
  <r>
    <s v="AUG-25"/>
    <x v="1"/>
    <s v="56000"/>
    <x v="37"/>
    <m/>
    <s v="Building Usage"/>
    <s v="322"/>
    <s v="Plant Accounting"/>
    <x v="0"/>
    <n v="4096.63"/>
    <s v="002"/>
  </r>
  <r>
    <s v="DEC-25"/>
    <x v="1"/>
    <s v="56000"/>
    <x v="37"/>
    <m/>
    <s v="Building Usage"/>
    <s v="322"/>
    <s v="Plant Accounting"/>
    <x v="0"/>
    <n v="3201.34"/>
    <s v="002"/>
  </r>
  <r>
    <s v="JUL-25"/>
    <x v="1"/>
    <s v="56000"/>
    <x v="37"/>
    <m/>
    <s v="Building Usage"/>
    <s v="322"/>
    <s v="Plant Accounting"/>
    <x v="0"/>
    <n v="4252.63"/>
    <s v="002"/>
  </r>
  <r>
    <s v="NOV-25"/>
    <x v="1"/>
    <s v="56000"/>
    <x v="37"/>
    <m/>
    <s v="Building Usage"/>
    <s v="322"/>
    <s v="Plant Accounting"/>
    <x v="0"/>
    <n v="2563.79"/>
    <s v="002"/>
  </r>
  <r>
    <s v="OCT-25"/>
    <x v="1"/>
    <s v="56000"/>
    <x v="37"/>
    <m/>
    <s v="Building Usage"/>
    <s v="322"/>
    <s v="Plant Accounting"/>
    <x v="0"/>
    <n v="4788.45"/>
    <s v="002"/>
  </r>
  <r>
    <s v="SEP-25"/>
    <x v="1"/>
    <s v="56000"/>
    <x v="37"/>
    <m/>
    <s v="Building Usage"/>
    <s v="322"/>
    <s v="Plant Accounting"/>
    <x v="0"/>
    <n v="2523.09"/>
    <s v="002"/>
  </r>
  <r>
    <s v="AUG-25"/>
    <x v="1"/>
    <s v="56000"/>
    <x v="37"/>
    <m/>
    <s v="Building Usage"/>
    <s v="321"/>
    <s v="External Reporting"/>
    <x v="0"/>
    <n v="501.91"/>
    <s v="002"/>
  </r>
  <r>
    <s v="DEC-25"/>
    <x v="1"/>
    <s v="56000"/>
    <x v="37"/>
    <m/>
    <s v="Building Usage"/>
    <s v="321"/>
    <s v="External Reporting"/>
    <x v="0"/>
    <n v="1397.2"/>
    <s v="002"/>
  </r>
  <r>
    <s v="JUL-25"/>
    <x v="1"/>
    <s v="56000"/>
    <x v="37"/>
    <m/>
    <s v="Building Usage"/>
    <s v="321"/>
    <s v="External Reporting"/>
    <x v="0"/>
    <n v="922.42"/>
    <s v="002"/>
  </r>
  <r>
    <s v="NOV-25"/>
    <x v="1"/>
    <s v="56000"/>
    <x v="37"/>
    <m/>
    <s v="Building Usage"/>
    <s v="321"/>
    <s v="External Reporting"/>
    <x v="0"/>
    <n v="718.95"/>
    <s v="002"/>
  </r>
  <r>
    <s v="OCT-25"/>
    <x v="1"/>
    <s v="56000"/>
    <x v="37"/>
    <m/>
    <s v="Building Usage"/>
    <s v="321"/>
    <s v="External Reporting"/>
    <x v="0"/>
    <n v="1437.89"/>
    <s v="002"/>
  </r>
  <r>
    <s v="SEP-25"/>
    <x v="1"/>
    <s v="56000"/>
    <x v="37"/>
    <m/>
    <s v="Building Usage"/>
    <s v="321"/>
    <s v="External Reporting"/>
    <x v="0"/>
    <n v="359.47"/>
    <s v="002"/>
  </r>
  <r>
    <s v="AUG-25"/>
    <x v="1"/>
    <s v="56000"/>
    <x v="37"/>
    <m/>
    <s v="Building Usage"/>
    <s v="320"/>
    <s v="Corporate Accounting"/>
    <x v="0"/>
    <n v="2055.1"/>
    <s v="002"/>
  </r>
  <r>
    <s v="DEC-25"/>
    <x v="1"/>
    <s v="56000"/>
    <x v="37"/>
    <m/>
    <s v="Building Usage"/>
    <s v="320"/>
    <s v="Corporate Accounting"/>
    <x v="0"/>
    <n v="2371.16"/>
    <s v="002"/>
  </r>
  <r>
    <s v="JUL-25"/>
    <x v="1"/>
    <s v="56000"/>
    <x v="37"/>
    <m/>
    <s v="Building Usage"/>
    <s v="320"/>
    <s v="Corporate Accounting"/>
    <x v="0"/>
    <n v="2447.13"/>
    <s v="002"/>
  </r>
  <r>
    <s v="NOV-25"/>
    <x v="1"/>
    <s v="56000"/>
    <x v="37"/>
    <m/>
    <s v="Building Usage"/>
    <s v="320"/>
    <s v="Corporate Accounting"/>
    <x v="0"/>
    <n v="3256.96"/>
    <s v="002"/>
  </r>
  <r>
    <s v="OCT-25"/>
    <x v="1"/>
    <s v="56000"/>
    <x v="37"/>
    <m/>
    <s v="Building Usage"/>
    <s v="320"/>
    <s v="Corporate Accounting"/>
    <x v="0"/>
    <n v="3227.11"/>
    <s v="002"/>
  </r>
  <r>
    <s v="SEP-25"/>
    <x v="1"/>
    <s v="56000"/>
    <x v="37"/>
    <m/>
    <s v="Building Usage"/>
    <s v="320"/>
    <s v="Corporate Accounting"/>
    <x v="0"/>
    <n v="2303.34"/>
    <s v="002"/>
  </r>
  <r>
    <s v="AUG-25"/>
    <x v="1"/>
    <s v="56000"/>
    <x v="37"/>
    <m/>
    <s v="Building Usage"/>
    <s v="317"/>
    <s v="Accounts Payable"/>
    <x v="0"/>
    <n v="4413.24"/>
    <s v="002"/>
  </r>
  <r>
    <s v="DEC-25"/>
    <x v="1"/>
    <s v="56000"/>
    <x v="37"/>
    <m/>
    <s v="Building Usage"/>
    <s v="317"/>
    <s v="Accounts Payable"/>
    <x v="0"/>
    <n v="4299.29"/>
    <s v="002"/>
  </r>
  <r>
    <s v="JUL-25"/>
    <x v="1"/>
    <s v="56000"/>
    <x v="37"/>
    <m/>
    <s v="Building Usage"/>
    <s v="317"/>
    <s v="Accounts Payable"/>
    <x v="0"/>
    <n v="4910.8"/>
    <s v="002"/>
  </r>
  <r>
    <s v="NOV-25"/>
    <x v="1"/>
    <s v="56000"/>
    <x v="37"/>
    <m/>
    <s v="Building Usage"/>
    <s v="317"/>
    <s v="Accounts Payable"/>
    <x v="0"/>
    <n v="4464.24"/>
    <s v="002"/>
  </r>
  <r>
    <s v="OCT-25"/>
    <x v="1"/>
    <s v="56000"/>
    <x v="37"/>
    <m/>
    <s v="Building Usage"/>
    <s v="317"/>
    <s v="Accounts Payable"/>
    <x v="0"/>
    <n v="7121.63"/>
    <s v="002"/>
  </r>
  <r>
    <s v="SEP-25"/>
    <x v="1"/>
    <s v="56000"/>
    <x v="37"/>
    <m/>
    <s v="Building Usage"/>
    <s v="317"/>
    <s v="Accounts Payable"/>
    <x v="0"/>
    <n v="4248.29"/>
    <s v="002"/>
  </r>
  <r>
    <s v="DEC-25"/>
    <x v="1"/>
    <s v="56000"/>
    <x v="37"/>
    <m/>
    <s v="Building Usage"/>
    <s v="316"/>
    <s v="Payroll"/>
    <x v="0"/>
    <n v="298.43"/>
    <s v="002"/>
  </r>
  <r>
    <s v="JUL-25"/>
    <x v="1"/>
    <s v="56000"/>
    <x v="37"/>
    <m/>
    <s v="Building Usage"/>
    <s v="316"/>
    <s v="Payroll"/>
    <x v="0"/>
    <n v="230.61"/>
    <s v="002"/>
  </r>
  <r>
    <s v="NOV-25"/>
    <x v="1"/>
    <s v="56000"/>
    <x v="37"/>
    <m/>
    <s v="Building Usage"/>
    <s v="316"/>
    <s v="Payroll"/>
    <x v="0"/>
    <n v="488.34"/>
    <s v="002"/>
  </r>
  <r>
    <s v="AUG-25"/>
    <x v="1"/>
    <s v="56000"/>
    <x v="37"/>
    <m/>
    <s v="Building Usage"/>
    <s v="306"/>
    <s v="Energy Settlements"/>
    <x v="0"/>
    <n v="298.43"/>
    <s v="002"/>
  </r>
  <r>
    <s v="DEC-25"/>
    <x v="1"/>
    <s v="56000"/>
    <x v="37"/>
    <m/>
    <s v="Building Usage"/>
    <s v="306"/>
    <s v="Energy Settlements"/>
    <x v="0"/>
    <n v="352.69"/>
    <s v="002"/>
  </r>
  <r>
    <s v="JUL-25"/>
    <x v="1"/>
    <s v="56000"/>
    <x v="37"/>
    <m/>
    <s v="Building Usage"/>
    <s v="306"/>
    <s v="Energy Settlements"/>
    <x v="0"/>
    <n v="312"/>
    <s v="002"/>
  </r>
  <r>
    <s v="NOV-25"/>
    <x v="1"/>
    <s v="56000"/>
    <x v="37"/>
    <m/>
    <s v="Building Usage"/>
    <s v="306"/>
    <s v="Energy Settlements"/>
    <x v="0"/>
    <n v="406.95"/>
    <s v="002"/>
  </r>
  <r>
    <s v="OCT-25"/>
    <x v="1"/>
    <s v="56000"/>
    <x v="37"/>
    <m/>
    <s v="Building Usage"/>
    <s v="306"/>
    <s v="Energy Settlements"/>
    <x v="0"/>
    <n v="515.47"/>
    <s v="002"/>
  </r>
  <r>
    <s v="SEP-25"/>
    <x v="1"/>
    <s v="56000"/>
    <x v="37"/>
    <m/>
    <s v="Building Usage"/>
    <s v="306"/>
    <s v="Energy Settlements"/>
    <x v="0"/>
    <n v="339.13"/>
    <s v="002"/>
  </r>
  <r>
    <s v="AUG-25"/>
    <x v="1"/>
    <s v="56000"/>
    <x v="37"/>
    <m/>
    <s v="Building Usage"/>
    <s v="300"/>
    <s v="CFO Adm"/>
    <x v="0"/>
    <n v="2197.5300000000002"/>
    <s v="002"/>
  </r>
  <r>
    <s v="DEC-25"/>
    <x v="1"/>
    <s v="56000"/>
    <x v="37"/>
    <m/>
    <s v="Building Usage"/>
    <s v="300"/>
    <s v="CFO Adm"/>
    <x v="0"/>
    <n v="1058.07"/>
    <s v="002"/>
  </r>
  <r>
    <s v="JUL-25"/>
    <x v="1"/>
    <s v="56000"/>
    <x v="37"/>
    <m/>
    <s v="Building Usage"/>
    <s v="300"/>
    <s v="CFO Adm"/>
    <x v="0"/>
    <n v="1926.23"/>
    <s v="002"/>
  </r>
  <r>
    <s v="NOV-25"/>
    <x v="1"/>
    <s v="56000"/>
    <x v="37"/>
    <m/>
    <s v="Building Usage"/>
    <s v="300"/>
    <s v="CFO Adm"/>
    <x v="0"/>
    <n v="1193.72"/>
    <s v="002"/>
  </r>
  <r>
    <s v="OCT-25"/>
    <x v="1"/>
    <s v="56000"/>
    <x v="37"/>
    <m/>
    <s v="Building Usage"/>
    <s v="300"/>
    <s v="CFO Adm"/>
    <x v="0"/>
    <n v="2957.17"/>
    <s v="002"/>
  </r>
  <r>
    <s v="SEP-25"/>
    <x v="1"/>
    <s v="56000"/>
    <x v="37"/>
    <m/>
    <s v="Building Usage"/>
    <s v="300"/>
    <s v="CFO Adm"/>
    <x v="0"/>
    <n v="2211.1"/>
    <s v="002"/>
  </r>
  <r>
    <s v="AUG-25"/>
    <x v="1"/>
    <s v="56000"/>
    <x v="37"/>
    <m/>
    <s v="Building Usage"/>
    <s v="264"/>
    <s v="Mail Services"/>
    <x v="0"/>
    <n v="2061.88"/>
    <s v="002"/>
  </r>
  <r>
    <s v="DEC-25"/>
    <x v="1"/>
    <s v="56000"/>
    <x v="37"/>
    <m/>
    <s v="Building Usage"/>
    <s v="264"/>
    <s v="Mail Services"/>
    <x v="0"/>
    <n v="1682.06"/>
    <s v="002"/>
  </r>
  <r>
    <s v="JUL-25"/>
    <x v="1"/>
    <s v="56000"/>
    <x v="37"/>
    <m/>
    <s v="Building Usage"/>
    <s v="264"/>
    <s v="Mail Services"/>
    <x v="0"/>
    <n v="2061.88"/>
    <s v="002"/>
  </r>
  <r>
    <s v="NOV-25"/>
    <x v="1"/>
    <s v="56000"/>
    <x v="37"/>
    <m/>
    <s v="Building Usage"/>
    <s v="264"/>
    <s v="Mail Services"/>
    <x v="0"/>
    <n v="1953.36"/>
    <s v="002"/>
  </r>
  <r>
    <s v="OCT-25"/>
    <x v="1"/>
    <s v="56000"/>
    <x v="37"/>
    <m/>
    <s v="Building Usage"/>
    <s v="264"/>
    <s v="Mail Services"/>
    <x v="0"/>
    <n v="2902.91"/>
    <s v="002"/>
  </r>
  <r>
    <s v="SEP-25"/>
    <x v="1"/>
    <s v="56000"/>
    <x v="37"/>
    <m/>
    <s v="Building Usage"/>
    <s v="264"/>
    <s v="Mail Services"/>
    <x v="0"/>
    <n v="1247.98"/>
    <s v="002"/>
  </r>
  <r>
    <s v="AUG-25"/>
    <x v="1"/>
    <s v="56000"/>
    <x v="37"/>
    <m/>
    <s v="Building Usage"/>
    <s v="210"/>
    <s v="Employee &amp; Labor Relations"/>
    <x v="0"/>
    <n v="2319.62"/>
    <s v="002"/>
  </r>
  <r>
    <s v="DEC-25"/>
    <x v="1"/>
    <s v="56000"/>
    <x v="37"/>
    <m/>
    <s v="Building Usage"/>
    <s v="210"/>
    <s v="Employee &amp; Labor Relations"/>
    <x v="0"/>
    <n v="4408.63"/>
    <s v="002"/>
  </r>
  <r>
    <s v="JUL-25"/>
    <x v="1"/>
    <s v="56000"/>
    <x v="37"/>
    <m/>
    <s v="Building Usage"/>
    <s v="210"/>
    <s v="Employee &amp; Labor Relations"/>
    <x v="0"/>
    <n v="1804.15"/>
    <s v="002"/>
  </r>
  <r>
    <s v="NOV-25"/>
    <x v="1"/>
    <s v="56000"/>
    <x v="37"/>
    <m/>
    <s v="Building Usage"/>
    <s v="210"/>
    <s v="Employee &amp; Labor Relations"/>
    <x v="0"/>
    <n v="366.26"/>
    <s v="002"/>
  </r>
  <r>
    <s v="OCT-25"/>
    <x v="1"/>
    <s v="56000"/>
    <x v="37"/>
    <m/>
    <s v="Building Usage"/>
    <s v="210"/>
    <s v="Employee &amp; Labor Relations"/>
    <x v="0"/>
    <n v="244.17"/>
    <s v="002"/>
  </r>
  <r>
    <s v="SEP-25"/>
    <x v="1"/>
    <s v="56000"/>
    <x v="37"/>
    <m/>
    <s v="Building Usage"/>
    <s v="210"/>
    <s v="Employee &amp; Labor Relations"/>
    <x v="0"/>
    <n v="393.39"/>
    <s v="002"/>
  </r>
  <r>
    <s v="AUG-25"/>
    <x v="1"/>
    <s v="56000"/>
    <x v="37"/>
    <m/>
    <s v="Building Usage"/>
    <s v="209"/>
    <s v="Compensation &amp; Benefits"/>
    <x v="0"/>
    <n v="1546.41"/>
    <s v="002"/>
  </r>
  <r>
    <s v="DEC-25"/>
    <x v="1"/>
    <s v="56000"/>
    <x v="37"/>
    <m/>
    <s v="Building Usage"/>
    <s v="209"/>
    <s v="Compensation &amp; Benefits"/>
    <x v="0"/>
    <n v="732.51"/>
    <s v="002"/>
  </r>
  <r>
    <s v="JUL-25"/>
    <x v="1"/>
    <s v="56000"/>
    <x v="37"/>
    <m/>
    <s v="Building Usage"/>
    <s v="209"/>
    <s v="Compensation &amp; Benefits"/>
    <x v="0"/>
    <n v="1329.37"/>
    <s v="002"/>
  </r>
  <r>
    <s v="NOV-25"/>
    <x v="1"/>
    <s v="56000"/>
    <x v="37"/>
    <m/>
    <s v="Building Usage"/>
    <s v="209"/>
    <s v="Compensation &amp; Benefits"/>
    <x v="0"/>
    <n v="1030.94"/>
    <s v="002"/>
  </r>
  <r>
    <s v="OCT-25"/>
    <x v="1"/>
    <s v="56000"/>
    <x v="37"/>
    <m/>
    <s v="Building Usage"/>
    <s v="209"/>
    <s v="Compensation &amp; Benefits"/>
    <x v="0"/>
    <n v="2360.31"/>
    <s v="002"/>
  </r>
  <r>
    <s v="SEP-25"/>
    <x v="1"/>
    <s v="56000"/>
    <x v="37"/>
    <m/>
    <s v="Building Usage"/>
    <s v="209"/>
    <s v="Compensation &amp; Benefits"/>
    <x v="0"/>
    <n v="1383.63"/>
    <s v="002"/>
  </r>
  <r>
    <s v="JUL-25"/>
    <x v="1"/>
    <s v="56000"/>
    <x v="37"/>
    <m/>
    <s v="Building Usage"/>
    <s v="201"/>
    <s v="Personnel Adm"/>
    <x v="0"/>
    <n v="244.17"/>
    <s v="002"/>
  </r>
  <r>
    <s v="AUG-25"/>
    <x v="1"/>
    <s v="56000"/>
    <x v="37"/>
    <m/>
    <s v="Building Usage"/>
    <s v="193"/>
    <s v="Energy Delivery Environmental"/>
    <x v="0"/>
    <n v="1288.68"/>
    <s v="002"/>
  </r>
  <r>
    <s v="DEC-25"/>
    <x v="1"/>
    <s v="56000"/>
    <x v="37"/>
    <m/>
    <s v="Building Usage"/>
    <s v="193"/>
    <s v="Energy Delivery Environmental"/>
    <x v="0"/>
    <n v="1885.54"/>
    <s v="002"/>
  </r>
  <r>
    <s v="JUL-25"/>
    <x v="1"/>
    <s v="56000"/>
    <x v="37"/>
    <m/>
    <s v="Building Usage"/>
    <s v="193"/>
    <s v="Energy Delivery Environmental"/>
    <x v="0"/>
    <n v="1356.5"/>
    <s v="002"/>
  </r>
  <r>
    <s v="NOV-25"/>
    <x v="1"/>
    <s v="56000"/>
    <x v="37"/>
    <m/>
    <s v="Building Usage"/>
    <s v="193"/>
    <s v="Energy Delivery Environmental"/>
    <x v="0"/>
    <n v="1980.49"/>
    <s v="002"/>
  </r>
  <r>
    <s v="OCT-25"/>
    <x v="1"/>
    <s v="56000"/>
    <x v="37"/>
    <m/>
    <s v="Building Usage"/>
    <s v="193"/>
    <s v="Energy Delivery Environmental"/>
    <x v="0"/>
    <n v="3133.52"/>
    <s v="002"/>
  </r>
  <r>
    <s v="SEP-25"/>
    <x v="1"/>
    <s v="56000"/>
    <x v="37"/>
    <m/>
    <s v="Building Usage"/>
    <s v="193"/>
    <s v="Energy Delivery Environmental"/>
    <x v="0"/>
    <n v="1166.5899999999999"/>
    <s v="002"/>
  </r>
  <r>
    <s v="AUG-25"/>
    <x v="1"/>
    <s v="56000"/>
    <x v="37"/>
    <m/>
    <s v="Building Usage"/>
    <s v="192"/>
    <s v="UES Support"/>
    <x v="0"/>
    <n v="3906.72"/>
    <s v="002"/>
  </r>
  <r>
    <s v="DEC-25"/>
    <x v="1"/>
    <s v="56000"/>
    <x v="37"/>
    <m/>
    <s v="Building Usage"/>
    <s v="192"/>
    <s v="UES Support"/>
    <x v="0"/>
    <n v="3906.72"/>
    <s v="002"/>
  </r>
  <r>
    <s v="JUL-25"/>
    <x v="1"/>
    <s v="56000"/>
    <x v="37"/>
    <m/>
    <s v="Building Usage"/>
    <s v="192"/>
    <s v="UES Support"/>
    <x v="0"/>
    <n v="4178.0200000000004"/>
    <s v="002"/>
  </r>
  <r>
    <s v="NOV-25"/>
    <x v="1"/>
    <s v="56000"/>
    <x v="37"/>
    <m/>
    <s v="Building Usage"/>
    <s v="192"/>
    <s v="UES Support"/>
    <x v="0"/>
    <n v="3689.68"/>
    <s v="002"/>
  </r>
  <r>
    <s v="OCT-25"/>
    <x v="1"/>
    <s v="56000"/>
    <x v="37"/>
    <m/>
    <s v="Building Usage"/>
    <s v="192"/>
    <s v="UES Support"/>
    <x v="0"/>
    <n v="5860.08"/>
    <s v="002"/>
  </r>
  <r>
    <s v="SEP-25"/>
    <x v="1"/>
    <s v="56000"/>
    <x v="37"/>
    <m/>
    <s v="Building Usage"/>
    <s v="192"/>
    <s v="UES Support"/>
    <x v="0"/>
    <n v="3689.68"/>
    <s v="002"/>
  </r>
  <r>
    <s v="AUG-25"/>
    <x v="1"/>
    <s v="56000"/>
    <x v="37"/>
    <m/>
    <s v="Building Usage"/>
    <s v="160"/>
    <s v="Legal"/>
    <x v="0"/>
    <n v="542.6"/>
    <s v="002"/>
  </r>
  <r>
    <s v="JUL-25"/>
    <x v="1"/>
    <s v="56000"/>
    <x v="37"/>
    <m/>
    <s v="Building Usage"/>
    <s v="160"/>
    <s v="Legal"/>
    <x v="0"/>
    <n v="217.04"/>
    <s v="002"/>
  </r>
  <r>
    <s v="OCT-25"/>
    <x v="1"/>
    <s v="56000"/>
    <x v="37"/>
    <m/>
    <s v="Building Usage"/>
    <s v="160"/>
    <s v="Legal"/>
    <x v="0"/>
    <n v="1844.84"/>
    <s v="002"/>
  </r>
  <r>
    <s v="SEP-25"/>
    <x v="1"/>
    <s v="56000"/>
    <x v="37"/>
    <m/>
    <s v="Building Usage"/>
    <s v="160"/>
    <s v="Legal"/>
    <x v="0"/>
    <n v="569.73"/>
    <s v="002"/>
  </r>
  <r>
    <s v="AUG-25"/>
    <x v="1"/>
    <s v="56000"/>
    <x v="37"/>
    <m/>
    <s v="Building Usage"/>
    <s v="140"/>
    <s v="Regulatory Counsel"/>
    <x v="0"/>
    <n v="2048.31"/>
    <s v="002"/>
  </r>
  <r>
    <s v="DEC-25"/>
    <x v="1"/>
    <s v="56000"/>
    <x v="37"/>
    <m/>
    <s v="Building Usage"/>
    <s v="140"/>
    <s v="Regulatory Counsel"/>
    <x v="0"/>
    <n v="689.1"/>
    <s v="002"/>
  </r>
  <r>
    <s v="JUL-25"/>
    <x v="1"/>
    <s v="56000"/>
    <x v="37"/>
    <m/>
    <s v="Building Usage"/>
    <s v="140"/>
    <s v="Regulatory Counsel"/>
    <x v="0"/>
    <n v="1172.02"/>
    <s v="002"/>
  </r>
  <r>
    <s v="NOV-25"/>
    <x v="1"/>
    <s v="56000"/>
    <x v="37"/>
    <m/>
    <s v="Building Usage"/>
    <s v="140"/>
    <s v="Regulatory Counsel"/>
    <x v="0"/>
    <n v="1288.67"/>
    <s v="002"/>
  </r>
  <r>
    <s v="OCT-25"/>
    <x v="1"/>
    <s v="56000"/>
    <x v="37"/>
    <m/>
    <s v="Building Usage"/>
    <s v="140"/>
    <s v="Regulatory Counsel"/>
    <x v="0"/>
    <n v="8711.44"/>
    <s v="002"/>
  </r>
  <r>
    <s v="SEP-25"/>
    <x v="1"/>
    <s v="56000"/>
    <x v="37"/>
    <m/>
    <s v="Building Usage"/>
    <s v="140"/>
    <s v="Regulatory Counsel"/>
    <x v="0"/>
    <n v="675.54"/>
    <s v="002"/>
  </r>
  <r>
    <s v="AUG-25"/>
    <x v="1"/>
    <s v="56020"/>
    <x v="39"/>
    <m/>
    <s v="Telephone Usage"/>
    <s v="550"/>
    <s v="UNSG Arizona Gas Admin"/>
    <x v="1"/>
    <n v="34939.410000000003"/>
    <s v="032"/>
  </r>
  <r>
    <s v="DEC-25"/>
    <x v="1"/>
    <s v="56020"/>
    <x v="39"/>
    <m/>
    <s v="Telephone Usage"/>
    <s v="550"/>
    <s v="UNSG Arizona Gas Admin"/>
    <x v="1"/>
    <n v="43651.28"/>
    <s v="032"/>
  </r>
  <r>
    <s v="JUL-25"/>
    <x v="1"/>
    <s v="56020"/>
    <x v="39"/>
    <m/>
    <s v="Telephone Usage"/>
    <s v="550"/>
    <s v="UNSG Arizona Gas Admin"/>
    <x v="1"/>
    <n v="28010.95"/>
    <s v="032"/>
  </r>
  <r>
    <s v="NOV-25"/>
    <x v="1"/>
    <s v="56020"/>
    <x v="39"/>
    <m/>
    <s v="Telephone Usage"/>
    <s v="550"/>
    <s v="UNSG Arizona Gas Admin"/>
    <x v="1"/>
    <n v="12209.32"/>
    <s v="032"/>
  </r>
  <r>
    <s v="OCT-25"/>
    <x v="1"/>
    <s v="56020"/>
    <x v="39"/>
    <m/>
    <s v="Telephone Usage"/>
    <s v="550"/>
    <s v="UNSG Arizona Gas Admin"/>
    <x v="1"/>
    <n v="30627.88"/>
    <s v="032"/>
  </r>
  <r>
    <s v="SEP-25"/>
    <x v="1"/>
    <s v="56020"/>
    <x v="39"/>
    <m/>
    <s v="Telephone Usage"/>
    <s v="550"/>
    <s v="UNSG Arizona Gas Admin"/>
    <x v="1"/>
    <n v="29036.87"/>
    <s v="032"/>
  </r>
  <r>
    <s v="SEP-25"/>
    <x v="1"/>
    <s v="79010"/>
    <x v="41"/>
    <s v="Travel"/>
    <s v="Travel"/>
    <s v="805"/>
    <s v="Corp Environmental Services"/>
    <x v="1"/>
    <n v="329.12"/>
    <s v="002"/>
  </r>
  <r>
    <s v="AUG-25"/>
    <x v="1"/>
    <s v="79010"/>
    <x v="41"/>
    <s v="Travel"/>
    <s v="Travel"/>
    <s v="593"/>
    <s v="UNSG Gas Operations Mgmt"/>
    <x v="1"/>
    <n v="339.87"/>
    <s v="032"/>
  </r>
  <r>
    <s v="JUL-25"/>
    <x v="1"/>
    <s v="79010"/>
    <x v="41"/>
    <s v="Travel"/>
    <s v="Travel"/>
    <s v="593"/>
    <s v="UNSG Gas Operations Mgmt"/>
    <x v="1"/>
    <n v="150.13"/>
    <s v="032"/>
  </r>
  <r>
    <s v="SEP-25"/>
    <x v="1"/>
    <s v="79010"/>
    <x v="41"/>
    <s v="Travel"/>
    <s v="Travel"/>
    <s v="593"/>
    <s v="UNSG Gas Operations Mgmt"/>
    <x v="1"/>
    <n v="619.72"/>
    <s v="032"/>
  </r>
  <r>
    <s v="DEC-25"/>
    <x v="1"/>
    <s v="79010"/>
    <x v="41"/>
    <s v="Travel"/>
    <s v="Travel"/>
    <s v="592"/>
    <s v="UNSG SC Gas Field Service"/>
    <x v="1"/>
    <n v="178.08"/>
    <s v="032"/>
  </r>
  <r>
    <s v="AUG-25"/>
    <x v="1"/>
    <s v="79010"/>
    <x v="41"/>
    <s v="Travel"/>
    <s v="Travel"/>
    <s v="591"/>
    <s v="UNSG Santa Cruz Gas Const"/>
    <x v="1"/>
    <n v="972.61"/>
    <s v="032"/>
  </r>
  <r>
    <s v="DEC-25"/>
    <x v="1"/>
    <s v="79010"/>
    <x v="41"/>
    <s v="Travel"/>
    <s v="Travel"/>
    <s v="591"/>
    <s v="UNSG Santa Cruz Gas Const"/>
    <x v="1"/>
    <n v="292.42"/>
    <s v="032"/>
  </r>
  <r>
    <s v="SEP-25"/>
    <x v="1"/>
    <s v="79010"/>
    <x v="41"/>
    <s v="Travel"/>
    <s v="Travel"/>
    <s v="591"/>
    <s v="UNSG Santa Cruz Gas Const"/>
    <x v="1"/>
    <n v="480.31"/>
    <s v="032"/>
  </r>
  <r>
    <s v="OCT-25"/>
    <x v="1"/>
    <s v="79010"/>
    <x v="41"/>
    <s v="Travel"/>
    <s v="Travel"/>
    <s v="585"/>
    <s v="UNSG Arizona Gas Meas &amp; Press"/>
    <x v="1"/>
    <n v="167.03"/>
    <s v="032"/>
  </r>
  <r>
    <s v="JUL-25"/>
    <x v="1"/>
    <s v="79010"/>
    <x v="41"/>
    <s v="Travel"/>
    <s v="Travel"/>
    <s v="573"/>
    <s v="UNSG N AZ Gas Cust Serv Mgmt"/>
    <x v="1"/>
    <n v="182"/>
    <s v="032"/>
  </r>
  <r>
    <s v="OCT-25"/>
    <x v="1"/>
    <s v="79010"/>
    <x v="41"/>
    <s v="Travel"/>
    <s v="Travel"/>
    <s v="573"/>
    <s v="UNSG N AZ Gas Cust Serv Mgmt"/>
    <x v="1"/>
    <n v="288.95999999999998"/>
    <s v="032"/>
  </r>
  <r>
    <s v="SEP-25"/>
    <x v="1"/>
    <s v="79010"/>
    <x v="41"/>
    <s v="Travel"/>
    <s v="Travel"/>
    <s v="573"/>
    <s v="UNSG N AZ Gas Cust Serv Mgmt"/>
    <x v="1"/>
    <n v="351.91"/>
    <s v="032"/>
  </r>
  <r>
    <s v="DEC-25"/>
    <x v="1"/>
    <s v="79010"/>
    <x v="41"/>
    <s v="Travel"/>
    <s v="Travel"/>
    <s v="563"/>
    <s v="UNSG Verde Valley Gas Ops Mgt"/>
    <x v="1"/>
    <n v="879.73"/>
    <s v="032"/>
  </r>
  <r>
    <s v="OCT-25"/>
    <x v="1"/>
    <s v="79010"/>
    <x v="41"/>
    <s v="Travel"/>
    <s v="Travel"/>
    <s v="563"/>
    <s v="UNSG Verde Valley Gas Ops Mgt"/>
    <x v="1"/>
    <n v="167.03"/>
    <s v="032"/>
  </r>
  <r>
    <s v="OCT-25"/>
    <x v="1"/>
    <s v="79010"/>
    <x v="41"/>
    <s v="Travel"/>
    <s v="Travel"/>
    <s v="553"/>
    <s v="UNSG Flagstaff Gas Ops Mgmt"/>
    <x v="1"/>
    <n v="167.03"/>
    <s v="032"/>
  </r>
  <r>
    <s v="AUG-25"/>
    <x v="1"/>
    <s v="79010"/>
    <x v="41"/>
    <s v="Travel"/>
    <s v="Travel"/>
    <s v="550"/>
    <s v="UNSG Arizona Gas Admin"/>
    <x v="1"/>
    <n v="866.11"/>
    <s v="032"/>
  </r>
  <r>
    <s v="DEC-25"/>
    <x v="1"/>
    <s v="79010"/>
    <x v="41"/>
    <s v="Travel"/>
    <s v="Travel"/>
    <s v="550"/>
    <s v="UNSG Arizona Gas Admin"/>
    <x v="1"/>
    <n v="329.06"/>
    <s v="032"/>
  </r>
  <r>
    <s v="JUL-25"/>
    <x v="1"/>
    <s v="79010"/>
    <x v="41"/>
    <s v="Travel"/>
    <s v="Travel"/>
    <s v="550"/>
    <s v="UNSG Arizona Gas Admin"/>
    <x v="1"/>
    <n v="326.51"/>
    <s v="032"/>
  </r>
  <r>
    <s v="NOV-25"/>
    <x v="1"/>
    <s v="79010"/>
    <x v="41"/>
    <s v="Travel"/>
    <s v="Travel"/>
    <s v="550"/>
    <s v="UNSG Arizona Gas Admin"/>
    <x v="1"/>
    <n v="131.99"/>
    <s v="032"/>
  </r>
  <r>
    <s v="SEP-25"/>
    <x v="1"/>
    <s v="79010"/>
    <x v="41"/>
    <s v="Travel"/>
    <s v="Travel"/>
    <s v="550"/>
    <s v="UNSG Arizona Gas Admin"/>
    <x v="1"/>
    <n v="219.72"/>
    <s v="032"/>
  </r>
  <r>
    <s v="AUG-25"/>
    <x v="1"/>
    <s v="79010"/>
    <x v="41"/>
    <s v="Travel"/>
    <s v="Travel"/>
    <s v="512"/>
    <s v="UNSE Mohave Elec Admin"/>
    <x v="1"/>
    <n v="682.11"/>
    <s v="033"/>
  </r>
  <r>
    <s v="DEC-25"/>
    <x v="1"/>
    <s v="79010"/>
    <x v="41"/>
    <s v="Travel"/>
    <s v="Travel"/>
    <s v="512"/>
    <s v="UNSE Mohave Elec Admin"/>
    <x v="1"/>
    <n v="698.58"/>
    <s v="033"/>
  </r>
  <r>
    <s v="NOV-25"/>
    <x v="1"/>
    <s v="79010"/>
    <x v="41"/>
    <s v="Travel"/>
    <s v="Travel"/>
    <s v="415"/>
    <s v="TPP Safety"/>
    <x v="1"/>
    <n v="572.74"/>
    <s v="002"/>
  </r>
  <r>
    <s v="OCT-25"/>
    <x v="1"/>
    <s v="79010"/>
    <x v="41"/>
    <s v="Travel"/>
    <s v="Travel"/>
    <s v="415"/>
    <s v="TPP Safety"/>
    <x v="1"/>
    <n v="3.25"/>
    <s v="002"/>
  </r>
  <r>
    <s v="OCT-25"/>
    <x v="1"/>
    <s v="79010"/>
    <x v="41"/>
    <s v="Travel"/>
    <s v="Travel"/>
    <s v="400"/>
    <s v="Capital Resources"/>
    <x v="1"/>
    <n v="4"/>
    <s v="002"/>
  </r>
  <r>
    <s v="NOV-25"/>
    <x v="1"/>
    <s v="79010"/>
    <x v="41"/>
    <s v="Travel"/>
    <s v="Travel"/>
    <s v="386"/>
    <s v="Regulatory Services"/>
    <x v="1"/>
    <n v="3"/>
    <s v="002"/>
  </r>
  <r>
    <s v="OCT-25"/>
    <x v="1"/>
    <s v="79010"/>
    <x v="41"/>
    <s v="Travel"/>
    <s v="Travel"/>
    <s v="381"/>
    <s v="Rates"/>
    <x v="1"/>
    <n v="59"/>
    <s v="002"/>
  </r>
  <r>
    <s v="AUG-25"/>
    <x v="1"/>
    <s v="79010"/>
    <x v="41"/>
    <s v="Travel"/>
    <s v="Travel"/>
    <s v="210"/>
    <s v="Employee &amp; Labor Relations"/>
    <x v="1"/>
    <n v="1383.9"/>
    <s v="002"/>
  </r>
  <r>
    <s v="SEP-25"/>
    <x v="1"/>
    <s v="79010"/>
    <x v="41"/>
    <s v="Travel"/>
    <s v="Travel"/>
    <s v="193"/>
    <s v="Energy Delivery Environmental"/>
    <x v="1"/>
    <n v="51.33"/>
    <s v="002"/>
  </r>
  <r>
    <s v="AUG-25"/>
    <x v="1"/>
    <s v="79010"/>
    <x v="41"/>
    <s v="Travel"/>
    <s v="Travel"/>
    <s v="192"/>
    <s v="UES Support"/>
    <x v="1"/>
    <n v="-99.24"/>
    <s v="002"/>
  </r>
  <r>
    <s v="DEC-25"/>
    <x v="1"/>
    <s v="79010"/>
    <x v="41"/>
    <s v="Travel"/>
    <s v="Travel"/>
    <s v="192"/>
    <s v="UES Support"/>
    <x v="1"/>
    <n v="2323.7800000000002"/>
    <s v="002"/>
  </r>
  <r>
    <s v="JUL-25"/>
    <x v="1"/>
    <s v="79010"/>
    <x v="41"/>
    <s v="Travel"/>
    <s v="Travel"/>
    <s v="192"/>
    <s v="UES Support"/>
    <x v="1"/>
    <n v="187.27"/>
    <s v="002"/>
  </r>
  <r>
    <s v="NOV-25"/>
    <x v="1"/>
    <s v="79010"/>
    <x v="41"/>
    <s v="Travel"/>
    <s v="Travel"/>
    <s v="192"/>
    <s v="UES Support"/>
    <x v="1"/>
    <n v="6.03"/>
    <s v="002"/>
  </r>
  <r>
    <s v="SEP-25"/>
    <x v="1"/>
    <s v="79010"/>
    <x v="41"/>
    <s v="Travel"/>
    <s v="Travel"/>
    <s v="192"/>
    <s v="UES Support"/>
    <x v="1"/>
    <n v="260.81"/>
    <s v="002"/>
  </r>
  <r>
    <s v="NOV-25"/>
    <x v="1"/>
    <s v="79010"/>
    <x v="41"/>
    <s v="Travel"/>
    <s v="Travel"/>
    <s v="140"/>
    <s v="Regulatory Counsel"/>
    <x v="1"/>
    <n v="14"/>
    <s v="002"/>
  </r>
  <r>
    <s v="OCT-25"/>
    <x v="1"/>
    <s v="79010"/>
    <x v="41"/>
    <s v="Travel"/>
    <s v="Travel"/>
    <s v="140"/>
    <s v="Regulatory Counsel"/>
    <x v="1"/>
    <n v="50"/>
    <s v="002"/>
  </r>
  <r>
    <s v="NOV-25"/>
    <x v="1"/>
    <s v="79010"/>
    <x v="42"/>
    <s v="Mileage Reimbursement"/>
    <s v="Mileage Reimbursement"/>
    <s v="585"/>
    <s v="UNSG Arizona Gas Meas &amp; Press"/>
    <x v="1"/>
    <n v="704.2"/>
    <s v="032"/>
  </r>
  <r>
    <s v="NOV-25"/>
    <x v="1"/>
    <s v="79010"/>
    <x v="42"/>
    <s v="Mileage Reimbursement"/>
    <s v="Mileage Reimbursement"/>
    <s v="582"/>
    <s v="UNSG AZ Gas DOT Compliance"/>
    <x v="1"/>
    <n v="551.6"/>
    <s v="032"/>
  </r>
  <r>
    <s v="OCT-25"/>
    <x v="1"/>
    <s v="79010"/>
    <x v="42"/>
    <s v="Mileage Reimbursement"/>
    <s v="Mileage Reimbursement"/>
    <s v="572"/>
    <s v="UNSG Gas Engineering"/>
    <x v="1"/>
    <n v="375.2"/>
    <s v="032"/>
  </r>
  <r>
    <s v="AUG-25"/>
    <x v="1"/>
    <s v="79010"/>
    <x v="42"/>
    <s v="Mileage Reimbursement"/>
    <s v="Mileage Reimbursement"/>
    <s v="210"/>
    <s v="Employee &amp; Labor Relations"/>
    <x v="1"/>
    <n v="362.6"/>
    <s v="002"/>
  </r>
  <r>
    <s v="JUL-25"/>
    <x v="1"/>
    <s v="79010"/>
    <x v="42"/>
    <s v="Mileage Reimbursement"/>
    <s v="Mileage Reimbursement"/>
    <s v="210"/>
    <s v="Employee &amp; Labor Relations"/>
    <x v="1"/>
    <n v="817.07"/>
    <s v="002"/>
  </r>
  <r>
    <s v="SEP-25"/>
    <x v="1"/>
    <s v="79010"/>
    <x v="43"/>
    <s v="Meals &amp; Ent - Discretionary"/>
    <s v="Meals &amp; Ent - Discretionary"/>
    <s v="805"/>
    <s v="Corp Environmental Services"/>
    <x v="1"/>
    <n v="23.55"/>
    <s v="002"/>
  </r>
  <r>
    <s v="AUG-25"/>
    <x v="1"/>
    <s v="79010"/>
    <x v="43"/>
    <s v="Meals &amp; Ent - Discretionary"/>
    <s v="Meals &amp; Ent - Discretionary"/>
    <s v="593"/>
    <s v="UNSG Gas Operations Mgmt"/>
    <x v="1"/>
    <n v="115.46"/>
    <s v="032"/>
  </r>
  <r>
    <s v="SEP-25"/>
    <x v="1"/>
    <s v="79010"/>
    <x v="43"/>
    <s v="Meals &amp; Ent - Discretionary"/>
    <s v="Meals &amp; Ent - Discretionary"/>
    <s v="593"/>
    <s v="UNSG Gas Operations Mgmt"/>
    <x v="1"/>
    <n v="175.45"/>
    <s v="032"/>
  </r>
  <r>
    <s v="DEC-25"/>
    <x v="1"/>
    <s v="79010"/>
    <x v="43"/>
    <s v="Meals &amp; Ent - Discretionary"/>
    <s v="Meals &amp; Ent - Discretionary"/>
    <s v="592"/>
    <s v="UNSG SC Gas Field Service"/>
    <x v="1"/>
    <n v="10.17"/>
    <s v="032"/>
  </r>
  <r>
    <s v="AUG-25"/>
    <x v="1"/>
    <s v="79010"/>
    <x v="43"/>
    <s v="Meals &amp; Ent - Discretionary"/>
    <s v="Meals &amp; Ent - Discretionary"/>
    <s v="591"/>
    <s v="UNSG Santa Cruz Gas Const"/>
    <x v="1"/>
    <n v="228.38"/>
    <s v="032"/>
  </r>
  <r>
    <s v="DEC-25"/>
    <x v="1"/>
    <s v="79010"/>
    <x v="43"/>
    <s v="Meals &amp; Ent - Discretionary"/>
    <s v="Meals &amp; Ent - Discretionary"/>
    <s v="591"/>
    <s v="UNSG Santa Cruz Gas Const"/>
    <x v="1"/>
    <n v="15.67"/>
    <s v="032"/>
  </r>
  <r>
    <s v="JUL-25"/>
    <x v="1"/>
    <s v="79010"/>
    <x v="43"/>
    <s v="Meals &amp; Ent - Discretionary"/>
    <s v="Meals &amp; Ent - Discretionary"/>
    <s v="591"/>
    <s v="UNSG Santa Cruz Gas Const"/>
    <x v="1"/>
    <n v="178.83"/>
    <s v="032"/>
  </r>
  <r>
    <s v="NOV-25"/>
    <x v="1"/>
    <s v="79010"/>
    <x v="43"/>
    <s v="Meals &amp; Ent - Discretionary"/>
    <s v="Meals &amp; Ent - Discretionary"/>
    <s v="591"/>
    <s v="UNSG Santa Cruz Gas Const"/>
    <x v="1"/>
    <n v="1115.05"/>
    <s v="032"/>
  </r>
  <r>
    <s v="OCT-25"/>
    <x v="1"/>
    <s v="79010"/>
    <x v="43"/>
    <s v="Meals &amp; Ent - Discretionary"/>
    <s v="Meals &amp; Ent - Discretionary"/>
    <s v="591"/>
    <s v="UNSG Santa Cruz Gas Const"/>
    <x v="1"/>
    <n v="214.79"/>
    <s v="032"/>
  </r>
  <r>
    <s v="SEP-25"/>
    <x v="1"/>
    <s v="79010"/>
    <x v="43"/>
    <s v="Meals &amp; Ent - Discretionary"/>
    <s v="Meals &amp; Ent - Discretionary"/>
    <s v="591"/>
    <s v="UNSG Santa Cruz Gas Const"/>
    <x v="1"/>
    <n v="112.21"/>
    <s v="032"/>
  </r>
  <r>
    <s v="AUG-25"/>
    <x v="1"/>
    <s v="79010"/>
    <x v="43"/>
    <s v="Meals &amp; Ent - Discretionary"/>
    <s v="Meals &amp; Ent - Discretionary"/>
    <s v="590"/>
    <s v="UNSG QA Training"/>
    <x v="1"/>
    <n v="22.95"/>
    <s v="032"/>
  </r>
  <r>
    <s v="NOV-25"/>
    <x v="1"/>
    <s v="79010"/>
    <x v="43"/>
    <s v="Meals &amp; Ent - Discretionary"/>
    <s v="Meals &amp; Ent - Discretionary"/>
    <s v="585"/>
    <s v="UNSG Arizona Gas Meas &amp; Press"/>
    <x v="1"/>
    <n v="72.36"/>
    <s v="032"/>
  </r>
  <r>
    <s v="DEC-25"/>
    <x v="1"/>
    <s v="79010"/>
    <x v="43"/>
    <s v="Meals &amp; Ent - Discretionary"/>
    <s v="Meals &amp; Ent - Discretionary"/>
    <s v="568"/>
    <s v="UNSG KGM Gas Field Service"/>
    <x v="1"/>
    <n v="1420.25"/>
    <s v="032"/>
  </r>
  <r>
    <s v="DEC-25"/>
    <x v="1"/>
    <s v="79010"/>
    <x v="43"/>
    <s v="Meals &amp; Ent - Discretionary"/>
    <s v="Meals &amp; Ent - Discretionary"/>
    <s v="560"/>
    <s v="UNSG Prescott Gas Ops Mgmt"/>
    <x v="1"/>
    <n v="40.119999999999997"/>
    <s v="032"/>
  </r>
  <r>
    <s v="DEC-25"/>
    <x v="1"/>
    <s v="79010"/>
    <x v="43"/>
    <s v="Meals &amp; Ent - Discretionary"/>
    <s v="Meals &amp; Ent - Discretionary"/>
    <s v="558"/>
    <s v="UNSG Show Low Gas Field Serv"/>
    <x v="1"/>
    <n v="83.96"/>
    <s v="032"/>
  </r>
  <r>
    <s v="AUG-25"/>
    <x v="1"/>
    <s v="79010"/>
    <x v="43"/>
    <s v="Meals &amp; Ent - Discretionary"/>
    <s v="Meals &amp; Ent - Discretionary"/>
    <s v="557"/>
    <s v="UNSG Flagstaff Gas Const"/>
    <x v="1"/>
    <n v="80.849999999999994"/>
    <s v="032"/>
  </r>
  <r>
    <s v="AUG-25"/>
    <x v="1"/>
    <s v="79010"/>
    <x v="43"/>
    <s v="Meals &amp; Ent - Discretionary"/>
    <s v="Meals &amp; Ent - Discretionary"/>
    <s v="555"/>
    <s v="UNSG Show Low Gas Ops Mgmt"/>
    <x v="1"/>
    <n v="61.35"/>
    <s v="032"/>
  </r>
  <r>
    <s v="DEC-25"/>
    <x v="1"/>
    <s v="79010"/>
    <x v="43"/>
    <s v="Meals &amp; Ent - Discretionary"/>
    <s v="Meals &amp; Ent - Discretionary"/>
    <s v="555"/>
    <s v="UNSG Show Low Gas Ops Mgmt"/>
    <x v="1"/>
    <n v="2729.55"/>
    <s v="032"/>
  </r>
  <r>
    <s v="AUG-25"/>
    <x v="1"/>
    <s v="79010"/>
    <x v="43"/>
    <s v="Meals &amp; Ent - Discretionary"/>
    <s v="Meals &amp; Ent - Discretionary"/>
    <s v="550"/>
    <s v="UNSG Arizona Gas Admin"/>
    <x v="1"/>
    <n v="141.71"/>
    <s v="032"/>
  </r>
  <r>
    <s v="DEC-25"/>
    <x v="1"/>
    <s v="79010"/>
    <x v="43"/>
    <s v="Meals &amp; Ent - Discretionary"/>
    <s v="Meals &amp; Ent - Discretionary"/>
    <s v="550"/>
    <s v="UNSG Arizona Gas Admin"/>
    <x v="1"/>
    <n v="225.55"/>
    <s v="032"/>
  </r>
  <r>
    <s v="JUL-25"/>
    <x v="1"/>
    <s v="79010"/>
    <x v="43"/>
    <s v="Meals &amp; Ent - Discretionary"/>
    <s v="Meals &amp; Ent - Discretionary"/>
    <s v="550"/>
    <s v="UNSG Arizona Gas Admin"/>
    <x v="1"/>
    <n v="167.71"/>
    <s v="032"/>
  </r>
  <r>
    <s v="NOV-25"/>
    <x v="1"/>
    <s v="79010"/>
    <x v="43"/>
    <s v="Meals &amp; Ent - Discretionary"/>
    <s v="Meals &amp; Ent - Discretionary"/>
    <s v="550"/>
    <s v="UNSG Arizona Gas Admin"/>
    <x v="1"/>
    <n v="226.4"/>
    <s v="032"/>
  </r>
  <r>
    <s v="OCT-25"/>
    <x v="1"/>
    <s v="79010"/>
    <x v="43"/>
    <s v="Meals &amp; Ent - Discretionary"/>
    <s v="Meals &amp; Ent - Discretionary"/>
    <s v="550"/>
    <s v="UNSG Arizona Gas Admin"/>
    <x v="1"/>
    <n v="396.07"/>
    <s v="032"/>
  </r>
  <r>
    <s v="SEP-25"/>
    <x v="1"/>
    <s v="79010"/>
    <x v="43"/>
    <s v="Meals &amp; Ent - Discretionary"/>
    <s v="Meals &amp; Ent - Discretionary"/>
    <s v="550"/>
    <s v="UNSG Arizona Gas Admin"/>
    <x v="1"/>
    <n v="564.78"/>
    <s v="032"/>
  </r>
  <r>
    <s v="AUG-25"/>
    <x v="1"/>
    <s v="79010"/>
    <x v="43"/>
    <s v="Meals &amp; Ent - Discretionary"/>
    <s v="Meals &amp; Ent - Discretionary"/>
    <s v="512"/>
    <s v="UNSE Mohave Elec Admin"/>
    <x v="1"/>
    <n v="13.32"/>
    <s v="033"/>
  </r>
  <r>
    <s v="NOV-25"/>
    <x v="1"/>
    <s v="79010"/>
    <x v="43"/>
    <s v="Meals &amp; Ent - Discretionary"/>
    <s v="Meals &amp; Ent - Discretionary"/>
    <s v="415"/>
    <s v="TPP Safety"/>
    <x v="1"/>
    <n v="25.72"/>
    <s v="002"/>
  </r>
  <r>
    <s v="NOV-25"/>
    <x v="1"/>
    <s v="79010"/>
    <x v="43"/>
    <s v="Meals &amp; Ent - Discretionary"/>
    <s v="Meals &amp; Ent - Discretionary"/>
    <s v="386"/>
    <s v="Regulatory Services"/>
    <x v="1"/>
    <n v="277.06"/>
    <s v="002"/>
  </r>
  <r>
    <s v="OCT-25"/>
    <x v="1"/>
    <s v="79010"/>
    <x v="43"/>
    <s v="Meals &amp; Ent - Discretionary"/>
    <s v="Meals &amp; Ent - Discretionary"/>
    <s v="386"/>
    <s v="Regulatory Services"/>
    <x v="1"/>
    <n v="1644.85"/>
    <s v="002"/>
  </r>
  <r>
    <s v="AUG-25"/>
    <x v="1"/>
    <s v="79010"/>
    <x v="43"/>
    <s v="Meals &amp; Ent - Discretionary"/>
    <s v="Meals &amp; Ent - Discretionary"/>
    <s v="210"/>
    <s v="Employee &amp; Labor Relations"/>
    <x v="1"/>
    <n v="256.58999999999997"/>
    <s v="002"/>
  </r>
  <r>
    <s v="DEC-25"/>
    <x v="1"/>
    <s v="79010"/>
    <x v="43"/>
    <s v="Meals &amp; Ent - Discretionary"/>
    <s v="Meals &amp; Ent - Discretionary"/>
    <s v="210"/>
    <s v="Employee &amp; Labor Relations"/>
    <x v="1"/>
    <n v="150.52000000000001"/>
    <s v="002"/>
  </r>
  <r>
    <s v="SEP-25"/>
    <x v="1"/>
    <s v="79010"/>
    <x v="43"/>
    <s v="Meals &amp; Ent - Discretionary"/>
    <s v="Meals &amp; Ent - Discretionary"/>
    <s v="193"/>
    <s v="Energy Delivery Environmental"/>
    <x v="1"/>
    <n v="68.56"/>
    <s v="002"/>
  </r>
  <r>
    <s v="AUG-25"/>
    <x v="1"/>
    <s v="79010"/>
    <x v="43"/>
    <s v="Meals &amp; Ent - Discretionary"/>
    <s v="Meals &amp; Ent - Discretionary"/>
    <s v="192"/>
    <s v="UES Support"/>
    <x v="1"/>
    <n v="1229.97"/>
    <s v="002"/>
  </r>
  <r>
    <s v="DEC-25"/>
    <x v="1"/>
    <s v="79010"/>
    <x v="43"/>
    <s v="Meals &amp; Ent - Discretionary"/>
    <s v="Meals &amp; Ent - Discretionary"/>
    <s v="192"/>
    <s v="UES Support"/>
    <x v="1"/>
    <n v="187.03"/>
    <s v="002"/>
  </r>
  <r>
    <s v="JUL-25"/>
    <x v="1"/>
    <s v="79010"/>
    <x v="43"/>
    <s v="Meals &amp; Ent - Discretionary"/>
    <s v="Meals &amp; Ent - Discretionary"/>
    <s v="192"/>
    <s v="UES Support"/>
    <x v="1"/>
    <n v="804.54"/>
    <s v="002"/>
  </r>
  <r>
    <s v="NOV-25"/>
    <x v="1"/>
    <s v="79010"/>
    <x v="43"/>
    <s v="Meals &amp; Ent - Discretionary"/>
    <s v="Meals &amp; Ent - Discretionary"/>
    <s v="192"/>
    <s v="UES Support"/>
    <x v="1"/>
    <n v="284.60000000000002"/>
    <s v="002"/>
  </r>
  <r>
    <s v="OCT-25"/>
    <x v="1"/>
    <s v="79010"/>
    <x v="43"/>
    <s v="Meals &amp; Ent - Discretionary"/>
    <s v="Meals &amp; Ent - Discretionary"/>
    <s v="192"/>
    <s v="UES Support"/>
    <x v="1"/>
    <n v="26.67"/>
    <s v="002"/>
  </r>
  <r>
    <s v="SEP-25"/>
    <x v="1"/>
    <s v="79010"/>
    <x v="43"/>
    <s v="Meals &amp; Ent - Discretionary"/>
    <s v="Meals &amp; Ent - Discretionary"/>
    <s v="192"/>
    <s v="UES Support"/>
    <x v="1"/>
    <n v="15.92"/>
    <s v="002"/>
  </r>
  <r>
    <s v="OCT-25"/>
    <x v="1"/>
    <s v="79010"/>
    <x v="43"/>
    <s v="Meals &amp; Ent - Discretionary"/>
    <s v="Meals &amp; Ent - Discretionary"/>
    <s v="140"/>
    <s v="Regulatory Counsel"/>
    <x v="1"/>
    <n v="30.21"/>
    <s v="002"/>
  </r>
  <r>
    <s v="AUG-25"/>
    <x v="1"/>
    <s v="79010"/>
    <x v="44"/>
    <s v="Travel - Non-Discretionary"/>
    <s v="Travel - Non-Discretionary"/>
    <s v="590"/>
    <s v="UNSG QA Training"/>
    <x v="1"/>
    <n v="941.62"/>
    <s v="032"/>
  </r>
  <r>
    <s v="DEC-25"/>
    <x v="1"/>
    <s v="79010"/>
    <x v="44"/>
    <s v="Travel - Non-Discretionary"/>
    <s v="Travel - Non-Discretionary"/>
    <s v="590"/>
    <s v="UNSG QA Training"/>
    <x v="1"/>
    <n v="2727.55"/>
    <s v="032"/>
  </r>
  <r>
    <s v="JUL-25"/>
    <x v="1"/>
    <s v="79010"/>
    <x v="44"/>
    <s v="Travel - Non-Discretionary"/>
    <s v="Travel - Non-Discretionary"/>
    <s v="590"/>
    <s v="UNSG QA Training"/>
    <x v="1"/>
    <n v="2506.79"/>
    <s v="032"/>
  </r>
  <r>
    <s v="NOV-25"/>
    <x v="1"/>
    <s v="79010"/>
    <x v="44"/>
    <s v="Travel - Non-Discretionary"/>
    <s v="Travel - Non-Discretionary"/>
    <s v="590"/>
    <s v="UNSG QA Training"/>
    <x v="1"/>
    <n v="1275.3499999999999"/>
    <s v="032"/>
  </r>
  <r>
    <s v="OCT-25"/>
    <x v="1"/>
    <s v="79010"/>
    <x v="44"/>
    <s v="Travel - Non-Discretionary"/>
    <s v="Travel - Non-Discretionary"/>
    <s v="590"/>
    <s v="UNSG QA Training"/>
    <x v="1"/>
    <n v="155"/>
    <s v="032"/>
  </r>
  <r>
    <s v="SEP-25"/>
    <x v="1"/>
    <s v="79010"/>
    <x v="44"/>
    <s v="Travel - Non-Discretionary"/>
    <s v="Travel - Non-Discretionary"/>
    <s v="590"/>
    <s v="UNSG QA Training"/>
    <x v="1"/>
    <n v="1605.47"/>
    <s v="032"/>
  </r>
  <r>
    <s v="SEP-25"/>
    <x v="1"/>
    <s v="79010"/>
    <x v="44"/>
    <s v="Travel - Non-Discretionary"/>
    <s v="Travel - Non-Discretionary"/>
    <s v="589"/>
    <s v="UNSG AZ Gas IT Support"/>
    <x v="1"/>
    <n v="298.45999999999998"/>
    <s v="032"/>
  </r>
  <r>
    <s v="NOV-25"/>
    <x v="1"/>
    <s v="79010"/>
    <x v="44"/>
    <s v="Travel - Non-Discretionary"/>
    <s v="Travel - Non-Discretionary"/>
    <s v="587"/>
    <s v="UNSG AZ Gas GIS"/>
    <x v="1"/>
    <n v="2926.68"/>
    <s v="032"/>
  </r>
  <r>
    <s v="OCT-25"/>
    <x v="1"/>
    <s v="79010"/>
    <x v="44"/>
    <s v="Travel - Non-Discretionary"/>
    <s v="Travel - Non-Discretionary"/>
    <s v="587"/>
    <s v="UNSG AZ Gas GIS"/>
    <x v="1"/>
    <n v="282.33"/>
    <s v="032"/>
  </r>
  <r>
    <s v="SEP-25"/>
    <x v="1"/>
    <s v="79010"/>
    <x v="44"/>
    <s v="Travel - Non-Discretionary"/>
    <s v="Travel - Non-Discretionary"/>
    <s v="586"/>
    <s v="UNSG Arizona Gas Const &amp; Insp"/>
    <x v="1"/>
    <n v="627.85"/>
    <s v="032"/>
  </r>
  <r>
    <s v="JUL-25"/>
    <x v="1"/>
    <s v="79010"/>
    <x v="44"/>
    <s v="Travel - Non-Discretionary"/>
    <s v="Travel - Non-Discretionary"/>
    <s v="585"/>
    <s v="UNSG Arizona Gas Meas &amp; Press"/>
    <x v="1"/>
    <n v="160.82"/>
    <s v="032"/>
  </r>
  <r>
    <s v="NOV-25"/>
    <x v="1"/>
    <s v="79010"/>
    <x v="44"/>
    <s v="Travel - Non-Discretionary"/>
    <s v="Travel - Non-Discretionary"/>
    <s v="585"/>
    <s v="UNSG Arizona Gas Meas &amp; Press"/>
    <x v="1"/>
    <n v="1112.1300000000001"/>
    <s v="032"/>
  </r>
  <r>
    <s v="SEP-25"/>
    <x v="1"/>
    <s v="79010"/>
    <x v="44"/>
    <s v="Travel - Non-Discretionary"/>
    <s v="Travel - Non-Discretionary"/>
    <s v="585"/>
    <s v="UNSG Arizona Gas Meas &amp; Press"/>
    <x v="1"/>
    <n v="789.12"/>
    <s v="032"/>
  </r>
  <r>
    <s v="DEC-25"/>
    <x v="1"/>
    <s v="79010"/>
    <x v="44"/>
    <s v="Travel - Non-Discretionary"/>
    <s v="Travel - Non-Discretionary"/>
    <s v="584"/>
    <s v="UNSG AZ Cathodic Protection"/>
    <x v="1"/>
    <n v="113.68"/>
    <s v="032"/>
  </r>
  <r>
    <s v="JUL-25"/>
    <x v="1"/>
    <s v="79010"/>
    <x v="44"/>
    <s v="Travel - Non-Discretionary"/>
    <s v="Travel - Non-Discretionary"/>
    <s v="584"/>
    <s v="UNSG AZ Cathodic Protection"/>
    <x v="1"/>
    <n v="984.18"/>
    <s v="032"/>
  </r>
  <r>
    <s v="NOV-25"/>
    <x v="1"/>
    <s v="79010"/>
    <x v="44"/>
    <s v="Travel - Non-Discretionary"/>
    <s v="Travel - Non-Discretionary"/>
    <s v="584"/>
    <s v="UNSG AZ Cathodic Protection"/>
    <x v="1"/>
    <n v="308.38"/>
    <s v="032"/>
  </r>
  <r>
    <s v="OCT-25"/>
    <x v="1"/>
    <s v="79010"/>
    <x v="44"/>
    <s v="Travel - Non-Discretionary"/>
    <s v="Travel - Non-Discretionary"/>
    <s v="584"/>
    <s v="UNSG AZ Cathodic Protection"/>
    <x v="1"/>
    <n v="136.13"/>
    <s v="032"/>
  </r>
  <r>
    <s v="AUG-25"/>
    <x v="1"/>
    <s v="79010"/>
    <x v="44"/>
    <s v="Travel - Non-Discretionary"/>
    <s v="Travel - Non-Discretionary"/>
    <s v="583"/>
    <s v="UNSG Kingman Gas Const"/>
    <x v="1"/>
    <n v="1023.1"/>
    <s v="032"/>
  </r>
  <r>
    <s v="JUL-25"/>
    <x v="1"/>
    <s v="79010"/>
    <x v="44"/>
    <s v="Travel - Non-Discretionary"/>
    <s v="Travel - Non-Discretionary"/>
    <s v="583"/>
    <s v="UNSG Kingman Gas Const"/>
    <x v="1"/>
    <n v="126.13"/>
    <s v="032"/>
  </r>
  <r>
    <s v="OCT-25"/>
    <x v="1"/>
    <s v="79010"/>
    <x v="44"/>
    <s v="Travel - Non-Discretionary"/>
    <s v="Travel - Non-Discretionary"/>
    <s v="583"/>
    <s v="UNSG Kingman Gas Const"/>
    <x v="1"/>
    <n v="231.14"/>
    <s v="032"/>
  </r>
  <r>
    <s v="SEP-25"/>
    <x v="1"/>
    <s v="79010"/>
    <x v="44"/>
    <s v="Travel - Non-Discretionary"/>
    <s v="Travel - Non-Discretionary"/>
    <s v="583"/>
    <s v="UNSG Kingman Gas Const"/>
    <x v="1"/>
    <n v="411.45"/>
    <s v="032"/>
  </r>
  <r>
    <s v="AUG-25"/>
    <x v="1"/>
    <s v="79010"/>
    <x v="44"/>
    <s v="Travel - Non-Discretionary"/>
    <s v="Travel - Non-Discretionary"/>
    <s v="582"/>
    <s v="UNSG AZ Gas DOT Compliance"/>
    <x v="1"/>
    <n v="120.02"/>
    <s v="032"/>
  </r>
  <r>
    <s v="DEC-25"/>
    <x v="1"/>
    <s v="79010"/>
    <x v="44"/>
    <s v="Travel - Non-Discretionary"/>
    <s v="Travel - Non-Discretionary"/>
    <s v="582"/>
    <s v="UNSG AZ Gas DOT Compliance"/>
    <x v="1"/>
    <n v="191.86"/>
    <s v="032"/>
  </r>
  <r>
    <s v="JUL-25"/>
    <x v="1"/>
    <s v="79010"/>
    <x v="44"/>
    <s v="Travel - Non-Discretionary"/>
    <s v="Travel - Non-Discretionary"/>
    <s v="582"/>
    <s v="UNSG AZ Gas DOT Compliance"/>
    <x v="1"/>
    <n v="927.75"/>
    <s v="032"/>
  </r>
  <r>
    <s v="NOV-25"/>
    <x v="1"/>
    <s v="79010"/>
    <x v="44"/>
    <s v="Travel - Non-Discretionary"/>
    <s v="Travel - Non-Discretionary"/>
    <s v="582"/>
    <s v="UNSG AZ Gas DOT Compliance"/>
    <x v="1"/>
    <n v="1589.03"/>
    <s v="032"/>
  </r>
  <r>
    <s v="OCT-25"/>
    <x v="1"/>
    <s v="79010"/>
    <x v="44"/>
    <s v="Travel - Non-Discretionary"/>
    <s v="Travel - Non-Discretionary"/>
    <s v="582"/>
    <s v="UNSG AZ Gas DOT Compliance"/>
    <x v="1"/>
    <n v="1193.5999999999999"/>
    <s v="032"/>
  </r>
  <r>
    <s v="SEP-25"/>
    <x v="1"/>
    <s v="79010"/>
    <x v="44"/>
    <s v="Travel - Non-Discretionary"/>
    <s v="Travel - Non-Discretionary"/>
    <s v="582"/>
    <s v="UNSG AZ Gas DOT Compliance"/>
    <x v="1"/>
    <n v="986.4"/>
    <s v="032"/>
  </r>
  <r>
    <s v="OCT-25"/>
    <x v="1"/>
    <s v="79010"/>
    <x v="44"/>
    <s v="Travel - Non-Discretionary"/>
    <s v="Travel - Non-Discretionary"/>
    <s v="573"/>
    <s v="UNSG N AZ Gas Cust Serv Mgmt"/>
    <x v="1"/>
    <n v="666.4"/>
    <s v="032"/>
  </r>
  <r>
    <s v="SEP-25"/>
    <x v="1"/>
    <s v="79010"/>
    <x v="44"/>
    <s v="Travel - Non-Discretionary"/>
    <s v="Travel - Non-Discretionary"/>
    <s v="573"/>
    <s v="UNSG N AZ Gas Cust Serv Mgmt"/>
    <x v="1"/>
    <n v="666.4"/>
    <s v="032"/>
  </r>
  <r>
    <s v="DEC-25"/>
    <x v="1"/>
    <s v="79010"/>
    <x v="44"/>
    <s v="Travel - Non-Discretionary"/>
    <s v="Travel - Non-Discretionary"/>
    <s v="572"/>
    <s v="UNSG Gas Engineering"/>
    <x v="1"/>
    <n v="581.30999999999995"/>
    <s v="032"/>
  </r>
  <r>
    <s v="OCT-25"/>
    <x v="1"/>
    <s v="79010"/>
    <x v="44"/>
    <s v="Travel - Non-Discretionary"/>
    <s v="Travel - Non-Discretionary"/>
    <s v="572"/>
    <s v="UNSG Gas Engineering"/>
    <x v="1"/>
    <n v="668.6"/>
    <s v="032"/>
  </r>
  <r>
    <s v="AUG-25"/>
    <x v="1"/>
    <s v="79010"/>
    <x v="44"/>
    <s v="Travel - Non-Discretionary"/>
    <s v="Travel - Non-Discretionary"/>
    <s v="570"/>
    <s v="UNSG Lake Havasu Gas Const"/>
    <x v="1"/>
    <n v="434.61"/>
    <s v="032"/>
  </r>
  <r>
    <s v="JUL-25"/>
    <x v="1"/>
    <s v="79010"/>
    <x v="44"/>
    <s v="Travel - Non-Discretionary"/>
    <s v="Travel - Non-Discretionary"/>
    <s v="570"/>
    <s v="UNSG Lake Havasu Gas Const"/>
    <x v="1"/>
    <n v="118.81"/>
    <s v="032"/>
  </r>
  <r>
    <s v="NOV-25"/>
    <x v="1"/>
    <s v="79010"/>
    <x v="44"/>
    <s v="Travel - Non-Discretionary"/>
    <s v="Travel - Non-Discretionary"/>
    <s v="570"/>
    <s v="UNSG Lake Havasu Gas Const"/>
    <x v="1"/>
    <n v="303.06"/>
    <s v="032"/>
  </r>
  <r>
    <s v="OCT-25"/>
    <x v="1"/>
    <s v="79010"/>
    <x v="44"/>
    <s v="Travel - Non-Discretionary"/>
    <s v="Travel - Non-Discretionary"/>
    <s v="570"/>
    <s v="UNSG Lake Havasu Gas Const"/>
    <x v="1"/>
    <n v="-121.56"/>
    <s v="032"/>
  </r>
  <r>
    <s v="SEP-25"/>
    <x v="1"/>
    <s v="79010"/>
    <x v="44"/>
    <s v="Travel - Non-Discretionary"/>
    <s v="Travel - Non-Discretionary"/>
    <s v="570"/>
    <s v="UNSG Lake Havasu Gas Const"/>
    <x v="1"/>
    <n v="1701.63"/>
    <s v="032"/>
  </r>
  <r>
    <s v="AUG-25"/>
    <x v="1"/>
    <s v="79010"/>
    <x v="44"/>
    <s v="Travel - Non-Discretionary"/>
    <s v="Travel - Non-Discretionary"/>
    <s v="569"/>
    <s v="UNSG LH Gas Field Service"/>
    <x v="1"/>
    <n v="153.19"/>
    <s v="032"/>
  </r>
  <r>
    <s v="JUL-25"/>
    <x v="1"/>
    <s v="79010"/>
    <x v="44"/>
    <s v="Travel - Non-Discretionary"/>
    <s v="Travel - Non-Discretionary"/>
    <s v="569"/>
    <s v="UNSG LH Gas Field Service"/>
    <x v="1"/>
    <n v="623.54"/>
    <s v="032"/>
  </r>
  <r>
    <s v="SEP-25"/>
    <x v="1"/>
    <s v="79010"/>
    <x v="44"/>
    <s v="Travel - Non-Discretionary"/>
    <s v="Travel - Non-Discretionary"/>
    <s v="569"/>
    <s v="UNSG LH Gas Field Service"/>
    <x v="1"/>
    <n v="242.77"/>
    <s v="032"/>
  </r>
  <r>
    <s v="AUG-25"/>
    <x v="1"/>
    <s v="79010"/>
    <x v="44"/>
    <s v="Travel - Non-Discretionary"/>
    <s v="Travel - Non-Discretionary"/>
    <s v="568"/>
    <s v="UNSG KGM Gas Field Service"/>
    <x v="1"/>
    <n v="133.47999999999999"/>
    <s v="032"/>
  </r>
  <r>
    <s v="JUL-25"/>
    <x v="1"/>
    <s v="79010"/>
    <x v="44"/>
    <s v="Travel - Non-Discretionary"/>
    <s v="Travel - Non-Discretionary"/>
    <s v="568"/>
    <s v="UNSG KGM Gas Field Service"/>
    <x v="1"/>
    <n v="145.65"/>
    <s v="032"/>
  </r>
  <r>
    <s v="OCT-25"/>
    <x v="1"/>
    <s v="79010"/>
    <x v="44"/>
    <s v="Travel - Non-Discretionary"/>
    <s v="Travel - Non-Discretionary"/>
    <s v="568"/>
    <s v="UNSG KGM Gas Field Service"/>
    <x v="1"/>
    <n v="558.12"/>
    <s v="032"/>
  </r>
  <r>
    <s v="JUL-25"/>
    <x v="1"/>
    <s v="79010"/>
    <x v="44"/>
    <s v="Travel - Non-Discretionary"/>
    <s v="Travel - Non-Discretionary"/>
    <s v="567"/>
    <s v="UNSG KGM Dist Gas Ops Mgmt"/>
    <x v="1"/>
    <n v="118.81"/>
    <s v="032"/>
  </r>
  <r>
    <s v="SEP-25"/>
    <x v="1"/>
    <s v="79010"/>
    <x v="44"/>
    <s v="Travel - Non-Discretionary"/>
    <s v="Travel - Non-Discretionary"/>
    <s v="567"/>
    <s v="UNSG KGM Dist Gas Ops Mgmt"/>
    <x v="1"/>
    <n v="591.84"/>
    <s v="032"/>
  </r>
  <r>
    <s v="DEC-25"/>
    <x v="1"/>
    <s v="79010"/>
    <x v="44"/>
    <s v="Travel - Non-Discretionary"/>
    <s v="Travel - Non-Discretionary"/>
    <s v="565"/>
    <s v="UNSG Cttnwd Gas Field Service"/>
    <x v="1"/>
    <n v="281.08"/>
    <s v="032"/>
  </r>
  <r>
    <s v="JUL-25"/>
    <x v="1"/>
    <s v="79010"/>
    <x v="44"/>
    <s v="Travel - Non-Discretionary"/>
    <s v="Travel - Non-Discretionary"/>
    <s v="565"/>
    <s v="UNSG Cttnwd Gas Field Service"/>
    <x v="1"/>
    <n v="178.24"/>
    <s v="032"/>
  </r>
  <r>
    <s v="SEP-25"/>
    <x v="1"/>
    <s v="79010"/>
    <x v="44"/>
    <s v="Travel - Non-Discretionary"/>
    <s v="Travel - Non-Discretionary"/>
    <s v="565"/>
    <s v="UNSG Cttnwd Gas Field Service"/>
    <x v="1"/>
    <n v="356.48"/>
    <s v="032"/>
  </r>
  <r>
    <s v="JUL-25"/>
    <x v="1"/>
    <s v="79010"/>
    <x v="44"/>
    <s v="Travel - Non-Discretionary"/>
    <s v="Travel - Non-Discretionary"/>
    <s v="564"/>
    <s v="UNSG Cottonwood Gas Const"/>
    <x v="1"/>
    <n v="178.24"/>
    <s v="032"/>
  </r>
  <r>
    <s v="NOV-25"/>
    <x v="1"/>
    <s v="79010"/>
    <x v="44"/>
    <s v="Travel - Non-Discretionary"/>
    <s v="Travel - Non-Discretionary"/>
    <s v="564"/>
    <s v="UNSG Cottonwood Gas Const"/>
    <x v="1"/>
    <n v="449.49"/>
    <s v="032"/>
  </r>
  <r>
    <s v="DEC-25"/>
    <x v="1"/>
    <s v="79010"/>
    <x v="44"/>
    <s v="Travel - Non-Discretionary"/>
    <s v="Travel - Non-Discretionary"/>
    <s v="563"/>
    <s v="UNSG Verde Valley Gas Ops Mgt"/>
    <x v="1"/>
    <n v="342.47"/>
    <s v="032"/>
  </r>
  <r>
    <s v="JUL-25"/>
    <x v="1"/>
    <s v="79010"/>
    <x v="44"/>
    <s v="Travel - Non-Discretionary"/>
    <s v="Travel - Non-Discretionary"/>
    <s v="563"/>
    <s v="UNSG Verde Valley Gas Ops Mgt"/>
    <x v="1"/>
    <n v="312.67"/>
    <s v="032"/>
  </r>
  <r>
    <s v="SEP-25"/>
    <x v="1"/>
    <s v="79010"/>
    <x v="44"/>
    <s v="Travel - Non-Discretionary"/>
    <s v="Travel - Non-Discretionary"/>
    <s v="563"/>
    <s v="UNSG Verde Valley Gas Ops Mgt"/>
    <x v="1"/>
    <n v="394.56"/>
    <s v="032"/>
  </r>
  <r>
    <s v="JUL-25"/>
    <x v="1"/>
    <s v="79010"/>
    <x v="44"/>
    <s v="Travel - Non-Discretionary"/>
    <s v="Travel - Non-Discretionary"/>
    <s v="562"/>
    <s v="UNSG Prescott Gas Field Serv"/>
    <x v="1"/>
    <n v="126.99"/>
    <s v="032"/>
  </r>
  <r>
    <s v="JUL-25"/>
    <x v="1"/>
    <s v="79010"/>
    <x v="44"/>
    <s v="Travel - Non-Discretionary"/>
    <s v="Travel - Non-Discretionary"/>
    <s v="561"/>
    <s v="UNSG Prescott Gas Const"/>
    <x v="1"/>
    <n v="305.74"/>
    <s v="032"/>
  </r>
  <r>
    <s v="JUL-25"/>
    <x v="1"/>
    <s v="79010"/>
    <x v="44"/>
    <s v="Travel - Non-Discretionary"/>
    <s v="Travel - Non-Discretionary"/>
    <s v="560"/>
    <s v="UNSG Prescott Gas Ops Mgmt"/>
    <x v="1"/>
    <n v="129.18"/>
    <s v="032"/>
  </r>
  <r>
    <s v="AUG-25"/>
    <x v="1"/>
    <s v="79010"/>
    <x v="44"/>
    <s v="Travel - Non-Discretionary"/>
    <s v="Travel - Non-Discretionary"/>
    <s v="558"/>
    <s v="UNSG Show Low Gas Field Serv"/>
    <x v="1"/>
    <n v="414.76"/>
    <s v="032"/>
  </r>
  <r>
    <s v="JUL-25"/>
    <x v="1"/>
    <s v="79010"/>
    <x v="44"/>
    <s v="Travel - Non-Discretionary"/>
    <s v="Travel - Non-Discretionary"/>
    <s v="558"/>
    <s v="UNSG Show Low Gas Field Serv"/>
    <x v="1"/>
    <n v="166.94"/>
    <s v="032"/>
  </r>
  <r>
    <s v="JUL-25"/>
    <x v="1"/>
    <s v="79010"/>
    <x v="44"/>
    <s v="Travel - Non-Discretionary"/>
    <s v="Travel - Non-Discretionary"/>
    <s v="557"/>
    <s v="UNSG Flagstaff Gas Const"/>
    <x v="1"/>
    <n v="819.75"/>
    <s v="032"/>
  </r>
  <r>
    <s v="NOV-25"/>
    <x v="1"/>
    <s v="79010"/>
    <x v="44"/>
    <s v="Travel - Non-Discretionary"/>
    <s v="Travel - Non-Discretionary"/>
    <s v="557"/>
    <s v="UNSG Flagstaff Gas Const"/>
    <x v="1"/>
    <n v="781.46"/>
    <s v="032"/>
  </r>
  <r>
    <s v="OCT-25"/>
    <x v="1"/>
    <s v="79010"/>
    <x v="44"/>
    <s v="Travel - Non-Discretionary"/>
    <s v="Travel - Non-Discretionary"/>
    <s v="557"/>
    <s v="UNSG Flagstaff Gas Const"/>
    <x v="1"/>
    <n v="765.19"/>
    <s v="032"/>
  </r>
  <r>
    <s v="SEP-25"/>
    <x v="1"/>
    <s v="79010"/>
    <x v="44"/>
    <s v="Travel - Non-Discretionary"/>
    <s v="Travel - Non-Discretionary"/>
    <s v="557"/>
    <s v="UNSG Flagstaff Gas Const"/>
    <x v="1"/>
    <n v="320.36"/>
    <s v="032"/>
  </r>
  <r>
    <s v="AUG-25"/>
    <x v="1"/>
    <s v="79010"/>
    <x v="44"/>
    <s v="Travel - Non-Discretionary"/>
    <s v="Travel - Non-Discretionary"/>
    <s v="555"/>
    <s v="UNSG Show Low Gas Ops Mgmt"/>
    <x v="1"/>
    <n v="183.74"/>
    <s v="032"/>
  </r>
  <r>
    <s v="SEP-25"/>
    <x v="1"/>
    <s v="79010"/>
    <x v="44"/>
    <s v="Travel - Non-Discretionary"/>
    <s v="Travel - Non-Discretionary"/>
    <s v="555"/>
    <s v="UNSG Show Low Gas Ops Mgmt"/>
    <x v="1"/>
    <n v="394.56"/>
    <s v="032"/>
  </r>
  <r>
    <s v="JUL-25"/>
    <x v="1"/>
    <s v="79010"/>
    <x v="44"/>
    <s v="Travel - Non-Discretionary"/>
    <s v="Travel - Non-Discretionary"/>
    <s v="554"/>
    <s v="UNSG Flagstaff Gas Field Serv"/>
    <x v="1"/>
    <n v="162.46"/>
    <s v="032"/>
  </r>
  <r>
    <s v="SEP-25"/>
    <x v="1"/>
    <s v="79010"/>
    <x v="44"/>
    <s v="Travel - Non-Discretionary"/>
    <s v="Travel - Non-Discretionary"/>
    <s v="554"/>
    <s v="UNSG Flagstaff Gas Field Serv"/>
    <x v="1"/>
    <n v="357.19"/>
    <s v="032"/>
  </r>
  <r>
    <s v="DEC-25"/>
    <x v="1"/>
    <s v="79010"/>
    <x v="44"/>
    <s v="Travel - Non-Discretionary"/>
    <s v="Travel - Non-Discretionary"/>
    <s v="553"/>
    <s v="UNSG Flagstaff Gas Ops Mgmt"/>
    <x v="1"/>
    <n v="715.06"/>
    <s v="032"/>
  </r>
  <r>
    <s v="SEP-25"/>
    <x v="1"/>
    <s v="79010"/>
    <x v="44"/>
    <s v="Travel - Non-Discretionary"/>
    <s v="Travel - Non-Discretionary"/>
    <s v="553"/>
    <s v="UNSG Flagstaff Gas Ops Mgmt"/>
    <x v="1"/>
    <n v="399.97"/>
    <s v="032"/>
  </r>
  <r>
    <s v="AUG-25"/>
    <x v="1"/>
    <s v="79010"/>
    <x v="44"/>
    <s v="Travel - Non-Discretionary"/>
    <s v="Travel - Non-Discretionary"/>
    <s v="552"/>
    <s v="UNSG Public Awareness"/>
    <x v="1"/>
    <n v="666.8"/>
    <s v="032"/>
  </r>
  <r>
    <s v="NOV-25"/>
    <x v="1"/>
    <s v="79010"/>
    <x v="44"/>
    <s v="Travel - Non-Discretionary"/>
    <s v="Travel - Non-Discretionary"/>
    <s v="552"/>
    <s v="UNSG Public Awareness"/>
    <x v="1"/>
    <n v="999.08"/>
    <s v="032"/>
  </r>
  <r>
    <s v="SEP-25"/>
    <x v="1"/>
    <s v="79010"/>
    <x v="44"/>
    <s v="Travel - Non-Discretionary"/>
    <s v="Travel - Non-Discretionary"/>
    <s v="552"/>
    <s v="UNSG Public Awareness"/>
    <x v="1"/>
    <n v="167.23"/>
    <s v="032"/>
  </r>
  <r>
    <s v="AUG-25"/>
    <x v="1"/>
    <s v="79010"/>
    <x v="44"/>
    <s v="Travel - Non-Discretionary"/>
    <s v="Travel - Non-Discretionary"/>
    <s v="550"/>
    <s v="UNSG Arizona Gas Admin"/>
    <x v="1"/>
    <n v="1620.94"/>
    <s v="032"/>
  </r>
  <r>
    <s v="DEC-25"/>
    <x v="1"/>
    <s v="79010"/>
    <x v="44"/>
    <s v="Travel - Non-Discretionary"/>
    <s v="Travel - Non-Discretionary"/>
    <s v="550"/>
    <s v="UNSG Arizona Gas Admin"/>
    <x v="1"/>
    <n v="1500.52"/>
    <s v="032"/>
  </r>
  <r>
    <s v="JUL-25"/>
    <x v="1"/>
    <s v="79010"/>
    <x v="44"/>
    <s v="Travel - Non-Discretionary"/>
    <s v="Travel - Non-Discretionary"/>
    <s v="550"/>
    <s v="UNSG Arizona Gas Admin"/>
    <x v="1"/>
    <n v="2120.42"/>
    <s v="032"/>
  </r>
  <r>
    <s v="NOV-25"/>
    <x v="1"/>
    <s v="79010"/>
    <x v="44"/>
    <s v="Travel - Non-Discretionary"/>
    <s v="Travel - Non-Discretionary"/>
    <s v="550"/>
    <s v="UNSG Arizona Gas Admin"/>
    <x v="1"/>
    <n v="4068.34"/>
    <s v="032"/>
  </r>
  <r>
    <s v="OCT-25"/>
    <x v="1"/>
    <s v="79010"/>
    <x v="44"/>
    <s v="Travel - Non-Discretionary"/>
    <s v="Travel - Non-Discretionary"/>
    <s v="550"/>
    <s v="UNSG Arizona Gas Admin"/>
    <x v="1"/>
    <n v="2035.93"/>
    <s v="032"/>
  </r>
  <r>
    <s v="SEP-25"/>
    <x v="1"/>
    <s v="79010"/>
    <x v="44"/>
    <s v="Travel - Non-Discretionary"/>
    <s v="Travel - Non-Discretionary"/>
    <s v="550"/>
    <s v="UNSG Arizona Gas Admin"/>
    <x v="1"/>
    <n v="1327.59"/>
    <s v="032"/>
  </r>
  <r>
    <s v="AUG-25"/>
    <x v="1"/>
    <s v="79010"/>
    <x v="45"/>
    <s v="Meals &amp; Ent - NonDiscretionary"/>
    <s v="Meals &amp; Ent - NonDiscretionary"/>
    <s v="591"/>
    <s v="UNSG Santa Cruz Gas Const"/>
    <x v="1"/>
    <n v="264.31"/>
    <s v="032"/>
  </r>
  <r>
    <s v="AUG-25"/>
    <x v="1"/>
    <s v="79010"/>
    <x v="45"/>
    <s v="Meals &amp; Ent - NonDiscretionary"/>
    <s v="Meals &amp; Ent - NonDiscretionary"/>
    <s v="590"/>
    <s v="UNSG QA Training"/>
    <x v="1"/>
    <n v="319.24"/>
    <s v="032"/>
  </r>
  <r>
    <s v="DEC-25"/>
    <x v="1"/>
    <s v="79010"/>
    <x v="45"/>
    <s v="Meals &amp; Ent - NonDiscretionary"/>
    <s v="Meals &amp; Ent - NonDiscretionary"/>
    <s v="590"/>
    <s v="UNSG QA Training"/>
    <x v="1"/>
    <n v="1107.99"/>
    <s v="032"/>
  </r>
  <r>
    <s v="JUL-25"/>
    <x v="1"/>
    <s v="79010"/>
    <x v="45"/>
    <s v="Meals &amp; Ent - NonDiscretionary"/>
    <s v="Meals &amp; Ent - NonDiscretionary"/>
    <s v="590"/>
    <s v="UNSG QA Training"/>
    <x v="1"/>
    <n v="725.13"/>
    <s v="032"/>
  </r>
  <r>
    <s v="NOV-25"/>
    <x v="1"/>
    <s v="79010"/>
    <x v="45"/>
    <s v="Meals &amp; Ent - NonDiscretionary"/>
    <s v="Meals &amp; Ent - NonDiscretionary"/>
    <s v="590"/>
    <s v="UNSG QA Training"/>
    <x v="1"/>
    <n v="270.41000000000003"/>
    <s v="032"/>
  </r>
  <r>
    <s v="OCT-25"/>
    <x v="1"/>
    <s v="79010"/>
    <x v="45"/>
    <s v="Meals &amp; Ent - NonDiscretionary"/>
    <s v="Meals &amp; Ent - NonDiscretionary"/>
    <s v="590"/>
    <s v="UNSG QA Training"/>
    <x v="1"/>
    <n v="257.49"/>
    <s v="032"/>
  </r>
  <r>
    <s v="SEP-25"/>
    <x v="1"/>
    <s v="79010"/>
    <x v="45"/>
    <s v="Meals &amp; Ent - NonDiscretionary"/>
    <s v="Meals &amp; Ent - NonDiscretionary"/>
    <s v="590"/>
    <s v="UNSG QA Training"/>
    <x v="1"/>
    <n v="21.26"/>
    <s v="032"/>
  </r>
  <r>
    <s v="AUG-25"/>
    <x v="1"/>
    <s v="79010"/>
    <x v="45"/>
    <s v="Meals &amp; Ent - NonDiscretionary"/>
    <s v="Meals &amp; Ent - NonDiscretionary"/>
    <s v="589"/>
    <s v="UNSG AZ Gas IT Support"/>
    <x v="1"/>
    <n v="49"/>
    <s v="032"/>
  </r>
  <r>
    <s v="NOV-25"/>
    <x v="1"/>
    <s v="79010"/>
    <x v="45"/>
    <s v="Meals &amp; Ent - NonDiscretionary"/>
    <s v="Meals &amp; Ent - NonDiscretionary"/>
    <s v="589"/>
    <s v="UNSG AZ Gas IT Support"/>
    <x v="1"/>
    <n v="122.57"/>
    <s v="032"/>
  </r>
  <r>
    <s v="OCT-25"/>
    <x v="1"/>
    <s v="79010"/>
    <x v="45"/>
    <s v="Meals &amp; Ent - NonDiscretionary"/>
    <s v="Meals &amp; Ent - NonDiscretionary"/>
    <s v="589"/>
    <s v="UNSG AZ Gas IT Support"/>
    <x v="1"/>
    <n v="177.25"/>
    <s v="032"/>
  </r>
  <r>
    <s v="SEP-25"/>
    <x v="1"/>
    <s v="79010"/>
    <x v="45"/>
    <s v="Meals &amp; Ent - NonDiscretionary"/>
    <s v="Meals &amp; Ent - NonDiscretionary"/>
    <s v="589"/>
    <s v="UNSG AZ Gas IT Support"/>
    <x v="1"/>
    <n v="136.46"/>
    <s v="032"/>
  </r>
  <r>
    <s v="NOV-25"/>
    <x v="1"/>
    <s v="79010"/>
    <x v="45"/>
    <s v="Meals &amp; Ent - NonDiscretionary"/>
    <s v="Meals &amp; Ent - NonDiscretionary"/>
    <s v="587"/>
    <s v="UNSG AZ Gas GIS"/>
    <x v="1"/>
    <n v="390.14"/>
    <s v="032"/>
  </r>
  <r>
    <s v="OCT-25"/>
    <x v="1"/>
    <s v="79010"/>
    <x v="45"/>
    <s v="Meals &amp; Ent - NonDiscretionary"/>
    <s v="Meals &amp; Ent - NonDiscretionary"/>
    <s v="587"/>
    <s v="UNSG AZ Gas GIS"/>
    <x v="1"/>
    <n v="24.14"/>
    <s v="032"/>
  </r>
  <r>
    <s v="AUG-25"/>
    <x v="1"/>
    <s v="79010"/>
    <x v="45"/>
    <s v="Meals &amp; Ent - NonDiscretionary"/>
    <s v="Meals &amp; Ent - NonDiscretionary"/>
    <s v="586"/>
    <s v="UNSG Arizona Gas Const &amp; Insp"/>
    <x v="1"/>
    <n v="274.86"/>
    <s v="032"/>
  </r>
  <r>
    <s v="DEC-25"/>
    <x v="1"/>
    <s v="79010"/>
    <x v="45"/>
    <s v="Meals &amp; Ent - NonDiscretionary"/>
    <s v="Meals &amp; Ent - NonDiscretionary"/>
    <s v="586"/>
    <s v="UNSG Arizona Gas Const &amp; Insp"/>
    <x v="1"/>
    <n v="56.71"/>
    <s v="032"/>
  </r>
  <r>
    <s v="JUL-25"/>
    <x v="1"/>
    <s v="79010"/>
    <x v="45"/>
    <s v="Meals &amp; Ent - NonDiscretionary"/>
    <s v="Meals &amp; Ent - NonDiscretionary"/>
    <s v="586"/>
    <s v="UNSG Arizona Gas Const &amp; Insp"/>
    <x v="1"/>
    <n v="503.26"/>
    <s v="032"/>
  </r>
  <r>
    <s v="NOV-25"/>
    <x v="1"/>
    <s v="79010"/>
    <x v="45"/>
    <s v="Meals &amp; Ent - NonDiscretionary"/>
    <s v="Meals &amp; Ent - NonDiscretionary"/>
    <s v="586"/>
    <s v="UNSG Arizona Gas Const &amp; Insp"/>
    <x v="1"/>
    <n v="131.52000000000001"/>
    <s v="032"/>
  </r>
  <r>
    <s v="OCT-25"/>
    <x v="1"/>
    <s v="79010"/>
    <x v="45"/>
    <s v="Meals &amp; Ent - NonDiscretionary"/>
    <s v="Meals &amp; Ent - NonDiscretionary"/>
    <s v="586"/>
    <s v="UNSG Arizona Gas Const &amp; Insp"/>
    <x v="1"/>
    <n v="318.29000000000002"/>
    <s v="032"/>
  </r>
  <r>
    <s v="SEP-25"/>
    <x v="1"/>
    <s v="79010"/>
    <x v="45"/>
    <s v="Meals &amp; Ent - NonDiscretionary"/>
    <s v="Meals &amp; Ent - NonDiscretionary"/>
    <s v="586"/>
    <s v="UNSG Arizona Gas Const &amp; Insp"/>
    <x v="1"/>
    <n v="159.18"/>
    <s v="032"/>
  </r>
  <r>
    <s v="SEP-25"/>
    <x v="1"/>
    <s v="79010"/>
    <x v="45"/>
    <s v="Meals &amp; Ent - NonDiscretionary"/>
    <s v="Meals &amp; Ent - NonDiscretionary"/>
    <s v="585"/>
    <s v="UNSG Arizona Gas Meas &amp; Press"/>
    <x v="1"/>
    <n v="69.92"/>
    <s v="032"/>
  </r>
  <r>
    <s v="DEC-25"/>
    <x v="1"/>
    <s v="79010"/>
    <x v="45"/>
    <s v="Meals &amp; Ent - NonDiscretionary"/>
    <s v="Meals &amp; Ent - NonDiscretionary"/>
    <s v="584"/>
    <s v="UNSG AZ Cathodic Protection"/>
    <x v="1"/>
    <n v="45.54"/>
    <s v="032"/>
  </r>
  <r>
    <s v="JUL-25"/>
    <x v="1"/>
    <s v="79010"/>
    <x v="45"/>
    <s v="Meals &amp; Ent - NonDiscretionary"/>
    <s v="Meals &amp; Ent - NonDiscretionary"/>
    <s v="584"/>
    <s v="UNSG AZ Cathodic Protection"/>
    <x v="1"/>
    <n v="66.45"/>
    <s v="032"/>
  </r>
  <r>
    <s v="NOV-25"/>
    <x v="1"/>
    <s v="79010"/>
    <x v="45"/>
    <s v="Meals &amp; Ent - NonDiscretionary"/>
    <s v="Meals &amp; Ent - NonDiscretionary"/>
    <s v="584"/>
    <s v="UNSG AZ Cathodic Protection"/>
    <x v="1"/>
    <n v="42.16"/>
    <s v="032"/>
  </r>
  <r>
    <s v="OCT-25"/>
    <x v="1"/>
    <s v="79010"/>
    <x v="45"/>
    <s v="Meals &amp; Ent - NonDiscretionary"/>
    <s v="Meals &amp; Ent - NonDiscretionary"/>
    <s v="584"/>
    <s v="UNSG AZ Cathodic Protection"/>
    <x v="1"/>
    <n v="137.68"/>
    <s v="032"/>
  </r>
  <r>
    <s v="SEP-25"/>
    <x v="1"/>
    <s v="79010"/>
    <x v="45"/>
    <s v="Meals &amp; Ent - NonDiscretionary"/>
    <s v="Meals &amp; Ent - NonDiscretionary"/>
    <s v="584"/>
    <s v="UNSG AZ Cathodic Protection"/>
    <x v="1"/>
    <n v="47.72"/>
    <s v="032"/>
  </r>
  <r>
    <s v="AUG-25"/>
    <x v="1"/>
    <s v="79010"/>
    <x v="45"/>
    <s v="Meals &amp; Ent - NonDiscretionary"/>
    <s v="Meals &amp; Ent - NonDiscretionary"/>
    <s v="583"/>
    <s v="UNSG Kingman Gas Const"/>
    <x v="1"/>
    <n v="74.16"/>
    <s v="032"/>
  </r>
  <r>
    <s v="JUL-25"/>
    <x v="1"/>
    <s v="79010"/>
    <x v="45"/>
    <s v="Meals &amp; Ent - NonDiscretionary"/>
    <s v="Meals &amp; Ent - NonDiscretionary"/>
    <s v="583"/>
    <s v="UNSG Kingman Gas Const"/>
    <x v="1"/>
    <n v="88.92"/>
    <s v="032"/>
  </r>
  <r>
    <s v="AUG-25"/>
    <x v="1"/>
    <s v="79010"/>
    <x v="45"/>
    <s v="Meals &amp; Ent - NonDiscretionary"/>
    <s v="Meals &amp; Ent - NonDiscretionary"/>
    <s v="582"/>
    <s v="UNSG AZ Gas DOT Compliance"/>
    <x v="1"/>
    <n v="144.28"/>
    <s v="032"/>
  </r>
  <r>
    <s v="DEC-25"/>
    <x v="1"/>
    <s v="79010"/>
    <x v="45"/>
    <s v="Meals &amp; Ent - NonDiscretionary"/>
    <s v="Meals &amp; Ent - NonDiscretionary"/>
    <s v="582"/>
    <s v="UNSG AZ Gas DOT Compliance"/>
    <x v="1"/>
    <n v="55.85"/>
    <s v="032"/>
  </r>
  <r>
    <s v="JUL-25"/>
    <x v="1"/>
    <s v="79010"/>
    <x v="45"/>
    <s v="Meals &amp; Ent - NonDiscretionary"/>
    <s v="Meals &amp; Ent - NonDiscretionary"/>
    <s v="582"/>
    <s v="UNSG AZ Gas DOT Compliance"/>
    <x v="1"/>
    <n v="281.45999999999998"/>
    <s v="032"/>
  </r>
  <r>
    <s v="NOV-25"/>
    <x v="1"/>
    <s v="79010"/>
    <x v="45"/>
    <s v="Meals &amp; Ent - NonDiscretionary"/>
    <s v="Meals &amp; Ent - NonDiscretionary"/>
    <s v="582"/>
    <s v="UNSG AZ Gas DOT Compliance"/>
    <x v="1"/>
    <n v="208.87"/>
    <s v="032"/>
  </r>
  <r>
    <s v="OCT-25"/>
    <x v="1"/>
    <s v="79010"/>
    <x v="45"/>
    <s v="Meals &amp; Ent - NonDiscretionary"/>
    <s v="Meals &amp; Ent - NonDiscretionary"/>
    <s v="582"/>
    <s v="UNSG AZ Gas DOT Compliance"/>
    <x v="1"/>
    <n v="359.68"/>
    <s v="032"/>
  </r>
  <r>
    <s v="SEP-25"/>
    <x v="1"/>
    <s v="79010"/>
    <x v="45"/>
    <s v="Meals &amp; Ent - NonDiscretionary"/>
    <s v="Meals &amp; Ent - NonDiscretionary"/>
    <s v="582"/>
    <s v="UNSG AZ Gas DOT Compliance"/>
    <x v="1"/>
    <n v="10.81"/>
    <s v="032"/>
  </r>
  <r>
    <s v="AUG-25"/>
    <x v="1"/>
    <s v="79010"/>
    <x v="45"/>
    <s v="Meals &amp; Ent - NonDiscretionary"/>
    <s v="Meals &amp; Ent - NonDiscretionary"/>
    <s v="573"/>
    <s v="UNSG N AZ Gas Cust Serv Mgmt"/>
    <x v="1"/>
    <n v="48.35"/>
    <s v="032"/>
  </r>
  <r>
    <s v="JUL-25"/>
    <x v="1"/>
    <s v="79010"/>
    <x v="45"/>
    <s v="Meals &amp; Ent - NonDiscretionary"/>
    <s v="Meals &amp; Ent - NonDiscretionary"/>
    <s v="573"/>
    <s v="UNSG N AZ Gas Cust Serv Mgmt"/>
    <x v="1"/>
    <n v="162.63"/>
    <s v="032"/>
  </r>
  <r>
    <s v="OCT-25"/>
    <x v="1"/>
    <s v="79010"/>
    <x v="45"/>
    <s v="Meals &amp; Ent - NonDiscretionary"/>
    <s v="Meals &amp; Ent - NonDiscretionary"/>
    <s v="573"/>
    <s v="UNSG N AZ Gas Cust Serv Mgmt"/>
    <x v="1"/>
    <n v="134.80000000000001"/>
    <s v="032"/>
  </r>
  <r>
    <s v="SEP-25"/>
    <x v="1"/>
    <s v="79010"/>
    <x v="45"/>
    <s v="Meals &amp; Ent - NonDiscretionary"/>
    <s v="Meals &amp; Ent - NonDiscretionary"/>
    <s v="573"/>
    <s v="UNSG N AZ Gas Cust Serv Mgmt"/>
    <x v="1"/>
    <n v="171.36"/>
    <s v="032"/>
  </r>
  <r>
    <s v="DEC-25"/>
    <x v="1"/>
    <s v="79010"/>
    <x v="45"/>
    <s v="Meals &amp; Ent - NonDiscretionary"/>
    <s v="Meals &amp; Ent - NonDiscretionary"/>
    <s v="572"/>
    <s v="UNSG Gas Engineering"/>
    <x v="1"/>
    <n v="200.72"/>
    <s v="032"/>
  </r>
  <r>
    <s v="OCT-25"/>
    <x v="1"/>
    <s v="79010"/>
    <x v="45"/>
    <s v="Meals &amp; Ent - NonDiscretionary"/>
    <s v="Meals &amp; Ent - NonDiscretionary"/>
    <s v="572"/>
    <s v="UNSG Gas Engineering"/>
    <x v="1"/>
    <n v="147.91999999999999"/>
    <s v="032"/>
  </r>
  <r>
    <s v="OCT-25"/>
    <x v="1"/>
    <s v="79010"/>
    <x v="45"/>
    <s v="Meals &amp; Ent - NonDiscretionary"/>
    <s v="Meals &amp; Ent - NonDiscretionary"/>
    <s v="570"/>
    <s v="UNSG Lake Havasu Gas Const"/>
    <x v="1"/>
    <n v="334.61"/>
    <s v="032"/>
  </r>
  <r>
    <s v="JUL-25"/>
    <x v="1"/>
    <s v="79010"/>
    <x v="45"/>
    <s v="Meals &amp; Ent - NonDiscretionary"/>
    <s v="Meals &amp; Ent - NonDiscretionary"/>
    <s v="568"/>
    <s v="UNSG KGM Gas Field Service"/>
    <x v="1"/>
    <n v="40.67"/>
    <s v="032"/>
  </r>
  <r>
    <s v="NOV-25"/>
    <x v="1"/>
    <s v="79010"/>
    <x v="45"/>
    <s v="Meals &amp; Ent - NonDiscretionary"/>
    <s v="Meals &amp; Ent - NonDiscretionary"/>
    <s v="568"/>
    <s v="UNSG KGM Gas Field Service"/>
    <x v="1"/>
    <n v="102.29"/>
    <s v="032"/>
  </r>
  <r>
    <s v="AUG-25"/>
    <x v="1"/>
    <s v="79010"/>
    <x v="45"/>
    <s v="Meals &amp; Ent - NonDiscretionary"/>
    <s v="Meals &amp; Ent - NonDiscretionary"/>
    <s v="567"/>
    <s v="UNSG KGM Dist Gas Ops Mgmt"/>
    <x v="1"/>
    <n v="258.38"/>
    <s v="032"/>
  </r>
  <r>
    <s v="DEC-25"/>
    <x v="1"/>
    <s v="79010"/>
    <x v="45"/>
    <s v="Meals &amp; Ent - NonDiscretionary"/>
    <s v="Meals &amp; Ent - NonDiscretionary"/>
    <s v="567"/>
    <s v="UNSG KGM Dist Gas Ops Mgmt"/>
    <x v="1"/>
    <n v="225.31"/>
    <s v="032"/>
  </r>
  <r>
    <s v="JUL-25"/>
    <x v="1"/>
    <s v="79010"/>
    <x v="45"/>
    <s v="Meals &amp; Ent - NonDiscretionary"/>
    <s v="Meals &amp; Ent - NonDiscretionary"/>
    <s v="567"/>
    <s v="UNSG KGM Dist Gas Ops Mgmt"/>
    <x v="1"/>
    <n v="160.9"/>
    <s v="032"/>
  </r>
  <r>
    <s v="NOV-25"/>
    <x v="1"/>
    <s v="79010"/>
    <x v="45"/>
    <s v="Meals &amp; Ent - NonDiscretionary"/>
    <s v="Meals &amp; Ent - NonDiscretionary"/>
    <s v="567"/>
    <s v="UNSG KGM Dist Gas Ops Mgmt"/>
    <x v="1"/>
    <n v="114.26"/>
    <s v="032"/>
  </r>
  <r>
    <s v="OCT-25"/>
    <x v="1"/>
    <s v="79010"/>
    <x v="45"/>
    <s v="Meals &amp; Ent - NonDiscretionary"/>
    <s v="Meals &amp; Ent - NonDiscretionary"/>
    <s v="567"/>
    <s v="UNSG KGM Dist Gas Ops Mgmt"/>
    <x v="1"/>
    <n v="87.64"/>
    <s v="032"/>
  </r>
  <r>
    <s v="SEP-25"/>
    <x v="1"/>
    <s v="79010"/>
    <x v="45"/>
    <s v="Meals &amp; Ent - NonDiscretionary"/>
    <s v="Meals &amp; Ent - NonDiscretionary"/>
    <s v="567"/>
    <s v="UNSG KGM Dist Gas Ops Mgmt"/>
    <x v="1"/>
    <n v="96.58"/>
    <s v="032"/>
  </r>
  <r>
    <s v="SEP-25"/>
    <x v="1"/>
    <s v="79010"/>
    <x v="45"/>
    <s v="Meals &amp; Ent - NonDiscretionary"/>
    <s v="Meals &amp; Ent - NonDiscretionary"/>
    <s v="565"/>
    <s v="UNSG Cttnwd Gas Field Service"/>
    <x v="1"/>
    <n v="177.72"/>
    <s v="032"/>
  </r>
  <r>
    <s v="AUG-25"/>
    <x v="1"/>
    <s v="79010"/>
    <x v="45"/>
    <s v="Meals &amp; Ent - NonDiscretionary"/>
    <s v="Meals &amp; Ent - NonDiscretionary"/>
    <s v="564"/>
    <s v="UNSG Cottonwood Gas Const"/>
    <x v="1"/>
    <n v="407.43"/>
    <s v="032"/>
  </r>
  <r>
    <s v="DEC-25"/>
    <x v="1"/>
    <s v="79010"/>
    <x v="45"/>
    <s v="Meals &amp; Ent - NonDiscretionary"/>
    <s v="Meals &amp; Ent - NonDiscretionary"/>
    <s v="564"/>
    <s v="UNSG Cottonwood Gas Const"/>
    <x v="1"/>
    <n v="198.33"/>
    <s v="032"/>
  </r>
  <r>
    <s v="JUL-25"/>
    <x v="1"/>
    <s v="79010"/>
    <x v="45"/>
    <s v="Meals &amp; Ent - NonDiscretionary"/>
    <s v="Meals &amp; Ent - NonDiscretionary"/>
    <s v="564"/>
    <s v="UNSG Cottonwood Gas Const"/>
    <x v="1"/>
    <n v="247.33"/>
    <s v="032"/>
  </r>
  <r>
    <s v="NOV-25"/>
    <x v="1"/>
    <s v="79010"/>
    <x v="45"/>
    <s v="Meals &amp; Ent - NonDiscretionary"/>
    <s v="Meals &amp; Ent - NonDiscretionary"/>
    <s v="564"/>
    <s v="UNSG Cottonwood Gas Const"/>
    <x v="1"/>
    <n v="81.63"/>
    <s v="032"/>
  </r>
  <r>
    <s v="OCT-25"/>
    <x v="1"/>
    <s v="79010"/>
    <x v="45"/>
    <s v="Meals &amp; Ent - NonDiscretionary"/>
    <s v="Meals &amp; Ent - NonDiscretionary"/>
    <s v="564"/>
    <s v="UNSG Cottonwood Gas Const"/>
    <x v="1"/>
    <n v="562.4"/>
    <s v="032"/>
  </r>
  <r>
    <s v="SEP-25"/>
    <x v="1"/>
    <s v="79010"/>
    <x v="45"/>
    <s v="Meals &amp; Ent - NonDiscretionary"/>
    <s v="Meals &amp; Ent - NonDiscretionary"/>
    <s v="564"/>
    <s v="UNSG Cottonwood Gas Const"/>
    <x v="1"/>
    <n v="444.49"/>
    <s v="032"/>
  </r>
  <r>
    <s v="AUG-25"/>
    <x v="1"/>
    <s v="79010"/>
    <x v="45"/>
    <s v="Meals &amp; Ent - NonDiscretionary"/>
    <s v="Meals &amp; Ent - NonDiscretionary"/>
    <s v="563"/>
    <s v="UNSG Verde Valley Gas Ops Mgt"/>
    <x v="1"/>
    <n v="270.61"/>
    <s v="032"/>
  </r>
  <r>
    <s v="JUL-25"/>
    <x v="1"/>
    <s v="79010"/>
    <x v="45"/>
    <s v="Meals &amp; Ent - NonDiscretionary"/>
    <s v="Meals &amp; Ent - NonDiscretionary"/>
    <s v="563"/>
    <s v="UNSG Verde Valley Gas Ops Mgt"/>
    <x v="1"/>
    <n v="210.71"/>
    <s v="032"/>
  </r>
  <r>
    <s v="NOV-25"/>
    <x v="1"/>
    <s v="79010"/>
    <x v="45"/>
    <s v="Meals &amp; Ent - NonDiscretionary"/>
    <s v="Meals &amp; Ent - NonDiscretionary"/>
    <s v="563"/>
    <s v="UNSG Verde Valley Gas Ops Mgt"/>
    <x v="1"/>
    <n v="75.7"/>
    <s v="032"/>
  </r>
  <r>
    <s v="OCT-25"/>
    <x v="1"/>
    <s v="79010"/>
    <x v="45"/>
    <s v="Meals &amp; Ent - NonDiscretionary"/>
    <s v="Meals &amp; Ent - NonDiscretionary"/>
    <s v="563"/>
    <s v="UNSG Verde Valley Gas Ops Mgt"/>
    <x v="1"/>
    <n v="482.69"/>
    <s v="032"/>
  </r>
  <r>
    <s v="SEP-25"/>
    <x v="1"/>
    <s v="79010"/>
    <x v="45"/>
    <s v="Meals &amp; Ent - NonDiscretionary"/>
    <s v="Meals &amp; Ent - NonDiscretionary"/>
    <s v="563"/>
    <s v="UNSG Verde Valley Gas Ops Mgt"/>
    <x v="1"/>
    <n v="5.41"/>
    <s v="032"/>
  </r>
  <r>
    <s v="JUL-25"/>
    <x v="1"/>
    <s v="79010"/>
    <x v="45"/>
    <s v="Meals &amp; Ent - NonDiscretionary"/>
    <s v="Meals &amp; Ent - NonDiscretionary"/>
    <s v="562"/>
    <s v="UNSG Prescott Gas Field Serv"/>
    <x v="1"/>
    <n v="38.42"/>
    <s v="032"/>
  </r>
  <r>
    <s v="AUG-25"/>
    <x v="1"/>
    <s v="79010"/>
    <x v="45"/>
    <s v="Meals &amp; Ent - NonDiscretionary"/>
    <s v="Meals &amp; Ent - NonDiscretionary"/>
    <s v="561"/>
    <s v="UNSG Prescott Gas Const"/>
    <x v="1"/>
    <n v="252.26"/>
    <s v="032"/>
  </r>
  <r>
    <s v="JUL-25"/>
    <x v="1"/>
    <s v="79010"/>
    <x v="45"/>
    <s v="Meals &amp; Ent - NonDiscretionary"/>
    <s v="Meals &amp; Ent - NonDiscretionary"/>
    <s v="561"/>
    <s v="UNSG Prescott Gas Const"/>
    <x v="1"/>
    <n v="132.15"/>
    <s v="032"/>
  </r>
  <r>
    <s v="OCT-25"/>
    <x v="1"/>
    <s v="79010"/>
    <x v="45"/>
    <s v="Meals &amp; Ent - NonDiscretionary"/>
    <s v="Meals &amp; Ent - NonDiscretionary"/>
    <s v="561"/>
    <s v="UNSG Prescott Gas Const"/>
    <x v="1"/>
    <n v="175.23"/>
    <s v="032"/>
  </r>
  <r>
    <s v="SEP-25"/>
    <x v="1"/>
    <s v="79010"/>
    <x v="45"/>
    <s v="Meals &amp; Ent - NonDiscretionary"/>
    <s v="Meals &amp; Ent - NonDiscretionary"/>
    <s v="561"/>
    <s v="UNSG Prescott Gas Const"/>
    <x v="1"/>
    <n v="134.16999999999999"/>
    <s v="032"/>
  </r>
  <r>
    <s v="AUG-25"/>
    <x v="1"/>
    <s v="79010"/>
    <x v="45"/>
    <s v="Meals &amp; Ent - NonDiscretionary"/>
    <s v="Meals &amp; Ent - NonDiscretionary"/>
    <s v="560"/>
    <s v="UNSG Prescott Gas Ops Mgmt"/>
    <x v="1"/>
    <n v="201.31"/>
    <s v="032"/>
  </r>
  <r>
    <s v="DEC-25"/>
    <x v="1"/>
    <s v="79010"/>
    <x v="45"/>
    <s v="Meals &amp; Ent - NonDiscretionary"/>
    <s v="Meals &amp; Ent - NonDiscretionary"/>
    <s v="560"/>
    <s v="UNSG Prescott Gas Ops Mgmt"/>
    <x v="1"/>
    <n v="40.119999999999997"/>
    <s v="032"/>
  </r>
  <r>
    <s v="JUL-25"/>
    <x v="1"/>
    <s v="79010"/>
    <x v="45"/>
    <s v="Meals &amp; Ent - NonDiscretionary"/>
    <s v="Meals &amp; Ent - NonDiscretionary"/>
    <s v="560"/>
    <s v="UNSG Prescott Gas Ops Mgmt"/>
    <x v="1"/>
    <n v="62.34"/>
    <s v="032"/>
  </r>
  <r>
    <s v="NOV-25"/>
    <x v="1"/>
    <s v="79010"/>
    <x v="45"/>
    <s v="Meals &amp; Ent - NonDiscretionary"/>
    <s v="Meals &amp; Ent - NonDiscretionary"/>
    <s v="560"/>
    <s v="UNSG Prescott Gas Ops Mgmt"/>
    <x v="1"/>
    <n v="108.06"/>
    <s v="032"/>
  </r>
  <r>
    <s v="OCT-25"/>
    <x v="1"/>
    <s v="79010"/>
    <x v="45"/>
    <s v="Meals &amp; Ent - NonDiscretionary"/>
    <s v="Meals &amp; Ent - NonDiscretionary"/>
    <s v="560"/>
    <s v="UNSG Prescott Gas Ops Mgmt"/>
    <x v="1"/>
    <n v="189.1"/>
    <s v="032"/>
  </r>
  <r>
    <s v="SEP-25"/>
    <x v="1"/>
    <s v="79010"/>
    <x v="45"/>
    <s v="Meals &amp; Ent - NonDiscretionary"/>
    <s v="Meals &amp; Ent - NonDiscretionary"/>
    <s v="560"/>
    <s v="UNSG Prescott Gas Ops Mgmt"/>
    <x v="1"/>
    <n v="390.19"/>
    <s v="032"/>
  </r>
  <r>
    <s v="AUG-25"/>
    <x v="1"/>
    <s v="79010"/>
    <x v="45"/>
    <s v="Meals &amp; Ent - NonDiscretionary"/>
    <s v="Meals &amp; Ent - NonDiscretionary"/>
    <s v="559"/>
    <s v="UNSG Show Low Gas Const"/>
    <x v="1"/>
    <n v="382.32"/>
    <s v="032"/>
  </r>
  <r>
    <s v="DEC-25"/>
    <x v="1"/>
    <s v="79010"/>
    <x v="45"/>
    <s v="Meals &amp; Ent - NonDiscretionary"/>
    <s v="Meals &amp; Ent - NonDiscretionary"/>
    <s v="559"/>
    <s v="UNSG Show Low Gas Const"/>
    <x v="1"/>
    <n v="276.62"/>
    <s v="032"/>
  </r>
  <r>
    <s v="JUL-25"/>
    <x v="1"/>
    <s v="79010"/>
    <x v="45"/>
    <s v="Meals &amp; Ent - NonDiscretionary"/>
    <s v="Meals &amp; Ent - NonDiscretionary"/>
    <s v="559"/>
    <s v="UNSG Show Low Gas Const"/>
    <x v="1"/>
    <n v="67.400000000000006"/>
    <s v="032"/>
  </r>
  <r>
    <s v="NOV-25"/>
    <x v="1"/>
    <s v="79010"/>
    <x v="45"/>
    <s v="Meals &amp; Ent - NonDiscretionary"/>
    <s v="Meals &amp; Ent - NonDiscretionary"/>
    <s v="559"/>
    <s v="UNSG Show Low Gas Const"/>
    <x v="1"/>
    <n v="47.14"/>
    <s v="032"/>
  </r>
  <r>
    <s v="OCT-25"/>
    <x v="1"/>
    <s v="79010"/>
    <x v="45"/>
    <s v="Meals &amp; Ent - NonDiscretionary"/>
    <s v="Meals &amp; Ent - NonDiscretionary"/>
    <s v="559"/>
    <s v="UNSG Show Low Gas Const"/>
    <x v="1"/>
    <n v="249.82"/>
    <s v="032"/>
  </r>
  <r>
    <s v="SEP-25"/>
    <x v="1"/>
    <s v="79010"/>
    <x v="45"/>
    <s v="Meals &amp; Ent - NonDiscretionary"/>
    <s v="Meals &amp; Ent - NonDiscretionary"/>
    <s v="559"/>
    <s v="UNSG Show Low Gas Const"/>
    <x v="1"/>
    <n v="328.72"/>
    <s v="032"/>
  </r>
  <r>
    <s v="AUG-25"/>
    <x v="1"/>
    <s v="79010"/>
    <x v="45"/>
    <s v="Meals &amp; Ent - NonDiscretionary"/>
    <s v="Meals &amp; Ent - NonDiscretionary"/>
    <s v="558"/>
    <s v="UNSG Show Low Gas Field Serv"/>
    <x v="1"/>
    <n v="255.62"/>
    <s v="032"/>
  </r>
  <r>
    <s v="DEC-25"/>
    <x v="1"/>
    <s v="79010"/>
    <x v="45"/>
    <s v="Meals &amp; Ent - NonDiscretionary"/>
    <s v="Meals &amp; Ent - NonDiscretionary"/>
    <s v="558"/>
    <s v="UNSG Show Low Gas Field Serv"/>
    <x v="1"/>
    <n v="154.47"/>
    <s v="032"/>
  </r>
  <r>
    <s v="JUL-25"/>
    <x v="1"/>
    <s v="79010"/>
    <x v="45"/>
    <s v="Meals &amp; Ent - NonDiscretionary"/>
    <s v="Meals &amp; Ent - NonDiscretionary"/>
    <s v="558"/>
    <s v="UNSG Show Low Gas Field Serv"/>
    <x v="1"/>
    <n v="199.05"/>
    <s v="032"/>
  </r>
  <r>
    <s v="NOV-25"/>
    <x v="1"/>
    <s v="79010"/>
    <x v="45"/>
    <s v="Meals &amp; Ent - NonDiscretionary"/>
    <s v="Meals &amp; Ent - NonDiscretionary"/>
    <s v="558"/>
    <s v="UNSG Show Low Gas Field Serv"/>
    <x v="1"/>
    <n v="366.24"/>
    <s v="032"/>
  </r>
  <r>
    <s v="OCT-25"/>
    <x v="1"/>
    <s v="79010"/>
    <x v="45"/>
    <s v="Meals &amp; Ent - NonDiscretionary"/>
    <s v="Meals &amp; Ent - NonDiscretionary"/>
    <s v="558"/>
    <s v="UNSG Show Low Gas Field Serv"/>
    <x v="1"/>
    <n v="302.82"/>
    <s v="032"/>
  </r>
  <r>
    <s v="SEP-25"/>
    <x v="1"/>
    <s v="79010"/>
    <x v="45"/>
    <s v="Meals &amp; Ent - NonDiscretionary"/>
    <s v="Meals &amp; Ent - NonDiscretionary"/>
    <s v="558"/>
    <s v="UNSG Show Low Gas Field Serv"/>
    <x v="1"/>
    <n v="289.87"/>
    <s v="032"/>
  </r>
  <r>
    <s v="AUG-25"/>
    <x v="1"/>
    <s v="79010"/>
    <x v="45"/>
    <s v="Meals &amp; Ent - NonDiscretionary"/>
    <s v="Meals &amp; Ent - NonDiscretionary"/>
    <s v="557"/>
    <s v="UNSG Flagstaff Gas Const"/>
    <x v="1"/>
    <n v="275.2"/>
    <s v="032"/>
  </r>
  <r>
    <s v="DEC-25"/>
    <x v="1"/>
    <s v="79010"/>
    <x v="45"/>
    <s v="Meals &amp; Ent - NonDiscretionary"/>
    <s v="Meals &amp; Ent - NonDiscretionary"/>
    <s v="557"/>
    <s v="UNSG Flagstaff Gas Const"/>
    <x v="1"/>
    <n v="259.06"/>
    <s v="032"/>
  </r>
  <r>
    <s v="JUL-25"/>
    <x v="1"/>
    <s v="79010"/>
    <x v="45"/>
    <s v="Meals &amp; Ent - NonDiscretionary"/>
    <s v="Meals &amp; Ent - NonDiscretionary"/>
    <s v="557"/>
    <s v="UNSG Flagstaff Gas Const"/>
    <x v="1"/>
    <n v="124.43"/>
    <s v="032"/>
  </r>
  <r>
    <s v="NOV-25"/>
    <x v="1"/>
    <s v="79010"/>
    <x v="45"/>
    <s v="Meals &amp; Ent - NonDiscretionary"/>
    <s v="Meals &amp; Ent - NonDiscretionary"/>
    <s v="557"/>
    <s v="UNSG Flagstaff Gas Const"/>
    <x v="1"/>
    <n v="541.13"/>
    <s v="032"/>
  </r>
  <r>
    <s v="OCT-25"/>
    <x v="1"/>
    <s v="79010"/>
    <x v="45"/>
    <s v="Meals &amp; Ent - NonDiscretionary"/>
    <s v="Meals &amp; Ent - NonDiscretionary"/>
    <s v="557"/>
    <s v="UNSG Flagstaff Gas Const"/>
    <x v="1"/>
    <n v="124.67"/>
    <s v="032"/>
  </r>
  <r>
    <s v="SEP-25"/>
    <x v="1"/>
    <s v="79010"/>
    <x v="45"/>
    <s v="Meals &amp; Ent - NonDiscretionary"/>
    <s v="Meals &amp; Ent - NonDiscretionary"/>
    <s v="557"/>
    <s v="UNSG Flagstaff Gas Const"/>
    <x v="1"/>
    <n v="96.53"/>
    <s v="032"/>
  </r>
  <r>
    <s v="AUG-25"/>
    <x v="1"/>
    <s v="79010"/>
    <x v="45"/>
    <s v="Meals &amp; Ent - NonDiscretionary"/>
    <s v="Meals &amp; Ent - NonDiscretionary"/>
    <s v="555"/>
    <s v="UNSG Show Low Gas Ops Mgmt"/>
    <x v="1"/>
    <n v="268.56"/>
    <s v="032"/>
  </r>
  <r>
    <s v="DEC-25"/>
    <x v="1"/>
    <s v="79010"/>
    <x v="45"/>
    <s v="Meals &amp; Ent - NonDiscretionary"/>
    <s v="Meals &amp; Ent - NonDiscretionary"/>
    <s v="555"/>
    <s v="UNSG Show Low Gas Ops Mgmt"/>
    <x v="1"/>
    <n v="350.31"/>
    <s v="032"/>
  </r>
  <r>
    <s v="JUL-25"/>
    <x v="1"/>
    <s v="79010"/>
    <x v="45"/>
    <s v="Meals &amp; Ent - NonDiscretionary"/>
    <s v="Meals &amp; Ent - NonDiscretionary"/>
    <s v="555"/>
    <s v="UNSG Show Low Gas Ops Mgmt"/>
    <x v="1"/>
    <n v="297.74"/>
    <s v="032"/>
  </r>
  <r>
    <s v="NOV-25"/>
    <x v="1"/>
    <s v="79010"/>
    <x v="45"/>
    <s v="Meals &amp; Ent - NonDiscretionary"/>
    <s v="Meals &amp; Ent - NonDiscretionary"/>
    <s v="555"/>
    <s v="UNSG Show Low Gas Ops Mgmt"/>
    <x v="1"/>
    <n v="203.94"/>
    <s v="032"/>
  </r>
  <r>
    <s v="OCT-25"/>
    <x v="1"/>
    <s v="79010"/>
    <x v="45"/>
    <s v="Meals &amp; Ent - NonDiscretionary"/>
    <s v="Meals &amp; Ent - NonDiscretionary"/>
    <s v="555"/>
    <s v="UNSG Show Low Gas Ops Mgmt"/>
    <x v="1"/>
    <n v="416.75"/>
    <s v="032"/>
  </r>
  <r>
    <s v="SEP-25"/>
    <x v="1"/>
    <s v="79010"/>
    <x v="45"/>
    <s v="Meals &amp; Ent - NonDiscretionary"/>
    <s v="Meals &amp; Ent - NonDiscretionary"/>
    <s v="555"/>
    <s v="UNSG Show Low Gas Ops Mgmt"/>
    <x v="1"/>
    <n v="751.22"/>
    <s v="032"/>
  </r>
  <r>
    <s v="AUG-25"/>
    <x v="1"/>
    <s v="79010"/>
    <x v="45"/>
    <s v="Meals &amp; Ent - NonDiscretionary"/>
    <s v="Meals &amp; Ent - NonDiscretionary"/>
    <s v="554"/>
    <s v="UNSG Flagstaff Gas Field Serv"/>
    <x v="1"/>
    <n v="152.82"/>
    <s v="032"/>
  </r>
  <r>
    <s v="DEC-25"/>
    <x v="1"/>
    <s v="79010"/>
    <x v="45"/>
    <s v="Meals &amp; Ent - NonDiscretionary"/>
    <s v="Meals &amp; Ent - NonDiscretionary"/>
    <s v="554"/>
    <s v="UNSG Flagstaff Gas Field Serv"/>
    <x v="1"/>
    <n v="210.07"/>
    <s v="032"/>
  </r>
  <r>
    <s v="JUL-25"/>
    <x v="1"/>
    <s v="79010"/>
    <x v="45"/>
    <s v="Meals &amp; Ent - NonDiscretionary"/>
    <s v="Meals &amp; Ent - NonDiscretionary"/>
    <s v="554"/>
    <s v="UNSG Flagstaff Gas Field Serv"/>
    <x v="1"/>
    <n v="135.13999999999999"/>
    <s v="032"/>
  </r>
  <r>
    <s v="NOV-25"/>
    <x v="1"/>
    <s v="79010"/>
    <x v="45"/>
    <s v="Meals &amp; Ent - NonDiscretionary"/>
    <s v="Meals &amp; Ent - NonDiscretionary"/>
    <s v="554"/>
    <s v="UNSG Flagstaff Gas Field Serv"/>
    <x v="1"/>
    <n v="161.07"/>
    <s v="032"/>
  </r>
  <r>
    <s v="OCT-25"/>
    <x v="1"/>
    <s v="79010"/>
    <x v="45"/>
    <s v="Meals &amp; Ent - NonDiscretionary"/>
    <s v="Meals &amp; Ent - NonDiscretionary"/>
    <s v="554"/>
    <s v="UNSG Flagstaff Gas Field Serv"/>
    <x v="1"/>
    <n v="94.65"/>
    <s v="032"/>
  </r>
  <r>
    <s v="SEP-25"/>
    <x v="1"/>
    <s v="79010"/>
    <x v="45"/>
    <s v="Meals &amp; Ent - NonDiscretionary"/>
    <s v="Meals &amp; Ent - NonDiscretionary"/>
    <s v="554"/>
    <s v="UNSG Flagstaff Gas Field Serv"/>
    <x v="1"/>
    <n v="203.02"/>
    <s v="032"/>
  </r>
  <r>
    <s v="AUG-25"/>
    <x v="1"/>
    <s v="79010"/>
    <x v="45"/>
    <s v="Meals &amp; Ent - NonDiscretionary"/>
    <s v="Meals &amp; Ent - NonDiscretionary"/>
    <s v="553"/>
    <s v="UNSG Flagstaff Gas Ops Mgmt"/>
    <x v="1"/>
    <n v="79.67"/>
    <s v="032"/>
  </r>
  <r>
    <s v="DEC-25"/>
    <x v="1"/>
    <s v="79010"/>
    <x v="45"/>
    <s v="Meals &amp; Ent - NonDiscretionary"/>
    <s v="Meals &amp; Ent - NonDiscretionary"/>
    <s v="553"/>
    <s v="UNSG Flagstaff Gas Ops Mgmt"/>
    <x v="1"/>
    <n v="281.68"/>
    <s v="032"/>
  </r>
  <r>
    <s v="NOV-25"/>
    <x v="1"/>
    <s v="79010"/>
    <x v="45"/>
    <s v="Meals &amp; Ent - NonDiscretionary"/>
    <s v="Meals &amp; Ent - NonDiscretionary"/>
    <s v="553"/>
    <s v="UNSG Flagstaff Gas Ops Mgmt"/>
    <x v="1"/>
    <n v="229.83"/>
    <s v="032"/>
  </r>
  <r>
    <s v="OCT-25"/>
    <x v="1"/>
    <s v="79010"/>
    <x v="45"/>
    <s v="Meals &amp; Ent - NonDiscretionary"/>
    <s v="Meals &amp; Ent - NonDiscretionary"/>
    <s v="553"/>
    <s v="UNSG Flagstaff Gas Ops Mgmt"/>
    <x v="1"/>
    <n v="511.13"/>
    <s v="032"/>
  </r>
  <r>
    <s v="SEP-25"/>
    <x v="1"/>
    <s v="79010"/>
    <x v="45"/>
    <s v="Meals &amp; Ent - NonDiscretionary"/>
    <s v="Meals &amp; Ent - NonDiscretionary"/>
    <s v="553"/>
    <s v="UNSG Flagstaff Gas Ops Mgmt"/>
    <x v="1"/>
    <n v="196.34"/>
    <s v="032"/>
  </r>
  <r>
    <s v="AUG-25"/>
    <x v="1"/>
    <s v="79010"/>
    <x v="45"/>
    <s v="Meals &amp; Ent - NonDiscretionary"/>
    <s v="Meals &amp; Ent - NonDiscretionary"/>
    <s v="552"/>
    <s v="UNSG Public Awareness"/>
    <x v="1"/>
    <n v="17.25"/>
    <s v="032"/>
  </r>
  <r>
    <s v="AUG-25"/>
    <x v="1"/>
    <s v="79010"/>
    <x v="45"/>
    <s v="Meals &amp; Ent - NonDiscretionary"/>
    <s v="Meals &amp; Ent - NonDiscretionary"/>
    <s v="550"/>
    <s v="UNSG Arizona Gas Admin"/>
    <x v="1"/>
    <n v="944.51"/>
    <s v="032"/>
  </r>
  <r>
    <s v="DEC-25"/>
    <x v="1"/>
    <s v="79010"/>
    <x v="45"/>
    <s v="Meals &amp; Ent - NonDiscretionary"/>
    <s v="Meals &amp; Ent - NonDiscretionary"/>
    <s v="550"/>
    <s v="UNSG Arizona Gas Admin"/>
    <x v="1"/>
    <n v="530.25"/>
    <s v="032"/>
  </r>
  <r>
    <s v="JUL-25"/>
    <x v="1"/>
    <s v="79010"/>
    <x v="45"/>
    <s v="Meals &amp; Ent - NonDiscretionary"/>
    <s v="Meals &amp; Ent - NonDiscretionary"/>
    <s v="550"/>
    <s v="UNSG Arizona Gas Admin"/>
    <x v="1"/>
    <n v="1383.74"/>
    <s v="032"/>
  </r>
  <r>
    <s v="NOV-25"/>
    <x v="1"/>
    <s v="79010"/>
    <x v="45"/>
    <s v="Meals &amp; Ent - NonDiscretionary"/>
    <s v="Meals &amp; Ent - NonDiscretionary"/>
    <s v="550"/>
    <s v="UNSG Arizona Gas Admin"/>
    <x v="1"/>
    <n v="1549.29"/>
    <s v="032"/>
  </r>
  <r>
    <s v="OCT-25"/>
    <x v="1"/>
    <s v="79010"/>
    <x v="45"/>
    <s v="Meals &amp; Ent - NonDiscretionary"/>
    <s v="Meals &amp; Ent - NonDiscretionary"/>
    <s v="550"/>
    <s v="UNSG Arizona Gas Admin"/>
    <x v="1"/>
    <n v="759.69"/>
    <s v="032"/>
  </r>
  <r>
    <s v="SEP-25"/>
    <x v="1"/>
    <s v="79010"/>
    <x v="45"/>
    <s v="Meals &amp; Ent - NonDiscretionary"/>
    <s v="Meals &amp; Ent - NonDiscretionary"/>
    <s v="550"/>
    <s v="UNSG Arizona Gas Admin"/>
    <x v="1"/>
    <n v="493.4"/>
    <s v="032"/>
  </r>
  <r>
    <s v="AUG-25"/>
    <x v="1"/>
    <s v="79010"/>
    <x v="45"/>
    <s v="Meals &amp; Ent - NonDiscretionary"/>
    <s v="Meals &amp; Ent - NonDiscretionary"/>
    <s v="521"/>
    <s v="UNSE Elect accrual clearing"/>
    <x v="1"/>
    <n v="27.84"/>
    <s v="033"/>
  </r>
  <r>
    <s v="AUG-25"/>
    <x v="1"/>
    <s v="79010"/>
    <x v="45"/>
    <s v="Meals &amp; Ent - NonDiscretionary"/>
    <s v="Meals &amp; Ent - NonDiscretionary"/>
    <s v="512"/>
    <s v="UNSE Mohave Elec Admin"/>
    <x v="1"/>
    <n v="24.41"/>
    <s v="033"/>
  </r>
  <r>
    <s v="NOV-25"/>
    <x v="1"/>
    <s v="79020"/>
    <x v="46"/>
    <m/>
    <s v="Member Dues - Individual"/>
    <s v="593"/>
    <s v="UNSG Gas Operations Mgmt"/>
    <x v="1"/>
    <n v="60"/>
    <s v="032"/>
  </r>
  <r>
    <s v="SEP-25"/>
    <x v="1"/>
    <s v="79020"/>
    <x v="46"/>
    <m/>
    <s v="Member Dues - Individual"/>
    <s v="593"/>
    <s v="UNSG Gas Operations Mgmt"/>
    <x v="1"/>
    <n v="184"/>
    <s v="032"/>
  </r>
  <r>
    <s v="AUG-25"/>
    <x v="1"/>
    <s v="79020"/>
    <x v="46"/>
    <s v="Member Dues - Individual"/>
    <s v="Member Dues - Individual"/>
    <s v="590"/>
    <s v="UNSG QA Training"/>
    <x v="1"/>
    <n v="18.579999999999998"/>
    <s v="032"/>
  </r>
  <r>
    <s v="JUL-25"/>
    <x v="1"/>
    <s v="79020"/>
    <x v="46"/>
    <s v="Member Dues - Individual"/>
    <s v="Member Dues - Individual"/>
    <s v="584"/>
    <s v="UNSG AZ Cathodic Protection"/>
    <x v="1"/>
    <n v="295"/>
    <s v="032"/>
  </r>
  <r>
    <s v="DEC-25"/>
    <x v="1"/>
    <s v="79020"/>
    <x v="46"/>
    <s v="Member Dues - Individual"/>
    <s v="Member Dues - Individual"/>
    <s v="572"/>
    <s v="UNSG Gas Engineering"/>
    <x v="1"/>
    <n v="270"/>
    <s v="032"/>
  </r>
  <r>
    <s v="NOV-25"/>
    <x v="1"/>
    <s v="79020"/>
    <x v="46"/>
    <s v="Member Dues - Individual"/>
    <s v="Member Dues - Individual"/>
    <s v="552"/>
    <s v="UNSG Public Awareness"/>
    <x v="1"/>
    <n v="1400"/>
    <s v="032"/>
  </r>
  <r>
    <s v="AUG-25"/>
    <x v="1"/>
    <s v="79070"/>
    <x v="48"/>
    <s v="Printing &amp; Mailing"/>
    <s v="Printing &amp; Mailing"/>
    <s v="591"/>
    <s v="UNSG Santa Cruz Gas Const"/>
    <x v="1"/>
    <n v="45.14"/>
    <s v="032"/>
  </r>
  <r>
    <s v="DEC-25"/>
    <x v="1"/>
    <s v="79070"/>
    <x v="48"/>
    <s v="Printing &amp; Mailing"/>
    <s v="Printing &amp; Mailing"/>
    <s v="591"/>
    <s v="UNSG Santa Cruz Gas Const"/>
    <x v="1"/>
    <n v="14.79"/>
    <s v="032"/>
  </r>
  <r>
    <s v="AUG-25"/>
    <x v="1"/>
    <s v="79070"/>
    <x v="48"/>
    <s v="Printing &amp; Mailing"/>
    <s v="Printing &amp; Mailing"/>
    <s v="563"/>
    <s v="UNSG Verde Valley Gas Ops Mgt"/>
    <x v="1"/>
    <n v="492.24"/>
    <s v="032"/>
  </r>
  <r>
    <s v="DEC-25"/>
    <x v="1"/>
    <s v="79070"/>
    <x v="48"/>
    <s v="Printing &amp; Mailing"/>
    <s v="Printing &amp; Mailing"/>
    <s v="563"/>
    <s v="UNSG Verde Valley Gas Ops Mgt"/>
    <x v="1"/>
    <n v="811.01"/>
    <s v="032"/>
  </r>
  <r>
    <s v="JUL-25"/>
    <x v="1"/>
    <s v="79070"/>
    <x v="48"/>
    <s v="Printing &amp; Mailing"/>
    <s v="Printing &amp; Mailing"/>
    <s v="563"/>
    <s v="UNSG Verde Valley Gas Ops Mgt"/>
    <x v="1"/>
    <n v="667.62"/>
    <s v="032"/>
  </r>
  <r>
    <s v="NOV-25"/>
    <x v="1"/>
    <s v="79070"/>
    <x v="48"/>
    <s v="Printing &amp; Mailing"/>
    <s v="Printing &amp; Mailing"/>
    <s v="563"/>
    <s v="UNSG Verde Valley Gas Ops Mgt"/>
    <x v="1"/>
    <n v="375.69"/>
    <s v="032"/>
  </r>
  <r>
    <s v="OCT-25"/>
    <x v="1"/>
    <s v="79070"/>
    <x v="48"/>
    <s v="Printing &amp; Mailing"/>
    <s v="Printing &amp; Mailing"/>
    <s v="563"/>
    <s v="UNSG Verde Valley Gas Ops Mgt"/>
    <x v="1"/>
    <n v="623.34"/>
    <s v="032"/>
  </r>
  <r>
    <s v="SEP-25"/>
    <x v="1"/>
    <s v="79070"/>
    <x v="48"/>
    <s v="Printing &amp; Mailing"/>
    <s v="Printing &amp; Mailing"/>
    <s v="563"/>
    <s v="UNSG Verde Valley Gas Ops Mgt"/>
    <x v="1"/>
    <n v="2027.26"/>
    <s v="032"/>
  </r>
  <r>
    <s v="AUG-25"/>
    <x v="1"/>
    <s v="79070"/>
    <x v="48"/>
    <s v="Printing &amp; Mailing"/>
    <s v="Printing &amp; Mailing"/>
    <s v="555"/>
    <s v="UNSG Show Low Gas Ops Mgmt"/>
    <x v="1"/>
    <n v="519.89"/>
    <s v="032"/>
  </r>
  <r>
    <s v="DEC-25"/>
    <x v="1"/>
    <s v="79070"/>
    <x v="48"/>
    <s v="Printing &amp; Mailing"/>
    <s v="Printing &amp; Mailing"/>
    <s v="555"/>
    <s v="UNSG Show Low Gas Ops Mgmt"/>
    <x v="1"/>
    <n v="198.32"/>
    <s v="032"/>
  </r>
  <r>
    <s v="JUL-25"/>
    <x v="1"/>
    <s v="79070"/>
    <x v="48"/>
    <s v="Printing &amp; Mailing"/>
    <s v="Printing &amp; Mailing"/>
    <s v="555"/>
    <s v="UNSG Show Low Gas Ops Mgmt"/>
    <x v="1"/>
    <n v="517.38"/>
    <s v="032"/>
  </r>
  <r>
    <s v="NOV-25"/>
    <x v="1"/>
    <s v="79070"/>
    <x v="48"/>
    <s v="Printing &amp; Mailing"/>
    <s v="Printing &amp; Mailing"/>
    <s v="555"/>
    <s v="UNSG Show Low Gas Ops Mgmt"/>
    <x v="1"/>
    <n v="435.47"/>
    <s v="032"/>
  </r>
  <r>
    <s v="OCT-25"/>
    <x v="1"/>
    <s v="79070"/>
    <x v="48"/>
    <s v="Printing &amp; Mailing"/>
    <s v="Printing &amp; Mailing"/>
    <s v="555"/>
    <s v="UNSG Show Low Gas Ops Mgmt"/>
    <x v="1"/>
    <n v="476.88"/>
    <s v="032"/>
  </r>
  <r>
    <s v="SEP-25"/>
    <x v="1"/>
    <s v="79070"/>
    <x v="48"/>
    <s v="Printing &amp; Mailing"/>
    <s v="Printing &amp; Mailing"/>
    <s v="555"/>
    <s v="UNSG Show Low Gas Ops Mgmt"/>
    <x v="1"/>
    <n v="1208.6400000000001"/>
    <s v="032"/>
  </r>
  <r>
    <s v="DEC-25"/>
    <x v="1"/>
    <s v="79070"/>
    <x v="48"/>
    <s v="Printing &amp; Mailing"/>
    <s v="Printing &amp; Mailing"/>
    <s v="550"/>
    <s v="UNSG Arizona Gas Admin"/>
    <x v="1"/>
    <n v="2718.36"/>
    <s v="032"/>
  </r>
  <r>
    <s v="DEC-25"/>
    <x v="1"/>
    <s v="79110"/>
    <x v="52"/>
    <s v="Permits &amp; Licenses"/>
    <s v="Permits &amp; Licenses"/>
    <s v="597"/>
    <s v="UNS Gas"/>
    <x v="1"/>
    <n v="75"/>
    <s v="032"/>
  </r>
  <r>
    <s v="DEC-25"/>
    <x v="1"/>
    <s v="79110"/>
    <x v="52"/>
    <s v="Permits &amp; Licenses"/>
    <s v="Permits &amp; Licenses"/>
    <s v="000"/>
    <s v="Unspecified"/>
    <x v="1"/>
    <n v="115"/>
    <s v="002"/>
  </r>
  <r>
    <s v="JUL-25"/>
    <x v="1"/>
    <s v="79110"/>
    <x v="52"/>
    <s v="Permits &amp; Licenses"/>
    <s v="Permits &amp; Licenses"/>
    <s v="000"/>
    <s v="Unspecified"/>
    <x v="1"/>
    <n v="50"/>
    <s v="002"/>
  </r>
  <r>
    <s v="NOV-25"/>
    <x v="1"/>
    <s v="79120"/>
    <x v="49"/>
    <s v="Postage"/>
    <s v="Postage"/>
    <s v="591"/>
    <s v="UNSG Santa Cruz Gas Const"/>
    <x v="1"/>
    <n v="56.53"/>
    <s v="032"/>
  </r>
  <r>
    <s v="OCT-25"/>
    <x v="1"/>
    <s v="79120"/>
    <x v="49"/>
    <s v="Postage"/>
    <s v="Postage"/>
    <s v="591"/>
    <s v="UNSG Santa Cruz Gas Const"/>
    <x v="1"/>
    <n v="50.9"/>
    <s v="032"/>
  </r>
  <r>
    <s v="JUL-25"/>
    <x v="1"/>
    <s v="79120"/>
    <x v="49"/>
    <s v="Postage"/>
    <s v="Postage"/>
    <s v="586"/>
    <s v="UNSG Arizona Gas Const &amp; Insp"/>
    <x v="1"/>
    <n v="13.39"/>
    <s v="032"/>
  </r>
  <r>
    <s v="OCT-25"/>
    <x v="1"/>
    <s v="79120"/>
    <x v="49"/>
    <s v="Postage"/>
    <s v="Postage"/>
    <s v="585"/>
    <s v="UNSG Arizona Gas Meas &amp; Press"/>
    <x v="1"/>
    <n v="127.71"/>
    <s v="032"/>
  </r>
  <r>
    <s v="SEP-25"/>
    <x v="1"/>
    <s v="79120"/>
    <x v="49"/>
    <s v="Postage"/>
    <s v="Postage"/>
    <s v="585"/>
    <s v="UNSG Arizona Gas Meas &amp; Press"/>
    <x v="1"/>
    <n v="25.7"/>
    <s v="032"/>
  </r>
  <r>
    <s v="NOV-25"/>
    <x v="1"/>
    <s v="79120"/>
    <x v="49"/>
    <s v="Postage"/>
    <s v="Postage"/>
    <s v="583"/>
    <s v="UNSG Kingman Gas Const"/>
    <x v="1"/>
    <n v="21.84"/>
    <s v="032"/>
  </r>
  <r>
    <s v="OCT-25"/>
    <x v="1"/>
    <s v="79120"/>
    <x v="49"/>
    <s v="Postage"/>
    <s v="Postage"/>
    <s v="568"/>
    <s v="UNSG KGM Gas Field Service"/>
    <x v="1"/>
    <n v="26.48"/>
    <s v="032"/>
  </r>
  <r>
    <s v="AUG-25"/>
    <x v="1"/>
    <s v="79120"/>
    <x v="49"/>
    <s v="Postage"/>
    <s v="Postage"/>
    <s v="567"/>
    <s v="UNSG KGM Dist Gas Ops Mgmt"/>
    <x v="1"/>
    <n v="40.39"/>
    <s v="032"/>
  </r>
  <r>
    <s v="JUL-25"/>
    <x v="1"/>
    <s v="79120"/>
    <x v="49"/>
    <s v="Postage"/>
    <s v="Postage"/>
    <s v="567"/>
    <s v="UNSG KGM Dist Gas Ops Mgmt"/>
    <x v="1"/>
    <n v="15.38"/>
    <s v="032"/>
  </r>
  <r>
    <s v="NOV-25"/>
    <x v="1"/>
    <s v="79120"/>
    <x v="49"/>
    <s v="Postage"/>
    <s v="Postage"/>
    <s v="567"/>
    <s v="UNSG KGM Dist Gas Ops Mgmt"/>
    <x v="1"/>
    <n v="178.46"/>
    <s v="032"/>
  </r>
  <r>
    <s v="SEP-25"/>
    <x v="1"/>
    <s v="79120"/>
    <x v="49"/>
    <s v="Postage"/>
    <s v="Postage"/>
    <s v="567"/>
    <s v="UNSG KGM Dist Gas Ops Mgmt"/>
    <x v="1"/>
    <n v="140.91999999999999"/>
    <s v="032"/>
  </r>
  <r>
    <s v="JUL-25"/>
    <x v="1"/>
    <s v="79120"/>
    <x v="49"/>
    <s v="Postage"/>
    <s v="Postage"/>
    <s v="565"/>
    <s v="UNSG Cttnwd Gas Field Service"/>
    <x v="1"/>
    <n v="14.15"/>
    <s v="032"/>
  </r>
  <r>
    <s v="NOV-25"/>
    <x v="1"/>
    <s v="79120"/>
    <x v="49"/>
    <s v="Postage"/>
    <s v="Postage"/>
    <s v="565"/>
    <s v="UNSG Cttnwd Gas Field Service"/>
    <x v="1"/>
    <n v="103.99"/>
    <s v="032"/>
  </r>
  <r>
    <s v="OCT-25"/>
    <x v="1"/>
    <s v="79120"/>
    <x v="49"/>
    <s v="Postage"/>
    <s v="Postage"/>
    <s v="565"/>
    <s v="UNSG Cttnwd Gas Field Service"/>
    <x v="1"/>
    <n v="94.5"/>
    <s v="032"/>
  </r>
  <r>
    <s v="DEC-25"/>
    <x v="1"/>
    <s v="79120"/>
    <x v="49"/>
    <s v="Postage"/>
    <s v="Postage"/>
    <s v="564"/>
    <s v="UNSG Cottonwood Gas Const"/>
    <x v="1"/>
    <n v="17.75"/>
    <s v="032"/>
  </r>
  <r>
    <s v="JUL-25"/>
    <x v="1"/>
    <s v="79120"/>
    <x v="49"/>
    <s v="Postage"/>
    <s v="Postage"/>
    <s v="564"/>
    <s v="UNSG Cottonwood Gas Const"/>
    <x v="1"/>
    <n v="18.760000000000002"/>
    <s v="032"/>
  </r>
  <r>
    <s v="DEC-25"/>
    <x v="1"/>
    <s v="79120"/>
    <x v="49"/>
    <s v="Postage"/>
    <s v="Postage"/>
    <s v="561"/>
    <s v="UNSG Prescott Gas Const"/>
    <x v="1"/>
    <n v="24.32"/>
    <s v="032"/>
  </r>
  <r>
    <s v="OCT-25"/>
    <x v="1"/>
    <s v="79120"/>
    <x v="49"/>
    <s v="Postage"/>
    <s v="Postage"/>
    <s v="561"/>
    <s v="UNSG Prescott Gas Const"/>
    <x v="1"/>
    <n v="30.4"/>
    <s v="032"/>
  </r>
  <r>
    <s v="SEP-25"/>
    <x v="1"/>
    <s v="79120"/>
    <x v="49"/>
    <s v="Postage"/>
    <s v="Postage"/>
    <s v="561"/>
    <s v="UNSG Prescott Gas Const"/>
    <x v="1"/>
    <n v="31.8"/>
    <s v="032"/>
  </r>
  <r>
    <s v="AUG-25"/>
    <x v="1"/>
    <s v="79120"/>
    <x v="49"/>
    <s v="Postage"/>
    <s v="Postage"/>
    <s v="560"/>
    <s v="UNSG Prescott Gas Ops Mgmt"/>
    <x v="1"/>
    <n v="1264.1400000000001"/>
    <s v="032"/>
  </r>
  <r>
    <s v="DEC-25"/>
    <x v="1"/>
    <s v="79120"/>
    <x v="49"/>
    <s v="Postage"/>
    <s v="Postage"/>
    <s v="560"/>
    <s v="UNSG Prescott Gas Ops Mgmt"/>
    <x v="1"/>
    <n v="1781.6"/>
    <s v="032"/>
  </r>
  <r>
    <s v="JUL-25"/>
    <x v="1"/>
    <s v="79120"/>
    <x v="49"/>
    <s v="Postage"/>
    <s v="Postage"/>
    <s v="560"/>
    <s v="UNSG Prescott Gas Ops Mgmt"/>
    <x v="1"/>
    <n v="662.8"/>
    <s v="032"/>
  </r>
  <r>
    <s v="NOV-25"/>
    <x v="1"/>
    <s v="79120"/>
    <x v="49"/>
    <s v="Postage"/>
    <s v="Postage"/>
    <s v="560"/>
    <s v="UNSG Prescott Gas Ops Mgmt"/>
    <x v="1"/>
    <n v="1120.81"/>
    <s v="032"/>
  </r>
  <r>
    <s v="OCT-25"/>
    <x v="1"/>
    <s v="79120"/>
    <x v="49"/>
    <s v="Postage"/>
    <s v="Postage"/>
    <s v="560"/>
    <s v="UNSG Prescott Gas Ops Mgmt"/>
    <x v="1"/>
    <n v="747.65"/>
    <s v="032"/>
  </r>
  <r>
    <s v="SEP-25"/>
    <x v="1"/>
    <s v="79120"/>
    <x v="49"/>
    <s v="Postage"/>
    <s v="Postage"/>
    <s v="560"/>
    <s v="UNSG Prescott Gas Ops Mgmt"/>
    <x v="1"/>
    <n v="1550.63"/>
    <s v="032"/>
  </r>
  <r>
    <s v="NOV-25"/>
    <x v="1"/>
    <s v="79120"/>
    <x v="49"/>
    <s v="Postage"/>
    <s v="Postage"/>
    <s v="559"/>
    <s v="UNSG Show Low Gas Const"/>
    <x v="1"/>
    <n v="1.9"/>
    <s v="032"/>
  </r>
  <r>
    <s v="AUG-25"/>
    <x v="1"/>
    <s v="79120"/>
    <x v="49"/>
    <s v="Postage"/>
    <s v="Postage"/>
    <s v="557"/>
    <s v="UNSG Flagstaff Gas Const"/>
    <x v="1"/>
    <n v="42"/>
    <s v="032"/>
  </r>
  <r>
    <s v="DEC-25"/>
    <x v="1"/>
    <s v="79120"/>
    <x v="49"/>
    <s v="Postage"/>
    <s v="Postage"/>
    <s v="557"/>
    <s v="UNSG Flagstaff Gas Const"/>
    <x v="1"/>
    <n v="16.8"/>
    <s v="032"/>
  </r>
  <r>
    <s v="JUL-25"/>
    <x v="1"/>
    <s v="79120"/>
    <x v="49"/>
    <s v="Postage"/>
    <s v="Postage"/>
    <s v="557"/>
    <s v="UNSG Flagstaff Gas Const"/>
    <x v="1"/>
    <n v="95.6"/>
    <s v="032"/>
  </r>
  <r>
    <s v="NOV-25"/>
    <x v="1"/>
    <s v="79120"/>
    <x v="49"/>
    <s v="Postage"/>
    <s v="Postage"/>
    <s v="557"/>
    <s v="UNSG Flagstaff Gas Const"/>
    <x v="1"/>
    <n v="25.2"/>
    <s v="032"/>
  </r>
  <r>
    <s v="OCT-25"/>
    <x v="1"/>
    <s v="79120"/>
    <x v="49"/>
    <s v="Postage"/>
    <s v="Postage"/>
    <s v="557"/>
    <s v="UNSG Flagstaff Gas Const"/>
    <x v="1"/>
    <n v="75.599999999999994"/>
    <s v="032"/>
  </r>
  <r>
    <s v="SEP-25"/>
    <x v="1"/>
    <s v="79120"/>
    <x v="49"/>
    <s v="Postage"/>
    <s v="Postage"/>
    <s v="557"/>
    <s v="UNSG Flagstaff Gas Const"/>
    <x v="1"/>
    <n v="16.8"/>
    <s v="032"/>
  </r>
  <r>
    <s v="AUG-25"/>
    <x v="1"/>
    <s v="79120"/>
    <x v="49"/>
    <s v="Postage"/>
    <s v="Postage"/>
    <s v="556"/>
    <s v="UNSG LH Gas Operations Mgmt"/>
    <x v="1"/>
    <n v="76.17"/>
    <s v="032"/>
  </r>
  <r>
    <s v="JUL-25"/>
    <x v="1"/>
    <s v="79120"/>
    <x v="49"/>
    <s v="Postage"/>
    <s v="Postage"/>
    <s v="556"/>
    <s v="UNSG LH Gas Operations Mgmt"/>
    <x v="1"/>
    <n v="119.31"/>
    <s v="032"/>
  </r>
  <r>
    <s v="NOV-25"/>
    <x v="1"/>
    <s v="79120"/>
    <x v="49"/>
    <s v="Postage"/>
    <s v="Postage"/>
    <s v="556"/>
    <s v="UNSG LH Gas Operations Mgmt"/>
    <x v="1"/>
    <n v="38.96"/>
    <s v="032"/>
  </r>
  <r>
    <s v="OCT-25"/>
    <x v="1"/>
    <s v="79120"/>
    <x v="49"/>
    <s v="Postage"/>
    <s v="Postage"/>
    <s v="556"/>
    <s v="UNSG LH Gas Operations Mgmt"/>
    <x v="1"/>
    <n v="61.13"/>
    <m/>
  </r>
  <r>
    <s v="SEP-25"/>
    <x v="1"/>
    <s v="79120"/>
    <x v="49"/>
    <s v="Postage"/>
    <s v="Postage"/>
    <s v="556"/>
    <s v="UNSG LH Gas Operations Mgmt"/>
    <x v="1"/>
    <n v="124.46"/>
    <s v="032"/>
  </r>
  <r>
    <s v="AUG-25"/>
    <x v="1"/>
    <s v="79120"/>
    <x v="49"/>
    <s v="Postage"/>
    <s v="Postage"/>
    <s v="550"/>
    <s v="UNSG Arizona Gas Admin"/>
    <x v="1"/>
    <n v="156"/>
    <s v="032"/>
  </r>
  <r>
    <s v="OCT-25"/>
    <x v="1"/>
    <s v="79120"/>
    <x v="49"/>
    <s v="Postage"/>
    <s v="Postage"/>
    <s v="550"/>
    <s v="UNSG Arizona Gas Admin"/>
    <x v="1"/>
    <n v="15.6"/>
    <s v="032"/>
  </r>
  <r>
    <s v="SEP-25"/>
    <x v="1"/>
    <s v="79120"/>
    <x v="49"/>
    <s v="Postage"/>
    <s v="Postage"/>
    <s v="550"/>
    <s v="UNSG Arizona Gas Admin"/>
    <x v="1"/>
    <n v="11.3"/>
    <s v="032"/>
  </r>
  <r>
    <s v="JUL-25"/>
    <x v="1"/>
    <s v="79200"/>
    <x v="22"/>
    <m/>
    <s v="Materials Purchased"/>
    <s v="583"/>
    <s v="UNSG Kingman Gas Const"/>
    <x v="1"/>
    <n v="-332.5"/>
    <s v="032"/>
  </r>
  <r>
    <s v="OCT-25"/>
    <x v="1"/>
    <s v="79200"/>
    <x v="22"/>
    <m/>
    <s v="Materials Purchased"/>
    <s v="583"/>
    <s v="UNSG Kingman Gas Const"/>
    <x v="1"/>
    <n v="-601.91999999999996"/>
    <s v="032"/>
  </r>
  <r>
    <s v="SEP-25"/>
    <x v="1"/>
    <s v="79200"/>
    <x v="22"/>
    <m/>
    <s v="Materials Purchased"/>
    <s v="583"/>
    <s v="UNSG Kingman Gas Const"/>
    <x v="1"/>
    <n v="601.91999999999996"/>
    <s v="032"/>
  </r>
  <r>
    <s v="AUG-25"/>
    <x v="1"/>
    <s v="79200"/>
    <x v="22"/>
    <m/>
    <s v="Materials Purchased"/>
    <s v="570"/>
    <s v="UNSG Lake Havasu Gas Const"/>
    <x v="1"/>
    <n v="2438.4899999999998"/>
    <s v="032"/>
  </r>
  <r>
    <s v="DEC-25"/>
    <x v="1"/>
    <s v="79200"/>
    <x v="22"/>
    <m/>
    <s v="Materials Purchased"/>
    <s v="570"/>
    <s v="UNSG Lake Havasu Gas Const"/>
    <x v="1"/>
    <n v="445.2"/>
    <s v="032"/>
  </r>
  <r>
    <s v="JUL-25"/>
    <x v="1"/>
    <s v="79200"/>
    <x v="22"/>
    <m/>
    <s v="Materials Purchased"/>
    <s v="570"/>
    <s v="UNSG Lake Havasu Gas Const"/>
    <x v="1"/>
    <n v="-200"/>
    <s v="032"/>
  </r>
  <r>
    <s v="NOV-25"/>
    <x v="1"/>
    <s v="79200"/>
    <x v="22"/>
    <m/>
    <s v="Materials Purchased"/>
    <s v="570"/>
    <s v="UNSG Lake Havasu Gas Const"/>
    <x v="1"/>
    <n v="-9473.81"/>
    <s v="032"/>
  </r>
  <r>
    <s v="OCT-25"/>
    <x v="1"/>
    <s v="79200"/>
    <x v="22"/>
    <m/>
    <s v="Materials Purchased"/>
    <s v="570"/>
    <s v="UNSG Lake Havasu Gas Const"/>
    <x v="1"/>
    <n v="5311.53"/>
    <s v="032"/>
  </r>
  <r>
    <s v="SEP-25"/>
    <x v="1"/>
    <s v="79200"/>
    <x v="22"/>
    <m/>
    <s v="Materials Purchased"/>
    <s v="570"/>
    <s v="UNSG Lake Havasu Gas Const"/>
    <x v="1"/>
    <n v="1524.81"/>
    <s v="032"/>
  </r>
  <r>
    <s v="AUG-25"/>
    <x v="1"/>
    <s v="79200"/>
    <x v="22"/>
    <m/>
    <s v="Materials Purchased"/>
    <s v="564"/>
    <s v="UNSG Cottonwood Gas Const"/>
    <x v="1"/>
    <n v="1848.02"/>
    <s v="032"/>
  </r>
  <r>
    <s v="NOV-25"/>
    <x v="1"/>
    <s v="79200"/>
    <x v="22"/>
    <m/>
    <s v="Materials Purchased"/>
    <s v="564"/>
    <s v="UNSG Cottonwood Gas Const"/>
    <x v="1"/>
    <n v="-585"/>
    <s v="032"/>
  </r>
  <r>
    <s v="OCT-25"/>
    <x v="1"/>
    <s v="79200"/>
    <x v="22"/>
    <m/>
    <s v="Materials Purchased"/>
    <s v="564"/>
    <s v="UNSG Cottonwood Gas Const"/>
    <x v="1"/>
    <n v="0"/>
    <s v="032"/>
  </r>
  <r>
    <s v="SEP-25"/>
    <x v="1"/>
    <s v="79200"/>
    <x v="22"/>
    <m/>
    <s v="Materials Purchased"/>
    <s v="564"/>
    <s v="UNSG Cottonwood Gas Const"/>
    <x v="1"/>
    <n v="-1263.02"/>
    <s v="032"/>
  </r>
  <r>
    <s v="AUG-25"/>
    <x v="1"/>
    <s v="79200"/>
    <x v="22"/>
    <m/>
    <s v="Materials Purchased"/>
    <s v="561"/>
    <s v="UNSG Prescott Gas Const"/>
    <x v="1"/>
    <n v="-5537.59"/>
    <s v="032"/>
  </r>
  <r>
    <s v="DEC-25"/>
    <x v="1"/>
    <s v="79200"/>
    <x v="22"/>
    <m/>
    <s v="Materials Purchased"/>
    <s v="561"/>
    <s v="UNSG Prescott Gas Const"/>
    <x v="1"/>
    <n v="-2965.2"/>
    <s v="032"/>
  </r>
  <r>
    <s v="JUL-25"/>
    <x v="1"/>
    <s v="79200"/>
    <x v="22"/>
    <m/>
    <s v="Materials Purchased"/>
    <s v="561"/>
    <s v="UNSG Prescott Gas Const"/>
    <x v="1"/>
    <n v="-1772.07"/>
    <s v="032"/>
  </r>
  <r>
    <s v="NOV-25"/>
    <x v="1"/>
    <s v="79200"/>
    <x v="22"/>
    <m/>
    <s v="Materials Purchased"/>
    <s v="561"/>
    <s v="UNSG Prescott Gas Const"/>
    <x v="1"/>
    <n v="2455.6799999999998"/>
    <s v="032"/>
  </r>
  <r>
    <s v="OCT-25"/>
    <x v="1"/>
    <s v="79200"/>
    <x v="22"/>
    <m/>
    <s v="Materials Purchased"/>
    <s v="561"/>
    <s v="UNSG Prescott Gas Const"/>
    <x v="1"/>
    <n v="35.090000000000003"/>
    <s v="032"/>
  </r>
  <r>
    <s v="SEP-25"/>
    <x v="1"/>
    <s v="79200"/>
    <x v="22"/>
    <m/>
    <s v="Materials Purchased"/>
    <s v="561"/>
    <s v="UNSG Prescott Gas Const"/>
    <x v="1"/>
    <n v="-527.36"/>
    <s v="032"/>
  </r>
  <r>
    <s v="JUL-25"/>
    <x v="1"/>
    <s v="79200"/>
    <x v="22"/>
    <m/>
    <s v="Materials Purchased"/>
    <s v="559"/>
    <s v="UNSG Show Low Gas Const"/>
    <x v="1"/>
    <n v="-1357.76"/>
    <s v="032"/>
  </r>
  <r>
    <s v="DEC-25"/>
    <x v="1"/>
    <s v="79200"/>
    <x v="22"/>
    <m/>
    <s v="Materials Purchased"/>
    <s v="557"/>
    <s v="UNSG Flagstaff Gas Const"/>
    <x v="1"/>
    <n v="13625.96"/>
    <s v="032"/>
  </r>
  <r>
    <s v="AUG-25"/>
    <x v="1"/>
    <s v="79200"/>
    <x v="51"/>
    <m/>
    <s v="Contractor Services"/>
    <s v="583"/>
    <s v="UNSG Kingman Gas Const"/>
    <x v="1"/>
    <n v="0"/>
    <s v="032"/>
  </r>
  <r>
    <s v="JUL-25"/>
    <x v="1"/>
    <s v="79200"/>
    <x v="51"/>
    <m/>
    <s v="Contractor Services"/>
    <s v="583"/>
    <s v="UNSG Kingman Gas Const"/>
    <x v="1"/>
    <n v="-3854.6"/>
    <s v="032"/>
  </r>
  <r>
    <s v="SEP-25"/>
    <x v="1"/>
    <s v="79200"/>
    <x v="51"/>
    <m/>
    <s v="Contractor Services"/>
    <s v="583"/>
    <s v="UNSG Kingman Gas Const"/>
    <x v="1"/>
    <n v="-73.92"/>
    <s v="032"/>
  </r>
  <r>
    <s v="AUG-25"/>
    <x v="1"/>
    <s v="79200"/>
    <x v="51"/>
    <m/>
    <s v="Contractor Services"/>
    <s v="570"/>
    <s v="UNSG Lake Havasu Gas Const"/>
    <x v="1"/>
    <n v="1228.06"/>
    <s v="032"/>
  </r>
  <r>
    <s v="DEC-25"/>
    <x v="1"/>
    <s v="79200"/>
    <x v="51"/>
    <m/>
    <s v="Contractor Services"/>
    <s v="570"/>
    <s v="UNSG Lake Havasu Gas Const"/>
    <x v="1"/>
    <n v="-3600.93"/>
    <s v="032"/>
  </r>
  <r>
    <s v="JUL-25"/>
    <x v="1"/>
    <s v="79200"/>
    <x v="51"/>
    <m/>
    <s v="Contractor Services"/>
    <s v="570"/>
    <s v="UNSG Lake Havasu Gas Const"/>
    <x v="1"/>
    <n v="-1118"/>
    <s v="032"/>
  </r>
  <r>
    <s v="NOV-25"/>
    <x v="1"/>
    <s v="79200"/>
    <x v="51"/>
    <m/>
    <s v="Contractor Services"/>
    <s v="570"/>
    <s v="UNSG Lake Havasu Gas Const"/>
    <x v="1"/>
    <n v="-5914.37"/>
    <s v="032"/>
  </r>
  <r>
    <s v="OCT-25"/>
    <x v="1"/>
    <s v="79200"/>
    <x v="51"/>
    <m/>
    <s v="Contractor Services"/>
    <s v="570"/>
    <s v="UNSG Lake Havasu Gas Const"/>
    <x v="1"/>
    <n v="10279.31"/>
    <s v="032"/>
  </r>
  <r>
    <s v="SEP-25"/>
    <x v="1"/>
    <s v="79200"/>
    <x v="51"/>
    <m/>
    <s v="Contractor Services"/>
    <s v="570"/>
    <s v="UNSG Lake Havasu Gas Const"/>
    <x v="1"/>
    <n v="1220.3800000000001"/>
    <s v="032"/>
  </r>
  <r>
    <s v="AUG-25"/>
    <x v="1"/>
    <s v="79200"/>
    <x v="51"/>
    <m/>
    <s v="Contractor Services"/>
    <s v="564"/>
    <s v="UNSG Cottonwood Gas Const"/>
    <x v="1"/>
    <n v="-2556.73"/>
    <s v="032"/>
  </r>
  <r>
    <s v="JUL-25"/>
    <x v="1"/>
    <s v="79200"/>
    <x v="51"/>
    <m/>
    <s v="Contractor Services"/>
    <s v="564"/>
    <s v="UNSG Cottonwood Gas Const"/>
    <x v="1"/>
    <n v="2556.73"/>
    <s v="032"/>
  </r>
  <r>
    <s v="JUL-25"/>
    <x v="1"/>
    <s v="79200"/>
    <x v="51"/>
    <m/>
    <s v="Contractor Services"/>
    <s v="561"/>
    <s v="UNSG Prescott Gas Const"/>
    <x v="1"/>
    <n v="-1493.07"/>
    <s v="032"/>
  </r>
  <r>
    <s v="NOV-25"/>
    <x v="1"/>
    <s v="79200"/>
    <x v="51"/>
    <m/>
    <s v="Contractor Services"/>
    <s v="561"/>
    <s v="UNSG Prescott Gas Const"/>
    <x v="1"/>
    <n v="-467.35"/>
    <s v="032"/>
  </r>
  <r>
    <s v="OCT-25"/>
    <x v="1"/>
    <s v="79200"/>
    <x v="51"/>
    <m/>
    <s v="Contractor Services"/>
    <s v="561"/>
    <s v="UNSG Prescott Gas Const"/>
    <x v="1"/>
    <n v="467.35"/>
    <s v="032"/>
  </r>
  <r>
    <s v="AUG-25"/>
    <x v="1"/>
    <s v="79200"/>
    <x v="51"/>
    <m/>
    <s v="Contractor Services"/>
    <s v="550"/>
    <s v="UNSG Arizona Gas Admin"/>
    <x v="1"/>
    <n v="0"/>
    <s v="032"/>
  </r>
  <r>
    <s v="JUL-25"/>
    <x v="1"/>
    <s v="79200"/>
    <x v="51"/>
    <m/>
    <s v="Contractor Services"/>
    <s v="550"/>
    <s v="UNSG Arizona Gas Admin"/>
    <x v="1"/>
    <n v="1800"/>
    <s v="032"/>
  </r>
  <r>
    <s v="SEP-25"/>
    <x v="1"/>
    <s v="79200"/>
    <x v="51"/>
    <m/>
    <s v="Contractor Services"/>
    <s v="550"/>
    <s v="UNSG Arizona Gas Admin"/>
    <x v="1"/>
    <n v="-1800"/>
    <s v="032"/>
  </r>
  <r>
    <s v="AUG-25"/>
    <x v="1"/>
    <s v="79200"/>
    <x v="53"/>
    <s v="Subs &amp; Ref Materials"/>
    <s v="Subs &amp; Ref Materials"/>
    <s v="563"/>
    <s v="UNSG Verde Valley Gas Ops Mgt"/>
    <x v="1"/>
    <n v="48.33"/>
    <s v="032"/>
  </r>
  <r>
    <s v="DEC-25"/>
    <x v="1"/>
    <s v="79200"/>
    <x v="53"/>
    <s v="Subs &amp; Ref Materials"/>
    <s v="Subs &amp; Ref Materials"/>
    <s v="563"/>
    <s v="UNSG Verde Valley Gas Ops Mgt"/>
    <x v="1"/>
    <n v="54.91"/>
    <s v="032"/>
  </r>
  <r>
    <s v="JUL-25"/>
    <x v="1"/>
    <s v="79200"/>
    <x v="53"/>
    <s v="Subs &amp; Ref Materials"/>
    <s v="Subs &amp; Ref Materials"/>
    <s v="563"/>
    <s v="UNSG Verde Valley Gas Ops Mgt"/>
    <x v="1"/>
    <n v="48.33"/>
    <s v="032"/>
  </r>
  <r>
    <s v="NOV-25"/>
    <x v="1"/>
    <s v="79200"/>
    <x v="53"/>
    <s v="Subs &amp; Ref Materials"/>
    <s v="Subs &amp; Ref Materials"/>
    <s v="563"/>
    <s v="UNSG Verde Valley Gas Ops Mgt"/>
    <x v="1"/>
    <n v="48.33"/>
    <s v="032"/>
  </r>
  <r>
    <s v="OCT-25"/>
    <x v="1"/>
    <s v="79200"/>
    <x v="53"/>
    <s v="Subs &amp; Ref Materials"/>
    <s v="Subs &amp; Ref Materials"/>
    <s v="563"/>
    <s v="UNSG Verde Valley Gas Ops Mgt"/>
    <x v="1"/>
    <n v="48.33"/>
    <s v="032"/>
  </r>
  <r>
    <s v="SEP-25"/>
    <x v="1"/>
    <s v="79200"/>
    <x v="53"/>
    <s v="Subs &amp; Ref Materials"/>
    <s v="Subs &amp; Ref Materials"/>
    <s v="563"/>
    <s v="UNSG Verde Valley Gas Ops Mgt"/>
    <x v="1"/>
    <n v="48.33"/>
    <s v="032"/>
  </r>
  <r>
    <s v="OCT-25"/>
    <x v="1"/>
    <s v="79200"/>
    <x v="53"/>
    <s v="Subs &amp; Ref Materials"/>
    <s v="Subs &amp; Ref Materials"/>
    <s v="322"/>
    <s v="Plant Accounting"/>
    <x v="1"/>
    <n v="240"/>
    <s v="002"/>
  </r>
  <r>
    <s v="AUG-25"/>
    <x v="1"/>
    <s v="79200"/>
    <x v="54"/>
    <m/>
    <s v="Bank Service Charges"/>
    <s v="573"/>
    <s v="UNSG N AZ Gas Cust Serv Mgmt"/>
    <x v="1"/>
    <n v="3.9"/>
    <s v="032"/>
  </r>
  <r>
    <s v="DEC-25"/>
    <x v="1"/>
    <s v="79200"/>
    <x v="54"/>
    <m/>
    <s v="Bank Service Charges"/>
    <s v="573"/>
    <s v="UNSG N AZ Gas Cust Serv Mgmt"/>
    <x v="1"/>
    <n v="5.85"/>
    <s v="032"/>
  </r>
  <r>
    <s v="JUL-25"/>
    <x v="1"/>
    <s v="79200"/>
    <x v="54"/>
    <m/>
    <s v="Bank Service Charges"/>
    <s v="573"/>
    <s v="UNSG N AZ Gas Cust Serv Mgmt"/>
    <x v="1"/>
    <n v="3.9"/>
    <s v="032"/>
  </r>
  <r>
    <s v="NOV-25"/>
    <x v="1"/>
    <s v="79200"/>
    <x v="54"/>
    <m/>
    <s v="Bank Service Charges"/>
    <s v="573"/>
    <s v="UNSG N AZ Gas Cust Serv Mgmt"/>
    <x v="1"/>
    <n v="9.75"/>
    <s v="032"/>
  </r>
  <r>
    <s v="OCT-25"/>
    <x v="1"/>
    <s v="79200"/>
    <x v="54"/>
    <m/>
    <s v="Bank Service Charges"/>
    <s v="573"/>
    <s v="UNSG N AZ Gas Cust Serv Mgmt"/>
    <x v="1"/>
    <n v="3.9"/>
    <s v="032"/>
  </r>
  <r>
    <s v="SEP-25"/>
    <x v="1"/>
    <s v="79200"/>
    <x v="54"/>
    <m/>
    <s v="Bank Service Charges"/>
    <s v="573"/>
    <s v="UNSG N AZ Gas Cust Serv Mgmt"/>
    <x v="1"/>
    <n v="3.9"/>
    <s v="032"/>
  </r>
  <r>
    <s v="AUG-25"/>
    <x v="1"/>
    <s v="79200"/>
    <x v="47"/>
    <s v="Seminar Registration Fees"/>
    <s v="Seminar Registration Fees"/>
    <s v="590"/>
    <s v="UNSG QA Training"/>
    <x v="1"/>
    <n v="893"/>
    <s v="032"/>
  </r>
  <r>
    <s v="DEC-25"/>
    <x v="1"/>
    <s v="79200"/>
    <x v="47"/>
    <s v="Seminar Registration Fees"/>
    <s v="Seminar Registration Fees"/>
    <s v="585"/>
    <s v="UNSG Arizona Gas Meas &amp; Press"/>
    <x v="1"/>
    <n v="2400"/>
    <s v="032"/>
  </r>
  <r>
    <s v="OCT-25"/>
    <x v="1"/>
    <s v="79200"/>
    <x v="47"/>
    <s v="Seminar Registration Fees"/>
    <s v="Seminar Registration Fees"/>
    <s v="582"/>
    <s v="UNSG AZ Gas DOT Compliance"/>
    <x v="1"/>
    <n v="0"/>
    <s v="032"/>
  </r>
  <r>
    <s v="SEP-25"/>
    <x v="1"/>
    <s v="79200"/>
    <x v="47"/>
    <s v="Seminar Registration Fees"/>
    <s v="Seminar Registration Fees"/>
    <s v="582"/>
    <s v="UNSG AZ Gas DOT Compliance"/>
    <x v="1"/>
    <n v="1450"/>
    <s v="032"/>
  </r>
  <r>
    <s v="NOV-25"/>
    <x v="1"/>
    <s v="79200"/>
    <x v="47"/>
    <s v="Seminar Registration Fees"/>
    <s v="Seminar Registration Fees"/>
    <s v="193"/>
    <s v="Energy Delivery Environmental"/>
    <x v="1"/>
    <n v="80"/>
    <s v="002"/>
  </r>
  <r>
    <s v="OCT-25"/>
    <x v="1"/>
    <s v="79200"/>
    <x v="47"/>
    <s v="Seminar Registration Fees"/>
    <s v="Seminar Registration Fees"/>
    <s v="193"/>
    <s v="Energy Delivery Environmental"/>
    <x v="1"/>
    <n v="40"/>
    <s v="002"/>
  </r>
  <r>
    <s v="DEC-25"/>
    <x v="1"/>
    <s v="79200"/>
    <x v="47"/>
    <s v="Seminar Registration Fees"/>
    <s v="Seminar Registration Fees"/>
    <s v="192"/>
    <s v="UES Support"/>
    <x v="1"/>
    <n v="1334.99"/>
    <s v="002"/>
  </r>
  <r>
    <s v="DEC-25"/>
    <x v="1"/>
    <s v="79200"/>
    <x v="58"/>
    <s v="Relocation"/>
    <s v="Relocation"/>
    <s v="597"/>
    <s v="UNS Gas"/>
    <x v="1"/>
    <n v="8975.32"/>
    <s v="032"/>
  </r>
  <r>
    <s v="OCT-25"/>
    <x v="1"/>
    <s v="79200"/>
    <x v="59"/>
    <m/>
    <s v="Miscellaneous"/>
    <s v="550"/>
    <s v="UNSG Arizona Gas Admin"/>
    <x v="1"/>
    <n v="-14.62"/>
    <s v="032"/>
  </r>
  <r>
    <s v="SEP-25"/>
    <x v="1"/>
    <s v="79200"/>
    <x v="59"/>
    <m/>
    <s v="Miscellaneous"/>
    <s v="550"/>
    <s v="UNSG Arizona Gas Admin"/>
    <x v="1"/>
    <n v="151.32"/>
    <s v="032"/>
  </r>
  <r>
    <s v="AUG-25"/>
    <x v="1"/>
    <s v="79200"/>
    <x v="61"/>
    <m/>
    <s v="UNS Allocation"/>
    <s v="994"/>
    <s v="Welding &amp; Fab Shop"/>
    <x v="0"/>
    <n v="10.130000000000001"/>
    <s v="002"/>
  </r>
  <r>
    <s v="SEP-25"/>
    <x v="1"/>
    <s v="79200"/>
    <x v="61"/>
    <m/>
    <s v="UNS Allocation"/>
    <s v="994"/>
    <s v="Welding &amp; Fab Shop"/>
    <x v="0"/>
    <n v="-5.07"/>
    <s v="002"/>
  </r>
  <r>
    <s v="AUG-25"/>
    <x v="1"/>
    <s v="79200"/>
    <x v="61"/>
    <m/>
    <s v="UNS Allocation"/>
    <s v="988"/>
    <s v="T&amp;D Equipment C&amp;M Admin"/>
    <x v="0"/>
    <n v="20.53"/>
    <s v="002"/>
  </r>
  <r>
    <s v="DEC-25"/>
    <x v="1"/>
    <s v="79200"/>
    <x v="61"/>
    <m/>
    <s v="UNS Allocation"/>
    <s v="988"/>
    <s v="T&amp;D Equipment C&amp;M Admin"/>
    <x v="0"/>
    <n v="-2.57"/>
    <s v="002"/>
  </r>
  <r>
    <s v="NOV-25"/>
    <x v="1"/>
    <s v="79200"/>
    <x v="61"/>
    <m/>
    <s v="UNS Allocation"/>
    <s v="988"/>
    <s v="T&amp;D Equipment C&amp;M Admin"/>
    <x v="0"/>
    <n v="7.7"/>
    <s v="002"/>
  </r>
  <r>
    <s v="OCT-25"/>
    <x v="1"/>
    <s v="79200"/>
    <x v="61"/>
    <m/>
    <s v="UNS Allocation"/>
    <s v="988"/>
    <s v="T&amp;D Equipment C&amp;M Admin"/>
    <x v="0"/>
    <n v="10.26"/>
    <s v="002"/>
  </r>
  <r>
    <s v="AUG-25"/>
    <x v="1"/>
    <s v="79200"/>
    <x v="61"/>
    <m/>
    <s v="UNS Allocation"/>
    <s v="957"/>
    <s v="Transmission Planning"/>
    <x v="0"/>
    <n v="22.98"/>
    <s v="002"/>
  </r>
  <r>
    <s v="SEP-25"/>
    <x v="1"/>
    <s v="79200"/>
    <x v="61"/>
    <m/>
    <s v="UNS Allocation"/>
    <s v="957"/>
    <s v="Transmission Planning"/>
    <x v="0"/>
    <n v="-5.74"/>
    <s v="002"/>
  </r>
  <r>
    <s v="AUG-25"/>
    <x v="1"/>
    <s v="79200"/>
    <x v="61"/>
    <m/>
    <s v="UNS Allocation"/>
    <s v="955"/>
    <s v="Supply Side Planning"/>
    <x v="0"/>
    <n v="1791.55"/>
    <s v="002"/>
  </r>
  <r>
    <s v="DEC-25"/>
    <x v="1"/>
    <s v="79200"/>
    <x v="61"/>
    <m/>
    <s v="UNS Allocation"/>
    <s v="955"/>
    <s v="Supply Side Planning"/>
    <x v="0"/>
    <n v="1633.42"/>
    <s v="002"/>
  </r>
  <r>
    <s v="JUL-25"/>
    <x v="1"/>
    <s v="79200"/>
    <x v="61"/>
    <m/>
    <s v="UNS Allocation"/>
    <s v="955"/>
    <s v="Supply Side Planning"/>
    <x v="0"/>
    <n v="764.23"/>
    <s v="002"/>
  </r>
  <r>
    <s v="NOV-25"/>
    <x v="1"/>
    <s v="79200"/>
    <x v="61"/>
    <m/>
    <s v="UNS Allocation"/>
    <s v="955"/>
    <s v="Supply Side Planning"/>
    <x v="0"/>
    <n v="1682.4"/>
    <s v="002"/>
  </r>
  <r>
    <s v="OCT-25"/>
    <x v="1"/>
    <s v="79200"/>
    <x v="61"/>
    <m/>
    <s v="UNS Allocation"/>
    <s v="955"/>
    <s v="Supply Side Planning"/>
    <x v="0"/>
    <n v="1949.1"/>
    <s v="002"/>
  </r>
  <r>
    <s v="SEP-25"/>
    <x v="1"/>
    <s v="79200"/>
    <x v="61"/>
    <m/>
    <s v="UNS Allocation"/>
    <s v="955"/>
    <s v="Supply Side Planning"/>
    <x v="0"/>
    <n v="1444.68"/>
    <s v="002"/>
  </r>
  <r>
    <s v="NOV-25"/>
    <x v="1"/>
    <s v="79200"/>
    <x v="61"/>
    <m/>
    <s v="UNS Allocation"/>
    <s v="947"/>
    <s v="Resource Management"/>
    <x v="0"/>
    <n v="-3.57"/>
    <s v="002"/>
  </r>
  <r>
    <s v="OCT-25"/>
    <x v="1"/>
    <s v="79200"/>
    <x v="61"/>
    <m/>
    <s v="UNS Allocation"/>
    <s v="947"/>
    <s v="Resource Management"/>
    <x v="0"/>
    <n v="10.7"/>
    <s v="002"/>
  </r>
  <r>
    <s v="DEC-25"/>
    <x v="1"/>
    <s v="79200"/>
    <x v="61"/>
    <m/>
    <s v="UNS Allocation"/>
    <s v="941"/>
    <s v="Contr/Wholesale Mktg"/>
    <x v="1"/>
    <n v="4.01"/>
    <s v="002"/>
  </r>
  <r>
    <s v="AUG-25"/>
    <x v="1"/>
    <s v="79200"/>
    <x v="61"/>
    <m/>
    <s v="UNS Allocation"/>
    <s v="940"/>
    <s v="Eng, CAO and CRP Admin"/>
    <x v="0"/>
    <n v="3059.82"/>
    <s v="002"/>
  </r>
  <r>
    <s v="AUG-25"/>
    <x v="1"/>
    <s v="79200"/>
    <x v="61"/>
    <m/>
    <s v="UNS Allocation"/>
    <s v="940"/>
    <s v="Eng, CAO and CRP Admin"/>
    <x v="1"/>
    <n v="9.01"/>
    <s v="002"/>
  </r>
  <r>
    <s v="DEC-25"/>
    <x v="1"/>
    <s v="79200"/>
    <x v="61"/>
    <m/>
    <s v="UNS Allocation"/>
    <s v="940"/>
    <s v="Eng, CAO and CRP Admin"/>
    <x v="0"/>
    <n v="3280.01"/>
    <s v="002"/>
  </r>
  <r>
    <s v="JUL-25"/>
    <x v="1"/>
    <s v="79200"/>
    <x v="61"/>
    <m/>
    <s v="UNS Allocation"/>
    <s v="940"/>
    <s v="Eng, CAO and CRP Admin"/>
    <x v="0"/>
    <n v="3103.08"/>
    <s v="002"/>
  </r>
  <r>
    <s v="NOV-25"/>
    <x v="1"/>
    <s v="79200"/>
    <x v="61"/>
    <m/>
    <s v="UNS Allocation"/>
    <s v="940"/>
    <s v="Eng, CAO and CRP Admin"/>
    <x v="0"/>
    <n v="3030.18"/>
    <s v="002"/>
  </r>
  <r>
    <s v="NOV-25"/>
    <x v="1"/>
    <s v="79200"/>
    <x v="61"/>
    <m/>
    <s v="UNS Allocation"/>
    <s v="940"/>
    <s v="Eng, CAO and CRP Admin"/>
    <x v="1"/>
    <n v="6.45"/>
    <s v="002"/>
  </r>
  <r>
    <s v="OCT-25"/>
    <x v="1"/>
    <s v="79200"/>
    <x v="61"/>
    <m/>
    <s v="UNS Allocation"/>
    <s v="940"/>
    <s v="Eng, CAO and CRP Admin"/>
    <x v="0"/>
    <n v="3894.96"/>
    <s v="002"/>
  </r>
  <r>
    <s v="SEP-25"/>
    <x v="1"/>
    <s v="79200"/>
    <x v="61"/>
    <m/>
    <s v="UNS Allocation"/>
    <s v="940"/>
    <s v="Eng, CAO and CRP Admin"/>
    <x v="0"/>
    <n v="2345.75"/>
    <s v="002"/>
  </r>
  <r>
    <s v="DEC-25"/>
    <x v="1"/>
    <s v="79200"/>
    <x v="61"/>
    <m/>
    <s v="UNS Allocation"/>
    <s v="936"/>
    <s v="Operations Excellence"/>
    <x v="0"/>
    <n v="11.19"/>
    <s v="002"/>
  </r>
  <r>
    <s v="NOV-25"/>
    <x v="1"/>
    <s v="79200"/>
    <x v="61"/>
    <m/>
    <s v="UNS Allocation"/>
    <s v="936"/>
    <s v="Operations Excellence"/>
    <x v="0"/>
    <n v="23.05"/>
    <s v="002"/>
  </r>
  <r>
    <s v="AUG-25"/>
    <x v="1"/>
    <s v="79200"/>
    <x v="61"/>
    <m/>
    <s v="UNS Allocation"/>
    <s v="932"/>
    <s v="Asset Management"/>
    <x v="0"/>
    <n v="15.65"/>
    <s v="002"/>
  </r>
  <r>
    <s v="DEC-25"/>
    <x v="1"/>
    <s v="79200"/>
    <x v="61"/>
    <m/>
    <s v="UNS Allocation"/>
    <s v="861"/>
    <s v="Procuremnt/Contr Svc"/>
    <x v="1"/>
    <n v="55.39"/>
    <s v="002"/>
  </r>
  <r>
    <s v="AUG-25"/>
    <x v="1"/>
    <s v="79200"/>
    <x v="61"/>
    <m/>
    <s v="UNS Allocation"/>
    <s v="850"/>
    <s v="Fuels Management"/>
    <x v="0"/>
    <n v="-72.58"/>
    <s v="002"/>
  </r>
  <r>
    <s v="JUL-25"/>
    <x v="1"/>
    <s v="79200"/>
    <x v="61"/>
    <m/>
    <s v="UNS Allocation"/>
    <s v="850"/>
    <s v="Fuels Management"/>
    <x v="0"/>
    <n v="183.98"/>
    <s v="002"/>
  </r>
  <r>
    <s v="NOV-25"/>
    <x v="1"/>
    <s v="79200"/>
    <x v="61"/>
    <m/>
    <s v="UNS Allocation"/>
    <s v="826"/>
    <s v="Distribution Planning"/>
    <x v="0"/>
    <n v="-5.71"/>
    <s v="002"/>
  </r>
  <r>
    <s v="OCT-25"/>
    <x v="1"/>
    <s v="79200"/>
    <x v="61"/>
    <m/>
    <s v="UNS Allocation"/>
    <s v="826"/>
    <s v="Distribution Planning"/>
    <x v="0"/>
    <n v="28.56"/>
    <s v="002"/>
  </r>
  <r>
    <s v="AUG-25"/>
    <x v="1"/>
    <s v="79200"/>
    <x v="61"/>
    <m/>
    <s v="UNS Allocation"/>
    <s v="805"/>
    <s v="Corp Environmental Services"/>
    <x v="0"/>
    <n v="1894.71"/>
    <s v="002"/>
  </r>
  <r>
    <s v="AUG-25"/>
    <x v="1"/>
    <s v="79200"/>
    <x v="61"/>
    <m/>
    <s v="UNS Allocation"/>
    <s v="805"/>
    <s v="Corp Environmental Services"/>
    <x v="1"/>
    <n v="13.53"/>
    <s v="002"/>
  </r>
  <r>
    <s v="DEC-25"/>
    <x v="1"/>
    <s v="79200"/>
    <x v="61"/>
    <m/>
    <s v="UNS Allocation"/>
    <s v="805"/>
    <s v="Corp Environmental Services"/>
    <x v="0"/>
    <n v="1401.93"/>
    <s v="002"/>
  </r>
  <r>
    <s v="DEC-25"/>
    <x v="1"/>
    <s v="79200"/>
    <x v="61"/>
    <m/>
    <s v="UNS Allocation"/>
    <s v="805"/>
    <s v="Corp Environmental Services"/>
    <x v="1"/>
    <n v="162.56"/>
    <s v="002"/>
  </r>
  <r>
    <s v="JUL-25"/>
    <x v="1"/>
    <s v="79200"/>
    <x v="61"/>
    <m/>
    <s v="UNS Allocation"/>
    <s v="805"/>
    <s v="Corp Environmental Services"/>
    <x v="0"/>
    <n v="1323.47"/>
    <s v="002"/>
  </r>
  <r>
    <s v="JUL-25"/>
    <x v="1"/>
    <s v="79200"/>
    <x v="61"/>
    <m/>
    <s v="UNS Allocation"/>
    <s v="805"/>
    <s v="Corp Environmental Services"/>
    <x v="1"/>
    <n v="39.22"/>
    <s v="002"/>
  </r>
  <r>
    <s v="NOV-25"/>
    <x v="1"/>
    <s v="79200"/>
    <x v="61"/>
    <m/>
    <s v="UNS Allocation"/>
    <s v="805"/>
    <s v="Corp Environmental Services"/>
    <x v="0"/>
    <n v="1560.83"/>
    <s v="002"/>
  </r>
  <r>
    <s v="NOV-25"/>
    <x v="1"/>
    <s v="79200"/>
    <x v="61"/>
    <m/>
    <s v="UNS Allocation"/>
    <s v="805"/>
    <s v="Corp Environmental Services"/>
    <x v="1"/>
    <n v="105.84"/>
    <s v="002"/>
  </r>
  <r>
    <s v="OCT-25"/>
    <x v="1"/>
    <s v="79200"/>
    <x v="61"/>
    <m/>
    <s v="UNS Allocation"/>
    <s v="805"/>
    <s v="Corp Environmental Services"/>
    <x v="0"/>
    <n v="2156.79"/>
    <s v="002"/>
  </r>
  <r>
    <s v="OCT-25"/>
    <x v="1"/>
    <s v="79200"/>
    <x v="61"/>
    <m/>
    <s v="UNS Allocation"/>
    <s v="805"/>
    <s v="Corp Environmental Services"/>
    <x v="1"/>
    <n v="693.75"/>
    <s v="002"/>
  </r>
  <r>
    <s v="SEP-25"/>
    <x v="1"/>
    <s v="79200"/>
    <x v="61"/>
    <m/>
    <s v="UNS Allocation"/>
    <s v="805"/>
    <s v="Corp Environmental Services"/>
    <x v="0"/>
    <n v="1018.63"/>
    <s v="002"/>
  </r>
  <r>
    <s v="SEP-25"/>
    <x v="1"/>
    <s v="79200"/>
    <x v="61"/>
    <m/>
    <s v="UNS Allocation"/>
    <s v="805"/>
    <s v="Corp Environmental Services"/>
    <x v="1"/>
    <n v="97.4"/>
    <s v="002"/>
  </r>
  <r>
    <s v="DEC-25"/>
    <x v="1"/>
    <s v="79200"/>
    <x v="61"/>
    <m/>
    <s v="UNS Allocation"/>
    <s v="650"/>
    <s v="SPG Plant Manager"/>
    <x v="0"/>
    <n v="22.01"/>
    <s v="002"/>
  </r>
  <r>
    <s v="AUG-25"/>
    <x v="1"/>
    <s v="79200"/>
    <x v="61"/>
    <m/>
    <s v="UNS Allocation"/>
    <s v="593"/>
    <s v="UNSG Gas Operations Mgmt"/>
    <x v="0"/>
    <n v="96.13"/>
    <s v="032"/>
  </r>
  <r>
    <s v="DEC-25"/>
    <x v="1"/>
    <s v="79200"/>
    <x v="61"/>
    <m/>
    <s v="UNS Allocation"/>
    <s v="593"/>
    <s v="UNSG Gas Operations Mgmt"/>
    <x v="0"/>
    <n v="131.61000000000001"/>
    <s v="032"/>
  </r>
  <r>
    <s v="JUL-25"/>
    <x v="1"/>
    <s v="79200"/>
    <x v="61"/>
    <m/>
    <s v="UNS Allocation"/>
    <s v="593"/>
    <s v="UNSG Gas Operations Mgmt"/>
    <x v="0"/>
    <n v="141.5"/>
    <s v="032"/>
  </r>
  <r>
    <s v="NOV-25"/>
    <x v="1"/>
    <s v="79200"/>
    <x v="61"/>
    <m/>
    <s v="UNS Allocation"/>
    <s v="593"/>
    <s v="UNSG Gas Operations Mgmt"/>
    <x v="0"/>
    <n v="95.05"/>
    <s v="032"/>
  </r>
  <r>
    <s v="OCT-25"/>
    <x v="1"/>
    <s v="79200"/>
    <x v="61"/>
    <m/>
    <s v="UNS Allocation"/>
    <s v="593"/>
    <s v="UNSG Gas Operations Mgmt"/>
    <x v="0"/>
    <n v="26.81"/>
    <s v="032"/>
  </r>
  <r>
    <s v="SEP-25"/>
    <x v="1"/>
    <s v="79200"/>
    <x v="61"/>
    <m/>
    <s v="UNS Allocation"/>
    <s v="593"/>
    <s v="UNSG Gas Operations Mgmt"/>
    <x v="0"/>
    <n v="143.13999999999999"/>
    <s v="032"/>
  </r>
  <r>
    <s v="AUG-25"/>
    <x v="1"/>
    <s v="79200"/>
    <x v="61"/>
    <m/>
    <s v="UNS Allocation"/>
    <s v="582"/>
    <s v="UNSG AZ Gas DOT Compliance"/>
    <x v="0"/>
    <n v="60.96"/>
    <s v="032"/>
  </r>
  <r>
    <s v="DEC-25"/>
    <x v="1"/>
    <s v="79200"/>
    <x v="61"/>
    <m/>
    <s v="UNS Allocation"/>
    <s v="582"/>
    <s v="UNSG AZ Gas DOT Compliance"/>
    <x v="0"/>
    <n v="13.71"/>
    <s v="032"/>
  </r>
  <r>
    <s v="JUL-25"/>
    <x v="1"/>
    <s v="79200"/>
    <x v="61"/>
    <m/>
    <s v="UNS Allocation"/>
    <s v="582"/>
    <s v="UNSG AZ Gas DOT Compliance"/>
    <x v="0"/>
    <n v="7.09"/>
    <s v="032"/>
  </r>
  <r>
    <s v="NOV-25"/>
    <x v="1"/>
    <s v="79200"/>
    <x v="61"/>
    <m/>
    <s v="UNS Allocation"/>
    <s v="582"/>
    <s v="UNSG AZ Gas DOT Compliance"/>
    <x v="0"/>
    <n v="22.85"/>
    <s v="032"/>
  </r>
  <r>
    <s v="OCT-25"/>
    <x v="1"/>
    <s v="79200"/>
    <x v="61"/>
    <m/>
    <s v="UNS Allocation"/>
    <s v="582"/>
    <s v="UNSG AZ Gas DOT Compliance"/>
    <x v="0"/>
    <n v="19.809999999999999"/>
    <s v="032"/>
  </r>
  <r>
    <s v="SEP-25"/>
    <x v="1"/>
    <s v="79200"/>
    <x v="61"/>
    <m/>
    <s v="UNS Allocation"/>
    <s v="582"/>
    <s v="UNSG AZ Gas DOT Compliance"/>
    <x v="0"/>
    <n v="36.57"/>
    <s v="032"/>
  </r>
  <r>
    <s v="NOV-25"/>
    <x v="1"/>
    <s v="79200"/>
    <x v="61"/>
    <m/>
    <s v="UNS Allocation"/>
    <s v="560"/>
    <s v="UNSG Prescott Gas Ops Mgmt"/>
    <x v="1"/>
    <n v="10.130000000000001"/>
    <s v="032"/>
  </r>
  <r>
    <s v="OCT-25"/>
    <x v="1"/>
    <s v="79200"/>
    <x v="61"/>
    <m/>
    <s v="UNS Allocation"/>
    <s v="553"/>
    <s v="UNSG Flagstaff Gas Ops Mgmt"/>
    <x v="0"/>
    <n v="4.4400000000000004"/>
    <s v="032"/>
  </r>
  <r>
    <s v="AUG-25"/>
    <x v="1"/>
    <s v="79200"/>
    <x v="61"/>
    <m/>
    <s v="UNS Allocation"/>
    <s v="550"/>
    <s v="UNSG Arizona Gas Admin"/>
    <x v="0"/>
    <n v="68.83"/>
    <s v="032"/>
  </r>
  <r>
    <s v="DEC-25"/>
    <x v="1"/>
    <s v="79200"/>
    <x v="61"/>
    <m/>
    <s v="UNS Allocation"/>
    <s v="550"/>
    <s v="UNSG Arizona Gas Admin"/>
    <x v="0"/>
    <n v="-5.03"/>
    <s v="032"/>
  </r>
  <r>
    <s v="JUL-25"/>
    <x v="1"/>
    <s v="79200"/>
    <x v="61"/>
    <m/>
    <s v="UNS Allocation"/>
    <s v="550"/>
    <s v="UNSG Arizona Gas Admin"/>
    <x v="0"/>
    <n v="46.81"/>
    <s v="032"/>
  </r>
  <r>
    <s v="NOV-25"/>
    <x v="1"/>
    <s v="79200"/>
    <x v="61"/>
    <m/>
    <s v="UNS Allocation"/>
    <s v="550"/>
    <s v="UNSG Arizona Gas Admin"/>
    <x v="0"/>
    <n v="210.78"/>
    <s v="032"/>
  </r>
  <r>
    <s v="NOV-25"/>
    <x v="1"/>
    <s v="79200"/>
    <x v="61"/>
    <m/>
    <s v="UNS Allocation"/>
    <s v="550"/>
    <s v="UNSG Arizona Gas Admin"/>
    <x v="1"/>
    <n v="31.44"/>
    <s v="032"/>
  </r>
  <r>
    <s v="OCT-25"/>
    <x v="1"/>
    <s v="79200"/>
    <x v="61"/>
    <m/>
    <s v="UNS Allocation"/>
    <s v="550"/>
    <s v="UNSG Arizona Gas Admin"/>
    <x v="0"/>
    <n v="26.02"/>
    <s v="032"/>
  </r>
  <r>
    <s v="SEP-25"/>
    <x v="1"/>
    <s v="79200"/>
    <x v="61"/>
    <m/>
    <s v="UNS Allocation"/>
    <s v="550"/>
    <s v="UNSG Arizona Gas Admin"/>
    <x v="0"/>
    <n v="-9.68"/>
    <s v="032"/>
  </r>
  <r>
    <s v="AUG-25"/>
    <x v="1"/>
    <s v="79200"/>
    <x v="61"/>
    <m/>
    <s v="UNS Allocation"/>
    <s v="512"/>
    <s v="UNSE Mohave Elec Admin"/>
    <x v="0"/>
    <n v="37.19"/>
    <s v="033"/>
  </r>
  <r>
    <s v="JUL-25"/>
    <x v="1"/>
    <s v="79200"/>
    <x v="61"/>
    <m/>
    <s v="UNS Allocation"/>
    <s v="512"/>
    <s v="UNSE Mohave Elec Admin"/>
    <x v="0"/>
    <n v="70.94"/>
    <s v="033"/>
  </r>
  <r>
    <s v="OCT-25"/>
    <x v="1"/>
    <s v="79200"/>
    <x v="61"/>
    <m/>
    <s v="UNS Allocation"/>
    <s v="512"/>
    <s v="UNSE Mohave Elec Admin"/>
    <x v="0"/>
    <n v="-4.2699999999999996"/>
    <s v="033"/>
  </r>
  <r>
    <s v="SEP-25"/>
    <x v="1"/>
    <s v="79200"/>
    <x v="61"/>
    <m/>
    <s v="UNS Allocation"/>
    <s v="512"/>
    <s v="UNSE Mohave Elec Admin"/>
    <x v="0"/>
    <n v="20.92"/>
    <s v="033"/>
  </r>
  <r>
    <s v="AUG-25"/>
    <x v="1"/>
    <s v="79200"/>
    <x v="61"/>
    <m/>
    <s v="UNS Allocation"/>
    <s v="502"/>
    <s v="ER Environmental"/>
    <x v="0"/>
    <n v="263.33"/>
    <s v="002"/>
  </r>
  <r>
    <s v="DEC-25"/>
    <x v="1"/>
    <s v="79200"/>
    <x v="61"/>
    <m/>
    <s v="UNS Allocation"/>
    <s v="502"/>
    <s v="ER Environmental"/>
    <x v="0"/>
    <n v="-17.72"/>
    <s v="002"/>
  </r>
  <r>
    <s v="NOV-25"/>
    <x v="1"/>
    <s v="79200"/>
    <x v="61"/>
    <m/>
    <s v="UNS Allocation"/>
    <s v="502"/>
    <s v="ER Environmental"/>
    <x v="0"/>
    <n v="73.430000000000007"/>
    <s v="002"/>
  </r>
  <r>
    <s v="OCT-25"/>
    <x v="1"/>
    <s v="79200"/>
    <x v="61"/>
    <m/>
    <s v="UNS Allocation"/>
    <s v="502"/>
    <s v="ER Environmental"/>
    <x v="0"/>
    <n v="162.05000000000001"/>
    <s v="002"/>
  </r>
  <r>
    <s v="AUG-25"/>
    <x v="1"/>
    <s v="79200"/>
    <x v="61"/>
    <m/>
    <s v="UNS Allocation"/>
    <s v="501"/>
    <s v="ER Support Services"/>
    <x v="0"/>
    <n v="37.32"/>
    <s v="002"/>
  </r>
  <r>
    <s v="OCT-25"/>
    <x v="1"/>
    <s v="79200"/>
    <x v="61"/>
    <m/>
    <s v="UNS Allocation"/>
    <s v="501"/>
    <s v="ER Support Services"/>
    <x v="0"/>
    <n v="6.22"/>
    <s v="002"/>
  </r>
  <r>
    <s v="OCT-25"/>
    <x v="1"/>
    <s v="79200"/>
    <x v="61"/>
    <m/>
    <s v="UNS Allocation"/>
    <s v="433"/>
    <s v="ER Solar PV"/>
    <x v="0"/>
    <n v="-12.05"/>
    <s v="002"/>
  </r>
  <r>
    <s v="SEP-25"/>
    <x v="1"/>
    <s v="79200"/>
    <x v="61"/>
    <m/>
    <s v="UNS Allocation"/>
    <s v="433"/>
    <s v="ER Solar PV"/>
    <x v="0"/>
    <n v="32.119999999999997"/>
    <s v="002"/>
  </r>
  <r>
    <s v="DEC-25"/>
    <x v="1"/>
    <s v="79200"/>
    <x v="61"/>
    <m/>
    <s v="UNS Allocation"/>
    <s v="414"/>
    <s v="TPP Admin"/>
    <x v="0"/>
    <n v="27.71"/>
    <s v="002"/>
  </r>
  <r>
    <s v="NOV-25"/>
    <x v="1"/>
    <s v="79200"/>
    <x v="61"/>
    <m/>
    <s v="UNS Allocation"/>
    <s v="414"/>
    <s v="TPP Admin"/>
    <x v="0"/>
    <n v="19.420000000000002"/>
    <s v="002"/>
  </r>
  <r>
    <s v="OCT-25"/>
    <x v="1"/>
    <s v="79200"/>
    <x v="61"/>
    <m/>
    <s v="UNS Allocation"/>
    <s v="414"/>
    <s v="TPP Admin"/>
    <x v="0"/>
    <n v="29.13"/>
    <s v="002"/>
  </r>
  <r>
    <s v="AUG-25"/>
    <x v="1"/>
    <s v="79200"/>
    <x v="61"/>
    <m/>
    <s v="UNS Allocation"/>
    <s v="400"/>
    <s v="Capital Resources"/>
    <x v="0"/>
    <n v="141.16"/>
    <s v="002"/>
  </r>
  <r>
    <s v="DEC-25"/>
    <x v="1"/>
    <s v="79200"/>
    <x v="61"/>
    <m/>
    <s v="UNS Allocation"/>
    <s v="400"/>
    <s v="Capital Resources"/>
    <x v="0"/>
    <n v="56.91"/>
    <s v="002"/>
  </r>
  <r>
    <s v="JUL-25"/>
    <x v="1"/>
    <s v="79200"/>
    <x v="61"/>
    <m/>
    <s v="UNS Allocation"/>
    <s v="400"/>
    <s v="Capital Resources"/>
    <x v="0"/>
    <n v="188.13"/>
    <s v="002"/>
  </r>
  <r>
    <s v="SEP-25"/>
    <x v="1"/>
    <s v="79200"/>
    <x v="61"/>
    <m/>
    <s v="UNS Allocation"/>
    <s v="400"/>
    <s v="Capital Resources"/>
    <x v="0"/>
    <n v="16.52"/>
    <s v="002"/>
  </r>
  <r>
    <s v="AUG-25"/>
    <x v="1"/>
    <s v="79200"/>
    <x v="61"/>
    <m/>
    <s v="UNS Allocation"/>
    <s v="386"/>
    <s v="Regulatory Services"/>
    <x v="0"/>
    <n v="1584.34"/>
    <s v="002"/>
  </r>
  <r>
    <s v="DEC-25"/>
    <x v="1"/>
    <s v="79200"/>
    <x v="61"/>
    <m/>
    <s v="UNS Allocation"/>
    <s v="386"/>
    <s v="Regulatory Services"/>
    <x v="0"/>
    <n v="1446.89"/>
    <s v="002"/>
  </r>
  <r>
    <s v="JUL-25"/>
    <x v="1"/>
    <s v="79200"/>
    <x v="61"/>
    <m/>
    <s v="UNS Allocation"/>
    <s v="386"/>
    <s v="Regulatory Services"/>
    <x v="0"/>
    <n v="1441.47"/>
    <s v="002"/>
  </r>
  <r>
    <s v="NOV-25"/>
    <x v="1"/>
    <s v="79200"/>
    <x v="61"/>
    <m/>
    <s v="UNS Allocation"/>
    <s v="386"/>
    <s v="Regulatory Services"/>
    <x v="0"/>
    <n v="1302.2"/>
    <s v="002"/>
  </r>
  <r>
    <s v="OCT-25"/>
    <x v="1"/>
    <s v="79200"/>
    <x v="61"/>
    <m/>
    <s v="UNS Allocation"/>
    <s v="386"/>
    <s v="Regulatory Services"/>
    <x v="0"/>
    <n v="1555.4"/>
    <s v="002"/>
  </r>
  <r>
    <s v="SEP-25"/>
    <x v="1"/>
    <s v="79200"/>
    <x v="61"/>
    <m/>
    <s v="UNS Allocation"/>
    <s v="386"/>
    <s v="Regulatory Services"/>
    <x v="0"/>
    <n v="1591.58"/>
    <s v="002"/>
  </r>
  <r>
    <s v="AUG-25"/>
    <x v="1"/>
    <s v="79200"/>
    <x v="61"/>
    <m/>
    <s v="UNS Allocation"/>
    <s v="385"/>
    <s v="Energy Programs"/>
    <x v="0"/>
    <n v="6.33"/>
    <s v="002"/>
  </r>
  <r>
    <s v="DEC-25"/>
    <x v="1"/>
    <s v="79200"/>
    <x v="61"/>
    <m/>
    <s v="UNS Allocation"/>
    <s v="385"/>
    <s v="Energy Programs"/>
    <x v="0"/>
    <n v="155.58000000000001"/>
    <s v="002"/>
  </r>
  <r>
    <s v="JUL-25"/>
    <x v="1"/>
    <s v="79200"/>
    <x v="61"/>
    <m/>
    <s v="UNS Allocation"/>
    <s v="385"/>
    <s v="Energy Programs"/>
    <x v="0"/>
    <n v="-23.16"/>
    <s v="002"/>
  </r>
  <r>
    <s v="NOV-25"/>
    <x v="1"/>
    <s v="79200"/>
    <x v="61"/>
    <m/>
    <s v="UNS Allocation"/>
    <s v="385"/>
    <s v="Energy Programs"/>
    <x v="0"/>
    <n v="105.06"/>
    <s v="002"/>
  </r>
  <r>
    <s v="OCT-25"/>
    <x v="1"/>
    <s v="79200"/>
    <x v="61"/>
    <m/>
    <s v="UNS Allocation"/>
    <s v="385"/>
    <s v="Energy Programs"/>
    <x v="0"/>
    <n v="144.31"/>
    <s v="002"/>
  </r>
  <r>
    <s v="SEP-25"/>
    <x v="1"/>
    <s v="79200"/>
    <x v="61"/>
    <m/>
    <s v="UNS Allocation"/>
    <s v="385"/>
    <s v="Energy Programs"/>
    <x v="0"/>
    <n v="216.83"/>
    <s v="002"/>
  </r>
  <r>
    <s v="AUG-25"/>
    <x v="1"/>
    <s v="79200"/>
    <x v="61"/>
    <m/>
    <s v="UNS Allocation"/>
    <s v="383"/>
    <s v="SC&amp;R Trans &amp; CES Admin"/>
    <x v="0"/>
    <n v="1345.18"/>
    <s v="002"/>
  </r>
  <r>
    <s v="DEC-25"/>
    <x v="1"/>
    <s v="79200"/>
    <x v="61"/>
    <m/>
    <s v="UNS Allocation"/>
    <s v="383"/>
    <s v="SC&amp;R Trans &amp; CES Admin"/>
    <x v="0"/>
    <n v="977.03"/>
    <s v="002"/>
  </r>
  <r>
    <s v="JUL-25"/>
    <x v="1"/>
    <s v="79200"/>
    <x v="61"/>
    <m/>
    <s v="UNS Allocation"/>
    <s v="383"/>
    <s v="SC&amp;R Trans &amp; CES Admin"/>
    <x v="0"/>
    <n v="1528.82"/>
    <s v="002"/>
  </r>
  <r>
    <s v="NOV-25"/>
    <x v="1"/>
    <s v="79200"/>
    <x v="61"/>
    <m/>
    <s v="UNS Allocation"/>
    <s v="383"/>
    <s v="SC&amp;R Trans &amp; CES Admin"/>
    <x v="0"/>
    <n v="1309.78"/>
    <s v="002"/>
  </r>
  <r>
    <s v="OCT-25"/>
    <x v="1"/>
    <s v="79200"/>
    <x v="61"/>
    <m/>
    <s v="UNS Allocation"/>
    <s v="383"/>
    <s v="SC&amp;R Trans &amp; CES Admin"/>
    <x v="0"/>
    <n v="1642.54"/>
    <s v="002"/>
  </r>
  <r>
    <s v="SEP-25"/>
    <x v="1"/>
    <s v="79200"/>
    <x v="61"/>
    <m/>
    <s v="UNS Allocation"/>
    <s v="383"/>
    <s v="SC&amp;R Trans &amp; CES Admin"/>
    <x v="0"/>
    <n v="1260.23"/>
    <s v="002"/>
  </r>
  <r>
    <s v="AUG-25"/>
    <x v="1"/>
    <s v="79200"/>
    <x v="61"/>
    <m/>
    <s v="UNS Allocation"/>
    <s v="381"/>
    <s v="Rates"/>
    <x v="0"/>
    <n v="5211.17"/>
    <s v="002"/>
  </r>
  <r>
    <s v="DEC-25"/>
    <x v="1"/>
    <s v="79200"/>
    <x v="61"/>
    <m/>
    <s v="UNS Allocation"/>
    <s v="381"/>
    <s v="Rates"/>
    <x v="0"/>
    <n v="6188.61"/>
    <s v="002"/>
  </r>
  <r>
    <s v="JUL-25"/>
    <x v="1"/>
    <s v="79200"/>
    <x v="61"/>
    <m/>
    <s v="UNS Allocation"/>
    <s v="381"/>
    <s v="Rates"/>
    <x v="0"/>
    <n v="5699.09"/>
    <s v="002"/>
  </r>
  <r>
    <s v="JUL-25"/>
    <x v="1"/>
    <s v="79200"/>
    <x v="61"/>
    <m/>
    <s v="UNS Allocation"/>
    <s v="381"/>
    <s v="Rates"/>
    <x v="1"/>
    <n v="150.72"/>
    <s v="002"/>
  </r>
  <r>
    <s v="NOV-25"/>
    <x v="1"/>
    <s v="79200"/>
    <x v="61"/>
    <m/>
    <s v="UNS Allocation"/>
    <s v="381"/>
    <s v="Rates"/>
    <x v="0"/>
    <n v="6105.41"/>
    <s v="002"/>
  </r>
  <r>
    <s v="NOV-25"/>
    <x v="1"/>
    <s v="79200"/>
    <x v="61"/>
    <m/>
    <s v="UNS Allocation"/>
    <s v="381"/>
    <s v="Rates"/>
    <x v="1"/>
    <n v="119.2"/>
    <s v="002"/>
  </r>
  <r>
    <s v="OCT-25"/>
    <x v="1"/>
    <s v="79200"/>
    <x v="61"/>
    <m/>
    <s v="UNS Allocation"/>
    <s v="381"/>
    <s v="Rates"/>
    <x v="0"/>
    <n v="6372.53"/>
    <s v="002"/>
  </r>
  <r>
    <s v="SEP-25"/>
    <x v="1"/>
    <s v="79200"/>
    <x v="61"/>
    <m/>
    <s v="UNS Allocation"/>
    <s v="381"/>
    <s v="Rates"/>
    <x v="0"/>
    <n v="6412.37"/>
    <s v="002"/>
  </r>
  <r>
    <s v="SEP-25"/>
    <x v="1"/>
    <s v="79200"/>
    <x v="61"/>
    <m/>
    <s v="UNS Allocation"/>
    <s v="381"/>
    <s v="Rates"/>
    <x v="1"/>
    <n v="2.0499999999999998"/>
    <s v="002"/>
  </r>
  <r>
    <s v="DEC-25"/>
    <x v="1"/>
    <s v="79200"/>
    <x v="61"/>
    <m/>
    <s v="UNS Allocation"/>
    <s v="370"/>
    <s v="Budget, Planning &amp; Analysis"/>
    <x v="1"/>
    <n v="120.6"/>
    <s v="002"/>
  </r>
  <r>
    <s v="AUG-25"/>
    <x v="1"/>
    <s v="79200"/>
    <x v="61"/>
    <m/>
    <s v="UNS Allocation"/>
    <s v="362"/>
    <s v="Financial Planning &amp; Analysis"/>
    <x v="0"/>
    <n v="358.77"/>
    <s v="002"/>
  </r>
  <r>
    <s v="DEC-25"/>
    <x v="1"/>
    <s v="79200"/>
    <x v="61"/>
    <m/>
    <s v="UNS Allocation"/>
    <s v="362"/>
    <s v="Financial Planning &amp; Analysis"/>
    <x v="0"/>
    <n v="454.42"/>
    <s v="002"/>
  </r>
  <r>
    <s v="JUL-25"/>
    <x v="1"/>
    <s v="79200"/>
    <x v="61"/>
    <m/>
    <s v="UNS Allocation"/>
    <s v="362"/>
    <s v="Financial Planning &amp; Analysis"/>
    <x v="0"/>
    <n v="642.59"/>
    <s v="002"/>
  </r>
  <r>
    <s v="JUL-25"/>
    <x v="1"/>
    <s v="79200"/>
    <x v="61"/>
    <m/>
    <s v="UNS Allocation"/>
    <s v="362"/>
    <s v="Financial Planning &amp; Analysis"/>
    <x v="1"/>
    <n v="173.74"/>
    <s v="002"/>
  </r>
  <r>
    <s v="NOV-25"/>
    <x v="1"/>
    <s v="79200"/>
    <x v="61"/>
    <m/>
    <s v="UNS Allocation"/>
    <s v="362"/>
    <s v="Financial Planning &amp; Analysis"/>
    <x v="0"/>
    <n v="479.48"/>
    <s v="002"/>
  </r>
  <r>
    <s v="OCT-25"/>
    <x v="1"/>
    <s v="79200"/>
    <x v="61"/>
    <m/>
    <s v="UNS Allocation"/>
    <s v="362"/>
    <s v="Financial Planning &amp; Analysis"/>
    <x v="0"/>
    <n v="351.37"/>
    <s v="002"/>
  </r>
  <r>
    <s v="SEP-25"/>
    <x v="1"/>
    <s v="79200"/>
    <x v="61"/>
    <m/>
    <s v="UNS Allocation"/>
    <s v="362"/>
    <s v="Financial Planning &amp; Analysis"/>
    <x v="0"/>
    <n v="215.42"/>
    <s v="002"/>
  </r>
  <r>
    <s v="AUG-25"/>
    <x v="1"/>
    <s v="79200"/>
    <x v="61"/>
    <m/>
    <s v="UNS Allocation"/>
    <s v="360"/>
    <s v="Treasury Services"/>
    <x v="0"/>
    <n v="4.07"/>
    <s v="002"/>
  </r>
  <r>
    <s v="DEC-25"/>
    <x v="1"/>
    <s v="79200"/>
    <x v="61"/>
    <m/>
    <s v="UNS Allocation"/>
    <s v="360"/>
    <s v="Treasury Services"/>
    <x v="0"/>
    <n v="8.91"/>
    <s v="002"/>
  </r>
  <r>
    <s v="JUL-25"/>
    <x v="1"/>
    <s v="79200"/>
    <x v="61"/>
    <m/>
    <s v="UNS Allocation"/>
    <s v="360"/>
    <s v="Treasury Services"/>
    <x v="0"/>
    <n v="6.27"/>
    <s v="002"/>
  </r>
  <r>
    <s v="NOV-25"/>
    <x v="1"/>
    <s v="79200"/>
    <x v="61"/>
    <m/>
    <s v="UNS Allocation"/>
    <s v="360"/>
    <s v="Treasury Services"/>
    <x v="0"/>
    <n v="6.78"/>
    <s v="002"/>
  </r>
  <r>
    <s v="OCT-25"/>
    <x v="1"/>
    <s v="79200"/>
    <x v="61"/>
    <m/>
    <s v="UNS Allocation"/>
    <s v="360"/>
    <s v="Treasury Services"/>
    <x v="0"/>
    <n v="10.26"/>
    <s v="002"/>
  </r>
  <r>
    <s v="SEP-25"/>
    <x v="1"/>
    <s v="79200"/>
    <x v="61"/>
    <m/>
    <s v="UNS Allocation"/>
    <s v="360"/>
    <s v="Treasury Services"/>
    <x v="0"/>
    <n v="6.2"/>
    <s v="002"/>
  </r>
  <r>
    <s v="AUG-25"/>
    <x v="1"/>
    <s v="79200"/>
    <x v="61"/>
    <m/>
    <s v="UNS Allocation"/>
    <s v="358"/>
    <s v="Operations Applications"/>
    <x v="0"/>
    <n v="50.83"/>
    <s v="002"/>
  </r>
  <r>
    <s v="DEC-25"/>
    <x v="1"/>
    <s v="79200"/>
    <x v="61"/>
    <m/>
    <s v="UNS Allocation"/>
    <s v="358"/>
    <s v="Operations Applications"/>
    <x v="0"/>
    <n v="25.95"/>
    <s v="002"/>
  </r>
  <r>
    <s v="JUL-25"/>
    <x v="1"/>
    <s v="79200"/>
    <x v="61"/>
    <m/>
    <s v="UNS Allocation"/>
    <s v="358"/>
    <s v="Operations Applications"/>
    <x v="0"/>
    <n v="350.8"/>
    <s v="002"/>
  </r>
  <r>
    <s v="NOV-25"/>
    <x v="1"/>
    <s v="79200"/>
    <x v="61"/>
    <m/>
    <s v="UNS Allocation"/>
    <s v="358"/>
    <s v="Operations Applications"/>
    <x v="0"/>
    <n v="1.55"/>
    <s v="002"/>
  </r>
  <r>
    <s v="OCT-25"/>
    <x v="1"/>
    <s v="79200"/>
    <x v="61"/>
    <m/>
    <s v="UNS Allocation"/>
    <s v="358"/>
    <s v="Operations Applications"/>
    <x v="0"/>
    <n v="-5.39"/>
    <s v="002"/>
  </r>
  <r>
    <s v="SEP-25"/>
    <x v="1"/>
    <s v="79200"/>
    <x v="61"/>
    <m/>
    <s v="UNS Allocation"/>
    <s v="358"/>
    <s v="Operations Applications"/>
    <x v="0"/>
    <n v="67.239999999999995"/>
    <s v="002"/>
  </r>
  <r>
    <s v="AUG-25"/>
    <x v="1"/>
    <s v="79200"/>
    <x v="61"/>
    <m/>
    <s v="UNS Allocation"/>
    <s v="357"/>
    <s v="Business Applications"/>
    <x v="0"/>
    <n v="4752.54"/>
    <s v="002"/>
  </r>
  <r>
    <s v="DEC-25"/>
    <x v="1"/>
    <s v="79200"/>
    <x v="61"/>
    <m/>
    <s v="UNS Allocation"/>
    <s v="357"/>
    <s v="Business Applications"/>
    <x v="0"/>
    <n v="4274.8900000000003"/>
    <s v="002"/>
  </r>
  <r>
    <s v="JUL-25"/>
    <x v="1"/>
    <s v="79200"/>
    <x v="61"/>
    <m/>
    <s v="UNS Allocation"/>
    <s v="357"/>
    <s v="Business Applications"/>
    <x v="0"/>
    <n v="3617.72"/>
    <s v="002"/>
  </r>
  <r>
    <s v="NOV-25"/>
    <x v="1"/>
    <s v="79200"/>
    <x v="61"/>
    <m/>
    <s v="UNS Allocation"/>
    <s v="357"/>
    <s v="Business Applications"/>
    <x v="0"/>
    <n v="3688.74"/>
    <s v="002"/>
  </r>
  <r>
    <s v="OCT-25"/>
    <x v="1"/>
    <s v="79200"/>
    <x v="61"/>
    <m/>
    <s v="UNS Allocation"/>
    <s v="357"/>
    <s v="Business Applications"/>
    <x v="0"/>
    <n v="5548.43"/>
    <s v="002"/>
  </r>
  <r>
    <s v="SEP-25"/>
    <x v="1"/>
    <s v="79200"/>
    <x v="61"/>
    <m/>
    <s v="UNS Allocation"/>
    <s v="357"/>
    <s v="Business Applications"/>
    <x v="0"/>
    <n v="3882.55"/>
    <s v="002"/>
  </r>
  <r>
    <s v="AUG-25"/>
    <x v="1"/>
    <s v="79200"/>
    <x v="61"/>
    <m/>
    <s v="UNS Allocation"/>
    <s v="356"/>
    <s v="IS PMO"/>
    <x v="0"/>
    <n v="153.94999999999999"/>
    <s v="002"/>
  </r>
  <r>
    <s v="DEC-25"/>
    <x v="1"/>
    <s v="79200"/>
    <x v="61"/>
    <m/>
    <s v="UNS Allocation"/>
    <s v="356"/>
    <s v="IS PMO"/>
    <x v="0"/>
    <n v="32.450000000000003"/>
    <s v="002"/>
  </r>
  <r>
    <s v="JUL-25"/>
    <x v="1"/>
    <s v="79200"/>
    <x v="61"/>
    <m/>
    <s v="UNS Allocation"/>
    <s v="356"/>
    <s v="IS PMO"/>
    <x v="0"/>
    <n v="19.86"/>
    <s v="002"/>
  </r>
  <r>
    <s v="NOV-25"/>
    <x v="1"/>
    <s v="79200"/>
    <x v="61"/>
    <m/>
    <s v="UNS Allocation"/>
    <s v="356"/>
    <s v="IS PMO"/>
    <x v="0"/>
    <n v="18.34"/>
    <s v="002"/>
  </r>
  <r>
    <s v="OCT-25"/>
    <x v="1"/>
    <s v="79200"/>
    <x v="61"/>
    <m/>
    <s v="UNS Allocation"/>
    <s v="356"/>
    <s v="IS PMO"/>
    <x v="0"/>
    <n v="139.19"/>
    <s v="002"/>
  </r>
  <r>
    <s v="SEP-25"/>
    <x v="1"/>
    <s v="79200"/>
    <x v="61"/>
    <m/>
    <s v="UNS Allocation"/>
    <s v="356"/>
    <s v="IS PMO"/>
    <x v="0"/>
    <n v="3.91"/>
    <s v="002"/>
  </r>
  <r>
    <s v="AUG-25"/>
    <x v="1"/>
    <s v="79200"/>
    <x v="61"/>
    <m/>
    <s v="UNS Allocation"/>
    <s v="355"/>
    <s v="IS Data Architecture"/>
    <x v="0"/>
    <n v="167.47"/>
    <s v="002"/>
  </r>
  <r>
    <s v="DEC-25"/>
    <x v="1"/>
    <s v="79200"/>
    <x v="61"/>
    <m/>
    <s v="UNS Allocation"/>
    <s v="355"/>
    <s v="IS Data Architecture"/>
    <x v="0"/>
    <n v="325.79000000000002"/>
    <s v="002"/>
  </r>
  <r>
    <s v="JUL-25"/>
    <x v="1"/>
    <s v="79200"/>
    <x v="61"/>
    <m/>
    <s v="UNS Allocation"/>
    <s v="355"/>
    <s v="IS Data Architecture"/>
    <x v="0"/>
    <n v="103.96"/>
    <s v="002"/>
  </r>
  <r>
    <s v="NOV-25"/>
    <x v="1"/>
    <s v="79200"/>
    <x v="61"/>
    <m/>
    <s v="UNS Allocation"/>
    <s v="355"/>
    <s v="IS Data Architecture"/>
    <x v="0"/>
    <n v="251.27"/>
    <s v="002"/>
  </r>
  <r>
    <s v="OCT-25"/>
    <x v="1"/>
    <s v="79200"/>
    <x v="61"/>
    <m/>
    <s v="UNS Allocation"/>
    <s v="355"/>
    <s v="IS Data Architecture"/>
    <x v="0"/>
    <n v="271.45"/>
    <s v="002"/>
  </r>
  <r>
    <s v="SEP-25"/>
    <x v="1"/>
    <s v="79200"/>
    <x v="61"/>
    <m/>
    <s v="UNS Allocation"/>
    <s v="355"/>
    <s v="IS Data Architecture"/>
    <x v="0"/>
    <n v="182.53"/>
    <s v="002"/>
  </r>
  <r>
    <s v="AUG-25"/>
    <x v="1"/>
    <s v="79200"/>
    <x v="61"/>
    <m/>
    <s v="UNS Allocation"/>
    <s v="354"/>
    <s v="Enterprise Cyber Security"/>
    <x v="0"/>
    <n v="426.24"/>
    <s v="002"/>
  </r>
  <r>
    <s v="DEC-25"/>
    <x v="1"/>
    <s v="79200"/>
    <x v="61"/>
    <m/>
    <s v="UNS Allocation"/>
    <s v="354"/>
    <s v="Enterprise Cyber Security"/>
    <x v="0"/>
    <n v="145.94999999999999"/>
    <s v="002"/>
  </r>
  <r>
    <s v="JUL-25"/>
    <x v="1"/>
    <s v="79200"/>
    <x v="61"/>
    <m/>
    <s v="UNS Allocation"/>
    <s v="354"/>
    <s v="Enterprise Cyber Security"/>
    <x v="0"/>
    <n v="233.45"/>
    <s v="002"/>
  </r>
  <r>
    <s v="NOV-25"/>
    <x v="1"/>
    <s v="79200"/>
    <x v="61"/>
    <m/>
    <s v="UNS Allocation"/>
    <s v="354"/>
    <s v="Enterprise Cyber Security"/>
    <x v="0"/>
    <n v="124.81"/>
    <s v="002"/>
  </r>
  <r>
    <s v="OCT-25"/>
    <x v="1"/>
    <s v="79200"/>
    <x v="61"/>
    <m/>
    <s v="UNS Allocation"/>
    <s v="354"/>
    <s v="Enterprise Cyber Security"/>
    <x v="0"/>
    <n v="76.08"/>
    <s v="002"/>
  </r>
  <r>
    <s v="SEP-25"/>
    <x v="1"/>
    <s v="79200"/>
    <x v="61"/>
    <m/>
    <s v="UNS Allocation"/>
    <s v="354"/>
    <s v="Enterprise Cyber Security"/>
    <x v="0"/>
    <n v="186.94"/>
    <s v="002"/>
  </r>
  <r>
    <s v="JUL-25"/>
    <x v="1"/>
    <s v="79200"/>
    <x v="61"/>
    <m/>
    <s v="UNS Allocation"/>
    <s v="353"/>
    <s v="IT Infrastructure"/>
    <x v="0"/>
    <n v="14.42"/>
    <s v="002"/>
  </r>
  <r>
    <s v="AUG-25"/>
    <x v="1"/>
    <s v="79200"/>
    <x v="61"/>
    <m/>
    <s v="UNS Allocation"/>
    <s v="352"/>
    <s v="IT Client Technology"/>
    <x v="0"/>
    <n v="21.18"/>
    <s v="002"/>
  </r>
  <r>
    <s v="DEC-25"/>
    <x v="1"/>
    <s v="79200"/>
    <x v="61"/>
    <m/>
    <s v="UNS Allocation"/>
    <s v="352"/>
    <s v="IT Client Technology"/>
    <x v="0"/>
    <n v="289.64"/>
    <s v="002"/>
  </r>
  <r>
    <s v="JUL-25"/>
    <x v="1"/>
    <s v="79200"/>
    <x v="61"/>
    <m/>
    <s v="UNS Allocation"/>
    <s v="352"/>
    <s v="IT Client Technology"/>
    <x v="0"/>
    <n v="53.42"/>
    <s v="002"/>
  </r>
  <r>
    <s v="NOV-25"/>
    <x v="1"/>
    <s v="79200"/>
    <x v="61"/>
    <m/>
    <s v="UNS Allocation"/>
    <s v="352"/>
    <s v="IT Client Technology"/>
    <x v="0"/>
    <n v="91.49"/>
    <s v="002"/>
  </r>
  <r>
    <s v="OCT-25"/>
    <x v="1"/>
    <s v="79200"/>
    <x v="61"/>
    <m/>
    <s v="UNS Allocation"/>
    <s v="352"/>
    <s v="IT Client Technology"/>
    <x v="0"/>
    <n v="146.16999999999999"/>
    <s v="002"/>
  </r>
  <r>
    <s v="SEP-25"/>
    <x v="1"/>
    <s v="79200"/>
    <x v="61"/>
    <m/>
    <s v="UNS Allocation"/>
    <s v="352"/>
    <s v="IT Client Technology"/>
    <x v="0"/>
    <n v="60.63"/>
    <s v="002"/>
  </r>
  <r>
    <s v="AUG-25"/>
    <x v="1"/>
    <s v="79200"/>
    <x v="61"/>
    <m/>
    <s v="UNS Allocation"/>
    <s v="351"/>
    <s v="Customer Applications"/>
    <x v="0"/>
    <n v="270.25"/>
    <s v="002"/>
  </r>
  <r>
    <s v="DEC-25"/>
    <x v="1"/>
    <s v="79200"/>
    <x v="61"/>
    <m/>
    <s v="UNS Allocation"/>
    <s v="351"/>
    <s v="Customer Applications"/>
    <x v="0"/>
    <n v="208.9"/>
    <s v="002"/>
  </r>
  <r>
    <s v="JUL-25"/>
    <x v="1"/>
    <s v="79200"/>
    <x v="61"/>
    <m/>
    <s v="UNS Allocation"/>
    <s v="351"/>
    <s v="Customer Applications"/>
    <x v="0"/>
    <n v="124.66"/>
    <s v="002"/>
  </r>
  <r>
    <s v="NOV-25"/>
    <x v="1"/>
    <s v="79200"/>
    <x v="61"/>
    <m/>
    <s v="UNS Allocation"/>
    <s v="351"/>
    <s v="Customer Applications"/>
    <x v="0"/>
    <n v="262.77999999999997"/>
    <s v="002"/>
  </r>
  <r>
    <s v="OCT-25"/>
    <x v="1"/>
    <s v="79200"/>
    <x v="61"/>
    <m/>
    <s v="UNS Allocation"/>
    <s v="351"/>
    <s v="Customer Applications"/>
    <x v="0"/>
    <n v="230.69"/>
    <s v="002"/>
  </r>
  <r>
    <s v="SEP-25"/>
    <x v="1"/>
    <s v="79200"/>
    <x v="61"/>
    <m/>
    <s v="UNS Allocation"/>
    <s v="351"/>
    <s v="Customer Applications"/>
    <x v="0"/>
    <n v="310.52999999999997"/>
    <s v="002"/>
  </r>
  <r>
    <s v="AUG-25"/>
    <x v="1"/>
    <s v="79200"/>
    <x v="61"/>
    <m/>
    <s v="UNS Allocation"/>
    <s v="350"/>
    <s v="IT Administration"/>
    <x v="0"/>
    <n v="2051.09"/>
    <s v="002"/>
  </r>
  <r>
    <s v="DEC-25"/>
    <x v="1"/>
    <s v="79200"/>
    <x v="61"/>
    <m/>
    <s v="UNS Allocation"/>
    <s v="350"/>
    <s v="IT Administration"/>
    <x v="0"/>
    <n v="2257.9499999999998"/>
    <s v="002"/>
  </r>
  <r>
    <s v="JUL-25"/>
    <x v="1"/>
    <s v="79200"/>
    <x v="61"/>
    <m/>
    <s v="UNS Allocation"/>
    <s v="350"/>
    <s v="IT Administration"/>
    <x v="0"/>
    <n v="1901.73"/>
    <s v="002"/>
  </r>
  <r>
    <s v="NOV-25"/>
    <x v="1"/>
    <s v="79200"/>
    <x v="61"/>
    <m/>
    <s v="UNS Allocation"/>
    <s v="350"/>
    <s v="IT Administration"/>
    <x v="0"/>
    <n v="2088.94"/>
    <s v="002"/>
  </r>
  <r>
    <s v="OCT-25"/>
    <x v="1"/>
    <s v="79200"/>
    <x v="61"/>
    <m/>
    <s v="UNS Allocation"/>
    <s v="350"/>
    <s v="IT Administration"/>
    <x v="0"/>
    <n v="2353.9499999999998"/>
    <s v="002"/>
  </r>
  <r>
    <s v="SEP-25"/>
    <x v="1"/>
    <s v="79200"/>
    <x v="61"/>
    <m/>
    <s v="UNS Allocation"/>
    <s v="350"/>
    <s v="IT Administration"/>
    <x v="0"/>
    <n v="2222.8000000000002"/>
    <s v="002"/>
  </r>
  <r>
    <s v="AUG-25"/>
    <x v="1"/>
    <s v="79200"/>
    <x v="61"/>
    <m/>
    <s v="UNS Allocation"/>
    <s v="332"/>
    <s v="Tax Services"/>
    <x v="0"/>
    <n v="1341.15"/>
    <s v="002"/>
  </r>
  <r>
    <s v="AUG-25"/>
    <x v="1"/>
    <s v="79200"/>
    <x v="61"/>
    <m/>
    <s v="UNS Allocation"/>
    <s v="332"/>
    <s v="Tax Services"/>
    <x v="1"/>
    <n v="10.78"/>
    <s v="002"/>
  </r>
  <r>
    <s v="DEC-25"/>
    <x v="1"/>
    <s v="79200"/>
    <x v="61"/>
    <m/>
    <s v="UNS Allocation"/>
    <s v="332"/>
    <s v="Tax Services"/>
    <x v="0"/>
    <n v="1927.35"/>
    <s v="002"/>
  </r>
  <r>
    <s v="DEC-25"/>
    <x v="1"/>
    <s v="79200"/>
    <x v="61"/>
    <m/>
    <s v="UNS Allocation"/>
    <s v="332"/>
    <s v="Tax Services"/>
    <x v="1"/>
    <n v="-19.57"/>
    <s v="002"/>
  </r>
  <r>
    <s v="JUL-25"/>
    <x v="1"/>
    <s v="79200"/>
    <x v="61"/>
    <m/>
    <s v="UNS Allocation"/>
    <s v="332"/>
    <s v="Tax Services"/>
    <x v="0"/>
    <n v="2048.0700000000002"/>
    <s v="002"/>
  </r>
  <r>
    <s v="JUL-25"/>
    <x v="1"/>
    <s v="79200"/>
    <x v="61"/>
    <m/>
    <s v="UNS Allocation"/>
    <s v="332"/>
    <s v="Tax Services"/>
    <x v="1"/>
    <n v="87.74"/>
    <s v="002"/>
  </r>
  <r>
    <s v="NOV-25"/>
    <x v="1"/>
    <s v="79200"/>
    <x v="61"/>
    <m/>
    <s v="UNS Allocation"/>
    <s v="332"/>
    <s v="Tax Services"/>
    <x v="0"/>
    <n v="1884.68"/>
    <s v="002"/>
  </r>
  <r>
    <s v="NOV-25"/>
    <x v="1"/>
    <s v="79200"/>
    <x v="61"/>
    <m/>
    <s v="UNS Allocation"/>
    <s v="332"/>
    <s v="Tax Services"/>
    <x v="1"/>
    <n v="205.86"/>
    <s v="002"/>
  </r>
  <r>
    <s v="OCT-25"/>
    <x v="1"/>
    <s v="79200"/>
    <x v="61"/>
    <m/>
    <s v="UNS Allocation"/>
    <s v="332"/>
    <s v="Tax Services"/>
    <x v="0"/>
    <n v="2091.4899999999998"/>
    <s v="002"/>
  </r>
  <r>
    <s v="OCT-25"/>
    <x v="1"/>
    <s v="79200"/>
    <x v="61"/>
    <m/>
    <s v="UNS Allocation"/>
    <s v="332"/>
    <s v="Tax Services"/>
    <x v="1"/>
    <n v="133.1"/>
    <s v="002"/>
  </r>
  <r>
    <s v="SEP-25"/>
    <x v="1"/>
    <s v="79200"/>
    <x v="61"/>
    <m/>
    <s v="UNS Allocation"/>
    <s v="332"/>
    <s v="Tax Services"/>
    <x v="0"/>
    <n v="1662.69"/>
    <s v="002"/>
  </r>
  <r>
    <s v="SEP-25"/>
    <x v="1"/>
    <s v="79200"/>
    <x v="61"/>
    <m/>
    <s v="UNS Allocation"/>
    <s v="332"/>
    <s v="Tax Services"/>
    <x v="1"/>
    <n v="33.99"/>
    <s v="002"/>
  </r>
  <r>
    <s v="AUG-25"/>
    <x v="1"/>
    <s v="79200"/>
    <x v="61"/>
    <m/>
    <s v="UNS Allocation"/>
    <s v="331"/>
    <s v="Corporate Compliance"/>
    <x v="0"/>
    <n v="1121.45"/>
    <s v="002"/>
  </r>
  <r>
    <s v="AUG-25"/>
    <x v="1"/>
    <s v="79200"/>
    <x v="61"/>
    <m/>
    <s v="UNS Allocation"/>
    <s v="331"/>
    <s v="Corporate Compliance"/>
    <x v="1"/>
    <n v="256.89999999999998"/>
    <s v="002"/>
  </r>
  <r>
    <s v="DEC-25"/>
    <x v="1"/>
    <s v="79200"/>
    <x v="61"/>
    <m/>
    <s v="UNS Allocation"/>
    <s v="331"/>
    <s v="Corporate Compliance"/>
    <x v="0"/>
    <n v="711.6"/>
    <s v="002"/>
  </r>
  <r>
    <s v="DEC-25"/>
    <x v="1"/>
    <s v="79200"/>
    <x v="61"/>
    <m/>
    <s v="UNS Allocation"/>
    <s v="331"/>
    <s v="Corporate Compliance"/>
    <x v="1"/>
    <n v="47.66"/>
    <s v="002"/>
  </r>
  <r>
    <s v="JUL-25"/>
    <x v="1"/>
    <s v="79200"/>
    <x v="61"/>
    <m/>
    <s v="UNS Allocation"/>
    <s v="331"/>
    <s v="Corporate Compliance"/>
    <x v="0"/>
    <n v="958.02"/>
    <s v="002"/>
  </r>
  <r>
    <s v="JUL-25"/>
    <x v="1"/>
    <s v="79200"/>
    <x v="61"/>
    <m/>
    <s v="UNS Allocation"/>
    <s v="331"/>
    <s v="Corporate Compliance"/>
    <x v="1"/>
    <n v="5.03"/>
    <s v="002"/>
  </r>
  <r>
    <s v="NOV-25"/>
    <x v="1"/>
    <s v="79200"/>
    <x v="61"/>
    <m/>
    <s v="UNS Allocation"/>
    <s v="331"/>
    <s v="Corporate Compliance"/>
    <x v="0"/>
    <n v="572.23"/>
    <s v="002"/>
  </r>
  <r>
    <s v="NOV-25"/>
    <x v="1"/>
    <s v="79200"/>
    <x v="61"/>
    <m/>
    <s v="UNS Allocation"/>
    <s v="331"/>
    <s v="Corporate Compliance"/>
    <x v="1"/>
    <n v="31.27"/>
    <s v="002"/>
  </r>
  <r>
    <s v="OCT-25"/>
    <x v="1"/>
    <s v="79200"/>
    <x v="61"/>
    <m/>
    <s v="UNS Allocation"/>
    <s v="331"/>
    <s v="Corporate Compliance"/>
    <x v="0"/>
    <n v="846.9"/>
    <s v="002"/>
  </r>
  <r>
    <s v="OCT-25"/>
    <x v="1"/>
    <s v="79200"/>
    <x v="61"/>
    <m/>
    <s v="UNS Allocation"/>
    <s v="331"/>
    <s v="Corporate Compliance"/>
    <x v="1"/>
    <n v="2.34"/>
    <s v="002"/>
  </r>
  <r>
    <s v="SEP-25"/>
    <x v="1"/>
    <s v="79200"/>
    <x v="61"/>
    <m/>
    <s v="UNS Allocation"/>
    <s v="331"/>
    <s v="Corporate Compliance"/>
    <x v="0"/>
    <n v="1482.51"/>
    <s v="002"/>
  </r>
  <r>
    <s v="SEP-25"/>
    <x v="1"/>
    <s v="79200"/>
    <x v="61"/>
    <m/>
    <s v="UNS Allocation"/>
    <s v="331"/>
    <s v="Corporate Compliance"/>
    <x v="1"/>
    <n v="0"/>
    <s v="002"/>
  </r>
  <r>
    <s v="AUG-25"/>
    <x v="1"/>
    <s v="79200"/>
    <x v="61"/>
    <m/>
    <s v="UNS Allocation"/>
    <s v="330"/>
    <s v="Audit Services"/>
    <x v="0"/>
    <n v="2794.58"/>
    <s v="002"/>
  </r>
  <r>
    <s v="DEC-25"/>
    <x v="1"/>
    <s v="79200"/>
    <x v="61"/>
    <m/>
    <s v="UNS Allocation"/>
    <s v="330"/>
    <s v="Audit Services"/>
    <x v="0"/>
    <n v="3477.34"/>
    <s v="002"/>
  </r>
  <r>
    <s v="JUL-25"/>
    <x v="1"/>
    <s v="79200"/>
    <x v="61"/>
    <m/>
    <s v="UNS Allocation"/>
    <s v="330"/>
    <s v="Audit Services"/>
    <x v="0"/>
    <n v="3039.98"/>
    <s v="002"/>
  </r>
  <r>
    <s v="JUL-25"/>
    <x v="1"/>
    <s v="79200"/>
    <x v="61"/>
    <m/>
    <s v="UNS Allocation"/>
    <s v="330"/>
    <s v="Audit Services"/>
    <x v="1"/>
    <n v="3.06"/>
    <s v="002"/>
  </r>
  <r>
    <s v="NOV-25"/>
    <x v="1"/>
    <s v="79200"/>
    <x v="61"/>
    <m/>
    <s v="UNS Allocation"/>
    <s v="330"/>
    <s v="Audit Services"/>
    <x v="0"/>
    <n v="2624.94"/>
    <s v="002"/>
  </r>
  <r>
    <s v="NOV-25"/>
    <x v="1"/>
    <s v="79200"/>
    <x v="61"/>
    <m/>
    <s v="UNS Allocation"/>
    <s v="330"/>
    <s v="Audit Services"/>
    <x v="1"/>
    <n v="15.31"/>
    <s v="002"/>
  </r>
  <r>
    <s v="OCT-25"/>
    <x v="1"/>
    <s v="79200"/>
    <x v="61"/>
    <m/>
    <s v="UNS Allocation"/>
    <s v="330"/>
    <s v="Audit Services"/>
    <x v="0"/>
    <n v="2798.64"/>
    <s v="002"/>
  </r>
  <r>
    <s v="SEP-25"/>
    <x v="1"/>
    <s v="79200"/>
    <x v="61"/>
    <m/>
    <s v="UNS Allocation"/>
    <s v="330"/>
    <s v="Audit Services"/>
    <x v="0"/>
    <n v="2015.77"/>
    <s v="002"/>
  </r>
  <r>
    <s v="SEP-25"/>
    <x v="1"/>
    <s v="79200"/>
    <x v="61"/>
    <m/>
    <s v="UNS Allocation"/>
    <s v="330"/>
    <s v="Audit Services"/>
    <x v="1"/>
    <n v="4.5"/>
    <s v="002"/>
  </r>
  <r>
    <s v="AUG-25"/>
    <x v="1"/>
    <s v="79200"/>
    <x v="61"/>
    <m/>
    <s v="UNS Allocation"/>
    <s v="326"/>
    <s v="Financial Sys &amp; Process Analysis"/>
    <x v="0"/>
    <n v="3336.27"/>
    <s v="002"/>
  </r>
  <r>
    <s v="DEC-25"/>
    <x v="1"/>
    <s v="79200"/>
    <x v="61"/>
    <m/>
    <s v="UNS Allocation"/>
    <s v="326"/>
    <s v="Financial Sys &amp; Process Analysis"/>
    <x v="0"/>
    <n v="3350.9"/>
    <s v="002"/>
  </r>
  <r>
    <s v="JUL-25"/>
    <x v="1"/>
    <s v="79200"/>
    <x v="61"/>
    <m/>
    <s v="UNS Allocation"/>
    <s v="326"/>
    <s v="Financial Sys &amp; Process Analysis"/>
    <x v="0"/>
    <n v="3974.44"/>
    <s v="002"/>
  </r>
  <r>
    <s v="NOV-25"/>
    <x v="1"/>
    <s v="79200"/>
    <x v="61"/>
    <m/>
    <s v="UNS Allocation"/>
    <s v="326"/>
    <s v="Financial Sys &amp; Process Analysis"/>
    <x v="0"/>
    <n v="3195.36"/>
    <s v="002"/>
  </r>
  <r>
    <s v="OCT-25"/>
    <x v="1"/>
    <s v="79200"/>
    <x v="61"/>
    <m/>
    <s v="UNS Allocation"/>
    <s v="326"/>
    <s v="Financial Sys &amp; Process Analysis"/>
    <x v="0"/>
    <n v="3592.27"/>
    <s v="002"/>
  </r>
  <r>
    <s v="OCT-25"/>
    <x v="1"/>
    <s v="79200"/>
    <x v="61"/>
    <m/>
    <s v="UNS Allocation"/>
    <s v="326"/>
    <s v="Financial Sys &amp; Process Analysis"/>
    <x v="1"/>
    <n v="2.04"/>
    <s v="002"/>
  </r>
  <r>
    <s v="SEP-25"/>
    <x v="1"/>
    <s v="79200"/>
    <x v="61"/>
    <m/>
    <s v="UNS Allocation"/>
    <s v="326"/>
    <s v="Financial Sys &amp; Process Analysis"/>
    <x v="0"/>
    <n v="2852.65"/>
    <s v="002"/>
  </r>
  <r>
    <s v="AUG-25"/>
    <x v="1"/>
    <s v="79200"/>
    <x v="61"/>
    <m/>
    <s v="UNS Allocation"/>
    <s v="322"/>
    <s v="Plant Accounting"/>
    <x v="0"/>
    <n v="1131.1400000000001"/>
    <s v="002"/>
  </r>
  <r>
    <s v="AUG-25"/>
    <x v="1"/>
    <s v="79200"/>
    <x v="61"/>
    <m/>
    <s v="UNS Allocation"/>
    <s v="322"/>
    <s v="Plant Accounting"/>
    <x v="1"/>
    <n v="45.24"/>
    <s v="002"/>
  </r>
  <r>
    <s v="DEC-25"/>
    <x v="1"/>
    <s v="79200"/>
    <x v="61"/>
    <m/>
    <s v="UNS Allocation"/>
    <s v="322"/>
    <s v="Plant Accounting"/>
    <x v="0"/>
    <n v="1863.5"/>
    <s v="002"/>
  </r>
  <r>
    <s v="DEC-25"/>
    <x v="1"/>
    <s v="79200"/>
    <x v="61"/>
    <m/>
    <s v="UNS Allocation"/>
    <s v="322"/>
    <s v="Plant Accounting"/>
    <x v="1"/>
    <n v="13.19"/>
    <s v="002"/>
  </r>
  <r>
    <s v="JUL-25"/>
    <x v="1"/>
    <s v="79200"/>
    <x v="61"/>
    <m/>
    <s v="UNS Allocation"/>
    <s v="322"/>
    <s v="Plant Accounting"/>
    <x v="0"/>
    <n v="1575.77"/>
    <s v="002"/>
  </r>
  <r>
    <s v="JUL-25"/>
    <x v="1"/>
    <s v="79200"/>
    <x v="61"/>
    <m/>
    <s v="UNS Allocation"/>
    <s v="322"/>
    <s v="Plant Accounting"/>
    <x v="1"/>
    <n v="-166.78"/>
    <s v="002"/>
  </r>
  <r>
    <s v="NOV-25"/>
    <x v="1"/>
    <s v="79200"/>
    <x v="61"/>
    <m/>
    <s v="UNS Allocation"/>
    <s v="322"/>
    <s v="Plant Accounting"/>
    <x v="0"/>
    <n v="2081.84"/>
    <s v="002"/>
  </r>
  <r>
    <s v="NOV-25"/>
    <x v="1"/>
    <s v="79200"/>
    <x v="61"/>
    <m/>
    <s v="UNS Allocation"/>
    <s v="322"/>
    <s v="Plant Accounting"/>
    <x v="1"/>
    <n v="121.25"/>
    <s v="002"/>
  </r>
  <r>
    <s v="OCT-25"/>
    <x v="1"/>
    <s v="79200"/>
    <x v="61"/>
    <m/>
    <s v="UNS Allocation"/>
    <s v="322"/>
    <s v="Plant Accounting"/>
    <x v="0"/>
    <n v="1436.16"/>
    <s v="002"/>
  </r>
  <r>
    <s v="OCT-25"/>
    <x v="1"/>
    <s v="79200"/>
    <x v="61"/>
    <m/>
    <s v="UNS Allocation"/>
    <s v="322"/>
    <s v="Plant Accounting"/>
    <x v="1"/>
    <n v="105.45"/>
    <s v="002"/>
  </r>
  <r>
    <s v="SEP-25"/>
    <x v="1"/>
    <s v="79200"/>
    <x v="61"/>
    <m/>
    <s v="UNS Allocation"/>
    <s v="322"/>
    <s v="Plant Accounting"/>
    <x v="0"/>
    <n v="1329.56"/>
    <s v="002"/>
  </r>
  <r>
    <s v="SEP-25"/>
    <x v="1"/>
    <s v="79200"/>
    <x v="61"/>
    <m/>
    <s v="UNS Allocation"/>
    <s v="322"/>
    <s v="Plant Accounting"/>
    <x v="1"/>
    <n v="48.37"/>
    <s v="002"/>
  </r>
  <r>
    <s v="AUG-25"/>
    <x v="1"/>
    <s v="79200"/>
    <x v="61"/>
    <m/>
    <s v="UNS Allocation"/>
    <s v="321"/>
    <s v="External Reporting"/>
    <x v="0"/>
    <n v="3062.45"/>
    <s v="002"/>
  </r>
  <r>
    <s v="DEC-25"/>
    <x v="1"/>
    <s v="79200"/>
    <x v="61"/>
    <m/>
    <s v="UNS Allocation"/>
    <s v="321"/>
    <s v="External Reporting"/>
    <x v="0"/>
    <n v="2572.85"/>
    <s v="002"/>
  </r>
  <r>
    <s v="JUL-25"/>
    <x v="1"/>
    <s v="79200"/>
    <x v="61"/>
    <m/>
    <s v="UNS Allocation"/>
    <s v="321"/>
    <s v="External Reporting"/>
    <x v="0"/>
    <n v="4070.82"/>
    <s v="002"/>
  </r>
  <r>
    <s v="NOV-25"/>
    <x v="1"/>
    <s v="79200"/>
    <x v="61"/>
    <m/>
    <s v="UNS Allocation"/>
    <s v="321"/>
    <s v="External Reporting"/>
    <x v="0"/>
    <n v="3682.95"/>
    <s v="002"/>
  </r>
  <r>
    <s v="OCT-25"/>
    <x v="1"/>
    <s v="79200"/>
    <x v="61"/>
    <m/>
    <s v="UNS Allocation"/>
    <s v="321"/>
    <s v="External Reporting"/>
    <x v="0"/>
    <n v="3391.43"/>
    <s v="002"/>
  </r>
  <r>
    <s v="SEP-25"/>
    <x v="1"/>
    <s v="79200"/>
    <x v="61"/>
    <m/>
    <s v="UNS Allocation"/>
    <s v="321"/>
    <s v="External Reporting"/>
    <x v="0"/>
    <n v="3989.66"/>
    <s v="002"/>
  </r>
  <r>
    <s v="AUG-25"/>
    <x v="1"/>
    <s v="79200"/>
    <x v="61"/>
    <m/>
    <s v="UNS Allocation"/>
    <s v="320"/>
    <s v="Corporate Accounting"/>
    <x v="0"/>
    <n v="657.83"/>
    <s v="002"/>
  </r>
  <r>
    <s v="DEC-25"/>
    <x v="1"/>
    <s v="79200"/>
    <x v="61"/>
    <m/>
    <s v="UNS Allocation"/>
    <s v="320"/>
    <s v="Corporate Accounting"/>
    <x v="0"/>
    <n v="1089.23"/>
    <s v="002"/>
  </r>
  <r>
    <s v="DEC-25"/>
    <x v="1"/>
    <s v="79200"/>
    <x v="61"/>
    <m/>
    <s v="UNS Allocation"/>
    <s v="320"/>
    <s v="Corporate Accounting"/>
    <x v="1"/>
    <n v="74.84"/>
    <s v="002"/>
  </r>
  <r>
    <s v="JUL-25"/>
    <x v="1"/>
    <s v="79200"/>
    <x v="61"/>
    <m/>
    <s v="UNS Allocation"/>
    <s v="320"/>
    <s v="Corporate Accounting"/>
    <x v="0"/>
    <n v="1728.67"/>
    <s v="002"/>
  </r>
  <r>
    <s v="NOV-25"/>
    <x v="1"/>
    <s v="79200"/>
    <x v="61"/>
    <m/>
    <s v="UNS Allocation"/>
    <s v="320"/>
    <s v="Corporate Accounting"/>
    <x v="0"/>
    <n v="1224.5899999999999"/>
    <s v="002"/>
  </r>
  <r>
    <s v="OCT-25"/>
    <x v="1"/>
    <s v="79200"/>
    <x v="61"/>
    <m/>
    <s v="UNS Allocation"/>
    <s v="320"/>
    <s v="Corporate Accounting"/>
    <x v="0"/>
    <n v="1016.32"/>
    <s v="002"/>
  </r>
  <r>
    <s v="SEP-25"/>
    <x v="1"/>
    <s v="79200"/>
    <x v="61"/>
    <m/>
    <s v="UNS Allocation"/>
    <s v="320"/>
    <s v="Corporate Accounting"/>
    <x v="0"/>
    <n v="1312.76"/>
    <s v="002"/>
  </r>
  <r>
    <s v="DEC-25"/>
    <x v="1"/>
    <s v="79200"/>
    <x v="61"/>
    <m/>
    <s v="UNS Allocation"/>
    <s v="306"/>
    <s v="Energy Settlements"/>
    <x v="0"/>
    <n v="-20.71"/>
    <s v="002"/>
  </r>
  <r>
    <s v="JUL-25"/>
    <x v="1"/>
    <s v="79200"/>
    <x v="61"/>
    <m/>
    <s v="UNS Allocation"/>
    <s v="306"/>
    <s v="Energy Settlements"/>
    <x v="0"/>
    <n v="-11.94"/>
    <s v="002"/>
  </r>
  <r>
    <s v="NOV-25"/>
    <x v="1"/>
    <s v="79200"/>
    <x v="61"/>
    <m/>
    <s v="UNS Allocation"/>
    <s v="306"/>
    <s v="Energy Settlements"/>
    <x v="0"/>
    <n v="190.95"/>
    <s v="002"/>
  </r>
  <r>
    <s v="OCT-25"/>
    <x v="1"/>
    <s v="79200"/>
    <x v="61"/>
    <m/>
    <s v="UNS Allocation"/>
    <s v="306"/>
    <s v="Energy Settlements"/>
    <x v="0"/>
    <n v="86.53"/>
    <s v="002"/>
  </r>
  <r>
    <s v="AUG-25"/>
    <x v="1"/>
    <s v="79200"/>
    <x v="61"/>
    <m/>
    <s v="UNS Allocation"/>
    <s v="305"/>
    <s v="Controller Adm"/>
    <x v="0"/>
    <n v="1288.4000000000001"/>
    <s v="002"/>
  </r>
  <r>
    <s v="AUG-25"/>
    <x v="1"/>
    <s v="79200"/>
    <x v="61"/>
    <m/>
    <s v="UNS Allocation"/>
    <s v="305"/>
    <s v="Controller Adm"/>
    <x v="1"/>
    <n v="36.85"/>
    <s v="002"/>
  </r>
  <r>
    <s v="DEC-25"/>
    <x v="1"/>
    <s v="79200"/>
    <x v="61"/>
    <m/>
    <s v="UNS Allocation"/>
    <s v="305"/>
    <s v="Controller Adm"/>
    <x v="0"/>
    <n v="1311.4"/>
    <s v="002"/>
  </r>
  <r>
    <s v="JUL-25"/>
    <x v="1"/>
    <s v="79200"/>
    <x v="61"/>
    <m/>
    <s v="UNS Allocation"/>
    <s v="305"/>
    <s v="Controller Adm"/>
    <x v="0"/>
    <n v="1482.9"/>
    <s v="002"/>
  </r>
  <r>
    <s v="NOV-25"/>
    <x v="1"/>
    <s v="79200"/>
    <x v="61"/>
    <m/>
    <s v="UNS Allocation"/>
    <s v="305"/>
    <s v="Controller Adm"/>
    <x v="0"/>
    <n v="789.91"/>
    <s v="002"/>
  </r>
  <r>
    <s v="OCT-25"/>
    <x v="1"/>
    <s v="79200"/>
    <x v="61"/>
    <m/>
    <s v="UNS Allocation"/>
    <s v="305"/>
    <s v="Controller Adm"/>
    <x v="0"/>
    <n v="1484.72"/>
    <s v="002"/>
  </r>
  <r>
    <s v="SEP-25"/>
    <x v="1"/>
    <s v="79200"/>
    <x v="61"/>
    <m/>
    <s v="UNS Allocation"/>
    <s v="305"/>
    <s v="Controller Adm"/>
    <x v="0"/>
    <n v="862"/>
    <s v="002"/>
  </r>
  <r>
    <s v="AUG-25"/>
    <x v="1"/>
    <s v="79200"/>
    <x v="61"/>
    <m/>
    <s v="UNS Allocation"/>
    <s v="300"/>
    <s v="CFO Adm"/>
    <x v="0"/>
    <n v="4566.28"/>
    <s v="002"/>
  </r>
  <r>
    <s v="DEC-25"/>
    <x v="1"/>
    <s v="79200"/>
    <x v="61"/>
    <m/>
    <s v="UNS Allocation"/>
    <s v="300"/>
    <s v="CFO Adm"/>
    <x v="0"/>
    <n v="1886.33"/>
    <s v="002"/>
  </r>
  <r>
    <s v="JUL-25"/>
    <x v="1"/>
    <s v="79200"/>
    <x v="61"/>
    <m/>
    <s v="UNS Allocation"/>
    <s v="300"/>
    <s v="CFO Adm"/>
    <x v="0"/>
    <n v="4761.3"/>
    <s v="002"/>
  </r>
  <r>
    <s v="NOV-25"/>
    <x v="1"/>
    <s v="79200"/>
    <x v="61"/>
    <m/>
    <s v="UNS Allocation"/>
    <s v="300"/>
    <s v="CFO Adm"/>
    <x v="0"/>
    <n v="2163.92"/>
    <s v="002"/>
  </r>
  <r>
    <s v="OCT-25"/>
    <x v="1"/>
    <s v="79200"/>
    <x v="61"/>
    <m/>
    <s v="UNS Allocation"/>
    <s v="300"/>
    <s v="CFO Adm"/>
    <x v="0"/>
    <n v="2245.5100000000002"/>
    <s v="002"/>
  </r>
  <r>
    <s v="SEP-25"/>
    <x v="1"/>
    <s v="79200"/>
    <x v="61"/>
    <m/>
    <s v="UNS Allocation"/>
    <s v="300"/>
    <s v="CFO Adm"/>
    <x v="0"/>
    <n v="1630.85"/>
    <s v="002"/>
  </r>
  <r>
    <s v="AUG-25"/>
    <x v="1"/>
    <s v="79200"/>
    <x v="61"/>
    <m/>
    <s v="UNS Allocation"/>
    <s v="267"/>
    <s v="Building Maint"/>
    <x v="0"/>
    <n v="851.97"/>
    <s v="002"/>
  </r>
  <r>
    <s v="DEC-25"/>
    <x v="1"/>
    <s v="79200"/>
    <x v="61"/>
    <m/>
    <s v="UNS Allocation"/>
    <s v="267"/>
    <s v="Building Maint"/>
    <x v="0"/>
    <n v="791.11"/>
    <s v="002"/>
  </r>
  <r>
    <s v="JUL-25"/>
    <x v="1"/>
    <s v="79200"/>
    <x v="61"/>
    <m/>
    <s v="UNS Allocation"/>
    <s v="267"/>
    <s v="Building Maint"/>
    <x v="0"/>
    <n v="760.57"/>
    <s v="002"/>
  </r>
  <r>
    <s v="NOV-25"/>
    <x v="1"/>
    <s v="79200"/>
    <x v="61"/>
    <m/>
    <s v="UNS Allocation"/>
    <s v="267"/>
    <s v="Building Maint"/>
    <x v="0"/>
    <n v="750.54"/>
    <s v="002"/>
  </r>
  <r>
    <s v="OCT-25"/>
    <x v="1"/>
    <s v="79200"/>
    <x v="61"/>
    <m/>
    <s v="UNS Allocation"/>
    <s v="267"/>
    <s v="Building Maint"/>
    <x v="0"/>
    <n v="628.83000000000004"/>
    <s v="002"/>
  </r>
  <r>
    <s v="SEP-25"/>
    <x v="1"/>
    <s v="79200"/>
    <x v="61"/>
    <m/>
    <s v="UNS Allocation"/>
    <s v="267"/>
    <s v="Building Maint"/>
    <x v="0"/>
    <n v="933.11"/>
    <s v="002"/>
  </r>
  <r>
    <s v="DEC-25"/>
    <x v="1"/>
    <s v="79200"/>
    <x v="61"/>
    <m/>
    <s v="UNS Allocation"/>
    <s v="251"/>
    <s v="Beneficial Electrification"/>
    <x v="0"/>
    <n v="18.52"/>
    <s v="002"/>
  </r>
  <r>
    <s v="NOV-25"/>
    <x v="1"/>
    <s v="79200"/>
    <x v="61"/>
    <m/>
    <s v="UNS Allocation"/>
    <s v="251"/>
    <s v="Beneficial Electrification"/>
    <x v="0"/>
    <n v="33.33"/>
    <s v="002"/>
  </r>
  <r>
    <s v="OCT-25"/>
    <x v="1"/>
    <s v="79200"/>
    <x v="61"/>
    <m/>
    <s v="UNS Allocation"/>
    <s v="251"/>
    <s v="Beneficial Electrification"/>
    <x v="0"/>
    <n v="18.52"/>
    <s v="002"/>
  </r>
  <r>
    <s v="AUG-25"/>
    <x v="1"/>
    <s v="79200"/>
    <x v="61"/>
    <m/>
    <s v="UNS Allocation"/>
    <s v="250"/>
    <s v="Strategy, Culture &amp; Innovation"/>
    <x v="0"/>
    <n v="57.39"/>
    <s v="002"/>
  </r>
  <r>
    <s v="DEC-25"/>
    <x v="1"/>
    <s v="79200"/>
    <x v="61"/>
    <m/>
    <s v="UNS Allocation"/>
    <s v="250"/>
    <s v="Strategy, Culture &amp; Innovation"/>
    <x v="0"/>
    <n v="134.74"/>
    <s v="002"/>
  </r>
  <r>
    <s v="DEC-25"/>
    <x v="1"/>
    <s v="79200"/>
    <x v="61"/>
    <m/>
    <s v="UNS Allocation"/>
    <s v="250"/>
    <s v="Strategy, Culture &amp; Innovation"/>
    <x v="1"/>
    <n v="3808.85"/>
    <s v="002"/>
  </r>
  <r>
    <s v="JUL-25"/>
    <x v="1"/>
    <s v="79200"/>
    <x v="61"/>
    <m/>
    <s v="UNS Allocation"/>
    <s v="250"/>
    <s v="Strategy, Culture &amp; Innovation"/>
    <x v="0"/>
    <n v="113.27"/>
    <s v="002"/>
  </r>
  <r>
    <s v="NOV-25"/>
    <x v="1"/>
    <s v="79200"/>
    <x v="61"/>
    <m/>
    <s v="UNS Allocation"/>
    <s v="250"/>
    <s v="Strategy, Culture &amp; Innovation"/>
    <x v="0"/>
    <n v="62.38"/>
    <s v="002"/>
  </r>
  <r>
    <s v="OCT-25"/>
    <x v="1"/>
    <s v="79200"/>
    <x v="61"/>
    <m/>
    <s v="UNS Allocation"/>
    <s v="250"/>
    <s v="Strategy, Culture &amp; Innovation"/>
    <x v="0"/>
    <n v="195.25"/>
    <s v="002"/>
  </r>
  <r>
    <s v="SEP-25"/>
    <x v="1"/>
    <s v="79200"/>
    <x v="61"/>
    <m/>
    <s v="UNS Allocation"/>
    <s v="250"/>
    <s v="Strategy, Culture &amp; Innovation"/>
    <x v="0"/>
    <n v="163.43"/>
    <s v="002"/>
  </r>
  <r>
    <s v="AUG-25"/>
    <x v="1"/>
    <s v="79200"/>
    <x v="61"/>
    <m/>
    <s v="UNS Allocation"/>
    <s v="243"/>
    <s v="Enterprise Project Admin"/>
    <x v="0"/>
    <n v="609.97"/>
    <s v="002"/>
  </r>
  <r>
    <s v="DEC-25"/>
    <x v="1"/>
    <s v="79200"/>
    <x v="61"/>
    <m/>
    <s v="UNS Allocation"/>
    <s v="243"/>
    <s v="Enterprise Project Admin"/>
    <x v="0"/>
    <n v="790.44"/>
    <s v="002"/>
  </r>
  <r>
    <s v="JUL-25"/>
    <x v="1"/>
    <s v="79200"/>
    <x v="61"/>
    <m/>
    <s v="UNS Allocation"/>
    <s v="243"/>
    <s v="Enterprise Project Admin"/>
    <x v="0"/>
    <n v="630.59"/>
    <s v="002"/>
  </r>
  <r>
    <s v="NOV-25"/>
    <x v="1"/>
    <s v="79200"/>
    <x v="61"/>
    <m/>
    <s v="UNS Allocation"/>
    <s v="243"/>
    <s v="Enterprise Project Admin"/>
    <x v="0"/>
    <n v="776.32"/>
    <s v="002"/>
  </r>
  <r>
    <s v="OCT-25"/>
    <x v="1"/>
    <s v="79200"/>
    <x v="61"/>
    <m/>
    <s v="UNS Allocation"/>
    <s v="243"/>
    <s v="Enterprise Project Admin"/>
    <x v="0"/>
    <n v="791.3"/>
    <s v="002"/>
  </r>
  <r>
    <s v="SEP-25"/>
    <x v="1"/>
    <s v="79200"/>
    <x v="61"/>
    <m/>
    <s v="UNS Allocation"/>
    <s v="243"/>
    <s v="Enterprise Project Admin"/>
    <x v="0"/>
    <n v="349.7"/>
    <s v="002"/>
  </r>
  <r>
    <s v="NOV-25"/>
    <x v="1"/>
    <s v="79200"/>
    <x v="61"/>
    <m/>
    <s v="UNS Allocation"/>
    <s v="231"/>
    <s v="Customer Service"/>
    <x v="0"/>
    <n v="6.6"/>
    <s v="002"/>
  </r>
  <r>
    <s v="OCT-25"/>
    <x v="1"/>
    <s v="79200"/>
    <x v="61"/>
    <m/>
    <s v="UNS Allocation"/>
    <s v="231"/>
    <s v="Customer Service"/>
    <x v="0"/>
    <n v="19.79"/>
    <s v="002"/>
  </r>
  <r>
    <s v="OCT-25"/>
    <x v="1"/>
    <s v="79200"/>
    <x v="61"/>
    <m/>
    <s v="UNS Allocation"/>
    <s v="229"/>
    <s v="Cust Experience / Marketing"/>
    <x v="0"/>
    <n v="11.18"/>
    <s v="002"/>
  </r>
  <r>
    <s v="AUG-25"/>
    <x v="1"/>
    <s v="79200"/>
    <x v="61"/>
    <m/>
    <s v="UNS Allocation"/>
    <s v="227"/>
    <s v="Corporate Communications"/>
    <x v="1"/>
    <n v="85.75"/>
    <s v="002"/>
  </r>
  <r>
    <s v="DEC-25"/>
    <x v="1"/>
    <s v="79200"/>
    <x v="61"/>
    <m/>
    <s v="UNS Allocation"/>
    <s v="227"/>
    <s v="Corporate Communications"/>
    <x v="1"/>
    <n v="19.2"/>
    <s v="002"/>
  </r>
  <r>
    <s v="JUL-25"/>
    <x v="1"/>
    <s v="79200"/>
    <x v="61"/>
    <m/>
    <s v="UNS Allocation"/>
    <s v="227"/>
    <s v="Corporate Communications"/>
    <x v="1"/>
    <n v="16.3"/>
    <s v="002"/>
  </r>
  <r>
    <s v="NOV-25"/>
    <x v="1"/>
    <s v="79200"/>
    <x v="61"/>
    <m/>
    <s v="UNS Allocation"/>
    <s v="227"/>
    <s v="Corporate Communications"/>
    <x v="1"/>
    <n v="104.01"/>
    <s v="002"/>
  </r>
  <r>
    <s v="OCT-25"/>
    <x v="1"/>
    <s v="79200"/>
    <x v="61"/>
    <m/>
    <s v="UNS Allocation"/>
    <s v="227"/>
    <s v="Corporate Communications"/>
    <x v="1"/>
    <n v="13.29"/>
    <s v="002"/>
  </r>
  <r>
    <s v="SEP-25"/>
    <x v="1"/>
    <s v="79200"/>
    <x v="61"/>
    <m/>
    <s v="UNS Allocation"/>
    <s v="227"/>
    <s v="Corporate Communications"/>
    <x v="1"/>
    <n v="21.65"/>
    <s v="002"/>
  </r>
  <r>
    <s v="AUG-25"/>
    <x v="1"/>
    <s v="79200"/>
    <x v="61"/>
    <m/>
    <s v="UNS Allocation"/>
    <s v="203"/>
    <s v="Talent Development"/>
    <x v="0"/>
    <n v="379.22"/>
    <s v="002"/>
  </r>
  <r>
    <s v="AUG-25"/>
    <x v="1"/>
    <s v="79200"/>
    <x v="61"/>
    <m/>
    <s v="UNS Allocation"/>
    <s v="203"/>
    <s v="Talent Development"/>
    <x v="1"/>
    <n v="52.35"/>
    <s v="002"/>
  </r>
  <r>
    <s v="DEC-25"/>
    <x v="1"/>
    <s v="79200"/>
    <x v="61"/>
    <m/>
    <s v="UNS Allocation"/>
    <s v="203"/>
    <s v="Talent Development"/>
    <x v="0"/>
    <n v="40.119999999999997"/>
    <s v="002"/>
  </r>
  <r>
    <s v="JUL-25"/>
    <x v="1"/>
    <s v="79200"/>
    <x v="61"/>
    <m/>
    <s v="UNS Allocation"/>
    <s v="203"/>
    <s v="Talent Development"/>
    <x v="0"/>
    <n v="38.72"/>
    <s v="002"/>
  </r>
  <r>
    <s v="NOV-25"/>
    <x v="1"/>
    <s v="79200"/>
    <x v="61"/>
    <m/>
    <s v="UNS Allocation"/>
    <s v="203"/>
    <s v="Talent Development"/>
    <x v="0"/>
    <n v="287.89999999999998"/>
    <s v="002"/>
  </r>
  <r>
    <s v="OCT-25"/>
    <x v="1"/>
    <s v="79200"/>
    <x v="61"/>
    <m/>
    <s v="UNS Allocation"/>
    <s v="203"/>
    <s v="Talent Development"/>
    <x v="0"/>
    <n v="499.36"/>
    <s v="002"/>
  </r>
  <r>
    <s v="SEP-25"/>
    <x v="1"/>
    <s v="79200"/>
    <x v="61"/>
    <m/>
    <s v="UNS Allocation"/>
    <s v="203"/>
    <s v="Talent Development"/>
    <x v="0"/>
    <n v="629.5"/>
    <s v="002"/>
  </r>
  <r>
    <s v="AUG-25"/>
    <x v="1"/>
    <s v="79200"/>
    <x v="61"/>
    <m/>
    <s v="UNS Allocation"/>
    <s v="201"/>
    <s v="Personnel Adm"/>
    <x v="0"/>
    <n v="1139.42"/>
    <s v="002"/>
  </r>
  <r>
    <s v="DEC-25"/>
    <x v="1"/>
    <s v="79200"/>
    <x v="61"/>
    <m/>
    <s v="UNS Allocation"/>
    <s v="201"/>
    <s v="Personnel Adm"/>
    <x v="0"/>
    <n v="1595.19"/>
    <s v="002"/>
  </r>
  <r>
    <s v="JUL-25"/>
    <x v="1"/>
    <s v="79200"/>
    <x v="61"/>
    <m/>
    <s v="UNS Allocation"/>
    <s v="201"/>
    <s v="Personnel Adm"/>
    <x v="0"/>
    <n v="1603.01"/>
    <s v="002"/>
  </r>
  <r>
    <s v="JUL-25"/>
    <x v="1"/>
    <s v="79200"/>
    <x v="61"/>
    <m/>
    <s v="UNS Allocation"/>
    <s v="201"/>
    <s v="Personnel Adm"/>
    <x v="1"/>
    <n v="753.83"/>
    <s v="002"/>
  </r>
  <r>
    <s v="NOV-25"/>
    <x v="1"/>
    <s v="79200"/>
    <x v="61"/>
    <m/>
    <s v="UNS Allocation"/>
    <s v="201"/>
    <s v="Personnel Adm"/>
    <x v="0"/>
    <n v="1329.33"/>
    <s v="002"/>
  </r>
  <r>
    <s v="NOV-25"/>
    <x v="1"/>
    <s v="79200"/>
    <x v="61"/>
    <m/>
    <s v="UNS Allocation"/>
    <s v="201"/>
    <s v="Personnel Adm"/>
    <x v="1"/>
    <n v="7.59"/>
    <s v="002"/>
  </r>
  <r>
    <s v="OCT-25"/>
    <x v="1"/>
    <s v="79200"/>
    <x v="61"/>
    <m/>
    <s v="UNS Allocation"/>
    <s v="201"/>
    <s v="Personnel Adm"/>
    <x v="0"/>
    <n v="1724.33"/>
    <s v="002"/>
  </r>
  <r>
    <s v="SEP-25"/>
    <x v="1"/>
    <s v="79200"/>
    <x v="61"/>
    <m/>
    <s v="UNS Allocation"/>
    <s v="201"/>
    <s v="Personnel Adm"/>
    <x v="0"/>
    <n v="1617.98"/>
    <s v="002"/>
  </r>
  <r>
    <s v="AUG-25"/>
    <x v="1"/>
    <s v="79200"/>
    <x v="61"/>
    <m/>
    <s v="UNS Allocation"/>
    <s v="195"/>
    <s v="Safety"/>
    <x v="1"/>
    <n v="29.72"/>
    <s v="002"/>
  </r>
  <r>
    <s v="DEC-25"/>
    <x v="1"/>
    <s v="79200"/>
    <x v="61"/>
    <m/>
    <s v="UNS Allocation"/>
    <s v="195"/>
    <s v="Safety"/>
    <x v="1"/>
    <n v="1.2"/>
    <s v="002"/>
  </r>
  <r>
    <s v="JUL-25"/>
    <x v="1"/>
    <s v="79200"/>
    <x v="61"/>
    <m/>
    <s v="UNS Allocation"/>
    <s v="195"/>
    <s v="Safety"/>
    <x v="1"/>
    <n v="30.09"/>
    <s v="002"/>
  </r>
  <r>
    <s v="NOV-25"/>
    <x v="1"/>
    <s v="79200"/>
    <x v="61"/>
    <m/>
    <s v="UNS Allocation"/>
    <s v="195"/>
    <s v="Safety"/>
    <x v="1"/>
    <n v="34.880000000000003"/>
    <s v="002"/>
  </r>
  <r>
    <s v="OCT-25"/>
    <x v="1"/>
    <s v="79200"/>
    <x v="61"/>
    <m/>
    <s v="UNS Allocation"/>
    <s v="195"/>
    <s v="Safety"/>
    <x v="1"/>
    <n v="129.79"/>
    <s v="002"/>
  </r>
  <r>
    <s v="AUG-25"/>
    <x v="1"/>
    <s v="79200"/>
    <x v="61"/>
    <m/>
    <s v="UNS Allocation"/>
    <s v="193"/>
    <s v="Energy Delivery Environmental"/>
    <x v="0"/>
    <n v="45.68"/>
    <s v="002"/>
  </r>
  <r>
    <s v="DEC-25"/>
    <x v="1"/>
    <s v="79200"/>
    <x v="61"/>
    <m/>
    <s v="UNS Allocation"/>
    <s v="193"/>
    <s v="Energy Delivery Environmental"/>
    <x v="0"/>
    <n v="154.4"/>
    <s v="002"/>
  </r>
  <r>
    <s v="JUL-25"/>
    <x v="1"/>
    <s v="79200"/>
    <x v="61"/>
    <m/>
    <s v="UNS Allocation"/>
    <s v="193"/>
    <s v="Energy Delivery Environmental"/>
    <x v="0"/>
    <n v="272.19"/>
    <s v="002"/>
  </r>
  <r>
    <s v="NOV-25"/>
    <x v="1"/>
    <s v="79200"/>
    <x v="61"/>
    <m/>
    <s v="UNS Allocation"/>
    <s v="193"/>
    <s v="Energy Delivery Environmental"/>
    <x v="0"/>
    <n v="228.65"/>
    <s v="002"/>
  </r>
  <r>
    <s v="OCT-25"/>
    <x v="1"/>
    <s v="79200"/>
    <x v="61"/>
    <m/>
    <s v="UNS Allocation"/>
    <s v="193"/>
    <s v="Energy Delivery Environmental"/>
    <x v="0"/>
    <n v="184.83"/>
    <s v="002"/>
  </r>
  <r>
    <s v="SEP-25"/>
    <x v="1"/>
    <s v="79200"/>
    <x v="61"/>
    <m/>
    <s v="UNS Allocation"/>
    <s v="193"/>
    <s v="Energy Delivery Environmental"/>
    <x v="0"/>
    <n v="14.72"/>
    <s v="002"/>
  </r>
  <r>
    <s v="AUG-25"/>
    <x v="1"/>
    <s v="79200"/>
    <x v="61"/>
    <m/>
    <s v="UNS Allocation"/>
    <s v="192"/>
    <s v="UES Support"/>
    <x v="0"/>
    <n v="1549.61"/>
    <s v="002"/>
  </r>
  <r>
    <s v="DEC-25"/>
    <x v="1"/>
    <s v="79200"/>
    <x v="61"/>
    <m/>
    <s v="UNS Allocation"/>
    <s v="192"/>
    <s v="UES Support"/>
    <x v="0"/>
    <n v="1586.51"/>
    <s v="002"/>
  </r>
  <r>
    <s v="JUL-25"/>
    <x v="1"/>
    <s v="79200"/>
    <x v="61"/>
    <m/>
    <s v="UNS Allocation"/>
    <s v="192"/>
    <s v="UES Support"/>
    <x v="0"/>
    <n v="1593.43"/>
    <s v="002"/>
  </r>
  <r>
    <s v="NOV-25"/>
    <x v="1"/>
    <s v="79200"/>
    <x v="61"/>
    <m/>
    <s v="UNS Allocation"/>
    <s v="192"/>
    <s v="UES Support"/>
    <x v="0"/>
    <n v="1365.14"/>
    <s v="002"/>
  </r>
  <r>
    <s v="OCT-25"/>
    <x v="1"/>
    <s v="79200"/>
    <x v="61"/>
    <m/>
    <s v="UNS Allocation"/>
    <s v="192"/>
    <s v="UES Support"/>
    <x v="0"/>
    <n v="1638.16"/>
    <s v="002"/>
  </r>
  <r>
    <s v="SEP-25"/>
    <x v="1"/>
    <s v="79200"/>
    <x v="61"/>
    <m/>
    <s v="UNS Allocation"/>
    <s v="192"/>
    <s v="UES Support"/>
    <x v="0"/>
    <n v="649.36"/>
    <s v="002"/>
  </r>
  <r>
    <s v="AUG-25"/>
    <x v="1"/>
    <s v="79200"/>
    <x v="61"/>
    <m/>
    <s v="UNS Allocation"/>
    <s v="161"/>
    <s v="Risk Management"/>
    <x v="0"/>
    <n v="2411.54"/>
    <s v="002"/>
  </r>
  <r>
    <s v="DEC-25"/>
    <x v="1"/>
    <s v="79200"/>
    <x v="61"/>
    <m/>
    <s v="UNS Allocation"/>
    <s v="161"/>
    <s v="Risk Management"/>
    <x v="0"/>
    <n v="2353.19"/>
    <s v="002"/>
  </r>
  <r>
    <s v="JUL-25"/>
    <x v="1"/>
    <s v="79200"/>
    <x v="61"/>
    <m/>
    <s v="UNS Allocation"/>
    <s v="161"/>
    <s v="Risk Management"/>
    <x v="0"/>
    <n v="2543.9"/>
    <s v="002"/>
  </r>
  <r>
    <s v="NOV-25"/>
    <x v="1"/>
    <s v="79200"/>
    <x v="61"/>
    <m/>
    <s v="UNS Allocation"/>
    <s v="161"/>
    <s v="Risk Management"/>
    <x v="0"/>
    <n v="2084.27"/>
    <s v="002"/>
  </r>
  <r>
    <s v="OCT-25"/>
    <x v="1"/>
    <s v="79200"/>
    <x v="61"/>
    <m/>
    <s v="UNS Allocation"/>
    <s v="161"/>
    <s v="Risk Management"/>
    <x v="0"/>
    <n v="2606.5500000000002"/>
    <s v="002"/>
  </r>
  <r>
    <s v="SEP-25"/>
    <x v="1"/>
    <s v="79200"/>
    <x v="61"/>
    <m/>
    <s v="UNS Allocation"/>
    <s v="161"/>
    <s v="Risk Management"/>
    <x v="0"/>
    <n v="2354.29"/>
    <s v="002"/>
  </r>
  <r>
    <s v="AUG-25"/>
    <x v="1"/>
    <s v="79200"/>
    <x v="61"/>
    <m/>
    <s v="UNS Allocation"/>
    <s v="160"/>
    <s v="Legal"/>
    <x v="0"/>
    <n v="552.27"/>
    <s v="002"/>
  </r>
  <r>
    <s v="DEC-25"/>
    <x v="1"/>
    <s v="79200"/>
    <x v="61"/>
    <m/>
    <s v="UNS Allocation"/>
    <s v="160"/>
    <s v="Legal"/>
    <x v="0"/>
    <n v="501.66"/>
    <s v="002"/>
  </r>
  <r>
    <s v="JUL-25"/>
    <x v="1"/>
    <s v="79200"/>
    <x v="61"/>
    <m/>
    <s v="UNS Allocation"/>
    <s v="160"/>
    <s v="Legal"/>
    <x v="0"/>
    <n v="650.63"/>
    <s v="002"/>
  </r>
  <r>
    <s v="NOV-25"/>
    <x v="1"/>
    <s v="79200"/>
    <x v="61"/>
    <m/>
    <s v="UNS Allocation"/>
    <s v="160"/>
    <s v="Legal"/>
    <x v="0"/>
    <n v="626.91"/>
    <s v="002"/>
  </r>
  <r>
    <s v="OCT-25"/>
    <x v="1"/>
    <s v="79200"/>
    <x v="61"/>
    <m/>
    <s v="UNS Allocation"/>
    <s v="160"/>
    <s v="Legal"/>
    <x v="0"/>
    <n v="870.14"/>
    <s v="002"/>
  </r>
  <r>
    <s v="SEP-25"/>
    <x v="1"/>
    <s v="79200"/>
    <x v="61"/>
    <m/>
    <s v="UNS Allocation"/>
    <s v="160"/>
    <s v="Legal"/>
    <x v="0"/>
    <n v="335.26"/>
    <s v="002"/>
  </r>
  <r>
    <s v="AUG-25"/>
    <x v="1"/>
    <s v="79200"/>
    <x v="61"/>
    <m/>
    <s v="UNS Allocation"/>
    <s v="150"/>
    <s v="Legal Admin"/>
    <x v="0"/>
    <n v="3342.33"/>
    <s v="002"/>
  </r>
  <r>
    <s v="DEC-25"/>
    <x v="1"/>
    <s v="79200"/>
    <x v="61"/>
    <m/>
    <s v="UNS Allocation"/>
    <s v="150"/>
    <s v="Legal Admin"/>
    <x v="0"/>
    <n v="3401.06"/>
    <s v="002"/>
  </r>
  <r>
    <s v="JUL-25"/>
    <x v="1"/>
    <s v="79200"/>
    <x v="61"/>
    <m/>
    <s v="UNS Allocation"/>
    <s v="150"/>
    <s v="Legal Admin"/>
    <x v="0"/>
    <n v="2962.71"/>
    <s v="002"/>
  </r>
  <r>
    <s v="NOV-25"/>
    <x v="1"/>
    <s v="79200"/>
    <x v="61"/>
    <m/>
    <s v="UNS Allocation"/>
    <s v="150"/>
    <s v="Legal Admin"/>
    <x v="0"/>
    <n v="3209.99"/>
    <s v="002"/>
  </r>
  <r>
    <s v="OCT-25"/>
    <x v="1"/>
    <s v="79200"/>
    <x v="61"/>
    <m/>
    <s v="UNS Allocation"/>
    <s v="150"/>
    <s v="Legal Admin"/>
    <x v="0"/>
    <n v="3681.51"/>
    <s v="002"/>
  </r>
  <r>
    <s v="SEP-25"/>
    <x v="1"/>
    <s v="79200"/>
    <x v="61"/>
    <m/>
    <s v="UNS Allocation"/>
    <s v="150"/>
    <s v="Legal Admin"/>
    <x v="0"/>
    <n v="3418.32"/>
    <s v="002"/>
  </r>
  <r>
    <s v="AUG-25"/>
    <x v="1"/>
    <s v="79200"/>
    <x v="61"/>
    <m/>
    <s v="UNS Allocation"/>
    <s v="140"/>
    <s v="Regulatory Counsel"/>
    <x v="0"/>
    <n v="99.72"/>
    <s v="002"/>
  </r>
  <r>
    <s v="DEC-25"/>
    <x v="1"/>
    <s v="79200"/>
    <x v="61"/>
    <m/>
    <s v="UNS Allocation"/>
    <s v="140"/>
    <s v="Regulatory Counsel"/>
    <x v="0"/>
    <n v="35.99"/>
    <s v="002"/>
  </r>
  <r>
    <s v="JUL-25"/>
    <x v="1"/>
    <s v="79200"/>
    <x v="61"/>
    <m/>
    <s v="UNS Allocation"/>
    <s v="140"/>
    <s v="Regulatory Counsel"/>
    <x v="0"/>
    <n v="117.61"/>
    <s v="002"/>
  </r>
  <r>
    <s v="NOV-25"/>
    <x v="1"/>
    <s v="79200"/>
    <x v="61"/>
    <m/>
    <s v="UNS Allocation"/>
    <s v="140"/>
    <s v="Regulatory Counsel"/>
    <x v="0"/>
    <n v="159.5"/>
    <s v="002"/>
  </r>
  <r>
    <s v="OCT-25"/>
    <x v="1"/>
    <s v="79200"/>
    <x v="61"/>
    <m/>
    <s v="UNS Allocation"/>
    <s v="140"/>
    <s v="Regulatory Counsel"/>
    <x v="0"/>
    <n v="113.96"/>
    <s v="002"/>
  </r>
  <r>
    <s v="SEP-25"/>
    <x v="1"/>
    <s v="79200"/>
    <x v="61"/>
    <m/>
    <s v="UNS Allocation"/>
    <s v="140"/>
    <s v="Regulatory Counsel"/>
    <x v="0"/>
    <n v="-5.03"/>
    <s v="002"/>
  </r>
  <r>
    <s v="AUG-25"/>
    <x v="1"/>
    <s v="79200"/>
    <x v="61"/>
    <m/>
    <s v="UNS Allocation"/>
    <s v="100"/>
    <s v="CEO Adm"/>
    <x v="0"/>
    <n v="4637.84"/>
    <s v="002"/>
  </r>
  <r>
    <s v="AUG-25"/>
    <x v="1"/>
    <s v="79200"/>
    <x v="61"/>
    <m/>
    <s v="UNS Allocation"/>
    <s v="100"/>
    <s v="CEO Adm"/>
    <x v="1"/>
    <n v="297.70999999999998"/>
    <s v="002"/>
  </r>
  <r>
    <s v="DEC-25"/>
    <x v="1"/>
    <s v="79200"/>
    <x v="61"/>
    <m/>
    <s v="UNS Allocation"/>
    <s v="100"/>
    <s v="CEO Adm"/>
    <x v="0"/>
    <n v="6486.26"/>
    <s v="002"/>
  </r>
  <r>
    <s v="DEC-25"/>
    <x v="1"/>
    <s v="79200"/>
    <x v="61"/>
    <m/>
    <s v="UNS Allocation"/>
    <s v="100"/>
    <s v="CEO Adm"/>
    <x v="1"/>
    <n v="475.94"/>
    <s v="002"/>
  </r>
  <r>
    <s v="JUL-25"/>
    <x v="1"/>
    <s v="79200"/>
    <x v="61"/>
    <m/>
    <s v="UNS Allocation"/>
    <s v="100"/>
    <s v="CEO Adm"/>
    <x v="0"/>
    <n v="6859.93"/>
    <s v="002"/>
  </r>
  <r>
    <s v="JUL-25"/>
    <x v="1"/>
    <s v="79200"/>
    <x v="61"/>
    <m/>
    <s v="UNS Allocation"/>
    <s v="100"/>
    <s v="CEO Adm"/>
    <x v="1"/>
    <n v="781.57"/>
    <s v="002"/>
  </r>
  <r>
    <s v="NOV-25"/>
    <x v="1"/>
    <s v="79200"/>
    <x v="61"/>
    <m/>
    <s v="UNS Allocation"/>
    <s v="100"/>
    <s v="CEO Adm"/>
    <x v="0"/>
    <n v="5528.23"/>
    <s v="002"/>
  </r>
  <r>
    <s v="NOV-25"/>
    <x v="1"/>
    <s v="79200"/>
    <x v="61"/>
    <m/>
    <s v="UNS Allocation"/>
    <s v="100"/>
    <s v="CEO Adm"/>
    <x v="1"/>
    <n v="128.24"/>
    <s v="002"/>
  </r>
  <r>
    <s v="OCT-25"/>
    <x v="1"/>
    <s v="79200"/>
    <x v="61"/>
    <m/>
    <s v="UNS Allocation"/>
    <s v="100"/>
    <s v="CEO Adm"/>
    <x v="0"/>
    <n v="7625.5"/>
    <s v="002"/>
  </r>
  <r>
    <s v="OCT-25"/>
    <x v="1"/>
    <s v="79200"/>
    <x v="61"/>
    <m/>
    <s v="UNS Allocation"/>
    <s v="100"/>
    <s v="CEO Adm"/>
    <x v="1"/>
    <n v="483.87"/>
    <s v="002"/>
  </r>
  <r>
    <s v="SEP-25"/>
    <x v="1"/>
    <s v="79200"/>
    <x v="61"/>
    <m/>
    <s v="UNS Allocation"/>
    <s v="100"/>
    <s v="CEO Adm"/>
    <x v="0"/>
    <n v="6720.38"/>
    <s v="002"/>
  </r>
  <r>
    <s v="SEP-25"/>
    <x v="1"/>
    <s v="79200"/>
    <x v="61"/>
    <m/>
    <s v="UNS Allocation"/>
    <s v="100"/>
    <s v="CEO Adm"/>
    <x v="1"/>
    <n v="85.52"/>
    <s v="002"/>
  </r>
  <r>
    <s v="AUG-25"/>
    <x v="1"/>
    <s v="79200"/>
    <x v="61"/>
    <m/>
    <s v="UNS Allocation"/>
    <s v="006"/>
    <s v="Other TEP"/>
    <x v="1"/>
    <n v="25.97"/>
    <s v="002"/>
  </r>
  <r>
    <s v="DEC-25"/>
    <x v="1"/>
    <s v="79200"/>
    <x v="61"/>
    <m/>
    <s v="UNS Allocation"/>
    <s v="006"/>
    <s v="Other TEP"/>
    <x v="1"/>
    <n v="153.47"/>
    <s v="002"/>
  </r>
  <r>
    <s v="JUL-25"/>
    <x v="1"/>
    <s v="79200"/>
    <x v="61"/>
    <m/>
    <s v="UNS Allocation"/>
    <s v="006"/>
    <s v="Other TEP"/>
    <x v="1"/>
    <n v="96.81"/>
    <s v="002"/>
  </r>
  <r>
    <s v="NOV-25"/>
    <x v="1"/>
    <s v="79200"/>
    <x v="61"/>
    <m/>
    <s v="UNS Allocation"/>
    <s v="006"/>
    <s v="Other TEP"/>
    <x v="1"/>
    <n v="52.56"/>
    <s v="002"/>
  </r>
  <r>
    <s v="OCT-25"/>
    <x v="1"/>
    <s v="79200"/>
    <x v="61"/>
    <m/>
    <s v="UNS Allocation"/>
    <s v="006"/>
    <s v="Other TEP"/>
    <x v="1"/>
    <n v="210.46"/>
    <s v="002"/>
  </r>
  <r>
    <s v="SEP-25"/>
    <x v="1"/>
    <s v="79200"/>
    <x v="61"/>
    <m/>
    <s v="UNS Allocation"/>
    <s v="006"/>
    <s v="Other TEP"/>
    <x v="1"/>
    <n v="19.73"/>
    <s v="002"/>
  </r>
  <r>
    <s v="SEP-25"/>
    <x v="1"/>
    <s v="79200"/>
    <x v="62"/>
    <s v="P-Card Not Allocated"/>
    <s v="P-Card Not Allocated"/>
    <s v="550"/>
    <s v="UNSG Arizona Gas Admin"/>
    <x v="1"/>
    <n v="16.399999999999999"/>
    <s v="032"/>
  </r>
  <r>
    <s v="AUG-25"/>
    <x v="2"/>
    <s v="50000"/>
    <x v="0"/>
    <s v="CLS P/R - Regular"/>
    <s v="CLS P/R - Regular"/>
    <s v="541"/>
    <s v="UNSE Metering"/>
    <x v="0"/>
    <n v="1493"/>
    <s v="033"/>
  </r>
  <r>
    <s v="DEC-25"/>
    <x v="2"/>
    <s v="50000"/>
    <x v="0"/>
    <s v="CLS P/R - Regular"/>
    <s v="CLS P/R - Regular"/>
    <s v="541"/>
    <s v="UNSE Metering"/>
    <x v="0"/>
    <n v="1509.32"/>
    <s v="033"/>
  </r>
  <r>
    <s v="JUL-25"/>
    <x v="2"/>
    <s v="50000"/>
    <x v="0"/>
    <s v="CLS P/R - Regular"/>
    <s v="CLS P/R - Regular"/>
    <s v="541"/>
    <s v="UNSE Metering"/>
    <x v="0"/>
    <n v="4778"/>
    <s v="033"/>
  </r>
  <r>
    <s v="NOV-25"/>
    <x v="2"/>
    <s v="50000"/>
    <x v="0"/>
    <s v="CLS P/R - Regular"/>
    <s v="CLS P/R - Regular"/>
    <s v="541"/>
    <s v="UNSE Metering"/>
    <x v="0"/>
    <n v="2315.56"/>
    <s v="033"/>
  </r>
  <r>
    <s v="OCT-25"/>
    <x v="2"/>
    <s v="50000"/>
    <x v="0"/>
    <s v="CLS P/R - Regular"/>
    <s v="CLS P/R - Regular"/>
    <s v="541"/>
    <s v="UNSE Metering"/>
    <x v="0"/>
    <n v="2452.94"/>
    <s v="033"/>
  </r>
  <r>
    <s v="SEP-25"/>
    <x v="2"/>
    <s v="50000"/>
    <x v="0"/>
    <s v="CLS P/R - Regular"/>
    <s v="CLS P/R - Regular"/>
    <s v="541"/>
    <s v="UNSE Metering"/>
    <x v="0"/>
    <n v="3272.32"/>
    <s v="033"/>
  </r>
  <r>
    <s v="AUG-25"/>
    <x v="2"/>
    <s v="50000"/>
    <x v="0"/>
    <s v="CLS P/R - Regular"/>
    <s v="CLS P/R - Regular"/>
    <s v="525"/>
    <s v="UNSE Moh Elect Cust Service"/>
    <x v="0"/>
    <n v="5681.76"/>
    <s v="033"/>
  </r>
  <r>
    <s v="DEC-25"/>
    <x v="2"/>
    <s v="50000"/>
    <x v="0"/>
    <s v="CLS P/R - Regular"/>
    <s v="CLS P/R - Regular"/>
    <s v="525"/>
    <s v="UNSE Moh Elect Cust Service"/>
    <x v="0"/>
    <n v="2708.75"/>
    <s v="033"/>
  </r>
  <r>
    <s v="JUL-25"/>
    <x v="2"/>
    <s v="50000"/>
    <x v="0"/>
    <s v="CLS P/R - Regular"/>
    <s v="CLS P/R - Regular"/>
    <s v="525"/>
    <s v="UNSE Moh Elect Cust Service"/>
    <x v="0"/>
    <n v="2808.27"/>
    <s v="033"/>
  </r>
  <r>
    <s v="NOV-25"/>
    <x v="2"/>
    <s v="50000"/>
    <x v="0"/>
    <s v="CLS P/R - Regular"/>
    <s v="CLS P/R - Regular"/>
    <s v="525"/>
    <s v="UNSE Moh Elect Cust Service"/>
    <x v="0"/>
    <n v="2411.8000000000002"/>
    <s v="033"/>
  </r>
  <r>
    <s v="OCT-25"/>
    <x v="2"/>
    <s v="50000"/>
    <x v="0"/>
    <s v="CLS P/R - Regular"/>
    <s v="CLS P/R - Regular"/>
    <s v="525"/>
    <s v="UNSE Moh Elect Cust Service"/>
    <x v="0"/>
    <n v="3332.79"/>
    <s v="033"/>
  </r>
  <r>
    <s v="SEP-25"/>
    <x v="2"/>
    <s v="50000"/>
    <x v="0"/>
    <s v="CLS P/R - Regular"/>
    <s v="CLS P/R - Regular"/>
    <s v="525"/>
    <s v="UNSE Moh Elect Cust Service"/>
    <x v="0"/>
    <n v="3413.08"/>
    <s v="033"/>
  </r>
  <r>
    <s v="AUG-25"/>
    <x v="2"/>
    <s v="50000"/>
    <x v="0"/>
    <s v="CLS P/R - Regular"/>
    <s v="CLS P/R - Regular"/>
    <s v="524"/>
    <s v="UNSE Moh Elect Cust serv Dispatch"/>
    <x v="0"/>
    <n v="1687.5"/>
    <s v="033"/>
  </r>
  <r>
    <s v="DEC-25"/>
    <x v="2"/>
    <s v="50000"/>
    <x v="0"/>
    <s v="CLS P/R - Regular"/>
    <s v="CLS P/R - Regular"/>
    <s v="524"/>
    <s v="UNSE Moh Elect Cust serv Dispatch"/>
    <x v="0"/>
    <n v="812.5"/>
    <s v="033"/>
  </r>
  <r>
    <s v="JUL-25"/>
    <x v="2"/>
    <s v="50000"/>
    <x v="0"/>
    <s v="CLS P/R - Regular"/>
    <s v="CLS P/R - Regular"/>
    <s v="524"/>
    <s v="UNSE Moh Elect Cust serv Dispatch"/>
    <x v="0"/>
    <n v="1125"/>
    <s v="033"/>
  </r>
  <r>
    <s v="NOV-25"/>
    <x v="2"/>
    <s v="50000"/>
    <x v="0"/>
    <s v="CLS P/R - Regular"/>
    <s v="CLS P/R - Regular"/>
    <s v="524"/>
    <s v="UNSE Moh Elect Cust serv Dispatch"/>
    <x v="0"/>
    <n v="1187.5"/>
    <s v="033"/>
  </r>
  <r>
    <s v="OCT-25"/>
    <x v="2"/>
    <s v="50000"/>
    <x v="0"/>
    <s v="CLS P/R - Regular"/>
    <s v="CLS P/R - Regular"/>
    <s v="524"/>
    <s v="UNSE Moh Elect Cust serv Dispatch"/>
    <x v="0"/>
    <n v="1531.25"/>
    <s v="033"/>
  </r>
  <r>
    <s v="SEP-25"/>
    <x v="2"/>
    <s v="50000"/>
    <x v="0"/>
    <s v="CLS P/R - Regular"/>
    <s v="CLS P/R - Regular"/>
    <s v="524"/>
    <s v="UNSE Moh Elect Cust serv Dispatch"/>
    <x v="0"/>
    <n v="812.5"/>
    <s v="033"/>
  </r>
  <r>
    <s v="AUG-25"/>
    <x v="2"/>
    <s v="50000"/>
    <x v="0"/>
    <s v="CLS P/R - Regular"/>
    <s v="CLS P/R - Regular"/>
    <s v="523"/>
    <s v="UNSE Lake Havasu Electric Eng"/>
    <x v="0"/>
    <n v="26.95"/>
    <s v="033"/>
  </r>
  <r>
    <s v="AUG-25"/>
    <x v="2"/>
    <s v="50000"/>
    <x v="0"/>
    <s v="CLS P/R - Regular"/>
    <s v="CLS P/R - Regular"/>
    <s v="522"/>
    <s v="UNSE Lake Havasu Elec Const"/>
    <x v="0"/>
    <n v="5678.58"/>
    <s v="033"/>
  </r>
  <r>
    <s v="DEC-25"/>
    <x v="2"/>
    <s v="50000"/>
    <x v="0"/>
    <s v="CLS P/R - Regular"/>
    <s v="CLS P/R - Regular"/>
    <s v="522"/>
    <s v="UNSE Lake Havasu Elec Const"/>
    <x v="0"/>
    <n v="3516.47"/>
    <s v="033"/>
  </r>
  <r>
    <s v="JUL-25"/>
    <x v="2"/>
    <s v="50000"/>
    <x v="0"/>
    <s v="CLS P/R - Regular"/>
    <s v="CLS P/R - Regular"/>
    <s v="522"/>
    <s v="UNSE Lake Havasu Elec Const"/>
    <x v="0"/>
    <n v="2935.48"/>
    <s v="033"/>
  </r>
  <r>
    <s v="NOV-25"/>
    <x v="2"/>
    <s v="50000"/>
    <x v="0"/>
    <s v="CLS P/R - Regular"/>
    <s v="CLS P/R - Regular"/>
    <s v="522"/>
    <s v="UNSE Lake Havasu Elec Const"/>
    <x v="0"/>
    <n v="4012.22"/>
    <s v="033"/>
  </r>
  <r>
    <s v="OCT-25"/>
    <x v="2"/>
    <s v="50000"/>
    <x v="0"/>
    <s v="CLS P/R - Regular"/>
    <s v="CLS P/R - Regular"/>
    <s v="522"/>
    <s v="UNSE Lake Havasu Elec Const"/>
    <x v="0"/>
    <n v="7302.24"/>
    <s v="033"/>
  </r>
  <r>
    <s v="SEP-25"/>
    <x v="2"/>
    <s v="50000"/>
    <x v="0"/>
    <s v="CLS P/R - Regular"/>
    <s v="CLS P/R - Regular"/>
    <s v="522"/>
    <s v="UNSE Lake Havasu Elec Const"/>
    <x v="0"/>
    <n v="3513.36"/>
    <s v="033"/>
  </r>
  <r>
    <s v="AUG-25"/>
    <x v="2"/>
    <s v="50000"/>
    <x v="0"/>
    <s v="CLS P/R - Regular"/>
    <s v="CLS P/R - Regular"/>
    <s v="515"/>
    <s v="UNSE Kingman Electric Eng"/>
    <x v="0"/>
    <n v="3288.23"/>
    <s v="033"/>
  </r>
  <r>
    <s v="DEC-25"/>
    <x v="2"/>
    <s v="50000"/>
    <x v="0"/>
    <s v="CLS P/R - Regular"/>
    <s v="CLS P/R - Regular"/>
    <s v="515"/>
    <s v="UNSE Kingman Electric Eng"/>
    <x v="0"/>
    <n v="2173.09"/>
    <s v="033"/>
  </r>
  <r>
    <s v="JUL-25"/>
    <x v="2"/>
    <s v="50000"/>
    <x v="0"/>
    <s v="CLS P/R - Regular"/>
    <s v="CLS P/R - Regular"/>
    <s v="515"/>
    <s v="UNSE Kingman Electric Eng"/>
    <x v="0"/>
    <n v="1907.51"/>
    <s v="033"/>
  </r>
  <r>
    <s v="NOV-25"/>
    <x v="2"/>
    <s v="50000"/>
    <x v="0"/>
    <s v="CLS P/R - Regular"/>
    <s v="CLS P/R - Regular"/>
    <s v="515"/>
    <s v="UNSE Kingman Electric Eng"/>
    <x v="0"/>
    <n v="2579.04"/>
    <s v="033"/>
  </r>
  <r>
    <s v="OCT-25"/>
    <x v="2"/>
    <s v="50000"/>
    <x v="0"/>
    <s v="CLS P/R - Regular"/>
    <s v="CLS P/R - Regular"/>
    <s v="515"/>
    <s v="UNSE Kingman Electric Eng"/>
    <x v="0"/>
    <n v="3081.78"/>
    <s v="033"/>
  </r>
  <r>
    <s v="SEP-25"/>
    <x v="2"/>
    <s v="50000"/>
    <x v="0"/>
    <s v="CLS P/R - Regular"/>
    <s v="CLS P/R - Regular"/>
    <s v="515"/>
    <s v="UNSE Kingman Electric Eng"/>
    <x v="0"/>
    <n v="3390.44"/>
    <s v="033"/>
  </r>
  <r>
    <s v="AUG-25"/>
    <x v="2"/>
    <s v="50000"/>
    <x v="0"/>
    <s v="CLS P/R - Regular"/>
    <s v="CLS P/R - Regular"/>
    <s v="514"/>
    <s v="UNSE Kingman Electric Const"/>
    <x v="0"/>
    <n v="168.84"/>
    <s v="033"/>
  </r>
  <r>
    <s v="DEC-25"/>
    <x v="2"/>
    <s v="50000"/>
    <x v="0"/>
    <s v="CLS P/R - Regular"/>
    <s v="CLS P/R - Regular"/>
    <s v="514"/>
    <s v="UNSE Kingman Electric Const"/>
    <x v="0"/>
    <n v="56.28"/>
    <s v="033"/>
  </r>
  <r>
    <s v="JUL-25"/>
    <x v="2"/>
    <s v="50000"/>
    <x v="0"/>
    <s v="CLS P/R - Regular"/>
    <s v="CLS P/R - Regular"/>
    <s v="514"/>
    <s v="UNSE Kingman Electric Const"/>
    <x v="0"/>
    <n v="140.69999999999999"/>
    <s v="033"/>
  </r>
  <r>
    <s v="OCT-25"/>
    <x v="2"/>
    <s v="50000"/>
    <x v="0"/>
    <s v="CLS P/R - Regular"/>
    <s v="CLS P/R - Regular"/>
    <s v="514"/>
    <s v="UNSE Kingman Electric Const"/>
    <x v="0"/>
    <n v="112.56"/>
    <s v="033"/>
  </r>
  <r>
    <s v="AUG-25"/>
    <x v="2"/>
    <s v="50000"/>
    <x v="0"/>
    <s v="CLS P/R - Regular"/>
    <s v="CLS P/R - Regular"/>
    <s v="513"/>
    <s v="UNSE Mohave Electric Ops Mgmt"/>
    <x v="0"/>
    <n v="3610.6"/>
    <s v="033"/>
  </r>
  <r>
    <s v="DEC-25"/>
    <x v="2"/>
    <s v="50000"/>
    <x v="0"/>
    <s v="CLS P/R - Regular"/>
    <s v="CLS P/R - Regular"/>
    <s v="513"/>
    <s v="UNSE Mohave Electric Ops Mgmt"/>
    <x v="0"/>
    <n v="1671.58"/>
    <s v="033"/>
  </r>
  <r>
    <s v="JUL-25"/>
    <x v="2"/>
    <s v="50000"/>
    <x v="0"/>
    <s v="CLS P/R - Regular"/>
    <s v="CLS P/R - Regular"/>
    <s v="513"/>
    <s v="UNSE Mohave Electric Ops Mgmt"/>
    <x v="0"/>
    <n v="1485.84"/>
    <s v="033"/>
  </r>
  <r>
    <s v="NOV-25"/>
    <x v="2"/>
    <s v="50000"/>
    <x v="0"/>
    <s v="CLS P/R - Regular"/>
    <s v="CLS P/R - Regular"/>
    <s v="513"/>
    <s v="UNSE Mohave Electric Ops Mgmt"/>
    <x v="0"/>
    <n v="2228.77"/>
    <s v="033"/>
  </r>
  <r>
    <s v="OCT-25"/>
    <x v="2"/>
    <s v="50000"/>
    <x v="0"/>
    <s v="CLS P/R - Regular"/>
    <s v="CLS P/R - Regular"/>
    <s v="513"/>
    <s v="UNSE Mohave Electric Ops Mgmt"/>
    <x v="0"/>
    <n v="4065.03"/>
    <s v="033"/>
  </r>
  <r>
    <s v="SEP-25"/>
    <x v="2"/>
    <s v="50000"/>
    <x v="0"/>
    <s v="CLS P/R - Regular"/>
    <s v="CLS P/R - Regular"/>
    <s v="513"/>
    <s v="UNSE Mohave Electric Ops Mgmt"/>
    <x v="0"/>
    <n v="1300.1199999999999"/>
    <s v="033"/>
  </r>
  <r>
    <s v="AUG-25"/>
    <x v="2"/>
    <s v="50000"/>
    <x v="0"/>
    <s v="CLS P/R - Regular"/>
    <s v="CLS P/R - Regular"/>
    <s v="264"/>
    <s v="Mail Services"/>
    <x v="0"/>
    <n v="2202.92"/>
    <s v="002"/>
  </r>
  <r>
    <s v="DEC-25"/>
    <x v="2"/>
    <s v="50000"/>
    <x v="0"/>
    <s v="CLS P/R - Regular"/>
    <s v="CLS P/R - Regular"/>
    <s v="264"/>
    <s v="Mail Services"/>
    <x v="0"/>
    <n v="1800.42"/>
    <s v="002"/>
  </r>
  <r>
    <s v="JUL-25"/>
    <x v="2"/>
    <s v="50000"/>
    <x v="0"/>
    <s v="CLS P/R - Regular"/>
    <s v="CLS P/R - Regular"/>
    <s v="264"/>
    <s v="Mail Services"/>
    <x v="0"/>
    <n v="2180.8000000000002"/>
    <s v="002"/>
  </r>
  <r>
    <s v="NOV-25"/>
    <x v="2"/>
    <s v="50000"/>
    <x v="0"/>
    <s v="CLS P/R - Regular"/>
    <s v="CLS P/R - Regular"/>
    <s v="264"/>
    <s v="Mail Services"/>
    <x v="0"/>
    <n v="2089.04"/>
    <s v="002"/>
  </r>
  <r>
    <s v="OCT-25"/>
    <x v="2"/>
    <s v="50000"/>
    <x v="0"/>
    <s v="CLS P/R - Regular"/>
    <s v="CLS P/R - Regular"/>
    <s v="264"/>
    <s v="Mail Services"/>
    <x v="0"/>
    <n v="3106.07"/>
    <s v="002"/>
  </r>
  <r>
    <s v="SEP-25"/>
    <x v="2"/>
    <s v="50000"/>
    <x v="0"/>
    <s v="CLS P/R - Regular"/>
    <s v="CLS P/R - Regular"/>
    <s v="264"/>
    <s v="Mail Services"/>
    <x v="0"/>
    <n v="1346.86"/>
    <s v="002"/>
  </r>
  <r>
    <s v="OCT-25"/>
    <x v="2"/>
    <s v="50000"/>
    <x v="1"/>
    <s v="CLS P/R - Overtime"/>
    <s v="CLS P/R - Overtime"/>
    <s v="541"/>
    <s v="UNSE Metering"/>
    <x v="0"/>
    <n v="3277.26"/>
    <s v="033"/>
  </r>
  <r>
    <s v="SEP-25"/>
    <x v="2"/>
    <s v="50000"/>
    <x v="1"/>
    <s v="CLS P/R - Overtime"/>
    <s v="CLS P/R - Overtime"/>
    <s v="541"/>
    <s v="UNSE Metering"/>
    <x v="0"/>
    <n v="462.6"/>
    <s v="033"/>
  </r>
  <r>
    <s v="NOV-25"/>
    <x v="2"/>
    <s v="50000"/>
    <x v="1"/>
    <s v="CLS P/R - Overtime"/>
    <s v="CLS P/R - Overtime"/>
    <s v="525"/>
    <s v="UNSE Moh Elect Cust Service"/>
    <x v="0"/>
    <n v="882.17"/>
    <s v="033"/>
  </r>
  <r>
    <s v="AUG-25"/>
    <x v="2"/>
    <s v="50000"/>
    <x v="1"/>
    <s v="CLS P/R - Overtime"/>
    <s v="CLS P/R - Overtime"/>
    <s v="522"/>
    <s v="UNSE Lake Havasu Elec Const"/>
    <x v="0"/>
    <n v="620.62"/>
    <s v="033"/>
  </r>
  <r>
    <s v="DEC-25"/>
    <x v="2"/>
    <s v="50000"/>
    <x v="1"/>
    <s v="CLS P/R - Overtime"/>
    <s v="CLS P/R - Overtime"/>
    <s v="522"/>
    <s v="UNSE Lake Havasu Elec Const"/>
    <x v="0"/>
    <n v="732.9"/>
    <s v="033"/>
  </r>
  <r>
    <s v="JUL-25"/>
    <x v="2"/>
    <s v="50000"/>
    <x v="1"/>
    <s v="CLS P/R - Overtime"/>
    <s v="CLS P/R - Overtime"/>
    <s v="522"/>
    <s v="UNSE Lake Havasu Elec Const"/>
    <x v="0"/>
    <n v="564.20000000000005"/>
    <s v="033"/>
  </r>
  <r>
    <s v="NOV-25"/>
    <x v="2"/>
    <s v="50000"/>
    <x v="1"/>
    <s v="CLS P/R - Overtime"/>
    <s v="CLS P/R - Overtime"/>
    <s v="522"/>
    <s v="UNSE Lake Havasu Elec Const"/>
    <x v="0"/>
    <n v="479.57"/>
    <s v="033"/>
  </r>
  <r>
    <s v="OCT-25"/>
    <x v="2"/>
    <s v="50000"/>
    <x v="1"/>
    <s v="CLS P/R - Overtime"/>
    <s v="CLS P/R - Overtime"/>
    <s v="522"/>
    <s v="UNSE Lake Havasu Elec Const"/>
    <x v="0"/>
    <n v="1184.54"/>
    <s v="033"/>
  </r>
  <r>
    <s v="SEP-25"/>
    <x v="2"/>
    <s v="50000"/>
    <x v="1"/>
    <s v="CLS P/R - Overtime"/>
    <s v="CLS P/R - Overtime"/>
    <s v="522"/>
    <s v="UNSE Lake Havasu Elec Const"/>
    <x v="0"/>
    <n v="451.36"/>
    <s v="033"/>
  </r>
  <r>
    <s v="AUG-25"/>
    <x v="2"/>
    <s v="50000"/>
    <x v="1"/>
    <s v="CLS P/R - Overtime"/>
    <s v="CLS P/R - Overtime"/>
    <s v="514"/>
    <s v="UNSE Kingman Electric Const"/>
    <x v="0"/>
    <n v="56.28"/>
    <s v="033"/>
  </r>
  <r>
    <s v="SEP-25"/>
    <x v="2"/>
    <s v="50000"/>
    <x v="1"/>
    <s v="CLS P/R - Overtime"/>
    <s v="CLS P/R - Overtime"/>
    <s v="514"/>
    <s v="UNSE Kingman Electric Const"/>
    <x v="0"/>
    <n v="168.84"/>
    <s v="033"/>
  </r>
  <r>
    <s v="AUG-25"/>
    <x v="2"/>
    <s v="50000"/>
    <x v="2"/>
    <s v="CLS P/R - Accruals"/>
    <s v="CLS P/R - Accruals"/>
    <s v="541"/>
    <s v="UNSE Metering"/>
    <x v="0"/>
    <n v="-2446.14"/>
    <s v="033"/>
  </r>
  <r>
    <s v="DEC-25"/>
    <x v="2"/>
    <s v="50000"/>
    <x v="2"/>
    <s v="CLS P/R - Accruals"/>
    <s v="CLS P/R - Accruals"/>
    <s v="541"/>
    <s v="UNSE Metering"/>
    <x v="0"/>
    <n v="-78.72"/>
    <s v="033"/>
  </r>
  <r>
    <s v="JUL-25"/>
    <x v="2"/>
    <s v="50000"/>
    <x v="2"/>
    <s v="CLS P/R - Accruals"/>
    <s v="CLS P/R - Accruals"/>
    <s v="541"/>
    <s v="UNSE Metering"/>
    <x v="0"/>
    <n v="-630.88"/>
    <s v="033"/>
  </r>
  <r>
    <s v="NOV-25"/>
    <x v="2"/>
    <s v="50000"/>
    <x v="2"/>
    <s v="CLS P/R - Accruals"/>
    <s v="CLS P/R - Accruals"/>
    <s v="541"/>
    <s v="UNSE Metering"/>
    <x v="0"/>
    <n v="31.22"/>
    <s v="033"/>
  </r>
  <r>
    <s v="OCT-25"/>
    <x v="2"/>
    <s v="50000"/>
    <x v="2"/>
    <s v="CLS P/R - Accruals"/>
    <s v="CLS P/R - Accruals"/>
    <s v="541"/>
    <s v="UNSE Metering"/>
    <x v="0"/>
    <n v="-1189.68"/>
    <s v="033"/>
  </r>
  <r>
    <s v="SEP-25"/>
    <x v="2"/>
    <s v="50000"/>
    <x v="2"/>
    <s v="CLS P/R - Accruals"/>
    <s v="CLS P/R - Accruals"/>
    <s v="541"/>
    <s v="UNSE Metering"/>
    <x v="0"/>
    <n v="1462.5"/>
    <s v="033"/>
  </r>
  <r>
    <s v="AUG-25"/>
    <x v="2"/>
    <s v="50000"/>
    <x v="2"/>
    <s v="CLS P/R - Accruals"/>
    <s v="CLS P/R - Accruals"/>
    <s v="525"/>
    <s v="UNSE Moh Elect Cust Service"/>
    <x v="0"/>
    <n v="-551.99"/>
    <s v="033"/>
  </r>
  <r>
    <s v="DEC-25"/>
    <x v="2"/>
    <s v="50000"/>
    <x v="2"/>
    <s v="CLS P/R - Accruals"/>
    <s v="CLS P/R - Accruals"/>
    <s v="525"/>
    <s v="UNSE Moh Elect Cust Service"/>
    <x v="0"/>
    <n v="507.1"/>
    <s v="033"/>
  </r>
  <r>
    <s v="JUL-25"/>
    <x v="2"/>
    <s v="50000"/>
    <x v="2"/>
    <s v="CLS P/R - Accruals"/>
    <s v="CLS P/R - Accruals"/>
    <s v="525"/>
    <s v="UNSE Moh Elect Cust Service"/>
    <x v="0"/>
    <n v="-80.239999999999995"/>
    <s v="033"/>
  </r>
  <r>
    <s v="NOV-25"/>
    <x v="2"/>
    <s v="50000"/>
    <x v="2"/>
    <s v="CLS P/R - Accruals"/>
    <s v="CLS P/R - Accruals"/>
    <s v="525"/>
    <s v="UNSE Moh Elect Cust Service"/>
    <x v="0"/>
    <n v="-363.27"/>
    <s v="033"/>
  </r>
  <r>
    <s v="OCT-25"/>
    <x v="2"/>
    <s v="50000"/>
    <x v="2"/>
    <s v="CLS P/R - Accruals"/>
    <s v="CLS P/R - Accruals"/>
    <s v="525"/>
    <s v="UNSE Moh Elect Cust Service"/>
    <x v="0"/>
    <n v="-215.04"/>
    <s v="033"/>
  </r>
  <r>
    <s v="SEP-25"/>
    <x v="2"/>
    <s v="50000"/>
    <x v="2"/>
    <s v="CLS P/R - Accruals"/>
    <s v="CLS P/R - Accruals"/>
    <s v="525"/>
    <s v="UNSE Moh Elect Cust Service"/>
    <x v="0"/>
    <n v="127.05"/>
    <s v="033"/>
  </r>
  <r>
    <s v="AUG-25"/>
    <x v="2"/>
    <s v="50000"/>
    <x v="2"/>
    <s v="CLS P/R - Accruals"/>
    <s v="CLS P/R - Accruals"/>
    <s v="524"/>
    <s v="UNSE Moh Elect Cust serv Dispatch"/>
    <x v="0"/>
    <n v="-418.75"/>
    <s v="033"/>
  </r>
  <r>
    <s v="DEC-25"/>
    <x v="2"/>
    <s v="50000"/>
    <x v="2"/>
    <s v="CLS P/R - Accruals"/>
    <s v="CLS P/R - Accruals"/>
    <s v="524"/>
    <s v="UNSE Moh Elect Cust serv Dispatch"/>
    <x v="0"/>
    <n v="218.75"/>
    <s v="033"/>
  </r>
  <r>
    <s v="JUL-25"/>
    <x v="2"/>
    <s v="50000"/>
    <x v="2"/>
    <s v="CLS P/R - Accruals"/>
    <s v="CLS P/R - Accruals"/>
    <s v="524"/>
    <s v="UNSE Moh Elect Cust serv Dispatch"/>
    <x v="0"/>
    <n v="12.5"/>
    <s v="033"/>
  </r>
  <r>
    <s v="NOV-25"/>
    <x v="2"/>
    <s v="50000"/>
    <x v="2"/>
    <s v="CLS P/R - Accruals"/>
    <s v="CLS P/R - Accruals"/>
    <s v="524"/>
    <s v="UNSE Moh Elect Cust serv Dispatch"/>
    <x v="0"/>
    <n v="-31.25"/>
    <s v="033"/>
  </r>
  <r>
    <s v="OCT-25"/>
    <x v="2"/>
    <s v="50000"/>
    <x v="2"/>
    <s v="CLS P/R - Accruals"/>
    <s v="CLS P/R - Accruals"/>
    <s v="524"/>
    <s v="UNSE Moh Elect Cust serv Dispatch"/>
    <x v="0"/>
    <n v="93.75"/>
    <s v="033"/>
  </r>
  <r>
    <s v="SEP-25"/>
    <x v="2"/>
    <s v="50000"/>
    <x v="2"/>
    <s v="CLS P/R - Accruals"/>
    <s v="CLS P/R - Accruals"/>
    <s v="524"/>
    <s v="UNSE Moh Elect Cust serv Dispatch"/>
    <x v="0"/>
    <n v="-62.5"/>
    <s v="033"/>
  </r>
  <r>
    <s v="AUG-25"/>
    <x v="2"/>
    <s v="50000"/>
    <x v="2"/>
    <s v="CLS P/R - Accruals"/>
    <s v="CLS P/R - Accruals"/>
    <s v="523"/>
    <s v="UNSE Lake Havasu Electric Eng"/>
    <x v="0"/>
    <n v="13.48"/>
    <s v="033"/>
  </r>
  <r>
    <s v="SEP-25"/>
    <x v="2"/>
    <s v="50000"/>
    <x v="2"/>
    <s v="CLS P/R - Accruals"/>
    <s v="CLS P/R - Accruals"/>
    <s v="523"/>
    <s v="UNSE Lake Havasu Electric Eng"/>
    <x v="0"/>
    <n v="-13.48"/>
    <s v="033"/>
  </r>
  <r>
    <s v="AUG-25"/>
    <x v="2"/>
    <s v="50000"/>
    <x v="2"/>
    <s v="CLS P/R - Accruals"/>
    <s v="CLS P/R - Accruals"/>
    <s v="522"/>
    <s v="UNSE Lake Havasu Elec Const"/>
    <x v="0"/>
    <n v="-789.83"/>
    <s v="033"/>
  </r>
  <r>
    <s v="DEC-25"/>
    <x v="2"/>
    <s v="50000"/>
    <x v="2"/>
    <s v="CLS P/R - Accruals"/>
    <s v="CLS P/R - Accruals"/>
    <s v="522"/>
    <s v="UNSE Lake Havasu Elec Const"/>
    <x v="0"/>
    <n v="965.41"/>
    <s v="033"/>
  </r>
  <r>
    <s v="JUL-25"/>
    <x v="2"/>
    <s v="50000"/>
    <x v="2"/>
    <s v="CLS P/R - Accruals"/>
    <s v="CLS P/R - Accruals"/>
    <s v="522"/>
    <s v="UNSE Lake Havasu Elec Const"/>
    <x v="0"/>
    <n v="-1369.47"/>
    <s v="033"/>
  </r>
  <r>
    <s v="NOV-25"/>
    <x v="2"/>
    <s v="50000"/>
    <x v="2"/>
    <s v="CLS P/R - Accruals"/>
    <s v="CLS P/R - Accruals"/>
    <s v="522"/>
    <s v="UNSE Lake Havasu Elec Const"/>
    <x v="0"/>
    <n v="-427.15"/>
    <s v="033"/>
  </r>
  <r>
    <s v="OCT-25"/>
    <x v="2"/>
    <s v="50000"/>
    <x v="2"/>
    <s v="CLS P/R - Accruals"/>
    <s v="CLS P/R - Accruals"/>
    <s v="522"/>
    <s v="UNSE Lake Havasu Elec Const"/>
    <x v="0"/>
    <n v="186.13"/>
    <s v="033"/>
  </r>
  <r>
    <s v="SEP-25"/>
    <x v="2"/>
    <s v="50000"/>
    <x v="2"/>
    <s v="CLS P/R - Accruals"/>
    <s v="CLS P/R - Accruals"/>
    <s v="522"/>
    <s v="UNSE Lake Havasu Elec Const"/>
    <x v="0"/>
    <n v="278.32"/>
    <s v="033"/>
  </r>
  <r>
    <s v="AUG-25"/>
    <x v="2"/>
    <s v="50000"/>
    <x v="2"/>
    <s v="CLS P/R - Accruals"/>
    <s v="CLS P/R - Accruals"/>
    <s v="515"/>
    <s v="UNSE Kingman Electric Eng"/>
    <x v="0"/>
    <n v="-650.85"/>
    <s v="033"/>
  </r>
  <r>
    <s v="DEC-25"/>
    <x v="2"/>
    <s v="50000"/>
    <x v="2"/>
    <s v="CLS P/R - Accruals"/>
    <s v="CLS P/R - Accruals"/>
    <s v="515"/>
    <s v="UNSE Kingman Electric Eng"/>
    <x v="0"/>
    <n v="327.77"/>
    <s v="033"/>
  </r>
  <r>
    <s v="JUL-25"/>
    <x v="2"/>
    <s v="50000"/>
    <x v="2"/>
    <s v="CLS P/R - Accruals"/>
    <s v="CLS P/R - Accruals"/>
    <s v="515"/>
    <s v="UNSE Kingman Electric Eng"/>
    <x v="0"/>
    <n v="147.63999999999999"/>
    <s v="033"/>
  </r>
  <r>
    <s v="NOV-25"/>
    <x v="2"/>
    <s v="50000"/>
    <x v="2"/>
    <s v="CLS P/R - Accruals"/>
    <s v="CLS P/R - Accruals"/>
    <s v="515"/>
    <s v="UNSE Kingman Electric Eng"/>
    <x v="0"/>
    <n v="-32.07"/>
    <s v="033"/>
  </r>
  <r>
    <s v="OCT-25"/>
    <x v="2"/>
    <s v="50000"/>
    <x v="2"/>
    <s v="CLS P/R - Accruals"/>
    <s v="CLS P/R - Accruals"/>
    <s v="515"/>
    <s v="UNSE Kingman Electric Eng"/>
    <x v="0"/>
    <n v="-169.51"/>
    <s v="033"/>
  </r>
  <r>
    <s v="SEP-25"/>
    <x v="2"/>
    <s v="50000"/>
    <x v="2"/>
    <s v="CLS P/R - Accruals"/>
    <s v="CLS P/R - Accruals"/>
    <s v="515"/>
    <s v="UNSE Kingman Electric Eng"/>
    <x v="0"/>
    <n v="214.98"/>
    <s v="033"/>
  </r>
  <r>
    <s v="AUG-25"/>
    <x v="2"/>
    <s v="50000"/>
    <x v="2"/>
    <s v="CLS P/R - Accruals"/>
    <s v="CLS P/R - Accruals"/>
    <s v="513"/>
    <s v="UNSE Mohave Electric Ops Mgmt"/>
    <x v="0"/>
    <n v="-315.72000000000003"/>
    <s v="033"/>
  </r>
  <r>
    <s v="DEC-25"/>
    <x v="2"/>
    <s v="50000"/>
    <x v="2"/>
    <s v="CLS P/R - Accruals"/>
    <s v="CLS P/R - Accruals"/>
    <s v="513"/>
    <s v="UNSE Mohave Electric Ops Mgmt"/>
    <x v="0"/>
    <n v="312.64"/>
    <s v="033"/>
  </r>
  <r>
    <s v="JUL-25"/>
    <x v="2"/>
    <s v="50000"/>
    <x v="2"/>
    <s v="CLS P/R - Accruals"/>
    <s v="CLS P/R - Accruals"/>
    <s v="513"/>
    <s v="UNSE Mohave Electric Ops Mgmt"/>
    <x v="0"/>
    <n v="-756.06"/>
    <s v="033"/>
  </r>
  <r>
    <s v="NOV-25"/>
    <x v="2"/>
    <s v="50000"/>
    <x v="2"/>
    <s v="CLS P/R - Accruals"/>
    <s v="CLS P/R - Accruals"/>
    <s v="513"/>
    <s v="UNSE Mohave Electric Ops Mgmt"/>
    <x v="0"/>
    <n v="-433.37"/>
    <s v="033"/>
  </r>
  <r>
    <s v="OCT-25"/>
    <x v="2"/>
    <s v="50000"/>
    <x v="2"/>
    <s v="CLS P/R - Accruals"/>
    <s v="CLS P/R - Accruals"/>
    <s v="513"/>
    <s v="UNSE Mohave Electric Ops Mgmt"/>
    <x v="0"/>
    <n v="408.61"/>
    <s v="033"/>
  </r>
  <r>
    <s v="SEP-25"/>
    <x v="2"/>
    <s v="50000"/>
    <x v="2"/>
    <s v="CLS P/R - Accruals"/>
    <s v="CLS P/R - Accruals"/>
    <s v="513"/>
    <s v="UNSE Mohave Electric Ops Mgmt"/>
    <x v="0"/>
    <n v="-269.32"/>
    <s v="033"/>
  </r>
  <r>
    <s v="AUG-25"/>
    <x v="2"/>
    <s v="50000"/>
    <x v="2"/>
    <s v="CLS P/R - Accruals"/>
    <s v="CLS P/R - Accruals"/>
    <s v="264"/>
    <s v="Mail Services"/>
    <x v="0"/>
    <n v="58.9"/>
    <s v="002"/>
  </r>
  <r>
    <s v="DEC-25"/>
    <x v="2"/>
    <s v="50000"/>
    <x v="2"/>
    <s v="CLS P/R - Accruals"/>
    <s v="CLS P/R - Accruals"/>
    <s v="264"/>
    <s v="Mail Services"/>
    <x v="0"/>
    <n v="119.76"/>
    <s v="002"/>
  </r>
  <r>
    <s v="JUL-25"/>
    <x v="2"/>
    <s v="50000"/>
    <x v="2"/>
    <s v="CLS P/R - Accruals"/>
    <s v="CLS P/R - Accruals"/>
    <s v="264"/>
    <s v="Mail Services"/>
    <x v="0"/>
    <n v="400.86"/>
    <s v="002"/>
  </r>
  <r>
    <s v="NOV-25"/>
    <x v="2"/>
    <s v="50000"/>
    <x v="2"/>
    <s v="CLS P/R - Accruals"/>
    <s v="CLS P/R - Accruals"/>
    <s v="264"/>
    <s v="Mail Services"/>
    <x v="0"/>
    <n v="42.21"/>
    <s v="002"/>
  </r>
  <r>
    <s v="OCT-25"/>
    <x v="2"/>
    <s v="50000"/>
    <x v="2"/>
    <s v="CLS P/R - Accruals"/>
    <s v="CLS P/R - Accruals"/>
    <s v="264"/>
    <s v="Mail Services"/>
    <x v="0"/>
    <n v="-372.44"/>
    <s v="002"/>
  </r>
  <r>
    <s v="SEP-25"/>
    <x v="2"/>
    <s v="50000"/>
    <x v="2"/>
    <s v="CLS P/R - Accruals"/>
    <s v="CLS P/R - Accruals"/>
    <s v="264"/>
    <s v="Mail Services"/>
    <x v="0"/>
    <n v="-192.03"/>
    <s v="002"/>
  </r>
  <r>
    <s v="AUG-25"/>
    <x v="2"/>
    <s v="50000"/>
    <x v="67"/>
    <s v="CLS P/R - Adders"/>
    <s v="CLS P/R - Adders"/>
    <s v="513"/>
    <s v="UNSE Mohave Electric Ops Mgmt"/>
    <x v="0"/>
    <n v="928.65"/>
    <s v="033"/>
  </r>
  <r>
    <s v="DEC-25"/>
    <x v="2"/>
    <s v="50000"/>
    <x v="67"/>
    <s v="CLS P/R - Adders"/>
    <s v="CLS P/R - Adders"/>
    <s v="513"/>
    <s v="UNSE Mohave Electric Ops Mgmt"/>
    <x v="0"/>
    <n v="371.46"/>
    <s v="033"/>
  </r>
  <r>
    <s v="JUL-25"/>
    <x v="2"/>
    <s v="50000"/>
    <x v="67"/>
    <s v="CLS P/R - Adders"/>
    <s v="CLS P/R - Adders"/>
    <s v="513"/>
    <s v="UNSE Mohave Electric Ops Mgmt"/>
    <x v="0"/>
    <n v="185.73"/>
    <s v="033"/>
  </r>
  <r>
    <s v="NOV-25"/>
    <x v="2"/>
    <s v="50000"/>
    <x v="67"/>
    <s v="CLS P/R - Adders"/>
    <s v="CLS P/R - Adders"/>
    <s v="513"/>
    <s v="UNSE Mohave Electric Ops Mgmt"/>
    <x v="0"/>
    <n v="123.82"/>
    <s v="033"/>
  </r>
  <r>
    <s v="OCT-25"/>
    <x v="2"/>
    <s v="50000"/>
    <x v="67"/>
    <s v="CLS P/R - Adders"/>
    <s v="CLS P/R - Adders"/>
    <s v="513"/>
    <s v="UNSE Mohave Electric Ops Mgmt"/>
    <x v="0"/>
    <n v="695.87"/>
    <s v="033"/>
  </r>
  <r>
    <s v="SEP-25"/>
    <x v="2"/>
    <s v="50000"/>
    <x v="67"/>
    <s v="CLS P/R - Adders"/>
    <s v="CLS P/R - Adders"/>
    <s v="513"/>
    <s v="UNSE Mohave Electric Ops Mgmt"/>
    <x v="0"/>
    <n v="742.92"/>
    <s v="033"/>
  </r>
  <r>
    <s v="OCT-25"/>
    <x v="2"/>
    <s v="50000"/>
    <x v="3"/>
    <s v="CLS P/R - OT Accrual"/>
    <s v="CLS P/R - OT Accrual"/>
    <s v="541"/>
    <s v="UNSE Metering"/>
    <x v="0"/>
    <n v="-323.82"/>
    <s v="033"/>
  </r>
  <r>
    <s v="SEP-25"/>
    <x v="2"/>
    <s v="50000"/>
    <x v="3"/>
    <s v="CLS P/R - OT Accrual"/>
    <s v="CLS P/R - OT Accrual"/>
    <s v="541"/>
    <s v="UNSE Metering"/>
    <x v="0"/>
    <n v="323.82"/>
    <s v="033"/>
  </r>
  <r>
    <s v="DEC-25"/>
    <x v="2"/>
    <s v="50000"/>
    <x v="3"/>
    <s v="CLS P/R - OT Accrual"/>
    <s v="CLS P/R - OT Accrual"/>
    <s v="525"/>
    <s v="UNSE Moh Elect Cust Service"/>
    <x v="0"/>
    <n v="-441.09"/>
    <s v="033"/>
  </r>
  <r>
    <s v="NOV-25"/>
    <x v="2"/>
    <s v="50000"/>
    <x v="3"/>
    <s v="CLS P/R - OT Accrual"/>
    <s v="CLS P/R - OT Accrual"/>
    <s v="525"/>
    <s v="UNSE Moh Elect Cust Service"/>
    <x v="0"/>
    <n v="441.09"/>
    <s v="033"/>
  </r>
  <r>
    <s v="AUG-25"/>
    <x v="2"/>
    <s v="50000"/>
    <x v="3"/>
    <s v="CLS P/R - OT Accrual"/>
    <s v="CLS P/R - OT Accrual"/>
    <s v="522"/>
    <s v="UNSE Lake Havasu Elec Const"/>
    <x v="0"/>
    <n v="-245.42"/>
    <s v="033"/>
  </r>
  <r>
    <s v="DEC-25"/>
    <x v="2"/>
    <s v="50000"/>
    <x v="3"/>
    <s v="CLS P/R - OT Accrual"/>
    <s v="CLS P/R - OT Accrual"/>
    <s v="522"/>
    <s v="UNSE Lake Havasu Elec Const"/>
    <x v="0"/>
    <n v="135.41"/>
    <s v="033"/>
  </r>
  <r>
    <s v="JUL-25"/>
    <x v="2"/>
    <s v="50000"/>
    <x v="3"/>
    <s v="CLS P/R - OT Accrual"/>
    <s v="CLS P/R - OT Accrual"/>
    <s v="522"/>
    <s v="UNSE Lake Havasu Elec Const"/>
    <x v="0"/>
    <n v="-171.58"/>
    <s v="033"/>
  </r>
  <r>
    <s v="NOV-25"/>
    <x v="2"/>
    <s v="50000"/>
    <x v="3"/>
    <s v="CLS P/R - OT Accrual"/>
    <s v="CLS P/R - OT Accrual"/>
    <s v="522"/>
    <s v="UNSE Lake Havasu Elec Const"/>
    <x v="0"/>
    <n v="-56.42"/>
    <s v="033"/>
  </r>
  <r>
    <s v="OCT-25"/>
    <x v="2"/>
    <s v="50000"/>
    <x v="3"/>
    <s v="CLS P/R - OT Accrual"/>
    <s v="CLS P/R - OT Accrual"/>
    <s v="522"/>
    <s v="UNSE Lake Havasu Elec Const"/>
    <x v="0"/>
    <n v="31.03"/>
    <s v="033"/>
  </r>
  <r>
    <s v="SEP-25"/>
    <x v="2"/>
    <s v="50000"/>
    <x v="3"/>
    <s v="CLS P/R - OT Accrual"/>
    <s v="CLS P/R - OT Accrual"/>
    <s v="522"/>
    <s v="UNSE Lake Havasu Elec Const"/>
    <x v="0"/>
    <n v="67.7"/>
    <s v="033"/>
  </r>
  <r>
    <s v="JUL-25"/>
    <x v="2"/>
    <s v="50000"/>
    <x v="3"/>
    <s v="CLS P/R - OT Accrual"/>
    <s v="CLS P/R - OT Accrual"/>
    <s v="513"/>
    <s v="UNSE Mohave Electric Ops Mgmt"/>
    <x v="0"/>
    <n v="-681.01"/>
    <s v="033"/>
  </r>
  <r>
    <s v="AUG-25"/>
    <x v="2"/>
    <s v="50000"/>
    <x v="4"/>
    <s v="UNC P/R - Regular"/>
    <s v="UNC P/R - Regular"/>
    <s v="955"/>
    <s v="Supply Side Planning"/>
    <x v="0"/>
    <n v="13091.35"/>
    <s v="002"/>
  </r>
  <r>
    <s v="DEC-25"/>
    <x v="2"/>
    <s v="50000"/>
    <x v="4"/>
    <s v="UNC P/R - Regular"/>
    <s v="UNC P/R - Regular"/>
    <s v="955"/>
    <s v="Supply Side Planning"/>
    <x v="0"/>
    <n v="10628.22"/>
    <s v="002"/>
  </r>
  <r>
    <s v="JUL-25"/>
    <x v="2"/>
    <s v="50000"/>
    <x v="4"/>
    <s v="UNC P/R - Regular"/>
    <s v="UNC P/R - Regular"/>
    <s v="955"/>
    <s v="Supply Side Planning"/>
    <x v="0"/>
    <n v="14017.22"/>
    <s v="002"/>
  </r>
  <r>
    <s v="NOV-25"/>
    <x v="2"/>
    <s v="50000"/>
    <x v="4"/>
    <s v="UNC P/R - Regular"/>
    <s v="UNC P/R - Regular"/>
    <s v="955"/>
    <s v="Supply Side Planning"/>
    <x v="0"/>
    <n v="11837.38"/>
    <s v="002"/>
  </r>
  <r>
    <s v="OCT-25"/>
    <x v="2"/>
    <s v="50000"/>
    <x v="4"/>
    <s v="UNC P/R - Regular"/>
    <s v="UNC P/R - Regular"/>
    <s v="955"/>
    <s v="Supply Side Planning"/>
    <x v="0"/>
    <n v="17134.37"/>
    <s v="002"/>
  </r>
  <r>
    <s v="SEP-25"/>
    <x v="2"/>
    <s v="50000"/>
    <x v="4"/>
    <s v="UNC P/R - Regular"/>
    <s v="UNC P/R - Regular"/>
    <s v="955"/>
    <s v="Supply Side Planning"/>
    <x v="0"/>
    <n v="14805.32"/>
    <s v="002"/>
  </r>
  <r>
    <s v="AUG-25"/>
    <x v="2"/>
    <s v="50000"/>
    <x v="4"/>
    <s v="UNC P/R - Regular"/>
    <s v="UNC P/R - Regular"/>
    <s v="850"/>
    <s v="Fuels Management"/>
    <x v="0"/>
    <n v="1378.24"/>
    <s v="002"/>
  </r>
  <r>
    <s v="DEC-25"/>
    <x v="2"/>
    <s v="50000"/>
    <x v="4"/>
    <s v="UNC P/R - Regular"/>
    <s v="UNC P/R - Regular"/>
    <s v="850"/>
    <s v="Fuels Management"/>
    <x v="0"/>
    <n v="1332.3"/>
    <s v="002"/>
  </r>
  <r>
    <s v="JUL-25"/>
    <x v="2"/>
    <s v="50000"/>
    <x v="4"/>
    <s v="UNC P/R - Regular"/>
    <s v="UNC P/R - Regular"/>
    <s v="850"/>
    <s v="Fuels Management"/>
    <x v="0"/>
    <n v="1867.58"/>
    <s v="002"/>
  </r>
  <r>
    <s v="NOV-25"/>
    <x v="2"/>
    <s v="50000"/>
    <x v="4"/>
    <s v="UNC P/R - Regular"/>
    <s v="UNC P/R - Regular"/>
    <s v="850"/>
    <s v="Fuels Management"/>
    <x v="0"/>
    <n v="1286.3599999999999"/>
    <s v="002"/>
  </r>
  <r>
    <s v="OCT-25"/>
    <x v="2"/>
    <s v="50000"/>
    <x v="4"/>
    <s v="UNC P/R - Regular"/>
    <s v="UNC P/R - Regular"/>
    <s v="850"/>
    <s v="Fuels Management"/>
    <x v="0"/>
    <n v="1286.3499999999999"/>
    <s v="002"/>
  </r>
  <r>
    <s v="SEP-25"/>
    <x v="2"/>
    <s v="50000"/>
    <x v="4"/>
    <s v="UNC P/R - Regular"/>
    <s v="UNC P/R - Regular"/>
    <s v="850"/>
    <s v="Fuels Management"/>
    <x v="0"/>
    <n v="1332.29"/>
    <s v="002"/>
  </r>
  <r>
    <s v="NOV-25"/>
    <x v="2"/>
    <s v="50000"/>
    <x v="4"/>
    <s v="UNC P/R - Regular"/>
    <s v="UNC P/R - Regular"/>
    <s v="824"/>
    <s v="Land Resources"/>
    <x v="0"/>
    <n v="220.69"/>
    <s v="002"/>
  </r>
  <r>
    <s v="AUG-25"/>
    <x v="2"/>
    <s v="50000"/>
    <x v="4"/>
    <s v="UNC P/R - Regular"/>
    <s v="UNC P/R - Regular"/>
    <s v="805"/>
    <s v="Corp Environmental Services"/>
    <x v="0"/>
    <n v="441.84"/>
    <s v="002"/>
  </r>
  <r>
    <s v="DEC-25"/>
    <x v="2"/>
    <s v="50000"/>
    <x v="4"/>
    <s v="UNC P/R - Regular"/>
    <s v="UNC P/R - Regular"/>
    <s v="805"/>
    <s v="Corp Environmental Services"/>
    <x v="0"/>
    <n v="404.54"/>
    <s v="002"/>
  </r>
  <r>
    <s v="JUL-25"/>
    <x v="2"/>
    <s v="50000"/>
    <x v="4"/>
    <s v="UNC P/R - Regular"/>
    <s v="UNC P/R - Regular"/>
    <s v="805"/>
    <s v="Corp Environmental Services"/>
    <x v="0"/>
    <n v="3235.77"/>
    <s v="002"/>
  </r>
  <r>
    <s v="NOV-25"/>
    <x v="2"/>
    <s v="50000"/>
    <x v="4"/>
    <s v="UNC P/R - Regular"/>
    <s v="UNC P/R - Regular"/>
    <s v="805"/>
    <s v="Corp Environmental Services"/>
    <x v="0"/>
    <n v="410.27"/>
    <s v="002"/>
  </r>
  <r>
    <s v="OCT-25"/>
    <x v="2"/>
    <s v="50000"/>
    <x v="4"/>
    <s v="UNC P/R - Regular"/>
    <s v="UNC P/R - Regular"/>
    <s v="805"/>
    <s v="Corp Environmental Services"/>
    <x v="0"/>
    <n v="1436.14"/>
    <s v="002"/>
  </r>
  <r>
    <s v="SEP-25"/>
    <x v="2"/>
    <s v="50000"/>
    <x v="4"/>
    <s v="UNC P/R - Regular"/>
    <s v="UNC P/R - Regular"/>
    <s v="805"/>
    <s v="Corp Environmental Services"/>
    <x v="0"/>
    <n v="2075.8200000000002"/>
    <s v="002"/>
  </r>
  <r>
    <s v="AUG-25"/>
    <x v="2"/>
    <s v="50000"/>
    <x v="4"/>
    <s v="UNC P/R - Regular"/>
    <s v="UNC P/R - Regular"/>
    <s v="550"/>
    <s v="UNSG Arizona Gas Admin"/>
    <x v="0"/>
    <n v="6358.77"/>
    <s v="032"/>
  </r>
  <r>
    <s v="DEC-25"/>
    <x v="2"/>
    <s v="50000"/>
    <x v="4"/>
    <s v="UNC P/R - Regular"/>
    <s v="UNC P/R - Regular"/>
    <s v="550"/>
    <s v="UNSG Arizona Gas Admin"/>
    <x v="0"/>
    <n v="4755.95"/>
    <s v="032"/>
  </r>
  <r>
    <s v="JUL-25"/>
    <x v="2"/>
    <s v="50000"/>
    <x v="4"/>
    <s v="UNC P/R - Regular"/>
    <s v="UNC P/R - Regular"/>
    <s v="550"/>
    <s v="UNSG Arizona Gas Admin"/>
    <x v="0"/>
    <n v="2551.23"/>
    <s v="032"/>
  </r>
  <r>
    <s v="NOV-25"/>
    <x v="2"/>
    <s v="50000"/>
    <x v="4"/>
    <s v="UNC P/R - Regular"/>
    <s v="UNC P/R - Regular"/>
    <s v="550"/>
    <s v="UNSG Arizona Gas Admin"/>
    <x v="0"/>
    <n v="6527.51"/>
    <s v="032"/>
  </r>
  <r>
    <s v="OCT-25"/>
    <x v="2"/>
    <s v="50000"/>
    <x v="4"/>
    <s v="UNC P/R - Regular"/>
    <s v="UNC P/R - Regular"/>
    <s v="550"/>
    <s v="UNSG Arizona Gas Admin"/>
    <x v="0"/>
    <n v="4135.22"/>
    <s v="032"/>
  </r>
  <r>
    <s v="SEP-25"/>
    <x v="2"/>
    <s v="50000"/>
    <x v="4"/>
    <s v="UNC P/R - Regular"/>
    <s v="UNC P/R - Regular"/>
    <s v="550"/>
    <s v="UNSG Arizona Gas Admin"/>
    <x v="0"/>
    <n v="3668.57"/>
    <s v="032"/>
  </r>
  <r>
    <s v="AUG-25"/>
    <x v="2"/>
    <s v="50000"/>
    <x v="4"/>
    <m/>
    <s v="UNC P/R - Regular"/>
    <s v="542"/>
    <s v="UNSE Gila River Plant"/>
    <x v="0"/>
    <n v="7.89"/>
    <s v="033"/>
  </r>
  <r>
    <s v="DEC-25"/>
    <x v="2"/>
    <s v="50000"/>
    <x v="4"/>
    <m/>
    <s v="UNC P/R - Regular"/>
    <s v="542"/>
    <s v="UNSE Gila River Plant"/>
    <x v="0"/>
    <n v="514.20000000000005"/>
    <s v="033"/>
  </r>
  <r>
    <s v="JUL-25"/>
    <x v="2"/>
    <s v="50000"/>
    <x v="4"/>
    <m/>
    <s v="UNC P/R - Regular"/>
    <s v="542"/>
    <s v="UNSE Gila River Plant"/>
    <x v="0"/>
    <n v="1504.46"/>
    <s v="033"/>
  </r>
  <r>
    <s v="NOV-25"/>
    <x v="2"/>
    <s v="50000"/>
    <x v="4"/>
    <m/>
    <s v="UNC P/R - Regular"/>
    <s v="542"/>
    <s v="UNSE Gila River Plant"/>
    <x v="0"/>
    <n v="45.19"/>
    <s v="033"/>
  </r>
  <r>
    <s v="OCT-25"/>
    <x v="2"/>
    <s v="50000"/>
    <x v="4"/>
    <m/>
    <s v="UNC P/R - Regular"/>
    <s v="542"/>
    <s v="UNSE Gila River Plant"/>
    <x v="0"/>
    <n v="15.79"/>
    <s v="033"/>
  </r>
  <r>
    <s v="SEP-25"/>
    <x v="2"/>
    <s v="50000"/>
    <x v="4"/>
    <m/>
    <s v="UNC P/R - Regular"/>
    <s v="542"/>
    <s v="UNSE Gila River Plant"/>
    <x v="0"/>
    <n v="13.82"/>
    <s v="033"/>
  </r>
  <r>
    <s v="AUG-25"/>
    <x v="2"/>
    <s v="50000"/>
    <x v="4"/>
    <s v="UNC P/R - Regular"/>
    <s v="UNC P/R - Regular"/>
    <s v="526"/>
    <s v="UNSE Santa Cruz Electric Mgmt"/>
    <x v="0"/>
    <n v="11016.81"/>
    <s v="033"/>
  </r>
  <r>
    <s v="DEC-25"/>
    <x v="2"/>
    <s v="50000"/>
    <x v="4"/>
    <s v="UNC P/R - Regular"/>
    <s v="UNC P/R - Regular"/>
    <s v="526"/>
    <s v="UNSE Santa Cruz Electric Mgmt"/>
    <x v="0"/>
    <n v="5482.09"/>
    <s v="033"/>
  </r>
  <r>
    <s v="JUL-25"/>
    <x v="2"/>
    <s v="50000"/>
    <x v="4"/>
    <s v="UNC P/R - Regular"/>
    <s v="UNC P/R - Regular"/>
    <s v="526"/>
    <s v="UNSE Santa Cruz Electric Mgmt"/>
    <x v="0"/>
    <n v="6921.81"/>
    <s v="033"/>
  </r>
  <r>
    <s v="NOV-25"/>
    <x v="2"/>
    <s v="50000"/>
    <x v="4"/>
    <s v="UNC P/R - Regular"/>
    <s v="UNC P/R - Regular"/>
    <s v="526"/>
    <s v="UNSE Santa Cruz Electric Mgmt"/>
    <x v="0"/>
    <n v="7248.86"/>
    <s v="033"/>
  </r>
  <r>
    <s v="OCT-25"/>
    <x v="2"/>
    <s v="50000"/>
    <x v="4"/>
    <s v="UNC P/R - Regular"/>
    <s v="UNC P/R - Regular"/>
    <s v="526"/>
    <s v="UNSE Santa Cruz Electric Mgmt"/>
    <x v="0"/>
    <n v="8665.68"/>
    <s v="033"/>
  </r>
  <r>
    <s v="SEP-25"/>
    <x v="2"/>
    <s v="50000"/>
    <x v="4"/>
    <s v="UNC P/R - Regular"/>
    <s v="UNC P/R - Regular"/>
    <s v="526"/>
    <s v="UNSE Santa Cruz Electric Mgmt"/>
    <x v="0"/>
    <n v="7129.93"/>
    <s v="033"/>
  </r>
  <r>
    <s v="AUG-25"/>
    <x v="2"/>
    <s v="50000"/>
    <x v="4"/>
    <s v="UNC P/R - Regular"/>
    <s v="UNC P/R - Regular"/>
    <s v="525"/>
    <s v="UNSE Moh Elect Cust Service"/>
    <x v="0"/>
    <n v="8571.6"/>
    <s v="033"/>
  </r>
  <r>
    <s v="DEC-25"/>
    <x v="2"/>
    <s v="50000"/>
    <x v="4"/>
    <s v="UNC P/R - Regular"/>
    <s v="UNC P/R - Regular"/>
    <s v="525"/>
    <s v="UNSE Moh Elect Cust Service"/>
    <x v="0"/>
    <n v="5887.56"/>
    <s v="033"/>
  </r>
  <r>
    <s v="JUL-25"/>
    <x v="2"/>
    <s v="50000"/>
    <x v="4"/>
    <s v="UNC P/R - Regular"/>
    <s v="UNC P/R - Regular"/>
    <s v="525"/>
    <s v="UNSE Moh Elect Cust Service"/>
    <x v="0"/>
    <n v="5757.68"/>
    <s v="033"/>
  </r>
  <r>
    <s v="NOV-25"/>
    <x v="2"/>
    <s v="50000"/>
    <x v="4"/>
    <s v="UNC P/R - Regular"/>
    <s v="UNC P/R - Regular"/>
    <s v="525"/>
    <s v="UNSE Moh Elect Cust Service"/>
    <x v="0"/>
    <n v="5368.07"/>
    <s v="033"/>
  </r>
  <r>
    <s v="OCT-25"/>
    <x v="2"/>
    <s v="50000"/>
    <x v="4"/>
    <s v="UNC P/R - Regular"/>
    <s v="UNC P/R - Regular"/>
    <s v="525"/>
    <s v="UNSE Moh Elect Cust Service"/>
    <x v="0"/>
    <n v="7965.52"/>
    <s v="033"/>
  </r>
  <r>
    <s v="SEP-25"/>
    <x v="2"/>
    <s v="50000"/>
    <x v="4"/>
    <s v="UNC P/R - Regular"/>
    <s v="UNC P/R - Regular"/>
    <s v="525"/>
    <s v="UNSE Moh Elect Cust Service"/>
    <x v="0"/>
    <n v="5800.97"/>
    <s v="033"/>
  </r>
  <r>
    <s v="AUG-25"/>
    <x v="2"/>
    <s v="50000"/>
    <x v="4"/>
    <s v="UNC P/R - Regular"/>
    <s v="UNC P/R - Regular"/>
    <s v="523"/>
    <s v="UNSE Lake Havasu Electric Eng"/>
    <x v="0"/>
    <n v="5795.06"/>
    <s v="033"/>
  </r>
  <r>
    <s v="DEC-25"/>
    <x v="2"/>
    <s v="50000"/>
    <x v="4"/>
    <s v="UNC P/R - Regular"/>
    <s v="UNC P/R - Regular"/>
    <s v="523"/>
    <s v="UNSE Lake Havasu Electric Eng"/>
    <x v="0"/>
    <n v="3682.83"/>
    <s v="033"/>
  </r>
  <r>
    <s v="JUL-25"/>
    <x v="2"/>
    <s v="50000"/>
    <x v="4"/>
    <s v="UNC P/R - Regular"/>
    <s v="UNC P/R - Regular"/>
    <s v="523"/>
    <s v="UNSE Lake Havasu Electric Eng"/>
    <x v="0"/>
    <n v="4007.79"/>
    <s v="033"/>
  </r>
  <r>
    <s v="NOV-25"/>
    <x v="2"/>
    <s v="50000"/>
    <x v="4"/>
    <s v="UNC P/R - Regular"/>
    <s v="UNC P/R - Regular"/>
    <s v="523"/>
    <s v="UNSE Lake Havasu Electric Eng"/>
    <x v="0"/>
    <n v="3899.47"/>
    <s v="033"/>
  </r>
  <r>
    <s v="OCT-25"/>
    <x v="2"/>
    <s v="50000"/>
    <x v="4"/>
    <s v="UNC P/R - Regular"/>
    <s v="UNC P/R - Regular"/>
    <s v="523"/>
    <s v="UNSE Lake Havasu Electric Eng"/>
    <x v="0"/>
    <n v="5632.57"/>
    <s v="033"/>
  </r>
  <r>
    <s v="SEP-25"/>
    <x v="2"/>
    <s v="50000"/>
    <x v="4"/>
    <s v="UNC P/R - Regular"/>
    <s v="UNC P/R - Regular"/>
    <s v="523"/>
    <s v="UNSE Lake Havasu Electric Eng"/>
    <x v="0"/>
    <n v="3466.2"/>
    <s v="033"/>
  </r>
  <r>
    <s v="AUG-25"/>
    <x v="2"/>
    <s v="50000"/>
    <x v="4"/>
    <s v="UNC P/R - Regular"/>
    <s v="UNC P/R - Regular"/>
    <s v="522"/>
    <s v="UNSE Lake Havasu Elec Const"/>
    <x v="0"/>
    <n v="5394.88"/>
    <s v="033"/>
  </r>
  <r>
    <s v="DEC-25"/>
    <x v="2"/>
    <s v="50000"/>
    <x v="4"/>
    <s v="UNC P/R - Regular"/>
    <s v="UNC P/R - Regular"/>
    <s v="522"/>
    <s v="UNSE Lake Havasu Elec Const"/>
    <x v="0"/>
    <n v="3596.6"/>
    <s v="033"/>
  </r>
  <r>
    <s v="JUL-25"/>
    <x v="2"/>
    <s v="50000"/>
    <x v="4"/>
    <s v="UNC P/R - Regular"/>
    <s v="UNC P/R - Regular"/>
    <s v="522"/>
    <s v="UNSE Lake Havasu Elec Const"/>
    <x v="0"/>
    <n v="4238.83"/>
    <m/>
  </r>
  <r>
    <s v="NOV-25"/>
    <x v="2"/>
    <s v="50000"/>
    <x v="4"/>
    <s v="UNC P/R - Regular"/>
    <s v="UNC P/R - Regular"/>
    <s v="522"/>
    <s v="UNSE Lake Havasu Elec Const"/>
    <x v="0"/>
    <n v="4881.08"/>
    <s v="033"/>
  </r>
  <r>
    <s v="OCT-25"/>
    <x v="2"/>
    <s v="50000"/>
    <x v="4"/>
    <s v="UNC P/R - Regular"/>
    <s v="UNC P/R - Regular"/>
    <s v="522"/>
    <s v="UNSE Lake Havasu Elec Const"/>
    <x v="0"/>
    <n v="5908.68"/>
    <s v="033"/>
  </r>
  <r>
    <s v="SEP-25"/>
    <x v="2"/>
    <s v="50000"/>
    <x v="4"/>
    <s v="UNC P/R - Regular"/>
    <s v="UNC P/R - Regular"/>
    <s v="522"/>
    <s v="UNSE Lake Havasu Elec Const"/>
    <x v="0"/>
    <n v="3981.94"/>
    <s v="033"/>
  </r>
  <r>
    <s v="AUG-25"/>
    <x v="2"/>
    <s v="50000"/>
    <x v="4"/>
    <s v="UNC P/R - Regular"/>
    <s v="UNC P/R - Regular"/>
    <s v="518"/>
    <s v="UNSE Mohave Electric IS"/>
    <x v="0"/>
    <n v="3990.18"/>
    <s v="033"/>
  </r>
  <r>
    <s v="DEC-25"/>
    <x v="2"/>
    <s v="50000"/>
    <x v="4"/>
    <s v="UNC P/R - Regular"/>
    <s v="UNC P/R - Regular"/>
    <s v="518"/>
    <s v="UNSE Mohave Electric IS"/>
    <x v="0"/>
    <n v="2241.06"/>
    <s v="033"/>
  </r>
  <r>
    <s v="JUL-25"/>
    <x v="2"/>
    <s v="50000"/>
    <x v="4"/>
    <s v="UNC P/R - Regular"/>
    <s v="UNC P/R - Regular"/>
    <s v="518"/>
    <s v="UNSE Mohave Electric IS"/>
    <x v="0"/>
    <n v="1557.81"/>
    <s v="033"/>
  </r>
  <r>
    <s v="NOV-25"/>
    <x v="2"/>
    <s v="50000"/>
    <x v="4"/>
    <s v="UNC P/R - Regular"/>
    <s v="UNC P/R - Regular"/>
    <s v="518"/>
    <s v="UNSE Mohave Electric IS"/>
    <x v="0"/>
    <n v="2459.6999999999998"/>
    <s v="033"/>
  </r>
  <r>
    <s v="OCT-25"/>
    <x v="2"/>
    <s v="50000"/>
    <x v="4"/>
    <s v="UNC P/R - Regular"/>
    <s v="UNC P/R - Regular"/>
    <s v="518"/>
    <s v="UNSE Mohave Electric IS"/>
    <x v="0"/>
    <n v="2623.68"/>
    <s v="033"/>
  </r>
  <r>
    <s v="SEP-25"/>
    <x v="2"/>
    <s v="50000"/>
    <x v="4"/>
    <s v="UNC P/R - Regular"/>
    <s v="UNC P/R - Regular"/>
    <s v="518"/>
    <s v="UNSE Mohave Electric IS"/>
    <x v="0"/>
    <n v="1913.1"/>
    <s v="033"/>
  </r>
  <r>
    <s v="AUG-25"/>
    <x v="2"/>
    <s v="50000"/>
    <x v="4"/>
    <s v="UNC P/R - Regular"/>
    <s v="UNC P/R - Regular"/>
    <s v="517"/>
    <s v="UNSE Arizona Electric Dispatch"/>
    <x v="0"/>
    <n v="5599.3"/>
    <s v="033"/>
  </r>
  <r>
    <s v="DEC-25"/>
    <x v="2"/>
    <s v="50000"/>
    <x v="4"/>
    <s v="UNC P/R - Regular"/>
    <s v="UNC P/R - Regular"/>
    <s v="517"/>
    <s v="UNSE Arizona Electric Dispatch"/>
    <x v="0"/>
    <n v="3773.46"/>
    <s v="033"/>
  </r>
  <r>
    <s v="JUL-25"/>
    <x v="2"/>
    <s v="50000"/>
    <x v="4"/>
    <s v="UNC P/R - Regular"/>
    <s v="UNC P/R - Regular"/>
    <s v="517"/>
    <s v="UNSE Arizona Electric Dispatch"/>
    <x v="0"/>
    <n v="3408.28"/>
    <s v="033"/>
  </r>
  <r>
    <s v="NOV-25"/>
    <x v="2"/>
    <s v="50000"/>
    <x v="4"/>
    <s v="UNC P/R - Regular"/>
    <s v="UNC P/R - Regular"/>
    <s v="517"/>
    <s v="UNSE Arizona Electric Dispatch"/>
    <x v="0"/>
    <n v="3651.74"/>
    <s v="033"/>
  </r>
  <r>
    <s v="OCT-25"/>
    <x v="2"/>
    <s v="50000"/>
    <x v="4"/>
    <s v="UNC P/R - Regular"/>
    <s v="UNC P/R - Regular"/>
    <s v="517"/>
    <s v="UNSE Arizona Electric Dispatch"/>
    <x v="0"/>
    <n v="5842.76"/>
    <s v="033"/>
  </r>
  <r>
    <s v="SEP-25"/>
    <x v="2"/>
    <s v="50000"/>
    <x v="4"/>
    <s v="UNC P/R - Regular"/>
    <s v="UNC P/R - Regular"/>
    <s v="517"/>
    <s v="UNSE Arizona Electric Dispatch"/>
    <x v="0"/>
    <n v="4138.62"/>
    <s v="033"/>
  </r>
  <r>
    <s v="AUG-25"/>
    <x v="2"/>
    <s v="50000"/>
    <x v="4"/>
    <s v="UNC P/R - Regular"/>
    <s v="UNC P/R - Regular"/>
    <s v="516"/>
    <s v="UNSE Mohave Elec Sub &amp; Meter"/>
    <x v="0"/>
    <n v="5060.88"/>
    <s v="033"/>
  </r>
  <r>
    <s v="DEC-25"/>
    <x v="2"/>
    <s v="50000"/>
    <x v="4"/>
    <s v="UNC P/R - Regular"/>
    <s v="UNC P/R - Regular"/>
    <s v="516"/>
    <s v="UNSE Mohave Elec Sub &amp; Meter"/>
    <x v="0"/>
    <n v="3503.68"/>
    <s v="033"/>
  </r>
  <r>
    <s v="JUL-25"/>
    <x v="2"/>
    <s v="50000"/>
    <x v="4"/>
    <s v="UNC P/R - Regular"/>
    <s v="UNC P/R - Regular"/>
    <s v="516"/>
    <s v="UNSE Mohave Elec Sub &amp; Meter"/>
    <x v="0"/>
    <n v="3049.5"/>
    <s v="033"/>
  </r>
  <r>
    <s v="NOV-25"/>
    <x v="2"/>
    <s v="50000"/>
    <x v="4"/>
    <s v="UNC P/R - Regular"/>
    <s v="UNC P/R - Regular"/>
    <s v="516"/>
    <s v="UNSE Mohave Elec Sub &amp; Meter"/>
    <x v="0"/>
    <n v="2919.74"/>
    <s v="033"/>
  </r>
  <r>
    <s v="OCT-25"/>
    <x v="2"/>
    <s v="50000"/>
    <x v="4"/>
    <s v="UNC P/R - Regular"/>
    <s v="UNC P/R - Regular"/>
    <s v="516"/>
    <s v="UNSE Mohave Elec Sub &amp; Meter"/>
    <x v="0"/>
    <n v="4671.5600000000004"/>
    <s v="033"/>
  </r>
  <r>
    <s v="SEP-25"/>
    <x v="2"/>
    <s v="50000"/>
    <x v="4"/>
    <s v="UNC P/R - Regular"/>
    <s v="UNC P/R - Regular"/>
    <s v="516"/>
    <s v="UNSE Mohave Elec Sub &amp; Meter"/>
    <x v="0"/>
    <n v="3309.04"/>
    <s v="033"/>
  </r>
  <r>
    <s v="AUG-25"/>
    <x v="2"/>
    <s v="50000"/>
    <x v="4"/>
    <s v="UNC P/R - Regular"/>
    <s v="UNC P/R - Regular"/>
    <s v="515"/>
    <s v="UNSE Kingman Electric Eng"/>
    <x v="0"/>
    <n v="11114.14"/>
    <s v="033"/>
  </r>
  <r>
    <s v="DEC-25"/>
    <x v="2"/>
    <s v="50000"/>
    <x v="4"/>
    <s v="UNC P/R - Regular"/>
    <s v="UNC P/R - Regular"/>
    <s v="515"/>
    <s v="UNSE Kingman Electric Eng"/>
    <x v="0"/>
    <n v="6906.7"/>
    <s v="033"/>
  </r>
  <r>
    <s v="JUL-25"/>
    <x v="2"/>
    <s v="50000"/>
    <x v="4"/>
    <s v="UNC P/R - Regular"/>
    <s v="UNC P/R - Regular"/>
    <s v="515"/>
    <s v="UNSE Kingman Electric Eng"/>
    <x v="0"/>
    <n v="5897.8"/>
    <s v="033"/>
  </r>
  <r>
    <s v="NOV-25"/>
    <x v="2"/>
    <s v="50000"/>
    <x v="4"/>
    <s v="UNC P/R - Regular"/>
    <s v="UNC P/R - Regular"/>
    <s v="515"/>
    <s v="UNSE Kingman Electric Eng"/>
    <x v="0"/>
    <n v="7447.87"/>
    <s v="033"/>
  </r>
  <r>
    <s v="OCT-25"/>
    <x v="2"/>
    <s v="50000"/>
    <x v="4"/>
    <s v="UNC P/R - Regular"/>
    <s v="UNC P/R - Regular"/>
    <s v="515"/>
    <s v="UNSE Kingman Electric Eng"/>
    <x v="0"/>
    <n v="8724.14"/>
    <s v="033"/>
  </r>
  <r>
    <s v="SEP-25"/>
    <x v="2"/>
    <s v="50000"/>
    <x v="4"/>
    <s v="UNC P/R - Regular"/>
    <s v="UNC P/R - Regular"/>
    <s v="515"/>
    <s v="UNSE Kingman Electric Eng"/>
    <x v="0"/>
    <n v="7768.04"/>
    <s v="033"/>
  </r>
  <r>
    <s v="AUG-25"/>
    <x v="2"/>
    <s v="50000"/>
    <x v="4"/>
    <s v="UNC P/R - Regular"/>
    <s v="UNC P/R - Regular"/>
    <s v="514"/>
    <s v="UNSE Kingman Electric Const"/>
    <x v="0"/>
    <n v="12045.5"/>
    <s v="033"/>
  </r>
  <r>
    <s v="DEC-25"/>
    <x v="2"/>
    <s v="50000"/>
    <x v="4"/>
    <s v="UNC P/R - Regular"/>
    <s v="UNC P/R - Regular"/>
    <s v="514"/>
    <s v="UNSE Kingman Electric Const"/>
    <x v="0"/>
    <n v="8451.69"/>
    <s v="033"/>
  </r>
  <r>
    <s v="JUL-25"/>
    <x v="2"/>
    <s v="50000"/>
    <x v="4"/>
    <s v="UNC P/R - Regular"/>
    <s v="UNC P/R - Regular"/>
    <s v="514"/>
    <s v="UNSE Kingman Electric Const"/>
    <x v="0"/>
    <n v="8429.65"/>
    <s v="033"/>
  </r>
  <r>
    <s v="NOV-25"/>
    <x v="2"/>
    <s v="50000"/>
    <x v="4"/>
    <s v="UNC P/R - Regular"/>
    <s v="UNC P/R - Regular"/>
    <s v="514"/>
    <s v="UNSE Kingman Electric Const"/>
    <x v="0"/>
    <n v="7358.13"/>
    <s v="033"/>
  </r>
  <r>
    <s v="OCT-25"/>
    <x v="2"/>
    <s v="50000"/>
    <x v="4"/>
    <s v="UNC P/R - Regular"/>
    <s v="UNC P/R - Regular"/>
    <s v="514"/>
    <s v="UNSE Kingman Electric Const"/>
    <x v="0"/>
    <n v="11836.78"/>
    <s v="033"/>
  </r>
  <r>
    <s v="SEP-25"/>
    <x v="2"/>
    <s v="50000"/>
    <x v="4"/>
    <s v="UNC P/R - Regular"/>
    <s v="UNC P/R - Regular"/>
    <s v="514"/>
    <s v="UNSE Kingman Electric Const"/>
    <x v="0"/>
    <n v="8682.4599999999991"/>
    <s v="033"/>
  </r>
  <r>
    <s v="AUG-25"/>
    <x v="2"/>
    <s v="50000"/>
    <x v="4"/>
    <s v="UNC P/R - Regular"/>
    <s v="UNC P/R - Regular"/>
    <s v="513"/>
    <s v="UNSE Mohave Electric Ops Mgmt"/>
    <x v="0"/>
    <n v="16805.009999999998"/>
    <s v="033"/>
  </r>
  <r>
    <s v="DEC-25"/>
    <x v="2"/>
    <s v="50000"/>
    <x v="4"/>
    <s v="UNC P/R - Regular"/>
    <s v="UNC P/R - Regular"/>
    <s v="513"/>
    <s v="UNSE Mohave Electric Ops Mgmt"/>
    <x v="0"/>
    <n v="9219.8700000000008"/>
    <s v="033"/>
  </r>
  <r>
    <s v="JUL-25"/>
    <x v="2"/>
    <s v="50000"/>
    <x v="4"/>
    <s v="UNC P/R - Regular"/>
    <s v="UNC P/R - Regular"/>
    <s v="513"/>
    <s v="UNSE Mohave Electric Ops Mgmt"/>
    <x v="0"/>
    <n v="9283.0499999999993"/>
    <s v="033"/>
  </r>
  <r>
    <s v="NOV-25"/>
    <x v="2"/>
    <s v="50000"/>
    <x v="4"/>
    <s v="UNC P/R - Regular"/>
    <s v="UNC P/R - Regular"/>
    <s v="513"/>
    <s v="UNSE Mohave Electric Ops Mgmt"/>
    <x v="0"/>
    <n v="10990.78"/>
    <s v="033"/>
  </r>
  <r>
    <s v="OCT-25"/>
    <x v="2"/>
    <s v="50000"/>
    <x v="4"/>
    <s v="UNC P/R - Regular"/>
    <s v="UNC P/R - Regular"/>
    <s v="513"/>
    <s v="UNSE Mohave Electric Ops Mgmt"/>
    <x v="0"/>
    <n v="14704.08"/>
    <s v="033"/>
  </r>
  <r>
    <s v="SEP-25"/>
    <x v="2"/>
    <s v="50000"/>
    <x v="4"/>
    <s v="UNC P/R - Regular"/>
    <s v="UNC P/R - Regular"/>
    <s v="513"/>
    <s v="UNSE Mohave Electric Ops Mgmt"/>
    <x v="0"/>
    <n v="9422.84"/>
    <s v="033"/>
  </r>
  <r>
    <s v="AUG-25"/>
    <x v="2"/>
    <s v="50000"/>
    <x v="4"/>
    <s v="UNC P/R - Regular"/>
    <s v="UNC P/R - Regular"/>
    <s v="512"/>
    <s v="UNSE Mohave Elec Admin"/>
    <x v="0"/>
    <n v="29418.51"/>
    <s v="033"/>
  </r>
  <r>
    <s v="DEC-25"/>
    <x v="2"/>
    <s v="50000"/>
    <x v="4"/>
    <s v="UNC P/R - Regular"/>
    <s v="UNC P/R - Regular"/>
    <s v="512"/>
    <s v="UNSE Mohave Elec Admin"/>
    <x v="0"/>
    <n v="14059.87"/>
    <s v="033"/>
  </r>
  <r>
    <s v="JUL-25"/>
    <x v="2"/>
    <s v="50000"/>
    <x v="4"/>
    <s v="UNC P/R - Regular"/>
    <s v="UNC P/R - Regular"/>
    <s v="512"/>
    <s v="UNSE Mohave Elec Admin"/>
    <x v="0"/>
    <n v="18942.55"/>
    <s v="033"/>
  </r>
  <r>
    <s v="NOV-25"/>
    <x v="2"/>
    <s v="50000"/>
    <x v="4"/>
    <s v="UNC P/R - Regular"/>
    <s v="UNC P/R - Regular"/>
    <s v="512"/>
    <s v="UNSE Mohave Elec Admin"/>
    <x v="0"/>
    <n v="12859.7"/>
    <s v="033"/>
  </r>
  <r>
    <s v="OCT-25"/>
    <x v="2"/>
    <s v="50000"/>
    <x v="4"/>
    <s v="UNC P/R - Regular"/>
    <s v="UNC P/R - Regular"/>
    <s v="512"/>
    <s v="UNSE Mohave Elec Admin"/>
    <x v="0"/>
    <n v="18535.2"/>
    <s v="033"/>
  </r>
  <r>
    <s v="SEP-25"/>
    <x v="2"/>
    <s v="50000"/>
    <x v="4"/>
    <s v="UNC P/R - Regular"/>
    <s v="UNC P/R - Regular"/>
    <s v="512"/>
    <s v="UNSE Mohave Elec Admin"/>
    <x v="0"/>
    <n v="13556.39"/>
    <s v="033"/>
  </r>
  <r>
    <s v="AUG-25"/>
    <x v="2"/>
    <s v="50000"/>
    <x v="4"/>
    <s v="UNC P/R - Regular"/>
    <s v="UNC P/R - Regular"/>
    <s v="414"/>
    <s v="TPP Admin"/>
    <x v="0"/>
    <n v="1730.77"/>
    <s v="002"/>
  </r>
  <r>
    <s v="SEP-25"/>
    <x v="2"/>
    <s v="50000"/>
    <x v="4"/>
    <s v="UNC P/R - Regular"/>
    <s v="UNC P/R - Regular"/>
    <s v="414"/>
    <s v="TPP Admin"/>
    <x v="0"/>
    <n v="1153.8399999999999"/>
    <s v="002"/>
  </r>
  <r>
    <s v="AUG-25"/>
    <x v="2"/>
    <s v="50000"/>
    <x v="4"/>
    <s v="UNC P/R - Regular"/>
    <s v="UNC P/R - Regular"/>
    <s v="400"/>
    <s v="Capital Resources"/>
    <x v="0"/>
    <n v="9850.0499999999993"/>
    <s v="002"/>
  </r>
  <r>
    <s v="DEC-25"/>
    <x v="2"/>
    <s v="50000"/>
    <x v="4"/>
    <s v="UNC P/R - Regular"/>
    <s v="UNC P/R - Regular"/>
    <s v="400"/>
    <s v="Capital Resources"/>
    <x v="0"/>
    <n v="8297.4"/>
    <s v="002"/>
  </r>
  <r>
    <s v="JUL-25"/>
    <x v="2"/>
    <s v="50000"/>
    <x v="4"/>
    <s v="UNC P/R - Regular"/>
    <s v="UNC P/R - Regular"/>
    <s v="400"/>
    <s v="Capital Resources"/>
    <x v="0"/>
    <n v="8654.52"/>
    <s v="002"/>
  </r>
  <r>
    <s v="NOV-25"/>
    <x v="2"/>
    <s v="50000"/>
    <x v="4"/>
    <s v="UNC P/R - Regular"/>
    <s v="UNC P/R - Regular"/>
    <s v="400"/>
    <s v="Capital Resources"/>
    <x v="0"/>
    <n v="9304.65"/>
    <s v="002"/>
  </r>
  <r>
    <s v="OCT-25"/>
    <x v="2"/>
    <s v="50000"/>
    <x v="4"/>
    <s v="UNC P/R - Regular"/>
    <s v="UNC P/R - Regular"/>
    <s v="400"/>
    <s v="Capital Resources"/>
    <x v="0"/>
    <n v="14583.82"/>
    <s v="002"/>
  </r>
  <r>
    <s v="SEP-25"/>
    <x v="2"/>
    <s v="50000"/>
    <x v="4"/>
    <s v="UNC P/R - Regular"/>
    <s v="UNC P/R - Regular"/>
    <s v="400"/>
    <s v="Capital Resources"/>
    <x v="0"/>
    <n v="9259.61"/>
    <s v="002"/>
  </r>
  <r>
    <s v="AUG-25"/>
    <x v="2"/>
    <s v="50000"/>
    <x v="4"/>
    <s v="UNC P/R - Regular"/>
    <s v="UNC P/R - Regular"/>
    <s v="385"/>
    <s v="Energy Programs"/>
    <x v="0"/>
    <n v="8790.23"/>
    <s v="002"/>
  </r>
  <r>
    <s v="DEC-25"/>
    <x v="2"/>
    <s v="50000"/>
    <x v="4"/>
    <s v="UNC P/R - Regular"/>
    <s v="UNC P/R - Regular"/>
    <s v="385"/>
    <s v="Energy Programs"/>
    <x v="0"/>
    <n v="7491.99"/>
    <s v="002"/>
  </r>
  <r>
    <s v="JUL-25"/>
    <x v="2"/>
    <s v="50000"/>
    <x v="4"/>
    <s v="UNC P/R - Regular"/>
    <s v="UNC P/R - Regular"/>
    <s v="385"/>
    <s v="Energy Programs"/>
    <x v="0"/>
    <n v="6363.88"/>
    <s v="002"/>
  </r>
  <r>
    <s v="NOV-25"/>
    <x v="2"/>
    <s v="50000"/>
    <x v="4"/>
    <s v="UNC P/R - Regular"/>
    <s v="UNC P/R - Regular"/>
    <s v="385"/>
    <s v="Energy Programs"/>
    <x v="0"/>
    <n v="6339.62"/>
    <s v="002"/>
  </r>
  <r>
    <s v="OCT-25"/>
    <x v="2"/>
    <s v="50000"/>
    <x v="4"/>
    <s v="UNC P/R - Regular"/>
    <s v="UNC P/R - Regular"/>
    <s v="385"/>
    <s v="Energy Programs"/>
    <x v="0"/>
    <n v="12444.46"/>
    <s v="002"/>
  </r>
  <r>
    <s v="SEP-25"/>
    <x v="2"/>
    <s v="50000"/>
    <x v="4"/>
    <s v="UNC P/R - Regular"/>
    <s v="UNC P/R - Regular"/>
    <s v="385"/>
    <s v="Energy Programs"/>
    <x v="0"/>
    <n v="7770.56"/>
    <s v="002"/>
  </r>
  <r>
    <s v="AUG-25"/>
    <x v="2"/>
    <s v="50000"/>
    <x v="4"/>
    <s v="UNC P/R - Regular"/>
    <s v="UNC P/R - Regular"/>
    <s v="381"/>
    <s v="Rates"/>
    <x v="0"/>
    <n v="1661.03"/>
    <s v="002"/>
  </r>
  <r>
    <s v="JUL-25"/>
    <x v="2"/>
    <s v="50000"/>
    <x v="4"/>
    <s v="UNC P/R - Regular"/>
    <s v="UNC P/R - Regular"/>
    <s v="381"/>
    <s v="Rates"/>
    <x v="0"/>
    <n v="5084.6099999999997"/>
    <s v="002"/>
  </r>
  <r>
    <s v="OCT-25"/>
    <x v="2"/>
    <s v="50000"/>
    <x v="4"/>
    <s v="UNC P/R - Regular"/>
    <s v="UNC P/R - Regular"/>
    <s v="381"/>
    <s v="Rates"/>
    <x v="0"/>
    <n v="38.57"/>
    <s v="002"/>
  </r>
  <r>
    <s v="SEP-25"/>
    <x v="2"/>
    <s v="50000"/>
    <x v="4"/>
    <s v="UNC P/R - Regular"/>
    <s v="UNC P/R - Regular"/>
    <s v="381"/>
    <s v="Rates"/>
    <x v="0"/>
    <n v="1445.47"/>
    <s v="002"/>
  </r>
  <r>
    <s v="AUG-25"/>
    <x v="2"/>
    <s v="50000"/>
    <x v="4"/>
    <s v="UNC P/R - Regular"/>
    <s v="UNC P/R - Regular"/>
    <s v="370"/>
    <s v="Budget, Planning &amp; Analysis"/>
    <x v="0"/>
    <n v="3562.08"/>
    <s v="002"/>
  </r>
  <r>
    <s v="DEC-25"/>
    <x v="2"/>
    <s v="50000"/>
    <x v="4"/>
    <s v="UNC P/R - Regular"/>
    <s v="UNC P/R - Regular"/>
    <s v="370"/>
    <s v="Budget, Planning &amp; Analysis"/>
    <x v="0"/>
    <n v="2369.5100000000002"/>
    <s v="002"/>
  </r>
  <r>
    <s v="JUL-25"/>
    <x v="2"/>
    <s v="50000"/>
    <x v="4"/>
    <s v="UNC P/R - Regular"/>
    <s v="UNC P/R - Regular"/>
    <s v="370"/>
    <s v="Budget, Planning &amp; Analysis"/>
    <x v="0"/>
    <n v="2976.54"/>
    <s v="002"/>
  </r>
  <r>
    <s v="NOV-25"/>
    <x v="2"/>
    <s v="50000"/>
    <x v="4"/>
    <s v="UNC P/R - Regular"/>
    <s v="UNC P/R - Regular"/>
    <s v="370"/>
    <s v="Budget, Planning &amp; Analysis"/>
    <x v="0"/>
    <n v="2983.68"/>
    <s v="002"/>
  </r>
  <r>
    <s v="OCT-25"/>
    <x v="2"/>
    <s v="50000"/>
    <x v="4"/>
    <s v="UNC P/R - Regular"/>
    <s v="UNC P/R - Regular"/>
    <s v="370"/>
    <s v="Budget, Planning &amp; Analysis"/>
    <x v="0"/>
    <n v="5193.2700000000004"/>
    <s v="002"/>
  </r>
  <r>
    <s v="SEP-25"/>
    <x v="2"/>
    <s v="50000"/>
    <x v="4"/>
    <s v="UNC P/R - Regular"/>
    <s v="UNC P/R - Regular"/>
    <s v="370"/>
    <s v="Budget, Planning &amp; Analysis"/>
    <x v="0"/>
    <n v="3236.8"/>
    <s v="002"/>
  </r>
  <r>
    <s v="AUG-25"/>
    <x v="2"/>
    <s v="50000"/>
    <x v="4"/>
    <s v="UNC P/R - Regular"/>
    <s v="UNC P/R - Regular"/>
    <s v="362"/>
    <s v="Financial Planning &amp; Analysis"/>
    <x v="0"/>
    <n v="769.23"/>
    <s v="002"/>
  </r>
  <r>
    <s v="DEC-25"/>
    <x v="2"/>
    <s v="50000"/>
    <x v="4"/>
    <s v="UNC P/R - Regular"/>
    <s v="UNC P/R - Regular"/>
    <s v="362"/>
    <s v="Financial Planning &amp; Analysis"/>
    <x v="0"/>
    <n v="1563.09"/>
    <s v="002"/>
  </r>
  <r>
    <s v="JUL-25"/>
    <x v="2"/>
    <s v="50000"/>
    <x v="4"/>
    <s v="UNC P/R - Regular"/>
    <s v="UNC P/R - Regular"/>
    <s v="362"/>
    <s v="Financial Planning &amp; Analysis"/>
    <x v="0"/>
    <n v="769.23"/>
    <s v="002"/>
  </r>
  <r>
    <s v="NOV-25"/>
    <x v="2"/>
    <s v="50000"/>
    <x v="4"/>
    <s v="UNC P/R - Regular"/>
    <s v="UNC P/R - Regular"/>
    <s v="362"/>
    <s v="Financial Planning &amp; Analysis"/>
    <x v="0"/>
    <n v="1458.61"/>
    <s v="002"/>
  </r>
  <r>
    <s v="OCT-25"/>
    <x v="2"/>
    <s v="50000"/>
    <x v="4"/>
    <s v="UNC P/R - Regular"/>
    <s v="UNC P/R - Regular"/>
    <s v="362"/>
    <s v="Financial Planning &amp; Analysis"/>
    <x v="0"/>
    <n v="2907.24"/>
    <s v="002"/>
  </r>
  <r>
    <s v="SEP-25"/>
    <x v="2"/>
    <s v="50000"/>
    <x v="4"/>
    <s v="UNC P/R - Regular"/>
    <s v="UNC P/R - Regular"/>
    <s v="362"/>
    <s v="Financial Planning &amp; Analysis"/>
    <x v="0"/>
    <n v="940.17"/>
    <s v="002"/>
  </r>
  <r>
    <s v="AUG-25"/>
    <x v="2"/>
    <s v="50000"/>
    <x v="4"/>
    <s v="UNC P/R - Regular"/>
    <s v="UNC P/R - Regular"/>
    <s v="360"/>
    <s v="Treasury Services"/>
    <x v="0"/>
    <n v="1765.87"/>
    <s v="002"/>
  </r>
  <r>
    <s v="DEC-25"/>
    <x v="2"/>
    <s v="50000"/>
    <x v="4"/>
    <s v="UNC P/R - Regular"/>
    <s v="UNC P/R - Regular"/>
    <s v="360"/>
    <s v="Treasury Services"/>
    <x v="0"/>
    <n v="1465.8"/>
    <s v="002"/>
  </r>
  <r>
    <s v="JUL-25"/>
    <x v="2"/>
    <s v="50000"/>
    <x v="4"/>
    <s v="UNC P/R - Regular"/>
    <s v="UNC P/R - Regular"/>
    <s v="360"/>
    <s v="Treasury Services"/>
    <x v="0"/>
    <n v="1607.11"/>
    <s v="002"/>
  </r>
  <r>
    <s v="NOV-25"/>
    <x v="2"/>
    <s v="50000"/>
    <x v="4"/>
    <s v="UNC P/R - Regular"/>
    <s v="UNC P/R - Regular"/>
    <s v="360"/>
    <s v="Treasury Services"/>
    <x v="0"/>
    <n v="1589.41"/>
    <s v="002"/>
  </r>
  <r>
    <s v="OCT-25"/>
    <x v="2"/>
    <s v="50000"/>
    <x v="4"/>
    <s v="UNC P/R - Regular"/>
    <s v="UNC P/R - Regular"/>
    <s v="360"/>
    <s v="Treasury Services"/>
    <x v="0"/>
    <n v="2145.6999999999998"/>
    <s v="002"/>
  </r>
  <r>
    <s v="SEP-25"/>
    <x v="2"/>
    <s v="50000"/>
    <x v="4"/>
    <s v="UNC P/R - Regular"/>
    <s v="UNC P/R - Regular"/>
    <s v="360"/>
    <s v="Treasury Services"/>
    <x v="0"/>
    <n v="1642.41"/>
    <s v="002"/>
  </r>
  <r>
    <s v="AUG-25"/>
    <x v="2"/>
    <s v="50000"/>
    <x v="4"/>
    <s v="UNC P/R - Regular"/>
    <s v="UNC P/R - Regular"/>
    <s v="352"/>
    <s v="IT Client Technology"/>
    <x v="0"/>
    <n v="694.96"/>
    <s v="002"/>
  </r>
  <r>
    <s v="DEC-25"/>
    <x v="2"/>
    <s v="50000"/>
    <x v="4"/>
    <s v="UNC P/R - Regular"/>
    <s v="UNC P/R - Regular"/>
    <s v="352"/>
    <s v="IT Client Technology"/>
    <x v="0"/>
    <n v="513.66999999999996"/>
    <s v="002"/>
  </r>
  <r>
    <s v="JUL-25"/>
    <x v="2"/>
    <s v="50000"/>
    <x v="4"/>
    <s v="UNC P/R - Regular"/>
    <s v="UNC P/R - Regular"/>
    <s v="352"/>
    <s v="IT Client Technology"/>
    <x v="0"/>
    <n v="332.38"/>
    <s v="002"/>
  </r>
  <r>
    <s v="NOV-25"/>
    <x v="2"/>
    <s v="50000"/>
    <x v="4"/>
    <s v="UNC P/R - Regular"/>
    <s v="UNC P/R - Regular"/>
    <s v="352"/>
    <s v="IT Client Technology"/>
    <x v="0"/>
    <n v="1027.3499999999999"/>
    <s v="002"/>
  </r>
  <r>
    <s v="OCT-25"/>
    <x v="2"/>
    <s v="50000"/>
    <x v="4"/>
    <s v="UNC P/R - Regular"/>
    <s v="UNC P/R - Regular"/>
    <s v="352"/>
    <s v="IT Client Technology"/>
    <x v="0"/>
    <n v="1178.42"/>
    <s v="002"/>
  </r>
  <r>
    <s v="SEP-25"/>
    <x v="2"/>
    <s v="50000"/>
    <x v="4"/>
    <s v="UNC P/R - Regular"/>
    <s v="UNC P/R - Regular"/>
    <s v="352"/>
    <s v="IT Client Technology"/>
    <x v="0"/>
    <n v="1027.3399999999999"/>
    <s v="002"/>
  </r>
  <r>
    <s v="AUG-25"/>
    <x v="2"/>
    <s v="50000"/>
    <x v="4"/>
    <s v="UNC P/R - Regular"/>
    <s v="UNC P/R - Regular"/>
    <s v="332"/>
    <s v="Tax Services"/>
    <x v="0"/>
    <n v="4121.17"/>
    <s v="002"/>
  </r>
  <r>
    <s v="DEC-25"/>
    <x v="2"/>
    <s v="50000"/>
    <x v="4"/>
    <s v="UNC P/R - Regular"/>
    <s v="UNC P/R - Regular"/>
    <s v="332"/>
    <s v="Tax Services"/>
    <x v="0"/>
    <n v="6012.55"/>
    <s v="002"/>
  </r>
  <r>
    <s v="JUL-25"/>
    <x v="2"/>
    <s v="50000"/>
    <x v="4"/>
    <s v="UNC P/R - Regular"/>
    <s v="UNC P/R - Regular"/>
    <s v="332"/>
    <s v="Tax Services"/>
    <x v="0"/>
    <n v="5436.93"/>
    <s v="002"/>
  </r>
  <r>
    <s v="NOV-25"/>
    <x v="2"/>
    <s v="50000"/>
    <x v="4"/>
    <s v="UNC P/R - Regular"/>
    <s v="UNC P/R - Regular"/>
    <s v="332"/>
    <s v="Tax Services"/>
    <x v="0"/>
    <n v="4681.1400000000003"/>
    <s v="002"/>
  </r>
  <r>
    <s v="OCT-25"/>
    <x v="2"/>
    <s v="50000"/>
    <x v="4"/>
    <s v="UNC P/R - Regular"/>
    <s v="UNC P/R - Regular"/>
    <s v="332"/>
    <s v="Tax Services"/>
    <x v="0"/>
    <n v="6731.41"/>
    <s v="002"/>
  </r>
  <r>
    <s v="SEP-25"/>
    <x v="2"/>
    <s v="50000"/>
    <x v="4"/>
    <s v="UNC P/R - Regular"/>
    <s v="UNC P/R - Regular"/>
    <s v="332"/>
    <s v="Tax Services"/>
    <x v="0"/>
    <n v="3422.34"/>
    <s v="002"/>
  </r>
  <r>
    <s v="AUG-25"/>
    <x v="2"/>
    <s v="50000"/>
    <x v="4"/>
    <s v="UNC P/R - Regular"/>
    <s v="UNC P/R - Regular"/>
    <s v="322"/>
    <s v="Plant Accounting"/>
    <x v="0"/>
    <n v="12742.63"/>
    <s v="002"/>
  </r>
  <r>
    <s v="DEC-25"/>
    <x v="2"/>
    <s v="50000"/>
    <x v="4"/>
    <s v="UNC P/R - Regular"/>
    <s v="UNC P/R - Regular"/>
    <s v="322"/>
    <s v="Plant Accounting"/>
    <x v="0"/>
    <n v="11534.51"/>
    <s v="002"/>
  </r>
  <r>
    <s v="JUL-25"/>
    <x v="2"/>
    <s v="50000"/>
    <x v="4"/>
    <s v="UNC P/R - Regular"/>
    <s v="UNC P/R - Regular"/>
    <s v="322"/>
    <s v="Plant Accounting"/>
    <x v="0"/>
    <n v="13910.67"/>
    <s v="002"/>
  </r>
  <r>
    <s v="NOV-25"/>
    <x v="2"/>
    <s v="50000"/>
    <x v="4"/>
    <s v="UNC P/R - Regular"/>
    <s v="UNC P/R - Regular"/>
    <s v="322"/>
    <s v="Plant Accounting"/>
    <x v="0"/>
    <n v="9881.4500000000007"/>
    <s v="002"/>
  </r>
  <r>
    <s v="OCT-25"/>
    <x v="2"/>
    <s v="50000"/>
    <x v="4"/>
    <s v="UNC P/R - Regular"/>
    <s v="UNC P/R - Regular"/>
    <s v="322"/>
    <s v="Plant Accounting"/>
    <x v="0"/>
    <n v="17336.599999999999"/>
    <s v="002"/>
  </r>
  <r>
    <s v="SEP-25"/>
    <x v="2"/>
    <s v="50000"/>
    <x v="4"/>
    <s v="UNC P/R - Regular"/>
    <s v="UNC P/R - Regular"/>
    <s v="322"/>
    <s v="Plant Accounting"/>
    <x v="0"/>
    <n v="10241.43"/>
    <s v="002"/>
  </r>
  <r>
    <s v="AUG-25"/>
    <x v="2"/>
    <s v="50000"/>
    <x v="4"/>
    <s v="UNC P/R - Regular"/>
    <s v="UNC P/R - Regular"/>
    <s v="321"/>
    <s v="External Reporting"/>
    <x v="0"/>
    <n v="5551.45"/>
    <s v="002"/>
  </r>
  <r>
    <s v="DEC-25"/>
    <x v="2"/>
    <s v="50000"/>
    <x v="4"/>
    <s v="UNC P/R - Regular"/>
    <s v="UNC P/R - Regular"/>
    <s v="321"/>
    <s v="External Reporting"/>
    <x v="0"/>
    <n v="3952.22"/>
    <s v="002"/>
  </r>
  <r>
    <s v="JUL-25"/>
    <x v="2"/>
    <s v="50000"/>
    <x v="4"/>
    <s v="UNC P/R - Regular"/>
    <s v="UNC P/R - Regular"/>
    <s v="321"/>
    <s v="External Reporting"/>
    <x v="0"/>
    <n v="3349.39"/>
    <s v="002"/>
  </r>
  <r>
    <s v="NOV-25"/>
    <x v="2"/>
    <s v="50000"/>
    <x v="4"/>
    <s v="UNC P/R - Regular"/>
    <s v="UNC P/R - Regular"/>
    <s v="321"/>
    <s v="External Reporting"/>
    <x v="0"/>
    <n v="3733.43"/>
    <s v="002"/>
  </r>
  <r>
    <s v="OCT-25"/>
    <x v="2"/>
    <s v="50000"/>
    <x v="4"/>
    <s v="UNC P/R - Regular"/>
    <s v="UNC P/R - Regular"/>
    <s v="321"/>
    <s v="External Reporting"/>
    <x v="0"/>
    <n v="10480.67"/>
    <s v="002"/>
  </r>
  <r>
    <s v="SEP-25"/>
    <x v="2"/>
    <s v="50000"/>
    <x v="4"/>
    <s v="UNC P/R - Regular"/>
    <s v="UNC P/R - Regular"/>
    <s v="321"/>
    <s v="External Reporting"/>
    <x v="0"/>
    <n v="1042.69"/>
    <s v="002"/>
  </r>
  <r>
    <s v="AUG-25"/>
    <x v="2"/>
    <s v="50000"/>
    <x v="4"/>
    <s v="UNC P/R - Regular"/>
    <s v="UNC P/R - Regular"/>
    <s v="320"/>
    <s v="Corporate Accounting"/>
    <x v="0"/>
    <n v="4464.1099999999997"/>
    <s v="002"/>
  </r>
  <r>
    <s v="DEC-25"/>
    <x v="2"/>
    <s v="50000"/>
    <x v="4"/>
    <s v="UNC P/R - Regular"/>
    <s v="UNC P/R - Regular"/>
    <s v="320"/>
    <s v="Corporate Accounting"/>
    <x v="0"/>
    <n v="4675.16"/>
    <s v="002"/>
  </r>
  <r>
    <s v="JUL-25"/>
    <x v="2"/>
    <s v="50000"/>
    <x v="4"/>
    <s v="UNC P/R - Regular"/>
    <s v="UNC P/R - Regular"/>
    <s v="320"/>
    <s v="Corporate Accounting"/>
    <x v="0"/>
    <n v="6000.25"/>
    <s v="002"/>
  </r>
  <r>
    <s v="NOV-25"/>
    <x v="2"/>
    <s v="50000"/>
    <x v="4"/>
    <s v="UNC P/R - Regular"/>
    <s v="UNC P/R - Regular"/>
    <s v="320"/>
    <s v="Corporate Accounting"/>
    <x v="0"/>
    <n v="5332.49"/>
    <s v="002"/>
  </r>
  <r>
    <s v="OCT-25"/>
    <x v="2"/>
    <s v="50000"/>
    <x v="4"/>
    <s v="UNC P/R - Regular"/>
    <s v="UNC P/R - Regular"/>
    <s v="320"/>
    <s v="Corporate Accounting"/>
    <x v="0"/>
    <n v="8442"/>
    <s v="002"/>
  </r>
  <r>
    <s v="SEP-25"/>
    <x v="2"/>
    <s v="50000"/>
    <x v="4"/>
    <s v="UNC P/R - Regular"/>
    <s v="UNC P/R - Regular"/>
    <s v="320"/>
    <s v="Corporate Accounting"/>
    <x v="0"/>
    <n v="5678.22"/>
    <s v="002"/>
  </r>
  <r>
    <s v="AUG-25"/>
    <x v="2"/>
    <s v="50000"/>
    <x v="4"/>
    <s v="UNC P/R - Regular"/>
    <s v="UNC P/R - Regular"/>
    <s v="317"/>
    <s v="Accounts Payable"/>
    <x v="0"/>
    <n v="3754.02"/>
    <s v="002"/>
  </r>
  <r>
    <s v="DEC-25"/>
    <x v="2"/>
    <s v="50000"/>
    <x v="4"/>
    <s v="UNC P/R - Regular"/>
    <s v="UNC P/R - Regular"/>
    <s v="317"/>
    <s v="Accounts Payable"/>
    <x v="0"/>
    <n v="3785.8"/>
    <s v="002"/>
  </r>
  <r>
    <s v="JUL-25"/>
    <x v="2"/>
    <s v="50000"/>
    <x v="4"/>
    <s v="UNC P/R - Regular"/>
    <s v="UNC P/R - Regular"/>
    <s v="317"/>
    <s v="Accounts Payable"/>
    <x v="0"/>
    <n v="4957.7299999999996"/>
    <s v="002"/>
  </r>
  <r>
    <s v="NOV-25"/>
    <x v="2"/>
    <s v="50000"/>
    <x v="4"/>
    <s v="UNC P/R - Regular"/>
    <s v="UNC P/R - Regular"/>
    <s v="317"/>
    <s v="Accounts Payable"/>
    <x v="0"/>
    <n v="3832.41"/>
    <s v="002"/>
  </r>
  <r>
    <s v="OCT-25"/>
    <x v="2"/>
    <s v="50000"/>
    <x v="4"/>
    <s v="UNC P/R - Regular"/>
    <s v="UNC P/R - Regular"/>
    <s v="317"/>
    <s v="Accounts Payable"/>
    <x v="0"/>
    <n v="6234.38"/>
    <s v="002"/>
  </r>
  <r>
    <s v="SEP-25"/>
    <x v="2"/>
    <s v="50000"/>
    <x v="4"/>
    <s v="UNC P/R - Regular"/>
    <s v="UNC P/R - Regular"/>
    <s v="317"/>
    <s v="Accounts Payable"/>
    <x v="0"/>
    <n v="3678.37"/>
    <s v="002"/>
  </r>
  <r>
    <s v="DEC-25"/>
    <x v="2"/>
    <s v="50000"/>
    <x v="4"/>
    <s v="UNC P/R - Regular"/>
    <s v="UNC P/R - Regular"/>
    <s v="316"/>
    <s v="Payroll"/>
    <x v="0"/>
    <n v="600.04999999999995"/>
    <s v="002"/>
  </r>
  <r>
    <s v="JUL-25"/>
    <x v="2"/>
    <s v="50000"/>
    <x v="4"/>
    <s v="UNC P/R - Regular"/>
    <s v="UNC P/R - Regular"/>
    <s v="316"/>
    <s v="Payroll"/>
    <x v="0"/>
    <n v="463.67"/>
    <s v="002"/>
  </r>
  <r>
    <s v="NOV-25"/>
    <x v="2"/>
    <s v="50000"/>
    <x v="4"/>
    <s v="UNC P/R - Regular"/>
    <s v="UNC P/R - Regular"/>
    <s v="316"/>
    <s v="Payroll"/>
    <x v="0"/>
    <n v="981.9"/>
    <s v="002"/>
  </r>
  <r>
    <s v="AUG-25"/>
    <x v="2"/>
    <s v="50000"/>
    <x v="4"/>
    <s v="UNC P/R - Regular"/>
    <s v="UNC P/R - Regular"/>
    <s v="306"/>
    <s v="Energy Settlements"/>
    <x v="0"/>
    <n v="7149.94"/>
    <s v="002"/>
  </r>
  <r>
    <s v="DEC-25"/>
    <x v="2"/>
    <s v="50000"/>
    <x v="4"/>
    <s v="UNC P/R - Regular"/>
    <s v="UNC P/R - Regular"/>
    <s v="306"/>
    <s v="Energy Settlements"/>
    <x v="0"/>
    <n v="5038.3"/>
    <s v="002"/>
  </r>
  <r>
    <s v="JUL-25"/>
    <x v="2"/>
    <s v="50000"/>
    <x v="4"/>
    <s v="UNC P/R - Regular"/>
    <s v="UNC P/R - Regular"/>
    <s v="306"/>
    <s v="Energy Settlements"/>
    <x v="0"/>
    <n v="7049.4"/>
    <s v="002"/>
  </r>
  <r>
    <s v="NOV-25"/>
    <x v="2"/>
    <s v="50000"/>
    <x v="4"/>
    <s v="UNC P/R - Regular"/>
    <s v="UNC P/R - Regular"/>
    <s v="306"/>
    <s v="Energy Settlements"/>
    <x v="0"/>
    <n v="5148.41"/>
    <s v="002"/>
  </r>
  <r>
    <s v="OCT-25"/>
    <x v="2"/>
    <s v="50000"/>
    <x v="4"/>
    <s v="UNC P/R - Regular"/>
    <s v="UNC P/R - Regular"/>
    <s v="306"/>
    <s v="Energy Settlements"/>
    <x v="0"/>
    <n v="11233.87"/>
    <s v="002"/>
  </r>
  <r>
    <s v="SEP-25"/>
    <x v="2"/>
    <s v="50000"/>
    <x v="4"/>
    <s v="UNC P/R - Regular"/>
    <s v="UNC P/R - Regular"/>
    <s v="306"/>
    <s v="Energy Settlements"/>
    <x v="0"/>
    <n v="6803.51"/>
    <s v="002"/>
  </r>
  <r>
    <s v="AUG-25"/>
    <x v="2"/>
    <s v="50000"/>
    <x v="4"/>
    <s v="UNC P/R - Regular"/>
    <s v="UNC P/R - Regular"/>
    <s v="300"/>
    <s v="CFO Adm"/>
    <x v="0"/>
    <n v="1704.9"/>
    <s v="002"/>
  </r>
  <r>
    <s v="DEC-25"/>
    <x v="2"/>
    <s v="50000"/>
    <x v="4"/>
    <s v="UNC P/R - Regular"/>
    <s v="UNC P/R - Regular"/>
    <s v="300"/>
    <s v="CFO Adm"/>
    <x v="0"/>
    <n v="1326.45"/>
    <s v="002"/>
  </r>
  <r>
    <s v="JUL-25"/>
    <x v="2"/>
    <s v="50000"/>
    <x v="4"/>
    <s v="UNC P/R - Regular"/>
    <s v="UNC P/R - Regular"/>
    <s v="300"/>
    <s v="CFO Adm"/>
    <x v="0"/>
    <n v="1837.08"/>
    <s v="002"/>
  </r>
  <r>
    <s v="NOV-25"/>
    <x v="2"/>
    <s v="50000"/>
    <x v="4"/>
    <s v="UNC P/R - Regular"/>
    <s v="UNC P/R - Regular"/>
    <s v="300"/>
    <s v="CFO Adm"/>
    <x v="0"/>
    <n v="999.1"/>
    <s v="002"/>
  </r>
  <r>
    <s v="OCT-25"/>
    <x v="2"/>
    <s v="50000"/>
    <x v="4"/>
    <s v="UNC P/R - Regular"/>
    <s v="UNC P/R - Regular"/>
    <s v="300"/>
    <s v="CFO Adm"/>
    <x v="0"/>
    <n v="2789.84"/>
    <s v="002"/>
  </r>
  <r>
    <s v="SEP-25"/>
    <x v="2"/>
    <s v="50000"/>
    <x v="4"/>
    <s v="UNC P/R - Regular"/>
    <s v="UNC P/R - Regular"/>
    <s v="300"/>
    <s v="CFO Adm"/>
    <x v="0"/>
    <n v="1615.8"/>
    <s v="002"/>
  </r>
  <r>
    <s v="AUG-25"/>
    <x v="2"/>
    <s v="50000"/>
    <x v="4"/>
    <s v="UNC P/R - Regular"/>
    <s v="UNC P/R - Regular"/>
    <s v="244"/>
    <s v="Customer Analytics"/>
    <x v="0"/>
    <n v="3557.35"/>
    <s v="002"/>
  </r>
  <r>
    <s v="DEC-25"/>
    <x v="2"/>
    <s v="50000"/>
    <x v="4"/>
    <s v="UNC P/R - Regular"/>
    <s v="UNC P/R - Regular"/>
    <s v="244"/>
    <s v="Customer Analytics"/>
    <x v="0"/>
    <n v="3331.15"/>
    <s v="002"/>
  </r>
  <r>
    <s v="JUL-25"/>
    <x v="2"/>
    <s v="50000"/>
    <x v="4"/>
    <s v="UNC P/R - Regular"/>
    <s v="UNC P/R - Regular"/>
    <s v="244"/>
    <s v="Customer Analytics"/>
    <x v="0"/>
    <n v="3485.46"/>
    <s v="002"/>
  </r>
  <r>
    <s v="NOV-25"/>
    <x v="2"/>
    <s v="50000"/>
    <x v="4"/>
    <s v="UNC P/R - Regular"/>
    <s v="UNC P/R - Regular"/>
    <s v="244"/>
    <s v="Customer Analytics"/>
    <x v="0"/>
    <n v="3025.94"/>
    <s v="002"/>
  </r>
  <r>
    <s v="OCT-25"/>
    <x v="2"/>
    <s v="50000"/>
    <x v="4"/>
    <s v="UNC P/R - Regular"/>
    <s v="UNC P/R - Regular"/>
    <s v="244"/>
    <s v="Customer Analytics"/>
    <x v="0"/>
    <n v="5143.3100000000004"/>
    <s v="002"/>
  </r>
  <r>
    <s v="SEP-25"/>
    <x v="2"/>
    <s v="50000"/>
    <x v="4"/>
    <s v="UNC P/R - Regular"/>
    <s v="UNC P/R - Regular"/>
    <s v="244"/>
    <s v="Customer Analytics"/>
    <x v="0"/>
    <n v="3957.34"/>
    <s v="002"/>
  </r>
  <r>
    <s v="NOV-25"/>
    <x v="2"/>
    <s v="50000"/>
    <x v="4"/>
    <s v="UNC P/R - Regular"/>
    <s v="UNC P/R - Regular"/>
    <s v="227"/>
    <s v="Corporate Communications"/>
    <x v="0"/>
    <n v="278.85000000000002"/>
    <s v="002"/>
  </r>
  <r>
    <s v="AUG-25"/>
    <x v="2"/>
    <s v="50000"/>
    <x v="4"/>
    <s v="UNC P/R - Regular"/>
    <s v="UNC P/R - Regular"/>
    <s v="210"/>
    <s v="Employee &amp; Labor Relations"/>
    <x v="0"/>
    <n v="1826.57"/>
    <s v="002"/>
  </r>
  <r>
    <s v="DEC-25"/>
    <x v="2"/>
    <s v="50000"/>
    <x v="4"/>
    <s v="UNC P/R - Regular"/>
    <s v="UNC P/R - Regular"/>
    <s v="210"/>
    <s v="Employee &amp; Labor Relations"/>
    <x v="0"/>
    <n v="33.65"/>
    <s v="002"/>
  </r>
  <r>
    <s v="JUL-25"/>
    <x v="2"/>
    <s v="50000"/>
    <x v="4"/>
    <s v="UNC P/R - Regular"/>
    <s v="UNC P/R - Regular"/>
    <s v="210"/>
    <s v="Employee &amp; Labor Relations"/>
    <x v="0"/>
    <n v="4176.63"/>
    <s v="002"/>
  </r>
  <r>
    <s v="NOV-25"/>
    <x v="2"/>
    <s v="50000"/>
    <x v="4"/>
    <s v="UNC P/R - Regular"/>
    <s v="UNC P/R - Regular"/>
    <s v="210"/>
    <s v="Employee &amp; Labor Relations"/>
    <x v="0"/>
    <n v="269.23"/>
    <s v="002"/>
  </r>
  <r>
    <s v="OCT-25"/>
    <x v="2"/>
    <s v="50000"/>
    <x v="4"/>
    <s v="UNC P/R - Regular"/>
    <s v="UNC P/R - Regular"/>
    <s v="210"/>
    <s v="Employee &amp; Labor Relations"/>
    <x v="0"/>
    <n v="269.23"/>
    <s v="002"/>
  </r>
  <r>
    <s v="SEP-25"/>
    <x v="2"/>
    <s v="50000"/>
    <x v="4"/>
    <s v="UNC P/R - Regular"/>
    <s v="UNC P/R - Regular"/>
    <s v="210"/>
    <s v="Employee &amp; Labor Relations"/>
    <x v="0"/>
    <n v="1084.3599999999999"/>
    <s v="002"/>
  </r>
  <r>
    <s v="AUG-25"/>
    <x v="2"/>
    <s v="50000"/>
    <x v="4"/>
    <s v="UNC P/R - Regular"/>
    <s v="UNC P/R - Regular"/>
    <s v="209"/>
    <s v="Compensation &amp; Benefits"/>
    <x v="0"/>
    <n v="2826.15"/>
    <s v="002"/>
  </r>
  <r>
    <s v="DEC-25"/>
    <x v="2"/>
    <s v="50000"/>
    <x v="4"/>
    <s v="UNC P/R - Regular"/>
    <s v="UNC P/R - Regular"/>
    <s v="209"/>
    <s v="Compensation &amp; Benefits"/>
    <x v="0"/>
    <n v="1445.87"/>
    <s v="002"/>
  </r>
  <r>
    <s v="JUL-25"/>
    <x v="2"/>
    <s v="50000"/>
    <x v="4"/>
    <s v="UNC P/R - Regular"/>
    <s v="UNC P/R - Regular"/>
    <s v="209"/>
    <s v="Compensation &amp; Benefits"/>
    <x v="0"/>
    <n v="2413.4"/>
    <s v="002"/>
  </r>
  <r>
    <s v="NOV-25"/>
    <x v="2"/>
    <s v="50000"/>
    <x v="4"/>
    <s v="UNC P/R - Regular"/>
    <s v="UNC P/R - Regular"/>
    <s v="209"/>
    <s v="Compensation &amp; Benefits"/>
    <x v="0"/>
    <n v="2076.94"/>
    <s v="002"/>
  </r>
  <r>
    <s v="OCT-25"/>
    <x v="2"/>
    <s v="50000"/>
    <x v="4"/>
    <s v="UNC P/R - Regular"/>
    <s v="UNC P/R - Regular"/>
    <s v="209"/>
    <s v="Compensation &amp; Benefits"/>
    <x v="0"/>
    <n v="4410.7299999999996"/>
    <s v="002"/>
  </r>
  <r>
    <s v="SEP-25"/>
    <x v="2"/>
    <s v="50000"/>
    <x v="4"/>
    <s v="UNC P/R - Regular"/>
    <s v="UNC P/R - Regular"/>
    <s v="209"/>
    <s v="Compensation &amp; Benefits"/>
    <x v="0"/>
    <n v="2571.7399999999998"/>
    <s v="002"/>
  </r>
  <r>
    <s v="AUG-25"/>
    <x v="2"/>
    <s v="50000"/>
    <x v="4"/>
    <s v="UNC P/R - Regular"/>
    <s v="UNC P/R - Regular"/>
    <s v="193"/>
    <s v="Energy Delivery Environmental"/>
    <x v="0"/>
    <n v="3074.39"/>
    <s v="002"/>
  </r>
  <r>
    <s v="DEC-25"/>
    <x v="2"/>
    <s v="50000"/>
    <x v="4"/>
    <s v="UNC P/R - Regular"/>
    <s v="UNC P/R - Regular"/>
    <s v="193"/>
    <s v="Energy Delivery Environmental"/>
    <x v="0"/>
    <n v="3301.16"/>
    <s v="002"/>
  </r>
  <r>
    <s v="JUL-25"/>
    <x v="2"/>
    <s v="50000"/>
    <x v="4"/>
    <s v="UNC P/R - Regular"/>
    <s v="UNC P/R - Regular"/>
    <s v="193"/>
    <s v="Energy Delivery Environmental"/>
    <x v="0"/>
    <n v="3145.71"/>
    <s v="002"/>
  </r>
  <r>
    <s v="NOV-25"/>
    <x v="2"/>
    <s v="50000"/>
    <x v="4"/>
    <s v="UNC P/R - Regular"/>
    <s v="UNC P/R - Regular"/>
    <s v="193"/>
    <s v="Energy Delivery Environmental"/>
    <x v="0"/>
    <n v="3487.21"/>
    <s v="002"/>
  </r>
  <r>
    <s v="OCT-25"/>
    <x v="2"/>
    <s v="50000"/>
    <x v="4"/>
    <s v="UNC P/R - Regular"/>
    <s v="UNC P/R - Regular"/>
    <s v="193"/>
    <s v="Energy Delivery Environmental"/>
    <x v="0"/>
    <n v="5387.59"/>
    <s v="002"/>
  </r>
  <r>
    <s v="SEP-25"/>
    <x v="2"/>
    <s v="50000"/>
    <x v="4"/>
    <s v="UNC P/R - Regular"/>
    <s v="UNC P/R - Regular"/>
    <s v="193"/>
    <s v="Energy Delivery Environmental"/>
    <x v="0"/>
    <n v="2149.79"/>
    <s v="002"/>
  </r>
  <r>
    <s v="JUL-25"/>
    <x v="2"/>
    <s v="50000"/>
    <x v="4"/>
    <s v="UNC P/R - Regular"/>
    <s v="UNC P/R - Regular"/>
    <s v="192"/>
    <s v="UES Support"/>
    <x v="0"/>
    <n v="186.05"/>
    <s v="002"/>
  </r>
  <r>
    <s v="AUG-25"/>
    <x v="2"/>
    <s v="50000"/>
    <x v="4"/>
    <s v="UNC P/R - Regular"/>
    <s v="UNC P/R - Regular"/>
    <s v="160"/>
    <s v="Legal"/>
    <x v="0"/>
    <n v="746.79"/>
    <s v="002"/>
  </r>
  <r>
    <s v="DEC-25"/>
    <x v="2"/>
    <s v="50000"/>
    <x v="4"/>
    <s v="UNC P/R - Regular"/>
    <s v="UNC P/R - Regular"/>
    <s v="160"/>
    <s v="Legal"/>
    <x v="0"/>
    <n v="1199.24"/>
    <s v="002"/>
  </r>
  <r>
    <s v="JUL-25"/>
    <x v="2"/>
    <s v="50000"/>
    <x v="4"/>
    <s v="UNC P/R - Regular"/>
    <s v="UNC P/R - Regular"/>
    <s v="160"/>
    <s v="Legal"/>
    <x v="0"/>
    <n v="288.44"/>
    <s v="002"/>
  </r>
  <r>
    <s v="NOV-25"/>
    <x v="2"/>
    <s v="50000"/>
    <x v="4"/>
    <s v="UNC P/R - Regular"/>
    <s v="UNC P/R - Regular"/>
    <s v="160"/>
    <s v="Legal"/>
    <x v="0"/>
    <n v="673.07"/>
    <s v="002"/>
  </r>
  <r>
    <s v="OCT-25"/>
    <x v="2"/>
    <s v="50000"/>
    <x v="4"/>
    <s v="UNC P/R - Regular"/>
    <s v="UNC P/R - Regular"/>
    <s v="160"/>
    <s v="Legal"/>
    <x v="0"/>
    <n v="649.04"/>
    <s v="002"/>
  </r>
  <r>
    <s v="SEP-25"/>
    <x v="2"/>
    <s v="50000"/>
    <x v="4"/>
    <s v="UNC P/R - Regular"/>
    <s v="UNC P/R - Regular"/>
    <s v="160"/>
    <s v="Legal"/>
    <x v="0"/>
    <n v="468.75"/>
    <s v="002"/>
  </r>
  <r>
    <s v="AUG-25"/>
    <x v="2"/>
    <s v="50000"/>
    <x v="4"/>
    <s v="UNC P/R - Regular"/>
    <s v="UNC P/R - Regular"/>
    <s v="140"/>
    <s v="Regulatory Counsel"/>
    <x v="0"/>
    <n v="4034.37"/>
    <s v="002"/>
  </r>
  <r>
    <s v="DEC-25"/>
    <x v="2"/>
    <s v="50000"/>
    <x v="4"/>
    <s v="UNC P/R - Regular"/>
    <s v="UNC P/R - Regular"/>
    <s v="140"/>
    <s v="Regulatory Counsel"/>
    <x v="0"/>
    <n v="3810.69"/>
    <s v="002"/>
  </r>
  <r>
    <s v="JUL-25"/>
    <x v="2"/>
    <s v="50000"/>
    <x v="4"/>
    <s v="UNC P/R - Regular"/>
    <s v="UNC P/R - Regular"/>
    <s v="140"/>
    <s v="Regulatory Counsel"/>
    <x v="0"/>
    <n v="4067.35"/>
    <s v="002"/>
  </r>
  <r>
    <s v="NOV-25"/>
    <x v="2"/>
    <s v="50000"/>
    <x v="4"/>
    <s v="UNC P/R - Regular"/>
    <s v="UNC P/R - Regular"/>
    <s v="140"/>
    <s v="Regulatory Counsel"/>
    <x v="0"/>
    <n v="3023.07"/>
    <s v="002"/>
  </r>
  <r>
    <s v="OCT-25"/>
    <x v="2"/>
    <s v="50000"/>
    <x v="4"/>
    <s v="UNC P/R - Regular"/>
    <s v="UNC P/R - Regular"/>
    <s v="140"/>
    <s v="Regulatory Counsel"/>
    <x v="0"/>
    <n v="4741.3900000000003"/>
    <s v="002"/>
  </r>
  <r>
    <s v="SEP-25"/>
    <x v="2"/>
    <s v="50000"/>
    <x v="4"/>
    <s v="UNC P/R - Regular"/>
    <s v="UNC P/R - Regular"/>
    <s v="140"/>
    <s v="Regulatory Counsel"/>
    <x v="0"/>
    <n v="871.92"/>
    <s v="002"/>
  </r>
  <r>
    <s v="DEC-25"/>
    <x v="2"/>
    <s v="50000"/>
    <x v="5"/>
    <s v="UNC P/R - Overtime"/>
    <s v="UNC P/R - Overtime"/>
    <s v="518"/>
    <s v="UNSE Mohave Electric IS"/>
    <x v="0"/>
    <n v="81.99"/>
    <s v="033"/>
  </r>
  <r>
    <s v="OCT-25"/>
    <x v="2"/>
    <s v="50000"/>
    <x v="5"/>
    <s v="UNC P/R - Overtime"/>
    <s v="UNC P/R - Overtime"/>
    <s v="518"/>
    <s v="UNSE Mohave Electric IS"/>
    <x v="0"/>
    <n v="41"/>
    <s v="033"/>
  </r>
  <r>
    <s v="SEP-25"/>
    <x v="2"/>
    <s v="50000"/>
    <x v="5"/>
    <s v="UNC P/R - Overtime"/>
    <s v="UNC P/R - Overtime"/>
    <s v="518"/>
    <s v="UNSE Mohave Electric IS"/>
    <x v="0"/>
    <n v="225.47"/>
    <s v="033"/>
  </r>
  <r>
    <s v="AUG-25"/>
    <x v="2"/>
    <s v="50000"/>
    <x v="5"/>
    <s v="UNC P/R - Overtime"/>
    <s v="UNC P/R - Overtime"/>
    <s v="317"/>
    <s v="Accounts Payable"/>
    <x v="0"/>
    <n v="15.63"/>
    <s v="002"/>
  </r>
  <r>
    <s v="NOV-25"/>
    <x v="2"/>
    <s v="50000"/>
    <x v="5"/>
    <s v="UNC P/R - Overtime"/>
    <s v="UNC P/R - Overtime"/>
    <s v="317"/>
    <s v="Accounts Payable"/>
    <x v="0"/>
    <n v="11.84"/>
    <s v="002"/>
  </r>
  <r>
    <s v="OCT-25"/>
    <x v="2"/>
    <s v="50000"/>
    <x v="5"/>
    <s v="UNC P/R - Overtime"/>
    <s v="UNC P/R - Overtime"/>
    <s v="317"/>
    <s v="Accounts Payable"/>
    <x v="0"/>
    <n v="8.0500000000000007"/>
    <s v="002"/>
  </r>
  <r>
    <s v="SEP-25"/>
    <x v="2"/>
    <s v="50000"/>
    <x v="5"/>
    <s v="UNC P/R - Overtime"/>
    <s v="UNC P/R - Overtime"/>
    <s v="317"/>
    <s v="Accounts Payable"/>
    <x v="0"/>
    <n v="11.84"/>
    <s v="002"/>
  </r>
  <r>
    <s v="DEC-25"/>
    <x v="2"/>
    <s v="50000"/>
    <x v="5"/>
    <s v="UNC P/R - Overtime"/>
    <s v="UNC P/R - Overtime"/>
    <s v="306"/>
    <s v="Energy Settlements"/>
    <x v="0"/>
    <n v="54.03"/>
    <s v="002"/>
  </r>
  <r>
    <s v="JUL-25"/>
    <x v="2"/>
    <s v="50000"/>
    <x v="5"/>
    <s v="UNC P/R - Overtime"/>
    <s v="UNC P/R - Overtime"/>
    <s v="300"/>
    <s v="CFO Adm"/>
    <x v="0"/>
    <n v="47.24"/>
    <s v="002"/>
  </r>
  <r>
    <s v="AUG-25"/>
    <x v="2"/>
    <s v="50000"/>
    <x v="6"/>
    <s v="UNC P/R - Accruals"/>
    <s v="UNC P/R - Accruals"/>
    <s v="955"/>
    <s v="Supply Side Planning"/>
    <x v="0"/>
    <n v="145.82"/>
    <s v="002"/>
  </r>
  <r>
    <s v="DEC-25"/>
    <x v="2"/>
    <s v="50000"/>
    <x v="6"/>
    <s v="UNC P/R - Accruals"/>
    <s v="UNC P/R - Accruals"/>
    <s v="955"/>
    <s v="Supply Side Planning"/>
    <x v="0"/>
    <n v="1997.22"/>
    <s v="002"/>
  </r>
  <r>
    <s v="JUL-25"/>
    <x v="2"/>
    <s v="50000"/>
    <x v="6"/>
    <s v="UNC P/R - Accruals"/>
    <s v="UNC P/R - Accruals"/>
    <s v="955"/>
    <s v="Supply Side Planning"/>
    <x v="0"/>
    <n v="3065.87"/>
    <s v="002"/>
  </r>
  <r>
    <s v="NOV-25"/>
    <x v="2"/>
    <s v="50000"/>
    <x v="6"/>
    <s v="UNC P/R - Accruals"/>
    <s v="UNC P/R - Accruals"/>
    <s v="955"/>
    <s v="Supply Side Planning"/>
    <x v="0"/>
    <n v="-415.23"/>
    <s v="002"/>
  </r>
  <r>
    <s v="OCT-25"/>
    <x v="2"/>
    <s v="50000"/>
    <x v="6"/>
    <s v="UNC P/R - Accruals"/>
    <s v="UNC P/R - Accruals"/>
    <s v="955"/>
    <s v="Supply Side Planning"/>
    <x v="0"/>
    <n v="-4537.8100000000004"/>
    <s v="002"/>
  </r>
  <r>
    <s v="SEP-25"/>
    <x v="2"/>
    <s v="50000"/>
    <x v="6"/>
    <s v="UNC P/R - Accruals"/>
    <s v="UNC P/R - Accruals"/>
    <s v="955"/>
    <s v="Supply Side Planning"/>
    <x v="0"/>
    <n v="1294.04"/>
    <s v="002"/>
  </r>
  <r>
    <s v="AUG-25"/>
    <x v="2"/>
    <s v="50000"/>
    <x v="6"/>
    <s v="UNC P/R - Accruals"/>
    <s v="UNC P/R - Accruals"/>
    <s v="850"/>
    <s v="Fuels Management"/>
    <x v="0"/>
    <n v="-56.12"/>
    <s v="002"/>
  </r>
  <r>
    <s v="DEC-25"/>
    <x v="2"/>
    <s v="50000"/>
    <x v="6"/>
    <s v="UNC P/R - Accruals"/>
    <s v="UNC P/R - Accruals"/>
    <s v="850"/>
    <s v="Fuels Management"/>
    <x v="0"/>
    <n v="229.71"/>
    <s v="002"/>
  </r>
  <r>
    <s v="JUL-25"/>
    <x v="2"/>
    <s v="50000"/>
    <x v="6"/>
    <s v="UNC P/R - Accruals"/>
    <s v="UNC P/R - Accruals"/>
    <s v="850"/>
    <s v="Fuels Management"/>
    <x v="0"/>
    <n v="313.39"/>
    <s v="002"/>
  </r>
  <r>
    <s v="NOV-25"/>
    <x v="2"/>
    <s v="50000"/>
    <x v="6"/>
    <s v="UNC P/R - Accruals"/>
    <s v="UNC P/R - Accruals"/>
    <s v="850"/>
    <s v="Fuels Management"/>
    <x v="0"/>
    <n v="-45.94"/>
    <s v="002"/>
  </r>
  <r>
    <s v="OCT-25"/>
    <x v="2"/>
    <s v="50000"/>
    <x v="6"/>
    <s v="UNC P/R - Accruals"/>
    <s v="UNC P/R - Accruals"/>
    <s v="850"/>
    <s v="Fuels Management"/>
    <x v="0"/>
    <n v="-349.15"/>
    <s v="002"/>
  </r>
  <r>
    <s v="SEP-25"/>
    <x v="2"/>
    <s v="50000"/>
    <x v="6"/>
    <s v="UNC P/R - Accruals"/>
    <s v="UNC P/R - Accruals"/>
    <s v="850"/>
    <s v="Fuels Management"/>
    <x v="0"/>
    <n v="73.5"/>
    <s v="002"/>
  </r>
  <r>
    <s v="DEC-25"/>
    <x v="2"/>
    <s v="50000"/>
    <x v="6"/>
    <s v="UNC P/R - Accruals"/>
    <s v="UNC P/R - Accruals"/>
    <s v="824"/>
    <s v="Land Resources"/>
    <x v="0"/>
    <n v="-110.35"/>
    <s v="002"/>
  </r>
  <r>
    <s v="NOV-25"/>
    <x v="2"/>
    <s v="50000"/>
    <x v="6"/>
    <s v="UNC P/R - Accruals"/>
    <s v="UNC P/R - Accruals"/>
    <s v="824"/>
    <s v="Land Resources"/>
    <x v="0"/>
    <n v="110.35"/>
    <s v="002"/>
  </r>
  <r>
    <s v="AUG-25"/>
    <x v="2"/>
    <s v="50000"/>
    <x v="6"/>
    <s v="UNC P/R - Accruals"/>
    <s v="UNC P/R - Accruals"/>
    <s v="805"/>
    <s v="Corp Environmental Services"/>
    <x v="0"/>
    <n v="-1997.68"/>
    <s v="002"/>
  </r>
  <r>
    <s v="DEC-25"/>
    <x v="2"/>
    <s v="50000"/>
    <x v="6"/>
    <s v="UNC P/R - Accruals"/>
    <s v="UNC P/R - Accruals"/>
    <s v="805"/>
    <s v="Corp Environmental Services"/>
    <x v="0"/>
    <n v="257.35000000000002"/>
    <s v="002"/>
  </r>
  <r>
    <s v="JUL-25"/>
    <x v="2"/>
    <s v="50000"/>
    <x v="6"/>
    <s v="UNC P/R - Accruals"/>
    <s v="UNC P/R - Accruals"/>
    <s v="805"/>
    <s v="Corp Environmental Services"/>
    <x v="0"/>
    <n v="2123.81"/>
    <s v="002"/>
  </r>
  <r>
    <s v="NOV-25"/>
    <x v="2"/>
    <s v="50000"/>
    <x v="6"/>
    <s v="UNC P/R - Accruals"/>
    <s v="UNC P/R - Accruals"/>
    <s v="805"/>
    <s v="Corp Environmental Services"/>
    <x v="0"/>
    <n v="-110.46"/>
    <s v="002"/>
  </r>
  <r>
    <s v="OCT-25"/>
    <x v="2"/>
    <s v="50000"/>
    <x v="6"/>
    <s v="UNC P/R - Accruals"/>
    <s v="UNC P/R - Accruals"/>
    <s v="805"/>
    <s v="Corp Environmental Services"/>
    <x v="0"/>
    <n v="-1228.5899999999999"/>
    <s v="002"/>
  </r>
  <r>
    <s v="SEP-25"/>
    <x v="2"/>
    <s v="50000"/>
    <x v="6"/>
    <s v="UNC P/R - Accruals"/>
    <s v="UNC P/R - Accruals"/>
    <s v="805"/>
    <s v="Corp Environmental Services"/>
    <x v="0"/>
    <n v="1133.9100000000001"/>
    <s v="002"/>
  </r>
  <r>
    <s v="AUG-25"/>
    <x v="2"/>
    <s v="50000"/>
    <x v="6"/>
    <s v="UNC P/R - Accruals"/>
    <s v="UNC P/R - Accruals"/>
    <s v="550"/>
    <s v="UNSG Arizona Gas Admin"/>
    <x v="0"/>
    <n v="-335.71"/>
    <s v="032"/>
  </r>
  <r>
    <s v="DEC-25"/>
    <x v="2"/>
    <s v="50000"/>
    <x v="6"/>
    <s v="UNC P/R - Accruals"/>
    <s v="UNC P/R - Accruals"/>
    <s v="550"/>
    <s v="UNSG Arizona Gas Admin"/>
    <x v="0"/>
    <n v="402.49"/>
    <s v="032"/>
  </r>
  <r>
    <s v="JUL-25"/>
    <x v="2"/>
    <s v="50000"/>
    <x v="6"/>
    <s v="UNC P/R - Accruals"/>
    <s v="UNC P/R - Accruals"/>
    <s v="550"/>
    <s v="UNSG Arizona Gas Admin"/>
    <x v="0"/>
    <n v="10.130000000000001"/>
    <s v="032"/>
  </r>
  <r>
    <s v="NOV-25"/>
    <x v="2"/>
    <s v="50000"/>
    <x v="6"/>
    <s v="UNC P/R - Accruals"/>
    <s v="UNC P/R - Accruals"/>
    <s v="550"/>
    <s v="UNSG Arizona Gas Admin"/>
    <x v="0"/>
    <n v="651.36"/>
    <s v="032"/>
  </r>
  <r>
    <s v="OCT-25"/>
    <x v="2"/>
    <s v="50000"/>
    <x v="6"/>
    <s v="UNC P/R - Accruals"/>
    <s v="UNC P/R - Accruals"/>
    <s v="550"/>
    <s v="UNSG Arizona Gas Admin"/>
    <x v="0"/>
    <n v="-250.88"/>
    <s v="032"/>
  </r>
  <r>
    <s v="SEP-25"/>
    <x v="2"/>
    <s v="50000"/>
    <x v="6"/>
    <s v="UNC P/R - Accruals"/>
    <s v="UNC P/R - Accruals"/>
    <s v="550"/>
    <s v="UNSG Arizona Gas Admin"/>
    <x v="0"/>
    <n v="-31.81"/>
    <s v="032"/>
  </r>
  <r>
    <s v="AUG-25"/>
    <x v="2"/>
    <s v="50000"/>
    <x v="6"/>
    <m/>
    <s v="UNC P/R - Accruals"/>
    <s v="542"/>
    <s v="UNSE Gila River Plant"/>
    <x v="0"/>
    <n v="-149.77000000000001"/>
    <s v="033"/>
  </r>
  <r>
    <s v="DEC-25"/>
    <x v="2"/>
    <s v="50000"/>
    <x v="6"/>
    <m/>
    <s v="UNC P/R - Accruals"/>
    <s v="542"/>
    <s v="UNSE Gila River Plant"/>
    <x v="0"/>
    <n v="411.36"/>
    <s v="033"/>
  </r>
  <r>
    <s v="JUL-25"/>
    <x v="2"/>
    <s v="50000"/>
    <x v="6"/>
    <m/>
    <s v="UNC P/R - Accruals"/>
    <s v="542"/>
    <s v="UNSE Gila River Plant"/>
    <x v="0"/>
    <n v="-296.26"/>
    <s v="033"/>
  </r>
  <r>
    <s v="NOV-25"/>
    <x v="2"/>
    <s v="50000"/>
    <x v="6"/>
    <m/>
    <s v="UNC P/R - Accruals"/>
    <s v="542"/>
    <s v="UNSE Gila River Plant"/>
    <x v="0"/>
    <n v="-5.92"/>
    <s v="033"/>
  </r>
  <r>
    <s v="OCT-25"/>
    <x v="2"/>
    <s v="50000"/>
    <x v="6"/>
    <m/>
    <s v="UNC P/R - Accruals"/>
    <s v="542"/>
    <s v="UNSE Gila River Plant"/>
    <x v="0"/>
    <n v="5.92"/>
    <s v="033"/>
  </r>
  <r>
    <s v="AUG-25"/>
    <x v="2"/>
    <s v="50000"/>
    <x v="6"/>
    <s v="UNC P/R - Accruals"/>
    <s v="UNC P/R - Accruals"/>
    <s v="526"/>
    <s v="UNSE Santa Cruz Electric Mgmt"/>
    <x v="0"/>
    <n v="-3068.43"/>
    <s v="033"/>
  </r>
  <r>
    <s v="DEC-25"/>
    <x v="2"/>
    <s v="50000"/>
    <x v="6"/>
    <s v="UNC P/R - Accruals"/>
    <s v="UNC P/R - Accruals"/>
    <s v="526"/>
    <s v="UNSE Santa Cruz Electric Mgmt"/>
    <x v="0"/>
    <n v="918.14"/>
    <s v="033"/>
  </r>
  <r>
    <s v="JUL-25"/>
    <x v="2"/>
    <s v="50000"/>
    <x v="6"/>
    <s v="UNC P/R - Accruals"/>
    <s v="UNC P/R - Accruals"/>
    <s v="526"/>
    <s v="UNSE Santa Cruz Electric Mgmt"/>
    <x v="0"/>
    <n v="1227.72"/>
    <s v="033"/>
  </r>
  <r>
    <s v="NOV-25"/>
    <x v="2"/>
    <s v="50000"/>
    <x v="6"/>
    <s v="UNC P/R - Accruals"/>
    <s v="UNC P/R - Accruals"/>
    <s v="526"/>
    <s v="UNSE Santa Cruz Electric Mgmt"/>
    <x v="0"/>
    <n v="264.16000000000003"/>
    <s v="033"/>
  </r>
  <r>
    <s v="OCT-25"/>
    <x v="2"/>
    <s v="50000"/>
    <x v="6"/>
    <s v="UNC P/R - Accruals"/>
    <s v="UNC P/R - Accruals"/>
    <s v="526"/>
    <s v="UNSE Santa Cruz Electric Mgmt"/>
    <x v="0"/>
    <n v="-1117.8"/>
    <s v="033"/>
  </r>
  <r>
    <s v="SEP-25"/>
    <x v="2"/>
    <s v="50000"/>
    <x v="6"/>
    <s v="UNC P/R - Accruals"/>
    <s v="UNC P/R - Accruals"/>
    <s v="526"/>
    <s v="UNSE Santa Cruz Electric Mgmt"/>
    <x v="0"/>
    <n v="662.09"/>
    <s v="033"/>
  </r>
  <r>
    <s v="AUG-25"/>
    <x v="2"/>
    <s v="50000"/>
    <x v="6"/>
    <s v="UNC P/R - Accruals"/>
    <s v="UNC P/R - Accruals"/>
    <s v="525"/>
    <s v="UNSE Moh Elect Cust Service"/>
    <x v="0"/>
    <n v="-2891.83"/>
    <s v="033"/>
  </r>
  <r>
    <s v="DEC-25"/>
    <x v="2"/>
    <s v="50000"/>
    <x v="6"/>
    <s v="UNC P/R - Accruals"/>
    <s v="UNC P/R - Accruals"/>
    <s v="525"/>
    <s v="UNSE Moh Elect Cust Service"/>
    <x v="0"/>
    <n v="1731.64"/>
    <s v="033"/>
  </r>
  <r>
    <s v="JUL-25"/>
    <x v="2"/>
    <s v="50000"/>
    <x v="6"/>
    <s v="UNC P/R - Accruals"/>
    <s v="UNC P/R - Accruals"/>
    <s v="525"/>
    <s v="UNSE Moh Elect Cust Service"/>
    <x v="0"/>
    <n v="935.09"/>
    <s v="033"/>
  </r>
  <r>
    <s v="NOV-25"/>
    <x v="2"/>
    <s v="50000"/>
    <x v="6"/>
    <s v="UNC P/R - Accruals"/>
    <s v="UNC P/R - Accruals"/>
    <s v="525"/>
    <s v="UNSE Moh Elect Cust Service"/>
    <x v="0"/>
    <n v="-519.49"/>
    <s v="033"/>
  </r>
  <r>
    <s v="OCT-25"/>
    <x v="2"/>
    <s v="50000"/>
    <x v="6"/>
    <s v="UNC P/R - Accruals"/>
    <s v="UNC P/R - Accruals"/>
    <s v="525"/>
    <s v="UNSE Moh Elect Cust Service"/>
    <x v="0"/>
    <n v="-320.35000000000002"/>
    <s v="033"/>
  </r>
  <r>
    <s v="SEP-25"/>
    <x v="2"/>
    <s v="50000"/>
    <x v="6"/>
    <s v="UNC P/R - Accruals"/>
    <s v="UNC P/R - Accruals"/>
    <s v="525"/>
    <s v="UNSE Moh Elect Cust Service"/>
    <x v="0"/>
    <n v="406.93"/>
    <s v="033"/>
  </r>
  <r>
    <s v="AUG-25"/>
    <x v="2"/>
    <s v="50000"/>
    <x v="6"/>
    <s v="UNC P/R - Accruals"/>
    <s v="UNC P/R - Accruals"/>
    <s v="523"/>
    <s v="UNSE Lake Havasu Electric Eng"/>
    <x v="0"/>
    <n v="-1638.17"/>
    <s v="033"/>
  </r>
  <r>
    <s v="DEC-25"/>
    <x v="2"/>
    <s v="50000"/>
    <x v="6"/>
    <s v="UNC P/R - Accruals"/>
    <s v="UNC P/R - Accruals"/>
    <s v="523"/>
    <s v="UNSE Lake Havasu Electric Eng"/>
    <x v="0"/>
    <n v="866.55"/>
    <s v="033"/>
  </r>
  <r>
    <s v="JUL-25"/>
    <x v="2"/>
    <s v="50000"/>
    <x v="6"/>
    <s v="UNC P/R - Accruals"/>
    <s v="UNC P/R - Accruals"/>
    <s v="523"/>
    <s v="UNSE Lake Havasu Electric Eng"/>
    <x v="0"/>
    <n v="2613.04"/>
    <s v="033"/>
  </r>
  <r>
    <s v="NOV-25"/>
    <x v="2"/>
    <s v="50000"/>
    <x v="6"/>
    <s v="UNC P/R - Accruals"/>
    <s v="UNC P/R - Accruals"/>
    <s v="523"/>
    <s v="UNSE Lake Havasu Electric Eng"/>
    <x v="0"/>
    <n v="-108.32"/>
    <s v="033"/>
  </r>
  <r>
    <s v="OCT-25"/>
    <x v="2"/>
    <s v="50000"/>
    <x v="6"/>
    <s v="UNC P/R - Accruals"/>
    <s v="UNC P/R - Accruals"/>
    <s v="523"/>
    <s v="UNSE Lake Havasu Electric Eng"/>
    <x v="0"/>
    <n v="-389.95"/>
    <s v="033"/>
  </r>
  <r>
    <s v="SEP-25"/>
    <x v="2"/>
    <s v="50000"/>
    <x v="6"/>
    <s v="UNC P/R - Accruals"/>
    <s v="UNC P/R - Accruals"/>
    <s v="523"/>
    <s v="UNSE Lake Havasu Electric Eng"/>
    <x v="0"/>
    <n v="389.95"/>
    <s v="033"/>
  </r>
  <r>
    <s v="AUG-25"/>
    <x v="2"/>
    <s v="50000"/>
    <x v="6"/>
    <s v="UNC P/R - Accruals"/>
    <s v="UNC P/R - Accruals"/>
    <s v="522"/>
    <s v="UNSE Lake Havasu Elec Const"/>
    <x v="0"/>
    <n v="-1849.67"/>
    <s v="033"/>
  </r>
  <r>
    <s v="DEC-25"/>
    <x v="2"/>
    <s v="50000"/>
    <x v="6"/>
    <s v="UNC P/R - Accruals"/>
    <s v="UNC P/R - Accruals"/>
    <s v="522"/>
    <s v="UNSE Lake Havasu Elec Const"/>
    <x v="0"/>
    <n v="282.58999999999997"/>
    <s v="033"/>
  </r>
  <r>
    <s v="JUL-25"/>
    <x v="2"/>
    <s v="50000"/>
    <x v="6"/>
    <s v="UNC P/R - Accruals"/>
    <s v="UNC P/R - Accruals"/>
    <s v="522"/>
    <s v="UNSE Lake Havasu Elec Const"/>
    <x v="0"/>
    <n v="333.97"/>
    <s v="033"/>
  </r>
  <r>
    <s v="NOV-25"/>
    <x v="2"/>
    <s v="50000"/>
    <x v="6"/>
    <s v="UNC P/R - Accruals"/>
    <s v="UNC P/R - Accruals"/>
    <s v="522"/>
    <s v="UNSE Lake Havasu Elec Const"/>
    <x v="0"/>
    <n v="128.44999999999999"/>
    <s v="033"/>
  </r>
  <r>
    <s v="OCT-25"/>
    <x v="2"/>
    <s v="50000"/>
    <x v="6"/>
    <s v="UNC P/R - Accruals"/>
    <s v="UNC P/R - Accruals"/>
    <s v="522"/>
    <s v="UNSE Lake Havasu Elec Const"/>
    <x v="0"/>
    <n v="-835.86"/>
    <s v="033"/>
  </r>
  <r>
    <s v="SEP-25"/>
    <x v="2"/>
    <s v="50000"/>
    <x v="6"/>
    <s v="UNC P/R - Accruals"/>
    <s v="UNC P/R - Accruals"/>
    <s v="522"/>
    <s v="UNSE Lake Havasu Elec Const"/>
    <x v="0"/>
    <n v="835.86"/>
    <s v="033"/>
  </r>
  <r>
    <s v="AUG-25"/>
    <x v="2"/>
    <s v="50000"/>
    <x v="6"/>
    <s v="UNC P/R - Accruals"/>
    <s v="UNC P/R - Accruals"/>
    <s v="518"/>
    <s v="UNSE Mohave Electric IS"/>
    <x v="0"/>
    <n v="-101.12"/>
    <s v="033"/>
  </r>
  <r>
    <s v="DEC-25"/>
    <x v="2"/>
    <s v="50000"/>
    <x v="6"/>
    <s v="UNC P/R - Accruals"/>
    <s v="UNC P/R - Accruals"/>
    <s v="518"/>
    <s v="UNSE Mohave Electric IS"/>
    <x v="0"/>
    <n v="226.83"/>
    <s v="033"/>
  </r>
  <r>
    <s v="JUL-25"/>
    <x v="2"/>
    <s v="50000"/>
    <x v="6"/>
    <s v="UNC P/R - Accruals"/>
    <s v="UNC P/R - Accruals"/>
    <s v="518"/>
    <s v="UNSE Mohave Electric IS"/>
    <x v="0"/>
    <n v="248.71"/>
    <s v="033"/>
  </r>
  <r>
    <s v="NOV-25"/>
    <x v="2"/>
    <s v="50000"/>
    <x v="6"/>
    <s v="UNC P/R - Accruals"/>
    <s v="UNC P/R - Accruals"/>
    <s v="518"/>
    <s v="UNSE Mohave Electric IS"/>
    <x v="0"/>
    <n v="314.3"/>
    <s v="033"/>
  </r>
  <r>
    <s v="OCT-25"/>
    <x v="2"/>
    <s v="50000"/>
    <x v="6"/>
    <s v="UNC P/R - Accruals"/>
    <s v="UNC P/R - Accruals"/>
    <s v="518"/>
    <s v="UNSE Mohave Electric IS"/>
    <x v="0"/>
    <n v="-333.43"/>
    <s v="033"/>
  </r>
  <r>
    <s v="SEP-25"/>
    <x v="2"/>
    <s v="50000"/>
    <x v="6"/>
    <s v="UNC P/R - Accruals"/>
    <s v="UNC P/R - Accruals"/>
    <s v="518"/>
    <s v="UNSE Mohave Electric IS"/>
    <x v="0"/>
    <n v="-90.19"/>
    <s v="033"/>
  </r>
  <r>
    <s v="AUG-25"/>
    <x v="2"/>
    <s v="50000"/>
    <x v="6"/>
    <s v="UNC P/R - Accruals"/>
    <s v="UNC P/R - Accruals"/>
    <s v="517"/>
    <s v="UNSE Arizona Electric Dispatch"/>
    <x v="0"/>
    <n v="-1071.18"/>
    <s v="033"/>
  </r>
  <r>
    <s v="DEC-25"/>
    <x v="2"/>
    <s v="50000"/>
    <x v="6"/>
    <s v="UNC P/R - Accruals"/>
    <s v="UNC P/R - Accruals"/>
    <s v="517"/>
    <s v="UNSE Arizona Electric Dispatch"/>
    <x v="0"/>
    <n v="754.68"/>
    <s v="033"/>
  </r>
  <r>
    <s v="JUL-25"/>
    <x v="2"/>
    <s v="50000"/>
    <x v="6"/>
    <s v="UNC P/R - Accruals"/>
    <s v="UNC P/R - Accruals"/>
    <s v="517"/>
    <s v="UNSE Arizona Electric Dispatch"/>
    <x v="0"/>
    <n v="-532.54"/>
    <s v="033"/>
  </r>
  <r>
    <s v="NOV-25"/>
    <x v="2"/>
    <s v="50000"/>
    <x v="6"/>
    <s v="UNC P/R - Accruals"/>
    <s v="UNC P/R - Accruals"/>
    <s v="517"/>
    <s v="UNSE Arizona Electric Dispatch"/>
    <x v="0"/>
    <n v="0"/>
    <s v="033"/>
  </r>
  <r>
    <s v="OCT-25"/>
    <x v="2"/>
    <s v="50000"/>
    <x v="6"/>
    <s v="UNC P/R - Accruals"/>
    <s v="UNC P/R - Accruals"/>
    <s v="517"/>
    <s v="UNSE Arizona Electric Dispatch"/>
    <x v="0"/>
    <n v="-438.2"/>
    <s v="033"/>
  </r>
  <r>
    <s v="SEP-25"/>
    <x v="2"/>
    <s v="50000"/>
    <x v="6"/>
    <s v="UNC P/R - Accruals"/>
    <s v="UNC P/R - Accruals"/>
    <s v="517"/>
    <s v="UNSE Arizona Electric Dispatch"/>
    <x v="0"/>
    <n v="559.91999999999996"/>
    <s v="033"/>
  </r>
  <r>
    <s v="AUG-25"/>
    <x v="2"/>
    <s v="50000"/>
    <x v="6"/>
    <s v="UNC P/R - Accruals"/>
    <s v="UNC P/R - Accruals"/>
    <s v="516"/>
    <s v="UNSE Mohave Elec Sub &amp; Meter"/>
    <x v="0"/>
    <n v="-940.8"/>
    <s v="033"/>
  </r>
  <r>
    <s v="DEC-25"/>
    <x v="2"/>
    <s v="50000"/>
    <x v="6"/>
    <s v="UNC P/R - Accruals"/>
    <s v="UNC P/R - Accruals"/>
    <s v="516"/>
    <s v="UNSE Mohave Elec Sub &amp; Meter"/>
    <x v="0"/>
    <n v="681.26"/>
    <s v="033"/>
  </r>
  <r>
    <s v="JUL-25"/>
    <x v="2"/>
    <s v="50000"/>
    <x v="6"/>
    <s v="UNC P/R - Accruals"/>
    <s v="UNC P/R - Accruals"/>
    <s v="516"/>
    <s v="UNSE Mohave Elec Sub &amp; Meter"/>
    <x v="0"/>
    <n v="103.8"/>
    <s v="033"/>
  </r>
  <r>
    <s v="NOV-25"/>
    <x v="2"/>
    <s v="50000"/>
    <x v="6"/>
    <s v="UNC P/R - Accruals"/>
    <s v="UNC P/R - Accruals"/>
    <s v="516"/>
    <s v="UNSE Mohave Elec Sub &amp; Meter"/>
    <x v="0"/>
    <n v="-175"/>
    <s v="033"/>
  </r>
  <r>
    <s v="OCT-25"/>
    <x v="2"/>
    <s v="50000"/>
    <x v="6"/>
    <s v="UNC P/R - Accruals"/>
    <s v="UNC P/R - Accruals"/>
    <s v="516"/>
    <s v="UNSE Mohave Elec Sub &amp; Meter"/>
    <x v="0"/>
    <n v="-175.36"/>
    <s v="033"/>
  </r>
  <r>
    <s v="SEP-25"/>
    <x v="2"/>
    <s v="50000"/>
    <x v="6"/>
    <s v="UNC P/R - Accruals"/>
    <s v="UNC P/R - Accruals"/>
    <s v="516"/>
    <s v="UNSE Mohave Elec Sub &amp; Meter"/>
    <x v="0"/>
    <n v="350.36"/>
    <s v="033"/>
  </r>
  <r>
    <s v="AUG-25"/>
    <x v="2"/>
    <s v="50000"/>
    <x v="6"/>
    <s v="UNC P/R - Accruals"/>
    <s v="UNC P/R - Accruals"/>
    <s v="515"/>
    <s v="UNSE Kingman Electric Eng"/>
    <x v="0"/>
    <n v="-1519.97"/>
    <s v="033"/>
  </r>
  <r>
    <s v="DEC-25"/>
    <x v="2"/>
    <s v="50000"/>
    <x v="6"/>
    <s v="UNC P/R - Accruals"/>
    <s v="UNC P/R - Accruals"/>
    <s v="515"/>
    <s v="UNSE Kingman Electric Eng"/>
    <x v="0"/>
    <n v="391.19"/>
    <s v="033"/>
  </r>
  <r>
    <s v="JUL-25"/>
    <x v="2"/>
    <s v="50000"/>
    <x v="6"/>
    <s v="UNC P/R - Accruals"/>
    <s v="UNC P/R - Accruals"/>
    <s v="515"/>
    <s v="UNSE Kingman Electric Eng"/>
    <x v="0"/>
    <n v="515.59"/>
    <s v="033"/>
  </r>
  <r>
    <s v="NOV-25"/>
    <x v="2"/>
    <s v="50000"/>
    <x v="6"/>
    <s v="UNC P/R - Accruals"/>
    <s v="UNC P/R - Accruals"/>
    <s v="515"/>
    <s v="UNSE Kingman Electric Eng"/>
    <x v="0"/>
    <n v="459.24"/>
    <s v="033"/>
  </r>
  <r>
    <s v="OCT-25"/>
    <x v="2"/>
    <s v="50000"/>
    <x v="6"/>
    <s v="UNC P/R - Accruals"/>
    <s v="UNC P/R - Accruals"/>
    <s v="515"/>
    <s v="UNSE Kingman Electric Eng"/>
    <x v="0"/>
    <n v="-1243.56"/>
    <s v="033"/>
  </r>
  <r>
    <s v="SEP-25"/>
    <x v="2"/>
    <s v="50000"/>
    <x v="6"/>
    <s v="UNC P/R - Accruals"/>
    <s v="UNC P/R - Accruals"/>
    <s v="515"/>
    <s v="UNSE Kingman Electric Eng"/>
    <x v="0"/>
    <n v="592.89"/>
    <s v="033"/>
  </r>
  <r>
    <s v="AUG-25"/>
    <x v="2"/>
    <s v="50000"/>
    <x v="6"/>
    <s v="UNC P/R - Accruals"/>
    <s v="UNC P/R - Accruals"/>
    <s v="514"/>
    <s v="UNSE Kingman Electric Const"/>
    <x v="0"/>
    <n v="-3804.88"/>
    <s v="033"/>
  </r>
  <r>
    <s v="DEC-25"/>
    <x v="2"/>
    <s v="50000"/>
    <x v="6"/>
    <s v="UNC P/R - Accruals"/>
    <s v="UNC P/R - Accruals"/>
    <s v="514"/>
    <s v="UNSE Kingman Electric Const"/>
    <x v="0"/>
    <n v="2165.1"/>
    <s v="033"/>
  </r>
  <r>
    <s v="JUL-25"/>
    <x v="2"/>
    <s v="50000"/>
    <x v="6"/>
    <s v="UNC P/R - Accruals"/>
    <s v="UNC P/R - Accruals"/>
    <s v="514"/>
    <s v="UNSE Kingman Electric Const"/>
    <x v="0"/>
    <n v="975.99"/>
    <s v="033"/>
  </r>
  <r>
    <s v="NOV-25"/>
    <x v="2"/>
    <s v="50000"/>
    <x v="6"/>
    <s v="UNC P/R - Accruals"/>
    <s v="UNC P/R - Accruals"/>
    <s v="514"/>
    <s v="UNSE Kingman Electric Const"/>
    <x v="0"/>
    <n v="-587.95000000000005"/>
    <s v="033"/>
  </r>
  <r>
    <s v="OCT-25"/>
    <x v="2"/>
    <s v="50000"/>
    <x v="6"/>
    <s v="UNC P/R - Accruals"/>
    <s v="UNC P/R - Accruals"/>
    <s v="514"/>
    <s v="UNSE Kingman Electric Const"/>
    <x v="0"/>
    <n v="-1093.57"/>
    <s v="033"/>
  </r>
  <r>
    <s v="SEP-25"/>
    <x v="2"/>
    <s v="50000"/>
    <x v="6"/>
    <s v="UNC P/R - Accruals"/>
    <s v="UNC P/R - Accruals"/>
    <s v="514"/>
    <s v="UNSE Kingman Electric Const"/>
    <x v="0"/>
    <n v="1450.75"/>
    <s v="033"/>
  </r>
  <r>
    <s v="AUG-25"/>
    <x v="2"/>
    <s v="50000"/>
    <x v="6"/>
    <s v="UNC P/R - Accruals"/>
    <s v="UNC P/R - Accruals"/>
    <s v="513"/>
    <s v="UNSE Mohave Electric Ops Mgmt"/>
    <x v="0"/>
    <n v="-3516.97"/>
    <s v="033"/>
  </r>
  <r>
    <s v="DEC-25"/>
    <x v="2"/>
    <s v="50000"/>
    <x v="6"/>
    <s v="UNC P/R - Accruals"/>
    <s v="UNC P/R - Accruals"/>
    <s v="513"/>
    <s v="UNSE Mohave Electric Ops Mgmt"/>
    <x v="0"/>
    <n v="2088.33"/>
    <s v="033"/>
  </r>
  <r>
    <s v="JUL-25"/>
    <x v="2"/>
    <s v="50000"/>
    <x v="6"/>
    <s v="UNC P/R - Accruals"/>
    <s v="UNC P/R - Accruals"/>
    <s v="513"/>
    <s v="UNSE Mohave Electric Ops Mgmt"/>
    <x v="0"/>
    <n v="-631.94000000000005"/>
    <s v="033"/>
  </r>
  <r>
    <s v="NOV-25"/>
    <x v="2"/>
    <s v="50000"/>
    <x v="6"/>
    <s v="UNC P/R - Accruals"/>
    <s v="UNC P/R - Accruals"/>
    <s v="513"/>
    <s v="UNSE Mohave Electric Ops Mgmt"/>
    <x v="0"/>
    <n v="-116.52"/>
    <s v="033"/>
  </r>
  <r>
    <s v="OCT-25"/>
    <x v="2"/>
    <s v="50000"/>
    <x v="6"/>
    <s v="UNC P/R - Accruals"/>
    <s v="UNC P/R - Accruals"/>
    <s v="513"/>
    <s v="UNSE Mohave Electric Ops Mgmt"/>
    <x v="0"/>
    <n v="-253.12"/>
    <s v="033"/>
  </r>
  <r>
    <s v="SEP-25"/>
    <x v="2"/>
    <s v="50000"/>
    <x v="6"/>
    <s v="UNC P/R - Accruals"/>
    <s v="UNC P/R - Accruals"/>
    <s v="513"/>
    <s v="UNSE Mohave Electric Ops Mgmt"/>
    <x v="0"/>
    <n v="-199.71"/>
    <s v="033"/>
  </r>
  <r>
    <s v="AUG-25"/>
    <x v="2"/>
    <s v="50000"/>
    <x v="6"/>
    <s v="UNC P/R - Accruals"/>
    <s v="UNC P/R - Accruals"/>
    <s v="512"/>
    <s v="UNSE Mohave Elec Admin"/>
    <x v="0"/>
    <n v="-8590.02"/>
    <s v="033"/>
  </r>
  <r>
    <s v="DEC-25"/>
    <x v="2"/>
    <s v="50000"/>
    <x v="6"/>
    <s v="UNC P/R - Accruals"/>
    <s v="UNC P/R - Accruals"/>
    <s v="512"/>
    <s v="UNSE Mohave Elec Admin"/>
    <x v="0"/>
    <n v="3656.18"/>
    <s v="033"/>
  </r>
  <r>
    <s v="JUL-25"/>
    <x v="2"/>
    <s v="50000"/>
    <x v="6"/>
    <s v="UNC P/R - Accruals"/>
    <s v="UNC P/R - Accruals"/>
    <s v="512"/>
    <s v="UNSE Mohave Elec Admin"/>
    <x v="0"/>
    <n v="2361.2600000000002"/>
    <s v="033"/>
  </r>
  <r>
    <s v="NOV-25"/>
    <x v="2"/>
    <s v="50000"/>
    <x v="6"/>
    <s v="UNC P/R - Accruals"/>
    <s v="UNC P/R - Accruals"/>
    <s v="512"/>
    <s v="UNSE Mohave Elec Admin"/>
    <x v="0"/>
    <n v="-388.81"/>
    <s v="033"/>
  </r>
  <r>
    <s v="OCT-25"/>
    <x v="2"/>
    <s v="50000"/>
    <x v="6"/>
    <s v="UNC P/R - Accruals"/>
    <s v="UNC P/R - Accruals"/>
    <s v="512"/>
    <s v="UNSE Mohave Elec Admin"/>
    <x v="0"/>
    <n v="-1159.02"/>
    <s v="033"/>
  </r>
  <r>
    <s v="SEP-25"/>
    <x v="2"/>
    <s v="50000"/>
    <x v="6"/>
    <s v="UNC P/R - Accruals"/>
    <s v="UNC P/R - Accruals"/>
    <s v="512"/>
    <s v="UNSE Mohave Elec Admin"/>
    <x v="0"/>
    <n v="131.97999999999999"/>
    <s v="033"/>
  </r>
  <r>
    <s v="AUG-25"/>
    <x v="2"/>
    <s v="50000"/>
    <x v="6"/>
    <s v="UNC P/R - Accruals"/>
    <s v="UNC P/R - Accruals"/>
    <s v="414"/>
    <s v="TPP Admin"/>
    <x v="0"/>
    <n v="692.31"/>
    <s v="002"/>
  </r>
  <r>
    <s v="OCT-25"/>
    <x v="2"/>
    <s v="50000"/>
    <x v="6"/>
    <s v="UNC P/R - Accruals"/>
    <s v="UNC P/R - Accruals"/>
    <s v="414"/>
    <s v="TPP Admin"/>
    <x v="0"/>
    <n v="-415.38"/>
    <s v="002"/>
  </r>
  <r>
    <s v="SEP-25"/>
    <x v="2"/>
    <s v="50000"/>
    <x v="6"/>
    <s v="UNC P/R - Accruals"/>
    <s v="UNC P/R - Accruals"/>
    <s v="414"/>
    <s v="TPP Admin"/>
    <x v="0"/>
    <n v="-276.93"/>
    <s v="002"/>
  </r>
  <r>
    <s v="AUG-25"/>
    <x v="2"/>
    <s v="50000"/>
    <x v="6"/>
    <s v="UNC P/R - Accruals"/>
    <s v="UNC P/R - Accruals"/>
    <s v="400"/>
    <s v="Capital Resources"/>
    <x v="0"/>
    <n v="1032.93"/>
    <s v="002"/>
  </r>
  <r>
    <s v="DEC-25"/>
    <x v="2"/>
    <s v="50000"/>
    <x v="6"/>
    <s v="UNC P/R - Accruals"/>
    <s v="UNC P/R - Accruals"/>
    <s v="400"/>
    <s v="Capital Resources"/>
    <x v="0"/>
    <n v="1717.83"/>
    <s v="002"/>
  </r>
  <r>
    <s v="JUL-25"/>
    <x v="2"/>
    <s v="50000"/>
    <x v="6"/>
    <s v="UNC P/R - Accruals"/>
    <s v="UNC P/R - Accruals"/>
    <s v="400"/>
    <s v="Capital Resources"/>
    <x v="0"/>
    <n v="950.4"/>
    <s v="002"/>
  </r>
  <r>
    <s v="NOV-25"/>
    <x v="2"/>
    <s v="50000"/>
    <x v="6"/>
    <s v="UNC P/R - Accruals"/>
    <s v="UNC P/R - Accruals"/>
    <s v="400"/>
    <s v="Capital Resources"/>
    <x v="0"/>
    <n v="-411.7"/>
    <s v="002"/>
  </r>
  <r>
    <s v="OCT-25"/>
    <x v="2"/>
    <s v="50000"/>
    <x v="6"/>
    <s v="UNC P/R - Accruals"/>
    <s v="UNC P/R - Accruals"/>
    <s v="400"/>
    <s v="Capital Resources"/>
    <x v="0"/>
    <n v="-2592.3000000000002"/>
    <s v="002"/>
  </r>
  <r>
    <s v="SEP-25"/>
    <x v="2"/>
    <s v="50000"/>
    <x v="6"/>
    <s v="UNC P/R - Accruals"/>
    <s v="UNC P/R - Accruals"/>
    <s v="400"/>
    <s v="Capital Resources"/>
    <x v="0"/>
    <n v="115.96"/>
    <s v="002"/>
  </r>
  <r>
    <s v="AUG-25"/>
    <x v="2"/>
    <s v="50000"/>
    <x v="6"/>
    <s v="UNC P/R - Accruals"/>
    <s v="UNC P/R - Accruals"/>
    <s v="385"/>
    <s v="Energy Programs"/>
    <x v="0"/>
    <n v="1887.45"/>
    <s v="002"/>
  </r>
  <r>
    <s v="DEC-25"/>
    <x v="2"/>
    <s v="50000"/>
    <x v="6"/>
    <s v="UNC P/R - Accruals"/>
    <s v="UNC P/R - Accruals"/>
    <s v="385"/>
    <s v="Energy Programs"/>
    <x v="0"/>
    <n v="1698.19"/>
    <s v="002"/>
  </r>
  <r>
    <s v="JUL-25"/>
    <x v="2"/>
    <s v="50000"/>
    <x v="6"/>
    <s v="UNC P/R - Accruals"/>
    <s v="UNC P/R - Accruals"/>
    <s v="385"/>
    <s v="Energy Programs"/>
    <x v="0"/>
    <n v="1779.96"/>
    <s v="002"/>
  </r>
  <r>
    <s v="NOV-25"/>
    <x v="2"/>
    <s v="50000"/>
    <x v="6"/>
    <s v="UNC P/R - Accruals"/>
    <s v="UNC P/R - Accruals"/>
    <s v="385"/>
    <s v="Energy Programs"/>
    <x v="0"/>
    <n v="-192.3"/>
    <s v="002"/>
  </r>
  <r>
    <s v="OCT-25"/>
    <x v="2"/>
    <s v="50000"/>
    <x v="6"/>
    <s v="UNC P/R - Accruals"/>
    <s v="UNC P/R - Accruals"/>
    <s v="385"/>
    <s v="Energy Programs"/>
    <x v="0"/>
    <n v="-2900.1"/>
    <s v="002"/>
  </r>
  <r>
    <s v="SEP-25"/>
    <x v="2"/>
    <s v="50000"/>
    <x v="6"/>
    <s v="UNC P/R - Accruals"/>
    <s v="UNC P/R - Accruals"/>
    <s v="385"/>
    <s v="Energy Programs"/>
    <x v="0"/>
    <n v="366.83"/>
    <s v="002"/>
  </r>
  <r>
    <s v="AUG-25"/>
    <x v="2"/>
    <s v="50000"/>
    <x v="6"/>
    <s v="UNC P/R - Accruals"/>
    <s v="UNC P/R - Accruals"/>
    <s v="381"/>
    <s v="Rates"/>
    <x v="0"/>
    <n v="-1669.96"/>
    <s v="002"/>
  </r>
  <r>
    <s v="JUL-25"/>
    <x v="2"/>
    <s v="50000"/>
    <x v="6"/>
    <s v="UNC P/R - Accruals"/>
    <s v="UNC P/R - Accruals"/>
    <s v="381"/>
    <s v="Rates"/>
    <x v="0"/>
    <n v="3253.84"/>
    <s v="002"/>
  </r>
  <r>
    <s v="OCT-25"/>
    <x v="2"/>
    <s v="50000"/>
    <x v="6"/>
    <s v="UNC P/R - Accruals"/>
    <s v="UNC P/R - Accruals"/>
    <s v="381"/>
    <s v="Rates"/>
    <x v="0"/>
    <n v="-46.28"/>
    <s v="002"/>
  </r>
  <r>
    <s v="SEP-25"/>
    <x v="2"/>
    <s v="50000"/>
    <x v="6"/>
    <s v="UNC P/R - Accruals"/>
    <s v="UNC P/R - Accruals"/>
    <s v="381"/>
    <s v="Rates"/>
    <x v="0"/>
    <n v="-1537.6"/>
    <s v="002"/>
  </r>
  <r>
    <s v="AUG-25"/>
    <x v="2"/>
    <s v="50000"/>
    <x v="6"/>
    <s v="UNC P/R - Accruals"/>
    <s v="UNC P/R - Accruals"/>
    <s v="370"/>
    <s v="Budget, Planning &amp; Analysis"/>
    <x v="0"/>
    <n v="416.55"/>
    <s v="002"/>
  </r>
  <r>
    <s v="DEC-25"/>
    <x v="2"/>
    <s v="50000"/>
    <x v="6"/>
    <s v="UNC P/R - Accruals"/>
    <s v="UNC P/R - Accruals"/>
    <s v="370"/>
    <s v="Budget, Planning &amp; Analysis"/>
    <x v="0"/>
    <n v="319.67"/>
    <s v="002"/>
  </r>
  <r>
    <s v="JUL-25"/>
    <x v="2"/>
    <s v="50000"/>
    <x v="6"/>
    <s v="UNC P/R - Accruals"/>
    <s v="UNC P/R - Accruals"/>
    <s v="370"/>
    <s v="Budget, Planning &amp; Analysis"/>
    <x v="0"/>
    <n v="458.2"/>
    <s v="002"/>
  </r>
  <r>
    <s v="NOV-25"/>
    <x v="2"/>
    <s v="50000"/>
    <x v="6"/>
    <s v="UNC P/R - Accruals"/>
    <s v="UNC P/R - Accruals"/>
    <s v="370"/>
    <s v="Budget, Planning &amp; Analysis"/>
    <x v="0"/>
    <n v="-310.38"/>
    <s v="002"/>
  </r>
  <r>
    <s v="OCT-25"/>
    <x v="2"/>
    <s v="50000"/>
    <x v="6"/>
    <s v="UNC P/R - Accruals"/>
    <s v="UNC P/R - Accruals"/>
    <s v="370"/>
    <s v="Budget, Planning &amp; Analysis"/>
    <x v="0"/>
    <n v="-1130.22"/>
    <m/>
  </r>
  <r>
    <s v="SEP-25"/>
    <x v="2"/>
    <s v="50000"/>
    <x v="6"/>
    <s v="UNC P/R - Accruals"/>
    <s v="UNC P/R - Accruals"/>
    <s v="370"/>
    <s v="Budget, Planning &amp; Analysis"/>
    <x v="0"/>
    <n v="168.08"/>
    <s v="002"/>
  </r>
  <r>
    <s v="AUG-25"/>
    <x v="2"/>
    <s v="50000"/>
    <x v="6"/>
    <s v="UNC P/R - Accruals"/>
    <s v="UNC P/R - Accruals"/>
    <s v="362"/>
    <s v="Financial Planning &amp; Analysis"/>
    <x v="0"/>
    <n v="-34.19"/>
    <s v="002"/>
  </r>
  <r>
    <s v="DEC-25"/>
    <x v="2"/>
    <s v="50000"/>
    <x v="6"/>
    <s v="UNC P/R - Accruals"/>
    <s v="UNC P/R - Accruals"/>
    <s v="362"/>
    <s v="Financial Planning &amp; Analysis"/>
    <x v="0"/>
    <n v="252.73"/>
    <s v="002"/>
  </r>
  <r>
    <s v="JUL-25"/>
    <x v="2"/>
    <s v="50000"/>
    <x v="6"/>
    <s v="UNC P/R - Accruals"/>
    <s v="UNC P/R - Accruals"/>
    <s v="362"/>
    <s v="Financial Planning &amp; Analysis"/>
    <x v="0"/>
    <n v="256.41000000000003"/>
    <s v="002"/>
  </r>
  <r>
    <s v="NOV-25"/>
    <x v="2"/>
    <s v="50000"/>
    <x v="6"/>
    <s v="UNC P/R - Accruals"/>
    <s v="UNC P/R - Accruals"/>
    <s v="362"/>
    <s v="Financial Planning &amp; Analysis"/>
    <x v="0"/>
    <n v="-17.899999999999999"/>
    <s v="002"/>
  </r>
  <r>
    <s v="OCT-25"/>
    <x v="2"/>
    <s v="50000"/>
    <x v="6"/>
    <s v="UNC P/R - Accruals"/>
    <s v="UNC P/R - Accruals"/>
    <s v="362"/>
    <s v="Financial Planning &amp; Analysis"/>
    <x v="0"/>
    <n v="-194.73"/>
    <s v="002"/>
  </r>
  <r>
    <s v="SEP-25"/>
    <x v="2"/>
    <s v="50000"/>
    <x v="6"/>
    <s v="UNC P/R - Accruals"/>
    <s v="UNC P/R - Accruals"/>
    <s v="362"/>
    <s v="Financial Planning &amp; Analysis"/>
    <x v="0"/>
    <n v="188.03"/>
    <s v="002"/>
  </r>
  <r>
    <s v="AUG-25"/>
    <x v="2"/>
    <s v="50000"/>
    <x v="6"/>
    <s v="UNC P/R - Accruals"/>
    <s v="UNC P/R - Accruals"/>
    <s v="360"/>
    <s v="Treasury Services"/>
    <x v="0"/>
    <n v="88.3"/>
    <s v="002"/>
  </r>
  <r>
    <s v="DEC-25"/>
    <x v="2"/>
    <s v="50000"/>
    <x v="6"/>
    <s v="UNC P/R - Accruals"/>
    <s v="UNC P/R - Accruals"/>
    <s v="360"/>
    <s v="Treasury Services"/>
    <x v="0"/>
    <n v="236.66"/>
    <s v="002"/>
  </r>
  <r>
    <s v="JUL-25"/>
    <x v="2"/>
    <s v="50000"/>
    <x v="6"/>
    <s v="UNC P/R - Accruals"/>
    <s v="UNC P/R - Accruals"/>
    <s v="360"/>
    <s v="Treasury Services"/>
    <x v="0"/>
    <n v="360.32"/>
    <s v="002"/>
  </r>
  <r>
    <s v="NOV-25"/>
    <x v="2"/>
    <s v="50000"/>
    <x v="6"/>
    <s v="UNC P/R - Accruals"/>
    <s v="UNC P/R - Accruals"/>
    <s v="360"/>
    <s v="Treasury Services"/>
    <x v="0"/>
    <n v="-39.75"/>
    <s v="002"/>
  </r>
  <r>
    <s v="OCT-25"/>
    <x v="2"/>
    <s v="50000"/>
    <x v="6"/>
    <s v="UNC P/R - Accruals"/>
    <s v="UNC P/R - Accruals"/>
    <s v="360"/>
    <s v="Treasury Services"/>
    <x v="0"/>
    <n v="-543.03"/>
    <s v="002"/>
  </r>
  <r>
    <s v="SEP-25"/>
    <x v="2"/>
    <s v="50000"/>
    <x v="6"/>
    <s v="UNC P/R - Accruals"/>
    <s v="UNC P/R - Accruals"/>
    <s v="360"/>
    <s v="Treasury Services"/>
    <x v="0"/>
    <n v="70.64"/>
    <s v="002"/>
  </r>
  <r>
    <s v="AUG-25"/>
    <x v="2"/>
    <s v="50000"/>
    <x v="6"/>
    <s v="UNC P/R - Accruals"/>
    <s v="UNC P/R - Accruals"/>
    <s v="352"/>
    <s v="IT Client Technology"/>
    <x v="0"/>
    <n v="423.02"/>
    <s v="002"/>
  </r>
  <r>
    <s v="DEC-25"/>
    <x v="2"/>
    <s v="50000"/>
    <x v="6"/>
    <s v="UNC P/R - Accruals"/>
    <s v="UNC P/R - Accruals"/>
    <s v="352"/>
    <s v="IT Client Technology"/>
    <x v="0"/>
    <n v="-30.22"/>
    <s v="002"/>
  </r>
  <r>
    <s v="JUL-25"/>
    <x v="2"/>
    <s v="50000"/>
    <x v="6"/>
    <s v="UNC P/R - Accruals"/>
    <s v="UNC P/R - Accruals"/>
    <s v="352"/>
    <s v="IT Client Technology"/>
    <x v="0"/>
    <n v="-145.04"/>
    <s v="002"/>
  </r>
  <r>
    <s v="NOV-25"/>
    <x v="2"/>
    <s v="50000"/>
    <x v="6"/>
    <s v="UNC P/R - Accruals"/>
    <s v="UNC P/R - Accruals"/>
    <s v="352"/>
    <s v="IT Client Technology"/>
    <x v="0"/>
    <n v="90.65"/>
    <s v="002"/>
  </r>
  <r>
    <s v="OCT-25"/>
    <x v="2"/>
    <s v="50000"/>
    <x v="6"/>
    <s v="UNC P/R - Accruals"/>
    <s v="UNC P/R - Accruals"/>
    <s v="352"/>
    <s v="IT Client Technology"/>
    <x v="0"/>
    <n v="-253.81"/>
    <s v="002"/>
  </r>
  <r>
    <s v="SEP-25"/>
    <x v="2"/>
    <s v="50000"/>
    <x v="6"/>
    <s v="UNC P/R - Accruals"/>
    <s v="UNC P/R - Accruals"/>
    <s v="352"/>
    <s v="IT Client Technology"/>
    <x v="0"/>
    <n v="12.09"/>
    <s v="002"/>
  </r>
  <r>
    <s v="AUG-25"/>
    <x v="2"/>
    <s v="50000"/>
    <x v="6"/>
    <s v="UNC P/R - Accruals"/>
    <s v="UNC P/R - Accruals"/>
    <s v="332"/>
    <s v="Tax Services"/>
    <x v="0"/>
    <n v="-717.68"/>
    <s v="002"/>
  </r>
  <r>
    <s v="DEC-25"/>
    <x v="2"/>
    <s v="50000"/>
    <x v="6"/>
    <s v="UNC P/R - Accruals"/>
    <s v="UNC P/R - Accruals"/>
    <s v="332"/>
    <s v="Tax Services"/>
    <x v="0"/>
    <n v="1416.28"/>
    <s v="002"/>
  </r>
  <r>
    <s v="JUL-25"/>
    <x v="2"/>
    <s v="50000"/>
    <x v="6"/>
    <s v="UNC P/R - Accruals"/>
    <s v="UNC P/R - Accruals"/>
    <s v="332"/>
    <s v="Tax Services"/>
    <x v="0"/>
    <n v="751.67"/>
    <s v="002"/>
  </r>
  <r>
    <s v="NOV-25"/>
    <x v="2"/>
    <s v="50000"/>
    <x v="6"/>
    <s v="UNC P/R - Accruals"/>
    <s v="UNC P/R - Accruals"/>
    <s v="332"/>
    <s v="Tax Services"/>
    <x v="0"/>
    <n v="86.57"/>
    <s v="002"/>
  </r>
  <r>
    <s v="OCT-25"/>
    <x v="2"/>
    <s v="50000"/>
    <x v="6"/>
    <s v="UNC P/R - Accruals"/>
    <s v="UNC P/R - Accruals"/>
    <s v="332"/>
    <s v="Tax Services"/>
    <x v="0"/>
    <n v="-708.92"/>
    <s v="002"/>
  </r>
  <r>
    <s v="SEP-25"/>
    <x v="2"/>
    <s v="50000"/>
    <x v="6"/>
    <s v="UNC P/R - Accruals"/>
    <s v="UNC P/R - Accruals"/>
    <s v="332"/>
    <s v="Tax Services"/>
    <x v="0"/>
    <n v="80.42"/>
    <s v="002"/>
  </r>
  <r>
    <s v="AUG-25"/>
    <x v="2"/>
    <s v="50000"/>
    <x v="6"/>
    <s v="UNC P/R - Accruals"/>
    <s v="UNC P/R - Accruals"/>
    <s v="322"/>
    <s v="Plant Accounting"/>
    <x v="0"/>
    <n v="-1117.19"/>
    <s v="002"/>
  </r>
  <r>
    <s v="DEC-25"/>
    <x v="2"/>
    <s v="50000"/>
    <x v="6"/>
    <s v="UNC P/R - Accruals"/>
    <s v="UNC P/R - Accruals"/>
    <s v="322"/>
    <s v="Plant Accounting"/>
    <x v="0"/>
    <n v="3103.74"/>
    <s v="002"/>
  </r>
  <r>
    <s v="JUL-25"/>
    <x v="2"/>
    <s v="50000"/>
    <x v="6"/>
    <s v="UNC P/R - Accruals"/>
    <s v="UNC P/R - Accruals"/>
    <s v="322"/>
    <s v="Plant Accounting"/>
    <x v="0"/>
    <n v="3366.96"/>
    <s v="002"/>
  </r>
  <r>
    <s v="NOV-25"/>
    <x v="2"/>
    <s v="50000"/>
    <x v="6"/>
    <s v="UNC P/R - Accruals"/>
    <s v="UNC P/R - Accruals"/>
    <s v="322"/>
    <s v="Plant Accounting"/>
    <x v="0"/>
    <n v="-1061.08"/>
    <s v="002"/>
  </r>
  <r>
    <s v="OCT-25"/>
    <x v="2"/>
    <s v="50000"/>
    <x v="6"/>
    <s v="UNC P/R - Accruals"/>
    <s v="UNC P/R - Accruals"/>
    <s v="322"/>
    <s v="Plant Accounting"/>
    <x v="0"/>
    <n v="-3790.48"/>
    <s v="002"/>
  </r>
  <r>
    <s v="SEP-25"/>
    <x v="2"/>
    <s v="50000"/>
    <x v="6"/>
    <s v="UNC P/R - Accruals"/>
    <s v="UNC P/R - Accruals"/>
    <s v="322"/>
    <s v="Plant Accounting"/>
    <x v="0"/>
    <n v="1150.57"/>
    <s v="002"/>
  </r>
  <r>
    <s v="AUG-25"/>
    <x v="2"/>
    <s v="50000"/>
    <x v="6"/>
    <s v="UNC P/R - Accruals"/>
    <s v="UNC P/R - Accruals"/>
    <s v="321"/>
    <s v="External Reporting"/>
    <x v="0"/>
    <n v="-272.61"/>
    <s v="002"/>
  </r>
  <r>
    <s v="DEC-25"/>
    <x v="2"/>
    <s v="50000"/>
    <x v="6"/>
    <s v="UNC P/R - Accruals"/>
    <s v="UNC P/R - Accruals"/>
    <s v="321"/>
    <s v="External Reporting"/>
    <x v="0"/>
    <n v="1941.29"/>
    <s v="002"/>
  </r>
  <r>
    <s v="JUL-25"/>
    <x v="2"/>
    <s v="50000"/>
    <x v="6"/>
    <s v="UNC P/R - Accruals"/>
    <s v="UNC P/R - Accruals"/>
    <s v="321"/>
    <s v="External Reporting"/>
    <x v="0"/>
    <n v="1225.76"/>
    <s v="002"/>
  </r>
  <r>
    <s v="NOV-25"/>
    <x v="2"/>
    <s v="50000"/>
    <x v="6"/>
    <s v="UNC P/R - Accruals"/>
    <s v="UNC P/R - Accruals"/>
    <s v="321"/>
    <s v="External Reporting"/>
    <x v="0"/>
    <n v="-2225.67"/>
    <s v="002"/>
  </r>
  <r>
    <s v="OCT-25"/>
    <x v="2"/>
    <s v="50000"/>
    <x v="6"/>
    <s v="UNC P/R - Accruals"/>
    <s v="UNC P/R - Accruals"/>
    <s v="321"/>
    <s v="External Reporting"/>
    <x v="0"/>
    <n v="1566.71"/>
    <s v="002"/>
  </r>
  <r>
    <s v="SEP-25"/>
    <x v="2"/>
    <s v="50000"/>
    <x v="6"/>
    <s v="UNC P/R - Accruals"/>
    <s v="UNC P/R - Accruals"/>
    <s v="321"/>
    <s v="External Reporting"/>
    <x v="0"/>
    <n v="-724.03"/>
    <s v="002"/>
  </r>
  <r>
    <s v="AUG-25"/>
    <x v="2"/>
    <s v="50000"/>
    <x v="6"/>
    <s v="UNC P/R - Accruals"/>
    <s v="UNC P/R - Accruals"/>
    <s v="320"/>
    <s v="Corporate Accounting"/>
    <x v="0"/>
    <n v="-170.14"/>
    <s v="002"/>
  </r>
  <r>
    <s v="DEC-25"/>
    <x v="2"/>
    <s v="50000"/>
    <x v="6"/>
    <s v="UNC P/R - Accruals"/>
    <s v="UNC P/R - Accruals"/>
    <s v="320"/>
    <s v="Corporate Accounting"/>
    <x v="0"/>
    <n v="654.41999999999996"/>
    <s v="002"/>
  </r>
  <r>
    <s v="JUL-25"/>
    <x v="2"/>
    <s v="50000"/>
    <x v="6"/>
    <s v="UNC P/R - Accruals"/>
    <s v="UNC P/R - Accruals"/>
    <s v="320"/>
    <s v="Corporate Accounting"/>
    <x v="0"/>
    <n v="1448.39"/>
    <s v="002"/>
  </r>
  <r>
    <s v="NOV-25"/>
    <x v="2"/>
    <s v="50000"/>
    <x v="6"/>
    <s v="UNC P/R - Accruals"/>
    <s v="UNC P/R - Accruals"/>
    <s v="320"/>
    <s v="Corporate Accounting"/>
    <x v="0"/>
    <n v="-202.58"/>
    <s v="002"/>
  </r>
  <r>
    <s v="OCT-25"/>
    <x v="2"/>
    <s v="50000"/>
    <x v="6"/>
    <s v="UNC P/R - Accruals"/>
    <s v="UNC P/R - Accruals"/>
    <s v="320"/>
    <s v="Corporate Accounting"/>
    <x v="0"/>
    <n v="-3845.64"/>
    <s v="002"/>
  </r>
  <r>
    <s v="SEP-25"/>
    <x v="2"/>
    <s v="50000"/>
    <x v="6"/>
    <s v="UNC P/R - Accruals"/>
    <s v="UNC P/R - Accruals"/>
    <s v="320"/>
    <s v="Corporate Accounting"/>
    <x v="0"/>
    <n v="2564.63"/>
    <s v="002"/>
  </r>
  <r>
    <s v="AUG-25"/>
    <x v="2"/>
    <s v="50000"/>
    <x v="6"/>
    <s v="UNC P/R - Accruals"/>
    <s v="UNC P/R - Accruals"/>
    <s v="317"/>
    <s v="Accounts Payable"/>
    <x v="0"/>
    <n v="-1013.33"/>
    <s v="002"/>
  </r>
  <r>
    <s v="DEC-25"/>
    <x v="2"/>
    <s v="50000"/>
    <x v="6"/>
    <s v="UNC P/R - Accruals"/>
    <s v="UNC P/R - Accruals"/>
    <s v="317"/>
    <s v="Accounts Payable"/>
    <x v="0"/>
    <n v="772.48"/>
    <s v="002"/>
  </r>
  <r>
    <s v="JUL-25"/>
    <x v="2"/>
    <s v="50000"/>
    <x v="6"/>
    <s v="UNC P/R - Accruals"/>
    <s v="UNC P/R - Accruals"/>
    <s v="317"/>
    <s v="Accounts Payable"/>
    <x v="0"/>
    <n v="797.03"/>
    <s v="002"/>
  </r>
  <r>
    <s v="NOV-25"/>
    <x v="2"/>
    <s v="50000"/>
    <x v="6"/>
    <s v="UNC P/R - Accruals"/>
    <s v="UNC P/R - Accruals"/>
    <s v="317"/>
    <s v="Accounts Payable"/>
    <x v="0"/>
    <n v="-93.17"/>
    <s v="002"/>
  </r>
  <r>
    <s v="OCT-25"/>
    <x v="2"/>
    <s v="50000"/>
    <x v="6"/>
    <s v="UNC P/R - Accruals"/>
    <s v="UNC P/R - Accruals"/>
    <s v="317"/>
    <s v="Accounts Payable"/>
    <x v="0"/>
    <n v="-993.43"/>
    <s v="002"/>
  </r>
  <r>
    <s v="SEP-25"/>
    <x v="2"/>
    <s v="50000"/>
    <x v="6"/>
    <s v="UNC P/R - Accruals"/>
    <s v="UNC P/R - Accruals"/>
    <s v="317"/>
    <s v="Accounts Payable"/>
    <x v="0"/>
    <n v="421.46"/>
    <s v="002"/>
  </r>
  <r>
    <s v="DEC-25"/>
    <x v="2"/>
    <s v="50000"/>
    <x v="6"/>
    <s v="UNC P/R - Accruals"/>
    <s v="UNC P/R - Accruals"/>
    <s v="316"/>
    <s v="Payroll"/>
    <x v="0"/>
    <n v="-283.66000000000003"/>
    <s v="002"/>
  </r>
  <r>
    <s v="NOV-25"/>
    <x v="2"/>
    <s v="50000"/>
    <x v="6"/>
    <s v="UNC P/R - Accruals"/>
    <s v="UNC P/R - Accruals"/>
    <s v="316"/>
    <s v="Payroll"/>
    <x v="0"/>
    <n v="327.3"/>
    <s v="002"/>
  </r>
  <r>
    <s v="AUG-25"/>
    <x v="2"/>
    <s v="50000"/>
    <x v="6"/>
    <s v="UNC P/R - Accruals"/>
    <s v="UNC P/R - Accruals"/>
    <s v="306"/>
    <s v="Energy Settlements"/>
    <x v="0"/>
    <n v="-163.29"/>
    <s v="002"/>
  </r>
  <r>
    <s v="DEC-25"/>
    <x v="2"/>
    <s v="50000"/>
    <x v="6"/>
    <s v="UNC P/R - Accruals"/>
    <s v="UNC P/R - Accruals"/>
    <s v="306"/>
    <s v="Energy Settlements"/>
    <x v="0"/>
    <n v="687.6"/>
    <s v="002"/>
  </r>
  <r>
    <s v="JUL-25"/>
    <x v="2"/>
    <s v="50000"/>
    <x v="6"/>
    <s v="UNC P/R - Accruals"/>
    <s v="UNC P/R - Accruals"/>
    <s v="306"/>
    <s v="Energy Settlements"/>
    <x v="0"/>
    <n v="963.25"/>
    <s v="002"/>
  </r>
  <r>
    <s v="NOV-25"/>
    <x v="2"/>
    <s v="50000"/>
    <x v="6"/>
    <s v="UNC P/R - Accruals"/>
    <s v="UNC P/R - Accruals"/>
    <s v="306"/>
    <s v="Energy Settlements"/>
    <x v="0"/>
    <n v="-1104.26"/>
    <s v="002"/>
  </r>
  <r>
    <s v="OCT-25"/>
    <x v="2"/>
    <s v="50000"/>
    <x v="6"/>
    <s v="UNC P/R - Accruals"/>
    <s v="UNC P/R - Accruals"/>
    <s v="306"/>
    <s v="Energy Settlements"/>
    <x v="0"/>
    <n v="-1860.76"/>
    <s v="002"/>
  </r>
  <r>
    <s v="SEP-25"/>
    <x v="2"/>
    <s v="50000"/>
    <x v="6"/>
    <s v="UNC P/R - Accruals"/>
    <s v="UNC P/R - Accruals"/>
    <s v="306"/>
    <s v="Energy Settlements"/>
    <x v="0"/>
    <n v="524.92999999999995"/>
    <s v="002"/>
  </r>
  <r>
    <s v="AUG-25"/>
    <x v="2"/>
    <s v="50000"/>
    <x v="6"/>
    <s v="UNC P/R - Accruals"/>
    <s v="UNC P/R - Accruals"/>
    <s v="300"/>
    <s v="CFO Adm"/>
    <x v="0"/>
    <n v="-90.05"/>
    <s v="002"/>
  </r>
  <r>
    <s v="DEC-25"/>
    <x v="2"/>
    <s v="50000"/>
    <x v="6"/>
    <s v="UNC P/R - Accruals"/>
    <s v="UNC P/R - Accruals"/>
    <s v="300"/>
    <s v="CFO Adm"/>
    <x v="0"/>
    <n v="135.69"/>
    <s v="002"/>
  </r>
  <r>
    <s v="JUL-25"/>
    <x v="2"/>
    <s v="50000"/>
    <x v="6"/>
    <s v="UNC P/R - Accruals"/>
    <s v="UNC P/R - Accruals"/>
    <s v="300"/>
    <s v="CFO Adm"/>
    <x v="0"/>
    <n v="210.2"/>
    <s v="002"/>
  </r>
  <r>
    <s v="NOV-25"/>
    <x v="2"/>
    <s v="50000"/>
    <x v="6"/>
    <s v="UNC P/R - Accruals"/>
    <s v="UNC P/R - Accruals"/>
    <s v="300"/>
    <s v="CFO Adm"/>
    <x v="0"/>
    <n v="-151.09"/>
    <s v="002"/>
  </r>
  <r>
    <s v="OCT-25"/>
    <x v="2"/>
    <s v="50000"/>
    <x v="6"/>
    <s v="UNC P/R - Accruals"/>
    <s v="UNC P/R - Accruals"/>
    <s v="300"/>
    <s v="CFO Adm"/>
    <x v="0"/>
    <n v="-545.51"/>
    <s v="002"/>
  </r>
  <r>
    <s v="SEP-25"/>
    <x v="2"/>
    <s v="50000"/>
    <x v="6"/>
    <s v="UNC P/R - Accruals"/>
    <s v="UNC P/R - Accruals"/>
    <s v="300"/>
    <s v="CFO Adm"/>
    <x v="0"/>
    <n v="94.29"/>
    <s v="002"/>
  </r>
  <r>
    <s v="AUG-25"/>
    <x v="2"/>
    <s v="50000"/>
    <x v="6"/>
    <s v="UNC P/R - Accruals"/>
    <s v="UNC P/R - Accruals"/>
    <s v="244"/>
    <s v="Customer Analytics"/>
    <x v="0"/>
    <n v="344.9"/>
    <s v="002"/>
  </r>
  <r>
    <s v="DEC-25"/>
    <x v="2"/>
    <s v="50000"/>
    <x v="6"/>
    <s v="UNC P/R - Accruals"/>
    <s v="UNC P/R - Accruals"/>
    <s v="244"/>
    <s v="Customer Analytics"/>
    <x v="0"/>
    <n v="799.58"/>
    <s v="002"/>
  </r>
  <r>
    <s v="JUL-25"/>
    <x v="2"/>
    <s v="50000"/>
    <x v="6"/>
    <s v="UNC P/R - Accruals"/>
    <s v="UNC P/R - Accruals"/>
    <s v="244"/>
    <s v="Customer Analytics"/>
    <x v="0"/>
    <n v="436.99"/>
    <s v="002"/>
  </r>
  <r>
    <s v="NOV-25"/>
    <x v="2"/>
    <s v="50000"/>
    <x v="6"/>
    <s v="UNC P/R - Accruals"/>
    <s v="UNC P/R - Accruals"/>
    <s v="244"/>
    <s v="Customer Analytics"/>
    <x v="0"/>
    <n v="-356.61"/>
    <s v="002"/>
  </r>
  <r>
    <s v="OCT-25"/>
    <x v="2"/>
    <s v="50000"/>
    <x v="6"/>
    <s v="UNC P/R - Accruals"/>
    <s v="UNC P/R - Accruals"/>
    <s v="244"/>
    <s v="Customer Analytics"/>
    <x v="0"/>
    <n v="-1408.94"/>
    <s v="002"/>
  </r>
  <r>
    <s v="SEP-25"/>
    <x v="2"/>
    <s v="50000"/>
    <x v="6"/>
    <s v="UNC P/R - Accruals"/>
    <s v="UNC P/R - Accruals"/>
    <s v="244"/>
    <s v="Customer Analytics"/>
    <x v="0"/>
    <n v="508.75"/>
    <s v="002"/>
  </r>
  <r>
    <s v="DEC-25"/>
    <x v="2"/>
    <s v="50000"/>
    <x v="6"/>
    <s v="UNC P/R - Accruals"/>
    <s v="UNC P/R - Accruals"/>
    <s v="227"/>
    <s v="Corporate Communications"/>
    <x v="0"/>
    <n v="-139.43"/>
    <s v="002"/>
  </r>
  <r>
    <s v="NOV-25"/>
    <x v="2"/>
    <s v="50000"/>
    <x v="6"/>
    <s v="UNC P/R - Accruals"/>
    <s v="UNC P/R - Accruals"/>
    <s v="227"/>
    <s v="Corporate Communications"/>
    <x v="0"/>
    <n v="139.43"/>
    <s v="002"/>
  </r>
  <r>
    <s v="AUG-25"/>
    <x v="2"/>
    <s v="50000"/>
    <x v="6"/>
    <s v="UNC P/R - Accruals"/>
    <s v="UNC P/R - Accruals"/>
    <s v="210"/>
    <s v="Employee &amp; Labor Relations"/>
    <x v="0"/>
    <n v="-602.54999999999995"/>
    <s v="002"/>
  </r>
  <r>
    <s v="DEC-25"/>
    <x v="2"/>
    <s v="50000"/>
    <x v="6"/>
    <s v="UNC P/R - Accruals"/>
    <s v="UNC P/R - Accruals"/>
    <s v="210"/>
    <s v="Employee &amp; Labor Relations"/>
    <x v="0"/>
    <n v="-57.22"/>
    <s v="002"/>
  </r>
  <r>
    <s v="JUL-25"/>
    <x v="2"/>
    <s v="50000"/>
    <x v="6"/>
    <s v="UNC P/R - Accruals"/>
    <s v="UNC P/R - Accruals"/>
    <s v="210"/>
    <s v="Employee &amp; Labor Relations"/>
    <x v="0"/>
    <n v="347.17"/>
    <s v="002"/>
  </r>
  <r>
    <s v="NOV-25"/>
    <x v="2"/>
    <s v="50000"/>
    <x v="6"/>
    <s v="UNC P/R - Accruals"/>
    <s v="UNC P/R - Accruals"/>
    <s v="210"/>
    <s v="Employee &amp; Labor Relations"/>
    <x v="0"/>
    <n v="50.48"/>
    <s v="002"/>
  </r>
  <r>
    <s v="OCT-25"/>
    <x v="2"/>
    <s v="50000"/>
    <x v="6"/>
    <s v="UNC P/R - Accruals"/>
    <s v="UNC P/R - Accruals"/>
    <s v="210"/>
    <s v="Employee &amp; Labor Relations"/>
    <x v="0"/>
    <n v="-6.72"/>
    <s v="002"/>
  </r>
  <r>
    <s v="SEP-25"/>
    <x v="2"/>
    <s v="50000"/>
    <x v="6"/>
    <s v="UNC P/R - Accruals"/>
    <s v="UNC P/R - Accruals"/>
    <s v="210"/>
    <s v="Employee &amp; Labor Relations"/>
    <x v="0"/>
    <n v="-664.45"/>
    <s v="002"/>
  </r>
  <r>
    <s v="AUG-25"/>
    <x v="2"/>
    <s v="50000"/>
    <x v="6"/>
    <s v="UNC P/R - Accruals"/>
    <s v="UNC P/R - Accruals"/>
    <s v="209"/>
    <s v="Compensation &amp; Benefits"/>
    <x v="0"/>
    <n v="328.11"/>
    <s v="002"/>
  </r>
  <r>
    <s v="DEC-25"/>
    <x v="2"/>
    <s v="50000"/>
    <x v="6"/>
    <s v="UNC P/R - Accruals"/>
    <s v="UNC P/R - Accruals"/>
    <s v="209"/>
    <s v="Compensation &amp; Benefits"/>
    <x v="0"/>
    <n v="148.36000000000001"/>
    <s v="002"/>
  </r>
  <r>
    <s v="JUL-25"/>
    <x v="2"/>
    <s v="50000"/>
    <x v="6"/>
    <s v="UNC P/R - Accruals"/>
    <s v="UNC P/R - Accruals"/>
    <s v="209"/>
    <s v="Compensation &amp; Benefits"/>
    <x v="0"/>
    <n v="273.29000000000002"/>
    <s v="002"/>
  </r>
  <r>
    <s v="NOV-25"/>
    <x v="2"/>
    <s v="50000"/>
    <x v="6"/>
    <s v="UNC P/R - Accruals"/>
    <s v="UNC P/R - Accruals"/>
    <s v="209"/>
    <s v="Compensation &amp; Benefits"/>
    <x v="0"/>
    <n v="-222.09"/>
    <s v="002"/>
  </r>
  <r>
    <s v="OCT-25"/>
    <x v="2"/>
    <s v="50000"/>
    <x v="6"/>
    <s v="UNC P/R - Accruals"/>
    <s v="UNC P/R - Accruals"/>
    <s v="209"/>
    <s v="Compensation &amp; Benefits"/>
    <x v="0"/>
    <n v="-636.51"/>
    <s v="002"/>
  </r>
  <r>
    <s v="SEP-25"/>
    <x v="2"/>
    <s v="50000"/>
    <x v="6"/>
    <s v="UNC P/R - Accruals"/>
    <s v="UNC P/R - Accruals"/>
    <s v="209"/>
    <s v="Compensation &amp; Benefits"/>
    <x v="0"/>
    <n v="37.15"/>
    <s v="002"/>
  </r>
  <r>
    <s v="AUG-25"/>
    <x v="2"/>
    <s v="50000"/>
    <x v="6"/>
    <s v="UNC P/R - Accruals"/>
    <s v="UNC P/R - Accruals"/>
    <s v="193"/>
    <s v="Energy Delivery Environmental"/>
    <x v="0"/>
    <n v="281.35000000000002"/>
    <s v="002"/>
  </r>
  <r>
    <s v="DEC-25"/>
    <x v="2"/>
    <s v="50000"/>
    <x v="6"/>
    <s v="UNC P/R - Accruals"/>
    <s v="UNC P/R - Accruals"/>
    <s v="193"/>
    <s v="Energy Delivery Environmental"/>
    <x v="0"/>
    <n v="749.25"/>
    <s v="002"/>
  </r>
  <r>
    <s v="JUL-25"/>
    <x v="2"/>
    <s v="50000"/>
    <x v="6"/>
    <s v="UNC P/R - Accruals"/>
    <s v="UNC P/R - Accruals"/>
    <s v="193"/>
    <s v="Energy Delivery Environmental"/>
    <x v="0"/>
    <n v="633.07000000000005"/>
    <s v="002"/>
  </r>
  <r>
    <s v="NOV-25"/>
    <x v="2"/>
    <s v="50000"/>
    <x v="6"/>
    <s v="UNC P/R - Accruals"/>
    <s v="UNC P/R - Accruals"/>
    <s v="193"/>
    <s v="Energy Delivery Environmental"/>
    <x v="0"/>
    <n v="15.52"/>
    <s v="002"/>
  </r>
  <r>
    <s v="OCT-25"/>
    <x v="2"/>
    <s v="50000"/>
    <x v="6"/>
    <s v="UNC P/R - Accruals"/>
    <s v="UNC P/R - Accruals"/>
    <s v="193"/>
    <s v="Energy Delivery Environmental"/>
    <x v="0"/>
    <n v="-620.4"/>
    <s v="002"/>
  </r>
  <r>
    <s v="SEP-25"/>
    <x v="2"/>
    <s v="50000"/>
    <x v="6"/>
    <s v="UNC P/R - Accruals"/>
    <s v="UNC P/R - Accruals"/>
    <s v="193"/>
    <s v="Energy Delivery Environmental"/>
    <x v="0"/>
    <n v="-145.97"/>
    <s v="002"/>
  </r>
  <r>
    <s v="AUG-25"/>
    <x v="2"/>
    <s v="50000"/>
    <x v="6"/>
    <s v="UNC P/R - Accruals"/>
    <s v="UNC P/R - Accruals"/>
    <s v="160"/>
    <s v="Legal"/>
    <x v="0"/>
    <n v="487.19"/>
    <s v="002"/>
  </r>
  <r>
    <s v="DEC-25"/>
    <x v="2"/>
    <s v="50000"/>
    <x v="6"/>
    <s v="UNC P/R - Accruals"/>
    <s v="UNC P/R - Accruals"/>
    <s v="160"/>
    <s v="Legal"/>
    <x v="0"/>
    <n v="364.85"/>
    <s v="002"/>
  </r>
  <r>
    <s v="JUL-25"/>
    <x v="2"/>
    <s v="50000"/>
    <x v="6"/>
    <s v="UNC P/R - Accruals"/>
    <s v="UNC P/R - Accruals"/>
    <s v="160"/>
    <s v="Legal"/>
    <x v="0"/>
    <n v="-0.01"/>
    <s v="002"/>
  </r>
  <r>
    <s v="NOV-25"/>
    <x v="2"/>
    <s v="50000"/>
    <x v="6"/>
    <s v="UNC P/R - Accruals"/>
    <s v="UNC P/R - Accruals"/>
    <s v="160"/>
    <s v="Legal"/>
    <x v="0"/>
    <n v="-108.17"/>
    <s v="002"/>
  </r>
  <r>
    <s v="OCT-25"/>
    <x v="2"/>
    <s v="50000"/>
    <x v="6"/>
    <s v="UNC P/R - Accruals"/>
    <s v="UNC P/R - Accruals"/>
    <s v="160"/>
    <s v="Legal"/>
    <x v="0"/>
    <n v="324.52"/>
    <s v="002"/>
  </r>
  <r>
    <s v="SEP-25"/>
    <x v="2"/>
    <s v="50000"/>
    <x v="6"/>
    <s v="UNC P/R - Accruals"/>
    <s v="UNC P/R - Accruals"/>
    <s v="160"/>
    <s v="Legal"/>
    <x v="0"/>
    <n v="-746.79"/>
    <s v="002"/>
  </r>
  <r>
    <s v="AUG-25"/>
    <x v="2"/>
    <s v="50000"/>
    <x v="6"/>
    <s v="UNC P/R - Accruals"/>
    <s v="UNC P/R - Accruals"/>
    <s v="140"/>
    <s v="Regulatory Counsel"/>
    <x v="0"/>
    <n v="1103.99"/>
    <s v="002"/>
  </r>
  <r>
    <s v="DEC-25"/>
    <x v="2"/>
    <s v="50000"/>
    <x v="6"/>
    <s v="UNC P/R - Accruals"/>
    <s v="UNC P/R - Accruals"/>
    <s v="140"/>
    <s v="Regulatory Counsel"/>
    <x v="0"/>
    <n v="1230.55"/>
    <s v="002"/>
  </r>
  <r>
    <s v="JUL-25"/>
    <x v="2"/>
    <s v="50000"/>
    <x v="6"/>
    <s v="UNC P/R - Accruals"/>
    <s v="UNC P/R - Accruals"/>
    <s v="140"/>
    <s v="Regulatory Counsel"/>
    <x v="0"/>
    <n v="166.49"/>
    <s v="002"/>
  </r>
  <r>
    <s v="NOV-25"/>
    <x v="2"/>
    <s v="50000"/>
    <x v="6"/>
    <s v="UNC P/R - Accruals"/>
    <s v="UNC P/R - Accruals"/>
    <s v="140"/>
    <s v="Regulatory Counsel"/>
    <x v="0"/>
    <n v="-186.1"/>
    <s v="002"/>
  </r>
  <r>
    <s v="OCT-25"/>
    <x v="2"/>
    <s v="50000"/>
    <x v="6"/>
    <s v="UNC P/R - Accruals"/>
    <s v="UNC P/R - Accruals"/>
    <s v="140"/>
    <s v="Regulatory Counsel"/>
    <x v="0"/>
    <n v="734.32"/>
    <s v="002"/>
  </r>
  <r>
    <s v="SEP-25"/>
    <x v="2"/>
    <s v="50000"/>
    <x v="6"/>
    <s v="UNC P/R - Accruals"/>
    <s v="UNC P/R - Accruals"/>
    <s v="140"/>
    <s v="Regulatory Counsel"/>
    <x v="0"/>
    <n v="-2362.8200000000002"/>
    <s v="002"/>
  </r>
  <r>
    <s v="AUG-25"/>
    <x v="2"/>
    <s v="50000"/>
    <x v="63"/>
    <s v="UNC P/R - Adders"/>
    <s v="UNC P/R - Adders"/>
    <s v="526"/>
    <s v="UNSE Santa Cruz Electric Mgmt"/>
    <x v="0"/>
    <n v="350"/>
    <s v="033"/>
  </r>
  <r>
    <s v="DEC-25"/>
    <x v="2"/>
    <s v="50000"/>
    <x v="63"/>
    <s v="UNC P/R - Adders"/>
    <s v="UNC P/R - Adders"/>
    <s v="526"/>
    <s v="UNSE Santa Cruz Electric Mgmt"/>
    <x v="0"/>
    <n v="350"/>
    <s v="033"/>
  </r>
  <r>
    <s v="JUL-25"/>
    <x v="2"/>
    <s v="50000"/>
    <x v="63"/>
    <s v="UNC P/R - Adders"/>
    <s v="UNC P/R - Adders"/>
    <s v="526"/>
    <s v="UNSE Santa Cruz Electric Mgmt"/>
    <x v="0"/>
    <n v="350"/>
    <s v="033"/>
  </r>
  <r>
    <s v="NOV-25"/>
    <x v="2"/>
    <s v="50000"/>
    <x v="63"/>
    <s v="UNC P/R - Adders"/>
    <s v="UNC P/R - Adders"/>
    <s v="526"/>
    <s v="UNSE Santa Cruz Electric Mgmt"/>
    <x v="0"/>
    <n v="350"/>
    <s v="033"/>
  </r>
  <r>
    <s v="OCT-25"/>
    <x v="2"/>
    <s v="50000"/>
    <x v="63"/>
    <s v="UNC P/R - Adders"/>
    <s v="UNC P/R - Adders"/>
    <s v="526"/>
    <s v="UNSE Santa Cruz Electric Mgmt"/>
    <x v="0"/>
    <n v="350"/>
    <s v="033"/>
  </r>
  <r>
    <s v="SEP-25"/>
    <x v="2"/>
    <s v="50000"/>
    <x v="63"/>
    <s v="UNC P/R - Adders"/>
    <s v="UNC P/R - Adders"/>
    <s v="526"/>
    <s v="UNSE Santa Cruz Electric Mgmt"/>
    <x v="0"/>
    <n v="350"/>
    <s v="033"/>
  </r>
  <r>
    <s v="JUL-25"/>
    <x v="2"/>
    <s v="50000"/>
    <x v="63"/>
    <s v="UNC P/R - Adders"/>
    <s v="UNC P/R - Adders"/>
    <s v="523"/>
    <s v="UNSE Lake Havasu Electric Eng"/>
    <x v="0"/>
    <n v="350"/>
    <s v="033"/>
  </r>
  <r>
    <s v="OCT-25"/>
    <x v="2"/>
    <s v="50000"/>
    <x v="63"/>
    <s v="UNC P/R - Adders"/>
    <s v="UNC P/R - Adders"/>
    <s v="523"/>
    <s v="UNSE Lake Havasu Electric Eng"/>
    <x v="0"/>
    <n v="350"/>
    <s v="033"/>
  </r>
  <r>
    <s v="DEC-25"/>
    <x v="2"/>
    <s v="50000"/>
    <x v="63"/>
    <s v="UNC P/R - Adders"/>
    <s v="UNC P/R - Adders"/>
    <s v="522"/>
    <s v="UNSE Lake Havasu Elec Const"/>
    <x v="0"/>
    <n v="350"/>
    <s v="033"/>
  </r>
  <r>
    <s v="JUL-25"/>
    <x v="2"/>
    <s v="50000"/>
    <x v="63"/>
    <s v="UNC P/R - Adders"/>
    <s v="UNC P/R - Adders"/>
    <s v="522"/>
    <s v="UNSE Lake Havasu Elec Const"/>
    <x v="0"/>
    <n v="350"/>
    <s v="033"/>
  </r>
  <r>
    <s v="SEP-25"/>
    <x v="2"/>
    <s v="50000"/>
    <x v="63"/>
    <s v="UNC P/R - Adders"/>
    <s v="UNC P/R - Adders"/>
    <s v="522"/>
    <s v="UNSE Lake Havasu Elec Const"/>
    <x v="0"/>
    <n v="350"/>
    <s v="033"/>
  </r>
  <r>
    <s v="AUG-25"/>
    <x v="2"/>
    <s v="50000"/>
    <x v="63"/>
    <s v="UNC P/R - Adders"/>
    <s v="UNC P/R - Adders"/>
    <s v="517"/>
    <s v="UNSE Arizona Electric Dispatch"/>
    <x v="0"/>
    <n v="350"/>
    <s v="033"/>
  </r>
  <r>
    <s v="AUG-25"/>
    <x v="2"/>
    <s v="50000"/>
    <x v="63"/>
    <s v="UNC P/R - Adders"/>
    <s v="UNC P/R - Adders"/>
    <s v="516"/>
    <s v="UNSE Mohave Elec Sub &amp; Meter"/>
    <x v="0"/>
    <n v="350"/>
    <s v="033"/>
  </r>
  <r>
    <s v="OCT-25"/>
    <x v="2"/>
    <s v="50000"/>
    <x v="63"/>
    <s v="UNC P/R - Adders"/>
    <s v="UNC P/R - Adders"/>
    <s v="516"/>
    <s v="UNSE Mohave Elec Sub &amp; Meter"/>
    <x v="0"/>
    <n v="350"/>
    <s v="033"/>
  </r>
  <r>
    <s v="AUG-25"/>
    <x v="2"/>
    <s v="50000"/>
    <x v="63"/>
    <s v="UNC P/R - Adders"/>
    <s v="UNC P/R - Adders"/>
    <s v="513"/>
    <s v="UNSE Mohave Electric Ops Mgmt"/>
    <x v="0"/>
    <n v="700"/>
    <s v="033"/>
  </r>
  <r>
    <s v="DEC-25"/>
    <x v="2"/>
    <s v="50000"/>
    <x v="63"/>
    <s v="UNC P/R - Adders"/>
    <s v="UNC P/R - Adders"/>
    <s v="513"/>
    <s v="UNSE Mohave Electric Ops Mgmt"/>
    <x v="0"/>
    <n v="350"/>
    <s v="033"/>
  </r>
  <r>
    <s v="JUL-25"/>
    <x v="2"/>
    <s v="50000"/>
    <x v="63"/>
    <s v="UNC P/R - Adders"/>
    <s v="UNC P/R - Adders"/>
    <s v="513"/>
    <s v="UNSE Mohave Electric Ops Mgmt"/>
    <x v="0"/>
    <n v="350"/>
    <s v="033"/>
  </r>
  <r>
    <s v="NOV-25"/>
    <x v="2"/>
    <s v="50000"/>
    <x v="63"/>
    <s v="UNC P/R - Adders"/>
    <s v="UNC P/R - Adders"/>
    <s v="513"/>
    <s v="UNSE Mohave Electric Ops Mgmt"/>
    <x v="0"/>
    <n v="700"/>
    <s v="033"/>
  </r>
  <r>
    <s v="OCT-25"/>
    <x v="2"/>
    <s v="50000"/>
    <x v="63"/>
    <s v="UNC P/R - Adders"/>
    <s v="UNC P/R - Adders"/>
    <s v="513"/>
    <s v="UNSE Mohave Electric Ops Mgmt"/>
    <x v="0"/>
    <n v="350"/>
    <s v="033"/>
  </r>
  <r>
    <s v="JUL-25"/>
    <x v="2"/>
    <s v="50000"/>
    <x v="7"/>
    <s v="Intern P/R - Regular"/>
    <s v="Intern P/R - Regular"/>
    <s v="805"/>
    <s v="Corp Environmental Services"/>
    <x v="0"/>
    <n v="99"/>
    <s v="002"/>
  </r>
  <r>
    <s v="OCT-25"/>
    <x v="2"/>
    <s v="50000"/>
    <x v="7"/>
    <s v="Intern P/R - Regular"/>
    <s v="Intern P/R - Regular"/>
    <s v="805"/>
    <s v="Corp Environmental Services"/>
    <x v="0"/>
    <n v="25"/>
    <s v="002"/>
  </r>
  <r>
    <s v="SEP-25"/>
    <x v="2"/>
    <s v="50000"/>
    <x v="7"/>
    <s v="Intern P/R - Regular"/>
    <s v="Intern P/R - Regular"/>
    <s v="805"/>
    <s v="Corp Environmental Services"/>
    <x v="0"/>
    <n v="75"/>
    <s v="002"/>
  </r>
  <r>
    <s v="AUG-25"/>
    <x v="2"/>
    <s v="50000"/>
    <x v="7"/>
    <s v="Intern P/R - Regular"/>
    <s v="Intern P/R - Regular"/>
    <s v="322"/>
    <s v="Plant Accounting"/>
    <x v="0"/>
    <n v="1452"/>
    <s v="002"/>
  </r>
  <r>
    <s v="JUL-25"/>
    <x v="2"/>
    <s v="50000"/>
    <x v="7"/>
    <s v="Intern P/R - Regular"/>
    <s v="Intern P/R - Regular"/>
    <s v="322"/>
    <s v="Plant Accounting"/>
    <x v="0"/>
    <n v="1584"/>
    <s v="002"/>
  </r>
  <r>
    <s v="AUG-25"/>
    <x v="2"/>
    <s v="50000"/>
    <x v="7"/>
    <s v="Intern P/R - Regular"/>
    <s v="Intern P/R - Regular"/>
    <s v="321"/>
    <s v="External Reporting"/>
    <x v="0"/>
    <n v="154"/>
    <s v="002"/>
  </r>
  <r>
    <s v="DEC-25"/>
    <x v="2"/>
    <s v="50000"/>
    <x v="7"/>
    <s v="Intern P/R - Regular"/>
    <s v="Intern P/R - Regular"/>
    <s v="321"/>
    <s v="External Reporting"/>
    <x v="0"/>
    <n v="237.5"/>
    <s v="002"/>
  </r>
  <r>
    <s v="JUL-25"/>
    <x v="2"/>
    <s v="50000"/>
    <x v="7"/>
    <s v="Intern P/R - Regular"/>
    <s v="Intern P/R - Regular"/>
    <s v="321"/>
    <s v="External Reporting"/>
    <x v="0"/>
    <n v="286"/>
    <s v="002"/>
  </r>
  <r>
    <s v="NOV-25"/>
    <x v="2"/>
    <s v="50000"/>
    <x v="7"/>
    <s v="Intern P/R - Regular"/>
    <s v="Intern P/R - Regular"/>
    <s v="321"/>
    <s v="External Reporting"/>
    <x v="0"/>
    <n v="100"/>
    <s v="002"/>
  </r>
  <r>
    <s v="OCT-25"/>
    <x v="2"/>
    <s v="50000"/>
    <x v="7"/>
    <s v="Intern P/R - Regular"/>
    <s v="Intern P/R - Regular"/>
    <s v="321"/>
    <s v="External Reporting"/>
    <x v="0"/>
    <n v="487.5"/>
    <s v="002"/>
  </r>
  <r>
    <s v="AUG-25"/>
    <x v="2"/>
    <s v="50000"/>
    <x v="7"/>
    <s v="Intern P/R - Regular"/>
    <s v="Intern P/R - Regular"/>
    <s v="193"/>
    <s v="Energy Delivery Environmental"/>
    <x v="0"/>
    <n v="751"/>
    <s v="002"/>
  </r>
  <r>
    <s v="DEC-25"/>
    <x v="2"/>
    <s v="50000"/>
    <x v="7"/>
    <s v="Intern P/R - Regular"/>
    <s v="Intern P/R - Regular"/>
    <s v="193"/>
    <s v="Energy Delivery Environmental"/>
    <x v="0"/>
    <n v="528.75"/>
    <s v="002"/>
  </r>
  <r>
    <s v="JUL-25"/>
    <x v="2"/>
    <s v="50000"/>
    <x v="7"/>
    <s v="Intern P/R - Regular"/>
    <s v="Intern P/R - Regular"/>
    <s v="193"/>
    <s v="Energy Delivery Environmental"/>
    <x v="0"/>
    <n v="583"/>
    <s v="002"/>
  </r>
  <r>
    <s v="NOV-25"/>
    <x v="2"/>
    <s v="50000"/>
    <x v="7"/>
    <s v="Intern P/R - Regular"/>
    <s v="Intern P/R - Regular"/>
    <s v="193"/>
    <s v="Energy Delivery Environmental"/>
    <x v="0"/>
    <n v="612.5"/>
    <s v="002"/>
  </r>
  <r>
    <s v="OCT-25"/>
    <x v="2"/>
    <s v="50000"/>
    <x v="7"/>
    <s v="Intern P/R - Regular"/>
    <s v="Intern P/R - Regular"/>
    <s v="193"/>
    <s v="Energy Delivery Environmental"/>
    <x v="0"/>
    <n v="568.75"/>
    <s v="002"/>
  </r>
  <r>
    <s v="SEP-25"/>
    <x v="2"/>
    <s v="50000"/>
    <x v="7"/>
    <s v="Intern P/R - Regular"/>
    <s v="Intern P/R - Regular"/>
    <s v="193"/>
    <s v="Energy Delivery Environmental"/>
    <x v="0"/>
    <n v="537.5"/>
    <s v="002"/>
  </r>
  <r>
    <s v="AUG-25"/>
    <x v="2"/>
    <s v="50000"/>
    <x v="8"/>
    <s v="Intern P/R - Accruals"/>
    <s v="Intern P/R - Accruals"/>
    <s v="805"/>
    <s v="Corp Environmental Services"/>
    <x v="0"/>
    <n v="-89.1"/>
    <s v="002"/>
  </r>
  <r>
    <s v="JUL-25"/>
    <x v="2"/>
    <s v="50000"/>
    <x v="8"/>
    <s v="Intern P/R - Accruals"/>
    <s v="Intern P/R - Accruals"/>
    <s v="805"/>
    <s v="Corp Environmental Services"/>
    <x v="0"/>
    <n v="89.1"/>
    <s v="002"/>
  </r>
  <r>
    <s v="NOV-25"/>
    <x v="2"/>
    <s v="50000"/>
    <x v="8"/>
    <s v="Intern P/R - Accruals"/>
    <s v="Intern P/R - Accruals"/>
    <s v="805"/>
    <s v="Corp Environmental Services"/>
    <x v="0"/>
    <n v="-12.5"/>
    <s v="002"/>
  </r>
  <r>
    <s v="OCT-25"/>
    <x v="2"/>
    <s v="50000"/>
    <x v="8"/>
    <s v="Intern P/R - Accruals"/>
    <s v="Intern P/R - Accruals"/>
    <s v="805"/>
    <s v="Corp Environmental Services"/>
    <x v="0"/>
    <n v="-77.5"/>
    <s v="002"/>
  </r>
  <r>
    <s v="SEP-25"/>
    <x v="2"/>
    <s v="50000"/>
    <x v="8"/>
    <s v="Intern P/R - Accruals"/>
    <s v="Intern P/R - Accruals"/>
    <s v="805"/>
    <s v="Corp Environmental Services"/>
    <x v="0"/>
    <n v="90"/>
    <s v="002"/>
  </r>
  <r>
    <s v="AUG-25"/>
    <x v="2"/>
    <s v="50000"/>
    <x v="8"/>
    <s v="Intern P/R - Accruals"/>
    <s v="Intern P/R - Accruals"/>
    <s v="322"/>
    <s v="Plant Accounting"/>
    <x v="0"/>
    <n v="-176"/>
    <s v="002"/>
  </r>
  <r>
    <s v="JUL-25"/>
    <x v="2"/>
    <s v="50000"/>
    <x v="8"/>
    <s v="Intern P/R - Accruals"/>
    <s v="Intern P/R - Accruals"/>
    <s v="322"/>
    <s v="Plant Accounting"/>
    <x v="0"/>
    <n v="316.8"/>
    <s v="002"/>
  </r>
  <r>
    <s v="SEP-25"/>
    <x v="2"/>
    <s v="50000"/>
    <x v="8"/>
    <s v="Intern P/R - Accruals"/>
    <s v="Intern P/R - Accruals"/>
    <s v="322"/>
    <s v="Plant Accounting"/>
    <x v="0"/>
    <n v="-616"/>
    <s v="002"/>
  </r>
  <r>
    <s v="AUG-25"/>
    <x v="2"/>
    <s v="50000"/>
    <x v="8"/>
    <s v="Intern P/R - Accruals"/>
    <s v="Intern P/R - Accruals"/>
    <s v="321"/>
    <s v="External Reporting"/>
    <x v="0"/>
    <n v="-198"/>
    <s v="002"/>
  </r>
  <r>
    <s v="DEC-25"/>
    <x v="2"/>
    <s v="50000"/>
    <x v="8"/>
    <s v="Intern P/R - Accruals"/>
    <s v="Intern P/R - Accruals"/>
    <s v="321"/>
    <s v="External Reporting"/>
    <x v="0"/>
    <n v="190"/>
    <s v="002"/>
  </r>
  <r>
    <s v="JUL-25"/>
    <x v="2"/>
    <s v="50000"/>
    <x v="8"/>
    <s v="Intern P/R - Accruals"/>
    <s v="Intern P/R - Accruals"/>
    <s v="321"/>
    <s v="External Reporting"/>
    <x v="0"/>
    <n v="92.4"/>
    <s v="002"/>
  </r>
  <r>
    <s v="NOV-25"/>
    <x v="2"/>
    <s v="50000"/>
    <x v="8"/>
    <s v="Intern P/R - Accruals"/>
    <s v="Intern P/R - Accruals"/>
    <s v="321"/>
    <s v="External Reporting"/>
    <x v="0"/>
    <n v="-181.25"/>
    <s v="002"/>
  </r>
  <r>
    <s v="OCT-25"/>
    <x v="2"/>
    <s v="50000"/>
    <x v="8"/>
    <s v="Intern P/R - Accruals"/>
    <s v="Intern P/R - Accruals"/>
    <s v="321"/>
    <s v="External Reporting"/>
    <x v="0"/>
    <n v="181.25"/>
    <s v="002"/>
  </r>
  <r>
    <s v="AUG-25"/>
    <x v="2"/>
    <s v="50000"/>
    <x v="8"/>
    <s v="Intern P/R - Accruals"/>
    <s v="Intern P/R - Accruals"/>
    <s v="193"/>
    <s v="Energy Delivery Environmental"/>
    <x v="0"/>
    <n v="237.3"/>
    <s v="002"/>
  </r>
  <r>
    <s v="DEC-25"/>
    <x v="2"/>
    <s v="50000"/>
    <x v="8"/>
    <s v="Intern P/R - Accruals"/>
    <s v="Intern P/R - Accruals"/>
    <s v="193"/>
    <s v="Energy Delivery Environmental"/>
    <x v="0"/>
    <n v="95.5"/>
    <s v="002"/>
  </r>
  <r>
    <s v="JUL-25"/>
    <x v="2"/>
    <s v="50000"/>
    <x v="8"/>
    <s v="Intern P/R - Accruals"/>
    <s v="Intern P/R - Accruals"/>
    <s v="193"/>
    <s v="Energy Delivery Environmental"/>
    <x v="0"/>
    <n v="-6.6"/>
    <s v="002"/>
  </r>
  <r>
    <s v="NOV-25"/>
    <x v="2"/>
    <s v="50000"/>
    <x v="8"/>
    <s v="Intern P/R - Accruals"/>
    <s v="Intern P/R - Accruals"/>
    <s v="193"/>
    <s v="Energy Delivery Environmental"/>
    <x v="0"/>
    <n v="50"/>
    <s v="002"/>
  </r>
  <r>
    <s v="OCT-25"/>
    <x v="2"/>
    <s v="50000"/>
    <x v="8"/>
    <s v="Intern P/R - Accruals"/>
    <s v="Intern P/R - Accruals"/>
    <s v="193"/>
    <s v="Energy Delivery Environmental"/>
    <x v="0"/>
    <n v="-160"/>
    <s v="002"/>
  </r>
  <r>
    <s v="SEP-25"/>
    <x v="2"/>
    <s v="50000"/>
    <x v="8"/>
    <s v="Intern P/R - Accruals"/>
    <s v="Intern P/R - Accruals"/>
    <s v="193"/>
    <s v="Energy Delivery Environmental"/>
    <x v="0"/>
    <n v="-217.5"/>
    <s v="002"/>
  </r>
  <r>
    <s v="NOV-25"/>
    <x v="2"/>
    <s v="50000"/>
    <x v="10"/>
    <s v="UNC P/R - OT Accrual"/>
    <s v="UNC P/R - OT Accrual"/>
    <s v="518"/>
    <s v="UNSE Mohave Electric IS"/>
    <x v="0"/>
    <n v="-20.5"/>
    <s v="033"/>
  </r>
  <r>
    <s v="OCT-25"/>
    <x v="2"/>
    <s v="50000"/>
    <x v="10"/>
    <s v="UNC P/R - OT Accrual"/>
    <s v="UNC P/R - OT Accrual"/>
    <s v="518"/>
    <s v="UNSE Mohave Electric IS"/>
    <x v="0"/>
    <n v="-137.33000000000001"/>
    <s v="033"/>
  </r>
  <r>
    <s v="SEP-25"/>
    <x v="2"/>
    <s v="50000"/>
    <x v="10"/>
    <s v="UNC P/R - OT Accrual"/>
    <s v="UNC P/R - OT Accrual"/>
    <s v="518"/>
    <s v="UNSE Mohave Electric IS"/>
    <x v="0"/>
    <n v="157.83000000000001"/>
    <s v="033"/>
  </r>
  <r>
    <s v="AUG-25"/>
    <x v="2"/>
    <s v="50000"/>
    <x v="11"/>
    <s v="P/R - Paid Absences"/>
    <s v="P/R - Paid Absences"/>
    <s v="955"/>
    <s v="Supply Side Planning"/>
    <x v="0"/>
    <n v="3319.88"/>
    <s v="002"/>
  </r>
  <r>
    <s v="DEC-25"/>
    <x v="2"/>
    <s v="50000"/>
    <x v="11"/>
    <s v="P/R - Paid Absences"/>
    <s v="P/R - Paid Absences"/>
    <s v="955"/>
    <s v="Supply Side Planning"/>
    <x v="0"/>
    <n v="3166.48"/>
    <s v="002"/>
  </r>
  <r>
    <s v="JUL-25"/>
    <x v="2"/>
    <s v="50000"/>
    <x v="11"/>
    <s v="P/R - Paid Absences"/>
    <s v="P/R - Paid Absences"/>
    <s v="955"/>
    <s v="Supply Side Planning"/>
    <x v="0"/>
    <n v="3889.81"/>
    <s v="002"/>
  </r>
  <r>
    <s v="NOV-25"/>
    <x v="2"/>
    <s v="50000"/>
    <x v="11"/>
    <s v="P/R - Paid Absences"/>
    <s v="P/R - Paid Absences"/>
    <s v="955"/>
    <s v="Supply Side Planning"/>
    <x v="0"/>
    <n v="2864.69"/>
    <s v="002"/>
  </r>
  <r>
    <s v="OCT-25"/>
    <x v="2"/>
    <s v="50000"/>
    <x v="11"/>
    <s v="P/R - Paid Absences"/>
    <s v="P/R - Paid Absences"/>
    <s v="955"/>
    <s v="Supply Side Planning"/>
    <x v="0"/>
    <n v="3159.22"/>
    <s v="002"/>
  </r>
  <r>
    <s v="SEP-25"/>
    <x v="2"/>
    <s v="50000"/>
    <x v="11"/>
    <s v="P/R - Paid Absences"/>
    <s v="P/R - Paid Absences"/>
    <s v="955"/>
    <s v="Supply Side Planning"/>
    <x v="0"/>
    <n v="4037.75"/>
    <s v="002"/>
  </r>
  <r>
    <s v="AUG-25"/>
    <x v="2"/>
    <s v="50000"/>
    <x v="11"/>
    <s v="P/R - Paid Absences"/>
    <s v="P/R - Paid Absences"/>
    <s v="850"/>
    <s v="Fuels Management"/>
    <x v="0"/>
    <n v="331.59"/>
    <s v="002"/>
  </r>
  <r>
    <s v="DEC-25"/>
    <x v="2"/>
    <s v="50000"/>
    <x v="11"/>
    <s v="P/R - Paid Absences"/>
    <s v="P/R - Paid Absences"/>
    <s v="850"/>
    <s v="Fuels Management"/>
    <x v="0"/>
    <n v="391.76"/>
    <s v="002"/>
  </r>
  <r>
    <s v="JUL-25"/>
    <x v="2"/>
    <s v="50000"/>
    <x v="11"/>
    <s v="P/R - Paid Absences"/>
    <s v="P/R - Paid Absences"/>
    <s v="850"/>
    <s v="Fuels Management"/>
    <x v="0"/>
    <n v="496.6"/>
    <s v="002"/>
  </r>
  <r>
    <s v="NOV-25"/>
    <x v="2"/>
    <s v="50000"/>
    <x v="11"/>
    <s v="P/R - Paid Absences"/>
    <s v="P/R - Paid Absences"/>
    <s v="850"/>
    <s v="Fuels Management"/>
    <x v="0"/>
    <n v="311.08999999999997"/>
    <s v="002"/>
  </r>
  <r>
    <s v="OCT-25"/>
    <x v="2"/>
    <s v="50000"/>
    <x v="11"/>
    <s v="P/R - Paid Absences"/>
    <s v="P/R - Paid Absences"/>
    <s v="850"/>
    <s v="Fuels Management"/>
    <x v="0"/>
    <n v="235.05"/>
    <s v="002"/>
  </r>
  <r>
    <s v="SEP-25"/>
    <x v="2"/>
    <s v="50000"/>
    <x v="11"/>
    <s v="P/R - Paid Absences"/>
    <s v="P/R - Paid Absences"/>
    <s v="850"/>
    <s v="Fuels Management"/>
    <x v="0"/>
    <n v="352.57"/>
    <s v="002"/>
  </r>
  <r>
    <s v="DEC-25"/>
    <x v="2"/>
    <s v="50000"/>
    <x v="11"/>
    <s v="P/R - Paid Absences"/>
    <s v="P/R - Paid Absences"/>
    <s v="824"/>
    <s v="Land Resources"/>
    <x v="0"/>
    <n v="-27.68"/>
    <s v="002"/>
  </r>
  <r>
    <s v="NOV-25"/>
    <x v="2"/>
    <s v="50000"/>
    <x v="11"/>
    <s v="P/R - Paid Absences"/>
    <s v="P/R - Paid Absences"/>
    <s v="824"/>
    <s v="Land Resources"/>
    <x v="0"/>
    <n v="83.03"/>
    <s v="002"/>
  </r>
  <r>
    <s v="AUG-25"/>
    <x v="2"/>
    <s v="50000"/>
    <x v="11"/>
    <s v="P/R - Paid Absences"/>
    <s v="P/R - Paid Absences"/>
    <s v="805"/>
    <s v="Corp Environmental Services"/>
    <x v="0"/>
    <n v="-390.19"/>
    <s v="002"/>
  </r>
  <r>
    <s v="DEC-25"/>
    <x v="2"/>
    <s v="50000"/>
    <x v="11"/>
    <s v="P/R - Paid Absences"/>
    <s v="P/R - Paid Absences"/>
    <s v="805"/>
    <s v="Corp Environmental Services"/>
    <x v="0"/>
    <n v="166"/>
    <s v="002"/>
  </r>
  <r>
    <s v="JUL-25"/>
    <x v="2"/>
    <s v="50000"/>
    <x v="11"/>
    <s v="P/R - Paid Absences"/>
    <s v="P/R - Paid Absences"/>
    <s v="805"/>
    <s v="Corp Environmental Services"/>
    <x v="0"/>
    <n v="1220.3800000000001"/>
    <s v="002"/>
  </r>
  <r>
    <s v="NOV-25"/>
    <x v="2"/>
    <s v="50000"/>
    <x v="11"/>
    <s v="P/R - Paid Absences"/>
    <s v="P/R - Paid Absences"/>
    <s v="805"/>
    <s v="Corp Environmental Services"/>
    <x v="0"/>
    <n v="75.2"/>
    <s v="002"/>
  </r>
  <r>
    <s v="OCT-25"/>
    <x v="2"/>
    <s v="50000"/>
    <x v="11"/>
    <s v="P/R - Paid Absences"/>
    <s v="P/R - Paid Absences"/>
    <s v="805"/>
    <s v="Corp Environmental Services"/>
    <x v="0"/>
    <n v="52.06"/>
    <s v="002"/>
  </r>
  <r>
    <s v="SEP-25"/>
    <x v="2"/>
    <s v="50000"/>
    <x v="11"/>
    <s v="P/R - Paid Absences"/>
    <s v="P/R - Paid Absences"/>
    <s v="805"/>
    <s v="Corp Environmental Services"/>
    <x v="0"/>
    <n v="804.99"/>
    <s v="002"/>
  </r>
  <r>
    <s v="AUG-25"/>
    <x v="2"/>
    <s v="50000"/>
    <x v="11"/>
    <s v="P/R - Paid Abs UNSG"/>
    <s v="P/R - Paid Absences"/>
    <s v="550"/>
    <s v="UNSG Arizona Gas Admin"/>
    <x v="0"/>
    <n v="1302.18"/>
    <s v="032"/>
  </r>
  <r>
    <s v="DEC-25"/>
    <x v="2"/>
    <s v="50000"/>
    <x v="11"/>
    <s v="P/R - Paid Abs UNSG"/>
    <s v="P/R - Paid Absences"/>
    <s v="550"/>
    <s v="UNSG Arizona Gas Admin"/>
    <x v="0"/>
    <n v="1115.25"/>
    <s v="032"/>
  </r>
  <r>
    <s v="JUL-25"/>
    <x v="2"/>
    <s v="50000"/>
    <x v="11"/>
    <s v="P/R - Paid Abs UNSG"/>
    <s v="P/R - Paid Absences"/>
    <s v="550"/>
    <s v="UNSG Arizona Gas Admin"/>
    <x v="0"/>
    <n v="582.96"/>
    <s v="032"/>
  </r>
  <r>
    <s v="NOV-25"/>
    <x v="2"/>
    <s v="50000"/>
    <x v="11"/>
    <s v="P/R - Paid Abs UNSG"/>
    <s v="P/R - Paid Absences"/>
    <s v="550"/>
    <s v="UNSG Arizona Gas Admin"/>
    <x v="0"/>
    <n v="1552.03"/>
    <s v="032"/>
  </r>
  <r>
    <s v="OCT-25"/>
    <x v="2"/>
    <s v="50000"/>
    <x v="11"/>
    <s v="P/R - Paid Abs UNSG"/>
    <s v="P/R - Paid Absences"/>
    <s v="550"/>
    <s v="UNSG Arizona Gas Admin"/>
    <x v="0"/>
    <n v="839.81"/>
    <s v="032"/>
  </r>
  <r>
    <s v="SEP-25"/>
    <x v="2"/>
    <s v="50000"/>
    <x v="11"/>
    <s v="P/R - Paid Abs UNSG"/>
    <s v="P/R - Paid Absences"/>
    <s v="550"/>
    <s v="UNSG Arizona Gas Admin"/>
    <x v="0"/>
    <n v="786.25"/>
    <s v="032"/>
  </r>
  <r>
    <s v="DEC-25"/>
    <x v="2"/>
    <s v="50000"/>
    <x v="11"/>
    <m/>
    <s v="P/R - Paid Absences"/>
    <s v="544"/>
    <s v="UNS Electric"/>
    <x v="0"/>
    <n v="70469.919999999998"/>
    <s v="033"/>
  </r>
  <r>
    <s v="AUG-25"/>
    <x v="2"/>
    <s v="50000"/>
    <x v="11"/>
    <m/>
    <s v="P/R - Paid Absences"/>
    <s v="542"/>
    <s v="UNSE Gila River Plant"/>
    <x v="0"/>
    <n v="-35.58"/>
    <s v="033"/>
  </r>
  <r>
    <s v="DEC-25"/>
    <x v="2"/>
    <s v="50000"/>
    <x v="11"/>
    <m/>
    <s v="P/R - Paid Absences"/>
    <s v="542"/>
    <s v="UNSE Gila River Plant"/>
    <x v="0"/>
    <n v="232.13"/>
    <s v="033"/>
  </r>
  <r>
    <s v="JUL-25"/>
    <x v="2"/>
    <s v="50000"/>
    <x v="11"/>
    <m/>
    <s v="P/R - Paid Absences"/>
    <s v="542"/>
    <s v="UNSE Gila River Plant"/>
    <x v="0"/>
    <n v="275.11"/>
    <s v="033"/>
  </r>
  <r>
    <s v="NOV-25"/>
    <x v="2"/>
    <s v="50000"/>
    <x v="11"/>
    <m/>
    <s v="P/R - Paid Absences"/>
    <s v="542"/>
    <s v="UNSE Gila River Plant"/>
    <x v="0"/>
    <n v="7.7"/>
    <s v="033"/>
  </r>
  <r>
    <s v="OCT-25"/>
    <x v="2"/>
    <s v="50000"/>
    <x v="11"/>
    <m/>
    <s v="P/R - Paid Absences"/>
    <s v="542"/>
    <s v="UNSE Gila River Plant"/>
    <x v="0"/>
    <n v="5.45"/>
    <s v="033"/>
  </r>
  <r>
    <s v="SEP-25"/>
    <x v="2"/>
    <s v="50000"/>
    <x v="11"/>
    <m/>
    <s v="P/R - Paid Absences"/>
    <s v="542"/>
    <s v="UNSE Gila River Plant"/>
    <x v="0"/>
    <n v="3.47"/>
    <s v="033"/>
  </r>
  <r>
    <s v="AUG-25"/>
    <x v="2"/>
    <s v="50000"/>
    <x v="11"/>
    <s v="P/R - Paid Abs UNSE"/>
    <s v="P/R - Paid Absences"/>
    <s v="541"/>
    <s v="UNSE Metering"/>
    <x v="0"/>
    <n v="-251.24"/>
    <s v="033"/>
  </r>
  <r>
    <s v="DEC-25"/>
    <x v="2"/>
    <s v="50000"/>
    <x v="11"/>
    <s v="P/R - Paid Abs UNSE"/>
    <s v="P/R - Paid Absences"/>
    <s v="541"/>
    <s v="UNSE Metering"/>
    <x v="0"/>
    <n v="377.09"/>
    <s v="033"/>
  </r>
  <r>
    <s v="JUL-25"/>
    <x v="2"/>
    <s v="50000"/>
    <x v="11"/>
    <s v="P/R - Paid Abs UNSE"/>
    <s v="P/R - Paid Absences"/>
    <s v="541"/>
    <s v="UNSE Metering"/>
    <x v="0"/>
    <n v="1061.26"/>
    <s v="033"/>
  </r>
  <r>
    <s v="NOV-25"/>
    <x v="2"/>
    <s v="50000"/>
    <x v="11"/>
    <s v="P/R - Paid Abs UNSE"/>
    <s v="P/R - Paid Absences"/>
    <s v="541"/>
    <s v="UNSE Metering"/>
    <x v="0"/>
    <n v="618.59"/>
    <s v="033"/>
  </r>
  <r>
    <s v="OCT-25"/>
    <x v="2"/>
    <s v="50000"/>
    <x v="11"/>
    <s v="P/R - Paid Abs UNSE"/>
    <s v="P/R - Paid Absences"/>
    <s v="541"/>
    <s v="UNSE Metering"/>
    <x v="0"/>
    <n v="333"/>
    <s v="033"/>
  </r>
  <r>
    <s v="SEP-25"/>
    <x v="2"/>
    <s v="50000"/>
    <x v="11"/>
    <s v="P/R - Paid Abs UNSE"/>
    <s v="P/R - Paid Absences"/>
    <s v="541"/>
    <s v="UNSE Metering"/>
    <x v="0"/>
    <n v="1248.0999999999999"/>
    <s v="033"/>
  </r>
  <r>
    <s v="AUG-25"/>
    <x v="2"/>
    <s v="50000"/>
    <x v="11"/>
    <s v="P/R - Paid Abs UNSE"/>
    <s v="P/R - Paid Absences"/>
    <s v="526"/>
    <s v="UNSE Santa Cruz Electric Mgmt"/>
    <x v="0"/>
    <n v="2095.1799999999998"/>
    <s v="033"/>
  </r>
  <r>
    <s v="DEC-25"/>
    <x v="2"/>
    <s v="50000"/>
    <x v="11"/>
    <s v="P/R - Paid Abs UNSE"/>
    <s v="P/R - Paid Absences"/>
    <s v="526"/>
    <s v="UNSE Santa Cruz Electric Mgmt"/>
    <x v="0"/>
    <n v="1687.1"/>
    <s v="033"/>
  </r>
  <r>
    <s v="JUL-25"/>
    <x v="2"/>
    <s v="50000"/>
    <x v="11"/>
    <s v="P/R - Paid Abs UNSE"/>
    <s v="P/R - Paid Absences"/>
    <s v="526"/>
    <s v="UNSE Santa Cruz Electric Mgmt"/>
    <x v="0"/>
    <n v="2085.4499999999998"/>
    <s v="033"/>
  </r>
  <r>
    <s v="NOV-25"/>
    <x v="2"/>
    <s v="50000"/>
    <x v="11"/>
    <s v="P/R - Paid Abs UNSE"/>
    <s v="P/R - Paid Absences"/>
    <s v="526"/>
    <s v="UNSE Santa Cruz Electric Mgmt"/>
    <x v="0"/>
    <n v="1980.44"/>
    <s v="033"/>
  </r>
  <r>
    <s v="OCT-25"/>
    <x v="2"/>
    <s v="50000"/>
    <x v="11"/>
    <s v="P/R - Paid Abs UNSE"/>
    <s v="P/R - Paid Absences"/>
    <s v="526"/>
    <s v="UNSE Santa Cruz Electric Mgmt"/>
    <x v="0"/>
    <n v="1989.62"/>
    <s v="033"/>
  </r>
  <r>
    <s v="SEP-25"/>
    <x v="2"/>
    <s v="50000"/>
    <x v="11"/>
    <s v="P/R - Paid Abs UNSE"/>
    <s v="P/R - Paid Absences"/>
    <s v="526"/>
    <s v="UNSE Santa Cruz Electric Mgmt"/>
    <x v="0"/>
    <n v="2053.9899999999998"/>
    <s v="033"/>
  </r>
  <r>
    <s v="AUG-25"/>
    <x v="2"/>
    <s v="50000"/>
    <x v="11"/>
    <s v="P/R - Paid Abs UNSE"/>
    <s v="P/R - Paid Absences"/>
    <s v="525"/>
    <s v="UNSE Moh Elect Cust Service"/>
    <x v="0"/>
    <n v="2849.4"/>
    <s v="033"/>
  </r>
  <r>
    <s v="DEC-25"/>
    <x v="2"/>
    <s v="50000"/>
    <x v="11"/>
    <s v="P/R - Paid Abs UNSE"/>
    <s v="P/R - Paid Absences"/>
    <s v="525"/>
    <s v="UNSE Moh Elect Cust Service"/>
    <x v="0"/>
    <n v="2856.12"/>
    <s v="033"/>
  </r>
  <r>
    <s v="JUL-25"/>
    <x v="2"/>
    <s v="50000"/>
    <x v="11"/>
    <s v="P/R - Paid Abs UNSE"/>
    <s v="P/R - Paid Absences"/>
    <s v="525"/>
    <s v="UNSE Moh Elect Cust Service"/>
    <x v="0"/>
    <n v="2410.79"/>
    <s v="033"/>
  </r>
  <r>
    <s v="NOV-25"/>
    <x v="2"/>
    <s v="50000"/>
    <x v="11"/>
    <s v="P/R - Paid Abs UNSE"/>
    <s v="P/R - Paid Absences"/>
    <s v="525"/>
    <s v="UNSE Moh Elect Cust Service"/>
    <x v="0"/>
    <n v="1818.08"/>
    <s v="033"/>
  </r>
  <r>
    <s v="OCT-25"/>
    <x v="2"/>
    <s v="50000"/>
    <x v="11"/>
    <s v="P/R - Paid Abs UNSE"/>
    <s v="P/R - Paid Absences"/>
    <s v="525"/>
    <s v="UNSE Moh Elect Cust Service"/>
    <x v="0"/>
    <n v="2837.1"/>
    <s v="033"/>
  </r>
  <r>
    <s v="SEP-25"/>
    <x v="2"/>
    <s v="50000"/>
    <x v="11"/>
    <s v="P/R - Paid Abs UNSE"/>
    <s v="P/R - Paid Absences"/>
    <s v="525"/>
    <s v="UNSE Moh Elect Cust Service"/>
    <x v="0"/>
    <n v="2569.59"/>
    <s v="033"/>
  </r>
  <r>
    <s v="AUG-25"/>
    <x v="2"/>
    <s v="50000"/>
    <x v="11"/>
    <s v="P/R - Paid Abs UNSE"/>
    <s v="P/R - Paid Absences"/>
    <s v="524"/>
    <s v="UNSE Moh Elect Cust serv Dispatch"/>
    <x v="0"/>
    <n v="334.45"/>
    <s v="033"/>
  </r>
  <r>
    <s v="DEC-25"/>
    <x v="2"/>
    <s v="50000"/>
    <x v="11"/>
    <s v="P/R - Paid Abs UNSE"/>
    <s v="P/R - Paid Absences"/>
    <s v="524"/>
    <s v="UNSE Moh Elect Cust serv Dispatch"/>
    <x v="0"/>
    <n v="271.83999999999997"/>
    <s v="033"/>
  </r>
  <r>
    <s v="JUL-25"/>
    <x v="2"/>
    <s v="50000"/>
    <x v="11"/>
    <s v="P/R - Paid Abs UNSE"/>
    <s v="P/R - Paid Absences"/>
    <s v="524"/>
    <s v="UNSE Moh Elect Cust serv Dispatch"/>
    <x v="0"/>
    <n v="291.08999999999997"/>
    <s v="033"/>
  </r>
  <r>
    <s v="NOV-25"/>
    <x v="2"/>
    <s v="50000"/>
    <x v="11"/>
    <s v="P/R - Paid Abs UNSE"/>
    <s v="P/R - Paid Absences"/>
    <s v="524"/>
    <s v="UNSE Moh Elect Cust serv Dispatch"/>
    <x v="0"/>
    <n v="304.79000000000002"/>
    <s v="033"/>
  </r>
  <r>
    <s v="OCT-25"/>
    <x v="2"/>
    <s v="50000"/>
    <x v="11"/>
    <s v="P/R - Paid Abs UNSE"/>
    <s v="P/R - Paid Absences"/>
    <s v="524"/>
    <s v="UNSE Moh Elect Cust serv Dispatch"/>
    <x v="0"/>
    <n v="428.36"/>
    <s v="033"/>
  </r>
  <r>
    <s v="SEP-25"/>
    <x v="2"/>
    <s v="50000"/>
    <x v="11"/>
    <s v="P/R - Paid Abs UNSE"/>
    <s v="P/R - Paid Absences"/>
    <s v="524"/>
    <s v="UNSE Moh Elect Cust serv Dispatch"/>
    <x v="0"/>
    <n v="197.7"/>
    <s v="033"/>
  </r>
  <r>
    <s v="AUG-25"/>
    <x v="2"/>
    <s v="50000"/>
    <x v="11"/>
    <s v="P/R - Paid Abs UNSE"/>
    <s v="P/R - Paid Absences"/>
    <s v="523"/>
    <s v="UNSE Lake Havasu Electric Eng"/>
    <x v="0"/>
    <n v="1106.4100000000001"/>
    <s v="033"/>
  </r>
  <r>
    <s v="DEC-25"/>
    <x v="2"/>
    <s v="50000"/>
    <x v="11"/>
    <s v="P/R - Paid Abs UNSE"/>
    <s v="P/R - Paid Absences"/>
    <s v="523"/>
    <s v="UNSE Lake Havasu Electric Eng"/>
    <x v="0"/>
    <n v="1199.23"/>
    <s v="033"/>
  </r>
  <r>
    <s v="JUL-25"/>
    <x v="2"/>
    <s v="50000"/>
    <x v="11"/>
    <s v="P/R - Paid Abs UNSE"/>
    <s v="P/R - Paid Absences"/>
    <s v="523"/>
    <s v="UNSE Lake Havasu Electric Eng"/>
    <x v="0"/>
    <n v="1694.27"/>
    <s v="033"/>
  </r>
  <r>
    <s v="NOV-25"/>
    <x v="2"/>
    <s v="50000"/>
    <x v="11"/>
    <s v="P/R - Paid Abs UNSE"/>
    <s v="P/R - Paid Absences"/>
    <s v="523"/>
    <s v="UNSE Lake Havasu Electric Eng"/>
    <x v="0"/>
    <n v="999.35"/>
    <s v="033"/>
  </r>
  <r>
    <s v="OCT-25"/>
    <x v="2"/>
    <s v="50000"/>
    <x v="11"/>
    <s v="P/R - Paid Abs UNSE"/>
    <s v="P/R - Paid Absences"/>
    <s v="523"/>
    <s v="UNSE Lake Havasu Electric Eng"/>
    <x v="0"/>
    <n v="1381.96"/>
    <s v="033"/>
  </r>
  <r>
    <s v="SEP-25"/>
    <x v="2"/>
    <s v="50000"/>
    <x v="11"/>
    <s v="P/R - Paid Abs UNSE"/>
    <s v="P/R - Paid Absences"/>
    <s v="523"/>
    <s v="UNSE Lake Havasu Electric Eng"/>
    <x v="0"/>
    <n v="1012.93"/>
    <s v="033"/>
  </r>
  <r>
    <s v="AUG-25"/>
    <x v="2"/>
    <s v="50000"/>
    <x v="11"/>
    <s v="P/R - Paid Abs UNSE"/>
    <s v="P/R - Paid Absences"/>
    <s v="522"/>
    <s v="UNSE Lake Havasu Elec Const"/>
    <x v="0"/>
    <n v="2223.1999999999998"/>
    <s v="033"/>
  </r>
  <r>
    <s v="DEC-25"/>
    <x v="2"/>
    <s v="50000"/>
    <x v="11"/>
    <s v="P/R - Paid Abs UNSE"/>
    <s v="P/R - Paid Absences"/>
    <s v="522"/>
    <s v="UNSE Lake Havasu Elec Const"/>
    <x v="0"/>
    <n v="2203.9899999999998"/>
    <s v="033"/>
  </r>
  <r>
    <s v="JUL-25"/>
    <x v="2"/>
    <s v="50000"/>
    <x v="11"/>
    <s v="P/R - Paid Abs UNSE"/>
    <s v="P/R - Paid Absences"/>
    <s v="522"/>
    <s v="UNSE Lake Havasu Elec Const"/>
    <x v="0"/>
    <n v="1570.91"/>
    <s v="033"/>
  </r>
  <r>
    <s v="NOV-25"/>
    <x v="2"/>
    <s v="50000"/>
    <x v="11"/>
    <s v="P/R - Paid Abs UNSE"/>
    <s v="P/R - Paid Absences"/>
    <s v="522"/>
    <s v="UNSE Lake Havasu Elec Const"/>
    <x v="0"/>
    <n v="2265.54"/>
    <s v="033"/>
  </r>
  <r>
    <s v="OCT-25"/>
    <x v="2"/>
    <s v="50000"/>
    <x v="11"/>
    <s v="P/R - Paid Abs UNSE"/>
    <s v="P/R - Paid Absences"/>
    <s v="522"/>
    <s v="UNSE Lake Havasu Elec Const"/>
    <x v="0"/>
    <n v="3311.13"/>
    <s v="033"/>
  </r>
  <r>
    <s v="SEP-25"/>
    <x v="2"/>
    <s v="50000"/>
    <x v="11"/>
    <s v="P/R - Paid Abs UNSE"/>
    <s v="P/R - Paid Absences"/>
    <s v="522"/>
    <s v="UNSE Lake Havasu Elec Const"/>
    <x v="0"/>
    <n v="2269.46"/>
    <s v="033"/>
  </r>
  <r>
    <s v="AUG-25"/>
    <x v="2"/>
    <s v="50000"/>
    <x v="11"/>
    <s v="P/R - Paid Abs UNSE"/>
    <s v="P/R - Paid Absences"/>
    <s v="518"/>
    <s v="UNSE Mohave Electric IS"/>
    <x v="0"/>
    <n v="1025.1500000000001"/>
    <s v="033"/>
  </r>
  <r>
    <s v="DEC-25"/>
    <x v="2"/>
    <s v="50000"/>
    <x v="11"/>
    <s v="P/R - Paid Abs UNSE"/>
    <s v="P/R - Paid Absences"/>
    <s v="518"/>
    <s v="UNSE Mohave Electric IS"/>
    <x v="0"/>
    <n v="650.54"/>
    <s v="033"/>
  </r>
  <r>
    <s v="JUL-25"/>
    <x v="2"/>
    <s v="50000"/>
    <x v="11"/>
    <s v="P/R - Paid Abs UNSE"/>
    <s v="P/R - Paid Absences"/>
    <s v="518"/>
    <s v="UNSE Mohave Electric IS"/>
    <x v="0"/>
    <n v="462.3"/>
    <s v="033"/>
  </r>
  <r>
    <s v="NOV-25"/>
    <x v="2"/>
    <s v="50000"/>
    <x v="11"/>
    <s v="P/R - Paid Abs UNSE"/>
    <s v="P/R - Paid Absences"/>
    <s v="518"/>
    <s v="UNSE Mohave Electric IS"/>
    <x v="0"/>
    <n v="731.23"/>
    <s v="033"/>
  </r>
  <r>
    <s v="OCT-25"/>
    <x v="2"/>
    <s v="50000"/>
    <x v="11"/>
    <s v="P/R - Paid Abs UNSE"/>
    <s v="P/R - Paid Absences"/>
    <s v="518"/>
    <s v="UNSE Mohave Electric IS"/>
    <x v="0"/>
    <n v="603.70000000000005"/>
    <s v="033"/>
  </r>
  <r>
    <s v="SEP-25"/>
    <x v="2"/>
    <s v="50000"/>
    <x v="11"/>
    <s v="P/R - Paid Abs UNSE"/>
    <s v="P/R - Paid Absences"/>
    <s v="518"/>
    <s v="UNSE Mohave Electric IS"/>
    <x v="0"/>
    <n v="480.52"/>
    <s v="033"/>
  </r>
  <r>
    <s v="AUG-25"/>
    <x v="2"/>
    <s v="50000"/>
    <x v="11"/>
    <s v="P/R - Paid Abs UNSE"/>
    <s v="P/R - Paid Absences"/>
    <s v="517"/>
    <s v="UNSE Arizona Electric Dispatch"/>
    <x v="0"/>
    <n v="1193.6199999999999"/>
    <s v="033"/>
  </r>
  <r>
    <s v="DEC-25"/>
    <x v="2"/>
    <s v="50000"/>
    <x v="11"/>
    <s v="P/R - Paid Abs UNSE"/>
    <s v="P/R - Paid Absences"/>
    <s v="517"/>
    <s v="UNSE Arizona Electric Dispatch"/>
    <x v="0"/>
    <n v="1193.6199999999999"/>
    <s v="033"/>
  </r>
  <r>
    <s v="JUL-25"/>
    <x v="2"/>
    <s v="50000"/>
    <x v="11"/>
    <s v="P/R - Paid Abs UNSE"/>
    <s v="P/R - Paid Absences"/>
    <s v="517"/>
    <s v="UNSE Arizona Electric Dispatch"/>
    <x v="0"/>
    <n v="735.92"/>
    <s v="033"/>
  </r>
  <r>
    <s v="NOV-25"/>
    <x v="2"/>
    <s v="50000"/>
    <x v="11"/>
    <s v="P/R - Paid Abs UNSE"/>
    <s v="P/R - Paid Absences"/>
    <s v="517"/>
    <s v="UNSE Arizona Electric Dispatch"/>
    <x v="0"/>
    <n v="962.6"/>
    <s v="033"/>
  </r>
  <r>
    <s v="OCT-25"/>
    <x v="2"/>
    <s v="50000"/>
    <x v="11"/>
    <s v="P/R - Paid Abs UNSE"/>
    <s v="P/R - Paid Absences"/>
    <s v="517"/>
    <s v="UNSE Arizona Electric Dispatch"/>
    <x v="0"/>
    <n v="1424.64"/>
    <s v="033"/>
  </r>
  <r>
    <s v="SEP-25"/>
    <x v="2"/>
    <s v="50000"/>
    <x v="11"/>
    <s v="P/R - Paid Abs UNSE"/>
    <s v="P/R - Paid Absences"/>
    <s v="517"/>
    <s v="UNSE Arizona Electric Dispatch"/>
    <x v="0"/>
    <n v="1238.52"/>
    <s v="033"/>
  </r>
  <r>
    <s v="AUG-25"/>
    <x v="2"/>
    <s v="50000"/>
    <x v="11"/>
    <s v="P/R - Paid Abs UNSE"/>
    <s v="P/R - Paid Absences"/>
    <s v="516"/>
    <s v="UNSE Mohave Elec Sub &amp; Meter"/>
    <x v="0"/>
    <n v="1086.06"/>
    <s v="033"/>
  </r>
  <r>
    <s v="DEC-25"/>
    <x v="2"/>
    <s v="50000"/>
    <x v="11"/>
    <s v="P/R - Paid Abs UNSE"/>
    <s v="P/R - Paid Absences"/>
    <s v="516"/>
    <s v="UNSE Mohave Elec Sub &amp; Meter"/>
    <x v="0"/>
    <n v="1103.1600000000001"/>
    <s v="033"/>
  </r>
  <r>
    <s v="JUL-25"/>
    <x v="2"/>
    <s v="50000"/>
    <x v="11"/>
    <s v="P/R - Paid Abs UNSE"/>
    <s v="P/R - Paid Absences"/>
    <s v="516"/>
    <s v="UNSE Mohave Elec Sub &amp; Meter"/>
    <x v="0"/>
    <n v="806.94"/>
    <s v="033"/>
  </r>
  <r>
    <s v="NOV-25"/>
    <x v="2"/>
    <s v="50000"/>
    <x v="11"/>
    <s v="P/R - Paid Abs UNSE"/>
    <s v="P/R - Paid Absences"/>
    <s v="516"/>
    <s v="UNSE Mohave Elec Sub &amp; Meter"/>
    <x v="0"/>
    <n v="723.51"/>
    <s v="033"/>
  </r>
  <r>
    <s v="OCT-25"/>
    <x v="2"/>
    <s v="50000"/>
    <x v="11"/>
    <s v="P/R - Paid Abs UNSE"/>
    <s v="P/R - Paid Absences"/>
    <s v="516"/>
    <s v="UNSE Mohave Elec Sub &amp; Meter"/>
    <x v="0"/>
    <n v="1185.21"/>
    <s v="033"/>
  </r>
  <r>
    <s v="SEP-25"/>
    <x v="2"/>
    <s v="50000"/>
    <x v="11"/>
    <s v="P/R - Paid Abs UNSE"/>
    <s v="P/R - Paid Absences"/>
    <s v="516"/>
    <s v="UNSE Mohave Elec Sub &amp; Meter"/>
    <x v="0"/>
    <n v="964.6"/>
    <s v="033"/>
  </r>
  <r>
    <s v="AUG-25"/>
    <x v="2"/>
    <s v="50000"/>
    <x v="11"/>
    <s v="P/R - Paid Abs UNSE"/>
    <s v="P/R - Paid Absences"/>
    <s v="515"/>
    <s v="UNSE Kingman Electric Eng"/>
    <x v="0"/>
    <n v="3224.23"/>
    <s v="033"/>
  </r>
  <r>
    <s v="DEC-25"/>
    <x v="2"/>
    <s v="50000"/>
    <x v="11"/>
    <s v="P/R - Paid Abs UNSE"/>
    <s v="P/R - Paid Absences"/>
    <s v="515"/>
    <s v="UNSE Kingman Electric Eng"/>
    <x v="0"/>
    <n v="2582.9499999999998"/>
    <s v="033"/>
  </r>
  <r>
    <s v="JUL-25"/>
    <x v="2"/>
    <s v="50000"/>
    <x v="11"/>
    <s v="P/R - Paid Abs UNSE"/>
    <s v="P/R - Paid Absences"/>
    <s v="515"/>
    <s v="UNSE Kingman Electric Eng"/>
    <x v="0"/>
    <n v="2167.1"/>
    <s v="033"/>
  </r>
  <r>
    <s v="NOV-25"/>
    <x v="2"/>
    <s v="50000"/>
    <x v="11"/>
    <s v="P/R - Paid Abs UNSE"/>
    <s v="P/R - Paid Absences"/>
    <s v="515"/>
    <s v="UNSE Kingman Electric Eng"/>
    <x v="0"/>
    <n v="2755.7"/>
    <s v="033"/>
  </r>
  <r>
    <s v="OCT-25"/>
    <x v="2"/>
    <s v="50000"/>
    <x v="11"/>
    <s v="P/R - Paid Abs UNSE"/>
    <s v="P/R - Paid Absences"/>
    <s v="515"/>
    <s v="UNSE Kingman Electric Eng"/>
    <x v="0"/>
    <n v="2739.56"/>
    <s v="033"/>
  </r>
  <r>
    <s v="SEP-25"/>
    <x v="2"/>
    <s v="50000"/>
    <x v="11"/>
    <s v="P/R - Paid Abs UNSE"/>
    <s v="P/R - Paid Absences"/>
    <s v="515"/>
    <s v="UNSE Kingman Electric Eng"/>
    <x v="0"/>
    <n v="3154.34"/>
    <s v="033"/>
  </r>
  <r>
    <s v="AUG-25"/>
    <x v="2"/>
    <s v="50000"/>
    <x v="11"/>
    <s v="P/R - Paid Abs UNSE"/>
    <s v="P/R - Paid Absences"/>
    <s v="514"/>
    <s v="UNSE Kingman Electric Const"/>
    <x v="0"/>
    <n v="2216.73"/>
    <s v="033"/>
  </r>
  <r>
    <s v="DEC-25"/>
    <x v="2"/>
    <s v="50000"/>
    <x v="11"/>
    <s v="P/R - Paid Abs UNSE"/>
    <s v="P/R - Paid Absences"/>
    <s v="514"/>
    <s v="UNSE Kingman Electric Const"/>
    <x v="0"/>
    <n v="2813.43"/>
    <s v="033"/>
  </r>
  <r>
    <s v="JUL-25"/>
    <x v="2"/>
    <s v="50000"/>
    <x v="11"/>
    <s v="P/R - Paid Abs UNSE"/>
    <s v="P/R - Paid Absences"/>
    <s v="514"/>
    <s v="UNSE Kingman Electric Const"/>
    <x v="0"/>
    <n v="2442.92"/>
    <s v="033"/>
  </r>
  <r>
    <s v="NOV-25"/>
    <x v="2"/>
    <s v="50000"/>
    <x v="11"/>
    <s v="P/R - Paid Abs UNSE"/>
    <s v="P/R - Paid Absences"/>
    <s v="514"/>
    <s v="UNSE Kingman Electric Const"/>
    <x v="0"/>
    <n v="1784.62"/>
    <s v="033"/>
  </r>
  <r>
    <s v="OCT-25"/>
    <x v="2"/>
    <s v="50000"/>
    <x v="11"/>
    <s v="P/R - Paid Abs UNSE"/>
    <s v="P/R - Paid Absences"/>
    <s v="514"/>
    <s v="UNSE Kingman Electric Const"/>
    <x v="0"/>
    <n v="2861.57"/>
    <s v="033"/>
  </r>
  <r>
    <s v="SEP-25"/>
    <x v="2"/>
    <s v="50000"/>
    <x v="11"/>
    <s v="P/R - Paid Abs UNSE"/>
    <s v="P/R - Paid Absences"/>
    <s v="514"/>
    <s v="UNSE Kingman Electric Const"/>
    <x v="0"/>
    <n v="2671.12"/>
    <s v="033"/>
  </r>
  <r>
    <s v="AUG-25"/>
    <x v="2"/>
    <s v="50000"/>
    <x v="11"/>
    <s v="P/R - Paid Abs UNSE"/>
    <s v="P/R - Paid Absences"/>
    <s v="513"/>
    <s v="UNSE Mohave Electric Ops Mgmt"/>
    <x v="0"/>
    <n v="4371.26"/>
    <s v="033"/>
  </r>
  <r>
    <s v="DEC-25"/>
    <x v="2"/>
    <s v="50000"/>
    <x v="11"/>
    <s v="P/R - Paid Abs UNSE"/>
    <s v="P/R - Paid Absences"/>
    <s v="513"/>
    <s v="UNSE Mohave Electric Ops Mgmt"/>
    <x v="0"/>
    <n v="3503.9"/>
    <s v="033"/>
  </r>
  <r>
    <s v="JUL-25"/>
    <x v="2"/>
    <s v="50000"/>
    <x v="11"/>
    <s v="P/R - Paid Abs UNSE"/>
    <s v="P/R - Paid Absences"/>
    <s v="513"/>
    <s v="UNSE Mohave Electric Ops Mgmt"/>
    <x v="0"/>
    <n v="2400.5500000000002"/>
    <s v="033"/>
  </r>
  <r>
    <s v="NOV-25"/>
    <x v="2"/>
    <s v="50000"/>
    <x v="11"/>
    <s v="P/R - Paid Abs UNSE"/>
    <s v="P/R - Paid Absences"/>
    <s v="513"/>
    <s v="UNSE Mohave Electric Ops Mgmt"/>
    <x v="0"/>
    <n v="3339.73"/>
    <s v="033"/>
  </r>
  <r>
    <s v="OCT-25"/>
    <x v="2"/>
    <s v="50000"/>
    <x v="11"/>
    <s v="P/R - Paid Abs UNSE"/>
    <s v="P/R - Paid Absences"/>
    <s v="513"/>
    <s v="UNSE Mohave Electric Ops Mgmt"/>
    <x v="0"/>
    <n v="4988.5200000000004"/>
    <s v="033"/>
  </r>
  <r>
    <s v="SEP-25"/>
    <x v="2"/>
    <s v="50000"/>
    <x v="11"/>
    <s v="P/R - Paid Abs UNSE"/>
    <s v="P/R - Paid Absences"/>
    <s v="513"/>
    <s v="UNSE Mohave Electric Ops Mgmt"/>
    <x v="0"/>
    <n v="2702.95"/>
    <s v="033"/>
  </r>
  <r>
    <s v="AUG-25"/>
    <x v="2"/>
    <s v="50000"/>
    <x v="11"/>
    <s v="P/R - Paid Abs UNSE"/>
    <s v="P/R - Paid Absences"/>
    <s v="512"/>
    <s v="UNSE Mohave Elec Admin"/>
    <x v="0"/>
    <n v="5490.42"/>
    <s v="033"/>
  </r>
  <r>
    <s v="DEC-25"/>
    <x v="2"/>
    <s v="50000"/>
    <x v="11"/>
    <s v="P/R - Paid Abs UNSE"/>
    <s v="P/R - Paid Absences"/>
    <s v="512"/>
    <s v="UNSE Mohave Elec Admin"/>
    <x v="0"/>
    <n v="4669.95"/>
    <s v="033"/>
  </r>
  <r>
    <s v="JUL-25"/>
    <x v="2"/>
    <s v="50000"/>
    <x v="11"/>
    <s v="P/R - Paid Abs UNSE"/>
    <s v="P/R - Paid Absences"/>
    <s v="512"/>
    <s v="UNSE Mohave Elec Admin"/>
    <x v="0"/>
    <n v="5451.65"/>
    <s v="033"/>
  </r>
  <r>
    <s v="NOV-25"/>
    <x v="2"/>
    <s v="50000"/>
    <x v="11"/>
    <s v="P/R - Paid Abs UNSE"/>
    <s v="P/R - Paid Absences"/>
    <s v="512"/>
    <s v="UNSE Mohave Elec Admin"/>
    <x v="0"/>
    <n v="3287.31"/>
    <s v="033"/>
  </r>
  <r>
    <s v="OCT-25"/>
    <x v="2"/>
    <s v="50000"/>
    <x v="11"/>
    <s v="P/R - Paid Abs UNSE"/>
    <s v="P/R - Paid Absences"/>
    <s v="512"/>
    <s v="UNSE Mohave Elec Admin"/>
    <x v="0"/>
    <n v="4580.37"/>
    <s v="033"/>
  </r>
  <r>
    <s v="SEP-25"/>
    <x v="2"/>
    <s v="50000"/>
    <x v="11"/>
    <s v="P/R - Paid Abs UNSE"/>
    <s v="P/R - Paid Absences"/>
    <s v="512"/>
    <s v="UNSE Mohave Elec Admin"/>
    <x v="0"/>
    <n v="3608.26"/>
    <s v="033"/>
  </r>
  <r>
    <s v="AUG-25"/>
    <x v="2"/>
    <s v="50000"/>
    <x v="11"/>
    <s v="P/R - Paid Absences"/>
    <s v="P/R - Paid Absences"/>
    <s v="414"/>
    <s v="TPP Admin"/>
    <x v="0"/>
    <n v="607.71"/>
    <s v="002"/>
  </r>
  <r>
    <s v="OCT-25"/>
    <x v="2"/>
    <s v="50000"/>
    <x v="11"/>
    <s v="P/R - Paid Absences"/>
    <s v="P/R - Paid Absences"/>
    <s v="414"/>
    <s v="TPP Admin"/>
    <x v="0"/>
    <n v="-104.18"/>
    <s v="002"/>
  </r>
  <r>
    <s v="SEP-25"/>
    <x v="2"/>
    <s v="50000"/>
    <x v="11"/>
    <s v="P/R - Paid Absences"/>
    <s v="P/R - Paid Absences"/>
    <s v="414"/>
    <s v="TPP Admin"/>
    <x v="0"/>
    <n v="219.93"/>
    <s v="002"/>
  </r>
  <r>
    <s v="AUG-25"/>
    <x v="2"/>
    <s v="50000"/>
    <x v="11"/>
    <s v="P/R - Paid Absences"/>
    <s v="P/R - Paid Absences"/>
    <s v="400"/>
    <s v="Capital Resources"/>
    <x v="0"/>
    <n v="2729.45"/>
    <s v="002"/>
  </r>
  <r>
    <s v="DEC-25"/>
    <x v="2"/>
    <s v="50000"/>
    <x v="11"/>
    <s v="P/R - Paid Absences"/>
    <s v="P/R - Paid Absences"/>
    <s v="400"/>
    <s v="Capital Resources"/>
    <x v="0"/>
    <n v="2511.8200000000002"/>
    <s v="002"/>
  </r>
  <r>
    <s v="JUL-25"/>
    <x v="2"/>
    <s v="50000"/>
    <x v="11"/>
    <s v="P/R - Paid Absences"/>
    <s v="P/R - Paid Absences"/>
    <s v="400"/>
    <s v="Capital Resources"/>
    <x v="0"/>
    <n v="2187.0300000000002"/>
    <s v="002"/>
  </r>
  <r>
    <s v="NOV-25"/>
    <x v="2"/>
    <s v="50000"/>
    <x v="11"/>
    <s v="P/R - Paid Absences"/>
    <s v="P/R - Paid Absences"/>
    <s v="400"/>
    <s v="Capital Resources"/>
    <x v="0"/>
    <n v="2230.36"/>
    <s v="002"/>
  </r>
  <r>
    <s v="OCT-25"/>
    <x v="2"/>
    <s v="50000"/>
    <x v="11"/>
    <s v="P/R - Paid Absences"/>
    <s v="P/R - Paid Absences"/>
    <s v="400"/>
    <s v="Capital Resources"/>
    <x v="0"/>
    <n v="3007.47"/>
    <s v="002"/>
  </r>
  <r>
    <s v="SEP-25"/>
    <x v="2"/>
    <s v="50000"/>
    <x v="11"/>
    <s v="P/R - Paid Absences"/>
    <s v="P/R - Paid Absences"/>
    <s v="400"/>
    <s v="Capital Resources"/>
    <x v="0"/>
    <n v="2351.39"/>
    <s v="002"/>
  </r>
  <r>
    <s v="AUG-25"/>
    <x v="2"/>
    <s v="50000"/>
    <x v="11"/>
    <s v="P/R - Paid Absences"/>
    <s v="P/R - Paid Absences"/>
    <s v="385"/>
    <s v="Energy Programs"/>
    <x v="0"/>
    <n v="2677.96"/>
    <s v="002"/>
  </r>
  <r>
    <s v="DEC-25"/>
    <x v="2"/>
    <s v="50000"/>
    <x v="11"/>
    <s v="P/R - Paid Absences"/>
    <s v="P/R - Paid Absences"/>
    <s v="385"/>
    <s v="Energy Programs"/>
    <x v="0"/>
    <n v="2304.89"/>
    <s v="002"/>
  </r>
  <r>
    <s v="JUL-25"/>
    <x v="2"/>
    <s v="50000"/>
    <x v="11"/>
    <s v="P/R - Paid Absences"/>
    <s v="P/R - Paid Absences"/>
    <s v="385"/>
    <s v="Energy Programs"/>
    <x v="0"/>
    <n v="1854.36"/>
    <s v="002"/>
  </r>
  <r>
    <s v="NOV-25"/>
    <x v="2"/>
    <s v="50000"/>
    <x v="11"/>
    <s v="P/R - Paid Absences"/>
    <s v="P/R - Paid Absences"/>
    <s v="385"/>
    <s v="Energy Programs"/>
    <x v="0"/>
    <n v="1541.74"/>
    <s v="002"/>
  </r>
  <r>
    <s v="OCT-25"/>
    <x v="2"/>
    <s v="50000"/>
    <x v="11"/>
    <s v="P/R - Paid Absences"/>
    <s v="P/R - Paid Absences"/>
    <s v="385"/>
    <s v="Energy Programs"/>
    <x v="0"/>
    <n v="2393.73"/>
    <s v="002"/>
  </r>
  <r>
    <s v="SEP-25"/>
    <x v="2"/>
    <s v="50000"/>
    <x v="11"/>
    <s v="P/R - Paid Absences"/>
    <s v="P/R - Paid Absences"/>
    <s v="385"/>
    <s v="Energy Programs"/>
    <x v="0"/>
    <n v="2040.86"/>
    <s v="002"/>
  </r>
  <r>
    <s v="AUG-25"/>
    <x v="2"/>
    <s v="50000"/>
    <x v="11"/>
    <s v="P/R - Paid Absences"/>
    <s v="P/R - Paid Absences"/>
    <s v="381"/>
    <s v="Rates"/>
    <x v="0"/>
    <n v="-2.23"/>
    <s v="002"/>
  </r>
  <r>
    <s v="JUL-25"/>
    <x v="2"/>
    <s v="50000"/>
    <x v="11"/>
    <s v="P/R - Paid Absences"/>
    <s v="P/R - Paid Absences"/>
    <s v="381"/>
    <s v="Rates"/>
    <x v="0"/>
    <n v="1898.66"/>
    <s v="002"/>
  </r>
  <r>
    <s v="OCT-25"/>
    <x v="2"/>
    <s v="50000"/>
    <x v="11"/>
    <s v="P/R - Paid Absences"/>
    <s v="P/R - Paid Absences"/>
    <s v="381"/>
    <s v="Rates"/>
    <x v="0"/>
    <n v="-1.94"/>
    <s v="002"/>
  </r>
  <r>
    <s v="SEP-25"/>
    <x v="2"/>
    <s v="50000"/>
    <x v="11"/>
    <s v="P/R - Paid Absences"/>
    <s v="P/R - Paid Absences"/>
    <s v="381"/>
    <s v="Rates"/>
    <x v="0"/>
    <n v="-23.11"/>
    <s v="002"/>
  </r>
  <r>
    <s v="AUG-25"/>
    <x v="2"/>
    <s v="50000"/>
    <x v="11"/>
    <s v="P/R - Paid Absences"/>
    <s v="P/R - Paid Absences"/>
    <s v="370"/>
    <s v="Budget, Planning &amp; Analysis"/>
    <x v="0"/>
    <n v="997.84"/>
    <s v="002"/>
  </r>
  <r>
    <s v="DEC-25"/>
    <x v="2"/>
    <s v="50000"/>
    <x v="11"/>
    <s v="P/R - Paid Absences"/>
    <s v="P/R - Paid Absences"/>
    <s v="370"/>
    <s v="Budget, Planning &amp; Analysis"/>
    <x v="0"/>
    <n v="674.46"/>
    <s v="002"/>
  </r>
  <r>
    <s v="JUL-25"/>
    <x v="2"/>
    <s v="50000"/>
    <x v="11"/>
    <s v="P/R - Paid Absences"/>
    <s v="P/R - Paid Absences"/>
    <s v="370"/>
    <s v="Budget, Planning &amp; Analysis"/>
    <x v="0"/>
    <n v="782.08"/>
    <s v="002"/>
  </r>
  <r>
    <s v="NOV-25"/>
    <x v="2"/>
    <s v="50000"/>
    <x v="11"/>
    <s v="P/R - Paid Absences"/>
    <s v="P/R - Paid Absences"/>
    <s v="370"/>
    <s v="Budget, Planning &amp; Analysis"/>
    <x v="0"/>
    <n v="670.47"/>
    <s v="002"/>
  </r>
  <r>
    <s v="OCT-25"/>
    <x v="2"/>
    <s v="50000"/>
    <x v="11"/>
    <s v="P/R - Paid Absences"/>
    <s v="P/R - Paid Absences"/>
    <s v="370"/>
    <s v="Budget, Planning &amp; Analysis"/>
    <x v="0"/>
    <n v="1019.02"/>
    <s v="002"/>
  </r>
  <r>
    <s v="SEP-25"/>
    <x v="2"/>
    <s v="50000"/>
    <x v="11"/>
    <s v="P/R - Paid Absences"/>
    <s v="P/R - Paid Absences"/>
    <s v="370"/>
    <s v="Budget, Planning &amp; Analysis"/>
    <x v="0"/>
    <n v="853.95"/>
    <s v="002"/>
  </r>
  <r>
    <s v="AUG-25"/>
    <x v="2"/>
    <s v="50000"/>
    <x v="11"/>
    <s v="P/R - Paid Absences"/>
    <s v="P/R - Paid Absences"/>
    <s v="362"/>
    <s v="Financial Planning &amp; Analysis"/>
    <x v="0"/>
    <n v="184.35"/>
    <s v="002"/>
  </r>
  <r>
    <s v="DEC-25"/>
    <x v="2"/>
    <s v="50000"/>
    <x v="11"/>
    <s v="P/R - Paid Absences"/>
    <s v="P/R - Paid Absences"/>
    <s v="362"/>
    <s v="Financial Planning &amp; Analysis"/>
    <x v="0"/>
    <n v="455.4"/>
    <s v="002"/>
  </r>
  <r>
    <s v="JUL-25"/>
    <x v="2"/>
    <s v="50000"/>
    <x v="11"/>
    <s v="P/R - Paid Absences"/>
    <s v="P/R - Paid Absences"/>
    <s v="362"/>
    <s v="Financial Planning &amp; Analysis"/>
    <x v="0"/>
    <n v="233.53"/>
    <s v="002"/>
  </r>
  <r>
    <s v="NOV-25"/>
    <x v="2"/>
    <s v="50000"/>
    <x v="11"/>
    <s v="P/R - Paid Absences"/>
    <s v="P/R - Paid Absences"/>
    <s v="362"/>
    <s v="Financial Planning &amp; Analysis"/>
    <x v="0"/>
    <n v="361.33"/>
    <s v="002"/>
  </r>
  <r>
    <s v="OCT-25"/>
    <x v="2"/>
    <s v="50000"/>
    <x v="11"/>
    <s v="P/R - Paid Absences"/>
    <s v="P/R - Paid Absences"/>
    <s v="362"/>
    <s v="Financial Planning &amp; Analysis"/>
    <x v="0"/>
    <n v="680.31"/>
    <s v="002"/>
  </r>
  <r>
    <s v="SEP-25"/>
    <x v="2"/>
    <s v="50000"/>
    <x v="11"/>
    <s v="P/R - Paid Absences"/>
    <s v="P/R - Paid Absences"/>
    <s v="362"/>
    <s v="Financial Planning &amp; Analysis"/>
    <x v="0"/>
    <n v="282.95999999999998"/>
    <m/>
  </r>
  <r>
    <s v="AUG-25"/>
    <x v="2"/>
    <s v="50000"/>
    <x v="11"/>
    <s v="P/R - Paid Absences"/>
    <s v="P/R - Paid Absences"/>
    <s v="360"/>
    <s v="Treasury Services"/>
    <x v="0"/>
    <n v="465.03"/>
    <s v="002"/>
  </r>
  <r>
    <s v="DEC-25"/>
    <x v="2"/>
    <s v="50000"/>
    <x v="11"/>
    <s v="P/R - Paid Absences"/>
    <s v="P/R - Paid Absences"/>
    <s v="360"/>
    <s v="Treasury Services"/>
    <x v="0"/>
    <n v="426.97"/>
    <s v="002"/>
  </r>
  <r>
    <s v="JUL-25"/>
    <x v="2"/>
    <s v="50000"/>
    <x v="11"/>
    <s v="P/R - Paid Absences"/>
    <s v="P/R - Paid Absences"/>
    <s v="360"/>
    <s v="Treasury Services"/>
    <x v="0"/>
    <n v="447.97"/>
    <s v="002"/>
  </r>
  <r>
    <s v="NOV-25"/>
    <x v="2"/>
    <s v="50000"/>
    <x v="11"/>
    <s v="P/R - Paid Absences"/>
    <s v="P/R - Paid Absences"/>
    <s v="360"/>
    <s v="Treasury Services"/>
    <x v="0"/>
    <n v="388.66"/>
    <s v="002"/>
  </r>
  <r>
    <s v="OCT-25"/>
    <x v="2"/>
    <s v="50000"/>
    <x v="11"/>
    <s v="P/R - Paid Absences"/>
    <s v="P/R - Paid Absences"/>
    <s v="360"/>
    <s v="Treasury Services"/>
    <x v="0"/>
    <n v="401.96"/>
    <s v="002"/>
  </r>
  <r>
    <s v="SEP-25"/>
    <x v="2"/>
    <s v="50000"/>
    <x v="11"/>
    <s v="P/R - Paid Absences"/>
    <s v="P/R - Paid Absences"/>
    <s v="360"/>
    <s v="Treasury Services"/>
    <x v="0"/>
    <n v="429.63"/>
    <s v="002"/>
  </r>
  <r>
    <s v="AUG-25"/>
    <x v="2"/>
    <s v="50000"/>
    <x v="11"/>
    <s v="P/R - Paid Absences"/>
    <s v="P/R - Paid Absences"/>
    <s v="352"/>
    <s v="IT Client Technology"/>
    <x v="0"/>
    <n v="280.38"/>
    <s v="002"/>
  </r>
  <r>
    <s v="DEC-25"/>
    <x v="2"/>
    <s v="50000"/>
    <x v="11"/>
    <s v="P/R - Paid Absences"/>
    <s v="P/R - Paid Absences"/>
    <s v="352"/>
    <s v="IT Client Technology"/>
    <x v="0"/>
    <n v="121.25"/>
    <s v="002"/>
  </r>
  <r>
    <s v="JUL-25"/>
    <x v="2"/>
    <s v="50000"/>
    <x v="11"/>
    <s v="P/R - Paid Absences"/>
    <s v="P/R - Paid Absences"/>
    <s v="352"/>
    <s v="IT Client Technology"/>
    <x v="0"/>
    <n v="42.65"/>
    <s v="002"/>
  </r>
  <r>
    <s v="NOV-25"/>
    <x v="2"/>
    <s v="50000"/>
    <x v="11"/>
    <s v="P/R - Paid Absences"/>
    <s v="P/R - Paid Absences"/>
    <s v="352"/>
    <s v="IT Client Technology"/>
    <x v="0"/>
    <n v="280.39999999999998"/>
    <s v="002"/>
  </r>
  <r>
    <s v="OCT-25"/>
    <x v="2"/>
    <s v="50000"/>
    <x v="11"/>
    <s v="P/R - Paid Absences"/>
    <s v="P/R - Paid Absences"/>
    <s v="352"/>
    <s v="IT Client Technology"/>
    <x v="0"/>
    <n v="231.89"/>
    <s v="002"/>
  </r>
  <r>
    <s v="SEP-25"/>
    <x v="2"/>
    <s v="50000"/>
    <x v="11"/>
    <s v="P/R - Paid Absences"/>
    <s v="P/R - Paid Absences"/>
    <s v="352"/>
    <s v="IT Client Technology"/>
    <x v="0"/>
    <n v="260.7"/>
    <s v="002"/>
  </r>
  <r>
    <s v="AUG-25"/>
    <x v="2"/>
    <s v="50000"/>
    <x v="11"/>
    <s v="P/R - Paid Absences"/>
    <s v="P/R - Paid Absences"/>
    <s v="332"/>
    <s v="Tax Services"/>
    <x v="0"/>
    <n v="853.6"/>
    <s v="002"/>
  </r>
  <r>
    <s v="DEC-25"/>
    <x v="2"/>
    <s v="50000"/>
    <x v="11"/>
    <s v="P/R - Paid Absences"/>
    <s v="P/R - Paid Absences"/>
    <s v="332"/>
    <s v="Tax Services"/>
    <x v="0"/>
    <n v="1863.15"/>
    <s v="002"/>
  </r>
  <r>
    <s v="JUL-25"/>
    <x v="2"/>
    <s v="50000"/>
    <x v="11"/>
    <s v="P/R - Paid Absences"/>
    <s v="P/R - Paid Absences"/>
    <s v="332"/>
    <s v="Tax Services"/>
    <x v="0"/>
    <n v="1409.15"/>
    <s v="002"/>
  </r>
  <r>
    <s v="NOV-25"/>
    <x v="2"/>
    <s v="50000"/>
    <x v="11"/>
    <s v="P/R - Paid Absences"/>
    <s v="P/R - Paid Absences"/>
    <s v="332"/>
    <s v="Tax Services"/>
    <x v="0"/>
    <n v="1195.74"/>
    <s v="002"/>
  </r>
  <r>
    <s v="OCT-25"/>
    <x v="2"/>
    <s v="50000"/>
    <x v="11"/>
    <s v="P/R - Paid Absences"/>
    <s v="P/R - Paid Absences"/>
    <s v="332"/>
    <s v="Tax Services"/>
    <x v="0"/>
    <n v="1510.42"/>
    <s v="002"/>
  </r>
  <r>
    <s v="SEP-25"/>
    <x v="2"/>
    <s v="50000"/>
    <x v="11"/>
    <s v="P/R - Paid Absences"/>
    <s v="P/R - Paid Absences"/>
    <s v="332"/>
    <s v="Tax Services"/>
    <x v="0"/>
    <n v="878.48"/>
    <s v="002"/>
  </r>
  <r>
    <s v="AUG-25"/>
    <x v="2"/>
    <s v="50000"/>
    <x v="11"/>
    <s v="P/R - Paid Absences"/>
    <s v="P/R - Paid Absences"/>
    <s v="322"/>
    <s v="Plant Accounting"/>
    <x v="0"/>
    <n v="2915.66"/>
    <s v="002"/>
  </r>
  <r>
    <s v="DEC-25"/>
    <x v="2"/>
    <s v="50000"/>
    <x v="11"/>
    <s v="P/R - Paid Absences"/>
    <s v="P/R - Paid Absences"/>
    <s v="322"/>
    <s v="Plant Accounting"/>
    <x v="0"/>
    <n v="3671.27"/>
    <s v="002"/>
  </r>
  <r>
    <s v="JUL-25"/>
    <x v="2"/>
    <s v="50000"/>
    <x v="11"/>
    <s v="P/R - Paid Absences"/>
    <s v="P/R - Paid Absences"/>
    <s v="322"/>
    <s v="Plant Accounting"/>
    <x v="0"/>
    <n v="3934.1"/>
    <s v="002"/>
  </r>
  <r>
    <s v="NOV-25"/>
    <x v="2"/>
    <s v="50000"/>
    <x v="11"/>
    <s v="P/R - Paid Absences"/>
    <s v="P/R - Paid Absences"/>
    <s v="322"/>
    <s v="Plant Accounting"/>
    <x v="0"/>
    <n v="2212.14"/>
    <s v="002"/>
  </r>
  <r>
    <s v="OCT-25"/>
    <x v="2"/>
    <s v="50000"/>
    <x v="11"/>
    <s v="P/R - Paid Absences"/>
    <s v="P/R - Paid Absences"/>
    <s v="322"/>
    <s v="Plant Accounting"/>
    <x v="0"/>
    <n v="3397.37"/>
    <s v="002"/>
  </r>
  <r>
    <s v="SEP-25"/>
    <x v="2"/>
    <s v="50000"/>
    <x v="11"/>
    <s v="P/R - Paid Absences"/>
    <s v="P/R - Paid Absences"/>
    <s v="322"/>
    <s v="Plant Accounting"/>
    <x v="0"/>
    <n v="2857.11"/>
    <s v="002"/>
  </r>
  <r>
    <s v="AUG-25"/>
    <x v="2"/>
    <s v="50000"/>
    <x v="11"/>
    <s v="P/R - Paid Absences"/>
    <s v="P/R - Paid Absences"/>
    <s v="321"/>
    <s v="External Reporting"/>
    <x v="0"/>
    <n v="1323.93"/>
    <s v="002"/>
  </r>
  <r>
    <s v="DEC-25"/>
    <x v="2"/>
    <s v="50000"/>
    <x v="11"/>
    <s v="P/R - Paid Absences"/>
    <s v="P/R - Paid Absences"/>
    <s v="321"/>
    <s v="External Reporting"/>
    <x v="0"/>
    <n v="1478.09"/>
    <s v="002"/>
  </r>
  <r>
    <s v="JUL-25"/>
    <x v="2"/>
    <s v="50000"/>
    <x v="11"/>
    <s v="P/R - Paid Absences"/>
    <s v="P/R - Paid Absences"/>
    <s v="321"/>
    <s v="External Reporting"/>
    <x v="0"/>
    <n v="1041.78"/>
    <s v="002"/>
  </r>
  <r>
    <s v="NOV-25"/>
    <x v="2"/>
    <s v="50000"/>
    <x v="11"/>
    <s v="P/R - Paid Absences"/>
    <s v="P/R - Paid Absences"/>
    <s v="321"/>
    <s v="External Reporting"/>
    <x v="0"/>
    <n v="378.16"/>
    <s v="002"/>
  </r>
  <r>
    <s v="OCT-25"/>
    <x v="2"/>
    <s v="50000"/>
    <x v="11"/>
    <s v="P/R - Paid Absences"/>
    <s v="P/R - Paid Absences"/>
    <s v="321"/>
    <s v="External Reporting"/>
    <x v="0"/>
    <n v="3021.48"/>
    <s v="002"/>
  </r>
  <r>
    <s v="SEP-25"/>
    <x v="2"/>
    <s v="50000"/>
    <x v="11"/>
    <s v="P/R - Paid Absences"/>
    <s v="P/R - Paid Absences"/>
    <s v="321"/>
    <s v="External Reporting"/>
    <x v="0"/>
    <n v="79.900000000000006"/>
    <s v="002"/>
  </r>
  <r>
    <s v="AUG-25"/>
    <x v="2"/>
    <s v="50000"/>
    <x v="11"/>
    <s v="P/R - Paid Absences"/>
    <s v="P/R - Paid Absences"/>
    <s v="320"/>
    <s v="Corporate Accounting"/>
    <x v="0"/>
    <n v="1076.93"/>
    <s v="002"/>
  </r>
  <r>
    <s v="DEC-25"/>
    <x v="2"/>
    <s v="50000"/>
    <x v="11"/>
    <s v="P/R - Paid Absences"/>
    <s v="P/R - Paid Absences"/>
    <s v="320"/>
    <s v="Corporate Accounting"/>
    <x v="0"/>
    <n v="1336.67"/>
    <s v="002"/>
  </r>
  <r>
    <s v="JUL-25"/>
    <x v="2"/>
    <s v="50000"/>
    <x v="11"/>
    <s v="P/R - Paid Absences"/>
    <s v="P/R - Paid Absences"/>
    <s v="320"/>
    <s v="Corporate Accounting"/>
    <x v="0"/>
    <n v="1696.05"/>
    <s v="002"/>
  </r>
  <r>
    <s v="NOV-25"/>
    <x v="2"/>
    <s v="50000"/>
    <x v="11"/>
    <s v="P/R - Paid Absences"/>
    <s v="P/R - Paid Absences"/>
    <s v="320"/>
    <s v="Corporate Accounting"/>
    <x v="0"/>
    <n v="1286.5899999999999"/>
    <s v="002"/>
  </r>
  <r>
    <s v="OCT-25"/>
    <x v="2"/>
    <s v="50000"/>
    <x v="11"/>
    <s v="P/R - Paid Absences"/>
    <s v="P/R - Paid Absences"/>
    <s v="320"/>
    <s v="Corporate Accounting"/>
    <x v="0"/>
    <n v="1152.76"/>
    <s v="002"/>
  </r>
  <r>
    <s v="SEP-25"/>
    <x v="2"/>
    <s v="50000"/>
    <x v="11"/>
    <s v="P/R - Paid Absences"/>
    <s v="P/R - Paid Absences"/>
    <s v="320"/>
    <s v="Corporate Accounting"/>
    <x v="0"/>
    <n v="2067.31"/>
    <s v="002"/>
  </r>
  <r>
    <s v="AUG-25"/>
    <x v="2"/>
    <s v="50000"/>
    <x v="11"/>
    <s v="P/R - Paid Absences"/>
    <s v="P/R - Paid Absences"/>
    <s v="317"/>
    <s v="Accounts Payable"/>
    <x v="0"/>
    <n v="687.37"/>
    <s v="002"/>
  </r>
  <r>
    <s v="DEC-25"/>
    <x v="2"/>
    <s v="50000"/>
    <x v="11"/>
    <s v="P/R - Paid Absences"/>
    <s v="P/R - Paid Absences"/>
    <s v="317"/>
    <s v="Accounts Payable"/>
    <x v="0"/>
    <n v="1143.22"/>
    <s v="002"/>
  </r>
  <r>
    <s v="JUL-25"/>
    <x v="2"/>
    <s v="50000"/>
    <x v="11"/>
    <s v="P/R - Paid Absences"/>
    <s v="P/R - Paid Absences"/>
    <s v="317"/>
    <s v="Accounts Payable"/>
    <x v="0"/>
    <n v="1310.3499999999999"/>
    <s v="002"/>
  </r>
  <r>
    <s v="NOV-25"/>
    <x v="2"/>
    <s v="50000"/>
    <x v="11"/>
    <s v="P/R - Paid Absences"/>
    <s v="P/R - Paid Absences"/>
    <s v="317"/>
    <s v="Accounts Payable"/>
    <x v="0"/>
    <n v="937.81"/>
    <s v="002"/>
  </r>
  <r>
    <s v="OCT-25"/>
    <x v="2"/>
    <s v="50000"/>
    <x v="11"/>
    <s v="P/R - Paid Absences"/>
    <s v="P/R - Paid Absences"/>
    <s v="317"/>
    <s v="Accounts Payable"/>
    <x v="0"/>
    <n v="1314.43"/>
    <s v="002"/>
  </r>
  <r>
    <s v="SEP-25"/>
    <x v="2"/>
    <s v="50000"/>
    <x v="11"/>
    <s v="P/R - Paid Absences"/>
    <s v="P/R - Paid Absences"/>
    <s v="317"/>
    <s v="Accounts Payable"/>
    <x v="0"/>
    <n v="1028.24"/>
    <s v="002"/>
  </r>
  <r>
    <s v="DEC-25"/>
    <x v="2"/>
    <s v="50000"/>
    <x v="11"/>
    <s v="P/R - Paid Absences"/>
    <s v="P/R - Paid Absences"/>
    <s v="316"/>
    <s v="Payroll"/>
    <x v="0"/>
    <n v="79.34"/>
    <s v="002"/>
  </r>
  <r>
    <s v="JUL-25"/>
    <x v="2"/>
    <s v="50000"/>
    <x v="11"/>
    <s v="P/R - Paid Absences"/>
    <s v="P/R - Paid Absences"/>
    <s v="316"/>
    <s v="Payroll"/>
    <x v="0"/>
    <n v="105.58"/>
    <s v="002"/>
  </r>
  <r>
    <s v="NOV-25"/>
    <x v="2"/>
    <s v="50000"/>
    <x v="11"/>
    <s v="P/R - Paid Absences"/>
    <s v="P/R - Paid Absences"/>
    <s v="316"/>
    <s v="Payroll"/>
    <x v="0"/>
    <n v="328.35"/>
    <s v="002"/>
  </r>
  <r>
    <s v="AUG-25"/>
    <x v="2"/>
    <s v="50000"/>
    <x v="11"/>
    <s v="P/R - Paid Absences"/>
    <s v="P/R - Paid Absences"/>
    <s v="306"/>
    <s v="Energy Settlements"/>
    <x v="0"/>
    <n v="1752.24"/>
    <s v="002"/>
  </r>
  <r>
    <s v="DEC-25"/>
    <x v="2"/>
    <s v="50000"/>
    <x v="11"/>
    <s v="P/R - Paid Absences"/>
    <s v="P/R - Paid Absences"/>
    <s v="306"/>
    <s v="Energy Settlements"/>
    <x v="0"/>
    <n v="1436.06"/>
    <s v="002"/>
  </r>
  <r>
    <s v="JUL-25"/>
    <x v="2"/>
    <s v="50000"/>
    <x v="11"/>
    <s v="P/R - Paid Absences"/>
    <s v="P/R - Paid Absences"/>
    <s v="306"/>
    <s v="Energy Settlements"/>
    <x v="0"/>
    <n v="1824.5"/>
    <s v="002"/>
  </r>
  <r>
    <s v="NOV-25"/>
    <x v="2"/>
    <s v="50000"/>
    <x v="11"/>
    <s v="P/R - Paid Absences"/>
    <s v="P/R - Paid Absences"/>
    <s v="306"/>
    <s v="Energy Settlements"/>
    <x v="0"/>
    <n v="1014.27"/>
    <s v="002"/>
  </r>
  <r>
    <s v="OCT-25"/>
    <x v="2"/>
    <s v="50000"/>
    <x v="11"/>
    <s v="P/R - Paid Absences"/>
    <s v="P/R - Paid Absences"/>
    <s v="306"/>
    <s v="Energy Settlements"/>
    <x v="0"/>
    <n v="2350.77"/>
    <s v="002"/>
  </r>
  <r>
    <s v="SEP-25"/>
    <x v="2"/>
    <s v="50000"/>
    <x v="11"/>
    <s v="P/R - Paid Absences"/>
    <s v="P/R - Paid Absences"/>
    <s v="306"/>
    <s v="Energy Settlements"/>
    <x v="0"/>
    <n v="1837.98"/>
    <s v="002"/>
  </r>
  <r>
    <s v="AUG-25"/>
    <x v="2"/>
    <s v="50000"/>
    <x v="11"/>
    <s v="P/R - Paid Absences"/>
    <s v="P/R - Paid Absences"/>
    <s v="300"/>
    <s v="CFO Adm"/>
    <x v="0"/>
    <n v="405"/>
    <s v="002"/>
  </r>
  <r>
    <s v="DEC-25"/>
    <x v="2"/>
    <s v="50000"/>
    <x v="11"/>
    <s v="P/R - Paid Absences"/>
    <s v="P/R - Paid Absences"/>
    <s v="300"/>
    <s v="CFO Adm"/>
    <x v="0"/>
    <n v="366.71"/>
    <s v="002"/>
  </r>
  <r>
    <s v="JUL-25"/>
    <x v="2"/>
    <s v="50000"/>
    <x v="11"/>
    <s v="P/R - Paid Absences"/>
    <s v="P/R - Paid Absences"/>
    <s v="300"/>
    <s v="CFO Adm"/>
    <x v="0"/>
    <n v="466.17"/>
    <s v="002"/>
  </r>
  <r>
    <s v="NOV-25"/>
    <x v="2"/>
    <s v="50000"/>
    <x v="11"/>
    <s v="P/R - Paid Absences"/>
    <s v="P/R - Paid Absences"/>
    <s v="300"/>
    <s v="CFO Adm"/>
    <x v="0"/>
    <n v="212.68"/>
    <s v="002"/>
  </r>
  <r>
    <s v="OCT-25"/>
    <x v="2"/>
    <s v="50000"/>
    <x v="11"/>
    <s v="P/R - Paid Absences"/>
    <s v="P/R - Paid Absences"/>
    <s v="300"/>
    <s v="CFO Adm"/>
    <x v="0"/>
    <n v="562.89"/>
    <s v="002"/>
  </r>
  <r>
    <s v="SEP-25"/>
    <x v="2"/>
    <s v="50000"/>
    <x v="11"/>
    <s v="P/R - Paid Absences"/>
    <s v="P/R - Paid Absences"/>
    <s v="300"/>
    <s v="CFO Adm"/>
    <x v="0"/>
    <n v="428.89"/>
    <s v="002"/>
  </r>
  <r>
    <s v="AUG-25"/>
    <x v="2"/>
    <s v="50000"/>
    <x v="11"/>
    <s v="P/R - Paid Absences"/>
    <s v="P/R - Paid Absences"/>
    <s v="264"/>
    <s v="Mail Services"/>
    <x v="0"/>
    <n v="567.27"/>
    <s v="002"/>
  </r>
  <r>
    <s v="DEC-25"/>
    <x v="2"/>
    <s v="50000"/>
    <x v="11"/>
    <s v="P/R - Paid Absences"/>
    <s v="P/R - Paid Absences"/>
    <s v="264"/>
    <s v="Mail Services"/>
    <x v="0"/>
    <n v="481.58"/>
    <s v="002"/>
  </r>
  <r>
    <s v="JUL-25"/>
    <x v="2"/>
    <s v="50000"/>
    <x v="11"/>
    <s v="P/R - Paid Absences"/>
    <s v="P/R - Paid Absences"/>
    <s v="264"/>
    <s v="Mail Services"/>
    <x v="0"/>
    <n v="587.84"/>
    <s v="002"/>
  </r>
  <r>
    <s v="NOV-25"/>
    <x v="2"/>
    <s v="50000"/>
    <x v="11"/>
    <s v="P/R - Paid Absences"/>
    <s v="P/R - Paid Absences"/>
    <s v="264"/>
    <s v="Mail Services"/>
    <x v="0"/>
    <n v="534.51"/>
    <s v="002"/>
  </r>
  <r>
    <s v="OCT-25"/>
    <x v="2"/>
    <s v="50000"/>
    <x v="11"/>
    <s v="P/R - Paid Absences"/>
    <s v="P/R - Paid Absences"/>
    <s v="264"/>
    <s v="Mail Services"/>
    <x v="0"/>
    <n v="685.6"/>
    <s v="002"/>
  </r>
  <r>
    <s v="SEP-25"/>
    <x v="2"/>
    <s v="50000"/>
    <x v="11"/>
    <s v="P/R - Paid Absences"/>
    <s v="P/R - Paid Absences"/>
    <s v="264"/>
    <s v="Mail Services"/>
    <x v="0"/>
    <n v="289.63"/>
    <s v="002"/>
  </r>
  <r>
    <s v="AUG-25"/>
    <x v="2"/>
    <s v="50000"/>
    <x v="11"/>
    <s v="P/R - Paid Absences"/>
    <s v="P/R - Paid Absences"/>
    <s v="244"/>
    <s v="Customer Analytics"/>
    <x v="0"/>
    <n v="978.68"/>
    <s v="002"/>
  </r>
  <r>
    <s v="DEC-25"/>
    <x v="2"/>
    <s v="50000"/>
    <x v="11"/>
    <s v="P/R - Paid Absences"/>
    <s v="P/R - Paid Absences"/>
    <s v="244"/>
    <s v="Customer Analytics"/>
    <x v="0"/>
    <n v="1035.98"/>
    <s v="002"/>
  </r>
  <r>
    <s v="JUL-25"/>
    <x v="2"/>
    <s v="50000"/>
    <x v="11"/>
    <s v="P/R - Paid Absences"/>
    <s v="P/R - Paid Absences"/>
    <s v="244"/>
    <s v="Customer Analytics"/>
    <x v="0"/>
    <n v="893.14"/>
    <s v="002"/>
  </r>
  <r>
    <s v="NOV-25"/>
    <x v="2"/>
    <s v="50000"/>
    <x v="11"/>
    <s v="P/R - Paid Absences"/>
    <s v="P/R - Paid Absences"/>
    <s v="244"/>
    <s v="Customer Analytics"/>
    <x v="0"/>
    <n v="669.49"/>
    <s v="002"/>
  </r>
  <r>
    <s v="OCT-25"/>
    <x v="2"/>
    <s v="50000"/>
    <x v="11"/>
    <s v="P/R - Paid Absences"/>
    <s v="P/R - Paid Absences"/>
    <s v="244"/>
    <s v="Customer Analytics"/>
    <x v="0"/>
    <n v="936.58"/>
    <s v="002"/>
  </r>
  <r>
    <s v="SEP-25"/>
    <x v="2"/>
    <s v="50000"/>
    <x v="11"/>
    <s v="P/R - Paid Absences"/>
    <s v="P/R - Paid Absences"/>
    <s v="244"/>
    <s v="Customer Analytics"/>
    <x v="0"/>
    <n v="1120.1099999999999"/>
    <s v="002"/>
  </r>
  <r>
    <s v="DEC-25"/>
    <x v="2"/>
    <s v="50000"/>
    <x v="11"/>
    <s v="P/R - Paid Absences"/>
    <s v="P/R - Paid Absences"/>
    <s v="227"/>
    <s v="Corporate Communications"/>
    <x v="0"/>
    <n v="-34.97"/>
    <s v="002"/>
  </r>
  <r>
    <s v="NOV-25"/>
    <x v="2"/>
    <s v="50000"/>
    <x v="11"/>
    <s v="P/R - Paid Absences"/>
    <s v="P/R - Paid Absences"/>
    <s v="227"/>
    <s v="Corporate Communications"/>
    <x v="0"/>
    <n v="104.91"/>
    <s v="002"/>
  </r>
  <r>
    <s v="AUG-25"/>
    <x v="2"/>
    <s v="50000"/>
    <x v="11"/>
    <s v="P/R - Paid Absences"/>
    <s v="P/R - Paid Absences"/>
    <s v="210"/>
    <s v="Employee &amp; Labor Relations"/>
    <x v="0"/>
    <n v="306.98"/>
    <s v="002"/>
  </r>
  <r>
    <s v="DEC-25"/>
    <x v="2"/>
    <s v="50000"/>
    <x v="11"/>
    <s v="P/R - Paid Absences"/>
    <s v="P/R - Paid Absences"/>
    <s v="210"/>
    <s v="Employee &amp; Labor Relations"/>
    <x v="0"/>
    <n v="-5.91"/>
    <s v="002"/>
  </r>
  <r>
    <s v="JUL-25"/>
    <x v="2"/>
    <s v="50000"/>
    <x v="11"/>
    <s v="P/R - Paid Absences"/>
    <s v="P/R - Paid Absences"/>
    <s v="210"/>
    <s v="Employee &amp; Labor Relations"/>
    <x v="0"/>
    <n v="1030.07"/>
    <s v="002"/>
  </r>
  <r>
    <s v="NOV-25"/>
    <x v="2"/>
    <s v="50000"/>
    <x v="11"/>
    <s v="P/R - Paid Absences"/>
    <s v="P/R - Paid Absences"/>
    <s v="210"/>
    <s v="Employee &amp; Labor Relations"/>
    <x v="0"/>
    <n v="80.180000000000007"/>
    <s v="002"/>
  </r>
  <r>
    <s v="OCT-25"/>
    <x v="2"/>
    <s v="50000"/>
    <x v="11"/>
    <s v="P/R - Paid Absences"/>
    <s v="P/R - Paid Absences"/>
    <s v="210"/>
    <s v="Employee &amp; Labor Relations"/>
    <x v="0"/>
    <n v="65.83"/>
    <s v="002"/>
  </r>
  <r>
    <s v="SEP-25"/>
    <x v="2"/>
    <s v="50000"/>
    <x v="11"/>
    <s v="P/R - Paid Absences"/>
    <s v="P/R - Paid Absences"/>
    <s v="210"/>
    <s v="Employee &amp; Labor Relations"/>
    <x v="0"/>
    <n v="105.32"/>
    <s v="002"/>
  </r>
  <r>
    <s v="AUG-25"/>
    <x v="2"/>
    <s v="50000"/>
    <x v="11"/>
    <s v="P/R - Paid Absences"/>
    <s v="P/R - Paid Absences"/>
    <s v="209"/>
    <s v="Compensation &amp; Benefits"/>
    <x v="0"/>
    <n v="791.09"/>
    <s v="002"/>
  </r>
  <r>
    <s v="DEC-25"/>
    <x v="2"/>
    <s v="50000"/>
    <x v="11"/>
    <s v="P/R - Paid Absences"/>
    <s v="P/R - Paid Absences"/>
    <s v="209"/>
    <s v="Compensation &amp; Benefits"/>
    <x v="0"/>
    <n v="399.82"/>
    <s v="002"/>
  </r>
  <r>
    <s v="JUL-25"/>
    <x v="2"/>
    <s v="50000"/>
    <x v="11"/>
    <s v="P/R - Paid Absences"/>
    <s v="P/R - Paid Absences"/>
    <s v="209"/>
    <s v="Compensation &amp; Benefits"/>
    <x v="0"/>
    <n v="611.76"/>
    <s v="002"/>
  </r>
  <r>
    <s v="NOV-25"/>
    <x v="2"/>
    <s v="50000"/>
    <x v="11"/>
    <s v="P/R - Paid Absences"/>
    <s v="P/R - Paid Absences"/>
    <s v="209"/>
    <s v="Compensation &amp; Benefits"/>
    <x v="0"/>
    <n v="465.2"/>
    <s v="002"/>
  </r>
  <r>
    <s v="OCT-25"/>
    <x v="2"/>
    <s v="50000"/>
    <x v="11"/>
    <s v="P/R - Paid Absences"/>
    <s v="P/R - Paid Absences"/>
    <s v="209"/>
    <s v="Compensation &amp; Benefits"/>
    <x v="0"/>
    <n v="946.57"/>
    <s v="002"/>
  </r>
  <r>
    <s v="SEP-25"/>
    <x v="2"/>
    <s v="50000"/>
    <x v="11"/>
    <s v="P/R - Paid Absences"/>
    <s v="P/R - Paid Absences"/>
    <s v="209"/>
    <s v="Compensation &amp; Benefits"/>
    <x v="0"/>
    <n v="654.32000000000005"/>
    <s v="002"/>
  </r>
  <r>
    <s v="AUG-25"/>
    <x v="2"/>
    <s v="50000"/>
    <x v="11"/>
    <s v="P/R - Paid Absences"/>
    <s v="P/R - Paid Absences"/>
    <s v="193"/>
    <s v="Energy Delivery Environmental"/>
    <x v="0"/>
    <n v="841.61"/>
    <s v="002"/>
  </r>
  <r>
    <s v="DEC-25"/>
    <x v="2"/>
    <s v="50000"/>
    <x v="11"/>
    <s v="P/R - Paid Absences"/>
    <s v="P/R - Paid Absences"/>
    <s v="193"/>
    <s v="Energy Delivery Environmental"/>
    <x v="0"/>
    <n v="1015.85"/>
    <s v="002"/>
  </r>
  <r>
    <s v="JUL-25"/>
    <x v="2"/>
    <s v="50000"/>
    <x v="11"/>
    <s v="P/R - Paid Absences"/>
    <s v="P/R - Paid Absences"/>
    <s v="193"/>
    <s v="Energy Delivery Environmental"/>
    <x v="0"/>
    <n v="860.43"/>
    <s v="002"/>
  </r>
  <r>
    <s v="NOV-25"/>
    <x v="2"/>
    <s v="50000"/>
    <x v="11"/>
    <s v="P/R - Paid Absences"/>
    <s v="P/R - Paid Absences"/>
    <s v="193"/>
    <s v="Energy Delivery Environmental"/>
    <x v="0"/>
    <n v="878.48"/>
    <s v="002"/>
  </r>
  <r>
    <s v="OCT-25"/>
    <x v="2"/>
    <s v="50000"/>
    <x v="11"/>
    <s v="P/R - Paid Absences"/>
    <s v="P/R - Paid Absences"/>
    <s v="193"/>
    <s v="Energy Delivery Environmental"/>
    <x v="0"/>
    <n v="1195.5999999999999"/>
    <s v="002"/>
  </r>
  <r>
    <s v="SEP-25"/>
    <x v="2"/>
    <s v="50000"/>
    <x v="11"/>
    <s v="P/R - Paid Absences"/>
    <s v="P/R - Paid Absences"/>
    <s v="193"/>
    <s v="Energy Delivery Environmental"/>
    <x v="0"/>
    <n v="502.57"/>
    <s v="002"/>
  </r>
  <r>
    <s v="JUL-25"/>
    <x v="2"/>
    <s v="50000"/>
    <x v="11"/>
    <s v="P/R - Paid Absences"/>
    <s v="P/R - Paid Absences"/>
    <s v="192"/>
    <s v="UES Support"/>
    <x v="0"/>
    <n v="42.36"/>
    <s v="002"/>
  </r>
  <r>
    <s v="AUG-25"/>
    <x v="2"/>
    <s v="50000"/>
    <x v="11"/>
    <s v="P/R - Paid Absences"/>
    <s v="P/R - Paid Absences"/>
    <s v="160"/>
    <s v="Legal"/>
    <x v="0"/>
    <n v="309.48"/>
    <s v="002"/>
  </r>
  <r>
    <s v="DEC-25"/>
    <x v="2"/>
    <s v="50000"/>
    <x v="11"/>
    <s v="P/R - Paid Absences"/>
    <s v="P/R - Paid Absences"/>
    <s v="160"/>
    <s v="Legal"/>
    <x v="0"/>
    <n v="392.28"/>
    <s v="002"/>
  </r>
  <r>
    <s v="JUL-25"/>
    <x v="2"/>
    <s v="50000"/>
    <x v="11"/>
    <s v="P/R - Paid Absences"/>
    <s v="P/R - Paid Absences"/>
    <s v="160"/>
    <s v="Legal"/>
    <x v="0"/>
    <n v="65.67"/>
    <s v="002"/>
  </r>
  <r>
    <s v="NOV-25"/>
    <x v="2"/>
    <s v="50000"/>
    <x v="11"/>
    <s v="P/R - Paid Absences"/>
    <s v="P/R - Paid Absences"/>
    <s v="160"/>
    <s v="Legal"/>
    <x v="0"/>
    <n v="141.68"/>
    <s v="002"/>
  </r>
  <r>
    <s v="OCT-25"/>
    <x v="2"/>
    <s v="50000"/>
    <x v="11"/>
    <s v="P/R - Paid Absences"/>
    <s v="P/R - Paid Absences"/>
    <s v="160"/>
    <s v="Legal"/>
    <x v="0"/>
    <n v="244.17"/>
    <s v="002"/>
  </r>
  <r>
    <s v="SEP-25"/>
    <x v="2"/>
    <s v="50000"/>
    <x v="11"/>
    <s v="P/R - Paid Absences"/>
    <s v="P/R - Paid Absences"/>
    <s v="160"/>
    <s v="Legal"/>
    <x v="0"/>
    <n v="-69.73"/>
    <s v="002"/>
  </r>
  <r>
    <s v="AUG-25"/>
    <x v="2"/>
    <s v="50000"/>
    <x v="11"/>
    <s v="P/R - Paid Absences"/>
    <s v="P/R - Paid Absences"/>
    <s v="140"/>
    <s v="Regulatory Counsel"/>
    <x v="0"/>
    <n v="1288.7"/>
    <s v="002"/>
  </r>
  <r>
    <s v="DEC-25"/>
    <x v="2"/>
    <s v="50000"/>
    <x v="11"/>
    <s v="P/R - Paid Absences"/>
    <s v="P/R - Paid Absences"/>
    <s v="140"/>
    <s v="Regulatory Counsel"/>
    <x v="0"/>
    <n v="1264.3499999999999"/>
    <s v="002"/>
  </r>
  <r>
    <s v="JUL-25"/>
    <x v="2"/>
    <s v="50000"/>
    <x v="11"/>
    <s v="P/R - Paid Absences"/>
    <s v="P/R - Paid Absences"/>
    <s v="140"/>
    <s v="Regulatory Counsel"/>
    <x v="0"/>
    <n v="964.04"/>
    <s v="002"/>
  </r>
  <r>
    <s v="NOV-25"/>
    <x v="2"/>
    <s v="50000"/>
    <x v="11"/>
    <s v="P/R - Paid Absences"/>
    <s v="P/R - Paid Absences"/>
    <s v="140"/>
    <s v="Regulatory Counsel"/>
    <x v="0"/>
    <n v="711.52"/>
    <s v="002"/>
  </r>
  <r>
    <s v="OCT-25"/>
    <x v="2"/>
    <s v="50000"/>
    <x v="11"/>
    <s v="P/R - Paid Absences"/>
    <s v="P/R - Paid Absences"/>
    <s v="140"/>
    <s v="Regulatory Counsel"/>
    <x v="0"/>
    <n v="1373.31"/>
    <s v="002"/>
  </r>
  <r>
    <s v="SEP-25"/>
    <x v="2"/>
    <s v="50000"/>
    <x v="11"/>
    <s v="P/R - Paid Absences"/>
    <s v="P/R - Paid Absences"/>
    <s v="140"/>
    <s v="Regulatory Counsel"/>
    <x v="0"/>
    <n v="-373.92"/>
    <s v="002"/>
  </r>
  <r>
    <s v="AUG-25"/>
    <x v="2"/>
    <s v="50000"/>
    <x v="19"/>
    <m/>
    <s v="Add Exec Benefits"/>
    <s v="544"/>
    <s v="UNS Electric"/>
    <x v="0"/>
    <n v="8842.07"/>
    <s v="033"/>
  </r>
  <r>
    <s v="DEC-25"/>
    <x v="2"/>
    <s v="50000"/>
    <x v="19"/>
    <m/>
    <s v="Add Exec Benefits"/>
    <s v="544"/>
    <s v="UNS Electric"/>
    <x v="0"/>
    <n v="422.36"/>
    <s v="033"/>
  </r>
  <r>
    <s v="JUL-25"/>
    <x v="2"/>
    <s v="50000"/>
    <x v="19"/>
    <m/>
    <s v="Add Exec Benefits"/>
    <s v="544"/>
    <s v="UNS Electric"/>
    <x v="0"/>
    <n v="6580.87"/>
    <s v="033"/>
  </r>
  <r>
    <s v="NOV-25"/>
    <x v="2"/>
    <s v="50000"/>
    <x v="19"/>
    <m/>
    <s v="Add Exec Benefits"/>
    <s v="544"/>
    <s v="UNS Electric"/>
    <x v="0"/>
    <n v="1172.43"/>
    <s v="033"/>
  </r>
  <r>
    <s v="OCT-25"/>
    <x v="2"/>
    <s v="50000"/>
    <x v="19"/>
    <m/>
    <s v="Add Exec Benefits"/>
    <s v="544"/>
    <s v="UNS Electric"/>
    <x v="0"/>
    <n v="6751.41"/>
    <s v="033"/>
  </r>
  <r>
    <s v="SEP-25"/>
    <x v="2"/>
    <s v="50000"/>
    <x v="19"/>
    <m/>
    <s v="Add Exec Benefits"/>
    <s v="544"/>
    <s v="UNS Electric"/>
    <x v="0"/>
    <n v="11374.42"/>
    <s v="033"/>
  </r>
  <r>
    <s v="AUG-25"/>
    <x v="2"/>
    <s v="50000"/>
    <x v="13"/>
    <m/>
    <s v="Remote Plants"/>
    <s v="542"/>
    <s v="UNSE Gila River Plant"/>
    <x v="0"/>
    <n v="-51.5"/>
    <s v="033"/>
  </r>
  <r>
    <s v="DEC-25"/>
    <x v="2"/>
    <s v="50000"/>
    <x v="13"/>
    <m/>
    <s v="Remote Plants"/>
    <s v="542"/>
    <s v="UNSE Gila River Plant"/>
    <x v="0"/>
    <n v="7.25"/>
    <s v="033"/>
  </r>
  <r>
    <s v="JUL-25"/>
    <x v="2"/>
    <s v="50000"/>
    <x v="13"/>
    <m/>
    <s v="Remote Plants"/>
    <s v="542"/>
    <s v="UNSE Gila River Plant"/>
    <x v="0"/>
    <n v="-25.5"/>
    <s v="033"/>
  </r>
  <r>
    <s v="NOV-25"/>
    <x v="2"/>
    <s v="50000"/>
    <x v="13"/>
    <m/>
    <s v="Remote Plants"/>
    <s v="542"/>
    <s v="UNSE Gila River Plant"/>
    <x v="0"/>
    <n v="3.25"/>
    <s v="033"/>
  </r>
  <r>
    <s v="OCT-25"/>
    <x v="2"/>
    <s v="50000"/>
    <x v="13"/>
    <m/>
    <s v="Remote Plants"/>
    <s v="542"/>
    <s v="UNSE Gila River Plant"/>
    <x v="0"/>
    <n v="-22"/>
    <s v="033"/>
  </r>
  <r>
    <s v="SEP-25"/>
    <x v="2"/>
    <s v="50000"/>
    <x v="13"/>
    <m/>
    <s v="Remote Plants"/>
    <s v="542"/>
    <s v="UNSE Gila River Plant"/>
    <x v="0"/>
    <n v="58"/>
    <s v="033"/>
  </r>
  <r>
    <s v="AUG-25"/>
    <x v="2"/>
    <s v="50100"/>
    <x v="16"/>
    <m/>
    <s v="Incentive Comp - UNC"/>
    <s v="544"/>
    <s v="UNS Electric"/>
    <x v="0"/>
    <n v="13573"/>
    <s v="033"/>
  </r>
  <r>
    <s v="DEC-25"/>
    <x v="2"/>
    <s v="50100"/>
    <x v="16"/>
    <m/>
    <s v="Incentive Comp - UNC"/>
    <s v="544"/>
    <s v="UNS Electric"/>
    <x v="0"/>
    <n v="32404"/>
    <s v="033"/>
  </r>
  <r>
    <s v="JUL-25"/>
    <x v="2"/>
    <s v="50100"/>
    <x v="16"/>
    <m/>
    <s v="Incentive Comp - UNC"/>
    <s v="544"/>
    <s v="UNS Electric"/>
    <x v="0"/>
    <n v="13573"/>
    <s v="033"/>
  </r>
  <r>
    <s v="NOV-25"/>
    <x v="2"/>
    <s v="50100"/>
    <x v="16"/>
    <m/>
    <s v="Incentive Comp - UNC"/>
    <s v="544"/>
    <s v="UNS Electric"/>
    <x v="0"/>
    <n v="19587"/>
    <s v="033"/>
  </r>
  <r>
    <s v="OCT-25"/>
    <x v="2"/>
    <s v="50100"/>
    <x v="16"/>
    <m/>
    <s v="Incentive Comp - UNC"/>
    <s v="544"/>
    <s v="UNS Electric"/>
    <x v="0"/>
    <n v="19587"/>
    <s v="033"/>
  </r>
  <r>
    <s v="SEP-25"/>
    <x v="2"/>
    <s v="50100"/>
    <x v="16"/>
    <m/>
    <s v="Incentive Comp - UNC"/>
    <s v="544"/>
    <s v="UNS Electric"/>
    <x v="0"/>
    <n v="67693"/>
    <s v="033"/>
  </r>
  <r>
    <s v="AUG-25"/>
    <x v="2"/>
    <s v="50100"/>
    <x v="17"/>
    <m/>
    <s v="Incentive Comp - EXE"/>
    <s v="544"/>
    <s v="UNS Electric"/>
    <x v="0"/>
    <n v="19525"/>
    <s v="033"/>
  </r>
  <r>
    <s v="DEC-25"/>
    <x v="2"/>
    <s v="50100"/>
    <x v="17"/>
    <m/>
    <s v="Incentive Comp - EXE"/>
    <s v="544"/>
    <s v="UNS Electric"/>
    <x v="0"/>
    <n v="35396"/>
    <s v="033"/>
  </r>
  <r>
    <s v="JUL-25"/>
    <x v="2"/>
    <s v="50100"/>
    <x v="17"/>
    <m/>
    <s v="Incentive Comp - EXE"/>
    <s v="544"/>
    <s v="UNS Electric"/>
    <x v="0"/>
    <n v="19525"/>
    <s v="033"/>
  </r>
  <r>
    <s v="NOV-25"/>
    <x v="2"/>
    <s v="50100"/>
    <x v="17"/>
    <m/>
    <s v="Incentive Comp - EXE"/>
    <s v="544"/>
    <s v="UNS Electric"/>
    <x v="0"/>
    <n v="21393"/>
    <s v="033"/>
  </r>
  <r>
    <s v="OCT-25"/>
    <x v="2"/>
    <s v="50100"/>
    <x v="17"/>
    <m/>
    <s v="Incentive Comp - EXE"/>
    <s v="544"/>
    <s v="UNS Electric"/>
    <x v="0"/>
    <n v="21393"/>
    <s v="033"/>
  </r>
  <r>
    <s v="SEP-25"/>
    <x v="2"/>
    <s v="50100"/>
    <x v="17"/>
    <m/>
    <s v="Incentive Comp - EXE"/>
    <s v="544"/>
    <s v="UNS Electric"/>
    <x v="0"/>
    <n v="36339"/>
    <s v="033"/>
  </r>
  <r>
    <s v="NOV-25"/>
    <x v="2"/>
    <s v="50100"/>
    <x v="12"/>
    <s v="Other Incentives"/>
    <s v="Other Incentives"/>
    <s v="515"/>
    <s v="UNSE Kingman Electric Eng"/>
    <x v="0"/>
    <n v="75"/>
    <s v="033"/>
  </r>
  <r>
    <s v="DEC-25"/>
    <x v="2"/>
    <s v="50100"/>
    <x v="12"/>
    <s v="Other Incentives"/>
    <s v="Other Incentives"/>
    <s v="513"/>
    <s v="UNSE Mohave Electric Ops Mgmt"/>
    <x v="0"/>
    <n v="559.5"/>
    <s v="033"/>
  </r>
  <r>
    <s v="DEC-25"/>
    <x v="2"/>
    <s v="50100"/>
    <x v="12"/>
    <s v="Other Incentives"/>
    <s v="Other Incentives"/>
    <s v="512"/>
    <s v="UNSE Mohave Elec Admin"/>
    <x v="0"/>
    <n v="7411.89"/>
    <s v="033"/>
  </r>
  <r>
    <s v="NOV-25"/>
    <x v="2"/>
    <s v="50100"/>
    <x v="12"/>
    <s v="Other Incentives"/>
    <s v="Other Incentives"/>
    <s v="512"/>
    <s v="UNSE Mohave Elec Admin"/>
    <x v="0"/>
    <n v="400"/>
    <s v="033"/>
  </r>
  <r>
    <s v="SEP-25"/>
    <x v="2"/>
    <s v="50100"/>
    <x v="12"/>
    <s v="Other Incentives"/>
    <s v="Other Incentives"/>
    <s v="512"/>
    <s v="UNSE Mohave Elec Admin"/>
    <x v="0"/>
    <n v="150"/>
    <s v="033"/>
  </r>
  <r>
    <s v="DEC-25"/>
    <x v="2"/>
    <s v="50100"/>
    <x v="18"/>
    <s v="Spot Awards"/>
    <s v="Spot Awards"/>
    <s v="544"/>
    <s v="UNS Electric"/>
    <x v="0"/>
    <n v="4500"/>
    <s v="033"/>
  </r>
  <r>
    <s v="SEP-25"/>
    <x v="2"/>
    <s v="50100"/>
    <x v="18"/>
    <s v="Spot Awards"/>
    <s v="Spot Awards"/>
    <s v="544"/>
    <s v="UNS Electric"/>
    <x v="0"/>
    <n v="7500"/>
    <s v="033"/>
  </r>
  <r>
    <s v="DEC-25"/>
    <x v="2"/>
    <s v="50100"/>
    <x v="18"/>
    <m/>
    <s v="Spot Awards"/>
    <s v="542"/>
    <s v="UNSE Gila River Plant"/>
    <x v="0"/>
    <n v="1828.82"/>
    <s v="033"/>
  </r>
  <r>
    <s v="SEP-25"/>
    <x v="2"/>
    <s v="50100"/>
    <x v="18"/>
    <s v="Spot Awards"/>
    <s v="Spot Awards"/>
    <s v="512"/>
    <s v="UNSE Mohave Elec Admin"/>
    <x v="0"/>
    <n v="500"/>
    <s v="033"/>
  </r>
  <r>
    <s v="AUG-25"/>
    <x v="2"/>
    <s v="50100"/>
    <x v="19"/>
    <m/>
    <s v="Add Exec Benefits"/>
    <s v="544"/>
    <s v="UNS Electric"/>
    <x v="0"/>
    <n v="59930.09"/>
    <s v="033"/>
  </r>
  <r>
    <s v="DEC-25"/>
    <x v="2"/>
    <s v="50100"/>
    <x v="19"/>
    <m/>
    <s v="Add Exec Benefits"/>
    <s v="544"/>
    <s v="UNS Electric"/>
    <x v="0"/>
    <n v="105821.73"/>
    <s v="033"/>
  </r>
  <r>
    <s v="JUL-25"/>
    <x v="2"/>
    <s v="50100"/>
    <x v="19"/>
    <m/>
    <s v="Add Exec Benefits"/>
    <s v="544"/>
    <s v="UNS Electric"/>
    <x v="0"/>
    <n v="75287.11"/>
    <s v="033"/>
  </r>
  <r>
    <s v="NOV-25"/>
    <x v="2"/>
    <s v="50100"/>
    <x v="19"/>
    <m/>
    <s v="Add Exec Benefits"/>
    <s v="544"/>
    <s v="UNS Electric"/>
    <x v="0"/>
    <n v="70325.73"/>
    <s v="033"/>
  </r>
  <r>
    <s v="OCT-25"/>
    <x v="2"/>
    <s v="50100"/>
    <x v="19"/>
    <m/>
    <s v="Add Exec Benefits"/>
    <s v="544"/>
    <s v="UNS Electric"/>
    <x v="0"/>
    <n v="58251.1"/>
    <s v="033"/>
  </r>
  <r>
    <s v="SEP-25"/>
    <x v="2"/>
    <s v="50100"/>
    <x v="19"/>
    <m/>
    <s v="Add Exec Benefits"/>
    <s v="544"/>
    <s v="UNS Electric"/>
    <x v="0"/>
    <n v="103313.48"/>
    <s v="033"/>
  </r>
  <r>
    <s v="SEP-25"/>
    <x v="2"/>
    <s v="51500"/>
    <x v="22"/>
    <s v="Materials Purchased"/>
    <s v="Materials Purchased"/>
    <s v="993"/>
    <s v="Fleet Services"/>
    <x v="1"/>
    <n v="12.36"/>
    <s v="002"/>
  </r>
  <r>
    <s v="DEC-25"/>
    <x v="2"/>
    <s v="51500"/>
    <x v="22"/>
    <s v="Materials Purchased"/>
    <s v="Materials Purchased"/>
    <s v="541"/>
    <s v="UNSE Metering"/>
    <x v="1"/>
    <n v="127.95"/>
    <s v="033"/>
  </r>
  <r>
    <s v="JUL-25"/>
    <x v="2"/>
    <s v="51500"/>
    <x v="22"/>
    <s v="Materials Purchased"/>
    <s v="Materials Purchased"/>
    <s v="541"/>
    <s v="UNSE Metering"/>
    <x v="1"/>
    <n v="34.53"/>
    <s v="033"/>
  </r>
  <r>
    <s v="NOV-25"/>
    <x v="2"/>
    <s v="51500"/>
    <x v="22"/>
    <s v="Materials Purchased"/>
    <s v="Materials Purchased"/>
    <s v="541"/>
    <s v="UNSE Metering"/>
    <x v="1"/>
    <n v="47.24"/>
    <s v="033"/>
  </r>
  <r>
    <s v="OCT-25"/>
    <x v="2"/>
    <s v="51500"/>
    <x v="22"/>
    <s v="Materials Purchased"/>
    <s v="Materials Purchased"/>
    <s v="541"/>
    <s v="UNSE Metering"/>
    <x v="1"/>
    <n v="3694.97"/>
    <s v="033"/>
  </r>
  <r>
    <s v="SEP-25"/>
    <x v="2"/>
    <s v="51500"/>
    <x v="22"/>
    <s v="Materials Purchased"/>
    <s v="Materials Purchased"/>
    <s v="541"/>
    <s v="UNSE Metering"/>
    <x v="1"/>
    <n v="1065.8900000000001"/>
    <s v="033"/>
  </r>
  <r>
    <s v="SEP-25"/>
    <x v="2"/>
    <s v="51500"/>
    <x v="22"/>
    <s v="Materials Purchased"/>
    <s v="Materials Purchased"/>
    <s v="537"/>
    <s v="UNSE Billing"/>
    <x v="1"/>
    <n v="4665.8500000000004"/>
    <s v="033"/>
  </r>
  <r>
    <s v="AUG-25"/>
    <x v="2"/>
    <s v="51500"/>
    <x v="22"/>
    <s v="Materials Purchased"/>
    <s v="Materials Purchased"/>
    <s v="533"/>
    <s v="UNSE Santa Cruz Electric CICO"/>
    <x v="1"/>
    <n v="-1135.27"/>
    <s v="033"/>
  </r>
  <r>
    <s v="JUL-25"/>
    <x v="2"/>
    <s v="51500"/>
    <x v="22"/>
    <s v="Materials Purchased"/>
    <s v="Materials Purchased"/>
    <s v="533"/>
    <s v="UNSE Santa Cruz Electric CICO"/>
    <x v="1"/>
    <n v="1194.97"/>
    <s v="033"/>
  </r>
  <r>
    <s v="AUG-25"/>
    <x v="2"/>
    <s v="51500"/>
    <x v="22"/>
    <s v="Materials Purchased"/>
    <s v="Materials Purchased"/>
    <s v="530"/>
    <s v="UNSE Santa Cruz Plant Ops"/>
    <x v="1"/>
    <n v="733.4"/>
    <s v="033"/>
  </r>
  <r>
    <s v="DEC-25"/>
    <x v="2"/>
    <s v="51500"/>
    <x v="22"/>
    <s v="Materials Purchased"/>
    <s v="Materials Purchased"/>
    <s v="530"/>
    <s v="UNSE Santa Cruz Plant Ops"/>
    <x v="1"/>
    <n v="1492.96"/>
    <s v="033"/>
  </r>
  <r>
    <s v="JUL-25"/>
    <x v="2"/>
    <s v="51500"/>
    <x v="22"/>
    <s v="Materials Purchased"/>
    <s v="Materials Purchased"/>
    <s v="530"/>
    <s v="UNSE Santa Cruz Plant Ops"/>
    <x v="1"/>
    <n v="757.55"/>
    <s v="033"/>
  </r>
  <r>
    <s v="OCT-25"/>
    <x v="2"/>
    <s v="51500"/>
    <x v="22"/>
    <s v="Materials Purchased"/>
    <s v="Materials Purchased"/>
    <s v="530"/>
    <s v="UNSE Santa Cruz Plant Ops"/>
    <x v="1"/>
    <n v="757.51"/>
    <s v="033"/>
  </r>
  <r>
    <s v="SEP-25"/>
    <x v="2"/>
    <s v="51500"/>
    <x v="22"/>
    <s v="Materials Purchased"/>
    <s v="Materials Purchased"/>
    <s v="530"/>
    <s v="UNSE Santa Cruz Plant Ops"/>
    <x v="1"/>
    <n v="757.51"/>
    <s v="033"/>
  </r>
  <r>
    <s v="AUG-25"/>
    <x v="2"/>
    <s v="51500"/>
    <x v="22"/>
    <s v="Materials Purchased"/>
    <s v="Materials Purchased"/>
    <s v="529"/>
    <s v="UNSE SC Electric Warehouse"/>
    <x v="1"/>
    <n v="43.4"/>
    <s v="033"/>
  </r>
  <r>
    <s v="DEC-25"/>
    <x v="2"/>
    <s v="51500"/>
    <x v="22"/>
    <s v="Materials Purchased"/>
    <s v="Materials Purchased"/>
    <s v="529"/>
    <s v="UNSE SC Electric Warehouse"/>
    <x v="1"/>
    <n v="62.92"/>
    <s v="033"/>
  </r>
  <r>
    <s v="NOV-25"/>
    <x v="2"/>
    <s v="51500"/>
    <x v="22"/>
    <s v="Materials Purchased"/>
    <s v="Materials Purchased"/>
    <s v="529"/>
    <s v="UNSE SC Electric Warehouse"/>
    <x v="1"/>
    <n v="94.38"/>
    <s v="033"/>
  </r>
  <r>
    <s v="OCT-25"/>
    <x v="2"/>
    <s v="51500"/>
    <x v="22"/>
    <s v="Materials Purchased"/>
    <s v="Materials Purchased"/>
    <s v="529"/>
    <s v="UNSE SC Electric Warehouse"/>
    <x v="1"/>
    <n v="99.78"/>
    <s v="033"/>
  </r>
  <r>
    <s v="SEP-25"/>
    <x v="2"/>
    <s v="51500"/>
    <x v="22"/>
    <s v="Materials Purchased"/>
    <s v="Materials Purchased"/>
    <s v="529"/>
    <s v="UNSE SC Electric Warehouse"/>
    <x v="1"/>
    <n v="148.24"/>
    <s v="033"/>
  </r>
  <r>
    <s v="AUG-25"/>
    <x v="2"/>
    <s v="51500"/>
    <x v="22"/>
    <s v="Materials Purchased"/>
    <s v="Materials Purchased"/>
    <s v="528"/>
    <s v="UNSE Santa Cruz Electric Eng"/>
    <x v="1"/>
    <n v="749.3"/>
    <s v="033"/>
  </r>
  <r>
    <s v="JUL-25"/>
    <x v="2"/>
    <s v="51500"/>
    <x v="22"/>
    <s v="Materials Purchased"/>
    <s v="Materials Purchased"/>
    <s v="528"/>
    <s v="UNSE Santa Cruz Electric Eng"/>
    <x v="1"/>
    <n v="43.37"/>
    <s v="033"/>
  </r>
  <r>
    <s v="AUG-25"/>
    <x v="2"/>
    <s v="51500"/>
    <x v="22"/>
    <s v="Materials Purchased"/>
    <s v="Materials Purchased"/>
    <s v="527"/>
    <s v="UNSE Santa Cruz Electric Const"/>
    <x v="1"/>
    <n v="2184.65"/>
    <s v="033"/>
  </r>
  <r>
    <s v="DEC-25"/>
    <x v="2"/>
    <s v="51500"/>
    <x v="22"/>
    <s v="Materials Purchased"/>
    <s v="Materials Purchased"/>
    <s v="527"/>
    <s v="UNSE Santa Cruz Electric Const"/>
    <x v="1"/>
    <n v="3696.5"/>
    <s v="033"/>
  </r>
  <r>
    <s v="JUL-25"/>
    <x v="2"/>
    <s v="51500"/>
    <x v="22"/>
    <s v="Materials Purchased"/>
    <s v="Materials Purchased"/>
    <s v="527"/>
    <s v="UNSE Santa Cruz Electric Const"/>
    <x v="1"/>
    <n v="-1086.8499999999999"/>
    <s v="033"/>
  </r>
  <r>
    <s v="NOV-25"/>
    <x v="2"/>
    <s v="51500"/>
    <x v="22"/>
    <s v="Materials Purchased"/>
    <s v="Materials Purchased"/>
    <s v="527"/>
    <s v="UNSE Santa Cruz Electric Const"/>
    <x v="1"/>
    <n v="2523.5500000000002"/>
    <s v="033"/>
  </r>
  <r>
    <s v="OCT-25"/>
    <x v="2"/>
    <s v="51500"/>
    <x v="22"/>
    <s v="Materials Purchased"/>
    <s v="Materials Purchased"/>
    <s v="527"/>
    <s v="UNSE Santa Cruz Electric Const"/>
    <x v="1"/>
    <n v="24.7"/>
    <s v="033"/>
  </r>
  <r>
    <s v="SEP-25"/>
    <x v="2"/>
    <s v="51500"/>
    <x v="22"/>
    <s v="Materials Purchased"/>
    <s v="Materials Purchased"/>
    <s v="527"/>
    <s v="UNSE Santa Cruz Electric Const"/>
    <x v="1"/>
    <n v="135.33000000000001"/>
    <s v="033"/>
  </r>
  <r>
    <s v="AUG-25"/>
    <x v="2"/>
    <s v="51500"/>
    <x v="22"/>
    <s v="Materials Purchased"/>
    <s v="Materials Purchased"/>
    <s v="526"/>
    <s v="UNSE Santa Cruz Electric Mgmt"/>
    <x v="1"/>
    <n v="1490.97"/>
    <s v="033"/>
  </r>
  <r>
    <s v="DEC-25"/>
    <x v="2"/>
    <s v="51500"/>
    <x v="22"/>
    <s v="Materials Purchased"/>
    <s v="Materials Purchased"/>
    <s v="526"/>
    <s v="UNSE Santa Cruz Electric Mgmt"/>
    <x v="1"/>
    <n v="-194.37"/>
    <s v="033"/>
  </r>
  <r>
    <s v="JUL-25"/>
    <x v="2"/>
    <s v="51500"/>
    <x v="22"/>
    <s v="Materials Purchased"/>
    <s v="Materials Purchased"/>
    <s v="526"/>
    <s v="UNSE Santa Cruz Electric Mgmt"/>
    <x v="1"/>
    <n v="855.69"/>
    <s v="033"/>
  </r>
  <r>
    <s v="NOV-25"/>
    <x v="2"/>
    <s v="51500"/>
    <x v="22"/>
    <s v="Materials Purchased"/>
    <s v="Materials Purchased"/>
    <s v="526"/>
    <s v="UNSE Santa Cruz Electric Mgmt"/>
    <x v="1"/>
    <n v="-439.29"/>
    <s v="033"/>
  </r>
  <r>
    <s v="OCT-25"/>
    <x v="2"/>
    <s v="51500"/>
    <x v="22"/>
    <s v="Materials Purchased"/>
    <s v="Materials Purchased"/>
    <s v="526"/>
    <s v="UNSE Santa Cruz Electric Mgmt"/>
    <x v="1"/>
    <n v="6612.95"/>
    <s v="033"/>
  </r>
  <r>
    <s v="SEP-25"/>
    <x v="2"/>
    <s v="51500"/>
    <x v="22"/>
    <s v="Materials Purchased"/>
    <s v="Materials Purchased"/>
    <s v="526"/>
    <s v="UNSE Santa Cruz Electric Mgmt"/>
    <x v="1"/>
    <n v="269.41000000000003"/>
    <s v="033"/>
  </r>
  <r>
    <s v="NOV-25"/>
    <x v="2"/>
    <s v="51500"/>
    <x v="22"/>
    <s v="Materials Purchased"/>
    <s v="Materials Purchased"/>
    <s v="525"/>
    <s v="UNSE Moh Elect Cust Service"/>
    <x v="1"/>
    <n v="73.040000000000006"/>
    <s v="033"/>
  </r>
  <r>
    <s v="OCT-25"/>
    <x v="2"/>
    <s v="51500"/>
    <x v="22"/>
    <s v="Materials Purchased"/>
    <s v="Materials Purchased"/>
    <s v="525"/>
    <s v="UNSE Moh Elect Cust Service"/>
    <x v="1"/>
    <n v="19.440000000000001"/>
    <s v="033"/>
  </r>
  <r>
    <s v="AUG-25"/>
    <x v="2"/>
    <s v="51500"/>
    <x v="22"/>
    <s v="Materials Purchased"/>
    <s v="Materials Purchased"/>
    <s v="523"/>
    <s v="UNSE Lake Havasu Electric Eng"/>
    <x v="1"/>
    <n v="-748.06"/>
    <s v="033"/>
  </r>
  <r>
    <s v="DEC-25"/>
    <x v="2"/>
    <s v="51500"/>
    <x v="22"/>
    <s v="Materials Purchased"/>
    <s v="Materials Purchased"/>
    <s v="523"/>
    <s v="UNSE Lake Havasu Electric Eng"/>
    <x v="1"/>
    <n v="-1318.73"/>
    <s v="033"/>
  </r>
  <r>
    <s v="JUL-25"/>
    <x v="2"/>
    <s v="51500"/>
    <x v="22"/>
    <s v="Materials Purchased"/>
    <s v="Materials Purchased"/>
    <s v="523"/>
    <s v="UNSE Lake Havasu Electric Eng"/>
    <x v="1"/>
    <n v="1223.3699999999999"/>
    <s v="033"/>
  </r>
  <r>
    <s v="NOV-25"/>
    <x v="2"/>
    <s v="51500"/>
    <x v="22"/>
    <s v="Materials Purchased"/>
    <s v="Materials Purchased"/>
    <s v="523"/>
    <s v="UNSE Lake Havasu Electric Eng"/>
    <x v="1"/>
    <n v="1540.24"/>
    <s v="033"/>
  </r>
  <r>
    <s v="OCT-25"/>
    <x v="2"/>
    <s v="51500"/>
    <x v="22"/>
    <s v="Materials Purchased"/>
    <s v="Materials Purchased"/>
    <s v="523"/>
    <s v="UNSE Lake Havasu Electric Eng"/>
    <x v="1"/>
    <n v="167.56"/>
    <s v="033"/>
  </r>
  <r>
    <s v="SEP-25"/>
    <x v="2"/>
    <s v="51500"/>
    <x v="22"/>
    <s v="Materials Purchased"/>
    <s v="Materials Purchased"/>
    <s v="523"/>
    <s v="UNSE Lake Havasu Electric Eng"/>
    <x v="1"/>
    <n v="218.24"/>
    <s v="033"/>
  </r>
  <r>
    <s v="AUG-25"/>
    <x v="2"/>
    <s v="51500"/>
    <x v="22"/>
    <s v="Materials Purchased"/>
    <s v="Materials Purchased"/>
    <s v="518"/>
    <s v="UNSE Mohave Electric IS"/>
    <x v="1"/>
    <n v="47"/>
    <s v="033"/>
  </r>
  <r>
    <s v="DEC-25"/>
    <x v="2"/>
    <s v="51500"/>
    <x v="22"/>
    <s v="Materials Purchased"/>
    <s v="Materials Purchased"/>
    <s v="518"/>
    <s v="UNSE Mohave Electric IS"/>
    <x v="1"/>
    <n v="266.27"/>
    <s v="033"/>
  </r>
  <r>
    <s v="JUL-25"/>
    <x v="2"/>
    <s v="51500"/>
    <x v="22"/>
    <s v="Materials Purchased"/>
    <s v="Materials Purchased"/>
    <s v="518"/>
    <s v="UNSE Mohave Electric IS"/>
    <x v="1"/>
    <n v="93.54"/>
    <s v="033"/>
  </r>
  <r>
    <s v="NOV-25"/>
    <x v="2"/>
    <s v="51500"/>
    <x v="22"/>
    <s v="Materials Purchased"/>
    <s v="Materials Purchased"/>
    <s v="518"/>
    <s v="UNSE Mohave Electric IS"/>
    <x v="1"/>
    <n v="127.48"/>
    <s v="033"/>
  </r>
  <r>
    <s v="OCT-25"/>
    <x v="2"/>
    <s v="51500"/>
    <x v="22"/>
    <s v="Materials Purchased"/>
    <s v="Materials Purchased"/>
    <s v="518"/>
    <s v="UNSE Mohave Electric IS"/>
    <x v="1"/>
    <n v="-3578.31"/>
    <s v="033"/>
  </r>
  <r>
    <s v="SEP-25"/>
    <x v="2"/>
    <s v="51500"/>
    <x v="22"/>
    <s v="Materials Purchased"/>
    <s v="Materials Purchased"/>
    <s v="518"/>
    <s v="UNSE Mohave Electric IS"/>
    <x v="1"/>
    <n v="3738.23"/>
    <s v="033"/>
  </r>
  <r>
    <s v="JUL-25"/>
    <x v="2"/>
    <s v="51500"/>
    <x v="22"/>
    <s v="Materials Purchased"/>
    <s v="Materials Purchased"/>
    <s v="516"/>
    <s v="UNSE Mohave Elec Sub &amp; Meter"/>
    <x v="1"/>
    <n v="135.11000000000001"/>
    <s v="033"/>
  </r>
  <r>
    <s v="AUG-25"/>
    <x v="2"/>
    <s v="51500"/>
    <x v="22"/>
    <s v="Materials Purchased"/>
    <s v="Materials Purchased"/>
    <s v="515"/>
    <s v="UNSE Kingman Electric Eng"/>
    <x v="1"/>
    <n v="61.59"/>
    <s v="033"/>
  </r>
  <r>
    <s v="AUG-25"/>
    <x v="2"/>
    <s v="51500"/>
    <x v="22"/>
    <s v="Materials Purchased"/>
    <s v="Materials Purchased"/>
    <s v="514"/>
    <s v="UNSE Kingman Electric Const"/>
    <x v="1"/>
    <n v="60.26"/>
    <s v="033"/>
  </r>
  <r>
    <s v="DEC-25"/>
    <x v="2"/>
    <s v="51500"/>
    <x v="22"/>
    <s v="Materials Purchased"/>
    <s v="Materials Purchased"/>
    <s v="514"/>
    <s v="UNSE Kingman Electric Const"/>
    <x v="1"/>
    <n v="45.38"/>
    <s v="033"/>
  </r>
  <r>
    <s v="NOV-25"/>
    <x v="2"/>
    <s v="51500"/>
    <x v="22"/>
    <s v="Materials Purchased"/>
    <s v="Materials Purchased"/>
    <s v="514"/>
    <s v="UNSE Kingman Electric Const"/>
    <x v="1"/>
    <n v="23.74"/>
    <s v="033"/>
  </r>
  <r>
    <s v="OCT-25"/>
    <x v="2"/>
    <s v="51500"/>
    <x v="22"/>
    <s v="Materials Purchased"/>
    <s v="Materials Purchased"/>
    <s v="514"/>
    <s v="UNSE Kingman Electric Const"/>
    <x v="1"/>
    <n v="76.87"/>
    <s v="033"/>
  </r>
  <r>
    <s v="AUG-25"/>
    <x v="2"/>
    <s v="51500"/>
    <x v="22"/>
    <s v="Materials Purchased"/>
    <s v="Materials Purchased"/>
    <s v="513"/>
    <s v="UNSE Mohave Electric Ops Mgmt"/>
    <x v="1"/>
    <n v="-1796.07"/>
    <s v="033"/>
  </r>
  <r>
    <s v="DEC-25"/>
    <x v="2"/>
    <s v="51500"/>
    <x v="22"/>
    <s v="Materials Purchased"/>
    <s v="Materials Purchased"/>
    <s v="513"/>
    <s v="UNSE Mohave Electric Ops Mgmt"/>
    <x v="1"/>
    <n v="110.43"/>
    <s v="033"/>
  </r>
  <r>
    <s v="JUL-25"/>
    <x v="2"/>
    <s v="51500"/>
    <x v="22"/>
    <s v="Materials Purchased"/>
    <s v="Materials Purchased"/>
    <s v="513"/>
    <s v="UNSE Mohave Electric Ops Mgmt"/>
    <x v="1"/>
    <n v="1830.05"/>
    <s v="033"/>
  </r>
  <r>
    <s v="OCT-25"/>
    <x v="2"/>
    <s v="51500"/>
    <x v="22"/>
    <s v="Materials Purchased"/>
    <s v="Materials Purchased"/>
    <s v="513"/>
    <s v="UNSE Mohave Electric Ops Mgmt"/>
    <x v="1"/>
    <n v="-1524.72"/>
    <s v="033"/>
  </r>
  <r>
    <s v="SEP-25"/>
    <x v="2"/>
    <s v="51500"/>
    <x v="22"/>
    <s v="Materials Purchased"/>
    <s v="Materials Purchased"/>
    <s v="513"/>
    <s v="UNSE Mohave Electric Ops Mgmt"/>
    <x v="1"/>
    <n v="2049.2199999999998"/>
    <s v="033"/>
  </r>
  <r>
    <s v="AUG-25"/>
    <x v="2"/>
    <s v="51500"/>
    <x v="22"/>
    <s v="Materials Purchased"/>
    <s v="Materials Purchased"/>
    <s v="512"/>
    <s v="UNSE Mohave Elec Admin"/>
    <x v="1"/>
    <n v="338.06"/>
    <s v="033"/>
  </r>
  <r>
    <s v="DEC-25"/>
    <x v="2"/>
    <s v="51500"/>
    <x v="22"/>
    <s v="Materials Purchased"/>
    <s v="Materials Purchased"/>
    <s v="512"/>
    <s v="UNSE Mohave Elec Admin"/>
    <x v="1"/>
    <n v="7715.68"/>
    <s v="033"/>
  </r>
  <r>
    <s v="NOV-25"/>
    <x v="2"/>
    <s v="51500"/>
    <x v="22"/>
    <s v="Materials Purchased"/>
    <s v="Materials Purchased"/>
    <s v="512"/>
    <s v="UNSE Mohave Elec Admin"/>
    <x v="1"/>
    <n v="4197.49"/>
    <s v="033"/>
  </r>
  <r>
    <s v="SEP-25"/>
    <x v="2"/>
    <s v="51500"/>
    <x v="22"/>
    <s v="Materials Purchased"/>
    <s v="Materials Purchased"/>
    <s v="512"/>
    <s v="UNSE Mohave Elec Admin"/>
    <x v="1"/>
    <n v="4902.8599999999997"/>
    <s v="033"/>
  </r>
  <r>
    <s v="SEP-25"/>
    <x v="2"/>
    <s v="51500"/>
    <x v="22"/>
    <s v="Materials Purchased"/>
    <s v="Materials Purchased"/>
    <s v="264"/>
    <s v="Mail Services"/>
    <x v="1"/>
    <n v="0"/>
    <s v="002"/>
  </r>
  <r>
    <s v="DEC-25"/>
    <x v="2"/>
    <s v="51500"/>
    <x v="25"/>
    <s v="Pers Protect Equip"/>
    <s v="Pers Protect Equip"/>
    <s v="533"/>
    <s v="UNSE Santa Cruz Electric CICO"/>
    <x v="1"/>
    <n v="585.55999999999995"/>
    <s v="033"/>
  </r>
  <r>
    <s v="AUG-25"/>
    <x v="2"/>
    <s v="51500"/>
    <x v="25"/>
    <s v="Pers Protect Equip"/>
    <s v="Pers Protect Equip"/>
    <s v="528"/>
    <s v="UNSE Santa Cruz Electric Eng"/>
    <x v="1"/>
    <n v="93.72"/>
    <s v="033"/>
  </r>
  <r>
    <s v="AUG-25"/>
    <x v="2"/>
    <s v="51500"/>
    <x v="25"/>
    <s v="Pers Protect Equip"/>
    <s v="Pers Protect Equip"/>
    <s v="527"/>
    <s v="UNSE Santa Cruz Electric Const"/>
    <x v="1"/>
    <n v="123.38"/>
    <s v="033"/>
  </r>
  <r>
    <s v="DEC-25"/>
    <x v="2"/>
    <s v="51500"/>
    <x v="25"/>
    <s v="Pers Protect Equip"/>
    <s v="Pers Protect Equip"/>
    <s v="527"/>
    <s v="UNSE Santa Cruz Electric Const"/>
    <x v="1"/>
    <n v="669.65"/>
    <s v="033"/>
  </r>
  <r>
    <s v="JUL-25"/>
    <x v="2"/>
    <s v="51500"/>
    <x v="25"/>
    <s v="Pers Protect Equip"/>
    <s v="Pers Protect Equip"/>
    <s v="527"/>
    <s v="UNSE Santa Cruz Electric Const"/>
    <x v="1"/>
    <n v="197.1"/>
    <s v="033"/>
  </r>
  <r>
    <s v="NOV-25"/>
    <x v="2"/>
    <s v="51500"/>
    <x v="25"/>
    <s v="Pers Protect Equip"/>
    <s v="Pers Protect Equip"/>
    <s v="527"/>
    <s v="UNSE Santa Cruz Electric Const"/>
    <x v="1"/>
    <n v="1038.42"/>
    <s v="033"/>
  </r>
  <r>
    <s v="AUG-25"/>
    <x v="2"/>
    <s v="51500"/>
    <x v="25"/>
    <s v="Pers Protect Equip"/>
    <s v="Pers Protect Equip"/>
    <s v="526"/>
    <s v="UNSE Santa Cruz Electric Mgmt"/>
    <x v="1"/>
    <n v="275.94"/>
    <s v="033"/>
  </r>
  <r>
    <s v="NOV-25"/>
    <x v="2"/>
    <s v="51500"/>
    <x v="25"/>
    <s v="Pers Protect Equip"/>
    <s v="Pers Protect Equip"/>
    <s v="526"/>
    <s v="UNSE Santa Cruz Electric Mgmt"/>
    <x v="1"/>
    <n v="1829.71"/>
    <s v="033"/>
  </r>
  <r>
    <s v="SEP-25"/>
    <x v="2"/>
    <s v="51500"/>
    <x v="25"/>
    <s v="Pers Protect Equip"/>
    <s v="Pers Protect Equip"/>
    <s v="526"/>
    <s v="UNSE Santa Cruz Electric Mgmt"/>
    <x v="1"/>
    <n v="1086.03"/>
    <s v="033"/>
  </r>
  <r>
    <s v="NOV-25"/>
    <x v="2"/>
    <s v="51500"/>
    <x v="26"/>
    <s v="Fuel - Vehicles"/>
    <s v="Fuel - Vehicles"/>
    <s v="538"/>
    <s v="UNSE Mohave Transportation"/>
    <x v="1"/>
    <n v="14"/>
    <s v="033"/>
  </r>
  <r>
    <s v="SEP-25"/>
    <x v="2"/>
    <s v="51500"/>
    <x v="26"/>
    <s v="Fuel - Vehicles"/>
    <s v="Fuel - Vehicles"/>
    <s v="523"/>
    <s v="UNSE Lake Havasu Electric Eng"/>
    <x v="1"/>
    <n v="14"/>
    <s v="033"/>
  </r>
  <r>
    <s v="AUG-25"/>
    <x v="2"/>
    <s v="51500"/>
    <x v="28"/>
    <s v="Office Supplies"/>
    <s v="Office Supplies"/>
    <s v="545"/>
    <s v="UNSE Energy Services"/>
    <x v="1"/>
    <n v="-1135"/>
    <s v="033"/>
  </r>
  <r>
    <s v="JUL-25"/>
    <x v="2"/>
    <s v="51500"/>
    <x v="28"/>
    <s v="Office Supplies"/>
    <s v="Office Supplies"/>
    <s v="545"/>
    <s v="UNSE Energy Services"/>
    <x v="1"/>
    <n v="1135"/>
    <s v="033"/>
  </r>
  <r>
    <s v="OCT-25"/>
    <x v="2"/>
    <s v="51500"/>
    <x v="28"/>
    <s v="Office Supplies"/>
    <s v="Office Supplies"/>
    <s v="531"/>
    <s v="UNSE SC Elec &amp; Gas Cust Serv"/>
    <x v="1"/>
    <n v="52.24"/>
    <s v="033"/>
  </r>
  <r>
    <s v="AUG-25"/>
    <x v="2"/>
    <s v="51500"/>
    <x v="28"/>
    <s v="Office Supplies"/>
    <s v="Office Supplies"/>
    <s v="528"/>
    <s v="UNSE Santa Cruz Electric Eng"/>
    <x v="1"/>
    <n v="26.94"/>
    <s v="033"/>
  </r>
  <r>
    <s v="JUL-25"/>
    <x v="2"/>
    <s v="51500"/>
    <x v="28"/>
    <s v="Office Supplies"/>
    <s v="Office Supplies"/>
    <s v="528"/>
    <s v="UNSE Santa Cruz Electric Eng"/>
    <x v="1"/>
    <n v="442.16"/>
    <s v="033"/>
  </r>
  <r>
    <s v="JUL-25"/>
    <x v="2"/>
    <s v="51500"/>
    <x v="28"/>
    <s v="Office Supplies"/>
    <s v="Office Supplies"/>
    <s v="527"/>
    <s v="UNSE Santa Cruz Electric Const"/>
    <x v="1"/>
    <n v="162.79"/>
    <s v="033"/>
  </r>
  <r>
    <s v="AUG-25"/>
    <x v="2"/>
    <s v="51500"/>
    <x v="28"/>
    <s v="Office Supplies"/>
    <s v="Office Supplies"/>
    <s v="526"/>
    <s v="UNSE Santa Cruz Electric Mgmt"/>
    <x v="1"/>
    <n v="312.83"/>
    <s v="033"/>
  </r>
  <r>
    <s v="DEC-25"/>
    <x v="2"/>
    <s v="51500"/>
    <x v="28"/>
    <s v="Office Supplies"/>
    <s v="Office Supplies"/>
    <s v="526"/>
    <s v="UNSE Santa Cruz Electric Mgmt"/>
    <x v="1"/>
    <n v="2335.64"/>
    <s v="033"/>
  </r>
  <r>
    <s v="JUL-25"/>
    <x v="2"/>
    <s v="51500"/>
    <x v="28"/>
    <s v="Office Supplies"/>
    <s v="Office Supplies"/>
    <s v="526"/>
    <s v="UNSE Santa Cruz Electric Mgmt"/>
    <x v="1"/>
    <n v="998.22"/>
    <s v="033"/>
  </r>
  <r>
    <s v="NOV-25"/>
    <x v="2"/>
    <s v="51500"/>
    <x v="28"/>
    <s v="Office Supplies"/>
    <s v="Office Supplies"/>
    <s v="526"/>
    <s v="UNSE Santa Cruz Electric Mgmt"/>
    <x v="1"/>
    <n v="280.83"/>
    <s v="033"/>
  </r>
  <r>
    <s v="OCT-25"/>
    <x v="2"/>
    <s v="51500"/>
    <x v="28"/>
    <s v="Office Supplies"/>
    <s v="Office Supplies"/>
    <s v="526"/>
    <s v="UNSE Santa Cruz Electric Mgmt"/>
    <x v="1"/>
    <n v="-5185.04"/>
    <s v="033"/>
  </r>
  <r>
    <s v="SEP-25"/>
    <x v="2"/>
    <s v="51500"/>
    <x v="28"/>
    <s v="Office Supplies"/>
    <s v="Office Supplies"/>
    <s v="526"/>
    <s v="UNSE Santa Cruz Electric Mgmt"/>
    <x v="1"/>
    <n v="8187.22"/>
    <s v="033"/>
  </r>
  <r>
    <s v="AUG-25"/>
    <x v="2"/>
    <s v="51500"/>
    <x v="28"/>
    <s v="Office Supplies"/>
    <s v="Office Supplies"/>
    <s v="523"/>
    <s v="UNSE Lake Havasu Electric Eng"/>
    <x v="1"/>
    <n v="1035.03"/>
    <s v="033"/>
  </r>
  <r>
    <s v="DEC-25"/>
    <x v="2"/>
    <s v="51500"/>
    <x v="28"/>
    <s v="Office Supplies"/>
    <s v="Office Supplies"/>
    <s v="523"/>
    <s v="UNSE Lake Havasu Electric Eng"/>
    <x v="1"/>
    <n v="3025.17"/>
    <s v="033"/>
  </r>
  <r>
    <s v="JUL-25"/>
    <x v="2"/>
    <s v="51500"/>
    <x v="28"/>
    <s v="Office Supplies"/>
    <s v="Office Supplies"/>
    <s v="523"/>
    <s v="UNSE Lake Havasu Electric Eng"/>
    <x v="1"/>
    <n v="80.66"/>
    <s v="033"/>
  </r>
  <r>
    <s v="OCT-25"/>
    <x v="2"/>
    <s v="51500"/>
    <x v="28"/>
    <s v="Office Supplies"/>
    <s v="Office Supplies"/>
    <s v="523"/>
    <s v="UNSE Lake Havasu Electric Eng"/>
    <x v="1"/>
    <n v="55.28"/>
    <s v="033"/>
  </r>
  <r>
    <s v="SEP-25"/>
    <x v="2"/>
    <s v="51500"/>
    <x v="28"/>
    <s v="Office Supplies"/>
    <s v="Office Supplies"/>
    <s v="523"/>
    <s v="UNSE Lake Havasu Electric Eng"/>
    <x v="1"/>
    <n v="267.01"/>
    <s v="033"/>
  </r>
  <r>
    <s v="AUG-25"/>
    <x v="2"/>
    <s v="51500"/>
    <x v="28"/>
    <s v="Office Supplies"/>
    <s v="Office Supplies"/>
    <s v="518"/>
    <s v="UNSE Mohave Electric IS"/>
    <x v="1"/>
    <n v="17.260000000000002"/>
    <s v="033"/>
  </r>
  <r>
    <s v="AUG-25"/>
    <x v="2"/>
    <s v="51500"/>
    <x v="28"/>
    <s v="Office Supplies"/>
    <s v="Office Supplies"/>
    <s v="516"/>
    <s v="UNSE Mohave Elec Sub &amp; Meter"/>
    <x v="1"/>
    <n v="75.849999999999994"/>
    <s v="033"/>
  </r>
  <r>
    <s v="AUG-25"/>
    <x v="2"/>
    <s v="51500"/>
    <x v="28"/>
    <s v="Office Supplies"/>
    <s v="Office Supplies"/>
    <s v="515"/>
    <s v="UNSE Kingman Electric Eng"/>
    <x v="1"/>
    <n v="620.48"/>
    <s v="033"/>
  </r>
  <r>
    <s v="AUG-25"/>
    <x v="2"/>
    <s v="51500"/>
    <x v="28"/>
    <s v="Office Supplies"/>
    <s v="Office Supplies"/>
    <s v="514"/>
    <s v="UNSE Kingman Electric Const"/>
    <x v="1"/>
    <n v="23.43"/>
    <s v="033"/>
  </r>
  <r>
    <s v="DEC-25"/>
    <x v="2"/>
    <s v="51500"/>
    <x v="28"/>
    <s v="Office Supplies"/>
    <s v="Office Supplies"/>
    <s v="514"/>
    <s v="UNSE Kingman Electric Const"/>
    <x v="1"/>
    <n v="1667.87"/>
    <s v="033"/>
  </r>
  <r>
    <s v="NOV-25"/>
    <x v="2"/>
    <s v="51500"/>
    <x v="28"/>
    <s v="Office Supplies"/>
    <s v="Office Supplies"/>
    <s v="514"/>
    <s v="UNSE Kingman Electric Const"/>
    <x v="1"/>
    <n v="2171.7199999999998"/>
    <s v="033"/>
  </r>
  <r>
    <s v="DEC-25"/>
    <x v="2"/>
    <s v="51500"/>
    <x v="28"/>
    <s v="Office Supplies"/>
    <s v="Office Supplies"/>
    <s v="513"/>
    <s v="UNSE Mohave Electric Ops Mgmt"/>
    <x v="1"/>
    <n v="17.170000000000002"/>
    <s v="033"/>
  </r>
  <r>
    <s v="SEP-25"/>
    <x v="2"/>
    <s v="51500"/>
    <x v="28"/>
    <s v="Office Supplies"/>
    <s v="Office Supplies"/>
    <s v="513"/>
    <s v="UNSE Mohave Electric Ops Mgmt"/>
    <x v="1"/>
    <n v="98.98"/>
    <s v="033"/>
  </r>
  <r>
    <s v="AUG-25"/>
    <x v="2"/>
    <s v="51500"/>
    <x v="28"/>
    <s v="Office Supplies"/>
    <s v="Office Supplies"/>
    <s v="512"/>
    <s v="UNSE Mohave Elec Admin"/>
    <x v="1"/>
    <n v="380.65"/>
    <s v="033"/>
  </r>
  <r>
    <s v="JUL-25"/>
    <x v="2"/>
    <s v="51500"/>
    <x v="28"/>
    <s v="Office Supplies"/>
    <s v="Office Supplies"/>
    <s v="512"/>
    <s v="UNSE Mohave Elec Admin"/>
    <x v="1"/>
    <n v="-1471.24"/>
    <s v="033"/>
  </r>
  <r>
    <s v="NOV-25"/>
    <x v="2"/>
    <s v="51500"/>
    <x v="28"/>
    <s v="Office Supplies"/>
    <s v="Office Supplies"/>
    <s v="512"/>
    <s v="UNSE Mohave Elec Admin"/>
    <x v="1"/>
    <n v="7.77"/>
    <s v="033"/>
  </r>
  <r>
    <s v="AUG-25"/>
    <x v="2"/>
    <s v="51500"/>
    <x v="13"/>
    <m/>
    <s v="Remote Plants"/>
    <s v="542"/>
    <s v="UNSE Gila River Plant"/>
    <x v="1"/>
    <n v="-22.75"/>
    <s v="033"/>
  </r>
  <r>
    <s v="DEC-25"/>
    <x v="2"/>
    <s v="51500"/>
    <x v="13"/>
    <m/>
    <s v="Remote Plants"/>
    <s v="542"/>
    <s v="UNSE Gila River Plant"/>
    <x v="1"/>
    <n v="3.25"/>
    <s v="033"/>
  </r>
  <r>
    <s v="JUL-25"/>
    <x v="2"/>
    <s v="51500"/>
    <x v="13"/>
    <m/>
    <s v="Remote Plants"/>
    <s v="542"/>
    <s v="UNSE Gila River Plant"/>
    <x v="1"/>
    <n v="-11"/>
    <s v="033"/>
  </r>
  <r>
    <s v="NOV-25"/>
    <x v="2"/>
    <s v="51500"/>
    <x v="13"/>
    <m/>
    <s v="Remote Plants"/>
    <s v="542"/>
    <s v="UNSE Gila River Plant"/>
    <x v="1"/>
    <n v="1.5"/>
    <s v="033"/>
  </r>
  <r>
    <s v="OCT-25"/>
    <x v="2"/>
    <s v="51500"/>
    <x v="13"/>
    <m/>
    <s v="Remote Plants"/>
    <s v="542"/>
    <s v="UNSE Gila River Plant"/>
    <x v="1"/>
    <n v="-9.75"/>
    <s v="033"/>
  </r>
  <r>
    <s v="SEP-25"/>
    <x v="2"/>
    <s v="51500"/>
    <x v="13"/>
    <m/>
    <s v="Remote Plants"/>
    <s v="542"/>
    <s v="UNSE Gila River Plant"/>
    <x v="1"/>
    <n v="25.5"/>
    <s v="033"/>
  </r>
  <r>
    <s v="DEC-25"/>
    <x v="2"/>
    <s v="52020"/>
    <x v="30"/>
    <m/>
    <s v="Software Licenses"/>
    <s v="357"/>
    <s v="Business Applications"/>
    <x v="1"/>
    <n v="0"/>
    <s v="002"/>
  </r>
  <r>
    <s v="NOV-25"/>
    <x v="2"/>
    <s v="52020"/>
    <x v="30"/>
    <m/>
    <s v="Software Licenses"/>
    <s v="357"/>
    <s v="Business Applications"/>
    <x v="1"/>
    <n v="0"/>
    <s v="002"/>
  </r>
  <r>
    <s v="OCT-25"/>
    <x v="2"/>
    <s v="52020"/>
    <x v="30"/>
    <m/>
    <s v="Software Licenses"/>
    <s v="357"/>
    <s v="Business Applications"/>
    <x v="1"/>
    <n v="0"/>
    <s v="002"/>
  </r>
  <r>
    <s v="SEP-25"/>
    <x v="2"/>
    <s v="52100"/>
    <x v="31"/>
    <s v="Repairs &amp; Maintenance"/>
    <s v="Repairs &amp; Maintenance"/>
    <s v="993"/>
    <s v="Fleet Services"/>
    <x v="1"/>
    <n v="3"/>
    <s v="002"/>
  </r>
  <r>
    <s v="SEP-25"/>
    <x v="2"/>
    <s v="52100"/>
    <x v="31"/>
    <s v="Repairs &amp; Maintenance"/>
    <s v="Repairs &amp; Maintenance"/>
    <s v="526"/>
    <s v="UNSE Santa Cruz Electric Mgmt"/>
    <x v="1"/>
    <n v="20"/>
    <s v="033"/>
  </r>
  <r>
    <s v="DEC-25"/>
    <x v="2"/>
    <s v="52100"/>
    <x v="31"/>
    <s v="Repairs &amp; Maintenance"/>
    <s v="Repairs &amp; Maintenance"/>
    <s v="525"/>
    <s v="UNSE Moh Elect Cust Service"/>
    <x v="1"/>
    <n v="283.5"/>
    <s v="033"/>
  </r>
  <r>
    <s v="NOV-25"/>
    <x v="2"/>
    <s v="52100"/>
    <x v="31"/>
    <s v="Repairs &amp; Maintenance"/>
    <s v="Repairs &amp; Maintenance"/>
    <s v="525"/>
    <s v="UNSE Moh Elect Cust Service"/>
    <x v="1"/>
    <n v="193.67"/>
    <s v="033"/>
  </r>
  <r>
    <s v="AUG-25"/>
    <x v="2"/>
    <s v="55000"/>
    <x v="34"/>
    <s v="Transportation Usage"/>
    <s v="Transportation Usage"/>
    <s v="538"/>
    <s v="UNSE Mohave Transportation"/>
    <x v="1"/>
    <n v="40427.760000000002"/>
    <s v="033"/>
  </r>
  <r>
    <s v="DEC-25"/>
    <x v="2"/>
    <s v="55000"/>
    <x v="34"/>
    <s v="Transportation Usage"/>
    <s v="Transportation Usage"/>
    <s v="538"/>
    <s v="UNSE Mohave Transportation"/>
    <x v="1"/>
    <n v="38446.46"/>
    <s v="033"/>
  </r>
  <r>
    <s v="DEC-25"/>
    <x v="2"/>
    <s v="55000"/>
    <x v="34"/>
    <m/>
    <s v="Transportation Usage"/>
    <s v="538"/>
    <s v="UNSE Mohave Transportation"/>
    <x v="1"/>
    <n v="-20957.09"/>
    <s v="033"/>
  </r>
  <r>
    <s v="JUL-25"/>
    <x v="2"/>
    <s v="55000"/>
    <x v="34"/>
    <s v="Transportation Usage"/>
    <s v="Transportation Usage"/>
    <s v="538"/>
    <s v="UNSE Mohave Transportation"/>
    <x v="1"/>
    <n v="55040.61"/>
    <s v="033"/>
  </r>
  <r>
    <s v="NOV-25"/>
    <x v="2"/>
    <s v="55000"/>
    <x v="34"/>
    <s v="Transportation Usage"/>
    <s v="Transportation Usage"/>
    <s v="538"/>
    <s v="UNSE Mohave Transportation"/>
    <x v="1"/>
    <n v="24223.4"/>
    <s v="033"/>
  </r>
  <r>
    <s v="OCT-25"/>
    <x v="2"/>
    <s v="55000"/>
    <x v="34"/>
    <s v="Transportation Usage"/>
    <s v="Transportation Usage"/>
    <s v="538"/>
    <s v="UNSE Mohave Transportation"/>
    <x v="1"/>
    <n v="35601.980000000003"/>
    <s v="033"/>
  </r>
  <r>
    <s v="SEP-25"/>
    <x v="2"/>
    <s v="55000"/>
    <x v="34"/>
    <s v="Transportation Usage"/>
    <s v="Transportation Usage"/>
    <s v="538"/>
    <s v="UNSE Mohave Transportation"/>
    <x v="1"/>
    <n v="32788.89"/>
    <s v="033"/>
  </r>
  <r>
    <s v="AUG-25"/>
    <x v="2"/>
    <s v="56000"/>
    <x v="37"/>
    <m/>
    <s v="Building Usage"/>
    <s v="955"/>
    <s v="Supply Side Planning"/>
    <x v="0"/>
    <n v="7040.24"/>
    <s v="002"/>
  </r>
  <r>
    <s v="DEC-25"/>
    <x v="2"/>
    <s v="56000"/>
    <x v="37"/>
    <m/>
    <s v="Building Usage"/>
    <s v="955"/>
    <s v="Supply Side Planning"/>
    <x v="0"/>
    <n v="5751.56"/>
    <s v="002"/>
  </r>
  <r>
    <s v="JUL-25"/>
    <x v="2"/>
    <s v="56000"/>
    <x v="37"/>
    <m/>
    <s v="Building Usage"/>
    <s v="955"/>
    <s v="Supply Side Planning"/>
    <x v="0"/>
    <n v="7460.75"/>
    <s v="002"/>
  </r>
  <r>
    <s v="NOV-25"/>
    <x v="2"/>
    <s v="56000"/>
    <x v="37"/>
    <m/>
    <s v="Building Usage"/>
    <s v="955"/>
    <s v="Supply Side Planning"/>
    <x v="0"/>
    <n v="5982.17"/>
    <s v="002"/>
  </r>
  <r>
    <s v="OCT-25"/>
    <x v="2"/>
    <s v="56000"/>
    <x v="37"/>
    <m/>
    <s v="Building Usage"/>
    <s v="955"/>
    <s v="Supply Side Planning"/>
    <x v="0"/>
    <n v="9183.51"/>
    <s v="002"/>
  </r>
  <r>
    <s v="SEP-25"/>
    <x v="2"/>
    <s v="56000"/>
    <x v="37"/>
    <m/>
    <s v="Building Usage"/>
    <s v="955"/>
    <s v="Supply Side Planning"/>
    <x v="0"/>
    <n v="7569.27"/>
    <s v="002"/>
  </r>
  <r>
    <s v="AUG-25"/>
    <x v="2"/>
    <s v="56000"/>
    <x v="37"/>
    <m/>
    <s v="Building Usage"/>
    <s v="850"/>
    <s v="Fuels Management"/>
    <x v="0"/>
    <n v="813.9"/>
    <s v="002"/>
  </r>
  <r>
    <s v="DEC-25"/>
    <x v="2"/>
    <s v="56000"/>
    <x v="37"/>
    <m/>
    <s v="Building Usage"/>
    <s v="850"/>
    <s v="Fuels Management"/>
    <x v="0"/>
    <n v="786.77"/>
    <s v="002"/>
  </r>
  <r>
    <s v="JUL-25"/>
    <x v="2"/>
    <s v="56000"/>
    <x v="37"/>
    <m/>
    <s v="Building Usage"/>
    <s v="850"/>
    <s v="Fuels Management"/>
    <x v="0"/>
    <n v="1003.81"/>
    <s v="002"/>
  </r>
  <r>
    <s v="NOV-25"/>
    <x v="2"/>
    <s v="56000"/>
    <x v="37"/>
    <m/>
    <s v="Building Usage"/>
    <s v="850"/>
    <s v="Fuels Management"/>
    <x v="0"/>
    <n v="759.64"/>
    <s v="002"/>
  </r>
  <r>
    <s v="OCT-25"/>
    <x v="2"/>
    <s v="56000"/>
    <x v="37"/>
    <m/>
    <s v="Building Usage"/>
    <s v="850"/>
    <s v="Fuels Management"/>
    <x v="0"/>
    <n v="759.64"/>
    <s v="002"/>
  </r>
  <r>
    <s v="SEP-25"/>
    <x v="2"/>
    <s v="56000"/>
    <x v="37"/>
    <m/>
    <s v="Building Usage"/>
    <s v="850"/>
    <s v="Fuels Management"/>
    <x v="0"/>
    <n v="786.77"/>
    <s v="002"/>
  </r>
  <r>
    <s v="NOV-25"/>
    <x v="2"/>
    <s v="56000"/>
    <x v="37"/>
    <m/>
    <s v="Building Usage"/>
    <s v="824"/>
    <s v="Land Resources"/>
    <x v="0"/>
    <n v="122.09"/>
    <s v="002"/>
  </r>
  <r>
    <s v="AUG-25"/>
    <x v="2"/>
    <s v="56000"/>
    <x v="37"/>
    <m/>
    <s v="Building Usage"/>
    <s v="805"/>
    <s v="Corp Environmental Services"/>
    <x v="0"/>
    <n v="189.91"/>
    <s v="002"/>
  </r>
  <r>
    <s v="DEC-25"/>
    <x v="2"/>
    <s v="56000"/>
    <x v="37"/>
    <m/>
    <s v="Building Usage"/>
    <s v="805"/>
    <s v="Corp Environmental Services"/>
    <x v="0"/>
    <n v="162.78"/>
    <s v="002"/>
  </r>
  <r>
    <s v="JUL-25"/>
    <x v="2"/>
    <s v="56000"/>
    <x v="37"/>
    <m/>
    <s v="Building Usage"/>
    <s v="805"/>
    <s v="Corp Environmental Services"/>
    <x v="0"/>
    <n v="1268.33"/>
    <s v="002"/>
  </r>
  <r>
    <s v="NOV-25"/>
    <x v="2"/>
    <s v="56000"/>
    <x v="37"/>
    <m/>
    <s v="Building Usage"/>
    <s v="805"/>
    <s v="Corp Environmental Services"/>
    <x v="0"/>
    <n v="176.35"/>
    <s v="002"/>
  </r>
  <r>
    <s v="OCT-25"/>
    <x v="2"/>
    <s v="56000"/>
    <x v="37"/>
    <m/>
    <s v="Building Usage"/>
    <s v="805"/>
    <s v="Corp Environmental Services"/>
    <x v="0"/>
    <n v="603.64"/>
    <s v="002"/>
  </r>
  <r>
    <s v="SEP-25"/>
    <x v="2"/>
    <s v="56000"/>
    <x v="37"/>
    <m/>
    <s v="Building Usage"/>
    <s v="805"/>
    <s v="Corp Environmental Services"/>
    <x v="0"/>
    <n v="881.73"/>
    <s v="002"/>
  </r>
  <r>
    <s v="AUG-25"/>
    <x v="2"/>
    <s v="56000"/>
    <x v="37"/>
    <m/>
    <s v="Building Usage"/>
    <s v="597"/>
    <s v="UNS Gas"/>
    <x v="1"/>
    <n v="143.29"/>
    <s v="032"/>
  </r>
  <r>
    <s v="DEC-25"/>
    <x v="2"/>
    <s v="56000"/>
    <x v="37"/>
    <m/>
    <s v="Building Usage"/>
    <s v="597"/>
    <s v="UNS Gas"/>
    <x v="1"/>
    <n v="874.26"/>
    <s v="032"/>
  </r>
  <r>
    <s v="JUL-25"/>
    <x v="2"/>
    <s v="56000"/>
    <x v="37"/>
    <m/>
    <s v="Building Usage"/>
    <s v="597"/>
    <s v="UNS Gas"/>
    <x v="1"/>
    <n v="316.97000000000003"/>
    <s v="032"/>
  </r>
  <r>
    <s v="NOV-25"/>
    <x v="2"/>
    <s v="56000"/>
    <x v="37"/>
    <m/>
    <s v="Building Usage"/>
    <s v="597"/>
    <s v="UNS Gas"/>
    <x v="1"/>
    <n v="220.19"/>
    <s v="032"/>
  </r>
  <r>
    <s v="OCT-25"/>
    <x v="2"/>
    <s v="56000"/>
    <x v="37"/>
    <m/>
    <s v="Building Usage"/>
    <s v="597"/>
    <s v="UNS Gas"/>
    <x v="1"/>
    <n v="536.54999999999995"/>
    <s v="032"/>
  </r>
  <r>
    <s v="SEP-25"/>
    <x v="2"/>
    <s v="56000"/>
    <x v="37"/>
    <m/>
    <s v="Building Usage"/>
    <s v="597"/>
    <s v="UNS Gas"/>
    <x v="1"/>
    <n v="417.15"/>
    <s v="032"/>
  </r>
  <r>
    <s v="AUG-25"/>
    <x v="2"/>
    <s v="56000"/>
    <x v="37"/>
    <m/>
    <s v="Building Usage"/>
    <s v="544"/>
    <s v="UNS Electric"/>
    <x v="1"/>
    <n v="15020.37"/>
    <s v="033"/>
  </r>
  <r>
    <s v="DEC-25"/>
    <x v="2"/>
    <s v="56000"/>
    <x v="37"/>
    <m/>
    <s v="Building Usage"/>
    <s v="544"/>
    <s v="UNS Electric"/>
    <x v="1"/>
    <n v="21670.78"/>
    <s v="033"/>
  </r>
  <r>
    <s v="JUL-25"/>
    <x v="2"/>
    <s v="56000"/>
    <x v="37"/>
    <m/>
    <s v="Building Usage"/>
    <s v="544"/>
    <s v="UNS Electric"/>
    <x v="1"/>
    <n v="9582.4"/>
    <s v="033"/>
  </r>
  <r>
    <s v="NOV-25"/>
    <x v="2"/>
    <s v="56000"/>
    <x v="37"/>
    <m/>
    <s v="Building Usage"/>
    <s v="544"/>
    <s v="UNS Electric"/>
    <x v="1"/>
    <n v="10153.61"/>
    <s v="033"/>
  </r>
  <r>
    <s v="OCT-25"/>
    <x v="2"/>
    <s v="56000"/>
    <x v="37"/>
    <m/>
    <s v="Building Usage"/>
    <s v="544"/>
    <s v="UNS Electric"/>
    <x v="1"/>
    <n v="10404.16"/>
    <s v="033"/>
  </r>
  <r>
    <s v="SEP-25"/>
    <x v="2"/>
    <s v="56000"/>
    <x v="37"/>
    <m/>
    <s v="Building Usage"/>
    <s v="544"/>
    <s v="UNS Electric"/>
    <x v="1"/>
    <n v="13443.7"/>
    <s v="033"/>
  </r>
  <r>
    <s v="AUG-25"/>
    <x v="2"/>
    <s v="56000"/>
    <x v="37"/>
    <m/>
    <s v="Building Usage"/>
    <s v="414"/>
    <s v="TPP Admin"/>
    <x v="0"/>
    <n v="813.9"/>
    <s v="002"/>
  </r>
  <r>
    <s v="SEP-25"/>
    <x v="2"/>
    <s v="56000"/>
    <x v="37"/>
    <m/>
    <s v="Building Usage"/>
    <s v="414"/>
    <s v="TPP Admin"/>
    <x v="0"/>
    <n v="542.6"/>
    <s v="002"/>
  </r>
  <r>
    <s v="AUG-25"/>
    <x v="2"/>
    <s v="56000"/>
    <x v="37"/>
    <m/>
    <s v="Building Usage"/>
    <s v="400"/>
    <s v="Capital Resources"/>
    <x v="0"/>
    <n v="4178.0200000000004"/>
    <s v="002"/>
  </r>
  <r>
    <s v="DEC-25"/>
    <x v="2"/>
    <s v="56000"/>
    <x v="37"/>
    <m/>
    <s v="Building Usage"/>
    <s v="400"/>
    <s v="Capital Resources"/>
    <x v="0"/>
    <n v="3391.25"/>
    <s v="002"/>
  </r>
  <r>
    <s v="JUL-25"/>
    <x v="2"/>
    <s v="56000"/>
    <x v="37"/>
    <m/>
    <s v="Building Usage"/>
    <s v="400"/>
    <s v="Capital Resources"/>
    <x v="0"/>
    <n v="3445.51"/>
    <s v="002"/>
  </r>
  <r>
    <s v="NOV-25"/>
    <x v="2"/>
    <s v="56000"/>
    <x v="37"/>
    <m/>
    <s v="Building Usage"/>
    <s v="400"/>
    <s v="Capital Resources"/>
    <x v="0"/>
    <n v="3737.16"/>
    <m/>
  </r>
  <r>
    <s v="OCT-25"/>
    <x v="2"/>
    <s v="56000"/>
    <x v="37"/>
    <m/>
    <s v="Building Usage"/>
    <s v="400"/>
    <s v="Capital Resources"/>
    <x v="0"/>
    <n v="5968.6"/>
    <s v="002"/>
  </r>
  <r>
    <s v="SEP-25"/>
    <x v="2"/>
    <s v="56000"/>
    <x v="37"/>
    <m/>
    <s v="Building Usage"/>
    <s v="400"/>
    <s v="Capital Resources"/>
    <x v="0"/>
    <n v="3662.55"/>
    <s v="002"/>
  </r>
  <r>
    <s v="AUG-25"/>
    <x v="2"/>
    <s v="56000"/>
    <x v="37"/>
    <m/>
    <s v="Building Usage"/>
    <s v="385"/>
    <s v="Energy Programs"/>
    <x v="0"/>
    <n v="4178.0200000000004"/>
    <s v="002"/>
  </r>
  <r>
    <s v="DEC-25"/>
    <x v="2"/>
    <s v="56000"/>
    <x v="37"/>
    <m/>
    <s v="Building Usage"/>
    <s v="385"/>
    <s v="Energy Programs"/>
    <x v="0"/>
    <n v="3581.16"/>
    <s v="002"/>
  </r>
  <r>
    <s v="JUL-25"/>
    <x v="2"/>
    <s v="56000"/>
    <x v="37"/>
    <m/>
    <s v="Building Usage"/>
    <s v="385"/>
    <s v="Energy Programs"/>
    <x v="0"/>
    <n v="3092.82"/>
    <s v="002"/>
  </r>
  <r>
    <s v="NOV-25"/>
    <x v="2"/>
    <s v="56000"/>
    <x v="37"/>
    <m/>
    <s v="Building Usage"/>
    <s v="385"/>
    <s v="Energy Programs"/>
    <x v="0"/>
    <n v="3174.21"/>
    <s v="002"/>
  </r>
  <r>
    <s v="OCT-25"/>
    <x v="2"/>
    <s v="56000"/>
    <x v="37"/>
    <m/>
    <s v="Building Usage"/>
    <s v="385"/>
    <s v="Energy Programs"/>
    <x v="0"/>
    <n v="5968.6"/>
    <s v="002"/>
  </r>
  <r>
    <s v="SEP-25"/>
    <x v="2"/>
    <s v="56000"/>
    <x v="37"/>
    <m/>
    <s v="Building Usage"/>
    <s v="385"/>
    <s v="Energy Programs"/>
    <x v="0"/>
    <n v="3771.07"/>
    <s v="002"/>
  </r>
  <r>
    <s v="AUG-25"/>
    <x v="2"/>
    <s v="56000"/>
    <x v="37"/>
    <m/>
    <s v="Building Usage"/>
    <s v="381"/>
    <s v="Rates"/>
    <x v="0"/>
    <n v="895.29"/>
    <s v="002"/>
  </r>
  <r>
    <s v="JUL-25"/>
    <x v="2"/>
    <s v="56000"/>
    <x v="37"/>
    <m/>
    <s v="Building Usage"/>
    <s v="381"/>
    <s v="Rates"/>
    <x v="0"/>
    <n v="2875.78"/>
    <s v="002"/>
  </r>
  <r>
    <s v="OCT-25"/>
    <x v="2"/>
    <s v="56000"/>
    <x v="37"/>
    <m/>
    <s v="Building Usage"/>
    <s v="381"/>
    <s v="Rates"/>
    <x v="0"/>
    <n v="27.13"/>
    <s v="002"/>
  </r>
  <r>
    <s v="SEP-25"/>
    <x v="2"/>
    <s v="56000"/>
    <x v="37"/>
    <m/>
    <s v="Building Usage"/>
    <s v="381"/>
    <s v="Rates"/>
    <x v="0"/>
    <n v="705.38"/>
    <s v="002"/>
  </r>
  <r>
    <s v="AUG-25"/>
    <x v="2"/>
    <s v="56000"/>
    <x v="37"/>
    <m/>
    <s v="Building Usage"/>
    <s v="370"/>
    <s v="Budget, Planning &amp; Analysis"/>
    <x v="0"/>
    <n v="1627.8"/>
    <s v="002"/>
  </r>
  <r>
    <s v="DEC-25"/>
    <x v="2"/>
    <s v="56000"/>
    <x v="37"/>
    <m/>
    <s v="Building Usage"/>
    <s v="370"/>
    <s v="Budget, Planning &amp; Analysis"/>
    <x v="0"/>
    <n v="1030.94"/>
    <s v="002"/>
  </r>
  <r>
    <s v="JUL-25"/>
    <x v="2"/>
    <s v="56000"/>
    <x v="37"/>
    <m/>
    <s v="Building Usage"/>
    <s v="370"/>
    <s v="Budget, Planning &amp; Analysis"/>
    <x v="0"/>
    <n v="1356.5"/>
    <s v="002"/>
  </r>
  <r>
    <s v="NOV-25"/>
    <x v="2"/>
    <s v="56000"/>
    <x v="37"/>
    <m/>
    <s v="Building Usage"/>
    <s v="370"/>
    <s v="Budget, Planning &amp; Analysis"/>
    <x v="0"/>
    <n v="1302.24"/>
    <s v="002"/>
  </r>
  <r>
    <s v="OCT-25"/>
    <x v="2"/>
    <s v="56000"/>
    <x v="37"/>
    <m/>
    <s v="Building Usage"/>
    <s v="370"/>
    <s v="Budget, Planning &amp; Analysis"/>
    <x v="0"/>
    <n v="2333.1799999999998"/>
    <s v="002"/>
  </r>
  <r>
    <s v="SEP-25"/>
    <x v="2"/>
    <s v="56000"/>
    <x v="37"/>
    <m/>
    <s v="Building Usage"/>
    <s v="370"/>
    <s v="Budget, Planning &amp; Analysis"/>
    <x v="0"/>
    <n v="1492.15"/>
    <s v="002"/>
  </r>
  <r>
    <s v="AUG-25"/>
    <x v="2"/>
    <s v="56000"/>
    <x v="37"/>
    <m/>
    <s v="Building Usage"/>
    <s v="362"/>
    <s v="Financial Planning &amp; Analysis"/>
    <x v="0"/>
    <n v="244.17"/>
    <s v="002"/>
  </r>
  <r>
    <s v="DEC-25"/>
    <x v="2"/>
    <s v="56000"/>
    <x v="37"/>
    <m/>
    <s v="Building Usage"/>
    <s v="362"/>
    <s v="Financial Planning &amp; Analysis"/>
    <x v="0"/>
    <n v="596.86"/>
    <s v="002"/>
  </r>
  <r>
    <s v="JUL-25"/>
    <x v="2"/>
    <s v="56000"/>
    <x v="37"/>
    <m/>
    <s v="Building Usage"/>
    <s v="362"/>
    <s v="Financial Planning &amp; Analysis"/>
    <x v="0"/>
    <n v="244.17"/>
    <s v="002"/>
  </r>
  <r>
    <s v="NOV-25"/>
    <x v="2"/>
    <s v="56000"/>
    <x v="37"/>
    <m/>
    <s v="Building Usage"/>
    <s v="362"/>
    <s v="Financial Planning &amp; Analysis"/>
    <x v="0"/>
    <n v="556.16999999999996"/>
    <s v="002"/>
  </r>
  <r>
    <s v="OCT-25"/>
    <x v="2"/>
    <s v="56000"/>
    <x v="37"/>
    <m/>
    <s v="Building Usage"/>
    <s v="362"/>
    <s v="Financial Planning &amp; Analysis"/>
    <x v="0"/>
    <n v="1166.5899999999999"/>
    <s v="002"/>
  </r>
  <r>
    <s v="SEP-25"/>
    <x v="2"/>
    <s v="56000"/>
    <x v="37"/>
    <m/>
    <s v="Building Usage"/>
    <s v="362"/>
    <s v="Financial Planning &amp; Analysis"/>
    <x v="0"/>
    <n v="298.43"/>
    <s v="002"/>
  </r>
  <r>
    <s v="AUG-25"/>
    <x v="2"/>
    <s v="56000"/>
    <x v="37"/>
    <m/>
    <s v="Building Usage"/>
    <s v="360"/>
    <s v="Treasury Services"/>
    <x v="0"/>
    <n v="1112.33"/>
    <s v="002"/>
  </r>
  <r>
    <s v="DEC-25"/>
    <x v="2"/>
    <s v="56000"/>
    <x v="37"/>
    <m/>
    <s v="Building Usage"/>
    <s v="360"/>
    <s v="Treasury Services"/>
    <x v="0"/>
    <n v="895.29"/>
    <s v="002"/>
  </r>
  <r>
    <s v="JUL-25"/>
    <x v="2"/>
    <s v="56000"/>
    <x v="37"/>
    <m/>
    <s v="Building Usage"/>
    <s v="360"/>
    <s v="Treasury Services"/>
    <x v="0"/>
    <n v="976.68"/>
    <s v="002"/>
  </r>
  <r>
    <s v="NOV-25"/>
    <x v="2"/>
    <s v="56000"/>
    <x v="37"/>
    <m/>
    <s v="Building Usage"/>
    <s v="360"/>
    <s v="Treasury Services"/>
    <x v="0"/>
    <n v="976.68"/>
    <s v="002"/>
  </r>
  <r>
    <s v="OCT-25"/>
    <x v="2"/>
    <s v="56000"/>
    <x v="37"/>
    <m/>
    <s v="Building Usage"/>
    <s v="360"/>
    <s v="Treasury Services"/>
    <x v="0"/>
    <n v="1315.81"/>
    <s v="002"/>
  </r>
  <r>
    <s v="SEP-25"/>
    <x v="2"/>
    <s v="56000"/>
    <x v="37"/>
    <m/>
    <s v="Building Usage"/>
    <s v="360"/>
    <s v="Treasury Services"/>
    <x v="0"/>
    <n v="1003.81"/>
    <s v="002"/>
  </r>
  <r>
    <s v="AUG-25"/>
    <x v="2"/>
    <s v="56000"/>
    <x v="37"/>
    <m/>
    <s v="Building Usage"/>
    <s v="352"/>
    <s v="IT Client Technology"/>
    <x v="0"/>
    <n v="312"/>
    <s v="002"/>
  </r>
  <r>
    <s v="DEC-25"/>
    <x v="2"/>
    <s v="56000"/>
    <x v="37"/>
    <m/>
    <s v="Building Usage"/>
    <s v="352"/>
    <s v="IT Client Technology"/>
    <x v="0"/>
    <n v="230.61"/>
    <s v="002"/>
  </r>
  <r>
    <s v="JUL-25"/>
    <x v="2"/>
    <s v="56000"/>
    <x v="37"/>
    <m/>
    <s v="Building Usage"/>
    <s v="352"/>
    <s v="IT Client Technology"/>
    <x v="0"/>
    <n v="149.22"/>
    <s v="002"/>
  </r>
  <r>
    <s v="NOV-25"/>
    <x v="2"/>
    <s v="56000"/>
    <x v="37"/>
    <m/>
    <s v="Building Usage"/>
    <s v="352"/>
    <s v="IT Client Technology"/>
    <x v="0"/>
    <n v="461.21"/>
    <s v="002"/>
  </r>
  <r>
    <s v="OCT-25"/>
    <x v="2"/>
    <s v="56000"/>
    <x v="37"/>
    <m/>
    <s v="Building Usage"/>
    <s v="352"/>
    <s v="IT Client Technology"/>
    <x v="0"/>
    <n v="529.04"/>
    <s v="002"/>
  </r>
  <r>
    <s v="SEP-25"/>
    <x v="2"/>
    <s v="56000"/>
    <x v="37"/>
    <m/>
    <s v="Building Usage"/>
    <s v="352"/>
    <s v="IT Client Technology"/>
    <x v="0"/>
    <n v="461.21"/>
    <s v="002"/>
  </r>
  <r>
    <s v="AUG-25"/>
    <x v="2"/>
    <s v="56000"/>
    <x v="37"/>
    <m/>
    <s v="Building Usage"/>
    <s v="332"/>
    <s v="Tax Services"/>
    <x v="0"/>
    <n v="2183.9699999999998"/>
    <s v="002"/>
  </r>
  <r>
    <s v="DEC-25"/>
    <x v="2"/>
    <s v="56000"/>
    <x v="37"/>
    <m/>
    <s v="Building Usage"/>
    <s v="332"/>
    <s v="Tax Services"/>
    <x v="0"/>
    <n v="3581.16"/>
    <s v="002"/>
  </r>
  <r>
    <s v="JUL-25"/>
    <x v="2"/>
    <s v="56000"/>
    <x v="37"/>
    <m/>
    <s v="Building Usage"/>
    <s v="332"/>
    <s v="Tax Services"/>
    <x v="0"/>
    <n v="2984.3"/>
    <s v="002"/>
  </r>
  <r>
    <s v="NOV-25"/>
    <x v="2"/>
    <s v="56000"/>
    <x v="37"/>
    <m/>
    <s v="Building Usage"/>
    <s v="332"/>
    <s v="Tax Services"/>
    <x v="0"/>
    <n v="2726.57"/>
    <s v="002"/>
  </r>
  <r>
    <s v="OCT-25"/>
    <x v="2"/>
    <s v="56000"/>
    <x v="37"/>
    <m/>
    <s v="Building Usage"/>
    <s v="332"/>
    <s v="Tax Services"/>
    <x v="0"/>
    <n v="3554.03"/>
    <s v="002"/>
  </r>
  <r>
    <s v="SEP-25"/>
    <x v="2"/>
    <s v="56000"/>
    <x v="37"/>
    <m/>
    <s v="Building Usage"/>
    <s v="332"/>
    <s v="Tax Services"/>
    <x v="0"/>
    <n v="1777.02"/>
    <s v="002"/>
  </r>
  <r>
    <s v="AUG-25"/>
    <x v="2"/>
    <s v="56000"/>
    <x v="37"/>
    <m/>
    <s v="Building Usage"/>
    <s v="322"/>
    <s v="Plant Accounting"/>
    <x v="0"/>
    <n v="7392.93"/>
    <s v="002"/>
  </r>
  <r>
    <s v="DEC-25"/>
    <x v="2"/>
    <s v="56000"/>
    <x v="37"/>
    <m/>
    <s v="Building Usage"/>
    <s v="322"/>
    <s v="Plant Accounting"/>
    <x v="0"/>
    <n v="6714.68"/>
    <s v="002"/>
  </r>
  <r>
    <s v="JUL-25"/>
    <x v="2"/>
    <s v="56000"/>
    <x v="37"/>
    <m/>
    <s v="Building Usage"/>
    <s v="322"/>
    <s v="Plant Accounting"/>
    <x v="0"/>
    <n v="7996.57"/>
    <s v="002"/>
  </r>
  <r>
    <s v="NOV-25"/>
    <x v="2"/>
    <s v="56000"/>
    <x v="37"/>
    <m/>
    <s v="Building Usage"/>
    <s v="322"/>
    <s v="Plant Accounting"/>
    <x v="0"/>
    <n v="5941.47"/>
    <s v="002"/>
  </r>
  <r>
    <s v="OCT-25"/>
    <x v="2"/>
    <s v="56000"/>
    <x v="37"/>
    <m/>
    <s v="Building Usage"/>
    <s v="322"/>
    <s v="Plant Accounting"/>
    <x v="0"/>
    <n v="9963.49"/>
    <s v="002"/>
  </r>
  <r>
    <s v="SEP-25"/>
    <x v="2"/>
    <s v="56000"/>
    <x v="37"/>
    <m/>
    <s v="Building Usage"/>
    <s v="322"/>
    <s v="Plant Accounting"/>
    <x v="0"/>
    <n v="5900.78"/>
    <s v="002"/>
  </r>
  <r>
    <s v="AUG-25"/>
    <x v="2"/>
    <s v="56000"/>
    <x v="37"/>
    <m/>
    <s v="Building Usage"/>
    <s v="321"/>
    <s v="External Reporting"/>
    <x v="0"/>
    <n v="2672.31"/>
    <s v="002"/>
  </r>
  <r>
    <s v="DEC-25"/>
    <x v="2"/>
    <s v="56000"/>
    <x v="37"/>
    <m/>
    <s v="Building Usage"/>
    <s v="321"/>
    <s v="External Reporting"/>
    <x v="0"/>
    <n v="2007.62"/>
    <s v="002"/>
  </r>
  <r>
    <s v="JUL-25"/>
    <x v="2"/>
    <s v="56000"/>
    <x v="37"/>
    <m/>
    <s v="Building Usage"/>
    <s v="321"/>
    <s v="External Reporting"/>
    <x v="0"/>
    <n v="1682.06"/>
    <s v="002"/>
  </r>
  <r>
    <s v="NOV-25"/>
    <x v="2"/>
    <s v="56000"/>
    <x v="37"/>
    <m/>
    <s v="Building Usage"/>
    <s v="321"/>
    <s v="External Reporting"/>
    <x v="0"/>
    <n v="1899.1"/>
    <s v="002"/>
  </r>
  <r>
    <s v="OCT-25"/>
    <x v="2"/>
    <s v="56000"/>
    <x v="37"/>
    <m/>
    <s v="Building Usage"/>
    <s v="321"/>
    <s v="External Reporting"/>
    <x v="0"/>
    <n v="5263.22"/>
    <s v="002"/>
  </r>
  <r>
    <s v="SEP-25"/>
    <x v="2"/>
    <s v="56000"/>
    <x v="37"/>
    <m/>
    <s v="Building Usage"/>
    <s v="321"/>
    <s v="External Reporting"/>
    <x v="0"/>
    <n v="495.12"/>
    <s v="002"/>
  </r>
  <r>
    <s v="AUG-25"/>
    <x v="2"/>
    <s v="56000"/>
    <x v="37"/>
    <m/>
    <s v="Building Usage"/>
    <s v="320"/>
    <s v="Corporate Accounting"/>
    <x v="0"/>
    <n v="2493.25"/>
    <s v="002"/>
  </r>
  <r>
    <s v="DEC-25"/>
    <x v="2"/>
    <s v="56000"/>
    <x v="37"/>
    <m/>
    <s v="Building Usage"/>
    <s v="320"/>
    <s v="Corporate Accounting"/>
    <x v="0"/>
    <n v="2774.04"/>
    <s v="002"/>
  </r>
  <r>
    <s v="JUL-25"/>
    <x v="2"/>
    <s v="56000"/>
    <x v="37"/>
    <m/>
    <s v="Building Usage"/>
    <s v="320"/>
    <s v="Corporate Accounting"/>
    <x v="0"/>
    <n v="3271.88"/>
    <s v="002"/>
  </r>
  <r>
    <s v="NOV-25"/>
    <x v="2"/>
    <s v="56000"/>
    <x v="37"/>
    <m/>
    <s v="Building Usage"/>
    <s v="320"/>
    <s v="Corporate Accounting"/>
    <x v="0"/>
    <n v="3103.67"/>
    <s v="002"/>
  </r>
  <r>
    <s v="OCT-25"/>
    <x v="2"/>
    <s v="56000"/>
    <x v="37"/>
    <m/>
    <s v="Building Usage"/>
    <s v="320"/>
    <s v="Corporate Accounting"/>
    <x v="0"/>
    <n v="4872.55"/>
    <s v="002"/>
  </r>
  <r>
    <s v="SEP-25"/>
    <x v="2"/>
    <s v="56000"/>
    <x v="37"/>
    <m/>
    <s v="Building Usage"/>
    <s v="320"/>
    <s v="Corporate Accounting"/>
    <x v="0"/>
    <n v="3284.09"/>
    <s v="002"/>
  </r>
  <r>
    <s v="AUG-25"/>
    <x v="2"/>
    <s v="56000"/>
    <x v="37"/>
    <m/>
    <s v="Building Usage"/>
    <s v="317"/>
    <s v="Accounts Payable"/>
    <x v="0"/>
    <n v="3436.56"/>
    <s v="002"/>
  </r>
  <r>
    <s v="DEC-25"/>
    <x v="2"/>
    <s v="56000"/>
    <x v="37"/>
    <m/>
    <s v="Building Usage"/>
    <s v="317"/>
    <s v="Accounts Payable"/>
    <x v="0"/>
    <n v="3431.95"/>
    <s v="002"/>
  </r>
  <r>
    <s v="JUL-25"/>
    <x v="2"/>
    <s v="56000"/>
    <x v="37"/>
    <m/>
    <s v="Building Usage"/>
    <s v="317"/>
    <s v="Accounts Payable"/>
    <x v="0"/>
    <n v="3988.65"/>
    <s v="002"/>
  </r>
  <r>
    <s v="NOV-25"/>
    <x v="2"/>
    <s v="56000"/>
    <x v="37"/>
    <m/>
    <s v="Building Usage"/>
    <s v="317"/>
    <s v="Accounts Payable"/>
    <x v="0"/>
    <n v="3489.19"/>
    <s v="002"/>
  </r>
  <r>
    <s v="OCT-25"/>
    <x v="2"/>
    <s v="56000"/>
    <x v="37"/>
    <m/>
    <s v="Building Usage"/>
    <s v="317"/>
    <s v="Accounts Payable"/>
    <x v="0"/>
    <n v="5657.15"/>
    <s v="002"/>
  </r>
  <r>
    <s v="SEP-25"/>
    <x v="2"/>
    <s v="56000"/>
    <x v="37"/>
    <m/>
    <s v="Building Usage"/>
    <s v="317"/>
    <s v="Accounts Payable"/>
    <x v="0"/>
    <n v="3352.45"/>
    <s v="002"/>
  </r>
  <r>
    <s v="DEC-25"/>
    <x v="2"/>
    <s v="56000"/>
    <x v="37"/>
    <m/>
    <s v="Building Usage"/>
    <s v="316"/>
    <s v="Payroll"/>
    <x v="0"/>
    <n v="298.43"/>
    <s v="002"/>
  </r>
  <r>
    <s v="JUL-25"/>
    <x v="2"/>
    <s v="56000"/>
    <x v="37"/>
    <m/>
    <s v="Building Usage"/>
    <s v="316"/>
    <s v="Payroll"/>
    <x v="0"/>
    <n v="230.61"/>
    <s v="002"/>
  </r>
  <r>
    <s v="NOV-25"/>
    <x v="2"/>
    <s v="56000"/>
    <x v="37"/>
    <m/>
    <s v="Building Usage"/>
    <s v="316"/>
    <s v="Payroll"/>
    <x v="0"/>
    <n v="488.34"/>
    <s v="002"/>
  </r>
  <r>
    <s v="AUG-25"/>
    <x v="2"/>
    <s v="56000"/>
    <x v="37"/>
    <m/>
    <s v="Building Usage"/>
    <s v="306"/>
    <s v="Energy Settlements"/>
    <x v="0"/>
    <n v="4829.1400000000003"/>
    <s v="002"/>
  </r>
  <r>
    <s v="DEC-25"/>
    <x v="2"/>
    <s v="56000"/>
    <x v="37"/>
    <m/>
    <s v="Building Usage"/>
    <s v="306"/>
    <s v="Energy Settlements"/>
    <x v="0"/>
    <n v="3309.86"/>
    <s v="002"/>
  </r>
  <r>
    <s v="JUL-25"/>
    <x v="2"/>
    <s v="56000"/>
    <x v="37"/>
    <m/>
    <s v="Building Usage"/>
    <s v="306"/>
    <s v="Energy Settlements"/>
    <x v="0"/>
    <n v="4652.8"/>
    <s v="002"/>
  </r>
  <r>
    <s v="NOV-25"/>
    <x v="2"/>
    <s v="56000"/>
    <x v="37"/>
    <m/>
    <s v="Building Usage"/>
    <s v="306"/>
    <s v="Energy Settlements"/>
    <x v="0"/>
    <n v="3445.51"/>
    <s v="002"/>
  </r>
  <r>
    <s v="OCT-25"/>
    <x v="2"/>
    <s v="56000"/>
    <x v="37"/>
    <m/>
    <s v="Building Usage"/>
    <s v="306"/>
    <s v="Energy Settlements"/>
    <x v="0"/>
    <n v="7501.45"/>
    <s v="002"/>
  </r>
  <r>
    <s v="SEP-25"/>
    <x v="2"/>
    <s v="56000"/>
    <x v="37"/>
    <m/>
    <s v="Building Usage"/>
    <s v="306"/>
    <s v="Energy Settlements"/>
    <x v="0"/>
    <n v="4679.93"/>
    <s v="002"/>
  </r>
  <r>
    <s v="AUG-25"/>
    <x v="2"/>
    <s v="56000"/>
    <x v="37"/>
    <m/>
    <s v="Building Usage"/>
    <s v="300"/>
    <s v="CFO Adm"/>
    <x v="0"/>
    <n v="1600.67"/>
    <s v="002"/>
  </r>
  <r>
    <s v="DEC-25"/>
    <x v="2"/>
    <s v="56000"/>
    <x v="37"/>
    <m/>
    <s v="Building Usage"/>
    <s v="300"/>
    <s v="CFO Adm"/>
    <x v="0"/>
    <n v="1302.24"/>
    <s v="002"/>
  </r>
  <r>
    <s v="JUL-25"/>
    <x v="2"/>
    <s v="56000"/>
    <x v="37"/>
    <m/>
    <s v="Building Usage"/>
    <s v="300"/>
    <s v="CFO Adm"/>
    <x v="0"/>
    <n v="1763.45"/>
    <s v="002"/>
  </r>
  <r>
    <s v="NOV-25"/>
    <x v="2"/>
    <s v="56000"/>
    <x v="37"/>
    <m/>
    <s v="Building Usage"/>
    <s v="300"/>
    <s v="CFO Adm"/>
    <x v="0"/>
    <n v="976.68"/>
    <s v="002"/>
  </r>
  <r>
    <s v="OCT-25"/>
    <x v="2"/>
    <s v="56000"/>
    <x v="37"/>
    <m/>
    <s v="Building Usage"/>
    <s v="300"/>
    <s v="CFO Adm"/>
    <x v="0"/>
    <n v="2740.13"/>
    <s v="002"/>
  </r>
  <r>
    <s v="SEP-25"/>
    <x v="2"/>
    <s v="56000"/>
    <x v="37"/>
    <m/>
    <s v="Building Usage"/>
    <s v="300"/>
    <s v="CFO Adm"/>
    <x v="0"/>
    <n v="1587.11"/>
    <s v="002"/>
  </r>
  <r>
    <s v="AUG-25"/>
    <x v="2"/>
    <s v="56000"/>
    <x v="37"/>
    <m/>
    <s v="Building Usage"/>
    <s v="264"/>
    <s v="Mail Services"/>
    <x v="0"/>
    <n v="2061.88"/>
    <s v="002"/>
  </r>
  <r>
    <s v="DEC-25"/>
    <x v="2"/>
    <s v="56000"/>
    <x v="37"/>
    <m/>
    <s v="Building Usage"/>
    <s v="264"/>
    <s v="Mail Services"/>
    <x v="0"/>
    <n v="1682.06"/>
    <s v="002"/>
  </r>
  <r>
    <s v="JUL-25"/>
    <x v="2"/>
    <s v="56000"/>
    <x v="37"/>
    <m/>
    <s v="Building Usage"/>
    <s v="264"/>
    <s v="Mail Services"/>
    <x v="0"/>
    <n v="2061.88"/>
    <s v="002"/>
  </r>
  <r>
    <s v="NOV-25"/>
    <x v="2"/>
    <s v="56000"/>
    <x v="37"/>
    <m/>
    <s v="Building Usage"/>
    <s v="264"/>
    <s v="Mail Services"/>
    <x v="0"/>
    <n v="1953.36"/>
    <s v="002"/>
  </r>
  <r>
    <s v="OCT-25"/>
    <x v="2"/>
    <s v="56000"/>
    <x v="37"/>
    <m/>
    <s v="Building Usage"/>
    <s v="264"/>
    <s v="Mail Services"/>
    <x v="0"/>
    <n v="2902.91"/>
    <s v="002"/>
  </r>
  <r>
    <s v="SEP-25"/>
    <x v="2"/>
    <s v="56000"/>
    <x v="37"/>
    <m/>
    <s v="Building Usage"/>
    <s v="264"/>
    <s v="Mail Services"/>
    <x v="0"/>
    <n v="1247.98"/>
    <s v="002"/>
  </r>
  <r>
    <s v="AUG-25"/>
    <x v="2"/>
    <s v="56000"/>
    <x v="37"/>
    <m/>
    <s v="Building Usage"/>
    <s v="244"/>
    <s v="Customer Analytics"/>
    <x v="0"/>
    <n v="1871.97"/>
    <s v="002"/>
  </r>
  <r>
    <s v="DEC-25"/>
    <x v="2"/>
    <s v="56000"/>
    <x v="37"/>
    <m/>
    <s v="Building Usage"/>
    <s v="244"/>
    <s v="Customer Analytics"/>
    <x v="0"/>
    <n v="1736.32"/>
    <s v="002"/>
  </r>
  <r>
    <s v="JUL-25"/>
    <x v="2"/>
    <s v="56000"/>
    <x v="37"/>
    <m/>
    <s v="Building Usage"/>
    <s v="244"/>
    <s v="Customer Analytics"/>
    <x v="0"/>
    <n v="1790.58"/>
    <s v="002"/>
  </r>
  <r>
    <s v="NOV-25"/>
    <x v="2"/>
    <s v="56000"/>
    <x v="37"/>
    <m/>
    <s v="Building Usage"/>
    <s v="244"/>
    <s v="Customer Analytics"/>
    <x v="0"/>
    <n v="1546.41"/>
    <s v="002"/>
  </r>
  <r>
    <s v="OCT-25"/>
    <x v="2"/>
    <s v="56000"/>
    <x v="37"/>
    <m/>
    <s v="Building Usage"/>
    <s v="244"/>
    <s v="Customer Analytics"/>
    <x v="0"/>
    <n v="2713"/>
    <s v="002"/>
  </r>
  <r>
    <s v="SEP-25"/>
    <x v="2"/>
    <s v="56000"/>
    <x v="37"/>
    <m/>
    <s v="Building Usage"/>
    <s v="244"/>
    <s v="Customer Analytics"/>
    <x v="0"/>
    <n v="2034.75"/>
    <s v="002"/>
  </r>
  <r>
    <s v="NOV-25"/>
    <x v="2"/>
    <s v="56000"/>
    <x v="37"/>
    <m/>
    <s v="Building Usage"/>
    <s v="227"/>
    <s v="Corporate Communications"/>
    <x v="0"/>
    <n v="108.52"/>
    <s v="002"/>
  </r>
  <r>
    <s v="AUG-25"/>
    <x v="2"/>
    <s v="56000"/>
    <x v="37"/>
    <m/>
    <s v="Building Usage"/>
    <s v="210"/>
    <s v="Employee &amp; Labor Relations"/>
    <x v="0"/>
    <n v="664.69"/>
    <s v="002"/>
  </r>
  <r>
    <s v="DEC-25"/>
    <x v="2"/>
    <s v="56000"/>
    <x v="37"/>
    <m/>
    <s v="Building Usage"/>
    <s v="210"/>
    <s v="Employee &amp; Labor Relations"/>
    <x v="0"/>
    <n v="13.57"/>
    <s v="002"/>
  </r>
  <r>
    <s v="JUL-25"/>
    <x v="2"/>
    <s v="56000"/>
    <x v="37"/>
    <m/>
    <s v="Building Usage"/>
    <s v="210"/>
    <s v="Employee &amp; Labor Relations"/>
    <x v="0"/>
    <n v="1532.85"/>
    <s v="002"/>
  </r>
  <r>
    <s v="NOV-25"/>
    <x v="2"/>
    <s v="56000"/>
    <x v="37"/>
    <m/>
    <s v="Building Usage"/>
    <s v="210"/>
    <s v="Employee &amp; Labor Relations"/>
    <x v="0"/>
    <n v="108.52"/>
    <s v="002"/>
  </r>
  <r>
    <s v="OCT-25"/>
    <x v="2"/>
    <s v="56000"/>
    <x v="37"/>
    <m/>
    <s v="Building Usage"/>
    <s v="210"/>
    <s v="Employee &amp; Labor Relations"/>
    <x v="0"/>
    <n v="108.52"/>
    <s v="002"/>
  </r>
  <r>
    <s v="SEP-25"/>
    <x v="2"/>
    <s v="56000"/>
    <x v="37"/>
    <m/>
    <s v="Building Usage"/>
    <s v="210"/>
    <s v="Employee &amp; Labor Relations"/>
    <x v="0"/>
    <n v="406.95"/>
    <s v="002"/>
  </r>
  <r>
    <s v="AUG-25"/>
    <x v="2"/>
    <s v="56000"/>
    <x v="37"/>
    <m/>
    <s v="Building Usage"/>
    <s v="209"/>
    <s v="Compensation &amp; Benefits"/>
    <x v="0"/>
    <n v="1546.41"/>
    <s v="002"/>
  </r>
  <r>
    <s v="DEC-25"/>
    <x v="2"/>
    <s v="56000"/>
    <x v="37"/>
    <m/>
    <s v="Building Usage"/>
    <s v="209"/>
    <s v="Compensation &amp; Benefits"/>
    <x v="0"/>
    <n v="732.51"/>
    <s v="002"/>
  </r>
  <r>
    <s v="JUL-25"/>
    <x v="2"/>
    <s v="56000"/>
    <x v="37"/>
    <m/>
    <s v="Building Usage"/>
    <s v="209"/>
    <s v="Compensation &amp; Benefits"/>
    <x v="0"/>
    <n v="1329.37"/>
    <s v="002"/>
  </r>
  <r>
    <s v="NOV-25"/>
    <x v="2"/>
    <s v="56000"/>
    <x v="37"/>
    <m/>
    <s v="Building Usage"/>
    <s v="209"/>
    <s v="Compensation &amp; Benefits"/>
    <x v="0"/>
    <n v="1030.94"/>
    <s v="002"/>
  </r>
  <r>
    <s v="OCT-25"/>
    <x v="2"/>
    <s v="56000"/>
    <x v="37"/>
    <m/>
    <s v="Building Usage"/>
    <s v="209"/>
    <s v="Compensation &amp; Benefits"/>
    <x v="0"/>
    <n v="2360.31"/>
    <s v="002"/>
  </r>
  <r>
    <s v="SEP-25"/>
    <x v="2"/>
    <s v="56000"/>
    <x v="37"/>
    <m/>
    <s v="Building Usage"/>
    <s v="209"/>
    <s v="Compensation &amp; Benefits"/>
    <x v="0"/>
    <n v="1383.63"/>
    <s v="002"/>
  </r>
  <r>
    <s v="AUG-25"/>
    <x v="2"/>
    <s v="56000"/>
    <x v="37"/>
    <m/>
    <s v="Building Usage"/>
    <s v="193"/>
    <s v="Energy Delivery Environmental"/>
    <x v="0"/>
    <n v="1390.41"/>
    <s v="002"/>
  </r>
  <r>
    <s v="DEC-25"/>
    <x v="2"/>
    <s v="56000"/>
    <x v="37"/>
    <m/>
    <s v="Building Usage"/>
    <s v="193"/>
    <s v="Energy Delivery Environmental"/>
    <x v="0"/>
    <n v="1939.8"/>
    <s v="002"/>
  </r>
  <r>
    <s v="JUL-25"/>
    <x v="2"/>
    <s v="56000"/>
    <x v="37"/>
    <m/>
    <s v="Building Usage"/>
    <s v="193"/>
    <s v="Energy Delivery Environmental"/>
    <x v="0"/>
    <n v="1383.63"/>
    <s v="002"/>
  </r>
  <r>
    <s v="NOV-25"/>
    <x v="2"/>
    <s v="56000"/>
    <x v="37"/>
    <m/>
    <s v="Building Usage"/>
    <s v="193"/>
    <s v="Energy Delivery Environmental"/>
    <x v="0"/>
    <n v="2034.75"/>
    <s v="002"/>
  </r>
  <r>
    <s v="OCT-25"/>
    <x v="2"/>
    <s v="56000"/>
    <x v="37"/>
    <m/>
    <s v="Building Usage"/>
    <s v="193"/>
    <s v="Energy Delivery Environmental"/>
    <x v="0"/>
    <n v="3119.95"/>
    <s v="002"/>
  </r>
  <r>
    <s v="SEP-25"/>
    <x v="2"/>
    <s v="56000"/>
    <x v="37"/>
    <m/>
    <s v="Building Usage"/>
    <s v="193"/>
    <s v="Energy Delivery Environmental"/>
    <x v="0"/>
    <n v="922.42"/>
    <s v="002"/>
  </r>
  <r>
    <s v="JUL-25"/>
    <x v="2"/>
    <s v="56000"/>
    <x v="37"/>
    <m/>
    <s v="Building Usage"/>
    <s v="192"/>
    <s v="UES Support"/>
    <x v="0"/>
    <n v="54.26"/>
    <s v="002"/>
  </r>
  <r>
    <s v="AUG-25"/>
    <x v="2"/>
    <s v="56000"/>
    <x v="37"/>
    <m/>
    <s v="Building Usage"/>
    <s v="160"/>
    <s v="Legal"/>
    <x v="0"/>
    <n v="244.17"/>
    <s v="002"/>
  </r>
  <r>
    <s v="DEC-25"/>
    <x v="2"/>
    <s v="56000"/>
    <x v="37"/>
    <m/>
    <s v="Building Usage"/>
    <s v="160"/>
    <s v="Legal"/>
    <x v="0"/>
    <n v="623.99"/>
    <s v="002"/>
  </r>
  <r>
    <s v="JUL-25"/>
    <x v="2"/>
    <s v="56000"/>
    <x v="37"/>
    <m/>
    <s v="Building Usage"/>
    <s v="160"/>
    <s v="Legal"/>
    <x v="0"/>
    <n v="108.52"/>
    <s v="002"/>
  </r>
  <r>
    <s v="NOV-25"/>
    <x v="2"/>
    <s v="56000"/>
    <x v="37"/>
    <m/>
    <s v="Building Usage"/>
    <s v="160"/>
    <s v="Legal"/>
    <x v="0"/>
    <n v="379.82"/>
    <s v="002"/>
  </r>
  <r>
    <s v="OCT-25"/>
    <x v="2"/>
    <s v="56000"/>
    <x v="37"/>
    <m/>
    <s v="Building Usage"/>
    <s v="160"/>
    <s v="Legal"/>
    <x v="0"/>
    <n v="366.26"/>
    <s v="002"/>
  </r>
  <r>
    <s v="SEP-25"/>
    <x v="2"/>
    <s v="56000"/>
    <x v="37"/>
    <m/>
    <s v="Building Usage"/>
    <s v="160"/>
    <s v="Legal"/>
    <x v="0"/>
    <n v="135.65"/>
    <s v="002"/>
  </r>
  <r>
    <s v="AUG-25"/>
    <x v="2"/>
    <s v="56000"/>
    <x v="37"/>
    <m/>
    <s v="Building Usage"/>
    <s v="140"/>
    <s v="Regulatory Counsel"/>
    <x v="0"/>
    <n v="2178.54"/>
    <s v="002"/>
  </r>
  <r>
    <s v="DEC-25"/>
    <x v="2"/>
    <s v="56000"/>
    <x v="37"/>
    <m/>
    <s v="Building Usage"/>
    <s v="140"/>
    <s v="Regulatory Counsel"/>
    <x v="0"/>
    <n v="2240.94"/>
    <s v="002"/>
  </r>
  <r>
    <s v="JUL-25"/>
    <x v="2"/>
    <s v="56000"/>
    <x v="37"/>
    <m/>
    <s v="Building Usage"/>
    <s v="140"/>
    <s v="Regulatory Counsel"/>
    <x v="0"/>
    <n v="2232.8000000000002"/>
    <s v="002"/>
  </r>
  <r>
    <s v="NOV-25"/>
    <x v="2"/>
    <s v="56000"/>
    <x v="37"/>
    <m/>
    <s v="Building Usage"/>
    <s v="140"/>
    <s v="Regulatory Counsel"/>
    <x v="0"/>
    <n v="1752.6"/>
    <s v="002"/>
  </r>
  <r>
    <s v="OCT-25"/>
    <x v="2"/>
    <s v="56000"/>
    <x v="37"/>
    <m/>
    <s v="Building Usage"/>
    <s v="140"/>
    <s v="Regulatory Counsel"/>
    <x v="0"/>
    <n v="2949.03"/>
    <s v="002"/>
  </r>
  <r>
    <s v="SEP-25"/>
    <x v="2"/>
    <s v="56000"/>
    <x v="37"/>
    <m/>
    <s v="Building Usage"/>
    <s v="140"/>
    <s v="Regulatory Counsel"/>
    <x v="0"/>
    <n v="493.77"/>
    <s v="002"/>
  </r>
  <r>
    <s v="AUG-25"/>
    <x v="2"/>
    <s v="56010"/>
    <x v="38"/>
    <s v="Utilities"/>
    <s v="Utilities"/>
    <s v="530"/>
    <s v="UNSE Santa Cruz Plant Ops"/>
    <x v="1"/>
    <n v="502.14"/>
    <s v="033"/>
  </r>
  <r>
    <s v="DEC-25"/>
    <x v="2"/>
    <s v="56010"/>
    <x v="38"/>
    <s v="Utilities"/>
    <s v="Utilities"/>
    <s v="530"/>
    <s v="UNSE Santa Cruz Plant Ops"/>
    <x v="1"/>
    <n v="589.6"/>
    <s v="033"/>
  </r>
  <r>
    <s v="JUL-25"/>
    <x v="2"/>
    <s v="56010"/>
    <x v="38"/>
    <s v="Utilities"/>
    <s v="Utilities"/>
    <s v="530"/>
    <s v="UNSE Santa Cruz Plant Ops"/>
    <x v="1"/>
    <n v="476.16"/>
    <s v="033"/>
  </r>
  <r>
    <s v="NOV-25"/>
    <x v="2"/>
    <s v="56010"/>
    <x v="38"/>
    <s v="Utilities"/>
    <s v="Utilities"/>
    <s v="530"/>
    <s v="UNSE Santa Cruz Plant Ops"/>
    <x v="1"/>
    <n v="1405.74"/>
    <s v="033"/>
  </r>
  <r>
    <s v="OCT-25"/>
    <x v="2"/>
    <s v="56010"/>
    <x v="38"/>
    <s v="Utilities"/>
    <s v="Utilities"/>
    <s v="530"/>
    <s v="UNSE Santa Cruz Plant Ops"/>
    <x v="1"/>
    <n v="3585.15"/>
    <s v="033"/>
  </r>
  <r>
    <s v="AUG-25"/>
    <x v="2"/>
    <s v="56020"/>
    <x v="39"/>
    <m/>
    <s v="Telephone Usage"/>
    <s v="512"/>
    <s v="UNSE Mohave Elec Admin"/>
    <x v="1"/>
    <n v="23328.48"/>
    <s v="033"/>
  </r>
  <r>
    <s v="DEC-25"/>
    <x v="2"/>
    <s v="56020"/>
    <x v="39"/>
    <m/>
    <s v="Telephone Usage"/>
    <s v="512"/>
    <s v="UNSE Mohave Elec Admin"/>
    <x v="1"/>
    <n v="22199.63"/>
    <s v="033"/>
  </r>
  <r>
    <s v="JUL-25"/>
    <x v="2"/>
    <s v="56020"/>
    <x v="39"/>
    <m/>
    <s v="Telephone Usage"/>
    <s v="512"/>
    <s v="UNSE Mohave Elec Admin"/>
    <x v="1"/>
    <n v="17173.189999999999"/>
    <s v="033"/>
  </r>
  <r>
    <s v="NOV-25"/>
    <x v="2"/>
    <s v="56020"/>
    <x v="39"/>
    <m/>
    <s v="Telephone Usage"/>
    <s v="512"/>
    <s v="UNSE Mohave Elec Admin"/>
    <x v="1"/>
    <n v="8587.98"/>
    <s v="033"/>
  </r>
  <r>
    <s v="OCT-25"/>
    <x v="2"/>
    <s v="56020"/>
    <x v="39"/>
    <m/>
    <s v="Telephone Usage"/>
    <s v="512"/>
    <s v="UNSE Mohave Elec Admin"/>
    <x v="1"/>
    <n v="21056.66"/>
    <s v="033"/>
  </r>
  <r>
    <s v="SEP-25"/>
    <x v="2"/>
    <s v="56020"/>
    <x v="39"/>
    <m/>
    <s v="Telephone Usage"/>
    <s v="512"/>
    <s v="UNSE Mohave Elec Admin"/>
    <x v="1"/>
    <n v="15970.26"/>
    <s v="033"/>
  </r>
  <r>
    <s v="AUG-25"/>
    <x v="2"/>
    <s v="79010"/>
    <x v="41"/>
    <s v="Travel"/>
    <s v="Travel"/>
    <s v="805"/>
    <s v="Corp Environmental Services"/>
    <x v="1"/>
    <n v="33.909999999999997"/>
    <s v="002"/>
  </r>
  <r>
    <s v="OCT-25"/>
    <x v="2"/>
    <s v="79010"/>
    <x v="41"/>
    <s v="Travel"/>
    <s v="Travel"/>
    <s v="550"/>
    <s v="UNSG Arizona Gas Admin"/>
    <x v="1"/>
    <n v="217.29"/>
    <s v="032"/>
  </r>
  <r>
    <s v="AUG-25"/>
    <x v="2"/>
    <s v="79010"/>
    <x v="41"/>
    <s v="Travel"/>
    <s v="Travel"/>
    <s v="541"/>
    <s v="UNSE Metering"/>
    <x v="1"/>
    <n v="1264.92"/>
    <s v="033"/>
  </r>
  <r>
    <s v="OCT-25"/>
    <x v="2"/>
    <s v="79010"/>
    <x v="41"/>
    <s v="Travel"/>
    <s v="Travel"/>
    <s v="541"/>
    <s v="UNSE Metering"/>
    <x v="1"/>
    <n v="-100"/>
    <s v="033"/>
  </r>
  <r>
    <s v="SEP-25"/>
    <x v="2"/>
    <s v="79010"/>
    <x v="41"/>
    <s v="Travel"/>
    <s v="Travel"/>
    <s v="541"/>
    <s v="UNSE Metering"/>
    <x v="1"/>
    <n v="341.17"/>
    <s v="033"/>
  </r>
  <r>
    <s v="AUG-25"/>
    <x v="2"/>
    <s v="79010"/>
    <x v="41"/>
    <s v="Travel"/>
    <s v="Travel"/>
    <s v="533"/>
    <s v="UNSE Santa Cruz Electric CICO"/>
    <x v="1"/>
    <n v="804.16"/>
    <s v="033"/>
  </r>
  <r>
    <s v="NOV-25"/>
    <x v="2"/>
    <s v="79010"/>
    <x v="41"/>
    <s v="Travel"/>
    <s v="Travel"/>
    <s v="533"/>
    <s v="UNSE Santa Cruz Electric CICO"/>
    <x v="1"/>
    <n v="983.25"/>
    <s v="033"/>
  </r>
  <r>
    <s v="OCT-25"/>
    <x v="2"/>
    <s v="79010"/>
    <x v="41"/>
    <s v="Travel"/>
    <s v="Travel"/>
    <s v="533"/>
    <s v="UNSE Santa Cruz Electric CICO"/>
    <x v="1"/>
    <n v="490.99"/>
    <s v="033"/>
  </r>
  <r>
    <s v="SEP-25"/>
    <x v="2"/>
    <s v="79010"/>
    <x v="41"/>
    <s v="Travel"/>
    <s v="Travel"/>
    <s v="533"/>
    <s v="UNSE Santa Cruz Electric CICO"/>
    <x v="1"/>
    <n v="1491.18"/>
    <s v="033"/>
  </r>
  <r>
    <s v="AUG-25"/>
    <x v="2"/>
    <s v="79010"/>
    <x v="41"/>
    <s v="Travel"/>
    <s v="Travel"/>
    <s v="531"/>
    <s v="UNSE SC Elec &amp; Gas Cust Serv"/>
    <x v="1"/>
    <n v="33.32"/>
    <s v="033"/>
  </r>
  <r>
    <s v="JUL-25"/>
    <x v="2"/>
    <s v="79010"/>
    <x v="41"/>
    <s v="Travel"/>
    <s v="Travel"/>
    <s v="531"/>
    <s v="UNSE SC Elec &amp; Gas Cust Serv"/>
    <x v="1"/>
    <n v="714.89"/>
    <s v="033"/>
  </r>
  <r>
    <s v="AUG-25"/>
    <x v="2"/>
    <s v="79010"/>
    <x v="41"/>
    <s v="Travel"/>
    <s v="Travel"/>
    <s v="528"/>
    <s v="UNSE Santa Cruz Electric Eng"/>
    <x v="1"/>
    <n v="708.96"/>
    <s v="033"/>
  </r>
  <r>
    <s v="SEP-25"/>
    <x v="2"/>
    <s v="79010"/>
    <x v="41"/>
    <s v="Travel"/>
    <s v="Travel"/>
    <s v="528"/>
    <s v="UNSE Santa Cruz Electric Eng"/>
    <x v="1"/>
    <n v="927.35"/>
    <s v="033"/>
  </r>
  <r>
    <s v="NOV-25"/>
    <x v="2"/>
    <s v="79010"/>
    <x v="41"/>
    <s v="Travel"/>
    <s v="Travel"/>
    <s v="527"/>
    <s v="UNSE Santa Cruz Electric Const"/>
    <x v="1"/>
    <n v="1037.3599999999999"/>
    <s v="033"/>
  </r>
  <r>
    <s v="OCT-25"/>
    <x v="2"/>
    <s v="79010"/>
    <x v="41"/>
    <s v="Travel"/>
    <s v="Travel"/>
    <s v="527"/>
    <s v="UNSE Santa Cruz Electric Const"/>
    <x v="1"/>
    <n v="297.08"/>
    <s v="033"/>
  </r>
  <r>
    <s v="DEC-25"/>
    <x v="2"/>
    <s v="79010"/>
    <x v="41"/>
    <s v="Travel"/>
    <s v="Travel"/>
    <s v="526"/>
    <s v="UNSE Santa Cruz Electric Mgmt"/>
    <x v="1"/>
    <n v="209.84"/>
    <s v="033"/>
  </r>
  <r>
    <s v="JUL-25"/>
    <x v="2"/>
    <s v="79010"/>
    <x v="41"/>
    <s v="Travel"/>
    <s v="Travel"/>
    <s v="526"/>
    <s v="UNSE Santa Cruz Electric Mgmt"/>
    <x v="1"/>
    <n v="565.62"/>
    <s v="033"/>
  </r>
  <r>
    <s v="NOV-25"/>
    <x v="2"/>
    <s v="79010"/>
    <x v="41"/>
    <s v="Travel"/>
    <s v="Travel"/>
    <s v="526"/>
    <s v="UNSE Santa Cruz Electric Mgmt"/>
    <x v="1"/>
    <n v="150.97999999999999"/>
    <s v="033"/>
  </r>
  <r>
    <s v="OCT-25"/>
    <x v="2"/>
    <s v="79010"/>
    <x v="41"/>
    <s v="Travel"/>
    <s v="Travel"/>
    <s v="526"/>
    <s v="UNSE Santa Cruz Electric Mgmt"/>
    <x v="1"/>
    <n v="486.08"/>
    <s v="033"/>
  </r>
  <r>
    <s v="SEP-25"/>
    <x v="2"/>
    <s v="79010"/>
    <x v="41"/>
    <s v="Travel"/>
    <s v="Travel"/>
    <s v="526"/>
    <s v="UNSE Santa Cruz Electric Mgmt"/>
    <x v="1"/>
    <n v="423.09"/>
    <s v="033"/>
  </r>
  <r>
    <s v="AUG-25"/>
    <x v="2"/>
    <s v="79010"/>
    <x v="41"/>
    <s v="Travel"/>
    <s v="Travel"/>
    <s v="523"/>
    <s v="UNSE Lake Havasu Electric Eng"/>
    <x v="1"/>
    <n v="690.78"/>
    <s v="033"/>
  </r>
  <r>
    <s v="OCT-25"/>
    <x v="2"/>
    <s v="79010"/>
    <x v="41"/>
    <s v="Travel"/>
    <s v="Travel"/>
    <s v="523"/>
    <s v="UNSE Lake Havasu Electric Eng"/>
    <x v="1"/>
    <n v="0"/>
    <s v="033"/>
  </r>
  <r>
    <s v="SEP-25"/>
    <x v="2"/>
    <s v="79010"/>
    <x v="41"/>
    <s v="Travel"/>
    <s v="Travel"/>
    <s v="523"/>
    <s v="UNSE Lake Havasu Electric Eng"/>
    <x v="1"/>
    <n v="1011.05"/>
    <s v="033"/>
  </r>
  <r>
    <s v="DEC-25"/>
    <x v="2"/>
    <s v="79010"/>
    <x v="41"/>
    <s v="Travel"/>
    <s v="Travel"/>
    <s v="522"/>
    <s v="UNSE Lake Havasu Elec Const"/>
    <x v="1"/>
    <n v="168.92"/>
    <s v="033"/>
  </r>
  <r>
    <s v="SEP-25"/>
    <x v="2"/>
    <s v="79010"/>
    <x v="41"/>
    <s v="Travel"/>
    <s v="Travel"/>
    <s v="518"/>
    <s v="UNSE Mohave Electric IS"/>
    <x v="1"/>
    <n v="299.33"/>
    <s v="033"/>
  </r>
  <r>
    <s v="JUL-25"/>
    <x v="2"/>
    <s v="79010"/>
    <x v="41"/>
    <s v="Travel"/>
    <s v="Travel"/>
    <s v="517"/>
    <s v="UNSE Arizona Electric Dispatch"/>
    <x v="1"/>
    <n v="236.58"/>
    <s v="033"/>
  </r>
  <r>
    <s v="OCT-25"/>
    <x v="2"/>
    <s v="79010"/>
    <x v="41"/>
    <s v="Travel"/>
    <s v="Travel"/>
    <s v="517"/>
    <s v="UNSE Arizona Electric Dispatch"/>
    <x v="1"/>
    <n v="413.3"/>
    <s v="033"/>
  </r>
  <r>
    <s v="JUL-25"/>
    <x v="2"/>
    <s v="79010"/>
    <x v="41"/>
    <s v="Travel"/>
    <s v="Travel"/>
    <s v="516"/>
    <s v="UNSE Mohave Elec Sub &amp; Meter"/>
    <x v="1"/>
    <n v="236.58"/>
    <s v="033"/>
  </r>
  <r>
    <s v="AUG-25"/>
    <x v="2"/>
    <s v="79010"/>
    <x v="41"/>
    <s v="Travel"/>
    <s v="Travel"/>
    <s v="515"/>
    <s v="UNSE Kingman Electric Eng"/>
    <x v="1"/>
    <n v="443.96"/>
    <s v="033"/>
  </r>
  <r>
    <s v="JUL-25"/>
    <x v="2"/>
    <s v="79010"/>
    <x v="41"/>
    <s v="Travel"/>
    <s v="Travel"/>
    <s v="515"/>
    <s v="UNSE Kingman Electric Eng"/>
    <x v="1"/>
    <n v="238.69"/>
    <s v="033"/>
  </r>
  <r>
    <s v="NOV-25"/>
    <x v="2"/>
    <s v="79010"/>
    <x v="41"/>
    <s v="Travel"/>
    <s v="Travel"/>
    <s v="515"/>
    <s v="UNSE Kingman Electric Eng"/>
    <x v="1"/>
    <n v="622.08000000000004"/>
    <s v="033"/>
  </r>
  <r>
    <s v="OCT-25"/>
    <x v="2"/>
    <s v="79010"/>
    <x v="41"/>
    <s v="Travel"/>
    <s v="Travel"/>
    <s v="515"/>
    <s v="UNSE Kingman Electric Eng"/>
    <x v="1"/>
    <n v="26.34"/>
    <s v="033"/>
  </r>
  <r>
    <s v="SEP-25"/>
    <x v="2"/>
    <s v="79010"/>
    <x v="41"/>
    <s v="Travel"/>
    <s v="Travel"/>
    <s v="515"/>
    <s v="UNSE Kingman Electric Eng"/>
    <x v="1"/>
    <n v="562.96"/>
    <s v="033"/>
  </r>
  <r>
    <s v="AUG-25"/>
    <x v="2"/>
    <s v="79010"/>
    <x v="41"/>
    <s v="Travel"/>
    <s v="Travel"/>
    <s v="514"/>
    <s v="UNSE Kingman Electric Const"/>
    <x v="1"/>
    <n v="338.07"/>
    <s v="033"/>
  </r>
  <r>
    <s v="DEC-25"/>
    <x v="2"/>
    <s v="79010"/>
    <x v="41"/>
    <s v="Travel"/>
    <s v="Travel"/>
    <s v="514"/>
    <s v="UNSE Kingman Electric Const"/>
    <x v="1"/>
    <n v="1286.46"/>
    <s v="033"/>
  </r>
  <r>
    <s v="JUL-25"/>
    <x v="2"/>
    <s v="79010"/>
    <x v="41"/>
    <s v="Travel"/>
    <s v="Travel"/>
    <s v="514"/>
    <s v="UNSE Kingman Electric Const"/>
    <x v="1"/>
    <n v="270.2"/>
    <s v="033"/>
  </r>
  <r>
    <s v="OCT-25"/>
    <x v="2"/>
    <s v="79010"/>
    <x v="41"/>
    <s v="Travel"/>
    <s v="Travel"/>
    <s v="514"/>
    <s v="UNSE Kingman Electric Const"/>
    <x v="1"/>
    <n v="2701.76"/>
    <s v="033"/>
  </r>
  <r>
    <s v="SEP-25"/>
    <x v="2"/>
    <s v="79010"/>
    <x v="41"/>
    <s v="Travel"/>
    <s v="Travel"/>
    <s v="514"/>
    <s v="UNSE Kingman Electric Const"/>
    <x v="1"/>
    <n v="442.11"/>
    <s v="033"/>
  </r>
  <r>
    <s v="DEC-25"/>
    <x v="2"/>
    <s v="79010"/>
    <x v="41"/>
    <s v="Travel"/>
    <s v="Travel"/>
    <s v="513"/>
    <s v="UNSE Mohave Electric Ops Mgmt"/>
    <x v="1"/>
    <n v="453.72"/>
    <s v="033"/>
  </r>
  <r>
    <s v="JUL-25"/>
    <x v="2"/>
    <s v="79010"/>
    <x v="41"/>
    <s v="Travel"/>
    <s v="Travel"/>
    <s v="513"/>
    <s v="UNSE Mohave Electric Ops Mgmt"/>
    <x v="1"/>
    <n v="462.34"/>
    <s v="033"/>
  </r>
  <r>
    <s v="NOV-25"/>
    <x v="2"/>
    <s v="79010"/>
    <x v="41"/>
    <s v="Travel"/>
    <s v="Travel"/>
    <s v="513"/>
    <s v="UNSE Mohave Electric Ops Mgmt"/>
    <x v="1"/>
    <n v="592.08000000000004"/>
    <s v="033"/>
  </r>
  <r>
    <s v="OCT-25"/>
    <x v="2"/>
    <s v="79010"/>
    <x v="41"/>
    <s v="Travel"/>
    <s v="Travel"/>
    <s v="513"/>
    <s v="UNSE Mohave Electric Ops Mgmt"/>
    <x v="1"/>
    <n v="999.29"/>
    <s v="033"/>
  </r>
  <r>
    <s v="SEP-25"/>
    <x v="2"/>
    <s v="79010"/>
    <x v="41"/>
    <s v="Travel"/>
    <s v="Travel"/>
    <s v="513"/>
    <s v="UNSE Mohave Electric Ops Mgmt"/>
    <x v="1"/>
    <n v="2007.83"/>
    <s v="033"/>
  </r>
  <r>
    <s v="AUG-25"/>
    <x v="2"/>
    <s v="79010"/>
    <x v="41"/>
    <s v="Travel"/>
    <s v="Travel"/>
    <s v="512"/>
    <s v="UNSE Mohave Elec Admin"/>
    <x v="1"/>
    <n v="990.98"/>
    <s v="033"/>
  </r>
  <r>
    <s v="DEC-25"/>
    <x v="2"/>
    <s v="79010"/>
    <x v="41"/>
    <s v="Travel"/>
    <s v="Travel"/>
    <s v="512"/>
    <s v="UNSE Mohave Elec Admin"/>
    <x v="1"/>
    <n v="349.78"/>
    <s v="033"/>
  </r>
  <r>
    <s v="JUL-25"/>
    <x v="2"/>
    <s v="79010"/>
    <x v="41"/>
    <s v="Travel"/>
    <s v="Travel"/>
    <s v="512"/>
    <s v="UNSE Mohave Elec Admin"/>
    <x v="1"/>
    <n v="538.58000000000004"/>
    <s v="033"/>
  </r>
  <r>
    <s v="NOV-25"/>
    <x v="2"/>
    <s v="79010"/>
    <x v="41"/>
    <s v="Travel"/>
    <s v="Travel"/>
    <s v="512"/>
    <s v="UNSE Mohave Elec Admin"/>
    <x v="1"/>
    <n v="358.12"/>
    <s v="033"/>
  </r>
  <r>
    <s v="OCT-25"/>
    <x v="2"/>
    <s v="79010"/>
    <x v="41"/>
    <s v="Travel"/>
    <s v="Travel"/>
    <s v="512"/>
    <s v="UNSE Mohave Elec Admin"/>
    <x v="1"/>
    <n v="1905.65"/>
    <s v="033"/>
  </r>
  <r>
    <s v="SEP-25"/>
    <x v="2"/>
    <s v="79010"/>
    <x v="41"/>
    <s v="Travel"/>
    <s v="Travel"/>
    <s v="512"/>
    <s v="UNSE Mohave Elec Admin"/>
    <x v="1"/>
    <n v="773.14"/>
    <s v="033"/>
  </r>
  <r>
    <s v="JUL-25"/>
    <x v="2"/>
    <s v="79010"/>
    <x v="41"/>
    <s v="Travel"/>
    <s v="Travel"/>
    <s v="210"/>
    <s v="Employee &amp; Labor Relations"/>
    <x v="1"/>
    <n v="288.98"/>
    <s v="002"/>
  </r>
  <r>
    <s v="SEP-25"/>
    <x v="2"/>
    <s v="79010"/>
    <x v="41"/>
    <s v="Travel"/>
    <s v="Travel"/>
    <s v="193"/>
    <s v="Energy Delivery Environmental"/>
    <x v="1"/>
    <n v="287.39"/>
    <s v="002"/>
  </r>
  <r>
    <s v="JUL-25"/>
    <x v="2"/>
    <s v="79010"/>
    <x v="42"/>
    <m/>
    <s v="Mileage Reimbursement"/>
    <s v="542"/>
    <s v="UNSE Gila River Plant"/>
    <x v="1"/>
    <n v="12.6"/>
    <s v="033"/>
  </r>
  <r>
    <s v="JUL-25"/>
    <x v="2"/>
    <s v="79010"/>
    <x v="42"/>
    <s v="Mileage Reimbursement"/>
    <s v="Mileage Reimbursement"/>
    <s v="531"/>
    <s v="UNSE SC Elec &amp; Gas Cust Serv"/>
    <x v="1"/>
    <n v="481.6"/>
    <s v="033"/>
  </r>
  <r>
    <s v="OCT-25"/>
    <x v="2"/>
    <s v="79010"/>
    <x v="42"/>
    <s v="Mileage Reimbursement"/>
    <s v="Mileage Reimbursement"/>
    <s v="531"/>
    <s v="UNSE SC Elec &amp; Gas Cust Serv"/>
    <x v="1"/>
    <n v="-515.62"/>
    <s v="033"/>
  </r>
  <r>
    <s v="SEP-25"/>
    <x v="2"/>
    <s v="79010"/>
    <x v="42"/>
    <s v="Mileage Reimbursement"/>
    <s v="Mileage Reimbursement"/>
    <s v="531"/>
    <s v="UNSE SC Elec &amp; Gas Cust Serv"/>
    <x v="1"/>
    <n v="515.62"/>
    <s v="033"/>
  </r>
  <r>
    <s v="AUG-25"/>
    <x v="2"/>
    <s v="79010"/>
    <x v="42"/>
    <s v="Mileage Reimbursement"/>
    <s v="Mileage Reimbursement"/>
    <s v="512"/>
    <s v="UNSE Mohave Elec Admin"/>
    <x v="1"/>
    <n v="1739.78"/>
    <s v="033"/>
  </r>
  <r>
    <s v="SEP-25"/>
    <x v="2"/>
    <s v="79010"/>
    <x v="42"/>
    <s v="Mileage Reimbursement"/>
    <s v="Mileage Reimbursement"/>
    <s v="512"/>
    <s v="UNSE Mohave Elec Admin"/>
    <x v="1"/>
    <n v="847.08"/>
    <s v="033"/>
  </r>
  <r>
    <s v="JUL-25"/>
    <x v="2"/>
    <s v="79010"/>
    <x v="42"/>
    <s v="Mileage Reimbursement"/>
    <s v="Mileage Reimbursement"/>
    <s v="210"/>
    <s v="Employee &amp; Labor Relations"/>
    <x v="1"/>
    <n v="234.78"/>
    <s v="002"/>
  </r>
  <r>
    <s v="OCT-25"/>
    <x v="2"/>
    <s v="79010"/>
    <x v="42"/>
    <s v="Mileage Reimbursement"/>
    <s v="Mileage Reimbursement"/>
    <s v="210"/>
    <s v="Employee &amp; Labor Relations"/>
    <x v="1"/>
    <n v="107.1"/>
    <s v="002"/>
  </r>
  <r>
    <s v="SEP-25"/>
    <x v="2"/>
    <s v="79010"/>
    <x v="43"/>
    <s v="Meals &amp; Ent - Discretionary"/>
    <s v="Meals &amp; Ent - Discretionary"/>
    <s v="541"/>
    <s v="UNSE Metering"/>
    <x v="1"/>
    <n v="86.6"/>
    <s v="033"/>
  </r>
  <r>
    <s v="AUG-25"/>
    <x v="2"/>
    <s v="79010"/>
    <x v="43"/>
    <s v="Meals &amp; Ent - Discretionary"/>
    <s v="Meals &amp; Ent - Discretionary"/>
    <s v="531"/>
    <s v="UNSE SC Elec &amp; Gas Cust Serv"/>
    <x v="1"/>
    <n v="51.08"/>
    <s v="033"/>
  </r>
  <r>
    <s v="JUL-25"/>
    <x v="2"/>
    <s v="79010"/>
    <x v="43"/>
    <s v="Meals &amp; Ent - Discretionary"/>
    <s v="Meals &amp; Ent - Discretionary"/>
    <s v="531"/>
    <s v="UNSE SC Elec &amp; Gas Cust Serv"/>
    <x v="1"/>
    <n v="50.59"/>
    <s v="033"/>
  </r>
  <r>
    <s v="JUL-25"/>
    <x v="2"/>
    <s v="79010"/>
    <x v="43"/>
    <s v="Meals &amp; Ent - Discretionary"/>
    <s v="Meals &amp; Ent - Discretionary"/>
    <s v="528"/>
    <s v="UNSE Santa Cruz Electric Eng"/>
    <x v="1"/>
    <n v="19.010000000000002"/>
    <s v="033"/>
  </r>
  <r>
    <s v="SEP-25"/>
    <x v="2"/>
    <s v="79010"/>
    <x v="43"/>
    <s v="Meals &amp; Ent - Discretionary"/>
    <s v="Meals &amp; Ent - Discretionary"/>
    <s v="528"/>
    <s v="UNSE Santa Cruz Electric Eng"/>
    <x v="1"/>
    <n v="99.11"/>
    <s v="033"/>
  </r>
  <r>
    <s v="AUG-25"/>
    <x v="2"/>
    <s v="79010"/>
    <x v="43"/>
    <s v="Meals &amp; Ent - Discretionary"/>
    <s v="Meals &amp; Ent - Discretionary"/>
    <s v="527"/>
    <s v="UNSE Santa Cruz Electric Const"/>
    <x v="1"/>
    <n v="561.61"/>
    <s v="033"/>
  </r>
  <r>
    <s v="DEC-25"/>
    <x v="2"/>
    <s v="79010"/>
    <x v="43"/>
    <s v="Meals &amp; Ent - Discretionary"/>
    <s v="Meals &amp; Ent - Discretionary"/>
    <s v="527"/>
    <s v="UNSE Santa Cruz Electric Const"/>
    <x v="1"/>
    <n v="770.36"/>
    <s v="033"/>
  </r>
  <r>
    <s v="JUL-25"/>
    <x v="2"/>
    <s v="79010"/>
    <x v="43"/>
    <s v="Meals &amp; Ent - Discretionary"/>
    <s v="Meals &amp; Ent - Discretionary"/>
    <s v="527"/>
    <s v="UNSE Santa Cruz Electric Const"/>
    <x v="1"/>
    <n v="333.53"/>
    <s v="033"/>
  </r>
  <r>
    <s v="NOV-25"/>
    <x v="2"/>
    <s v="79010"/>
    <x v="43"/>
    <s v="Meals &amp; Ent - Discretionary"/>
    <s v="Meals &amp; Ent - Discretionary"/>
    <s v="527"/>
    <s v="UNSE Santa Cruz Electric Const"/>
    <x v="1"/>
    <n v="55.23"/>
    <s v="033"/>
  </r>
  <r>
    <s v="OCT-25"/>
    <x v="2"/>
    <s v="79010"/>
    <x v="43"/>
    <s v="Meals &amp; Ent - Discretionary"/>
    <s v="Meals &amp; Ent - Discretionary"/>
    <s v="527"/>
    <s v="UNSE Santa Cruz Electric Const"/>
    <x v="1"/>
    <n v="1078.8399999999999"/>
    <s v="033"/>
  </r>
  <r>
    <s v="SEP-25"/>
    <x v="2"/>
    <s v="79010"/>
    <x v="43"/>
    <s v="Meals &amp; Ent - Discretionary"/>
    <s v="Meals &amp; Ent - Discretionary"/>
    <s v="527"/>
    <s v="UNSE Santa Cruz Electric Const"/>
    <x v="1"/>
    <n v="470.43"/>
    <s v="033"/>
  </r>
  <r>
    <s v="AUG-25"/>
    <x v="2"/>
    <s v="79010"/>
    <x v="43"/>
    <s v="Meals &amp; Ent - Discretionary"/>
    <s v="Meals &amp; Ent - Discretionary"/>
    <s v="526"/>
    <s v="UNSE Santa Cruz Electric Mgmt"/>
    <x v="1"/>
    <n v="273.04000000000002"/>
    <s v="033"/>
  </r>
  <r>
    <s v="DEC-25"/>
    <x v="2"/>
    <s v="79010"/>
    <x v="43"/>
    <s v="Meals &amp; Ent - Discretionary"/>
    <s v="Meals &amp; Ent - Discretionary"/>
    <s v="526"/>
    <s v="UNSE Santa Cruz Electric Mgmt"/>
    <x v="1"/>
    <n v="1137.93"/>
    <s v="033"/>
  </r>
  <r>
    <s v="JUL-25"/>
    <x v="2"/>
    <s v="79010"/>
    <x v="43"/>
    <s v="Meals &amp; Ent - Discretionary"/>
    <s v="Meals &amp; Ent - Discretionary"/>
    <s v="526"/>
    <s v="UNSE Santa Cruz Electric Mgmt"/>
    <x v="1"/>
    <n v="684.27"/>
    <s v="033"/>
  </r>
  <r>
    <s v="NOV-25"/>
    <x v="2"/>
    <s v="79010"/>
    <x v="43"/>
    <s v="Meals &amp; Ent - Discretionary"/>
    <s v="Meals &amp; Ent - Discretionary"/>
    <s v="526"/>
    <s v="UNSE Santa Cruz Electric Mgmt"/>
    <x v="1"/>
    <n v="1996.95"/>
    <s v="033"/>
  </r>
  <r>
    <s v="OCT-25"/>
    <x v="2"/>
    <s v="79010"/>
    <x v="43"/>
    <s v="Meals &amp; Ent - Discretionary"/>
    <s v="Meals &amp; Ent - Discretionary"/>
    <s v="526"/>
    <s v="UNSE Santa Cruz Electric Mgmt"/>
    <x v="1"/>
    <n v="1049.53"/>
    <s v="033"/>
  </r>
  <r>
    <s v="SEP-25"/>
    <x v="2"/>
    <s v="79010"/>
    <x v="43"/>
    <s v="Meals &amp; Ent - Discretionary"/>
    <s v="Meals &amp; Ent - Discretionary"/>
    <s v="526"/>
    <s v="UNSE Santa Cruz Electric Mgmt"/>
    <x v="1"/>
    <n v="917.09"/>
    <s v="033"/>
  </r>
  <r>
    <s v="SEP-25"/>
    <x v="2"/>
    <s v="79010"/>
    <x v="43"/>
    <s v="Meals &amp; Ent - Discretionary"/>
    <s v="Meals &amp; Ent - Discretionary"/>
    <s v="525"/>
    <s v="UNSE Moh Elect Cust Service"/>
    <x v="1"/>
    <n v="139.27000000000001"/>
    <s v="033"/>
  </r>
  <r>
    <s v="AUG-25"/>
    <x v="2"/>
    <s v="79010"/>
    <x v="43"/>
    <s v="Meals &amp; Ent - Discretionary"/>
    <s v="Meals &amp; Ent - Discretionary"/>
    <s v="523"/>
    <s v="UNSE Lake Havasu Electric Eng"/>
    <x v="1"/>
    <n v="94.63"/>
    <s v="033"/>
  </r>
  <r>
    <s v="JUL-25"/>
    <x v="2"/>
    <s v="79010"/>
    <x v="43"/>
    <s v="Meals &amp; Ent - Discretionary"/>
    <s v="Meals &amp; Ent - Discretionary"/>
    <s v="523"/>
    <s v="UNSE Lake Havasu Electric Eng"/>
    <x v="1"/>
    <n v="35.19"/>
    <s v="033"/>
  </r>
  <r>
    <s v="OCT-25"/>
    <x v="2"/>
    <s v="79010"/>
    <x v="43"/>
    <s v="Meals &amp; Ent - Discretionary"/>
    <s v="Meals &amp; Ent - Discretionary"/>
    <s v="523"/>
    <s v="UNSE Lake Havasu Electric Eng"/>
    <x v="1"/>
    <n v="120.38"/>
    <s v="033"/>
  </r>
  <r>
    <s v="SEP-25"/>
    <x v="2"/>
    <s v="79010"/>
    <x v="43"/>
    <s v="Meals &amp; Ent - Discretionary"/>
    <s v="Meals &amp; Ent - Discretionary"/>
    <s v="523"/>
    <s v="UNSE Lake Havasu Electric Eng"/>
    <x v="1"/>
    <n v="97.75"/>
    <s v="033"/>
  </r>
  <r>
    <s v="DEC-25"/>
    <x v="2"/>
    <s v="79010"/>
    <x v="43"/>
    <s v="Meals &amp; Ent - Discretionary"/>
    <s v="Meals &amp; Ent - Discretionary"/>
    <s v="522"/>
    <s v="UNSE Lake Havasu Elec Const"/>
    <x v="1"/>
    <n v="44.96"/>
    <s v="033"/>
  </r>
  <r>
    <s v="OCT-25"/>
    <x v="2"/>
    <s v="79010"/>
    <x v="43"/>
    <s v="Meals &amp; Ent - Discretionary"/>
    <s v="Meals &amp; Ent - Discretionary"/>
    <s v="522"/>
    <s v="UNSE Lake Havasu Elec Const"/>
    <x v="1"/>
    <n v="162.9"/>
    <s v="033"/>
  </r>
  <r>
    <s v="SEP-25"/>
    <x v="2"/>
    <s v="79010"/>
    <x v="43"/>
    <s v="Meals &amp; Ent - Discretionary"/>
    <s v="Meals &amp; Ent - Discretionary"/>
    <s v="520"/>
    <s v="UNSE Arizona Electric Acct"/>
    <x v="1"/>
    <n v="93.92"/>
    <s v="033"/>
  </r>
  <r>
    <s v="AUG-25"/>
    <x v="2"/>
    <s v="79010"/>
    <x v="43"/>
    <s v="Meals &amp; Ent - Discretionary"/>
    <s v="Meals &amp; Ent - Discretionary"/>
    <s v="518"/>
    <s v="UNSE Mohave Electric IS"/>
    <x v="1"/>
    <n v="65.25"/>
    <s v="033"/>
  </r>
  <r>
    <s v="DEC-25"/>
    <x v="2"/>
    <s v="79010"/>
    <x v="43"/>
    <s v="Meals &amp; Ent - Discretionary"/>
    <s v="Meals &amp; Ent - Discretionary"/>
    <s v="518"/>
    <s v="UNSE Mohave Electric IS"/>
    <x v="1"/>
    <n v="66.06"/>
    <s v="033"/>
  </r>
  <r>
    <s v="JUL-25"/>
    <x v="2"/>
    <s v="79010"/>
    <x v="43"/>
    <s v="Meals &amp; Ent - Discretionary"/>
    <s v="Meals &amp; Ent - Discretionary"/>
    <s v="518"/>
    <s v="UNSE Mohave Electric IS"/>
    <x v="1"/>
    <n v="118.6"/>
    <s v="033"/>
  </r>
  <r>
    <s v="NOV-25"/>
    <x v="2"/>
    <s v="79010"/>
    <x v="43"/>
    <s v="Meals &amp; Ent - Discretionary"/>
    <s v="Meals &amp; Ent - Discretionary"/>
    <s v="518"/>
    <s v="UNSE Mohave Electric IS"/>
    <x v="1"/>
    <n v="78.8"/>
    <s v="033"/>
  </r>
  <r>
    <s v="OCT-25"/>
    <x v="2"/>
    <s v="79010"/>
    <x v="43"/>
    <s v="Meals &amp; Ent - Discretionary"/>
    <s v="Meals &amp; Ent - Discretionary"/>
    <s v="518"/>
    <s v="UNSE Mohave Electric IS"/>
    <x v="1"/>
    <n v="97.9"/>
    <s v="033"/>
  </r>
  <r>
    <s v="SEP-25"/>
    <x v="2"/>
    <s v="79010"/>
    <x v="43"/>
    <s v="Meals &amp; Ent - Discretionary"/>
    <s v="Meals &amp; Ent - Discretionary"/>
    <s v="518"/>
    <s v="UNSE Mohave Electric IS"/>
    <x v="1"/>
    <n v="129.41999999999999"/>
    <s v="033"/>
  </r>
  <r>
    <s v="DEC-25"/>
    <x v="2"/>
    <s v="79010"/>
    <x v="43"/>
    <s v="Meals &amp; Ent - Discretionary"/>
    <s v="Meals &amp; Ent - Discretionary"/>
    <s v="517"/>
    <s v="UNSE Arizona Electric Dispatch"/>
    <x v="1"/>
    <n v="104.61"/>
    <s v="033"/>
  </r>
  <r>
    <s v="JUL-25"/>
    <x v="2"/>
    <s v="79010"/>
    <x v="43"/>
    <s v="Meals &amp; Ent - Discretionary"/>
    <s v="Meals &amp; Ent - Discretionary"/>
    <s v="517"/>
    <s v="UNSE Arizona Electric Dispatch"/>
    <x v="1"/>
    <n v="114.09"/>
    <s v="033"/>
  </r>
  <r>
    <s v="OCT-25"/>
    <x v="2"/>
    <s v="79010"/>
    <x v="43"/>
    <s v="Meals &amp; Ent - Discretionary"/>
    <s v="Meals &amp; Ent - Discretionary"/>
    <s v="517"/>
    <s v="UNSE Arizona Electric Dispatch"/>
    <x v="1"/>
    <n v="303.39"/>
    <s v="033"/>
  </r>
  <r>
    <s v="JUL-25"/>
    <x v="2"/>
    <s v="79010"/>
    <x v="43"/>
    <s v="Meals &amp; Ent - Discretionary"/>
    <s v="Meals &amp; Ent - Discretionary"/>
    <s v="516"/>
    <s v="UNSE Mohave Elec Sub &amp; Meter"/>
    <x v="1"/>
    <n v="140.58000000000001"/>
    <s v="033"/>
  </r>
  <r>
    <s v="OCT-25"/>
    <x v="2"/>
    <s v="79010"/>
    <x v="43"/>
    <s v="Meals &amp; Ent - Discretionary"/>
    <s v="Meals &amp; Ent - Discretionary"/>
    <s v="516"/>
    <s v="UNSE Mohave Elec Sub &amp; Meter"/>
    <x v="1"/>
    <n v="81.45"/>
    <s v="033"/>
  </r>
  <r>
    <s v="JUL-25"/>
    <x v="2"/>
    <s v="79010"/>
    <x v="43"/>
    <s v="Meals &amp; Ent - Discretionary"/>
    <s v="Meals &amp; Ent - Discretionary"/>
    <s v="515"/>
    <s v="UNSE Kingman Electric Eng"/>
    <x v="1"/>
    <n v="27.46"/>
    <s v="033"/>
  </r>
  <r>
    <s v="OCT-25"/>
    <x v="2"/>
    <s v="79010"/>
    <x v="43"/>
    <s v="Meals &amp; Ent - Discretionary"/>
    <s v="Meals &amp; Ent - Discretionary"/>
    <s v="515"/>
    <s v="UNSE Kingman Electric Eng"/>
    <x v="1"/>
    <n v="137.63"/>
    <s v="033"/>
  </r>
  <r>
    <s v="AUG-25"/>
    <x v="2"/>
    <s v="79010"/>
    <x v="43"/>
    <s v="Meals &amp; Ent - Discretionary"/>
    <s v="Meals &amp; Ent - Discretionary"/>
    <s v="514"/>
    <s v="UNSE Kingman Electric Const"/>
    <x v="1"/>
    <n v="100.49"/>
    <s v="033"/>
  </r>
  <r>
    <s v="DEC-25"/>
    <x v="2"/>
    <s v="79010"/>
    <x v="43"/>
    <s v="Meals &amp; Ent - Discretionary"/>
    <s v="Meals &amp; Ent - Discretionary"/>
    <s v="514"/>
    <s v="UNSE Kingman Electric Const"/>
    <x v="1"/>
    <n v="216.38"/>
    <s v="033"/>
  </r>
  <r>
    <s v="JUL-25"/>
    <x v="2"/>
    <s v="79010"/>
    <x v="43"/>
    <s v="Meals &amp; Ent - Discretionary"/>
    <s v="Meals &amp; Ent - Discretionary"/>
    <s v="514"/>
    <s v="UNSE Kingman Electric Const"/>
    <x v="1"/>
    <n v="93.74"/>
    <s v="033"/>
  </r>
  <r>
    <s v="NOV-25"/>
    <x v="2"/>
    <s v="79010"/>
    <x v="43"/>
    <s v="Meals &amp; Ent - Discretionary"/>
    <s v="Meals &amp; Ent - Discretionary"/>
    <s v="514"/>
    <s v="UNSE Kingman Electric Const"/>
    <x v="1"/>
    <n v="32.729999999999997"/>
    <s v="033"/>
  </r>
  <r>
    <s v="OCT-25"/>
    <x v="2"/>
    <s v="79010"/>
    <x v="43"/>
    <s v="Meals &amp; Ent - Discretionary"/>
    <s v="Meals &amp; Ent - Discretionary"/>
    <s v="514"/>
    <s v="UNSE Kingman Electric Const"/>
    <x v="1"/>
    <n v="381.6"/>
    <s v="033"/>
  </r>
  <r>
    <s v="SEP-25"/>
    <x v="2"/>
    <s v="79010"/>
    <x v="43"/>
    <s v="Meals &amp; Ent - Discretionary"/>
    <s v="Meals &amp; Ent - Discretionary"/>
    <s v="514"/>
    <s v="UNSE Kingman Electric Const"/>
    <x v="1"/>
    <n v="201.55"/>
    <s v="033"/>
  </r>
  <r>
    <s v="AUG-25"/>
    <x v="2"/>
    <s v="79010"/>
    <x v="43"/>
    <s v="Meals &amp; Ent - Discretionary"/>
    <s v="Meals &amp; Ent - Discretionary"/>
    <s v="513"/>
    <s v="UNSE Mohave Electric Ops Mgmt"/>
    <x v="1"/>
    <n v="274.67"/>
    <s v="033"/>
  </r>
  <r>
    <s v="DEC-25"/>
    <x v="2"/>
    <s v="79010"/>
    <x v="43"/>
    <s v="Meals &amp; Ent - Discretionary"/>
    <s v="Meals &amp; Ent - Discretionary"/>
    <s v="513"/>
    <s v="UNSE Mohave Electric Ops Mgmt"/>
    <x v="1"/>
    <n v="3501.38"/>
    <s v="033"/>
  </r>
  <r>
    <s v="JUL-25"/>
    <x v="2"/>
    <s v="79010"/>
    <x v="43"/>
    <s v="Meals &amp; Ent - Discretionary"/>
    <s v="Meals &amp; Ent - Discretionary"/>
    <s v="513"/>
    <s v="UNSE Mohave Electric Ops Mgmt"/>
    <x v="1"/>
    <n v="520.28"/>
    <s v="033"/>
  </r>
  <r>
    <s v="NOV-25"/>
    <x v="2"/>
    <s v="79010"/>
    <x v="43"/>
    <s v="Meals &amp; Ent - Discretionary"/>
    <s v="Meals &amp; Ent - Discretionary"/>
    <s v="513"/>
    <s v="UNSE Mohave Electric Ops Mgmt"/>
    <x v="1"/>
    <n v="195.47"/>
    <s v="033"/>
  </r>
  <r>
    <s v="OCT-25"/>
    <x v="2"/>
    <s v="79010"/>
    <x v="43"/>
    <s v="Meals &amp; Ent - Discretionary"/>
    <s v="Meals &amp; Ent - Discretionary"/>
    <s v="513"/>
    <s v="UNSE Mohave Electric Ops Mgmt"/>
    <x v="1"/>
    <n v="679.69"/>
    <s v="033"/>
  </r>
  <r>
    <s v="SEP-25"/>
    <x v="2"/>
    <s v="79010"/>
    <x v="43"/>
    <s v="Meals &amp; Ent - Discretionary"/>
    <s v="Meals &amp; Ent - Discretionary"/>
    <s v="513"/>
    <s v="UNSE Mohave Electric Ops Mgmt"/>
    <x v="1"/>
    <n v="552.91"/>
    <s v="033"/>
  </r>
  <r>
    <s v="AUG-25"/>
    <x v="2"/>
    <s v="79010"/>
    <x v="43"/>
    <s v="Meals &amp; Ent - Discretionary"/>
    <s v="Meals &amp; Ent - Discretionary"/>
    <s v="512"/>
    <s v="UNSE Mohave Elec Admin"/>
    <x v="1"/>
    <n v="259.33999999999997"/>
    <s v="033"/>
  </r>
  <r>
    <s v="DEC-25"/>
    <x v="2"/>
    <s v="79010"/>
    <x v="43"/>
    <s v="Meals &amp; Ent - Discretionary"/>
    <s v="Meals &amp; Ent - Discretionary"/>
    <s v="512"/>
    <s v="UNSE Mohave Elec Admin"/>
    <x v="1"/>
    <n v="4394.59"/>
    <s v="033"/>
  </r>
  <r>
    <s v="JUL-25"/>
    <x v="2"/>
    <s v="79010"/>
    <x v="43"/>
    <s v="Meals &amp; Ent - Discretionary"/>
    <s v="Meals &amp; Ent - Discretionary"/>
    <s v="512"/>
    <s v="UNSE Mohave Elec Admin"/>
    <x v="1"/>
    <n v="455.39"/>
    <s v="033"/>
  </r>
  <r>
    <s v="NOV-25"/>
    <x v="2"/>
    <s v="79010"/>
    <x v="43"/>
    <s v="Meals &amp; Ent - Discretionary"/>
    <s v="Meals &amp; Ent - Discretionary"/>
    <s v="512"/>
    <s v="UNSE Mohave Elec Admin"/>
    <x v="1"/>
    <n v="8633.32"/>
    <s v="033"/>
  </r>
  <r>
    <s v="OCT-25"/>
    <x v="2"/>
    <s v="79010"/>
    <x v="43"/>
    <s v="Meals &amp; Ent - Discretionary"/>
    <s v="Meals &amp; Ent - Discretionary"/>
    <s v="512"/>
    <s v="UNSE Mohave Elec Admin"/>
    <x v="1"/>
    <n v="1395.29"/>
    <s v="033"/>
  </r>
  <r>
    <s v="SEP-25"/>
    <x v="2"/>
    <s v="79010"/>
    <x v="43"/>
    <s v="Meals &amp; Ent - Discretionary"/>
    <s v="Meals &amp; Ent - Discretionary"/>
    <s v="512"/>
    <s v="UNSE Mohave Elec Admin"/>
    <x v="1"/>
    <n v="299.64"/>
    <s v="033"/>
  </r>
  <r>
    <s v="NOV-25"/>
    <x v="2"/>
    <s v="79010"/>
    <x v="43"/>
    <s v="Meals &amp; Ent - Discretionary"/>
    <s v="Meals &amp; Ent - Discretionary"/>
    <s v="415"/>
    <s v="TPP Safety"/>
    <x v="1"/>
    <n v="41.98"/>
    <s v="002"/>
  </r>
  <r>
    <s v="JUL-25"/>
    <x v="2"/>
    <s v="79010"/>
    <x v="43"/>
    <s v="Meals &amp; Ent - Discretionary"/>
    <s v="Meals &amp; Ent - Discretionary"/>
    <s v="210"/>
    <s v="Employee &amp; Labor Relations"/>
    <x v="1"/>
    <n v="39.68"/>
    <s v="002"/>
  </r>
  <r>
    <s v="AUG-25"/>
    <x v="2"/>
    <s v="79010"/>
    <x v="43"/>
    <s v="Meals &amp; Ent - Discretionary"/>
    <s v="Meals &amp; Ent - Discretionary"/>
    <s v="193"/>
    <s v="Energy Delivery Environmental"/>
    <x v="1"/>
    <n v="84.29"/>
    <s v="002"/>
  </r>
  <r>
    <s v="SEP-25"/>
    <x v="2"/>
    <s v="79010"/>
    <x v="43"/>
    <s v="Meals &amp; Ent - Discretionary"/>
    <s v="Meals &amp; Ent - Discretionary"/>
    <s v="193"/>
    <s v="Energy Delivery Environmental"/>
    <x v="1"/>
    <n v="83.15"/>
    <s v="002"/>
  </r>
  <r>
    <s v="JUL-25"/>
    <x v="2"/>
    <s v="79010"/>
    <x v="45"/>
    <s v="Meals &amp; Ent - NonDiscretionary"/>
    <s v="Meals &amp; Ent - NonDiscretionary"/>
    <s v="531"/>
    <s v="UNSE SC Elec &amp; Gas Cust Serv"/>
    <x v="1"/>
    <n v="360"/>
    <s v="033"/>
  </r>
  <r>
    <s v="OCT-25"/>
    <x v="2"/>
    <s v="79010"/>
    <x v="45"/>
    <s v="Meals &amp; Ent - NonDiscretionary"/>
    <s v="Meals &amp; Ent - NonDiscretionary"/>
    <s v="531"/>
    <s v="UNSE SC Elec &amp; Gas Cust Serv"/>
    <x v="1"/>
    <n v="-170"/>
    <s v="033"/>
  </r>
  <r>
    <s v="SEP-25"/>
    <x v="2"/>
    <s v="79010"/>
    <x v="45"/>
    <s v="Meals &amp; Ent - NonDiscretionary"/>
    <s v="Meals &amp; Ent - NonDiscretionary"/>
    <s v="531"/>
    <s v="UNSE SC Elec &amp; Gas Cust Serv"/>
    <x v="1"/>
    <n v="170"/>
    <s v="033"/>
  </r>
  <r>
    <s v="OCT-25"/>
    <x v="2"/>
    <s v="79010"/>
    <x v="45"/>
    <s v="Meals &amp; Ent - NonDiscretionary"/>
    <s v="Meals &amp; Ent - NonDiscretionary"/>
    <s v="527"/>
    <s v="UNSE Santa Cruz Electric Const"/>
    <x v="1"/>
    <n v="1224"/>
    <s v="033"/>
  </r>
  <r>
    <s v="SEP-25"/>
    <x v="2"/>
    <s v="79010"/>
    <x v="45"/>
    <s v="Meals &amp; Ent - NonDiscretionary"/>
    <s v="Meals &amp; Ent - NonDiscretionary"/>
    <s v="527"/>
    <s v="UNSE Santa Cruz Electric Const"/>
    <x v="1"/>
    <n v="480"/>
    <s v="033"/>
  </r>
  <r>
    <s v="AUG-25"/>
    <x v="2"/>
    <s v="79010"/>
    <x v="45"/>
    <s v="Meals &amp; Ent - NonDiscretionary"/>
    <s v="Meals &amp; Ent - NonDiscretionary"/>
    <s v="526"/>
    <s v="UNSE Santa Cruz Electric Mgmt"/>
    <x v="1"/>
    <n v="111.36"/>
    <s v="033"/>
  </r>
  <r>
    <s v="AUG-25"/>
    <x v="2"/>
    <s v="79010"/>
    <x v="45"/>
    <s v="Meals &amp; Ent - NonDiscretionary"/>
    <s v="Meals &amp; Ent - NonDiscretionary"/>
    <s v="523"/>
    <s v="UNSE Lake Havasu Electric Eng"/>
    <x v="1"/>
    <n v="414"/>
    <s v="033"/>
  </r>
  <r>
    <s v="AUG-25"/>
    <x v="2"/>
    <s v="79010"/>
    <x v="45"/>
    <s v="Meals &amp; Ent - NonDiscretionary"/>
    <s v="Meals &amp; Ent - NonDiscretionary"/>
    <s v="515"/>
    <s v="UNSE Kingman Electric Eng"/>
    <x v="1"/>
    <n v="414"/>
    <s v="033"/>
  </r>
  <r>
    <s v="AUG-25"/>
    <x v="2"/>
    <s v="79010"/>
    <x v="45"/>
    <s v="Meals &amp; Ent - NonDiscretionary"/>
    <s v="Meals &amp; Ent - NonDiscretionary"/>
    <s v="512"/>
    <s v="UNSE Mohave Elec Admin"/>
    <x v="1"/>
    <n v="97.08"/>
    <s v="033"/>
  </r>
  <r>
    <s v="AUG-25"/>
    <x v="2"/>
    <s v="79070"/>
    <x v="48"/>
    <s v="Printing &amp; Mailing"/>
    <s v="Printing &amp; Mailing"/>
    <s v="525"/>
    <s v="UNSE Moh Elect Cust Service"/>
    <x v="1"/>
    <n v="27"/>
    <s v="033"/>
  </r>
  <r>
    <s v="SEP-25"/>
    <x v="2"/>
    <s v="79070"/>
    <x v="48"/>
    <s v="Printing &amp; Mailing"/>
    <s v="Printing &amp; Mailing"/>
    <s v="525"/>
    <s v="UNSE Moh Elect Cust Service"/>
    <x v="1"/>
    <n v="0"/>
    <s v="033"/>
  </r>
  <r>
    <s v="DEC-25"/>
    <x v="2"/>
    <s v="79070"/>
    <x v="48"/>
    <s v="Printing &amp; Mailing"/>
    <s v="Printing &amp; Mailing"/>
    <s v="523"/>
    <s v="UNSE Lake Havasu Electric Eng"/>
    <x v="1"/>
    <n v="16.13"/>
    <s v="033"/>
  </r>
  <r>
    <s v="JUL-25"/>
    <x v="2"/>
    <s v="79070"/>
    <x v="48"/>
    <m/>
    <s v="Printing &amp; Mailing"/>
    <s v="514"/>
    <s v="UNSE Kingman Electric Const"/>
    <x v="1"/>
    <n v="6.5"/>
    <s v="033"/>
  </r>
  <r>
    <s v="AUG-25"/>
    <x v="2"/>
    <s v="79070"/>
    <x v="48"/>
    <s v="Printing &amp; Mailing"/>
    <s v="Printing &amp; Mailing"/>
    <s v="512"/>
    <s v="UNSE Mohave Elec Admin"/>
    <x v="1"/>
    <n v="1117.29"/>
    <s v="033"/>
  </r>
  <r>
    <s v="DEC-25"/>
    <x v="2"/>
    <s v="79070"/>
    <x v="48"/>
    <s v="Printing &amp; Mailing"/>
    <s v="Printing &amp; Mailing"/>
    <s v="512"/>
    <s v="UNSE Mohave Elec Admin"/>
    <x v="1"/>
    <n v="4174.8900000000003"/>
    <s v="033"/>
  </r>
  <r>
    <s v="JUL-25"/>
    <x v="2"/>
    <s v="79070"/>
    <x v="48"/>
    <s v="Printing &amp; Mailing"/>
    <s v="Printing &amp; Mailing"/>
    <s v="512"/>
    <s v="UNSE Mohave Elec Admin"/>
    <x v="1"/>
    <n v="82.86"/>
    <s v="033"/>
  </r>
  <r>
    <s v="SEP-25"/>
    <x v="2"/>
    <s v="79070"/>
    <x v="48"/>
    <s v="Printing &amp; Mailing"/>
    <s v="Printing &amp; Mailing"/>
    <s v="512"/>
    <s v="UNSE Mohave Elec Admin"/>
    <x v="1"/>
    <n v="-1047.67"/>
    <s v="033"/>
  </r>
  <r>
    <s v="AUG-25"/>
    <x v="2"/>
    <s v="79110"/>
    <x v="52"/>
    <s v="Permits &amp; Licenses"/>
    <s v="Permits &amp; Licenses"/>
    <s v="805"/>
    <s v="Corp Environmental Services"/>
    <x v="1"/>
    <n v="4000"/>
    <s v="002"/>
  </r>
  <r>
    <s v="DEC-25"/>
    <x v="2"/>
    <s v="79110"/>
    <x v="52"/>
    <s v="Permits &amp; Licenses"/>
    <s v="Permits &amp; Licenses"/>
    <s v="544"/>
    <s v="UNS Electric"/>
    <x v="1"/>
    <n v="85"/>
    <s v="033"/>
  </r>
  <r>
    <s v="DEC-25"/>
    <x v="2"/>
    <s v="79110"/>
    <x v="52"/>
    <s v="Permits &amp; Licenses"/>
    <s v="Permits &amp; Licenses"/>
    <s v="512"/>
    <s v="UNSE Mohave Elec Admin"/>
    <x v="1"/>
    <n v="31.05"/>
    <s v="033"/>
  </r>
  <r>
    <s v="AUG-25"/>
    <x v="2"/>
    <s v="79120"/>
    <x v="49"/>
    <s v="Postage"/>
    <s v="Postage"/>
    <s v="527"/>
    <s v="UNSE Santa Cruz Electric Const"/>
    <x v="1"/>
    <n v="11.35"/>
    <s v="033"/>
  </r>
  <r>
    <s v="OCT-25"/>
    <x v="2"/>
    <s v="79120"/>
    <x v="49"/>
    <s v="Postage"/>
    <s v="Postage"/>
    <s v="527"/>
    <s v="UNSE Santa Cruz Electric Const"/>
    <x v="1"/>
    <n v="28.04"/>
    <s v="033"/>
  </r>
  <r>
    <s v="SEP-25"/>
    <x v="2"/>
    <s v="79120"/>
    <x v="49"/>
    <s v="Postage"/>
    <s v="Postage"/>
    <s v="526"/>
    <s v="UNSE Santa Cruz Electric Mgmt"/>
    <x v="1"/>
    <n v="87.3"/>
    <s v="033"/>
  </r>
  <r>
    <s v="DEC-25"/>
    <x v="2"/>
    <s v="79120"/>
    <x v="49"/>
    <s v="Postage"/>
    <s v="Postage"/>
    <s v="512"/>
    <s v="UNSE Mohave Elec Admin"/>
    <x v="1"/>
    <n v="79.12"/>
    <s v="033"/>
  </r>
  <r>
    <s v="JUL-25"/>
    <x v="2"/>
    <s v="79120"/>
    <x v="49"/>
    <s v="Postage"/>
    <s v="Postage"/>
    <s v="512"/>
    <s v="UNSE Mohave Elec Admin"/>
    <x v="1"/>
    <n v="153.87"/>
    <s v="033"/>
  </r>
  <r>
    <s v="OCT-25"/>
    <x v="2"/>
    <s v="79120"/>
    <x v="49"/>
    <s v="Postage"/>
    <s v="Postage"/>
    <s v="512"/>
    <s v="UNSE Mohave Elec Admin"/>
    <x v="1"/>
    <n v="130.83000000000001"/>
    <s v="033"/>
  </r>
  <r>
    <s v="JUL-25"/>
    <x v="2"/>
    <s v="79120"/>
    <x v="49"/>
    <s v="Postage"/>
    <s v="Postage"/>
    <s v="000"/>
    <s v="Unspecified"/>
    <x v="1"/>
    <n v="0"/>
    <s v="002"/>
  </r>
  <r>
    <s v="DEC-25"/>
    <x v="2"/>
    <s v="79200"/>
    <x v="22"/>
    <m/>
    <s v="Materials Purchased"/>
    <s v="545"/>
    <s v="UNSE Energy Services"/>
    <x v="1"/>
    <n v="-9760.1299999999992"/>
    <s v="033"/>
  </r>
  <r>
    <s v="NOV-25"/>
    <x v="2"/>
    <s v="79200"/>
    <x v="22"/>
    <m/>
    <s v="Materials Purchased"/>
    <s v="545"/>
    <s v="UNSE Energy Services"/>
    <x v="1"/>
    <n v="9760.1299999999992"/>
    <s v="033"/>
  </r>
  <r>
    <s v="JUL-25"/>
    <x v="2"/>
    <s v="79200"/>
    <x v="22"/>
    <m/>
    <s v="Materials Purchased"/>
    <s v="536"/>
    <s v="UNSE LH Electric Warehouse"/>
    <x v="1"/>
    <n v="-308.51"/>
    <s v="033"/>
  </r>
  <r>
    <s v="NOV-25"/>
    <x v="2"/>
    <s v="79200"/>
    <x v="22"/>
    <m/>
    <s v="Materials Purchased"/>
    <s v="536"/>
    <s v="UNSE LH Electric Warehouse"/>
    <x v="1"/>
    <n v="-1736.77"/>
    <s v="033"/>
  </r>
  <r>
    <s v="OCT-25"/>
    <x v="2"/>
    <s v="79200"/>
    <x v="22"/>
    <m/>
    <s v="Materials Purchased"/>
    <s v="536"/>
    <s v="UNSE LH Electric Warehouse"/>
    <x v="1"/>
    <n v="1736.77"/>
    <s v="033"/>
  </r>
  <r>
    <s v="AUG-25"/>
    <x v="2"/>
    <s v="79200"/>
    <x v="22"/>
    <m/>
    <s v="Materials Purchased"/>
    <s v="526"/>
    <s v="UNSE Santa Cruz Electric Mgmt"/>
    <x v="1"/>
    <n v="-1339.34"/>
    <s v="033"/>
  </r>
  <r>
    <s v="JUL-25"/>
    <x v="2"/>
    <s v="79200"/>
    <x v="22"/>
    <m/>
    <s v="Materials Purchased"/>
    <s v="526"/>
    <s v="UNSE Santa Cruz Electric Mgmt"/>
    <x v="1"/>
    <n v="1339.34"/>
    <s v="033"/>
  </r>
  <r>
    <s v="JUL-25"/>
    <x v="2"/>
    <s v="79200"/>
    <x v="22"/>
    <m/>
    <s v="Materials Purchased"/>
    <s v="515"/>
    <s v="UNSE Kingman Electric Eng"/>
    <x v="1"/>
    <n v="-4913.68"/>
    <s v="033"/>
  </r>
  <r>
    <s v="AUG-25"/>
    <x v="2"/>
    <s v="79200"/>
    <x v="22"/>
    <m/>
    <s v="Materials Purchased"/>
    <s v="514"/>
    <s v="UNSE Kingman Electric Const"/>
    <x v="1"/>
    <n v="601.91999999999996"/>
    <s v="033"/>
  </r>
  <r>
    <s v="NOV-25"/>
    <x v="2"/>
    <s v="79200"/>
    <x v="22"/>
    <m/>
    <s v="Materials Purchased"/>
    <s v="514"/>
    <s v="UNSE Kingman Electric Const"/>
    <x v="1"/>
    <n v="-7700.75"/>
    <s v="033"/>
  </r>
  <r>
    <s v="OCT-25"/>
    <x v="2"/>
    <s v="79200"/>
    <x v="22"/>
    <m/>
    <s v="Materials Purchased"/>
    <s v="514"/>
    <s v="UNSE Kingman Electric Const"/>
    <x v="1"/>
    <n v="7700.75"/>
    <s v="033"/>
  </r>
  <r>
    <s v="SEP-25"/>
    <x v="2"/>
    <s v="79200"/>
    <x v="22"/>
    <m/>
    <s v="Materials Purchased"/>
    <s v="514"/>
    <s v="UNSE Kingman Electric Const"/>
    <x v="1"/>
    <n v="-601.91999999999996"/>
    <s v="033"/>
  </r>
  <r>
    <s v="AUG-25"/>
    <x v="2"/>
    <s v="79200"/>
    <x v="51"/>
    <m/>
    <s v="Contractor Services"/>
    <s v="536"/>
    <s v="UNSE LH Electric Warehouse"/>
    <x v="1"/>
    <n v="-335.46"/>
    <s v="033"/>
  </r>
  <r>
    <s v="JUL-25"/>
    <x v="2"/>
    <s v="79200"/>
    <x v="51"/>
    <m/>
    <s v="Contractor Services"/>
    <s v="536"/>
    <s v="UNSE LH Electric Warehouse"/>
    <x v="1"/>
    <n v="-2768.6"/>
    <s v="033"/>
  </r>
  <r>
    <s v="NOV-25"/>
    <x v="2"/>
    <s v="79200"/>
    <x v="51"/>
    <m/>
    <s v="Contractor Services"/>
    <s v="536"/>
    <s v="UNSE LH Electric Warehouse"/>
    <x v="1"/>
    <n v="-2305"/>
    <s v="033"/>
  </r>
  <r>
    <s v="OCT-25"/>
    <x v="2"/>
    <s v="79200"/>
    <x v="51"/>
    <m/>
    <s v="Contractor Services"/>
    <s v="536"/>
    <s v="UNSE LH Electric Warehouse"/>
    <x v="1"/>
    <n v="-237.51"/>
    <s v="033"/>
  </r>
  <r>
    <s v="SEP-25"/>
    <x v="2"/>
    <s v="79200"/>
    <x v="51"/>
    <m/>
    <s v="Contractor Services"/>
    <s v="536"/>
    <s v="UNSE LH Electric Warehouse"/>
    <x v="1"/>
    <n v="2542.5100000000002"/>
    <s v="033"/>
  </r>
  <r>
    <s v="DEC-25"/>
    <x v="2"/>
    <s v="79200"/>
    <x v="51"/>
    <m/>
    <s v="Contractor Services"/>
    <s v="526"/>
    <s v="UNSE Santa Cruz Electric Mgmt"/>
    <x v="1"/>
    <n v="-9448"/>
    <s v="033"/>
  </r>
  <r>
    <s v="NOV-25"/>
    <x v="2"/>
    <s v="79200"/>
    <x v="51"/>
    <m/>
    <s v="Contractor Services"/>
    <s v="526"/>
    <s v="UNSE Santa Cruz Electric Mgmt"/>
    <x v="1"/>
    <n v="9448"/>
    <s v="033"/>
  </r>
  <r>
    <s v="JUL-25"/>
    <x v="2"/>
    <s v="79200"/>
    <x v="51"/>
    <m/>
    <s v="Contractor Services"/>
    <s v="515"/>
    <s v="UNSE Kingman Electric Eng"/>
    <x v="1"/>
    <n v="-288"/>
    <s v="033"/>
  </r>
  <r>
    <s v="OCT-25"/>
    <x v="2"/>
    <s v="79200"/>
    <x v="51"/>
    <m/>
    <s v="Contractor Services"/>
    <s v="515"/>
    <s v="UNSE Kingman Electric Eng"/>
    <x v="1"/>
    <n v="-666"/>
    <s v="033"/>
  </r>
  <r>
    <s v="SEP-25"/>
    <x v="2"/>
    <s v="79200"/>
    <x v="51"/>
    <m/>
    <s v="Contractor Services"/>
    <s v="515"/>
    <s v="UNSE Kingman Electric Eng"/>
    <x v="1"/>
    <n v="666"/>
    <s v="033"/>
  </r>
  <r>
    <s v="JUL-25"/>
    <x v="2"/>
    <s v="79200"/>
    <x v="51"/>
    <m/>
    <s v="Contractor Services"/>
    <s v="513"/>
    <s v="UNSE Mohave Electric Ops Mgmt"/>
    <x v="1"/>
    <n v="-9040"/>
    <s v="033"/>
  </r>
  <r>
    <s v="OCT-25"/>
    <x v="2"/>
    <s v="79200"/>
    <x v="51"/>
    <m/>
    <s v="Contractor Services"/>
    <s v="513"/>
    <s v="UNSE Mohave Electric Ops Mgmt"/>
    <x v="1"/>
    <n v="-9520"/>
    <s v="033"/>
  </r>
  <r>
    <s v="SEP-25"/>
    <x v="2"/>
    <s v="79200"/>
    <x v="51"/>
    <m/>
    <s v="Contractor Services"/>
    <s v="513"/>
    <s v="UNSE Mohave Electric Ops Mgmt"/>
    <x v="1"/>
    <n v="9520"/>
    <s v="033"/>
  </r>
  <r>
    <s v="DEC-25"/>
    <x v="2"/>
    <s v="79200"/>
    <x v="51"/>
    <m/>
    <s v="Contractor Services"/>
    <s v="512"/>
    <s v="UNSE Mohave Elec Admin"/>
    <x v="1"/>
    <n v="103.15"/>
    <s v="033"/>
  </r>
  <r>
    <s v="JUL-25"/>
    <x v="2"/>
    <s v="79200"/>
    <x v="51"/>
    <m/>
    <s v="Contractor Services"/>
    <s v="512"/>
    <s v="UNSE Mohave Elec Admin"/>
    <x v="1"/>
    <n v="-205.17"/>
    <s v="033"/>
  </r>
  <r>
    <s v="NOV-25"/>
    <x v="2"/>
    <s v="79200"/>
    <x v="51"/>
    <m/>
    <s v="Contractor Services"/>
    <s v="512"/>
    <s v="UNSE Mohave Elec Admin"/>
    <x v="1"/>
    <n v="-16.36"/>
    <s v="033"/>
  </r>
  <r>
    <s v="OCT-25"/>
    <x v="2"/>
    <s v="79200"/>
    <x v="51"/>
    <m/>
    <s v="Contractor Services"/>
    <s v="512"/>
    <s v="UNSE Mohave Elec Admin"/>
    <x v="1"/>
    <n v="17.170000000000002"/>
    <s v="033"/>
  </r>
  <r>
    <s v="SEP-25"/>
    <x v="2"/>
    <s v="79200"/>
    <x v="51"/>
    <m/>
    <s v="Contractor Services"/>
    <s v="512"/>
    <s v="UNSE Mohave Elec Admin"/>
    <x v="1"/>
    <n v="237.75"/>
    <s v="033"/>
  </r>
  <r>
    <s v="JUL-25"/>
    <x v="2"/>
    <s v="79200"/>
    <x v="53"/>
    <s v="Subs &amp; Ref Materials"/>
    <s v="Subs &amp; Ref Materials"/>
    <s v="527"/>
    <s v="UNSE Santa Cruz Electric Const"/>
    <x v="1"/>
    <n v="538.6"/>
    <s v="033"/>
  </r>
  <r>
    <s v="OCT-25"/>
    <x v="2"/>
    <s v="79200"/>
    <x v="53"/>
    <s v="Subs &amp; Ref Materials"/>
    <s v="Subs &amp; Ref Materials"/>
    <s v="322"/>
    <s v="Plant Accounting"/>
    <x v="1"/>
    <n v="140"/>
    <s v="002"/>
  </r>
  <r>
    <s v="OCT-25"/>
    <x v="2"/>
    <s v="79200"/>
    <x v="56"/>
    <s v="Educational Programs"/>
    <s v="Educational Programs"/>
    <s v="526"/>
    <s v="UNSE Santa Cruz Electric Mgmt"/>
    <x v="1"/>
    <n v="4027.06"/>
    <s v="033"/>
  </r>
  <r>
    <s v="AUG-25"/>
    <x v="2"/>
    <s v="79200"/>
    <x v="47"/>
    <s v="Seminar Registration Fees"/>
    <s v="Seminar Registration Fees"/>
    <s v="528"/>
    <s v="UNSE Santa Cruz Electric Eng"/>
    <x v="1"/>
    <n v="650"/>
    <s v="033"/>
  </r>
  <r>
    <s v="SEP-25"/>
    <x v="2"/>
    <s v="79200"/>
    <x v="47"/>
    <s v="Seminar Registration Fees"/>
    <s v="Seminar Registration Fees"/>
    <s v="527"/>
    <s v="UNSE Santa Cruz Electric Const"/>
    <x v="1"/>
    <n v="1552.5"/>
    <s v="033"/>
  </r>
  <r>
    <s v="AUG-25"/>
    <x v="2"/>
    <s v="79200"/>
    <x v="47"/>
    <s v="Seminar Registration Fees"/>
    <s v="Seminar Registration Fees"/>
    <s v="523"/>
    <s v="UNSE Lake Havasu Electric Eng"/>
    <x v="1"/>
    <n v="650"/>
    <s v="033"/>
  </r>
  <r>
    <s v="OCT-25"/>
    <x v="2"/>
    <s v="79200"/>
    <x v="47"/>
    <s v="Seminar Registration Fees"/>
    <s v="Seminar Registration Fees"/>
    <s v="517"/>
    <s v="UNSE Arizona Electric Dispatch"/>
    <x v="1"/>
    <n v="336.38"/>
    <s v="033"/>
  </r>
  <r>
    <s v="AUG-25"/>
    <x v="2"/>
    <s v="79200"/>
    <x v="47"/>
    <s v="Seminar Registration Fees"/>
    <s v="Seminar Registration Fees"/>
    <s v="515"/>
    <s v="UNSE Kingman Electric Eng"/>
    <x v="1"/>
    <n v="650"/>
    <s v="033"/>
  </r>
  <r>
    <s v="AUG-25"/>
    <x v="2"/>
    <s v="79200"/>
    <x v="47"/>
    <s v="Seminar Registration Fees"/>
    <s v="Seminar Registration Fees"/>
    <s v="513"/>
    <s v="UNSE Mohave Electric Ops Mgmt"/>
    <x v="1"/>
    <n v="357.75"/>
    <s v="033"/>
  </r>
  <r>
    <s v="NOV-25"/>
    <x v="2"/>
    <s v="79200"/>
    <x v="47"/>
    <s v="Seminar Registration Fees"/>
    <s v="Seminar Registration Fees"/>
    <s v="193"/>
    <s v="Energy Delivery Environmental"/>
    <x v="1"/>
    <n v="80"/>
    <s v="002"/>
  </r>
  <r>
    <s v="OCT-25"/>
    <x v="2"/>
    <s v="79200"/>
    <x v="47"/>
    <s v="Seminar Registration Fees"/>
    <s v="Seminar Registration Fees"/>
    <s v="193"/>
    <s v="Energy Delivery Environmental"/>
    <x v="1"/>
    <n v="40"/>
    <s v="002"/>
  </r>
  <r>
    <s v="AUG-25"/>
    <x v="2"/>
    <s v="79200"/>
    <x v="59"/>
    <s v="Regulatory Filing Fees"/>
    <s v="Miscellaneous"/>
    <s v="517"/>
    <s v="UNSE Arizona Electric Dispatch"/>
    <x v="1"/>
    <n v="200"/>
    <s v="033"/>
  </r>
  <r>
    <s v="DEC-25"/>
    <x v="2"/>
    <s v="79200"/>
    <x v="60"/>
    <s v="Capital Cost Write Off"/>
    <s v="Capital Cost Write Off"/>
    <s v="544"/>
    <s v="UNS Electric"/>
    <x v="1"/>
    <n v="8936.75"/>
    <s v="033"/>
  </r>
  <r>
    <s v="AUG-25"/>
    <x v="2"/>
    <s v="79200"/>
    <x v="61"/>
    <m/>
    <s v="UNS Allocation"/>
    <s v="994"/>
    <s v="Welding &amp; Fab Shop"/>
    <x v="0"/>
    <n v="16.93"/>
    <s v="002"/>
  </r>
  <r>
    <s v="SEP-25"/>
    <x v="2"/>
    <s v="79200"/>
    <x v="61"/>
    <m/>
    <s v="UNS Allocation"/>
    <s v="994"/>
    <s v="Welding &amp; Fab Shop"/>
    <x v="0"/>
    <n v="-8.4700000000000006"/>
    <s v="002"/>
  </r>
  <r>
    <s v="AUG-25"/>
    <x v="2"/>
    <s v="79200"/>
    <x v="61"/>
    <m/>
    <s v="UNS Allocation"/>
    <s v="988"/>
    <s v="T&amp;D Equipment C&amp;M Admin"/>
    <x v="0"/>
    <n v="34.299999999999997"/>
    <s v="002"/>
  </r>
  <r>
    <s v="DEC-25"/>
    <x v="2"/>
    <s v="79200"/>
    <x v="61"/>
    <m/>
    <s v="UNS Allocation"/>
    <s v="988"/>
    <s v="T&amp;D Equipment C&amp;M Admin"/>
    <x v="0"/>
    <n v="-4.29"/>
    <s v="002"/>
  </r>
  <r>
    <s v="NOV-25"/>
    <x v="2"/>
    <s v="79200"/>
    <x v="61"/>
    <m/>
    <s v="UNS Allocation"/>
    <s v="988"/>
    <s v="T&amp;D Equipment C&amp;M Admin"/>
    <x v="0"/>
    <n v="12.86"/>
    <s v="002"/>
  </r>
  <r>
    <s v="OCT-25"/>
    <x v="2"/>
    <s v="79200"/>
    <x v="61"/>
    <m/>
    <s v="UNS Allocation"/>
    <s v="988"/>
    <s v="T&amp;D Equipment C&amp;M Admin"/>
    <x v="0"/>
    <n v="17.149999999999999"/>
    <s v="002"/>
  </r>
  <r>
    <s v="AUG-25"/>
    <x v="2"/>
    <s v="79200"/>
    <x v="61"/>
    <m/>
    <s v="UNS Allocation"/>
    <s v="957"/>
    <s v="Transmission Planning"/>
    <x v="0"/>
    <n v="38.4"/>
    <s v="002"/>
  </r>
  <r>
    <s v="SEP-25"/>
    <x v="2"/>
    <s v="79200"/>
    <x v="61"/>
    <m/>
    <s v="UNS Allocation"/>
    <s v="957"/>
    <s v="Transmission Planning"/>
    <x v="0"/>
    <n v="-9.6"/>
    <s v="002"/>
  </r>
  <r>
    <s v="AUG-25"/>
    <x v="2"/>
    <s v="79200"/>
    <x v="61"/>
    <m/>
    <s v="UNS Allocation"/>
    <s v="955"/>
    <s v="Supply Side Planning"/>
    <x v="0"/>
    <n v="2994.1"/>
    <s v="002"/>
  </r>
  <r>
    <s v="DEC-25"/>
    <x v="2"/>
    <s v="79200"/>
    <x v="61"/>
    <m/>
    <s v="UNS Allocation"/>
    <s v="955"/>
    <s v="Supply Side Planning"/>
    <x v="0"/>
    <n v="2729.83"/>
    <s v="002"/>
  </r>
  <r>
    <s v="JUL-25"/>
    <x v="2"/>
    <s v="79200"/>
    <x v="61"/>
    <m/>
    <s v="UNS Allocation"/>
    <s v="955"/>
    <s v="Supply Side Planning"/>
    <x v="0"/>
    <n v="1277.2"/>
    <s v="002"/>
  </r>
  <r>
    <s v="NOV-25"/>
    <x v="2"/>
    <s v="79200"/>
    <x v="61"/>
    <m/>
    <s v="UNS Allocation"/>
    <s v="955"/>
    <s v="Supply Side Planning"/>
    <x v="0"/>
    <n v="2811.69"/>
    <s v="002"/>
  </r>
  <r>
    <s v="OCT-25"/>
    <x v="2"/>
    <s v="79200"/>
    <x v="61"/>
    <m/>
    <s v="UNS Allocation"/>
    <s v="955"/>
    <s v="Supply Side Planning"/>
    <x v="0"/>
    <n v="3257.4"/>
    <s v="002"/>
  </r>
  <r>
    <s v="SEP-25"/>
    <x v="2"/>
    <s v="79200"/>
    <x v="61"/>
    <m/>
    <s v="UNS Allocation"/>
    <s v="955"/>
    <s v="Supply Side Planning"/>
    <x v="0"/>
    <n v="2414.4"/>
    <s v="002"/>
  </r>
  <r>
    <s v="NOV-25"/>
    <x v="2"/>
    <s v="79200"/>
    <x v="61"/>
    <m/>
    <s v="UNS Allocation"/>
    <s v="947"/>
    <s v="Resource Management"/>
    <x v="0"/>
    <n v="-5.96"/>
    <s v="002"/>
  </r>
  <r>
    <s v="OCT-25"/>
    <x v="2"/>
    <s v="79200"/>
    <x v="61"/>
    <m/>
    <s v="UNS Allocation"/>
    <s v="947"/>
    <s v="Resource Management"/>
    <x v="0"/>
    <n v="17.89"/>
    <s v="002"/>
  </r>
  <r>
    <s v="DEC-25"/>
    <x v="2"/>
    <s v="79200"/>
    <x v="61"/>
    <m/>
    <s v="UNS Allocation"/>
    <s v="941"/>
    <s v="Contr/Wholesale Mktg"/>
    <x v="1"/>
    <n v="6.71"/>
    <s v="002"/>
  </r>
  <r>
    <s v="AUG-25"/>
    <x v="2"/>
    <s v="79200"/>
    <x v="61"/>
    <m/>
    <s v="UNS Allocation"/>
    <s v="940"/>
    <s v="Eng, CAO and CRP Admin"/>
    <x v="0"/>
    <n v="5113.66"/>
    <s v="002"/>
  </r>
  <r>
    <s v="AUG-25"/>
    <x v="2"/>
    <s v="79200"/>
    <x v="61"/>
    <m/>
    <s v="UNS Allocation"/>
    <s v="940"/>
    <s v="Eng, CAO and CRP Admin"/>
    <x v="1"/>
    <n v="15.06"/>
    <s v="002"/>
  </r>
  <r>
    <s v="DEC-25"/>
    <x v="2"/>
    <s v="79200"/>
    <x v="61"/>
    <m/>
    <s v="UNS Allocation"/>
    <s v="940"/>
    <s v="Eng, CAO and CRP Admin"/>
    <x v="0"/>
    <n v="5481.66"/>
    <s v="002"/>
  </r>
  <r>
    <s v="JUL-25"/>
    <x v="2"/>
    <s v="79200"/>
    <x v="61"/>
    <m/>
    <s v="UNS Allocation"/>
    <s v="940"/>
    <s v="Eng, CAO and CRP Admin"/>
    <x v="0"/>
    <n v="5185.96"/>
    <s v="002"/>
  </r>
  <r>
    <s v="NOV-25"/>
    <x v="2"/>
    <s v="79200"/>
    <x v="61"/>
    <m/>
    <s v="UNS Allocation"/>
    <s v="940"/>
    <s v="Eng, CAO and CRP Admin"/>
    <x v="0"/>
    <n v="5064.13"/>
    <s v="002"/>
  </r>
  <r>
    <s v="NOV-25"/>
    <x v="2"/>
    <s v="79200"/>
    <x v="61"/>
    <m/>
    <s v="UNS Allocation"/>
    <s v="940"/>
    <s v="Eng, CAO and CRP Admin"/>
    <x v="1"/>
    <n v="10.78"/>
    <s v="002"/>
  </r>
  <r>
    <s v="OCT-25"/>
    <x v="2"/>
    <s v="79200"/>
    <x v="61"/>
    <m/>
    <s v="UNS Allocation"/>
    <s v="940"/>
    <s v="Eng, CAO and CRP Admin"/>
    <x v="0"/>
    <n v="6509.39"/>
    <s v="002"/>
  </r>
  <r>
    <s v="SEP-25"/>
    <x v="2"/>
    <s v="79200"/>
    <x v="61"/>
    <m/>
    <s v="UNS Allocation"/>
    <s v="940"/>
    <s v="Eng, CAO and CRP Admin"/>
    <x v="0"/>
    <n v="3920.3"/>
    <s v="002"/>
  </r>
  <r>
    <s v="DEC-25"/>
    <x v="2"/>
    <s v="79200"/>
    <x v="61"/>
    <m/>
    <s v="UNS Allocation"/>
    <s v="936"/>
    <s v="Operations Excellence"/>
    <x v="0"/>
    <n v="18.71"/>
    <s v="002"/>
  </r>
  <r>
    <s v="NOV-25"/>
    <x v="2"/>
    <s v="79200"/>
    <x v="61"/>
    <m/>
    <s v="UNS Allocation"/>
    <s v="936"/>
    <s v="Operations Excellence"/>
    <x v="0"/>
    <n v="38.520000000000003"/>
    <s v="002"/>
  </r>
  <r>
    <s v="AUG-25"/>
    <x v="2"/>
    <s v="79200"/>
    <x v="61"/>
    <m/>
    <s v="UNS Allocation"/>
    <s v="932"/>
    <s v="Asset Management"/>
    <x v="0"/>
    <n v="26.15"/>
    <s v="002"/>
  </r>
  <r>
    <s v="DEC-25"/>
    <x v="2"/>
    <s v="79200"/>
    <x v="61"/>
    <m/>
    <s v="UNS Allocation"/>
    <s v="861"/>
    <s v="Procuremnt/Contr Svc"/>
    <x v="1"/>
    <n v="92.56"/>
    <s v="002"/>
  </r>
  <r>
    <s v="AUG-25"/>
    <x v="2"/>
    <s v="79200"/>
    <x v="61"/>
    <m/>
    <s v="UNS Allocation"/>
    <s v="850"/>
    <s v="Fuels Management"/>
    <x v="0"/>
    <n v="-121.3"/>
    <s v="002"/>
  </r>
  <r>
    <s v="JUL-25"/>
    <x v="2"/>
    <s v="79200"/>
    <x v="61"/>
    <m/>
    <s v="UNS Allocation"/>
    <s v="850"/>
    <s v="Fuels Management"/>
    <x v="0"/>
    <n v="307.47000000000003"/>
    <s v="002"/>
  </r>
  <r>
    <s v="NOV-25"/>
    <x v="2"/>
    <s v="79200"/>
    <x v="61"/>
    <m/>
    <s v="UNS Allocation"/>
    <s v="826"/>
    <s v="Distribution Planning"/>
    <x v="0"/>
    <n v="-9.5500000000000007"/>
    <s v="002"/>
  </r>
  <r>
    <s v="OCT-25"/>
    <x v="2"/>
    <s v="79200"/>
    <x v="61"/>
    <m/>
    <s v="UNS Allocation"/>
    <s v="826"/>
    <s v="Distribution Planning"/>
    <x v="0"/>
    <n v="47.72"/>
    <s v="002"/>
  </r>
  <r>
    <s v="AUG-25"/>
    <x v="2"/>
    <s v="79200"/>
    <x v="61"/>
    <m/>
    <s v="UNS Allocation"/>
    <s v="805"/>
    <s v="Corp Environmental Services"/>
    <x v="0"/>
    <n v="3166.51"/>
    <s v="002"/>
  </r>
  <r>
    <s v="AUG-25"/>
    <x v="2"/>
    <s v="79200"/>
    <x v="61"/>
    <m/>
    <s v="UNS Allocation"/>
    <s v="805"/>
    <s v="Corp Environmental Services"/>
    <x v="1"/>
    <n v="22.62"/>
    <s v="002"/>
  </r>
  <r>
    <s v="DEC-25"/>
    <x v="2"/>
    <s v="79200"/>
    <x v="61"/>
    <m/>
    <s v="UNS Allocation"/>
    <s v="805"/>
    <s v="Corp Environmental Services"/>
    <x v="0"/>
    <n v="2342.94"/>
    <s v="002"/>
  </r>
  <r>
    <s v="DEC-25"/>
    <x v="2"/>
    <s v="79200"/>
    <x v="61"/>
    <m/>
    <s v="UNS Allocation"/>
    <s v="805"/>
    <s v="Corp Environmental Services"/>
    <x v="1"/>
    <n v="271.68"/>
    <s v="002"/>
  </r>
  <r>
    <s v="JUL-25"/>
    <x v="2"/>
    <s v="79200"/>
    <x v="61"/>
    <m/>
    <s v="UNS Allocation"/>
    <s v="805"/>
    <s v="Corp Environmental Services"/>
    <x v="0"/>
    <n v="2211.8200000000002"/>
    <s v="002"/>
  </r>
  <r>
    <s v="JUL-25"/>
    <x v="2"/>
    <s v="79200"/>
    <x v="61"/>
    <m/>
    <s v="UNS Allocation"/>
    <s v="805"/>
    <s v="Corp Environmental Services"/>
    <x v="1"/>
    <n v="65.55"/>
    <s v="002"/>
  </r>
  <r>
    <s v="NOV-25"/>
    <x v="2"/>
    <s v="79200"/>
    <x v="61"/>
    <m/>
    <s v="UNS Allocation"/>
    <s v="805"/>
    <s v="Corp Environmental Services"/>
    <x v="0"/>
    <n v="2608.52"/>
    <s v="002"/>
  </r>
  <r>
    <s v="NOV-25"/>
    <x v="2"/>
    <s v="79200"/>
    <x v="61"/>
    <m/>
    <s v="UNS Allocation"/>
    <s v="805"/>
    <s v="Corp Environmental Services"/>
    <x v="1"/>
    <n v="176.89"/>
    <s v="002"/>
  </r>
  <r>
    <s v="OCT-25"/>
    <x v="2"/>
    <s v="79200"/>
    <x v="61"/>
    <m/>
    <s v="UNS Allocation"/>
    <s v="805"/>
    <s v="Corp Environmental Services"/>
    <x v="0"/>
    <n v="3604.49"/>
    <s v="002"/>
  </r>
  <r>
    <s v="OCT-25"/>
    <x v="2"/>
    <s v="79200"/>
    <x v="61"/>
    <m/>
    <s v="UNS Allocation"/>
    <s v="805"/>
    <s v="Corp Environmental Services"/>
    <x v="1"/>
    <n v="300.52999999999997"/>
    <s v="002"/>
  </r>
  <r>
    <s v="SEP-25"/>
    <x v="2"/>
    <s v="79200"/>
    <x v="61"/>
    <m/>
    <s v="UNS Allocation"/>
    <s v="805"/>
    <s v="Corp Environmental Services"/>
    <x v="0"/>
    <n v="1702.38"/>
    <s v="002"/>
  </r>
  <r>
    <s v="SEP-25"/>
    <x v="2"/>
    <s v="79200"/>
    <x v="61"/>
    <m/>
    <s v="UNS Allocation"/>
    <s v="805"/>
    <s v="Corp Environmental Services"/>
    <x v="1"/>
    <n v="162.77000000000001"/>
    <s v="002"/>
  </r>
  <r>
    <s v="DEC-25"/>
    <x v="2"/>
    <s v="79200"/>
    <x v="61"/>
    <m/>
    <s v="UNS Allocation"/>
    <s v="650"/>
    <s v="SPG Plant Manager"/>
    <x v="0"/>
    <n v="36.78"/>
    <s v="002"/>
  </r>
  <r>
    <s v="AUG-25"/>
    <x v="2"/>
    <s v="79200"/>
    <x v="61"/>
    <m/>
    <s v="UNS Allocation"/>
    <s v="593"/>
    <s v="UNSG Gas Operations Mgmt"/>
    <x v="0"/>
    <n v="160.66"/>
    <s v="032"/>
  </r>
  <r>
    <s v="DEC-25"/>
    <x v="2"/>
    <s v="79200"/>
    <x v="61"/>
    <m/>
    <s v="UNS Allocation"/>
    <s v="593"/>
    <s v="UNSG Gas Operations Mgmt"/>
    <x v="0"/>
    <n v="219.96"/>
    <s v="032"/>
  </r>
  <r>
    <s v="JUL-25"/>
    <x v="2"/>
    <s v="79200"/>
    <x v="61"/>
    <m/>
    <s v="UNS Allocation"/>
    <s v="593"/>
    <s v="UNSG Gas Operations Mgmt"/>
    <x v="0"/>
    <n v="236.47"/>
    <s v="032"/>
  </r>
  <r>
    <s v="NOV-25"/>
    <x v="2"/>
    <s v="79200"/>
    <x v="61"/>
    <m/>
    <s v="UNS Allocation"/>
    <s v="593"/>
    <s v="UNSG Gas Operations Mgmt"/>
    <x v="0"/>
    <n v="158.86000000000001"/>
    <s v="032"/>
  </r>
  <r>
    <s v="OCT-25"/>
    <x v="2"/>
    <s v="79200"/>
    <x v="61"/>
    <m/>
    <s v="UNS Allocation"/>
    <s v="593"/>
    <s v="UNSG Gas Operations Mgmt"/>
    <x v="0"/>
    <n v="44.81"/>
    <s v="032"/>
  </r>
  <r>
    <s v="SEP-25"/>
    <x v="2"/>
    <s v="79200"/>
    <x v="61"/>
    <m/>
    <s v="UNS Allocation"/>
    <s v="593"/>
    <s v="UNSG Gas Operations Mgmt"/>
    <x v="0"/>
    <n v="239.23"/>
    <s v="032"/>
  </r>
  <r>
    <s v="AUG-25"/>
    <x v="2"/>
    <s v="79200"/>
    <x v="61"/>
    <m/>
    <s v="UNS Allocation"/>
    <s v="582"/>
    <s v="UNSG AZ Gas DOT Compliance"/>
    <x v="0"/>
    <n v="101.88"/>
    <s v="032"/>
  </r>
  <r>
    <s v="DEC-25"/>
    <x v="2"/>
    <s v="79200"/>
    <x v="61"/>
    <m/>
    <s v="UNS Allocation"/>
    <s v="582"/>
    <s v="UNSG AZ Gas DOT Compliance"/>
    <x v="0"/>
    <n v="22.92"/>
    <s v="032"/>
  </r>
  <r>
    <s v="JUL-25"/>
    <x v="2"/>
    <s v="79200"/>
    <x v="61"/>
    <m/>
    <s v="UNS Allocation"/>
    <s v="582"/>
    <s v="UNSG AZ Gas DOT Compliance"/>
    <x v="0"/>
    <n v="11.84"/>
    <s v="032"/>
  </r>
  <r>
    <s v="NOV-25"/>
    <x v="2"/>
    <s v="79200"/>
    <x v="61"/>
    <m/>
    <s v="UNS Allocation"/>
    <s v="582"/>
    <s v="UNSG AZ Gas DOT Compliance"/>
    <x v="0"/>
    <n v="38.19"/>
    <s v="032"/>
  </r>
  <r>
    <s v="OCT-25"/>
    <x v="2"/>
    <s v="79200"/>
    <x v="61"/>
    <m/>
    <s v="UNS Allocation"/>
    <s v="582"/>
    <s v="UNSG AZ Gas DOT Compliance"/>
    <x v="0"/>
    <n v="33.1"/>
    <s v="032"/>
  </r>
  <r>
    <s v="SEP-25"/>
    <x v="2"/>
    <s v="79200"/>
    <x v="61"/>
    <m/>
    <s v="UNS Allocation"/>
    <s v="582"/>
    <s v="UNSG AZ Gas DOT Compliance"/>
    <x v="0"/>
    <n v="61.12"/>
    <s v="032"/>
  </r>
  <r>
    <s v="NOV-25"/>
    <x v="2"/>
    <s v="79200"/>
    <x v="61"/>
    <m/>
    <s v="UNS Allocation"/>
    <s v="560"/>
    <s v="UNSG Prescott Gas Ops Mgmt"/>
    <x v="1"/>
    <n v="16.93"/>
    <s v="032"/>
  </r>
  <r>
    <s v="OCT-25"/>
    <x v="2"/>
    <s v="79200"/>
    <x v="61"/>
    <m/>
    <s v="UNS Allocation"/>
    <s v="553"/>
    <s v="UNSG Flagstaff Gas Ops Mgmt"/>
    <x v="0"/>
    <n v="7.42"/>
    <s v="032"/>
  </r>
  <r>
    <s v="AUG-25"/>
    <x v="2"/>
    <s v="79200"/>
    <x v="61"/>
    <m/>
    <s v="UNS Allocation"/>
    <s v="550"/>
    <s v="UNSG Arizona Gas Admin"/>
    <x v="0"/>
    <n v="115.02"/>
    <s v="032"/>
  </r>
  <r>
    <s v="DEC-25"/>
    <x v="2"/>
    <s v="79200"/>
    <x v="61"/>
    <m/>
    <s v="UNS Allocation"/>
    <s v="550"/>
    <s v="UNSG Arizona Gas Admin"/>
    <x v="0"/>
    <n v="-8.41"/>
    <s v="032"/>
  </r>
  <r>
    <s v="JUL-25"/>
    <x v="2"/>
    <s v="79200"/>
    <x v="61"/>
    <m/>
    <s v="UNS Allocation"/>
    <s v="550"/>
    <s v="UNSG Arizona Gas Admin"/>
    <x v="0"/>
    <n v="78.23"/>
    <s v="032"/>
  </r>
  <r>
    <s v="NOV-25"/>
    <x v="2"/>
    <s v="79200"/>
    <x v="61"/>
    <m/>
    <s v="UNS Allocation"/>
    <s v="550"/>
    <s v="UNSG Arizona Gas Admin"/>
    <x v="0"/>
    <n v="352.26"/>
    <s v="032"/>
  </r>
  <r>
    <s v="NOV-25"/>
    <x v="2"/>
    <s v="79200"/>
    <x v="61"/>
    <m/>
    <s v="UNS Allocation"/>
    <s v="550"/>
    <s v="UNSG Arizona Gas Admin"/>
    <x v="1"/>
    <n v="52.55"/>
    <s v="032"/>
  </r>
  <r>
    <s v="OCT-25"/>
    <x v="2"/>
    <s v="79200"/>
    <x v="61"/>
    <m/>
    <s v="UNS Allocation"/>
    <s v="550"/>
    <s v="UNSG Arizona Gas Admin"/>
    <x v="0"/>
    <n v="43.49"/>
    <s v="032"/>
  </r>
  <r>
    <s v="SEP-25"/>
    <x v="2"/>
    <s v="79200"/>
    <x v="61"/>
    <m/>
    <s v="UNS Allocation"/>
    <s v="550"/>
    <s v="UNSG Arizona Gas Admin"/>
    <x v="0"/>
    <n v="-16.18"/>
    <s v="032"/>
  </r>
  <r>
    <s v="AUG-25"/>
    <x v="2"/>
    <s v="79200"/>
    <x v="61"/>
    <m/>
    <s v="UNS Allocation"/>
    <s v="512"/>
    <s v="UNSE Mohave Elec Admin"/>
    <x v="0"/>
    <n v="62.16"/>
    <s v="033"/>
  </r>
  <r>
    <s v="JUL-25"/>
    <x v="2"/>
    <s v="79200"/>
    <x v="61"/>
    <m/>
    <s v="UNS Allocation"/>
    <s v="512"/>
    <s v="UNSE Mohave Elec Admin"/>
    <x v="0"/>
    <n v="118.55"/>
    <s v="033"/>
  </r>
  <r>
    <s v="OCT-25"/>
    <x v="2"/>
    <s v="79200"/>
    <x v="61"/>
    <m/>
    <s v="UNS Allocation"/>
    <s v="512"/>
    <s v="UNSE Mohave Elec Admin"/>
    <x v="0"/>
    <n v="-7.14"/>
    <s v="033"/>
  </r>
  <r>
    <s v="SEP-25"/>
    <x v="2"/>
    <s v="79200"/>
    <x v="61"/>
    <m/>
    <s v="UNS Allocation"/>
    <s v="512"/>
    <s v="UNSE Mohave Elec Admin"/>
    <x v="0"/>
    <n v="34.950000000000003"/>
    <s v="033"/>
  </r>
  <r>
    <s v="AUG-25"/>
    <x v="2"/>
    <s v="79200"/>
    <x v="61"/>
    <m/>
    <s v="UNS Allocation"/>
    <s v="502"/>
    <s v="ER Environmental"/>
    <x v="0"/>
    <n v="440.09"/>
    <s v="002"/>
  </r>
  <r>
    <s v="DEC-25"/>
    <x v="2"/>
    <s v="79200"/>
    <x v="61"/>
    <m/>
    <s v="UNS Allocation"/>
    <s v="502"/>
    <s v="ER Environmental"/>
    <x v="0"/>
    <n v="-29.62"/>
    <s v="002"/>
  </r>
  <r>
    <s v="NOV-25"/>
    <x v="2"/>
    <s v="79200"/>
    <x v="61"/>
    <m/>
    <s v="UNS Allocation"/>
    <s v="502"/>
    <s v="ER Environmental"/>
    <x v="0"/>
    <n v="122.72"/>
    <s v="002"/>
  </r>
  <r>
    <s v="OCT-25"/>
    <x v="2"/>
    <s v="79200"/>
    <x v="61"/>
    <m/>
    <s v="UNS Allocation"/>
    <s v="502"/>
    <s v="ER Environmental"/>
    <x v="0"/>
    <n v="270.82"/>
    <s v="002"/>
  </r>
  <r>
    <s v="AUG-25"/>
    <x v="2"/>
    <s v="79200"/>
    <x v="61"/>
    <m/>
    <s v="UNS Allocation"/>
    <s v="501"/>
    <s v="ER Support Services"/>
    <x v="0"/>
    <n v="62.36"/>
    <s v="002"/>
  </r>
  <r>
    <s v="OCT-25"/>
    <x v="2"/>
    <s v="79200"/>
    <x v="61"/>
    <m/>
    <s v="UNS Allocation"/>
    <s v="501"/>
    <s v="ER Support Services"/>
    <x v="0"/>
    <n v="10.39"/>
    <s v="002"/>
  </r>
  <r>
    <s v="OCT-25"/>
    <x v="2"/>
    <s v="79200"/>
    <x v="61"/>
    <m/>
    <s v="UNS Allocation"/>
    <s v="433"/>
    <s v="ER Solar PV"/>
    <x v="0"/>
    <n v="-20.13"/>
    <s v="002"/>
  </r>
  <r>
    <s v="SEP-25"/>
    <x v="2"/>
    <s v="79200"/>
    <x v="61"/>
    <m/>
    <s v="UNS Allocation"/>
    <s v="433"/>
    <s v="ER Solar PV"/>
    <x v="0"/>
    <n v="53.69"/>
    <s v="002"/>
  </r>
  <r>
    <s v="DEC-25"/>
    <x v="2"/>
    <s v="79200"/>
    <x v="61"/>
    <m/>
    <s v="UNS Allocation"/>
    <s v="414"/>
    <s v="TPP Admin"/>
    <x v="0"/>
    <n v="46.31"/>
    <s v="002"/>
  </r>
  <r>
    <s v="NOV-25"/>
    <x v="2"/>
    <s v="79200"/>
    <x v="61"/>
    <m/>
    <s v="UNS Allocation"/>
    <s v="414"/>
    <s v="TPP Admin"/>
    <x v="0"/>
    <n v="32.450000000000003"/>
    <s v="002"/>
  </r>
  <r>
    <s v="OCT-25"/>
    <x v="2"/>
    <s v="79200"/>
    <x v="61"/>
    <m/>
    <s v="UNS Allocation"/>
    <s v="414"/>
    <s v="TPP Admin"/>
    <x v="0"/>
    <n v="48.68"/>
    <s v="002"/>
  </r>
  <r>
    <s v="AUG-25"/>
    <x v="2"/>
    <s v="79200"/>
    <x v="61"/>
    <m/>
    <s v="UNS Allocation"/>
    <s v="400"/>
    <s v="Capital Resources"/>
    <x v="0"/>
    <n v="235.91"/>
    <s v="002"/>
  </r>
  <r>
    <s v="DEC-25"/>
    <x v="2"/>
    <s v="79200"/>
    <x v="61"/>
    <m/>
    <s v="UNS Allocation"/>
    <s v="400"/>
    <s v="Capital Resources"/>
    <x v="0"/>
    <n v="95.11"/>
    <s v="002"/>
  </r>
  <r>
    <s v="JUL-25"/>
    <x v="2"/>
    <s v="79200"/>
    <x v="61"/>
    <m/>
    <s v="UNS Allocation"/>
    <s v="400"/>
    <s v="Capital Resources"/>
    <x v="0"/>
    <n v="314.41000000000003"/>
    <s v="002"/>
  </r>
  <r>
    <s v="SEP-25"/>
    <x v="2"/>
    <s v="79200"/>
    <x v="61"/>
    <m/>
    <s v="UNS Allocation"/>
    <s v="400"/>
    <s v="Capital Resources"/>
    <x v="0"/>
    <n v="27.61"/>
    <s v="002"/>
  </r>
  <r>
    <s v="AUG-25"/>
    <x v="2"/>
    <s v="79200"/>
    <x v="61"/>
    <m/>
    <s v="UNS Allocation"/>
    <s v="386"/>
    <s v="Regulatory Services"/>
    <x v="0"/>
    <n v="2647.81"/>
    <s v="002"/>
  </r>
  <r>
    <s v="DEC-25"/>
    <x v="2"/>
    <s v="79200"/>
    <x v="61"/>
    <m/>
    <s v="UNS Allocation"/>
    <s v="386"/>
    <s v="Regulatory Services"/>
    <x v="0"/>
    <n v="2418.09"/>
    <s v="002"/>
  </r>
  <r>
    <s v="JUL-25"/>
    <x v="2"/>
    <s v="79200"/>
    <x v="61"/>
    <m/>
    <s v="UNS Allocation"/>
    <s v="386"/>
    <s v="Regulatory Services"/>
    <x v="0"/>
    <n v="2409.0300000000002"/>
    <s v="002"/>
  </r>
  <r>
    <s v="NOV-25"/>
    <x v="2"/>
    <s v="79200"/>
    <x v="61"/>
    <m/>
    <s v="UNS Allocation"/>
    <s v="386"/>
    <s v="Regulatory Services"/>
    <x v="0"/>
    <n v="2176.2800000000002"/>
    <s v="002"/>
  </r>
  <r>
    <s v="OCT-25"/>
    <x v="2"/>
    <s v="79200"/>
    <x v="61"/>
    <m/>
    <s v="UNS Allocation"/>
    <s v="386"/>
    <s v="Regulatory Services"/>
    <x v="0"/>
    <n v="2599.44"/>
    <s v="002"/>
  </r>
  <r>
    <s v="SEP-25"/>
    <x v="2"/>
    <s v="79200"/>
    <x v="61"/>
    <m/>
    <s v="UNS Allocation"/>
    <s v="386"/>
    <s v="Regulatory Services"/>
    <x v="0"/>
    <n v="2659.89"/>
    <s v="002"/>
  </r>
  <r>
    <s v="AUG-25"/>
    <x v="2"/>
    <s v="79200"/>
    <x v="61"/>
    <m/>
    <s v="UNS Allocation"/>
    <s v="385"/>
    <s v="Energy Programs"/>
    <x v="0"/>
    <n v="10.58"/>
    <s v="002"/>
  </r>
  <r>
    <s v="DEC-25"/>
    <x v="2"/>
    <s v="79200"/>
    <x v="61"/>
    <m/>
    <s v="UNS Allocation"/>
    <s v="385"/>
    <s v="Energy Programs"/>
    <x v="0"/>
    <n v="260.01"/>
    <s v="002"/>
  </r>
  <r>
    <s v="JUL-25"/>
    <x v="2"/>
    <s v="79200"/>
    <x v="61"/>
    <m/>
    <s v="UNS Allocation"/>
    <s v="385"/>
    <s v="Energy Programs"/>
    <x v="0"/>
    <n v="-38.700000000000003"/>
    <s v="002"/>
  </r>
  <r>
    <s v="NOV-25"/>
    <x v="2"/>
    <s v="79200"/>
    <x v="61"/>
    <m/>
    <s v="UNS Allocation"/>
    <s v="385"/>
    <s v="Energy Programs"/>
    <x v="0"/>
    <n v="175.58"/>
    <s v="002"/>
  </r>
  <r>
    <s v="OCT-25"/>
    <x v="2"/>
    <s v="79200"/>
    <x v="61"/>
    <m/>
    <s v="UNS Allocation"/>
    <s v="385"/>
    <s v="Energy Programs"/>
    <x v="0"/>
    <n v="241.18"/>
    <s v="002"/>
  </r>
  <r>
    <s v="SEP-25"/>
    <x v="2"/>
    <s v="79200"/>
    <x v="61"/>
    <m/>
    <s v="UNS Allocation"/>
    <s v="385"/>
    <s v="Energy Programs"/>
    <x v="0"/>
    <n v="362.37"/>
    <s v="002"/>
  </r>
  <r>
    <s v="AUG-25"/>
    <x v="2"/>
    <s v="79200"/>
    <x v="61"/>
    <m/>
    <s v="UNS Allocation"/>
    <s v="383"/>
    <s v="SC&amp;R Trans &amp; CES Admin"/>
    <x v="0"/>
    <n v="2248.12"/>
    <s v="002"/>
  </r>
  <r>
    <s v="DEC-25"/>
    <x v="2"/>
    <s v="79200"/>
    <x v="61"/>
    <m/>
    <s v="UNS Allocation"/>
    <s v="383"/>
    <s v="SC&amp;R Trans &amp; CES Admin"/>
    <x v="0"/>
    <n v="1632.84"/>
    <s v="002"/>
  </r>
  <r>
    <s v="JUL-25"/>
    <x v="2"/>
    <s v="79200"/>
    <x v="61"/>
    <m/>
    <s v="UNS Allocation"/>
    <s v="383"/>
    <s v="SC&amp;R Trans &amp; CES Admin"/>
    <x v="0"/>
    <n v="2555.0100000000002"/>
    <s v="002"/>
  </r>
  <r>
    <s v="NOV-25"/>
    <x v="2"/>
    <s v="79200"/>
    <x v="61"/>
    <m/>
    <s v="UNS Allocation"/>
    <s v="383"/>
    <s v="SC&amp;R Trans &amp; CES Admin"/>
    <x v="0"/>
    <n v="2188.9499999999998"/>
    <s v="002"/>
  </r>
  <r>
    <s v="OCT-25"/>
    <x v="2"/>
    <s v="79200"/>
    <x v="61"/>
    <m/>
    <s v="UNS Allocation"/>
    <s v="383"/>
    <s v="SC&amp;R Trans &amp; CES Admin"/>
    <x v="0"/>
    <n v="2745.07"/>
    <s v="002"/>
  </r>
  <r>
    <s v="SEP-25"/>
    <x v="2"/>
    <s v="79200"/>
    <x v="61"/>
    <m/>
    <s v="UNS Allocation"/>
    <s v="383"/>
    <s v="SC&amp;R Trans &amp; CES Admin"/>
    <x v="0"/>
    <n v="2106.13"/>
    <s v="002"/>
  </r>
  <r>
    <s v="AUG-25"/>
    <x v="2"/>
    <s v="79200"/>
    <x v="61"/>
    <m/>
    <s v="UNS Allocation"/>
    <s v="381"/>
    <s v="Rates"/>
    <x v="0"/>
    <n v="8709.09"/>
    <s v="002"/>
  </r>
  <r>
    <s v="DEC-25"/>
    <x v="2"/>
    <s v="79200"/>
    <x v="61"/>
    <m/>
    <s v="UNS Allocation"/>
    <s v="381"/>
    <s v="Rates"/>
    <x v="0"/>
    <n v="10342.620000000001"/>
    <s v="002"/>
  </r>
  <r>
    <s v="JUL-25"/>
    <x v="2"/>
    <s v="79200"/>
    <x v="61"/>
    <m/>
    <s v="UNS Allocation"/>
    <s v="381"/>
    <s v="Rates"/>
    <x v="0"/>
    <n v="9524.52"/>
    <s v="002"/>
  </r>
  <r>
    <s v="JUL-25"/>
    <x v="2"/>
    <s v="79200"/>
    <x v="61"/>
    <m/>
    <s v="UNS Allocation"/>
    <s v="381"/>
    <s v="Rates"/>
    <x v="1"/>
    <n v="251.89"/>
    <s v="002"/>
  </r>
  <r>
    <s v="NOV-25"/>
    <x v="2"/>
    <s v="79200"/>
    <x v="61"/>
    <m/>
    <s v="UNS Allocation"/>
    <s v="381"/>
    <s v="Rates"/>
    <x v="0"/>
    <n v="10203.56"/>
    <s v="002"/>
  </r>
  <r>
    <s v="NOV-25"/>
    <x v="2"/>
    <s v="79200"/>
    <x v="61"/>
    <m/>
    <s v="UNS Allocation"/>
    <s v="381"/>
    <s v="Rates"/>
    <x v="1"/>
    <n v="199.21"/>
    <s v="002"/>
  </r>
  <r>
    <s v="OCT-25"/>
    <x v="2"/>
    <s v="79200"/>
    <x v="61"/>
    <m/>
    <s v="UNS Allocation"/>
    <s v="381"/>
    <s v="Rates"/>
    <x v="0"/>
    <n v="10649.98"/>
    <s v="002"/>
  </r>
  <r>
    <s v="SEP-25"/>
    <x v="2"/>
    <s v="79200"/>
    <x v="61"/>
    <m/>
    <s v="UNS Allocation"/>
    <s v="381"/>
    <s v="Rates"/>
    <x v="0"/>
    <n v="10716.58"/>
    <s v="002"/>
  </r>
  <r>
    <s v="SEP-25"/>
    <x v="2"/>
    <s v="79200"/>
    <x v="61"/>
    <m/>
    <s v="UNS Allocation"/>
    <s v="381"/>
    <s v="Rates"/>
    <x v="1"/>
    <n v="3.43"/>
    <s v="002"/>
  </r>
  <r>
    <s v="DEC-25"/>
    <x v="2"/>
    <s v="79200"/>
    <x v="61"/>
    <m/>
    <s v="UNS Allocation"/>
    <s v="370"/>
    <s v="Budget, Planning &amp; Analysis"/>
    <x v="1"/>
    <n v="201.54"/>
    <s v="002"/>
  </r>
  <r>
    <s v="AUG-25"/>
    <x v="2"/>
    <s v="79200"/>
    <x v="61"/>
    <m/>
    <s v="UNS Allocation"/>
    <s v="362"/>
    <s v="Financial Planning &amp; Analysis"/>
    <x v="0"/>
    <n v="599.59"/>
    <s v="002"/>
  </r>
  <r>
    <s v="DEC-25"/>
    <x v="2"/>
    <s v="79200"/>
    <x v="61"/>
    <m/>
    <s v="UNS Allocation"/>
    <s v="362"/>
    <s v="Financial Planning &amp; Analysis"/>
    <x v="0"/>
    <n v="759.45"/>
    <s v="002"/>
  </r>
  <r>
    <s v="JUL-25"/>
    <x v="2"/>
    <s v="79200"/>
    <x v="61"/>
    <m/>
    <s v="UNS Allocation"/>
    <s v="362"/>
    <s v="Financial Planning &amp; Analysis"/>
    <x v="0"/>
    <n v="1073.92"/>
    <s v="002"/>
  </r>
  <r>
    <s v="JUL-25"/>
    <x v="2"/>
    <s v="79200"/>
    <x v="61"/>
    <m/>
    <s v="UNS Allocation"/>
    <s v="362"/>
    <s v="Financial Planning &amp; Analysis"/>
    <x v="1"/>
    <n v="290.37"/>
    <s v="002"/>
  </r>
  <r>
    <s v="NOV-25"/>
    <x v="2"/>
    <s v="79200"/>
    <x v="61"/>
    <m/>
    <s v="UNS Allocation"/>
    <s v="362"/>
    <s v="Financial Planning &amp; Analysis"/>
    <x v="0"/>
    <n v="801.33"/>
    <s v="002"/>
  </r>
  <r>
    <s v="OCT-25"/>
    <x v="2"/>
    <s v="79200"/>
    <x v="61"/>
    <m/>
    <s v="UNS Allocation"/>
    <s v="362"/>
    <s v="Financial Planning &amp; Analysis"/>
    <x v="0"/>
    <n v="587.23"/>
    <s v="002"/>
  </r>
  <r>
    <s v="SEP-25"/>
    <x v="2"/>
    <s v="79200"/>
    <x v="61"/>
    <m/>
    <s v="UNS Allocation"/>
    <s v="362"/>
    <s v="Financial Planning &amp; Analysis"/>
    <x v="0"/>
    <n v="360.01"/>
    <s v="002"/>
  </r>
  <r>
    <s v="AUG-25"/>
    <x v="2"/>
    <s v="79200"/>
    <x v="61"/>
    <m/>
    <s v="UNS Allocation"/>
    <s v="360"/>
    <s v="Treasury Services"/>
    <x v="0"/>
    <n v="6.79"/>
    <s v="002"/>
  </r>
  <r>
    <s v="DEC-25"/>
    <x v="2"/>
    <s v="79200"/>
    <x v="61"/>
    <m/>
    <s v="UNS Allocation"/>
    <s v="360"/>
    <s v="Treasury Services"/>
    <x v="0"/>
    <n v="14.88"/>
    <s v="002"/>
  </r>
  <r>
    <s v="JUL-25"/>
    <x v="2"/>
    <s v="79200"/>
    <x v="61"/>
    <m/>
    <s v="UNS Allocation"/>
    <s v="360"/>
    <s v="Treasury Services"/>
    <x v="0"/>
    <n v="10.48"/>
    <s v="002"/>
  </r>
  <r>
    <s v="NOV-25"/>
    <x v="2"/>
    <s v="79200"/>
    <x v="61"/>
    <m/>
    <s v="UNS Allocation"/>
    <s v="360"/>
    <s v="Treasury Services"/>
    <x v="0"/>
    <n v="11.32"/>
    <s v="002"/>
  </r>
  <r>
    <s v="OCT-25"/>
    <x v="2"/>
    <s v="79200"/>
    <x v="61"/>
    <m/>
    <s v="UNS Allocation"/>
    <s v="360"/>
    <s v="Treasury Services"/>
    <x v="0"/>
    <n v="17.149999999999999"/>
    <s v="002"/>
  </r>
  <r>
    <s v="SEP-25"/>
    <x v="2"/>
    <s v="79200"/>
    <x v="61"/>
    <m/>
    <s v="UNS Allocation"/>
    <s v="360"/>
    <s v="Treasury Services"/>
    <x v="0"/>
    <n v="10.35"/>
    <s v="002"/>
  </r>
  <r>
    <s v="AUG-25"/>
    <x v="2"/>
    <s v="79200"/>
    <x v="61"/>
    <m/>
    <s v="UNS Allocation"/>
    <s v="358"/>
    <s v="Operations Applications"/>
    <x v="0"/>
    <n v="84.95"/>
    <s v="002"/>
  </r>
  <r>
    <s v="DEC-25"/>
    <x v="2"/>
    <s v="79200"/>
    <x v="61"/>
    <m/>
    <s v="UNS Allocation"/>
    <s v="358"/>
    <s v="Operations Applications"/>
    <x v="0"/>
    <n v="43.37"/>
    <s v="002"/>
  </r>
  <r>
    <s v="JUL-25"/>
    <x v="2"/>
    <s v="79200"/>
    <x v="61"/>
    <m/>
    <s v="UNS Allocation"/>
    <s v="358"/>
    <s v="Operations Applications"/>
    <x v="0"/>
    <n v="586.27"/>
    <s v="002"/>
  </r>
  <r>
    <s v="NOV-25"/>
    <x v="2"/>
    <s v="79200"/>
    <x v="61"/>
    <m/>
    <s v="UNS Allocation"/>
    <s v="358"/>
    <s v="Operations Applications"/>
    <x v="0"/>
    <n v="2.58"/>
    <s v="002"/>
  </r>
  <r>
    <s v="OCT-25"/>
    <x v="2"/>
    <s v="79200"/>
    <x v="61"/>
    <m/>
    <s v="UNS Allocation"/>
    <s v="358"/>
    <s v="Operations Applications"/>
    <x v="0"/>
    <n v="-9.01"/>
    <s v="002"/>
  </r>
  <r>
    <s v="SEP-25"/>
    <x v="2"/>
    <s v="79200"/>
    <x v="61"/>
    <m/>
    <s v="UNS Allocation"/>
    <s v="358"/>
    <s v="Operations Applications"/>
    <x v="0"/>
    <n v="112.37"/>
    <s v="002"/>
  </r>
  <r>
    <s v="AUG-25"/>
    <x v="2"/>
    <s v="79200"/>
    <x v="61"/>
    <m/>
    <s v="UNS Allocation"/>
    <s v="357"/>
    <s v="Business Applications"/>
    <x v="0"/>
    <n v="7942.6"/>
    <s v="002"/>
  </r>
  <r>
    <s v="DEC-25"/>
    <x v="2"/>
    <s v="79200"/>
    <x v="61"/>
    <m/>
    <s v="UNS Allocation"/>
    <s v="357"/>
    <s v="Business Applications"/>
    <x v="0"/>
    <n v="7144.34"/>
    <s v="002"/>
  </r>
  <r>
    <s v="JUL-25"/>
    <x v="2"/>
    <s v="79200"/>
    <x v="61"/>
    <m/>
    <s v="UNS Allocation"/>
    <s v="357"/>
    <s v="Business Applications"/>
    <x v="0"/>
    <n v="6046.05"/>
    <s v="002"/>
  </r>
  <r>
    <s v="NOV-25"/>
    <x v="2"/>
    <s v="79200"/>
    <x v="61"/>
    <m/>
    <s v="UNS Allocation"/>
    <s v="357"/>
    <s v="Business Applications"/>
    <x v="0"/>
    <n v="6164.74"/>
    <s v="002"/>
  </r>
  <r>
    <s v="OCT-25"/>
    <x v="2"/>
    <s v="79200"/>
    <x v="61"/>
    <m/>
    <s v="UNS Allocation"/>
    <s v="357"/>
    <s v="Business Applications"/>
    <x v="0"/>
    <n v="9272.7199999999993"/>
    <s v="002"/>
  </r>
  <r>
    <s v="SEP-25"/>
    <x v="2"/>
    <s v="79200"/>
    <x v="61"/>
    <m/>
    <s v="UNS Allocation"/>
    <s v="357"/>
    <s v="Business Applications"/>
    <x v="0"/>
    <n v="6488.64"/>
    <s v="002"/>
  </r>
  <r>
    <s v="AUG-25"/>
    <x v="2"/>
    <s v="79200"/>
    <x v="61"/>
    <m/>
    <s v="UNS Allocation"/>
    <s v="356"/>
    <s v="IS PMO"/>
    <x v="0"/>
    <n v="257.3"/>
    <s v="002"/>
  </r>
  <r>
    <s v="DEC-25"/>
    <x v="2"/>
    <s v="79200"/>
    <x v="61"/>
    <m/>
    <s v="UNS Allocation"/>
    <s v="356"/>
    <s v="IS PMO"/>
    <x v="0"/>
    <n v="54.23"/>
    <s v="002"/>
  </r>
  <r>
    <s v="JUL-25"/>
    <x v="2"/>
    <s v="79200"/>
    <x v="61"/>
    <m/>
    <s v="UNS Allocation"/>
    <s v="356"/>
    <s v="IS PMO"/>
    <x v="0"/>
    <n v="33.19"/>
    <s v="002"/>
  </r>
  <r>
    <s v="NOV-25"/>
    <x v="2"/>
    <s v="79200"/>
    <x v="61"/>
    <m/>
    <s v="UNS Allocation"/>
    <s v="356"/>
    <s v="IS PMO"/>
    <x v="0"/>
    <n v="30.65"/>
    <s v="002"/>
  </r>
  <r>
    <s v="OCT-25"/>
    <x v="2"/>
    <s v="79200"/>
    <x v="61"/>
    <m/>
    <s v="UNS Allocation"/>
    <s v="356"/>
    <s v="IS PMO"/>
    <x v="0"/>
    <n v="232.61"/>
    <s v="002"/>
  </r>
  <r>
    <s v="SEP-25"/>
    <x v="2"/>
    <s v="79200"/>
    <x v="61"/>
    <m/>
    <s v="UNS Allocation"/>
    <s v="356"/>
    <s v="IS PMO"/>
    <x v="0"/>
    <n v="6.53"/>
    <s v="002"/>
  </r>
  <r>
    <s v="AUG-25"/>
    <x v="2"/>
    <s v="79200"/>
    <x v="61"/>
    <m/>
    <s v="UNS Allocation"/>
    <s v="355"/>
    <s v="IS Data Architecture"/>
    <x v="0"/>
    <n v="279.88"/>
    <s v="002"/>
  </r>
  <r>
    <s v="DEC-25"/>
    <x v="2"/>
    <s v="79200"/>
    <x v="61"/>
    <m/>
    <s v="UNS Allocation"/>
    <s v="355"/>
    <s v="IS Data Architecture"/>
    <x v="0"/>
    <n v="544.47"/>
    <s v="002"/>
  </r>
  <r>
    <s v="JUL-25"/>
    <x v="2"/>
    <s v="79200"/>
    <x v="61"/>
    <m/>
    <s v="UNS Allocation"/>
    <s v="355"/>
    <s v="IS Data Architecture"/>
    <x v="0"/>
    <n v="173.73"/>
    <s v="002"/>
  </r>
  <r>
    <s v="NOV-25"/>
    <x v="2"/>
    <s v="79200"/>
    <x v="61"/>
    <m/>
    <s v="UNS Allocation"/>
    <s v="355"/>
    <s v="IS Data Architecture"/>
    <x v="0"/>
    <n v="419.93"/>
    <s v="002"/>
  </r>
  <r>
    <s v="OCT-25"/>
    <x v="2"/>
    <s v="79200"/>
    <x v="61"/>
    <m/>
    <s v="UNS Allocation"/>
    <s v="355"/>
    <s v="IS Data Architecture"/>
    <x v="0"/>
    <n v="453.66"/>
    <s v="002"/>
  </r>
  <r>
    <s v="SEP-25"/>
    <x v="2"/>
    <s v="79200"/>
    <x v="61"/>
    <m/>
    <s v="UNS Allocation"/>
    <s v="355"/>
    <s v="IS Data Architecture"/>
    <x v="0"/>
    <n v="305.04000000000002"/>
    <s v="002"/>
  </r>
  <r>
    <s v="AUG-25"/>
    <x v="2"/>
    <s v="79200"/>
    <x v="61"/>
    <m/>
    <s v="UNS Allocation"/>
    <s v="354"/>
    <s v="Enterprise Cyber Security"/>
    <x v="0"/>
    <n v="712.34"/>
    <s v="002"/>
  </r>
  <r>
    <s v="DEC-25"/>
    <x v="2"/>
    <s v="79200"/>
    <x v="61"/>
    <m/>
    <s v="UNS Allocation"/>
    <s v="354"/>
    <s v="Enterprise Cyber Security"/>
    <x v="0"/>
    <n v="243.92"/>
    <s v="002"/>
  </r>
  <r>
    <s v="JUL-25"/>
    <x v="2"/>
    <s v="79200"/>
    <x v="61"/>
    <m/>
    <s v="UNS Allocation"/>
    <s v="354"/>
    <s v="Enterprise Cyber Security"/>
    <x v="0"/>
    <n v="390.15"/>
    <s v="002"/>
  </r>
  <r>
    <s v="NOV-25"/>
    <x v="2"/>
    <s v="79200"/>
    <x v="61"/>
    <m/>
    <s v="UNS Allocation"/>
    <s v="354"/>
    <s v="Enterprise Cyber Security"/>
    <x v="0"/>
    <n v="208.58"/>
    <s v="002"/>
  </r>
  <r>
    <s v="OCT-25"/>
    <x v="2"/>
    <s v="79200"/>
    <x v="61"/>
    <m/>
    <s v="UNS Allocation"/>
    <s v="354"/>
    <s v="Enterprise Cyber Security"/>
    <x v="0"/>
    <n v="127.15"/>
    <s v="002"/>
  </r>
  <r>
    <s v="SEP-25"/>
    <x v="2"/>
    <s v="79200"/>
    <x v="61"/>
    <m/>
    <s v="UNS Allocation"/>
    <s v="354"/>
    <s v="Enterprise Cyber Security"/>
    <x v="0"/>
    <n v="312.43"/>
    <s v="002"/>
  </r>
  <r>
    <s v="JUL-25"/>
    <x v="2"/>
    <s v="79200"/>
    <x v="61"/>
    <m/>
    <s v="UNS Allocation"/>
    <s v="353"/>
    <s v="IT Infrastructure"/>
    <x v="0"/>
    <n v="24.1"/>
    <s v="002"/>
  </r>
  <r>
    <s v="AUG-25"/>
    <x v="2"/>
    <s v="79200"/>
    <x v="61"/>
    <m/>
    <s v="UNS Allocation"/>
    <s v="352"/>
    <s v="IT Client Technology"/>
    <x v="0"/>
    <n v="35.39"/>
    <s v="002"/>
  </r>
  <r>
    <s v="DEC-25"/>
    <x v="2"/>
    <s v="79200"/>
    <x v="61"/>
    <m/>
    <s v="UNS Allocation"/>
    <s v="352"/>
    <s v="IT Client Technology"/>
    <x v="0"/>
    <n v="484.07"/>
    <s v="002"/>
  </r>
  <r>
    <s v="JUL-25"/>
    <x v="2"/>
    <s v="79200"/>
    <x v="61"/>
    <m/>
    <s v="UNS Allocation"/>
    <s v="352"/>
    <s v="IT Client Technology"/>
    <x v="0"/>
    <n v="89.27"/>
    <s v="002"/>
  </r>
  <r>
    <s v="NOV-25"/>
    <x v="2"/>
    <s v="79200"/>
    <x v="61"/>
    <m/>
    <s v="UNS Allocation"/>
    <s v="352"/>
    <s v="IT Client Technology"/>
    <x v="0"/>
    <n v="152.9"/>
    <s v="002"/>
  </r>
  <r>
    <s v="OCT-25"/>
    <x v="2"/>
    <s v="79200"/>
    <x v="61"/>
    <m/>
    <s v="UNS Allocation"/>
    <s v="352"/>
    <s v="IT Client Technology"/>
    <x v="0"/>
    <n v="244.29"/>
    <s v="002"/>
  </r>
  <r>
    <s v="SEP-25"/>
    <x v="2"/>
    <s v="79200"/>
    <x v="61"/>
    <m/>
    <s v="UNS Allocation"/>
    <s v="352"/>
    <s v="IT Client Technology"/>
    <x v="0"/>
    <n v="101.32"/>
    <s v="002"/>
  </r>
  <r>
    <s v="AUG-25"/>
    <x v="2"/>
    <s v="79200"/>
    <x v="61"/>
    <m/>
    <s v="UNS Allocation"/>
    <s v="351"/>
    <s v="Customer Applications"/>
    <x v="0"/>
    <n v="451.65"/>
    <s v="002"/>
  </r>
  <r>
    <s v="DEC-25"/>
    <x v="2"/>
    <s v="79200"/>
    <x v="61"/>
    <m/>
    <s v="UNS Allocation"/>
    <s v="351"/>
    <s v="Customer Applications"/>
    <x v="0"/>
    <n v="349.11"/>
    <s v="002"/>
  </r>
  <r>
    <s v="JUL-25"/>
    <x v="2"/>
    <s v="79200"/>
    <x v="61"/>
    <m/>
    <s v="UNS Allocation"/>
    <s v="351"/>
    <s v="Customer Applications"/>
    <x v="0"/>
    <n v="208.34"/>
    <s v="002"/>
  </r>
  <r>
    <s v="NOV-25"/>
    <x v="2"/>
    <s v="79200"/>
    <x v="61"/>
    <m/>
    <s v="UNS Allocation"/>
    <s v="351"/>
    <s v="Customer Applications"/>
    <x v="0"/>
    <n v="439.15"/>
    <s v="002"/>
  </r>
  <r>
    <s v="OCT-25"/>
    <x v="2"/>
    <s v="79200"/>
    <x v="61"/>
    <m/>
    <s v="UNS Allocation"/>
    <s v="351"/>
    <s v="Customer Applications"/>
    <x v="0"/>
    <n v="385.54"/>
    <s v="002"/>
  </r>
  <r>
    <s v="SEP-25"/>
    <x v="2"/>
    <s v="79200"/>
    <x v="61"/>
    <m/>
    <s v="UNS Allocation"/>
    <s v="351"/>
    <s v="Customer Applications"/>
    <x v="0"/>
    <n v="518.98"/>
    <s v="002"/>
  </r>
  <r>
    <s v="AUG-25"/>
    <x v="2"/>
    <s v="79200"/>
    <x v="61"/>
    <m/>
    <s v="UNS Allocation"/>
    <s v="350"/>
    <s v="IT Administration"/>
    <x v="0"/>
    <n v="3427.84"/>
    <s v="002"/>
  </r>
  <r>
    <s v="DEC-25"/>
    <x v="2"/>
    <s v="79200"/>
    <x v="61"/>
    <m/>
    <s v="UNS Allocation"/>
    <s v="350"/>
    <s v="IT Administration"/>
    <x v="0"/>
    <n v="3773.56"/>
    <s v="002"/>
  </r>
  <r>
    <s v="JUL-25"/>
    <x v="2"/>
    <s v="79200"/>
    <x v="61"/>
    <m/>
    <s v="UNS Allocation"/>
    <s v="350"/>
    <s v="IT Administration"/>
    <x v="0"/>
    <n v="3178.23"/>
    <s v="002"/>
  </r>
  <r>
    <s v="NOV-25"/>
    <x v="2"/>
    <s v="79200"/>
    <x v="61"/>
    <m/>
    <s v="UNS Allocation"/>
    <s v="350"/>
    <s v="IT Administration"/>
    <x v="0"/>
    <n v="3491.11"/>
    <s v="002"/>
  </r>
  <r>
    <s v="OCT-25"/>
    <x v="2"/>
    <s v="79200"/>
    <x v="61"/>
    <m/>
    <s v="UNS Allocation"/>
    <s v="350"/>
    <s v="IT Administration"/>
    <x v="0"/>
    <n v="3934"/>
    <s v="002"/>
  </r>
  <r>
    <s v="SEP-25"/>
    <x v="2"/>
    <s v="79200"/>
    <x v="61"/>
    <m/>
    <s v="UNS Allocation"/>
    <s v="350"/>
    <s v="IT Administration"/>
    <x v="0"/>
    <n v="3714.81"/>
    <s v="002"/>
  </r>
  <r>
    <s v="AUG-25"/>
    <x v="2"/>
    <s v="79200"/>
    <x v="61"/>
    <m/>
    <s v="UNS Allocation"/>
    <s v="332"/>
    <s v="Tax Services"/>
    <x v="0"/>
    <n v="2241.37"/>
    <s v="002"/>
  </r>
  <r>
    <s v="AUG-25"/>
    <x v="2"/>
    <s v="79200"/>
    <x v="61"/>
    <m/>
    <s v="UNS Allocation"/>
    <s v="332"/>
    <s v="Tax Services"/>
    <x v="1"/>
    <n v="18.010000000000002"/>
    <s v="002"/>
  </r>
  <r>
    <s v="DEC-25"/>
    <x v="2"/>
    <s v="79200"/>
    <x v="61"/>
    <m/>
    <s v="UNS Allocation"/>
    <s v="332"/>
    <s v="Tax Services"/>
    <x v="0"/>
    <n v="3221.05"/>
    <s v="002"/>
  </r>
  <r>
    <s v="DEC-25"/>
    <x v="2"/>
    <s v="79200"/>
    <x v="61"/>
    <m/>
    <s v="UNS Allocation"/>
    <s v="332"/>
    <s v="Tax Services"/>
    <x v="1"/>
    <n v="-32.71"/>
    <s v="002"/>
  </r>
  <r>
    <s v="JUL-25"/>
    <x v="2"/>
    <s v="79200"/>
    <x v="61"/>
    <m/>
    <s v="UNS Allocation"/>
    <s v="332"/>
    <s v="Tax Services"/>
    <x v="0"/>
    <n v="3422.8"/>
    <s v="002"/>
  </r>
  <r>
    <s v="JUL-25"/>
    <x v="2"/>
    <s v="79200"/>
    <x v="61"/>
    <m/>
    <s v="UNS Allocation"/>
    <s v="332"/>
    <s v="Tax Services"/>
    <x v="1"/>
    <n v="146.63999999999999"/>
    <s v="002"/>
  </r>
  <r>
    <s v="NOV-25"/>
    <x v="2"/>
    <s v="79200"/>
    <x v="61"/>
    <m/>
    <s v="UNS Allocation"/>
    <s v="332"/>
    <s v="Tax Services"/>
    <x v="0"/>
    <n v="3149.73"/>
    <s v="002"/>
  </r>
  <r>
    <s v="NOV-25"/>
    <x v="2"/>
    <s v="79200"/>
    <x v="61"/>
    <m/>
    <s v="UNS Allocation"/>
    <s v="332"/>
    <s v="Tax Services"/>
    <x v="1"/>
    <n v="344.06"/>
    <s v="002"/>
  </r>
  <r>
    <s v="OCT-25"/>
    <x v="2"/>
    <s v="79200"/>
    <x v="61"/>
    <m/>
    <s v="UNS Allocation"/>
    <s v="332"/>
    <s v="Tax Services"/>
    <x v="0"/>
    <n v="3495.37"/>
    <s v="002"/>
  </r>
  <r>
    <s v="OCT-25"/>
    <x v="2"/>
    <s v="79200"/>
    <x v="61"/>
    <m/>
    <s v="UNS Allocation"/>
    <s v="332"/>
    <s v="Tax Services"/>
    <x v="1"/>
    <n v="222.44"/>
    <s v="002"/>
  </r>
  <r>
    <s v="SEP-25"/>
    <x v="2"/>
    <s v="79200"/>
    <x v="61"/>
    <m/>
    <s v="UNS Allocation"/>
    <s v="332"/>
    <s v="Tax Services"/>
    <x v="0"/>
    <n v="2778.74"/>
    <s v="002"/>
  </r>
  <r>
    <s v="SEP-25"/>
    <x v="2"/>
    <s v="79200"/>
    <x v="61"/>
    <m/>
    <s v="UNS Allocation"/>
    <s v="332"/>
    <s v="Tax Services"/>
    <x v="1"/>
    <n v="56.81"/>
    <s v="002"/>
  </r>
  <r>
    <s v="AUG-25"/>
    <x v="2"/>
    <s v="79200"/>
    <x v="61"/>
    <m/>
    <s v="UNS Allocation"/>
    <s v="331"/>
    <s v="Corporate Compliance"/>
    <x v="0"/>
    <n v="1874.21"/>
    <s v="002"/>
  </r>
  <r>
    <s v="AUG-25"/>
    <x v="2"/>
    <s v="79200"/>
    <x v="61"/>
    <m/>
    <s v="UNS Allocation"/>
    <s v="331"/>
    <s v="Corporate Compliance"/>
    <x v="1"/>
    <n v="429.33"/>
    <s v="002"/>
  </r>
  <r>
    <s v="DEC-25"/>
    <x v="2"/>
    <s v="79200"/>
    <x v="61"/>
    <m/>
    <s v="UNS Allocation"/>
    <s v="331"/>
    <s v="Corporate Compliance"/>
    <x v="0"/>
    <n v="1189.25"/>
    <s v="002"/>
  </r>
  <r>
    <s v="DEC-25"/>
    <x v="2"/>
    <s v="79200"/>
    <x v="61"/>
    <m/>
    <s v="UNS Allocation"/>
    <s v="331"/>
    <s v="Corporate Compliance"/>
    <x v="1"/>
    <n v="79.66"/>
    <s v="002"/>
  </r>
  <r>
    <s v="JUL-25"/>
    <x v="2"/>
    <s v="79200"/>
    <x v="61"/>
    <m/>
    <s v="UNS Allocation"/>
    <s v="331"/>
    <s v="Corporate Compliance"/>
    <x v="0"/>
    <n v="1601.08"/>
    <s v="002"/>
  </r>
  <r>
    <s v="JUL-25"/>
    <x v="2"/>
    <s v="79200"/>
    <x v="61"/>
    <m/>
    <s v="UNS Allocation"/>
    <s v="331"/>
    <s v="Corporate Compliance"/>
    <x v="1"/>
    <n v="8.41"/>
    <s v="002"/>
  </r>
  <r>
    <s v="NOV-25"/>
    <x v="2"/>
    <s v="79200"/>
    <x v="61"/>
    <m/>
    <s v="UNS Allocation"/>
    <s v="331"/>
    <s v="Corporate Compliance"/>
    <x v="0"/>
    <n v="956.33"/>
    <s v="002"/>
  </r>
  <r>
    <s v="NOV-25"/>
    <x v="2"/>
    <s v="79200"/>
    <x v="61"/>
    <m/>
    <s v="UNS Allocation"/>
    <s v="331"/>
    <s v="Corporate Compliance"/>
    <x v="1"/>
    <n v="52.26"/>
    <s v="002"/>
  </r>
  <r>
    <s v="OCT-25"/>
    <x v="2"/>
    <s v="79200"/>
    <x v="61"/>
    <m/>
    <s v="UNS Allocation"/>
    <s v="331"/>
    <s v="Corporate Compliance"/>
    <x v="0"/>
    <n v="1415.36"/>
    <s v="002"/>
  </r>
  <r>
    <s v="OCT-25"/>
    <x v="2"/>
    <s v="79200"/>
    <x v="61"/>
    <m/>
    <s v="UNS Allocation"/>
    <s v="331"/>
    <s v="Corporate Compliance"/>
    <x v="1"/>
    <n v="3.92"/>
    <s v="002"/>
  </r>
  <r>
    <s v="SEP-25"/>
    <x v="2"/>
    <s v="79200"/>
    <x v="61"/>
    <m/>
    <s v="UNS Allocation"/>
    <s v="331"/>
    <s v="Corporate Compliance"/>
    <x v="0"/>
    <n v="2477.63"/>
    <s v="002"/>
  </r>
  <r>
    <s v="SEP-25"/>
    <x v="2"/>
    <s v="79200"/>
    <x v="61"/>
    <m/>
    <s v="UNS Allocation"/>
    <s v="331"/>
    <s v="Corporate Compliance"/>
    <x v="1"/>
    <n v="0"/>
    <s v="002"/>
  </r>
  <r>
    <s v="AUG-25"/>
    <x v="2"/>
    <s v="79200"/>
    <x v="61"/>
    <m/>
    <s v="UNS Allocation"/>
    <s v="330"/>
    <s v="Audit Services"/>
    <x v="0"/>
    <n v="4670.3999999999996"/>
    <s v="002"/>
  </r>
  <r>
    <s v="DEC-25"/>
    <x v="2"/>
    <s v="79200"/>
    <x v="61"/>
    <m/>
    <s v="UNS Allocation"/>
    <s v="330"/>
    <s v="Audit Services"/>
    <x v="0"/>
    <n v="5811.44"/>
    <s v="002"/>
  </r>
  <r>
    <s v="JUL-25"/>
    <x v="2"/>
    <s v="79200"/>
    <x v="61"/>
    <m/>
    <s v="UNS Allocation"/>
    <s v="330"/>
    <s v="Audit Services"/>
    <x v="0"/>
    <n v="5080.5200000000004"/>
    <s v="002"/>
  </r>
  <r>
    <s v="JUL-25"/>
    <x v="2"/>
    <s v="79200"/>
    <x v="61"/>
    <m/>
    <s v="UNS Allocation"/>
    <s v="330"/>
    <s v="Audit Services"/>
    <x v="1"/>
    <n v="5.12"/>
    <s v="002"/>
  </r>
  <r>
    <s v="NOV-25"/>
    <x v="2"/>
    <s v="79200"/>
    <x v="61"/>
    <m/>
    <s v="UNS Allocation"/>
    <s v="330"/>
    <s v="Audit Services"/>
    <x v="0"/>
    <n v="4386.88"/>
    <s v="002"/>
  </r>
  <r>
    <s v="NOV-25"/>
    <x v="2"/>
    <s v="79200"/>
    <x v="61"/>
    <m/>
    <s v="UNS Allocation"/>
    <s v="330"/>
    <s v="Audit Services"/>
    <x v="1"/>
    <n v="25.59"/>
    <s v="002"/>
  </r>
  <r>
    <s v="OCT-25"/>
    <x v="2"/>
    <s v="79200"/>
    <x v="61"/>
    <m/>
    <s v="UNS Allocation"/>
    <s v="330"/>
    <s v="Audit Services"/>
    <x v="0"/>
    <n v="4677.1899999999996"/>
    <s v="002"/>
  </r>
  <r>
    <s v="SEP-25"/>
    <x v="2"/>
    <s v="79200"/>
    <x v="61"/>
    <m/>
    <s v="UNS Allocation"/>
    <s v="330"/>
    <s v="Audit Services"/>
    <x v="0"/>
    <n v="3368.82"/>
    <s v="002"/>
  </r>
  <r>
    <s v="SEP-25"/>
    <x v="2"/>
    <s v="79200"/>
    <x v="61"/>
    <m/>
    <s v="UNS Allocation"/>
    <s v="330"/>
    <s v="Audit Services"/>
    <x v="1"/>
    <n v="7.53"/>
    <s v="002"/>
  </r>
  <r>
    <s v="AUG-25"/>
    <x v="2"/>
    <s v="79200"/>
    <x v="61"/>
    <m/>
    <s v="UNS Allocation"/>
    <s v="326"/>
    <s v="Financial Sys &amp; Process Analysis"/>
    <x v="0"/>
    <n v="5575.69"/>
    <s v="002"/>
  </r>
  <r>
    <s v="DEC-25"/>
    <x v="2"/>
    <s v="79200"/>
    <x v="61"/>
    <m/>
    <s v="UNS Allocation"/>
    <s v="326"/>
    <s v="Financial Sys &amp; Process Analysis"/>
    <x v="0"/>
    <n v="5600.13"/>
    <s v="002"/>
  </r>
  <r>
    <s v="JUL-25"/>
    <x v="2"/>
    <s v="79200"/>
    <x v="61"/>
    <m/>
    <s v="UNS Allocation"/>
    <s v="326"/>
    <s v="Financial Sys &amp; Process Analysis"/>
    <x v="0"/>
    <n v="6642.22"/>
    <s v="002"/>
  </r>
  <r>
    <s v="NOV-25"/>
    <x v="2"/>
    <s v="79200"/>
    <x v="61"/>
    <m/>
    <s v="UNS Allocation"/>
    <s v="326"/>
    <s v="Financial Sys &amp; Process Analysis"/>
    <x v="0"/>
    <n v="5340.19"/>
    <s v="002"/>
  </r>
  <r>
    <s v="OCT-25"/>
    <x v="2"/>
    <s v="79200"/>
    <x v="61"/>
    <m/>
    <s v="UNS Allocation"/>
    <s v="326"/>
    <s v="Financial Sys &amp; Process Analysis"/>
    <x v="0"/>
    <n v="6003.52"/>
    <s v="002"/>
  </r>
  <r>
    <s v="OCT-25"/>
    <x v="2"/>
    <s v="79200"/>
    <x v="61"/>
    <m/>
    <s v="UNS Allocation"/>
    <s v="326"/>
    <s v="Financial Sys &amp; Process Analysis"/>
    <x v="1"/>
    <n v="3.41"/>
    <s v="002"/>
  </r>
  <r>
    <s v="SEP-25"/>
    <x v="2"/>
    <s v="79200"/>
    <x v="61"/>
    <m/>
    <s v="UNS Allocation"/>
    <s v="326"/>
    <s v="Financial Sys &amp; Process Analysis"/>
    <x v="0"/>
    <n v="4767.45"/>
    <s v="002"/>
  </r>
  <r>
    <s v="AUG-25"/>
    <x v="2"/>
    <s v="79200"/>
    <x v="61"/>
    <m/>
    <s v="UNS Allocation"/>
    <s v="322"/>
    <s v="Plant Accounting"/>
    <x v="0"/>
    <n v="1890.4"/>
    <s v="002"/>
  </r>
  <r>
    <s v="AUG-25"/>
    <x v="2"/>
    <s v="79200"/>
    <x v="61"/>
    <m/>
    <s v="UNS Allocation"/>
    <s v="322"/>
    <s v="Plant Accounting"/>
    <x v="1"/>
    <n v="75.599999999999994"/>
    <s v="002"/>
  </r>
  <r>
    <s v="DEC-25"/>
    <x v="2"/>
    <s v="79200"/>
    <x v="61"/>
    <m/>
    <s v="UNS Allocation"/>
    <s v="322"/>
    <s v="Plant Accounting"/>
    <x v="0"/>
    <n v="3114.34"/>
    <s v="002"/>
  </r>
  <r>
    <s v="DEC-25"/>
    <x v="2"/>
    <s v="79200"/>
    <x v="61"/>
    <m/>
    <s v="UNS Allocation"/>
    <s v="322"/>
    <s v="Plant Accounting"/>
    <x v="1"/>
    <n v="22.04"/>
    <s v="002"/>
  </r>
  <r>
    <s v="JUL-25"/>
    <x v="2"/>
    <s v="79200"/>
    <x v="61"/>
    <m/>
    <s v="UNS Allocation"/>
    <s v="322"/>
    <s v="Plant Accounting"/>
    <x v="0"/>
    <n v="2633.47"/>
    <s v="002"/>
  </r>
  <r>
    <s v="JUL-25"/>
    <x v="2"/>
    <s v="79200"/>
    <x v="61"/>
    <m/>
    <s v="UNS Allocation"/>
    <s v="322"/>
    <s v="Plant Accounting"/>
    <x v="1"/>
    <n v="-278.74"/>
    <s v="002"/>
  </r>
  <r>
    <s v="NOV-25"/>
    <x v="2"/>
    <s v="79200"/>
    <x v="61"/>
    <m/>
    <s v="UNS Allocation"/>
    <s v="322"/>
    <s v="Plant Accounting"/>
    <x v="0"/>
    <n v="3479.24"/>
    <s v="002"/>
  </r>
  <r>
    <s v="NOV-25"/>
    <x v="2"/>
    <s v="79200"/>
    <x v="61"/>
    <m/>
    <s v="UNS Allocation"/>
    <s v="322"/>
    <s v="Plant Accounting"/>
    <x v="1"/>
    <n v="202.63"/>
    <s v="002"/>
  </r>
  <r>
    <s v="OCT-25"/>
    <x v="2"/>
    <s v="79200"/>
    <x v="61"/>
    <m/>
    <s v="UNS Allocation"/>
    <s v="322"/>
    <s v="Plant Accounting"/>
    <x v="0"/>
    <n v="2400.15"/>
    <s v="002"/>
  </r>
  <r>
    <s v="OCT-25"/>
    <x v="2"/>
    <s v="79200"/>
    <x v="61"/>
    <m/>
    <s v="UNS Allocation"/>
    <s v="322"/>
    <s v="Plant Accounting"/>
    <x v="1"/>
    <n v="176.24"/>
    <s v="002"/>
  </r>
  <r>
    <s v="SEP-25"/>
    <x v="2"/>
    <s v="79200"/>
    <x v="61"/>
    <m/>
    <s v="UNS Allocation"/>
    <s v="322"/>
    <s v="Plant Accounting"/>
    <x v="0"/>
    <n v="2222.0100000000002"/>
    <s v="002"/>
  </r>
  <r>
    <s v="SEP-25"/>
    <x v="2"/>
    <s v="79200"/>
    <x v="61"/>
    <m/>
    <s v="UNS Allocation"/>
    <s v="322"/>
    <s v="Plant Accounting"/>
    <x v="1"/>
    <n v="80.84"/>
    <s v="002"/>
  </r>
  <r>
    <s v="AUG-25"/>
    <x v="2"/>
    <s v="79200"/>
    <x v="61"/>
    <m/>
    <s v="UNS Allocation"/>
    <s v="321"/>
    <s v="External Reporting"/>
    <x v="0"/>
    <n v="5118.0600000000004"/>
    <s v="002"/>
  </r>
  <r>
    <s v="DEC-25"/>
    <x v="2"/>
    <s v="79200"/>
    <x v="61"/>
    <m/>
    <s v="UNS Allocation"/>
    <s v="321"/>
    <s v="External Reporting"/>
    <x v="0"/>
    <n v="4299.84"/>
    <s v="002"/>
  </r>
  <r>
    <s v="JUL-25"/>
    <x v="2"/>
    <s v="79200"/>
    <x v="61"/>
    <m/>
    <s v="UNS Allocation"/>
    <s v="321"/>
    <s v="External Reporting"/>
    <x v="0"/>
    <n v="6803.29"/>
    <s v="002"/>
  </r>
  <r>
    <s v="NOV-25"/>
    <x v="2"/>
    <s v="79200"/>
    <x v="61"/>
    <m/>
    <s v="UNS Allocation"/>
    <s v="321"/>
    <s v="External Reporting"/>
    <x v="0"/>
    <n v="6155.06"/>
    <s v="002"/>
  </r>
  <r>
    <s v="OCT-25"/>
    <x v="2"/>
    <s v="79200"/>
    <x v="61"/>
    <m/>
    <s v="UNS Allocation"/>
    <s v="321"/>
    <s v="External Reporting"/>
    <x v="0"/>
    <n v="5667.87"/>
    <s v="002"/>
  </r>
  <r>
    <s v="SEP-25"/>
    <x v="2"/>
    <s v="79200"/>
    <x v="61"/>
    <m/>
    <s v="UNS Allocation"/>
    <s v="321"/>
    <s v="External Reporting"/>
    <x v="0"/>
    <n v="6667.65"/>
    <s v="002"/>
  </r>
  <r>
    <s v="AUG-25"/>
    <x v="2"/>
    <s v="79200"/>
    <x v="61"/>
    <m/>
    <s v="UNS Allocation"/>
    <s v="320"/>
    <s v="Corporate Accounting"/>
    <x v="0"/>
    <n v="1099.3900000000001"/>
    <s v="002"/>
  </r>
  <r>
    <s v="DEC-25"/>
    <x v="2"/>
    <s v="79200"/>
    <x v="61"/>
    <m/>
    <s v="UNS Allocation"/>
    <s v="320"/>
    <s v="Corporate Accounting"/>
    <x v="0"/>
    <n v="1820.35"/>
    <s v="002"/>
  </r>
  <r>
    <s v="DEC-25"/>
    <x v="2"/>
    <s v="79200"/>
    <x v="61"/>
    <m/>
    <s v="UNS Allocation"/>
    <s v="320"/>
    <s v="Corporate Accounting"/>
    <x v="1"/>
    <n v="125.08"/>
    <s v="002"/>
  </r>
  <r>
    <s v="JUL-25"/>
    <x v="2"/>
    <s v="79200"/>
    <x v="61"/>
    <m/>
    <s v="UNS Allocation"/>
    <s v="320"/>
    <s v="Corporate Accounting"/>
    <x v="0"/>
    <n v="2889.02"/>
    <s v="002"/>
  </r>
  <r>
    <s v="NOV-25"/>
    <x v="2"/>
    <s v="79200"/>
    <x v="61"/>
    <m/>
    <s v="UNS Allocation"/>
    <s v="320"/>
    <s v="Corporate Accounting"/>
    <x v="0"/>
    <n v="2046.57"/>
    <s v="002"/>
  </r>
  <r>
    <s v="OCT-25"/>
    <x v="2"/>
    <s v="79200"/>
    <x v="61"/>
    <m/>
    <s v="UNS Allocation"/>
    <s v="320"/>
    <s v="Corporate Accounting"/>
    <x v="0"/>
    <n v="1698.52"/>
    <s v="002"/>
  </r>
  <r>
    <s v="SEP-25"/>
    <x v="2"/>
    <s v="79200"/>
    <x v="61"/>
    <m/>
    <s v="UNS Allocation"/>
    <s v="320"/>
    <s v="Corporate Accounting"/>
    <x v="0"/>
    <n v="2193.9299999999998"/>
    <s v="002"/>
  </r>
  <r>
    <s v="DEC-25"/>
    <x v="2"/>
    <s v="79200"/>
    <x v="61"/>
    <m/>
    <s v="UNS Allocation"/>
    <s v="306"/>
    <s v="Energy Settlements"/>
    <x v="0"/>
    <n v="-34.61"/>
    <s v="002"/>
  </r>
  <r>
    <s v="JUL-25"/>
    <x v="2"/>
    <s v="79200"/>
    <x v="61"/>
    <m/>
    <s v="UNS Allocation"/>
    <s v="306"/>
    <s v="Energy Settlements"/>
    <x v="0"/>
    <n v="-19.95"/>
    <s v="002"/>
  </r>
  <r>
    <s v="NOV-25"/>
    <x v="2"/>
    <s v="79200"/>
    <x v="61"/>
    <m/>
    <s v="UNS Allocation"/>
    <s v="306"/>
    <s v="Energy Settlements"/>
    <x v="0"/>
    <n v="319.13"/>
    <s v="002"/>
  </r>
  <r>
    <s v="OCT-25"/>
    <x v="2"/>
    <s v="79200"/>
    <x v="61"/>
    <m/>
    <s v="UNS Allocation"/>
    <s v="306"/>
    <s v="Energy Settlements"/>
    <x v="0"/>
    <n v="144.62"/>
    <s v="002"/>
  </r>
  <r>
    <s v="AUG-25"/>
    <x v="2"/>
    <s v="79200"/>
    <x v="61"/>
    <m/>
    <s v="UNS Allocation"/>
    <s v="305"/>
    <s v="Controller Adm"/>
    <x v="0"/>
    <n v="2153.21"/>
    <s v="002"/>
  </r>
  <r>
    <s v="DEC-25"/>
    <x v="2"/>
    <s v="79200"/>
    <x v="61"/>
    <m/>
    <s v="UNS Allocation"/>
    <s v="305"/>
    <s v="Controller Adm"/>
    <x v="0"/>
    <n v="2191.66"/>
    <s v="002"/>
  </r>
  <r>
    <s v="JUL-25"/>
    <x v="2"/>
    <s v="79200"/>
    <x v="61"/>
    <m/>
    <s v="UNS Allocation"/>
    <s v="305"/>
    <s v="Controller Adm"/>
    <x v="0"/>
    <n v="2478.27"/>
    <s v="002"/>
  </r>
  <r>
    <s v="NOV-25"/>
    <x v="2"/>
    <s v="79200"/>
    <x v="61"/>
    <m/>
    <s v="UNS Allocation"/>
    <s v="305"/>
    <s v="Controller Adm"/>
    <x v="0"/>
    <n v="1320.12"/>
    <s v="002"/>
  </r>
  <r>
    <s v="OCT-25"/>
    <x v="2"/>
    <s v="79200"/>
    <x v="61"/>
    <m/>
    <s v="UNS Allocation"/>
    <s v="305"/>
    <s v="Controller Adm"/>
    <x v="0"/>
    <n v="2481.3200000000002"/>
    <s v="002"/>
  </r>
  <r>
    <s v="SEP-25"/>
    <x v="2"/>
    <s v="79200"/>
    <x v="61"/>
    <m/>
    <s v="UNS Allocation"/>
    <s v="305"/>
    <s v="Controller Adm"/>
    <x v="0"/>
    <n v="1440.6"/>
    <s v="002"/>
  </r>
  <r>
    <s v="AUG-25"/>
    <x v="2"/>
    <s v="79200"/>
    <x v="61"/>
    <m/>
    <s v="UNS Allocation"/>
    <s v="300"/>
    <s v="CFO Adm"/>
    <x v="0"/>
    <n v="7631.31"/>
    <s v="002"/>
  </r>
  <r>
    <s v="DEC-25"/>
    <x v="2"/>
    <s v="79200"/>
    <x v="61"/>
    <m/>
    <s v="UNS Allocation"/>
    <s v="300"/>
    <s v="CFO Adm"/>
    <x v="0"/>
    <n v="3152.5"/>
    <s v="002"/>
  </r>
  <r>
    <s v="JUL-25"/>
    <x v="2"/>
    <s v="79200"/>
    <x v="61"/>
    <m/>
    <s v="UNS Allocation"/>
    <s v="300"/>
    <s v="CFO Adm"/>
    <x v="0"/>
    <n v="7957.24"/>
    <s v="002"/>
  </r>
  <r>
    <s v="NOV-25"/>
    <x v="2"/>
    <s v="79200"/>
    <x v="61"/>
    <m/>
    <s v="UNS Allocation"/>
    <s v="300"/>
    <s v="CFO Adm"/>
    <x v="0"/>
    <n v="3616.42"/>
    <s v="002"/>
  </r>
  <r>
    <s v="OCT-25"/>
    <x v="2"/>
    <s v="79200"/>
    <x v="61"/>
    <m/>
    <s v="UNS Allocation"/>
    <s v="300"/>
    <s v="CFO Adm"/>
    <x v="0"/>
    <n v="3752.77"/>
    <s v="002"/>
  </r>
  <r>
    <s v="SEP-25"/>
    <x v="2"/>
    <s v="79200"/>
    <x v="61"/>
    <m/>
    <s v="UNS Allocation"/>
    <s v="300"/>
    <s v="CFO Adm"/>
    <x v="0"/>
    <n v="2725.52"/>
    <s v="002"/>
  </r>
  <r>
    <s v="AUG-25"/>
    <x v="2"/>
    <s v="79200"/>
    <x v="61"/>
    <m/>
    <s v="UNS Allocation"/>
    <s v="267"/>
    <s v="Building Maint"/>
    <x v="0"/>
    <n v="1423.84"/>
    <s v="002"/>
  </r>
  <r>
    <s v="DEC-25"/>
    <x v="2"/>
    <s v="79200"/>
    <x v="61"/>
    <m/>
    <s v="UNS Allocation"/>
    <s v="267"/>
    <s v="Building Maint"/>
    <x v="0"/>
    <n v="1322.14"/>
    <s v="002"/>
  </r>
  <r>
    <s v="JUL-25"/>
    <x v="2"/>
    <s v="79200"/>
    <x v="61"/>
    <m/>
    <s v="UNS Allocation"/>
    <s v="267"/>
    <s v="Building Maint"/>
    <x v="0"/>
    <n v="1271.0999999999999"/>
    <s v="002"/>
  </r>
  <r>
    <s v="NOV-25"/>
    <x v="2"/>
    <s v="79200"/>
    <x v="61"/>
    <m/>
    <s v="UNS Allocation"/>
    <s v="267"/>
    <s v="Building Maint"/>
    <x v="0"/>
    <n v="1254.33"/>
    <s v="002"/>
  </r>
  <r>
    <s v="OCT-25"/>
    <x v="2"/>
    <s v="79200"/>
    <x v="61"/>
    <m/>
    <s v="UNS Allocation"/>
    <s v="267"/>
    <s v="Building Maint"/>
    <x v="0"/>
    <n v="1050.93"/>
    <s v="002"/>
  </r>
  <r>
    <s v="SEP-25"/>
    <x v="2"/>
    <s v="79200"/>
    <x v="61"/>
    <m/>
    <s v="UNS Allocation"/>
    <s v="267"/>
    <s v="Building Maint"/>
    <x v="0"/>
    <n v="1559.44"/>
    <s v="002"/>
  </r>
  <r>
    <s v="DEC-25"/>
    <x v="2"/>
    <s v="79200"/>
    <x v="61"/>
    <m/>
    <s v="UNS Allocation"/>
    <s v="251"/>
    <s v="Beneficial Electrification"/>
    <x v="0"/>
    <n v="30.94"/>
    <s v="002"/>
  </r>
  <r>
    <s v="NOV-25"/>
    <x v="2"/>
    <s v="79200"/>
    <x v="61"/>
    <m/>
    <s v="UNS Allocation"/>
    <s v="251"/>
    <s v="Beneficial Electrification"/>
    <x v="0"/>
    <n v="55.7"/>
    <s v="002"/>
  </r>
  <r>
    <s v="OCT-25"/>
    <x v="2"/>
    <s v="79200"/>
    <x v="61"/>
    <m/>
    <s v="UNS Allocation"/>
    <s v="251"/>
    <s v="Beneficial Electrification"/>
    <x v="0"/>
    <n v="30.95"/>
    <s v="002"/>
  </r>
  <r>
    <s v="AUG-25"/>
    <x v="2"/>
    <s v="79200"/>
    <x v="61"/>
    <m/>
    <s v="UNS Allocation"/>
    <s v="250"/>
    <s v="Strategy, Culture &amp; Innovation"/>
    <x v="0"/>
    <n v="95.91"/>
    <s v="002"/>
  </r>
  <r>
    <s v="DEC-25"/>
    <x v="2"/>
    <s v="79200"/>
    <x v="61"/>
    <m/>
    <s v="UNS Allocation"/>
    <s v="250"/>
    <s v="Strategy, Culture &amp; Innovation"/>
    <x v="0"/>
    <n v="225.18"/>
    <s v="002"/>
  </r>
  <r>
    <s v="JUL-25"/>
    <x v="2"/>
    <s v="79200"/>
    <x v="61"/>
    <m/>
    <s v="UNS Allocation"/>
    <s v="250"/>
    <s v="Strategy, Culture &amp; Innovation"/>
    <x v="0"/>
    <n v="189.3"/>
    <s v="002"/>
  </r>
  <r>
    <s v="NOV-25"/>
    <x v="2"/>
    <s v="79200"/>
    <x v="61"/>
    <m/>
    <s v="UNS Allocation"/>
    <s v="250"/>
    <s v="Strategy, Culture &amp; Innovation"/>
    <x v="0"/>
    <n v="104.25"/>
    <s v="002"/>
  </r>
  <r>
    <s v="OCT-25"/>
    <x v="2"/>
    <s v="79200"/>
    <x v="61"/>
    <m/>
    <s v="UNS Allocation"/>
    <s v="250"/>
    <s v="Strategy, Culture &amp; Innovation"/>
    <x v="0"/>
    <n v="326.3"/>
    <s v="002"/>
  </r>
  <r>
    <s v="SEP-25"/>
    <x v="2"/>
    <s v="79200"/>
    <x v="61"/>
    <m/>
    <s v="UNS Allocation"/>
    <s v="250"/>
    <s v="Strategy, Culture &amp; Innovation"/>
    <x v="0"/>
    <n v="273.14"/>
    <s v="002"/>
  </r>
  <r>
    <s v="AUG-25"/>
    <x v="2"/>
    <s v="79200"/>
    <x v="61"/>
    <m/>
    <s v="UNS Allocation"/>
    <s v="243"/>
    <s v="Enterprise Project Admin"/>
    <x v="0"/>
    <n v="1019.42"/>
    <s v="002"/>
  </r>
  <r>
    <s v="DEC-25"/>
    <x v="2"/>
    <s v="79200"/>
    <x v="61"/>
    <m/>
    <s v="UNS Allocation"/>
    <s v="243"/>
    <s v="Enterprise Project Admin"/>
    <x v="0"/>
    <n v="1321.01"/>
    <s v="002"/>
  </r>
  <r>
    <s v="JUL-25"/>
    <x v="2"/>
    <s v="79200"/>
    <x v="61"/>
    <m/>
    <s v="UNS Allocation"/>
    <s v="243"/>
    <s v="Enterprise Project Admin"/>
    <x v="0"/>
    <n v="1053.8599999999999"/>
    <m/>
  </r>
  <r>
    <s v="NOV-25"/>
    <x v="2"/>
    <s v="79200"/>
    <x v="61"/>
    <m/>
    <s v="UNS Allocation"/>
    <s v="243"/>
    <s v="Enterprise Project Admin"/>
    <x v="0"/>
    <n v="1297.4000000000001"/>
    <s v="002"/>
  </r>
  <r>
    <s v="OCT-25"/>
    <x v="2"/>
    <s v="79200"/>
    <x v="61"/>
    <m/>
    <s v="UNS Allocation"/>
    <s v="243"/>
    <s v="Enterprise Project Admin"/>
    <x v="0"/>
    <n v="1322.45"/>
    <s v="002"/>
  </r>
  <r>
    <s v="SEP-25"/>
    <x v="2"/>
    <s v="79200"/>
    <x v="61"/>
    <m/>
    <s v="UNS Allocation"/>
    <s v="243"/>
    <s v="Enterprise Project Admin"/>
    <x v="0"/>
    <n v="584.41999999999996"/>
    <s v="002"/>
  </r>
  <r>
    <s v="NOV-25"/>
    <x v="2"/>
    <s v="79200"/>
    <x v="61"/>
    <m/>
    <s v="UNS Allocation"/>
    <s v="231"/>
    <s v="Customer Service"/>
    <x v="0"/>
    <n v="11.02"/>
    <s v="002"/>
  </r>
  <r>
    <s v="OCT-25"/>
    <x v="2"/>
    <s v="79200"/>
    <x v="61"/>
    <m/>
    <s v="UNS Allocation"/>
    <s v="231"/>
    <s v="Customer Service"/>
    <x v="0"/>
    <n v="33.07"/>
    <s v="002"/>
  </r>
  <r>
    <s v="OCT-25"/>
    <x v="2"/>
    <s v="79200"/>
    <x v="61"/>
    <m/>
    <s v="UNS Allocation"/>
    <s v="229"/>
    <s v="Cust Experience / Marketing"/>
    <x v="0"/>
    <n v="18.68"/>
    <s v="002"/>
  </r>
  <r>
    <s v="AUG-25"/>
    <x v="2"/>
    <s v="79200"/>
    <x v="61"/>
    <m/>
    <s v="UNS Allocation"/>
    <s v="227"/>
    <s v="Corporate Communications"/>
    <x v="1"/>
    <n v="143.31"/>
    <s v="002"/>
  </r>
  <r>
    <s v="DEC-25"/>
    <x v="2"/>
    <s v="79200"/>
    <x v="61"/>
    <m/>
    <s v="UNS Allocation"/>
    <s v="227"/>
    <s v="Corporate Communications"/>
    <x v="1"/>
    <n v="23.44"/>
    <s v="002"/>
  </r>
  <r>
    <s v="JUL-25"/>
    <x v="2"/>
    <s v="79200"/>
    <x v="61"/>
    <m/>
    <s v="UNS Allocation"/>
    <s v="227"/>
    <s v="Corporate Communications"/>
    <x v="1"/>
    <n v="18.59"/>
    <s v="002"/>
  </r>
  <r>
    <s v="NOV-25"/>
    <x v="2"/>
    <s v="79200"/>
    <x v="61"/>
    <m/>
    <s v="UNS Allocation"/>
    <s v="227"/>
    <s v="Corporate Communications"/>
    <x v="1"/>
    <n v="22.59"/>
    <s v="002"/>
  </r>
  <r>
    <s v="OCT-25"/>
    <x v="2"/>
    <s v="79200"/>
    <x v="61"/>
    <m/>
    <s v="UNS Allocation"/>
    <s v="227"/>
    <s v="Corporate Communications"/>
    <x v="1"/>
    <n v="13.56"/>
    <s v="002"/>
  </r>
  <r>
    <s v="SEP-25"/>
    <x v="2"/>
    <s v="79200"/>
    <x v="61"/>
    <m/>
    <s v="UNS Allocation"/>
    <s v="227"/>
    <s v="Corporate Communications"/>
    <x v="1"/>
    <n v="36.18"/>
    <s v="002"/>
  </r>
  <r>
    <s v="AUG-25"/>
    <x v="2"/>
    <s v="79200"/>
    <x v="61"/>
    <m/>
    <s v="UNS Allocation"/>
    <s v="203"/>
    <s v="Talent Development"/>
    <x v="0"/>
    <n v="633.76"/>
    <s v="002"/>
  </r>
  <r>
    <s v="AUG-25"/>
    <x v="2"/>
    <s v="79200"/>
    <x v="61"/>
    <m/>
    <s v="UNS Allocation"/>
    <s v="203"/>
    <s v="Talent Development"/>
    <x v="1"/>
    <n v="87.49"/>
    <s v="002"/>
  </r>
  <r>
    <s v="DEC-25"/>
    <x v="2"/>
    <s v="79200"/>
    <x v="61"/>
    <m/>
    <s v="UNS Allocation"/>
    <s v="203"/>
    <s v="Talent Development"/>
    <x v="0"/>
    <n v="67.05"/>
    <s v="002"/>
  </r>
  <r>
    <s v="JUL-25"/>
    <x v="2"/>
    <s v="79200"/>
    <x v="61"/>
    <m/>
    <s v="UNS Allocation"/>
    <s v="203"/>
    <s v="Talent Development"/>
    <x v="0"/>
    <n v="64.7"/>
    <s v="002"/>
  </r>
  <r>
    <s v="NOV-25"/>
    <x v="2"/>
    <s v="79200"/>
    <x v="61"/>
    <m/>
    <s v="UNS Allocation"/>
    <s v="203"/>
    <s v="Talent Development"/>
    <x v="0"/>
    <n v="481.15"/>
    <s v="002"/>
  </r>
  <r>
    <s v="OCT-25"/>
    <x v="2"/>
    <s v="79200"/>
    <x v="61"/>
    <m/>
    <s v="UNS Allocation"/>
    <s v="203"/>
    <s v="Talent Development"/>
    <x v="0"/>
    <n v="834.55"/>
    <s v="002"/>
  </r>
  <r>
    <s v="SEP-25"/>
    <x v="2"/>
    <s v="79200"/>
    <x v="61"/>
    <m/>
    <s v="UNS Allocation"/>
    <s v="203"/>
    <s v="Talent Development"/>
    <x v="0"/>
    <n v="1052.03"/>
    <s v="002"/>
  </r>
  <r>
    <s v="AUG-25"/>
    <x v="2"/>
    <s v="79200"/>
    <x v="61"/>
    <m/>
    <s v="UNS Allocation"/>
    <s v="201"/>
    <s v="Personnel Adm"/>
    <x v="0"/>
    <n v="1904.24"/>
    <s v="002"/>
  </r>
  <r>
    <s v="DEC-25"/>
    <x v="2"/>
    <s v="79200"/>
    <x v="61"/>
    <m/>
    <s v="UNS Allocation"/>
    <s v="201"/>
    <s v="Personnel Adm"/>
    <x v="0"/>
    <n v="2665.94"/>
    <s v="002"/>
  </r>
  <r>
    <s v="JUL-25"/>
    <x v="2"/>
    <s v="79200"/>
    <x v="61"/>
    <m/>
    <s v="UNS Allocation"/>
    <s v="201"/>
    <s v="Personnel Adm"/>
    <x v="0"/>
    <n v="2679.01"/>
    <s v="002"/>
  </r>
  <r>
    <s v="NOV-25"/>
    <x v="2"/>
    <s v="79200"/>
    <x v="61"/>
    <m/>
    <s v="UNS Allocation"/>
    <s v="201"/>
    <s v="Personnel Adm"/>
    <x v="0"/>
    <n v="2221.62"/>
    <s v="002"/>
  </r>
  <r>
    <s v="NOV-25"/>
    <x v="2"/>
    <s v="79200"/>
    <x v="61"/>
    <m/>
    <s v="UNS Allocation"/>
    <s v="201"/>
    <s v="Personnel Adm"/>
    <x v="1"/>
    <n v="12.69"/>
    <s v="002"/>
  </r>
  <r>
    <s v="OCT-25"/>
    <x v="2"/>
    <s v="79200"/>
    <x v="61"/>
    <m/>
    <s v="UNS Allocation"/>
    <s v="201"/>
    <s v="Personnel Adm"/>
    <x v="0"/>
    <n v="2881.75"/>
    <s v="002"/>
  </r>
  <r>
    <s v="SEP-25"/>
    <x v="2"/>
    <s v="79200"/>
    <x v="61"/>
    <m/>
    <s v="UNS Allocation"/>
    <s v="201"/>
    <s v="Personnel Adm"/>
    <x v="0"/>
    <n v="2704.02"/>
    <s v="002"/>
  </r>
  <r>
    <s v="AUG-25"/>
    <x v="2"/>
    <s v="79200"/>
    <x v="61"/>
    <m/>
    <s v="UNS Allocation"/>
    <s v="195"/>
    <s v="Safety"/>
    <x v="1"/>
    <n v="49.67"/>
    <s v="002"/>
  </r>
  <r>
    <s v="DEC-25"/>
    <x v="2"/>
    <s v="79200"/>
    <x v="61"/>
    <m/>
    <s v="UNS Allocation"/>
    <s v="195"/>
    <s v="Safety"/>
    <x v="1"/>
    <n v="2"/>
    <s v="002"/>
  </r>
  <r>
    <s v="JUL-25"/>
    <x v="2"/>
    <s v="79200"/>
    <x v="61"/>
    <m/>
    <s v="UNS Allocation"/>
    <s v="195"/>
    <s v="Safety"/>
    <x v="1"/>
    <n v="50.28"/>
    <s v="002"/>
  </r>
  <r>
    <s v="NOV-25"/>
    <x v="2"/>
    <s v="79200"/>
    <x v="61"/>
    <m/>
    <s v="UNS Allocation"/>
    <s v="195"/>
    <s v="Safety"/>
    <x v="1"/>
    <n v="58.29"/>
    <s v="002"/>
  </r>
  <r>
    <s v="OCT-25"/>
    <x v="2"/>
    <s v="79200"/>
    <x v="61"/>
    <m/>
    <s v="UNS Allocation"/>
    <s v="195"/>
    <s v="Safety"/>
    <x v="1"/>
    <n v="216.91"/>
    <s v="002"/>
  </r>
  <r>
    <s v="AUG-25"/>
    <x v="2"/>
    <s v="79200"/>
    <x v="61"/>
    <m/>
    <s v="UNS Allocation"/>
    <s v="193"/>
    <s v="Energy Delivery Environmental"/>
    <x v="0"/>
    <n v="76.33"/>
    <s v="002"/>
  </r>
  <r>
    <s v="DEC-25"/>
    <x v="2"/>
    <s v="79200"/>
    <x v="61"/>
    <m/>
    <s v="UNS Allocation"/>
    <s v="193"/>
    <s v="Energy Delivery Environmental"/>
    <x v="0"/>
    <n v="258.02999999999997"/>
    <s v="002"/>
  </r>
  <r>
    <s v="JUL-25"/>
    <x v="2"/>
    <s v="79200"/>
    <x v="61"/>
    <m/>
    <s v="UNS Allocation"/>
    <s v="193"/>
    <s v="Energy Delivery Environmental"/>
    <x v="0"/>
    <n v="454.89"/>
    <s v="002"/>
  </r>
  <r>
    <s v="NOV-25"/>
    <x v="2"/>
    <s v="79200"/>
    <x v="61"/>
    <m/>
    <s v="UNS Allocation"/>
    <s v="193"/>
    <s v="Energy Delivery Environmental"/>
    <x v="0"/>
    <n v="382.13"/>
    <s v="002"/>
  </r>
  <r>
    <s v="OCT-25"/>
    <x v="2"/>
    <s v="79200"/>
    <x v="61"/>
    <m/>
    <s v="UNS Allocation"/>
    <s v="193"/>
    <s v="Energy Delivery Environmental"/>
    <x v="0"/>
    <n v="308.89999999999998"/>
    <s v="002"/>
  </r>
  <r>
    <s v="SEP-25"/>
    <x v="2"/>
    <s v="79200"/>
    <x v="61"/>
    <m/>
    <s v="UNS Allocation"/>
    <s v="193"/>
    <s v="Energy Delivery Environmental"/>
    <x v="0"/>
    <n v="24.59"/>
    <s v="002"/>
  </r>
  <r>
    <s v="AUG-25"/>
    <x v="2"/>
    <s v="79200"/>
    <x v="61"/>
    <m/>
    <s v="UNS Allocation"/>
    <s v="192"/>
    <s v="UES Support"/>
    <x v="0"/>
    <n v="2589.77"/>
    <s v="002"/>
  </r>
  <r>
    <s v="DEC-25"/>
    <x v="2"/>
    <s v="79200"/>
    <x v="61"/>
    <m/>
    <s v="UNS Allocation"/>
    <s v="192"/>
    <s v="UES Support"/>
    <x v="0"/>
    <n v="2651.43"/>
    <s v="002"/>
  </r>
  <r>
    <s v="JUL-25"/>
    <x v="2"/>
    <s v="79200"/>
    <x v="61"/>
    <m/>
    <s v="UNS Allocation"/>
    <s v="192"/>
    <s v="UES Support"/>
    <x v="0"/>
    <n v="2662.99"/>
    <s v="002"/>
  </r>
  <r>
    <s v="NOV-25"/>
    <x v="2"/>
    <s v="79200"/>
    <x v="61"/>
    <m/>
    <s v="UNS Allocation"/>
    <s v="192"/>
    <s v="UES Support"/>
    <x v="0"/>
    <n v="2281.46"/>
    <s v="002"/>
  </r>
  <r>
    <s v="OCT-25"/>
    <x v="2"/>
    <s v="79200"/>
    <x v="61"/>
    <m/>
    <s v="UNS Allocation"/>
    <s v="192"/>
    <s v="UES Support"/>
    <x v="0"/>
    <n v="2737.76"/>
    <s v="002"/>
  </r>
  <r>
    <s v="SEP-25"/>
    <x v="2"/>
    <s v="79200"/>
    <x v="61"/>
    <m/>
    <s v="UNS Allocation"/>
    <s v="192"/>
    <s v="UES Support"/>
    <x v="0"/>
    <n v="1085.24"/>
    <s v="002"/>
  </r>
  <r>
    <s v="AUG-25"/>
    <x v="2"/>
    <s v="79200"/>
    <x v="61"/>
    <m/>
    <s v="UNS Allocation"/>
    <s v="161"/>
    <s v="Risk Management"/>
    <x v="0"/>
    <n v="4030.24"/>
    <s v="002"/>
  </r>
  <r>
    <s v="DEC-25"/>
    <x v="2"/>
    <s v="79200"/>
    <x v="61"/>
    <m/>
    <s v="UNS Allocation"/>
    <s v="161"/>
    <s v="Risk Management"/>
    <x v="0"/>
    <n v="3932.73"/>
    <s v="002"/>
  </r>
  <r>
    <s v="JUL-25"/>
    <x v="2"/>
    <s v="79200"/>
    <x v="61"/>
    <m/>
    <s v="UNS Allocation"/>
    <s v="161"/>
    <s v="Risk Management"/>
    <x v="0"/>
    <n v="4251.45"/>
    <s v="002"/>
  </r>
  <r>
    <s v="NOV-25"/>
    <x v="2"/>
    <s v="79200"/>
    <x v="61"/>
    <m/>
    <s v="UNS Allocation"/>
    <s v="161"/>
    <s v="Risk Management"/>
    <x v="0"/>
    <n v="3483.3"/>
    <s v="002"/>
  </r>
  <r>
    <s v="OCT-25"/>
    <x v="2"/>
    <s v="79200"/>
    <x v="61"/>
    <m/>
    <s v="UNS Allocation"/>
    <s v="161"/>
    <s v="Risk Management"/>
    <x v="0"/>
    <n v="4356.1499999999996"/>
    <s v="002"/>
  </r>
  <r>
    <s v="SEP-25"/>
    <x v="2"/>
    <s v="79200"/>
    <x v="61"/>
    <m/>
    <s v="UNS Allocation"/>
    <s v="161"/>
    <s v="Risk Management"/>
    <x v="0"/>
    <n v="3934.56"/>
    <s v="002"/>
  </r>
  <r>
    <s v="AUG-25"/>
    <x v="2"/>
    <s v="79200"/>
    <x v="61"/>
    <m/>
    <s v="UNS Allocation"/>
    <s v="160"/>
    <s v="Legal"/>
    <x v="0"/>
    <n v="922.97"/>
    <s v="002"/>
  </r>
  <r>
    <s v="DEC-25"/>
    <x v="2"/>
    <s v="79200"/>
    <x v="61"/>
    <m/>
    <s v="UNS Allocation"/>
    <s v="160"/>
    <s v="Legal"/>
    <x v="0"/>
    <n v="838.38"/>
    <s v="002"/>
  </r>
  <r>
    <s v="JUL-25"/>
    <x v="2"/>
    <s v="79200"/>
    <x v="61"/>
    <m/>
    <s v="UNS Allocation"/>
    <s v="160"/>
    <s v="Legal"/>
    <x v="0"/>
    <n v="1087.3499999999999"/>
    <s v="002"/>
  </r>
  <r>
    <s v="NOV-25"/>
    <x v="2"/>
    <s v="79200"/>
    <x v="61"/>
    <m/>
    <s v="UNS Allocation"/>
    <s v="160"/>
    <s v="Legal"/>
    <x v="0"/>
    <n v="1047.7"/>
    <s v="002"/>
  </r>
  <r>
    <s v="OCT-25"/>
    <x v="2"/>
    <s v="79200"/>
    <x v="61"/>
    <m/>
    <s v="UNS Allocation"/>
    <s v="160"/>
    <s v="Legal"/>
    <x v="0"/>
    <n v="1454.21"/>
    <s v="002"/>
  </r>
  <r>
    <s v="SEP-25"/>
    <x v="2"/>
    <s v="79200"/>
    <x v="61"/>
    <m/>
    <s v="UNS Allocation"/>
    <s v="160"/>
    <s v="Legal"/>
    <x v="0"/>
    <n v="560.29"/>
    <s v="002"/>
  </r>
  <r>
    <s v="AUG-25"/>
    <x v="2"/>
    <s v="79200"/>
    <x v="61"/>
    <m/>
    <s v="UNS Allocation"/>
    <s v="150"/>
    <s v="Legal Admin"/>
    <x v="0"/>
    <n v="5585.82"/>
    <s v="002"/>
  </r>
  <r>
    <s v="DEC-25"/>
    <x v="2"/>
    <s v="79200"/>
    <x v="61"/>
    <m/>
    <s v="UNS Allocation"/>
    <s v="150"/>
    <s v="Legal Admin"/>
    <x v="0"/>
    <n v="5683.97"/>
    <s v="002"/>
  </r>
  <r>
    <s v="JUL-25"/>
    <x v="2"/>
    <s v="79200"/>
    <x v="61"/>
    <m/>
    <s v="UNS Allocation"/>
    <s v="150"/>
    <s v="Legal Admin"/>
    <x v="0"/>
    <n v="4951.37"/>
    <s v="002"/>
  </r>
  <r>
    <s v="NOV-25"/>
    <x v="2"/>
    <s v="79200"/>
    <x v="61"/>
    <m/>
    <s v="UNS Allocation"/>
    <s v="150"/>
    <s v="Legal Admin"/>
    <x v="0"/>
    <n v="5364.64"/>
    <s v="002"/>
  </r>
  <r>
    <s v="OCT-25"/>
    <x v="2"/>
    <s v="79200"/>
    <x v="61"/>
    <m/>
    <s v="UNS Allocation"/>
    <s v="150"/>
    <s v="Legal Admin"/>
    <x v="0"/>
    <n v="6152.65"/>
    <s v="002"/>
  </r>
  <r>
    <s v="SEP-25"/>
    <x v="2"/>
    <s v="79200"/>
    <x v="61"/>
    <m/>
    <s v="UNS Allocation"/>
    <s v="150"/>
    <s v="Legal Admin"/>
    <x v="0"/>
    <n v="5712.81"/>
    <s v="002"/>
  </r>
  <r>
    <s v="AUG-25"/>
    <x v="2"/>
    <s v="79200"/>
    <x v="61"/>
    <m/>
    <s v="UNS Allocation"/>
    <s v="140"/>
    <s v="Regulatory Counsel"/>
    <x v="0"/>
    <n v="166.65"/>
    <s v="002"/>
  </r>
  <r>
    <s v="DEC-25"/>
    <x v="2"/>
    <s v="79200"/>
    <x v="61"/>
    <m/>
    <s v="UNS Allocation"/>
    <s v="140"/>
    <s v="Regulatory Counsel"/>
    <x v="0"/>
    <n v="60.14"/>
    <s v="002"/>
  </r>
  <r>
    <s v="JUL-25"/>
    <x v="2"/>
    <s v="79200"/>
    <x v="61"/>
    <m/>
    <s v="UNS Allocation"/>
    <s v="140"/>
    <s v="Regulatory Counsel"/>
    <x v="0"/>
    <n v="196.56"/>
    <s v="002"/>
  </r>
  <r>
    <s v="NOV-25"/>
    <x v="2"/>
    <s v="79200"/>
    <x v="61"/>
    <m/>
    <s v="UNS Allocation"/>
    <s v="140"/>
    <s v="Regulatory Counsel"/>
    <x v="0"/>
    <n v="266.56"/>
    <s v="002"/>
  </r>
  <r>
    <s v="OCT-25"/>
    <x v="2"/>
    <s v="79200"/>
    <x v="61"/>
    <m/>
    <s v="UNS Allocation"/>
    <s v="140"/>
    <s v="Regulatory Counsel"/>
    <x v="0"/>
    <n v="190.45"/>
    <s v="002"/>
  </r>
  <r>
    <s v="SEP-25"/>
    <x v="2"/>
    <s v="79200"/>
    <x v="61"/>
    <m/>
    <s v="UNS Allocation"/>
    <s v="140"/>
    <s v="Regulatory Counsel"/>
    <x v="0"/>
    <n v="-8.4"/>
    <s v="002"/>
  </r>
  <r>
    <s v="AUG-25"/>
    <x v="2"/>
    <s v="79200"/>
    <x v="61"/>
    <m/>
    <s v="UNS Allocation"/>
    <s v="100"/>
    <s v="CEO Adm"/>
    <x v="0"/>
    <n v="7750.9"/>
    <s v="002"/>
  </r>
  <r>
    <s v="AUG-25"/>
    <x v="2"/>
    <s v="79200"/>
    <x v="61"/>
    <m/>
    <s v="UNS Allocation"/>
    <s v="100"/>
    <s v="CEO Adm"/>
    <x v="1"/>
    <n v="497.56"/>
    <s v="002"/>
  </r>
  <r>
    <s v="DEC-25"/>
    <x v="2"/>
    <s v="79200"/>
    <x v="61"/>
    <m/>
    <s v="UNS Allocation"/>
    <s v="100"/>
    <s v="CEO Adm"/>
    <x v="0"/>
    <n v="10840.05"/>
    <s v="002"/>
  </r>
  <r>
    <s v="DEC-25"/>
    <x v="2"/>
    <s v="79200"/>
    <x v="61"/>
    <m/>
    <s v="UNS Allocation"/>
    <s v="100"/>
    <s v="CEO Adm"/>
    <x v="1"/>
    <n v="795.4"/>
    <s v="002"/>
  </r>
  <r>
    <s v="JUL-25"/>
    <x v="2"/>
    <s v="79200"/>
    <x v="61"/>
    <m/>
    <s v="UNS Allocation"/>
    <s v="100"/>
    <s v="CEO Adm"/>
    <x v="0"/>
    <n v="11464.54"/>
    <s v="002"/>
  </r>
  <r>
    <s v="JUL-25"/>
    <x v="2"/>
    <s v="79200"/>
    <x v="61"/>
    <m/>
    <s v="UNS Allocation"/>
    <s v="100"/>
    <s v="CEO Adm"/>
    <x v="1"/>
    <n v="1306.18"/>
    <s v="002"/>
  </r>
  <r>
    <s v="NOV-25"/>
    <x v="2"/>
    <s v="79200"/>
    <x v="61"/>
    <m/>
    <s v="UNS Allocation"/>
    <s v="100"/>
    <s v="CEO Adm"/>
    <x v="0"/>
    <n v="9238.9599999999991"/>
    <s v="002"/>
  </r>
  <r>
    <s v="NOV-25"/>
    <x v="2"/>
    <s v="79200"/>
    <x v="61"/>
    <m/>
    <s v="UNS Allocation"/>
    <s v="100"/>
    <s v="CEO Adm"/>
    <x v="1"/>
    <n v="214.32"/>
    <s v="002"/>
  </r>
  <r>
    <s v="OCT-25"/>
    <x v="2"/>
    <s v="79200"/>
    <x v="61"/>
    <m/>
    <s v="UNS Allocation"/>
    <s v="100"/>
    <s v="CEO Adm"/>
    <x v="0"/>
    <n v="12743.99"/>
    <s v="002"/>
  </r>
  <r>
    <s v="OCT-25"/>
    <x v="2"/>
    <s v="79200"/>
    <x v="61"/>
    <m/>
    <s v="UNS Allocation"/>
    <s v="100"/>
    <s v="CEO Adm"/>
    <x v="1"/>
    <n v="808.66"/>
    <s v="002"/>
  </r>
  <r>
    <s v="SEP-25"/>
    <x v="2"/>
    <s v="79200"/>
    <x v="61"/>
    <m/>
    <s v="UNS Allocation"/>
    <s v="100"/>
    <s v="CEO Adm"/>
    <x v="0"/>
    <n v="11231.32"/>
    <s v="002"/>
  </r>
  <r>
    <s v="SEP-25"/>
    <x v="2"/>
    <s v="79200"/>
    <x v="61"/>
    <m/>
    <s v="UNS Allocation"/>
    <s v="100"/>
    <s v="CEO Adm"/>
    <x v="1"/>
    <n v="142.93"/>
    <s v="002"/>
  </r>
  <r>
    <s v="AUG-25"/>
    <x v="2"/>
    <s v="79200"/>
    <x v="61"/>
    <m/>
    <s v="UNS Allocation"/>
    <s v="006"/>
    <s v="Other TEP"/>
    <x v="1"/>
    <n v="43.4"/>
    <s v="002"/>
  </r>
  <r>
    <s v="DEC-25"/>
    <x v="2"/>
    <s v="79200"/>
    <x v="61"/>
    <m/>
    <s v="UNS Allocation"/>
    <s v="006"/>
    <s v="Other TEP"/>
    <x v="1"/>
    <n v="256.49"/>
    <s v="002"/>
  </r>
  <r>
    <s v="JUL-25"/>
    <x v="2"/>
    <s v="79200"/>
    <x v="61"/>
    <m/>
    <s v="UNS Allocation"/>
    <s v="006"/>
    <s v="Other TEP"/>
    <x v="1"/>
    <n v="161.78"/>
    <s v="002"/>
  </r>
  <r>
    <s v="NOV-25"/>
    <x v="2"/>
    <s v="79200"/>
    <x v="61"/>
    <m/>
    <s v="UNS Allocation"/>
    <s v="006"/>
    <s v="Other TEP"/>
    <x v="1"/>
    <n v="87.85"/>
    <s v="002"/>
  </r>
  <r>
    <s v="OCT-25"/>
    <x v="2"/>
    <s v="79200"/>
    <x v="61"/>
    <m/>
    <s v="UNS Allocation"/>
    <s v="006"/>
    <s v="Other TEP"/>
    <x v="1"/>
    <n v="351.72"/>
    <s v="002"/>
  </r>
  <r>
    <s v="SEP-25"/>
    <x v="2"/>
    <s v="79200"/>
    <x v="61"/>
    <m/>
    <s v="UNS Allocation"/>
    <s v="006"/>
    <s v="Other TEP"/>
    <x v="1"/>
    <n v="32.97"/>
    <s v="002"/>
  </r>
  <r>
    <s v="JUL-25"/>
    <x v="2"/>
    <s v="79200"/>
    <x v="62"/>
    <s v="P-Card Not Allocated"/>
    <s v="P-Card Not Allocated"/>
    <s v="514"/>
    <s v="UNSE Kingman Electric Const"/>
    <x v="1"/>
    <n v="303.47000000000003"/>
    <s v="033"/>
  </r>
  <r>
    <s v="NOV-25"/>
    <x v="2"/>
    <s v="79200"/>
    <x v="62"/>
    <s v="P-Card Not Allocated"/>
    <s v="P-Card Not Allocated"/>
    <s v="514"/>
    <s v="UNSE Kingman Electric Const"/>
    <x v="1"/>
    <n v="100"/>
    <s v="03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104B719-1130-40D4-B313-22A75AD2898E}" name="PivotTable3"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N5:O25" firstHeaderRow="1" firstDataRow="1" firstDataCol="1" rowPageCount="2" colPageCount="1"/>
  <pivotFields count="11">
    <pivotField showAll="0"/>
    <pivotField axis="axisPage" showAll="0">
      <items count="4">
        <item x="0"/>
        <item x="1"/>
        <item x="2"/>
        <item t="default"/>
      </items>
    </pivotField>
    <pivotField showAll="0"/>
    <pivotField axis="axisRow" showAll="0">
      <items count="68">
        <item x="0"/>
        <item x="1"/>
        <item x="2"/>
        <item x="3"/>
        <item x="4"/>
        <item x="5"/>
        <item x="6"/>
        <item x="58"/>
        <item x="7"/>
        <item x="8"/>
        <item x="9"/>
        <item x="10"/>
        <item x="13"/>
        <item x="17"/>
        <item x="18"/>
        <item x="14"/>
        <item x="19"/>
        <item x="20"/>
        <item x="15"/>
        <item x="34"/>
        <item x="56"/>
        <item x="64"/>
        <item x="16"/>
        <item x="11"/>
        <item x="12"/>
        <item x="21"/>
        <item x="22"/>
        <item x="23"/>
        <item x="24"/>
        <item x="25"/>
        <item x="26"/>
        <item x="27"/>
        <item x="29"/>
        <item x="30"/>
        <item x="31"/>
        <item x="32"/>
        <item x="33"/>
        <item x="35"/>
        <item x="36"/>
        <item x="37"/>
        <item x="38"/>
        <item x="39"/>
        <item x="40"/>
        <item x="41"/>
        <item x="42"/>
        <item x="43"/>
        <item x="44"/>
        <item x="45"/>
        <item x="46"/>
        <item x="47"/>
        <item x="48"/>
        <item x="49"/>
        <item x="50"/>
        <item x="51"/>
        <item x="52"/>
        <item x="53"/>
        <item x="54"/>
        <item x="55"/>
        <item x="57"/>
        <item x="59"/>
        <item x="60"/>
        <item x="61"/>
        <item x="62"/>
        <item x="63"/>
        <item x="65"/>
        <item x="66"/>
        <item x="28"/>
        <item t="default"/>
      </items>
    </pivotField>
    <pivotField showAll="0"/>
    <pivotField showAll="0"/>
    <pivotField multipleItemSelectionAllowed="1" showAll="0"/>
    <pivotField showAll="0"/>
    <pivotField axis="axisPage" showAll="0">
      <items count="3">
        <item x="0"/>
        <item x="1"/>
        <item t="default"/>
      </items>
    </pivotField>
    <pivotField dataField="1" numFmtId="40" showAll="0"/>
    <pivotField showAll="0"/>
  </pivotFields>
  <rowFields count="1">
    <field x="3"/>
  </rowFields>
  <rowItems count="20">
    <i>
      <x/>
    </i>
    <i>
      <x v="1"/>
    </i>
    <i>
      <x v="2"/>
    </i>
    <i>
      <x v="3"/>
    </i>
    <i>
      <x v="4"/>
    </i>
    <i>
      <x v="5"/>
    </i>
    <i>
      <x v="6"/>
    </i>
    <i>
      <x v="7"/>
    </i>
    <i>
      <x v="8"/>
    </i>
    <i>
      <x v="9"/>
    </i>
    <i>
      <x v="11"/>
    </i>
    <i>
      <x v="12"/>
    </i>
    <i>
      <x v="13"/>
    </i>
    <i>
      <x v="14"/>
    </i>
    <i>
      <x v="15"/>
    </i>
    <i>
      <x v="16"/>
    </i>
    <i>
      <x v="17"/>
    </i>
    <i>
      <x v="19"/>
    </i>
    <i>
      <x v="20"/>
    </i>
    <i t="grand">
      <x/>
    </i>
  </rowItems>
  <colItems count="1">
    <i/>
  </colItems>
  <pageFields count="2">
    <pageField fld="1" item="1" hier="-1"/>
    <pageField fld="8" item="0" hier="-1"/>
  </pageFields>
  <dataFields count="1">
    <dataField name="Sum of Amount" fld="9" baseField="0" baseItem="0" numFmtId="43"/>
  </dataFields>
  <formats count="13">
    <format dxfId="22">
      <pivotArea outline="0" collapsedLevelsAreSubtotals="1" fieldPosition="0"/>
    </format>
    <format dxfId="21">
      <pivotArea dataOnly="0" fieldPosition="0">
        <references count="2">
          <reference field="1" count="1" selected="0">
            <x v="0"/>
          </reference>
          <reference field="3" count="11">
            <x v="0"/>
            <x v="1"/>
            <x v="2"/>
            <x v="3"/>
            <x v="4"/>
            <x v="5"/>
            <x v="6"/>
            <x v="8"/>
            <x v="9"/>
            <x v="10"/>
            <x v="11"/>
          </reference>
        </references>
      </pivotArea>
    </format>
    <format dxfId="20">
      <pivotArea dataOnly="0" fieldPosition="0">
        <references count="2">
          <reference field="1" count="1" selected="0">
            <x v="0"/>
          </reference>
          <reference field="3" count="1">
            <x v="12"/>
          </reference>
        </references>
      </pivotArea>
    </format>
    <format dxfId="19">
      <pivotArea dataOnly="0" fieldPosition="0">
        <references count="2">
          <reference field="1" count="1" selected="0">
            <x v="0"/>
          </reference>
          <reference field="3" count="1">
            <x v="20"/>
          </reference>
        </references>
      </pivotArea>
    </format>
    <format dxfId="18">
      <pivotArea dataOnly="0" fieldPosition="0">
        <references count="3">
          <reference field="1" count="1" selected="0">
            <x v="2"/>
          </reference>
          <reference field="3" count="11">
            <x v="0"/>
            <x v="1"/>
            <x v="2"/>
            <x v="3"/>
            <x v="4"/>
            <x v="5"/>
            <x v="6"/>
            <x v="7"/>
            <x v="8"/>
            <x v="9"/>
            <x v="11"/>
          </reference>
          <reference field="8" count="1" selected="0">
            <x v="0"/>
          </reference>
        </references>
      </pivotArea>
    </format>
    <format dxfId="17">
      <pivotArea dataOnly="0" fieldPosition="0">
        <references count="3">
          <reference field="1" count="1" selected="0">
            <x v="2"/>
          </reference>
          <reference field="3" count="1">
            <x v="12"/>
          </reference>
          <reference field="8" count="1" selected="0">
            <x v="0"/>
          </reference>
        </references>
      </pivotArea>
    </format>
    <format dxfId="16">
      <pivotArea dataOnly="0" fieldPosition="0">
        <references count="3">
          <reference field="1" count="1" selected="0">
            <x v="2"/>
          </reference>
          <reference field="3" count="1">
            <x v="20"/>
          </reference>
          <reference field="8" count="1" selected="0">
            <x v="0"/>
          </reference>
        </references>
      </pivotArea>
    </format>
    <format dxfId="15">
      <pivotArea collapsedLevelsAreSubtotals="1" fieldPosition="0">
        <references count="1">
          <reference field="3" count="9">
            <x v="0"/>
            <x v="1"/>
            <x v="2"/>
            <x v="3"/>
            <x v="4"/>
            <x v="5"/>
            <x v="6"/>
            <x v="7"/>
            <x v="11"/>
          </reference>
        </references>
      </pivotArea>
    </format>
    <format dxfId="14">
      <pivotArea dataOnly="0" labelOnly="1" fieldPosition="0">
        <references count="1">
          <reference field="3" count="9">
            <x v="0"/>
            <x v="1"/>
            <x v="2"/>
            <x v="3"/>
            <x v="4"/>
            <x v="5"/>
            <x v="6"/>
            <x v="7"/>
            <x v="11"/>
          </reference>
        </references>
      </pivotArea>
    </format>
    <format dxfId="13">
      <pivotArea collapsedLevelsAreSubtotals="1" fieldPosition="0">
        <references count="1">
          <reference field="3" count="1">
            <x v="12"/>
          </reference>
        </references>
      </pivotArea>
    </format>
    <format dxfId="12">
      <pivotArea dataOnly="0" labelOnly="1" fieldPosition="0">
        <references count="1">
          <reference field="3" count="1">
            <x v="12"/>
          </reference>
        </references>
      </pivotArea>
    </format>
    <format dxfId="11">
      <pivotArea collapsedLevelsAreSubtotals="1" fieldPosition="0">
        <references count="1">
          <reference field="3" count="12">
            <x v="0"/>
            <x v="1"/>
            <x v="2"/>
            <x v="3"/>
            <x v="4"/>
            <x v="5"/>
            <x v="6"/>
            <x v="7"/>
            <x v="8"/>
            <x v="9"/>
            <x v="10"/>
            <x v="11"/>
          </reference>
        </references>
      </pivotArea>
    </format>
    <format dxfId="10">
      <pivotArea dataOnly="0" labelOnly="1" fieldPosition="0">
        <references count="1">
          <reference field="3" count="12">
            <x v="0"/>
            <x v="1"/>
            <x v="2"/>
            <x v="3"/>
            <x v="4"/>
            <x v="5"/>
            <x v="6"/>
            <x v="7"/>
            <x v="8"/>
            <x v="9"/>
            <x v="10"/>
            <x v="1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2E59045-B2D5-427C-B91F-DA70A66E9F33}" name="PivotTable2" cacheId="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N5:O24" firstHeaderRow="1" firstDataRow="1" firstDataCol="1" rowPageCount="2" colPageCount="1"/>
  <pivotFields count="11">
    <pivotField showAll="0"/>
    <pivotField axis="axisPage" showAll="0">
      <items count="4">
        <item x="0"/>
        <item x="1"/>
        <item x="2"/>
        <item t="default"/>
      </items>
    </pivotField>
    <pivotField showAll="0"/>
    <pivotField axis="axisRow" showAll="0">
      <items count="69">
        <item x="0"/>
        <item x="1"/>
        <item x="2"/>
        <item x="3"/>
        <item x="4"/>
        <item x="5"/>
        <item x="6"/>
        <item x="63"/>
        <item x="7"/>
        <item x="8"/>
        <item x="10"/>
        <item x="11"/>
        <item x="16"/>
        <item x="17"/>
        <item x="12"/>
        <item x="18"/>
        <item x="19"/>
        <item x="13"/>
        <item x="37"/>
        <item x="61"/>
        <item x="20"/>
        <item x="9"/>
        <item x="67"/>
        <item x="14"/>
        <item x="15"/>
        <item x="21"/>
        <item x="22"/>
        <item x="23"/>
        <item x="24"/>
        <item x="25"/>
        <item x="26"/>
        <item x="27"/>
        <item x="28"/>
        <item x="29"/>
        <item x="30"/>
        <item x="31"/>
        <item x="32"/>
        <item x="33"/>
        <item x="34"/>
        <item x="35"/>
        <item x="36"/>
        <item x="38"/>
        <item x="39"/>
        <item x="40"/>
        <item x="41"/>
        <item x="42"/>
        <item x="43"/>
        <item x="44"/>
        <item x="45"/>
        <item x="46"/>
        <item x="47"/>
        <item x="48"/>
        <item x="49"/>
        <item x="50"/>
        <item x="51"/>
        <item x="52"/>
        <item x="53"/>
        <item x="54"/>
        <item x="55"/>
        <item x="56"/>
        <item x="57"/>
        <item x="58"/>
        <item x="59"/>
        <item x="60"/>
        <item x="62"/>
        <item x="64"/>
        <item x="65"/>
        <item x="66"/>
        <item t="default"/>
      </items>
    </pivotField>
    <pivotField showAll="0"/>
    <pivotField showAll="0"/>
    <pivotField multipleItemSelectionAllowed="1" showAll="0"/>
    <pivotField showAll="0"/>
    <pivotField axis="axisPage" showAll="0">
      <items count="3">
        <item x="0"/>
        <item x="1"/>
        <item t="default"/>
      </items>
    </pivotField>
    <pivotField dataField="1" numFmtId="40" showAll="0"/>
    <pivotField showAll="0"/>
  </pivotFields>
  <rowFields count="1">
    <field x="3"/>
  </rowFields>
  <rowItems count="19">
    <i>
      <x/>
    </i>
    <i>
      <x v="1"/>
    </i>
    <i>
      <x v="2"/>
    </i>
    <i>
      <x v="3"/>
    </i>
    <i>
      <x v="4"/>
    </i>
    <i>
      <x v="5"/>
    </i>
    <i>
      <x v="6"/>
    </i>
    <i>
      <x v="7"/>
    </i>
    <i>
      <x v="8"/>
    </i>
    <i>
      <x v="9"/>
    </i>
    <i>
      <x v="10"/>
    </i>
    <i>
      <x v="11"/>
    </i>
    <i>
      <x v="12"/>
    </i>
    <i>
      <x v="13"/>
    </i>
    <i>
      <x v="15"/>
    </i>
    <i>
      <x v="16"/>
    </i>
    <i>
      <x v="18"/>
    </i>
    <i>
      <x v="19"/>
    </i>
    <i t="grand">
      <x/>
    </i>
  </rowItems>
  <colItems count="1">
    <i/>
  </colItems>
  <pageFields count="2">
    <pageField fld="1" item="1" hier="-1"/>
    <pageField fld="8" item="0" hier="-1"/>
  </pageFields>
  <dataFields count="1">
    <dataField name="Sum of Amount" fld="9" baseField="0" baseItem="0" numFmtId="43"/>
  </dataFields>
  <formats count="10">
    <format dxfId="9">
      <pivotArea outline="0" collapsedLevelsAreSubtotals="1" fieldPosition="0"/>
    </format>
    <format dxfId="8">
      <pivotArea collapsedLevelsAreSubtotals="1" fieldPosition="0">
        <references count="1">
          <reference field="3" count="1">
            <x v="11"/>
          </reference>
        </references>
      </pivotArea>
    </format>
    <format dxfId="7">
      <pivotArea dataOnly="0" labelOnly="1" fieldPosition="0">
        <references count="1">
          <reference field="3" count="1">
            <x v="11"/>
          </reference>
        </references>
      </pivotArea>
    </format>
    <format dxfId="6">
      <pivotArea dataOnly="0" fieldPosition="0">
        <references count="2">
          <reference field="1" count="1" selected="0">
            <x v="0"/>
          </reference>
          <reference field="3" count="1">
            <x v="19"/>
          </reference>
        </references>
      </pivotArea>
    </format>
    <format dxfId="5">
      <pivotArea dataOnly="0" fieldPosition="0">
        <references count="2">
          <reference field="1" count="1" selected="0">
            <x v="0"/>
          </reference>
          <reference field="3" count="10">
            <x v="0"/>
            <x v="1"/>
            <x v="2"/>
            <x v="3"/>
            <x v="4"/>
            <x v="5"/>
            <x v="6"/>
            <x v="8"/>
            <x v="9"/>
            <x v="10"/>
          </reference>
        </references>
      </pivotArea>
    </format>
    <format dxfId="4">
      <pivotArea dataOnly="0" fieldPosition="0">
        <references count="3">
          <reference field="1" count="1" selected="0">
            <x v="2"/>
          </reference>
          <reference field="3" count="11">
            <x v="0"/>
            <x v="1"/>
            <x v="2"/>
            <x v="3"/>
            <x v="4"/>
            <x v="5"/>
            <x v="6"/>
            <x v="7"/>
            <x v="8"/>
            <x v="9"/>
            <x v="10"/>
          </reference>
          <reference field="8" count="1" selected="0">
            <x v="0"/>
          </reference>
        </references>
      </pivotArea>
    </format>
    <format dxfId="3">
      <pivotArea collapsedLevelsAreSubtotals="1" fieldPosition="0">
        <references count="1">
          <reference field="3" count="11">
            <x v="0"/>
            <x v="1"/>
            <x v="2"/>
            <x v="3"/>
            <x v="4"/>
            <x v="5"/>
            <x v="6"/>
            <x v="7"/>
            <x v="8"/>
            <x v="9"/>
            <x v="10"/>
          </reference>
        </references>
      </pivotArea>
    </format>
    <format dxfId="2">
      <pivotArea dataOnly="0" labelOnly="1" fieldPosition="0">
        <references count="1">
          <reference field="3" count="11">
            <x v="0"/>
            <x v="1"/>
            <x v="2"/>
            <x v="3"/>
            <x v="4"/>
            <x v="5"/>
            <x v="6"/>
            <x v="7"/>
            <x v="8"/>
            <x v="9"/>
            <x v="10"/>
          </reference>
        </references>
      </pivotArea>
    </format>
    <format dxfId="1">
      <pivotArea collapsedLevelsAreSubtotals="1" fieldPosition="0">
        <references count="1">
          <reference field="3" count="1">
            <x v="19"/>
          </reference>
        </references>
      </pivotArea>
    </format>
    <format dxfId="0">
      <pivotArea dataOnly="0" labelOnly="1" fieldPosition="0">
        <references count="1">
          <reference field="3" count="1">
            <x v="1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solidFill>
            <a:srgbClr val="FF0000"/>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pivotTable" Target="../pivotTables/pivotTable2.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BP&amp;A/Shared/A&amp;G%20for%20Tax/2026/PA5090526%20A&amp;G%20Allocation%20Calc.xlsm"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BP&amp;A/Shared/A&amp;G%20for%20Tax/2025/PA5090126%20A&amp;G%20Allocation%20Calc.xlsm"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B7DE0-B92D-498C-854B-418912BBB7E8}">
  <sheetPr codeName="Sheet1">
    <pageSetUpPr fitToPage="1"/>
  </sheetPr>
  <dimension ref="A1:L55"/>
  <sheetViews>
    <sheetView topLeftCell="A37" zoomScaleNormal="100" zoomScaleSheetLayoutView="100" workbookViewId="0">
      <selection activeCell="B10" sqref="B10"/>
    </sheetView>
  </sheetViews>
  <sheetFormatPr defaultColWidth="9.140625" defaultRowHeight="15" x14ac:dyDescent="0.25"/>
  <cols>
    <col min="1" max="1" width="20.5703125" style="152" customWidth="1"/>
    <col min="2" max="2" width="40.5703125" style="152" customWidth="1"/>
    <col min="3" max="4" width="15.5703125" style="152" customWidth="1"/>
    <col min="5" max="11" width="9.140625" style="152"/>
    <col min="12" max="12" width="39.42578125" style="152" bestFit="1" customWidth="1"/>
    <col min="13" max="16384" width="9.140625" style="152"/>
  </cols>
  <sheetData>
    <row r="1" spans="1:12" x14ac:dyDescent="0.25">
      <c r="A1" s="150" t="s">
        <v>659</v>
      </c>
      <c r="B1" s="151"/>
      <c r="C1" s="151"/>
      <c r="D1" s="151"/>
      <c r="L1" s="260" t="s">
        <v>0</v>
      </c>
    </row>
    <row r="2" spans="1:12" x14ac:dyDescent="0.25">
      <c r="A2" s="364" t="s">
        <v>1021</v>
      </c>
      <c r="B2" s="364"/>
      <c r="C2" s="364"/>
      <c r="D2" s="364"/>
      <c r="L2" s="260" t="s">
        <v>1020</v>
      </c>
    </row>
    <row r="3" spans="1:12" x14ac:dyDescent="0.25">
      <c r="A3" s="150" t="s">
        <v>1032</v>
      </c>
      <c r="B3" s="151"/>
      <c r="C3" s="151"/>
      <c r="D3" s="151"/>
      <c r="L3" s="260" t="s">
        <v>1021</v>
      </c>
    </row>
    <row r="4" spans="1:12" x14ac:dyDescent="0.25">
      <c r="A4" s="153"/>
      <c r="B4" s="153"/>
      <c r="C4" s="153"/>
      <c r="D4" s="153"/>
    </row>
    <row r="5" spans="1:12" x14ac:dyDescent="0.25">
      <c r="A5" s="153"/>
      <c r="B5" s="153"/>
      <c r="C5" s="153"/>
      <c r="D5" s="153"/>
    </row>
    <row r="6" spans="1:12" x14ac:dyDescent="0.25">
      <c r="A6" s="154"/>
      <c r="B6" s="153"/>
      <c r="C6" s="153"/>
      <c r="D6" s="153"/>
    </row>
    <row r="7" spans="1:12" x14ac:dyDescent="0.25">
      <c r="A7" s="155" t="s">
        <v>1</v>
      </c>
      <c r="B7" s="156" t="s">
        <v>585</v>
      </c>
      <c r="C7" s="153"/>
      <c r="D7" s="153"/>
    </row>
    <row r="8" spans="1:12" x14ac:dyDescent="0.25">
      <c r="A8" s="155" t="s">
        <v>2</v>
      </c>
      <c r="B8" s="157" t="s">
        <v>3</v>
      </c>
      <c r="C8" s="158"/>
      <c r="D8" s="153"/>
    </row>
    <row r="9" spans="1:12" x14ac:dyDescent="0.25">
      <c r="A9" s="155" t="s">
        <v>4</v>
      </c>
      <c r="B9" s="159">
        <v>46259</v>
      </c>
      <c r="C9" s="153"/>
      <c r="D9" s="153"/>
    </row>
    <row r="10" spans="1:12" x14ac:dyDescent="0.25">
      <c r="A10" s="155" t="s">
        <v>5</v>
      </c>
      <c r="B10" s="157"/>
      <c r="C10" s="153"/>
      <c r="D10" s="153"/>
    </row>
    <row r="11" spans="1:12" x14ac:dyDescent="0.25">
      <c r="A11" s="155" t="s">
        <v>6</v>
      </c>
      <c r="B11" s="157" t="s">
        <v>1010</v>
      </c>
      <c r="C11" s="153"/>
      <c r="D11" s="153"/>
    </row>
    <row r="12" spans="1:12" x14ac:dyDescent="0.25">
      <c r="A12" s="155" t="s">
        <v>7</v>
      </c>
      <c r="B12" s="157" t="s">
        <v>1010</v>
      </c>
      <c r="C12" s="153"/>
      <c r="D12" s="153"/>
    </row>
    <row r="13" spans="1:12" x14ac:dyDescent="0.25">
      <c r="A13" s="153"/>
      <c r="B13" s="153"/>
      <c r="C13" s="153"/>
      <c r="D13" s="153"/>
    </row>
    <row r="14" spans="1:12" x14ac:dyDescent="0.25">
      <c r="A14" s="153"/>
      <c r="B14" s="153"/>
      <c r="C14" s="153"/>
      <c r="D14" s="153"/>
    </row>
    <row r="15" spans="1:12" x14ac:dyDescent="0.25">
      <c r="A15" s="160" t="s">
        <v>8</v>
      </c>
      <c r="B15" s="161"/>
      <c r="C15" s="162"/>
      <c r="D15" s="162"/>
    </row>
    <row r="16" spans="1:12" x14ac:dyDescent="0.25">
      <c r="A16" s="163" t="s">
        <v>9</v>
      </c>
      <c r="B16" s="164" t="s">
        <v>10</v>
      </c>
      <c r="C16" s="163" t="s">
        <v>11</v>
      </c>
      <c r="D16" s="163" t="s">
        <v>12</v>
      </c>
    </row>
    <row r="17" spans="1:4" x14ac:dyDescent="0.25">
      <c r="A17" s="163"/>
      <c r="B17" s="164"/>
      <c r="C17" s="165"/>
      <c r="D17" s="163"/>
    </row>
    <row r="18" spans="1:4" x14ac:dyDescent="0.25">
      <c r="A18" s="166" t="s">
        <v>472</v>
      </c>
      <c r="B18" s="198" t="s">
        <v>779</v>
      </c>
      <c r="C18" s="247">
        <f>VLOOKUP(A18,'2 Adjmt by FERC'!L:M,2,FALSE)</f>
        <v>8163</v>
      </c>
      <c r="D18" s="247">
        <v>0</v>
      </c>
    </row>
    <row r="19" spans="1:4" x14ac:dyDescent="0.25">
      <c r="A19" s="166" t="s">
        <v>759</v>
      </c>
      <c r="B19" s="198" t="s">
        <v>780</v>
      </c>
      <c r="C19" s="248">
        <f>VLOOKUP(A19,'2 Adjmt by FERC'!L:M,2,FALSE)</f>
        <v>57947</v>
      </c>
      <c r="D19" s="167"/>
    </row>
    <row r="20" spans="1:4" x14ac:dyDescent="0.25">
      <c r="A20" s="168" t="s">
        <v>760</v>
      </c>
      <c r="B20" s="198" t="s">
        <v>781</v>
      </c>
      <c r="C20" s="248">
        <f>VLOOKUP(A20,'2 Adjmt by FERC'!L:M,2,FALSE)</f>
        <v>6000</v>
      </c>
      <c r="D20" s="167"/>
    </row>
    <row r="21" spans="1:4" x14ac:dyDescent="0.25">
      <c r="A21" s="169" t="s">
        <v>761</v>
      </c>
      <c r="B21" s="198" t="s">
        <v>782</v>
      </c>
      <c r="C21" s="248">
        <f>VLOOKUP(A21,'2 Adjmt by FERC'!L:M,2,FALSE)</f>
        <v>4095</v>
      </c>
      <c r="D21" s="167"/>
    </row>
    <row r="22" spans="1:4" x14ac:dyDescent="0.25">
      <c r="A22" s="169" t="s">
        <v>762</v>
      </c>
      <c r="B22" s="199" t="s">
        <v>783</v>
      </c>
      <c r="C22" s="248">
        <f>VLOOKUP(A22,'2 Adjmt by FERC'!L:M,2,FALSE)</f>
        <v>1060</v>
      </c>
      <c r="D22" s="167"/>
    </row>
    <row r="23" spans="1:4" x14ac:dyDescent="0.25">
      <c r="A23" s="168" t="s">
        <v>763</v>
      </c>
      <c r="B23" s="200" t="s">
        <v>784</v>
      </c>
      <c r="C23" s="248">
        <f>VLOOKUP(A23,'2 Adjmt by FERC'!L:M,2,FALSE)</f>
        <v>40673</v>
      </c>
      <c r="D23" s="167"/>
    </row>
    <row r="24" spans="1:4" x14ac:dyDescent="0.25">
      <c r="A24" s="168" t="s">
        <v>764</v>
      </c>
      <c r="B24" s="200" t="s">
        <v>785</v>
      </c>
      <c r="C24" s="248">
        <f>VLOOKUP(A24,'2 Adjmt by FERC'!L:M,2,FALSE)</f>
        <v>52746</v>
      </c>
      <c r="D24" s="167"/>
    </row>
    <row r="25" spans="1:4" x14ac:dyDescent="0.25">
      <c r="A25" s="168" t="s">
        <v>765</v>
      </c>
      <c r="B25" s="200" t="s">
        <v>660</v>
      </c>
      <c r="C25" s="248">
        <f>VLOOKUP(A25,'2 Adjmt by FERC'!L:M,2,FALSE)</f>
        <v>18889</v>
      </c>
      <c r="D25" s="167"/>
    </row>
    <row r="26" spans="1:4" x14ac:dyDescent="0.25">
      <c r="A26" s="168" t="s">
        <v>772</v>
      </c>
      <c r="B26" s="200" t="s">
        <v>793</v>
      </c>
      <c r="C26" s="248">
        <f>VLOOKUP(A26,'2 Adjmt by FERC'!L:M,2,FALSE)</f>
        <v>8561</v>
      </c>
      <c r="D26" s="167"/>
    </row>
    <row r="27" spans="1:4" x14ac:dyDescent="0.25">
      <c r="A27" s="168" t="s">
        <v>773</v>
      </c>
      <c r="B27" s="200" t="s">
        <v>794</v>
      </c>
      <c r="C27" s="248">
        <f>VLOOKUP(A27,'2 Adjmt by FERC'!L:M,2,FALSE)</f>
        <v>8647</v>
      </c>
      <c r="D27" s="167"/>
    </row>
    <row r="28" spans="1:4" x14ac:dyDescent="0.25">
      <c r="A28" s="168" t="s">
        <v>774</v>
      </c>
      <c r="B28" s="200" t="s">
        <v>795</v>
      </c>
      <c r="C28" s="248">
        <f>VLOOKUP(A28,'2 Adjmt by FERC'!L:M,2,FALSE)</f>
        <v>156</v>
      </c>
      <c r="D28" s="167"/>
    </row>
    <row r="29" spans="1:4" x14ac:dyDescent="0.25">
      <c r="A29" s="168" t="s">
        <v>775</v>
      </c>
      <c r="B29" s="200" t="s">
        <v>796</v>
      </c>
      <c r="C29" s="248">
        <f>VLOOKUP(A29,'2 Adjmt by FERC'!L:M,2,FALSE)</f>
        <v>8793</v>
      </c>
      <c r="D29" s="167"/>
    </row>
    <row r="30" spans="1:4" x14ac:dyDescent="0.25">
      <c r="A30" s="168" t="s">
        <v>776</v>
      </c>
      <c r="B30" s="200" t="s">
        <v>797</v>
      </c>
      <c r="C30" s="248">
        <f>VLOOKUP(A30,'2 Adjmt by FERC'!L:M,2,FALSE)</f>
        <v>8270</v>
      </c>
      <c r="D30" s="167"/>
    </row>
    <row r="31" spans="1:4" x14ac:dyDescent="0.25">
      <c r="A31" s="168" t="s">
        <v>777</v>
      </c>
      <c r="B31" s="200" t="s">
        <v>798</v>
      </c>
      <c r="C31" s="248">
        <f>VLOOKUP(A31,'2 Adjmt by FERC'!L:M,2,FALSE)</f>
        <v>288</v>
      </c>
      <c r="D31" s="167"/>
    </row>
    <row r="32" spans="1:4" x14ac:dyDescent="0.25">
      <c r="A32" s="168" t="s">
        <v>766</v>
      </c>
      <c r="B32" s="200" t="s">
        <v>604</v>
      </c>
      <c r="C32" s="248">
        <f>VLOOKUP(A32,'2 Adjmt by FERC'!L:M,2,FALSE)</f>
        <v>883</v>
      </c>
      <c r="D32" s="167"/>
    </row>
    <row r="33" spans="1:5" x14ac:dyDescent="0.25">
      <c r="A33" s="168" t="s">
        <v>767</v>
      </c>
      <c r="B33" s="200" t="s">
        <v>786</v>
      </c>
      <c r="C33" s="248">
        <f>VLOOKUP(A33,'2 Adjmt by FERC'!L:M,2,FALSE)</f>
        <v>3692</v>
      </c>
      <c r="D33" s="167"/>
    </row>
    <row r="34" spans="1:5" x14ac:dyDescent="0.25">
      <c r="A34" s="168" t="s">
        <v>652</v>
      </c>
      <c r="B34" s="200" t="s">
        <v>787</v>
      </c>
      <c r="C34" s="248">
        <f>VLOOKUP(A34,'2 Adjmt by FERC'!L:M,2,FALSE)</f>
        <v>17572</v>
      </c>
      <c r="D34" s="167"/>
    </row>
    <row r="35" spans="1:5" x14ac:dyDescent="0.25">
      <c r="A35" s="168" t="s">
        <v>768</v>
      </c>
      <c r="B35" s="200" t="s">
        <v>757</v>
      </c>
      <c r="C35" s="248">
        <f>VLOOKUP(A35,'2 Adjmt by FERC'!L:M,2,FALSE)</f>
        <v>0</v>
      </c>
      <c r="D35" s="167"/>
    </row>
    <row r="36" spans="1:5" x14ac:dyDescent="0.25">
      <c r="A36" s="168" t="s">
        <v>769</v>
      </c>
      <c r="B36" s="200" t="s">
        <v>788</v>
      </c>
      <c r="C36" s="248">
        <v>0</v>
      </c>
      <c r="D36" s="167"/>
    </row>
    <row r="37" spans="1:5" x14ac:dyDescent="0.25">
      <c r="A37" s="168" t="s">
        <v>496</v>
      </c>
      <c r="B37" s="200" t="s">
        <v>789</v>
      </c>
      <c r="C37" s="248">
        <f>VLOOKUP(A37,'2 Adjmt by FERC'!L:M,2,FALSE)</f>
        <v>120953</v>
      </c>
      <c r="D37" s="167"/>
    </row>
    <row r="38" spans="1:5" x14ac:dyDescent="0.25">
      <c r="A38" s="168" t="s">
        <v>771</v>
      </c>
      <c r="B38" s="200" t="s">
        <v>577</v>
      </c>
      <c r="C38" s="248"/>
      <c r="D38" s="259">
        <f>-VLOOKUP($A$38,'2 Adjmt by FERC'!$L:$M,2,FALSE)</f>
        <v>41051</v>
      </c>
    </row>
    <row r="39" spans="1:5" x14ac:dyDescent="0.25">
      <c r="A39" s="168" t="s">
        <v>770</v>
      </c>
      <c r="B39" s="200" t="s">
        <v>661</v>
      </c>
      <c r="C39" s="248">
        <f>VLOOKUP(A39,'2 Adjmt by FERC'!L:M,2,FALSE)</f>
        <v>623</v>
      </c>
      <c r="D39" s="167"/>
    </row>
    <row r="40" spans="1:5" x14ac:dyDescent="0.25">
      <c r="A40" s="168" t="s">
        <v>156</v>
      </c>
      <c r="B40" s="200" t="s">
        <v>790</v>
      </c>
      <c r="C40" s="248">
        <f>VLOOKUP(A40,'2 Adjmt by FERC'!L:M,2,FALSE)</f>
        <v>1543</v>
      </c>
      <c r="D40" s="167"/>
    </row>
    <row r="41" spans="1:5" x14ac:dyDescent="0.25">
      <c r="A41" s="168" t="s">
        <v>180</v>
      </c>
      <c r="B41" s="200" t="s">
        <v>791</v>
      </c>
      <c r="C41" s="248">
        <f>VLOOKUP(A41,'2 Adjmt by FERC'!L:M,2,FALSE)</f>
        <v>50</v>
      </c>
      <c r="D41" s="167"/>
    </row>
    <row r="42" spans="1:5" x14ac:dyDescent="0.25">
      <c r="A42" s="168" t="s">
        <v>778</v>
      </c>
      <c r="B42" s="200" t="s">
        <v>791</v>
      </c>
      <c r="C42" s="248">
        <v>0</v>
      </c>
      <c r="D42" s="167"/>
    </row>
    <row r="43" spans="1:5" x14ac:dyDescent="0.25">
      <c r="A43" s="168" t="s">
        <v>178</v>
      </c>
      <c r="B43" s="200" t="s">
        <v>792</v>
      </c>
      <c r="C43" s="248">
        <f>VLOOKUP(A43,'2 Adjmt by FERC'!L:M,2,FALSE)</f>
        <v>11</v>
      </c>
      <c r="D43" s="167"/>
    </row>
    <row r="44" spans="1:5" x14ac:dyDescent="0.25">
      <c r="A44" s="168"/>
      <c r="B44" s="170"/>
      <c r="C44" s="167"/>
      <c r="D44" s="167"/>
    </row>
    <row r="45" spans="1:5" x14ac:dyDescent="0.25">
      <c r="A45" s="168"/>
      <c r="B45" s="170"/>
      <c r="C45" s="167"/>
      <c r="D45" s="167"/>
    </row>
    <row r="46" spans="1:5" x14ac:dyDescent="0.25">
      <c r="A46" s="171"/>
      <c r="B46" s="172" t="s">
        <v>14</v>
      </c>
      <c r="C46" s="249">
        <f>SUM(C17:C45)</f>
        <v>369615</v>
      </c>
      <c r="D46" s="249">
        <f>SUM(D18:D45)</f>
        <v>41051</v>
      </c>
    </row>
    <row r="47" spans="1:5" x14ac:dyDescent="0.25">
      <c r="A47" s="171"/>
      <c r="B47" s="171"/>
      <c r="C47" s="250"/>
      <c r="D47" s="250"/>
    </row>
    <row r="48" spans="1:5" ht="15.75" thickBot="1" x14ac:dyDescent="0.3">
      <c r="A48" s="171"/>
      <c r="B48" s="172" t="s">
        <v>662</v>
      </c>
      <c r="C48" s="251">
        <f>IF(C46-D46&lt;=0,0,C46-D46)</f>
        <v>328564</v>
      </c>
      <c r="D48" s="251"/>
      <c r="E48" s="173"/>
    </row>
    <row r="49" spans="1:4" ht="15.75" thickTop="1" x14ac:dyDescent="0.25"/>
    <row r="50" spans="1:4" x14ac:dyDescent="0.25">
      <c r="C50" s="174"/>
    </row>
    <row r="52" spans="1:4" x14ac:dyDescent="0.25">
      <c r="A52" s="171"/>
      <c r="B52" s="171"/>
      <c r="C52" s="171"/>
      <c r="D52" s="171"/>
    </row>
    <row r="53" spans="1:4" x14ac:dyDescent="0.25">
      <c r="A53" s="175" t="s">
        <v>15</v>
      </c>
      <c r="B53" s="153"/>
      <c r="C53" s="153"/>
      <c r="D53" s="153"/>
    </row>
    <row r="54" spans="1:4" x14ac:dyDescent="0.25">
      <c r="A54" s="365" t="s">
        <v>801</v>
      </c>
      <c r="B54" s="365"/>
      <c r="C54" s="365"/>
      <c r="D54" s="365"/>
    </row>
    <row r="55" spans="1:4" x14ac:dyDescent="0.25">
      <c r="A55" s="365"/>
      <c r="B55" s="365"/>
      <c r="C55" s="365"/>
      <c r="D55" s="365"/>
    </row>
  </sheetData>
  <mergeCells count="2">
    <mergeCell ref="A2:D2"/>
    <mergeCell ref="A54:D55"/>
  </mergeCells>
  <dataValidations count="2">
    <dataValidation type="list" allowBlank="1" showInputMessage="1" showErrorMessage="1" sqref="A2:D2" xr:uid="{904BEE77-E371-4A9D-9F62-D79ECDDEBA31}">
      <formula1>$L$1:$L$3</formula1>
    </dataValidation>
    <dataValidation type="list" allowBlank="1" showInputMessage="1" showErrorMessage="1" sqref="B8" xr:uid="{9D8EB822-BEBF-4C9B-A4B8-BA5CB8642603}">
      <formula1>"(Choose one),Income Statement,Rate Base"</formula1>
    </dataValidation>
  </dataValidations>
  <pageMargins left="0.7" right="0.7" top="0.75" bottom="0.75" header="0.3" footer="0.3"/>
  <pageSetup scale="84" orientation="portrait" r:id="rId1"/>
  <headerFooter>
    <oddFooter>&amp;L&amp;Z
&amp;F&amp;R&amp;A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3">
    <pageSetUpPr fitToPage="1"/>
  </sheetPr>
  <dimension ref="A1:R10412"/>
  <sheetViews>
    <sheetView zoomScaleNormal="100" zoomScaleSheetLayoutView="100" workbookViewId="0">
      <selection activeCell="L14" sqref="L14"/>
    </sheetView>
  </sheetViews>
  <sheetFormatPr defaultRowHeight="15" x14ac:dyDescent="0.25"/>
  <cols>
    <col min="1" max="2" width="8.42578125" customWidth="1"/>
    <col min="3" max="3" width="6.7109375" customWidth="1"/>
    <col min="4" max="4" width="9.42578125" customWidth="1"/>
    <col min="5" max="6" width="13.42578125" customWidth="1"/>
    <col min="7" max="7" width="5.85546875" customWidth="1"/>
    <col min="8" max="8" width="18.85546875" customWidth="1"/>
    <col min="9" max="9" width="6.7109375" customWidth="1"/>
    <col min="10" max="10" width="11" customWidth="1"/>
    <col min="11" max="11" width="7.85546875" customWidth="1"/>
    <col min="12" max="12" width="0.7109375" customWidth="1"/>
    <col min="13" max="13" width="3.140625" customWidth="1"/>
    <col min="14" max="14" width="13.140625" bestFit="1" customWidth="1"/>
    <col min="15" max="15" width="14.85546875" bestFit="1" customWidth="1"/>
    <col min="16" max="16" width="10.42578125" customWidth="1"/>
    <col min="18" max="18" width="14.28515625" customWidth="1"/>
  </cols>
  <sheetData>
    <row r="1" spans="1:18" x14ac:dyDescent="0.25">
      <c r="A1" s="95" t="s">
        <v>280</v>
      </c>
    </row>
    <row r="2" spans="1:18" x14ac:dyDescent="0.25">
      <c r="A2" s="362">
        <f>'3 Payroll Adjmt'!E17</f>
        <v>143131.66571000032</v>
      </c>
      <c r="N2" s="21" t="s">
        <v>286</v>
      </c>
      <c r="O2" t="s">
        <v>344</v>
      </c>
    </row>
    <row r="3" spans="1:18" ht="15.75" thickBot="1" x14ac:dyDescent="0.3">
      <c r="A3" s="46" t="s">
        <v>1036</v>
      </c>
      <c r="N3" s="21" t="s">
        <v>293</v>
      </c>
      <c r="O3" t="s">
        <v>92</v>
      </c>
    </row>
    <row r="4" spans="1:18" ht="15.75" thickTop="1" x14ac:dyDescent="0.25"/>
    <row r="5" spans="1:18" x14ac:dyDescent="0.25">
      <c r="A5" s="22"/>
      <c r="B5" s="23" t="s">
        <v>835</v>
      </c>
      <c r="N5" s="21" t="s">
        <v>24</v>
      </c>
      <c r="O5" t="s">
        <v>567</v>
      </c>
    </row>
    <row r="6" spans="1:18" x14ac:dyDescent="0.25">
      <c r="A6" s="24" t="s">
        <v>85</v>
      </c>
      <c r="B6" s="23" t="s">
        <v>1037</v>
      </c>
      <c r="N6" s="50" t="s">
        <v>170</v>
      </c>
      <c r="O6" s="51">
        <v>56607.28</v>
      </c>
      <c r="P6" t="s">
        <v>569</v>
      </c>
      <c r="R6" s="51">
        <f>SUM(O6:O16)</f>
        <v>1434554.87</v>
      </c>
    </row>
    <row r="7" spans="1:18" x14ac:dyDescent="0.25">
      <c r="A7" s="24" t="s">
        <v>85</v>
      </c>
      <c r="B7" s="23" t="s">
        <v>282</v>
      </c>
      <c r="N7" s="50" t="s">
        <v>410</v>
      </c>
      <c r="O7" s="51">
        <v>4551.3900000000003</v>
      </c>
      <c r="R7" s="93"/>
    </row>
    <row r="8" spans="1:18" x14ac:dyDescent="0.25">
      <c r="A8" s="24" t="s">
        <v>85</v>
      </c>
      <c r="B8" s="23" t="s">
        <v>283</v>
      </c>
      <c r="N8" s="50" t="s">
        <v>412</v>
      </c>
      <c r="O8" s="51">
        <v>336.12000000000012</v>
      </c>
    </row>
    <row r="9" spans="1:18" x14ac:dyDescent="0.25">
      <c r="A9" s="24" t="s">
        <v>85</v>
      </c>
      <c r="B9" s="23" t="s">
        <v>284</v>
      </c>
      <c r="N9" s="50" t="s">
        <v>414</v>
      </c>
      <c r="O9" s="51">
        <v>-376.32000000000005</v>
      </c>
    </row>
    <row r="10" spans="1:18" x14ac:dyDescent="0.25">
      <c r="A10" s="22" t="s">
        <v>84</v>
      </c>
      <c r="N10" s="50" t="s">
        <v>416</v>
      </c>
      <c r="O10" s="51">
        <v>1378868.7500000002</v>
      </c>
    </row>
    <row r="11" spans="1:18" x14ac:dyDescent="0.25">
      <c r="A11" s="100" t="s">
        <v>285</v>
      </c>
      <c r="B11" s="100" t="s">
        <v>286</v>
      </c>
      <c r="C11" s="100" t="s">
        <v>287</v>
      </c>
      <c r="D11" s="100" t="s">
        <v>288</v>
      </c>
      <c r="E11" s="100" t="s">
        <v>289</v>
      </c>
      <c r="F11" s="100" t="s">
        <v>290</v>
      </c>
      <c r="G11" s="100" t="s">
        <v>291</v>
      </c>
      <c r="H11" s="100" t="s">
        <v>292</v>
      </c>
      <c r="I11" s="100" t="s">
        <v>293</v>
      </c>
      <c r="J11" s="100" t="s">
        <v>62</v>
      </c>
      <c r="K11" s="214" t="s">
        <v>294</v>
      </c>
      <c r="N11" s="50" t="s">
        <v>418</v>
      </c>
      <c r="O11" s="51">
        <v>2526.1400000000003</v>
      </c>
    </row>
    <row r="12" spans="1:18" x14ac:dyDescent="0.25">
      <c r="A12" s="103" t="s">
        <v>1038</v>
      </c>
      <c r="B12" s="103" t="s">
        <v>88</v>
      </c>
      <c r="C12" s="103" t="s">
        <v>89</v>
      </c>
      <c r="D12" s="103" t="s">
        <v>170</v>
      </c>
      <c r="E12" s="103" t="s">
        <v>409</v>
      </c>
      <c r="F12" s="103" t="s">
        <v>409</v>
      </c>
      <c r="G12" s="103" t="s">
        <v>199</v>
      </c>
      <c r="H12" s="103" t="s">
        <v>298</v>
      </c>
      <c r="I12" s="103" t="s">
        <v>92</v>
      </c>
      <c r="J12" s="215">
        <v>1006.6</v>
      </c>
      <c r="K12" s="216" t="s">
        <v>88</v>
      </c>
      <c r="N12" s="50" t="s">
        <v>420</v>
      </c>
      <c r="O12" s="51">
        <v>-20337.169999999995</v>
      </c>
    </row>
    <row r="13" spans="1:18" x14ac:dyDescent="0.25">
      <c r="A13" s="103" t="s">
        <v>806</v>
      </c>
      <c r="B13" s="103" t="s">
        <v>88</v>
      </c>
      <c r="C13" s="103" t="s">
        <v>89</v>
      </c>
      <c r="D13" s="103" t="s">
        <v>170</v>
      </c>
      <c r="E13" s="103" t="s">
        <v>409</v>
      </c>
      <c r="F13" s="103" t="s">
        <v>409</v>
      </c>
      <c r="G13" s="103" t="s">
        <v>199</v>
      </c>
      <c r="H13" s="103" t="s">
        <v>298</v>
      </c>
      <c r="I13" s="103" t="s">
        <v>92</v>
      </c>
      <c r="J13" s="215">
        <v>598.26</v>
      </c>
      <c r="K13" s="216" t="s">
        <v>88</v>
      </c>
      <c r="N13" s="50" t="s">
        <v>527</v>
      </c>
      <c r="O13" s="51">
        <v>5250</v>
      </c>
    </row>
    <row r="14" spans="1:18" x14ac:dyDescent="0.25">
      <c r="A14" s="103" t="s">
        <v>807</v>
      </c>
      <c r="B14" s="103" t="s">
        <v>88</v>
      </c>
      <c r="C14" s="103" t="s">
        <v>89</v>
      </c>
      <c r="D14" s="103" t="s">
        <v>170</v>
      </c>
      <c r="E14" s="103" t="s">
        <v>409</v>
      </c>
      <c r="F14" s="103" t="s">
        <v>409</v>
      </c>
      <c r="G14" s="103" t="s">
        <v>199</v>
      </c>
      <c r="H14" s="103" t="s">
        <v>298</v>
      </c>
      <c r="I14" s="103" t="s">
        <v>92</v>
      </c>
      <c r="J14" s="215">
        <v>558.53</v>
      </c>
      <c r="K14" s="216" t="s">
        <v>88</v>
      </c>
      <c r="N14" s="50" t="s">
        <v>422</v>
      </c>
      <c r="O14" s="51">
        <v>7294.5</v>
      </c>
    </row>
    <row r="15" spans="1:18" x14ac:dyDescent="0.25">
      <c r="A15" s="103" t="s">
        <v>808</v>
      </c>
      <c r="B15" s="103" t="s">
        <v>88</v>
      </c>
      <c r="C15" s="103" t="s">
        <v>89</v>
      </c>
      <c r="D15" s="103" t="s">
        <v>170</v>
      </c>
      <c r="E15" s="103" t="s">
        <v>409</v>
      </c>
      <c r="F15" s="103" t="s">
        <v>409</v>
      </c>
      <c r="G15" s="103" t="s">
        <v>161</v>
      </c>
      <c r="H15" s="103" t="s">
        <v>300</v>
      </c>
      <c r="I15" s="103" t="s">
        <v>92</v>
      </c>
      <c r="J15" s="215">
        <v>93.86</v>
      </c>
      <c r="K15" s="216" t="s">
        <v>88</v>
      </c>
      <c r="N15" s="50" t="s">
        <v>425</v>
      </c>
      <c r="O15" s="51">
        <v>-165.82</v>
      </c>
    </row>
    <row r="16" spans="1:18" x14ac:dyDescent="0.25">
      <c r="A16" s="103" t="s">
        <v>809</v>
      </c>
      <c r="B16" s="103" t="s">
        <v>88</v>
      </c>
      <c r="C16" s="103" t="s">
        <v>89</v>
      </c>
      <c r="D16" s="103" t="s">
        <v>170</v>
      </c>
      <c r="E16" s="103" t="s">
        <v>409</v>
      </c>
      <c r="F16" s="103" t="s">
        <v>409</v>
      </c>
      <c r="G16" s="103" t="s">
        <v>161</v>
      </c>
      <c r="H16" s="103" t="s">
        <v>300</v>
      </c>
      <c r="I16" s="103" t="s">
        <v>92</v>
      </c>
      <c r="J16" s="215">
        <v>4188.8</v>
      </c>
      <c r="K16" s="216" t="s">
        <v>88</v>
      </c>
      <c r="N16" s="50" t="s">
        <v>429</v>
      </c>
      <c r="O16" s="51">
        <v>0</v>
      </c>
    </row>
    <row r="17" spans="1:18" x14ac:dyDescent="0.25">
      <c r="A17" s="103" t="s">
        <v>809</v>
      </c>
      <c r="B17" s="103" t="s">
        <v>88</v>
      </c>
      <c r="C17" s="103" t="s">
        <v>89</v>
      </c>
      <c r="D17" s="103" t="s">
        <v>170</v>
      </c>
      <c r="E17" s="111"/>
      <c r="F17" s="103" t="s">
        <v>409</v>
      </c>
      <c r="G17" s="103" t="s">
        <v>161</v>
      </c>
      <c r="H17" s="103" t="s">
        <v>300</v>
      </c>
      <c r="I17" s="103" t="s">
        <v>92</v>
      </c>
      <c r="J17" s="215">
        <v>-1088.67</v>
      </c>
      <c r="K17" s="216" t="s">
        <v>88</v>
      </c>
      <c r="N17" s="47" t="s">
        <v>91</v>
      </c>
      <c r="O17" s="48">
        <v>306545.40000000026</v>
      </c>
      <c r="Q17" s="374" t="s">
        <v>656</v>
      </c>
      <c r="R17" s="374"/>
    </row>
    <row r="18" spans="1:18" x14ac:dyDescent="0.25">
      <c r="A18" s="103" t="s">
        <v>810</v>
      </c>
      <c r="B18" s="103" t="s">
        <v>88</v>
      </c>
      <c r="C18" s="103" t="s">
        <v>89</v>
      </c>
      <c r="D18" s="103" t="s">
        <v>170</v>
      </c>
      <c r="E18" s="103" t="s">
        <v>409</v>
      </c>
      <c r="F18" s="103" t="s">
        <v>409</v>
      </c>
      <c r="G18" s="103" t="s">
        <v>161</v>
      </c>
      <c r="H18" s="103" t="s">
        <v>300</v>
      </c>
      <c r="I18" s="103" t="s">
        <v>92</v>
      </c>
      <c r="J18" s="215">
        <v>2094.4</v>
      </c>
      <c r="K18" s="216" t="s">
        <v>88</v>
      </c>
      <c r="N18" s="8" t="s">
        <v>442</v>
      </c>
      <c r="O18" s="12">
        <v>129094.03</v>
      </c>
      <c r="Q18" s="374"/>
      <c r="R18" s="374"/>
    </row>
    <row r="19" spans="1:18" x14ac:dyDescent="0.25">
      <c r="A19" s="103" t="s">
        <v>810</v>
      </c>
      <c r="B19" s="103" t="s">
        <v>88</v>
      </c>
      <c r="C19" s="103" t="s">
        <v>89</v>
      </c>
      <c r="D19" s="103" t="s">
        <v>170</v>
      </c>
      <c r="E19" s="111"/>
      <c r="F19" s="103" t="s">
        <v>409</v>
      </c>
      <c r="G19" s="103" t="s">
        <v>161</v>
      </c>
      <c r="H19" s="103" t="s">
        <v>300</v>
      </c>
      <c r="I19" s="103" t="s">
        <v>92</v>
      </c>
      <c r="J19" s="215">
        <v>-544.34</v>
      </c>
      <c r="K19" s="216" t="s">
        <v>88</v>
      </c>
      <c r="N19" s="8" t="s">
        <v>444</v>
      </c>
      <c r="O19" s="12">
        <v>134765</v>
      </c>
    </row>
    <row r="20" spans="1:18" ht="15" customHeight="1" x14ac:dyDescent="0.25">
      <c r="A20" s="103" t="s">
        <v>806</v>
      </c>
      <c r="B20" s="103" t="s">
        <v>88</v>
      </c>
      <c r="C20" s="103" t="s">
        <v>89</v>
      </c>
      <c r="D20" s="103" t="s">
        <v>170</v>
      </c>
      <c r="E20" s="103" t="s">
        <v>409</v>
      </c>
      <c r="F20" s="103" t="s">
        <v>409</v>
      </c>
      <c r="G20" s="103" t="s">
        <v>161</v>
      </c>
      <c r="H20" s="103" t="s">
        <v>300</v>
      </c>
      <c r="I20" s="103" t="s">
        <v>92</v>
      </c>
      <c r="J20" s="215">
        <v>4188.8</v>
      </c>
      <c r="K20" s="216" t="s">
        <v>88</v>
      </c>
      <c r="N20" s="8" t="s">
        <v>434</v>
      </c>
      <c r="O20" s="12">
        <v>1993.4</v>
      </c>
      <c r="P20" s="94"/>
    </row>
    <row r="21" spans="1:18" x14ac:dyDescent="0.25">
      <c r="A21" s="103" t="s">
        <v>806</v>
      </c>
      <c r="B21" s="103" t="s">
        <v>88</v>
      </c>
      <c r="C21" s="103" t="s">
        <v>89</v>
      </c>
      <c r="D21" s="103" t="s">
        <v>170</v>
      </c>
      <c r="E21" s="111"/>
      <c r="F21" s="103" t="s">
        <v>409</v>
      </c>
      <c r="G21" s="103" t="s">
        <v>161</v>
      </c>
      <c r="H21" s="103" t="s">
        <v>300</v>
      </c>
      <c r="I21" s="103" t="s">
        <v>92</v>
      </c>
      <c r="J21" s="215">
        <v>-1088.67</v>
      </c>
      <c r="K21" s="216" t="s">
        <v>88</v>
      </c>
      <c r="N21" s="8" t="s">
        <v>450</v>
      </c>
      <c r="O21" s="12">
        <v>5250</v>
      </c>
    </row>
    <row r="22" spans="1:18" x14ac:dyDescent="0.25">
      <c r="A22" s="103" t="s">
        <v>807</v>
      </c>
      <c r="B22" s="103" t="s">
        <v>88</v>
      </c>
      <c r="C22" s="103" t="s">
        <v>89</v>
      </c>
      <c r="D22" s="103" t="s">
        <v>170</v>
      </c>
      <c r="E22" s="103" t="s">
        <v>409</v>
      </c>
      <c r="F22" s="103" t="s">
        <v>409</v>
      </c>
      <c r="G22" s="103" t="s">
        <v>161</v>
      </c>
      <c r="H22" s="103" t="s">
        <v>300</v>
      </c>
      <c r="I22" s="103" t="s">
        <v>92</v>
      </c>
      <c r="J22" s="215">
        <v>333.3</v>
      </c>
      <c r="K22" s="216" t="s">
        <v>88</v>
      </c>
      <c r="N22" s="8" t="s">
        <v>452</v>
      </c>
      <c r="O22" s="12">
        <v>327789.61</v>
      </c>
    </row>
    <row r="23" spans="1:18" x14ac:dyDescent="0.25">
      <c r="A23" s="103" t="s">
        <v>808</v>
      </c>
      <c r="B23" s="103" t="s">
        <v>88</v>
      </c>
      <c r="C23" s="103" t="s">
        <v>89</v>
      </c>
      <c r="D23" s="103" t="s">
        <v>170</v>
      </c>
      <c r="E23" s="103" t="s">
        <v>409</v>
      </c>
      <c r="F23" s="103" t="s">
        <v>409</v>
      </c>
      <c r="G23" s="103" t="s">
        <v>160</v>
      </c>
      <c r="H23" s="103" t="s">
        <v>301</v>
      </c>
      <c r="I23" s="103" t="s">
        <v>92</v>
      </c>
      <c r="J23" s="215">
        <v>146.18</v>
      </c>
      <c r="K23" s="216" t="s">
        <v>88</v>
      </c>
      <c r="N23" s="8" t="s">
        <v>145</v>
      </c>
      <c r="O23" s="12">
        <v>245866.37000000002</v>
      </c>
    </row>
    <row r="24" spans="1:18" x14ac:dyDescent="0.25">
      <c r="A24" s="103" t="s">
        <v>809</v>
      </c>
      <c r="B24" s="103" t="s">
        <v>88</v>
      </c>
      <c r="C24" s="103" t="s">
        <v>89</v>
      </c>
      <c r="D24" s="103" t="s">
        <v>170</v>
      </c>
      <c r="E24" s="103" t="s">
        <v>409</v>
      </c>
      <c r="F24" s="103" t="s">
        <v>409</v>
      </c>
      <c r="G24" s="103" t="s">
        <v>198</v>
      </c>
      <c r="H24" s="103" t="s">
        <v>302</v>
      </c>
      <c r="I24" s="103" t="s">
        <v>92</v>
      </c>
      <c r="J24" s="215">
        <v>189.57</v>
      </c>
      <c r="K24" s="216" t="s">
        <v>88</v>
      </c>
      <c r="N24" s="8" t="s">
        <v>494</v>
      </c>
      <c r="O24" s="12">
        <v>350912.85</v>
      </c>
    </row>
    <row r="25" spans="1:18" x14ac:dyDescent="0.25">
      <c r="A25" s="103" t="s">
        <v>808</v>
      </c>
      <c r="B25" s="103" t="s">
        <v>88</v>
      </c>
      <c r="C25" s="103" t="s">
        <v>89</v>
      </c>
      <c r="D25" s="103" t="s">
        <v>170</v>
      </c>
      <c r="E25" s="103" t="s">
        <v>409</v>
      </c>
      <c r="F25" s="103" t="s">
        <v>409</v>
      </c>
      <c r="G25" s="103" t="s">
        <v>197</v>
      </c>
      <c r="H25" s="103" t="s">
        <v>303</v>
      </c>
      <c r="I25" s="103" t="s">
        <v>92</v>
      </c>
      <c r="J25" s="215">
        <v>648.38</v>
      </c>
      <c r="K25" s="216" t="s">
        <v>88</v>
      </c>
      <c r="N25" s="8" t="s">
        <v>25</v>
      </c>
      <c r="O25" s="12">
        <v>2936771.5300000007</v>
      </c>
    </row>
    <row r="26" spans="1:18" x14ac:dyDescent="0.25">
      <c r="A26" s="103" t="s">
        <v>809</v>
      </c>
      <c r="B26" s="103" t="s">
        <v>88</v>
      </c>
      <c r="C26" s="103" t="s">
        <v>89</v>
      </c>
      <c r="D26" s="103" t="s">
        <v>170</v>
      </c>
      <c r="E26" s="103" t="s">
        <v>409</v>
      </c>
      <c r="F26" s="103" t="s">
        <v>409</v>
      </c>
      <c r="G26" s="103" t="s">
        <v>197</v>
      </c>
      <c r="H26" s="103" t="s">
        <v>303</v>
      </c>
      <c r="I26" s="103" t="s">
        <v>92</v>
      </c>
      <c r="J26" s="215">
        <v>130.9</v>
      </c>
      <c r="K26" s="216" t="s">
        <v>88</v>
      </c>
    </row>
    <row r="27" spans="1:18" x14ac:dyDescent="0.25">
      <c r="A27" s="103" t="s">
        <v>1038</v>
      </c>
      <c r="B27" s="103" t="s">
        <v>88</v>
      </c>
      <c r="C27" s="103" t="s">
        <v>89</v>
      </c>
      <c r="D27" s="103" t="s">
        <v>170</v>
      </c>
      <c r="E27" s="103" t="s">
        <v>409</v>
      </c>
      <c r="F27" s="103" t="s">
        <v>409</v>
      </c>
      <c r="G27" s="103" t="s">
        <v>197</v>
      </c>
      <c r="H27" s="103" t="s">
        <v>303</v>
      </c>
      <c r="I27" s="103" t="s">
        <v>92</v>
      </c>
      <c r="J27" s="215">
        <v>2094.4</v>
      </c>
      <c r="K27" s="216" t="s">
        <v>88</v>
      </c>
    </row>
    <row r="28" spans="1:18" x14ac:dyDescent="0.25">
      <c r="A28" s="103" t="s">
        <v>806</v>
      </c>
      <c r="B28" s="103" t="s">
        <v>88</v>
      </c>
      <c r="C28" s="103" t="s">
        <v>89</v>
      </c>
      <c r="D28" s="103" t="s">
        <v>170</v>
      </c>
      <c r="E28" s="103" t="s">
        <v>409</v>
      </c>
      <c r="F28" s="103" t="s">
        <v>409</v>
      </c>
      <c r="G28" s="103" t="s">
        <v>197</v>
      </c>
      <c r="H28" s="103" t="s">
        <v>303</v>
      </c>
      <c r="I28" s="103" t="s">
        <v>92</v>
      </c>
      <c r="J28" s="215">
        <v>192.11</v>
      </c>
      <c r="K28" s="216" t="s">
        <v>88</v>
      </c>
    </row>
    <row r="29" spans="1:18" x14ac:dyDescent="0.25">
      <c r="A29" s="103" t="s">
        <v>808</v>
      </c>
      <c r="B29" s="103" t="s">
        <v>88</v>
      </c>
      <c r="C29" s="103" t="s">
        <v>89</v>
      </c>
      <c r="D29" s="103" t="s">
        <v>170</v>
      </c>
      <c r="E29" s="103" t="s">
        <v>409</v>
      </c>
      <c r="F29" s="103" t="s">
        <v>409</v>
      </c>
      <c r="G29" s="103" t="s">
        <v>181</v>
      </c>
      <c r="H29" s="103" t="s">
        <v>304</v>
      </c>
      <c r="I29" s="103" t="s">
        <v>92</v>
      </c>
      <c r="J29" s="215">
        <v>2682.94</v>
      </c>
      <c r="K29" s="216" t="s">
        <v>88</v>
      </c>
    </row>
    <row r="30" spans="1:18" x14ac:dyDescent="0.25">
      <c r="A30" s="103" t="s">
        <v>808</v>
      </c>
      <c r="B30" s="103" t="s">
        <v>88</v>
      </c>
      <c r="C30" s="103" t="s">
        <v>89</v>
      </c>
      <c r="D30" s="103" t="s">
        <v>170</v>
      </c>
      <c r="E30" s="103" t="s">
        <v>409</v>
      </c>
      <c r="F30" s="103" t="s">
        <v>409</v>
      </c>
      <c r="G30" s="103" t="s">
        <v>119</v>
      </c>
      <c r="H30" s="103" t="s">
        <v>811</v>
      </c>
      <c r="I30" s="103" t="s">
        <v>92</v>
      </c>
      <c r="J30" s="215">
        <v>2729.78</v>
      </c>
      <c r="K30" s="216" t="s">
        <v>88</v>
      </c>
    </row>
    <row r="31" spans="1:18" x14ac:dyDescent="0.25">
      <c r="A31" s="103" t="s">
        <v>1038</v>
      </c>
      <c r="B31" s="103" t="s">
        <v>88</v>
      </c>
      <c r="C31" s="103" t="s">
        <v>89</v>
      </c>
      <c r="D31" s="103" t="s">
        <v>170</v>
      </c>
      <c r="E31" s="103" t="s">
        <v>409</v>
      </c>
      <c r="F31" s="103" t="s">
        <v>409</v>
      </c>
      <c r="G31" s="103" t="s">
        <v>119</v>
      </c>
      <c r="H31" s="103" t="s">
        <v>811</v>
      </c>
      <c r="I31" s="103" t="s">
        <v>92</v>
      </c>
      <c r="J31" s="215">
        <v>2430.17</v>
      </c>
      <c r="K31" s="216" t="s">
        <v>88</v>
      </c>
    </row>
    <row r="32" spans="1:18" x14ac:dyDescent="0.25">
      <c r="A32" s="103" t="s">
        <v>807</v>
      </c>
      <c r="B32" s="103" t="s">
        <v>88</v>
      </c>
      <c r="C32" s="103" t="s">
        <v>89</v>
      </c>
      <c r="D32" s="103" t="s">
        <v>170</v>
      </c>
      <c r="E32" s="103" t="s">
        <v>409</v>
      </c>
      <c r="F32" s="103" t="s">
        <v>409</v>
      </c>
      <c r="G32" s="103" t="s">
        <v>119</v>
      </c>
      <c r="H32" s="103" t="s">
        <v>811</v>
      </c>
      <c r="I32" s="103" t="s">
        <v>92</v>
      </c>
      <c r="J32" s="215">
        <v>4327.7</v>
      </c>
      <c r="K32" s="216" t="s">
        <v>88</v>
      </c>
      <c r="P32" s="49"/>
    </row>
    <row r="33" spans="1:18" x14ac:dyDescent="0.25">
      <c r="A33" s="103" t="s">
        <v>808</v>
      </c>
      <c r="B33" s="103" t="s">
        <v>88</v>
      </c>
      <c r="C33" s="103" t="s">
        <v>89</v>
      </c>
      <c r="D33" s="103" t="s">
        <v>170</v>
      </c>
      <c r="E33" s="103" t="s">
        <v>409</v>
      </c>
      <c r="F33" s="103" t="s">
        <v>409</v>
      </c>
      <c r="G33" s="103" t="s">
        <v>752</v>
      </c>
      <c r="H33" s="103" t="s">
        <v>753</v>
      </c>
      <c r="I33" s="103" t="s">
        <v>92</v>
      </c>
      <c r="J33" s="215">
        <v>3185.6</v>
      </c>
      <c r="K33" s="216" t="s">
        <v>88</v>
      </c>
    </row>
    <row r="34" spans="1:18" x14ac:dyDescent="0.25">
      <c r="A34" s="103" t="s">
        <v>1038</v>
      </c>
      <c r="B34" s="103" t="s">
        <v>88</v>
      </c>
      <c r="C34" s="103" t="s">
        <v>89</v>
      </c>
      <c r="D34" s="103" t="s">
        <v>170</v>
      </c>
      <c r="E34" s="103" t="s">
        <v>409</v>
      </c>
      <c r="F34" s="103" t="s">
        <v>409</v>
      </c>
      <c r="G34" s="103" t="s">
        <v>752</v>
      </c>
      <c r="H34" s="103" t="s">
        <v>753</v>
      </c>
      <c r="I34" s="103" t="s">
        <v>92</v>
      </c>
      <c r="J34" s="215">
        <v>-3185.6</v>
      </c>
      <c r="K34" s="216" t="s">
        <v>88</v>
      </c>
    </row>
    <row r="35" spans="1:18" x14ac:dyDescent="0.25">
      <c r="A35" s="103" t="s">
        <v>808</v>
      </c>
      <c r="B35" s="103" t="s">
        <v>88</v>
      </c>
      <c r="C35" s="103" t="s">
        <v>89</v>
      </c>
      <c r="D35" s="103" t="s">
        <v>170</v>
      </c>
      <c r="E35" s="103" t="s">
        <v>409</v>
      </c>
      <c r="F35" s="103" t="s">
        <v>409</v>
      </c>
      <c r="G35" s="103" t="s">
        <v>157</v>
      </c>
      <c r="H35" s="103" t="s">
        <v>310</v>
      </c>
      <c r="I35" s="103" t="s">
        <v>92</v>
      </c>
      <c r="J35" s="215">
        <v>3697.97</v>
      </c>
      <c r="K35" s="216" t="s">
        <v>88</v>
      </c>
      <c r="R35" s="12"/>
    </row>
    <row r="36" spans="1:18" x14ac:dyDescent="0.25">
      <c r="A36" s="103" t="s">
        <v>808</v>
      </c>
      <c r="B36" s="103" t="s">
        <v>88</v>
      </c>
      <c r="C36" s="103" t="s">
        <v>89</v>
      </c>
      <c r="D36" s="103" t="s">
        <v>170</v>
      </c>
      <c r="E36" s="111"/>
      <c r="F36" s="103" t="s">
        <v>409</v>
      </c>
      <c r="G36" s="103" t="s">
        <v>157</v>
      </c>
      <c r="H36" s="103" t="s">
        <v>310</v>
      </c>
      <c r="I36" s="103" t="s">
        <v>92</v>
      </c>
      <c r="J36" s="215">
        <v>-3681.56</v>
      </c>
      <c r="K36" s="216" t="s">
        <v>88</v>
      </c>
      <c r="R36" s="218"/>
    </row>
    <row r="37" spans="1:18" x14ac:dyDescent="0.25">
      <c r="A37" s="103" t="s">
        <v>809</v>
      </c>
      <c r="B37" s="103" t="s">
        <v>88</v>
      </c>
      <c r="C37" s="103" t="s">
        <v>89</v>
      </c>
      <c r="D37" s="103" t="s">
        <v>170</v>
      </c>
      <c r="E37" s="103" t="s">
        <v>409</v>
      </c>
      <c r="F37" s="103" t="s">
        <v>409</v>
      </c>
      <c r="G37" s="103" t="s">
        <v>157</v>
      </c>
      <c r="H37" s="103" t="s">
        <v>310</v>
      </c>
      <c r="I37" s="103" t="s">
        <v>92</v>
      </c>
      <c r="J37" s="215">
        <v>2497.69</v>
      </c>
      <c r="K37" s="216" t="s">
        <v>88</v>
      </c>
    </row>
    <row r="38" spans="1:18" x14ac:dyDescent="0.25">
      <c r="A38" s="103" t="s">
        <v>809</v>
      </c>
      <c r="B38" s="103" t="s">
        <v>88</v>
      </c>
      <c r="C38" s="103" t="s">
        <v>89</v>
      </c>
      <c r="D38" s="103" t="s">
        <v>170</v>
      </c>
      <c r="E38" s="111"/>
      <c r="F38" s="103" t="s">
        <v>409</v>
      </c>
      <c r="G38" s="103" t="s">
        <v>157</v>
      </c>
      <c r="H38" s="103" t="s">
        <v>310</v>
      </c>
      <c r="I38" s="103" t="s">
        <v>92</v>
      </c>
      <c r="J38" s="215">
        <v>-2486.59</v>
      </c>
      <c r="K38" s="216" t="s">
        <v>88</v>
      </c>
    </row>
    <row r="39" spans="1:18" x14ac:dyDescent="0.25">
      <c r="A39" s="103" t="s">
        <v>1038</v>
      </c>
      <c r="B39" s="103" t="s">
        <v>88</v>
      </c>
      <c r="C39" s="103" t="s">
        <v>89</v>
      </c>
      <c r="D39" s="103" t="s">
        <v>170</v>
      </c>
      <c r="E39" s="103" t="s">
        <v>409</v>
      </c>
      <c r="F39" s="103" t="s">
        <v>409</v>
      </c>
      <c r="G39" s="103" t="s">
        <v>157</v>
      </c>
      <c r="H39" s="103" t="s">
        <v>310</v>
      </c>
      <c r="I39" s="103" t="s">
        <v>92</v>
      </c>
      <c r="J39" s="215">
        <v>33.39</v>
      </c>
      <c r="K39" s="216" t="s">
        <v>88</v>
      </c>
    </row>
    <row r="40" spans="1:18" x14ac:dyDescent="0.25">
      <c r="A40" s="103" t="s">
        <v>1038</v>
      </c>
      <c r="B40" s="103" t="s">
        <v>88</v>
      </c>
      <c r="C40" s="103" t="s">
        <v>89</v>
      </c>
      <c r="D40" s="103" t="s">
        <v>170</v>
      </c>
      <c r="E40" s="111"/>
      <c r="F40" s="103" t="s">
        <v>409</v>
      </c>
      <c r="G40" s="103" t="s">
        <v>157</v>
      </c>
      <c r="H40" s="103" t="s">
        <v>310</v>
      </c>
      <c r="I40" s="103" t="s">
        <v>92</v>
      </c>
      <c r="J40" s="215">
        <v>-33.24</v>
      </c>
      <c r="K40" s="216" t="s">
        <v>88</v>
      </c>
    </row>
    <row r="41" spans="1:18" x14ac:dyDescent="0.25">
      <c r="A41" s="103" t="s">
        <v>806</v>
      </c>
      <c r="B41" s="103" t="s">
        <v>88</v>
      </c>
      <c r="C41" s="103" t="s">
        <v>89</v>
      </c>
      <c r="D41" s="103" t="s">
        <v>170</v>
      </c>
      <c r="E41" s="103" t="s">
        <v>409</v>
      </c>
      <c r="F41" s="103" t="s">
        <v>409</v>
      </c>
      <c r="G41" s="103" t="s">
        <v>157</v>
      </c>
      <c r="H41" s="103" t="s">
        <v>310</v>
      </c>
      <c r="I41" s="103" t="s">
        <v>92</v>
      </c>
      <c r="J41" s="215">
        <v>2012.54</v>
      </c>
      <c r="K41" s="216" t="s">
        <v>88</v>
      </c>
    </row>
    <row r="42" spans="1:18" x14ac:dyDescent="0.25">
      <c r="A42" s="103" t="s">
        <v>806</v>
      </c>
      <c r="B42" s="103" t="s">
        <v>88</v>
      </c>
      <c r="C42" s="103" t="s">
        <v>89</v>
      </c>
      <c r="D42" s="103" t="s">
        <v>170</v>
      </c>
      <c r="E42" s="111"/>
      <c r="F42" s="103" t="s">
        <v>409</v>
      </c>
      <c r="G42" s="103" t="s">
        <v>157</v>
      </c>
      <c r="H42" s="103" t="s">
        <v>310</v>
      </c>
      <c r="I42" s="103" t="s">
        <v>92</v>
      </c>
      <c r="J42" s="215">
        <v>-2003.6</v>
      </c>
      <c r="K42" s="216" t="s">
        <v>88</v>
      </c>
    </row>
    <row r="43" spans="1:18" x14ac:dyDescent="0.25">
      <c r="A43" s="103" t="s">
        <v>807</v>
      </c>
      <c r="B43" s="103" t="s">
        <v>88</v>
      </c>
      <c r="C43" s="103" t="s">
        <v>89</v>
      </c>
      <c r="D43" s="103" t="s">
        <v>170</v>
      </c>
      <c r="E43" s="103" t="s">
        <v>409</v>
      </c>
      <c r="F43" s="103" t="s">
        <v>409</v>
      </c>
      <c r="G43" s="103" t="s">
        <v>157</v>
      </c>
      <c r="H43" s="103" t="s">
        <v>310</v>
      </c>
      <c r="I43" s="103" t="s">
        <v>92</v>
      </c>
      <c r="J43" s="215">
        <v>41.74</v>
      </c>
      <c r="K43" s="216" t="s">
        <v>88</v>
      </c>
    </row>
    <row r="44" spans="1:18" x14ac:dyDescent="0.25">
      <c r="A44" s="103" t="s">
        <v>807</v>
      </c>
      <c r="B44" s="103" t="s">
        <v>88</v>
      </c>
      <c r="C44" s="103" t="s">
        <v>89</v>
      </c>
      <c r="D44" s="103" t="s">
        <v>170</v>
      </c>
      <c r="E44" s="111"/>
      <c r="F44" s="103" t="s">
        <v>409</v>
      </c>
      <c r="G44" s="103" t="s">
        <v>157</v>
      </c>
      <c r="H44" s="103" t="s">
        <v>310</v>
      </c>
      <c r="I44" s="103" t="s">
        <v>92</v>
      </c>
      <c r="J44" s="215">
        <v>-41.55</v>
      </c>
      <c r="K44" s="216" t="s">
        <v>88</v>
      </c>
    </row>
    <row r="45" spans="1:18" x14ac:dyDescent="0.25">
      <c r="A45" s="103" t="s">
        <v>808</v>
      </c>
      <c r="B45" s="103" t="s">
        <v>88</v>
      </c>
      <c r="C45" s="103" t="s">
        <v>89</v>
      </c>
      <c r="D45" s="103" t="s">
        <v>170</v>
      </c>
      <c r="E45" s="103" t="s">
        <v>409</v>
      </c>
      <c r="F45" s="103" t="s">
        <v>409</v>
      </c>
      <c r="G45" s="103" t="s">
        <v>194</v>
      </c>
      <c r="H45" s="103" t="s">
        <v>731</v>
      </c>
      <c r="I45" s="103" t="s">
        <v>92</v>
      </c>
      <c r="J45" s="215">
        <v>3573.57</v>
      </c>
      <c r="K45" s="216" t="s">
        <v>88</v>
      </c>
    </row>
    <row r="46" spans="1:18" x14ac:dyDescent="0.25">
      <c r="A46" s="103" t="s">
        <v>809</v>
      </c>
      <c r="B46" s="103" t="s">
        <v>88</v>
      </c>
      <c r="C46" s="103" t="s">
        <v>89</v>
      </c>
      <c r="D46" s="103" t="s">
        <v>170</v>
      </c>
      <c r="E46" s="103" t="s">
        <v>409</v>
      </c>
      <c r="F46" s="103" t="s">
        <v>409</v>
      </c>
      <c r="G46" s="103" t="s">
        <v>194</v>
      </c>
      <c r="H46" s="103" t="s">
        <v>731</v>
      </c>
      <c r="I46" s="103" t="s">
        <v>92</v>
      </c>
      <c r="J46" s="215">
        <v>3141.6</v>
      </c>
      <c r="K46" s="216" t="s">
        <v>88</v>
      </c>
      <c r="Q46" s="374"/>
      <c r="R46" s="374"/>
    </row>
    <row r="47" spans="1:18" x14ac:dyDescent="0.25">
      <c r="A47" s="103" t="s">
        <v>810</v>
      </c>
      <c r="B47" s="103" t="s">
        <v>88</v>
      </c>
      <c r="C47" s="103" t="s">
        <v>89</v>
      </c>
      <c r="D47" s="103" t="s">
        <v>170</v>
      </c>
      <c r="E47" s="103" t="s">
        <v>409</v>
      </c>
      <c r="F47" s="103" t="s">
        <v>409</v>
      </c>
      <c r="G47" s="103" t="s">
        <v>194</v>
      </c>
      <c r="H47" s="103" t="s">
        <v>731</v>
      </c>
      <c r="I47" s="103" t="s">
        <v>92</v>
      </c>
      <c r="J47" s="215">
        <v>2958.34</v>
      </c>
      <c r="K47" s="216" t="s">
        <v>88</v>
      </c>
      <c r="Q47" s="374"/>
      <c r="R47" s="374"/>
    </row>
    <row r="48" spans="1:18" x14ac:dyDescent="0.25">
      <c r="A48" s="103" t="s">
        <v>1038</v>
      </c>
      <c r="B48" s="103" t="s">
        <v>88</v>
      </c>
      <c r="C48" s="103" t="s">
        <v>89</v>
      </c>
      <c r="D48" s="103" t="s">
        <v>170</v>
      </c>
      <c r="E48" s="103" t="s">
        <v>409</v>
      </c>
      <c r="F48" s="103" t="s">
        <v>409</v>
      </c>
      <c r="G48" s="103" t="s">
        <v>194</v>
      </c>
      <c r="H48" s="103" t="s">
        <v>731</v>
      </c>
      <c r="I48" s="103" t="s">
        <v>92</v>
      </c>
      <c r="J48" s="215">
        <v>3082.7</v>
      </c>
      <c r="K48" s="216" t="s">
        <v>88</v>
      </c>
      <c r="P48" s="219"/>
      <c r="Q48" s="374"/>
      <c r="R48" s="374"/>
    </row>
    <row r="49" spans="1:18" x14ac:dyDescent="0.25">
      <c r="A49" s="103" t="s">
        <v>806</v>
      </c>
      <c r="B49" s="103" t="s">
        <v>88</v>
      </c>
      <c r="C49" s="103" t="s">
        <v>89</v>
      </c>
      <c r="D49" s="103" t="s">
        <v>170</v>
      </c>
      <c r="E49" s="103" t="s">
        <v>409</v>
      </c>
      <c r="F49" s="103" t="s">
        <v>409</v>
      </c>
      <c r="G49" s="103" t="s">
        <v>194</v>
      </c>
      <c r="H49" s="103" t="s">
        <v>731</v>
      </c>
      <c r="I49" s="103" t="s">
        <v>92</v>
      </c>
      <c r="J49" s="215">
        <v>3488.49</v>
      </c>
      <c r="K49" s="216" t="s">
        <v>88</v>
      </c>
      <c r="Q49" s="374"/>
      <c r="R49" s="374"/>
    </row>
    <row r="50" spans="1:18" x14ac:dyDescent="0.25">
      <c r="A50" s="103" t="s">
        <v>807</v>
      </c>
      <c r="B50" s="103" t="s">
        <v>88</v>
      </c>
      <c r="C50" s="103" t="s">
        <v>89</v>
      </c>
      <c r="D50" s="103" t="s">
        <v>170</v>
      </c>
      <c r="E50" s="103" t="s">
        <v>409</v>
      </c>
      <c r="F50" s="103" t="s">
        <v>409</v>
      </c>
      <c r="G50" s="103" t="s">
        <v>194</v>
      </c>
      <c r="H50" s="103" t="s">
        <v>731</v>
      </c>
      <c r="I50" s="103" t="s">
        <v>92</v>
      </c>
      <c r="J50" s="215">
        <v>5157.46</v>
      </c>
      <c r="K50" s="216" t="s">
        <v>88</v>
      </c>
    </row>
    <row r="51" spans="1:18" ht="15" customHeight="1" x14ac:dyDescent="0.25">
      <c r="A51" s="103" t="s">
        <v>808</v>
      </c>
      <c r="B51" s="103" t="s">
        <v>88</v>
      </c>
      <c r="C51" s="103" t="s">
        <v>89</v>
      </c>
      <c r="D51" s="103" t="s">
        <v>170</v>
      </c>
      <c r="E51" s="103" t="s">
        <v>409</v>
      </c>
      <c r="F51" s="103" t="s">
        <v>409</v>
      </c>
      <c r="G51" s="103" t="s">
        <v>177</v>
      </c>
      <c r="H51" s="103" t="s">
        <v>317</v>
      </c>
      <c r="I51" s="103" t="s">
        <v>92</v>
      </c>
      <c r="J51" s="215">
        <v>125.14</v>
      </c>
      <c r="K51" s="216" t="s">
        <v>88</v>
      </c>
      <c r="R51" s="208"/>
    </row>
    <row r="52" spans="1:18" x14ac:dyDescent="0.25">
      <c r="A52" s="103" t="s">
        <v>809</v>
      </c>
      <c r="B52" s="103" t="s">
        <v>88</v>
      </c>
      <c r="C52" s="103" t="s">
        <v>89</v>
      </c>
      <c r="D52" s="103" t="s">
        <v>170</v>
      </c>
      <c r="E52" s="103" t="s">
        <v>409</v>
      </c>
      <c r="F52" s="103" t="s">
        <v>409</v>
      </c>
      <c r="G52" s="103" t="s">
        <v>177</v>
      </c>
      <c r="H52" s="103" t="s">
        <v>317</v>
      </c>
      <c r="I52" s="103" t="s">
        <v>92</v>
      </c>
      <c r="J52" s="215">
        <v>84.93</v>
      </c>
      <c r="K52" s="216" t="s">
        <v>88</v>
      </c>
      <c r="R52" s="208"/>
    </row>
    <row r="53" spans="1:18" x14ac:dyDescent="0.25">
      <c r="A53" s="103" t="s">
        <v>806</v>
      </c>
      <c r="B53" s="103" t="s">
        <v>88</v>
      </c>
      <c r="C53" s="103" t="s">
        <v>89</v>
      </c>
      <c r="D53" s="103" t="s">
        <v>170</v>
      </c>
      <c r="E53" s="103" t="s">
        <v>409</v>
      </c>
      <c r="F53" s="103" t="s">
        <v>409</v>
      </c>
      <c r="G53" s="103" t="s">
        <v>177</v>
      </c>
      <c r="H53" s="103" t="s">
        <v>317</v>
      </c>
      <c r="I53" s="103" t="s">
        <v>92</v>
      </c>
      <c r="J53" s="215">
        <v>33.97</v>
      </c>
      <c r="K53" s="216" t="s">
        <v>88</v>
      </c>
    </row>
    <row r="54" spans="1:18" x14ac:dyDescent="0.25">
      <c r="A54" s="103" t="s">
        <v>808</v>
      </c>
      <c r="B54" s="103" t="s">
        <v>88</v>
      </c>
      <c r="C54" s="103" t="s">
        <v>89</v>
      </c>
      <c r="D54" s="103" t="s">
        <v>170</v>
      </c>
      <c r="E54" s="103" t="s">
        <v>409</v>
      </c>
      <c r="F54" s="103" t="s">
        <v>409</v>
      </c>
      <c r="G54" s="103" t="s">
        <v>156</v>
      </c>
      <c r="H54" s="103" t="s">
        <v>645</v>
      </c>
      <c r="I54" s="103" t="s">
        <v>92</v>
      </c>
      <c r="J54" s="215">
        <v>1509.44</v>
      </c>
      <c r="K54" s="216" t="s">
        <v>88</v>
      </c>
    </row>
    <row r="55" spans="1:18" x14ac:dyDescent="0.25">
      <c r="A55" s="103" t="s">
        <v>808</v>
      </c>
      <c r="B55" s="103" t="s">
        <v>88</v>
      </c>
      <c r="C55" s="103" t="s">
        <v>89</v>
      </c>
      <c r="D55" s="103" t="s">
        <v>170</v>
      </c>
      <c r="E55" s="111"/>
      <c r="F55" s="103" t="s">
        <v>409</v>
      </c>
      <c r="G55" s="103" t="s">
        <v>156</v>
      </c>
      <c r="H55" s="103" t="s">
        <v>645</v>
      </c>
      <c r="I55" s="103" t="s">
        <v>92</v>
      </c>
      <c r="J55" s="215">
        <v>-1500.38</v>
      </c>
      <c r="K55" s="216" t="s">
        <v>88</v>
      </c>
    </row>
    <row r="56" spans="1:18" x14ac:dyDescent="0.25">
      <c r="A56" s="103" t="s">
        <v>809</v>
      </c>
      <c r="B56" s="103" t="s">
        <v>88</v>
      </c>
      <c r="C56" s="103" t="s">
        <v>89</v>
      </c>
      <c r="D56" s="103" t="s">
        <v>170</v>
      </c>
      <c r="E56" s="103" t="s">
        <v>409</v>
      </c>
      <c r="F56" s="103" t="s">
        <v>409</v>
      </c>
      <c r="G56" s="103" t="s">
        <v>156</v>
      </c>
      <c r="H56" s="103" t="s">
        <v>645</v>
      </c>
      <c r="I56" s="103" t="s">
        <v>92</v>
      </c>
      <c r="J56" s="215">
        <v>238.56</v>
      </c>
      <c r="K56" s="216" t="s">
        <v>88</v>
      </c>
    </row>
    <row r="57" spans="1:18" x14ac:dyDescent="0.25">
      <c r="A57" s="103" t="s">
        <v>1038</v>
      </c>
      <c r="B57" s="103" t="s">
        <v>88</v>
      </c>
      <c r="C57" s="103" t="s">
        <v>89</v>
      </c>
      <c r="D57" s="103" t="s">
        <v>170</v>
      </c>
      <c r="E57" s="103" t="s">
        <v>409</v>
      </c>
      <c r="F57" s="103" t="s">
        <v>409</v>
      </c>
      <c r="G57" s="103" t="s">
        <v>156</v>
      </c>
      <c r="H57" s="103" t="s">
        <v>645</v>
      </c>
      <c r="I57" s="103" t="s">
        <v>92</v>
      </c>
      <c r="J57" s="215">
        <v>18700.509999999998</v>
      </c>
      <c r="K57" s="216" t="s">
        <v>88</v>
      </c>
    </row>
    <row r="58" spans="1:18" x14ac:dyDescent="0.25">
      <c r="A58" s="103" t="s">
        <v>1038</v>
      </c>
      <c r="B58" s="103" t="s">
        <v>88</v>
      </c>
      <c r="C58" s="103" t="s">
        <v>89</v>
      </c>
      <c r="D58" s="103" t="s">
        <v>170</v>
      </c>
      <c r="E58" s="111"/>
      <c r="F58" s="103" t="s">
        <v>409</v>
      </c>
      <c r="G58" s="103" t="s">
        <v>156</v>
      </c>
      <c r="H58" s="103" t="s">
        <v>645</v>
      </c>
      <c r="I58" s="103" t="s">
        <v>92</v>
      </c>
      <c r="J58" s="215">
        <v>-18465.650000000001</v>
      </c>
      <c r="K58" s="216" t="s">
        <v>88</v>
      </c>
    </row>
    <row r="59" spans="1:18" x14ac:dyDescent="0.25">
      <c r="A59" s="103" t="s">
        <v>807</v>
      </c>
      <c r="B59" s="103" t="s">
        <v>88</v>
      </c>
      <c r="C59" s="103" t="s">
        <v>89</v>
      </c>
      <c r="D59" s="103" t="s">
        <v>170</v>
      </c>
      <c r="E59" s="103" t="s">
        <v>409</v>
      </c>
      <c r="F59" s="103" t="s">
        <v>409</v>
      </c>
      <c r="G59" s="103" t="s">
        <v>156</v>
      </c>
      <c r="H59" s="103" t="s">
        <v>645</v>
      </c>
      <c r="I59" s="103" t="s">
        <v>92</v>
      </c>
      <c r="J59" s="215">
        <v>12245.07</v>
      </c>
      <c r="K59" s="216" t="s">
        <v>88</v>
      </c>
    </row>
    <row r="60" spans="1:18" x14ac:dyDescent="0.25">
      <c r="A60" s="103" t="s">
        <v>807</v>
      </c>
      <c r="B60" s="103" t="s">
        <v>88</v>
      </c>
      <c r="C60" s="103" t="s">
        <v>89</v>
      </c>
      <c r="D60" s="103" t="s">
        <v>170</v>
      </c>
      <c r="E60" s="111"/>
      <c r="F60" s="103" t="s">
        <v>409</v>
      </c>
      <c r="G60" s="103" t="s">
        <v>156</v>
      </c>
      <c r="H60" s="103" t="s">
        <v>645</v>
      </c>
      <c r="I60" s="103" t="s">
        <v>92</v>
      </c>
      <c r="J60" s="215">
        <v>-12171.59</v>
      </c>
      <c r="K60" s="216" t="s">
        <v>88</v>
      </c>
    </row>
    <row r="61" spans="1:18" x14ac:dyDescent="0.25">
      <c r="A61" s="103" t="s">
        <v>809</v>
      </c>
      <c r="B61" s="103" t="s">
        <v>88</v>
      </c>
      <c r="C61" s="103" t="s">
        <v>89</v>
      </c>
      <c r="D61" s="103" t="s">
        <v>170</v>
      </c>
      <c r="E61" s="103" t="s">
        <v>409</v>
      </c>
      <c r="F61" s="103" t="s">
        <v>409</v>
      </c>
      <c r="G61" s="103" t="s">
        <v>652</v>
      </c>
      <c r="H61" s="103" t="s">
        <v>653</v>
      </c>
      <c r="I61" s="103" t="s">
        <v>92</v>
      </c>
      <c r="J61" s="215">
        <v>243.1</v>
      </c>
      <c r="K61" s="216" t="s">
        <v>88</v>
      </c>
    </row>
    <row r="62" spans="1:18" x14ac:dyDescent="0.25">
      <c r="A62" s="103" t="s">
        <v>806</v>
      </c>
      <c r="B62" s="103" t="s">
        <v>88</v>
      </c>
      <c r="C62" s="103" t="s">
        <v>89</v>
      </c>
      <c r="D62" s="103" t="s">
        <v>170</v>
      </c>
      <c r="E62" s="103" t="s">
        <v>409</v>
      </c>
      <c r="F62" s="103" t="s">
        <v>409</v>
      </c>
      <c r="G62" s="103" t="s">
        <v>652</v>
      </c>
      <c r="H62" s="103" t="s">
        <v>653</v>
      </c>
      <c r="I62" s="103" t="s">
        <v>92</v>
      </c>
      <c r="J62" s="215">
        <v>126.26</v>
      </c>
      <c r="K62" s="216" t="s">
        <v>88</v>
      </c>
    </row>
    <row r="63" spans="1:18" x14ac:dyDescent="0.25">
      <c r="A63" s="103" t="s">
        <v>1038</v>
      </c>
      <c r="B63" s="103" t="s">
        <v>88</v>
      </c>
      <c r="C63" s="103" t="s">
        <v>89</v>
      </c>
      <c r="D63" s="103" t="s">
        <v>170</v>
      </c>
      <c r="E63" s="103" t="s">
        <v>409</v>
      </c>
      <c r="F63" s="103" t="s">
        <v>409</v>
      </c>
      <c r="G63" s="103" t="s">
        <v>462</v>
      </c>
      <c r="H63" s="103" t="s">
        <v>463</v>
      </c>
      <c r="I63" s="103" t="s">
        <v>92</v>
      </c>
      <c r="J63" s="215">
        <v>4051.2</v>
      </c>
      <c r="K63" s="216" t="s">
        <v>88</v>
      </c>
    </row>
    <row r="64" spans="1:18" x14ac:dyDescent="0.25">
      <c r="A64" s="103" t="s">
        <v>808</v>
      </c>
      <c r="B64" s="103" t="s">
        <v>88</v>
      </c>
      <c r="C64" s="103" t="s">
        <v>89</v>
      </c>
      <c r="D64" s="103" t="s">
        <v>170</v>
      </c>
      <c r="E64" s="103" t="s">
        <v>409</v>
      </c>
      <c r="F64" s="103" t="s">
        <v>409</v>
      </c>
      <c r="G64" s="103" t="s">
        <v>190</v>
      </c>
      <c r="H64" s="103" t="s">
        <v>321</v>
      </c>
      <c r="I64" s="103" t="s">
        <v>92</v>
      </c>
      <c r="J64" s="215">
        <v>1138.72</v>
      </c>
      <c r="K64" s="216" t="s">
        <v>88</v>
      </c>
    </row>
    <row r="65" spans="1:11" x14ac:dyDescent="0.25">
      <c r="A65" s="103" t="s">
        <v>808</v>
      </c>
      <c r="B65" s="103" t="s">
        <v>88</v>
      </c>
      <c r="C65" s="103" t="s">
        <v>89</v>
      </c>
      <c r="D65" s="103" t="s">
        <v>170</v>
      </c>
      <c r="E65" s="111"/>
      <c r="F65" s="103" t="s">
        <v>409</v>
      </c>
      <c r="G65" s="103" t="s">
        <v>190</v>
      </c>
      <c r="H65" s="103" t="s">
        <v>321</v>
      </c>
      <c r="I65" s="103" t="s">
        <v>92</v>
      </c>
      <c r="J65" s="215">
        <v>-1131.8800000000001</v>
      </c>
      <c r="K65" s="216" t="s">
        <v>88</v>
      </c>
    </row>
    <row r="66" spans="1:11" x14ac:dyDescent="0.25">
      <c r="A66" s="103" t="s">
        <v>808</v>
      </c>
      <c r="B66" s="103" t="s">
        <v>88</v>
      </c>
      <c r="C66" s="103" t="s">
        <v>89</v>
      </c>
      <c r="D66" s="103" t="s">
        <v>170</v>
      </c>
      <c r="E66" s="103" t="s">
        <v>409</v>
      </c>
      <c r="F66" s="103" t="s">
        <v>409</v>
      </c>
      <c r="G66" s="103" t="s">
        <v>116</v>
      </c>
      <c r="H66" s="103" t="s">
        <v>400</v>
      </c>
      <c r="I66" s="103" t="s">
        <v>92</v>
      </c>
      <c r="J66" s="215">
        <v>565.4</v>
      </c>
      <c r="K66" s="216" t="s">
        <v>88</v>
      </c>
    </row>
    <row r="67" spans="1:11" x14ac:dyDescent="0.25">
      <c r="A67" s="103" t="s">
        <v>808</v>
      </c>
      <c r="B67" s="103" t="s">
        <v>88</v>
      </c>
      <c r="C67" s="103" t="s">
        <v>89</v>
      </c>
      <c r="D67" s="103" t="s">
        <v>170</v>
      </c>
      <c r="E67" s="111"/>
      <c r="F67" s="103" t="s">
        <v>409</v>
      </c>
      <c r="G67" s="103" t="s">
        <v>116</v>
      </c>
      <c r="H67" s="103" t="s">
        <v>400</v>
      </c>
      <c r="I67" s="103" t="s">
        <v>92</v>
      </c>
      <c r="J67" s="215">
        <v>-282.7</v>
      </c>
      <c r="K67" s="216" t="s">
        <v>88</v>
      </c>
    </row>
    <row r="68" spans="1:11" x14ac:dyDescent="0.25">
      <c r="A68" s="103" t="s">
        <v>809</v>
      </c>
      <c r="B68" s="103" t="s">
        <v>88</v>
      </c>
      <c r="C68" s="103" t="s">
        <v>89</v>
      </c>
      <c r="D68" s="103" t="s">
        <v>170</v>
      </c>
      <c r="E68" s="103" t="s">
        <v>409</v>
      </c>
      <c r="F68" s="103" t="s">
        <v>409</v>
      </c>
      <c r="G68" s="103" t="s">
        <v>116</v>
      </c>
      <c r="H68" s="103" t="s">
        <v>400</v>
      </c>
      <c r="I68" s="103" t="s">
        <v>92</v>
      </c>
      <c r="J68" s="215">
        <v>113.08</v>
      </c>
      <c r="K68" s="216" t="s">
        <v>88</v>
      </c>
    </row>
    <row r="69" spans="1:11" x14ac:dyDescent="0.25">
      <c r="A69" s="103" t="s">
        <v>809</v>
      </c>
      <c r="B69" s="103" t="s">
        <v>88</v>
      </c>
      <c r="C69" s="103" t="s">
        <v>89</v>
      </c>
      <c r="D69" s="103" t="s">
        <v>170</v>
      </c>
      <c r="E69" s="111"/>
      <c r="F69" s="103" t="s">
        <v>409</v>
      </c>
      <c r="G69" s="103" t="s">
        <v>116</v>
      </c>
      <c r="H69" s="103" t="s">
        <v>400</v>
      </c>
      <c r="I69" s="103" t="s">
        <v>92</v>
      </c>
      <c r="J69" s="215">
        <v>-56.54</v>
      </c>
      <c r="K69" s="216" t="s">
        <v>88</v>
      </c>
    </row>
    <row r="70" spans="1:11" x14ac:dyDescent="0.25">
      <c r="A70" s="103" t="s">
        <v>1038</v>
      </c>
      <c r="B70" s="103" t="s">
        <v>88</v>
      </c>
      <c r="C70" s="103" t="s">
        <v>89</v>
      </c>
      <c r="D70" s="103" t="s">
        <v>170</v>
      </c>
      <c r="E70" s="103" t="s">
        <v>409</v>
      </c>
      <c r="F70" s="103" t="s">
        <v>409</v>
      </c>
      <c r="G70" s="103" t="s">
        <v>116</v>
      </c>
      <c r="H70" s="103" t="s">
        <v>400</v>
      </c>
      <c r="I70" s="103" t="s">
        <v>92</v>
      </c>
      <c r="J70" s="215">
        <v>1245.8499999999999</v>
      </c>
      <c r="K70" s="216" t="s">
        <v>88</v>
      </c>
    </row>
    <row r="71" spans="1:11" x14ac:dyDescent="0.25">
      <c r="A71" s="103" t="s">
        <v>1038</v>
      </c>
      <c r="B71" s="103" t="s">
        <v>88</v>
      </c>
      <c r="C71" s="103" t="s">
        <v>89</v>
      </c>
      <c r="D71" s="103" t="s">
        <v>170</v>
      </c>
      <c r="E71" s="111"/>
      <c r="F71" s="103" t="s">
        <v>409</v>
      </c>
      <c r="G71" s="103" t="s">
        <v>116</v>
      </c>
      <c r="H71" s="103" t="s">
        <v>400</v>
      </c>
      <c r="I71" s="103" t="s">
        <v>92</v>
      </c>
      <c r="J71" s="215">
        <v>-622.91</v>
      </c>
      <c r="K71" s="216" t="s">
        <v>88</v>
      </c>
    </row>
    <row r="72" spans="1:11" x14ac:dyDescent="0.25">
      <c r="A72" s="103" t="s">
        <v>806</v>
      </c>
      <c r="B72" s="103" t="s">
        <v>88</v>
      </c>
      <c r="C72" s="103" t="s">
        <v>89</v>
      </c>
      <c r="D72" s="103" t="s">
        <v>170</v>
      </c>
      <c r="E72" s="103" t="s">
        <v>409</v>
      </c>
      <c r="F72" s="103" t="s">
        <v>409</v>
      </c>
      <c r="G72" s="103" t="s">
        <v>116</v>
      </c>
      <c r="H72" s="103" t="s">
        <v>400</v>
      </c>
      <c r="I72" s="103" t="s">
        <v>92</v>
      </c>
      <c r="J72" s="215">
        <v>1413.5</v>
      </c>
      <c r="K72" s="216" t="s">
        <v>88</v>
      </c>
    </row>
    <row r="73" spans="1:11" x14ac:dyDescent="0.25">
      <c r="A73" s="103" t="s">
        <v>806</v>
      </c>
      <c r="B73" s="103" t="s">
        <v>88</v>
      </c>
      <c r="C73" s="103" t="s">
        <v>89</v>
      </c>
      <c r="D73" s="103" t="s">
        <v>170</v>
      </c>
      <c r="E73" s="111"/>
      <c r="F73" s="103" t="s">
        <v>409</v>
      </c>
      <c r="G73" s="103" t="s">
        <v>116</v>
      </c>
      <c r="H73" s="103" t="s">
        <v>400</v>
      </c>
      <c r="I73" s="103" t="s">
        <v>92</v>
      </c>
      <c r="J73" s="215">
        <v>-706.74</v>
      </c>
      <c r="K73" s="216" t="s">
        <v>88</v>
      </c>
    </row>
    <row r="74" spans="1:11" x14ac:dyDescent="0.25">
      <c r="A74" s="103" t="s">
        <v>807</v>
      </c>
      <c r="B74" s="103" t="s">
        <v>88</v>
      </c>
      <c r="C74" s="103" t="s">
        <v>89</v>
      </c>
      <c r="D74" s="103" t="s">
        <v>170</v>
      </c>
      <c r="E74" s="103" t="s">
        <v>409</v>
      </c>
      <c r="F74" s="103" t="s">
        <v>409</v>
      </c>
      <c r="G74" s="103" t="s">
        <v>116</v>
      </c>
      <c r="H74" s="103" t="s">
        <v>400</v>
      </c>
      <c r="I74" s="103" t="s">
        <v>92</v>
      </c>
      <c r="J74" s="215">
        <v>226.16</v>
      </c>
      <c r="K74" s="216" t="s">
        <v>88</v>
      </c>
    </row>
    <row r="75" spans="1:11" x14ac:dyDescent="0.25">
      <c r="A75" s="103" t="s">
        <v>807</v>
      </c>
      <c r="B75" s="103" t="s">
        <v>88</v>
      </c>
      <c r="C75" s="103" t="s">
        <v>89</v>
      </c>
      <c r="D75" s="103" t="s">
        <v>170</v>
      </c>
      <c r="E75" s="111"/>
      <c r="F75" s="103" t="s">
        <v>409</v>
      </c>
      <c r="G75" s="103" t="s">
        <v>116</v>
      </c>
      <c r="H75" s="103" t="s">
        <v>400</v>
      </c>
      <c r="I75" s="103" t="s">
        <v>92</v>
      </c>
      <c r="J75" s="215">
        <v>-113.08</v>
      </c>
      <c r="K75" s="216" t="s">
        <v>88</v>
      </c>
    </row>
    <row r="76" spans="1:11" x14ac:dyDescent="0.25">
      <c r="A76" s="103" t="s">
        <v>808</v>
      </c>
      <c r="B76" s="103" t="s">
        <v>88</v>
      </c>
      <c r="C76" s="103" t="s">
        <v>89</v>
      </c>
      <c r="D76" s="103" t="s">
        <v>170</v>
      </c>
      <c r="E76" s="103" t="s">
        <v>409</v>
      </c>
      <c r="F76" s="103" t="s">
        <v>409</v>
      </c>
      <c r="G76" s="103" t="s">
        <v>107</v>
      </c>
      <c r="H76" s="103" t="s">
        <v>331</v>
      </c>
      <c r="I76" s="103" t="s">
        <v>92</v>
      </c>
      <c r="J76" s="215">
        <v>56.96</v>
      </c>
      <c r="K76" s="216" t="s">
        <v>88</v>
      </c>
    </row>
    <row r="77" spans="1:11" x14ac:dyDescent="0.25">
      <c r="A77" s="103" t="s">
        <v>808</v>
      </c>
      <c r="B77" s="103" t="s">
        <v>88</v>
      </c>
      <c r="C77" s="103" t="s">
        <v>89</v>
      </c>
      <c r="D77" s="103" t="s">
        <v>170</v>
      </c>
      <c r="E77" s="111"/>
      <c r="F77" s="103" t="s">
        <v>409</v>
      </c>
      <c r="G77" s="103" t="s">
        <v>107</v>
      </c>
      <c r="H77" s="103" t="s">
        <v>331</v>
      </c>
      <c r="I77" s="103" t="s">
        <v>92</v>
      </c>
      <c r="J77" s="215">
        <v>-28.48</v>
      </c>
      <c r="K77" s="216" t="s">
        <v>88</v>
      </c>
    </row>
    <row r="78" spans="1:11" x14ac:dyDescent="0.25">
      <c r="A78" s="103" t="s">
        <v>1038</v>
      </c>
      <c r="B78" s="103" t="s">
        <v>88</v>
      </c>
      <c r="C78" s="103" t="s">
        <v>89</v>
      </c>
      <c r="D78" s="103" t="s">
        <v>170</v>
      </c>
      <c r="E78" s="103" t="s">
        <v>409</v>
      </c>
      <c r="F78" s="103" t="s">
        <v>409</v>
      </c>
      <c r="G78" s="103" t="s">
        <v>107</v>
      </c>
      <c r="H78" s="103" t="s">
        <v>331</v>
      </c>
      <c r="I78" s="103" t="s">
        <v>92</v>
      </c>
      <c r="J78" s="215">
        <v>4523.2</v>
      </c>
      <c r="K78" s="216" t="s">
        <v>88</v>
      </c>
    </row>
    <row r="79" spans="1:11" x14ac:dyDescent="0.25">
      <c r="A79" s="103" t="s">
        <v>1038</v>
      </c>
      <c r="B79" s="103" t="s">
        <v>88</v>
      </c>
      <c r="C79" s="103" t="s">
        <v>89</v>
      </c>
      <c r="D79" s="103" t="s">
        <v>170</v>
      </c>
      <c r="E79" s="103" t="s">
        <v>409</v>
      </c>
      <c r="F79" s="103" t="s">
        <v>409</v>
      </c>
      <c r="G79" s="103" t="s">
        <v>911</v>
      </c>
      <c r="H79" s="103" t="s">
        <v>912</v>
      </c>
      <c r="I79" s="103" t="s">
        <v>92</v>
      </c>
      <c r="J79" s="215">
        <v>1556.1</v>
      </c>
      <c r="K79" s="216" t="s">
        <v>88</v>
      </c>
    </row>
    <row r="80" spans="1:11" x14ac:dyDescent="0.25">
      <c r="A80" s="103" t="s">
        <v>1038</v>
      </c>
      <c r="B80" s="103" t="s">
        <v>88</v>
      </c>
      <c r="C80" s="103" t="s">
        <v>89</v>
      </c>
      <c r="D80" s="103" t="s">
        <v>170</v>
      </c>
      <c r="E80" s="111"/>
      <c r="F80" s="103" t="s">
        <v>409</v>
      </c>
      <c r="G80" s="103" t="s">
        <v>911</v>
      </c>
      <c r="H80" s="103" t="s">
        <v>912</v>
      </c>
      <c r="I80" s="103" t="s">
        <v>92</v>
      </c>
      <c r="J80" s="215">
        <v>-778.04</v>
      </c>
      <c r="K80" s="216" t="s">
        <v>88</v>
      </c>
    </row>
    <row r="81" spans="1:11" x14ac:dyDescent="0.25">
      <c r="A81" s="103" t="s">
        <v>808</v>
      </c>
      <c r="B81" s="103" t="s">
        <v>88</v>
      </c>
      <c r="C81" s="103" t="s">
        <v>89</v>
      </c>
      <c r="D81" s="103" t="s">
        <v>170</v>
      </c>
      <c r="E81" s="103" t="s">
        <v>409</v>
      </c>
      <c r="F81" s="103" t="s">
        <v>409</v>
      </c>
      <c r="G81" s="103" t="s">
        <v>217</v>
      </c>
      <c r="H81" s="103" t="s">
        <v>402</v>
      </c>
      <c r="I81" s="103" t="s">
        <v>92</v>
      </c>
      <c r="J81" s="215">
        <v>600.89</v>
      </c>
      <c r="K81" s="216" t="s">
        <v>88</v>
      </c>
    </row>
    <row r="82" spans="1:11" x14ac:dyDescent="0.25">
      <c r="A82" s="103" t="s">
        <v>808</v>
      </c>
      <c r="B82" s="103" t="s">
        <v>88</v>
      </c>
      <c r="C82" s="103" t="s">
        <v>89</v>
      </c>
      <c r="D82" s="103" t="s">
        <v>170</v>
      </c>
      <c r="E82" s="111"/>
      <c r="F82" s="103" t="s">
        <v>409</v>
      </c>
      <c r="G82" s="103" t="s">
        <v>217</v>
      </c>
      <c r="H82" s="103" t="s">
        <v>402</v>
      </c>
      <c r="I82" s="103" t="s">
        <v>92</v>
      </c>
      <c r="J82" s="215">
        <v>-300.45</v>
      </c>
      <c r="K82" s="216" t="s">
        <v>88</v>
      </c>
    </row>
    <row r="83" spans="1:11" x14ac:dyDescent="0.25">
      <c r="A83" s="103" t="s">
        <v>810</v>
      </c>
      <c r="B83" s="103" t="s">
        <v>88</v>
      </c>
      <c r="C83" s="103" t="s">
        <v>89</v>
      </c>
      <c r="D83" s="103" t="s">
        <v>170</v>
      </c>
      <c r="E83" s="103" t="s">
        <v>409</v>
      </c>
      <c r="F83" s="103" t="s">
        <v>409</v>
      </c>
      <c r="G83" s="103" t="s">
        <v>217</v>
      </c>
      <c r="H83" s="103" t="s">
        <v>402</v>
      </c>
      <c r="I83" s="103" t="s">
        <v>92</v>
      </c>
      <c r="J83" s="215">
        <v>422.85</v>
      </c>
      <c r="K83" s="216" t="s">
        <v>88</v>
      </c>
    </row>
    <row r="84" spans="1:11" x14ac:dyDescent="0.25">
      <c r="A84" s="103" t="s">
        <v>810</v>
      </c>
      <c r="B84" s="103" t="s">
        <v>88</v>
      </c>
      <c r="C84" s="103" t="s">
        <v>89</v>
      </c>
      <c r="D84" s="103" t="s">
        <v>170</v>
      </c>
      <c r="E84" s="111"/>
      <c r="F84" s="103" t="s">
        <v>409</v>
      </c>
      <c r="G84" s="103" t="s">
        <v>217</v>
      </c>
      <c r="H84" s="103" t="s">
        <v>402</v>
      </c>
      <c r="I84" s="103" t="s">
        <v>92</v>
      </c>
      <c r="J84" s="215">
        <v>-211.43</v>
      </c>
      <c r="K84" s="216" t="s">
        <v>88</v>
      </c>
    </row>
    <row r="85" spans="1:11" x14ac:dyDescent="0.25">
      <c r="A85" s="103" t="s">
        <v>1038</v>
      </c>
      <c r="B85" s="103" t="s">
        <v>88</v>
      </c>
      <c r="C85" s="103" t="s">
        <v>89</v>
      </c>
      <c r="D85" s="103" t="s">
        <v>170</v>
      </c>
      <c r="E85" s="103" t="s">
        <v>409</v>
      </c>
      <c r="F85" s="103" t="s">
        <v>409</v>
      </c>
      <c r="G85" s="103" t="s">
        <v>217</v>
      </c>
      <c r="H85" s="103" t="s">
        <v>402</v>
      </c>
      <c r="I85" s="103" t="s">
        <v>92</v>
      </c>
      <c r="J85" s="215">
        <v>133.53</v>
      </c>
      <c r="K85" s="216" t="s">
        <v>88</v>
      </c>
    </row>
    <row r="86" spans="1:11" x14ac:dyDescent="0.25">
      <c r="A86" s="103" t="s">
        <v>1038</v>
      </c>
      <c r="B86" s="103" t="s">
        <v>88</v>
      </c>
      <c r="C86" s="103" t="s">
        <v>89</v>
      </c>
      <c r="D86" s="103" t="s">
        <v>170</v>
      </c>
      <c r="E86" s="111"/>
      <c r="F86" s="103" t="s">
        <v>409</v>
      </c>
      <c r="G86" s="103" t="s">
        <v>217</v>
      </c>
      <c r="H86" s="103" t="s">
        <v>402</v>
      </c>
      <c r="I86" s="103" t="s">
        <v>92</v>
      </c>
      <c r="J86" s="215">
        <v>-66.77</v>
      </c>
      <c r="K86" s="216" t="s">
        <v>88</v>
      </c>
    </row>
    <row r="87" spans="1:11" x14ac:dyDescent="0.25">
      <c r="A87" s="103" t="s">
        <v>806</v>
      </c>
      <c r="B87" s="103" t="s">
        <v>88</v>
      </c>
      <c r="C87" s="103" t="s">
        <v>89</v>
      </c>
      <c r="D87" s="103" t="s">
        <v>170</v>
      </c>
      <c r="E87" s="103" t="s">
        <v>409</v>
      </c>
      <c r="F87" s="103" t="s">
        <v>409</v>
      </c>
      <c r="G87" s="103" t="s">
        <v>217</v>
      </c>
      <c r="H87" s="103" t="s">
        <v>402</v>
      </c>
      <c r="I87" s="103" t="s">
        <v>92</v>
      </c>
      <c r="J87" s="215">
        <v>182.94</v>
      </c>
      <c r="K87" s="216" t="s">
        <v>88</v>
      </c>
    </row>
    <row r="88" spans="1:11" x14ac:dyDescent="0.25">
      <c r="A88" s="103" t="s">
        <v>806</v>
      </c>
      <c r="B88" s="103" t="s">
        <v>88</v>
      </c>
      <c r="C88" s="103" t="s">
        <v>89</v>
      </c>
      <c r="D88" s="103" t="s">
        <v>170</v>
      </c>
      <c r="E88" s="111"/>
      <c r="F88" s="103" t="s">
        <v>409</v>
      </c>
      <c r="G88" s="103" t="s">
        <v>217</v>
      </c>
      <c r="H88" s="103" t="s">
        <v>402</v>
      </c>
      <c r="I88" s="103" t="s">
        <v>92</v>
      </c>
      <c r="J88" s="215">
        <v>-91.46</v>
      </c>
      <c r="K88" s="216" t="s">
        <v>88</v>
      </c>
    </row>
    <row r="89" spans="1:11" x14ac:dyDescent="0.25">
      <c r="A89" s="103" t="s">
        <v>1038</v>
      </c>
      <c r="B89" s="103" t="s">
        <v>88</v>
      </c>
      <c r="C89" s="103" t="s">
        <v>89</v>
      </c>
      <c r="D89" s="103" t="s">
        <v>170</v>
      </c>
      <c r="E89" s="103" t="s">
        <v>409</v>
      </c>
      <c r="F89" s="103" t="s">
        <v>409</v>
      </c>
      <c r="G89" s="103" t="s">
        <v>114</v>
      </c>
      <c r="H89" s="103" t="s">
        <v>333</v>
      </c>
      <c r="I89" s="103" t="s">
        <v>92</v>
      </c>
      <c r="J89" s="215">
        <v>726.18</v>
      </c>
      <c r="K89" s="216" t="s">
        <v>88</v>
      </c>
    </row>
    <row r="90" spans="1:11" x14ac:dyDescent="0.25">
      <c r="A90" s="103" t="s">
        <v>1038</v>
      </c>
      <c r="B90" s="103" t="s">
        <v>88</v>
      </c>
      <c r="C90" s="103" t="s">
        <v>89</v>
      </c>
      <c r="D90" s="103" t="s">
        <v>170</v>
      </c>
      <c r="E90" s="111"/>
      <c r="F90" s="103" t="s">
        <v>409</v>
      </c>
      <c r="G90" s="103" t="s">
        <v>114</v>
      </c>
      <c r="H90" s="103" t="s">
        <v>333</v>
      </c>
      <c r="I90" s="103" t="s">
        <v>92</v>
      </c>
      <c r="J90" s="215">
        <v>-363.08</v>
      </c>
      <c r="K90" s="216" t="s">
        <v>88</v>
      </c>
    </row>
    <row r="91" spans="1:11" x14ac:dyDescent="0.25">
      <c r="A91" s="103" t="s">
        <v>1038</v>
      </c>
      <c r="B91" s="103" t="s">
        <v>88</v>
      </c>
      <c r="C91" s="103" t="s">
        <v>89</v>
      </c>
      <c r="D91" s="103" t="s">
        <v>170</v>
      </c>
      <c r="E91" s="103" t="s">
        <v>409</v>
      </c>
      <c r="F91" s="103" t="s">
        <v>409</v>
      </c>
      <c r="G91" s="103" t="s">
        <v>112</v>
      </c>
      <c r="H91" s="103" t="s">
        <v>334</v>
      </c>
      <c r="I91" s="103" t="s">
        <v>92</v>
      </c>
      <c r="J91" s="215">
        <v>4637.3</v>
      </c>
      <c r="K91" s="216" t="s">
        <v>88</v>
      </c>
    </row>
    <row r="92" spans="1:11" x14ac:dyDescent="0.25">
      <c r="A92" s="103" t="s">
        <v>1038</v>
      </c>
      <c r="B92" s="103" t="s">
        <v>88</v>
      </c>
      <c r="C92" s="103" t="s">
        <v>89</v>
      </c>
      <c r="D92" s="103" t="s">
        <v>170</v>
      </c>
      <c r="E92" s="111"/>
      <c r="F92" s="103" t="s">
        <v>409</v>
      </c>
      <c r="G92" s="103" t="s">
        <v>112</v>
      </c>
      <c r="H92" s="103" t="s">
        <v>334</v>
      </c>
      <c r="I92" s="103" t="s">
        <v>92</v>
      </c>
      <c r="J92" s="215">
        <v>-2318.64</v>
      </c>
      <c r="K92" s="216" t="s">
        <v>88</v>
      </c>
    </row>
    <row r="93" spans="1:11" x14ac:dyDescent="0.25">
      <c r="A93" s="103" t="s">
        <v>1038</v>
      </c>
      <c r="B93" s="103" t="s">
        <v>88</v>
      </c>
      <c r="C93" s="103" t="s">
        <v>89</v>
      </c>
      <c r="D93" s="103" t="s">
        <v>170</v>
      </c>
      <c r="E93" s="103" t="s">
        <v>409</v>
      </c>
      <c r="F93" s="103" t="s">
        <v>409</v>
      </c>
      <c r="G93" s="103" t="s">
        <v>202</v>
      </c>
      <c r="H93" s="103" t="s">
        <v>493</v>
      </c>
      <c r="I93" s="103" t="s">
        <v>92</v>
      </c>
      <c r="J93" s="215">
        <v>3624.59</v>
      </c>
      <c r="K93" s="216" t="s">
        <v>88</v>
      </c>
    </row>
    <row r="94" spans="1:11" x14ac:dyDescent="0.25">
      <c r="A94" s="103" t="s">
        <v>1038</v>
      </c>
      <c r="B94" s="103" t="s">
        <v>88</v>
      </c>
      <c r="C94" s="103" t="s">
        <v>89</v>
      </c>
      <c r="D94" s="103" t="s">
        <v>170</v>
      </c>
      <c r="E94" s="111"/>
      <c r="F94" s="103" t="s">
        <v>409</v>
      </c>
      <c r="G94" s="103" t="s">
        <v>202</v>
      </c>
      <c r="H94" s="103" t="s">
        <v>493</v>
      </c>
      <c r="I94" s="103" t="s">
        <v>92</v>
      </c>
      <c r="J94" s="215">
        <v>-920.69</v>
      </c>
      <c r="K94" s="216" t="s">
        <v>88</v>
      </c>
    </row>
    <row r="95" spans="1:11" x14ac:dyDescent="0.25">
      <c r="A95" s="103" t="s">
        <v>807</v>
      </c>
      <c r="B95" s="103" t="s">
        <v>88</v>
      </c>
      <c r="C95" s="103" t="s">
        <v>89</v>
      </c>
      <c r="D95" s="103" t="s">
        <v>170</v>
      </c>
      <c r="E95" s="103" t="s">
        <v>409</v>
      </c>
      <c r="F95" s="103" t="s">
        <v>409</v>
      </c>
      <c r="G95" s="103" t="s">
        <v>202</v>
      </c>
      <c r="H95" s="103" t="s">
        <v>493</v>
      </c>
      <c r="I95" s="103" t="s">
        <v>92</v>
      </c>
      <c r="J95" s="215">
        <v>5950.4</v>
      </c>
      <c r="K95" s="216" t="s">
        <v>88</v>
      </c>
    </row>
    <row r="96" spans="1:11" x14ac:dyDescent="0.25">
      <c r="A96" s="103" t="s">
        <v>1038</v>
      </c>
      <c r="B96" s="103" t="s">
        <v>88</v>
      </c>
      <c r="C96" s="103" t="s">
        <v>89</v>
      </c>
      <c r="D96" s="103" t="s">
        <v>170</v>
      </c>
      <c r="E96" s="103" t="s">
        <v>409</v>
      </c>
      <c r="F96" s="103" t="s">
        <v>409</v>
      </c>
      <c r="G96" s="103" t="s">
        <v>105</v>
      </c>
      <c r="H96" s="103" t="s">
        <v>335</v>
      </c>
      <c r="I96" s="103" t="s">
        <v>92</v>
      </c>
      <c r="J96" s="215">
        <v>3610.6</v>
      </c>
      <c r="K96" s="216" t="s">
        <v>88</v>
      </c>
    </row>
    <row r="97" spans="1:11" x14ac:dyDescent="0.25">
      <c r="A97" s="103" t="s">
        <v>1038</v>
      </c>
      <c r="B97" s="103" t="s">
        <v>88</v>
      </c>
      <c r="C97" s="103" t="s">
        <v>89</v>
      </c>
      <c r="D97" s="103" t="s">
        <v>170</v>
      </c>
      <c r="E97" s="111"/>
      <c r="F97" s="103" t="s">
        <v>409</v>
      </c>
      <c r="G97" s="103" t="s">
        <v>105</v>
      </c>
      <c r="H97" s="103" t="s">
        <v>335</v>
      </c>
      <c r="I97" s="103" t="s">
        <v>92</v>
      </c>
      <c r="J97" s="215">
        <v>-1805.3</v>
      </c>
      <c r="K97" s="216" t="s">
        <v>88</v>
      </c>
    </row>
    <row r="98" spans="1:11" x14ac:dyDescent="0.25">
      <c r="A98" s="103" t="s">
        <v>807</v>
      </c>
      <c r="B98" s="103" t="s">
        <v>88</v>
      </c>
      <c r="C98" s="103" t="s">
        <v>89</v>
      </c>
      <c r="D98" s="103" t="s">
        <v>170</v>
      </c>
      <c r="E98" s="103" t="s">
        <v>409</v>
      </c>
      <c r="F98" s="103" t="s">
        <v>409</v>
      </c>
      <c r="G98" s="103" t="s">
        <v>105</v>
      </c>
      <c r="H98" s="103" t="s">
        <v>335</v>
      </c>
      <c r="I98" s="103" t="s">
        <v>92</v>
      </c>
      <c r="J98" s="215">
        <v>298</v>
      </c>
      <c r="K98" s="216" t="s">
        <v>88</v>
      </c>
    </row>
    <row r="99" spans="1:11" x14ac:dyDescent="0.25">
      <c r="A99" s="103" t="s">
        <v>808</v>
      </c>
      <c r="B99" s="103" t="s">
        <v>88</v>
      </c>
      <c r="C99" s="103" t="s">
        <v>89</v>
      </c>
      <c r="D99" s="103" t="s">
        <v>170</v>
      </c>
      <c r="E99" s="103" t="s">
        <v>409</v>
      </c>
      <c r="F99" s="103" t="s">
        <v>409</v>
      </c>
      <c r="G99" s="103" t="s">
        <v>104</v>
      </c>
      <c r="H99" s="103" t="s">
        <v>336</v>
      </c>
      <c r="I99" s="103" t="s">
        <v>92</v>
      </c>
      <c r="J99" s="215">
        <v>8170.5</v>
      </c>
      <c r="K99" s="216" t="s">
        <v>88</v>
      </c>
    </row>
    <row r="100" spans="1:11" x14ac:dyDescent="0.25">
      <c r="A100" s="103" t="s">
        <v>808</v>
      </c>
      <c r="B100" s="103" t="s">
        <v>88</v>
      </c>
      <c r="C100" s="103" t="s">
        <v>89</v>
      </c>
      <c r="D100" s="103" t="s">
        <v>170</v>
      </c>
      <c r="E100" s="111"/>
      <c r="F100" s="103" t="s">
        <v>409</v>
      </c>
      <c r="G100" s="103" t="s">
        <v>104</v>
      </c>
      <c r="H100" s="103" t="s">
        <v>336</v>
      </c>
      <c r="I100" s="103" t="s">
        <v>92</v>
      </c>
      <c r="J100" s="215">
        <v>-4085.24</v>
      </c>
      <c r="K100" s="216" t="s">
        <v>88</v>
      </c>
    </row>
    <row r="101" spans="1:11" x14ac:dyDescent="0.25">
      <c r="A101" s="103" t="s">
        <v>809</v>
      </c>
      <c r="B101" s="103" t="s">
        <v>88</v>
      </c>
      <c r="C101" s="103" t="s">
        <v>89</v>
      </c>
      <c r="D101" s="103" t="s">
        <v>170</v>
      </c>
      <c r="E101" s="103" t="s">
        <v>409</v>
      </c>
      <c r="F101" s="103" t="s">
        <v>409</v>
      </c>
      <c r="G101" s="103" t="s">
        <v>104</v>
      </c>
      <c r="H101" s="103" t="s">
        <v>336</v>
      </c>
      <c r="I101" s="103" t="s">
        <v>92</v>
      </c>
      <c r="J101" s="215">
        <v>10056</v>
      </c>
      <c r="K101" s="216" t="s">
        <v>88</v>
      </c>
    </row>
    <row r="102" spans="1:11" x14ac:dyDescent="0.25">
      <c r="A102" s="103" t="s">
        <v>809</v>
      </c>
      <c r="B102" s="103" t="s">
        <v>88</v>
      </c>
      <c r="C102" s="103" t="s">
        <v>89</v>
      </c>
      <c r="D102" s="103" t="s">
        <v>170</v>
      </c>
      <c r="E102" s="111"/>
      <c r="F102" s="103" t="s">
        <v>409</v>
      </c>
      <c r="G102" s="103" t="s">
        <v>104</v>
      </c>
      <c r="H102" s="103" t="s">
        <v>336</v>
      </c>
      <c r="I102" s="103" t="s">
        <v>92</v>
      </c>
      <c r="J102" s="215">
        <v>-5028</v>
      </c>
      <c r="K102" s="216" t="s">
        <v>88</v>
      </c>
    </row>
    <row r="103" spans="1:11" x14ac:dyDescent="0.25">
      <c r="A103" s="103" t="s">
        <v>810</v>
      </c>
      <c r="B103" s="103" t="s">
        <v>88</v>
      </c>
      <c r="C103" s="103" t="s">
        <v>89</v>
      </c>
      <c r="D103" s="103" t="s">
        <v>170</v>
      </c>
      <c r="E103" s="103" t="s">
        <v>409</v>
      </c>
      <c r="F103" s="103" t="s">
        <v>409</v>
      </c>
      <c r="G103" s="103" t="s">
        <v>104</v>
      </c>
      <c r="H103" s="103" t="s">
        <v>336</v>
      </c>
      <c r="I103" s="103" t="s">
        <v>92</v>
      </c>
      <c r="J103" s="215">
        <v>6913.5</v>
      </c>
      <c r="K103" s="216" t="s">
        <v>88</v>
      </c>
    </row>
    <row r="104" spans="1:11" x14ac:dyDescent="0.25">
      <c r="A104" s="103" t="s">
        <v>810</v>
      </c>
      <c r="B104" s="103" t="s">
        <v>88</v>
      </c>
      <c r="C104" s="103" t="s">
        <v>89</v>
      </c>
      <c r="D104" s="103" t="s">
        <v>170</v>
      </c>
      <c r="E104" s="111"/>
      <c r="F104" s="103" t="s">
        <v>409</v>
      </c>
      <c r="G104" s="103" t="s">
        <v>104</v>
      </c>
      <c r="H104" s="103" t="s">
        <v>336</v>
      </c>
      <c r="I104" s="103" t="s">
        <v>92</v>
      </c>
      <c r="J104" s="215">
        <v>-3456.74</v>
      </c>
      <c r="K104" s="216" t="s">
        <v>88</v>
      </c>
    </row>
    <row r="105" spans="1:11" x14ac:dyDescent="0.25">
      <c r="A105" s="103" t="s">
        <v>1038</v>
      </c>
      <c r="B105" s="103" t="s">
        <v>88</v>
      </c>
      <c r="C105" s="103" t="s">
        <v>89</v>
      </c>
      <c r="D105" s="103" t="s">
        <v>170</v>
      </c>
      <c r="E105" s="103" t="s">
        <v>409</v>
      </c>
      <c r="F105" s="103" t="s">
        <v>409</v>
      </c>
      <c r="G105" s="103" t="s">
        <v>104</v>
      </c>
      <c r="H105" s="103" t="s">
        <v>336</v>
      </c>
      <c r="I105" s="103" t="s">
        <v>92</v>
      </c>
      <c r="J105" s="215">
        <v>9238.9500000000007</v>
      </c>
      <c r="K105" s="216" t="s">
        <v>88</v>
      </c>
    </row>
    <row r="106" spans="1:11" x14ac:dyDescent="0.25">
      <c r="A106" s="103" t="s">
        <v>1038</v>
      </c>
      <c r="B106" s="103" t="s">
        <v>88</v>
      </c>
      <c r="C106" s="103" t="s">
        <v>89</v>
      </c>
      <c r="D106" s="103" t="s">
        <v>170</v>
      </c>
      <c r="E106" s="111"/>
      <c r="F106" s="103" t="s">
        <v>409</v>
      </c>
      <c r="G106" s="103" t="s">
        <v>104</v>
      </c>
      <c r="H106" s="103" t="s">
        <v>336</v>
      </c>
      <c r="I106" s="103" t="s">
        <v>92</v>
      </c>
      <c r="J106" s="215">
        <v>-4619.47</v>
      </c>
      <c r="K106" s="216" t="s">
        <v>88</v>
      </c>
    </row>
    <row r="107" spans="1:11" x14ac:dyDescent="0.25">
      <c r="A107" s="103" t="s">
        <v>806</v>
      </c>
      <c r="B107" s="103" t="s">
        <v>88</v>
      </c>
      <c r="C107" s="103" t="s">
        <v>89</v>
      </c>
      <c r="D107" s="103" t="s">
        <v>170</v>
      </c>
      <c r="E107" s="103" t="s">
        <v>409</v>
      </c>
      <c r="F107" s="103" t="s">
        <v>409</v>
      </c>
      <c r="G107" s="103" t="s">
        <v>104</v>
      </c>
      <c r="H107" s="103" t="s">
        <v>336</v>
      </c>
      <c r="I107" s="103" t="s">
        <v>92</v>
      </c>
      <c r="J107" s="215">
        <v>9427.5</v>
      </c>
      <c r="K107" s="216" t="s">
        <v>88</v>
      </c>
    </row>
    <row r="108" spans="1:11" x14ac:dyDescent="0.25">
      <c r="A108" s="103" t="s">
        <v>806</v>
      </c>
      <c r="B108" s="103" t="s">
        <v>88</v>
      </c>
      <c r="C108" s="103" t="s">
        <v>89</v>
      </c>
      <c r="D108" s="103" t="s">
        <v>170</v>
      </c>
      <c r="E108" s="111"/>
      <c r="F108" s="103" t="s">
        <v>409</v>
      </c>
      <c r="G108" s="103" t="s">
        <v>104</v>
      </c>
      <c r="H108" s="103" t="s">
        <v>336</v>
      </c>
      <c r="I108" s="103" t="s">
        <v>92</v>
      </c>
      <c r="J108" s="215">
        <v>-4713.74</v>
      </c>
      <c r="K108" s="216" t="s">
        <v>88</v>
      </c>
    </row>
    <row r="109" spans="1:11" x14ac:dyDescent="0.25">
      <c r="A109" s="103" t="s">
        <v>807</v>
      </c>
      <c r="B109" s="103" t="s">
        <v>88</v>
      </c>
      <c r="C109" s="103" t="s">
        <v>89</v>
      </c>
      <c r="D109" s="103" t="s">
        <v>170</v>
      </c>
      <c r="E109" s="103" t="s">
        <v>409</v>
      </c>
      <c r="F109" s="103" t="s">
        <v>409</v>
      </c>
      <c r="G109" s="103" t="s">
        <v>104</v>
      </c>
      <c r="H109" s="103" t="s">
        <v>336</v>
      </c>
      <c r="I109" s="103" t="s">
        <v>92</v>
      </c>
      <c r="J109" s="215">
        <v>12381.45</v>
      </c>
      <c r="K109" s="216" t="s">
        <v>88</v>
      </c>
    </row>
    <row r="110" spans="1:11" x14ac:dyDescent="0.25">
      <c r="A110" s="103" t="s">
        <v>807</v>
      </c>
      <c r="B110" s="103" t="s">
        <v>88</v>
      </c>
      <c r="C110" s="103" t="s">
        <v>89</v>
      </c>
      <c r="D110" s="103" t="s">
        <v>170</v>
      </c>
      <c r="E110" s="111"/>
      <c r="F110" s="103" t="s">
        <v>409</v>
      </c>
      <c r="G110" s="103" t="s">
        <v>104</v>
      </c>
      <c r="H110" s="103" t="s">
        <v>336</v>
      </c>
      <c r="I110" s="103" t="s">
        <v>92</v>
      </c>
      <c r="J110" s="215">
        <v>-6190.73</v>
      </c>
      <c r="K110" s="216" t="s">
        <v>88</v>
      </c>
    </row>
    <row r="111" spans="1:11" x14ac:dyDescent="0.25">
      <c r="A111" s="103" t="s">
        <v>1038</v>
      </c>
      <c r="B111" s="103" t="s">
        <v>88</v>
      </c>
      <c r="C111" s="103" t="s">
        <v>89</v>
      </c>
      <c r="D111" s="103" t="s">
        <v>170</v>
      </c>
      <c r="E111" s="103" t="s">
        <v>409</v>
      </c>
      <c r="F111" s="103" t="s">
        <v>409</v>
      </c>
      <c r="G111" s="103" t="s">
        <v>109</v>
      </c>
      <c r="H111" s="103" t="s">
        <v>403</v>
      </c>
      <c r="I111" s="103" t="s">
        <v>92</v>
      </c>
      <c r="J111" s="215">
        <v>3358.08</v>
      </c>
      <c r="K111" s="216" t="s">
        <v>88</v>
      </c>
    </row>
    <row r="112" spans="1:11" x14ac:dyDescent="0.25">
      <c r="A112" s="103" t="s">
        <v>1038</v>
      </c>
      <c r="B112" s="103" t="s">
        <v>88</v>
      </c>
      <c r="C112" s="103" t="s">
        <v>89</v>
      </c>
      <c r="D112" s="103" t="s">
        <v>170</v>
      </c>
      <c r="E112" s="111"/>
      <c r="F112" s="103" t="s">
        <v>409</v>
      </c>
      <c r="G112" s="103" t="s">
        <v>109</v>
      </c>
      <c r="H112" s="103" t="s">
        <v>403</v>
      </c>
      <c r="I112" s="103" t="s">
        <v>92</v>
      </c>
      <c r="J112" s="215">
        <v>-1679.04</v>
      </c>
      <c r="K112" s="216" t="s">
        <v>88</v>
      </c>
    </row>
    <row r="113" spans="1:11" x14ac:dyDescent="0.25">
      <c r="A113" s="103" t="s">
        <v>806</v>
      </c>
      <c r="B113" s="103" t="s">
        <v>88</v>
      </c>
      <c r="C113" s="103" t="s">
        <v>89</v>
      </c>
      <c r="D113" s="103" t="s">
        <v>170</v>
      </c>
      <c r="E113" s="103" t="s">
        <v>409</v>
      </c>
      <c r="F113" s="103" t="s">
        <v>409</v>
      </c>
      <c r="G113" s="103" t="s">
        <v>109</v>
      </c>
      <c r="H113" s="103" t="s">
        <v>403</v>
      </c>
      <c r="I113" s="103" t="s">
        <v>92</v>
      </c>
      <c r="J113" s="215">
        <v>1467.5</v>
      </c>
      <c r="K113" s="216" t="s">
        <v>88</v>
      </c>
    </row>
    <row r="114" spans="1:11" x14ac:dyDescent="0.25">
      <c r="A114" s="103" t="s">
        <v>806</v>
      </c>
      <c r="B114" s="103" t="s">
        <v>88</v>
      </c>
      <c r="C114" s="103" t="s">
        <v>89</v>
      </c>
      <c r="D114" s="103" t="s">
        <v>170</v>
      </c>
      <c r="E114" s="111"/>
      <c r="F114" s="103" t="s">
        <v>409</v>
      </c>
      <c r="G114" s="103" t="s">
        <v>109</v>
      </c>
      <c r="H114" s="103" t="s">
        <v>403</v>
      </c>
      <c r="I114" s="103" t="s">
        <v>92</v>
      </c>
      <c r="J114" s="215">
        <v>-733.74</v>
      </c>
      <c r="K114" s="216" t="s">
        <v>88</v>
      </c>
    </row>
    <row r="115" spans="1:11" x14ac:dyDescent="0.25">
      <c r="A115" s="103" t="s">
        <v>807</v>
      </c>
      <c r="B115" s="103" t="s">
        <v>88</v>
      </c>
      <c r="C115" s="103" t="s">
        <v>89</v>
      </c>
      <c r="D115" s="103" t="s">
        <v>170</v>
      </c>
      <c r="E115" s="103" t="s">
        <v>409</v>
      </c>
      <c r="F115" s="103" t="s">
        <v>409</v>
      </c>
      <c r="G115" s="103" t="s">
        <v>109</v>
      </c>
      <c r="H115" s="103" t="s">
        <v>403</v>
      </c>
      <c r="I115" s="103" t="s">
        <v>92</v>
      </c>
      <c r="J115" s="215">
        <v>410.9</v>
      </c>
      <c r="K115" s="216" t="s">
        <v>88</v>
      </c>
    </row>
    <row r="116" spans="1:11" x14ac:dyDescent="0.25">
      <c r="A116" s="103" t="s">
        <v>807</v>
      </c>
      <c r="B116" s="103" t="s">
        <v>88</v>
      </c>
      <c r="C116" s="103" t="s">
        <v>89</v>
      </c>
      <c r="D116" s="103" t="s">
        <v>170</v>
      </c>
      <c r="E116" s="111"/>
      <c r="F116" s="103" t="s">
        <v>409</v>
      </c>
      <c r="G116" s="103" t="s">
        <v>109</v>
      </c>
      <c r="H116" s="103" t="s">
        <v>403</v>
      </c>
      <c r="I116" s="103" t="s">
        <v>92</v>
      </c>
      <c r="J116" s="215">
        <v>-205.44</v>
      </c>
      <c r="K116" s="216" t="s">
        <v>88</v>
      </c>
    </row>
    <row r="117" spans="1:11" x14ac:dyDescent="0.25">
      <c r="A117" s="103" t="s">
        <v>806</v>
      </c>
      <c r="B117" s="103" t="s">
        <v>88</v>
      </c>
      <c r="C117" s="103" t="s">
        <v>89</v>
      </c>
      <c r="D117" s="103" t="s">
        <v>170</v>
      </c>
      <c r="E117" s="103" t="s">
        <v>409</v>
      </c>
      <c r="F117" s="103" t="s">
        <v>409</v>
      </c>
      <c r="G117" s="103" t="s">
        <v>483</v>
      </c>
      <c r="H117" s="103" t="s">
        <v>484</v>
      </c>
      <c r="I117" s="103" t="s">
        <v>92</v>
      </c>
      <c r="J117" s="215">
        <v>229.74</v>
      </c>
      <c r="K117" s="216" t="s">
        <v>344</v>
      </c>
    </row>
    <row r="118" spans="1:11" x14ac:dyDescent="0.25">
      <c r="A118" s="103" t="s">
        <v>806</v>
      </c>
      <c r="B118" s="103" t="s">
        <v>88</v>
      </c>
      <c r="C118" s="103" t="s">
        <v>89</v>
      </c>
      <c r="D118" s="103" t="s">
        <v>170</v>
      </c>
      <c r="E118" s="111"/>
      <c r="F118" s="103" t="s">
        <v>409</v>
      </c>
      <c r="G118" s="103" t="s">
        <v>483</v>
      </c>
      <c r="H118" s="103" t="s">
        <v>484</v>
      </c>
      <c r="I118" s="103" t="s">
        <v>92</v>
      </c>
      <c r="J118" s="215">
        <v>-228.36</v>
      </c>
      <c r="K118" s="216" t="s">
        <v>344</v>
      </c>
    </row>
    <row r="119" spans="1:11" x14ac:dyDescent="0.25">
      <c r="A119" s="103" t="s">
        <v>807</v>
      </c>
      <c r="B119" s="103" t="s">
        <v>88</v>
      </c>
      <c r="C119" s="103" t="s">
        <v>89</v>
      </c>
      <c r="D119" s="103" t="s">
        <v>170</v>
      </c>
      <c r="E119" s="103" t="s">
        <v>409</v>
      </c>
      <c r="F119" s="103" t="s">
        <v>409</v>
      </c>
      <c r="G119" s="103" t="s">
        <v>483</v>
      </c>
      <c r="H119" s="103" t="s">
        <v>484</v>
      </c>
      <c r="I119" s="103" t="s">
        <v>92</v>
      </c>
      <c r="J119" s="215">
        <v>76.58</v>
      </c>
      <c r="K119" s="216" t="s">
        <v>344</v>
      </c>
    </row>
    <row r="120" spans="1:11" x14ac:dyDescent="0.25">
      <c r="A120" s="103" t="s">
        <v>807</v>
      </c>
      <c r="B120" s="103" t="s">
        <v>88</v>
      </c>
      <c r="C120" s="103" t="s">
        <v>89</v>
      </c>
      <c r="D120" s="103" t="s">
        <v>170</v>
      </c>
      <c r="E120" s="111"/>
      <c r="F120" s="103" t="s">
        <v>409</v>
      </c>
      <c r="G120" s="103" t="s">
        <v>483</v>
      </c>
      <c r="H120" s="103" t="s">
        <v>484</v>
      </c>
      <c r="I120" s="103" t="s">
        <v>92</v>
      </c>
      <c r="J120" s="215">
        <v>-76.13</v>
      </c>
      <c r="K120" s="216" t="s">
        <v>344</v>
      </c>
    </row>
    <row r="121" spans="1:11" x14ac:dyDescent="0.25">
      <c r="A121" s="103" t="s">
        <v>806</v>
      </c>
      <c r="B121" s="103" t="s">
        <v>88</v>
      </c>
      <c r="C121" s="103" t="s">
        <v>89</v>
      </c>
      <c r="D121" s="103" t="s">
        <v>170</v>
      </c>
      <c r="E121" s="103" t="s">
        <v>409</v>
      </c>
      <c r="F121" s="103" t="s">
        <v>409</v>
      </c>
      <c r="G121" s="103" t="s">
        <v>531</v>
      </c>
      <c r="H121" s="103" t="s">
        <v>532</v>
      </c>
      <c r="I121" s="103" t="s">
        <v>92</v>
      </c>
      <c r="J121" s="215">
        <v>414.06</v>
      </c>
      <c r="K121" s="216" t="s">
        <v>344</v>
      </c>
    </row>
    <row r="122" spans="1:11" x14ac:dyDescent="0.25">
      <c r="A122" s="103" t="s">
        <v>806</v>
      </c>
      <c r="B122" s="103" t="s">
        <v>88</v>
      </c>
      <c r="C122" s="103" t="s">
        <v>89</v>
      </c>
      <c r="D122" s="103" t="s">
        <v>170</v>
      </c>
      <c r="E122" s="111"/>
      <c r="F122" s="103" t="s">
        <v>409</v>
      </c>
      <c r="G122" s="103" t="s">
        <v>531</v>
      </c>
      <c r="H122" s="103" t="s">
        <v>532</v>
      </c>
      <c r="I122" s="103" t="s">
        <v>92</v>
      </c>
      <c r="J122" s="215">
        <v>-411.58</v>
      </c>
      <c r="K122" s="216" t="s">
        <v>344</v>
      </c>
    </row>
    <row r="123" spans="1:11" x14ac:dyDescent="0.25">
      <c r="A123" s="103" t="s">
        <v>807</v>
      </c>
      <c r="B123" s="103" t="s">
        <v>88</v>
      </c>
      <c r="C123" s="103" t="s">
        <v>89</v>
      </c>
      <c r="D123" s="103" t="s">
        <v>170</v>
      </c>
      <c r="E123" s="103" t="s">
        <v>409</v>
      </c>
      <c r="F123" s="103" t="s">
        <v>409</v>
      </c>
      <c r="G123" s="103" t="s">
        <v>531</v>
      </c>
      <c r="H123" s="103" t="s">
        <v>532</v>
      </c>
      <c r="I123" s="103" t="s">
        <v>92</v>
      </c>
      <c r="J123" s="215">
        <v>1109.83</v>
      </c>
      <c r="K123" s="216" t="s">
        <v>344</v>
      </c>
    </row>
    <row r="124" spans="1:11" x14ac:dyDescent="0.25">
      <c r="A124" s="103" t="s">
        <v>807</v>
      </c>
      <c r="B124" s="103" t="s">
        <v>88</v>
      </c>
      <c r="C124" s="103" t="s">
        <v>89</v>
      </c>
      <c r="D124" s="103" t="s">
        <v>170</v>
      </c>
      <c r="E124" s="111"/>
      <c r="F124" s="103" t="s">
        <v>409</v>
      </c>
      <c r="G124" s="103" t="s">
        <v>531</v>
      </c>
      <c r="H124" s="103" t="s">
        <v>532</v>
      </c>
      <c r="I124" s="103" t="s">
        <v>92</v>
      </c>
      <c r="J124" s="215">
        <v>-1103.17</v>
      </c>
      <c r="K124" s="216" t="s">
        <v>344</v>
      </c>
    </row>
    <row r="125" spans="1:11" x14ac:dyDescent="0.25">
      <c r="A125" s="103" t="s">
        <v>806</v>
      </c>
      <c r="B125" s="103" t="s">
        <v>88</v>
      </c>
      <c r="C125" s="103" t="s">
        <v>89</v>
      </c>
      <c r="D125" s="103" t="s">
        <v>170</v>
      </c>
      <c r="E125" s="103" t="s">
        <v>409</v>
      </c>
      <c r="F125" s="103" t="s">
        <v>409</v>
      </c>
      <c r="G125" s="103" t="s">
        <v>553</v>
      </c>
      <c r="H125" s="103" t="s">
        <v>554</v>
      </c>
      <c r="I125" s="103" t="s">
        <v>92</v>
      </c>
      <c r="J125" s="215">
        <v>306.32</v>
      </c>
      <c r="K125" s="216" t="s">
        <v>344</v>
      </c>
    </row>
    <row r="126" spans="1:11" x14ac:dyDescent="0.25">
      <c r="A126" s="103" t="s">
        <v>806</v>
      </c>
      <c r="B126" s="103" t="s">
        <v>88</v>
      </c>
      <c r="C126" s="103" t="s">
        <v>89</v>
      </c>
      <c r="D126" s="103" t="s">
        <v>170</v>
      </c>
      <c r="E126" s="111"/>
      <c r="F126" s="103" t="s">
        <v>409</v>
      </c>
      <c r="G126" s="103" t="s">
        <v>553</v>
      </c>
      <c r="H126" s="103" t="s">
        <v>554</v>
      </c>
      <c r="I126" s="103" t="s">
        <v>92</v>
      </c>
      <c r="J126" s="215">
        <v>-304.48</v>
      </c>
      <c r="K126" s="216" t="s">
        <v>344</v>
      </c>
    </row>
    <row r="127" spans="1:11" x14ac:dyDescent="0.25">
      <c r="A127" s="103" t="s">
        <v>807</v>
      </c>
      <c r="B127" s="103" t="s">
        <v>88</v>
      </c>
      <c r="C127" s="103" t="s">
        <v>89</v>
      </c>
      <c r="D127" s="103" t="s">
        <v>170</v>
      </c>
      <c r="E127" s="103" t="s">
        <v>409</v>
      </c>
      <c r="F127" s="103" t="s">
        <v>409</v>
      </c>
      <c r="G127" s="103" t="s">
        <v>553</v>
      </c>
      <c r="H127" s="103" t="s">
        <v>554</v>
      </c>
      <c r="I127" s="103" t="s">
        <v>92</v>
      </c>
      <c r="J127" s="215">
        <v>459.48</v>
      </c>
      <c r="K127" s="216" t="s">
        <v>344</v>
      </c>
    </row>
    <row r="128" spans="1:11" x14ac:dyDescent="0.25">
      <c r="A128" s="103" t="s">
        <v>807</v>
      </c>
      <c r="B128" s="103" t="s">
        <v>88</v>
      </c>
      <c r="C128" s="103" t="s">
        <v>89</v>
      </c>
      <c r="D128" s="103" t="s">
        <v>170</v>
      </c>
      <c r="E128" s="111"/>
      <c r="F128" s="103" t="s">
        <v>409</v>
      </c>
      <c r="G128" s="103" t="s">
        <v>553</v>
      </c>
      <c r="H128" s="103" t="s">
        <v>554</v>
      </c>
      <c r="I128" s="103" t="s">
        <v>92</v>
      </c>
      <c r="J128" s="215">
        <v>-456.72</v>
      </c>
      <c r="K128" s="216" t="s">
        <v>344</v>
      </c>
    </row>
    <row r="129" spans="1:11" x14ac:dyDescent="0.25">
      <c r="A129" s="103" t="s">
        <v>806</v>
      </c>
      <c r="B129" s="103" t="s">
        <v>88</v>
      </c>
      <c r="C129" s="103" t="s">
        <v>89</v>
      </c>
      <c r="D129" s="103" t="s">
        <v>170</v>
      </c>
      <c r="E129" s="103" t="s">
        <v>409</v>
      </c>
      <c r="F129" s="103" t="s">
        <v>409</v>
      </c>
      <c r="G129" s="103" t="s">
        <v>485</v>
      </c>
      <c r="H129" s="103" t="s">
        <v>486</v>
      </c>
      <c r="I129" s="103" t="s">
        <v>92</v>
      </c>
      <c r="J129" s="215">
        <v>499.42</v>
      </c>
      <c r="K129" s="216" t="s">
        <v>344</v>
      </c>
    </row>
    <row r="130" spans="1:11" x14ac:dyDescent="0.25">
      <c r="A130" s="103" t="s">
        <v>806</v>
      </c>
      <c r="B130" s="103" t="s">
        <v>88</v>
      </c>
      <c r="C130" s="103" t="s">
        <v>89</v>
      </c>
      <c r="D130" s="103" t="s">
        <v>170</v>
      </c>
      <c r="E130" s="111"/>
      <c r="F130" s="103" t="s">
        <v>409</v>
      </c>
      <c r="G130" s="103" t="s">
        <v>485</v>
      </c>
      <c r="H130" s="103" t="s">
        <v>486</v>
      </c>
      <c r="I130" s="103" t="s">
        <v>92</v>
      </c>
      <c r="J130" s="215">
        <v>-496.43</v>
      </c>
      <c r="K130" s="216" t="s">
        <v>344</v>
      </c>
    </row>
    <row r="131" spans="1:11" x14ac:dyDescent="0.25">
      <c r="A131" s="103" t="s">
        <v>807</v>
      </c>
      <c r="B131" s="103" t="s">
        <v>88</v>
      </c>
      <c r="C131" s="103" t="s">
        <v>89</v>
      </c>
      <c r="D131" s="103" t="s">
        <v>170</v>
      </c>
      <c r="E131" s="103" t="s">
        <v>409</v>
      </c>
      <c r="F131" s="103" t="s">
        <v>409</v>
      </c>
      <c r="G131" s="103" t="s">
        <v>485</v>
      </c>
      <c r="H131" s="103" t="s">
        <v>486</v>
      </c>
      <c r="I131" s="103" t="s">
        <v>92</v>
      </c>
      <c r="J131" s="215">
        <v>606.78</v>
      </c>
      <c r="K131" s="216" t="s">
        <v>344</v>
      </c>
    </row>
    <row r="132" spans="1:11" x14ac:dyDescent="0.25">
      <c r="A132" s="103" t="s">
        <v>807</v>
      </c>
      <c r="B132" s="103" t="s">
        <v>88</v>
      </c>
      <c r="C132" s="103" t="s">
        <v>89</v>
      </c>
      <c r="D132" s="103" t="s">
        <v>170</v>
      </c>
      <c r="E132" s="111"/>
      <c r="F132" s="103" t="s">
        <v>409</v>
      </c>
      <c r="G132" s="103" t="s">
        <v>485</v>
      </c>
      <c r="H132" s="103" t="s">
        <v>486</v>
      </c>
      <c r="I132" s="103" t="s">
        <v>92</v>
      </c>
      <c r="J132" s="215">
        <v>-603.14</v>
      </c>
      <c r="K132" s="216" t="s">
        <v>344</v>
      </c>
    </row>
    <row r="133" spans="1:11" x14ac:dyDescent="0.25">
      <c r="A133" s="103" t="s">
        <v>806</v>
      </c>
      <c r="B133" s="103" t="s">
        <v>88</v>
      </c>
      <c r="C133" s="103" t="s">
        <v>89</v>
      </c>
      <c r="D133" s="103" t="s">
        <v>170</v>
      </c>
      <c r="E133" s="103" t="s">
        <v>409</v>
      </c>
      <c r="F133" s="103" t="s">
        <v>409</v>
      </c>
      <c r="G133" s="103" t="s">
        <v>535</v>
      </c>
      <c r="H133" s="103" t="s">
        <v>536</v>
      </c>
      <c r="I133" s="103" t="s">
        <v>92</v>
      </c>
      <c r="J133" s="215">
        <v>229.74</v>
      </c>
      <c r="K133" s="216" t="s">
        <v>344</v>
      </c>
    </row>
    <row r="134" spans="1:11" x14ac:dyDescent="0.25">
      <c r="A134" s="103" t="s">
        <v>806</v>
      </c>
      <c r="B134" s="103" t="s">
        <v>88</v>
      </c>
      <c r="C134" s="103" t="s">
        <v>89</v>
      </c>
      <c r="D134" s="103" t="s">
        <v>170</v>
      </c>
      <c r="E134" s="111"/>
      <c r="F134" s="103" t="s">
        <v>409</v>
      </c>
      <c r="G134" s="103" t="s">
        <v>535</v>
      </c>
      <c r="H134" s="103" t="s">
        <v>536</v>
      </c>
      <c r="I134" s="103" t="s">
        <v>92</v>
      </c>
      <c r="J134" s="215">
        <v>-228.36</v>
      </c>
      <c r="K134" s="216" t="s">
        <v>344</v>
      </c>
    </row>
    <row r="135" spans="1:11" x14ac:dyDescent="0.25">
      <c r="A135" s="103" t="s">
        <v>807</v>
      </c>
      <c r="B135" s="103" t="s">
        <v>88</v>
      </c>
      <c r="C135" s="103" t="s">
        <v>89</v>
      </c>
      <c r="D135" s="103" t="s">
        <v>170</v>
      </c>
      <c r="E135" s="103" t="s">
        <v>409</v>
      </c>
      <c r="F135" s="103" t="s">
        <v>409</v>
      </c>
      <c r="G135" s="103" t="s">
        <v>535</v>
      </c>
      <c r="H135" s="103" t="s">
        <v>536</v>
      </c>
      <c r="I135" s="103" t="s">
        <v>92</v>
      </c>
      <c r="J135" s="215">
        <v>516.91999999999996</v>
      </c>
      <c r="K135" s="216" t="s">
        <v>344</v>
      </c>
    </row>
    <row r="136" spans="1:11" x14ac:dyDescent="0.25">
      <c r="A136" s="103" t="s">
        <v>807</v>
      </c>
      <c r="B136" s="103" t="s">
        <v>88</v>
      </c>
      <c r="C136" s="103" t="s">
        <v>89</v>
      </c>
      <c r="D136" s="103" t="s">
        <v>170</v>
      </c>
      <c r="E136" s="111"/>
      <c r="F136" s="103" t="s">
        <v>409</v>
      </c>
      <c r="G136" s="103" t="s">
        <v>535</v>
      </c>
      <c r="H136" s="103" t="s">
        <v>536</v>
      </c>
      <c r="I136" s="103" t="s">
        <v>92</v>
      </c>
      <c r="J136" s="215">
        <v>-513.82000000000005</v>
      </c>
      <c r="K136" s="216" t="s">
        <v>344</v>
      </c>
    </row>
    <row r="137" spans="1:11" x14ac:dyDescent="0.25">
      <c r="A137" s="103" t="s">
        <v>806</v>
      </c>
      <c r="B137" s="103" t="s">
        <v>88</v>
      </c>
      <c r="C137" s="103" t="s">
        <v>89</v>
      </c>
      <c r="D137" s="103" t="s">
        <v>170</v>
      </c>
      <c r="E137" s="103" t="s">
        <v>409</v>
      </c>
      <c r="F137" s="103" t="s">
        <v>409</v>
      </c>
      <c r="G137" s="103" t="s">
        <v>521</v>
      </c>
      <c r="H137" s="103" t="s">
        <v>522</v>
      </c>
      <c r="I137" s="103" t="s">
        <v>92</v>
      </c>
      <c r="J137" s="215">
        <v>229.74</v>
      </c>
      <c r="K137" s="216" t="s">
        <v>344</v>
      </c>
    </row>
    <row r="138" spans="1:11" x14ac:dyDescent="0.25">
      <c r="A138" s="103" t="s">
        <v>806</v>
      </c>
      <c r="B138" s="103" t="s">
        <v>88</v>
      </c>
      <c r="C138" s="103" t="s">
        <v>89</v>
      </c>
      <c r="D138" s="103" t="s">
        <v>170</v>
      </c>
      <c r="E138" s="111"/>
      <c r="F138" s="103" t="s">
        <v>409</v>
      </c>
      <c r="G138" s="103" t="s">
        <v>521</v>
      </c>
      <c r="H138" s="103" t="s">
        <v>522</v>
      </c>
      <c r="I138" s="103" t="s">
        <v>92</v>
      </c>
      <c r="J138" s="215">
        <v>-228.36</v>
      </c>
      <c r="K138" s="216" t="s">
        <v>344</v>
      </c>
    </row>
    <row r="139" spans="1:11" x14ac:dyDescent="0.25">
      <c r="A139" s="103" t="s">
        <v>807</v>
      </c>
      <c r="B139" s="103" t="s">
        <v>88</v>
      </c>
      <c r="C139" s="103" t="s">
        <v>89</v>
      </c>
      <c r="D139" s="103" t="s">
        <v>170</v>
      </c>
      <c r="E139" s="103" t="s">
        <v>409</v>
      </c>
      <c r="F139" s="103" t="s">
        <v>409</v>
      </c>
      <c r="G139" s="103" t="s">
        <v>521</v>
      </c>
      <c r="H139" s="103" t="s">
        <v>522</v>
      </c>
      <c r="I139" s="103" t="s">
        <v>92</v>
      </c>
      <c r="J139" s="215">
        <v>1378.44</v>
      </c>
      <c r="K139" s="216" t="s">
        <v>344</v>
      </c>
    </row>
    <row r="140" spans="1:11" x14ac:dyDescent="0.25">
      <c r="A140" s="103" t="s">
        <v>807</v>
      </c>
      <c r="B140" s="103" t="s">
        <v>88</v>
      </c>
      <c r="C140" s="103" t="s">
        <v>89</v>
      </c>
      <c r="D140" s="103" t="s">
        <v>170</v>
      </c>
      <c r="E140" s="111"/>
      <c r="F140" s="103" t="s">
        <v>409</v>
      </c>
      <c r="G140" s="103" t="s">
        <v>521</v>
      </c>
      <c r="H140" s="103" t="s">
        <v>522</v>
      </c>
      <c r="I140" s="103" t="s">
        <v>92</v>
      </c>
      <c r="J140" s="215">
        <v>-1370.17</v>
      </c>
      <c r="K140" s="216" t="s">
        <v>344</v>
      </c>
    </row>
    <row r="141" spans="1:11" x14ac:dyDescent="0.25">
      <c r="A141" s="103" t="s">
        <v>806</v>
      </c>
      <c r="B141" s="103" t="s">
        <v>88</v>
      </c>
      <c r="C141" s="103" t="s">
        <v>89</v>
      </c>
      <c r="D141" s="103" t="s">
        <v>170</v>
      </c>
      <c r="E141" s="103" t="s">
        <v>409</v>
      </c>
      <c r="F141" s="103" t="s">
        <v>409</v>
      </c>
      <c r="G141" s="103" t="s">
        <v>561</v>
      </c>
      <c r="H141" s="103" t="s">
        <v>562</v>
      </c>
      <c r="I141" s="103" t="s">
        <v>92</v>
      </c>
      <c r="J141" s="215">
        <v>29.36</v>
      </c>
      <c r="K141" s="216" t="s">
        <v>347</v>
      </c>
    </row>
    <row r="142" spans="1:11" x14ac:dyDescent="0.25">
      <c r="A142" s="103" t="s">
        <v>1038</v>
      </c>
      <c r="B142" s="103" t="s">
        <v>88</v>
      </c>
      <c r="C142" s="103" t="s">
        <v>89</v>
      </c>
      <c r="D142" s="103" t="s">
        <v>170</v>
      </c>
      <c r="E142" s="103" t="s">
        <v>409</v>
      </c>
      <c r="F142" s="103" t="s">
        <v>409</v>
      </c>
      <c r="G142" s="103" t="s">
        <v>171</v>
      </c>
      <c r="H142" s="103" t="s">
        <v>348</v>
      </c>
      <c r="I142" s="103" t="s">
        <v>92</v>
      </c>
      <c r="J142" s="215">
        <v>1616.28</v>
      </c>
      <c r="K142" s="216" t="s">
        <v>347</v>
      </c>
    </row>
    <row r="143" spans="1:11" x14ac:dyDescent="0.25">
      <c r="A143" s="103" t="s">
        <v>1038</v>
      </c>
      <c r="B143" s="103" t="s">
        <v>88</v>
      </c>
      <c r="C143" s="103" t="s">
        <v>89</v>
      </c>
      <c r="D143" s="103" t="s">
        <v>170</v>
      </c>
      <c r="E143" s="111"/>
      <c r="F143" s="103" t="s">
        <v>409</v>
      </c>
      <c r="G143" s="103" t="s">
        <v>171</v>
      </c>
      <c r="H143" s="103" t="s">
        <v>348</v>
      </c>
      <c r="I143" s="103" t="s">
        <v>92</v>
      </c>
      <c r="J143" s="215">
        <v>-1606.59</v>
      </c>
      <c r="K143" s="216" t="s">
        <v>347</v>
      </c>
    </row>
    <row r="144" spans="1:11" x14ac:dyDescent="0.25">
      <c r="A144" s="103" t="s">
        <v>807</v>
      </c>
      <c r="B144" s="103" t="s">
        <v>88</v>
      </c>
      <c r="C144" s="103" t="s">
        <v>89</v>
      </c>
      <c r="D144" s="103" t="s">
        <v>170</v>
      </c>
      <c r="E144" s="103" t="s">
        <v>409</v>
      </c>
      <c r="F144" s="103" t="s">
        <v>409</v>
      </c>
      <c r="G144" s="103" t="s">
        <v>171</v>
      </c>
      <c r="H144" s="103" t="s">
        <v>348</v>
      </c>
      <c r="I144" s="103" t="s">
        <v>92</v>
      </c>
      <c r="J144" s="215">
        <v>1597.26</v>
      </c>
      <c r="K144" s="216" t="s">
        <v>347</v>
      </c>
    </row>
    <row r="145" spans="1:11" x14ac:dyDescent="0.25">
      <c r="A145" s="103" t="s">
        <v>807</v>
      </c>
      <c r="B145" s="103" t="s">
        <v>88</v>
      </c>
      <c r="C145" s="103" t="s">
        <v>89</v>
      </c>
      <c r="D145" s="103" t="s">
        <v>170</v>
      </c>
      <c r="E145" s="111"/>
      <c r="F145" s="103" t="s">
        <v>409</v>
      </c>
      <c r="G145" s="103" t="s">
        <v>171</v>
      </c>
      <c r="H145" s="103" t="s">
        <v>348</v>
      </c>
      <c r="I145" s="103" t="s">
        <v>92</v>
      </c>
      <c r="J145" s="215">
        <v>-1587.67</v>
      </c>
      <c r="K145" s="216" t="s">
        <v>347</v>
      </c>
    </row>
    <row r="146" spans="1:11" x14ac:dyDescent="0.25">
      <c r="A146" s="103" t="s">
        <v>808</v>
      </c>
      <c r="B146" s="103" t="s">
        <v>88</v>
      </c>
      <c r="C146" s="103" t="s">
        <v>89</v>
      </c>
      <c r="D146" s="103" t="s">
        <v>170</v>
      </c>
      <c r="E146" s="103" t="s">
        <v>409</v>
      </c>
      <c r="F146" s="103" t="s">
        <v>409</v>
      </c>
      <c r="G146" s="103" t="s">
        <v>210</v>
      </c>
      <c r="H146" s="103" t="s">
        <v>350</v>
      </c>
      <c r="I146" s="103" t="s">
        <v>92</v>
      </c>
      <c r="J146" s="215">
        <v>1799.46</v>
      </c>
      <c r="K146" s="216" t="s">
        <v>347</v>
      </c>
    </row>
    <row r="147" spans="1:11" x14ac:dyDescent="0.25">
      <c r="A147" s="103" t="s">
        <v>808</v>
      </c>
      <c r="B147" s="103" t="s">
        <v>88</v>
      </c>
      <c r="C147" s="103" t="s">
        <v>89</v>
      </c>
      <c r="D147" s="103" t="s">
        <v>170</v>
      </c>
      <c r="E147" s="111"/>
      <c r="F147" s="103" t="s">
        <v>409</v>
      </c>
      <c r="G147" s="103" t="s">
        <v>210</v>
      </c>
      <c r="H147" s="103" t="s">
        <v>350</v>
      </c>
      <c r="I147" s="103" t="s">
        <v>92</v>
      </c>
      <c r="J147" s="215">
        <v>-1788.66</v>
      </c>
      <c r="K147" s="216" t="s">
        <v>347</v>
      </c>
    </row>
    <row r="148" spans="1:11" x14ac:dyDescent="0.25">
      <c r="A148" s="103" t="s">
        <v>809</v>
      </c>
      <c r="B148" s="103" t="s">
        <v>88</v>
      </c>
      <c r="C148" s="103" t="s">
        <v>89</v>
      </c>
      <c r="D148" s="103" t="s">
        <v>170</v>
      </c>
      <c r="E148" s="103" t="s">
        <v>409</v>
      </c>
      <c r="F148" s="103" t="s">
        <v>409</v>
      </c>
      <c r="G148" s="103" t="s">
        <v>210</v>
      </c>
      <c r="H148" s="103" t="s">
        <v>350</v>
      </c>
      <c r="I148" s="103" t="s">
        <v>92</v>
      </c>
      <c r="J148" s="215">
        <v>37.54</v>
      </c>
      <c r="K148" s="216" t="s">
        <v>347</v>
      </c>
    </row>
    <row r="149" spans="1:11" x14ac:dyDescent="0.25">
      <c r="A149" s="103" t="s">
        <v>1038</v>
      </c>
      <c r="B149" s="103" t="s">
        <v>88</v>
      </c>
      <c r="C149" s="103" t="s">
        <v>89</v>
      </c>
      <c r="D149" s="103" t="s">
        <v>170</v>
      </c>
      <c r="E149" s="103" t="s">
        <v>409</v>
      </c>
      <c r="F149" s="103" t="s">
        <v>409</v>
      </c>
      <c r="G149" s="103" t="s">
        <v>210</v>
      </c>
      <c r="H149" s="103" t="s">
        <v>350</v>
      </c>
      <c r="I149" s="103" t="s">
        <v>92</v>
      </c>
      <c r="J149" s="215">
        <v>2727.45</v>
      </c>
      <c r="K149" s="216" t="s">
        <v>347</v>
      </c>
    </row>
    <row r="150" spans="1:11" x14ac:dyDescent="0.25">
      <c r="A150" s="103" t="s">
        <v>1038</v>
      </c>
      <c r="B150" s="103" t="s">
        <v>88</v>
      </c>
      <c r="C150" s="103" t="s">
        <v>89</v>
      </c>
      <c r="D150" s="103" t="s">
        <v>170</v>
      </c>
      <c r="E150" s="111"/>
      <c r="F150" s="103" t="s">
        <v>409</v>
      </c>
      <c r="G150" s="103" t="s">
        <v>210</v>
      </c>
      <c r="H150" s="103" t="s">
        <v>350</v>
      </c>
      <c r="I150" s="103" t="s">
        <v>92</v>
      </c>
      <c r="J150" s="215">
        <v>-2711.09</v>
      </c>
      <c r="K150" s="216" t="s">
        <v>347</v>
      </c>
    </row>
    <row r="151" spans="1:11" x14ac:dyDescent="0.25">
      <c r="A151" s="103" t="s">
        <v>806</v>
      </c>
      <c r="B151" s="103" t="s">
        <v>88</v>
      </c>
      <c r="C151" s="103" t="s">
        <v>89</v>
      </c>
      <c r="D151" s="103" t="s">
        <v>170</v>
      </c>
      <c r="E151" s="103" t="s">
        <v>409</v>
      </c>
      <c r="F151" s="103" t="s">
        <v>409</v>
      </c>
      <c r="G151" s="103" t="s">
        <v>210</v>
      </c>
      <c r="H151" s="103" t="s">
        <v>350</v>
      </c>
      <c r="I151" s="103" t="s">
        <v>92</v>
      </c>
      <c r="J151" s="215">
        <v>37.54</v>
      </c>
      <c r="K151" s="216" t="s">
        <v>347</v>
      </c>
    </row>
    <row r="152" spans="1:11" x14ac:dyDescent="0.25">
      <c r="A152" s="103" t="s">
        <v>807</v>
      </c>
      <c r="B152" s="103" t="s">
        <v>88</v>
      </c>
      <c r="C152" s="103" t="s">
        <v>89</v>
      </c>
      <c r="D152" s="103" t="s">
        <v>170</v>
      </c>
      <c r="E152" s="103" t="s">
        <v>409</v>
      </c>
      <c r="F152" s="103" t="s">
        <v>409</v>
      </c>
      <c r="G152" s="103" t="s">
        <v>210</v>
      </c>
      <c r="H152" s="103" t="s">
        <v>350</v>
      </c>
      <c r="I152" s="103" t="s">
        <v>92</v>
      </c>
      <c r="J152" s="215">
        <v>2515.54</v>
      </c>
      <c r="K152" s="216" t="s">
        <v>347</v>
      </c>
    </row>
    <row r="153" spans="1:11" x14ac:dyDescent="0.25">
      <c r="A153" s="103" t="s">
        <v>807</v>
      </c>
      <c r="B153" s="103" t="s">
        <v>88</v>
      </c>
      <c r="C153" s="103" t="s">
        <v>89</v>
      </c>
      <c r="D153" s="103" t="s">
        <v>170</v>
      </c>
      <c r="E153" s="111"/>
      <c r="F153" s="103" t="s">
        <v>409</v>
      </c>
      <c r="G153" s="103" t="s">
        <v>210</v>
      </c>
      <c r="H153" s="103" t="s">
        <v>350</v>
      </c>
      <c r="I153" s="103" t="s">
        <v>92</v>
      </c>
      <c r="J153" s="215">
        <v>-2500.4499999999998</v>
      </c>
      <c r="K153" s="216" t="s">
        <v>347</v>
      </c>
    </row>
    <row r="154" spans="1:11" x14ac:dyDescent="0.25">
      <c r="A154" s="103" t="s">
        <v>809</v>
      </c>
      <c r="B154" s="103" t="s">
        <v>88</v>
      </c>
      <c r="C154" s="103" t="s">
        <v>89</v>
      </c>
      <c r="D154" s="103" t="s">
        <v>170</v>
      </c>
      <c r="E154" s="103" t="s">
        <v>409</v>
      </c>
      <c r="F154" s="103" t="s">
        <v>409</v>
      </c>
      <c r="G154" s="103" t="s">
        <v>201</v>
      </c>
      <c r="H154" s="103" t="s">
        <v>351</v>
      </c>
      <c r="I154" s="103" t="s">
        <v>92</v>
      </c>
      <c r="J154" s="215">
        <v>29.06</v>
      </c>
      <c r="K154" s="216" t="s">
        <v>347</v>
      </c>
    </row>
    <row r="155" spans="1:11" x14ac:dyDescent="0.25">
      <c r="A155" s="103" t="s">
        <v>809</v>
      </c>
      <c r="B155" s="103" t="s">
        <v>88</v>
      </c>
      <c r="C155" s="103" t="s">
        <v>89</v>
      </c>
      <c r="D155" s="103" t="s">
        <v>170</v>
      </c>
      <c r="E155" s="103" t="s">
        <v>409</v>
      </c>
      <c r="F155" s="103" t="s">
        <v>409</v>
      </c>
      <c r="G155" s="103" t="s">
        <v>557</v>
      </c>
      <c r="H155" s="103" t="s">
        <v>558</v>
      </c>
      <c r="I155" s="103" t="s">
        <v>92</v>
      </c>
      <c r="J155" s="215">
        <v>86.51</v>
      </c>
      <c r="K155" s="216" t="s">
        <v>347</v>
      </c>
    </row>
    <row r="156" spans="1:11" x14ac:dyDescent="0.25">
      <c r="A156" s="103" t="s">
        <v>808</v>
      </c>
      <c r="B156" s="103" t="s">
        <v>88</v>
      </c>
      <c r="C156" s="103" t="s">
        <v>89</v>
      </c>
      <c r="D156" s="103" t="s">
        <v>170</v>
      </c>
      <c r="E156" s="103" t="s">
        <v>409</v>
      </c>
      <c r="F156" s="103" t="s">
        <v>409</v>
      </c>
      <c r="G156" s="103" t="s">
        <v>204</v>
      </c>
      <c r="H156" s="103" t="s">
        <v>353</v>
      </c>
      <c r="I156" s="103" t="s">
        <v>92</v>
      </c>
      <c r="J156" s="215">
        <v>1811.48</v>
      </c>
      <c r="K156" s="216" t="s">
        <v>347</v>
      </c>
    </row>
    <row r="157" spans="1:11" x14ac:dyDescent="0.25">
      <c r="A157" s="103" t="s">
        <v>808</v>
      </c>
      <c r="B157" s="103" t="s">
        <v>88</v>
      </c>
      <c r="C157" s="103" t="s">
        <v>89</v>
      </c>
      <c r="D157" s="103" t="s">
        <v>170</v>
      </c>
      <c r="E157" s="111"/>
      <c r="F157" s="103" t="s">
        <v>409</v>
      </c>
      <c r="G157" s="103" t="s">
        <v>204</v>
      </c>
      <c r="H157" s="103" t="s">
        <v>353</v>
      </c>
      <c r="I157" s="103" t="s">
        <v>92</v>
      </c>
      <c r="J157" s="215">
        <v>-1800.61</v>
      </c>
      <c r="K157" s="216" t="s">
        <v>347</v>
      </c>
    </row>
    <row r="158" spans="1:11" x14ac:dyDescent="0.25">
      <c r="A158" s="103" t="s">
        <v>809</v>
      </c>
      <c r="B158" s="103" t="s">
        <v>88</v>
      </c>
      <c r="C158" s="103" t="s">
        <v>89</v>
      </c>
      <c r="D158" s="103" t="s">
        <v>170</v>
      </c>
      <c r="E158" s="103" t="s">
        <v>409</v>
      </c>
      <c r="F158" s="103" t="s">
        <v>409</v>
      </c>
      <c r="G158" s="103" t="s">
        <v>204</v>
      </c>
      <c r="H158" s="103" t="s">
        <v>353</v>
      </c>
      <c r="I158" s="103" t="s">
        <v>92</v>
      </c>
      <c r="J158" s="215">
        <v>354.42</v>
      </c>
      <c r="K158" s="216" t="s">
        <v>347</v>
      </c>
    </row>
    <row r="159" spans="1:11" x14ac:dyDescent="0.25">
      <c r="A159" s="103" t="s">
        <v>809</v>
      </c>
      <c r="B159" s="103" t="s">
        <v>88</v>
      </c>
      <c r="C159" s="103" t="s">
        <v>89</v>
      </c>
      <c r="D159" s="103" t="s">
        <v>170</v>
      </c>
      <c r="E159" s="111"/>
      <c r="F159" s="103" t="s">
        <v>409</v>
      </c>
      <c r="G159" s="103" t="s">
        <v>204</v>
      </c>
      <c r="H159" s="103" t="s">
        <v>353</v>
      </c>
      <c r="I159" s="103" t="s">
        <v>92</v>
      </c>
      <c r="J159" s="215">
        <v>-352.29</v>
      </c>
      <c r="K159" s="216" t="s">
        <v>347</v>
      </c>
    </row>
    <row r="160" spans="1:11" x14ac:dyDescent="0.25">
      <c r="A160" s="103" t="s">
        <v>810</v>
      </c>
      <c r="B160" s="103" t="s">
        <v>88</v>
      </c>
      <c r="C160" s="103" t="s">
        <v>89</v>
      </c>
      <c r="D160" s="103" t="s">
        <v>170</v>
      </c>
      <c r="E160" s="103" t="s">
        <v>409</v>
      </c>
      <c r="F160" s="103" t="s">
        <v>409</v>
      </c>
      <c r="G160" s="103" t="s">
        <v>204</v>
      </c>
      <c r="H160" s="103" t="s">
        <v>353</v>
      </c>
      <c r="I160" s="103" t="s">
        <v>92</v>
      </c>
      <c r="J160" s="215">
        <v>260.06</v>
      </c>
      <c r="K160" s="216" t="s">
        <v>347</v>
      </c>
    </row>
    <row r="161" spans="1:11" x14ac:dyDescent="0.25">
      <c r="A161" s="103" t="s">
        <v>810</v>
      </c>
      <c r="B161" s="103" t="s">
        <v>88</v>
      </c>
      <c r="C161" s="103" t="s">
        <v>89</v>
      </c>
      <c r="D161" s="103" t="s">
        <v>170</v>
      </c>
      <c r="E161" s="111"/>
      <c r="F161" s="103" t="s">
        <v>409</v>
      </c>
      <c r="G161" s="103" t="s">
        <v>204</v>
      </c>
      <c r="H161" s="103" t="s">
        <v>353</v>
      </c>
      <c r="I161" s="103" t="s">
        <v>92</v>
      </c>
      <c r="J161" s="215">
        <v>-258.49</v>
      </c>
      <c r="K161" s="216" t="s">
        <v>347</v>
      </c>
    </row>
    <row r="162" spans="1:11" x14ac:dyDescent="0.25">
      <c r="A162" s="103" t="s">
        <v>1038</v>
      </c>
      <c r="B162" s="103" t="s">
        <v>88</v>
      </c>
      <c r="C162" s="103" t="s">
        <v>89</v>
      </c>
      <c r="D162" s="103" t="s">
        <v>170</v>
      </c>
      <c r="E162" s="103" t="s">
        <v>409</v>
      </c>
      <c r="F162" s="103" t="s">
        <v>409</v>
      </c>
      <c r="G162" s="103" t="s">
        <v>204</v>
      </c>
      <c r="H162" s="103" t="s">
        <v>353</v>
      </c>
      <c r="I162" s="103" t="s">
        <v>92</v>
      </c>
      <c r="J162" s="215">
        <v>1898.8</v>
      </c>
      <c r="K162" s="216" t="s">
        <v>347</v>
      </c>
    </row>
    <row r="163" spans="1:11" x14ac:dyDescent="0.25">
      <c r="A163" s="103" t="s">
        <v>1038</v>
      </c>
      <c r="B163" s="103" t="s">
        <v>88</v>
      </c>
      <c r="C163" s="103" t="s">
        <v>89</v>
      </c>
      <c r="D163" s="103" t="s">
        <v>170</v>
      </c>
      <c r="E163" s="111"/>
      <c r="F163" s="103" t="s">
        <v>409</v>
      </c>
      <c r="G163" s="103" t="s">
        <v>204</v>
      </c>
      <c r="H163" s="103" t="s">
        <v>353</v>
      </c>
      <c r="I163" s="103" t="s">
        <v>92</v>
      </c>
      <c r="J163" s="215">
        <v>-1887.41</v>
      </c>
      <c r="K163" s="216" t="s">
        <v>347</v>
      </c>
    </row>
    <row r="164" spans="1:11" x14ac:dyDescent="0.25">
      <c r="A164" s="103" t="s">
        <v>806</v>
      </c>
      <c r="B164" s="103" t="s">
        <v>88</v>
      </c>
      <c r="C164" s="103" t="s">
        <v>89</v>
      </c>
      <c r="D164" s="103" t="s">
        <v>170</v>
      </c>
      <c r="E164" s="103" t="s">
        <v>409</v>
      </c>
      <c r="F164" s="103" t="s">
        <v>409</v>
      </c>
      <c r="G164" s="103" t="s">
        <v>204</v>
      </c>
      <c r="H164" s="103" t="s">
        <v>353</v>
      </c>
      <c r="I164" s="103" t="s">
        <v>92</v>
      </c>
      <c r="J164" s="215">
        <v>275.66000000000003</v>
      </c>
      <c r="K164" s="216" t="s">
        <v>347</v>
      </c>
    </row>
    <row r="165" spans="1:11" x14ac:dyDescent="0.25">
      <c r="A165" s="103" t="s">
        <v>806</v>
      </c>
      <c r="B165" s="103" t="s">
        <v>88</v>
      </c>
      <c r="C165" s="103" t="s">
        <v>89</v>
      </c>
      <c r="D165" s="103" t="s">
        <v>170</v>
      </c>
      <c r="E165" s="111"/>
      <c r="F165" s="103" t="s">
        <v>409</v>
      </c>
      <c r="G165" s="103" t="s">
        <v>204</v>
      </c>
      <c r="H165" s="103" t="s">
        <v>353</v>
      </c>
      <c r="I165" s="103" t="s">
        <v>92</v>
      </c>
      <c r="J165" s="215">
        <v>-274</v>
      </c>
      <c r="K165" s="216" t="s">
        <v>347</v>
      </c>
    </row>
    <row r="166" spans="1:11" x14ac:dyDescent="0.25">
      <c r="A166" s="103" t="s">
        <v>807</v>
      </c>
      <c r="B166" s="103" t="s">
        <v>88</v>
      </c>
      <c r="C166" s="103" t="s">
        <v>89</v>
      </c>
      <c r="D166" s="103" t="s">
        <v>170</v>
      </c>
      <c r="E166" s="103" t="s">
        <v>409</v>
      </c>
      <c r="F166" s="103" t="s">
        <v>409</v>
      </c>
      <c r="G166" s="103" t="s">
        <v>204</v>
      </c>
      <c r="H166" s="103" t="s">
        <v>353</v>
      </c>
      <c r="I166" s="103" t="s">
        <v>92</v>
      </c>
      <c r="J166" s="215">
        <v>3355.12</v>
      </c>
      <c r="K166" s="216" t="s">
        <v>347</v>
      </c>
    </row>
    <row r="167" spans="1:11" x14ac:dyDescent="0.25">
      <c r="A167" s="103" t="s">
        <v>807</v>
      </c>
      <c r="B167" s="103" t="s">
        <v>88</v>
      </c>
      <c r="C167" s="103" t="s">
        <v>89</v>
      </c>
      <c r="D167" s="103" t="s">
        <v>170</v>
      </c>
      <c r="E167" s="111"/>
      <c r="F167" s="103" t="s">
        <v>409</v>
      </c>
      <c r="G167" s="103" t="s">
        <v>204</v>
      </c>
      <c r="H167" s="103" t="s">
        <v>353</v>
      </c>
      <c r="I167" s="103" t="s">
        <v>92</v>
      </c>
      <c r="J167" s="215">
        <v>-3334.99</v>
      </c>
      <c r="K167" s="216" t="s">
        <v>347</v>
      </c>
    </row>
    <row r="168" spans="1:11" x14ac:dyDescent="0.25">
      <c r="A168" s="103" t="s">
        <v>808</v>
      </c>
      <c r="B168" s="103" t="s">
        <v>88</v>
      </c>
      <c r="C168" s="103" t="s">
        <v>89</v>
      </c>
      <c r="D168" s="103" t="s">
        <v>170</v>
      </c>
      <c r="E168" s="103" t="s">
        <v>409</v>
      </c>
      <c r="F168" s="103" t="s">
        <v>409</v>
      </c>
      <c r="G168" s="103" t="s">
        <v>152</v>
      </c>
      <c r="H168" s="103" t="s">
        <v>615</v>
      </c>
      <c r="I168" s="103" t="s">
        <v>92</v>
      </c>
      <c r="J168" s="215">
        <v>7136.54</v>
      </c>
      <c r="K168" s="216" t="s">
        <v>88</v>
      </c>
    </row>
    <row r="169" spans="1:11" x14ac:dyDescent="0.25">
      <c r="A169" s="103" t="s">
        <v>1038</v>
      </c>
      <c r="B169" s="103" t="s">
        <v>88</v>
      </c>
      <c r="C169" s="103" t="s">
        <v>89</v>
      </c>
      <c r="D169" s="103" t="s">
        <v>170</v>
      </c>
      <c r="E169" s="103" t="s">
        <v>409</v>
      </c>
      <c r="F169" s="103" t="s">
        <v>409</v>
      </c>
      <c r="G169" s="103" t="s">
        <v>152</v>
      </c>
      <c r="H169" s="103" t="s">
        <v>615</v>
      </c>
      <c r="I169" s="103" t="s">
        <v>92</v>
      </c>
      <c r="J169" s="215">
        <v>8141.68</v>
      </c>
      <c r="K169" s="216" t="s">
        <v>88</v>
      </c>
    </row>
    <row r="170" spans="1:11" x14ac:dyDescent="0.25">
      <c r="A170" s="103" t="s">
        <v>807</v>
      </c>
      <c r="B170" s="103" t="s">
        <v>88</v>
      </c>
      <c r="C170" s="103" t="s">
        <v>89</v>
      </c>
      <c r="D170" s="103" t="s">
        <v>170</v>
      </c>
      <c r="E170" s="103" t="s">
        <v>409</v>
      </c>
      <c r="F170" s="103" t="s">
        <v>409</v>
      </c>
      <c r="G170" s="103" t="s">
        <v>152</v>
      </c>
      <c r="H170" s="103" t="s">
        <v>615</v>
      </c>
      <c r="I170" s="103" t="s">
        <v>92</v>
      </c>
      <c r="J170" s="215">
        <v>8845.2800000000007</v>
      </c>
      <c r="K170" s="216" t="s">
        <v>88</v>
      </c>
    </row>
    <row r="171" spans="1:11" x14ac:dyDescent="0.25">
      <c r="A171" s="103" t="s">
        <v>808</v>
      </c>
      <c r="B171" s="103" t="s">
        <v>88</v>
      </c>
      <c r="C171" s="103" t="s">
        <v>89</v>
      </c>
      <c r="D171" s="103" t="s">
        <v>170</v>
      </c>
      <c r="E171" s="103" t="s">
        <v>409</v>
      </c>
      <c r="F171" s="103" t="s">
        <v>409</v>
      </c>
      <c r="G171" s="103" t="s">
        <v>218</v>
      </c>
      <c r="H171" s="103" t="s">
        <v>466</v>
      </c>
      <c r="I171" s="103" t="s">
        <v>92</v>
      </c>
      <c r="J171" s="215">
        <v>3721.6</v>
      </c>
      <c r="K171" s="216" t="s">
        <v>88</v>
      </c>
    </row>
    <row r="172" spans="1:11" x14ac:dyDescent="0.25">
      <c r="A172" s="103" t="s">
        <v>807</v>
      </c>
      <c r="B172" s="103" t="s">
        <v>88</v>
      </c>
      <c r="C172" s="103" t="s">
        <v>89</v>
      </c>
      <c r="D172" s="103" t="s">
        <v>170</v>
      </c>
      <c r="E172" s="103" t="s">
        <v>409</v>
      </c>
      <c r="F172" s="103" t="s">
        <v>409</v>
      </c>
      <c r="G172" s="103" t="s">
        <v>218</v>
      </c>
      <c r="H172" s="103" t="s">
        <v>466</v>
      </c>
      <c r="I172" s="103" t="s">
        <v>92</v>
      </c>
      <c r="J172" s="215">
        <v>-3721.6</v>
      </c>
      <c r="K172" s="216" t="s">
        <v>88</v>
      </c>
    </row>
    <row r="173" spans="1:11" x14ac:dyDescent="0.25">
      <c r="A173" s="103" t="s">
        <v>808</v>
      </c>
      <c r="B173" s="103" t="s">
        <v>88</v>
      </c>
      <c r="C173" s="103" t="s">
        <v>89</v>
      </c>
      <c r="D173" s="103" t="s">
        <v>170</v>
      </c>
      <c r="E173" s="103" t="s">
        <v>409</v>
      </c>
      <c r="F173" s="103" t="s">
        <v>409</v>
      </c>
      <c r="G173" s="103" t="s">
        <v>142</v>
      </c>
      <c r="H173" s="103" t="s">
        <v>734</v>
      </c>
      <c r="I173" s="103" t="s">
        <v>92</v>
      </c>
      <c r="J173" s="215">
        <v>604.35</v>
      </c>
      <c r="K173" s="216" t="s">
        <v>88</v>
      </c>
    </row>
    <row r="174" spans="1:11" x14ac:dyDescent="0.25">
      <c r="A174" s="103" t="s">
        <v>808</v>
      </c>
      <c r="B174" s="103" t="s">
        <v>88</v>
      </c>
      <c r="C174" s="103" t="s">
        <v>89</v>
      </c>
      <c r="D174" s="103" t="s">
        <v>170</v>
      </c>
      <c r="E174" s="111"/>
      <c r="F174" s="103" t="s">
        <v>409</v>
      </c>
      <c r="G174" s="103" t="s">
        <v>142</v>
      </c>
      <c r="H174" s="103" t="s">
        <v>734</v>
      </c>
      <c r="I174" s="103" t="s">
        <v>92</v>
      </c>
      <c r="J174" s="215">
        <v>-151.25</v>
      </c>
      <c r="K174" s="216" t="s">
        <v>88</v>
      </c>
    </row>
    <row r="175" spans="1:11" x14ac:dyDescent="0.25">
      <c r="A175" s="103" t="s">
        <v>1038</v>
      </c>
      <c r="B175" s="103" t="s">
        <v>88</v>
      </c>
      <c r="C175" s="103" t="s">
        <v>89</v>
      </c>
      <c r="D175" s="103" t="s">
        <v>170</v>
      </c>
      <c r="E175" s="103" t="s">
        <v>409</v>
      </c>
      <c r="F175" s="103" t="s">
        <v>409</v>
      </c>
      <c r="G175" s="103" t="s">
        <v>142</v>
      </c>
      <c r="H175" s="103" t="s">
        <v>734</v>
      </c>
      <c r="I175" s="103" t="s">
        <v>92</v>
      </c>
      <c r="J175" s="215">
        <v>290.99</v>
      </c>
      <c r="K175" s="216" t="s">
        <v>88</v>
      </c>
    </row>
    <row r="176" spans="1:11" x14ac:dyDescent="0.25">
      <c r="A176" s="103" t="s">
        <v>1038</v>
      </c>
      <c r="B176" s="103" t="s">
        <v>88</v>
      </c>
      <c r="C176" s="103" t="s">
        <v>89</v>
      </c>
      <c r="D176" s="103" t="s">
        <v>170</v>
      </c>
      <c r="E176" s="111"/>
      <c r="F176" s="103" t="s">
        <v>409</v>
      </c>
      <c r="G176" s="103" t="s">
        <v>142</v>
      </c>
      <c r="H176" s="103" t="s">
        <v>734</v>
      </c>
      <c r="I176" s="103" t="s">
        <v>92</v>
      </c>
      <c r="J176" s="215">
        <v>-75.63</v>
      </c>
      <c r="K176" s="216" t="s">
        <v>88</v>
      </c>
    </row>
    <row r="177" spans="1:11" x14ac:dyDescent="0.25">
      <c r="A177" s="103" t="s">
        <v>807</v>
      </c>
      <c r="B177" s="103" t="s">
        <v>88</v>
      </c>
      <c r="C177" s="103" t="s">
        <v>89</v>
      </c>
      <c r="D177" s="103" t="s">
        <v>170</v>
      </c>
      <c r="E177" s="103" t="s">
        <v>409</v>
      </c>
      <c r="F177" s="103" t="s">
        <v>409</v>
      </c>
      <c r="G177" s="103" t="s">
        <v>142</v>
      </c>
      <c r="H177" s="103" t="s">
        <v>734</v>
      </c>
      <c r="I177" s="103" t="s">
        <v>92</v>
      </c>
      <c r="J177" s="215">
        <v>470.06</v>
      </c>
      <c r="K177" s="216" t="s">
        <v>88</v>
      </c>
    </row>
    <row r="178" spans="1:11" x14ac:dyDescent="0.25">
      <c r="A178" s="103" t="s">
        <v>807</v>
      </c>
      <c r="B178" s="103" t="s">
        <v>88</v>
      </c>
      <c r="C178" s="103" t="s">
        <v>89</v>
      </c>
      <c r="D178" s="103" t="s">
        <v>170</v>
      </c>
      <c r="E178" s="111"/>
      <c r="F178" s="103" t="s">
        <v>409</v>
      </c>
      <c r="G178" s="103" t="s">
        <v>142</v>
      </c>
      <c r="H178" s="103" t="s">
        <v>734</v>
      </c>
      <c r="I178" s="103" t="s">
        <v>92</v>
      </c>
      <c r="J178" s="215">
        <v>-116.35</v>
      </c>
      <c r="K178" s="216" t="s">
        <v>88</v>
      </c>
    </row>
    <row r="179" spans="1:11" x14ac:dyDescent="0.25">
      <c r="A179" s="103" t="s">
        <v>808</v>
      </c>
      <c r="B179" s="103" t="s">
        <v>88</v>
      </c>
      <c r="C179" s="103" t="s">
        <v>89</v>
      </c>
      <c r="D179" s="103" t="s">
        <v>170</v>
      </c>
      <c r="E179" s="103" t="s">
        <v>409</v>
      </c>
      <c r="F179" s="103" t="s">
        <v>409</v>
      </c>
      <c r="G179" s="103" t="s">
        <v>139</v>
      </c>
      <c r="H179" s="103" t="s">
        <v>646</v>
      </c>
      <c r="I179" s="103" t="s">
        <v>92</v>
      </c>
      <c r="J179" s="215">
        <v>4254.76</v>
      </c>
      <c r="K179" s="216" t="s">
        <v>88</v>
      </c>
    </row>
    <row r="180" spans="1:11" x14ac:dyDescent="0.25">
      <c r="A180" s="103" t="s">
        <v>808</v>
      </c>
      <c r="B180" s="103" t="s">
        <v>88</v>
      </c>
      <c r="C180" s="103" t="s">
        <v>89</v>
      </c>
      <c r="D180" s="103" t="s">
        <v>170</v>
      </c>
      <c r="E180" s="111"/>
      <c r="F180" s="103" t="s">
        <v>409</v>
      </c>
      <c r="G180" s="103" t="s">
        <v>139</v>
      </c>
      <c r="H180" s="103" t="s">
        <v>646</v>
      </c>
      <c r="I180" s="103" t="s">
        <v>92</v>
      </c>
      <c r="J180" s="215">
        <v>-1105.81</v>
      </c>
      <c r="K180" s="216" t="s">
        <v>88</v>
      </c>
    </row>
    <row r="181" spans="1:11" x14ac:dyDescent="0.25">
      <c r="A181" s="103" t="s">
        <v>809</v>
      </c>
      <c r="B181" s="103" t="s">
        <v>88</v>
      </c>
      <c r="C181" s="103" t="s">
        <v>89</v>
      </c>
      <c r="D181" s="103" t="s">
        <v>170</v>
      </c>
      <c r="E181" s="103" t="s">
        <v>409</v>
      </c>
      <c r="F181" s="103" t="s">
        <v>409</v>
      </c>
      <c r="G181" s="103" t="s">
        <v>139</v>
      </c>
      <c r="H181" s="103" t="s">
        <v>646</v>
      </c>
      <c r="I181" s="103" t="s">
        <v>92</v>
      </c>
      <c r="J181" s="215">
        <v>4004.48</v>
      </c>
      <c r="K181" s="216" t="s">
        <v>88</v>
      </c>
    </row>
    <row r="182" spans="1:11" x14ac:dyDescent="0.25">
      <c r="A182" s="103" t="s">
        <v>809</v>
      </c>
      <c r="B182" s="103" t="s">
        <v>88</v>
      </c>
      <c r="C182" s="103" t="s">
        <v>89</v>
      </c>
      <c r="D182" s="103" t="s">
        <v>170</v>
      </c>
      <c r="E182" s="111"/>
      <c r="F182" s="103" t="s">
        <v>409</v>
      </c>
      <c r="G182" s="103" t="s">
        <v>139</v>
      </c>
      <c r="H182" s="103" t="s">
        <v>646</v>
      </c>
      <c r="I182" s="103" t="s">
        <v>92</v>
      </c>
      <c r="J182" s="215">
        <v>-1040.76</v>
      </c>
      <c r="K182" s="216" t="s">
        <v>88</v>
      </c>
    </row>
    <row r="183" spans="1:11" x14ac:dyDescent="0.25">
      <c r="A183" s="103" t="s">
        <v>810</v>
      </c>
      <c r="B183" s="103" t="s">
        <v>88</v>
      </c>
      <c r="C183" s="103" t="s">
        <v>89</v>
      </c>
      <c r="D183" s="103" t="s">
        <v>170</v>
      </c>
      <c r="E183" s="103" t="s">
        <v>409</v>
      </c>
      <c r="F183" s="103" t="s">
        <v>409</v>
      </c>
      <c r="G183" s="103" t="s">
        <v>139</v>
      </c>
      <c r="H183" s="103" t="s">
        <v>646</v>
      </c>
      <c r="I183" s="103" t="s">
        <v>92</v>
      </c>
      <c r="J183" s="215">
        <v>3816.77</v>
      </c>
      <c r="K183" s="216" t="s">
        <v>88</v>
      </c>
    </row>
    <row r="184" spans="1:11" x14ac:dyDescent="0.25">
      <c r="A184" s="103" t="s">
        <v>810</v>
      </c>
      <c r="B184" s="103" t="s">
        <v>88</v>
      </c>
      <c r="C184" s="103" t="s">
        <v>89</v>
      </c>
      <c r="D184" s="103" t="s">
        <v>170</v>
      </c>
      <c r="E184" s="111"/>
      <c r="F184" s="103" t="s">
        <v>409</v>
      </c>
      <c r="G184" s="103" t="s">
        <v>139</v>
      </c>
      <c r="H184" s="103" t="s">
        <v>646</v>
      </c>
      <c r="I184" s="103" t="s">
        <v>92</v>
      </c>
      <c r="J184" s="215">
        <v>-991.98</v>
      </c>
      <c r="K184" s="216" t="s">
        <v>88</v>
      </c>
    </row>
    <row r="185" spans="1:11" x14ac:dyDescent="0.25">
      <c r="A185" s="103" t="s">
        <v>1038</v>
      </c>
      <c r="B185" s="103" t="s">
        <v>88</v>
      </c>
      <c r="C185" s="103" t="s">
        <v>89</v>
      </c>
      <c r="D185" s="103" t="s">
        <v>170</v>
      </c>
      <c r="E185" s="103" t="s">
        <v>409</v>
      </c>
      <c r="F185" s="103" t="s">
        <v>409</v>
      </c>
      <c r="G185" s="103" t="s">
        <v>139</v>
      </c>
      <c r="H185" s="103" t="s">
        <v>646</v>
      </c>
      <c r="I185" s="103" t="s">
        <v>92</v>
      </c>
      <c r="J185" s="215">
        <v>2815.65</v>
      </c>
      <c r="K185" s="216" t="s">
        <v>88</v>
      </c>
    </row>
    <row r="186" spans="1:11" x14ac:dyDescent="0.25">
      <c r="A186" s="103" t="s">
        <v>1038</v>
      </c>
      <c r="B186" s="103" t="s">
        <v>88</v>
      </c>
      <c r="C186" s="103" t="s">
        <v>89</v>
      </c>
      <c r="D186" s="103" t="s">
        <v>170</v>
      </c>
      <c r="E186" s="111"/>
      <c r="F186" s="103" t="s">
        <v>409</v>
      </c>
      <c r="G186" s="103" t="s">
        <v>139</v>
      </c>
      <c r="H186" s="103" t="s">
        <v>646</v>
      </c>
      <c r="I186" s="103" t="s">
        <v>92</v>
      </c>
      <c r="J186" s="215">
        <v>-731.78</v>
      </c>
      <c r="K186" s="216" t="s">
        <v>88</v>
      </c>
    </row>
    <row r="187" spans="1:11" x14ac:dyDescent="0.25">
      <c r="A187" s="103" t="s">
        <v>806</v>
      </c>
      <c r="B187" s="103" t="s">
        <v>88</v>
      </c>
      <c r="C187" s="103" t="s">
        <v>89</v>
      </c>
      <c r="D187" s="103" t="s">
        <v>170</v>
      </c>
      <c r="E187" s="103" t="s">
        <v>409</v>
      </c>
      <c r="F187" s="103" t="s">
        <v>409</v>
      </c>
      <c r="G187" s="103" t="s">
        <v>139</v>
      </c>
      <c r="H187" s="103" t="s">
        <v>646</v>
      </c>
      <c r="I187" s="103" t="s">
        <v>92</v>
      </c>
      <c r="J187" s="215">
        <v>3378.78</v>
      </c>
      <c r="K187" s="216" t="s">
        <v>88</v>
      </c>
    </row>
    <row r="188" spans="1:11" x14ac:dyDescent="0.25">
      <c r="A188" s="103" t="s">
        <v>806</v>
      </c>
      <c r="B188" s="103" t="s">
        <v>88</v>
      </c>
      <c r="C188" s="103" t="s">
        <v>89</v>
      </c>
      <c r="D188" s="103" t="s">
        <v>170</v>
      </c>
      <c r="E188" s="111"/>
      <c r="F188" s="103" t="s">
        <v>409</v>
      </c>
      <c r="G188" s="103" t="s">
        <v>139</v>
      </c>
      <c r="H188" s="103" t="s">
        <v>646</v>
      </c>
      <c r="I188" s="103" t="s">
        <v>92</v>
      </c>
      <c r="J188" s="215">
        <v>-878.14</v>
      </c>
      <c r="K188" s="216" t="s">
        <v>88</v>
      </c>
    </row>
    <row r="189" spans="1:11" x14ac:dyDescent="0.25">
      <c r="A189" s="103" t="s">
        <v>807</v>
      </c>
      <c r="B189" s="103" t="s">
        <v>88</v>
      </c>
      <c r="C189" s="103" t="s">
        <v>89</v>
      </c>
      <c r="D189" s="103" t="s">
        <v>170</v>
      </c>
      <c r="E189" s="103" t="s">
        <v>409</v>
      </c>
      <c r="F189" s="103" t="s">
        <v>409</v>
      </c>
      <c r="G189" s="103" t="s">
        <v>139</v>
      </c>
      <c r="H189" s="103" t="s">
        <v>646</v>
      </c>
      <c r="I189" s="103" t="s">
        <v>92</v>
      </c>
      <c r="J189" s="215">
        <v>5693.87</v>
      </c>
      <c r="K189" s="216" t="s">
        <v>88</v>
      </c>
    </row>
    <row r="190" spans="1:11" x14ac:dyDescent="0.25">
      <c r="A190" s="103" t="s">
        <v>807</v>
      </c>
      <c r="B190" s="103" t="s">
        <v>88</v>
      </c>
      <c r="C190" s="103" t="s">
        <v>89</v>
      </c>
      <c r="D190" s="103" t="s">
        <v>170</v>
      </c>
      <c r="E190" s="111"/>
      <c r="F190" s="103" t="s">
        <v>409</v>
      </c>
      <c r="G190" s="103" t="s">
        <v>139</v>
      </c>
      <c r="H190" s="103" t="s">
        <v>646</v>
      </c>
      <c r="I190" s="103" t="s">
        <v>92</v>
      </c>
      <c r="J190" s="215">
        <v>-1479.84</v>
      </c>
      <c r="K190" s="216" t="s">
        <v>88</v>
      </c>
    </row>
    <row r="191" spans="1:11" x14ac:dyDescent="0.25">
      <c r="A191" s="103" t="s">
        <v>808</v>
      </c>
      <c r="B191" s="103" t="s">
        <v>88</v>
      </c>
      <c r="C191" s="103" t="s">
        <v>89</v>
      </c>
      <c r="D191" s="103" t="s">
        <v>170</v>
      </c>
      <c r="E191" s="103" t="s">
        <v>409</v>
      </c>
      <c r="F191" s="103" t="s">
        <v>409</v>
      </c>
      <c r="G191" s="103" t="s">
        <v>136</v>
      </c>
      <c r="H191" s="103" t="s">
        <v>370</v>
      </c>
      <c r="I191" s="103" t="s">
        <v>92</v>
      </c>
      <c r="J191" s="215">
        <v>2067.6</v>
      </c>
      <c r="K191" s="216" t="s">
        <v>88</v>
      </c>
    </row>
    <row r="192" spans="1:11" x14ac:dyDescent="0.25">
      <c r="A192" s="103" t="s">
        <v>1038</v>
      </c>
      <c r="B192" s="103" t="s">
        <v>88</v>
      </c>
      <c r="C192" s="103" t="s">
        <v>89</v>
      </c>
      <c r="D192" s="103" t="s">
        <v>170</v>
      </c>
      <c r="E192" s="103" t="s">
        <v>409</v>
      </c>
      <c r="F192" s="103" t="s">
        <v>409</v>
      </c>
      <c r="G192" s="103" t="s">
        <v>136</v>
      </c>
      <c r="H192" s="103" t="s">
        <v>370</v>
      </c>
      <c r="I192" s="103" t="s">
        <v>92</v>
      </c>
      <c r="J192" s="215">
        <v>895.96</v>
      </c>
      <c r="K192" s="216" t="s">
        <v>88</v>
      </c>
    </row>
    <row r="193" spans="1:11" x14ac:dyDescent="0.25">
      <c r="A193" s="103" t="s">
        <v>807</v>
      </c>
      <c r="B193" s="103" t="s">
        <v>88</v>
      </c>
      <c r="C193" s="103" t="s">
        <v>89</v>
      </c>
      <c r="D193" s="103" t="s">
        <v>170</v>
      </c>
      <c r="E193" s="103" t="s">
        <v>409</v>
      </c>
      <c r="F193" s="103" t="s">
        <v>409</v>
      </c>
      <c r="G193" s="103" t="s">
        <v>136</v>
      </c>
      <c r="H193" s="103" t="s">
        <v>370</v>
      </c>
      <c r="I193" s="103" t="s">
        <v>92</v>
      </c>
      <c r="J193" s="215">
        <v>3428.77</v>
      </c>
      <c r="K193" s="216" t="s">
        <v>88</v>
      </c>
    </row>
    <row r="194" spans="1:11" x14ac:dyDescent="0.25">
      <c r="A194" s="103" t="s">
        <v>808</v>
      </c>
      <c r="B194" s="103" t="s">
        <v>88</v>
      </c>
      <c r="C194" s="103" t="s">
        <v>89</v>
      </c>
      <c r="D194" s="103" t="s">
        <v>170</v>
      </c>
      <c r="E194" s="103" t="s">
        <v>409</v>
      </c>
      <c r="F194" s="103" t="s">
        <v>409</v>
      </c>
      <c r="G194" s="103" t="s">
        <v>128</v>
      </c>
      <c r="H194" s="103" t="s">
        <v>386</v>
      </c>
      <c r="I194" s="103" t="s">
        <v>92</v>
      </c>
      <c r="J194" s="215">
        <v>14974.13</v>
      </c>
      <c r="K194" s="216" t="s">
        <v>88</v>
      </c>
    </row>
    <row r="195" spans="1:11" x14ac:dyDescent="0.25">
      <c r="A195" s="103" t="s">
        <v>809</v>
      </c>
      <c r="B195" s="103" t="s">
        <v>88</v>
      </c>
      <c r="C195" s="103" t="s">
        <v>89</v>
      </c>
      <c r="D195" s="103" t="s">
        <v>170</v>
      </c>
      <c r="E195" s="103" t="s">
        <v>409</v>
      </c>
      <c r="F195" s="103" t="s">
        <v>409</v>
      </c>
      <c r="G195" s="103" t="s">
        <v>128</v>
      </c>
      <c r="H195" s="103" t="s">
        <v>386</v>
      </c>
      <c r="I195" s="103" t="s">
        <v>92</v>
      </c>
      <c r="J195" s="215">
        <v>11859.14</v>
      </c>
      <c r="K195" s="216" t="s">
        <v>88</v>
      </c>
    </row>
    <row r="196" spans="1:11" x14ac:dyDescent="0.25">
      <c r="A196" s="103" t="s">
        <v>810</v>
      </c>
      <c r="B196" s="103" t="s">
        <v>88</v>
      </c>
      <c r="C196" s="103" t="s">
        <v>89</v>
      </c>
      <c r="D196" s="103" t="s">
        <v>170</v>
      </c>
      <c r="E196" s="103" t="s">
        <v>409</v>
      </c>
      <c r="F196" s="103" t="s">
        <v>409</v>
      </c>
      <c r="G196" s="103" t="s">
        <v>128</v>
      </c>
      <c r="H196" s="103" t="s">
        <v>386</v>
      </c>
      <c r="I196" s="103" t="s">
        <v>92</v>
      </c>
      <c r="J196" s="215">
        <v>13245.61</v>
      </c>
      <c r="K196" s="216" t="s">
        <v>88</v>
      </c>
    </row>
    <row r="197" spans="1:11" x14ac:dyDescent="0.25">
      <c r="A197" s="103" t="s">
        <v>1038</v>
      </c>
      <c r="B197" s="103" t="s">
        <v>88</v>
      </c>
      <c r="C197" s="103" t="s">
        <v>89</v>
      </c>
      <c r="D197" s="103" t="s">
        <v>170</v>
      </c>
      <c r="E197" s="103" t="s">
        <v>409</v>
      </c>
      <c r="F197" s="103" t="s">
        <v>409</v>
      </c>
      <c r="G197" s="103" t="s">
        <v>128</v>
      </c>
      <c r="H197" s="103" t="s">
        <v>386</v>
      </c>
      <c r="I197" s="103" t="s">
        <v>92</v>
      </c>
      <c r="J197" s="215">
        <v>14789.54</v>
      </c>
      <c r="K197" s="216" t="s">
        <v>88</v>
      </c>
    </row>
    <row r="198" spans="1:11" x14ac:dyDescent="0.25">
      <c r="A198" s="103" t="s">
        <v>806</v>
      </c>
      <c r="B198" s="103" t="s">
        <v>88</v>
      </c>
      <c r="C198" s="103" t="s">
        <v>89</v>
      </c>
      <c r="D198" s="103" t="s">
        <v>170</v>
      </c>
      <c r="E198" s="103" t="s">
        <v>409</v>
      </c>
      <c r="F198" s="103" t="s">
        <v>409</v>
      </c>
      <c r="G198" s="103" t="s">
        <v>128</v>
      </c>
      <c r="H198" s="103" t="s">
        <v>386</v>
      </c>
      <c r="I198" s="103" t="s">
        <v>92</v>
      </c>
      <c r="J198" s="215">
        <v>12684.43</v>
      </c>
      <c r="K198" s="216" t="s">
        <v>88</v>
      </c>
    </row>
    <row r="199" spans="1:11" x14ac:dyDescent="0.25">
      <c r="A199" s="103" t="s">
        <v>807</v>
      </c>
      <c r="B199" s="103" t="s">
        <v>88</v>
      </c>
      <c r="C199" s="103" t="s">
        <v>89</v>
      </c>
      <c r="D199" s="103" t="s">
        <v>170</v>
      </c>
      <c r="E199" s="103" t="s">
        <v>409</v>
      </c>
      <c r="F199" s="103" t="s">
        <v>409</v>
      </c>
      <c r="G199" s="103" t="s">
        <v>128</v>
      </c>
      <c r="H199" s="103" t="s">
        <v>386</v>
      </c>
      <c r="I199" s="103" t="s">
        <v>92</v>
      </c>
      <c r="J199" s="215">
        <v>23011.57</v>
      </c>
      <c r="K199" s="216" t="s">
        <v>88</v>
      </c>
    </row>
    <row r="200" spans="1:11" x14ac:dyDescent="0.25">
      <c r="A200" s="103" t="s">
        <v>809</v>
      </c>
      <c r="B200" s="103" t="s">
        <v>88</v>
      </c>
      <c r="C200" s="103" t="s">
        <v>89</v>
      </c>
      <c r="D200" s="103" t="s">
        <v>170</v>
      </c>
      <c r="E200" s="103" t="s">
        <v>409</v>
      </c>
      <c r="F200" s="103" t="s">
        <v>409</v>
      </c>
      <c r="G200" s="103" t="s">
        <v>131</v>
      </c>
      <c r="H200" s="103" t="s">
        <v>389</v>
      </c>
      <c r="I200" s="103" t="s">
        <v>92</v>
      </c>
      <c r="J200" s="215">
        <v>34.46</v>
      </c>
      <c r="K200" s="216" t="s">
        <v>88</v>
      </c>
    </row>
    <row r="201" spans="1:11" x14ac:dyDescent="0.25">
      <c r="A201" s="103" t="s">
        <v>806</v>
      </c>
      <c r="B201" s="103" t="s">
        <v>88</v>
      </c>
      <c r="C201" s="103" t="s">
        <v>89</v>
      </c>
      <c r="D201" s="103" t="s">
        <v>170</v>
      </c>
      <c r="E201" s="103" t="s">
        <v>409</v>
      </c>
      <c r="F201" s="103" t="s">
        <v>409</v>
      </c>
      <c r="G201" s="103" t="s">
        <v>131</v>
      </c>
      <c r="H201" s="103" t="s">
        <v>389</v>
      </c>
      <c r="I201" s="103" t="s">
        <v>92</v>
      </c>
      <c r="J201" s="215">
        <v>34.46</v>
      </c>
      <c r="K201" s="216" t="s">
        <v>88</v>
      </c>
    </row>
    <row r="202" spans="1:11" x14ac:dyDescent="0.25">
      <c r="A202" s="103" t="s">
        <v>808</v>
      </c>
      <c r="B202" s="103" t="s">
        <v>88</v>
      </c>
      <c r="C202" s="103" t="s">
        <v>89</v>
      </c>
      <c r="D202" s="103" t="s">
        <v>170</v>
      </c>
      <c r="E202" s="103" t="s">
        <v>409</v>
      </c>
      <c r="F202" s="103" t="s">
        <v>409</v>
      </c>
      <c r="G202" s="103" t="s">
        <v>127</v>
      </c>
      <c r="H202" s="103" t="s">
        <v>391</v>
      </c>
      <c r="I202" s="103" t="s">
        <v>92</v>
      </c>
      <c r="J202" s="215">
        <v>5435.2</v>
      </c>
      <c r="K202" s="216" t="s">
        <v>88</v>
      </c>
    </row>
    <row r="203" spans="1:11" x14ac:dyDescent="0.25">
      <c r="A203" s="103" t="s">
        <v>809</v>
      </c>
      <c r="B203" s="103" t="s">
        <v>88</v>
      </c>
      <c r="C203" s="103" t="s">
        <v>89</v>
      </c>
      <c r="D203" s="103" t="s">
        <v>170</v>
      </c>
      <c r="E203" s="103" t="s">
        <v>409</v>
      </c>
      <c r="F203" s="103" t="s">
        <v>409</v>
      </c>
      <c r="G203" s="103" t="s">
        <v>127</v>
      </c>
      <c r="H203" s="103" t="s">
        <v>391</v>
      </c>
      <c r="I203" s="103" t="s">
        <v>92</v>
      </c>
      <c r="J203" s="215">
        <v>3804.64</v>
      </c>
      <c r="K203" s="216" t="s">
        <v>88</v>
      </c>
    </row>
    <row r="204" spans="1:11" x14ac:dyDescent="0.25">
      <c r="A204" s="103" t="s">
        <v>810</v>
      </c>
      <c r="B204" s="103" t="s">
        <v>88</v>
      </c>
      <c r="C204" s="103" t="s">
        <v>89</v>
      </c>
      <c r="D204" s="103" t="s">
        <v>170</v>
      </c>
      <c r="E204" s="103" t="s">
        <v>409</v>
      </c>
      <c r="F204" s="103" t="s">
        <v>409</v>
      </c>
      <c r="G204" s="103" t="s">
        <v>127</v>
      </c>
      <c r="H204" s="103" t="s">
        <v>391</v>
      </c>
      <c r="I204" s="103" t="s">
        <v>92</v>
      </c>
      <c r="J204" s="215">
        <v>3430.97</v>
      </c>
      <c r="K204" s="216" t="s">
        <v>88</v>
      </c>
    </row>
    <row r="205" spans="1:11" x14ac:dyDescent="0.25">
      <c r="A205" s="103" t="s">
        <v>1038</v>
      </c>
      <c r="B205" s="103" t="s">
        <v>88</v>
      </c>
      <c r="C205" s="103" t="s">
        <v>89</v>
      </c>
      <c r="D205" s="103" t="s">
        <v>170</v>
      </c>
      <c r="E205" s="103" t="s">
        <v>409</v>
      </c>
      <c r="F205" s="103" t="s">
        <v>409</v>
      </c>
      <c r="G205" s="103" t="s">
        <v>127</v>
      </c>
      <c r="H205" s="103" t="s">
        <v>391</v>
      </c>
      <c r="I205" s="103" t="s">
        <v>92</v>
      </c>
      <c r="J205" s="215">
        <v>4348.16</v>
      </c>
      <c r="K205" s="216" t="s">
        <v>88</v>
      </c>
    </row>
    <row r="206" spans="1:11" x14ac:dyDescent="0.25">
      <c r="A206" s="103" t="s">
        <v>806</v>
      </c>
      <c r="B206" s="103" t="s">
        <v>88</v>
      </c>
      <c r="C206" s="103" t="s">
        <v>89</v>
      </c>
      <c r="D206" s="103" t="s">
        <v>170</v>
      </c>
      <c r="E206" s="103" t="s">
        <v>409</v>
      </c>
      <c r="F206" s="103" t="s">
        <v>409</v>
      </c>
      <c r="G206" s="103" t="s">
        <v>127</v>
      </c>
      <c r="H206" s="103" t="s">
        <v>391</v>
      </c>
      <c r="I206" s="103" t="s">
        <v>92</v>
      </c>
      <c r="J206" s="215">
        <v>4484.04</v>
      </c>
      <c r="K206" s="216" t="s">
        <v>88</v>
      </c>
    </row>
    <row r="207" spans="1:11" x14ac:dyDescent="0.25">
      <c r="A207" s="103" t="s">
        <v>807</v>
      </c>
      <c r="B207" s="103" t="s">
        <v>88</v>
      </c>
      <c r="C207" s="103" t="s">
        <v>89</v>
      </c>
      <c r="D207" s="103" t="s">
        <v>170</v>
      </c>
      <c r="E207" s="103" t="s">
        <v>409</v>
      </c>
      <c r="F207" s="103" t="s">
        <v>409</v>
      </c>
      <c r="G207" s="103" t="s">
        <v>127</v>
      </c>
      <c r="H207" s="103" t="s">
        <v>391</v>
      </c>
      <c r="I207" s="103" t="s">
        <v>92</v>
      </c>
      <c r="J207" s="215">
        <v>5027.5600000000004</v>
      </c>
      <c r="K207" s="216" t="s">
        <v>88</v>
      </c>
    </row>
    <row r="208" spans="1:11" x14ac:dyDescent="0.25">
      <c r="A208" s="103" t="s">
        <v>1038</v>
      </c>
      <c r="B208" s="103" t="s">
        <v>88</v>
      </c>
      <c r="C208" s="103" t="s">
        <v>89</v>
      </c>
      <c r="D208" s="103" t="s">
        <v>410</v>
      </c>
      <c r="E208" s="103" t="s">
        <v>411</v>
      </c>
      <c r="F208" s="103" t="s">
        <v>411</v>
      </c>
      <c r="G208" s="103" t="s">
        <v>199</v>
      </c>
      <c r="H208" s="103" t="s">
        <v>298</v>
      </c>
      <c r="I208" s="103" t="s">
        <v>92</v>
      </c>
      <c r="J208" s="215">
        <v>49.04</v>
      </c>
      <c r="K208" s="216" t="s">
        <v>88</v>
      </c>
    </row>
    <row r="209" spans="1:11" x14ac:dyDescent="0.25">
      <c r="A209" s="103" t="s">
        <v>809</v>
      </c>
      <c r="B209" s="103" t="s">
        <v>88</v>
      </c>
      <c r="C209" s="103" t="s">
        <v>89</v>
      </c>
      <c r="D209" s="103" t="s">
        <v>410</v>
      </c>
      <c r="E209" s="103" t="s">
        <v>411</v>
      </c>
      <c r="F209" s="103" t="s">
        <v>411</v>
      </c>
      <c r="G209" s="103" t="s">
        <v>197</v>
      </c>
      <c r="H209" s="103" t="s">
        <v>303</v>
      </c>
      <c r="I209" s="103" t="s">
        <v>92</v>
      </c>
      <c r="J209" s="215">
        <v>126.38</v>
      </c>
      <c r="K209" s="216" t="s">
        <v>88</v>
      </c>
    </row>
    <row r="210" spans="1:11" x14ac:dyDescent="0.25">
      <c r="A210" s="103" t="s">
        <v>808</v>
      </c>
      <c r="B210" s="103" t="s">
        <v>88</v>
      </c>
      <c r="C210" s="103" t="s">
        <v>89</v>
      </c>
      <c r="D210" s="103" t="s">
        <v>410</v>
      </c>
      <c r="E210" s="103" t="s">
        <v>411</v>
      </c>
      <c r="F210" s="103" t="s">
        <v>411</v>
      </c>
      <c r="G210" s="103" t="s">
        <v>157</v>
      </c>
      <c r="H210" s="103" t="s">
        <v>310</v>
      </c>
      <c r="I210" s="103" t="s">
        <v>92</v>
      </c>
      <c r="J210" s="215">
        <v>185.81</v>
      </c>
      <c r="K210" s="216" t="s">
        <v>88</v>
      </c>
    </row>
    <row r="211" spans="1:11" x14ac:dyDescent="0.25">
      <c r="A211" s="103" t="s">
        <v>808</v>
      </c>
      <c r="B211" s="103" t="s">
        <v>88</v>
      </c>
      <c r="C211" s="103" t="s">
        <v>89</v>
      </c>
      <c r="D211" s="103" t="s">
        <v>410</v>
      </c>
      <c r="E211" s="111"/>
      <c r="F211" s="103" t="s">
        <v>411</v>
      </c>
      <c r="G211" s="103" t="s">
        <v>157</v>
      </c>
      <c r="H211" s="103" t="s">
        <v>310</v>
      </c>
      <c r="I211" s="103" t="s">
        <v>92</v>
      </c>
      <c r="J211" s="215">
        <v>-184.98</v>
      </c>
      <c r="K211" s="216" t="s">
        <v>88</v>
      </c>
    </row>
    <row r="212" spans="1:11" x14ac:dyDescent="0.25">
      <c r="A212" s="103" t="s">
        <v>809</v>
      </c>
      <c r="B212" s="103" t="s">
        <v>88</v>
      </c>
      <c r="C212" s="103" t="s">
        <v>89</v>
      </c>
      <c r="D212" s="103" t="s">
        <v>410</v>
      </c>
      <c r="E212" s="103" t="s">
        <v>411</v>
      </c>
      <c r="F212" s="103" t="s">
        <v>411</v>
      </c>
      <c r="G212" s="103" t="s">
        <v>157</v>
      </c>
      <c r="H212" s="103" t="s">
        <v>310</v>
      </c>
      <c r="I212" s="103" t="s">
        <v>92</v>
      </c>
      <c r="J212" s="215">
        <v>128.46</v>
      </c>
      <c r="K212" s="216" t="s">
        <v>88</v>
      </c>
    </row>
    <row r="213" spans="1:11" x14ac:dyDescent="0.25">
      <c r="A213" s="103" t="s">
        <v>809</v>
      </c>
      <c r="B213" s="103" t="s">
        <v>88</v>
      </c>
      <c r="C213" s="103" t="s">
        <v>89</v>
      </c>
      <c r="D213" s="103" t="s">
        <v>410</v>
      </c>
      <c r="E213" s="111"/>
      <c r="F213" s="103" t="s">
        <v>411</v>
      </c>
      <c r="G213" s="103" t="s">
        <v>157</v>
      </c>
      <c r="H213" s="103" t="s">
        <v>310</v>
      </c>
      <c r="I213" s="103" t="s">
        <v>92</v>
      </c>
      <c r="J213" s="215">
        <v>-127.88</v>
      </c>
      <c r="K213" s="216" t="s">
        <v>88</v>
      </c>
    </row>
    <row r="214" spans="1:11" x14ac:dyDescent="0.25">
      <c r="A214" s="103" t="s">
        <v>806</v>
      </c>
      <c r="B214" s="103" t="s">
        <v>88</v>
      </c>
      <c r="C214" s="103" t="s">
        <v>89</v>
      </c>
      <c r="D214" s="103" t="s">
        <v>410</v>
      </c>
      <c r="E214" s="103" t="s">
        <v>411</v>
      </c>
      <c r="F214" s="103" t="s">
        <v>411</v>
      </c>
      <c r="G214" s="103" t="s">
        <v>157</v>
      </c>
      <c r="H214" s="103" t="s">
        <v>310</v>
      </c>
      <c r="I214" s="103" t="s">
        <v>92</v>
      </c>
      <c r="J214" s="215">
        <v>342.56</v>
      </c>
      <c r="K214" s="216" t="s">
        <v>88</v>
      </c>
    </row>
    <row r="215" spans="1:11" x14ac:dyDescent="0.25">
      <c r="A215" s="103" t="s">
        <v>806</v>
      </c>
      <c r="B215" s="103" t="s">
        <v>88</v>
      </c>
      <c r="C215" s="103" t="s">
        <v>89</v>
      </c>
      <c r="D215" s="103" t="s">
        <v>410</v>
      </c>
      <c r="E215" s="111"/>
      <c r="F215" s="103" t="s">
        <v>411</v>
      </c>
      <c r="G215" s="103" t="s">
        <v>157</v>
      </c>
      <c r="H215" s="103" t="s">
        <v>310</v>
      </c>
      <c r="I215" s="103" t="s">
        <v>92</v>
      </c>
      <c r="J215" s="215">
        <v>-341.04</v>
      </c>
      <c r="K215" s="216" t="s">
        <v>88</v>
      </c>
    </row>
    <row r="216" spans="1:11" x14ac:dyDescent="0.25">
      <c r="A216" s="103" t="s">
        <v>809</v>
      </c>
      <c r="B216" s="103" t="s">
        <v>88</v>
      </c>
      <c r="C216" s="103" t="s">
        <v>89</v>
      </c>
      <c r="D216" s="103" t="s">
        <v>410</v>
      </c>
      <c r="E216" s="103" t="s">
        <v>411</v>
      </c>
      <c r="F216" s="103" t="s">
        <v>411</v>
      </c>
      <c r="G216" s="103" t="s">
        <v>156</v>
      </c>
      <c r="H216" s="103" t="s">
        <v>645</v>
      </c>
      <c r="I216" s="103" t="s">
        <v>92</v>
      </c>
      <c r="J216" s="215">
        <v>79.52</v>
      </c>
      <c r="K216" s="216" t="s">
        <v>88</v>
      </c>
    </row>
    <row r="217" spans="1:11" x14ac:dyDescent="0.25">
      <c r="A217" s="103" t="s">
        <v>806</v>
      </c>
      <c r="B217" s="103" t="s">
        <v>88</v>
      </c>
      <c r="C217" s="103" t="s">
        <v>89</v>
      </c>
      <c r="D217" s="103" t="s">
        <v>410</v>
      </c>
      <c r="E217" s="103" t="s">
        <v>411</v>
      </c>
      <c r="F217" s="103" t="s">
        <v>411</v>
      </c>
      <c r="G217" s="103" t="s">
        <v>156</v>
      </c>
      <c r="H217" s="103" t="s">
        <v>645</v>
      </c>
      <c r="I217" s="103" t="s">
        <v>92</v>
      </c>
      <c r="J217" s="215">
        <v>159.04</v>
      </c>
      <c r="K217" s="216" t="s">
        <v>88</v>
      </c>
    </row>
    <row r="218" spans="1:11" x14ac:dyDescent="0.25">
      <c r="A218" s="103" t="s">
        <v>808</v>
      </c>
      <c r="B218" s="103" t="s">
        <v>88</v>
      </c>
      <c r="C218" s="103" t="s">
        <v>89</v>
      </c>
      <c r="D218" s="103" t="s">
        <v>410</v>
      </c>
      <c r="E218" s="103" t="s">
        <v>411</v>
      </c>
      <c r="F218" s="103" t="s">
        <v>411</v>
      </c>
      <c r="G218" s="103" t="s">
        <v>116</v>
      </c>
      <c r="H218" s="103" t="s">
        <v>400</v>
      </c>
      <c r="I218" s="103" t="s">
        <v>92</v>
      </c>
      <c r="J218" s="215">
        <v>452.32</v>
      </c>
      <c r="K218" s="216" t="s">
        <v>88</v>
      </c>
    </row>
    <row r="219" spans="1:11" x14ac:dyDescent="0.25">
      <c r="A219" s="103" t="s">
        <v>808</v>
      </c>
      <c r="B219" s="103" t="s">
        <v>88</v>
      </c>
      <c r="C219" s="103" t="s">
        <v>89</v>
      </c>
      <c r="D219" s="103" t="s">
        <v>410</v>
      </c>
      <c r="E219" s="111"/>
      <c r="F219" s="103" t="s">
        <v>411</v>
      </c>
      <c r="G219" s="103" t="s">
        <v>116</v>
      </c>
      <c r="H219" s="103" t="s">
        <v>400</v>
      </c>
      <c r="I219" s="103" t="s">
        <v>92</v>
      </c>
      <c r="J219" s="215">
        <v>-226.16</v>
      </c>
      <c r="K219" s="216" t="s">
        <v>88</v>
      </c>
    </row>
    <row r="220" spans="1:11" x14ac:dyDescent="0.25">
      <c r="A220" s="103" t="s">
        <v>808</v>
      </c>
      <c r="B220" s="103" t="s">
        <v>88</v>
      </c>
      <c r="C220" s="103" t="s">
        <v>89</v>
      </c>
      <c r="D220" s="103" t="s">
        <v>410</v>
      </c>
      <c r="E220" s="103" t="s">
        <v>411</v>
      </c>
      <c r="F220" s="103" t="s">
        <v>411</v>
      </c>
      <c r="G220" s="103" t="s">
        <v>217</v>
      </c>
      <c r="H220" s="103" t="s">
        <v>402</v>
      </c>
      <c r="I220" s="103" t="s">
        <v>92</v>
      </c>
      <c r="J220" s="215">
        <v>267.06</v>
      </c>
      <c r="K220" s="216" t="s">
        <v>88</v>
      </c>
    </row>
    <row r="221" spans="1:11" x14ac:dyDescent="0.25">
      <c r="A221" s="103" t="s">
        <v>808</v>
      </c>
      <c r="B221" s="103" t="s">
        <v>88</v>
      </c>
      <c r="C221" s="103" t="s">
        <v>89</v>
      </c>
      <c r="D221" s="103" t="s">
        <v>410</v>
      </c>
      <c r="E221" s="111"/>
      <c r="F221" s="103" t="s">
        <v>411</v>
      </c>
      <c r="G221" s="103" t="s">
        <v>217</v>
      </c>
      <c r="H221" s="103" t="s">
        <v>402</v>
      </c>
      <c r="I221" s="103" t="s">
        <v>92</v>
      </c>
      <c r="J221" s="215">
        <v>-133.52000000000001</v>
      </c>
      <c r="K221" s="216" t="s">
        <v>88</v>
      </c>
    </row>
    <row r="222" spans="1:11" x14ac:dyDescent="0.25">
      <c r="A222" s="103" t="s">
        <v>1038</v>
      </c>
      <c r="B222" s="103" t="s">
        <v>88</v>
      </c>
      <c r="C222" s="103" t="s">
        <v>89</v>
      </c>
      <c r="D222" s="103" t="s">
        <v>410</v>
      </c>
      <c r="E222" s="103" t="s">
        <v>411</v>
      </c>
      <c r="F222" s="103" t="s">
        <v>411</v>
      </c>
      <c r="G222" s="103" t="s">
        <v>112</v>
      </c>
      <c r="H222" s="103" t="s">
        <v>334</v>
      </c>
      <c r="I222" s="103" t="s">
        <v>92</v>
      </c>
      <c r="J222" s="215">
        <v>126.8</v>
      </c>
      <c r="K222" s="216" t="s">
        <v>88</v>
      </c>
    </row>
    <row r="223" spans="1:11" x14ac:dyDescent="0.25">
      <c r="A223" s="103" t="s">
        <v>1038</v>
      </c>
      <c r="B223" s="103" t="s">
        <v>88</v>
      </c>
      <c r="C223" s="103" t="s">
        <v>89</v>
      </c>
      <c r="D223" s="103" t="s">
        <v>410</v>
      </c>
      <c r="E223" s="111"/>
      <c r="F223" s="103" t="s">
        <v>411</v>
      </c>
      <c r="G223" s="103" t="s">
        <v>112</v>
      </c>
      <c r="H223" s="103" t="s">
        <v>334</v>
      </c>
      <c r="I223" s="103" t="s">
        <v>92</v>
      </c>
      <c r="J223" s="215">
        <v>-63.4</v>
      </c>
      <c r="K223" s="216" t="s">
        <v>88</v>
      </c>
    </row>
    <row r="224" spans="1:11" x14ac:dyDescent="0.25">
      <c r="A224" s="103" t="s">
        <v>808</v>
      </c>
      <c r="B224" s="103" t="s">
        <v>88</v>
      </c>
      <c r="C224" s="103" t="s">
        <v>89</v>
      </c>
      <c r="D224" s="103" t="s">
        <v>410</v>
      </c>
      <c r="E224" s="103" t="s">
        <v>411</v>
      </c>
      <c r="F224" s="103" t="s">
        <v>411</v>
      </c>
      <c r="G224" s="103" t="s">
        <v>104</v>
      </c>
      <c r="H224" s="103" t="s">
        <v>336</v>
      </c>
      <c r="I224" s="103" t="s">
        <v>92</v>
      </c>
      <c r="J224" s="215">
        <v>1257</v>
      </c>
      <c r="K224" s="216" t="s">
        <v>88</v>
      </c>
    </row>
    <row r="225" spans="1:11" x14ac:dyDescent="0.25">
      <c r="A225" s="103" t="s">
        <v>808</v>
      </c>
      <c r="B225" s="103" t="s">
        <v>88</v>
      </c>
      <c r="C225" s="103" t="s">
        <v>89</v>
      </c>
      <c r="D225" s="103" t="s">
        <v>410</v>
      </c>
      <c r="E225" s="111"/>
      <c r="F225" s="103" t="s">
        <v>411</v>
      </c>
      <c r="G225" s="103" t="s">
        <v>104</v>
      </c>
      <c r="H225" s="103" t="s">
        <v>336</v>
      </c>
      <c r="I225" s="103" t="s">
        <v>92</v>
      </c>
      <c r="J225" s="215">
        <v>-628.5</v>
      </c>
      <c r="K225" s="216" t="s">
        <v>88</v>
      </c>
    </row>
    <row r="226" spans="1:11" x14ac:dyDescent="0.25">
      <c r="A226" s="103" t="s">
        <v>809</v>
      </c>
      <c r="B226" s="103" t="s">
        <v>88</v>
      </c>
      <c r="C226" s="103" t="s">
        <v>89</v>
      </c>
      <c r="D226" s="103" t="s">
        <v>410</v>
      </c>
      <c r="E226" s="103" t="s">
        <v>411</v>
      </c>
      <c r="F226" s="103" t="s">
        <v>411</v>
      </c>
      <c r="G226" s="103" t="s">
        <v>104</v>
      </c>
      <c r="H226" s="103" t="s">
        <v>336</v>
      </c>
      <c r="I226" s="103" t="s">
        <v>92</v>
      </c>
      <c r="J226" s="215">
        <v>3771</v>
      </c>
      <c r="K226" s="216" t="s">
        <v>88</v>
      </c>
    </row>
    <row r="227" spans="1:11" x14ac:dyDescent="0.25">
      <c r="A227" s="103" t="s">
        <v>809</v>
      </c>
      <c r="B227" s="103" t="s">
        <v>88</v>
      </c>
      <c r="C227" s="103" t="s">
        <v>89</v>
      </c>
      <c r="D227" s="103" t="s">
        <v>410</v>
      </c>
      <c r="E227" s="111"/>
      <c r="F227" s="103" t="s">
        <v>411</v>
      </c>
      <c r="G227" s="103" t="s">
        <v>104</v>
      </c>
      <c r="H227" s="103" t="s">
        <v>336</v>
      </c>
      <c r="I227" s="103" t="s">
        <v>92</v>
      </c>
      <c r="J227" s="215">
        <v>-1885.5</v>
      </c>
      <c r="K227" s="216" t="s">
        <v>88</v>
      </c>
    </row>
    <row r="228" spans="1:11" x14ac:dyDescent="0.25">
      <c r="A228" s="103" t="s">
        <v>1038</v>
      </c>
      <c r="B228" s="103" t="s">
        <v>88</v>
      </c>
      <c r="C228" s="103" t="s">
        <v>89</v>
      </c>
      <c r="D228" s="103" t="s">
        <v>410</v>
      </c>
      <c r="E228" s="103" t="s">
        <v>411</v>
      </c>
      <c r="F228" s="103" t="s">
        <v>411</v>
      </c>
      <c r="G228" s="103" t="s">
        <v>104</v>
      </c>
      <c r="H228" s="103" t="s">
        <v>336</v>
      </c>
      <c r="I228" s="103" t="s">
        <v>92</v>
      </c>
      <c r="J228" s="215">
        <v>754.2</v>
      </c>
      <c r="K228" s="216" t="s">
        <v>88</v>
      </c>
    </row>
    <row r="229" spans="1:11" x14ac:dyDescent="0.25">
      <c r="A229" s="103" t="s">
        <v>1038</v>
      </c>
      <c r="B229" s="103" t="s">
        <v>88</v>
      </c>
      <c r="C229" s="103" t="s">
        <v>89</v>
      </c>
      <c r="D229" s="103" t="s">
        <v>410</v>
      </c>
      <c r="E229" s="111"/>
      <c r="F229" s="103" t="s">
        <v>411</v>
      </c>
      <c r="G229" s="103" t="s">
        <v>104</v>
      </c>
      <c r="H229" s="103" t="s">
        <v>336</v>
      </c>
      <c r="I229" s="103" t="s">
        <v>92</v>
      </c>
      <c r="J229" s="215">
        <v>-377.1</v>
      </c>
      <c r="K229" s="216" t="s">
        <v>88</v>
      </c>
    </row>
    <row r="230" spans="1:11" x14ac:dyDescent="0.25">
      <c r="A230" s="103" t="s">
        <v>806</v>
      </c>
      <c r="B230" s="103" t="s">
        <v>88</v>
      </c>
      <c r="C230" s="103" t="s">
        <v>89</v>
      </c>
      <c r="D230" s="103" t="s">
        <v>410</v>
      </c>
      <c r="E230" s="103" t="s">
        <v>411</v>
      </c>
      <c r="F230" s="103" t="s">
        <v>411</v>
      </c>
      <c r="G230" s="103" t="s">
        <v>104</v>
      </c>
      <c r="H230" s="103" t="s">
        <v>336</v>
      </c>
      <c r="I230" s="103" t="s">
        <v>92</v>
      </c>
      <c r="J230" s="215">
        <v>565.65</v>
      </c>
      <c r="K230" s="216" t="s">
        <v>88</v>
      </c>
    </row>
    <row r="231" spans="1:11" x14ac:dyDescent="0.25">
      <c r="A231" s="103" t="s">
        <v>806</v>
      </c>
      <c r="B231" s="103" t="s">
        <v>88</v>
      </c>
      <c r="C231" s="103" t="s">
        <v>89</v>
      </c>
      <c r="D231" s="103" t="s">
        <v>410</v>
      </c>
      <c r="E231" s="111"/>
      <c r="F231" s="103" t="s">
        <v>411</v>
      </c>
      <c r="G231" s="103" t="s">
        <v>104</v>
      </c>
      <c r="H231" s="103" t="s">
        <v>336</v>
      </c>
      <c r="I231" s="103" t="s">
        <v>92</v>
      </c>
      <c r="J231" s="215">
        <v>-282.83</v>
      </c>
      <c r="K231" s="216" t="s">
        <v>88</v>
      </c>
    </row>
    <row r="232" spans="1:11" x14ac:dyDescent="0.25">
      <c r="A232" s="103" t="s">
        <v>807</v>
      </c>
      <c r="B232" s="103" t="s">
        <v>88</v>
      </c>
      <c r="C232" s="103" t="s">
        <v>89</v>
      </c>
      <c r="D232" s="103" t="s">
        <v>410</v>
      </c>
      <c r="E232" s="103" t="s">
        <v>411</v>
      </c>
      <c r="F232" s="103" t="s">
        <v>411</v>
      </c>
      <c r="G232" s="103" t="s">
        <v>104</v>
      </c>
      <c r="H232" s="103" t="s">
        <v>336</v>
      </c>
      <c r="I232" s="103" t="s">
        <v>92</v>
      </c>
      <c r="J232" s="215">
        <v>2011.2</v>
      </c>
      <c r="K232" s="216" t="s">
        <v>88</v>
      </c>
    </row>
    <row r="233" spans="1:11" x14ac:dyDescent="0.25">
      <c r="A233" s="103" t="s">
        <v>807</v>
      </c>
      <c r="B233" s="103" t="s">
        <v>88</v>
      </c>
      <c r="C233" s="103" t="s">
        <v>89</v>
      </c>
      <c r="D233" s="103" t="s">
        <v>410</v>
      </c>
      <c r="E233" s="111"/>
      <c r="F233" s="103" t="s">
        <v>411</v>
      </c>
      <c r="G233" s="103" t="s">
        <v>104</v>
      </c>
      <c r="H233" s="103" t="s">
        <v>336</v>
      </c>
      <c r="I233" s="103" t="s">
        <v>92</v>
      </c>
      <c r="J233" s="215">
        <v>-1005.6</v>
      </c>
      <c r="K233" s="216" t="s">
        <v>88</v>
      </c>
    </row>
    <row r="234" spans="1:11" x14ac:dyDescent="0.25">
      <c r="A234" s="103" t="s">
        <v>1038</v>
      </c>
      <c r="B234" s="103" t="s">
        <v>88</v>
      </c>
      <c r="C234" s="103" t="s">
        <v>89</v>
      </c>
      <c r="D234" s="103" t="s">
        <v>410</v>
      </c>
      <c r="E234" s="103" t="s">
        <v>411</v>
      </c>
      <c r="F234" s="103" t="s">
        <v>411</v>
      </c>
      <c r="G234" s="103" t="s">
        <v>109</v>
      </c>
      <c r="H234" s="103" t="s">
        <v>403</v>
      </c>
      <c r="I234" s="103" t="s">
        <v>92</v>
      </c>
      <c r="J234" s="215">
        <v>117.4</v>
      </c>
      <c r="K234" s="216" t="s">
        <v>88</v>
      </c>
    </row>
    <row r="235" spans="1:11" x14ac:dyDescent="0.25">
      <c r="A235" s="103" t="s">
        <v>1038</v>
      </c>
      <c r="B235" s="103" t="s">
        <v>88</v>
      </c>
      <c r="C235" s="103" t="s">
        <v>89</v>
      </c>
      <c r="D235" s="103" t="s">
        <v>410</v>
      </c>
      <c r="E235" s="111"/>
      <c r="F235" s="103" t="s">
        <v>411</v>
      </c>
      <c r="G235" s="103" t="s">
        <v>109</v>
      </c>
      <c r="H235" s="103" t="s">
        <v>403</v>
      </c>
      <c r="I235" s="103" t="s">
        <v>92</v>
      </c>
      <c r="J235" s="215">
        <v>-58.68</v>
      </c>
      <c r="K235" s="216" t="s">
        <v>88</v>
      </c>
    </row>
    <row r="236" spans="1:11" x14ac:dyDescent="0.25">
      <c r="A236" s="103" t="s">
        <v>806</v>
      </c>
      <c r="B236" s="103" t="s">
        <v>88</v>
      </c>
      <c r="C236" s="103" t="s">
        <v>89</v>
      </c>
      <c r="D236" s="103" t="s">
        <v>410</v>
      </c>
      <c r="E236" s="103" t="s">
        <v>411</v>
      </c>
      <c r="F236" s="103" t="s">
        <v>411</v>
      </c>
      <c r="G236" s="103" t="s">
        <v>109</v>
      </c>
      <c r="H236" s="103" t="s">
        <v>403</v>
      </c>
      <c r="I236" s="103" t="s">
        <v>92</v>
      </c>
      <c r="J236" s="215">
        <v>234.8</v>
      </c>
      <c r="K236" s="216" t="s">
        <v>88</v>
      </c>
    </row>
    <row r="237" spans="1:11" x14ac:dyDescent="0.25">
      <c r="A237" s="103" t="s">
        <v>806</v>
      </c>
      <c r="B237" s="103" t="s">
        <v>88</v>
      </c>
      <c r="C237" s="103" t="s">
        <v>89</v>
      </c>
      <c r="D237" s="103" t="s">
        <v>410</v>
      </c>
      <c r="E237" s="111"/>
      <c r="F237" s="103" t="s">
        <v>411</v>
      </c>
      <c r="G237" s="103" t="s">
        <v>109</v>
      </c>
      <c r="H237" s="103" t="s">
        <v>403</v>
      </c>
      <c r="I237" s="103" t="s">
        <v>92</v>
      </c>
      <c r="J237" s="215">
        <v>-117.4</v>
      </c>
      <c r="K237" s="216" t="s">
        <v>88</v>
      </c>
    </row>
    <row r="238" spans="1:11" x14ac:dyDescent="0.25">
      <c r="A238" s="103" t="s">
        <v>807</v>
      </c>
      <c r="B238" s="103" t="s">
        <v>88</v>
      </c>
      <c r="C238" s="103" t="s">
        <v>89</v>
      </c>
      <c r="D238" s="103" t="s">
        <v>410</v>
      </c>
      <c r="E238" s="103" t="s">
        <v>411</v>
      </c>
      <c r="F238" s="103" t="s">
        <v>411</v>
      </c>
      <c r="G238" s="103" t="s">
        <v>553</v>
      </c>
      <c r="H238" s="103" t="s">
        <v>554</v>
      </c>
      <c r="I238" s="103" t="s">
        <v>92</v>
      </c>
      <c r="J238" s="215">
        <v>114.87</v>
      </c>
      <c r="K238" s="216" t="s">
        <v>344</v>
      </c>
    </row>
    <row r="239" spans="1:11" x14ac:dyDescent="0.25">
      <c r="A239" s="103" t="s">
        <v>807</v>
      </c>
      <c r="B239" s="103" t="s">
        <v>88</v>
      </c>
      <c r="C239" s="103" t="s">
        <v>89</v>
      </c>
      <c r="D239" s="103" t="s">
        <v>410</v>
      </c>
      <c r="E239" s="111"/>
      <c r="F239" s="103" t="s">
        <v>411</v>
      </c>
      <c r="G239" s="103" t="s">
        <v>553</v>
      </c>
      <c r="H239" s="103" t="s">
        <v>554</v>
      </c>
      <c r="I239" s="103" t="s">
        <v>92</v>
      </c>
      <c r="J239" s="215">
        <v>-114.18</v>
      </c>
      <c r="K239" s="216" t="s">
        <v>344</v>
      </c>
    </row>
    <row r="240" spans="1:11" x14ac:dyDescent="0.25">
      <c r="A240" s="103" t="s">
        <v>1038</v>
      </c>
      <c r="B240" s="103" t="s">
        <v>88</v>
      </c>
      <c r="C240" s="103" t="s">
        <v>89</v>
      </c>
      <c r="D240" s="103" t="s">
        <v>410</v>
      </c>
      <c r="E240" s="103" t="s">
        <v>411</v>
      </c>
      <c r="F240" s="103" t="s">
        <v>411</v>
      </c>
      <c r="G240" s="103" t="s">
        <v>171</v>
      </c>
      <c r="H240" s="103" t="s">
        <v>348</v>
      </c>
      <c r="I240" s="103" t="s">
        <v>92</v>
      </c>
      <c r="J240" s="215">
        <v>532.41999999999996</v>
      </c>
      <c r="K240" s="216" t="s">
        <v>347</v>
      </c>
    </row>
    <row r="241" spans="1:11" x14ac:dyDescent="0.25">
      <c r="A241" s="103" t="s">
        <v>1038</v>
      </c>
      <c r="B241" s="103" t="s">
        <v>88</v>
      </c>
      <c r="C241" s="103" t="s">
        <v>89</v>
      </c>
      <c r="D241" s="103" t="s">
        <v>410</v>
      </c>
      <c r="E241" s="111"/>
      <c r="F241" s="103" t="s">
        <v>411</v>
      </c>
      <c r="G241" s="103" t="s">
        <v>171</v>
      </c>
      <c r="H241" s="103" t="s">
        <v>348</v>
      </c>
      <c r="I241" s="103" t="s">
        <v>92</v>
      </c>
      <c r="J241" s="215">
        <v>-529.22</v>
      </c>
      <c r="K241" s="216" t="s">
        <v>347</v>
      </c>
    </row>
    <row r="242" spans="1:11" x14ac:dyDescent="0.25">
      <c r="A242" s="103" t="s">
        <v>807</v>
      </c>
      <c r="B242" s="103" t="s">
        <v>88</v>
      </c>
      <c r="C242" s="103" t="s">
        <v>89</v>
      </c>
      <c r="D242" s="103" t="s">
        <v>410</v>
      </c>
      <c r="E242" s="103" t="s">
        <v>411</v>
      </c>
      <c r="F242" s="103" t="s">
        <v>411</v>
      </c>
      <c r="G242" s="103" t="s">
        <v>171</v>
      </c>
      <c r="H242" s="103" t="s">
        <v>348</v>
      </c>
      <c r="I242" s="103" t="s">
        <v>92</v>
      </c>
      <c r="J242" s="215">
        <v>1064.8399999999999</v>
      </c>
      <c r="K242" s="216" t="s">
        <v>347</v>
      </c>
    </row>
    <row r="243" spans="1:11" x14ac:dyDescent="0.25">
      <c r="A243" s="103" t="s">
        <v>807</v>
      </c>
      <c r="B243" s="103" t="s">
        <v>88</v>
      </c>
      <c r="C243" s="103" t="s">
        <v>89</v>
      </c>
      <c r="D243" s="103" t="s">
        <v>410</v>
      </c>
      <c r="E243" s="111"/>
      <c r="F243" s="103" t="s">
        <v>411</v>
      </c>
      <c r="G243" s="103" t="s">
        <v>171</v>
      </c>
      <c r="H243" s="103" t="s">
        <v>348</v>
      </c>
      <c r="I243" s="103" t="s">
        <v>92</v>
      </c>
      <c r="J243" s="215">
        <v>-1058.45</v>
      </c>
      <c r="K243" s="216" t="s">
        <v>347</v>
      </c>
    </row>
    <row r="244" spans="1:11" x14ac:dyDescent="0.25">
      <c r="A244" s="103" t="s">
        <v>808</v>
      </c>
      <c r="B244" s="103" t="s">
        <v>88</v>
      </c>
      <c r="C244" s="103" t="s">
        <v>89</v>
      </c>
      <c r="D244" s="103" t="s">
        <v>410</v>
      </c>
      <c r="E244" s="103" t="s">
        <v>411</v>
      </c>
      <c r="F244" s="103" t="s">
        <v>411</v>
      </c>
      <c r="G244" s="103" t="s">
        <v>210</v>
      </c>
      <c r="H244" s="103" t="s">
        <v>350</v>
      </c>
      <c r="I244" s="103" t="s">
        <v>92</v>
      </c>
      <c r="J244" s="215">
        <v>442.6</v>
      </c>
      <c r="K244" s="216" t="s">
        <v>347</v>
      </c>
    </row>
    <row r="245" spans="1:11" x14ac:dyDescent="0.25">
      <c r="A245" s="103" t="s">
        <v>808</v>
      </c>
      <c r="B245" s="103" t="s">
        <v>88</v>
      </c>
      <c r="C245" s="103" t="s">
        <v>89</v>
      </c>
      <c r="D245" s="103" t="s">
        <v>410</v>
      </c>
      <c r="E245" s="111"/>
      <c r="F245" s="103" t="s">
        <v>411</v>
      </c>
      <c r="G245" s="103" t="s">
        <v>210</v>
      </c>
      <c r="H245" s="103" t="s">
        <v>350</v>
      </c>
      <c r="I245" s="103" t="s">
        <v>92</v>
      </c>
      <c r="J245" s="215">
        <v>-439.94</v>
      </c>
      <c r="K245" s="216" t="s">
        <v>347</v>
      </c>
    </row>
    <row r="246" spans="1:11" x14ac:dyDescent="0.25">
      <c r="A246" s="103" t="s">
        <v>807</v>
      </c>
      <c r="B246" s="103" t="s">
        <v>88</v>
      </c>
      <c r="C246" s="103" t="s">
        <v>89</v>
      </c>
      <c r="D246" s="103" t="s">
        <v>410</v>
      </c>
      <c r="E246" s="103" t="s">
        <v>411</v>
      </c>
      <c r="F246" s="103" t="s">
        <v>411</v>
      </c>
      <c r="G246" s="103" t="s">
        <v>210</v>
      </c>
      <c r="H246" s="103" t="s">
        <v>350</v>
      </c>
      <c r="I246" s="103" t="s">
        <v>92</v>
      </c>
      <c r="J246" s="215">
        <v>322.66000000000003</v>
      </c>
      <c r="K246" s="216" t="s">
        <v>347</v>
      </c>
    </row>
    <row r="247" spans="1:11" x14ac:dyDescent="0.25">
      <c r="A247" s="103" t="s">
        <v>807</v>
      </c>
      <c r="B247" s="103" t="s">
        <v>88</v>
      </c>
      <c r="C247" s="103" t="s">
        <v>89</v>
      </c>
      <c r="D247" s="103" t="s">
        <v>410</v>
      </c>
      <c r="E247" s="111"/>
      <c r="F247" s="103" t="s">
        <v>411</v>
      </c>
      <c r="G247" s="103" t="s">
        <v>210</v>
      </c>
      <c r="H247" s="103" t="s">
        <v>350</v>
      </c>
      <c r="I247" s="103" t="s">
        <v>92</v>
      </c>
      <c r="J247" s="215">
        <v>-320.72000000000003</v>
      </c>
      <c r="K247" s="216" t="s">
        <v>347</v>
      </c>
    </row>
    <row r="248" spans="1:11" x14ac:dyDescent="0.25">
      <c r="A248" s="103" t="s">
        <v>809</v>
      </c>
      <c r="B248" s="103" t="s">
        <v>88</v>
      </c>
      <c r="C248" s="103" t="s">
        <v>89</v>
      </c>
      <c r="D248" s="103" t="s">
        <v>410</v>
      </c>
      <c r="E248" s="103" t="s">
        <v>411</v>
      </c>
      <c r="F248" s="103" t="s">
        <v>411</v>
      </c>
      <c r="G248" s="103" t="s">
        <v>557</v>
      </c>
      <c r="H248" s="103" t="s">
        <v>558</v>
      </c>
      <c r="I248" s="103" t="s">
        <v>92</v>
      </c>
      <c r="J248" s="215">
        <v>115.34</v>
      </c>
      <c r="K248" s="216" t="s">
        <v>347</v>
      </c>
    </row>
    <row r="249" spans="1:11" x14ac:dyDescent="0.25">
      <c r="A249" s="103" t="s">
        <v>806</v>
      </c>
      <c r="B249" s="103" t="s">
        <v>88</v>
      </c>
      <c r="C249" s="103" t="s">
        <v>89</v>
      </c>
      <c r="D249" s="103" t="s">
        <v>410</v>
      </c>
      <c r="E249" s="103" t="s">
        <v>411</v>
      </c>
      <c r="F249" s="103" t="s">
        <v>411</v>
      </c>
      <c r="G249" s="103" t="s">
        <v>557</v>
      </c>
      <c r="H249" s="103" t="s">
        <v>558</v>
      </c>
      <c r="I249" s="103" t="s">
        <v>92</v>
      </c>
      <c r="J249" s="215">
        <v>115.34</v>
      </c>
      <c r="K249" s="216" t="s">
        <v>347</v>
      </c>
    </row>
    <row r="250" spans="1:11" x14ac:dyDescent="0.25">
      <c r="A250" s="103" t="s">
        <v>808</v>
      </c>
      <c r="B250" s="103" t="s">
        <v>88</v>
      </c>
      <c r="C250" s="103" t="s">
        <v>89</v>
      </c>
      <c r="D250" s="103" t="s">
        <v>410</v>
      </c>
      <c r="E250" s="103" t="s">
        <v>411</v>
      </c>
      <c r="F250" s="103" t="s">
        <v>411</v>
      </c>
      <c r="G250" s="103" t="s">
        <v>204</v>
      </c>
      <c r="H250" s="103" t="s">
        <v>353</v>
      </c>
      <c r="I250" s="103" t="s">
        <v>92</v>
      </c>
      <c r="J250" s="215">
        <v>630.08000000000004</v>
      </c>
      <c r="K250" s="216" t="s">
        <v>347</v>
      </c>
    </row>
    <row r="251" spans="1:11" x14ac:dyDescent="0.25">
      <c r="A251" s="103" t="s">
        <v>808</v>
      </c>
      <c r="B251" s="103" t="s">
        <v>88</v>
      </c>
      <c r="C251" s="103" t="s">
        <v>89</v>
      </c>
      <c r="D251" s="103" t="s">
        <v>410</v>
      </c>
      <c r="E251" s="111"/>
      <c r="F251" s="103" t="s">
        <v>411</v>
      </c>
      <c r="G251" s="103" t="s">
        <v>204</v>
      </c>
      <c r="H251" s="103" t="s">
        <v>353</v>
      </c>
      <c r="I251" s="103" t="s">
        <v>92</v>
      </c>
      <c r="J251" s="215">
        <v>-626.29999999999995</v>
      </c>
      <c r="K251" s="216" t="s">
        <v>347</v>
      </c>
    </row>
    <row r="252" spans="1:11" x14ac:dyDescent="0.25">
      <c r="A252" s="103" t="s">
        <v>1038</v>
      </c>
      <c r="B252" s="103" t="s">
        <v>88</v>
      </c>
      <c r="C252" s="103" t="s">
        <v>89</v>
      </c>
      <c r="D252" s="103" t="s">
        <v>410</v>
      </c>
      <c r="E252" s="103" t="s">
        <v>411</v>
      </c>
      <c r="F252" s="103" t="s">
        <v>411</v>
      </c>
      <c r="G252" s="103" t="s">
        <v>204</v>
      </c>
      <c r="H252" s="103" t="s">
        <v>353</v>
      </c>
      <c r="I252" s="103" t="s">
        <v>92</v>
      </c>
      <c r="J252" s="215">
        <v>1613.98</v>
      </c>
      <c r="K252" s="216" t="s">
        <v>347</v>
      </c>
    </row>
    <row r="253" spans="1:11" x14ac:dyDescent="0.25">
      <c r="A253" s="103" t="s">
        <v>1038</v>
      </c>
      <c r="B253" s="103" t="s">
        <v>88</v>
      </c>
      <c r="C253" s="103" t="s">
        <v>89</v>
      </c>
      <c r="D253" s="103" t="s">
        <v>410</v>
      </c>
      <c r="E253" s="111"/>
      <c r="F253" s="103" t="s">
        <v>411</v>
      </c>
      <c r="G253" s="103" t="s">
        <v>204</v>
      </c>
      <c r="H253" s="103" t="s">
        <v>353</v>
      </c>
      <c r="I253" s="103" t="s">
        <v>92</v>
      </c>
      <c r="J253" s="215">
        <v>-1604.29</v>
      </c>
      <c r="K253" s="216" t="s">
        <v>347</v>
      </c>
    </row>
    <row r="254" spans="1:11" x14ac:dyDescent="0.25">
      <c r="A254" s="103" t="s">
        <v>807</v>
      </c>
      <c r="B254" s="103" t="s">
        <v>88</v>
      </c>
      <c r="C254" s="103" t="s">
        <v>89</v>
      </c>
      <c r="D254" s="103" t="s">
        <v>410</v>
      </c>
      <c r="E254" s="103" t="s">
        <v>411</v>
      </c>
      <c r="F254" s="103" t="s">
        <v>411</v>
      </c>
      <c r="G254" s="103" t="s">
        <v>204</v>
      </c>
      <c r="H254" s="103" t="s">
        <v>353</v>
      </c>
      <c r="I254" s="103" t="s">
        <v>92</v>
      </c>
      <c r="J254" s="215">
        <v>118.14</v>
      </c>
      <c r="K254" s="216" t="s">
        <v>347</v>
      </c>
    </row>
    <row r="255" spans="1:11" x14ac:dyDescent="0.25">
      <c r="A255" s="103" t="s">
        <v>807</v>
      </c>
      <c r="B255" s="103" t="s">
        <v>88</v>
      </c>
      <c r="C255" s="103" t="s">
        <v>89</v>
      </c>
      <c r="D255" s="103" t="s">
        <v>410</v>
      </c>
      <c r="E255" s="111"/>
      <c r="F255" s="103" t="s">
        <v>411</v>
      </c>
      <c r="G255" s="103" t="s">
        <v>204</v>
      </c>
      <c r="H255" s="103" t="s">
        <v>353</v>
      </c>
      <c r="I255" s="103" t="s">
        <v>92</v>
      </c>
      <c r="J255" s="215">
        <v>-117.43</v>
      </c>
      <c r="K255" s="216" t="s">
        <v>347</v>
      </c>
    </row>
    <row r="256" spans="1:11" x14ac:dyDescent="0.25">
      <c r="A256" s="103" t="s">
        <v>806</v>
      </c>
      <c r="B256" s="103" t="s">
        <v>88</v>
      </c>
      <c r="C256" s="103" t="s">
        <v>89</v>
      </c>
      <c r="D256" s="103" t="s">
        <v>410</v>
      </c>
      <c r="E256" s="103" t="s">
        <v>411</v>
      </c>
      <c r="F256" s="103" t="s">
        <v>411</v>
      </c>
      <c r="G256" s="103" t="s">
        <v>139</v>
      </c>
      <c r="H256" s="103" t="s">
        <v>646</v>
      </c>
      <c r="I256" s="103" t="s">
        <v>92</v>
      </c>
      <c r="J256" s="215">
        <v>625.70000000000005</v>
      </c>
      <c r="K256" s="216" t="s">
        <v>88</v>
      </c>
    </row>
    <row r="257" spans="1:11" x14ac:dyDescent="0.25">
      <c r="A257" s="103" t="s">
        <v>806</v>
      </c>
      <c r="B257" s="103" t="s">
        <v>88</v>
      </c>
      <c r="C257" s="103" t="s">
        <v>89</v>
      </c>
      <c r="D257" s="103" t="s">
        <v>410</v>
      </c>
      <c r="E257" s="111"/>
      <c r="F257" s="103" t="s">
        <v>411</v>
      </c>
      <c r="G257" s="103" t="s">
        <v>139</v>
      </c>
      <c r="H257" s="103" t="s">
        <v>646</v>
      </c>
      <c r="I257" s="103" t="s">
        <v>92</v>
      </c>
      <c r="J257" s="215">
        <v>-162.62</v>
      </c>
      <c r="K257" s="216" t="s">
        <v>88</v>
      </c>
    </row>
    <row r="258" spans="1:11" x14ac:dyDescent="0.25">
      <c r="A258" s="103" t="s">
        <v>807</v>
      </c>
      <c r="B258" s="103" t="s">
        <v>88</v>
      </c>
      <c r="C258" s="103" t="s">
        <v>89</v>
      </c>
      <c r="D258" s="103" t="s">
        <v>410</v>
      </c>
      <c r="E258" s="103" t="s">
        <v>411</v>
      </c>
      <c r="F258" s="103" t="s">
        <v>411</v>
      </c>
      <c r="G258" s="103" t="s">
        <v>139</v>
      </c>
      <c r="H258" s="103" t="s">
        <v>646</v>
      </c>
      <c r="I258" s="103" t="s">
        <v>92</v>
      </c>
      <c r="J258" s="215">
        <v>2502.8000000000002</v>
      </c>
      <c r="K258" s="216" t="s">
        <v>88</v>
      </c>
    </row>
    <row r="259" spans="1:11" x14ac:dyDescent="0.25">
      <c r="A259" s="103" t="s">
        <v>807</v>
      </c>
      <c r="B259" s="103" t="s">
        <v>88</v>
      </c>
      <c r="C259" s="103" t="s">
        <v>89</v>
      </c>
      <c r="D259" s="103" t="s">
        <v>410</v>
      </c>
      <c r="E259" s="111"/>
      <c r="F259" s="103" t="s">
        <v>411</v>
      </c>
      <c r="G259" s="103" t="s">
        <v>139</v>
      </c>
      <c r="H259" s="103" t="s">
        <v>646</v>
      </c>
      <c r="I259" s="103" t="s">
        <v>92</v>
      </c>
      <c r="J259" s="215">
        <v>-650.48</v>
      </c>
      <c r="K259" s="216" t="s">
        <v>88</v>
      </c>
    </row>
    <row r="260" spans="1:11" x14ac:dyDescent="0.25">
      <c r="A260" s="103" t="s">
        <v>808</v>
      </c>
      <c r="B260" s="103" t="s">
        <v>88</v>
      </c>
      <c r="C260" s="103" t="s">
        <v>89</v>
      </c>
      <c r="D260" s="103" t="s">
        <v>410</v>
      </c>
      <c r="E260" s="103" t="s">
        <v>411</v>
      </c>
      <c r="F260" s="103" t="s">
        <v>411</v>
      </c>
      <c r="G260" s="103" t="s">
        <v>128</v>
      </c>
      <c r="H260" s="103" t="s">
        <v>386</v>
      </c>
      <c r="I260" s="103" t="s">
        <v>92</v>
      </c>
      <c r="J260" s="215">
        <v>1548.79</v>
      </c>
      <c r="K260" s="216" t="s">
        <v>88</v>
      </c>
    </row>
    <row r="261" spans="1:11" x14ac:dyDescent="0.25">
      <c r="A261" s="103" t="s">
        <v>809</v>
      </c>
      <c r="B261" s="103" t="s">
        <v>88</v>
      </c>
      <c r="C261" s="103" t="s">
        <v>89</v>
      </c>
      <c r="D261" s="103" t="s">
        <v>410</v>
      </c>
      <c r="E261" s="103" t="s">
        <v>411</v>
      </c>
      <c r="F261" s="103" t="s">
        <v>411</v>
      </c>
      <c r="G261" s="103" t="s">
        <v>128</v>
      </c>
      <c r="H261" s="103" t="s">
        <v>386</v>
      </c>
      <c r="I261" s="103" t="s">
        <v>92</v>
      </c>
      <c r="J261" s="215">
        <v>380.38</v>
      </c>
      <c r="K261" s="216" t="s">
        <v>88</v>
      </c>
    </row>
    <row r="262" spans="1:11" x14ac:dyDescent="0.25">
      <c r="A262" s="103" t="s">
        <v>810</v>
      </c>
      <c r="B262" s="103" t="s">
        <v>88</v>
      </c>
      <c r="C262" s="103" t="s">
        <v>89</v>
      </c>
      <c r="D262" s="103" t="s">
        <v>410</v>
      </c>
      <c r="E262" s="103" t="s">
        <v>411</v>
      </c>
      <c r="F262" s="103" t="s">
        <v>411</v>
      </c>
      <c r="G262" s="103" t="s">
        <v>128</v>
      </c>
      <c r="H262" s="103" t="s">
        <v>386</v>
      </c>
      <c r="I262" s="103" t="s">
        <v>92</v>
      </c>
      <c r="J262" s="215">
        <v>1082.46</v>
      </c>
      <c r="K262" s="216" t="s">
        <v>88</v>
      </c>
    </row>
    <row r="263" spans="1:11" x14ac:dyDescent="0.25">
      <c r="A263" s="103" t="s">
        <v>1038</v>
      </c>
      <c r="B263" s="103" t="s">
        <v>88</v>
      </c>
      <c r="C263" s="103" t="s">
        <v>89</v>
      </c>
      <c r="D263" s="103" t="s">
        <v>410</v>
      </c>
      <c r="E263" s="103" t="s">
        <v>411</v>
      </c>
      <c r="F263" s="103" t="s">
        <v>411</v>
      </c>
      <c r="G263" s="103" t="s">
        <v>128</v>
      </c>
      <c r="H263" s="103" t="s">
        <v>386</v>
      </c>
      <c r="I263" s="103" t="s">
        <v>92</v>
      </c>
      <c r="J263" s="215">
        <v>532.49</v>
      </c>
      <c r="K263" s="216" t="s">
        <v>88</v>
      </c>
    </row>
    <row r="264" spans="1:11" x14ac:dyDescent="0.25">
      <c r="A264" s="103" t="s">
        <v>806</v>
      </c>
      <c r="B264" s="103" t="s">
        <v>88</v>
      </c>
      <c r="C264" s="103" t="s">
        <v>89</v>
      </c>
      <c r="D264" s="103" t="s">
        <v>410</v>
      </c>
      <c r="E264" s="103" t="s">
        <v>411</v>
      </c>
      <c r="F264" s="103" t="s">
        <v>411</v>
      </c>
      <c r="G264" s="103" t="s">
        <v>128</v>
      </c>
      <c r="H264" s="103" t="s">
        <v>386</v>
      </c>
      <c r="I264" s="103" t="s">
        <v>92</v>
      </c>
      <c r="J264" s="215">
        <v>58.52</v>
      </c>
      <c r="K264" s="216" t="s">
        <v>88</v>
      </c>
    </row>
    <row r="265" spans="1:11" x14ac:dyDescent="0.25">
      <c r="A265" s="103" t="s">
        <v>807</v>
      </c>
      <c r="B265" s="103" t="s">
        <v>88</v>
      </c>
      <c r="C265" s="103" t="s">
        <v>89</v>
      </c>
      <c r="D265" s="103" t="s">
        <v>410</v>
      </c>
      <c r="E265" s="103" t="s">
        <v>411</v>
      </c>
      <c r="F265" s="103" t="s">
        <v>411</v>
      </c>
      <c r="G265" s="103" t="s">
        <v>128</v>
      </c>
      <c r="H265" s="103" t="s">
        <v>386</v>
      </c>
      <c r="I265" s="103" t="s">
        <v>92</v>
      </c>
      <c r="J265" s="215">
        <v>1072.76</v>
      </c>
      <c r="K265" s="216" t="s">
        <v>88</v>
      </c>
    </row>
    <row r="266" spans="1:11" x14ac:dyDescent="0.25">
      <c r="A266" s="103" t="s">
        <v>808</v>
      </c>
      <c r="B266" s="103" t="s">
        <v>88</v>
      </c>
      <c r="C266" s="103" t="s">
        <v>89</v>
      </c>
      <c r="D266" s="103" t="s">
        <v>412</v>
      </c>
      <c r="E266" s="103" t="s">
        <v>413</v>
      </c>
      <c r="F266" s="103" t="s">
        <v>413</v>
      </c>
      <c r="G266" s="103" t="s">
        <v>199</v>
      </c>
      <c r="H266" s="103" t="s">
        <v>298</v>
      </c>
      <c r="I266" s="103" t="s">
        <v>92</v>
      </c>
      <c r="J266" s="215">
        <v>-461.47</v>
      </c>
      <c r="K266" s="216" t="s">
        <v>88</v>
      </c>
    </row>
    <row r="267" spans="1:11" x14ac:dyDescent="0.25">
      <c r="A267" s="103" t="s">
        <v>1038</v>
      </c>
      <c r="B267" s="103" t="s">
        <v>88</v>
      </c>
      <c r="C267" s="103" t="s">
        <v>89</v>
      </c>
      <c r="D267" s="103" t="s">
        <v>412</v>
      </c>
      <c r="E267" s="103" t="s">
        <v>413</v>
      </c>
      <c r="F267" s="103" t="s">
        <v>413</v>
      </c>
      <c r="G267" s="103" t="s">
        <v>199</v>
      </c>
      <c r="H267" s="103" t="s">
        <v>298</v>
      </c>
      <c r="I267" s="103" t="s">
        <v>92</v>
      </c>
      <c r="J267" s="215">
        <v>677</v>
      </c>
      <c r="K267" s="216" t="s">
        <v>88</v>
      </c>
    </row>
    <row r="268" spans="1:11" x14ac:dyDescent="0.25">
      <c r="A268" s="103" t="s">
        <v>806</v>
      </c>
      <c r="B268" s="103" t="s">
        <v>88</v>
      </c>
      <c r="C268" s="103" t="s">
        <v>89</v>
      </c>
      <c r="D268" s="103" t="s">
        <v>412</v>
      </c>
      <c r="E268" s="103" t="s">
        <v>413</v>
      </c>
      <c r="F268" s="103" t="s">
        <v>413</v>
      </c>
      <c r="G268" s="103" t="s">
        <v>199</v>
      </c>
      <c r="H268" s="103" t="s">
        <v>298</v>
      </c>
      <c r="I268" s="103" t="s">
        <v>92</v>
      </c>
      <c r="J268" s="215">
        <v>461.47</v>
      </c>
      <c r="K268" s="216" t="s">
        <v>88</v>
      </c>
    </row>
    <row r="269" spans="1:11" x14ac:dyDescent="0.25">
      <c r="A269" s="103" t="s">
        <v>807</v>
      </c>
      <c r="B269" s="103" t="s">
        <v>88</v>
      </c>
      <c r="C269" s="103" t="s">
        <v>89</v>
      </c>
      <c r="D269" s="103" t="s">
        <v>412</v>
      </c>
      <c r="E269" s="103" t="s">
        <v>413</v>
      </c>
      <c r="F269" s="103" t="s">
        <v>413</v>
      </c>
      <c r="G269" s="103" t="s">
        <v>199</v>
      </c>
      <c r="H269" s="103" t="s">
        <v>298</v>
      </c>
      <c r="I269" s="103" t="s">
        <v>92</v>
      </c>
      <c r="J269" s="215">
        <v>27.62</v>
      </c>
      <c r="K269" s="216" t="s">
        <v>88</v>
      </c>
    </row>
    <row r="270" spans="1:11" x14ac:dyDescent="0.25">
      <c r="A270" s="103" t="s">
        <v>808</v>
      </c>
      <c r="B270" s="103" t="s">
        <v>88</v>
      </c>
      <c r="C270" s="103" t="s">
        <v>89</v>
      </c>
      <c r="D270" s="103" t="s">
        <v>412</v>
      </c>
      <c r="E270" s="103" t="s">
        <v>413</v>
      </c>
      <c r="F270" s="103" t="s">
        <v>413</v>
      </c>
      <c r="G270" s="103" t="s">
        <v>161</v>
      </c>
      <c r="H270" s="103" t="s">
        <v>300</v>
      </c>
      <c r="I270" s="103" t="s">
        <v>92</v>
      </c>
      <c r="J270" s="215">
        <v>-2381.88</v>
      </c>
      <c r="K270" s="216" t="s">
        <v>88</v>
      </c>
    </row>
    <row r="271" spans="1:11" x14ac:dyDescent="0.25">
      <c r="A271" s="103" t="s">
        <v>808</v>
      </c>
      <c r="B271" s="103" t="s">
        <v>88</v>
      </c>
      <c r="C271" s="103" t="s">
        <v>89</v>
      </c>
      <c r="D271" s="103" t="s">
        <v>412</v>
      </c>
      <c r="E271" s="111"/>
      <c r="F271" s="103" t="s">
        <v>413</v>
      </c>
      <c r="G271" s="103" t="s">
        <v>161</v>
      </c>
      <c r="H271" s="103" t="s">
        <v>300</v>
      </c>
      <c r="I271" s="103" t="s">
        <v>92</v>
      </c>
      <c r="J271" s="215">
        <v>653.21</v>
      </c>
      <c r="K271" s="216" t="s">
        <v>88</v>
      </c>
    </row>
    <row r="272" spans="1:11" x14ac:dyDescent="0.25">
      <c r="A272" s="103" t="s">
        <v>809</v>
      </c>
      <c r="B272" s="103" t="s">
        <v>88</v>
      </c>
      <c r="C272" s="103" t="s">
        <v>89</v>
      </c>
      <c r="D272" s="103" t="s">
        <v>412</v>
      </c>
      <c r="E272" s="103" t="s">
        <v>413</v>
      </c>
      <c r="F272" s="103" t="s">
        <v>413</v>
      </c>
      <c r="G272" s="103" t="s">
        <v>161</v>
      </c>
      <c r="H272" s="103" t="s">
        <v>300</v>
      </c>
      <c r="I272" s="103" t="s">
        <v>92</v>
      </c>
      <c r="J272" s="215">
        <v>0</v>
      </c>
      <c r="K272" s="216" t="s">
        <v>88</v>
      </c>
    </row>
    <row r="273" spans="1:11" x14ac:dyDescent="0.25">
      <c r="A273" s="103" t="s">
        <v>810</v>
      </c>
      <c r="B273" s="103" t="s">
        <v>88</v>
      </c>
      <c r="C273" s="103" t="s">
        <v>89</v>
      </c>
      <c r="D273" s="103" t="s">
        <v>412</v>
      </c>
      <c r="E273" s="103" t="s">
        <v>413</v>
      </c>
      <c r="F273" s="103" t="s">
        <v>413</v>
      </c>
      <c r="G273" s="103" t="s">
        <v>161</v>
      </c>
      <c r="H273" s="103" t="s">
        <v>300</v>
      </c>
      <c r="I273" s="103" t="s">
        <v>92</v>
      </c>
      <c r="J273" s="215">
        <v>418.88</v>
      </c>
      <c r="K273" s="216" t="s">
        <v>88</v>
      </c>
    </row>
    <row r="274" spans="1:11" x14ac:dyDescent="0.25">
      <c r="A274" s="103" t="s">
        <v>810</v>
      </c>
      <c r="B274" s="103" t="s">
        <v>88</v>
      </c>
      <c r="C274" s="103" t="s">
        <v>89</v>
      </c>
      <c r="D274" s="103" t="s">
        <v>412</v>
      </c>
      <c r="E274" s="111"/>
      <c r="F274" s="103" t="s">
        <v>413</v>
      </c>
      <c r="G274" s="103" t="s">
        <v>161</v>
      </c>
      <c r="H274" s="103" t="s">
        <v>300</v>
      </c>
      <c r="I274" s="103" t="s">
        <v>92</v>
      </c>
      <c r="J274" s="215">
        <v>-108.87</v>
      </c>
      <c r="K274" s="216" t="s">
        <v>88</v>
      </c>
    </row>
    <row r="275" spans="1:11" x14ac:dyDescent="0.25">
      <c r="A275" s="103" t="s">
        <v>806</v>
      </c>
      <c r="B275" s="103" t="s">
        <v>88</v>
      </c>
      <c r="C275" s="103" t="s">
        <v>89</v>
      </c>
      <c r="D275" s="103" t="s">
        <v>412</v>
      </c>
      <c r="E275" s="103" t="s">
        <v>413</v>
      </c>
      <c r="F275" s="103" t="s">
        <v>413</v>
      </c>
      <c r="G275" s="103" t="s">
        <v>161</v>
      </c>
      <c r="H275" s="103" t="s">
        <v>300</v>
      </c>
      <c r="I275" s="103" t="s">
        <v>92</v>
      </c>
      <c r="J275" s="215">
        <v>418.88</v>
      </c>
      <c r="K275" s="216" t="s">
        <v>88</v>
      </c>
    </row>
    <row r="276" spans="1:11" x14ac:dyDescent="0.25">
      <c r="A276" s="103" t="s">
        <v>806</v>
      </c>
      <c r="B276" s="103" t="s">
        <v>88</v>
      </c>
      <c r="C276" s="103" t="s">
        <v>89</v>
      </c>
      <c r="D276" s="103" t="s">
        <v>412</v>
      </c>
      <c r="E276" s="111"/>
      <c r="F276" s="103" t="s">
        <v>413</v>
      </c>
      <c r="G276" s="103" t="s">
        <v>161</v>
      </c>
      <c r="H276" s="103" t="s">
        <v>300</v>
      </c>
      <c r="I276" s="103" t="s">
        <v>92</v>
      </c>
      <c r="J276" s="215">
        <v>-108.87</v>
      </c>
      <c r="K276" s="216" t="s">
        <v>88</v>
      </c>
    </row>
    <row r="277" spans="1:11" x14ac:dyDescent="0.25">
      <c r="A277" s="103" t="s">
        <v>807</v>
      </c>
      <c r="B277" s="103" t="s">
        <v>88</v>
      </c>
      <c r="C277" s="103" t="s">
        <v>89</v>
      </c>
      <c r="D277" s="103" t="s">
        <v>412</v>
      </c>
      <c r="E277" s="103" t="s">
        <v>413</v>
      </c>
      <c r="F277" s="103" t="s">
        <v>413</v>
      </c>
      <c r="G277" s="103" t="s">
        <v>161</v>
      </c>
      <c r="H277" s="103" t="s">
        <v>300</v>
      </c>
      <c r="I277" s="103" t="s">
        <v>92</v>
      </c>
      <c r="J277" s="215">
        <v>-131.4</v>
      </c>
      <c r="K277" s="216" t="s">
        <v>88</v>
      </c>
    </row>
    <row r="278" spans="1:11" x14ac:dyDescent="0.25">
      <c r="A278" s="103" t="s">
        <v>808</v>
      </c>
      <c r="B278" s="103" t="s">
        <v>88</v>
      </c>
      <c r="C278" s="103" t="s">
        <v>89</v>
      </c>
      <c r="D278" s="103" t="s">
        <v>412</v>
      </c>
      <c r="E278" s="103" t="s">
        <v>413</v>
      </c>
      <c r="F278" s="103" t="s">
        <v>413</v>
      </c>
      <c r="G278" s="103" t="s">
        <v>160</v>
      </c>
      <c r="H278" s="103" t="s">
        <v>301</v>
      </c>
      <c r="I278" s="103" t="s">
        <v>92</v>
      </c>
      <c r="J278" s="215">
        <v>204.65</v>
      </c>
      <c r="K278" s="216" t="s">
        <v>88</v>
      </c>
    </row>
    <row r="279" spans="1:11" x14ac:dyDescent="0.25">
      <c r="A279" s="103" t="s">
        <v>807</v>
      </c>
      <c r="B279" s="103" t="s">
        <v>88</v>
      </c>
      <c r="C279" s="103" t="s">
        <v>89</v>
      </c>
      <c r="D279" s="103" t="s">
        <v>412</v>
      </c>
      <c r="E279" s="103" t="s">
        <v>413</v>
      </c>
      <c r="F279" s="103" t="s">
        <v>413</v>
      </c>
      <c r="G279" s="103" t="s">
        <v>160</v>
      </c>
      <c r="H279" s="103" t="s">
        <v>301</v>
      </c>
      <c r="I279" s="103" t="s">
        <v>92</v>
      </c>
      <c r="J279" s="215">
        <v>-204.65</v>
      </c>
      <c r="K279" s="216" t="s">
        <v>88</v>
      </c>
    </row>
    <row r="280" spans="1:11" x14ac:dyDescent="0.25">
      <c r="A280" s="103" t="s">
        <v>809</v>
      </c>
      <c r="B280" s="103" t="s">
        <v>88</v>
      </c>
      <c r="C280" s="103" t="s">
        <v>89</v>
      </c>
      <c r="D280" s="103" t="s">
        <v>412</v>
      </c>
      <c r="E280" s="103" t="s">
        <v>413</v>
      </c>
      <c r="F280" s="103" t="s">
        <v>413</v>
      </c>
      <c r="G280" s="103" t="s">
        <v>198</v>
      </c>
      <c r="H280" s="103" t="s">
        <v>302</v>
      </c>
      <c r="I280" s="103" t="s">
        <v>92</v>
      </c>
      <c r="J280" s="215">
        <v>189.57</v>
      </c>
      <c r="K280" s="216" t="s">
        <v>88</v>
      </c>
    </row>
    <row r="281" spans="1:11" x14ac:dyDescent="0.25">
      <c r="A281" s="103" t="s">
        <v>806</v>
      </c>
      <c r="B281" s="103" t="s">
        <v>88</v>
      </c>
      <c r="C281" s="103" t="s">
        <v>89</v>
      </c>
      <c r="D281" s="103" t="s">
        <v>412</v>
      </c>
      <c r="E281" s="103" t="s">
        <v>413</v>
      </c>
      <c r="F281" s="103" t="s">
        <v>413</v>
      </c>
      <c r="G281" s="103" t="s">
        <v>198</v>
      </c>
      <c r="H281" s="103" t="s">
        <v>302</v>
      </c>
      <c r="I281" s="103" t="s">
        <v>92</v>
      </c>
      <c r="J281" s="215">
        <v>-189.57</v>
      </c>
      <c r="K281" s="216" t="s">
        <v>88</v>
      </c>
    </row>
    <row r="282" spans="1:11" x14ac:dyDescent="0.25">
      <c r="A282" s="103" t="s">
        <v>809</v>
      </c>
      <c r="B282" s="103" t="s">
        <v>88</v>
      </c>
      <c r="C282" s="103" t="s">
        <v>89</v>
      </c>
      <c r="D282" s="103" t="s">
        <v>412</v>
      </c>
      <c r="E282" s="103" t="s">
        <v>413</v>
      </c>
      <c r="F282" s="103" t="s">
        <v>413</v>
      </c>
      <c r="G282" s="103" t="s">
        <v>197</v>
      </c>
      <c r="H282" s="103" t="s">
        <v>303</v>
      </c>
      <c r="I282" s="103" t="s">
        <v>92</v>
      </c>
      <c r="J282" s="215">
        <v>130.9</v>
      </c>
      <c r="K282" s="216" t="s">
        <v>88</v>
      </c>
    </row>
    <row r="283" spans="1:11" x14ac:dyDescent="0.25">
      <c r="A283" s="103" t="s">
        <v>810</v>
      </c>
      <c r="B283" s="103" t="s">
        <v>88</v>
      </c>
      <c r="C283" s="103" t="s">
        <v>89</v>
      </c>
      <c r="D283" s="103" t="s">
        <v>412</v>
      </c>
      <c r="E283" s="103" t="s">
        <v>413</v>
      </c>
      <c r="F283" s="103" t="s">
        <v>413</v>
      </c>
      <c r="G283" s="103" t="s">
        <v>197</v>
      </c>
      <c r="H283" s="103" t="s">
        <v>303</v>
      </c>
      <c r="I283" s="103" t="s">
        <v>92</v>
      </c>
      <c r="J283" s="215">
        <v>-50.55</v>
      </c>
      <c r="K283" s="216" t="s">
        <v>88</v>
      </c>
    </row>
    <row r="284" spans="1:11" x14ac:dyDescent="0.25">
      <c r="A284" s="103" t="s">
        <v>1038</v>
      </c>
      <c r="B284" s="103" t="s">
        <v>88</v>
      </c>
      <c r="C284" s="103" t="s">
        <v>89</v>
      </c>
      <c r="D284" s="103" t="s">
        <v>412</v>
      </c>
      <c r="E284" s="103" t="s">
        <v>413</v>
      </c>
      <c r="F284" s="103" t="s">
        <v>413</v>
      </c>
      <c r="G284" s="103" t="s">
        <v>197</v>
      </c>
      <c r="H284" s="103" t="s">
        <v>303</v>
      </c>
      <c r="I284" s="103" t="s">
        <v>92</v>
      </c>
      <c r="J284" s="215">
        <v>1466.08</v>
      </c>
      <c r="K284" s="216" t="s">
        <v>88</v>
      </c>
    </row>
    <row r="285" spans="1:11" x14ac:dyDescent="0.25">
      <c r="A285" s="103" t="s">
        <v>806</v>
      </c>
      <c r="B285" s="103" t="s">
        <v>88</v>
      </c>
      <c r="C285" s="103" t="s">
        <v>89</v>
      </c>
      <c r="D285" s="103" t="s">
        <v>412</v>
      </c>
      <c r="E285" s="103" t="s">
        <v>413</v>
      </c>
      <c r="F285" s="103" t="s">
        <v>413</v>
      </c>
      <c r="G285" s="103" t="s">
        <v>197</v>
      </c>
      <c r="H285" s="103" t="s">
        <v>303</v>
      </c>
      <c r="I285" s="103" t="s">
        <v>92</v>
      </c>
      <c r="J285" s="215">
        <v>-130.9</v>
      </c>
      <c r="K285" s="216" t="s">
        <v>88</v>
      </c>
    </row>
    <row r="286" spans="1:11" x14ac:dyDescent="0.25">
      <c r="A286" s="103" t="s">
        <v>808</v>
      </c>
      <c r="B286" s="103" t="s">
        <v>88</v>
      </c>
      <c r="C286" s="103" t="s">
        <v>89</v>
      </c>
      <c r="D286" s="103" t="s">
        <v>412</v>
      </c>
      <c r="E286" s="103" t="s">
        <v>413</v>
      </c>
      <c r="F286" s="103" t="s">
        <v>413</v>
      </c>
      <c r="G286" s="103" t="s">
        <v>181</v>
      </c>
      <c r="H286" s="103" t="s">
        <v>304</v>
      </c>
      <c r="I286" s="103" t="s">
        <v>92</v>
      </c>
      <c r="J286" s="215">
        <v>175.2</v>
      </c>
      <c r="K286" s="216" t="s">
        <v>88</v>
      </c>
    </row>
    <row r="287" spans="1:11" x14ac:dyDescent="0.25">
      <c r="A287" s="103" t="s">
        <v>807</v>
      </c>
      <c r="B287" s="103" t="s">
        <v>88</v>
      </c>
      <c r="C287" s="103" t="s">
        <v>89</v>
      </c>
      <c r="D287" s="103" t="s">
        <v>412</v>
      </c>
      <c r="E287" s="103" t="s">
        <v>413</v>
      </c>
      <c r="F287" s="103" t="s">
        <v>413</v>
      </c>
      <c r="G287" s="103" t="s">
        <v>181</v>
      </c>
      <c r="H287" s="103" t="s">
        <v>304</v>
      </c>
      <c r="I287" s="103" t="s">
        <v>92</v>
      </c>
      <c r="J287" s="215">
        <v>-175.2</v>
      </c>
      <c r="K287" s="216" t="s">
        <v>88</v>
      </c>
    </row>
    <row r="288" spans="1:11" x14ac:dyDescent="0.25">
      <c r="A288" s="103" t="s">
        <v>808</v>
      </c>
      <c r="B288" s="103" t="s">
        <v>88</v>
      </c>
      <c r="C288" s="103" t="s">
        <v>89</v>
      </c>
      <c r="D288" s="103" t="s">
        <v>412</v>
      </c>
      <c r="E288" s="103" t="s">
        <v>413</v>
      </c>
      <c r="F288" s="103" t="s">
        <v>413</v>
      </c>
      <c r="G288" s="103" t="s">
        <v>119</v>
      </c>
      <c r="H288" s="103" t="s">
        <v>811</v>
      </c>
      <c r="I288" s="103" t="s">
        <v>92</v>
      </c>
      <c r="J288" s="215">
        <v>2097.2800000000002</v>
      </c>
      <c r="K288" s="216" t="s">
        <v>88</v>
      </c>
    </row>
    <row r="289" spans="1:11" x14ac:dyDescent="0.25">
      <c r="A289" s="103" t="s">
        <v>1038</v>
      </c>
      <c r="B289" s="103" t="s">
        <v>88</v>
      </c>
      <c r="C289" s="103" t="s">
        <v>89</v>
      </c>
      <c r="D289" s="103" t="s">
        <v>412</v>
      </c>
      <c r="E289" s="103" t="s">
        <v>413</v>
      </c>
      <c r="F289" s="103" t="s">
        <v>413</v>
      </c>
      <c r="G289" s="103" t="s">
        <v>119</v>
      </c>
      <c r="H289" s="103" t="s">
        <v>811</v>
      </c>
      <c r="I289" s="103" t="s">
        <v>92</v>
      </c>
      <c r="J289" s="215">
        <v>299.62</v>
      </c>
      <c r="K289" s="216" t="s">
        <v>88</v>
      </c>
    </row>
    <row r="290" spans="1:11" x14ac:dyDescent="0.25">
      <c r="A290" s="103" t="s">
        <v>807</v>
      </c>
      <c r="B290" s="103" t="s">
        <v>88</v>
      </c>
      <c r="C290" s="103" t="s">
        <v>89</v>
      </c>
      <c r="D290" s="103" t="s">
        <v>412</v>
      </c>
      <c r="E290" s="103" t="s">
        <v>413</v>
      </c>
      <c r="F290" s="103" t="s">
        <v>413</v>
      </c>
      <c r="G290" s="103" t="s">
        <v>119</v>
      </c>
      <c r="H290" s="103" t="s">
        <v>811</v>
      </c>
      <c r="I290" s="103" t="s">
        <v>92</v>
      </c>
      <c r="J290" s="215">
        <v>-1464.76</v>
      </c>
      <c r="K290" s="216" t="s">
        <v>88</v>
      </c>
    </row>
    <row r="291" spans="1:11" x14ac:dyDescent="0.25">
      <c r="A291" s="103" t="s">
        <v>808</v>
      </c>
      <c r="B291" s="103" t="s">
        <v>88</v>
      </c>
      <c r="C291" s="103" t="s">
        <v>89</v>
      </c>
      <c r="D291" s="103" t="s">
        <v>412</v>
      </c>
      <c r="E291" s="103" t="s">
        <v>413</v>
      </c>
      <c r="F291" s="103" t="s">
        <v>413</v>
      </c>
      <c r="G291" s="103" t="s">
        <v>752</v>
      </c>
      <c r="H291" s="103" t="s">
        <v>753</v>
      </c>
      <c r="I291" s="103" t="s">
        <v>92</v>
      </c>
      <c r="J291" s="215">
        <v>4459.84</v>
      </c>
      <c r="K291" s="216" t="s">
        <v>88</v>
      </c>
    </row>
    <row r="292" spans="1:11" x14ac:dyDescent="0.25">
      <c r="A292" s="103" t="s">
        <v>807</v>
      </c>
      <c r="B292" s="103" t="s">
        <v>88</v>
      </c>
      <c r="C292" s="103" t="s">
        <v>89</v>
      </c>
      <c r="D292" s="103" t="s">
        <v>412</v>
      </c>
      <c r="E292" s="103" t="s">
        <v>413</v>
      </c>
      <c r="F292" s="103" t="s">
        <v>413</v>
      </c>
      <c r="G292" s="103" t="s">
        <v>752</v>
      </c>
      <c r="H292" s="103" t="s">
        <v>753</v>
      </c>
      <c r="I292" s="103" t="s">
        <v>92</v>
      </c>
      <c r="J292" s="215">
        <v>-4459.84</v>
      </c>
      <c r="K292" s="216" t="s">
        <v>88</v>
      </c>
    </row>
    <row r="293" spans="1:11" x14ac:dyDescent="0.25">
      <c r="A293" s="103" t="s">
        <v>808</v>
      </c>
      <c r="B293" s="103" t="s">
        <v>88</v>
      </c>
      <c r="C293" s="103" t="s">
        <v>89</v>
      </c>
      <c r="D293" s="103" t="s">
        <v>412</v>
      </c>
      <c r="E293" s="103" t="s">
        <v>413</v>
      </c>
      <c r="F293" s="103" t="s">
        <v>413</v>
      </c>
      <c r="G293" s="103" t="s">
        <v>157</v>
      </c>
      <c r="H293" s="103" t="s">
        <v>310</v>
      </c>
      <c r="I293" s="103" t="s">
        <v>92</v>
      </c>
      <c r="J293" s="215">
        <v>5177.16</v>
      </c>
      <c r="K293" s="216" t="s">
        <v>88</v>
      </c>
    </row>
    <row r="294" spans="1:11" x14ac:dyDescent="0.25">
      <c r="A294" s="103" t="s">
        <v>808</v>
      </c>
      <c r="B294" s="103" t="s">
        <v>88</v>
      </c>
      <c r="C294" s="103" t="s">
        <v>89</v>
      </c>
      <c r="D294" s="103" t="s">
        <v>412</v>
      </c>
      <c r="E294" s="111"/>
      <c r="F294" s="103" t="s">
        <v>413</v>
      </c>
      <c r="G294" s="103" t="s">
        <v>157</v>
      </c>
      <c r="H294" s="103" t="s">
        <v>310</v>
      </c>
      <c r="I294" s="103" t="s">
        <v>92</v>
      </c>
      <c r="J294" s="215">
        <v>-5154.17</v>
      </c>
      <c r="K294" s="216" t="s">
        <v>88</v>
      </c>
    </row>
    <row r="295" spans="1:11" x14ac:dyDescent="0.25">
      <c r="A295" s="103" t="s">
        <v>809</v>
      </c>
      <c r="B295" s="103" t="s">
        <v>88</v>
      </c>
      <c r="C295" s="103" t="s">
        <v>89</v>
      </c>
      <c r="D295" s="103" t="s">
        <v>412</v>
      </c>
      <c r="E295" s="103" t="s">
        <v>413</v>
      </c>
      <c r="F295" s="103" t="s">
        <v>413</v>
      </c>
      <c r="G295" s="103" t="s">
        <v>157</v>
      </c>
      <c r="H295" s="103" t="s">
        <v>310</v>
      </c>
      <c r="I295" s="103" t="s">
        <v>92</v>
      </c>
      <c r="J295" s="215">
        <v>984.86</v>
      </c>
      <c r="K295" s="216" t="s">
        <v>88</v>
      </c>
    </row>
    <row r="296" spans="1:11" x14ac:dyDescent="0.25">
      <c r="A296" s="103" t="s">
        <v>809</v>
      </c>
      <c r="B296" s="103" t="s">
        <v>88</v>
      </c>
      <c r="C296" s="103" t="s">
        <v>89</v>
      </c>
      <c r="D296" s="103" t="s">
        <v>412</v>
      </c>
      <c r="E296" s="111"/>
      <c r="F296" s="103" t="s">
        <v>413</v>
      </c>
      <c r="G296" s="103" t="s">
        <v>157</v>
      </c>
      <c r="H296" s="103" t="s">
        <v>310</v>
      </c>
      <c r="I296" s="103" t="s">
        <v>92</v>
      </c>
      <c r="J296" s="215">
        <v>-980.5</v>
      </c>
      <c r="K296" s="216" t="s">
        <v>88</v>
      </c>
    </row>
    <row r="297" spans="1:11" x14ac:dyDescent="0.25">
      <c r="A297" s="103" t="s">
        <v>1038</v>
      </c>
      <c r="B297" s="103" t="s">
        <v>88</v>
      </c>
      <c r="C297" s="103" t="s">
        <v>89</v>
      </c>
      <c r="D297" s="103" t="s">
        <v>412</v>
      </c>
      <c r="E297" s="103" t="s">
        <v>413</v>
      </c>
      <c r="F297" s="103" t="s">
        <v>413</v>
      </c>
      <c r="G297" s="103" t="s">
        <v>157</v>
      </c>
      <c r="H297" s="103" t="s">
        <v>310</v>
      </c>
      <c r="I297" s="103" t="s">
        <v>92</v>
      </c>
      <c r="J297" s="215">
        <v>-20.87</v>
      </c>
      <c r="K297" s="216" t="s">
        <v>88</v>
      </c>
    </row>
    <row r="298" spans="1:11" x14ac:dyDescent="0.25">
      <c r="A298" s="103" t="s">
        <v>1038</v>
      </c>
      <c r="B298" s="103" t="s">
        <v>88</v>
      </c>
      <c r="C298" s="103" t="s">
        <v>89</v>
      </c>
      <c r="D298" s="103" t="s">
        <v>412</v>
      </c>
      <c r="E298" s="111"/>
      <c r="F298" s="103" t="s">
        <v>413</v>
      </c>
      <c r="G298" s="103" t="s">
        <v>157</v>
      </c>
      <c r="H298" s="103" t="s">
        <v>310</v>
      </c>
      <c r="I298" s="103" t="s">
        <v>92</v>
      </c>
      <c r="J298" s="215">
        <v>20.77</v>
      </c>
      <c r="K298" s="216" t="s">
        <v>88</v>
      </c>
    </row>
    <row r="299" spans="1:11" x14ac:dyDescent="0.25">
      <c r="A299" s="103" t="s">
        <v>806</v>
      </c>
      <c r="B299" s="103" t="s">
        <v>88</v>
      </c>
      <c r="C299" s="103" t="s">
        <v>89</v>
      </c>
      <c r="D299" s="103" t="s">
        <v>412</v>
      </c>
      <c r="E299" s="103" t="s">
        <v>413</v>
      </c>
      <c r="F299" s="103" t="s">
        <v>413</v>
      </c>
      <c r="G299" s="103" t="s">
        <v>157</v>
      </c>
      <c r="H299" s="103" t="s">
        <v>310</v>
      </c>
      <c r="I299" s="103" t="s">
        <v>92</v>
      </c>
      <c r="J299" s="215">
        <v>-984.86</v>
      </c>
      <c r="K299" s="216" t="s">
        <v>88</v>
      </c>
    </row>
    <row r="300" spans="1:11" x14ac:dyDescent="0.25">
      <c r="A300" s="103" t="s">
        <v>806</v>
      </c>
      <c r="B300" s="103" t="s">
        <v>88</v>
      </c>
      <c r="C300" s="103" t="s">
        <v>89</v>
      </c>
      <c r="D300" s="103" t="s">
        <v>412</v>
      </c>
      <c r="E300" s="111"/>
      <c r="F300" s="103" t="s">
        <v>413</v>
      </c>
      <c r="G300" s="103" t="s">
        <v>157</v>
      </c>
      <c r="H300" s="103" t="s">
        <v>310</v>
      </c>
      <c r="I300" s="103" t="s">
        <v>92</v>
      </c>
      <c r="J300" s="215">
        <v>980.5</v>
      </c>
      <c r="K300" s="216" t="s">
        <v>88</v>
      </c>
    </row>
    <row r="301" spans="1:11" x14ac:dyDescent="0.25">
      <c r="A301" s="103" t="s">
        <v>807</v>
      </c>
      <c r="B301" s="103" t="s">
        <v>88</v>
      </c>
      <c r="C301" s="103" t="s">
        <v>89</v>
      </c>
      <c r="D301" s="103" t="s">
        <v>412</v>
      </c>
      <c r="E301" s="103" t="s">
        <v>413</v>
      </c>
      <c r="F301" s="103" t="s">
        <v>413</v>
      </c>
      <c r="G301" s="103" t="s">
        <v>157</v>
      </c>
      <c r="H301" s="103" t="s">
        <v>310</v>
      </c>
      <c r="I301" s="103" t="s">
        <v>92</v>
      </c>
      <c r="J301" s="215">
        <v>-5156.29</v>
      </c>
      <c r="K301" s="216" t="s">
        <v>88</v>
      </c>
    </row>
    <row r="302" spans="1:11" x14ac:dyDescent="0.25">
      <c r="A302" s="103" t="s">
        <v>807</v>
      </c>
      <c r="B302" s="103" t="s">
        <v>88</v>
      </c>
      <c r="C302" s="103" t="s">
        <v>89</v>
      </c>
      <c r="D302" s="103" t="s">
        <v>412</v>
      </c>
      <c r="E302" s="111"/>
      <c r="F302" s="103" t="s">
        <v>413</v>
      </c>
      <c r="G302" s="103" t="s">
        <v>157</v>
      </c>
      <c r="H302" s="103" t="s">
        <v>310</v>
      </c>
      <c r="I302" s="103" t="s">
        <v>92</v>
      </c>
      <c r="J302" s="215">
        <v>5133.3900000000003</v>
      </c>
      <c r="K302" s="216" t="s">
        <v>88</v>
      </c>
    </row>
    <row r="303" spans="1:11" x14ac:dyDescent="0.25">
      <c r="A303" s="103" t="s">
        <v>808</v>
      </c>
      <c r="B303" s="103" t="s">
        <v>88</v>
      </c>
      <c r="C303" s="103" t="s">
        <v>89</v>
      </c>
      <c r="D303" s="103" t="s">
        <v>412</v>
      </c>
      <c r="E303" s="103" t="s">
        <v>413</v>
      </c>
      <c r="F303" s="103" t="s">
        <v>413</v>
      </c>
      <c r="G303" s="103" t="s">
        <v>194</v>
      </c>
      <c r="H303" s="103" t="s">
        <v>731</v>
      </c>
      <c r="I303" s="103" t="s">
        <v>92</v>
      </c>
      <c r="J303" s="215">
        <v>188.49</v>
      </c>
      <c r="K303" s="216" t="s">
        <v>88</v>
      </c>
    </row>
    <row r="304" spans="1:11" x14ac:dyDescent="0.25">
      <c r="A304" s="103" t="s">
        <v>809</v>
      </c>
      <c r="B304" s="103" t="s">
        <v>88</v>
      </c>
      <c r="C304" s="103" t="s">
        <v>89</v>
      </c>
      <c r="D304" s="103" t="s">
        <v>412</v>
      </c>
      <c r="E304" s="103" t="s">
        <v>413</v>
      </c>
      <c r="F304" s="103" t="s">
        <v>413</v>
      </c>
      <c r="G304" s="103" t="s">
        <v>194</v>
      </c>
      <c r="H304" s="103" t="s">
        <v>731</v>
      </c>
      <c r="I304" s="103" t="s">
        <v>92</v>
      </c>
      <c r="J304" s="215">
        <v>0</v>
      </c>
      <c r="K304" s="216" t="s">
        <v>88</v>
      </c>
    </row>
    <row r="305" spans="1:11" x14ac:dyDescent="0.25">
      <c r="A305" s="103" t="s">
        <v>810</v>
      </c>
      <c r="B305" s="103" t="s">
        <v>88</v>
      </c>
      <c r="C305" s="103" t="s">
        <v>89</v>
      </c>
      <c r="D305" s="103" t="s">
        <v>412</v>
      </c>
      <c r="E305" s="103" t="s">
        <v>413</v>
      </c>
      <c r="F305" s="103" t="s">
        <v>413</v>
      </c>
      <c r="G305" s="103" t="s">
        <v>194</v>
      </c>
      <c r="H305" s="103" t="s">
        <v>731</v>
      </c>
      <c r="I305" s="103" t="s">
        <v>92</v>
      </c>
      <c r="J305" s="215">
        <v>544.54</v>
      </c>
      <c r="K305" s="216" t="s">
        <v>88</v>
      </c>
    </row>
    <row r="306" spans="1:11" x14ac:dyDescent="0.25">
      <c r="A306" s="103" t="s">
        <v>1038</v>
      </c>
      <c r="B306" s="103" t="s">
        <v>88</v>
      </c>
      <c r="C306" s="103" t="s">
        <v>89</v>
      </c>
      <c r="D306" s="103" t="s">
        <v>412</v>
      </c>
      <c r="E306" s="103" t="s">
        <v>413</v>
      </c>
      <c r="F306" s="103" t="s">
        <v>413</v>
      </c>
      <c r="G306" s="103" t="s">
        <v>194</v>
      </c>
      <c r="H306" s="103" t="s">
        <v>731</v>
      </c>
      <c r="I306" s="103" t="s">
        <v>92</v>
      </c>
      <c r="J306" s="215">
        <v>511.82</v>
      </c>
      <c r="K306" s="216" t="s">
        <v>88</v>
      </c>
    </row>
    <row r="307" spans="1:11" x14ac:dyDescent="0.25">
      <c r="A307" s="103" t="s">
        <v>806</v>
      </c>
      <c r="B307" s="103" t="s">
        <v>88</v>
      </c>
      <c r="C307" s="103" t="s">
        <v>89</v>
      </c>
      <c r="D307" s="103" t="s">
        <v>412</v>
      </c>
      <c r="E307" s="103" t="s">
        <v>413</v>
      </c>
      <c r="F307" s="103" t="s">
        <v>413</v>
      </c>
      <c r="G307" s="103" t="s">
        <v>194</v>
      </c>
      <c r="H307" s="103" t="s">
        <v>731</v>
      </c>
      <c r="I307" s="103" t="s">
        <v>92</v>
      </c>
      <c r="J307" s="215">
        <v>500.04</v>
      </c>
      <c r="K307" s="216" t="s">
        <v>88</v>
      </c>
    </row>
    <row r="308" spans="1:11" x14ac:dyDescent="0.25">
      <c r="A308" s="103" t="s">
        <v>807</v>
      </c>
      <c r="B308" s="103" t="s">
        <v>88</v>
      </c>
      <c r="C308" s="103" t="s">
        <v>89</v>
      </c>
      <c r="D308" s="103" t="s">
        <v>412</v>
      </c>
      <c r="E308" s="103" t="s">
        <v>413</v>
      </c>
      <c r="F308" s="103" t="s">
        <v>413</v>
      </c>
      <c r="G308" s="103" t="s">
        <v>194</v>
      </c>
      <c r="H308" s="103" t="s">
        <v>731</v>
      </c>
      <c r="I308" s="103" t="s">
        <v>92</v>
      </c>
      <c r="J308" s="215">
        <v>-1473.93</v>
      </c>
      <c r="K308" s="216" t="s">
        <v>88</v>
      </c>
    </row>
    <row r="309" spans="1:11" x14ac:dyDescent="0.25">
      <c r="A309" s="103" t="s">
        <v>808</v>
      </c>
      <c r="B309" s="103" t="s">
        <v>88</v>
      </c>
      <c r="C309" s="103" t="s">
        <v>89</v>
      </c>
      <c r="D309" s="103" t="s">
        <v>412</v>
      </c>
      <c r="E309" s="103" t="s">
        <v>413</v>
      </c>
      <c r="F309" s="103" t="s">
        <v>413</v>
      </c>
      <c r="G309" s="103" t="s">
        <v>177</v>
      </c>
      <c r="H309" s="103" t="s">
        <v>317</v>
      </c>
      <c r="I309" s="103" t="s">
        <v>92</v>
      </c>
      <c r="J309" s="215">
        <v>175.2</v>
      </c>
      <c r="K309" s="216" t="s">
        <v>88</v>
      </c>
    </row>
    <row r="310" spans="1:11" x14ac:dyDescent="0.25">
      <c r="A310" s="103" t="s">
        <v>810</v>
      </c>
      <c r="B310" s="103" t="s">
        <v>88</v>
      </c>
      <c r="C310" s="103" t="s">
        <v>89</v>
      </c>
      <c r="D310" s="103" t="s">
        <v>412</v>
      </c>
      <c r="E310" s="103" t="s">
        <v>413</v>
      </c>
      <c r="F310" s="103" t="s">
        <v>413</v>
      </c>
      <c r="G310" s="103" t="s">
        <v>177</v>
      </c>
      <c r="H310" s="103" t="s">
        <v>317</v>
      </c>
      <c r="I310" s="103" t="s">
        <v>92</v>
      </c>
      <c r="J310" s="215">
        <v>-27.18</v>
      </c>
      <c r="K310" s="216" t="s">
        <v>88</v>
      </c>
    </row>
    <row r="311" spans="1:11" x14ac:dyDescent="0.25">
      <c r="A311" s="103" t="s">
        <v>807</v>
      </c>
      <c r="B311" s="103" t="s">
        <v>88</v>
      </c>
      <c r="C311" s="103" t="s">
        <v>89</v>
      </c>
      <c r="D311" s="103" t="s">
        <v>412</v>
      </c>
      <c r="E311" s="103" t="s">
        <v>413</v>
      </c>
      <c r="F311" s="103" t="s">
        <v>413</v>
      </c>
      <c r="G311" s="103" t="s">
        <v>177</v>
      </c>
      <c r="H311" s="103" t="s">
        <v>317</v>
      </c>
      <c r="I311" s="103" t="s">
        <v>92</v>
      </c>
      <c r="J311" s="215">
        <v>-175.2</v>
      </c>
      <c r="K311" s="216" t="s">
        <v>88</v>
      </c>
    </row>
    <row r="312" spans="1:11" x14ac:dyDescent="0.25">
      <c r="A312" s="103" t="s">
        <v>808</v>
      </c>
      <c r="B312" s="103" t="s">
        <v>88</v>
      </c>
      <c r="C312" s="103" t="s">
        <v>89</v>
      </c>
      <c r="D312" s="103" t="s">
        <v>412</v>
      </c>
      <c r="E312" s="103" t="s">
        <v>413</v>
      </c>
      <c r="F312" s="103" t="s">
        <v>413</v>
      </c>
      <c r="G312" s="103" t="s">
        <v>156</v>
      </c>
      <c r="H312" s="103" t="s">
        <v>645</v>
      </c>
      <c r="I312" s="103" t="s">
        <v>92</v>
      </c>
      <c r="J312" s="215">
        <v>312.33</v>
      </c>
      <c r="K312" s="216" t="s">
        <v>88</v>
      </c>
    </row>
    <row r="313" spans="1:11" x14ac:dyDescent="0.25">
      <c r="A313" s="103" t="s">
        <v>808</v>
      </c>
      <c r="B313" s="103" t="s">
        <v>88</v>
      </c>
      <c r="C313" s="103" t="s">
        <v>89</v>
      </c>
      <c r="D313" s="103" t="s">
        <v>412</v>
      </c>
      <c r="E313" s="111"/>
      <c r="F313" s="103" t="s">
        <v>413</v>
      </c>
      <c r="G313" s="103" t="s">
        <v>156</v>
      </c>
      <c r="H313" s="103" t="s">
        <v>645</v>
      </c>
      <c r="I313" s="103" t="s">
        <v>92</v>
      </c>
      <c r="J313" s="215">
        <v>-310.45999999999998</v>
      </c>
      <c r="K313" s="216" t="s">
        <v>88</v>
      </c>
    </row>
    <row r="314" spans="1:11" x14ac:dyDescent="0.25">
      <c r="A314" s="103" t="s">
        <v>809</v>
      </c>
      <c r="B314" s="103" t="s">
        <v>88</v>
      </c>
      <c r="C314" s="103" t="s">
        <v>89</v>
      </c>
      <c r="D314" s="103" t="s">
        <v>412</v>
      </c>
      <c r="E314" s="103" t="s">
        <v>413</v>
      </c>
      <c r="F314" s="103" t="s">
        <v>413</v>
      </c>
      <c r="G314" s="103" t="s">
        <v>156</v>
      </c>
      <c r="H314" s="103" t="s">
        <v>645</v>
      </c>
      <c r="I314" s="103" t="s">
        <v>92</v>
      </c>
      <c r="J314" s="215">
        <v>238.56</v>
      </c>
      <c r="K314" s="216" t="s">
        <v>88</v>
      </c>
    </row>
    <row r="315" spans="1:11" x14ac:dyDescent="0.25">
      <c r="A315" s="103" t="s">
        <v>810</v>
      </c>
      <c r="B315" s="103" t="s">
        <v>88</v>
      </c>
      <c r="C315" s="103" t="s">
        <v>89</v>
      </c>
      <c r="D315" s="103" t="s">
        <v>412</v>
      </c>
      <c r="E315" s="103" t="s">
        <v>413</v>
      </c>
      <c r="F315" s="103" t="s">
        <v>413</v>
      </c>
      <c r="G315" s="103" t="s">
        <v>156</v>
      </c>
      <c r="H315" s="103" t="s">
        <v>645</v>
      </c>
      <c r="I315" s="103" t="s">
        <v>92</v>
      </c>
      <c r="J315" s="215">
        <v>-31.81</v>
      </c>
      <c r="K315" s="216" t="s">
        <v>88</v>
      </c>
    </row>
    <row r="316" spans="1:11" x14ac:dyDescent="0.25">
      <c r="A316" s="103" t="s">
        <v>1038</v>
      </c>
      <c r="B316" s="103" t="s">
        <v>88</v>
      </c>
      <c r="C316" s="103" t="s">
        <v>89</v>
      </c>
      <c r="D316" s="103" t="s">
        <v>412</v>
      </c>
      <c r="E316" s="103" t="s">
        <v>413</v>
      </c>
      <c r="F316" s="103" t="s">
        <v>413</v>
      </c>
      <c r="G316" s="103" t="s">
        <v>156</v>
      </c>
      <c r="H316" s="103" t="s">
        <v>645</v>
      </c>
      <c r="I316" s="103" t="s">
        <v>92</v>
      </c>
      <c r="J316" s="215">
        <v>-1181.6099999999999</v>
      </c>
      <c r="K316" s="216" t="s">
        <v>88</v>
      </c>
    </row>
    <row r="317" spans="1:11" x14ac:dyDescent="0.25">
      <c r="A317" s="103" t="s">
        <v>1038</v>
      </c>
      <c r="B317" s="103" t="s">
        <v>88</v>
      </c>
      <c r="C317" s="103" t="s">
        <v>89</v>
      </c>
      <c r="D317" s="103" t="s">
        <v>412</v>
      </c>
      <c r="E317" s="111"/>
      <c r="F317" s="103" t="s">
        <v>413</v>
      </c>
      <c r="G317" s="103" t="s">
        <v>156</v>
      </c>
      <c r="H317" s="103" t="s">
        <v>645</v>
      </c>
      <c r="I317" s="103" t="s">
        <v>92</v>
      </c>
      <c r="J317" s="215">
        <v>1174.52</v>
      </c>
      <c r="K317" s="216" t="s">
        <v>88</v>
      </c>
    </row>
    <row r="318" spans="1:11" x14ac:dyDescent="0.25">
      <c r="A318" s="103" t="s">
        <v>806</v>
      </c>
      <c r="B318" s="103" t="s">
        <v>88</v>
      </c>
      <c r="C318" s="103" t="s">
        <v>89</v>
      </c>
      <c r="D318" s="103" t="s">
        <v>412</v>
      </c>
      <c r="E318" s="103" t="s">
        <v>413</v>
      </c>
      <c r="F318" s="103" t="s">
        <v>413</v>
      </c>
      <c r="G318" s="103" t="s">
        <v>156</v>
      </c>
      <c r="H318" s="103" t="s">
        <v>645</v>
      </c>
      <c r="I318" s="103" t="s">
        <v>92</v>
      </c>
      <c r="J318" s="215">
        <v>-238.56</v>
      </c>
      <c r="K318" s="216" t="s">
        <v>88</v>
      </c>
    </row>
    <row r="319" spans="1:11" x14ac:dyDescent="0.25">
      <c r="A319" s="103" t="s">
        <v>807</v>
      </c>
      <c r="B319" s="103" t="s">
        <v>88</v>
      </c>
      <c r="C319" s="103" t="s">
        <v>89</v>
      </c>
      <c r="D319" s="103" t="s">
        <v>412</v>
      </c>
      <c r="E319" s="103" t="s">
        <v>413</v>
      </c>
      <c r="F319" s="103" t="s">
        <v>413</v>
      </c>
      <c r="G319" s="103" t="s">
        <v>156</v>
      </c>
      <c r="H319" s="103" t="s">
        <v>645</v>
      </c>
      <c r="I319" s="103" t="s">
        <v>92</v>
      </c>
      <c r="J319" s="215">
        <v>5780.99</v>
      </c>
      <c r="K319" s="216" t="s">
        <v>88</v>
      </c>
    </row>
    <row r="320" spans="1:11" x14ac:dyDescent="0.25">
      <c r="A320" s="103" t="s">
        <v>807</v>
      </c>
      <c r="B320" s="103" t="s">
        <v>88</v>
      </c>
      <c r="C320" s="103" t="s">
        <v>89</v>
      </c>
      <c r="D320" s="103" t="s">
        <v>412</v>
      </c>
      <c r="E320" s="111"/>
      <c r="F320" s="103" t="s">
        <v>413</v>
      </c>
      <c r="G320" s="103" t="s">
        <v>156</v>
      </c>
      <c r="H320" s="103" t="s">
        <v>645</v>
      </c>
      <c r="I320" s="103" t="s">
        <v>92</v>
      </c>
      <c r="J320" s="215">
        <v>-5746.3</v>
      </c>
      <c r="K320" s="216" t="s">
        <v>88</v>
      </c>
    </row>
    <row r="321" spans="1:11" x14ac:dyDescent="0.25">
      <c r="A321" s="103" t="s">
        <v>808</v>
      </c>
      <c r="B321" s="103" t="s">
        <v>88</v>
      </c>
      <c r="C321" s="103" t="s">
        <v>89</v>
      </c>
      <c r="D321" s="103" t="s">
        <v>412</v>
      </c>
      <c r="E321" s="103" t="s">
        <v>413</v>
      </c>
      <c r="F321" s="103" t="s">
        <v>413</v>
      </c>
      <c r="G321" s="103" t="s">
        <v>652</v>
      </c>
      <c r="H321" s="103" t="s">
        <v>653</v>
      </c>
      <c r="I321" s="103" t="s">
        <v>92</v>
      </c>
      <c r="J321" s="215">
        <v>-151.51</v>
      </c>
      <c r="K321" s="216" t="s">
        <v>88</v>
      </c>
    </row>
    <row r="322" spans="1:11" x14ac:dyDescent="0.25">
      <c r="A322" s="103" t="s">
        <v>809</v>
      </c>
      <c r="B322" s="103" t="s">
        <v>88</v>
      </c>
      <c r="C322" s="103" t="s">
        <v>89</v>
      </c>
      <c r="D322" s="103" t="s">
        <v>412</v>
      </c>
      <c r="E322" s="103" t="s">
        <v>413</v>
      </c>
      <c r="F322" s="103" t="s">
        <v>413</v>
      </c>
      <c r="G322" s="103" t="s">
        <v>652</v>
      </c>
      <c r="H322" s="103" t="s">
        <v>653</v>
      </c>
      <c r="I322" s="103" t="s">
        <v>92</v>
      </c>
      <c r="J322" s="215">
        <v>243.1</v>
      </c>
      <c r="K322" s="216" t="s">
        <v>88</v>
      </c>
    </row>
    <row r="323" spans="1:11" x14ac:dyDescent="0.25">
      <c r="A323" s="103" t="s">
        <v>806</v>
      </c>
      <c r="B323" s="103" t="s">
        <v>88</v>
      </c>
      <c r="C323" s="103" t="s">
        <v>89</v>
      </c>
      <c r="D323" s="103" t="s">
        <v>412</v>
      </c>
      <c r="E323" s="103" t="s">
        <v>413</v>
      </c>
      <c r="F323" s="103" t="s">
        <v>413</v>
      </c>
      <c r="G323" s="103" t="s">
        <v>652</v>
      </c>
      <c r="H323" s="103" t="s">
        <v>653</v>
      </c>
      <c r="I323" s="103" t="s">
        <v>92</v>
      </c>
      <c r="J323" s="215">
        <v>-91.59</v>
      </c>
      <c r="K323" s="216" t="s">
        <v>88</v>
      </c>
    </row>
    <row r="324" spans="1:11" x14ac:dyDescent="0.25">
      <c r="A324" s="103" t="s">
        <v>1038</v>
      </c>
      <c r="B324" s="103" t="s">
        <v>88</v>
      </c>
      <c r="C324" s="103" t="s">
        <v>89</v>
      </c>
      <c r="D324" s="103" t="s">
        <v>412</v>
      </c>
      <c r="E324" s="103" t="s">
        <v>413</v>
      </c>
      <c r="F324" s="103" t="s">
        <v>413</v>
      </c>
      <c r="G324" s="103" t="s">
        <v>462</v>
      </c>
      <c r="H324" s="103" t="s">
        <v>463</v>
      </c>
      <c r="I324" s="103" t="s">
        <v>92</v>
      </c>
      <c r="J324" s="215">
        <v>2835.84</v>
      </c>
      <c r="K324" s="216" t="s">
        <v>88</v>
      </c>
    </row>
    <row r="325" spans="1:11" x14ac:dyDescent="0.25">
      <c r="A325" s="103" t="s">
        <v>808</v>
      </c>
      <c r="B325" s="103" t="s">
        <v>88</v>
      </c>
      <c r="C325" s="103" t="s">
        <v>89</v>
      </c>
      <c r="D325" s="103" t="s">
        <v>412</v>
      </c>
      <c r="E325" s="103" t="s">
        <v>413</v>
      </c>
      <c r="F325" s="103" t="s">
        <v>413</v>
      </c>
      <c r="G325" s="103" t="s">
        <v>116</v>
      </c>
      <c r="H325" s="103" t="s">
        <v>400</v>
      </c>
      <c r="I325" s="103" t="s">
        <v>92</v>
      </c>
      <c r="J325" s="215">
        <v>-1696.2</v>
      </c>
      <c r="K325" s="216" t="s">
        <v>88</v>
      </c>
    </row>
    <row r="326" spans="1:11" x14ac:dyDescent="0.25">
      <c r="A326" s="103" t="s">
        <v>808</v>
      </c>
      <c r="B326" s="103" t="s">
        <v>88</v>
      </c>
      <c r="C326" s="103" t="s">
        <v>89</v>
      </c>
      <c r="D326" s="103" t="s">
        <v>412</v>
      </c>
      <c r="E326" s="111"/>
      <c r="F326" s="103" t="s">
        <v>413</v>
      </c>
      <c r="G326" s="103" t="s">
        <v>116</v>
      </c>
      <c r="H326" s="103" t="s">
        <v>400</v>
      </c>
      <c r="I326" s="103" t="s">
        <v>92</v>
      </c>
      <c r="J326" s="215">
        <v>848.1</v>
      </c>
      <c r="K326" s="216" t="s">
        <v>88</v>
      </c>
    </row>
    <row r="327" spans="1:11" x14ac:dyDescent="0.25">
      <c r="A327" s="103" t="s">
        <v>810</v>
      </c>
      <c r="B327" s="103" t="s">
        <v>88</v>
      </c>
      <c r="C327" s="103" t="s">
        <v>89</v>
      </c>
      <c r="D327" s="103" t="s">
        <v>412</v>
      </c>
      <c r="E327" s="103" t="s">
        <v>413</v>
      </c>
      <c r="F327" s="103" t="s">
        <v>413</v>
      </c>
      <c r="G327" s="103" t="s">
        <v>116</v>
      </c>
      <c r="H327" s="103" t="s">
        <v>400</v>
      </c>
      <c r="I327" s="103" t="s">
        <v>92</v>
      </c>
      <c r="J327" s="215">
        <v>-678.48</v>
      </c>
      <c r="K327" s="216" t="s">
        <v>88</v>
      </c>
    </row>
    <row r="328" spans="1:11" x14ac:dyDescent="0.25">
      <c r="A328" s="103" t="s">
        <v>810</v>
      </c>
      <c r="B328" s="103" t="s">
        <v>88</v>
      </c>
      <c r="C328" s="103" t="s">
        <v>89</v>
      </c>
      <c r="D328" s="103" t="s">
        <v>412</v>
      </c>
      <c r="E328" s="111"/>
      <c r="F328" s="103" t="s">
        <v>413</v>
      </c>
      <c r="G328" s="103" t="s">
        <v>116</v>
      </c>
      <c r="H328" s="103" t="s">
        <v>400</v>
      </c>
      <c r="I328" s="103" t="s">
        <v>92</v>
      </c>
      <c r="J328" s="215">
        <v>339.24</v>
      </c>
      <c r="K328" s="216" t="s">
        <v>88</v>
      </c>
    </row>
    <row r="329" spans="1:11" x14ac:dyDescent="0.25">
      <c r="A329" s="103" t="s">
        <v>1038</v>
      </c>
      <c r="B329" s="103" t="s">
        <v>88</v>
      </c>
      <c r="C329" s="103" t="s">
        <v>89</v>
      </c>
      <c r="D329" s="103" t="s">
        <v>412</v>
      </c>
      <c r="E329" s="103" t="s">
        <v>413</v>
      </c>
      <c r="F329" s="103" t="s">
        <v>413</v>
      </c>
      <c r="G329" s="103" t="s">
        <v>116</v>
      </c>
      <c r="H329" s="103" t="s">
        <v>400</v>
      </c>
      <c r="I329" s="103" t="s">
        <v>92</v>
      </c>
      <c r="J329" s="215">
        <v>-56.54</v>
      </c>
      <c r="K329" s="216" t="s">
        <v>88</v>
      </c>
    </row>
    <row r="330" spans="1:11" x14ac:dyDescent="0.25">
      <c r="A330" s="103" t="s">
        <v>1038</v>
      </c>
      <c r="B330" s="103" t="s">
        <v>88</v>
      </c>
      <c r="C330" s="103" t="s">
        <v>89</v>
      </c>
      <c r="D330" s="103" t="s">
        <v>412</v>
      </c>
      <c r="E330" s="111"/>
      <c r="F330" s="103" t="s">
        <v>413</v>
      </c>
      <c r="G330" s="103" t="s">
        <v>116</v>
      </c>
      <c r="H330" s="103" t="s">
        <v>400</v>
      </c>
      <c r="I330" s="103" t="s">
        <v>92</v>
      </c>
      <c r="J330" s="215">
        <v>28.26</v>
      </c>
      <c r="K330" s="216" t="s">
        <v>88</v>
      </c>
    </row>
    <row r="331" spans="1:11" x14ac:dyDescent="0.25">
      <c r="A331" s="103" t="s">
        <v>806</v>
      </c>
      <c r="B331" s="103" t="s">
        <v>88</v>
      </c>
      <c r="C331" s="103" t="s">
        <v>89</v>
      </c>
      <c r="D331" s="103" t="s">
        <v>412</v>
      </c>
      <c r="E331" s="103" t="s">
        <v>413</v>
      </c>
      <c r="F331" s="103" t="s">
        <v>413</v>
      </c>
      <c r="G331" s="103" t="s">
        <v>116</v>
      </c>
      <c r="H331" s="103" t="s">
        <v>400</v>
      </c>
      <c r="I331" s="103" t="s">
        <v>92</v>
      </c>
      <c r="J331" s="215">
        <v>1696.2</v>
      </c>
      <c r="K331" s="216" t="s">
        <v>88</v>
      </c>
    </row>
    <row r="332" spans="1:11" x14ac:dyDescent="0.25">
      <c r="A332" s="103" t="s">
        <v>806</v>
      </c>
      <c r="B332" s="103" t="s">
        <v>88</v>
      </c>
      <c r="C332" s="103" t="s">
        <v>89</v>
      </c>
      <c r="D332" s="103" t="s">
        <v>412</v>
      </c>
      <c r="E332" s="111"/>
      <c r="F332" s="103" t="s">
        <v>413</v>
      </c>
      <c r="G332" s="103" t="s">
        <v>116</v>
      </c>
      <c r="H332" s="103" t="s">
        <v>400</v>
      </c>
      <c r="I332" s="103" t="s">
        <v>92</v>
      </c>
      <c r="J332" s="215">
        <v>-848.1</v>
      </c>
      <c r="K332" s="216" t="s">
        <v>88</v>
      </c>
    </row>
    <row r="333" spans="1:11" x14ac:dyDescent="0.25">
      <c r="A333" s="103" t="s">
        <v>807</v>
      </c>
      <c r="B333" s="103" t="s">
        <v>88</v>
      </c>
      <c r="C333" s="103" t="s">
        <v>89</v>
      </c>
      <c r="D333" s="103" t="s">
        <v>412</v>
      </c>
      <c r="E333" s="103" t="s">
        <v>413</v>
      </c>
      <c r="F333" s="103" t="s">
        <v>413</v>
      </c>
      <c r="G333" s="103" t="s">
        <v>116</v>
      </c>
      <c r="H333" s="103" t="s">
        <v>400</v>
      </c>
      <c r="I333" s="103" t="s">
        <v>92</v>
      </c>
      <c r="J333" s="215">
        <v>56.54</v>
      </c>
      <c r="K333" s="216" t="s">
        <v>88</v>
      </c>
    </row>
    <row r="334" spans="1:11" x14ac:dyDescent="0.25">
      <c r="A334" s="103" t="s">
        <v>807</v>
      </c>
      <c r="B334" s="103" t="s">
        <v>88</v>
      </c>
      <c r="C334" s="103" t="s">
        <v>89</v>
      </c>
      <c r="D334" s="103" t="s">
        <v>412</v>
      </c>
      <c r="E334" s="111"/>
      <c r="F334" s="103" t="s">
        <v>413</v>
      </c>
      <c r="G334" s="103" t="s">
        <v>116</v>
      </c>
      <c r="H334" s="103" t="s">
        <v>400</v>
      </c>
      <c r="I334" s="103" t="s">
        <v>92</v>
      </c>
      <c r="J334" s="215">
        <v>-28.26</v>
      </c>
      <c r="K334" s="216" t="s">
        <v>88</v>
      </c>
    </row>
    <row r="335" spans="1:11" x14ac:dyDescent="0.25">
      <c r="A335" s="103" t="s">
        <v>810</v>
      </c>
      <c r="B335" s="103" t="s">
        <v>88</v>
      </c>
      <c r="C335" s="103" t="s">
        <v>89</v>
      </c>
      <c r="D335" s="103" t="s">
        <v>412</v>
      </c>
      <c r="E335" s="103" t="s">
        <v>413</v>
      </c>
      <c r="F335" s="103" t="s">
        <v>413</v>
      </c>
      <c r="G335" s="103" t="s">
        <v>115</v>
      </c>
      <c r="H335" s="103" t="s">
        <v>401</v>
      </c>
      <c r="I335" s="103" t="s">
        <v>92</v>
      </c>
      <c r="J335" s="215">
        <v>-318.98</v>
      </c>
      <c r="K335" s="216" t="s">
        <v>88</v>
      </c>
    </row>
    <row r="336" spans="1:11" x14ac:dyDescent="0.25">
      <c r="A336" s="103" t="s">
        <v>810</v>
      </c>
      <c r="B336" s="103" t="s">
        <v>88</v>
      </c>
      <c r="C336" s="103" t="s">
        <v>89</v>
      </c>
      <c r="D336" s="103" t="s">
        <v>412</v>
      </c>
      <c r="E336" s="111"/>
      <c r="F336" s="103" t="s">
        <v>413</v>
      </c>
      <c r="G336" s="103" t="s">
        <v>115</v>
      </c>
      <c r="H336" s="103" t="s">
        <v>401</v>
      </c>
      <c r="I336" s="103" t="s">
        <v>92</v>
      </c>
      <c r="J336" s="215">
        <v>159.47999999999999</v>
      </c>
      <c r="K336" s="216" t="s">
        <v>88</v>
      </c>
    </row>
    <row r="337" spans="1:11" x14ac:dyDescent="0.25">
      <c r="A337" s="103" t="s">
        <v>808</v>
      </c>
      <c r="B337" s="103" t="s">
        <v>88</v>
      </c>
      <c r="C337" s="103" t="s">
        <v>89</v>
      </c>
      <c r="D337" s="103" t="s">
        <v>412</v>
      </c>
      <c r="E337" s="103" t="s">
        <v>413</v>
      </c>
      <c r="F337" s="103" t="s">
        <v>413</v>
      </c>
      <c r="G337" s="103" t="s">
        <v>107</v>
      </c>
      <c r="H337" s="103" t="s">
        <v>331</v>
      </c>
      <c r="I337" s="103" t="s">
        <v>92</v>
      </c>
      <c r="J337" s="215">
        <v>79.739999999999995</v>
      </c>
      <c r="K337" s="216" t="s">
        <v>88</v>
      </c>
    </row>
    <row r="338" spans="1:11" x14ac:dyDescent="0.25">
      <c r="A338" s="103" t="s">
        <v>808</v>
      </c>
      <c r="B338" s="103" t="s">
        <v>88</v>
      </c>
      <c r="C338" s="103" t="s">
        <v>89</v>
      </c>
      <c r="D338" s="103" t="s">
        <v>412</v>
      </c>
      <c r="E338" s="111"/>
      <c r="F338" s="103" t="s">
        <v>413</v>
      </c>
      <c r="G338" s="103" t="s">
        <v>107</v>
      </c>
      <c r="H338" s="103" t="s">
        <v>331</v>
      </c>
      <c r="I338" s="103" t="s">
        <v>92</v>
      </c>
      <c r="J338" s="215">
        <v>-39.86</v>
      </c>
      <c r="K338" s="216" t="s">
        <v>88</v>
      </c>
    </row>
    <row r="339" spans="1:11" x14ac:dyDescent="0.25">
      <c r="A339" s="103" t="s">
        <v>1038</v>
      </c>
      <c r="B339" s="103" t="s">
        <v>88</v>
      </c>
      <c r="C339" s="103" t="s">
        <v>89</v>
      </c>
      <c r="D339" s="103" t="s">
        <v>412</v>
      </c>
      <c r="E339" s="103" t="s">
        <v>413</v>
      </c>
      <c r="F339" s="103" t="s">
        <v>413</v>
      </c>
      <c r="G339" s="103" t="s">
        <v>107</v>
      </c>
      <c r="H339" s="103" t="s">
        <v>331</v>
      </c>
      <c r="I339" s="103" t="s">
        <v>92</v>
      </c>
      <c r="J339" s="215">
        <v>3166.24</v>
      </c>
      <c r="K339" s="216" t="s">
        <v>88</v>
      </c>
    </row>
    <row r="340" spans="1:11" x14ac:dyDescent="0.25">
      <c r="A340" s="103" t="s">
        <v>807</v>
      </c>
      <c r="B340" s="103" t="s">
        <v>88</v>
      </c>
      <c r="C340" s="103" t="s">
        <v>89</v>
      </c>
      <c r="D340" s="103" t="s">
        <v>412</v>
      </c>
      <c r="E340" s="103" t="s">
        <v>413</v>
      </c>
      <c r="F340" s="103" t="s">
        <v>413</v>
      </c>
      <c r="G340" s="103" t="s">
        <v>107</v>
      </c>
      <c r="H340" s="103" t="s">
        <v>331</v>
      </c>
      <c r="I340" s="103" t="s">
        <v>92</v>
      </c>
      <c r="J340" s="215">
        <v>-79.739999999999995</v>
      </c>
      <c r="K340" s="216" t="s">
        <v>88</v>
      </c>
    </row>
    <row r="341" spans="1:11" x14ac:dyDescent="0.25">
      <c r="A341" s="103" t="s">
        <v>807</v>
      </c>
      <c r="B341" s="103" t="s">
        <v>88</v>
      </c>
      <c r="C341" s="103" t="s">
        <v>89</v>
      </c>
      <c r="D341" s="103" t="s">
        <v>412</v>
      </c>
      <c r="E341" s="111"/>
      <c r="F341" s="103" t="s">
        <v>413</v>
      </c>
      <c r="G341" s="103" t="s">
        <v>107</v>
      </c>
      <c r="H341" s="103" t="s">
        <v>331</v>
      </c>
      <c r="I341" s="103" t="s">
        <v>92</v>
      </c>
      <c r="J341" s="215">
        <v>39.86</v>
      </c>
      <c r="K341" s="216" t="s">
        <v>88</v>
      </c>
    </row>
    <row r="342" spans="1:11" x14ac:dyDescent="0.25">
      <c r="A342" s="103" t="s">
        <v>1038</v>
      </c>
      <c r="B342" s="103" t="s">
        <v>88</v>
      </c>
      <c r="C342" s="103" t="s">
        <v>89</v>
      </c>
      <c r="D342" s="103" t="s">
        <v>412</v>
      </c>
      <c r="E342" s="103" t="s">
        <v>413</v>
      </c>
      <c r="F342" s="103" t="s">
        <v>413</v>
      </c>
      <c r="G342" s="103" t="s">
        <v>911</v>
      </c>
      <c r="H342" s="103" t="s">
        <v>912</v>
      </c>
      <c r="I342" s="103" t="s">
        <v>92</v>
      </c>
      <c r="J342" s="215">
        <v>1089.28</v>
      </c>
      <c r="K342" s="216" t="s">
        <v>88</v>
      </c>
    </row>
    <row r="343" spans="1:11" x14ac:dyDescent="0.25">
      <c r="A343" s="103" t="s">
        <v>1038</v>
      </c>
      <c r="B343" s="103" t="s">
        <v>88</v>
      </c>
      <c r="C343" s="103" t="s">
        <v>89</v>
      </c>
      <c r="D343" s="103" t="s">
        <v>412</v>
      </c>
      <c r="E343" s="111"/>
      <c r="F343" s="103" t="s">
        <v>413</v>
      </c>
      <c r="G343" s="103" t="s">
        <v>911</v>
      </c>
      <c r="H343" s="103" t="s">
        <v>912</v>
      </c>
      <c r="I343" s="103" t="s">
        <v>92</v>
      </c>
      <c r="J343" s="215">
        <v>-544.62</v>
      </c>
      <c r="K343" s="216" t="s">
        <v>88</v>
      </c>
    </row>
    <row r="344" spans="1:11" x14ac:dyDescent="0.25">
      <c r="A344" s="103" t="s">
        <v>808</v>
      </c>
      <c r="B344" s="103" t="s">
        <v>88</v>
      </c>
      <c r="C344" s="103" t="s">
        <v>89</v>
      </c>
      <c r="D344" s="103" t="s">
        <v>412</v>
      </c>
      <c r="E344" s="103" t="s">
        <v>413</v>
      </c>
      <c r="F344" s="103" t="s">
        <v>413</v>
      </c>
      <c r="G344" s="103" t="s">
        <v>217</v>
      </c>
      <c r="H344" s="103" t="s">
        <v>402</v>
      </c>
      <c r="I344" s="103" t="s">
        <v>92</v>
      </c>
      <c r="J344" s="215">
        <v>-53.41</v>
      </c>
      <c r="K344" s="216" t="s">
        <v>88</v>
      </c>
    </row>
    <row r="345" spans="1:11" x14ac:dyDescent="0.25">
      <c r="A345" s="103" t="s">
        <v>808</v>
      </c>
      <c r="B345" s="103" t="s">
        <v>88</v>
      </c>
      <c r="C345" s="103" t="s">
        <v>89</v>
      </c>
      <c r="D345" s="103" t="s">
        <v>412</v>
      </c>
      <c r="E345" s="111"/>
      <c r="F345" s="103" t="s">
        <v>413</v>
      </c>
      <c r="G345" s="103" t="s">
        <v>217</v>
      </c>
      <c r="H345" s="103" t="s">
        <v>402</v>
      </c>
      <c r="I345" s="103" t="s">
        <v>92</v>
      </c>
      <c r="J345" s="215">
        <v>26.71</v>
      </c>
      <c r="K345" s="216" t="s">
        <v>88</v>
      </c>
    </row>
    <row r="346" spans="1:11" x14ac:dyDescent="0.25">
      <c r="A346" s="103" t="s">
        <v>810</v>
      </c>
      <c r="B346" s="103" t="s">
        <v>88</v>
      </c>
      <c r="C346" s="103" t="s">
        <v>89</v>
      </c>
      <c r="D346" s="103" t="s">
        <v>412</v>
      </c>
      <c r="E346" s="103" t="s">
        <v>413</v>
      </c>
      <c r="F346" s="103" t="s">
        <v>413</v>
      </c>
      <c r="G346" s="103" t="s">
        <v>217</v>
      </c>
      <c r="H346" s="103" t="s">
        <v>402</v>
      </c>
      <c r="I346" s="103" t="s">
        <v>92</v>
      </c>
      <c r="J346" s="215">
        <v>-71.22</v>
      </c>
      <c r="K346" s="216" t="s">
        <v>88</v>
      </c>
    </row>
    <row r="347" spans="1:11" x14ac:dyDescent="0.25">
      <c r="A347" s="103" t="s">
        <v>810</v>
      </c>
      <c r="B347" s="103" t="s">
        <v>88</v>
      </c>
      <c r="C347" s="103" t="s">
        <v>89</v>
      </c>
      <c r="D347" s="103" t="s">
        <v>412</v>
      </c>
      <c r="E347" s="111"/>
      <c r="F347" s="103" t="s">
        <v>413</v>
      </c>
      <c r="G347" s="103" t="s">
        <v>217</v>
      </c>
      <c r="H347" s="103" t="s">
        <v>402</v>
      </c>
      <c r="I347" s="103" t="s">
        <v>92</v>
      </c>
      <c r="J347" s="215">
        <v>35.619999999999997</v>
      </c>
      <c r="K347" s="216" t="s">
        <v>88</v>
      </c>
    </row>
    <row r="348" spans="1:11" x14ac:dyDescent="0.25">
      <c r="A348" s="103" t="s">
        <v>1038</v>
      </c>
      <c r="B348" s="103" t="s">
        <v>88</v>
      </c>
      <c r="C348" s="103" t="s">
        <v>89</v>
      </c>
      <c r="D348" s="103" t="s">
        <v>412</v>
      </c>
      <c r="E348" s="103" t="s">
        <v>413</v>
      </c>
      <c r="F348" s="103" t="s">
        <v>413</v>
      </c>
      <c r="G348" s="103" t="s">
        <v>217</v>
      </c>
      <c r="H348" s="103" t="s">
        <v>402</v>
      </c>
      <c r="I348" s="103" t="s">
        <v>92</v>
      </c>
      <c r="J348" s="215">
        <v>93.47</v>
      </c>
      <c r="K348" s="216" t="s">
        <v>88</v>
      </c>
    </row>
    <row r="349" spans="1:11" x14ac:dyDescent="0.25">
      <c r="A349" s="103" t="s">
        <v>1038</v>
      </c>
      <c r="B349" s="103" t="s">
        <v>88</v>
      </c>
      <c r="C349" s="103" t="s">
        <v>89</v>
      </c>
      <c r="D349" s="103" t="s">
        <v>412</v>
      </c>
      <c r="E349" s="111"/>
      <c r="F349" s="103" t="s">
        <v>413</v>
      </c>
      <c r="G349" s="103" t="s">
        <v>217</v>
      </c>
      <c r="H349" s="103" t="s">
        <v>402</v>
      </c>
      <c r="I349" s="103" t="s">
        <v>92</v>
      </c>
      <c r="J349" s="215">
        <v>-46.73</v>
      </c>
      <c r="K349" s="216" t="s">
        <v>88</v>
      </c>
    </row>
    <row r="350" spans="1:11" x14ac:dyDescent="0.25">
      <c r="A350" s="103" t="s">
        <v>806</v>
      </c>
      <c r="B350" s="103" t="s">
        <v>88</v>
      </c>
      <c r="C350" s="103" t="s">
        <v>89</v>
      </c>
      <c r="D350" s="103" t="s">
        <v>412</v>
      </c>
      <c r="E350" s="103" t="s">
        <v>413</v>
      </c>
      <c r="F350" s="103" t="s">
        <v>413</v>
      </c>
      <c r="G350" s="103" t="s">
        <v>217</v>
      </c>
      <c r="H350" s="103" t="s">
        <v>402</v>
      </c>
      <c r="I350" s="103" t="s">
        <v>92</v>
      </c>
      <c r="J350" s="215">
        <v>53.41</v>
      </c>
      <c r="K350" s="216" t="s">
        <v>88</v>
      </c>
    </row>
    <row r="351" spans="1:11" x14ac:dyDescent="0.25">
      <c r="A351" s="103" t="s">
        <v>806</v>
      </c>
      <c r="B351" s="103" t="s">
        <v>88</v>
      </c>
      <c r="C351" s="103" t="s">
        <v>89</v>
      </c>
      <c r="D351" s="103" t="s">
        <v>412</v>
      </c>
      <c r="E351" s="111"/>
      <c r="F351" s="103" t="s">
        <v>413</v>
      </c>
      <c r="G351" s="103" t="s">
        <v>217</v>
      </c>
      <c r="H351" s="103" t="s">
        <v>402</v>
      </c>
      <c r="I351" s="103" t="s">
        <v>92</v>
      </c>
      <c r="J351" s="215">
        <v>-26.71</v>
      </c>
      <c r="K351" s="216" t="s">
        <v>88</v>
      </c>
    </row>
    <row r="352" spans="1:11" x14ac:dyDescent="0.25">
      <c r="A352" s="103" t="s">
        <v>1038</v>
      </c>
      <c r="B352" s="103" t="s">
        <v>88</v>
      </c>
      <c r="C352" s="103" t="s">
        <v>89</v>
      </c>
      <c r="D352" s="103" t="s">
        <v>412</v>
      </c>
      <c r="E352" s="103" t="s">
        <v>413</v>
      </c>
      <c r="F352" s="103" t="s">
        <v>413</v>
      </c>
      <c r="G352" s="103" t="s">
        <v>114</v>
      </c>
      <c r="H352" s="103" t="s">
        <v>333</v>
      </c>
      <c r="I352" s="103" t="s">
        <v>92</v>
      </c>
      <c r="J352" s="215">
        <v>508.33</v>
      </c>
      <c r="K352" s="216" t="s">
        <v>88</v>
      </c>
    </row>
    <row r="353" spans="1:11" x14ac:dyDescent="0.25">
      <c r="A353" s="103" t="s">
        <v>1038</v>
      </c>
      <c r="B353" s="103" t="s">
        <v>88</v>
      </c>
      <c r="C353" s="103" t="s">
        <v>89</v>
      </c>
      <c r="D353" s="103" t="s">
        <v>412</v>
      </c>
      <c r="E353" s="111"/>
      <c r="F353" s="103" t="s">
        <v>413</v>
      </c>
      <c r="G353" s="103" t="s">
        <v>114</v>
      </c>
      <c r="H353" s="103" t="s">
        <v>333</v>
      </c>
      <c r="I353" s="103" t="s">
        <v>92</v>
      </c>
      <c r="J353" s="215">
        <v>-254.17</v>
      </c>
      <c r="K353" s="216" t="s">
        <v>88</v>
      </c>
    </row>
    <row r="354" spans="1:11" x14ac:dyDescent="0.25">
      <c r="A354" s="103" t="s">
        <v>1038</v>
      </c>
      <c r="B354" s="103" t="s">
        <v>88</v>
      </c>
      <c r="C354" s="103" t="s">
        <v>89</v>
      </c>
      <c r="D354" s="103" t="s">
        <v>412</v>
      </c>
      <c r="E354" s="103" t="s">
        <v>413</v>
      </c>
      <c r="F354" s="103" t="s">
        <v>413</v>
      </c>
      <c r="G354" s="103" t="s">
        <v>112</v>
      </c>
      <c r="H354" s="103" t="s">
        <v>334</v>
      </c>
      <c r="I354" s="103" t="s">
        <v>92</v>
      </c>
      <c r="J354" s="215">
        <v>2802.34</v>
      </c>
      <c r="K354" s="216" t="s">
        <v>88</v>
      </c>
    </row>
    <row r="355" spans="1:11" x14ac:dyDescent="0.25">
      <c r="A355" s="103" t="s">
        <v>1038</v>
      </c>
      <c r="B355" s="103" t="s">
        <v>88</v>
      </c>
      <c r="C355" s="103" t="s">
        <v>89</v>
      </c>
      <c r="D355" s="103" t="s">
        <v>412</v>
      </c>
      <c r="E355" s="111"/>
      <c r="F355" s="103" t="s">
        <v>413</v>
      </c>
      <c r="G355" s="103" t="s">
        <v>112</v>
      </c>
      <c r="H355" s="103" t="s">
        <v>334</v>
      </c>
      <c r="I355" s="103" t="s">
        <v>92</v>
      </c>
      <c r="J355" s="215">
        <v>-1401.18</v>
      </c>
      <c r="K355" s="216" t="s">
        <v>88</v>
      </c>
    </row>
    <row r="356" spans="1:11" x14ac:dyDescent="0.25">
      <c r="A356" s="103" t="s">
        <v>1038</v>
      </c>
      <c r="B356" s="103" t="s">
        <v>88</v>
      </c>
      <c r="C356" s="103" t="s">
        <v>89</v>
      </c>
      <c r="D356" s="103" t="s">
        <v>412</v>
      </c>
      <c r="E356" s="103" t="s">
        <v>413</v>
      </c>
      <c r="F356" s="103" t="s">
        <v>413</v>
      </c>
      <c r="G356" s="103" t="s">
        <v>202</v>
      </c>
      <c r="H356" s="103" t="s">
        <v>493</v>
      </c>
      <c r="I356" s="103" t="s">
        <v>92</v>
      </c>
      <c r="J356" s="215">
        <v>1248.24</v>
      </c>
      <c r="K356" s="216" t="s">
        <v>88</v>
      </c>
    </row>
    <row r="357" spans="1:11" x14ac:dyDescent="0.25">
      <c r="A357" s="103" t="s">
        <v>808</v>
      </c>
      <c r="B357" s="103" t="s">
        <v>88</v>
      </c>
      <c r="C357" s="103" t="s">
        <v>89</v>
      </c>
      <c r="D357" s="103" t="s">
        <v>412</v>
      </c>
      <c r="E357" s="103" t="s">
        <v>413</v>
      </c>
      <c r="F357" s="103" t="s">
        <v>413</v>
      </c>
      <c r="G357" s="103" t="s">
        <v>104</v>
      </c>
      <c r="H357" s="103" t="s">
        <v>336</v>
      </c>
      <c r="I357" s="103" t="s">
        <v>92</v>
      </c>
      <c r="J357" s="215">
        <v>879.9</v>
      </c>
      <c r="K357" s="216" t="s">
        <v>88</v>
      </c>
    </row>
    <row r="358" spans="1:11" x14ac:dyDescent="0.25">
      <c r="A358" s="103" t="s">
        <v>808</v>
      </c>
      <c r="B358" s="103" t="s">
        <v>88</v>
      </c>
      <c r="C358" s="103" t="s">
        <v>89</v>
      </c>
      <c r="D358" s="103" t="s">
        <v>412</v>
      </c>
      <c r="E358" s="111"/>
      <c r="F358" s="103" t="s">
        <v>413</v>
      </c>
      <c r="G358" s="103" t="s">
        <v>104</v>
      </c>
      <c r="H358" s="103" t="s">
        <v>336</v>
      </c>
      <c r="I358" s="103" t="s">
        <v>92</v>
      </c>
      <c r="J358" s="215">
        <v>-439.94</v>
      </c>
      <c r="K358" s="216" t="s">
        <v>88</v>
      </c>
    </row>
    <row r="359" spans="1:11" x14ac:dyDescent="0.25">
      <c r="A359" s="103" t="s">
        <v>809</v>
      </c>
      <c r="B359" s="103" t="s">
        <v>88</v>
      </c>
      <c r="C359" s="103" t="s">
        <v>89</v>
      </c>
      <c r="D359" s="103" t="s">
        <v>412</v>
      </c>
      <c r="E359" s="103" t="s">
        <v>413</v>
      </c>
      <c r="F359" s="103" t="s">
        <v>413</v>
      </c>
      <c r="G359" s="103" t="s">
        <v>104</v>
      </c>
      <c r="H359" s="103" t="s">
        <v>336</v>
      </c>
      <c r="I359" s="103" t="s">
        <v>92</v>
      </c>
      <c r="J359" s="215">
        <v>0</v>
      </c>
      <c r="K359" s="216" t="s">
        <v>88</v>
      </c>
    </row>
    <row r="360" spans="1:11" x14ac:dyDescent="0.25">
      <c r="A360" s="103" t="s">
        <v>809</v>
      </c>
      <c r="B360" s="103" t="s">
        <v>88</v>
      </c>
      <c r="C360" s="103" t="s">
        <v>89</v>
      </c>
      <c r="D360" s="103" t="s">
        <v>412</v>
      </c>
      <c r="E360" s="111"/>
      <c r="F360" s="103" t="s">
        <v>413</v>
      </c>
      <c r="G360" s="103" t="s">
        <v>104</v>
      </c>
      <c r="H360" s="103" t="s">
        <v>336</v>
      </c>
      <c r="I360" s="103" t="s">
        <v>92</v>
      </c>
      <c r="J360" s="215">
        <v>0</v>
      </c>
      <c r="K360" s="216" t="s">
        <v>88</v>
      </c>
    </row>
    <row r="361" spans="1:11" x14ac:dyDescent="0.25">
      <c r="A361" s="103" t="s">
        <v>810</v>
      </c>
      <c r="B361" s="103" t="s">
        <v>88</v>
      </c>
      <c r="C361" s="103" t="s">
        <v>89</v>
      </c>
      <c r="D361" s="103" t="s">
        <v>412</v>
      </c>
      <c r="E361" s="103" t="s">
        <v>413</v>
      </c>
      <c r="F361" s="103" t="s">
        <v>413</v>
      </c>
      <c r="G361" s="103" t="s">
        <v>104</v>
      </c>
      <c r="H361" s="103" t="s">
        <v>336</v>
      </c>
      <c r="I361" s="103" t="s">
        <v>92</v>
      </c>
      <c r="J361" s="215">
        <v>1005.6</v>
      </c>
      <c r="K361" s="216" t="s">
        <v>88</v>
      </c>
    </row>
    <row r="362" spans="1:11" x14ac:dyDescent="0.25">
      <c r="A362" s="103" t="s">
        <v>810</v>
      </c>
      <c r="B362" s="103" t="s">
        <v>88</v>
      </c>
      <c r="C362" s="103" t="s">
        <v>89</v>
      </c>
      <c r="D362" s="103" t="s">
        <v>412</v>
      </c>
      <c r="E362" s="111"/>
      <c r="F362" s="103" t="s">
        <v>413</v>
      </c>
      <c r="G362" s="103" t="s">
        <v>104</v>
      </c>
      <c r="H362" s="103" t="s">
        <v>336</v>
      </c>
      <c r="I362" s="103" t="s">
        <v>92</v>
      </c>
      <c r="J362" s="215">
        <v>-502.8</v>
      </c>
      <c r="K362" s="216" t="s">
        <v>88</v>
      </c>
    </row>
    <row r="363" spans="1:11" x14ac:dyDescent="0.25">
      <c r="A363" s="103" t="s">
        <v>1038</v>
      </c>
      <c r="B363" s="103" t="s">
        <v>88</v>
      </c>
      <c r="C363" s="103" t="s">
        <v>89</v>
      </c>
      <c r="D363" s="103" t="s">
        <v>412</v>
      </c>
      <c r="E363" s="103" t="s">
        <v>413</v>
      </c>
      <c r="F363" s="103" t="s">
        <v>413</v>
      </c>
      <c r="G363" s="103" t="s">
        <v>104</v>
      </c>
      <c r="H363" s="103" t="s">
        <v>336</v>
      </c>
      <c r="I363" s="103" t="s">
        <v>92</v>
      </c>
      <c r="J363" s="215">
        <v>1005.6</v>
      </c>
      <c r="K363" s="216" t="s">
        <v>88</v>
      </c>
    </row>
    <row r="364" spans="1:11" x14ac:dyDescent="0.25">
      <c r="A364" s="103" t="s">
        <v>1038</v>
      </c>
      <c r="B364" s="103" t="s">
        <v>88</v>
      </c>
      <c r="C364" s="103" t="s">
        <v>89</v>
      </c>
      <c r="D364" s="103" t="s">
        <v>412</v>
      </c>
      <c r="E364" s="111"/>
      <c r="F364" s="103" t="s">
        <v>413</v>
      </c>
      <c r="G364" s="103" t="s">
        <v>104</v>
      </c>
      <c r="H364" s="103" t="s">
        <v>336</v>
      </c>
      <c r="I364" s="103" t="s">
        <v>92</v>
      </c>
      <c r="J364" s="215">
        <v>-502.8</v>
      </c>
      <c r="K364" s="216" t="s">
        <v>88</v>
      </c>
    </row>
    <row r="365" spans="1:11" x14ac:dyDescent="0.25">
      <c r="A365" s="103" t="s">
        <v>806</v>
      </c>
      <c r="B365" s="103" t="s">
        <v>88</v>
      </c>
      <c r="C365" s="103" t="s">
        <v>89</v>
      </c>
      <c r="D365" s="103" t="s">
        <v>412</v>
      </c>
      <c r="E365" s="103" t="s">
        <v>413</v>
      </c>
      <c r="F365" s="103" t="s">
        <v>413</v>
      </c>
      <c r="G365" s="103" t="s">
        <v>104</v>
      </c>
      <c r="H365" s="103" t="s">
        <v>336</v>
      </c>
      <c r="I365" s="103" t="s">
        <v>92</v>
      </c>
      <c r="J365" s="215">
        <v>251.4</v>
      </c>
      <c r="K365" s="216" t="s">
        <v>88</v>
      </c>
    </row>
    <row r="366" spans="1:11" x14ac:dyDescent="0.25">
      <c r="A366" s="103" t="s">
        <v>806</v>
      </c>
      <c r="B366" s="103" t="s">
        <v>88</v>
      </c>
      <c r="C366" s="103" t="s">
        <v>89</v>
      </c>
      <c r="D366" s="103" t="s">
        <v>412</v>
      </c>
      <c r="E366" s="111"/>
      <c r="F366" s="103" t="s">
        <v>413</v>
      </c>
      <c r="G366" s="103" t="s">
        <v>104</v>
      </c>
      <c r="H366" s="103" t="s">
        <v>336</v>
      </c>
      <c r="I366" s="103" t="s">
        <v>92</v>
      </c>
      <c r="J366" s="215">
        <v>-125.7</v>
      </c>
      <c r="K366" s="216" t="s">
        <v>88</v>
      </c>
    </row>
    <row r="367" spans="1:11" x14ac:dyDescent="0.25">
      <c r="A367" s="103" t="s">
        <v>807</v>
      </c>
      <c r="B367" s="103" t="s">
        <v>88</v>
      </c>
      <c r="C367" s="103" t="s">
        <v>89</v>
      </c>
      <c r="D367" s="103" t="s">
        <v>412</v>
      </c>
      <c r="E367" s="103" t="s">
        <v>413</v>
      </c>
      <c r="F367" s="103" t="s">
        <v>413</v>
      </c>
      <c r="G367" s="103" t="s">
        <v>104</v>
      </c>
      <c r="H367" s="103" t="s">
        <v>336</v>
      </c>
      <c r="I367" s="103" t="s">
        <v>92</v>
      </c>
      <c r="J367" s="215">
        <v>-3645.3</v>
      </c>
      <c r="K367" s="216" t="s">
        <v>88</v>
      </c>
    </row>
    <row r="368" spans="1:11" x14ac:dyDescent="0.25">
      <c r="A368" s="103" t="s">
        <v>807</v>
      </c>
      <c r="B368" s="103" t="s">
        <v>88</v>
      </c>
      <c r="C368" s="103" t="s">
        <v>89</v>
      </c>
      <c r="D368" s="103" t="s">
        <v>412</v>
      </c>
      <c r="E368" s="111"/>
      <c r="F368" s="103" t="s">
        <v>413</v>
      </c>
      <c r="G368" s="103" t="s">
        <v>104</v>
      </c>
      <c r="H368" s="103" t="s">
        <v>336</v>
      </c>
      <c r="I368" s="103" t="s">
        <v>92</v>
      </c>
      <c r="J368" s="215">
        <v>1822.64</v>
      </c>
      <c r="K368" s="216" t="s">
        <v>88</v>
      </c>
    </row>
    <row r="369" spans="1:11" x14ac:dyDescent="0.25">
      <c r="A369" s="103" t="s">
        <v>808</v>
      </c>
      <c r="B369" s="103" t="s">
        <v>88</v>
      </c>
      <c r="C369" s="103" t="s">
        <v>89</v>
      </c>
      <c r="D369" s="103" t="s">
        <v>412</v>
      </c>
      <c r="E369" s="103" t="s">
        <v>413</v>
      </c>
      <c r="F369" s="103" t="s">
        <v>413</v>
      </c>
      <c r="G369" s="103" t="s">
        <v>109</v>
      </c>
      <c r="H369" s="103" t="s">
        <v>403</v>
      </c>
      <c r="I369" s="103" t="s">
        <v>92</v>
      </c>
      <c r="J369" s="215">
        <v>-1761</v>
      </c>
      <c r="K369" s="216" t="s">
        <v>88</v>
      </c>
    </row>
    <row r="370" spans="1:11" x14ac:dyDescent="0.25">
      <c r="A370" s="103" t="s">
        <v>808</v>
      </c>
      <c r="B370" s="103" t="s">
        <v>88</v>
      </c>
      <c r="C370" s="103" t="s">
        <v>89</v>
      </c>
      <c r="D370" s="103" t="s">
        <v>412</v>
      </c>
      <c r="E370" s="111"/>
      <c r="F370" s="103" t="s">
        <v>413</v>
      </c>
      <c r="G370" s="103" t="s">
        <v>109</v>
      </c>
      <c r="H370" s="103" t="s">
        <v>403</v>
      </c>
      <c r="I370" s="103" t="s">
        <v>92</v>
      </c>
      <c r="J370" s="215">
        <v>880.5</v>
      </c>
      <c r="K370" s="216" t="s">
        <v>88</v>
      </c>
    </row>
    <row r="371" spans="1:11" x14ac:dyDescent="0.25">
      <c r="A371" s="103" t="s">
        <v>810</v>
      </c>
      <c r="B371" s="103" t="s">
        <v>88</v>
      </c>
      <c r="C371" s="103" t="s">
        <v>89</v>
      </c>
      <c r="D371" s="103" t="s">
        <v>412</v>
      </c>
      <c r="E371" s="103" t="s">
        <v>413</v>
      </c>
      <c r="F371" s="103" t="s">
        <v>413</v>
      </c>
      <c r="G371" s="103" t="s">
        <v>109</v>
      </c>
      <c r="H371" s="103" t="s">
        <v>403</v>
      </c>
      <c r="I371" s="103" t="s">
        <v>92</v>
      </c>
      <c r="J371" s="215">
        <v>-751.36</v>
      </c>
      <c r="K371" s="216" t="s">
        <v>88</v>
      </c>
    </row>
    <row r="372" spans="1:11" x14ac:dyDescent="0.25">
      <c r="A372" s="103" t="s">
        <v>810</v>
      </c>
      <c r="B372" s="103" t="s">
        <v>88</v>
      </c>
      <c r="C372" s="103" t="s">
        <v>89</v>
      </c>
      <c r="D372" s="103" t="s">
        <v>412</v>
      </c>
      <c r="E372" s="111"/>
      <c r="F372" s="103" t="s">
        <v>413</v>
      </c>
      <c r="G372" s="103" t="s">
        <v>109</v>
      </c>
      <c r="H372" s="103" t="s">
        <v>403</v>
      </c>
      <c r="I372" s="103" t="s">
        <v>92</v>
      </c>
      <c r="J372" s="215">
        <v>375.68</v>
      </c>
      <c r="K372" s="216" t="s">
        <v>88</v>
      </c>
    </row>
    <row r="373" spans="1:11" x14ac:dyDescent="0.25">
      <c r="A373" s="103" t="s">
        <v>1038</v>
      </c>
      <c r="B373" s="103" t="s">
        <v>88</v>
      </c>
      <c r="C373" s="103" t="s">
        <v>89</v>
      </c>
      <c r="D373" s="103" t="s">
        <v>412</v>
      </c>
      <c r="E373" s="103" t="s">
        <v>413</v>
      </c>
      <c r="F373" s="103" t="s">
        <v>413</v>
      </c>
      <c r="G373" s="103" t="s">
        <v>109</v>
      </c>
      <c r="H373" s="103" t="s">
        <v>403</v>
      </c>
      <c r="I373" s="103" t="s">
        <v>92</v>
      </c>
      <c r="J373" s="215">
        <v>2233.2600000000002</v>
      </c>
      <c r="K373" s="216" t="s">
        <v>88</v>
      </c>
    </row>
    <row r="374" spans="1:11" x14ac:dyDescent="0.25">
      <c r="A374" s="103" t="s">
        <v>1038</v>
      </c>
      <c r="B374" s="103" t="s">
        <v>88</v>
      </c>
      <c r="C374" s="103" t="s">
        <v>89</v>
      </c>
      <c r="D374" s="103" t="s">
        <v>412</v>
      </c>
      <c r="E374" s="111"/>
      <c r="F374" s="103" t="s">
        <v>413</v>
      </c>
      <c r="G374" s="103" t="s">
        <v>109</v>
      </c>
      <c r="H374" s="103" t="s">
        <v>403</v>
      </c>
      <c r="I374" s="103" t="s">
        <v>92</v>
      </c>
      <c r="J374" s="215">
        <v>-1116.5999999999999</v>
      </c>
      <c r="K374" s="216" t="s">
        <v>88</v>
      </c>
    </row>
    <row r="375" spans="1:11" x14ac:dyDescent="0.25">
      <c r="A375" s="103" t="s">
        <v>806</v>
      </c>
      <c r="B375" s="103" t="s">
        <v>88</v>
      </c>
      <c r="C375" s="103" t="s">
        <v>89</v>
      </c>
      <c r="D375" s="103" t="s">
        <v>412</v>
      </c>
      <c r="E375" s="103" t="s">
        <v>413</v>
      </c>
      <c r="F375" s="103" t="s">
        <v>413</v>
      </c>
      <c r="G375" s="103" t="s">
        <v>109</v>
      </c>
      <c r="H375" s="103" t="s">
        <v>403</v>
      </c>
      <c r="I375" s="103" t="s">
        <v>92</v>
      </c>
      <c r="J375" s="215">
        <v>1761</v>
      </c>
      <c r="K375" s="216" t="s">
        <v>88</v>
      </c>
    </row>
    <row r="376" spans="1:11" x14ac:dyDescent="0.25">
      <c r="A376" s="103" t="s">
        <v>806</v>
      </c>
      <c r="B376" s="103" t="s">
        <v>88</v>
      </c>
      <c r="C376" s="103" t="s">
        <v>89</v>
      </c>
      <c r="D376" s="103" t="s">
        <v>412</v>
      </c>
      <c r="E376" s="111"/>
      <c r="F376" s="103" t="s">
        <v>413</v>
      </c>
      <c r="G376" s="103" t="s">
        <v>109</v>
      </c>
      <c r="H376" s="103" t="s">
        <v>403</v>
      </c>
      <c r="I376" s="103" t="s">
        <v>92</v>
      </c>
      <c r="J376" s="215">
        <v>-880.5</v>
      </c>
      <c r="K376" s="216" t="s">
        <v>88</v>
      </c>
    </row>
    <row r="377" spans="1:11" x14ac:dyDescent="0.25">
      <c r="A377" s="103" t="s">
        <v>807</v>
      </c>
      <c r="B377" s="103" t="s">
        <v>88</v>
      </c>
      <c r="C377" s="103" t="s">
        <v>89</v>
      </c>
      <c r="D377" s="103" t="s">
        <v>412</v>
      </c>
      <c r="E377" s="103" t="s">
        <v>413</v>
      </c>
      <c r="F377" s="103" t="s">
        <v>413</v>
      </c>
      <c r="G377" s="103" t="s">
        <v>109</v>
      </c>
      <c r="H377" s="103" t="s">
        <v>403</v>
      </c>
      <c r="I377" s="103" t="s">
        <v>92</v>
      </c>
      <c r="J377" s="215">
        <v>117.4</v>
      </c>
      <c r="K377" s="216" t="s">
        <v>88</v>
      </c>
    </row>
    <row r="378" spans="1:11" x14ac:dyDescent="0.25">
      <c r="A378" s="103" t="s">
        <v>807</v>
      </c>
      <c r="B378" s="103" t="s">
        <v>88</v>
      </c>
      <c r="C378" s="103" t="s">
        <v>89</v>
      </c>
      <c r="D378" s="103" t="s">
        <v>412</v>
      </c>
      <c r="E378" s="111"/>
      <c r="F378" s="103" t="s">
        <v>413</v>
      </c>
      <c r="G378" s="103" t="s">
        <v>109</v>
      </c>
      <c r="H378" s="103" t="s">
        <v>403</v>
      </c>
      <c r="I378" s="103" t="s">
        <v>92</v>
      </c>
      <c r="J378" s="215">
        <v>-58.7</v>
      </c>
      <c r="K378" s="216" t="s">
        <v>88</v>
      </c>
    </row>
    <row r="379" spans="1:11" x14ac:dyDescent="0.25">
      <c r="A379" s="103" t="s">
        <v>808</v>
      </c>
      <c r="B379" s="103" t="s">
        <v>88</v>
      </c>
      <c r="C379" s="103" t="s">
        <v>89</v>
      </c>
      <c r="D379" s="103" t="s">
        <v>412</v>
      </c>
      <c r="E379" s="103" t="s">
        <v>413</v>
      </c>
      <c r="F379" s="103" t="s">
        <v>413</v>
      </c>
      <c r="G379" s="103" t="s">
        <v>483</v>
      </c>
      <c r="H379" s="103" t="s">
        <v>484</v>
      </c>
      <c r="I379" s="103" t="s">
        <v>92</v>
      </c>
      <c r="J379" s="215">
        <v>-275.69</v>
      </c>
      <c r="K379" s="216" t="s">
        <v>344</v>
      </c>
    </row>
    <row r="380" spans="1:11" x14ac:dyDescent="0.25">
      <c r="A380" s="103" t="s">
        <v>808</v>
      </c>
      <c r="B380" s="103" t="s">
        <v>88</v>
      </c>
      <c r="C380" s="103" t="s">
        <v>89</v>
      </c>
      <c r="D380" s="103" t="s">
        <v>412</v>
      </c>
      <c r="E380" s="111"/>
      <c r="F380" s="103" t="s">
        <v>413</v>
      </c>
      <c r="G380" s="103" t="s">
        <v>483</v>
      </c>
      <c r="H380" s="103" t="s">
        <v>484</v>
      </c>
      <c r="I380" s="103" t="s">
        <v>92</v>
      </c>
      <c r="J380" s="215">
        <v>274.05</v>
      </c>
      <c r="K380" s="216" t="s">
        <v>344</v>
      </c>
    </row>
    <row r="381" spans="1:11" x14ac:dyDescent="0.25">
      <c r="A381" s="103" t="s">
        <v>806</v>
      </c>
      <c r="B381" s="103" t="s">
        <v>88</v>
      </c>
      <c r="C381" s="103" t="s">
        <v>89</v>
      </c>
      <c r="D381" s="103" t="s">
        <v>412</v>
      </c>
      <c r="E381" s="103" t="s">
        <v>413</v>
      </c>
      <c r="F381" s="103" t="s">
        <v>413</v>
      </c>
      <c r="G381" s="103" t="s">
        <v>483</v>
      </c>
      <c r="H381" s="103" t="s">
        <v>484</v>
      </c>
      <c r="I381" s="103" t="s">
        <v>92</v>
      </c>
      <c r="J381" s="215">
        <v>275.69</v>
      </c>
      <c r="K381" s="216" t="s">
        <v>344</v>
      </c>
    </row>
    <row r="382" spans="1:11" x14ac:dyDescent="0.25">
      <c r="A382" s="103" t="s">
        <v>806</v>
      </c>
      <c r="B382" s="103" t="s">
        <v>88</v>
      </c>
      <c r="C382" s="103" t="s">
        <v>89</v>
      </c>
      <c r="D382" s="103" t="s">
        <v>412</v>
      </c>
      <c r="E382" s="111"/>
      <c r="F382" s="103" t="s">
        <v>413</v>
      </c>
      <c r="G382" s="103" t="s">
        <v>483</v>
      </c>
      <c r="H382" s="103" t="s">
        <v>484</v>
      </c>
      <c r="I382" s="103" t="s">
        <v>92</v>
      </c>
      <c r="J382" s="215">
        <v>-274.05</v>
      </c>
      <c r="K382" s="216" t="s">
        <v>344</v>
      </c>
    </row>
    <row r="383" spans="1:11" x14ac:dyDescent="0.25">
      <c r="A383" s="103" t="s">
        <v>808</v>
      </c>
      <c r="B383" s="103" t="s">
        <v>88</v>
      </c>
      <c r="C383" s="103" t="s">
        <v>89</v>
      </c>
      <c r="D383" s="103" t="s">
        <v>412</v>
      </c>
      <c r="E383" s="103" t="s">
        <v>413</v>
      </c>
      <c r="F383" s="103" t="s">
        <v>413</v>
      </c>
      <c r="G383" s="103" t="s">
        <v>531</v>
      </c>
      <c r="H383" s="103" t="s">
        <v>532</v>
      </c>
      <c r="I383" s="103" t="s">
        <v>92</v>
      </c>
      <c r="J383" s="215">
        <v>-496.87</v>
      </c>
      <c r="K383" s="216" t="s">
        <v>344</v>
      </c>
    </row>
    <row r="384" spans="1:11" x14ac:dyDescent="0.25">
      <c r="A384" s="103" t="s">
        <v>808</v>
      </c>
      <c r="B384" s="103" t="s">
        <v>88</v>
      </c>
      <c r="C384" s="103" t="s">
        <v>89</v>
      </c>
      <c r="D384" s="103" t="s">
        <v>412</v>
      </c>
      <c r="E384" s="111"/>
      <c r="F384" s="103" t="s">
        <v>413</v>
      </c>
      <c r="G384" s="103" t="s">
        <v>531</v>
      </c>
      <c r="H384" s="103" t="s">
        <v>532</v>
      </c>
      <c r="I384" s="103" t="s">
        <v>92</v>
      </c>
      <c r="J384" s="215">
        <v>493.9</v>
      </c>
      <c r="K384" s="216" t="s">
        <v>344</v>
      </c>
    </row>
    <row r="385" spans="1:11" x14ac:dyDescent="0.25">
      <c r="A385" s="103" t="s">
        <v>806</v>
      </c>
      <c r="B385" s="103" t="s">
        <v>88</v>
      </c>
      <c r="C385" s="103" t="s">
        <v>89</v>
      </c>
      <c r="D385" s="103" t="s">
        <v>412</v>
      </c>
      <c r="E385" s="103" t="s">
        <v>413</v>
      </c>
      <c r="F385" s="103" t="s">
        <v>413</v>
      </c>
      <c r="G385" s="103" t="s">
        <v>531</v>
      </c>
      <c r="H385" s="103" t="s">
        <v>532</v>
      </c>
      <c r="I385" s="103" t="s">
        <v>92</v>
      </c>
      <c r="J385" s="215">
        <v>496.87</v>
      </c>
      <c r="K385" s="216" t="s">
        <v>344</v>
      </c>
    </row>
    <row r="386" spans="1:11" x14ac:dyDescent="0.25">
      <c r="A386" s="103" t="s">
        <v>806</v>
      </c>
      <c r="B386" s="103" t="s">
        <v>88</v>
      </c>
      <c r="C386" s="103" t="s">
        <v>89</v>
      </c>
      <c r="D386" s="103" t="s">
        <v>412</v>
      </c>
      <c r="E386" s="111"/>
      <c r="F386" s="103" t="s">
        <v>413</v>
      </c>
      <c r="G386" s="103" t="s">
        <v>531</v>
      </c>
      <c r="H386" s="103" t="s">
        <v>532</v>
      </c>
      <c r="I386" s="103" t="s">
        <v>92</v>
      </c>
      <c r="J386" s="215">
        <v>-493.9</v>
      </c>
      <c r="K386" s="216" t="s">
        <v>344</v>
      </c>
    </row>
    <row r="387" spans="1:11" x14ac:dyDescent="0.25">
      <c r="A387" s="103" t="s">
        <v>808</v>
      </c>
      <c r="B387" s="103" t="s">
        <v>88</v>
      </c>
      <c r="C387" s="103" t="s">
        <v>89</v>
      </c>
      <c r="D387" s="103" t="s">
        <v>412</v>
      </c>
      <c r="E387" s="103" t="s">
        <v>413</v>
      </c>
      <c r="F387" s="103" t="s">
        <v>413</v>
      </c>
      <c r="G387" s="103" t="s">
        <v>553</v>
      </c>
      <c r="H387" s="103" t="s">
        <v>554</v>
      </c>
      <c r="I387" s="103" t="s">
        <v>92</v>
      </c>
      <c r="J387" s="215">
        <v>-367.58</v>
      </c>
      <c r="K387" s="216" t="s">
        <v>344</v>
      </c>
    </row>
    <row r="388" spans="1:11" x14ac:dyDescent="0.25">
      <c r="A388" s="103" t="s">
        <v>808</v>
      </c>
      <c r="B388" s="103" t="s">
        <v>88</v>
      </c>
      <c r="C388" s="103" t="s">
        <v>89</v>
      </c>
      <c r="D388" s="103" t="s">
        <v>412</v>
      </c>
      <c r="E388" s="111"/>
      <c r="F388" s="103" t="s">
        <v>413</v>
      </c>
      <c r="G388" s="103" t="s">
        <v>553</v>
      </c>
      <c r="H388" s="103" t="s">
        <v>554</v>
      </c>
      <c r="I388" s="103" t="s">
        <v>92</v>
      </c>
      <c r="J388" s="215">
        <v>365.38</v>
      </c>
      <c r="K388" s="216" t="s">
        <v>344</v>
      </c>
    </row>
    <row r="389" spans="1:11" x14ac:dyDescent="0.25">
      <c r="A389" s="103" t="s">
        <v>806</v>
      </c>
      <c r="B389" s="103" t="s">
        <v>88</v>
      </c>
      <c r="C389" s="103" t="s">
        <v>89</v>
      </c>
      <c r="D389" s="103" t="s">
        <v>412</v>
      </c>
      <c r="E389" s="103" t="s">
        <v>413</v>
      </c>
      <c r="F389" s="103" t="s">
        <v>413</v>
      </c>
      <c r="G389" s="103" t="s">
        <v>553</v>
      </c>
      <c r="H389" s="103" t="s">
        <v>554</v>
      </c>
      <c r="I389" s="103" t="s">
        <v>92</v>
      </c>
      <c r="J389" s="215">
        <v>367.58</v>
      </c>
      <c r="K389" s="216" t="s">
        <v>344</v>
      </c>
    </row>
    <row r="390" spans="1:11" x14ac:dyDescent="0.25">
      <c r="A390" s="103" t="s">
        <v>806</v>
      </c>
      <c r="B390" s="103" t="s">
        <v>88</v>
      </c>
      <c r="C390" s="103" t="s">
        <v>89</v>
      </c>
      <c r="D390" s="103" t="s">
        <v>412</v>
      </c>
      <c r="E390" s="111"/>
      <c r="F390" s="103" t="s">
        <v>413</v>
      </c>
      <c r="G390" s="103" t="s">
        <v>553</v>
      </c>
      <c r="H390" s="103" t="s">
        <v>554</v>
      </c>
      <c r="I390" s="103" t="s">
        <v>92</v>
      </c>
      <c r="J390" s="215">
        <v>-365.38</v>
      </c>
      <c r="K390" s="216" t="s">
        <v>344</v>
      </c>
    </row>
    <row r="391" spans="1:11" x14ac:dyDescent="0.25">
      <c r="A391" s="103" t="s">
        <v>808</v>
      </c>
      <c r="B391" s="103" t="s">
        <v>88</v>
      </c>
      <c r="C391" s="103" t="s">
        <v>89</v>
      </c>
      <c r="D391" s="103" t="s">
        <v>412</v>
      </c>
      <c r="E391" s="103" t="s">
        <v>413</v>
      </c>
      <c r="F391" s="103" t="s">
        <v>413</v>
      </c>
      <c r="G391" s="103" t="s">
        <v>485</v>
      </c>
      <c r="H391" s="103" t="s">
        <v>486</v>
      </c>
      <c r="I391" s="103" t="s">
        <v>92</v>
      </c>
      <c r="J391" s="215">
        <v>-599.30999999999995</v>
      </c>
      <c r="K391" s="216" t="s">
        <v>344</v>
      </c>
    </row>
    <row r="392" spans="1:11" x14ac:dyDescent="0.25">
      <c r="A392" s="103" t="s">
        <v>808</v>
      </c>
      <c r="B392" s="103" t="s">
        <v>88</v>
      </c>
      <c r="C392" s="103" t="s">
        <v>89</v>
      </c>
      <c r="D392" s="103" t="s">
        <v>412</v>
      </c>
      <c r="E392" s="111"/>
      <c r="F392" s="103" t="s">
        <v>413</v>
      </c>
      <c r="G392" s="103" t="s">
        <v>485</v>
      </c>
      <c r="H392" s="103" t="s">
        <v>486</v>
      </c>
      <c r="I392" s="103" t="s">
        <v>92</v>
      </c>
      <c r="J392" s="215">
        <v>595.71</v>
      </c>
      <c r="K392" s="216" t="s">
        <v>344</v>
      </c>
    </row>
    <row r="393" spans="1:11" x14ac:dyDescent="0.25">
      <c r="A393" s="103" t="s">
        <v>806</v>
      </c>
      <c r="B393" s="103" t="s">
        <v>88</v>
      </c>
      <c r="C393" s="103" t="s">
        <v>89</v>
      </c>
      <c r="D393" s="103" t="s">
        <v>412</v>
      </c>
      <c r="E393" s="103" t="s">
        <v>413</v>
      </c>
      <c r="F393" s="103" t="s">
        <v>413</v>
      </c>
      <c r="G393" s="103" t="s">
        <v>485</v>
      </c>
      <c r="H393" s="103" t="s">
        <v>486</v>
      </c>
      <c r="I393" s="103" t="s">
        <v>92</v>
      </c>
      <c r="J393" s="215">
        <v>599.30999999999995</v>
      </c>
      <c r="K393" s="216" t="s">
        <v>344</v>
      </c>
    </row>
    <row r="394" spans="1:11" x14ac:dyDescent="0.25">
      <c r="A394" s="103" t="s">
        <v>806</v>
      </c>
      <c r="B394" s="103" t="s">
        <v>88</v>
      </c>
      <c r="C394" s="103" t="s">
        <v>89</v>
      </c>
      <c r="D394" s="103" t="s">
        <v>412</v>
      </c>
      <c r="E394" s="111"/>
      <c r="F394" s="103" t="s">
        <v>413</v>
      </c>
      <c r="G394" s="103" t="s">
        <v>485</v>
      </c>
      <c r="H394" s="103" t="s">
        <v>486</v>
      </c>
      <c r="I394" s="103" t="s">
        <v>92</v>
      </c>
      <c r="J394" s="215">
        <v>-595.71</v>
      </c>
      <c r="K394" s="216" t="s">
        <v>344</v>
      </c>
    </row>
    <row r="395" spans="1:11" x14ac:dyDescent="0.25">
      <c r="A395" s="103" t="s">
        <v>808</v>
      </c>
      <c r="B395" s="103" t="s">
        <v>88</v>
      </c>
      <c r="C395" s="103" t="s">
        <v>89</v>
      </c>
      <c r="D395" s="103" t="s">
        <v>412</v>
      </c>
      <c r="E395" s="103" t="s">
        <v>413</v>
      </c>
      <c r="F395" s="103" t="s">
        <v>413</v>
      </c>
      <c r="G395" s="103" t="s">
        <v>535</v>
      </c>
      <c r="H395" s="103" t="s">
        <v>536</v>
      </c>
      <c r="I395" s="103" t="s">
        <v>92</v>
      </c>
      <c r="J395" s="215">
        <v>-275.69</v>
      </c>
      <c r="K395" s="216" t="s">
        <v>344</v>
      </c>
    </row>
    <row r="396" spans="1:11" x14ac:dyDescent="0.25">
      <c r="A396" s="103" t="s">
        <v>808</v>
      </c>
      <c r="B396" s="103" t="s">
        <v>88</v>
      </c>
      <c r="C396" s="103" t="s">
        <v>89</v>
      </c>
      <c r="D396" s="103" t="s">
        <v>412</v>
      </c>
      <c r="E396" s="111"/>
      <c r="F396" s="103" t="s">
        <v>413</v>
      </c>
      <c r="G396" s="103" t="s">
        <v>535</v>
      </c>
      <c r="H396" s="103" t="s">
        <v>536</v>
      </c>
      <c r="I396" s="103" t="s">
        <v>92</v>
      </c>
      <c r="J396" s="215">
        <v>274.05</v>
      </c>
      <c r="K396" s="216" t="s">
        <v>344</v>
      </c>
    </row>
    <row r="397" spans="1:11" x14ac:dyDescent="0.25">
      <c r="A397" s="103" t="s">
        <v>806</v>
      </c>
      <c r="B397" s="103" t="s">
        <v>88</v>
      </c>
      <c r="C397" s="103" t="s">
        <v>89</v>
      </c>
      <c r="D397" s="103" t="s">
        <v>412</v>
      </c>
      <c r="E397" s="103" t="s">
        <v>413</v>
      </c>
      <c r="F397" s="103" t="s">
        <v>413</v>
      </c>
      <c r="G397" s="103" t="s">
        <v>535</v>
      </c>
      <c r="H397" s="103" t="s">
        <v>536</v>
      </c>
      <c r="I397" s="103" t="s">
        <v>92</v>
      </c>
      <c r="J397" s="215">
        <v>275.69</v>
      </c>
      <c r="K397" s="216" t="s">
        <v>344</v>
      </c>
    </row>
    <row r="398" spans="1:11" x14ac:dyDescent="0.25">
      <c r="A398" s="103" t="s">
        <v>806</v>
      </c>
      <c r="B398" s="103" t="s">
        <v>88</v>
      </c>
      <c r="C398" s="103" t="s">
        <v>89</v>
      </c>
      <c r="D398" s="103" t="s">
        <v>412</v>
      </c>
      <c r="E398" s="111"/>
      <c r="F398" s="103" t="s">
        <v>413</v>
      </c>
      <c r="G398" s="103" t="s">
        <v>535</v>
      </c>
      <c r="H398" s="103" t="s">
        <v>536</v>
      </c>
      <c r="I398" s="103" t="s">
        <v>92</v>
      </c>
      <c r="J398" s="215">
        <v>-274.05</v>
      </c>
      <c r="K398" s="216" t="s">
        <v>344</v>
      </c>
    </row>
    <row r="399" spans="1:11" x14ac:dyDescent="0.25">
      <c r="A399" s="103" t="s">
        <v>808</v>
      </c>
      <c r="B399" s="103" t="s">
        <v>88</v>
      </c>
      <c r="C399" s="103" t="s">
        <v>89</v>
      </c>
      <c r="D399" s="103" t="s">
        <v>412</v>
      </c>
      <c r="E399" s="103" t="s">
        <v>413</v>
      </c>
      <c r="F399" s="103" t="s">
        <v>413</v>
      </c>
      <c r="G399" s="103" t="s">
        <v>521</v>
      </c>
      <c r="H399" s="103" t="s">
        <v>522</v>
      </c>
      <c r="I399" s="103" t="s">
        <v>92</v>
      </c>
      <c r="J399" s="215">
        <v>-275.69</v>
      </c>
      <c r="K399" s="216" t="s">
        <v>344</v>
      </c>
    </row>
    <row r="400" spans="1:11" x14ac:dyDescent="0.25">
      <c r="A400" s="103" t="s">
        <v>808</v>
      </c>
      <c r="B400" s="103" t="s">
        <v>88</v>
      </c>
      <c r="C400" s="103" t="s">
        <v>89</v>
      </c>
      <c r="D400" s="103" t="s">
        <v>412</v>
      </c>
      <c r="E400" s="111"/>
      <c r="F400" s="103" t="s">
        <v>413</v>
      </c>
      <c r="G400" s="103" t="s">
        <v>521</v>
      </c>
      <c r="H400" s="103" t="s">
        <v>522</v>
      </c>
      <c r="I400" s="103" t="s">
        <v>92</v>
      </c>
      <c r="J400" s="215">
        <v>274.05</v>
      </c>
      <c r="K400" s="216" t="s">
        <v>344</v>
      </c>
    </row>
    <row r="401" spans="1:11" x14ac:dyDescent="0.25">
      <c r="A401" s="103" t="s">
        <v>806</v>
      </c>
      <c r="B401" s="103" t="s">
        <v>88</v>
      </c>
      <c r="C401" s="103" t="s">
        <v>89</v>
      </c>
      <c r="D401" s="103" t="s">
        <v>412</v>
      </c>
      <c r="E401" s="103" t="s">
        <v>413</v>
      </c>
      <c r="F401" s="103" t="s">
        <v>413</v>
      </c>
      <c r="G401" s="103" t="s">
        <v>521</v>
      </c>
      <c r="H401" s="103" t="s">
        <v>522</v>
      </c>
      <c r="I401" s="103" t="s">
        <v>92</v>
      </c>
      <c r="J401" s="215">
        <v>275.69</v>
      </c>
      <c r="K401" s="216" t="s">
        <v>344</v>
      </c>
    </row>
    <row r="402" spans="1:11" x14ac:dyDescent="0.25">
      <c r="A402" s="103" t="s">
        <v>806</v>
      </c>
      <c r="B402" s="103" t="s">
        <v>88</v>
      </c>
      <c r="C402" s="103" t="s">
        <v>89</v>
      </c>
      <c r="D402" s="103" t="s">
        <v>412</v>
      </c>
      <c r="E402" s="111"/>
      <c r="F402" s="103" t="s">
        <v>413</v>
      </c>
      <c r="G402" s="103" t="s">
        <v>521</v>
      </c>
      <c r="H402" s="103" t="s">
        <v>522</v>
      </c>
      <c r="I402" s="103" t="s">
        <v>92</v>
      </c>
      <c r="J402" s="215">
        <v>-274.05</v>
      </c>
      <c r="K402" s="216" t="s">
        <v>344</v>
      </c>
    </row>
    <row r="403" spans="1:11" x14ac:dyDescent="0.25">
      <c r="A403" s="103" t="s">
        <v>808</v>
      </c>
      <c r="B403" s="103" t="s">
        <v>88</v>
      </c>
      <c r="C403" s="103" t="s">
        <v>89</v>
      </c>
      <c r="D403" s="103" t="s">
        <v>412</v>
      </c>
      <c r="E403" s="103" t="s">
        <v>413</v>
      </c>
      <c r="F403" s="103" t="s">
        <v>413</v>
      </c>
      <c r="G403" s="103" t="s">
        <v>561</v>
      </c>
      <c r="H403" s="103" t="s">
        <v>562</v>
      </c>
      <c r="I403" s="103" t="s">
        <v>92</v>
      </c>
      <c r="J403" s="215">
        <v>-35.229999999999997</v>
      </c>
      <c r="K403" s="216" t="s">
        <v>347</v>
      </c>
    </row>
    <row r="404" spans="1:11" x14ac:dyDescent="0.25">
      <c r="A404" s="103" t="s">
        <v>810</v>
      </c>
      <c r="B404" s="103" t="s">
        <v>88</v>
      </c>
      <c r="C404" s="103" t="s">
        <v>89</v>
      </c>
      <c r="D404" s="103" t="s">
        <v>412</v>
      </c>
      <c r="E404" s="103" t="s">
        <v>413</v>
      </c>
      <c r="F404" s="103" t="s">
        <v>413</v>
      </c>
      <c r="G404" s="103" t="s">
        <v>561</v>
      </c>
      <c r="H404" s="103" t="s">
        <v>562</v>
      </c>
      <c r="I404" s="103" t="s">
        <v>92</v>
      </c>
      <c r="J404" s="215">
        <v>-22.75</v>
      </c>
      <c r="K404" s="216" t="s">
        <v>347</v>
      </c>
    </row>
    <row r="405" spans="1:11" x14ac:dyDescent="0.25">
      <c r="A405" s="103" t="s">
        <v>806</v>
      </c>
      <c r="B405" s="103" t="s">
        <v>88</v>
      </c>
      <c r="C405" s="103" t="s">
        <v>89</v>
      </c>
      <c r="D405" s="103" t="s">
        <v>412</v>
      </c>
      <c r="E405" s="103" t="s">
        <v>413</v>
      </c>
      <c r="F405" s="103" t="s">
        <v>413</v>
      </c>
      <c r="G405" s="103" t="s">
        <v>561</v>
      </c>
      <c r="H405" s="103" t="s">
        <v>562</v>
      </c>
      <c r="I405" s="103" t="s">
        <v>92</v>
      </c>
      <c r="J405" s="215">
        <v>35.229999999999997</v>
      </c>
      <c r="K405" s="216" t="s">
        <v>347</v>
      </c>
    </row>
    <row r="406" spans="1:11" x14ac:dyDescent="0.25">
      <c r="A406" s="103" t="s">
        <v>1038</v>
      </c>
      <c r="B406" s="103" t="s">
        <v>88</v>
      </c>
      <c r="C406" s="103" t="s">
        <v>89</v>
      </c>
      <c r="D406" s="103" t="s">
        <v>412</v>
      </c>
      <c r="E406" s="103" t="s">
        <v>413</v>
      </c>
      <c r="F406" s="103" t="s">
        <v>413</v>
      </c>
      <c r="G406" s="103" t="s">
        <v>171</v>
      </c>
      <c r="H406" s="103" t="s">
        <v>348</v>
      </c>
      <c r="I406" s="103" t="s">
        <v>92</v>
      </c>
      <c r="J406" s="215">
        <v>-705.45</v>
      </c>
      <c r="K406" s="216" t="s">
        <v>347</v>
      </c>
    </row>
    <row r="407" spans="1:11" x14ac:dyDescent="0.25">
      <c r="A407" s="103" t="s">
        <v>1038</v>
      </c>
      <c r="B407" s="103" t="s">
        <v>88</v>
      </c>
      <c r="C407" s="103" t="s">
        <v>89</v>
      </c>
      <c r="D407" s="103" t="s">
        <v>412</v>
      </c>
      <c r="E407" s="111"/>
      <c r="F407" s="103" t="s">
        <v>413</v>
      </c>
      <c r="G407" s="103" t="s">
        <v>171</v>
      </c>
      <c r="H407" s="103" t="s">
        <v>348</v>
      </c>
      <c r="I407" s="103" t="s">
        <v>92</v>
      </c>
      <c r="J407" s="215">
        <v>701.21</v>
      </c>
      <c r="K407" s="216" t="s">
        <v>347</v>
      </c>
    </row>
    <row r="408" spans="1:11" x14ac:dyDescent="0.25">
      <c r="A408" s="103" t="s">
        <v>807</v>
      </c>
      <c r="B408" s="103" t="s">
        <v>88</v>
      </c>
      <c r="C408" s="103" t="s">
        <v>89</v>
      </c>
      <c r="D408" s="103" t="s">
        <v>412</v>
      </c>
      <c r="E408" s="103" t="s">
        <v>413</v>
      </c>
      <c r="F408" s="103" t="s">
        <v>413</v>
      </c>
      <c r="G408" s="103" t="s">
        <v>171</v>
      </c>
      <c r="H408" s="103" t="s">
        <v>348</v>
      </c>
      <c r="I408" s="103" t="s">
        <v>92</v>
      </c>
      <c r="J408" s="215">
        <v>798.63</v>
      </c>
      <c r="K408" s="216" t="s">
        <v>347</v>
      </c>
    </row>
    <row r="409" spans="1:11" x14ac:dyDescent="0.25">
      <c r="A409" s="103" t="s">
        <v>807</v>
      </c>
      <c r="B409" s="103" t="s">
        <v>88</v>
      </c>
      <c r="C409" s="103" t="s">
        <v>89</v>
      </c>
      <c r="D409" s="103" t="s">
        <v>412</v>
      </c>
      <c r="E409" s="111"/>
      <c r="F409" s="103" t="s">
        <v>413</v>
      </c>
      <c r="G409" s="103" t="s">
        <v>171</v>
      </c>
      <c r="H409" s="103" t="s">
        <v>348</v>
      </c>
      <c r="I409" s="103" t="s">
        <v>92</v>
      </c>
      <c r="J409" s="215">
        <v>-793.85</v>
      </c>
      <c r="K409" s="216" t="s">
        <v>347</v>
      </c>
    </row>
    <row r="410" spans="1:11" x14ac:dyDescent="0.25">
      <c r="A410" s="103" t="s">
        <v>808</v>
      </c>
      <c r="B410" s="103" t="s">
        <v>88</v>
      </c>
      <c r="C410" s="103" t="s">
        <v>89</v>
      </c>
      <c r="D410" s="103" t="s">
        <v>412</v>
      </c>
      <c r="E410" s="103" t="s">
        <v>413</v>
      </c>
      <c r="F410" s="103" t="s">
        <v>413</v>
      </c>
      <c r="G410" s="103" t="s">
        <v>210</v>
      </c>
      <c r="H410" s="103" t="s">
        <v>350</v>
      </c>
      <c r="I410" s="103" t="s">
        <v>92</v>
      </c>
      <c r="J410" s="215">
        <v>-4.37</v>
      </c>
      <c r="K410" s="216" t="s">
        <v>347</v>
      </c>
    </row>
    <row r="411" spans="1:11" x14ac:dyDescent="0.25">
      <c r="A411" s="103" t="s">
        <v>808</v>
      </c>
      <c r="B411" s="103" t="s">
        <v>88</v>
      </c>
      <c r="C411" s="103" t="s">
        <v>89</v>
      </c>
      <c r="D411" s="103" t="s">
        <v>412</v>
      </c>
      <c r="E411" s="111"/>
      <c r="F411" s="103" t="s">
        <v>413</v>
      </c>
      <c r="G411" s="103" t="s">
        <v>210</v>
      </c>
      <c r="H411" s="103" t="s">
        <v>350</v>
      </c>
      <c r="I411" s="103" t="s">
        <v>92</v>
      </c>
      <c r="J411" s="215">
        <v>-40.44</v>
      </c>
      <c r="K411" s="216" t="s">
        <v>347</v>
      </c>
    </row>
    <row r="412" spans="1:11" x14ac:dyDescent="0.25">
      <c r="A412" s="103" t="s">
        <v>809</v>
      </c>
      <c r="B412" s="103" t="s">
        <v>88</v>
      </c>
      <c r="C412" s="103" t="s">
        <v>89</v>
      </c>
      <c r="D412" s="103" t="s">
        <v>412</v>
      </c>
      <c r="E412" s="103" t="s">
        <v>413</v>
      </c>
      <c r="F412" s="103" t="s">
        <v>413</v>
      </c>
      <c r="G412" s="103" t="s">
        <v>210</v>
      </c>
      <c r="H412" s="103" t="s">
        <v>350</v>
      </c>
      <c r="I412" s="103" t="s">
        <v>92</v>
      </c>
      <c r="J412" s="215">
        <v>37.54</v>
      </c>
      <c r="K412" s="216" t="s">
        <v>347</v>
      </c>
    </row>
    <row r="413" spans="1:11" x14ac:dyDescent="0.25">
      <c r="A413" s="103" t="s">
        <v>1038</v>
      </c>
      <c r="B413" s="103" t="s">
        <v>88</v>
      </c>
      <c r="C413" s="103" t="s">
        <v>89</v>
      </c>
      <c r="D413" s="103" t="s">
        <v>412</v>
      </c>
      <c r="E413" s="103" t="s">
        <v>413</v>
      </c>
      <c r="F413" s="103" t="s">
        <v>413</v>
      </c>
      <c r="G413" s="103" t="s">
        <v>210</v>
      </c>
      <c r="H413" s="103" t="s">
        <v>350</v>
      </c>
      <c r="I413" s="103" t="s">
        <v>92</v>
      </c>
      <c r="J413" s="215">
        <v>30.86</v>
      </c>
      <c r="K413" s="216" t="s">
        <v>347</v>
      </c>
    </row>
    <row r="414" spans="1:11" x14ac:dyDescent="0.25">
      <c r="A414" s="103" t="s">
        <v>1038</v>
      </c>
      <c r="B414" s="103" t="s">
        <v>88</v>
      </c>
      <c r="C414" s="103" t="s">
        <v>89</v>
      </c>
      <c r="D414" s="103" t="s">
        <v>412</v>
      </c>
      <c r="E414" s="111"/>
      <c r="F414" s="103" t="s">
        <v>413</v>
      </c>
      <c r="G414" s="103" t="s">
        <v>210</v>
      </c>
      <c r="H414" s="103" t="s">
        <v>350</v>
      </c>
      <c r="I414" s="103" t="s">
        <v>92</v>
      </c>
      <c r="J414" s="215">
        <v>-30.68</v>
      </c>
      <c r="K414" s="216" t="s">
        <v>347</v>
      </c>
    </row>
    <row r="415" spans="1:11" x14ac:dyDescent="0.25">
      <c r="A415" s="103" t="s">
        <v>806</v>
      </c>
      <c r="B415" s="103" t="s">
        <v>88</v>
      </c>
      <c r="C415" s="103" t="s">
        <v>89</v>
      </c>
      <c r="D415" s="103" t="s">
        <v>412</v>
      </c>
      <c r="E415" s="103" t="s">
        <v>413</v>
      </c>
      <c r="F415" s="103" t="s">
        <v>413</v>
      </c>
      <c r="G415" s="103" t="s">
        <v>210</v>
      </c>
      <c r="H415" s="103" t="s">
        <v>350</v>
      </c>
      <c r="I415" s="103" t="s">
        <v>92</v>
      </c>
      <c r="J415" s="215">
        <v>7.51</v>
      </c>
      <c r="K415" s="216" t="s">
        <v>347</v>
      </c>
    </row>
    <row r="416" spans="1:11" x14ac:dyDescent="0.25">
      <c r="A416" s="103" t="s">
        <v>807</v>
      </c>
      <c r="B416" s="103" t="s">
        <v>88</v>
      </c>
      <c r="C416" s="103" t="s">
        <v>89</v>
      </c>
      <c r="D416" s="103" t="s">
        <v>412</v>
      </c>
      <c r="E416" s="103" t="s">
        <v>413</v>
      </c>
      <c r="F416" s="103" t="s">
        <v>413</v>
      </c>
      <c r="G416" s="103" t="s">
        <v>210</v>
      </c>
      <c r="H416" s="103" t="s">
        <v>350</v>
      </c>
      <c r="I416" s="103" t="s">
        <v>92</v>
      </c>
      <c r="J416" s="215">
        <v>1217.0899999999999</v>
      </c>
      <c r="K416" s="216" t="s">
        <v>347</v>
      </c>
    </row>
    <row r="417" spans="1:11" x14ac:dyDescent="0.25">
      <c r="A417" s="103" t="s">
        <v>807</v>
      </c>
      <c r="B417" s="103" t="s">
        <v>88</v>
      </c>
      <c r="C417" s="103" t="s">
        <v>89</v>
      </c>
      <c r="D417" s="103" t="s">
        <v>412</v>
      </c>
      <c r="E417" s="111"/>
      <c r="F417" s="103" t="s">
        <v>413</v>
      </c>
      <c r="G417" s="103" t="s">
        <v>210</v>
      </c>
      <c r="H417" s="103" t="s">
        <v>350</v>
      </c>
      <c r="I417" s="103" t="s">
        <v>92</v>
      </c>
      <c r="J417" s="215">
        <v>-1209.78</v>
      </c>
      <c r="K417" s="216" t="s">
        <v>347</v>
      </c>
    </row>
    <row r="418" spans="1:11" x14ac:dyDescent="0.25">
      <c r="A418" s="103" t="s">
        <v>810</v>
      </c>
      <c r="B418" s="103" t="s">
        <v>88</v>
      </c>
      <c r="C418" s="103" t="s">
        <v>89</v>
      </c>
      <c r="D418" s="103" t="s">
        <v>412</v>
      </c>
      <c r="E418" s="103" t="s">
        <v>413</v>
      </c>
      <c r="F418" s="103" t="s">
        <v>413</v>
      </c>
      <c r="G418" s="103" t="s">
        <v>201</v>
      </c>
      <c r="H418" s="103" t="s">
        <v>351</v>
      </c>
      <c r="I418" s="103" t="s">
        <v>92</v>
      </c>
      <c r="J418" s="215">
        <v>-22.57</v>
      </c>
      <c r="K418" s="216" t="s">
        <v>347</v>
      </c>
    </row>
    <row r="419" spans="1:11" x14ac:dyDescent="0.25">
      <c r="A419" s="103" t="s">
        <v>809</v>
      </c>
      <c r="B419" s="103" t="s">
        <v>88</v>
      </c>
      <c r="C419" s="103" t="s">
        <v>89</v>
      </c>
      <c r="D419" s="103" t="s">
        <v>412</v>
      </c>
      <c r="E419" s="103" t="s">
        <v>413</v>
      </c>
      <c r="F419" s="103" t="s">
        <v>413</v>
      </c>
      <c r="G419" s="103" t="s">
        <v>557</v>
      </c>
      <c r="H419" s="103" t="s">
        <v>558</v>
      </c>
      <c r="I419" s="103" t="s">
        <v>92</v>
      </c>
      <c r="J419" s="215">
        <v>86.51</v>
      </c>
      <c r="K419" s="216" t="s">
        <v>347</v>
      </c>
    </row>
    <row r="420" spans="1:11" x14ac:dyDescent="0.25">
      <c r="A420" s="103" t="s">
        <v>806</v>
      </c>
      <c r="B420" s="103" t="s">
        <v>88</v>
      </c>
      <c r="C420" s="103" t="s">
        <v>89</v>
      </c>
      <c r="D420" s="103" t="s">
        <v>412</v>
      </c>
      <c r="E420" s="103" t="s">
        <v>413</v>
      </c>
      <c r="F420" s="103" t="s">
        <v>413</v>
      </c>
      <c r="G420" s="103" t="s">
        <v>557</v>
      </c>
      <c r="H420" s="103" t="s">
        <v>558</v>
      </c>
      <c r="I420" s="103" t="s">
        <v>92</v>
      </c>
      <c r="J420" s="215">
        <v>-86.51</v>
      </c>
      <c r="K420" s="216" t="s">
        <v>347</v>
      </c>
    </row>
    <row r="421" spans="1:11" x14ac:dyDescent="0.25">
      <c r="A421" s="103" t="s">
        <v>808</v>
      </c>
      <c r="B421" s="103" t="s">
        <v>88</v>
      </c>
      <c r="C421" s="103" t="s">
        <v>89</v>
      </c>
      <c r="D421" s="103" t="s">
        <v>412</v>
      </c>
      <c r="E421" s="103" t="s">
        <v>413</v>
      </c>
      <c r="F421" s="103" t="s">
        <v>413</v>
      </c>
      <c r="G421" s="103" t="s">
        <v>204</v>
      </c>
      <c r="H421" s="103" t="s">
        <v>353</v>
      </c>
      <c r="I421" s="103" t="s">
        <v>92</v>
      </c>
      <c r="J421" s="215">
        <v>189.02</v>
      </c>
      <c r="K421" s="216" t="s">
        <v>347</v>
      </c>
    </row>
    <row r="422" spans="1:11" x14ac:dyDescent="0.25">
      <c r="A422" s="103" t="s">
        <v>808</v>
      </c>
      <c r="B422" s="103" t="s">
        <v>88</v>
      </c>
      <c r="C422" s="103" t="s">
        <v>89</v>
      </c>
      <c r="D422" s="103" t="s">
        <v>412</v>
      </c>
      <c r="E422" s="111"/>
      <c r="F422" s="103" t="s">
        <v>413</v>
      </c>
      <c r="G422" s="103" t="s">
        <v>204</v>
      </c>
      <c r="H422" s="103" t="s">
        <v>353</v>
      </c>
      <c r="I422" s="103" t="s">
        <v>92</v>
      </c>
      <c r="J422" s="215">
        <v>-187.88</v>
      </c>
      <c r="K422" s="216" t="s">
        <v>347</v>
      </c>
    </row>
    <row r="423" spans="1:11" x14ac:dyDescent="0.25">
      <c r="A423" s="103" t="s">
        <v>809</v>
      </c>
      <c r="B423" s="103" t="s">
        <v>88</v>
      </c>
      <c r="C423" s="103" t="s">
        <v>89</v>
      </c>
      <c r="D423" s="103" t="s">
        <v>412</v>
      </c>
      <c r="E423" s="103" t="s">
        <v>413</v>
      </c>
      <c r="F423" s="103" t="s">
        <v>413</v>
      </c>
      <c r="G423" s="103" t="s">
        <v>204</v>
      </c>
      <c r="H423" s="103" t="s">
        <v>353</v>
      </c>
      <c r="I423" s="103" t="s">
        <v>92</v>
      </c>
      <c r="J423" s="215">
        <v>15.6</v>
      </c>
      <c r="K423" s="216" t="s">
        <v>347</v>
      </c>
    </row>
    <row r="424" spans="1:11" x14ac:dyDescent="0.25">
      <c r="A424" s="103" t="s">
        <v>809</v>
      </c>
      <c r="B424" s="103" t="s">
        <v>88</v>
      </c>
      <c r="C424" s="103" t="s">
        <v>89</v>
      </c>
      <c r="D424" s="103" t="s">
        <v>412</v>
      </c>
      <c r="E424" s="111"/>
      <c r="F424" s="103" t="s">
        <v>413</v>
      </c>
      <c r="G424" s="103" t="s">
        <v>204</v>
      </c>
      <c r="H424" s="103" t="s">
        <v>353</v>
      </c>
      <c r="I424" s="103" t="s">
        <v>92</v>
      </c>
      <c r="J424" s="215">
        <v>-15.5</v>
      </c>
      <c r="K424" s="216" t="s">
        <v>347</v>
      </c>
    </row>
    <row r="425" spans="1:11" x14ac:dyDescent="0.25">
      <c r="A425" s="103" t="s">
        <v>810</v>
      </c>
      <c r="B425" s="103" t="s">
        <v>88</v>
      </c>
      <c r="C425" s="103" t="s">
        <v>89</v>
      </c>
      <c r="D425" s="103" t="s">
        <v>412</v>
      </c>
      <c r="E425" s="103" t="s">
        <v>413</v>
      </c>
      <c r="F425" s="103" t="s">
        <v>413</v>
      </c>
      <c r="G425" s="103" t="s">
        <v>204</v>
      </c>
      <c r="H425" s="103" t="s">
        <v>353</v>
      </c>
      <c r="I425" s="103" t="s">
        <v>92</v>
      </c>
      <c r="J425" s="215">
        <v>137.72</v>
      </c>
      <c r="K425" s="216" t="s">
        <v>347</v>
      </c>
    </row>
    <row r="426" spans="1:11" x14ac:dyDescent="0.25">
      <c r="A426" s="103" t="s">
        <v>810</v>
      </c>
      <c r="B426" s="103" t="s">
        <v>88</v>
      </c>
      <c r="C426" s="103" t="s">
        <v>89</v>
      </c>
      <c r="D426" s="103" t="s">
        <v>412</v>
      </c>
      <c r="E426" s="111"/>
      <c r="F426" s="103" t="s">
        <v>413</v>
      </c>
      <c r="G426" s="103" t="s">
        <v>204</v>
      </c>
      <c r="H426" s="103" t="s">
        <v>353</v>
      </c>
      <c r="I426" s="103" t="s">
        <v>92</v>
      </c>
      <c r="J426" s="215">
        <v>-136.9</v>
      </c>
      <c r="K426" s="216" t="s">
        <v>347</v>
      </c>
    </row>
    <row r="427" spans="1:11" x14ac:dyDescent="0.25">
      <c r="A427" s="103" t="s">
        <v>1038</v>
      </c>
      <c r="B427" s="103" t="s">
        <v>88</v>
      </c>
      <c r="C427" s="103" t="s">
        <v>89</v>
      </c>
      <c r="D427" s="103" t="s">
        <v>412</v>
      </c>
      <c r="E427" s="103" t="s">
        <v>413</v>
      </c>
      <c r="F427" s="103" t="s">
        <v>413</v>
      </c>
      <c r="G427" s="103" t="s">
        <v>204</v>
      </c>
      <c r="H427" s="103" t="s">
        <v>353</v>
      </c>
      <c r="I427" s="103" t="s">
        <v>92</v>
      </c>
      <c r="J427" s="215">
        <v>-594.54</v>
      </c>
      <c r="K427" s="216" t="s">
        <v>347</v>
      </c>
    </row>
    <row r="428" spans="1:11" x14ac:dyDescent="0.25">
      <c r="A428" s="103" t="s">
        <v>1038</v>
      </c>
      <c r="B428" s="103" t="s">
        <v>88</v>
      </c>
      <c r="C428" s="103" t="s">
        <v>89</v>
      </c>
      <c r="D428" s="103" t="s">
        <v>412</v>
      </c>
      <c r="E428" s="111"/>
      <c r="F428" s="103" t="s">
        <v>413</v>
      </c>
      <c r="G428" s="103" t="s">
        <v>204</v>
      </c>
      <c r="H428" s="103" t="s">
        <v>353</v>
      </c>
      <c r="I428" s="103" t="s">
        <v>92</v>
      </c>
      <c r="J428" s="215">
        <v>590.98</v>
      </c>
      <c r="K428" s="216" t="s">
        <v>347</v>
      </c>
    </row>
    <row r="429" spans="1:11" x14ac:dyDescent="0.25">
      <c r="A429" s="103" t="s">
        <v>806</v>
      </c>
      <c r="B429" s="103" t="s">
        <v>88</v>
      </c>
      <c r="C429" s="103" t="s">
        <v>89</v>
      </c>
      <c r="D429" s="103" t="s">
        <v>412</v>
      </c>
      <c r="E429" s="103" t="s">
        <v>413</v>
      </c>
      <c r="F429" s="103" t="s">
        <v>413</v>
      </c>
      <c r="G429" s="103" t="s">
        <v>204</v>
      </c>
      <c r="H429" s="103" t="s">
        <v>353</v>
      </c>
      <c r="I429" s="103" t="s">
        <v>92</v>
      </c>
      <c r="J429" s="215">
        <v>-133.88999999999999</v>
      </c>
      <c r="K429" s="216" t="s">
        <v>347</v>
      </c>
    </row>
    <row r="430" spans="1:11" x14ac:dyDescent="0.25">
      <c r="A430" s="103" t="s">
        <v>806</v>
      </c>
      <c r="B430" s="103" t="s">
        <v>88</v>
      </c>
      <c r="C430" s="103" t="s">
        <v>89</v>
      </c>
      <c r="D430" s="103" t="s">
        <v>412</v>
      </c>
      <c r="E430" s="111"/>
      <c r="F430" s="103" t="s">
        <v>413</v>
      </c>
      <c r="G430" s="103" t="s">
        <v>204</v>
      </c>
      <c r="H430" s="103" t="s">
        <v>353</v>
      </c>
      <c r="I430" s="103" t="s">
        <v>92</v>
      </c>
      <c r="J430" s="215">
        <v>133.08000000000001</v>
      </c>
      <c r="K430" s="216" t="s">
        <v>347</v>
      </c>
    </row>
    <row r="431" spans="1:11" x14ac:dyDescent="0.25">
      <c r="A431" s="103" t="s">
        <v>807</v>
      </c>
      <c r="B431" s="103" t="s">
        <v>88</v>
      </c>
      <c r="C431" s="103" t="s">
        <v>89</v>
      </c>
      <c r="D431" s="103" t="s">
        <v>412</v>
      </c>
      <c r="E431" s="103" t="s">
        <v>413</v>
      </c>
      <c r="F431" s="103" t="s">
        <v>413</v>
      </c>
      <c r="G431" s="103" t="s">
        <v>204</v>
      </c>
      <c r="H431" s="103" t="s">
        <v>353</v>
      </c>
      <c r="I431" s="103" t="s">
        <v>92</v>
      </c>
      <c r="J431" s="215">
        <v>1327.08</v>
      </c>
      <c r="K431" s="216" t="s">
        <v>347</v>
      </c>
    </row>
    <row r="432" spans="1:11" x14ac:dyDescent="0.25">
      <c r="A432" s="103" t="s">
        <v>807</v>
      </c>
      <c r="B432" s="103" t="s">
        <v>88</v>
      </c>
      <c r="C432" s="103" t="s">
        <v>89</v>
      </c>
      <c r="D432" s="103" t="s">
        <v>412</v>
      </c>
      <c r="E432" s="111"/>
      <c r="F432" s="103" t="s">
        <v>413</v>
      </c>
      <c r="G432" s="103" t="s">
        <v>204</v>
      </c>
      <c r="H432" s="103" t="s">
        <v>353</v>
      </c>
      <c r="I432" s="103" t="s">
        <v>92</v>
      </c>
      <c r="J432" s="215">
        <v>-1319.12</v>
      </c>
      <c r="K432" s="216" t="s">
        <v>347</v>
      </c>
    </row>
    <row r="433" spans="1:11" x14ac:dyDescent="0.25">
      <c r="A433" s="103" t="s">
        <v>808</v>
      </c>
      <c r="B433" s="103" t="s">
        <v>88</v>
      </c>
      <c r="C433" s="103" t="s">
        <v>89</v>
      </c>
      <c r="D433" s="103" t="s">
        <v>412</v>
      </c>
      <c r="E433" s="103" t="s">
        <v>413</v>
      </c>
      <c r="F433" s="103" t="s">
        <v>413</v>
      </c>
      <c r="G433" s="103" t="s">
        <v>152</v>
      </c>
      <c r="H433" s="103" t="s">
        <v>615</v>
      </c>
      <c r="I433" s="103" t="s">
        <v>92</v>
      </c>
      <c r="J433" s="215">
        <v>4925.21</v>
      </c>
      <c r="K433" s="216" t="s">
        <v>88</v>
      </c>
    </row>
    <row r="434" spans="1:11" x14ac:dyDescent="0.25">
      <c r="A434" s="103" t="s">
        <v>1038</v>
      </c>
      <c r="B434" s="103" t="s">
        <v>88</v>
      </c>
      <c r="C434" s="103" t="s">
        <v>89</v>
      </c>
      <c r="D434" s="103" t="s">
        <v>412</v>
      </c>
      <c r="E434" s="103" t="s">
        <v>413</v>
      </c>
      <c r="F434" s="103" t="s">
        <v>413</v>
      </c>
      <c r="G434" s="103" t="s">
        <v>152</v>
      </c>
      <c r="H434" s="103" t="s">
        <v>615</v>
      </c>
      <c r="I434" s="103" t="s">
        <v>92</v>
      </c>
      <c r="J434" s="215">
        <v>980.02</v>
      </c>
      <c r="K434" s="216" t="s">
        <v>88</v>
      </c>
    </row>
    <row r="435" spans="1:11" x14ac:dyDescent="0.25">
      <c r="A435" s="103" t="s">
        <v>807</v>
      </c>
      <c r="B435" s="103" t="s">
        <v>88</v>
      </c>
      <c r="C435" s="103" t="s">
        <v>89</v>
      </c>
      <c r="D435" s="103" t="s">
        <v>412</v>
      </c>
      <c r="E435" s="103" t="s">
        <v>413</v>
      </c>
      <c r="F435" s="103" t="s">
        <v>413</v>
      </c>
      <c r="G435" s="103" t="s">
        <v>152</v>
      </c>
      <c r="H435" s="103" t="s">
        <v>615</v>
      </c>
      <c r="I435" s="103" t="s">
        <v>92</v>
      </c>
      <c r="J435" s="215">
        <v>-3090.82</v>
      </c>
      <c r="K435" s="216" t="s">
        <v>88</v>
      </c>
    </row>
    <row r="436" spans="1:11" x14ac:dyDescent="0.25">
      <c r="A436" s="103" t="s">
        <v>808</v>
      </c>
      <c r="B436" s="103" t="s">
        <v>88</v>
      </c>
      <c r="C436" s="103" t="s">
        <v>89</v>
      </c>
      <c r="D436" s="103" t="s">
        <v>412</v>
      </c>
      <c r="E436" s="103" t="s">
        <v>413</v>
      </c>
      <c r="F436" s="103" t="s">
        <v>413</v>
      </c>
      <c r="G436" s="103" t="s">
        <v>142</v>
      </c>
      <c r="H436" s="103" t="s">
        <v>734</v>
      </c>
      <c r="I436" s="103" t="s">
        <v>92</v>
      </c>
      <c r="J436" s="215">
        <v>470.05</v>
      </c>
      <c r="K436" s="216" t="s">
        <v>88</v>
      </c>
    </row>
    <row r="437" spans="1:11" x14ac:dyDescent="0.25">
      <c r="A437" s="103" t="s">
        <v>808</v>
      </c>
      <c r="B437" s="103" t="s">
        <v>88</v>
      </c>
      <c r="C437" s="103" t="s">
        <v>89</v>
      </c>
      <c r="D437" s="103" t="s">
        <v>412</v>
      </c>
      <c r="E437" s="111"/>
      <c r="F437" s="103" t="s">
        <v>413</v>
      </c>
      <c r="G437" s="103" t="s">
        <v>142</v>
      </c>
      <c r="H437" s="103" t="s">
        <v>734</v>
      </c>
      <c r="I437" s="103" t="s">
        <v>92</v>
      </c>
      <c r="J437" s="215">
        <v>-114.02</v>
      </c>
      <c r="K437" s="216" t="s">
        <v>88</v>
      </c>
    </row>
    <row r="438" spans="1:11" x14ac:dyDescent="0.25">
      <c r="A438" s="103" t="s">
        <v>1038</v>
      </c>
      <c r="B438" s="103" t="s">
        <v>88</v>
      </c>
      <c r="C438" s="103" t="s">
        <v>89</v>
      </c>
      <c r="D438" s="103" t="s">
        <v>412</v>
      </c>
      <c r="E438" s="103" t="s">
        <v>413</v>
      </c>
      <c r="F438" s="103" t="s">
        <v>413</v>
      </c>
      <c r="G438" s="103" t="s">
        <v>142</v>
      </c>
      <c r="H438" s="103" t="s">
        <v>734</v>
      </c>
      <c r="I438" s="103" t="s">
        <v>92</v>
      </c>
      <c r="J438" s="215">
        <v>73.87</v>
      </c>
      <c r="K438" s="216" t="s">
        <v>88</v>
      </c>
    </row>
    <row r="439" spans="1:11" x14ac:dyDescent="0.25">
      <c r="A439" s="103" t="s">
        <v>1038</v>
      </c>
      <c r="B439" s="103" t="s">
        <v>88</v>
      </c>
      <c r="C439" s="103" t="s">
        <v>89</v>
      </c>
      <c r="D439" s="103" t="s">
        <v>412</v>
      </c>
      <c r="E439" s="111"/>
      <c r="F439" s="103" t="s">
        <v>413</v>
      </c>
      <c r="G439" s="103" t="s">
        <v>142</v>
      </c>
      <c r="H439" s="103" t="s">
        <v>734</v>
      </c>
      <c r="I439" s="103" t="s">
        <v>92</v>
      </c>
      <c r="J439" s="215">
        <v>-19.2</v>
      </c>
      <c r="K439" s="216" t="s">
        <v>88</v>
      </c>
    </row>
    <row r="440" spans="1:11" x14ac:dyDescent="0.25">
      <c r="A440" s="103" t="s">
        <v>807</v>
      </c>
      <c r="B440" s="103" t="s">
        <v>88</v>
      </c>
      <c r="C440" s="103" t="s">
        <v>89</v>
      </c>
      <c r="D440" s="103" t="s">
        <v>412</v>
      </c>
      <c r="E440" s="103" t="s">
        <v>413</v>
      </c>
      <c r="F440" s="103" t="s">
        <v>413</v>
      </c>
      <c r="G440" s="103" t="s">
        <v>142</v>
      </c>
      <c r="H440" s="103" t="s">
        <v>734</v>
      </c>
      <c r="I440" s="103" t="s">
        <v>92</v>
      </c>
      <c r="J440" s="215">
        <v>-402.9</v>
      </c>
      <c r="K440" s="216" t="s">
        <v>88</v>
      </c>
    </row>
    <row r="441" spans="1:11" x14ac:dyDescent="0.25">
      <c r="A441" s="103" t="s">
        <v>807</v>
      </c>
      <c r="B441" s="103" t="s">
        <v>88</v>
      </c>
      <c r="C441" s="103" t="s">
        <v>89</v>
      </c>
      <c r="D441" s="103" t="s">
        <v>412</v>
      </c>
      <c r="E441" s="111"/>
      <c r="F441" s="103" t="s">
        <v>413</v>
      </c>
      <c r="G441" s="103" t="s">
        <v>142</v>
      </c>
      <c r="H441" s="103" t="s">
        <v>734</v>
      </c>
      <c r="I441" s="103" t="s">
        <v>92</v>
      </c>
      <c r="J441" s="215">
        <v>96.57</v>
      </c>
      <c r="K441" s="216" t="s">
        <v>88</v>
      </c>
    </row>
    <row r="442" spans="1:11" x14ac:dyDescent="0.25">
      <c r="A442" s="103" t="s">
        <v>808</v>
      </c>
      <c r="B442" s="103" t="s">
        <v>88</v>
      </c>
      <c r="C442" s="103" t="s">
        <v>89</v>
      </c>
      <c r="D442" s="103" t="s">
        <v>412</v>
      </c>
      <c r="E442" s="103" t="s">
        <v>413</v>
      </c>
      <c r="F442" s="103" t="s">
        <v>413</v>
      </c>
      <c r="G442" s="103" t="s">
        <v>139</v>
      </c>
      <c r="H442" s="103" t="s">
        <v>646</v>
      </c>
      <c r="I442" s="103" t="s">
        <v>92</v>
      </c>
      <c r="J442" s="215">
        <v>1401.57</v>
      </c>
      <c r="K442" s="216" t="s">
        <v>88</v>
      </c>
    </row>
    <row r="443" spans="1:11" x14ac:dyDescent="0.25">
      <c r="A443" s="103" t="s">
        <v>808</v>
      </c>
      <c r="B443" s="103" t="s">
        <v>88</v>
      </c>
      <c r="C443" s="103" t="s">
        <v>89</v>
      </c>
      <c r="D443" s="103" t="s">
        <v>412</v>
      </c>
      <c r="E443" s="111"/>
      <c r="F443" s="103" t="s">
        <v>413</v>
      </c>
      <c r="G443" s="103" t="s">
        <v>139</v>
      </c>
      <c r="H443" s="103" t="s">
        <v>646</v>
      </c>
      <c r="I443" s="103" t="s">
        <v>92</v>
      </c>
      <c r="J443" s="215">
        <v>-364.27</v>
      </c>
      <c r="K443" s="216" t="s">
        <v>88</v>
      </c>
    </row>
    <row r="444" spans="1:11" x14ac:dyDescent="0.25">
      <c r="A444" s="103" t="s">
        <v>809</v>
      </c>
      <c r="B444" s="103" t="s">
        <v>88</v>
      </c>
      <c r="C444" s="103" t="s">
        <v>89</v>
      </c>
      <c r="D444" s="103" t="s">
        <v>412</v>
      </c>
      <c r="E444" s="103" t="s">
        <v>413</v>
      </c>
      <c r="F444" s="103" t="s">
        <v>413</v>
      </c>
      <c r="G444" s="103" t="s">
        <v>139</v>
      </c>
      <c r="H444" s="103" t="s">
        <v>646</v>
      </c>
      <c r="I444" s="103" t="s">
        <v>92</v>
      </c>
      <c r="J444" s="215">
        <v>-312.85000000000002</v>
      </c>
      <c r="K444" s="216" t="s">
        <v>88</v>
      </c>
    </row>
    <row r="445" spans="1:11" x14ac:dyDescent="0.25">
      <c r="A445" s="103" t="s">
        <v>809</v>
      </c>
      <c r="B445" s="103" t="s">
        <v>88</v>
      </c>
      <c r="C445" s="103" t="s">
        <v>89</v>
      </c>
      <c r="D445" s="103" t="s">
        <v>412</v>
      </c>
      <c r="E445" s="111"/>
      <c r="F445" s="103" t="s">
        <v>413</v>
      </c>
      <c r="G445" s="103" t="s">
        <v>139</v>
      </c>
      <c r="H445" s="103" t="s">
        <v>646</v>
      </c>
      <c r="I445" s="103" t="s">
        <v>92</v>
      </c>
      <c r="J445" s="215">
        <v>81.31</v>
      </c>
      <c r="K445" s="216" t="s">
        <v>88</v>
      </c>
    </row>
    <row r="446" spans="1:11" x14ac:dyDescent="0.25">
      <c r="A446" s="103" t="s">
        <v>810</v>
      </c>
      <c r="B446" s="103" t="s">
        <v>88</v>
      </c>
      <c r="C446" s="103" t="s">
        <v>89</v>
      </c>
      <c r="D446" s="103" t="s">
        <v>412</v>
      </c>
      <c r="E446" s="103" t="s">
        <v>413</v>
      </c>
      <c r="F446" s="103" t="s">
        <v>413</v>
      </c>
      <c r="G446" s="103" t="s">
        <v>139</v>
      </c>
      <c r="H446" s="103" t="s">
        <v>646</v>
      </c>
      <c r="I446" s="103" t="s">
        <v>92</v>
      </c>
      <c r="J446" s="215">
        <v>-125.14</v>
      </c>
      <c r="K446" s="216" t="s">
        <v>88</v>
      </c>
    </row>
    <row r="447" spans="1:11" x14ac:dyDescent="0.25">
      <c r="A447" s="103" t="s">
        <v>810</v>
      </c>
      <c r="B447" s="103" t="s">
        <v>88</v>
      </c>
      <c r="C447" s="103" t="s">
        <v>89</v>
      </c>
      <c r="D447" s="103" t="s">
        <v>412</v>
      </c>
      <c r="E447" s="111"/>
      <c r="F447" s="103" t="s">
        <v>413</v>
      </c>
      <c r="G447" s="103" t="s">
        <v>139</v>
      </c>
      <c r="H447" s="103" t="s">
        <v>646</v>
      </c>
      <c r="I447" s="103" t="s">
        <v>92</v>
      </c>
      <c r="J447" s="215">
        <v>32.520000000000003</v>
      </c>
      <c r="K447" s="216" t="s">
        <v>88</v>
      </c>
    </row>
    <row r="448" spans="1:11" x14ac:dyDescent="0.25">
      <c r="A448" s="103" t="s">
        <v>1038</v>
      </c>
      <c r="B448" s="103" t="s">
        <v>88</v>
      </c>
      <c r="C448" s="103" t="s">
        <v>89</v>
      </c>
      <c r="D448" s="103" t="s">
        <v>412</v>
      </c>
      <c r="E448" s="103" t="s">
        <v>413</v>
      </c>
      <c r="F448" s="103" t="s">
        <v>413</v>
      </c>
      <c r="G448" s="103" t="s">
        <v>139</v>
      </c>
      <c r="H448" s="103" t="s">
        <v>646</v>
      </c>
      <c r="I448" s="103" t="s">
        <v>92</v>
      </c>
      <c r="J448" s="215">
        <v>469.28</v>
      </c>
      <c r="K448" s="216" t="s">
        <v>88</v>
      </c>
    </row>
    <row r="449" spans="1:11" x14ac:dyDescent="0.25">
      <c r="A449" s="103" t="s">
        <v>1038</v>
      </c>
      <c r="B449" s="103" t="s">
        <v>88</v>
      </c>
      <c r="C449" s="103" t="s">
        <v>89</v>
      </c>
      <c r="D449" s="103" t="s">
        <v>412</v>
      </c>
      <c r="E449" s="111"/>
      <c r="F449" s="103" t="s">
        <v>413</v>
      </c>
      <c r="G449" s="103" t="s">
        <v>139</v>
      </c>
      <c r="H449" s="103" t="s">
        <v>646</v>
      </c>
      <c r="I449" s="103" t="s">
        <v>92</v>
      </c>
      <c r="J449" s="215">
        <v>-121.97</v>
      </c>
      <c r="K449" s="216" t="s">
        <v>88</v>
      </c>
    </row>
    <row r="450" spans="1:11" x14ac:dyDescent="0.25">
      <c r="A450" s="103" t="s">
        <v>806</v>
      </c>
      <c r="B450" s="103" t="s">
        <v>88</v>
      </c>
      <c r="C450" s="103" t="s">
        <v>89</v>
      </c>
      <c r="D450" s="103" t="s">
        <v>412</v>
      </c>
      <c r="E450" s="103" t="s">
        <v>413</v>
      </c>
      <c r="F450" s="103" t="s">
        <v>413</v>
      </c>
      <c r="G450" s="103" t="s">
        <v>139</v>
      </c>
      <c r="H450" s="103" t="s">
        <v>646</v>
      </c>
      <c r="I450" s="103" t="s">
        <v>92</v>
      </c>
      <c r="J450" s="215">
        <v>-237.77</v>
      </c>
      <c r="K450" s="216" t="s">
        <v>88</v>
      </c>
    </row>
    <row r="451" spans="1:11" x14ac:dyDescent="0.25">
      <c r="A451" s="103" t="s">
        <v>806</v>
      </c>
      <c r="B451" s="103" t="s">
        <v>88</v>
      </c>
      <c r="C451" s="103" t="s">
        <v>89</v>
      </c>
      <c r="D451" s="103" t="s">
        <v>412</v>
      </c>
      <c r="E451" s="111"/>
      <c r="F451" s="103" t="s">
        <v>413</v>
      </c>
      <c r="G451" s="103" t="s">
        <v>139</v>
      </c>
      <c r="H451" s="103" t="s">
        <v>646</v>
      </c>
      <c r="I451" s="103" t="s">
        <v>92</v>
      </c>
      <c r="J451" s="215">
        <v>61.8</v>
      </c>
      <c r="K451" s="216" t="s">
        <v>88</v>
      </c>
    </row>
    <row r="452" spans="1:11" x14ac:dyDescent="0.25">
      <c r="A452" s="103" t="s">
        <v>807</v>
      </c>
      <c r="B452" s="103" t="s">
        <v>88</v>
      </c>
      <c r="C452" s="103" t="s">
        <v>89</v>
      </c>
      <c r="D452" s="103" t="s">
        <v>412</v>
      </c>
      <c r="E452" s="103" t="s">
        <v>413</v>
      </c>
      <c r="F452" s="103" t="s">
        <v>413</v>
      </c>
      <c r="G452" s="103" t="s">
        <v>139</v>
      </c>
      <c r="H452" s="103" t="s">
        <v>646</v>
      </c>
      <c r="I452" s="103" t="s">
        <v>92</v>
      </c>
      <c r="J452" s="215">
        <v>-2352.63</v>
      </c>
      <c r="K452" s="216" t="s">
        <v>88</v>
      </c>
    </row>
    <row r="453" spans="1:11" x14ac:dyDescent="0.25">
      <c r="A453" s="103" t="s">
        <v>807</v>
      </c>
      <c r="B453" s="103" t="s">
        <v>88</v>
      </c>
      <c r="C453" s="103" t="s">
        <v>89</v>
      </c>
      <c r="D453" s="103" t="s">
        <v>412</v>
      </c>
      <c r="E453" s="111"/>
      <c r="F453" s="103" t="s">
        <v>413</v>
      </c>
      <c r="G453" s="103" t="s">
        <v>139</v>
      </c>
      <c r="H453" s="103" t="s">
        <v>646</v>
      </c>
      <c r="I453" s="103" t="s">
        <v>92</v>
      </c>
      <c r="J453" s="215">
        <v>611.45000000000005</v>
      </c>
      <c r="K453" s="216" t="s">
        <v>88</v>
      </c>
    </row>
    <row r="454" spans="1:11" x14ac:dyDescent="0.25">
      <c r="A454" s="103" t="s">
        <v>808</v>
      </c>
      <c r="B454" s="103" t="s">
        <v>88</v>
      </c>
      <c r="C454" s="103" t="s">
        <v>89</v>
      </c>
      <c r="D454" s="103" t="s">
        <v>412</v>
      </c>
      <c r="E454" s="103" t="s">
        <v>413</v>
      </c>
      <c r="F454" s="103" t="s">
        <v>413</v>
      </c>
      <c r="G454" s="103" t="s">
        <v>136</v>
      </c>
      <c r="H454" s="103" t="s">
        <v>370</v>
      </c>
      <c r="I454" s="103" t="s">
        <v>92</v>
      </c>
      <c r="J454" s="215">
        <v>1326.71</v>
      </c>
      <c r="K454" s="216" t="s">
        <v>88</v>
      </c>
    </row>
    <row r="455" spans="1:11" x14ac:dyDescent="0.25">
      <c r="A455" s="103" t="s">
        <v>1038</v>
      </c>
      <c r="B455" s="103" t="s">
        <v>88</v>
      </c>
      <c r="C455" s="103" t="s">
        <v>89</v>
      </c>
      <c r="D455" s="103" t="s">
        <v>412</v>
      </c>
      <c r="E455" s="103" t="s">
        <v>413</v>
      </c>
      <c r="F455" s="103" t="s">
        <v>413</v>
      </c>
      <c r="G455" s="103" t="s">
        <v>136</v>
      </c>
      <c r="H455" s="103" t="s">
        <v>370</v>
      </c>
      <c r="I455" s="103" t="s">
        <v>92</v>
      </c>
      <c r="J455" s="215">
        <v>-534.14</v>
      </c>
      <c r="K455" s="216" t="s">
        <v>88</v>
      </c>
    </row>
    <row r="456" spans="1:11" x14ac:dyDescent="0.25">
      <c r="A456" s="103" t="s">
        <v>807</v>
      </c>
      <c r="B456" s="103" t="s">
        <v>88</v>
      </c>
      <c r="C456" s="103" t="s">
        <v>89</v>
      </c>
      <c r="D456" s="103" t="s">
        <v>412</v>
      </c>
      <c r="E456" s="103" t="s">
        <v>413</v>
      </c>
      <c r="F456" s="103" t="s">
        <v>413</v>
      </c>
      <c r="G456" s="103" t="s">
        <v>136</v>
      </c>
      <c r="H456" s="103" t="s">
        <v>370</v>
      </c>
      <c r="I456" s="103" t="s">
        <v>92</v>
      </c>
      <c r="J456" s="215">
        <v>-792.57</v>
      </c>
      <c r="K456" s="216" t="s">
        <v>88</v>
      </c>
    </row>
    <row r="457" spans="1:11" x14ac:dyDescent="0.25">
      <c r="A457" s="103" t="s">
        <v>810</v>
      </c>
      <c r="B457" s="103" t="s">
        <v>88</v>
      </c>
      <c r="C457" s="103" t="s">
        <v>89</v>
      </c>
      <c r="D457" s="103" t="s">
        <v>412</v>
      </c>
      <c r="E457" s="103" t="s">
        <v>413</v>
      </c>
      <c r="F457" s="103" t="s">
        <v>413</v>
      </c>
      <c r="G457" s="103" t="s">
        <v>751</v>
      </c>
      <c r="H457" s="103" t="s">
        <v>812</v>
      </c>
      <c r="I457" s="103" t="s">
        <v>92</v>
      </c>
      <c r="J457" s="215">
        <v>-27.57</v>
      </c>
      <c r="K457" s="216" t="s">
        <v>88</v>
      </c>
    </row>
    <row r="458" spans="1:11" x14ac:dyDescent="0.25">
      <c r="A458" s="103" t="s">
        <v>808</v>
      </c>
      <c r="B458" s="103" t="s">
        <v>88</v>
      </c>
      <c r="C458" s="103" t="s">
        <v>89</v>
      </c>
      <c r="D458" s="103" t="s">
        <v>412</v>
      </c>
      <c r="E458" s="103" t="s">
        <v>413</v>
      </c>
      <c r="F458" s="103" t="s">
        <v>413</v>
      </c>
      <c r="G458" s="103" t="s">
        <v>128</v>
      </c>
      <c r="H458" s="103" t="s">
        <v>386</v>
      </c>
      <c r="I458" s="103" t="s">
        <v>92</v>
      </c>
      <c r="J458" s="215">
        <v>2620.1799999999998</v>
      </c>
      <c r="K458" s="216" t="s">
        <v>88</v>
      </c>
    </row>
    <row r="459" spans="1:11" x14ac:dyDescent="0.25">
      <c r="A459" s="103" t="s">
        <v>809</v>
      </c>
      <c r="B459" s="103" t="s">
        <v>88</v>
      </c>
      <c r="C459" s="103" t="s">
        <v>89</v>
      </c>
      <c r="D459" s="103" t="s">
        <v>412</v>
      </c>
      <c r="E459" s="103" t="s">
        <v>413</v>
      </c>
      <c r="F459" s="103" t="s">
        <v>413</v>
      </c>
      <c r="G459" s="103" t="s">
        <v>128</v>
      </c>
      <c r="H459" s="103" t="s">
        <v>386</v>
      </c>
      <c r="I459" s="103" t="s">
        <v>92</v>
      </c>
      <c r="J459" s="215">
        <v>-1541.31</v>
      </c>
      <c r="K459" s="216" t="s">
        <v>88</v>
      </c>
    </row>
    <row r="460" spans="1:11" x14ac:dyDescent="0.25">
      <c r="A460" s="103" t="s">
        <v>810</v>
      </c>
      <c r="B460" s="103" t="s">
        <v>88</v>
      </c>
      <c r="C460" s="103" t="s">
        <v>89</v>
      </c>
      <c r="D460" s="103" t="s">
        <v>412</v>
      </c>
      <c r="E460" s="103" t="s">
        <v>413</v>
      </c>
      <c r="F460" s="103" t="s">
        <v>413</v>
      </c>
      <c r="G460" s="103" t="s">
        <v>128</v>
      </c>
      <c r="H460" s="103" t="s">
        <v>386</v>
      </c>
      <c r="I460" s="103" t="s">
        <v>92</v>
      </c>
      <c r="J460" s="215">
        <v>1316.48</v>
      </c>
      <c r="K460" s="216" t="s">
        <v>88</v>
      </c>
    </row>
    <row r="461" spans="1:11" x14ac:dyDescent="0.25">
      <c r="A461" s="103" t="s">
        <v>1038</v>
      </c>
      <c r="B461" s="103" t="s">
        <v>88</v>
      </c>
      <c r="C461" s="103" t="s">
        <v>89</v>
      </c>
      <c r="D461" s="103" t="s">
        <v>412</v>
      </c>
      <c r="E461" s="103" t="s">
        <v>413</v>
      </c>
      <c r="F461" s="103" t="s">
        <v>413</v>
      </c>
      <c r="G461" s="103" t="s">
        <v>128</v>
      </c>
      <c r="H461" s="103" t="s">
        <v>386</v>
      </c>
      <c r="I461" s="103" t="s">
        <v>92</v>
      </c>
      <c r="J461" s="215">
        <v>1708.49</v>
      </c>
      <c r="K461" s="216" t="s">
        <v>88</v>
      </c>
    </row>
    <row r="462" spans="1:11" x14ac:dyDescent="0.25">
      <c r="A462" s="103" t="s">
        <v>806</v>
      </c>
      <c r="B462" s="103" t="s">
        <v>88</v>
      </c>
      <c r="C462" s="103" t="s">
        <v>89</v>
      </c>
      <c r="D462" s="103" t="s">
        <v>412</v>
      </c>
      <c r="E462" s="103" t="s">
        <v>413</v>
      </c>
      <c r="F462" s="103" t="s">
        <v>413</v>
      </c>
      <c r="G462" s="103" t="s">
        <v>128</v>
      </c>
      <c r="H462" s="103" t="s">
        <v>386</v>
      </c>
      <c r="I462" s="103" t="s">
        <v>92</v>
      </c>
      <c r="J462" s="215">
        <v>1839.59</v>
      </c>
      <c r="K462" s="216" t="s">
        <v>88</v>
      </c>
    </row>
    <row r="463" spans="1:11" x14ac:dyDescent="0.25">
      <c r="A463" s="103" t="s">
        <v>807</v>
      </c>
      <c r="B463" s="103" t="s">
        <v>88</v>
      </c>
      <c r="C463" s="103" t="s">
        <v>89</v>
      </c>
      <c r="D463" s="103" t="s">
        <v>412</v>
      </c>
      <c r="E463" s="103" t="s">
        <v>413</v>
      </c>
      <c r="F463" s="103" t="s">
        <v>413</v>
      </c>
      <c r="G463" s="103" t="s">
        <v>128</v>
      </c>
      <c r="H463" s="103" t="s">
        <v>386</v>
      </c>
      <c r="I463" s="103" t="s">
        <v>92</v>
      </c>
      <c r="J463" s="215">
        <v>-6521.2</v>
      </c>
      <c r="K463" s="216" t="s">
        <v>88</v>
      </c>
    </row>
    <row r="464" spans="1:11" x14ac:dyDescent="0.25">
      <c r="A464" s="103" t="s">
        <v>810</v>
      </c>
      <c r="B464" s="103" t="s">
        <v>88</v>
      </c>
      <c r="C464" s="103" t="s">
        <v>89</v>
      </c>
      <c r="D464" s="103" t="s">
        <v>412</v>
      </c>
      <c r="E464" s="103" t="s">
        <v>413</v>
      </c>
      <c r="F464" s="103" t="s">
        <v>413</v>
      </c>
      <c r="G464" s="103" t="s">
        <v>131</v>
      </c>
      <c r="H464" s="103" t="s">
        <v>389</v>
      </c>
      <c r="I464" s="103" t="s">
        <v>92</v>
      </c>
      <c r="J464" s="215">
        <v>-27.57</v>
      </c>
      <c r="K464" s="216" t="s">
        <v>88</v>
      </c>
    </row>
    <row r="465" spans="1:11" x14ac:dyDescent="0.25">
      <c r="A465" s="103" t="s">
        <v>808</v>
      </c>
      <c r="B465" s="103" t="s">
        <v>88</v>
      </c>
      <c r="C465" s="103" t="s">
        <v>89</v>
      </c>
      <c r="D465" s="103" t="s">
        <v>412</v>
      </c>
      <c r="E465" s="103" t="s">
        <v>413</v>
      </c>
      <c r="F465" s="103" t="s">
        <v>413</v>
      </c>
      <c r="G465" s="103" t="s">
        <v>127</v>
      </c>
      <c r="H465" s="103" t="s">
        <v>391</v>
      </c>
      <c r="I465" s="103" t="s">
        <v>92</v>
      </c>
      <c r="J465" s="215">
        <v>1114.2</v>
      </c>
      <c r="K465" s="216" t="s">
        <v>88</v>
      </c>
    </row>
    <row r="466" spans="1:11" x14ac:dyDescent="0.25">
      <c r="A466" s="103" t="s">
        <v>809</v>
      </c>
      <c r="B466" s="103" t="s">
        <v>88</v>
      </c>
      <c r="C466" s="103" t="s">
        <v>89</v>
      </c>
      <c r="D466" s="103" t="s">
        <v>412</v>
      </c>
      <c r="E466" s="103" t="s">
        <v>413</v>
      </c>
      <c r="F466" s="103" t="s">
        <v>413</v>
      </c>
      <c r="G466" s="103" t="s">
        <v>127</v>
      </c>
      <c r="H466" s="103" t="s">
        <v>391</v>
      </c>
      <c r="I466" s="103" t="s">
        <v>92</v>
      </c>
      <c r="J466" s="215">
        <v>-917.19</v>
      </c>
      <c r="K466" s="216" t="s">
        <v>88</v>
      </c>
    </row>
    <row r="467" spans="1:11" x14ac:dyDescent="0.25">
      <c r="A467" s="103" t="s">
        <v>810</v>
      </c>
      <c r="B467" s="103" t="s">
        <v>88</v>
      </c>
      <c r="C467" s="103" t="s">
        <v>89</v>
      </c>
      <c r="D467" s="103" t="s">
        <v>412</v>
      </c>
      <c r="E467" s="103" t="s">
        <v>413</v>
      </c>
      <c r="F467" s="103" t="s">
        <v>413</v>
      </c>
      <c r="G467" s="103" t="s">
        <v>127</v>
      </c>
      <c r="H467" s="103" t="s">
        <v>391</v>
      </c>
      <c r="I467" s="103" t="s">
        <v>92</v>
      </c>
      <c r="J467" s="215">
        <v>1324.83</v>
      </c>
      <c r="K467" s="216" t="s">
        <v>88</v>
      </c>
    </row>
    <row r="468" spans="1:11" x14ac:dyDescent="0.25">
      <c r="A468" s="103" t="s">
        <v>1038</v>
      </c>
      <c r="B468" s="103" t="s">
        <v>88</v>
      </c>
      <c r="C468" s="103" t="s">
        <v>89</v>
      </c>
      <c r="D468" s="103" t="s">
        <v>412</v>
      </c>
      <c r="E468" s="103" t="s">
        <v>413</v>
      </c>
      <c r="F468" s="103" t="s">
        <v>413</v>
      </c>
      <c r="G468" s="103" t="s">
        <v>127</v>
      </c>
      <c r="H468" s="103" t="s">
        <v>391</v>
      </c>
      <c r="I468" s="103" t="s">
        <v>92</v>
      </c>
      <c r="J468" s="215">
        <v>866.21</v>
      </c>
      <c r="K468" s="216" t="s">
        <v>88</v>
      </c>
    </row>
    <row r="469" spans="1:11" x14ac:dyDescent="0.25">
      <c r="A469" s="103" t="s">
        <v>806</v>
      </c>
      <c r="B469" s="103" t="s">
        <v>88</v>
      </c>
      <c r="C469" s="103" t="s">
        <v>89</v>
      </c>
      <c r="D469" s="103" t="s">
        <v>412</v>
      </c>
      <c r="E469" s="103" t="s">
        <v>413</v>
      </c>
      <c r="F469" s="103" t="s">
        <v>413</v>
      </c>
      <c r="G469" s="103" t="s">
        <v>127</v>
      </c>
      <c r="H469" s="103" t="s">
        <v>391</v>
      </c>
      <c r="I469" s="103" t="s">
        <v>92</v>
      </c>
      <c r="J469" s="215">
        <v>1059.8699999999999</v>
      </c>
      <c r="K469" s="216" t="s">
        <v>88</v>
      </c>
    </row>
    <row r="470" spans="1:11" x14ac:dyDescent="0.25">
      <c r="A470" s="103" t="s">
        <v>807</v>
      </c>
      <c r="B470" s="103" t="s">
        <v>88</v>
      </c>
      <c r="C470" s="103" t="s">
        <v>89</v>
      </c>
      <c r="D470" s="103" t="s">
        <v>412</v>
      </c>
      <c r="E470" s="103" t="s">
        <v>413</v>
      </c>
      <c r="F470" s="103" t="s">
        <v>413</v>
      </c>
      <c r="G470" s="103" t="s">
        <v>127</v>
      </c>
      <c r="H470" s="103" t="s">
        <v>391</v>
      </c>
      <c r="I470" s="103" t="s">
        <v>92</v>
      </c>
      <c r="J470" s="215">
        <v>-2768.52</v>
      </c>
      <c r="K470" s="216" t="s">
        <v>88</v>
      </c>
    </row>
    <row r="471" spans="1:11" x14ac:dyDescent="0.25">
      <c r="A471" s="103" t="s">
        <v>1038</v>
      </c>
      <c r="B471" s="103" t="s">
        <v>88</v>
      </c>
      <c r="C471" s="103" t="s">
        <v>89</v>
      </c>
      <c r="D471" s="103" t="s">
        <v>414</v>
      </c>
      <c r="E471" s="103" t="s">
        <v>415</v>
      </c>
      <c r="F471" s="103" t="s">
        <v>415</v>
      </c>
      <c r="G471" s="103" t="s">
        <v>199</v>
      </c>
      <c r="H471" s="103" t="s">
        <v>298</v>
      </c>
      <c r="I471" s="103" t="s">
        <v>92</v>
      </c>
      <c r="J471" s="215">
        <v>34.33</v>
      </c>
      <c r="K471" s="216" t="s">
        <v>88</v>
      </c>
    </row>
    <row r="472" spans="1:11" x14ac:dyDescent="0.25">
      <c r="A472" s="103" t="s">
        <v>808</v>
      </c>
      <c r="B472" s="103" t="s">
        <v>88</v>
      </c>
      <c r="C472" s="103" t="s">
        <v>89</v>
      </c>
      <c r="D472" s="103" t="s">
        <v>414</v>
      </c>
      <c r="E472" s="103" t="s">
        <v>415</v>
      </c>
      <c r="F472" s="103" t="s">
        <v>415</v>
      </c>
      <c r="G472" s="103" t="s">
        <v>157</v>
      </c>
      <c r="H472" s="103" t="s">
        <v>310</v>
      </c>
      <c r="I472" s="103" t="s">
        <v>92</v>
      </c>
      <c r="J472" s="215">
        <v>260.14</v>
      </c>
      <c r="K472" s="216" t="s">
        <v>88</v>
      </c>
    </row>
    <row r="473" spans="1:11" x14ac:dyDescent="0.25">
      <c r="A473" s="103" t="s">
        <v>808</v>
      </c>
      <c r="B473" s="103" t="s">
        <v>88</v>
      </c>
      <c r="C473" s="103" t="s">
        <v>89</v>
      </c>
      <c r="D473" s="103" t="s">
        <v>414</v>
      </c>
      <c r="E473" s="111"/>
      <c r="F473" s="103" t="s">
        <v>415</v>
      </c>
      <c r="G473" s="103" t="s">
        <v>157</v>
      </c>
      <c r="H473" s="103" t="s">
        <v>310</v>
      </c>
      <c r="I473" s="103" t="s">
        <v>92</v>
      </c>
      <c r="J473" s="215">
        <v>-258.99</v>
      </c>
      <c r="K473" s="216" t="s">
        <v>88</v>
      </c>
    </row>
    <row r="474" spans="1:11" x14ac:dyDescent="0.25">
      <c r="A474" s="103" t="s">
        <v>807</v>
      </c>
      <c r="B474" s="103" t="s">
        <v>88</v>
      </c>
      <c r="C474" s="103" t="s">
        <v>89</v>
      </c>
      <c r="D474" s="103" t="s">
        <v>414</v>
      </c>
      <c r="E474" s="103" t="s">
        <v>415</v>
      </c>
      <c r="F474" s="103" t="s">
        <v>415</v>
      </c>
      <c r="G474" s="103" t="s">
        <v>157</v>
      </c>
      <c r="H474" s="103" t="s">
        <v>310</v>
      </c>
      <c r="I474" s="103" t="s">
        <v>92</v>
      </c>
      <c r="J474" s="215">
        <v>-260.14</v>
      </c>
      <c r="K474" s="216" t="s">
        <v>88</v>
      </c>
    </row>
    <row r="475" spans="1:11" x14ac:dyDescent="0.25">
      <c r="A475" s="103" t="s">
        <v>807</v>
      </c>
      <c r="B475" s="103" t="s">
        <v>88</v>
      </c>
      <c r="C475" s="103" t="s">
        <v>89</v>
      </c>
      <c r="D475" s="103" t="s">
        <v>414</v>
      </c>
      <c r="E475" s="111"/>
      <c r="F475" s="103" t="s">
        <v>415</v>
      </c>
      <c r="G475" s="103" t="s">
        <v>157</v>
      </c>
      <c r="H475" s="103" t="s">
        <v>310</v>
      </c>
      <c r="I475" s="103" t="s">
        <v>92</v>
      </c>
      <c r="J475" s="215">
        <v>258.99</v>
      </c>
      <c r="K475" s="216" t="s">
        <v>88</v>
      </c>
    </row>
    <row r="476" spans="1:11" x14ac:dyDescent="0.25">
      <c r="A476" s="103" t="s">
        <v>810</v>
      </c>
      <c r="B476" s="103" t="s">
        <v>88</v>
      </c>
      <c r="C476" s="103" t="s">
        <v>89</v>
      </c>
      <c r="D476" s="103" t="s">
        <v>414</v>
      </c>
      <c r="E476" s="103" t="s">
        <v>415</v>
      </c>
      <c r="F476" s="103" t="s">
        <v>415</v>
      </c>
      <c r="G476" s="103" t="s">
        <v>116</v>
      </c>
      <c r="H476" s="103" t="s">
        <v>400</v>
      </c>
      <c r="I476" s="103" t="s">
        <v>92</v>
      </c>
      <c r="J476" s="215">
        <v>-45.23</v>
      </c>
      <c r="K476" s="216" t="s">
        <v>88</v>
      </c>
    </row>
    <row r="477" spans="1:11" x14ac:dyDescent="0.25">
      <c r="A477" s="103" t="s">
        <v>810</v>
      </c>
      <c r="B477" s="103" t="s">
        <v>88</v>
      </c>
      <c r="C477" s="103" t="s">
        <v>89</v>
      </c>
      <c r="D477" s="103" t="s">
        <v>414</v>
      </c>
      <c r="E477" s="111"/>
      <c r="F477" s="103" t="s">
        <v>415</v>
      </c>
      <c r="G477" s="103" t="s">
        <v>116</v>
      </c>
      <c r="H477" s="103" t="s">
        <v>400</v>
      </c>
      <c r="I477" s="103" t="s">
        <v>92</v>
      </c>
      <c r="J477" s="215">
        <v>22.61</v>
      </c>
      <c r="K477" s="216" t="s">
        <v>88</v>
      </c>
    </row>
    <row r="478" spans="1:11" x14ac:dyDescent="0.25">
      <c r="A478" s="103" t="s">
        <v>1038</v>
      </c>
      <c r="B478" s="103" t="s">
        <v>88</v>
      </c>
      <c r="C478" s="103" t="s">
        <v>89</v>
      </c>
      <c r="D478" s="103" t="s">
        <v>414</v>
      </c>
      <c r="E478" s="103" t="s">
        <v>415</v>
      </c>
      <c r="F478" s="103" t="s">
        <v>415</v>
      </c>
      <c r="G478" s="103" t="s">
        <v>112</v>
      </c>
      <c r="H478" s="103" t="s">
        <v>334</v>
      </c>
      <c r="I478" s="103" t="s">
        <v>92</v>
      </c>
      <c r="J478" s="215">
        <v>88.76</v>
      </c>
      <c r="K478" s="216" t="s">
        <v>88</v>
      </c>
    </row>
    <row r="479" spans="1:11" x14ac:dyDescent="0.25">
      <c r="A479" s="103" t="s">
        <v>1038</v>
      </c>
      <c r="B479" s="103" t="s">
        <v>88</v>
      </c>
      <c r="C479" s="103" t="s">
        <v>89</v>
      </c>
      <c r="D479" s="103" t="s">
        <v>414</v>
      </c>
      <c r="E479" s="111"/>
      <c r="F479" s="103" t="s">
        <v>415</v>
      </c>
      <c r="G479" s="103" t="s">
        <v>112</v>
      </c>
      <c r="H479" s="103" t="s">
        <v>334</v>
      </c>
      <c r="I479" s="103" t="s">
        <v>92</v>
      </c>
      <c r="J479" s="215">
        <v>-44.38</v>
      </c>
      <c r="K479" s="216" t="s">
        <v>88</v>
      </c>
    </row>
    <row r="480" spans="1:11" x14ac:dyDescent="0.25">
      <c r="A480" s="103" t="s">
        <v>808</v>
      </c>
      <c r="B480" s="103" t="s">
        <v>88</v>
      </c>
      <c r="C480" s="103" t="s">
        <v>89</v>
      </c>
      <c r="D480" s="103" t="s">
        <v>414</v>
      </c>
      <c r="E480" s="103" t="s">
        <v>415</v>
      </c>
      <c r="F480" s="103" t="s">
        <v>415</v>
      </c>
      <c r="G480" s="103" t="s">
        <v>104</v>
      </c>
      <c r="H480" s="103" t="s">
        <v>336</v>
      </c>
      <c r="I480" s="103" t="s">
        <v>92</v>
      </c>
      <c r="J480" s="215">
        <v>-678.78</v>
      </c>
      <c r="K480" s="216" t="s">
        <v>88</v>
      </c>
    </row>
    <row r="481" spans="1:11" x14ac:dyDescent="0.25">
      <c r="A481" s="103" t="s">
        <v>808</v>
      </c>
      <c r="B481" s="103" t="s">
        <v>88</v>
      </c>
      <c r="C481" s="103" t="s">
        <v>89</v>
      </c>
      <c r="D481" s="103" t="s">
        <v>414</v>
      </c>
      <c r="E481" s="111"/>
      <c r="F481" s="103" t="s">
        <v>415</v>
      </c>
      <c r="G481" s="103" t="s">
        <v>104</v>
      </c>
      <c r="H481" s="103" t="s">
        <v>336</v>
      </c>
      <c r="I481" s="103" t="s">
        <v>92</v>
      </c>
      <c r="J481" s="215">
        <v>339.38</v>
      </c>
      <c r="K481" s="216" t="s">
        <v>88</v>
      </c>
    </row>
    <row r="482" spans="1:11" x14ac:dyDescent="0.25">
      <c r="A482" s="103" t="s">
        <v>809</v>
      </c>
      <c r="B482" s="103" t="s">
        <v>88</v>
      </c>
      <c r="C482" s="103" t="s">
        <v>89</v>
      </c>
      <c r="D482" s="103" t="s">
        <v>414</v>
      </c>
      <c r="E482" s="103" t="s">
        <v>415</v>
      </c>
      <c r="F482" s="103" t="s">
        <v>415</v>
      </c>
      <c r="G482" s="103" t="s">
        <v>104</v>
      </c>
      <c r="H482" s="103" t="s">
        <v>336</v>
      </c>
      <c r="I482" s="103" t="s">
        <v>92</v>
      </c>
      <c r="J482" s="215">
        <v>2514</v>
      </c>
      <c r="K482" s="216" t="s">
        <v>88</v>
      </c>
    </row>
    <row r="483" spans="1:11" x14ac:dyDescent="0.25">
      <c r="A483" s="103" t="s">
        <v>809</v>
      </c>
      <c r="B483" s="103" t="s">
        <v>88</v>
      </c>
      <c r="C483" s="103" t="s">
        <v>89</v>
      </c>
      <c r="D483" s="103" t="s">
        <v>414</v>
      </c>
      <c r="E483" s="111"/>
      <c r="F483" s="103" t="s">
        <v>415</v>
      </c>
      <c r="G483" s="103" t="s">
        <v>104</v>
      </c>
      <c r="H483" s="103" t="s">
        <v>336</v>
      </c>
      <c r="I483" s="103" t="s">
        <v>92</v>
      </c>
      <c r="J483" s="215">
        <v>-1257</v>
      </c>
      <c r="K483" s="216" t="s">
        <v>88</v>
      </c>
    </row>
    <row r="484" spans="1:11" x14ac:dyDescent="0.25">
      <c r="A484" s="103" t="s">
        <v>1038</v>
      </c>
      <c r="B484" s="103" t="s">
        <v>88</v>
      </c>
      <c r="C484" s="103" t="s">
        <v>89</v>
      </c>
      <c r="D484" s="103" t="s">
        <v>414</v>
      </c>
      <c r="E484" s="103" t="s">
        <v>415</v>
      </c>
      <c r="F484" s="103" t="s">
        <v>415</v>
      </c>
      <c r="G484" s="103" t="s">
        <v>104</v>
      </c>
      <c r="H484" s="103" t="s">
        <v>336</v>
      </c>
      <c r="I484" s="103" t="s">
        <v>92</v>
      </c>
      <c r="J484" s="215">
        <v>-477.66</v>
      </c>
      <c r="K484" s="216" t="s">
        <v>88</v>
      </c>
    </row>
    <row r="485" spans="1:11" x14ac:dyDescent="0.25">
      <c r="A485" s="103" t="s">
        <v>1038</v>
      </c>
      <c r="B485" s="103" t="s">
        <v>88</v>
      </c>
      <c r="C485" s="103" t="s">
        <v>89</v>
      </c>
      <c r="D485" s="103" t="s">
        <v>414</v>
      </c>
      <c r="E485" s="111"/>
      <c r="F485" s="103" t="s">
        <v>415</v>
      </c>
      <c r="G485" s="103" t="s">
        <v>104</v>
      </c>
      <c r="H485" s="103" t="s">
        <v>336</v>
      </c>
      <c r="I485" s="103" t="s">
        <v>92</v>
      </c>
      <c r="J485" s="215">
        <v>238.84</v>
      </c>
      <c r="K485" s="216" t="s">
        <v>88</v>
      </c>
    </row>
    <row r="486" spans="1:11" x14ac:dyDescent="0.25">
      <c r="A486" s="103" t="s">
        <v>806</v>
      </c>
      <c r="B486" s="103" t="s">
        <v>88</v>
      </c>
      <c r="C486" s="103" t="s">
        <v>89</v>
      </c>
      <c r="D486" s="103" t="s">
        <v>414</v>
      </c>
      <c r="E486" s="103" t="s">
        <v>415</v>
      </c>
      <c r="F486" s="103" t="s">
        <v>415</v>
      </c>
      <c r="G486" s="103" t="s">
        <v>104</v>
      </c>
      <c r="H486" s="103" t="s">
        <v>336</v>
      </c>
      <c r="I486" s="103" t="s">
        <v>92</v>
      </c>
      <c r="J486" s="215">
        <v>-1835.22</v>
      </c>
      <c r="K486" s="216" t="s">
        <v>88</v>
      </c>
    </row>
    <row r="487" spans="1:11" x14ac:dyDescent="0.25">
      <c r="A487" s="103" t="s">
        <v>806</v>
      </c>
      <c r="B487" s="103" t="s">
        <v>88</v>
      </c>
      <c r="C487" s="103" t="s">
        <v>89</v>
      </c>
      <c r="D487" s="103" t="s">
        <v>414</v>
      </c>
      <c r="E487" s="111"/>
      <c r="F487" s="103" t="s">
        <v>415</v>
      </c>
      <c r="G487" s="103" t="s">
        <v>104</v>
      </c>
      <c r="H487" s="103" t="s">
        <v>336</v>
      </c>
      <c r="I487" s="103" t="s">
        <v>92</v>
      </c>
      <c r="J487" s="215">
        <v>917.62</v>
      </c>
      <c r="K487" s="216" t="s">
        <v>88</v>
      </c>
    </row>
    <row r="488" spans="1:11" x14ac:dyDescent="0.25">
      <c r="A488" s="103" t="s">
        <v>807</v>
      </c>
      <c r="B488" s="103" t="s">
        <v>88</v>
      </c>
      <c r="C488" s="103" t="s">
        <v>89</v>
      </c>
      <c r="D488" s="103" t="s">
        <v>414</v>
      </c>
      <c r="E488" s="103" t="s">
        <v>415</v>
      </c>
      <c r="F488" s="103" t="s">
        <v>415</v>
      </c>
      <c r="G488" s="103" t="s">
        <v>104</v>
      </c>
      <c r="H488" s="103" t="s">
        <v>336</v>
      </c>
      <c r="I488" s="103" t="s">
        <v>92</v>
      </c>
      <c r="J488" s="215">
        <v>1005.6</v>
      </c>
      <c r="K488" s="216" t="s">
        <v>88</v>
      </c>
    </row>
    <row r="489" spans="1:11" x14ac:dyDescent="0.25">
      <c r="A489" s="103" t="s">
        <v>807</v>
      </c>
      <c r="B489" s="103" t="s">
        <v>88</v>
      </c>
      <c r="C489" s="103" t="s">
        <v>89</v>
      </c>
      <c r="D489" s="103" t="s">
        <v>414</v>
      </c>
      <c r="E489" s="111"/>
      <c r="F489" s="103" t="s">
        <v>415</v>
      </c>
      <c r="G489" s="103" t="s">
        <v>104</v>
      </c>
      <c r="H489" s="103" t="s">
        <v>336</v>
      </c>
      <c r="I489" s="103" t="s">
        <v>92</v>
      </c>
      <c r="J489" s="215">
        <v>-502.8</v>
      </c>
      <c r="K489" s="216" t="s">
        <v>88</v>
      </c>
    </row>
    <row r="490" spans="1:11" x14ac:dyDescent="0.25">
      <c r="A490" s="103" t="s">
        <v>808</v>
      </c>
      <c r="B490" s="103" t="s">
        <v>88</v>
      </c>
      <c r="C490" s="103" t="s">
        <v>89</v>
      </c>
      <c r="D490" s="103" t="s">
        <v>414</v>
      </c>
      <c r="E490" s="103" t="s">
        <v>415</v>
      </c>
      <c r="F490" s="103" t="s">
        <v>415</v>
      </c>
      <c r="G490" s="103" t="s">
        <v>109</v>
      </c>
      <c r="H490" s="103" t="s">
        <v>403</v>
      </c>
      <c r="I490" s="103" t="s">
        <v>92</v>
      </c>
      <c r="J490" s="215">
        <v>-281.76</v>
      </c>
      <c r="K490" s="216" t="s">
        <v>88</v>
      </c>
    </row>
    <row r="491" spans="1:11" x14ac:dyDescent="0.25">
      <c r="A491" s="103" t="s">
        <v>808</v>
      </c>
      <c r="B491" s="103" t="s">
        <v>88</v>
      </c>
      <c r="C491" s="103" t="s">
        <v>89</v>
      </c>
      <c r="D491" s="103" t="s">
        <v>414</v>
      </c>
      <c r="E491" s="111"/>
      <c r="F491" s="103" t="s">
        <v>415</v>
      </c>
      <c r="G491" s="103" t="s">
        <v>109</v>
      </c>
      <c r="H491" s="103" t="s">
        <v>403</v>
      </c>
      <c r="I491" s="103" t="s">
        <v>92</v>
      </c>
      <c r="J491" s="215">
        <v>140.88</v>
      </c>
      <c r="K491" s="216" t="s">
        <v>88</v>
      </c>
    </row>
    <row r="492" spans="1:11" x14ac:dyDescent="0.25">
      <c r="A492" s="103" t="s">
        <v>1038</v>
      </c>
      <c r="B492" s="103" t="s">
        <v>88</v>
      </c>
      <c r="C492" s="103" t="s">
        <v>89</v>
      </c>
      <c r="D492" s="103" t="s">
        <v>414</v>
      </c>
      <c r="E492" s="103" t="s">
        <v>415</v>
      </c>
      <c r="F492" s="103" t="s">
        <v>415</v>
      </c>
      <c r="G492" s="103" t="s">
        <v>109</v>
      </c>
      <c r="H492" s="103" t="s">
        <v>403</v>
      </c>
      <c r="I492" s="103" t="s">
        <v>92</v>
      </c>
      <c r="J492" s="215">
        <v>82.18</v>
      </c>
      <c r="K492" s="216" t="s">
        <v>88</v>
      </c>
    </row>
    <row r="493" spans="1:11" x14ac:dyDescent="0.25">
      <c r="A493" s="103" t="s">
        <v>1038</v>
      </c>
      <c r="B493" s="103" t="s">
        <v>88</v>
      </c>
      <c r="C493" s="103" t="s">
        <v>89</v>
      </c>
      <c r="D493" s="103" t="s">
        <v>414</v>
      </c>
      <c r="E493" s="111"/>
      <c r="F493" s="103" t="s">
        <v>415</v>
      </c>
      <c r="G493" s="103" t="s">
        <v>109</v>
      </c>
      <c r="H493" s="103" t="s">
        <v>403</v>
      </c>
      <c r="I493" s="103" t="s">
        <v>92</v>
      </c>
      <c r="J493" s="215">
        <v>-41.1</v>
      </c>
      <c r="K493" s="216" t="s">
        <v>88</v>
      </c>
    </row>
    <row r="494" spans="1:11" x14ac:dyDescent="0.25">
      <c r="A494" s="103" t="s">
        <v>806</v>
      </c>
      <c r="B494" s="103" t="s">
        <v>88</v>
      </c>
      <c r="C494" s="103" t="s">
        <v>89</v>
      </c>
      <c r="D494" s="103" t="s">
        <v>414</v>
      </c>
      <c r="E494" s="103" t="s">
        <v>415</v>
      </c>
      <c r="F494" s="103" t="s">
        <v>415</v>
      </c>
      <c r="G494" s="103" t="s">
        <v>109</v>
      </c>
      <c r="H494" s="103" t="s">
        <v>403</v>
      </c>
      <c r="I494" s="103" t="s">
        <v>92</v>
      </c>
      <c r="J494" s="215">
        <v>281.76</v>
      </c>
      <c r="K494" s="216" t="s">
        <v>88</v>
      </c>
    </row>
    <row r="495" spans="1:11" x14ac:dyDescent="0.25">
      <c r="A495" s="103" t="s">
        <v>806</v>
      </c>
      <c r="B495" s="103" t="s">
        <v>88</v>
      </c>
      <c r="C495" s="103" t="s">
        <v>89</v>
      </c>
      <c r="D495" s="103" t="s">
        <v>414</v>
      </c>
      <c r="E495" s="111"/>
      <c r="F495" s="103" t="s">
        <v>415</v>
      </c>
      <c r="G495" s="103" t="s">
        <v>109</v>
      </c>
      <c r="H495" s="103" t="s">
        <v>403</v>
      </c>
      <c r="I495" s="103" t="s">
        <v>92</v>
      </c>
      <c r="J495" s="215">
        <v>-140.88</v>
      </c>
      <c r="K495" s="216" t="s">
        <v>88</v>
      </c>
    </row>
    <row r="496" spans="1:11" x14ac:dyDescent="0.25">
      <c r="A496" s="103" t="s">
        <v>1038</v>
      </c>
      <c r="B496" s="103" t="s">
        <v>88</v>
      </c>
      <c r="C496" s="103" t="s">
        <v>89</v>
      </c>
      <c r="D496" s="103" t="s">
        <v>414</v>
      </c>
      <c r="E496" s="103" t="s">
        <v>415</v>
      </c>
      <c r="F496" s="103" t="s">
        <v>415</v>
      </c>
      <c r="G496" s="103" t="s">
        <v>171</v>
      </c>
      <c r="H496" s="103" t="s">
        <v>348</v>
      </c>
      <c r="I496" s="103" t="s">
        <v>92</v>
      </c>
      <c r="J496" s="215">
        <v>-532.41999999999996</v>
      </c>
      <c r="K496" s="216" t="s">
        <v>347</v>
      </c>
    </row>
    <row r="497" spans="1:11" x14ac:dyDescent="0.25">
      <c r="A497" s="103" t="s">
        <v>1038</v>
      </c>
      <c r="B497" s="103" t="s">
        <v>88</v>
      </c>
      <c r="C497" s="103" t="s">
        <v>89</v>
      </c>
      <c r="D497" s="103" t="s">
        <v>414</v>
      </c>
      <c r="E497" s="111"/>
      <c r="F497" s="103" t="s">
        <v>415</v>
      </c>
      <c r="G497" s="103" t="s">
        <v>171</v>
      </c>
      <c r="H497" s="103" t="s">
        <v>348</v>
      </c>
      <c r="I497" s="103" t="s">
        <v>92</v>
      </c>
      <c r="J497" s="215">
        <v>529.22</v>
      </c>
      <c r="K497" s="216" t="s">
        <v>347</v>
      </c>
    </row>
    <row r="498" spans="1:11" x14ac:dyDescent="0.25">
      <c r="A498" s="103" t="s">
        <v>807</v>
      </c>
      <c r="B498" s="103" t="s">
        <v>88</v>
      </c>
      <c r="C498" s="103" t="s">
        <v>89</v>
      </c>
      <c r="D498" s="103" t="s">
        <v>414</v>
      </c>
      <c r="E498" s="103" t="s">
        <v>415</v>
      </c>
      <c r="F498" s="103" t="s">
        <v>415</v>
      </c>
      <c r="G498" s="103" t="s">
        <v>171</v>
      </c>
      <c r="H498" s="103" t="s">
        <v>348</v>
      </c>
      <c r="I498" s="103" t="s">
        <v>92</v>
      </c>
      <c r="J498" s="215">
        <v>532.41999999999996</v>
      </c>
      <c r="K498" s="216" t="s">
        <v>347</v>
      </c>
    </row>
    <row r="499" spans="1:11" x14ac:dyDescent="0.25">
      <c r="A499" s="103" t="s">
        <v>807</v>
      </c>
      <c r="B499" s="103" t="s">
        <v>88</v>
      </c>
      <c r="C499" s="103" t="s">
        <v>89</v>
      </c>
      <c r="D499" s="103" t="s">
        <v>414</v>
      </c>
      <c r="E499" s="111"/>
      <c r="F499" s="103" t="s">
        <v>415</v>
      </c>
      <c r="G499" s="103" t="s">
        <v>171</v>
      </c>
      <c r="H499" s="103" t="s">
        <v>348</v>
      </c>
      <c r="I499" s="103" t="s">
        <v>92</v>
      </c>
      <c r="J499" s="215">
        <v>-529.22</v>
      </c>
      <c r="K499" s="216" t="s">
        <v>347</v>
      </c>
    </row>
    <row r="500" spans="1:11" x14ac:dyDescent="0.25">
      <c r="A500" s="103" t="s">
        <v>1038</v>
      </c>
      <c r="B500" s="103" t="s">
        <v>88</v>
      </c>
      <c r="C500" s="103" t="s">
        <v>89</v>
      </c>
      <c r="D500" s="103" t="s">
        <v>414</v>
      </c>
      <c r="E500" s="103" t="s">
        <v>415</v>
      </c>
      <c r="F500" s="103" t="s">
        <v>415</v>
      </c>
      <c r="G500" s="103" t="s">
        <v>210</v>
      </c>
      <c r="H500" s="103" t="s">
        <v>350</v>
      </c>
      <c r="I500" s="103" t="s">
        <v>92</v>
      </c>
      <c r="J500" s="215">
        <v>-161.33000000000001</v>
      </c>
      <c r="K500" s="216" t="s">
        <v>347</v>
      </c>
    </row>
    <row r="501" spans="1:11" x14ac:dyDescent="0.25">
      <c r="A501" s="103" t="s">
        <v>1038</v>
      </c>
      <c r="B501" s="103" t="s">
        <v>88</v>
      </c>
      <c r="C501" s="103" t="s">
        <v>89</v>
      </c>
      <c r="D501" s="103" t="s">
        <v>414</v>
      </c>
      <c r="E501" s="111"/>
      <c r="F501" s="103" t="s">
        <v>415</v>
      </c>
      <c r="G501" s="103" t="s">
        <v>210</v>
      </c>
      <c r="H501" s="103" t="s">
        <v>350</v>
      </c>
      <c r="I501" s="103" t="s">
        <v>92</v>
      </c>
      <c r="J501" s="215">
        <v>160.36000000000001</v>
      </c>
      <c r="K501" s="216" t="s">
        <v>347</v>
      </c>
    </row>
    <row r="502" spans="1:11" x14ac:dyDescent="0.25">
      <c r="A502" s="103" t="s">
        <v>807</v>
      </c>
      <c r="B502" s="103" t="s">
        <v>88</v>
      </c>
      <c r="C502" s="103" t="s">
        <v>89</v>
      </c>
      <c r="D502" s="103" t="s">
        <v>414</v>
      </c>
      <c r="E502" s="103" t="s">
        <v>415</v>
      </c>
      <c r="F502" s="103" t="s">
        <v>415</v>
      </c>
      <c r="G502" s="103" t="s">
        <v>210</v>
      </c>
      <c r="H502" s="103" t="s">
        <v>350</v>
      </c>
      <c r="I502" s="103" t="s">
        <v>92</v>
      </c>
      <c r="J502" s="215">
        <v>161.33000000000001</v>
      </c>
      <c r="K502" s="216" t="s">
        <v>347</v>
      </c>
    </row>
    <row r="503" spans="1:11" x14ac:dyDescent="0.25">
      <c r="A503" s="103" t="s">
        <v>807</v>
      </c>
      <c r="B503" s="103" t="s">
        <v>88</v>
      </c>
      <c r="C503" s="103" t="s">
        <v>89</v>
      </c>
      <c r="D503" s="103" t="s">
        <v>414</v>
      </c>
      <c r="E503" s="111"/>
      <c r="F503" s="103" t="s">
        <v>415</v>
      </c>
      <c r="G503" s="103" t="s">
        <v>210</v>
      </c>
      <c r="H503" s="103" t="s">
        <v>350</v>
      </c>
      <c r="I503" s="103" t="s">
        <v>92</v>
      </c>
      <c r="J503" s="215">
        <v>-160.36000000000001</v>
      </c>
      <c r="K503" s="216" t="s">
        <v>347</v>
      </c>
    </row>
    <row r="504" spans="1:11" x14ac:dyDescent="0.25">
      <c r="A504" s="103" t="s">
        <v>808</v>
      </c>
      <c r="B504" s="103" t="s">
        <v>88</v>
      </c>
      <c r="C504" s="103" t="s">
        <v>89</v>
      </c>
      <c r="D504" s="103" t="s">
        <v>414</v>
      </c>
      <c r="E504" s="103" t="s">
        <v>415</v>
      </c>
      <c r="F504" s="103" t="s">
        <v>415</v>
      </c>
      <c r="G504" s="103" t="s">
        <v>204</v>
      </c>
      <c r="H504" s="103" t="s">
        <v>353</v>
      </c>
      <c r="I504" s="103" t="s">
        <v>92</v>
      </c>
      <c r="J504" s="215">
        <v>110.26</v>
      </c>
      <c r="K504" s="216" t="s">
        <v>347</v>
      </c>
    </row>
    <row r="505" spans="1:11" x14ac:dyDescent="0.25">
      <c r="A505" s="103" t="s">
        <v>808</v>
      </c>
      <c r="B505" s="103" t="s">
        <v>88</v>
      </c>
      <c r="C505" s="103" t="s">
        <v>89</v>
      </c>
      <c r="D505" s="103" t="s">
        <v>414</v>
      </c>
      <c r="E505" s="111"/>
      <c r="F505" s="103" t="s">
        <v>415</v>
      </c>
      <c r="G505" s="103" t="s">
        <v>204</v>
      </c>
      <c r="H505" s="103" t="s">
        <v>353</v>
      </c>
      <c r="I505" s="103" t="s">
        <v>92</v>
      </c>
      <c r="J505" s="215">
        <v>-109.6</v>
      </c>
      <c r="K505" s="216" t="s">
        <v>347</v>
      </c>
    </row>
    <row r="506" spans="1:11" x14ac:dyDescent="0.25">
      <c r="A506" s="103" t="s">
        <v>1038</v>
      </c>
      <c r="B506" s="103" t="s">
        <v>88</v>
      </c>
      <c r="C506" s="103" t="s">
        <v>89</v>
      </c>
      <c r="D506" s="103" t="s">
        <v>414</v>
      </c>
      <c r="E506" s="103" t="s">
        <v>415</v>
      </c>
      <c r="F506" s="103" t="s">
        <v>415</v>
      </c>
      <c r="G506" s="103" t="s">
        <v>204</v>
      </c>
      <c r="H506" s="103" t="s">
        <v>353</v>
      </c>
      <c r="I506" s="103" t="s">
        <v>92</v>
      </c>
      <c r="J506" s="215">
        <v>1070.72</v>
      </c>
      <c r="K506" s="216" t="s">
        <v>347</v>
      </c>
    </row>
    <row r="507" spans="1:11" x14ac:dyDescent="0.25">
      <c r="A507" s="103" t="s">
        <v>1038</v>
      </c>
      <c r="B507" s="103" t="s">
        <v>88</v>
      </c>
      <c r="C507" s="103" t="s">
        <v>89</v>
      </c>
      <c r="D507" s="103" t="s">
        <v>414</v>
      </c>
      <c r="E507" s="111"/>
      <c r="F507" s="103" t="s">
        <v>415</v>
      </c>
      <c r="G507" s="103" t="s">
        <v>204</v>
      </c>
      <c r="H507" s="103" t="s">
        <v>353</v>
      </c>
      <c r="I507" s="103" t="s">
        <v>92</v>
      </c>
      <c r="J507" s="215">
        <v>-1064.3</v>
      </c>
      <c r="K507" s="216" t="s">
        <v>347</v>
      </c>
    </row>
    <row r="508" spans="1:11" x14ac:dyDescent="0.25">
      <c r="A508" s="103" t="s">
        <v>807</v>
      </c>
      <c r="B508" s="103" t="s">
        <v>88</v>
      </c>
      <c r="C508" s="103" t="s">
        <v>89</v>
      </c>
      <c r="D508" s="103" t="s">
        <v>414</v>
      </c>
      <c r="E508" s="103" t="s">
        <v>415</v>
      </c>
      <c r="F508" s="103" t="s">
        <v>415</v>
      </c>
      <c r="G508" s="103" t="s">
        <v>204</v>
      </c>
      <c r="H508" s="103" t="s">
        <v>353</v>
      </c>
      <c r="I508" s="103" t="s">
        <v>92</v>
      </c>
      <c r="J508" s="215">
        <v>-51.19</v>
      </c>
      <c r="K508" s="216" t="s">
        <v>347</v>
      </c>
    </row>
    <row r="509" spans="1:11" x14ac:dyDescent="0.25">
      <c r="A509" s="103" t="s">
        <v>807</v>
      </c>
      <c r="B509" s="103" t="s">
        <v>88</v>
      </c>
      <c r="C509" s="103" t="s">
        <v>89</v>
      </c>
      <c r="D509" s="103" t="s">
        <v>414</v>
      </c>
      <c r="E509" s="111"/>
      <c r="F509" s="103" t="s">
        <v>415</v>
      </c>
      <c r="G509" s="103" t="s">
        <v>204</v>
      </c>
      <c r="H509" s="103" t="s">
        <v>353</v>
      </c>
      <c r="I509" s="103" t="s">
        <v>92</v>
      </c>
      <c r="J509" s="215">
        <v>50.88</v>
      </c>
      <c r="K509" s="216" t="s">
        <v>347</v>
      </c>
    </row>
    <row r="510" spans="1:11" x14ac:dyDescent="0.25">
      <c r="A510" s="103" t="s">
        <v>808</v>
      </c>
      <c r="B510" s="103" t="s">
        <v>88</v>
      </c>
      <c r="C510" s="103" t="s">
        <v>89</v>
      </c>
      <c r="D510" s="103" t="s">
        <v>414</v>
      </c>
      <c r="E510" s="103" t="s">
        <v>415</v>
      </c>
      <c r="F510" s="103" t="s">
        <v>415</v>
      </c>
      <c r="G510" s="103" t="s">
        <v>128</v>
      </c>
      <c r="H510" s="103" t="s">
        <v>386</v>
      </c>
      <c r="I510" s="103" t="s">
        <v>92</v>
      </c>
      <c r="J510" s="215">
        <v>1626.53</v>
      </c>
      <c r="K510" s="216" t="s">
        <v>88</v>
      </c>
    </row>
    <row r="511" spans="1:11" x14ac:dyDescent="0.25">
      <c r="A511" s="103" t="s">
        <v>809</v>
      </c>
      <c r="B511" s="103" t="s">
        <v>88</v>
      </c>
      <c r="C511" s="103" t="s">
        <v>89</v>
      </c>
      <c r="D511" s="103" t="s">
        <v>414</v>
      </c>
      <c r="E511" s="103" t="s">
        <v>415</v>
      </c>
      <c r="F511" s="103" t="s">
        <v>415</v>
      </c>
      <c r="G511" s="103" t="s">
        <v>128</v>
      </c>
      <c r="H511" s="103" t="s">
        <v>386</v>
      </c>
      <c r="I511" s="103" t="s">
        <v>92</v>
      </c>
      <c r="J511" s="215">
        <v>-403.03</v>
      </c>
      <c r="K511" s="216" t="s">
        <v>88</v>
      </c>
    </row>
    <row r="512" spans="1:11" x14ac:dyDescent="0.25">
      <c r="A512" s="103" t="s">
        <v>810</v>
      </c>
      <c r="B512" s="103" t="s">
        <v>88</v>
      </c>
      <c r="C512" s="103" t="s">
        <v>89</v>
      </c>
      <c r="D512" s="103" t="s">
        <v>414</v>
      </c>
      <c r="E512" s="103" t="s">
        <v>415</v>
      </c>
      <c r="F512" s="103" t="s">
        <v>415</v>
      </c>
      <c r="G512" s="103" t="s">
        <v>128</v>
      </c>
      <c r="H512" s="103" t="s">
        <v>386</v>
      </c>
      <c r="I512" s="103" t="s">
        <v>92</v>
      </c>
      <c r="J512" s="215">
        <v>403.03</v>
      </c>
      <c r="K512" s="216" t="s">
        <v>88</v>
      </c>
    </row>
    <row r="513" spans="1:11" x14ac:dyDescent="0.25">
      <c r="A513" s="103" t="s">
        <v>1038</v>
      </c>
      <c r="B513" s="103" t="s">
        <v>88</v>
      </c>
      <c r="C513" s="103" t="s">
        <v>89</v>
      </c>
      <c r="D513" s="103" t="s">
        <v>414</v>
      </c>
      <c r="E513" s="103" t="s">
        <v>415</v>
      </c>
      <c r="F513" s="103" t="s">
        <v>415</v>
      </c>
      <c r="G513" s="103" t="s">
        <v>128</v>
      </c>
      <c r="H513" s="103" t="s">
        <v>386</v>
      </c>
      <c r="I513" s="103" t="s">
        <v>92</v>
      </c>
      <c r="J513" s="215">
        <v>-43.89</v>
      </c>
      <c r="K513" s="216" t="s">
        <v>88</v>
      </c>
    </row>
    <row r="514" spans="1:11" x14ac:dyDescent="0.25">
      <c r="A514" s="103" t="s">
        <v>806</v>
      </c>
      <c r="B514" s="103" t="s">
        <v>88</v>
      </c>
      <c r="C514" s="103" t="s">
        <v>89</v>
      </c>
      <c r="D514" s="103" t="s">
        <v>414</v>
      </c>
      <c r="E514" s="103" t="s">
        <v>415</v>
      </c>
      <c r="F514" s="103" t="s">
        <v>415</v>
      </c>
      <c r="G514" s="103" t="s">
        <v>128</v>
      </c>
      <c r="H514" s="103" t="s">
        <v>386</v>
      </c>
      <c r="I514" s="103" t="s">
        <v>92</v>
      </c>
      <c r="J514" s="215">
        <v>70.22</v>
      </c>
      <c r="K514" s="216" t="s">
        <v>88</v>
      </c>
    </row>
    <row r="515" spans="1:11" x14ac:dyDescent="0.25">
      <c r="A515" s="103" t="s">
        <v>807</v>
      </c>
      <c r="B515" s="103" t="s">
        <v>88</v>
      </c>
      <c r="C515" s="103" t="s">
        <v>89</v>
      </c>
      <c r="D515" s="103" t="s">
        <v>414</v>
      </c>
      <c r="E515" s="103" t="s">
        <v>415</v>
      </c>
      <c r="F515" s="103" t="s">
        <v>415</v>
      </c>
      <c r="G515" s="103" t="s">
        <v>128</v>
      </c>
      <c r="H515" s="103" t="s">
        <v>386</v>
      </c>
      <c r="I515" s="103" t="s">
        <v>92</v>
      </c>
      <c r="J515" s="215">
        <v>-1652.86</v>
      </c>
      <c r="K515" s="216" t="s">
        <v>88</v>
      </c>
    </row>
    <row r="516" spans="1:11" x14ac:dyDescent="0.25">
      <c r="A516" s="103" t="s">
        <v>809</v>
      </c>
      <c r="B516" s="103" t="s">
        <v>88</v>
      </c>
      <c r="C516" s="103" t="s">
        <v>89</v>
      </c>
      <c r="D516" s="103" t="s">
        <v>416</v>
      </c>
      <c r="E516" s="103" t="s">
        <v>417</v>
      </c>
      <c r="F516" s="103" t="s">
        <v>417</v>
      </c>
      <c r="G516" s="103" t="s">
        <v>159</v>
      </c>
      <c r="H516" s="103" t="s">
        <v>296</v>
      </c>
      <c r="I516" s="103" t="s">
        <v>92</v>
      </c>
      <c r="J516" s="215">
        <v>274.04000000000002</v>
      </c>
      <c r="K516" s="216" t="s">
        <v>88</v>
      </c>
    </row>
    <row r="517" spans="1:11" x14ac:dyDescent="0.25">
      <c r="A517" s="103" t="s">
        <v>809</v>
      </c>
      <c r="B517" s="103" t="s">
        <v>88</v>
      </c>
      <c r="C517" s="103" t="s">
        <v>89</v>
      </c>
      <c r="D517" s="103" t="s">
        <v>416</v>
      </c>
      <c r="E517" s="103" t="s">
        <v>417</v>
      </c>
      <c r="F517" s="103" t="s">
        <v>417</v>
      </c>
      <c r="G517" s="103" t="s">
        <v>456</v>
      </c>
      <c r="H517" s="103" t="s">
        <v>457</v>
      </c>
      <c r="I517" s="103" t="s">
        <v>92</v>
      </c>
      <c r="J517" s="215">
        <v>223.15</v>
      </c>
      <c r="K517" s="216" t="s">
        <v>88</v>
      </c>
    </row>
    <row r="518" spans="1:11" x14ac:dyDescent="0.25">
      <c r="A518" s="103" t="s">
        <v>1038</v>
      </c>
      <c r="B518" s="103" t="s">
        <v>88</v>
      </c>
      <c r="C518" s="103" t="s">
        <v>89</v>
      </c>
      <c r="D518" s="103" t="s">
        <v>416</v>
      </c>
      <c r="E518" s="103" t="s">
        <v>417</v>
      </c>
      <c r="F518" s="103" t="s">
        <v>417</v>
      </c>
      <c r="G518" s="103" t="s">
        <v>456</v>
      </c>
      <c r="H518" s="103" t="s">
        <v>457</v>
      </c>
      <c r="I518" s="103" t="s">
        <v>92</v>
      </c>
      <c r="J518" s="215">
        <v>-6006.07</v>
      </c>
      <c r="K518" s="216" t="s">
        <v>88</v>
      </c>
    </row>
    <row r="519" spans="1:11" x14ac:dyDescent="0.25">
      <c r="A519" s="103" t="s">
        <v>1038</v>
      </c>
      <c r="B519" s="103" t="s">
        <v>88</v>
      </c>
      <c r="C519" s="103" t="s">
        <v>89</v>
      </c>
      <c r="D519" s="103" t="s">
        <v>416</v>
      </c>
      <c r="E519" s="111"/>
      <c r="F519" s="103" t="s">
        <v>417</v>
      </c>
      <c r="G519" s="103" t="s">
        <v>456</v>
      </c>
      <c r="H519" s="103" t="s">
        <v>457</v>
      </c>
      <c r="I519" s="103" t="s">
        <v>92</v>
      </c>
      <c r="J519" s="215">
        <v>-953.24</v>
      </c>
      <c r="K519" s="216" t="s">
        <v>88</v>
      </c>
    </row>
    <row r="520" spans="1:11" x14ac:dyDescent="0.25">
      <c r="A520" s="103" t="s">
        <v>806</v>
      </c>
      <c r="B520" s="103" t="s">
        <v>88</v>
      </c>
      <c r="C520" s="103" t="s">
        <v>89</v>
      </c>
      <c r="D520" s="103" t="s">
        <v>416</v>
      </c>
      <c r="E520" s="103" t="s">
        <v>417</v>
      </c>
      <c r="F520" s="103" t="s">
        <v>417</v>
      </c>
      <c r="G520" s="103" t="s">
        <v>456</v>
      </c>
      <c r="H520" s="103" t="s">
        <v>457</v>
      </c>
      <c r="I520" s="103" t="s">
        <v>92</v>
      </c>
      <c r="J520" s="215">
        <v>177.81</v>
      </c>
      <c r="K520" s="216" t="s">
        <v>88</v>
      </c>
    </row>
    <row r="521" spans="1:11" x14ac:dyDescent="0.25">
      <c r="A521" s="103" t="s">
        <v>807</v>
      </c>
      <c r="B521" s="103" t="s">
        <v>88</v>
      </c>
      <c r="C521" s="103" t="s">
        <v>89</v>
      </c>
      <c r="D521" s="103" t="s">
        <v>416</v>
      </c>
      <c r="E521" s="103" t="s">
        <v>417</v>
      </c>
      <c r="F521" s="103" t="s">
        <v>417</v>
      </c>
      <c r="G521" s="103" t="s">
        <v>456</v>
      </c>
      <c r="H521" s="103" t="s">
        <v>457</v>
      </c>
      <c r="I521" s="103" t="s">
        <v>92</v>
      </c>
      <c r="J521" s="215">
        <v>6963.56</v>
      </c>
      <c r="K521" s="216" t="s">
        <v>88</v>
      </c>
    </row>
    <row r="522" spans="1:11" x14ac:dyDescent="0.25">
      <c r="A522" s="103" t="s">
        <v>808</v>
      </c>
      <c r="B522" s="103" t="s">
        <v>88</v>
      </c>
      <c r="C522" s="103" t="s">
        <v>89</v>
      </c>
      <c r="D522" s="103" t="s">
        <v>416</v>
      </c>
      <c r="E522" s="103" t="s">
        <v>417</v>
      </c>
      <c r="F522" s="103" t="s">
        <v>417</v>
      </c>
      <c r="G522" s="103" t="s">
        <v>179</v>
      </c>
      <c r="H522" s="103" t="s">
        <v>299</v>
      </c>
      <c r="I522" s="103" t="s">
        <v>92</v>
      </c>
      <c r="J522" s="215">
        <v>2265.2399999999998</v>
      </c>
      <c r="K522" s="216" t="s">
        <v>88</v>
      </c>
    </row>
    <row r="523" spans="1:11" x14ac:dyDescent="0.25">
      <c r="A523" s="103" t="s">
        <v>808</v>
      </c>
      <c r="B523" s="103" t="s">
        <v>88</v>
      </c>
      <c r="C523" s="103" t="s">
        <v>89</v>
      </c>
      <c r="D523" s="103" t="s">
        <v>416</v>
      </c>
      <c r="E523" s="111"/>
      <c r="F523" s="103" t="s">
        <v>417</v>
      </c>
      <c r="G523" s="103" t="s">
        <v>179</v>
      </c>
      <c r="H523" s="103" t="s">
        <v>299</v>
      </c>
      <c r="I523" s="103" t="s">
        <v>92</v>
      </c>
      <c r="J523" s="215">
        <v>-227.09</v>
      </c>
      <c r="K523" s="216" t="s">
        <v>88</v>
      </c>
    </row>
    <row r="524" spans="1:11" x14ac:dyDescent="0.25">
      <c r="A524" s="103" t="s">
        <v>809</v>
      </c>
      <c r="B524" s="103" t="s">
        <v>88</v>
      </c>
      <c r="C524" s="103" t="s">
        <v>89</v>
      </c>
      <c r="D524" s="103" t="s">
        <v>416</v>
      </c>
      <c r="E524" s="103" t="s">
        <v>417</v>
      </c>
      <c r="F524" s="103" t="s">
        <v>417</v>
      </c>
      <c r="G524" s="103" t="s">
        <v>179</v>
      </c>
      <c r="H524" s="103" t="s">
        <v>299</v>
      </c>
      <c r="I524" s="103" t="s">
        <v>92</v>
      </c>
      <c r="J524" s="215">
        <v>5539.37</v>
      </c>
      <c r="K524" s="216" t="s">
        <v>88</v>
      </c>
    </row>
    <row r="525" spans="1:11" x14ac:dyDescent="0.25">
      <c r="A525" s="103" t="s">
        <v>809</v>
      </c>
      <c r="B525" s="103" t="s">
        <v>88</v>
      </c>
      <c r="C525" s="103" t="s">
        <v>89</v>
      </c>
      <c r="D525" s="103" t="s">
        <v>416</v>
      </c>
      <c r="E525" s="111"/>
      <c r="F525" s="103" t="s">
        <v>417</v>
      </c>
      <c r="G525" s="103" t="s">
        <v>179</v>
      </c>
      <c r="H525" s="103" t="s">
        <v>299</v>
      </c>
      <c r="I525" s="103" t="s">
        <v>92</v>
      </c>
      <c r="J525" s="215">
        <v>-219.4</v>
      </c>
      <c r="K525" s="216" t="s">
        <v>88</v>
      </c>
    </row>
    <row r="526" spans="1:11" x14ac:dyDescent="0.25">
      <c r="A526" s="103" t="s">
        <v>810</v>
      </c>
      <c r="B526" s="103" t="s">
        <v>88</v>
      </c>
      <c r="C526" s="103" t="s">
        <v>89</v>
      </c>
      <c r="D526" s="103" t="s">
        <v>416</v>
      </c>
      <c r="E526" s="103" t="s">
        <v>417</v>
      </c>
      <c r="F526" s="103" t="s">
        <v>417</v>
      </c>
      <c r="G526" s="103" t="s">
        <v>179</v>
      </c>
      <c r="H526" s="103" t="s">
        <v>299</v>
      </c>
      <c r="I526" s="103" t="s">
        <v>92</v>
      </c>
      <c r="J526" s="215">
        <v>5056.43</v>
      </c>
      <c r="K526" s="216" t="s">
        <v>88</v>
      </c>
    </row>
    <row r="527" spans="1:11" x14ac:dyDescent="0.25">
      <c r="A527" s="103" t="s">
        <v>810</v>
      </c>
      <c r="B527" s="103" t="s">
        <v>88</v>
      </c>
      <c r="C527" s="103" t="s">
        <v>89</v>
      </c>
      <c r="D527" s="103" t="s">
        <v>416</v>
      </c>
      <c r="E527" s="111"/>
      <c r="F527" s="103" t="s">
        <v>417</v>
      </c>
      <c r="G527" s="103" t="s">
        <v>179</v>
      </c>
      <c r="H527" s="103" t="s">
        <v>299</v>
      </c>
      <c r="I527" s="103" t="s">
        <v>92</v>
      </c>
      <c r="J527" s="215">
        <v>-391.8</v>
      </c>
      <c r="K527" s="216" t="s">
        <v>88</v>
      </c>
    </row>
    <row r="528" spans="1:11" x14ac:dyDescent="0.25">
      <c r="A528" s="103" t="s">
        <v>1038</v>
      </c>
      <c r="B528" s="103" t="s">
        <v>88</v>
      </c>
      <c r="C528" s="103" t="s">
        <v>89</v>
      </c>
      <c r="D528" s="103" t="s">
        <v>416</v>
      </c>
      <c r="E528" s="103" t="s">
        <v>417</v>
      </c>
      <c r="F528" s="103" t="s">
        <v>417</v>
      </c>
      <c r="G528" s="103" t="s">
        <v>179</v>
      </c>
      <c r="H528" s="103" t="s">
        <v>299</v>
      </c>
      <c r="I528" s="103" t="s">
        <v>92</v>
      </c>
      <c r="J528" s="215">
        <v>1810.85</v>
      </c>
      <c r="K528" s="216" t="s">
        <v>88</v>
      </c>
    </row>
    <row r="529" spans="1:11" x14ac:dyDescent="0.25">
      <c r="A529" s="103" t="s">
        <v>1038</v>
      </c>
      <c r="B529" s="103" t="s">
        <v>88</v>
      </c>
      <c r="C529" s="103" t="s">
        <v>89</v>
      </c>
      <c r="D529" s="103" t="s">
        <v>416</v>
      </c>
      <c r="E529" s="111"/>
      <c r="F529" s="103" t="s">
        <v>417</v>
      </c>
      <c r="G529" s="103" t="s">
        <v>179</v>
      </c>
      <c r="H529" s="103" t="s">
        <v>299</v>
      </c>
      <c r="I529" s="103" t="s">
        <v>92</v>
      </c>
      <c r="J529" s="215">
        <v>-194.65</v>
      </c>
      <c r="K529" s="216" t="s">
        <v>88</v>
      </c>
    </row>
    <row r="530" spans="1:11" x14ac:dyDescent="0.25">
      <c r="A530" s="103" t="s">
        <v>806</v>
      </c>
      <c r="B530" s="103" t="s">
        <v>88</v>
      </c>
      <c r="C530" s="103" t="s">
        <v>89</v>
      </c>
      <c r="D530" s="103" t="s">
        <v>416</v>
      </c>
      <c r="E530" s="103" t="s">
        <v>417</v>
      </c>
      <c r="F530" s="103" t="s">
        <v>417</v>
      </c>
      <c r="G530" s="103" t="s">
        <v>179</v>
      </c>
      <c r="H530" s="103" t="s">
        <v>299</v>
      </c>
      <c r="I530" s="103" t="s">
        <v>92</v>
      </c>
      <c r="J530" s="215">
        <v>5888.15</v>
      </c>
      <c r="K530" s="216" t="s">
        <v>88</v>
      </c>
    </row>
    <row r="531" spans="1:11" x14ac:dyDescent="0.25">
      <c r="A531" s="103" t="s">
        <v>806</v>
      </c>
      <c r="B531" s="103" t="s">
        <v>88</v>
      </c>
      <c r="C531" s="103" t="s">
        <v>89</v>
      </c>
      <c r="D531" s="103" t="s">
        <v>416</v>
      </c>
      <c r="E531" s="111"/>
      <c r="F531" s="103" t="s">
        <v>417</v>
      </c>
      <c r="G531" s="103" t="s">
        <v>179</v>
      </c>
      <c r="H531" s="103" t="s">
        <v>299</v>
      </c>
      <c r="I531" s="103" t="s">
        <v>92</v>
      </c>
      <c r="J531" s="215">
        <v>-253.49</v>
      </c>
      <c r="K531" s="216" t="s">
        <v>88</v>
      </c>
    </row>
    <row r="532" spans="1:11" x14ac:dyDescent="0.25">
      <c r="A532" s="103" t="s">
        <v>807</v>
      </c>
      <c r="B532" s="103" t="s">
        <v>88</v>
      </c>
      <c r="C532" s="103" t="s">
        <v>89</v>
      </c>
      <c r="D532" s="103" t="s">
        <v>416</v>
      </c>
      <c r="E532" s="103" t="s">
        <v>417</v>
      </c>
      <c r="F532" s="103" t="s">
        <v>417</v>
      </c>
      <c r="G532" s="103" t="s">
        <v>179</v>
      </c>
      <c r="H532" s="103" t="s">
        <v>299</v>
      </c>
      <c r="I532" s="103" t="s">
        <v>92</v>
      </c>
      <c r="J532" s="215">
        <v>3264.76</v>
      </c>
      <c r="K532" s="216" t="s">
        <v>88</v>
      </c>
    </row>
    <row r="533" spans="1:11" x14ac:dyDescent="0.25">
      <c r="A533" s="103" t="s">
        <v>807</v>
      </c>
      <c r="B533" s="103" t="s">
        <v>88</v>
      </c>
      <c r="C533" s="103" t="s">
        <v>89</v>
      </c>
      <c r="D533" s="103" t="s">
        <v>416</v>
      </c>
      <c r="E533" s="111"/>
      <c r="F533" s="103" t="s">
        <v>417</v>
      </c>
      <c r="G533" s="103" t="s">
        <v>179</v>
      </c>
      <c r="H533" s="103" t="s">
        <v>299</v>
      </c>
      <c r="I533" s="103" t="s">
        <v>92</v>
      </c>
      <c r="J533" s="215">
        <v>-210.87</v>
      </c>
      <c r="K533" s="216" t="s">
        <v>88</v>
      </c>
    </row>
    <row r="534" spans="1:11" x14ac:dyDescent="0.25">
      <c r="A534" s="103" t="s">
        <v>809</v>
      </c>
      <c r="B534" s="103" t="s">
        <v>88</v>
      </c>
      <c r="C534" s="103" t="s">
        <v>89</v>
      </c>
      <c r="D534" s="103" t="s">
        <v>416</v>
      </c>
      <c r="E534" s="103" t="s">
        <v>417</v>
      </c>
      <c r="F534" s="103" t="s">
        <v>417</v>
      </c>
      <c r="G534" s="103" t="s">
        <v>458</v>
      </c>
      <c r="H534" s="103" t="s">
        <v>459</v>
      </c>
      <c r="I534" s="103" t="s">
        <v>92</v>
      </c>
      <c r="J534" s="215">
        <v>302.64</v>
      </c>
      <c r="K534" s="216" t="s">
        <v>88</v>
      </c>
    </row>
    <row r="535" spans="1:11" x14ac:dyDescent="0.25">
      <c r="A535" s="103" t="s">
        <v>810</v>
      </c>
      <c r="B535" s="103" t="s">
        <v>88</v>
      </c>
      <c r="C535" s="103" t="s">
        <v>89</v>
      </c>
      <c r="D535" s="103" t="s">
        <v>416</v>
      </c>
      <c r="E535" s="103" t="s">
        <v>417</v>
      </c>
      <c r="F535" s="103" t="s">
        <v>417</v>
      </c>
      <c r="G535" s="103" t="s">
        <v>458</v>
      </c>
      <c r="H535" s="103" t="s">
        <v>459</v>
      </c>
      <c r="I535" s="103" t="s">
        <v>92</v>
      </c>
      <c r="J535" s="215">
        <v>108.54</v>
      </c>
      <c r="K535" s="216" t="s">
        <v>88</v>
      </c>
    </row>
    <row r="536" spans="1:11" x14ac:dyDescent="0.25">
      <c r="A536" s="103" t="s">
        <v>1038</v>
      </c>
      <c r="B536" s="103" t="s">
        <v>88</v>
      </c>
      <c r="C536" s="103" t="s">
        <v>89</v>
      </c>
      <c r="D536" s="103" t="s">
        <v>416</v>
      </c>
      <c r="E536" s="103" t="s">
        <v>417</v>
      </c>
      <c r="F536" s="103" t="s">
        <v>417</v>
      </c>
      <c r="G536" s="103" t="s">
        <v>458</v>
      </c>
      <c r="H536" s="103" t="s">
        <v>459</v>
      </c>
      <c r="I536" s="103" t="s">
        <v>92</v>
      </c>
      <c r="J536" s="215">
        <v>56.04</v>
      </c>
      <c r="K536" s="216" t="s">
        <v>88</v>
      </c>
    </row>
    <row r="537" spans="1:11" x14ac:dyDescent="0.25">
      <c r="A537" s="103" t="s">
        <v>806</v>
      </c>
      <c r="B537" s="103" t="s">
        <v>88</v>
      </c>
      <c r="C537" s="103" t="s">
        <v>89</v>
      </c>
      <c r="D537" s="103" t="s">
        <v>416</v>
      </c>
      <c r="E537" s="103" t="s">
        <v>417</v>
      </c>
      <c r="F537" s="103" t="s">
        <v>417</v>
      </c>
      <c r="G537" s="103" t="s">
        <v>458</v>
      </c>
      <c r="H537" s="103" t="s">
        <v>459</v>
      </c>
      <c r="I537" s="103" t="s">
        <v>92</v>
      </c>
      <c r="J537" s="215">
        <v>56.03</v>
      </c>
      <c r="K537" s="216" t="s">
        <v>88</v>
      </c>
    </row>
    <row r="538" spans="1:11" x14ac:dyDescent="0.25">
      <c r="A538" s="103" t="s">
        <v>809</v>
      </c>
      <c r="B538" s="103" t="s">
        <v>88</v>
      </c>
      <c r="C538" s="103" t="s">
        <v>89</v>
      </c>
      <c r="D538" s="103" t="s">
        <v>416</v>
      </c>
      <c r="E538" s="103" t="s">
        <v>417</v>
      </c>
      <c r="F538" s="103" t="s">
        <v>417</v>
      </c>
      <c r="G538" s="103" t="s">
        <v>173</v>
      </c>
      <c r="H538" s="103" t="s">
        <v>305</v>
      </c>
      <c r="I538" s="103" t="s">
        <v>92</v>
      </c>
      <c r="J538" s="215">
        <v>108.06</v>
      </c>
      <c r="K538" s="216" t="s">
        <v>88</v>
      </c>
    </row>
    <row r="539" spans="1:11" x14ac:dyDescent="0.25">
      <c r="A539" s="103" t="s">
        <v>806</v>
      </c>
      <c r="B539" s="103" t="s">
        <v>88</v>
      </c>
      <c r="C539" s="103" t="s">
        <v>89</v>
      </c>
      <c r="D539" s="103" t="s">
        <v>416</v>
      </c>
      <c r="E539" s="103" t="s">
        <v>417</v>
      </c>
      <c r="F539" s="103" t="s">
        <v>417</v>
      </c>
      <c r="G539" s="103" t="s">
        <v>173</v>
      </c>
      <c r="H539" s="103" t="s">
        <v>305</v>
      </c>
      <c r="I539" s="103" t="s">
        <v>92</v>
      </c>
      <c r="J539" s="215">
        <v>43.22</v>
      </c>
      <c r="K539" s="216" t="s">
        <v>88</v>
      </c>
    </row>
    <row r="540" spans="1:11" x14ac:dyDescent="0.25">
      <c r="A540" s="103" t="s">
        <v>808</v>
      </c>
      <c r="B540" s="103" t="s">
        <v>88</v>
      </c>
      <c r="C540" s="103" t="s">
        <v>89</v>
      </c>
      <c r="D540" s="103" t="s">
        <v>416</v>
      </c>
      <c r="E540" s="103" t="s">
        <v>417</v>
      </c>
      <c r="F540" s="103" t="s">
        <v>417</v>
      </c>
      <c r="G540" s="103" t="s">
        <v>137</v>
      </c>
      <c r="H540" s="103" t="s">
        <v>306</v>
      </c>
      <c r="I540" s="103" t="s">
        <v>92</v>
      </c>
      <c r="J540" s="215">
        <v>23221.82</v>
      </c>
      <c r="K540" s="216" t="s">
        <v>88</v>
      </c>
    </row>
    <row r="541" spans="1:11" x14ac:dyDescent="0.25">
      <c r="A541" s="103" t="s">
        <v>808</v>
      </c>
      <c r="B541" s="103" t="s">
        <v>88</v>
      </c>
      <c r="C541" s="103" t="s">
        <v>89</v>
      </c>
      <c r="D541" s="103" t="s">
        <v>416</v>
      </c>
      <c r="E541" s="111"/>
      <c r="F541" s="103" t="s">
        <v>417</v>
      </c>
      <c r="G541" s="103" t="s">
        <v>137</v>
      </c>
      <c r="H541" s="103" t="s">
        <v>306</v>
      </c>
      <c r="I541" s="103" t="s">
        <v>92</v>
      </c>
      <c r="J541" s="215">
        <v>-6132.62</v>
      </c>
      <c r="K541" s="216" t="s">
        <v>88</v>
      </c>
    </row>
    <row r="542" spans="1:11" x14ac:dyDescent="0.25">
      <c r="A542" s="103" t="s">
        <v>809</v>
      </c>
      <c r="B542" s="103" t="s">
        <v>88</v>
      </c>
      <c r="C542" s="103" t="s">
        <v>89</v>
      </c>
      <c r="D542" s="103" t="s">
        <v>416</v>
      </c>
      <c r="E542" s="103" t="s">
        <v>417</v>
      </c>
      <c r="F542" s="103" t="s">
        <v>417</v>
      </c>
      <c r="G542" s="103" t="s">
        <v>137</v>
      </c>
      <c r="H542" s="103" t="s">
        <v>306</v>
      </c>
      <c r="I542" s="103" t="s">
        <v>92</v>
      </c>
      <c r="J542" s="215">
        <v>19790.82</v>
      </c>
      <c r="K542" s="216" t="s">
        <v>88</v>
      </c>
    </row>
    <row r="543" spans="1:11" x14ac:dyDescent="0.25">
      <c r="A543" s="103" t="s">
        <v>809</v>
      </c>
      <c r="B543" s="103" t="s">
        <v>88</v>
      </c>
      <c r="C543" s="103" t="s">
        <v>89</v>
      </c>
      <c r="D543" s="103" t="s">
        <v>416</v>
      </c>
      <c r="E543" s="111"/>
      <c r="F543" s="103" t="s">
        <v>417</v>
      </c>
      <c r="G543" s="103" t="s">
        <v>137</v>
      </c>
      <c r="H543" s="103" t="s">
        <v>306</v>
      </c>
      <c r="I543" s="103" t="s">
        <v>92</v>
      </c>
      <c r="J543" s="215">
        <v>-4560.3599999999997</v>
      </c>
      <c r="K543" s="216" t="s">
        <v>88</v>
      </c>
    </row>
    <row r="544" spans="1:11" x14ac:dyDescent="0.25">
      <c r="A544" s="103" t="s">
        <v>810</v>
      </c>
      <c r="B544" s="103" t="s">
        <v>88</v>
      </c>
      <c r="C544" s="103" t="s">
        <v>89</v>
      </c>
      <c r="D544" s="103" t="s">
        <v>416</v>
      </c>
      <c r="E544" s="103" t="s">
        <v>417</v>
      </c>
      <c r="F544" s="103" t="s">
        <v>417</v>
      </c>
      <c r="G544" s="103" t="s">
        <v>137</v>
      </c>
      <c r="H544" s="103" t="s">
        <v>306</v>
      </c>
      <c r="I544" s="103" t="s">
        <v>92</v>
      </c>
      <c r="J544" s="215">
        <v>9315.3700000000008</v>
      </c>
      <c r="K544" s="216" t="s">
        <v>88</v>
      </c>
    </row>
    <row r="545" spans="1:11" x14ac:dyDescent="0.25">
      <c r="A545" s="103" t="s">
        <v>810</v>
      </c>
      <c r="B545" s="103" t="s">
        <v>88</v>
      </c>
      <c r="C545" s="103" t="s">
        <v>89</v>
      </c>
      <c r="D545" s="103" t="s">
        <v>416</v>
      </c>
      <c r="E545" s="111"/>
      <c r="F545" s="103" t="s">
        <v>417</v>
      </c>
      <c r="G545" s="103" t="s">
        <v>137</v>
      </c>
      <c r="H545" s="103" t="s">
        <v>306</v>
      </c>
      <c r="I545" s="103" t="s">
        <v>92</v>
      </c>
      <c r="J545" s="215">
        <v>-1196.3800000000001</v>
      </c>
      <c r="K545" s="216" t="s">
        <v>88</v>
      </c>
    </row>
    <row r="546" spans="1:11" x14ac:dyDescent="0.25">
      <c r="A546" s="103" t="s">
        <v>1038</v>
      </c>
      <c r="B546" s="103" t="s">
        <v>88</v>
      </c>
      <c r="C546" s="103" t="s">
        <v>89</v>
      </c>
      <c r="D546" s="103" t="s">
        <v>416</v>
      </c>
      <c r="E546" s="103" t="s">
        <v>417</v>
      </c>
      <c r="F546" s="103" t="s">
        <v>417</v>
      </c>
      <c r="G546" s="103" t="s">
        <v>137</v>
      </c>
      <c r="H546" s="103" t="s">
        <v>306</v>
      </c>
      <c r="I546" s="103" t="s">
        <v>92</v>
      </c>
      <c r="J546" s="215">
        <v>17084.580000000002</v>
      </c>
      <c r="K546" s="216" t="s">
        <v>88</v>
      </c>
    </row>
    <row r="547" spans="1:11" x14ac:dyDescent="0.25">
      <c r="A547" s="103" t="s">
        <v>1038</v>
      </c>
      <c r="B547" s="103" t="s">
        <v>88</v>
      </c>
      <c r="C547" s="103" t="s">
        <v>89</v>
      </c>
      <c r="D547" s="103" t="s">
        <v>416</v>
      </c>
      <c r="E547" s="111"/>
      <c r="F547" s="103" t="s">
        <v>417</v>
      </c>
      <c r="G547" s="103" t="s">
        <v>137</v>
      </c>
      <c r="H547" s="103" t="s">
        <v>306</v>
      </c>
      <c r="I547" s="103" t="s">
        <v>92</v>
      </c>
      <c r="J547" s="215">
        <v>-2148.31</v>
      </c>
      <c r="K547" s="216" t="s">
        <v>88</v>
      </c>
    </row>
    <row r="548" spans="1:11" x14ac:dyDescent="0.25">
      <c r="A548" s="103" t="s">
        <v>806</v>
      </c>
      <c r="B548" s="103" t="s">
        <v>88</v>
      </c>
      <c r="C548" s="103" t="s">
        <v>89</v>
      </c>
      <c r="D548" s="103" t="s">
        <v>416</v>
      </c>
      <c r="E548" s="103" t="s">
        <v>417</v>
      </c>
      <c r="F548" s="103" t="s">
        <v>417</v>
      </c>
      <c r="G548" s="103" t="s">
        <v>137</v>
      </c>
      <c r="H548" s="103" t="s">
        <v>306</v>
      </c>
      <c r="I548" s="103" t="s">
        <v>92</v>
      </c>
      <c r="J548" s="215">
        <v>16396.400000000001</v>
      </c>
      <c r="K548" s="216" t="s">
        <v>88</v>
      </c>
    </row>
    <row r="549" spans="1:11" x14ac:dyDescent="0.25">
      <c r="A549" s="103" t="s">
        <v>806</v>
      </c>
      <c r="B549" s="103" t="s">
        <v>88</v>
      </c>
      <c r="C549" s="103" t="s">
        <v>89</v>
      </c>
      <c r="D549" s="103" t="s">
        <v>416</v>
      </c>
      <c r="E549" s="111"/>
      <c r="F549" s="103" t="s">
        <v>417</v>
      </c>
      <c r="G549" s="103" t="s">
        <v>137</v>
      </c>
      <c r="H549" s="103" t="s">
        <v>306</v>
      </c>
      <c r="I549" s="103" t="s">
        <v>92</v>
      </c>
      <c r="J549" s="215">
        <v>-2418.2199999999998</v>
      </c>
      <c r="K549" s="216" t="s">
        <v>88</v>
      </c>
    </row>
    <row r="550" spans="1:11" x14ac:dyDescent="0.25">
      <c r="A550" s="103" t="s">
        <v>807</v>
      </c>
      <c r="B550" s="103" t="s">
        <v>88</v>
      </c>
      <c r="C550" s="103" t="s">
        <v>89</v>
      </c>
      <c r="D550" s="103" t="s">
        <v>416</v>
      </c>
      <c r="E550" s="103" t="s">
        <v>417</v>
      </c>
      <c r="F550" s="103" t="s">
        <v>417</v>
      </c>
      <c r="G550" s="103" t="s">
        <v>137</v>
      </c>
      <c r="H550" s="103" t="s">
        <v>306</v>
      </c>
      <c r="I550" s="103" t="s">
        <v>92</v>
      </c>
      <c r="J550" s="215">
        <v>28506.23</v>
      </c>
      <c r="K550" s="216" t="s">
        <v>88</v>
      </c>
    </row>
    <row r="551" spans="1:11" x14ac:dyDescent="0.25">
      <c r="A551" s="103" t="s">
        <v>807</v>
      </c>
      <c r="B551" s="103" t="s">
        <v>88</v>
      </c>
      <c r="C551" s="103" t="s">
        <v>89</v>
      </c>
      <c r="D551" s="103" t="s">
        <v>416</v>
      </c>
      <c r="E551" s="111"/>
      <c r="F551" s="103" t="s">
        <v>417</v>
      </c>
      <c r="G551" s="103" t="s">
        <v>137</v>
      </c>
      <c r="H551" s="103" t="s">
        <v>306</v>
      </c>
      <c r="I551" s="103" t="s">
        <v>92</v>
      </c>
      <c r="J551" s="215">
        <v>-6836.55</v>
      </c>
      <c r="K551" s="216" t="s">
        <v>88</v>
      </c>
    </row>
    <row r="552" spans="1:11" x14ac:dyDescent="0.25">
      <c r="A552" s="103" t="s">
        <v>808</v>
      </c>
      <c r="B552" s="103" t="s">
        <v>88</v>
      </c>
      <c r="C552" s="103" t="s">
        <v>89</v>
      </c>
      <c r="D552" s="103" t="s">
        <v>416</v>
      </c>
      <c r="E552" s="103" t="s">
        <v>417</v>
      </c>
      <c r="F552" s="103" t="s">
        <v>417</v>
      </c>
      <c r="G552" s="103" t="s">
        <v>176</v>
      </c>
      <c r="H552" s="103" t="s">
        <v>307</v>
      </c>
      <c r="I552" s="103" t="s">
        <v>92</v>
      </c>
      <c r="J552" s="215">
        <v>1078.02</v>
      </c>
      <c r="K552" s="216" t="s">
        <v>88</v>
      </c>
    </row>
    <row r="553" spans="1:11" x14ac:dyDescent="0.25">
      <c r="A553" s="103" t="s">
        <v>809</v>
      </c>
      <c r="B553" s="103" t="s">
        <v>88</v>
      </c>
      <c r="C553" s="103" t="s">
        <v>89</v>
      </c>
      <c r="D553" s="103" t="s">
        <v>416</v>
      </c>
      <c r="E553" s="103" t="s">
        <v>417</v>
      </c>
      <c r="F553" s="103" t="s">
        <v>417</v>
      </c>
      <c r="G553" s="103" t="s">
        <v>176</v>
      </c>
      <c r="H553" s="103" t="s">
        <v>307</v>
      </c>
      <c r="I553" s="103" t="s">
        <v>92</v>
      </c>
      <c r="J553" s="215">
        <v>1351.98</v>
      </c>
      <c r="K553" s="216" t="s">
        <v>88</v>
      </c>
    </row>
    <row r="554" spans="1:11" x14ac:dyDescent="0.25">
      <c r="A554" s="103" t="s">
        <v>810</v>
      </c>
      <c r="B554" s="103" t="s">
        <v>88</v>
      </c>
      <c r="C554" s="103" t="s">
        <v>89</v>
      </c>
      <c r="D554" s="103" t="s">
        <v>416</v>
      </c>
      <c r="E554" s="103" t="s">
        <v>417</v>
      </c>
      <c r="F554" s="103" t="s">
        <v>417</v>
      </c>
      <c r="G554" s="103" t="s">
        <v>176</v>
      </c>
      <c r="H554" s="103" t="s">
        <v>307</v>
      </c>
      <c r="I554" s="103" t="s">
        <v>92</v>
      </c>
      <c r="J554" s="215">
        <v>755.67</v>
      </c>
      <c r="K554" s="216" t="s">
        <v>88</v>
      </c>
    </row>
    <row r="555" spans="1:11" x14ac:dyDescent="0.25">
      <c r="A555" s="103" t="s">
        <v>1038</v>
      </c>
      <c r="B555" s="103" t="s">
        <v>88</v>
      </c>
      <c r="C555" s="103" t="s">
        <v>89</v>
      </c>
      <c r="D555" s="103" t="s">
        <v>416</v>
      </c>
      <c r="E555" s="103" t="s">
        <v>417</v>
      </c>
      <c r="F555" s="103" t="s">
        <v>417</v>
      </c>
      <c r="G555" s="103" t="s">
        <v>176</v>
      </c>
      <c r="H555" s="103" t="s">
        <v>307</v>
      </c>
      <c r="I555" s="103" t="s">
        <v>92</v>
      </c>
      <c r="J555" s="215">
        <v>1470.02</v>
      </c>
      <c r="K555" s="216" t="s">
        <v>88</v>
      </c>
    </row>
    <row r="556" spans="1:11" x14ac:dyDescent="0.25">
      <c r="A556" s="103" t="s">
        <v>806</v>
      </c>
      <c r="B556" s="103" t="s">
        <v>88</v>
      </c>
      <c r="C556" s="103" t="s">
        <v>89</v>
      </c>
      <c r="D556" s="103" t="s">
        <v>416</v>
      </c>
      <c r="E556" s="103" t="s">
        <v>417</v>
      </c>
      <c r="F556" s="103" t="s">
        <v>417</v>
      </c>
      <c r="G556" s="103" t="s">
        <v>176</v>
      </c>
      <c r="H556" s="103" t="s">
        <v>307</v>
      </c>
      <c r="I556" s="103" t="s">
        <v>92</v>
      </c>
      <c r="J556" s="215">
        <v>897.4</v>
      </c>
      <c r="K556" s="216" t="s">
        <v>88</v>
      </c>
    </row>
    <row r="557" spans="1:11" x14ac:dyDescent="0.25">
      <c r="A557" s="103" t="s">
        <v>807</v>
      </c>
      <c r="B557" s="103" t="s">
        <v>88</v>
      </c>
      <c r="C557" s="103" t="s">
        <v>89</v>
      </c>
      <c r="D557" s="103" t="s">
        <v>416</v>
      </c>
      <c r="E557" s="103" t="s">
        <v>417</v>
      </c>
      <c r="F557" s="103" t="s">
        <v>417</v>
      </c>
      <c r="G557" s="103" t="s">
        <v>176</v>
      </c>
      <c r="H557" s="103" t="s">
        <v>307</v>
      </c>
      <c r="I557" s="103" t="s">
        <v>92</v>
      </c>
      <c r="J557" s="215">
        <v>2156.0300000000002</v>
      </c>
      <c r="K557" s="216" t="s">
        <v>88</v>
      </c>
    </row>
    <row r="558" spans="1:11" x14ac:dyDescent="0.25">
      <c r="A558" s="103" t="s">
        <v>808</v>
      </c>
      <c r="B558" s="103" t="s">
        <v>88</v>
      </c>
      <c r="C558" s="103" t="s">
        <v>89</v>
      </c>
      <c r="D558" s="103" t="s">
        <v>416</v>
      </c>
      <c r="E558" s="103" t="s">
        <v>417</v>
      </c>
      <c r="F558" s="103" t="s">
        <v>417</v>
      </c>
      <c r="G558" s="103" t="s">
        <v>497</v>
      </c>
      <c r="H558" s="103" t="s">
        <v>498</v>
      </c>
      <c r="I558" s="103" t="s">
        <v>92</v>
      </c>
      <c r="J558" s="215">
        <v>62.76</v>
      </c>
      <c r="K558" s="216" t="s">
        <v>88</v>
      </c>
    </row>
    <row r="559" spans="1:11" x14ac:dyDescent="0.25">
      <c r="A559" s="103" t="s">
        <v>809</v>
      </c>
      <c r="B559" s="103" t="s">
        <v>88</v>
      </c>
      <c r="C559" s="103" t="s">
        <v>89</v>
      </c>
      <c r="D559" s="103" t="s">
        <v>416</v>
      </c>
      <c r="E559" s="103" t="s">
        <v>417</v>
      </c>
      <c r="F559" s="103" t="s">
        <v>417</v>
      </c>
      <c r="G559" s="103" t="s">
        <v>497</v>
      </c>
      <c r="H559" s="103" t="s">
        <v>498</v>
      </c>
      <c r="I559" s="103" t="s">
        <v>92</v>
      </c>
      <c r="J559" s="215">
        <v>1113.67</v>
      </c>
      <c r="K559" s="216" t="s">
        <v>88</v>
      </c>
    </row>
    <row r="560" spans="1:11" x14ac:dyDescent="0.25">
      <c r="A560" s="103" t="s">
        <v>810</v>
      </c>
      <c r="B560" s="103" t="s">
        <v>88</v>
      </c>
      <c r="C560" s="103" t="s">
        <v>89</v>
      </c>
      <c r="D560" s="103" t="s">
        <v>416</v>
      </c>
      <c r="E560" s="103" t="s">
        <v>417</v>
      </c>
      <c r="F560" s="103" t="s">
        <v>417</v>
      </c>
      <c r="G560" s="103" t="s">
        <v>497</v>
      </c>
      <c r="H560" s="103" t="s">
        <v>498</v>
      </c>
      <c r="I560" s="103" t="s">
        <v>92</v>
      </c>
      <c r="J560" s="215">
        <v>610.08000000000004</v>
      </c>
      <c r="K560" s="216" t="s">
        <v>88</v>
      </c>
    </row>
    <row r="561" spans="1:11" x14ac:dyDescent="0.25">
      <c r="A561" s="103" t="s">
        <v>1038</v>
      </c>
      <c r="B561" s="103" t="s">
        <v>88</v>
      </c>
      <c r="C561" s="103" t="s">
        <v>89</v>
      </c>
      <c r="D561" s="103" t="s">
        <v>416</v>
      </c>
      <c r="E561" s="103" t="s">
        <v>417</v>
      </c>
      <c r="F561" s="103" t="s">
        <v>417</v>
      </c>
      <c r="G561" s="103" t="s">
        <v>497</v>
      </c>
      <c r="H561" s="103" t="s">
        <v>498</v>
      </c>
      <c r="I561" s="103" t="s">
        <v>92</v>
      </c>
      <c r="J561" s="215">
        <v>3753.88</v>
      </c>
      <c r="K561" s="216" t="s">
        <v>88</v>
      </c>
    </row>
    <row r="562" spans="1:11" x14ac:dyDescent="0.25">
      <c r="A562" s="103" t="s">
        <v>806</v>
      </c>
      <c r="B562" s="103" t="s">
        <v>88</v>
      </c>
      <c r="C562" s="103" t="s">
        <v>89</v>
      </c>
      <c r="D562" s="103" t="s">
        <v>416</v>
      </c>
      <c r="E562" s="103" t="s">
        <v>417</v>
      </c>
      <c r="F562" s="103" t="s">
        <v>417</v>
      </c>
      <c r="G562" s="103" t="s">
        <v>497</v>
      </c>
      <c r="H562" s="103" t="s">
        <v>498</v>
      </c>
      <c r="I562" s="103" t="s">
        <v>92</v>
      </c>
      <c r="J562" s="215">
        <v>1331.81</v>
      </c>
      <c r="K562" s="216" t="s">
        <v>88</v>
      </c>
    </row>
    <row r="563" spans="1:11" x14ac:dyDescent="0.25">
      <c r="A563" s="103" t="s">
        <v>807</v>
      </c>
      <c r="B563" s="103" t="s">
        <v>88</v>
      </c>
      <c r="C563" s="103" t="s">
        <v>89</v>
      </c>
      <c r="D563" s="103" t="s">
        <v>416</v>
      </c>
      <c r="E563" s="103" t="s">
        <v>417</v>
      </c>
      <c r="F563" s="103" t="s">
        <v>417</v>
      </c>
      <c r="G563" s="103" t="s">
        <v>497</v>
      </c>
      <c r="H563" s="103" t="s">
        <v>498</v>
      </c>
      <c r="I563" s="103" t="s">
        <v>92</v>
      </c>
      <c r="J563" s="215">
        <v>800.73</v>
      </c>
      <c r="K563" s="216" t="s">
        <v>88</v>
      </c>
    </row>
    <row r="564" spans="1:11" x14ac:dyDescent="0.25">
      <c r="A564" s="103" t="s">
        <v>808</v>
      </c>
      <c r="B564" s="103" t="s">
        <v>88</v>
      </c>
      <c r="C564" s="103" t="s">
        <v>89</v>
      </c>
      <c r="D564" s="103" t="s">
        <v>416</v>
      </c>
      <c r="E564" s="103" t="s">
        <v>417</v>
      </c>
      <c r="F564" s="103" t="s">
        <v>417</v>
      </c>
      <c r="G564" s="103" t="s">
        <v>119</v>
      </c>
      <c r="H564" s="103" t="s">
        <v>811</v>
      </c>
      <c r="I564" s="103" t="s">
        <v>92</v>
      </c>
      <c r="J564" s="215">
        <v>60693.87</v>
      </c>
      <c r="K564" s="216" t="s">
        <v>88</v>
      </c>
    </row>
    <row r="565" spans="1:11" x14ac:dyDescent="0.25">
      <c r="A565" s="103" t="s">
        <v>809</v>
      </c>
      <c r="B565" s="103" t="s">
        <v>88</v>
      </c>
      <c r="C565" s="103" t="s">
        <v>89</v>
      </c>
      <c r="D565" s="103" t="s">
        <v>416</v>
      </c>
      <c r="E565" s="103" t="s">
        <v>417</v>
      </c>
      <c r="F565" s="103" t="s">
        <v>417</v>
      </c>
      <c r="G565" s="103" t="s">
        <v>119</v>
      </c>
      <c r="H565" s="103" t="s">
        <v>811</v>
      </c>
      <c r="I565" s="103" t="s">
        <v>92</v>
      </c>
      <c r="J565" s="215">
        <v>355.45</v>
      </c>
      <c r="K565" s="216" t="s">
        <v>88</v>
      </c>
    </row>
    <row r="566" spans="1:11" x14ac:dyDescent="0.25">
      <c r="A566" s="103" t="s">
        <v>809</v>
      </c>
      <c r="B566" s="103" t="s">
        <v>88</v>
      </c>
      <c r="C566" s="103" t="s">
        <v>89</v>
      </c>
      <c r="D566" s="103" t="s">
        <v>416</v>
      </c>
      <c r="E566" s="103" t="s">
        <v>417</v>
      </c>
      <c r="F566" s="103" t="s">
        <v>417</v>
      </c>
      <c r="G566" s="103" t="s">
        <v>119</v>
      </c>
      <c r="H566" s="103" t="s">
        <v>308</v>
      </c>
      <c r="I566" s="103" t="s">
        <v>92</v>
      </c>
      <c r="J566" s="215">
        <v>50326.52</v>
      </c>
      <c r="K566" s="216" t="s">
        <v>88</v>
      </c>
    </row>
    <row r="567" spans="1:11" x14ac:dyDescent="0.25">
      <c r="A567" s="103" t="s">
        <v>810</v>
      </c>
      <c r="B567" s="103" t="s">
        <v>88</v>
      </c>
      <c r="C567" s="103" t="s">
        <v>89</v>
      </c>
      <c r="D567" s="103" t="s">
        <v>416</v>
      </c>
      <c r="E567" s="103" t="s">
        <v>417</v>
      </c>
      <c r="F567" s="103" t="s">
        <v>417</v>
      </c>
      <c r="G567" s="103" t="s">
        <v>119</v>
      </c>
      <c r="H567" s="103" t="s">
        <v>811</v>
      </c>
      <c r="I567" s="103" t="s">
        <v>92</v>
      </c>
      <c r="J567" s="215">
        <v>549.35</v>
      </c>
      <c r="K567" s="216" t="s">
        <v>88</v>
      </c>
    </row>
    <row r="568" spans="1:11" x14ac:dyDescent="0.25">
      <c r="A568" s="103" t="s">
        <v>810</v>
      </c>
      <c r="B568" s="103" t="s">
        <v>88</v>
      </c>
      <c r="C568" s="103" t="s">
        <v>89</v>
      </c>
      <c r="D568" s="103" t="s">
        <v>416</v>
      </c>
      <c r="E568" s="103" t="s">
        <v>417</v>
      </c>
      <c r="F568" s="103" t="s">
        <v>417</v>
      </c>
      <c r="G568" s="103" t="s">
        <v>119</v>
      </c>
      <c r="H568" s="103" t="s">
        <v>308</v>
      </c>
      <c r="I568" s="103" t="s">
        <v>92</v>
      </c>
      <c r="J568" s="215">
        <v>37299.910000000003</v>
      </c>
      <c r="K568" s="216" t="s">
        <v>88</v>
      </c>
    </row>
    <row r="569" spans="1:11" x14ac:dyDescent="0.25">
      <c r="A569" s="103" t="s">
        <v>1038</v>
      </c>
      <c r="B569" s="103" t="s">
        <v>88</v>
      </c>
      <c r="C569" s="103" t="s">
        <v>89</v>
      </c>
      <c r="D569" s="103" t="s">
        <v>416</v>
      </c>
      <c r="E569" s="103" t="s">
        <v>417</v>
      </c>
      <c r="F569" s="103" t="s">
        <v>417</v>
      </c>
      <c r="G569" s="103" t="s">
        <v>119</v>
      </c>
      <c r="H569" s="103" t="s">
        <v>811</v>
      </c>
      <c r="I569" s="103" t="s">
        <v>92</v>
      </c>
      <c r="J569" s="215">
        <v>3765.67</v>
      </c>
      <c r="K569" s="216" t="s">
        <v>88</v>
      </c>
    </row>
    <row r="570" spans="1:11" x14ac:dyDescent="0.25">
      <c r="A570" s="103" t="s">
        <v>1038</v>
      </c>
      <c r="B570" s="103" t="s">
        <v>88</v>
      </c>
      <c r="C570" s="103" t="s">
        <v>89</v>
      </c>
      <c r="D570" s="103" t="s">
        <v>416</v>
      </c>
      <c r="E570" s="103" t="s">
        <v>417</v>
      </c>
      <c r="F570" s="103" t="s">
        <v>417</v>
      </c>
      <c r="G570" s="103" t="s">
        <v>119</v>
      </c>
      <c r="H570" s="103" t="s">
        <v>308</v>
      </c>
      <c r="I570" s="103" t="s">
        <v>92</v>
      </c>
      <c r="J570" s="215">
        <v>50156.49</v>
      </c>
      <c r="K570" s="216" t="s">
        <v>88</v>
      </c>
    </row>
    <row r="571" spans="1:11" x14ac:dyDescent="0.25">
      <c r="A571" s="103" t="s">
        <v>806</v>
      </c>
      <c r="B571" s="103" t="s">
        <v>88</v>
      </c>
      <c r="C571" s="103" t="s">
        <v>89</v>
      </c>
      <c r="D571" s="103" t="s">
        <v>416</v>
      </c>
      <c r="E571" s="103" t="s">
        <v>417</v>
      </c>
      <c r="F571" s="103" t="s">
        <v>417</v>
      </c>
      <c r="G571" s="103" t="s">
        <v>119</v>
      </c>
      <c r="H571" s="103" t="s">
        <v>811</v>
      </c>
      <c r="I571" s="103" t="s">
        <v>92</v>
      </c>
      <c r="J571" s="215">
        <v>2361.73</v>
      </c>
      <c r="K571" s="216" t="s">
        <v>88</v>
      </c>
    </row>
    <row r="572" spans="1:11" x14ac:dyDescent="0.25">
      <c r="A572" s="103" t="s">
        <v>806</v>
      </c>
      <c r="B572" s="103" t="s">
        <v>88</v>
      </c>
      <c r="C572" s="103" t="s">
        <v>89</v>
      </c>
      <c r="D572" s="103" t="s">
        <v>416</v>
      </c>
      <c r="E572" s="103" t="s">
        <v>417</v>
      </c>
      <c r="F572" s="103" t="s">
        <v>417</v>
      </c>
      <c r="G572" s="103" t="s">
        <v>119</v>
      </c>
      <c r="H572" s="103" t="s">
        <v>308</v>
      </c>
      <c r="I572" s="103" t="s">
        <v>92</v>
      </c>
      <c r="J572" s="215">
        <v>53814.19</v>
      </c>
      <c r="K572" s="216" t="s">
        <v>88</v>
      </c>
    </row>
    <row r="573" spans="1:11" x14ac:dyDescent="0.25">
      <c r="A573" s="103" t="s">
        <v>807</v>
      </c>
      <c r="B573" s="103" t="s">
        <v>88</v>
      </c>
      <c r="C573" s="103" t="s">
        <v>89</v>
      </c>
      <c r="D573" s="103" t="s">
        <v>416</v>
      </c>
      <c r="E573" s="103" t="s">
        <v>417</v>
      </c>
      <c r="F573" s="103" t="s">
        <v>417</v>
      </c>
      <c r="G573" s="103" t="s">
        <v>119</v>
      </c>
      <c r="H573" s="103" t="s">
        <v>811</v>
      </c>
      <c r="I573" s="103" t="s">
        <v>92</v>
      </c>
      <c r="J573" s="215">
        <v>58483.03</v>
      </c>
      <c r="K573" s="216" t="s">
        <v>88</v>
      </c>
    </row>
    <row r="574" spans="1:11" x14ac:dyDescent="0.25">
      <c r="A574" s="103" t="s">
        <v>807</v>
      </c>
      <c r="B574" s="103" t="s">
        <v>88</v>
      </c>
      <c r="C574" s="103" t="s">
        <v>89</v>
      </c>
      <c r="D574" s="103" t="s">
        <v>416</v>
      </c>
      <c r="E574" s="103" t="s">
        <v>417</v>
      </c>
      <c r="F574" s="103" t="s">
        <v>417</v>
      </c>
      <c r="G574" s="103" t="s">
        <v>119</v>
      </c>
      <c r="H574" s="103" t="s">
        <v>308</v>
      </c>
      <c r="I574" s="103" t="s">
        <v>92</v>
      </c>
      <c r="J574" s="215">
        <v>24819.119999999999</v>
      </c>
      <c r="K574" s="216" t="s">
        <v>88</v>
      </c>
    </row>
    <row r="575" spans="1:11" x14ac:dyDescent="0.25">
      <c r="A575" s="103" t="s">
        <v>809</v>
      </c>
      <c r="B575" s="103" t="s">
        <v>88</v>
      </c>
      <c r="C575" s="103" t="s">
        <v>89</v>
      </c>
      <c r="D575" s="103" t="s">
        <v>416</v>
      </c>
      <c r="E575" s="103" t="s">
        <v>417</v>
      </c>
      <c r="F575" s="103" t="s">
        <v>417</v>
      </c>
      <c r="G575" s="103" t="s">
        <v>196</v>
      </c>
      <c r="H575" s="103" t="s">
        <v>309</v>
      </c>
      <c r="I575" s="103" t="s">
        <v>92</v>
      </c>
      <c r="J575" s="215">
        <v>64.92</v>
      </c>
      <c r="K575" s="216" t="s">
        <v>88</v>
      </c>
    </row>
    <row r="576" spans="1:11" x14ac:dyDescent="0.25">
      <c r="A576" s="103" t="s">
        <v>806</v>
      </c>
      <c r="B576" s="103" t="s">
        <v>88</v>
      </c>
      <c r="C576" s="103" t="s">
        <v>89</v>
      </c>
      <c r="D576" s="103" t="s">
        <v>416</v>
      </c>
      <c r="E576" s="103" t="s">
        <v>417</v>
      </c>
      <c r="F576" s="103" t="s">
        <v>417</v>
      </c>
      <c r="G576" s="103" t="s">
        <v>196</v>
      </c>
      <c r="H576" s="103" t="s">
        <v>309</v>
      </c>
      <c r="I576" s="103" t="s">
        <v>92</v>
      </c>
      <c r="J576" s="215">
        <v>43.28</v>
      </c>
      <c r="K576" s="216" t="s">
        <v>88</v>
      </c>
    </row>
    <row r="577" spans="1:11" x14ac:dyDescent="0.25">
      <c r="A577" s="103" t="s">
        <v>807</v>
      </c>
      <c r="B577" s="103" t="s">
        <v>88</v>
      </c>
      <c r="C577" s="103" t="s">
        <v>89</v>
      </c>
      <c r="D577" s="103" t="s">
        <v>416</v>
      </c>
      <c r="E577" s="103" t="s">
        <v>417</v>
      </c>
      <c r="F577" s="103" t="s">
        <v>417</v>
      </c>
      <c r="G577" s="103" t="s">
        <v>196</v>
      </c>
      <c r="H577" s="103" t="s">
        <v>309</v>
      </c>
      <c r="I577" s="103" t="s">
        <v>92</v>
      </c>
      <c r="J577" s="215">
        <v>44.58</v>
      </c>
      <c r="K577" s="216" t="s">
        <v>88</v>
      </c>
    </row>
    <row r="578" spans="1:11" x14ac:dyDescent="0.25">
      <c r="A578" s="103" t="s">
        <v>1038</v>
      </c>
      <c r="B578" s="103" t="s">
        <v>88</v>
      </c>
      <c r="C578" s="103" t="s">
        <v>89</v>
      </c>
      <c r="D578" s="103" t="s">
        <v>416</v>
      </c>
      <c r="E578" s="103" t="s">
        <v>417</v>
      </c>
      <c r="F578" s="103" t="s">
        <v>417</v>
      </c>
      <c r="G578" s="103" t="s">
        <v>590</v>
      </c>
      <c r="H578" s="103" t="s">
        <v>591</v>
      </c>
      <c r="I578" s="103" t="s">
        <v>92</v>
      </c>
      <c r="J578" s="215">
        <v>6468.92</v>
      </c>
      <c r="K578" s="216" t="s">
        <v>88</v>
      </c>
    </row>
    <row r="579" spans="1:11" x14ac:dyDescent="0.25">
      <c r="A579" s="103" t="s">
        <v>808</v>
      </c>
      <c r="B579" s="103" t="s">
        <v>88</v>
      </c>
      <c r="C579" s="103" t="s">
        <v>89</v>
      </c>
      <c r="D579" s="103" t="s">
        <v>416</v>
      </c>
      <c r="E579" s="103" t="s">
        <v>417</v>
      </c>
      <c r="F579" s="103" t="s">
        <v>417</v>
      </c>
      <c r="G579" s="103" t="s">
        <v>813</v>
      </c>
      <c r="H579" s="103" t="s">
        <v>814</v>
      </c>
      <c r="I579" s="103" t="s">
        <v>92</v>
      </c>
      <c r="J579" s="215">
        <v>104.9</v>
      </c>
      <c r="K579" s="216" t="s">
        <v>88</v>
      </c>
    </row>
    <row r="580" spans="1:11" x14ac:dyDescent="0.25">
      <c r="A580" s="103" t="s">
        <v>808</v>
      </c>
      <c r="B580" s="103" t="s">
        <v>88</v>
      </c>
      <c r="C580" s="103" t="s">
        <v>89</v>
      </c>
      <c r="D580" s="103" t="s">
        <v>416</v>
      </c>
      <c r="E580" s="103" t="s">
        <v>417</v>
      </c>
      <c r="F580" s="103" t="s">
        <v>417</v>
      </c>
      <c r="G580" s="103" t="s">
        <v>158</v>
      </c>
      <c r="H580" s="103" t="s">
        <v>311</v>
      </c>
      <c r="I580" s="103" t="s">
        <v>92</v>
      </c>
      <c r="J580" s="215">
        <v>132291.16</v>
      </c>
      <c r="K580" s="216" t="s">
        <v>88</v>
      </c>
    </row>
    <row r="581" spans="1:11" x14ac:dyDescent="0.25">
      <c r="A581" s="103" t="s">
        <v>809</v>
      </c>
      <c r="B581" s="103" t="s">
        <v>88</v>
      </c>
      <c r="C581" s="103" t="s">
        <v>89</v>
      </c>
      <c r="D581" s="103" t="s">
        <v>416</v>
      </c>
      <c r="E581" s="103" t="s">
        <v>417</v>
      </c>
      <c r="F581" s="103" t="s">
        <v>417</v>
      </c>
      <c r="G581" s="103" t="s">
        <v>158</v>
      </c>
      <c r="H581" s="103" t="s">
        <v>311</v>
      </c>
      <c r="I581" s="103" t="s">
        <v>92</v>
      </c>
      <c r="J581" s="215">
        <v>129754.56</v>
      </c>
      <c r="K581" s="216" t="s">
        <v>88</v>
      </c>
    </row>
    <row r="582" spans="1:11" x14ac:dyDescent="0.25">
      <c r="A582" s="103" t="s">
        <v>810</v>
      </c>
      <c r="B582" s="103" t="s">
        <v>88</v>
      </c>
      <c r="C582" s="103" t="s">
        <v>89</v>
      </c>
      <c r="D582" s="103" t="s">
        <v>416</v>
      </c>
      <c r="E582" s="103" t="s">
        <v>417</v>
      </c>
      <c r="F582" s="103" t="s">
        <v>417</v>
      </c>
      <c r="G582" s="103" t="s">
        <v>158</v>
      </c>
      <c r="H582" s="103" t="s">
        <v>311</v>
      </c>
      <c r="I582" s="103" t="s">
        <v>92</v>
      </c>
      <c r="J582" s="215">
        <v>104170.91</v>
      </c>
      <c r="K582" s="216" t="s">
        <v>88</v>
      </c>
    </row>
    <row r="583" spans="1:11" x14ac:dyDescent="0.25">
      <c r="A583" s="103" t="s">
        <v>1038</v>
      </c>
      <c r="B583" s="103" t="s">
        <v>88</v>
      </c>
      <c r="C583" s="103" t="s">
        <v>89</v>
      </c>
      <c r="D583" s="103" t="s">
        <v>416</v>
      </c>
      <c r="E583" s="103" t="s">
        <v>417</v>
      </c>
      <c r="F583" s="103" t="s">
        <v>417</v>
      </c>
      <c r="G583" s="103" t="s">
        <v>158</v>
      </c>
      <c r="H583" s="103" t="s">
        <v>311</v>
      </c>
      <c r="I583" s="103" t="s">
        <v>92</v>
      </c>
      <c r="J583" s="215">
        <v>124218.97</v>
      </c>
      <c r="K583" s="216" t="s">
        <v>88</v>
      </c>
    </row>
    <row r="584" spans="1:11" x14ac:dyDescent="0.25">
      <c r="A584" s="103" t="s">
        <v>806</v>
      </c>
      <c r="B584" s="103" t="s">
        <v>88</v>
      </c>
      <c r="C584" s="103" t="s">
        <v>89</v>
      </c>
      <c r="D584" s="103" t="s">
        <v>416</v>
      </c>
      <c r="E584" s="103" t="s">
        <v>417</v>
      </c>
      <c r="F584" s="103" t="s">
        <v>417</v>
      </c>
      <c r="G584" s="103" t="s">
        <v>158</v>
      </c>
      <c r="H584" s="103" t="s">
        <v>311</v>
      </c>
      <c r="I584" s="103" t="s">
        <v>92</v>
      </c>
      <c r="J584" s="215">
        <v>134823.76</v>
      </c>
      <c r="K584" s="216" t="s">
        <v>88</v>
      </c>
    </row>
    <row r="585" spans="1:11" x14ac:dyDescent="0.25">
      <c r="A585" s="103" t="s">
        <v>807</v>
      </c>
      <c r="B585" s="103" t="s">
        <v>88</v>
      </c>
      <c r="C585" s="103" t="s">
        <v>89</v>
      </c>
      <c r="D585" s="103" t="s">
        <v>416</v>
      </c>
      <c r="E585" s="103" t="s">
        <v>417</v>
      </c>
      <c r="F585" s="103" t="s">
        <v>417</v>
      </c>
      <c r="G585" s="103" t="s">
        <v>158</v>
      </c>
      <c r="H585" s="103" t="s">
        <v>311</v>
      </c>
      <c r="I585" s="103" t="s">
        <v>92</v>
      </c>
      <c r="J585" s="215">
        <v>186898.71</v>
      </c>
      <c r="K585" s="216" t="s">
        <v>88</v>
      </c>
    </row>
    <row r="586" spans="1:11" x14ac:dyDescent="0.25">
      <c r="A586" s="103" t="s">
        <v>808</v>
      </c>
      <c r="B586" s="103" t="s">
        <v>88</v>
      </c>
      <c r="C586" s="103" t="s">
        <v>89</v>
      </c>
      <c r="D586" s="103" t="s">
        <v>416</v>
      </c>
      <c r="E586" s="103" t="s">
        <v>417</v>
      </c>
      <c r="F586" s="103" t="s">
        <v>417</v>
      </c>
      <c r="G586" s="103" t="s">
        <v>154</v>
      </c>
      <c r="H586" s="103" t="s">
        <v>313</v>
      </c>
      <c r="I586" s="103" t="s">
        <v>92</v>
      </c>
      <c r="J586" s="215">
        <v>35.5</v>
      </c>
      <c r="K586" s="216" t="s">
        <v>88</v>
      </c>
    </row>
    <row r="587" spans="1:11" x14ac:dyDescent="0.25">
      <c r="A587" s="103" t="s">
        <v>809</v>
      </c>
      <c r="B587" s="103" t="s">
        <v>88</v>
      </c>
      <c r="C587" s="103" t="s">
        <v>89</v>
      </c>
      <c r="D587" s="103" t="s">
        <v>416</v>
      </c>
      <c r="E587" s="103" t="s">
        <v>417</v>
      </c>
      <c r="F587" s="103" t="s">
        <v>417</v>
      </c>
      <c r="G587" s="103" t="s">
        <v>154</v>
      </c>
      <c r="H587" s="103" t="s">
        <v>313</v>
      </c>
      <c r="I587" s="103" t="s">
        <v>92</v>
      </c>
      <c r="J587" s="215">
        <v>34.47</v>
      </c>
      <c r="K587" s="216" t="s">
        <v>88</v>
      </c>
    </row>
    <row r="588" spans="1:11" x14ac:dyDescent="0.25">
      <c r="A588" s="103" t="s">
        <v>806</v>
      </c>
      <c r="B588" s="103" t="s">
        <v>88</v>
      </c>
      <c r="C588" s="103" t="s">
        <v>89</v>
      </c>
      <c r="D588" s="103" t="s">
        <v>416</v>
      </c>
      <c r="E588" s="103" t="s">
        <v>417</v>
      </c>
      <c r="F588" s="103" t="s">
        <v>417</v>
      </c>
      <c r="G588" s="103" t="s">
        <v>154</v>
      </c>
      <c r="H588" s="103" t="s">
        <v>313</v>
      </c>
      <c r="I588" s="103" t="s">
        <v>92</v>
      </c>
      <c r="J588" s="215">
        <v>34.47</v>
      </c>
      <c r="K588" s="216" t="s">
        <v>88</v>
      </c>
    </row>
    <row r="589" spans="1:11" x14ac:dyDescent="0.25">
      <c r="A589" s="103" t="s">
        <v>808</v>
      </c>
      <c r="B589" s="103" t="s">
        <v>88</v>
      </c>
      <c r="C589" s="103" t="s">
        <v>89</v>
      </c>
      <c r="D589" s="103" t="s">
        <v>416</v>
      </c>
      <c r="E589" s="103" t="s">
        <v>417</v>
      </c>
      <c r="F589" s="103" t="s">
        <v>417</v>
      </c>
      <c r="G589" s="103" t="s">
        <v>206</v>
      </c>
      <c r="H589" s="103" t="s">
        <v>314</v>
      </c>
      <c r="I589" s="103" t="s">
        <v>92</v>
      </c>
      <c r="J589" s="215">
        <v>25357.72</v>
      </c>
      <c r="K589" s="216" t="s">
        <v>88</v>
      </c>
    </row>
    <row r="590" spans="1:11" x14ac:dyDescent="0.25">
      <c r="A590" s="103" t="s">
        <v>808</v>
      </c>
      <c r="B590" s="103" t="s">
        <v>88</v>
      </c>
      <c r="C590" s="103" t="s">
        <v>89</v>
      </c>
      <c r="D590" s="103" t="s">
        <v>416</v>
      </c>
      <c r="E590" s="111"/>
      <c r="F590" s="103" t="s">
        <v>417</v>
      </c>
      <c r="G590" s="103" t="s">
        <v>206</v>
      </c>
      <c r="H590" s="103" t="s">
        <v>314</v>
      </c>
      <c r="I590" s="103" t="s">
        <v>92</v>
      </c>
      <c r="J590" s="215">
        <v>-1925.55</v>
      </c>
      <c r="K590" s="216" t="s">
        <v>88</v>
      </c>
    </row>
    <row r="591" spans="1:11" x14ac:dyDescent="0.25">
      <c r="A591" s="103" t="s">
        <v>809</v>
      </c>
      <c r="B591" s="103" t="s">
        <v>88</v>
      </c>
      <c r="C591" s="103" t="s">
        <v>89</v>
      </c>
      <c r="D591" s="103" t="s">
        <v>416</v>
      </c>
      <c r="E591" s="103" t="s">
        <v>417</v>
      </c>
      <c r="F591" s="103" t="s">
        <v>417</v>
      </c>
      <c r="G591" s="103" t="s">
        <v>206</v>
      </c>
      <c r="H591" s="103" t="s">
        <v>314</v>
      </c>
      <c r="I591" s="103" t="s">
        <v>92</v>
      </c>
      <c r="J591" s="215">
        <v>22473.65</v>
      </c>
      <c r="K591" s="216" t="s">
        <v>88</v>
      </c>
    </row>
    <row r="592" spans="1:11" x14ac:dyDescent="0.25">
      <c r="A592" s="103" t="s">
        <v>809</v>
      </c>
      <c r="B592" s="103" t="s">
        <v>88</v>
      </c>
      <c r="C592" s="103" t="s">
        <v>89</v>
      </c>
      <c r="D592" s="103" t="s">
        <v>416</v>
      </c>
      <c r="E592" s="111"/>
      <c r="F592" s="103" t="s">
        <v>417</v>
      </c>
      <c r="G592" s="103" t="s">
        <v>206</v>
      </c>
      <c r="H592" s="103" t="s">
        <v>314</v>
      </c>
      <c r="I592" s="103" t="s">
        <v>92</v>
      </c>
      <c r="J592" s="215">
        <v>-1139.55</v>
      </c>
      <c r="K592" s="216" t="s">
        <v>88</v>
      </c>
    </row>
    <row r="593" spans="1:11" x14ac:dyDescent="0.25">
      <c r="A593" s="103" t="s">
        <v>810</v>
      </c>
      <c r="B593" s="103" t="s">
        <v>88</v>
      </c>
      <c r="C593" s="103" t="s">
        <v>89</v>
      </c>
      <c r="D593" s="103" t="s">
        <v>416</v>
      </c>
      <c r="E593" s="103" t="s">
        <v>417</v>
      </c>
      <c r="F593" s="103" t="s">
        <v>417</v>
      </c>
      <c r="G593" s="103" t="s">
        <v>206</v>
      </c>
      <c r="H593" s="103" t="s">
        <v>314</v>
      </c>
      <c r="I593" s="103" t="s">
        <v>92</v>
      </c>
      <c r="J593" s="215">
        <v>19738.84</v>
      </c>
      <c r="K593" s="216" t="s">
        <v>88</v>
      </c>
    </row>
    <row r="594" spans="1:11" x14ac:dyDescent="0.25">
      <c r="A594" s="103" t="s">
        <v>1038</v>
      </c>
      <c r="B594" s="103" t="s">
        <v>88</v>
      </c>
      <c r="C594" s="103" t="s">
        <v>89</v>
      </c>
      <c r="D594" s="103" t="s">
        <v>416</v>
      </c>
      <c r="E594" s="103" t="s">
        <v>417</v>
      </c>
      <c r="F594" s="103" t="s">
        <v>417</v>
      </c>
      <c r="G594" s="103" t="s">
        <v>206</v>
      </c>
      <c r="H594" s="103" t="s">
        <v>314</v>
      </c>
      <c r="I594" s="103" t="s">
        <v>92</v>
      </c>
      <c r="J594" s="215">
        <v>21003.119999999999</v>
      </c>
      <c r="K594" s="216" t="s">
        <v>88</v>
      </c>
    </row>
    <row r="595" spans="1:11" x14ac:dyDescent="0.25">
      <c r="A595" s="103" t="s">
        <v>1038</v>
      </c>
      <c r="B595" s="103" t="s">
        <v>88</v>
      </c>
      <c r="C595" s="103" t="s">
        <v>89</v>
      </c>
      <c r="D595" s="103" t="s">
        <v>416</v>
      </c>
      <c r="E595" s="111"/>
      <c r="F595" s="103" t="s">
        <v>417</v>
      </c>
      <c r="G595" s="103" t="s">
        <v>206</v>
      </c>
      <c r="H595" s="103" t="s">
        <v>314</v>
      </c>
      <c r="I595" s="103" t="s">
        <v>92</v>
      </c>
      <c r="J595" s="215">
        <v>-3595.65</v>
      </c>
      <c r="K595" s="216" t="s">
        <v>88</v>
      </c>
    </row>
    <row r="596" spans="1:11" x14ac:dyDescent="0.25">
      <c r="A596" s="103" t="s">
        <v>806</v>
      </c>
      <c r="B596" s="103" t="s">
        <v>88</v>
      </c>
      <c r="C596" s="103" t="s">
        <v>89</v>
      </c>
      <c r="D596" s="103" t="s">
        <v>416</v>
      </c>
      <c r="E596" s="103" t="s">
        <v>417</v>
      </c>
      <c r="F596" s="103" t="s">
        <v>417</v>
      </c>
      <c r="G596" s="103" t="s">
        <v>206</v>
      </c>
      <c r="H596" s="103" t="s">
        <v>314</v>
      </c>
      <c r="I596" s="103" t="s">
        <v>92</v>
      </c>
      <c r="J596" s="215">
        <v>32088.14</v>
      </c>
      <c r="K596" s="216" t="s">
        <v>88</v>
      </c>
    </row>
    <row r="597" spans="1:11" x14ac:dyDescent="0.25">
      <c r="A597" s="103" t="s">
        <v>806</v>
      </c>
      <c r="B597" s="103" t="s">
        <v>88</v>
      </c>
      <c r="C597" s="103" t="s">
        <v>89</v>
      </c>
      <c r="D597" s="103" t="s">
        <v>416</v>
      </c>
      <c r="E597" s="111"/>
      <c r="F597" s="103" t="s">
        <v>417</v>
      </c>
      <c r="G597" s="103" t="s">
        <v>206</v>
      </c>
      <c r="H597" s="103" t="s">
        <v>314</v>
      </c>
      <c r="I597" s="103" t="s">
        <v>92</v>
      </c>
      <c r="J597" s="215">
        <v>-510.88</v>
      </c>
      <c r="K597" s="216" t="s">
        <v>88</v>
      </c>
    </row>
    <row r="598" spans="1:11" x14ac:dyDescent="0.25">
      <c r="A598" s="103" t="s">
        <v>807</v>
      </c>
      <c r="B598" s="103" t="s">
        <v>88</v>
      </c>
      <c r="C598" s="103" t="s">
        <v>89</v>
      </c>
      <c r="D598" s="103" t="s">
        <v>416</v>
      </c>
      <c r="E598" s="103" t="s">
        <v>417</v>
      </c>
      <c r="F598" s="103" t="s">
        <v>417</v>
      </c>
      <c r="G598" s="103" t="s">
        <v>206</v>
      </c>
      <c r="H598" s="103" t="s">
        <v>314</v>
      </c>
      <c r="I598" s="103" t="s">
        <v>92</v>
      </c>
      <c r="J598" s="215">
        <v>39791.64</v>
      </c>
      <c r="K598" s="216" t="s">
        <v>88</v>
      </c>
    </row>
    <row r="599" spans="1:11" x14ac:dyDescent="0.25">
      <c r="A599" s="103" t="s">
        <v>807</v>
      </c>
      <c r="B599" s="103" t="s">
        <v>88</v>
      </c>
      <c r="C599" s="103" t="s">
        <v>89</v>
      </c>
      <c r="D599" s="103" t="s">
        <v>416</v>
      </c>
      <c r="E599" s="111"/>
      <c r="F599" s="103" t="s">
        <v>417</v>
      </c>
      <c r="G599" s="103" t="s">
        <v>206</v>
      </c>
      <c r="H599" s="103" t="s">
        <v>314</v>
      </c>
      <c r="I599" s="103" t="s">
        <v>92</v>
      </c>
      <c r="J599" s="215">
        <v>-6682.93</v>
      </c>
      <c r="K599" s="216" t="s">
        <v>88</v>
      </c>
    </row>
    <row r="600" spans="1:11" x14ac:dyDescent="0.25">
      <c r="A600" s="103" t="s">
        <v>808</v>
      </c>
      <c r="B600" s="103" t="s">
        <v>88</v>
      </c>
      <c r="C600" s="103" t="s">
        <v>89</v>
      </c>
      <c r="D600" s="103" t="s">
        <v>416</v>
      </c>
      <c r="E600" s="103" t="s">
        <v>417</v>
      </c>
      <c r="F600" s="103" t="s">
        <v>417</v>
      </c>
      <c r="G600" s="103" t="s">
        <v>194</v>
      </c>
      <c r="H600" s="103" t="s">
        <v>731</v>
      </c>
      <c r="I600" s="103" t="s">
        <v>92</v>
      </c>
      <c r="J600" s="215">
        <v>22825.23</v>
      </c>
      <c r="K600" s="216" t="s">
        <v>88</v>
      </c>
    </row>
    <row r="601" spans="1:11" x14ac:dyDescent="0.25">
      <c r="A601" s="103" t="s">
        <v>809</v>
      </c>
      <c r="B601" s="103" t="s">
        <v>88</v>
      </c>
      <c r="C601" s="103" t="s">
        <v>89</v>
      </c>
      <c r="D601" s="103" t="s">
        <v>416</v>
      </c>
      <c r="E601" s="103" t="s">
        <v>417</v>
      </c>
      <c r="F601" s="103" t="s">
        <v>417</v>
      </c>
      <c r="G601" s="103" t="s">
        <v>194</v>
      </c>
      <c r="H601" s="103" t="s">
        <v>731</v>
      </c>
      <c r="I601" s="103" t="s">
        <v>92</v>
      </c>
      <c r="J601" s="215">
        <v>18667.7</v>
      </c>
      <c r="K601" s="216" t="s">
        <v>88</v>
      </c>
    </row>
    <row r="602" spans="1:11" x14ac:dyDescent="0.25">
      <c r="A602" s="103" t="s">
        <v>810</v>
      </c>
      <c r="B602" s="103" t="s">
        <v>88</v>
      </c>
      <c r="C602" s="103" t="s">
        <v>89</v>
      </c>
      <c r="D602" s="103" t="s">
        <v>416</v>
      </c>
      <c r="E602" s="103" t="s">
        <v>417</v>
      </c>
      <c r="F602" s="103" t="s">
        <v>417</v>
      </c>
      <c r="G602" s="103" t="s">
        <v>194</v>
      </c>
      <c r="H602" s="103" t="s">
        <v>731</v>
      </c>
      <c r="I602" s="103" t="s">
        <v>92</v>
      </c>
      <c r="J602" s="215">
        <v>10113.42</v>
      </c>
      <c r="K602" s="216" t="s">
        <v>88</v>
      </c>
    </row>
    <row r="603" spans="1:11" x14ac:dyDescent="0.25">
      <c r="A603" s="103" t="s">
        <v>1038</v>
      </c>
      <c r="B603" s="103" t="s">
        <v>88</v>
      </c>
      <c r="C603" s="103" t="s">
        <v>89</v>
      </c>
      <c r="D603" s="103" t="s">
        <v>416</v>
      </c>
      <c r="E603" s="103" t="s">
        <v>417</v>
      </c>
      <c r="F603" s="103" t="s">
        <v>417</v>
      </c>
      <c r="G603" s="103" t="s">
        <v>194</v>
      </c>
      <c r="H603" s="103" t="s">
        <v>731</v>
      </c>
      <c r="I603" s="103" t="s">
        <v>92</v>
      </c>
      <c r="J603" s="215">
        <v>23608.09</v>
      </c>
      <c r="K603" s="216" t="s">
        <v>88</v>
      </c>
    </row>
    <row r="604" spans="1:11" x14ac:dyDescent="0.25">
      <c r="A604" s="103" t="s">
        <v>806</v>
      </c>
      <c r="B604" s="103" t="s">
        <v>88</v>
      </c>
      <c r="C604" s="103" t="s">
        <v>89</v>
      </c>
      <c r="D604" s="103" t="s">
        <v>416</v>
      </c>
      <c r="E604" s="103" t="s">
        <v>417</v>
      </c>
      <c r="F604" s="103" t="s">
        <v>417</v>
      </c>
      <c r="G604" s="103" t="s">
        <v>194</v>
      </c>
      <c r="H604" s="103" t="s">
        <v>731</v>
      </c>
      <c r="I604" s="103" t="s">
        <v>92</v>
      </c>
      <c r="J604" s="215">
        <v>23733.17</v>
      </c>
      <c r="K604" s="216" t="s">
        <v>88</v>
      </c>
    </row>
    <row r="605" spans="1:11" x14ac:dyDescent="0.25">
      <c r="A605" s="103" t="s">
        <v>807</v>
      </c>
      <c r="B605" s="103" t="s">
        <v>88</v>
      </c>
      <c r="C605" s="103" t="s">
        <v>89</v>
      </c>
      <c r="D605" s="103" t="s">
        <v>416</v>
      </c>
      <c r="E605" s="103" t="s">
        <v>417</v>
      </c>
      <c r="F605" s="103" t="s">
        <v>417</v>
      </c>
      <c r="G605" s="103" t="s">
        <v>194</v>
      </c>
      <c r="H605" s="103" t="s">
        <v>731</v>
      </c>
      <c r="I605" s="103" t="s">
        <v>92</v>
      </c>
      <c r="J605" s="215">
        <v>32275.69</v>
      </c>
      <c r="K605" s="216" t="s">
        <v>88</v>
      </c>
    </row>
    <row r="606" spans="1:11" x14ac:dyDescent="0.25">
      <c r="A606" s="103" t="s">
        <v>809</v>
      </c>
      <c r="B606" s="103" t="s">
        <v>88</v>
      </c>
      <c r="C606" s="103" t="s">
        <v>89</v>
      </c>
      <c r="D606" s="103" t="s">
        <v>416</v>
      </c>
      <c r="E606" s="103" t="s">
        <v>417</v>
      </c>
      <c r="F606" s="103" t="s">
        <v>417</v>
      </c>
      <c r="G606" s="103" t="s">
        <v>460</v>
      </c>
      <c r="H606" s="103" t="s">
        <v>461</v>
      </c>
      <c r="I606" s="103" t="s">
        <v>92</v>
      </c>
      <c r="J606" s="215">
        <v>64.75</v>
      </c>
      <c r="K606" s="216" t="s">
        <v>88</v>
      </c>
    </row>
    <row r="607" spans="1:11" x14ac:dyDescent="0.25">
      <c r="A607" s="103" t="s">
        <v>806</v>
      </c>
      <c r="B607" s="103" t="s">
        <v>88</v>
      </c>
      <c r="C607" s="103" t="s">
        <v>89</v>
      </c>
      <c r="D607" s="103" t="s">
        <v>416</v>
      </c>
      <c r="E607" s="103" t="s">
        <v>417</v>
      </c>
      <c r="F607" s="103" t="s">
        <v>417</v>
      </c>
      <c r="G607" s="103" t="s">
        <v>460</v>
      </c>
      <c r="H607" s="103" t="s">
        <v>461</v>
      </c>
      <c r="I607" s="103" t="s">
        <v>92</v>
      </c>
      <c r="J607" s="215">
        <v>133.84</v>
      </c>
      <c r="K607" s="216" t="s">
        <v>88</v>
      </c>
    </row>
    <row r="608" spans="1:11" x14ac:dyDescent="0.25">
      <c r="A608" s="103" t="s">
        <v>808</v>
      </c>
      <c r="B608" s="103" t="s">
        <v>88</v>
      </c>
      <c r="C608" s="103" t="s">
        <v>89</v>
      </c>
      <c r="D608" s="103" t="s">
        <v>416</v>
      </c>
      <c r="E608" s="103" t="s">
        <v>417</v>
      </c>
      <c r="F608" s="103" t="s">
        <v>417</v>
      </c>
      <c r="G608" s="103" t="s">
        <v>178</v>
      </c>
      <c r="H608" s="103" t="s">
        <v>315</v>
      </c>
      <c r="I608" s="103" t="s">
        <v>92</v>
      </c>
      <c r="J608" s="215">
        <v>90.67</v>
      </c>
      <c r="K608" s="216" t="s">
        <v>88</v>
      </c>
    </row>
    <row r="609" spans="1:11" x14ac:dyDescent="0.25">
      <c r="A609" s="103" t="s">
        <v>809</v>
      </c>
      <c r="B609" s="103" t="s">
        <v>88</v>
      </c>
      <c r="C609" s="103" t="s">
        <v>89</v>
      </c>
      <c r="D609" s="103" t="s">
        <v>416</v>
      </c>
      <c r="E609" s="103" t="s">
        <v>417</v>
      </c>
      <c r="F609" s="103" t="s">
        <v>417</v>
      </c>
      <c r="G609" s="103" t="s">
        <v>178</v>
      </c>
      <c r="H609" s="103" t="s">
        <v>315</v>
      </c>
      <c r="I609" s="103" t="s">
        <v>92</v>
      </c>
      <c r="J609" s="215">
        <v>154.01</v>
      </c>
      <c r="K609" s="216" t="s">
        <v>88</v>
      </c>
    </row>
    <row r="610" spans="1:11" x14ac:dyDescent="0.25">
      <c r="A610" s="103" t="s">
        <v>810</v>
      </c>
      <c r="B610" s="103" t="s">
        <v>88</v>
      </c>
      <c r="C610" s="103" t="s">
        <v>89</v>
      </c>
      <c r="D610" s="103" t="s">
        <v>416</v>
      </c>
      <c r="E610" s="103" t="s">
        <v>417</v>
      </c>
      <c r="F610" s="103" t="s">
        <v>417</v>
      </c>
      <c r="G610" s="103" t="s">
        <v>178</v>
      </c>
      <c r="H610" s="103" t="s">
        <v>315</v>
      </c>
      <c r="I610" s="103" t="s">
        <v>92</v>
      </c>
      <c r="J610" s="215">
        <v>88</v>
      </c>
      <c r="K610" s="216" t="s">
        <v>88</v>
      </c>
    </row>
    <row r="611" spans="1:11" x14ac:dyDescent="0.25">
      <c r="A611" s="103" t="s">
        <v>1038</v>
      </c>
      <c r="B611" s="103" t="s">
        <v>88</v>
      </c>
      <c r="C611" s="103" t="s">
        <v>89</v>
      </c>
      <c r="D611" s="103" t="s">
        <v>416</v>
      </c>
      <c r="E611" s="103" t="s">
        <v>417</v>
      </c>
      <c r="F611" s="103" t="s">
        <v>417</v>
      </c>
      <c r="G611" s="103" t="s">
        <v>178</v>
      </c>
      <c r="H611" s="103" t="s">
        <v>315</v>
      </c>
      <c r="I611" s="103" t="s">
        <v>92</v>
      </c>
      <c r="J611" s="215">
        <v>2308.73</v>
      </c>
      <c r="K611" s="216" t="s">
        <v>88</v>
      </c>
    </row>
    <row r="612" spans="1:11" x14ac:dyDescent="0.25">
      <c r="A612" s="103" t="s">
        <v>806</v>
      </c>
      <c r="B612" s="103" t="s">
        <v>88</v>
      </c>
      <c r="C612" s="103" t="s">
        <v>89</v>
      </c>
      <c r="D612" s="103" t="s">
        <v>416</v>
      </c>
      <c r="E612" s="103" t="s">
        <v>417</v>
      </c>
      <c r="F612" s="103" t="s">
        <v>417</v>
      </c>
      <c r="G612" s="103" t="s">
        <v>178</v>
      </c>
      <c r="H612" s="103" t="s">
        <v>315</v>
      </c>
      <c r="I612" s="103" t="s">
        <v>92</v>
      </c>
      <c r="J612" s="215">
        <v>225.29</v>
      </c>
      <c r="K612" s="232"/>
    </row>
    <row r="613" spans="1:11" x14ac:dyDescent="0.25">
      <c r="A613" s="103" t="s">
        <v>807</v>
      </c>
      <c r="B613" s="103" t="s">
        <v>88</v>
      </c>
      <c r="C613" s="103" t="s">
        <v>89</v>
      </c>
      <c r="D613" s="103" t="s">
        <v>416</v>
      </c>
      <c r="E613" s="103" t="s">
        <v>417</v>
      </c>
      <c r="F613" s="103" t="s">
        <v>417</v>
      </c>
      <c r="G613" s="103" t="s">
        <v>178</v>
      </c>
      <c r="H613" s="103" t="s">
        <v>315</v>
      </c>
      <c r="I613" s="103" t="s">
        <v>92</v>
      </c>
      <c r="J613" s="215">
        <v>272</v>
      </c>
      <c r="K613" s="216" t="s">
        <v>88</v>
      </c>
    </row>
    <row r="614" spans="1:11" x14ac:dyDescent="0.25">
      <c r="A614" s="103" t="s">
        <v>808</v>
      </c>
      <c r="B614" s="103" t="s">
        <v>88</v>
      </c>
      <c r="C614" s="103" t="s">
        <v>89</v>
      </c>
      <c r="D614" s="103" t="s">
        <v>416</v>
      </c>
      <c r="E614" s="103" t="s">
        <v>417</v>
      </c>
      <c r="F614" s="103" t="s">
        <v>417</v>
      </c>
      <c r="G614" s="103" t="s">
        <v>180</v>
      </c>
      <c r="H614" s="103" t="s">
        <v>648</v>
      </c>
      <c r="I614" s="103" t="s">
        <v>92</v>
      </c>
      <c r="J614" s="215">
        <v>3375.35</v>
      </c>
      <c r="K614" s="216" t="s">
        <v>88</v>
      </c>
    </row>
    <row r="615" spans="1:11" x14ac:dyDescent="0.25">
      <c r="A615" s="103" t="s">
        <v>808</v>
      </c>
      <c r="B615" s="103" t="s">
        <v>88</v>
      </c>
      <c r="C615" s="103" t="s">
        <v>89</v>
      </c>
      <c r="D615" s="103" t="s">
        <v>416</v>
      </c>
      <c r="E615" s="111"/>
      <c r="F615" s="103" t="s">
        <v>417</v>
      </c>
      <c r="G615" s="103" t="s">
        <v>180</v>
      </c>
      <c r="H615" s="103" t="s">
        <v>648</v>
      </c>
      <c r="I615" s="103" t="s">
        <v>92</v>
      </c>
      <c r="J615" s="215">
        <v>-3357.2</v>
      </c>
      <c r="K615" s="216" t="s">
        <v>88</v>
      </c>
    </row>
    <row r="616" spans="1:11" x14ac:dyDescent="0.25">
      <c r="A616" s="103" t="s">
        <v>809</v>
      </c>
      <c r="B616" s="103" t="s">
        <v>88</v>
      </c>
      <c r="C616" s="103" t="s">
        <v>89</v>
      </c>
      <c r="D616" s="103" t="s">
        <v>416</v>
      </c>
      <c r="E616" s="103" t="s">
        <v>417</v>
      </c>
      <c r="F616" s="103" t="s">
        <v>417</v>
      </c>
      <c r="G616" s="103" t="s">
        <v>180</v>
      </c>
      <c r="H616" s="103" t="s">
        <v>648</v>
      </c>
      <c r="I616" s="103" t="s">
        <v>92</v>
      </c>
      <c r="J616" s="215">
        <v>82.69</v>
      </c>
      <c r="K616" s="216" t="s">
        <v>88</v>
      </c>
    </row>
    <row r="617" spans="1:11" x14ac:dyDescent="0.25">
      <c r="A617" s="103" t="s">
        <v>810</v>
      </c>
      <c r="B617" s="103" t="s">
        <v>88</v>
      </c>
      <c r="C617" s="103" t="s">
        <v>89</v>
      </c>
      <c r="D617" s="103" t="s">
        <v>416</v>
      </c>
      <c r="E617" s="103" t="s">
        <v>417</v>
      </c>
      <c r="F617" s="103" t="s">
        <v>417</v>
      </c>
      <c r="G617" s="103" t="s">
        <v>180</v>
      </c>
      <c r="H617" s="103" t="s">
        <v>648</v>
      </c>
      <c r="I617" s="103" t="s">
        <v>92</v>
      </c>
      <c r="J617" s="215">
        <v>448.39</v>
      </c>
      <c r="K617" s="216" t="s">
        <v>88</v>
      </c>
    </row>
    <row r="618" spans="1:11" x14ac:dyDescent="0.25">
      <c r="A618" s="103" t="s">
        <v>810</v>
      </c>
      <c r="B618" s="103" t="s">
        <v>88</v>
      </c>
      <c r="C618" s="103" t="s">
        <v>89</v>
      </c>
      <c r="D618" s="103" t="s">
        <v>416</v>
      </c>
      <c r="E618" s="111"/>
      <c r="F618" s="103" t="s">
        <v>417</v>
      </c>
      <c r="G618" s="103" t="s">
        <v>180</v>
      </c>
      <c r="H618" s="103" t="s">
        <v>648</v>
      </c>
      <c r="I618" s="103" t="s">
        <v>92</v>
      </c>
      <c r="J618" s="215">
        <v>-182.9</v>
      </c>
      <c r="K618" s="216" t="s">
        <v>88</v>
      </c>
    </row>
    <row r="619" spans="1:11" x14ac:dyDescent="0.25">
      <c r="A619" s="103" t="s">
        <v>1038</v>
      </c>
      <c r="B619" s="103" t="s">
        <v>88</v>
      </c>
      <c r="C619" s="103" t="s">
        <v>89</v>
      </c>
      <c r="D619" s="103" t="s">
        <v>416</v>
      </c>
      <c r="E619" s="103" t="s">
        <v>417</v>
      </c>
      <c r="F619" s="103" t="s">
        <v>417</v>
      </c>
      <c r="G619" s="103" t="s">
        <v>180</v>
      </c>
      <c r="H619" s="103" t="s">
        <v>648</v>
      </c>
      <c r="I619" s="103" t="s">
        <v>92</v>
      </c>
      <c r="J619" s="215">
        <v>474.46</v>
      </c>
      <c r="K619" s="216" t="s">
        <v>88</v>
      </c>
    </row>
    <row r="620" spans="1:11" x14ac:dyDescent="0.25">
      <c r="A620" s="103" t="s">
        <v>1038</v>
      </c>
      <c r="B620" s="103" t="s">
        <v>88</v>
      </c>
      <c r="C620" s="103" t="s">
        <v>89</v>
      </c>
      <c r="D620" s="103" t="s">
        <v>416</v>
      </c>
      <c r="E620" s="111"/>
      <c r="F620" s="103" t="s">
        <v>417</v>
      </c>
      <c r="G620" s="103" t="s">
        <v>180</v>
      </c>
      <c r="H620" s="103" t="s">
        <v>648</v>
      </c>
      <c r="I620" s="103" t="s">
        <v>92</v>
      </c>
      <c r="J620" s="215">
        <v>-471.61</v>
      </c>
      <c r="K620" s="216" t="s">
        <v>88</v>
      </c>
    </row>
    <row r="621" spans="1:11" x14ac:dyDescent="0.25">
      <c r="A621" s="103" t="s">
        <v>806</v>
      </c>
      <c r="B621" s="103" t="s">
        <v>88</v>
      </c>
      <c r="C621" s="103" t="s">
        <v>89</v>
      </c>
      <c r="D621" s="103" t="s">
        <v>416</v>
      </c>
      <c r="E621" s="103" t="s">
        <v>417</v>
      </c>
      <c r="F621" s="103" t="s">
        <v>417</v>
      </c>
      <c r="G621" s="103" t="s">
        <v>180</v>
      </c>
      <c r="H621" s="103" t="s">
        <v>648</v>
      </c>
      <c r="I621" s="103" t="s">
        <v>92</v>
      </c>
      <c r="J621" s="215">
        <v>413.68</v>
      </c>
      <c r="K621" s="216" t="s">
        <v>88</v>
      </c>
    </row>
    <row r="622" spans="1:11" x14ac:dyDescent="0.25">
      <c r="A622" s="103" t="s">
        <v>806</v>
      </c>
      <c r="B622" s="103" t="s">
        <v>88</v>
      </c>
      <c r="C622" s="103" t="s">
        <v>89</v>
      </c>
      <c r="D622" s="103" t="s">
        <v>416</v>
      </c>
      <c r="E622" s="111"/>
      <c r="F622" s="103" t="s">
        <v>417</v>
      </c>
      <c r="G622" s="103" t="s">
        <v>180</v>
      </c>
      <c r="H622" s="103" t="s">
        <v>648</v>
      </c>
      <c r="I622" s="103" t="s">
        <v>92</v>
      </c>
      <c r="J622" s="215">
        <v>-183</v>
      </c>
      <c r="K622" s="216" t="s">
        <v>88</v>
      </c>
    </row>
    <row r="623" spans="1:11" x14ac:dyDescent="0.25">
      <c r="A623" s="103" t="s">
        <v>807</v>
      </c>
      <c r="B623" s="103" t="s">
        <v>88</v>
      </c>
      <c r="C623" s="103" t="s">
        <v>89</v>
      </c>
      <c r="D623" s="103" t="s">
        <v>416</v>
      </c>
      <c r="E623" s="103" t="s">
        <v>417</v>
      </c>
      <c r="F623" s="103" t="s">
        <v>417</v>
      </c>
      <c r="G623" s="103" t="s">
        <v>180</v>
      </c>
      <c r="H623" s="103" t="s">
        <v>648</v>
      </c>
      <c r="I623" s="103" t="s">
        <v>92</v>
      </c>
      <c r="J623" s="215">
        <v>1802.94</v>
      </c>
      <c r="K623" s="216" t="s">
        <v>88</v>
      </c>
    </row>
    <row r="624" spans="1:11" x14ac:dyDescent="0.25">
      <c r="A624" s="103" t="s">
        <v>807</v>
      </c>
      <c r="B624" s="103" t="s">
        <v>88</v>
      </c>
      <c r="C624" s="103" t="s">
        <v>89</v>
      </c>
      <c r="D624" s="103" t="s">
        <v>416</v>
      </c>
      <c r="E624" s="111"/>
      <c r="F624" s="103" t="s">
        <v>417</v>
      </c>
      <c r="G624" s="103" t="s">
        <v>180</v>
      </c>
      <c r="H624" s="103" t="s">
        <v>648</v>
      </c>
      <c r="I624" s="103" t="s">
        <v>92</v>
      </c>
      <c r="J624" s="215">
        <v>-1792.12</v>
      </c>
      <c r="K624" s="216" t="s">
        <v>88</v>
      </c>
    </row>
    <row r="625" spans="1:11" x14ac:dyDescent="0.25">
      <c r="A625" s="103" t="s">
        <v>809</v>
      </c>
      <c r="B625" s="103" t="s">
        <v>88</v>
      </c>
      <c r="C625" s="103" t="s">
        <v>89</v>
      </c>
      <c r="D625" s="103" t="s">
        <v>416</v>
      </c>
      <c r="E625" s="103" t="s">
        <v>417</v>
      </c>
      <c r="F625" s="103" t="s">
        <v>417</v>
      </c>
      <c r="G625" s="103" t="s">
        <v>192</v>
      </c>
      <c r="H625" s="103" t="s">
        <v>316</v>
      </c>
      <c r="I625" s="103" t="s">
        <v>92</v>
      </c>
      <c r="J625" s="215">
        <v>102.17</v>
      </c>
      <c r="K625" s="216" t="s">
        <v>88</v>
      </c>
    </row>
    <row r="626" spans="1:11" x14ac:dyDescent="0.25">
      <c r="A626" s="103" t="s">
        <v>810</v>
      </c>
      <c r="B626" s="103" t="s">
        <v>88</v>
      </c>
      <c r="C626" s="103" t="s">
        <v>89</v>
      </c>
      <c r="D626" s="103" t="s">
        <v>416</v>
      </c>
      <c r="E626" s="103" t="s">
        <v>417</v>
      </c>
      <c r="F626" s="103" t="s">
        <v>417</v>
      </c>
      <c r="G626" s="103" t="s">
        <v>177</v>
      </c>
      <c r="H626" s="103" t="s">
        <v>317</v>
      </c>
      <c r="I626" s="103" t="s">
        <v>92</v>
      </c>
      <c r="J626" s="215">
        <v>185</v>
      </c>
      <c r="K626" s="216" t="s">
        <v>88</v>
      </c>
    </row>
    <row r="627" spans="1:11" x14ac:dyDescent="0.25">
      <c r="A627" s="103" t="s">
        <v>809</v>
      </c>
      <c r="B627" s="103" t="s">
        <v>88</v>
      </c>
      <c r="C627" s="103" t="s">
        <v>89</v>
      </c>
      <c r="D627" s="103" t="s">
        <v>416</v>
      </c>
      <c r="E627" s="103" t="s">
        <v>417</v>
      </c>
      <c r="F627" s="103" t="s">
        <v>417</v>
      </c>
      <c r="G627" s="103" t="s">
        <v>472</v>
      </c>
      <c r="H627" s="103" t="s">
        <v>815</v>
      </c>
      <c r="I627" s="103" t="s">
        <v>92</v>
      </c>
      <c r="J627" s="215">
        <v>2548.62</v>
      </c>
      <c r="K627" s="216" t="s">
        <v>88</v>
      </c>
    </row>
    <row r="628" spans="1:11" x14ac:dyDescent="0.25">
      <c r="A628" s="103" t="s">
        <v>810</v>
      </c>
      <c r="B628" s="103" t="s">
        <v>88</v>
      </c>
      <c r="C628" s="103" t="s">
        <v>89</v>
      </c>
      <c r="D628" s="103" t="s">
        <v>416</v>
      </c>
      <c r="E628" s="103" t="s">
        <v>417</v>
      </c>
      <c r="F628" s="103" t="s">
        <v>417</v>
      </c>
      <c r="G628" s="103" t="s">
        <v>472</v>
      </c>
      <c r="H628" s="103" t="s">
        <v>815</v>
      </c>
      <c r="I628" s="103" t="s">
        <v>92</v>
      </c>
      <c r="J628" s="215">
        <v>590.79999999999995</v>
      </c>
      <c r="K628" s="216" t="s">
        <v>88</v>
      </c>
    </row>
    <row r="629" spans="1:11" x14ac:dyDescent="0.25">
      <c r="A629" s="103" t="s">
        <v>806</v>
      </c>
      <c r="B629" s="103" t="s">
        <v>88</v>
      </c>
      <c r="C629" s="103" t="s">
        <v>89</v>
      </c>
      <c r="D629" s="103" t="s">
        <v>416</v>
      </c>
      <c r="E629" s="103" t="s">
        <v>417</v>
      </c>
      <c r="F629" s="103" t="s">
        <v>417</v>
      </c>
      <c r="G629" s="103" t="s">
        <v>472</v>
      </c>
      <c r="H629" s="103" t="s">
        <v>815</v>
      </c>
      <c r="I629" s="103" t="s">
        <v>92</v>
      </c>
      <c r="J629" s="215">
        <v>496.16</v>
      </c>
      <c r="K629" s="216" t="s">
        <v>88</v>
      </c>
    </row>
    <row r="630" spans="1:11" x14ac:dyDescent="0.25">
      <c r="A630" s="103" t="s">
        <v>808</v>
      </c>
      <c r="B630" s="103" t="s">
        <v>88</v>
      </c>
      <c r="C630" s="103" t="s">
        <v>89</v>
      </c>
      <c r="D630" s="103" t="s">
        <v>416</v>
      </c>
      <c r="E630" s="103" t="s">
        <v>417</v>
      </c>
      <c r="F630" s="103" t="s">
        <v>417</v>
      </c>
      <c r="G630" s="103" t="s">
        <v>153</v>
      </c>
      <c r="H630" s="103" t="s">
        <v>318</v>
      </c>
      <c r="I630" s="103" t="s">
        <v>92</v>
      </c>
      <c r="J630" s="215">
        <v>105402.16</v>
      </c>
      <c r="K630" s="216" t="s">
        <v>88</v>
      </c>
    </row>
    <row r="631" spans="1:11" x14ac:dyDescent="0.25">
      <c r="A631" s="103" t="s">
        <v>809</v>
      </c>
      <c r="B631" s="103" t="s">
        <v>88</v>
      </c>
      <c r="C631" s="103" t="s">
        <v>89</v>
      </c>
      <c r="D631" s="103" t="s">
        <v>416</v>
      </c>
      <c r="E631" s="103" t="s">
        <v>417</v>
      </c>
      <c r="F631" s="103" t="s">
        <v>417</v>
      </c>
      <c r="G631" s="103" t="s">
        <v>153</v>
      </c>
      <c r="H631" s="103" t="s">
        <v>318</v>
      </c>
      <c r="I631" s="103" t="s">
        <v>92</v>
      </c>
      <c r="J631" s="215">
        <v>89521.83</v>
      </c>
      <c r="K631" s="216" t="s">
        <v>88</v>
      </c>
    </row>
    <row r="632" spans="1:11" x14ac:dyDescent="0.25">
      <c r="A632" s="103" t="s">
        <v>810</v>
      </c>
      <c r="B632" s="103" t="s">
        <v>88</v>
      </c>
      <c r="C632" s="103" t="s">
        <v>89</v>
      </c>
      <c r="D632" s="103" t="s">
        <v>416</v>
      </c>
      <c r="E632" s="103" t="s">
        <v>417</v>
      </c>
      <c r="F632" s="103" t="s">
        <v>417</v>
      </c>
      <c r="G632" s="103" t="s">
        <v>153</v>
      </c>
      <c r="H632" s="103" t="s">
        <v>318</v>
      </c>
      <c r="I632" s="103" t="s">
        <v>92</v>
      </c>
      <c r="J632" s="215">
        <v>66805.429999999993</v>
      </c>
      <c r="K632" s="216" t="s">
        <v>88</v>
      </c>
    </row>
    <row r="633" spans="1:11" x14ac:dyDescent="0.25">
      <c r="A633" s="103" t="s">
        <v>1038</v>
      </c>
      <c r="B633" s="103" t="s">
        <v>88</v>
      </c>
      <c r="C633" s="103" t="s">
        <v>89</v>
      </c>
      <c r="D633" s="103" t="s">
        <v>416</v>
      </c>
      <c r="E633" s="103" t="s">
        <v>417</v>
      </c>
      <c r="F633" s="103" t="s">
        <v>417</v>
      </c>
      <c r="G633" s="103" t="s">
        <v>153</v>
      </c>
      <c r="H633" s="103" t="s">
        <v>318</v>
      </c>
      <c r="I633" s="103" t="s">
        <v>92</v>
      </c>
      <c r="J633" s="215">
        <v>89498.67</v>
      </c>
      <c r="K633" s="216" t="s">
        <v>88</v>
      </c>
    </row>
    <row r="634" spans="1:11" x14ac:dyDescent="0.25">
      <c r="A634" s="103" t="s">
        <v>806</v>
      </c>
      <c r="B634" s="103" t="s">
        <v>88</v>
      </c>
      <c r="C634" s="103" t="s">
        <v>89</v>
      </c>
      <c r="D634" s="103" t="s">
        <v>416</v>
      </c>
      <c r="E634" s="103" t="s">
        <v>417</v>
      </c>
      <c r="F634" s="103" t="s">
        <v>417</v>
      </c>
      <c r="G634" s="103" t="s">
        <v>153</v>
      </c>
      <c r="H634" s="103" t="s">
        <v>318</v>
      </c>
      <c r="I634" s="103" t="s">
        <v>92</v>
      </c>
      <c r="J634" s="215">
        <v>93579.51</v>
      </c>
      <c r="K634" s="216" t="s">
        <v>88</v>
      </c>
    </row>
    <row r="635" spans="1:11" x14ac:dyDescent="0.25">
      <c r="A635" s="103" t="s">
        <v>807</v>
      </c>
      <c r="B635" s="103" t="s">
        <v>88</v>
      </c>
      <c r="C635" s="103" t="s">
        <v>89</v>
      </c>
      <c r="D635" s="103" t="s">
        <v>416</v>
      </c>
      <c r="E635" s="103" t="s">
        <v>417</v>
      </c>
      <c r="F635" s="103" t="s">
        <v>417</v>
      </c>
      <c r="G635" s="103" t="s">
        <v>153</v>
      </c>
      <c r="H635" s="103" t="s">
        <v>318</v>
      </c>
      <c r="I635" s="103" t="s">
        <v>92</v>
      </c>
      <c r="J635" s="215">
        <v>160502.59</v>
      </c>
      <c r="K635" s="216" t="s">
        <v>88</v>
      </c>
    </row>
    <row r="636" spans="1:11" x14ac:dyDescent="0.25">
      <c r="A636" s="103" t="s">
        <v>808</v>
      </c>
      <c r="B636" s="103" t="s">
        <v>88</v>
      </c>
      <c r="C636" s="103" t="s">
        <v>89</v>
      </c>
      <c r="D636" s="103" t="s">
        <v>416</v>
      </c>
      <c r="E636" s="103" t="s">
        <v>417</v>
      </c>
      <c r="F636" s="103" t="s">
        <v>417</v>
      </c>
      <c r="G636" s="103" t="s">
        <v>96</v>
      </c>
      <c r="H636" s="103" t="s">
        <v>319</v>
      </c>
      <c r="I636" s="103" t="s">
        <v>92</v>
      </c>
      <c r="J636" s="215">
        <v>20201.88</v>
      </c>
      <c r="K636" s="216" t="s">
        <v>88</v>
      </c>
    </row>
    <row r="637" spans="1:11" x14ac:dyDescent="0.25">
      <c r="A637" s="103" t="s">
        <v>809</v>
      </c>
      <c r="B637" s="103" t="s">
        <v>88</v>
      </c>
      <c r="C637" s="103" t="s">
        <v>89</v>
      </c>
      <c r="D637" s="103" t="s">
        <v>416</v>
      </c>
      <c r="E637" s="103" t="s">
        <v>417</v>
      </c>
      <c r="F637" s="103" t="s">
        <v>417</v>
      </c>
      <c r="G637" s="103" t="s">
        <v>96</v>
      </c>
      <c r="H637" s="103" t="s">
        <v>319</v>
      </c>
      <c r="I637" s="103" t="s">
        <v>92</v>
      </c>
      <c r="J637" s="215">
        <v>20283.34</v>
      </c>
      <c r="K637" s="216" t="s">
        <v>88</v>
      </c>
    </row>
    <row r="638" spans="1:11" x14ac:dyDescent="0.25">
      <c r="A638" s="103" t="s">
        <v>810</v>
      </c>
      <c r="B638" s="103" t="s">
        <v>88</v>
      </c>
      <c r="C638" s="103" t="s">
        <v>89</v>
      </c>
      <c r="D638" s="103" t="s">
        <v>416</v>
      </c>
      <c r="E638" s="103" t="s">
        <v>417</v>
      </c>
      <c r="F638" s="103" t="s">
        <v>417</v>
      </c>
      <c r="G638" s="103" t="s">
        <v>96</v>
      </c>
      <c r="H638" s="103" t="s">
        <v>319</v>
      </c>
      <c r="I638" s="103" t="s">
        <v>92</v>
      </c>
      <c r="J638" s="215">
        <v>16089.11</v>
      </c>
      <c r="K638" s="216" t="s">
        <v>88</v>
      </c>
    </row>
    <row r="639" spans="1:11" x14ac:dyDescent="0.25">
      <c r="A639" s="103" t="s">
        <v>1038</v>
      </c>
      <c r="B639" s="103" t="s">
        <v>88</v>
      </c>
      <c r="C639" s="103" t="s">
        <v>89</v>
      </c>
      <c r="D639" s="103" t="s">
        <v>416</v>
      </c>
      <c r="E639" s="103" t="s">
        <v>417</v>
      </c>
      <c r="F639" s="103" t="s">
        <v>417</v>
      </c>
      <c r="G639" s="103" t="s">
        <v>96</v>
      </c>
      <c r="H639" s="103" t="s">
        <v>319</v>
      </c>
      <c r="I639" s="103" t="s">
        <v>92</v>
      </c>
      <c r="J639" s="215">
        <v>15743.46</v>
      </c>
      <c r="K639" s="216" t="s">
        <v>88</v>
      </c>
    </row>
    <row r="640" spans="1:11" x14ac:dyDescent="0.25">
      <c r="A640" s="103" t="s">
        <v>806</v>
      </c>
      <c r="B640" s="103" t="s">
        <v>88</v>
      </c>
      <c r="C640" s="103" t="s">
        <v>89</v>
      </c>
      <c r="D640" s="103" t="s">
        <v>416</v>
      </c>
      <c r="E640" s="103" t="s">
        <v>417</v>
      </c>
      <c r="F640" s="103" t="s">
        <v>417</v>
      </c>
      <c r="G640" s="103" t="s">
        <v>96</v>
      </c>
      <c r="H640" s="103" t="s">
        <v>319</v>
      </c>
      <c r="I640" s="103" t="s">
        <v>92</v>
      </c>
      <c r="J640" s="215">
        <v>17983.46</v>
      </c>
      <c r="K640" s="216" t="s">
        <v>88</v>
      </c>
    </row>
    <row r="641" spans="1:11" x14ac:dyDescent="0.25">
      <c r="A641" s="103" t="s">
        <v>807</v>
      </c>
      <c r="B641" s="103" t="s">
        <v>88</v>
      </c>
      <c r="C641" s="103" t="s">
        <v>89</v>
      </c>
      <c r="D641" s="103" t="s">
        <v>416</v>
      </c>
      <c r="E641" s="103" t="s">
        <v>417</v>
      </c>
      <c r="F641" s="103" t="s">
        <v>417</v>
      </c>
      <c r="G641" s="103" t="s">
        <v>96</v>
      </c>
      <c r="H641" s="103" t="s">
        <v>319</v>
      </c>
      <c r="I641" s="103" t="s">
        <v>92</v>
      </c>
      <c r="J641" s="215">
        <v>29635.93</v>
      </c>
      <c r="K641" s="216" t="s">
        <v>88</v>
      </c>
    </row>
    <row r="642" spans="1:11" x14ac:dyDescent="0.25">
      <c r="A642" s="103" t="s">
        <v>1038</v>
      </c>
      <c r="B642" s="103" t="s">
        <v>88</v>
      </c>
      <c r="C642" s="103" t="s">
        <v>89</v>
      </c>
      <c r="D642" s="103" t="s">
        <v>416</v>
      </c>
      <c r="E642" s="103" t="s">
        <v>417</v>
      </c>
      <c r="F642" s="103" t="s">
        <v>417</v>
      </c>
      <c r="G642" s="103" t="s">
        <v>191</v>
      </c>
      <c r="H642" s="103" t="s">
        <v>320</v>
      </c>
      <c r="I642" s="103" t="s">
        <v>92</v>
      </c>
      <c r="J642" s="215">
        <v>3880.31</v>
      </c>
      <c r="K642" s="216" t="s">
        <v>88</v>
      </c>
    </row>
    <row r="643" spans="1:11" x14ac:dyDescent="0.25">
      <c r="A643" s="103" t="s">
        <v>808</v>
      </c>
      <c r="B643" s="103" t="s">
        <v>88</v>
      </c>
      <c r="C643" s="103" t="s">
        <v>89</v>
      </c>
      <c r="D643" s="103" t="s">
        <v>416</v>
      </c>
      <c r="E643" s="103" t="s">
        <v>417</v>
      </c>
      <c r="F643" s="103" t="s">
        <v>417</v>
      </c>
      <c r="G643" s="103" t="s">
        <v>166</v>
      </c>
      <c r="H643" s="103" t="s">
        <v>322</v>
      </c>
      <c r="I643" s="103" t="s">
        <v>92</v>
      </c>
      <c r="J643" s="215">
        <v>724.1</v>
      </c>
      <c r="K643" s="216" t="s">
        <v>88</v>
      </c>
    </row>
    <row r="644" spans="1:11" x14ac:dyDescent="0.25">
      <c r="A644" s="103" t="s">
        <v>809</v>
      </c>
      <c r="B644" s="103" t="s">
        <v>88</v>
      </c>
      <c r="C644" s="103" t="s">
        <v>89</v>
      </c>
      <c r="D644" s="103" t="s">
        <v>416</v>
      </c>
      <c r="E644" s="103" t="s">
        <v>417</v>
      </c>
      <c r="F644" s="103" t="s">
        <v>417</v>
      </c>
      <c r="G644" s="103" t="s">
        <v>166</v>
      </c>
      <c r="H644" s="103" t="s">
        <v>322</v>
      </c>
      <c r="I644" s="103" t="s">
        <v>92</v>
      </c>
      <c r="J644" s="215">
        <v>67.31</v>
      </c>
      <c r="K644" s="216" t="s">
        <v>88</v>
      </c>
    </row>
    <row r="645" spans="1:11" x14ac:dyDescent="0.25">
      <c r="A645" s="103" t="s">
        <v>810</v>
      </c>
      <c r="B645" s="103" t="s">
        <v>88</v>
      </c>
      <c r="C645" s="103" t="s">
        <v>89</v>
      </c>
      <c r="D645" s="103" t="s">
        <v>416</v>
      </c>
      <c r="E645" s="103" t="s">
        <v>417</v>
      </c>
      <c r="F645" s="103" t="s">
        <v>417</v>
      </c>
      <c r="G645" s="103" t="s">
        <v>166</v>
      </c>
      <c r="H645" s="103" t="s">
        <v>322</v>
      </c>
      <c r="I645" s="103" t="s">
        <v>92</v>
      </c>
      <c r="J645" s="215">
        <v>67.31</v>
      </c>
      <c r="K645" s="216" t="s">
        <v>88</v>
      </c>
    </row>
    <row r="646" spans="1:11" x14ac:dyDescent="0.25">
      <c r="A646" s="103" t="s">
        <v>1038</v>
      </c>
      <c r="B646" s="103" t="s">
        <v>88</v>
      </c>
      <c r="C646" s="103" t="s">
        <v>89</v>
      </c>
      <c r="D646" s="103" t="s">
        <v>416</v>
      </c>
      <c r="E646" s="103" t="s">
        <v>417</v>
      </c>
      <c r="F646" s="103" t="s">
        <v>417</v>
      </c>
      <c r="G646" s="103" t="s">
        <v>166</v>
      </c>
      <c r="H646" s="103" t="s">
        <v>322</v>
      </c>
      <c r="I646" s="103" t="s">
        <v>92</v>
      </c>
      <c r="J646" s="215">
        <v>4713.51</v>
      </c>
      <c r="K646" s="216" t="s">
        <v>88</v>
      </c>
    </row>
    <row r="647" spans="1:11" x14ac:dyDescent="0.25">
      <c r="A647" s="103" t="s">
        <v>808</v>
      </c>
      <c r="B647" s="103" t="s">
        <v>88</v>
      </c>
      <c r="C647" s="103" t="s">
        <v>89</v>
      </c>
      <c r="D647" s="103" t="s">
        <v>416</v>
      </c>
      <c r="E647" s="111"/>
      <c r="F647" s="103" t="s">
        <v>417</v>
      </c>
      <c r="G647" s="103" t="s">
        <v>621</v>
      </c>
      <c r="H647" s="103" t="s">
        <v>622</v>
      </c>
      <c r="I647" s="103" t="s">
        <v>92</v>
      </c>
      <c r="J647" s="215">
        <v>23.13</v>
      </c>
      <c r="K647" s="216" t="s">
        <v>88</v>
      </c>
    </row>
    <row r="648" spans="1:11" x14ac:dyDescent="0.25">
      <c r="A648" s="103" t="s">
        <v>809</v>
      </c>
      <c r="B648" s="103" t="s">
        <v>88</v>
      </c>
      <c r="C648" s="103" t="s">
        <v>89</v>
      </c>
      <c r="D648" s="103" t="s">
        <v>416</v>
      </c>
      <c r="E648" s="111"/>
      <c r="F648" s="103" t="s">
        <v>417</v>
      </c>
      <c r="G648" s="103" t="s">
        <v>621</v>
      </c>
      <c r="H648" s="103" t="s">
        <v>622</v>
      </c>
      <c r="I648" s="103" t="s">
        <v>92</v>
      </c>
      <c r="J648" s="215">
        <v>35.53</v>
      </c>
      <c r="K648" s="216" t="s">
        <v>88</v>
      </c>
    </row>
    <row r="649" spans="1:11" x14ac:dyDescent="0.25">
      <c r="A649" s="103" t="s">
        <v>810</v>
      </c>
      <c r="B649" s="103" t="s">
        <v>88</v>
      </c>
      <c r="C649" s="103" t="s">
        <v>89</v>
      </c>
      <c r="D649" s="103" t="s">
        <v>416</v>
      </c>
      <c r="E649" s="111"/>
      <c r="F649" s="103" t="s">
        <v>417</v>
      </c>
      <c r="G649" s="103" t="s">
        <v>621</v>
      </c>
      <c r="H649" s="103" t="s">
        <v>622</v>
      </c>
      <c r="I649" s="103" t="s">
        <v>92</v>
      </c>
      <c r="J649" s="215">
        <v>62.88</v>
      </c>
      <c r="K649" s="216" t="s">
        <v>88</v>
      </c>
    </row>
    <row r="650" spans="1:11" x14ac:dyDescent="0.25">
      <c r="A650" s="103" t="s">
        <v>1038</v>
      </c>
      <c r="B650" s="103" t="s">
        <v>88</v>
      </c>
      <c r="C650" s="103" t="s">
        <v>89</v>
      </c>
      <c r="D650" s="103" t="s">
        <v>416</v>
      </c>
      <c r="E650" s="111"/>
      <c r="F650" s="103" t="s">
        <v>417</v>
      </c>
      <c r="G650" s="103" t="s">
        <v>621</v>
      </c>
      <c r="H650" s="103" t="s">
        <v>622</v>
      </c>
      <c r="I650" s="103" t="s">
        <v>92</v>
      </c>
      <c r="J650" s="215">
        <v>40.98</v>
      </c>
      <c r="K650" s="216" t="s">
        <v>88</v>
      </c>
    </row>
    <row r="651" spans="1:11" x14ac:dyDescent="0.25">
      <c r="A651" s="103" t="s">
        <v>806</v>
      </c>
      <c r="B651" s="103" t="s">
        <v>88</v>
      </c>
      <c r="C651" s="103" t="s">
        <v>89</v>
      </c>
      <c r="D651" s="103" t="s">
        <v>416</v>
      </c>
      <c r="E651" s="111"/>
      <c r="F651" s="103" t="s">
        <v>417</v>
      </c>
      <c r="G651" s="103" t="s">
        <v>621</v>
      </c>
      <c r="H651" s="103" t="s">
        <v>622</v>
      </c>
      <c r="I651" s="103" t="s">
        <v>92</v>
      </c>
      <c r="J651" s="215">
        <v>61.73</v>
      </c>
      <c r="K651" s="216" t="s">
        <v>88</v>
      </c>
    </row>
    <row r="652" spans="1:11" x14ac:dyDescent="0.25">
      <c r="A652" s="103" t="s">
        <v>807</v>
      </c>
      <c r="B652" s="103" t="s">
        <v>88</v>
      </c>
      <c r="C652" s="103" t="s">
        <v>89</v>
      </c>
      <c r="D652" s="103" t="s">
        <v>416</v>
      </c>
      <c r="E652" s="111"/>
      <c r="F652" s="103" t="s">
        <v>417</v>
      </c>
      <c r="G652" s="103" t="s">
        <v>621</v>
      </c>
      <c r="H652" s="103" t="s">
        <v>622</v>
      </c>
      <c r="I652" s="103" t="s">
        <v>92</v>
      </c>
      <c r="J652" s="215">
        <v>241.6</v>
      </c>
      <c r="K652" s="216" t="s">
        <v>88</v>
      </c>
    </row>
    <row r="653" spans="1:11" x14ac:dyDescent="0.25">
      <c r="A653" s="103" t="s">
        <v>808</v>
      </c>
      <c r="B653" s="103" t="s">
        <v>88</v>
      </c>
      <c r="C653" s="103" t="s">
        <v>89</v>
      </c>
      <c r="D653" s="103" t="s">
        <v>416</v>
      </c>
      <c r="E653" s="103" t="s">
        <v>417</v>
      </c>
      <c r="F653" s="103" t="s">
        <v>417</v>
      </c>
      <c r="G653" s="103" t="s">
        <v>118</v>
      </c>
      <c r="H653" s="103" t="s">
        <v>323</v>
      </c>
      <c r="I653" s="103" t="s">
        <v>92</v>
      </c>
      <c r="J653" s="215">
        <v>47412.480000000003</v>
      </c>
      <c r="K653" s="216" t="s">
        <v>88</v>
      </c>
    </row>
    <row r="654" spans="1:11" x14ac:dyDescent="0.25">
      <c r="A654" s="103" t="s">
        <v>808</v>
      </c>
      <c r="B654" s="103" t="s">
        <v>88</v>
      </c>
      <c r="C654" s="103" t="s">
        <v>89</v>
      </c>
      <c r="D654" s="103" t="s">
        <v>416</v>
      </c>
      <c r="E654" s="111"/>
      <c r="F654" s="103" t="s">
        <v>417</v>
      </c>
      <c r="G654" s="103" t="s">
        <v>118</v>
      </c>
      <c r="H654" s="103" t="s">
        <v>323</v>
      </c>
      <c r="I654" s="103" t="s">
        <v>92</v>
      </c>
      <c r="J654" s="215">
        <v>-46.25</v>
      </c>
      <c r="K654" s="216" t="s">
        <v>88</v>
      </c>
    </row>
    <row r="655" spans="1:11" x14ac:dyDescent="0.25">
      <c r="A655" s="103" t="s">
        <v>809</v>
      </c>
      <c r="B655" s="103" t="s">
        <v>88</v>
      </c>
      <c r="C655" s="103" t="s">
        <v>89</v>
      </c>
      <c r="D655" s="103" t="s">
        <v>416</v>
      </c>
      <c r="E655" s="103" t="s">
        <v>417</v>
      </c>
      <c r="F655" s="103" t="s">
        <v>417</v>
      </c>
      <c r="G655" s="103" t="s">
        <v>118</v>
      </c>
      <c r="H655" s="103" t="s">
        <v>323</v>
      </c>
      <c r="I655" s="103" t="s">
        <v>92</v>
      </c>
      <c r="J655" s="215">
        <v>35852.04</v>
      </c>
      <c r="K655" s="216" t="s">
        <v>88</v>
      </c>
    </row>
    <row r="656" spans="1:11" x14ac:dyDescent="0.25">
      <c r="A656" s="103" t="s">
        <v>809</v>
      </c>
      <c r="B656" s="103" t="s">
        <v>88</v>
      </c>
      <c r="C656" s="103" t="s">
        <v>89</v>
      </c>
      <c r="D656" s="103" t="s">
        <v>416</v>
      </c>
      <c r="E656" s="111"/>
      <c r="F656" s="103" t="s">
        <v>417</v>
      </c>
      <c r="G656" s="103" t="s">
        <v>118</v>
      </c>
      <c r="H656" s="103" t="s">
        <v>323</v>
      </c>
      <c r="I656" s="103" t="s">
        <v>92</v>
      </c>
      <c r="J656" s="215">
        <v>-71.06</v>
      </c>
      <c r="K656" s="216" t="s">
        <v>88</v>
      </c>
    </row>
    <row r="657" spans="1:11" x14ac:dyDescent="0.25">
      <c r="A657" s="103" t="s">
        <v>810</v>
      </c>
      <c r="B657" s="103" t="s">
        <v>88</v>
      </c>
      <c r="C657" s="103" t="s">
        <v>89</v>
      </c>
      <c r="D657" s="103" t="s">
        <v>416</v>
      </c>
      <c r="E657" s="103" t="s">
        <v>417</v>
      </c>
      <c r="F657" s="103" t="s">
        <v>417</v>
      </c>
      <c r="G657" s="103" t="s">
        <v>118</v>
      </c>
      <c r="H657" s="103" t="s">
        <v>323</v>
      </c>
      <c r="I657" s="103" t="s">
        <v>92</v>
      </c>
      <c r="J657" s="215">
        <v>26343.95</v>
      </c>
      <c r="K657" s="216" t="s">
        <v>88</v>
      </c>
    </row>
    <row r="658" spans="1:11" x14ac:dyDescent="0.25">
      <c r="A658" s="103" t="s">
        <v>810</v>
      </c>
      <c r="B658" s="103" t="s">
        <v>88</v>
      </c>
      <c r="C658" s="103" t="s">
        <v>89</v>
      </c>
      <c r="D658" s="103" t="s">
        <v>416</v>
      </c>
      <c r="E658" s="111"/>
      <c r="F658" s="103" t="s">
        <v>417</v>
      </c>
      <c r="G658" s="103" t="s">
        <v>118</v>
      </c>
      <c r="H658" s="103" t="s">
        <v>323</v>
      </c>
      <c r="I658" s="103" t="s">
        <v>92</v>
      </c>
      <c r="J658" s="215">
        <v>-125.76</v>
      </c>
      <c r="K658" s="216" t="s">
        <v>88</v>
      </c>
    </row>
    <row r="659" spans="1:11" x14ac:dyDescent="0.25">
      <c r="A659" s="103" t="s">
        <v>1038</v>
      </c>
      <c r="B659" s="103" t="s">
        <v>88</v>
      </c>
      <c r="C659" s="103" t="s">
        <v>89</v>
      </c>
      <c r="D659" s="103" t="s">
        <v>416</v>
      </c>
      <c r="E659" s="103" t="s">
        <v>417</v>
      </c>
      <c r="F659" s="103" t="s">
        <v>417</v>
      </c>
      <c r="G659" s="103" t="s">
        <v>118</v>
      </c>
      <c r="H659" s="103" t="s">
        <v>323</v>
      </c>
      <c r="I659" s="103" t="s">
        <v>92</v>
      </c>
      <c r="J659" s="215">
        <v>40284.480000000003</v>
      </c>
      <c r="K659" s="216" t="s">
        <v>88</v>
      </c>
    </row>
    <row r="660" spans="1:11" x14ac:dyDescent="0.25">
      <c r="A660" s="103" t="s">
        <v>1038</v>
      </c>
      <c r="B660" s="103" t="s">
        <v>88</v>
      </c>
      <c r="C660" s="103" t="s">
        <v>89</v>
      </c>
      <c r="D660" s="103" t="s">
        <v>416</v>
      </c>
      <c r="E660" s="111"/>
      <c r="F660" s="103" t="s">
        <v>417</v>
      </c>
      <c r="G660" s="103" t="s">
        <v>118</v>
      </c>
      <c r="H660" s="103" t="s">
        <v>323</v>
      </c>
      <c r="I660" s="103" t="s">
        <v>92</v>
      </c>
      <c r="J660" s="215">
        <v>-81.97</v>
      </c>
      <c r="K660" s="216" t="s">
        <v>88</v>
      </c>
    </row>
    <row r="661" spans="1:11" x14ac:dyDescent="0.25">
      <c r="A661" s="103" t="s">
        <v>806</v>
      </c>
      <c r="B661" s="103" t="s">
        <v>88</v>
      </c>
      <c r="C661" s="103" t="s">
        <v>89</v>
      </c>
      <c r="D661" s="103" t="s">
        <v>416</v>
      </c>
      <c r="E661" s="103" t="s">
        <v>417</v>
      </c>
      <c r="F661" s="103" t="s">
        <v>417</v>
      </c>
      <c r="G661" s="103" t="s">
        <v>118</v>
      </c>
      <c r="H661" s="103" t="s">
        <v>323</v>
      </c>
      <c r="I661" s="103" t="s">
        <v>92</v>
      </c>
      <c r="J661" s="215">
        <v>35817.769999999997</v>
      </c>
      <c r="K661" s="216" t="s">
        <v>88</v>
      </c>
    </row>
    <row r="662" spans="1:11" x14ac:dyDescent="0.25">
      <c r="A662" s="103" t="s">
        <v>806</v>
      </c>
      <c r="B662" s="103" t="s">
        <v>88</v>
      </c>
      <c r="C662" s="103" t="s">
        <v>89</v>
      </c>
      <c r="D662" s="103" t="s">
        <v>416</v>
      </c>
      <c r="E662" s="111"/>
      <c r="F662" s="103" t="s">
        <v>417</v>
      </c>
      <c r="G662" s="103" t="s">
        <v>118</v>
      </c>
      <c r="H662" s="103" t="s">
        <v>323</v>
      </c>
      <c r="I662" s="103" t="s">
        <v>92</v>
      </c>
      <c r="J662" s="215">
        <v>-123.46</v>
      </c>
      <c r="K662" s="216" t="s">
        <v>88</v>
      </c>
    </row>
    <row r="663" spans="1:11" x14ac:dyDescent="0.25">
      <c r="A663" s="103" t="s">
        <v>807</v>
      </c>
      <c r="B663" s="103" t="s">
        <v>88</v>
      </c>
      <c r="C663" s="103" t="s">
        <v>89</v>
      </c>
      <c r="D663" s="103" t="s">
        <v>416</v>
      </c>
      <c r="E663" s="103" t="s">
        <v>417</v>
      </c>
      <c r="F663" s="103" t="s">
        <v>417</v>
      </c>
      <c r="G663" s="103" t="s">
        <v>118</v>
      </c>
      <c r="H663" s="103" t="s">
        <v>323</v>
      </c>
      <c r="I663" s="103" t="s">
        <v>92</v>
      </c>
      <c r="J663" s="215">
        <v>59943.63</v>
      </c>
      <c r="K663" s="216" t="s">
        <v>88</v>
      </c>
    </row>
    <row r="664" spans="1:11" x14ac:dyDescent="0.25">
      <c r="A664" s="103" t="s">
        <v>807</v>
      </c>
      <c r="B664" s="103" t="s">
        <v>88</v>
      </c>
      <c r="C664" s="103" t="s">
        <v>89</v>
      </c>
      <c r="D664" s="103" t="s">
        <v>416</v>
      </c>
      <c r="E664" s="111"/>
      <c r="F664" s="103" t="s">
        <v>417</v>
      </c>
      <c r="G664" s="103" t="s">
        <v>118</v>
      </c>
      <c r="H664" s="103" t="s">
        <v>323</v>
      </c>
      <c r="I664" s="103" t="s">
        <v>92</v>
      </c>
      <c r="J664" s="215">
        <v>-483.2</v>
      </c>
      <c r="K664" s="216" t="s">
        <v>88</v>
      </c>
    </row>
    <row r="665" spans="1:11" x14ac:dyDescent="0.25">
      <c r="A665" s="103" t="s">
        <v>808</v>
      </c>
      <c r="B665" s="103" t="s">
        <v>88</v>
      </c>
      <c r="C665" s="103" t="s">
        <v>89</v>
      </c>
      <c r="D665" s="103" t="s">
        <v>416</v>
      </c>
      <c r="E665" s="103" t="s">
        <v>417</v>
      </c>
      <c r="F665" s="103" t="s">
        <v>417</v>
      </c>
      <c r="G665" s="103" t="s">
        <v>164</v>
      </c>
      <c r="H665" s="103" t="s">
        <v>324</v>
      </c>
      <c r="I665" s="103" t="s">
        <v>92</v>
      </c>
      <c r="J665" s="215">
        <v>165.83</v>
      </c>
      <c r="K665" s="216" t="s">
        <v>88</v>
      </c>
    </row>
    <row r="666" spans="1:11" x14ac:dyDescent="0.25">
      <c r="A666" s="103" t="s">
        <v>809</v>
      </c>
      <c r="B666" s="103" t="s">
        <v>88</v>
      </c>
      <c r="C666" s="103" t="s">
        <v>89</v>
      </c>
      <c r="D666" s="103" t="s">
        <v>416</v>
      </c>
      <c r="E666" s="103" t="s">
        <v>417</v>
      </c>
      <c r="F666" s="103" t="s">
        <v>417</v>
      </c>
      <c r="G666" s="103" t="s">
        <v>164</v>
      </c>
      <c r="H666" s="103" t="s">
        <v>324</v>
      </c>
      <c r="I666" s="103" t="s">
        <v>92</v>
      </c>
      <c r="J666" s="215">
        <v>178.66</v>
      </c>
      <c r="K666" s="216" t="s">
        <v>88</v>
      </c>
    </row>
    <row r="667" spans="1:11" x14ac:dyDescent="0.25">
      <c r="A667" s="103" t="s">
        <v>806</v>
      </c>
      <c r="B667" s="103" t="s">
        <v>88</v>
      </c>
      <c r="C667" s="103" t="s">
        <v>89</v>
      </c>
      <c r="D667" s="103" t="s">
        <v>416</v>
      </c>
      <c r="E667" s="103" t="s">
        <v>417</v>
      </c>
      <c r="F667" s="103" t="s">
        <v>417</v>
      </c>
      <c r="G667" s="103" t="s">
        <v>164</v>
      </c>
      <c r="H667" s="103" t="s">
        <v>324</v>
      </c>
      <c r="I667" s="103" t="s">
        <v>92</v>
      </c>
      <c r="J667" s="215">
        <v>90.99</v>
      </c>
      <c r="K667" s="216" t="s">
        <v>88</v>
      </c>
    </row>
    <row r="668" spans="1:11" x14ac:dyDescent="0.25">
      <c r="A668" s="103" t="s">
        <v>807</v>
      </c>
      <c r="B668" s="103" t="s">
        <v>88</v>
      </c>
      <c r="C668" s="103" t="s">
        <v>89</v>
      </c>
      <c r="D668" s="103" t="s">
        <v>416</v>
      </c>
      <c r="E668" s="103" t="s">
        <v>417</v>
      </c>
      <c r="F668" s="103" t="s">
        <v>417</v>
      </c>
      <c r="G668" s="103" t="s">
        <v>164</v>
      </c>
      <c r="H668" s="103" t="s">
        <v>324</v>
      </c>
      <c r="I668" s="103" t="s">
        <v>92</v>
      </c>
      <c r="J668" s="215">
        <v>110.56</v>
      </c>
      <c r="K668" s="216" t="s">
        <v>88</v>
      </c>
    </row>
    <row r="669" spans="1:11" x14ac:dyDescent="0.25">
      <c r="A669" s="103" t="s">
        <v>808</v>
      </c>
      <c r="B669" s="103" t="s">
        <v>88</v>
      </c>
      <c r="C669" s="103" t="s">
        <v>89</v>
      </c>
      <c r="D669" s="103" t="s">
        <v>416</v>
      </c>
      <c r="E669" s="103" t="s">
        <v>417</v>
      </c>
      <c r="F669" s="103" t="s">
        <v>417</v>
      </c>
      <c r="G669" s="103" t="s">
        <v>163</v>
      </c>
      <c r="H669" s="103" t="s">
        <v>327</v>
      </c>
      <c r="I669" s="103" t="s">
        <v>92</v>
      </c>
      <c r="J669" s="215">
        <v>1011.99</v>
      </c>
      <c r="K669" s="216" t="s">
        <v>88</v>
      </c>
    </row>
    <row r="670" spans="1:11" x14ac:dyDescent="0.25">
      <c r="A670" s="103" t="s">
        <v>809</v>
      </c>
      <c r="B670" s="103" t="s">
        <v>88</v>
      </c>
      <c r="C670" s="103" t="s">
        <v>89</v>
      </c>
      <c r="D670" s="103" t="s">
        <v>416</v>
      </c>
      <c r="E670" s="103" t="s">
        <v>417</v>
      </c>
      <c r="F670" s="103" t="s">
        <v>417</v>
      </c>
      <c r="G670" s="103" t="s">
        <v>163</v>
      </c>
      <c r="H670" s="103" t="s">
        <v>327</v>
      </c>
      <c r="I670" s="103" t="s">
        <v>92</v>
      </c>
      <c r="J670" s="215">
        <v>1149.68</v>
      </c>
      <c r="K670" s="216" t="s">
        <v>88</v>
      </c>
    </row>
    <row r="671" spans="1:11" x14ac:dyDescent="0.25">
      <c r="A671" s="103" t="s">
        <v>810</v>
      </c>
      <c r="B671" s="103" t="s">
        <v>88</v>
      </c>
      <c r="C671" s="103" t="s">
        <v>89</v>
      </c>
      <c r="D671" s="103" t="s">
        <v>416</v>
      </c>
      <c r="E671" s="103" t="s">
        <v>417</v>
      </c>
      <c r="F671" s="103" t="s">
        <v>417</v>
      </c>
      <c r="G671" s="103" t="s">
        <v>163</v>
      </c>
      <c r="H671" s="103" t="s">
        <v>327</v>
      </c>
      <c r="I671" s="103" t="s">
        <v>92</v>
      </c>
      <c r="J671" s="215">
        <v>1919.23</v>
      </c>
      <c r="K671" s="216" t="s">
        <v>88</v>
      </c>
    </row>
    <row r="672" spans="1:11" x14ac:dyDescent="0.25">
      <c r="A672" s="103" t="s">
        <v>1038</v>
      </c>
      <c r="B672" s="103" t="s">
        <v>88</v>
      </c>
      <c r="C672" s="103" t="s">
        <v>89</v>
      </c>
      <c r="D672" s="103" t="s">
        <v>416</v>
      </c>
      <c r="E672" s="103" t="s">
        <v>417</v>
      </c>
      <c r="F672" s="103" t="s">
        <v>417</v>
      </c>
      <c r="G672" s="103" t="s">
        <v>163</v>
      </c>
      <c r="H672" s="103" t="s">
        <v>327</v>
      </c>
      <c r="I672" s="103" t="s">
        <v>92</v>
      </c>
      <c r="J672" s="215">
        <v>1135.82</v>
      </c>
      <c r="K672" s="216" t="s">
        <v>88</v>
      </c>
    </row>
    <row r="673" spans="1:11" x14ac:dyDescent="0.25">
      <c r="A673" s="103" t="s">
        <v>806</v>
      </c>
      <c r="B673" s="103" t="s">
        <v>88</v>
      </c>
      <c r="C673" s="103" t="s">
        <v>89</v>
      </c>
      <c r="D673" s="103" t="s">
        <v>416</v>
      </c>
      <c r="E673" s="103" t="s">
        <v>417</v>
      </c>
      <c r="F673" s="103" t="s">
        <v>417</v>
      </c>
      <c r="G673" s="103" t="s">
        <v>163</v>
      </c>
      <c r="H673" s="103" t="s">
        <v>327</v>
      </c>
      <c r="I673" s="103" t="s">
        <v>92</v>
      </c>
      <c r="J673" s="215">
        <v>943.31</v>
      </c>
      <c r="K673" s="216" t="s">
        <v>88</v>
      </c>
    </row>
    <row r="674" spans="1:11" x14ac:dyDescent="0.25">
      <c r="A674" s="103" t="s">
        <v>807</v>
      </c>
      <c r="B674" s="103" t="s">
        <v>88</v>
      </c>
      <c r="C674" s="103" t="s">
        <v>89</v>
      </c>
      <c r="D674" s="103" t="s">
        <v>416</v>
      </c>
      <c r="E674" s="103" t="s">
        <v>417</v>
      </c>
      <c r="F674" s="103" t="s">
        <v>417</v>
      </c>
      <c r="G674" s="103" t="s">
        <v>163</v>
      </c>
      <c r="H674" s="103" t="s">
        <v>327</v>
      </c>
      <c r="I674" s="103" t="s">
        <v>92</v>
      </c>
      <c r="J674" s="215">
        <v>1998.34</v>
      </c>
      <c r="K674" s="216" t="s">
        <v>88</v>
      </c>
    </row>
    <row r="675" spans="1:11" x14ac:dyDescent="0.25">
      <c r="A675" s="103" t="s">
        <v>808</v>
      </c>
      <c r="B675" s="103" t="s">
        <v>88</v>
      </c>
      <c r="C675" s="103" t="s">
        <v>89</v>
      </c>
      <c r="D675" s="103" t="s">
        <v>416</v>
      </c>
      <c r="E675" s="103" t="s">
        <v>417</v>
      </c>
      <c r="F675" s="103" t="s">
        <v>417</v>
      </c>
      <c r="G675" s="103" t="s">
        <v>183</v>
      </c>
      <c r="H675" s="103" t="s">
        <v>328</v>
      </c>
      <c r="I675" s="103" t="s">
        <v>92</v>
      </c>
      <c r="J675" s="215">
        <v>633</v>
      </c>
      <c r="K675" s="216" t="s">
        <v>88</v>
      </c>
    </row>
    <row r="676" spans="1:11" x14ac:dyDescent="0.25">
      <c r="A676" s="103" t="s">
        <v>807</v>
      </c>
      <c r="B676" s="103" t="s">
        <v>88</v>
      </c>
      <c r="C676" s="103" t="s">
        <v>89</v>
      </c>
      <c r="D676" s="103" t="s">
        <v>416</v>
      </c>
      <c r="E676" s="103" t="s">
        <v>417</v>
      </c>
      <c r="F676" s="103" t="s">
        <v>417</v>
      </c>
      <c r="G676" s="103" t="s">
        <v>188</v>
      </c>
      <c r="H676" s="103" t="s">
        <v>330</v>
      </c>
      <c r="I676" s="103" t="s">
        <v>92</v>
      </c>
      <c r="J676" s="215">
        <v>6358.1</v>
      </c>
      <c r="K676" s="216" t="s">
        <v>88</v>
      </c>
    </row>
    <row r="677" spans="1:11" x14ac:dyDescent="0.25">
      <c r="A677" s="103" t="s">
        <v>808</v>
      </c>
      <c r="B677" s="103" t="s">
        <v>88</v>
      </c>
      <c r="C677" s="103" t="s">
        <v>89</v>
      </c>
      <c r="D677" s="103" t="s">
        <v>416</v>
      </c>
      <c r="E677" s="103" t="s">
        <v>417</v>
      </c>
      <c r="F677" s="103" t="s">
        <v>417</v>
      </c>
      <c r="G677" s="103" t="s">
        <v>116</v>
      </c>
      <c r="H677" s="103" t="s">
        <v>400</v>
      </c>
      <c r="I677" s="103" t="s">
        <v>92</v>
      </c>
      <c r="J677" s="215">
        <v>1532.6</v>
      </c>
      <c r="K677" s="216" t="s">
        <v>88</v>
      </c>
    </row>
    <row r="678" spans="1:11" x14ac:dyDescent="0.25">
      <c r="A678" s="103" t="s">
        <v>808</v>
      </c>
      <c r="B678" s="103" t="s">
        <v>88</v>
      </c>
      <c r="C678" s="103" t="s">
        <v>89</v>
      </c>
      <c r="D678" s="103" t="s">
        <v>416</v>
      </c>
      <c r="E678" s="111"/>
      <c r="F678" s="103" t="s">
        <v>417</v>
      </c>
      <c r="G678" s="103" t="s">
        <v>116</v>
      </c>
      <c r="H678" s="103" t="s">
        <v>400</v>
      </c>
      <c r="I678" s="103" t="s">
        <v>92</v>
      </c>
      <c r="J678" s="215">
        <v>-766.3</v>
      </c>
      <c r="K678" s="216" t="s">
        <v>88</v>
      </c>
    </row>
    <row r="679" spans="1:11" x14ac:dyDescent="0.25">
      <c r="A679" s="103" t="s">
        <v>808</v>
      </c>
      <c r="B679" s="103" t="s">
        <v>88</v>
      </c>
      <c r="C679" s="103" t="s">
        <v>89</v>
      </c>
      <c r="D679" s="103" t="s">
        <v>416</v>
      </c>
      <c r="E679" s="103" t="s">
        <v>417</v>
      </c>
      <c r="F679" s="103" t="s">
        <v>417</v>
      </c>
      <c r="G679" s="103" t="s">
        <v>112</v>
      </c>
      <c r="H679" s="103" t="s">
        <v>334</v>
      </c>
      <c r="I679" s="103" t="s">
        <v>92</v>
      </c>
      <c r="J679" s="215">
        <v>383.15</v>
      </c>
      <c r="K679" s="216" t="s">
        <v>88</v>
      </c>
    </row>
    <row r="680" spans="1:11" x14ac:dyDescent="0.25">
      <c r="A680" s="103" t="s">
        <v>808</v>
      </c>
      <c r="B680" s="103" t="s">
        <v>88</v>
      </c>
      <c r="C680" s="103" t="s">
        <v>89</v>
      </c>
      <c r="D680" s="103" t="s">
        <v>416</v>
      </c>
      <c r="E680" s="111"/>
      <c r="F680" s="103" t="s">
        <v>417</v>
      </c>
      <c r="G680" s="103" t="s">
        <v>112</v>
      </c>
      <c r="H680" s="103" t="s">
        <v>334</v>
      </c>
      <c r="I680" s="103" t="s">
        <v>92</v>
      </c>
      <c r="J680" s="215">
        <v>-191.57</v>
      </c>
      <c r="K680" s="216" t="s">
        <v>88</v>
      </c>
    </row>
    <row r="681" spans="1:11" x14ac:dyDescent="0.25">
      <c r="A681" s="103" t="s">
        <v>806</v>
      </c>
      <c r="B681" s="103" t="s">
        <v>88</v>
      </c>
      <c r="C681" s="103" t="s">
        <v>89</v>
      </c>
      <c r="D681" s="103" t="s">
        <v>416</v>
      </c>
      <c r="E681" s="103" t="s">
        <v>417</v>
      </c>
      <c r="F681" s="103" t="s">
        <v>417</v>
      </c>
      <c r="G681" s="103" t="s">
        <v>112</v>
      </c>
      <c r="H681" s="103" t="s">
        <v>334</v>
      </c>
      <c r="I681" s="103" t="s">
        <v>92</v>
      </c>
      <c r="J681" s="215">
        <v>1915.75</v>
      </c>
      <c r="K681" s="216" t="s">
        <v>88</v>
      </c>
    </row>
    <row r="682" spans="1:11" x14ac:dyDescent="0.25">
      <c r="A682" s="103" t="s">
        <v>806</v>
      </c>
      <c r="B682" s="103" t="s">
        <v>88</v>
      </c>
      <c r="C682" s="103" t="s">
        <v>89</v>
      </c>
      <c r="D682" s="103" t="s">
        <v>416</v>
      </c>
      <c r="E682" s="111"/>
      <c r="F682" s="103" t="s">
        <v>417</v>
      </c>
      <c r="G682" s="103" t="s">
        <v>112</v>
      </c>
      <c r="H682" s="103" t="s">
        <v>334</v>
      </c>
      <c r="I682" s="103" t="s">
        <v>92</v>
      </c>
      <c r="J682" s="215">
        <v>-957.87</v>
      </c>
      <c r="K682" s="216" t="s">
        <v>88</v>
      </c>
    </row>
    <row r="683" spans="1:11" x14ac:dyDescent="0.25">
      <c r="A683" s="103" t="s">
        <v>808</v>
      </c>
      <c r="B683" s="103" t="s">
        <v>88</v>
      </c>
      <c r="C683" s="103" t="s">
        <v>89</v>
      </c>
      <c r="D683" s="103" t="s">
        <v>416</v>
      </c>
      <c r="E683" s="103" t="s">
        <v>417</v>
      </c>
      <c r="F683" s="103" t="s">
        <v>417</v>
      </c>
      <c r="G683" s="103" t="s">
        <v>106</v>
      </c>
      <c r="H683" s="103" t="s">
        <v>482</v>
      </c>
      <c r="I683" s="103" t="s">
        <v>92</v>
      </c>
      <c r="J683" s="215">
        <v>5482.27</v>
      </c>
      <c r="K683" s="216" t="s">
        <v>88</v>
      </c>
    </row>
    <row r="684" spans="1:11" x14ac:dyDescent="0.25">
      <c r="A684" s="103" t="s">
        <v>808</v>
      </c>
      <c r="B684" s="103" t="s">
        <v>88</v>
      </c>
      <c r="C684" s="103" t="s">
        <v>89</v>
      </c>
      <c r="D684" s="103" t="s">
        <v>416</v>
      </c>
      <c r="E684" s="111"/>
      <c r="F684" s="103" t="s">
        <v>417</v>
      </c>
      <c r="G684" s="103" t="s">
        <v>106</v>
      </c>
      <c r="H684" s="103" t="s">
        <v>482</v>
      </c>
      <c r="I684" s="103" t="s">
        <v>92</v>
      </c>
      <c r="J684" s="215">
        <v>-2741.13</v>
      </c>
      <c r="K684" s="216" t="s">
        <v>88</v>
      </c>
    </row>
    <row r="685" spans="1:11" x14ac:dyDescent="0.25">
      <c r="A685" s="103" t="s">
        <v>809</v>
      </c>
      <c r="B685" s="103" t="s">
        <v>88</v>
      </c>
      <c r="C685" s="103" t="s">
        <v>89</v>
      </c>
      <c r="D685" s="103" t="s">
        <v>416</v>
      </c>
      <c r="E685" s="103" t="s">
        <v>417</v>
      </c>
      <c r="F685" s="103" t="s">
        <v>417</v>
      </c>
      <c r="G685" s="103" t="s">
        <v>106</v>
      </c>
      <c r="H685" s="103" t="s">
        <v>482</v>
      </c>
      <c r="I685" s="103" t="s">
        <v>92</v>
      </c>
      <c r="J685" s="215">
        <v>5296.87</v>
      </c>
      <c r="K685" s="216" t="s">
        <v>88</v>
      </c>
    </row>
    <row r="686" spans="1:11" x14ac:dyDescent="0.25">
      <c r="A686" s="103" t="s">
        <v>809</v>
      </c>
      <c r="B686" s="103" t="s">
        <v>88</v>
      </c>
      <c r="C686" s="103" t="s">
        <v>89</v>
      </c>
      <c r="D686" s="103" t="s">
        <v>416</v>
      </c>
      <c r="E686" s="111"/>
      <c r="F686" s="103" t="s">
        <v>417</v>
      </c>
      <c r="G686" s="103" t="s">
        <v>106</v>
      </c>
      <c r="H686" s="103" t="s">
        <v>482</v>
      </c>
      <c r="I686" s="103" t="s">
        <v>92</v>
      </c>
      <c r="J686" s="215">
        <v>-2648.43</v>
      </c>
      <c r="K686" s="216" t="s">
        <v>88</v>
      </c>
    </row>
    <row r="687" spans="1:11" x14ac:dyDescent="0.25">
      <c r="A687" s="103" t="s">
        <v>810</v>
      </c>
      <c r="B687" s="103" t="s">
        <v>88</v>
      </c>
      <c r="C687" s="103" t="s">
        <v>89</v>
      </c>
      <c r="D687" s="103" t="s">
        <v>416</v>
      </c>
      <c r="E687" s="103" t="s">
        <v>417</v>
      </c>
      <c r="F687" s="103" t="s">
        <v>417</v>
      </c>
      <c r="G687" s="103" t="s">
        <v>106</v>
      </c>
      <c r="H687" s="103" t="s">
        <v>482</v>
      </c>
      <c r="I687" s="103" t="s">
        <v>92</v>
      </c>
      <c r="J687" s="215">
        <v>6053.56</v>
      </c>
      <c r="K687" s="216" t="s">
        <v>88</v>
      </c>
    </row>
    <row r="688" spans="1:11" x14ac:dyDescent="0.25">
      <c r="A688" s="103" t="s">
        <v>810</v>
      </c>
      <c r="B688" s="103" t="s">
        <v>88</v>
      </c>
      <c r="C688" s="103" t="s">
        <v>89</v>
      </c>
      <c r="D688" s="103" t="s">
        <v>416</v>
      </c>
      <c r="E688" s="111"/>
      <c r="F688" s="103" t="s">
        <v>417</v>
      </c>
      <c r="G688" s="103" t="s">
        <v>106</v>
      </c>
      <c r="H688" s="103" t="s">
        <v>482</v>
      </c>
      <c r="I688" s="103" t="s">
        <v>92</v>
      </c>
      <c r="J688" s="215">
        <v>-3026.78</v>
      </c>
      <c r="K688" s="216" t="s">
        <v>88</v>
      </c>
    </row>
    <row r="689" spans="1:11" x14ac:dyDescent="0.25">
      <c r="A689" s="103" t="s">
        <v>806</v>
      </c>
      <c r="B689" s="103" t="s">
        <v>88</v>
      </c>
      <c r="C689" s="103" t="s">
        <v>89</v>
      </c>
      <c r="D689" s="103" t="s">
        <v>416</v>
      </c>
      <c r="E689" s="103" t="s">
        <v>417</v>
      </c>
      <c r="F689" s="103" t="s">
        <v>417</v>
      </c>
      <c r="G689" s="103" t="s">
        <v>106</v>
      </c>
      <c r="H689" s="103" t="s">
        <v>482</v>
      </c>
      <c r="I689" s="103" t="s">
        <v>92</v>
      </c>
      <c r="J689" s="215">
        <v>9292.2199999999993</v>
      </c>
      <c r="K689" s="216" t="s">
        <v>88</v>
      </c>
    </row>
    <row r="690" spans="1:11" x14ac:dyDescent="0.25">
      <c r="A690" s="103" t="s">
        <v>806</v>
      </c>
      <c r="B690" s="103" t="s">
        <v>88</v>
      </c>
      <c r="C690" s="103" t="s">
        <v>89</v>
      </c>
      <c r="D690" s="103" t="s">
        <v>416</v>
      </c>
      <c r="E690" s="111"/>
      <c r="F690" s="103" t="s">
        <v>417</v>
      </c>
      <c r="G690" s="103" t="s">
        <v>106</v>
      </c>
      <c r="H690" s="103" t="s">
        <v>482</v>
      </c>
      <c r="I690" s="103" t="s">
        <v>92</v>
      </c>
      <c r="J690" s="215">
        <v>-4646.1000000000004</v>
      </c>
      <c r="K690" s="216" t="s">
        <v>88</v>
      </c>
    </row>
    <row r="691" spans="1:11" x14ac:dyDescent="0.25">
      <c r="A691" s="103" t="s">
        <v>808</v>
      </c>
      <c r="B691" s="103" t="s">
        <v>88</v>
      </c>
      <c r="C691" s="103" t="s">
        <v>89</v>
      </c>
      <c r="D691" s="103" t="s">
        <v>416</v>
      </c>
      <c r="E691" s="103" t="s">
        <v>417</v>
      </c>
      <c r="F691" s="103" t="s">
        <v>417</v>
      </c>
      <c r="G691" s="103" t="s">
        <v>749</v>
      </c>
      <c r="H691" s="103" t="s">
        <v>816</v>
      </c>
      <c r="I691" s="103" t="s">
        <v>92</v>
      </c>
      <c r="J691" s="215">
        <v>5442.69</v>
      </c>
      <c r="K691" s="216" t="s">
        <v>88</v>
      </c>
    </row>
    <row r="692" spans="1:11" x14ac:dyDescent="0.25">
      <c r="A692" s="103" t="s">
        <v>808</v>
      </c>
      <c r="B692" s="103" t="s">
        <v>88</v>
      </c>
      <c r="C692" s="103" t="s">
        <v>89</v>
      </c>
      <c r="D692" s="103" t="s">
        <v>416</v>
      </c>
      <c r="E692" s="103" t="s">
        <v>417</v>
      </c>
      <c r="F692" s="103" t="s">
        <v>417</v>
      </c>
      <c r="G692" s="103" t="s">
        <v>104</v>
      </c>
      <c r="H692" s="103" t="s">
        <v>336</v>
      </c>
      <c r="I692" s="103" t="s">
        <v>92</v>
      </c>
      <c r="J692" s="215">
        <v>31210.83</v>
      </c>
      <c r="K692" s="216" t="s">
        <v>88</v>
      </c>
    </row>
    <row r="693" spans="1:11" x14ac:dyDescent="0.25">
      <c r="A693" s="103" t="s">
        <v>808</v>
      </c>
      <c r="B693" s="103" t="s">
        <v>88</v>
      </c>
      <c r="C693" s="103" t="s">
        <v>89</v>
      </c>
      <c r="D693" s="103" t="s">
        <v>416</v>
      </c>
      <c r="E693" s="111"/>
      <c r="F693" s="103" t="s">
        <v>417</v>
      </c>
      <c r="G693" s="103" t="s">
        <v>104</v>
      </c>
      <c r="H693" s="103" t="s">
        <v>336</v>
      </c>
      <c r="I693" s="103" t="s">
        <v>92</v>
      </c>
      <c r="J693" s="215">
        <v>-15605.41</v>
      </c>
      <c r="K693" s="216" t="s">
        <v>88</v>
      </c>
    </row>
    <row r="694" spans="1:11" x14ac:dyDescent="0.25">
      <c r="A694" s="103" t="s">
        <v>809</v>
      </c>
      <c r="B694" s="103" t="s">
        <v>88</v>
      </c>
      <c r="C694" s="103" t="s">
        <v>89</v>
      </c>
      <c r="D694" s="103" t="s">
        <v>416</v>
      </c>
      <c r="E694" s="103" t="s">
        <v>417</v>
      </c>
      <c r="F694" s="103" t="s">
        <v>417</v>
      </c>
      <c r="G694" s="103" t="s">
        <v>104</v>
      </c>
      <c r="H694" s="103" t="s">
        <v>336</v>
      </c>
      <c r="I694" s="103" t="s">
        <v>92</v>
      </c>
      <c r="J694" s="215">
        <v>32119.67</v>
      </c>
      <c r="K694" s="216" t="s">
        <v>88</v>
      </c>
    </row>
    <row r="695" spans="1:11" x14ac:dyDescent="0.25">
      <c r="A695" s="103" t="s">
        <v>809</v>
      </c>
      <c r="B695" s="103" t="s">
        <v>88</v>
      </c>
      <c r="C695" s="103" t="s">
        <v>89</v>
      </c>
      <c r="D695" s="103" t="s">
        <v>416</v>
      </c>
      <c r="E695" s="111"/>
      <c r="F695" s="103" t="s">
        <v>417</v>
      </c>
      <c r="G695" s="103" t="s">
        <v>104</v>
      </c>
      <c r="H695" s="103" t="s">
        <v>336</v>
      </c>
      <c r="I695" s="103" t="s">
        <v>92</v>
      </c>
      <c r="J695" s="215">
        <v>-16059.81</v>
      </c>
      <c r="K695" s="216" t="s">
        <v>88</v>
      </c>
    </row>
    <row r="696" spans="1:11" x14ac:dyDescent="0.25">
      <c r="A696" s="103" t="s">
        <v>810</v>
      </c>
      <c r="B696" s="103" t="s">
        <v>88</v>
      </c>
      <c r="C696" s="103" t="s">
        <v>89</v>
      </c>
      <c r="D696" s="103" t="s">
        <v>416</v>
      </c>
      <c r="E696" s="103" t="s">
        <v>417</v>
      </c>
      <c r="F696" s="103" t="s">
        <v>417</v>
      </c>
      <c r="G696" s="103" t="s">
        <v>104</v>
      </c>
      <c r="H696" s="103" t="s">
        <v>336</v>
      </c>
      <c r="I696" s="103" t="s">
        <v>92</v>
      </c>
      <c r="J696" s="215">
        <v>24151.42</v>
      </c>
      <c r="K696" s="216" t="s">
        <v>88</v>
      </c>
    </row>
    <row r="697" spans="1:11" x14ac:dyDescent="0.25">
      <c r="A697" s="103" t="s">
        <v>810</v>
      </c>
      <c r="B697" s="103" t="s">
        <v>88</v>
      </c>
      <c r="C697" s="103" t="s">
        <v>89</v>
      </c>
      <c r="D697" s="103" t="s">
        <v>416</v>
      </c>
      <c r="E697" s="111"/>
      <c r="F697" s="103" t="s">
        <v>417</v>
      </c>
      <c r="G697" s="103" t="s">
        <v>104</v>
      </c>
      <c r="H697" s="103" t="s">
        <v>336</v>
      </c>
      <c r="I697" s="103" t="s">
        <v>92</v>
      </c>
      <c r="J697" s="215">
        <v>-12075.68</v>
      </c>
      <c r="K697" s="216" t="s">
        <v>88</v>
      </c>
    </row>
    <row r="698" spans="1:11" x14ac:dyDescent="0.25">
      <c r="A698" s="103" t="s">
        <v>1038</v>
      </c>
      <c r="B698" s="103" t="s">
        <v>88</v>
      </c>
      <c r="C698" s="103" t="s">
        <v>89</v>
      </c>
      <c r="D698" s="103" t="s">
        <v>416</v>
      </c>
      <c r="E698" s="103" t="s">
        <v>417</v>
      </c>
      <c r="F698" s="103" t="s">
        <v>417</v>
      </c>
      <c r="G698" s="103" t="s">
        <v>104</v>
      </c>
      <c r="H698" s="103" t="s">
        <v>336</v>
      </c>
      <c r="I698" s="103" t="s">
        <v>92</v>
      </c>
      <c r="J698" s="215">
        <v>4561.5</v>
      </c>
      <c r="K698" s="216" t="s">
        <v>88</v>
      </c>
    </row>
    <row r="699" spans="1:11" x14ac:dyDescent="0.25">
      <c r="A699" s="103" t="s">
        <v>1038</v>
      </c>
      <c r="B699" s="103" t="s">
        <v>88</v>
      </c>
      <c r="C699" s="103" t="s">
        <v>89</v>
      </c>
      <c r="D699" s="103" t="s">
        <v>416</v>
      </c>
      <c r="E699" s="111"/>
      <c r="F699" s="103" t="s">
        <v>417</v>
      </c>
      <c r="G699" s="103" t="s">
        <v>104</v>
      </c>
      <c r="H699" s="103" t="s">
        <v>336</v>
      </c>
      <c r="I699" s="103" t="s">
        <v>92</v>
      </c>
      <c r="J699" s="215">
        <v>-2280.7399999999998</v>
      </c>
      <c r="K699" s="216" t="s">
        <v>88</v>
      </c>
    </row>
    <row r="700" spans="1:11" x14ac:dyDescent="0.25">
      <c r="A700" s="103" t="s">
        <v>806</v>
      </c>
      <c r="B700" s="103" t="s">
        <v>88</v>
      </c>
      <c r="C700" s="103" t="s">
        <v>89</v>
      </c>
      <c r="D700" s="103" t="s">
        <v>416</v>
      </c>
      <c r="E700" s="103" t="s">
        <v>417</v>
      </c>
      <c r="F700" s="103" t="s">
        <v>417</v>
      </c>
      <c r="G700" s="103" t="s">
        <v>104</v>
      </c>
      <c r="H700" s="103" t="s">
        <v>336</v>
      </c>
      <c r="I700" s="103" t="s">
        <v>92</v>
      </c>
      <c r="J700" s="215">
        <v>32296.62</v>
      </c>
      <c r="K700" s="216" t="s">
        <v>88</v>
      </c>
    </row>
    <row r="701" spans="1:11" x14ac:dyDescent="0.25">
      <c r="A701" s="103" t="s">
        <v>806</v>
      </c>
      <c r="B701" s="103" t="s">
        <v>88</v>
      </c>
      <c r="C701" s="103" t="s">
        <v>89</v>
      </c>
      <c r="D701" s="103" t="s">
        <v>416</v>
      </c>
      <c r="E701" s="111"/>
      <c r="F701" s="103" t="s">
        <v>417</v>
      </c>
      <c r="G701" s="103" t="s">
        <v>104</v>
      </c>
      <c r="H701" s="103" t="s">
        <v>336</v>
      </c>
      <c r="I701" s="103" t="s">
        <v>92</v>
      </c>
      <c r="J701" s="215">
        <v>-16148.28</v>
      </c>
      <c r="K701" s="216" t="s">
        <v>88</v>
      </c>
    </row>
    <row r="702" spans="1:11" x14ac:dyDescent="0.25">
      <c r="A702" s="103" t="s">
        <v>807</v>
      </c>
      <c r="B702" s="103" t="s">
        <v>88</v>
      </c>
      <c r="C702" s="103" t="s">
        <v>89</v>
      </c>
      <c r="D702" s="103" t="s">
        <v>416</v>
      </c>
      <c r="E702" s="103" t="s">
        <v>417</v>
      </c>
      <c r="F702" s="103" t="s">
        <v>417</v>
      </c>
      <c r="G702" s="103" t="s">
        <v>104</v>
      </c>
      <c r="H702" s="103" t="s">
        <v>336</v>
      </c>
      <c r="I702" s="103" t="s">
        <v>92</v>
      </c>
      <c r="J702" s="215">
        <v>9201.2099999999991</v>
      </c>
      <c r="K702" s="216" t="s">
        <v>88</v>
      </c>
    </row>
    <row r="703" spans="1:11" x14ac:dyDescent="0.25">
      <c r="A703" s="103" t="s">
        <v>807</v>
      </c>
      <c r="B703" s="103" t="s">
        <v>88</v>
      </c>
      <c r="C703" s="103" t="s">
        <v>89</v>
      </c>
      <c r="D703" s="103" t="s">
        <v>416</v>
      </c>
      <c r="E703" s="111"/>
      <c r="F703" s="103" t="s">
        <v>417</v>
      </c>
      <c r="G703" s="103" t="s">
        <v>104</v>
      </c>
      <c r="H703" s="103" t="s">
        <v>336</v>
      </c>
      <c r="I703" s="103" t="s">
        <v>92</v>
      </c>
      <c r="J703" s="215">
        <v>-4600.59</v>
      </c>
      <c r="K703" s="216" t="s">
        <v>88</v>
      </c>
    </row>
    <row r="704" spans="1:11" x14ac:dyDescent="0.25">
      <c r="A704" s="103" t="s">
        <v>808</v>
      </c>
      <c r="B704" s="103" t="s">
        <v>88</v>
      </c>
      <c r="C704" s="103" t="s">
        <v>89</v>
      </c>
      <c r="D704" s="103" t="s">
        <v>416</v>
      </c>
      <c r="E704" s="103" t="s">
        <v>417</v>
      </c>
      <c r="F704" s="103" t="s">
        <v>417</v>
      </c>
      <c r="G704" s="103" t="s">
        <v>103</v>
      </c>
      <c r="H704" s="103" t="s">
        <v>337</v>
      </c>
      <c r="I704" s="103" t="s">
        <v>92</v>
      </c>
      <c r="J704" s="215">
        <v>21255.99</v>
      </c>
      <c r="K704" s="216" t="s">
        <v>88</v>
      </c>
    </row>
    <row r="705" spans="1:11" x14ac:dyDescent="0.25">
      <c r="A705" s="103" t="s">
        <v>808</v>
      </c>
      <c r="B705" s="103" t="s">
        <v>88</v>
      </c>
      <c r="C705" s="103" t="s">
        <v>89</v>
      </c>
      <c r="D705" s="103" t="s">
        <v>416</v>
      </c>
      <c r="E705" s="111"/>
      <c r="F705" s="103" t="s">
        <v>417</v>
      </c>
      <c r="G705" s="103" t="s">
        <v>103</v>
      </c>
      <c r="H705" s="103" t="s">
        <v>337</v>
      </c>
      <c r="I705" s="103" t="s">
        <v>92</v>
      </c>
      <c r="J705" s="215">
        <v>-10627.99</v>
      </c>
      <c r="K705" s="216" t="s">
        <v>88</v>
      </c>
    </row>
    <row r="706" spans="1:11" x14ac:dyDescent="0.25">
      <c r="A706" s="103" t="s">
        <v>809</v>
      </c>
      <c r="B706" s="103" t="s">
        <v>88</v>
      </c>
      <c r="C706" s="103" t="s">
        <v>89</v>
      </c>
      <c r="D706" s="103" t="s">
        <v>416</v>
      </c>
      <c r="E706" s="103" t="s">
        <v>417</v>
      </c>
      <c r="F706" s="103" t="s">
        <v>417</v>
      </c>
      <c r="G706" s="103" t="s">
        <v>103</v>
      </c>
      <c r="H706" s="103" t="s">
        <v>337</v>
      </c>
      <c r="I706" s="103" t="s">
        <v>92</v>
      </c>
      <c r="J706" s="215">
        <v>17458.88</v>
      </c>
      <c r="K706" s="216" t="s">
        <v>88</v>
      </c>
    </row>
    <row r="707" spans="1:11" x14ac:dyDescent="0.25">
      <c r="A707" s="103" t="s">
        <v>809</v>
      </c>
      <c r="B707" s="103" t="s">
        <v>88</v>
      </c>
      <c r="C707" s="103" t="s">
        <v>89</v>
      </c>
      <c r="D707" s="103" t="s">
        <v>416</v>
      </c>
      <c r="E707" s="111"/>
      <c r="F707" s="103" t="s">
        <v>417</v>
      </c>
      <c r="G707" s="103" t="s">
        <v>103</v>
      </c>
      <c r="H707" s="103" t="s">
        <v>337</v>
      </c>
      <c r="I707" s="103" t="s">
        <v>92</v>
      </c>
      <c r="J707" s="215">
        <v>-8488.73</v>
      </c>
      <c r="K707" s="216" t="s">
        <v>88</v>
      </c>
    </row>
    <row r="708" spans="1:11" x14ac:dyDescent="0.25">
      <c r="A708" s="103" t="s">
        <v>810</v>
      </c>
      <c r="B708" s="103" t="s">
        <v>88</v>
      </c>
      <c r="C708" s="103" t="s">
        <v>89</v>
      </c>
      <c r="D708" s="103" t="s">
        <v>416</v>
      </c>
      <c r="E708" s="103" t="s">
        <v>417</v>
      </c>
      <c r="F708" s="103" t="s">
        <v>417</v>
      </c>
      <c r="G708" s="103" t="s">
        <v>103</v>
      </c>
      <c r="H708" s="103" t="s">
        <v>337</v>
      </c>
      <c r="I708" s="103" t="s">
        <v>92</v>
      </c>
      <c r="J708" s="215">
        <v>12057.92</v>
      </c>
      <c r="K708" s="216" t="s">
        <v>88</v>
      </c>
    </row>
    <row r="709" spans="1:11" x14ac:dyDescent="0.25">
      <c r="A709" s="103" t="s">
        <v>810</v>
      </c>
      <c r="B709" s="103" t="s">
        <v>88</v>
      </c>
      <c r="C709" s="103" t="s">
        <v>89</v>
      </c>
      <c r="D709" s="103" t="s">
        <v>416</v>
      </c>
      <c r="E709" s="111"/>
      <c r="F709" s="103" t="s">
        <v>417</v>
      </c>
      <c r="G709" s="103" t="s">
        <v>103</v>
      </c>
      <c r="H709" s="103" t="s">
        <v>337</v>
      </c>
      <c r="I709" s="103" t="s">
        <v>92</v>
      </c>
      <c r="J709" s="215">
        <v>-5900.59</v>
      </c>
      <c r="K709" s="216" t="s">
        <v>88</v>
      </c>
    </row>
    <row r="710" spans="1:11" x14ac:dyDescent="0.25">
      <c r="A710" s="103" t="s">
        <v>1038</v>
      </c>
      <c r="B710" s="103" t="s">
        <v>88</v>
      </c>
      <c r="C710" s="103" t="s">
        <v>89</v>
      </c>
      <c r="D710" s="103" t="s">
        <v>416</v>
      </c>
      <c r="E710" s="103" t="s">
        <v>417</v>
      </c>
      <c r="F710" s="103" t="s">
        <v>417</v>
      </c>
      <c r="G710" s="103" t="s">
        <v>103</v>
      </c>
      <c r="H710" s="103" t="s">
        <v>337</v>
      </c>
      <c r="I710" s="103" t="s">
        <v>92</v>
      </c>
      <c r="J710" s="215">
        <v>20448.009999999998</v>
      </c>
      <c r="K710" s="216" t="s">
        <v>88</v>
      </c>
    </row>
    <row r="711" spans="1:11" x14ac:dyDescent="0.25">
      <c r="A711" s="103" t="s">
        <v>1038</v>
      </c>
      <c r="B711" s="103" t="s">
        <v>88</v>
      </c>
      <c r="C711" s="103" t="s">
        <v>89</v>
      </c>
      <c r="D711" s="103" t="s">
        <v>416</v>
      </c>
      <c r="E711" s="111"/>
      <c r="F711" s="103" t="s">
        <v>417</v>
      </c>
      <c r="G711" s="103" t="s">
        <v>103</v>
      </c>
      <c r="H711" s="103" t="s">
        <v>337</v>
      </c>
      <c r="I711" s="103" t="s">
        <v>92</v>
      </c>
      <c r="J711" s="215">
        <v>-10224.01</v>
      </c>
      <c r="K711" s="216" t="s">
        <v>88</v>
      </c>
    </row>
    <row r="712" spans="1:11" x14ac:dyDescent="0.25">
      <c r="A712" s="103" t="s">
        <v>806</v>
      </c>
      <c r="B712" s="103" t="s">
        <v>88</v>
      </c>
      <c r="C712" s="103" t="s">
        <v>89</v>
      </c>
      <c r="D712" s="103" t="s">
        <v>416</v>
      </c>
      <c r="E712" s="103" t="s">
        <v>417</v>
      </c>
      <c r="F712" s="103" t="s">
        <v>417</v>
      </c>
      <c r="G712" s="103" t="s">
        <v>103</v>
      </c>
      <c r="H712" s="103" t="s">
        <v>337</v>
      </c>
      <c r="I712" s="103" t="s">
        <v>92</v>
      </c>
      <c r="J712" s="215">
        <v>18140.09</v>
      </c>
      <c r="K712" s="216" t="s">
        <v>88</v>
      </c>
    </row>
    <row r="713" spans="1:11" x14ac:dyDescent="0.25">
      <c r="A713" s="103" t="s">
        <v>806</v>
      </c>
      <c r="B713" s="103" t="s">
        <v>88</v>
      </c>
      <c r="C713" s="103" t="s">
        <v>89</v>
      </c>
      <c r="D713" s="103" t="s">
        <v>416</v>
      </c>
      <c r="E713" s="111"/>
      <c r="F713" s="103" t="s">
        <v>417</v>
      </c>
      <c r="G713" s="103" t="s">
        <v>103</v>
      </c>
      <c r="H713" s="103" t="s">
        <v>337</v>
      </c>
      <c r="I713" s="103" t="s">
        <v>92</v>
      </c>
      <c r="J713" s="215">
        <v>-8203.58</v>
      </c>
      <c r="K713" s="216" t="s">
        <v>88</v>
      </c>
    </row>
    <row r="714" spans="1:11" x14ac:dyDescent="0.25">
      <c r="A714" s="103" t="s">
        <v>807</v>
      </c>
      <c r="B714" s="103" t="s">
        <v>88</v>
      </c>
      <c r="C714" s="103" t="s">
        <v>89</v>
      </c>
      <c r="D714" s="103" t="s">
        <v>416</v>
      </c>
      <c r="E714" s="103" t="s">
        <v>417</v>
      </c>
      <c r="F714" s="103" t="s">
        <v>417</v>
      </c>
      <c r="G714" s="103" t="s">
        <v>103</v>
      </c>
      <c r="H714" s="103" t="s">
        <v>337</v>
      </c>
      <c r="I714" s="103" t="s">
        <v>92</v>
      </c>
      <c r="J714" s="215">
        <v>28779.01</v>
      </c>
      <c r="K714" s="216" t="s">
        <v>88</v>
      </c>
    </row>
    <row r="715" spans="1:11" x14ac:dyDescent="0.25">
      <c r="A715" s="103" t="s">
        <v>807</v>
      </c>
      <c r="B715" s="103" t="s">
        <v>88</v>
      </c>
      <c r="C715" s="103" t="s">
        <v>89</v>
      </c>
      <c r="D715" s="103" t="s">
        <v>416</v>
      </c>
      <c r="E715" s="111"/>
      <c r="F715" s="103" t="s">
        <v>417</v>
      </c>
      <c r="G715" s="103" t="s">
        <v>103</v>
      </c>
      <c r="H715" s="103" t="s">
        <v>337</v>
      </c>
      <c r="I715" s="103" t="s">
        <v>92</v>
      </c>
      <c r="J715" s="215">
        <v>-14389.49</v>
      </c>
      <c r="K715" s="216" t="s">
        <v>88</v>
      </c>
    </row>
    <row r="716" spans="1:11" x14ac:dyDescent="0.25">
      <c r="A716" s="103" t="s">
        <v>808</v>
      </c>
      <c r="B716" s="103" t="s">
        <v>88</v>
      </c>
      <c r="C716" s="103" t="s">
        <v>89</v>
      </c>
      <c r="D716" s="103" t="s">
        <v>416</v>
      </c>
      <c r="E716" s="103" t="s">
        <v>417</v>
      </c>
      <c r="F716" s="103" t="s">
        <v>417</v>
      </c>
      <c r="G716" s="103" t="s">
        <v>102</v>
      </c>
      <c r="H716" s="103" t="s">
        <v>338</v>
      </c>
      <c r="I716" s="103" t="s">
        <v>92</v>
      </c>
      <c r="J716" s="215">
        <v>9113.44</v>
      </c>
      <c r="K716" s="216" t="s">
        <v>88</v>
      </c>
    </row>
    <row r="717" spans="1:11" x14ac:dyDescent="0.25">
      <c r="A717" s="103" t="s">
        <v>808</v>
      </c>
      <c r="B717" s="103" t="s">
        <v>88</v>
      </c>
      <c r="C717" s="103" t="s">
        <v>89</v>
      </c>
      <c r="D717" s="103" t="s">
        <v>416</v>
      </c>
      <c r="E717" s="111"/>
      <c r="F717" s="103" t="s">
        <v>417</v>
      </c>
      <c r="G717" s="103" t="s">
        <v>102</v>
      </c>
      <c r="H717" s="103" t="s">
        <v>338</v>
      </c>
      <c r="I717" s="103" t="s">
        <v>92</v>
      </c>
      <c r="J717" s="215">
        <v>-4556.72</v>
      </c>
      <c r="K717" s="216" t="s">
        <v>88</v>
      </c>
    </row>
    <row r="718" spans="1:11" x14ac:dyDescent="0.25">
      <c r="A718" s="103" t="s">
        <v>809</v>
      </c>
      <c r="B718" s="103" t="s">
        <v>88</v>
      </c>
      <c r="C718" s="103" t="s">
        <v>89</v>
      </c>
      <c r="D718" s="103" t="s">
        <v>416</v>
      </c>
      <c r="E718" s="103" t="s">
        <v>417</v>
      </c>
      <c r="F718" s="103" t="s">
        <v>417</v>
      </c>
      <c r="G718" s="103" t="s">
        <v>102</v>
      </c>
      <c r="H718" s="103" t="s">
        <v>338</v>
      </c>
      <c r="I718" s="103" t="s">
        <v>92</v>
      </c>
      <c r="J718" s="215">
        <v>8046.04</v>
      </c>
      <c r="K718" s="216" t="s">
        <v>88</v>
      </c>
    </row>
    <row r="719" spans="1:11" x14ac:dyDescent="0.25">
      <c r="A719" s="103" t="s">
        <v>809</v>
      </c>
      <c r="B719" s="103" t="s">
        <v>88</v>
      </c>
      <c r="C719" s="103" t="s">
        <v>89</v>
      </c>
      <c r="D719" s="103" t="s">
        <v>416</v>
      </c>
      <c r="E719" s="111"/>
      <c r="F719" s="103" t="s">
        <v>417</v>
      </c>
      <c r="G719" s="103" t="s">
        <v>102</v>
      </c>
      <c r="H719" s="103" t="s">
        <v>338</v>
      </c>
      <c r="I719" s="103" t="s">
        <v>92</v>
      </c>
      <c r="J719" s="215">
        <v>-4023.02</v>
      </c>
      <c r="K719" s="216" t="s">
        <v>88</v>
      </c>
    </row>
    <row r="720" spans="1:11" x14ac:dyDescent="0.25">
      <c r="A720" s="103" t="s">
        <v>810</v>
      </c>
      <c r="B720" s="103" t="s">
        <v>88</v>
      </c>
      <c r="C720" s="103" t="s">
        <v>89</v>
      </c>
      <c r="D720" s="103" t="s">
        <v>416</v>
      </c>
      <c r="E720" s="103" t="s">
        <v>417</v>
      </c>
      <c r="F720" s="103" t="s">
        <v>417</v>
      </c>
      <c r="G720" s="103" t="s">
        <v>102</v>
      </c>
      <c r="H720" s="103" t="s">
        <v>338</v>
      </c>
      <c r="I720" s="103" t="s">
        <v>92</v>
      </c>
      <c r="J720" s="215">
        <v>6216.2</v>
      </c>
      <c r="K720" s="216" t="s">
        <v>88</v>
      </c>
    </row>
    <row r="721" spans="1:11" x14ac:dyDescent="0.25">
      <c r="A721" s="103" t="s">
        <v>810</v>
      </c>
      <c r="B721" s="103" t="s">
        <v>88</v>
      </c>
      <c r="C721" s="103" t="s">
        <v>89</v>
      </c>
      <c r="D721" s="103" t="s">
        <v>416</v>
      </c>
      <c r="E721" s="111"/>
      <c r="F721" s="103" t="s">
        <v>417</v>
      </c>
      <c r="G721" s="103" t="s">
        <v>102</v>
      </c>
      <c r="H721" s="103" t="s">
        <v>338</v>
      </c>
      <c r="I721" s="103" t="s">
        <v>92</v>
      </c>
      <c r="J721" s="215">
        <v>-3108.08</v>
      </c>
      <c r="K721" s="216" t="s">
        <v>88</v>
      </c>
    </row>
    <row r="722" spans="1:11" x14ac:dyDescent="0.25">
      <c r="A722" s="103" t="s">
        <v>1038</v>
      </c>
      <c r="B722" s="103" t="s">
        <v>88</v>
      </c>
      <c r="C722" s="103" t="s">
        <v>89</v>
      </c>
      <c r="D722" s="103" t="s">
        <v>416</v>
      </c>
      <c r="E722" s="103" t="s">
        <v>417</v>
      </c>
      <c r="F722" s="103" t="s">
        <v>417</v>
      </c>
      <c r="G722" s="103" t="s">
        <v>102</v>
      </c>
      <c r="H722" s="103" t="s">
        <v>338</v>
      </c>
      <c r="I722" s="103" t="s">
        <v>92</v>
      </c>
      <c r="J722" s="215">
        <v>11428.85</v>
      </c>
      <c r="K722" s="216" t="s">
        <v>88</v>
      </c>
    </row>
    <row r="723" spans="1:11" x14ac:dyDescent="0.25">
      <c r="A723" s="103" t="s">
        <v>1038</v>
      </c>
      <c r="B723" s="103" t="s">
        <v>88</v>
      </c>
      <c r="C723" s="103" t="s">
        <v>89</v>
      </c>
      <c r="D723" s="103" t="s">
        <v>416</v>
      </c>
      <c r="E723" s="111"/>
      <c r="F723" s="103" t="s">
        <v>417</v>
      </c>
      <c r="G723" s="103" t="s">
        <v>102</v>
      </c>
      <c r="H723" s="103" t="s">
        <v>338</v>
      </c>
      <c r="I723" s="103" t="s">
        <v>92</v>
      </c>
      <c r="J723" s="215">
        <v>-3559.64</v>
      </c>
      <c r="K723" s="216" t="s">
        <v>88</v>
      </c>
    </row>
    <row r="724" spans="1:11" x14ac:dyDescent="0.25">
      <c r="A724" s="103" t="s">
        <v>806</v>
      </c>
      <c r="B724" s="103" t="s">
        <v>88</v>
      </c>
      <c r="C724" s="103" t="s">
        <v>89</v>
      </c>
      <c r="D724" s="103" t="s">
        <v>416</v>
      </c>
      <c r="E724" s="103" t="s">
        <v>417</v>
      </c>
      <c r="F724" s="103" t="s">
        <v>417</v>
      </c>
      <c r="G724" s="103" t="s">
        <v>102</v>
      </c>
      <c r="H724" s="103" t="s">
        <v>338</v>
      </c>
      <c r="I724" s="103" t="s">
        <v>92</v>
      </c>
      <c r="J724" s="215">
        <v>8391.35</v>
      </c>
      <c r="K724" s="216" t="s">
        <v>88</v>
      </c>
    </row>
    <row r="725" spans="1:11" x14ac:dyDescent="0.25">
      <c r="A725" s="103" t="s">
        <v>806</v>
      </c>
      <c r="B725" s="103" t="s">
        <v>88</v>
      </c>
      <c r="C725" s="103" t="s">
        <v>89</v>
      </c>
      <c r="D725" s="103" t="s">
        <v>416</v>
      </c>
      <c r="E725" s="111"/>
      <c r="F725" s="103" t="s">
        <v>417</v>
      </c>
      <c r="G725" s="103" t="s">
        <v>102</v>
      </c>
      <c r="H725" s="103" t="s">
        <v>338</v>
      </c>
      <c r="I725" s="103" t="s">
        <v>92</v>
      </c>
      <c r="J725" s="215">
        <v>-4195.6499999999996</v>
      </c>
      <c r="K725" s="216" t="s">
        <v>88</v>
      </c>
    </row>
    <row r="726" spans="1:11" x14ac:dyDescent="0.25">
      <c r="A726" s="103" t="s">
        <v>807</v>
      </c>
      <c r="B726" s="103" t="s">
        <v>88</v>
      </c>
      <c r="C726" s="103" t="s">
        <v>89</v>
      </c>
      <c r="D726" s="103" t="s">
        <v>416</v>
      </c>
      <c r="E726" s="103" t="s">
        <v>417</v>
      </c>
      <c r="F726" s="103" t="s">
        <v>417</v>
      </c>
      <c r="G726" s="103" t="s">
        <v>102</v>
      </c>
      <c r="H726" s="103" t="s">
        <v>338</v>
      </c>
      <c r="I726" s="103" t="s">
        <v>92</v>
      </c>
      <c r="J726" s="215">
        <v>11924.74</v>
      </c>
      <c r="K726" s="216" t="s">
        <v>88</v>
      </c>
    </row>
    <row r="727" spans="1:11" x14ac:dyDescent="0.25">
      <c r="A727" s="103" t="s">
        <v>807</v>
      </c>
      <c r="B727" s="103" t="s">
        <v>88</v>
      </c>
      <c r="C727" s="103" t="s">
        <v>89</v>
      </c>
      <c r="D727" s="103" t="s">
        <v>416</v>
      </c>
      <c r="E727" s="111"/>
      <c r="F727" s="103" t="s">
        <v>417</v>
      </c>
      <c r="G727" s="103" t="s">
        <v>102</v>
      </c>
      <c r="H727" s="103" t="s">
        <v>338</v>
      </c>
      <c r="I727" s="103" t="s">
        <v>92</v>
      </c>
      <c r="J727" s="215">
        <v>-5962.36</v>
      </c>
      <c r="K727" s="216" t="s">
        <v>88</v>
      </c>
    </row>
    <row r="728" spans="1:11" x14ac:dyDescent="0.25">
      <c r="A728" s="103" t="s">
        <v>808</v>
      </c>
      <c r="B728" s="103" t="s">
        <v>88</v>
      </c>
      <c r="C728" s="103" t="s">
        <v>89</v>
      </c>
      <c r="D728" s="103" t="s">
        <v>416</v>
      </c>
      <c r="E728" s="103" t="s">
        <v>417</v>
      </c>
      <c r="F728" s="103" t="s">
        <v>417</v>
      </c>
      <c r="G728" s="103" t="s">
        <v>101</v>
      </c>
      <c r="H728" s="103" t="s">
        <v>339</v>
      </c>
      <c r="I728" s="103" t="s">
        <v>92</v>
      </c>
      <c r="J728" s="215">
        <v>48153.8</v>
      </c>
      <c r="K728" s="216" t="s">
        <v>88</v>
      </c>
    </row>
    <row r="729" spans="1:11" x14ac:dyDescent="0.25">
      <c r="A729" s="103" t="s">
        <v>808</v>
      </c>
      <c r="B729" s="103" t="s">
        <v>88</v>
      </c>
      <c r="C729" s="103" t="s">
        <v>89</v>
      </c>
      <c r="D729" s="103" t="s">
        <v>416</v>
      </c>
      <c r="E729" s="111"/>
      <c r="F729" s="103" t="s">
        <v>417</v>
      </c>
      <c r="G729" s="103" t="s">
        <v>101</v>
      </c>
      <c r="H729" s="103" t="s">
        <v>339</v>
      </c>
      <c r="I729" s="103" t="s">
        <v>92</v>
      </c>
      <c r="J729" s="215">
        <v>-23146.95</v>
      </c>
      <c r="K729" s="216" t="s">
        <v>88</v>
      </c>
    </row>
    <row r="730" spans="1:11" x14ac:dyDescent="0.25">
      <c r="A730" s="103" t="s">
        <v>809</v>
      </c>
      <c r="B730" s="103" t="s">
        <v>88</v>
      </c>
      <c r="C730" s="103" t="s">
        <v>89</v>
      </c>
      <c r="D730" s="103" t="s">
        <v>416</v>
      </c>
      <c r="E730" s="103" t="s">
        <v>417</v>
      </c>
      <c r="F730" s="103" t="s">
        <v>417</v>
      </c>
      <c r="G730" s="103" t="s">
        <v>101</v>
      </c>
      <c r="H730" s="103" t="s">
        <v>339</v>
      </c>
      <c r="I730" s="103" t="s">
        <v>92</v>
      </c>
      <c r="J730" s="215">
        <v>44566.84</v>
      </c>
      <c r="K730" s="216" t="s">
        <v>88</v>
      </c>
    </row>
    <row r="731" spans="1:11" x14ac:dyDescent="0.25">
      <c r="A731" s="103" t="s">
        <v>809</v>
      </c>
      <c r="B731" s="103" t="s">
        <v>88</v>
      </c>
      <c r="C731" s="103" t="s">
        <v>89</v>
      </c>
      <c r="D731" s="103" t="s">
        <v>416</v>
      </c>
      <c r="E731" s="111"/>
      <c r="F731" s="103" t="s">
        <v>417</v>
      </c>
      <c r="G731" s="103" t="s">
        <v>101</v>
      </c>
      <c r="H731" s="103" t="s">
        <v>339</v>
      </c>
      <c r="I731" s="103" t="s">
        <v>92</v>
      </c>
      <c r="J731" s="215">
        <v>-20742.78</v>
      </c>
      <c r="K731" s="216" t="s">
        <v>88</v>
      </c>
    </row>
    <row r="732" spans="1:11" x14ac:dyDescent="0.25">
      <c r="A732" s="103" t="s">
        <v>810</v>
      </c>
      <c r="B732" s="103" t="s">
        <v>88</v>
      </c>
      <c r="C732" s="103" t="s">
        <v>89</v>
      </c>
      <c r="D732" s="103" t="s">
        <v>416</v>
      </c>
      <c r="E732" s="103" t="s">
        <v>417</v>
      </c>
      <c r="F732" s="103" t="s">
        <v>417</v>
      </c>
      <c r="G732" s="103" t="s">
        <v>101</v>
      </c>
      <c r="H732" s="103" t="s">
        <v>339</v>
      </c>
      <c r="I732" s="103" t="s">
        <v>92</v>
      </c>
      <c r="J732" s="215">
        <v>31351.54</v>
      </c>
      <c r="K732" s="216" t="s">
        <v>88</v>
      </c>
    </row>
    <row r="733" spans="1:11" x14ac:dyDescent="0.25">
      <c r="A733" s="103" t="s">
        <v>810</v>
      </c>
      <c r="B733" s="103" t="s">
        <v>88</v>
      </c>
      <c r="C733" s="103" t="s">
        <v>89</v>
      </c>
      <c r="D733" s="103" t="s">
        <v>416</v>
      </c>
      <c r="E733" s="111"/>
      <c r="F733" s="103" t="s">
        <v>417</v>
      </c>
      <c r="G733" s="103" t="s">
        <v>101</v>
      </c>
      <c r="H733" s="103" t="s">
        <v>339</v>
      </c>
      <c r="I733" s="103" t="s">
        <v>92</v>
      </c>
      <c r="J733" s="215">
        <v>-14392.82</v>
      </c>
      <c r="K733" s="216" t="s">
        <v>88</v>
      </c>
    </row>
    <row r="734" spans="1:11" x14ac:dyDescent="0.25">
      <c r="A734" s="103" t="s">
        <v>1038</v>
      </c>
      <c r="B734" s="103" t="s">
        <v>88</v>
      </c>
      <c r="C734" s="103" t="s">
        <v>89</v>
      </c>
      <c r="D734" s="103" t="s">
        <v>416</v>
      </c>
      <c r="E734" s="103" t="s">
        <v>417</v>
      </c>
      <c r="F734" s="103" t="s">
        <v>417</v>
      </c>
      <c r="G734" s="103" t="s">
        <v>101</v>
      </c>
      <c r="H734" s="103" t="s">
        <v>339</v>
      </c>
      <c r="I734" s="103" t="s">
        <v>92</v>
      </c>
      <c r="J734" s="215">
        <v>45740.09</v>
      </c>
      <c r="K734" s="216" t="s">
        <v>88</v>
      </c>
    </row>
    <row r="735" spans="1:11" x14ac:dyDescent="0.25">
      <c r="A735" s="103" t="s">
        <v>1038</v>
      </c>
      <c r="B735" s="103" t="s">
        <v>88</v>
      </c>
      <c r="C735" s="103" t="s">
        <v>89</v>
      </c>
      <c r="D735" s="103" t="s">
        <v>416</v>
      </c>
      <c r="E735" s="111"/>
      <c r="F735" s="103" t="s">
        <v>417</v>
      </c>
      <c r="G735" s="103" t="s">
        <v>101</v>
      </c>
      <c r="H735" s="103" t="s">
        <v>339</v>
      </c>
      <c r="I735" s="103" t="s">
        <v>92</v>
      </c>
      <c r="J735" s="215">
        <v>-22870.05</v>
      </c>
      <c r="K735" s="216" t="s">
        <v>88</v>
      </c>
    </row>
    <row r="736" spans="1:11" x14ac:dyDescent="0.25">
      <c r="A736" s="103" t="s">
        <v>806</v>
      </c>
      <c r="B736" s="103" t="s">
        <v>88</v>
      </c>
      <c r="C736" s="103" t="s">
        <v>89</v>
      </c>
      <c r="D736" s="103" t="s">
        <v>416</v>
      </c>
      <c r="E736" s="103" t="s">
        <v>417</v>
      </c>
      <c r="F736" s="103" t="s">
        <v>417</v>
      </c>
      <c r="G736" s="103" t="s">
        <v>101</v>
      </c>
      <c r="H736" s="103" t="s">
        <v>339</v>
      </c>
      <c r="I736" s="103" t="s">
        <v>92</v>
      </c>
      <c r="J736" s="215">
        <v>41266.129999999997</v>
      </c>
      <c r="K736" s="216" t="s">
        <v>88</v>
      </c>
    </row>
    <row r="737" spans="1:11" x14ac:dyDescent="0.25">
      <c r="A737" s="103" t="s">
        <v>806</v>
      </c>
      <c r="B737" s="103" t="s">
        <v>88</v>
      </c>
      <c r="C737" s="103" t="s">
        <v>89</v>
      </c>
      <c r="D737" s="103" t="s">
        <v>416</v>
      </c>
      <c r="E737" s="111"/>
      <c r="F737" s="103" t="s">
        <v>417</v>
      </c>
      <c r="G737" s="103" t="s">
        <v>101</v>
      </c>
      <c r="H737" s="103" t="s">
        <v>339</v>
      </c>
      <c r="I737" s="103" t="s">
        <v>92</v>
      </c>
      <c r="J737" s="215">
        <v>-19112.05</v>
      </c>
      <c r="K737" s="216" t="s">
        <v>88</v>
      </c>
    </row>
    <row r="738" spans="1:11" x14ac:dyDescent="0.25">
      <c r="A738" s="103" t="s">
        <v>807</v>
      </c>
      <c r="B738" s="103" t="s">
        <v>88</v>
      </c>
      <c r="C738" s="103" t="s">
        <v>89</v>
      </c>
      <c r="D738" s="103" t="s">
        <v>416</v>
      </c>
      <c r="E738" s="103" t="s">
        <v>417</v>
      </c>
      <c r="F738" s="103" t="s">
        <v>417</v>
      </c>
      <c r="G738" s="103" t="s">
        <v>101</v>
      </c>
      <c r="H738" s="103" t="s">
        <v>339</v>
      </c>
      <c r="I738" s="103" t="s">
        <v>92</v>
      </c>
      <c r="J738" s="215">
        <v>64788.18</v>
      </c>
      <c r="K738" s="216" t="s">
        <v>88</v>
      </c>
    </row>
    <row r="739" spans="1:11" x14ac:dyDescent="0.25">
      <c r="A739" s="103" t="s">
        <v>807</v>
      </c>
      <c r="B739" s="103" t="s">
        <v>88</v>
      </c>
      <c r="C739" s="103" t="s">
        <v>89</v>
      </c>
      <c r="D739" s="103" t="s">
        <v>416</v>
      </c>
      <c r="E739" s="111"/>
      <c r="F739" s="103" t="s">
        <v>417</v>
      </c>
      <c r="G739" s="103" t="s">
        <v>101</v>
      </c>
      <c r="H739" s="103" t="s">
        <v>339</v>
      </c>
      <c r="I739" s="103" t="s">
        <v>92</v>
      </c>
      <c r="J739" s="215">
        <v>-32394.080000000002</v>
      </c>
      <c r="K739" s="216" t="s">
        <v>88</v>
      </c>
    </row>
    <row r="740" spans="1:11" x14ac:dyDescent="0.25">
      <c r="A740" s="103" t="s">
        <v>808</v>
      </c>
      <c r="B740" s="103" t="s">
        <v>88</v>
      </c>
      <c r="C740" s="103" t="s">
        <v>89</v>
      </c>
      <c r="D740" s="103" t="s">
        <v>416</v>
      </c>
      <c r="E740" s="103" t="s">
        <v>417</v>
      </c>
      <c r="F740" s="103" t="s">
        <v>417</v>
      </c>
      <c r="G740" s="103" t="s">
        <v>100</v>
      </c>
      <c r="H740" s="103" t="s">
        <v>340</v>
      </c>
      <c r="I740" s="103" t="s">
        <v>92</v>
      </c>
      <c r="J740" s="215">
        <v>19279.5</v>
      </c>
      <c r="K740" s="216" t="s">
        <v>88</v>
      </c>
    </row>
    <row r="741" spans="1:11" x14ac:dyDescent="0.25">
      <c r="A741" s="103" t="s">
        <v>808</v>
      </c>
      <c r="B741" s="103" t="s">
        <v>88</v>
      </c>
      <c r="C741" s="103" t="s">
        <v>89</v>
      </c>
      <c r="D741" s="103" t="s">
        <v>416</v>
      </c>
      <c r="E741" s="111"/>
      <c r="F741" s="103" t="s">
        <v>417</v>
      </c>
      <c r="G741" s="103" t="s">
        <v>100</v>
      </c>
      <c r="H741" s="103" t="s">
        <v>340</v>
      </c>
      <c r="I741" s="103" t="s">
        <v>92</v>
      </c>
      <c r="J741" s="215">
        <v>-9639.74</v>
      </c>
      <c r="K741" s="216" t="s">
        <v>88</v>
      </c>
    </row>
    <row r="742" spans="1:11" x14ac:dyDescent="0.25">
      <c r="A742" s="103" t="s">
        <v>809</v>
      </c>
      <c r="B742" s="103" t="s">
        <v>88</v>
      </c>
      <c r="C742" s="103" t="s">
        <v>89</v>
      </c>
      <c r="D742" s="103" t="s">
        <v>416</v>
      </c>
      <c r="E742" s="103" t="s">
        <v>417</v>
      </c>
      <c r="F742" s="103" t="s">
        <v>417</v>
      </c>
      <c r="G742" s="103" t="s">
        <v>100</v>
      </c>
      <c r="H742" s="103" t="s">
        <v>340</v>
      </c>
      <c r="I742" s="103" t="s">
        <v>92</v>
      </c>
      <c r="J742" s="215">
        <v>26749.99</v>
      </c>
      <c r="K742" s="216" t="s">
        <v>88</v>
      </c>
    </row>
    <row r="743" spans="1:11" x14ac:dyDescent="0.25">
      <c r="A743" s="103" t="s">
        <v>809</v>
      </c>
      <c r="B743" s="103" t="s">
        <v>88</v>
      </c>
      <c r="C743" s="103" t="s">
        <v>89</v>
      </c>
      <c r="D743" s="103" t="s">
        <v>416</v>
      </c>
      <c r="E743" s="111"/>
      <c r="F743" s="103" t="s">
        <v>417</v>
      </c>
      <c r="G743" s="103" t="s">
        <v>100</v>
      </c>
      <c r="H743" s="103" t="s">
        <v>340</v>
      </c>
      <c r="I743" s="103" t="s">
        <v>92</v>
      </c>
      <c r="J743" s="215">
        <v>-13374.97</v>
      </c>
      <c r="K743" s="216" t="s">
        <v>88</v>
      </c>
    </row>
    <row r="744" spans="1:11" x14ac:dyDescent="0.25">
      <c r="A744" s="103" t="s">
        <v>810</v>
      </c>
      <c r="B744" s="103" t="s">
        <v>88</v>
      </c>
      <c r="C744" s="103" t="s">
        <v>89</v>
      </c>
      <c r="D744" s="103" t="s">
        <v>416</v>
      </c>
      <c r="E744" s="103" t="s">
        <v>417</v>
      </c>
      <c r="F744" s="103" t="s">
        <v>417</v>
      </c>
      <c r="G744" s="103" t="s">
        <v>100</v>
      </c>
      <c r="H744" s="103" t="s">
        <v>340</v>
      </c>
      <c r="I744" s="103" t="s">
        <v>92</v>
      </c>
      <c r="J744" s="215">
        <v>19860.05</v>
      </c>
      <c r="K744" s="216" t="s">
        <v>88</v>
      </c>
    </row>
    <row r="745" spans="1:11" x14ac:dyDescent="0.25">
      <c r="A745" s="103" t="s">
        <v>810</v>
      </c>
      <c r="B745" s="103" t="s">
        <v>88</v>
      </c>
      <c r="C745" s="103" t="s">
        <v>89</v>
      </c>
      <c r="D745" s="103" t="s">
        <v>416</v>
      </c>
      <c r="E745" s="111"/>
      <c r="F745" s="103" t="s">
        <v>417</v>
      </c>
      <c r="G745" s="103" t="s">
        <v>100</v>
      </c>
      <c r="H745" s="103" t="s">
        <v>340</v>
      </c>
      <c r="I745" s="103" t="s">
        <v>92</v>
      </c>
      <c r="J745" s="215">
        <v>-9930.0300000000007</v>
      </c>
      <c r="K745" s="216" t="s">
        <v>88</v>
      </c>
    </row>
    <row r="746" spans="1:11" x14ac:dyDescent="0.25">
      <c r="A746" s="103" t="s">
        <v>806</v>
      </c>
      <c r="B746" s="103" t="s">
        <v>88</v>
      </c>
      <c r="C746" s="103" t="s">
        <v>89</v>
      </c>
      <c r="D746" s="103" t="s">
        <v>416</v>
      </c>
      <c r="E746" s="103" t="s">
        <v>417</v>
      </c>
      <c r="F746" s="103" t="s">
        <v>417</v>
      </c>
      <c r="G746" s="103" t="s">
        <v>100</v>
      </c>
      <c r="H746" s="103" t="s">
        <v>340</v>
      </c>
      <c r="I746" s="103" t="s">
        <v>92</v>
      </c>
      <c r="J746" s="215">
        <v>28057.61</v>
      </c>
      <c r="K746" s="216" t="s">
        <v>88</v>
      </c>
    </row>
    <row r="747" spans="1:11" x14ac:dyDescent="0.25">
      <c r="A747" s="103" t="s">
        <v>806</v>
      </c>
      <c r="B747" s="103" t="s">
        <v>88</v>
      </c>
      <c r="C747" s="103" t="s">
        <v>89</v>
      </c>
      <c r="D747" s="103" t="s">
        <v>416</v>
      </c>
      <c r="E747" s="111"/>
      <c r="F747" s="103" t="s">
        <v>417</v>
      </c>
      <c r="G747" s="103" t="s">
        <v>100</v>
      </c>
      <c r="H747" s="103" t="s">
        <v>340</v>
      </c>
      <c r="I747" s="103" t="s">
        <v>92</v>
      </c>
      <c r="J747" s="215">
        <v>-14028.81</v>
      </c>
      <c r="K747" s="216" t="s">
        <v>88</v>
      </c>
    </row>
    <row r="748" spans="1:11" x14ac:dyDescent="0.25">
      <c r="A748" s="103" t="s">
        <v>810</v>
      </c>
      <c r="B748" s="103" t="s">
        <v>88</v>
      </c>
      <c r="C748" s="103" t="s">
        <v>89</v>
      </c>
      <c r="D748" s="103" t="s">
        <v>416</v>
      </c>
      <c r="E748" s="103" t="s">
        <v>417</v>
      </c>
      <c r="F748" s="103" t="s">
        <v>417</v>
      </c>
      <c r="G748" s="103" t="s">
        <v>464</v>
      </c>
      <c r="H748" s="103" t="s">
        <v>465</v>
      </c>
      <c r="I748" s="103" t="s">
        <v>92</v>
      </c>
      <c r="J748" s="215">
        <v>2669.3</v>
      </c>
      <c r="K748" s="216" t="s">
        <v>88</v>
      </c>
    </row>
    <row r="749" spans="1:11" x14ac:dyDescent="0.25">
      <c r="A749" s="103" t="s">
        <v>810</v>
      </c>
      <c r="B749" s="103" t="s">
        <v>88</v>
      </c>
      <c r="C749" s="103" t="s">
        <v>89</v>
      </c>
      <c r="D749" s="103" t="s">
        <v>416</v>
      </c>
      <c r="E749" s="111"/>
      <c r="F749" s="103" t="s">
        <v>417</v>
      </c>
      <c r="G749" s="103" t="s">
        <v>464</v>
      </c>
      <c r="H749" s="103" t="s">
        <v>465</v>
      </c>
      <c r="I749" s="103" t="s">
        <v>92</v>
      </c>
      <c r="J749" s="215">
        <v>-1334.66</v>
      </c>
      <c r="K749" s="216" t="s">
        <v>88</v>
      </c>
    </row>
    <row r="750" spans="1:11" x14ac:dyDescent="0.25">
      <c r="A750" s="103" t="s">
        <v>807</v>
      </c>
      <c r="B750" s="103" t="s">
        <v>88</v>
      </c>
      <c r="C750" s="103" t="s">
        <v>89</v>
      </c>
      <c r="D750" s="103" t="s">
        <v>416</v>
      </c>
      <c r="E750" s="103" t="s">
        <v>417</v>
      </c>
      <c r="F750" s="103" t="s">
        <v>417</v>
      </c>
      <c r="G750" s="103" t="s">
        <v>464</v>
      </c>
      <c r="H750" s="103" t="s">
        <v>465</v>
      </c>
      <c r="I750" s="103" t="s">
        <v>92</v>
      </c>
      <c r="J750" s="215">
        <v>1423.6</v>
      </c>
      <c r="K750" s="216" t="s">
        <v>88</v>
      </c>
    </row>
    <row r="751" spans="1:11" x14ac:dyDescent="0.25">
      <c r="A751" s="103" t="s">
        <v>808</v>
      </c>
      <c r="B751" s="103" t="s">
        <v>88</v>
      </c>
      <c r="C751" s="103" t="s">
        <v>89</v>
      </c>
      <c r="D751" s="103" t="s">
        <v>416</v>
      </c>
      <c r="E751" s="103" t="s">
        <v>417</v>
      </c>
      <c r="F751" s="103" t="s">
        <v>417</v>
      </c>
      <c r="G751" s="103" t="s">
        <v>98</v>
      </c>
      <c r="H751" s="103" t="s">
        <v>341</v>
      </c>
      <c r="I751" s="103" t="s">
        <v>92</v>
      </c>
      <c r="J751" s="215">
        <v>20746.86</v>
      </c>
      <c r="K751" s="216" t="s">
        <v>88</v>
      </c>
    </row>
    <row r="752" spans="1:11" x14ac:dyDescent="0.25">
      <c r="A752" s="103" t="s">
        <v>808</v>
      </c>
      <c r="B752" s="103" t="s">
        <v>88</v>
      </c>
      <c r="C752" s="103" t="s">
        <v>89</v>
      </c>
      <c r="D752" s="103" t="s">
        <v>416</v>
      </c>
      <c r="E752" s="111"/>
      <c r="F752" s="103" t="s">
        <v>417</v>
      </c>
      <c r="G752" s="103" t="s">
        <v>98</v>
      </c>
      <c r="H752" s="103" t="s">
        <v>341</v>
      </c>
      <c r="I752" s="103" t="s">
        <v>92</v>
      </c>
      <c r="J752" s="215">
        <v>-5056.37</v>
      </c>
      <c r="K752" s="216" t="s">
        <v>88</v>
      </c>
    </row>
    <row r="753" spans="1:11" x14ac:dyDescent="0.25">
      <c r="A753" s="103" t="s">
        <v>809</v>
      </c>
      <c r="B753" s="103" t="s">
        <v>88</v>
      </c>
      <c r="C753" s="103" t="s">
        <v>89</v>
      </c>
      <c r="D753" s="103" t="s">
        <v>416</v>
      </c>
      <c r="E753" s="103" t="s">
        <v>417</v>
      </c>
      <c r="F753" s="103" t="s">
        <v>417</v>
      </c>
      <c r="G753" s="103" t="s">
        <v>98</v>
      </c>
      <c r="H753" s="103" t="s">
        <v>341</v>
      </c>
      <c r="I753" s="103" t="s">
        <v>92</v>
      </c>
      <c r="J753" s="215">
        <v>17711.169999999998</v>
      </c>
      <c r="K753" s="216" t="s">
        <v>88</v>
      </c>
    </row>
    <row r="754" spans="1:11" x14ac:dyDescent="0.25">
      <c r="A754" s="103" t="s">
        <v>809</v>
      </c>
      <c r="B754" s="103" t="s">
        <v>88</v>
      </c>
      <c r="C754" s="103" t="s">
        <v>89</v>
      </c>
      <c r="D754" s="103" t="s">
        <v>416</v>
      </c>
      <c r="E754" s="111"/>
      <c r="F754" s="103" t="s">
        <v>417</v>
      </c>
      <c r="G754" s="103" t="s">
        <v>98</v>
      </c>
      <c r="H754" s="103" t="s">
        <v>341</v>
      </c>
      <c r="I754" s="103" t="s">
        <v>92</v>
      </c>
      <c r="J754" s="215">
        <v>-2974.56</v>
      </c>
      <c r="K754" s="216" t="s">
        <v>88</v>
      </c>
    </row>
    <row r="755" spans="1:11" x14ac:dyDescent="0.25">
      <c r="A755" s="103" t="s">
        <v>810</v>
      </c>
      <c r="B755" s="103" t="s">
        <v>88</v>
      </c>
      <c r="C755" s="103" t="s">
        <v>89</v>
      </c>
      <c r="D755" s="103" t="s">
        <v>416</v>
      </c>
      <c r="E755" s="103" t="s">
        <v>417</v>
      </c>
      <c r="F755" s="103" t="s">
        <v>417</v>
      </c>
      <c r="G755" s="103" t="s">
        <v>98</v>
      </c>
      <c r="H755" s="103" t="s">
        <v>341</v>
      </c>
      <c r="I755" s="103" t="s">
        <v>92</v>
      </c>
      <c r="J755" s="215">
        <v>14570.89</v>
      </c>
      <c r="K755" s="216" t="s">
        <v>88</v>
      </c>
    </row>
    <row r="756" spans="1:11" x14ac:dyDescent="0.25">
      <c r="A756" s="103" t="s">
        <v>810</v>
      </c>
      <c r="B756" s="103" t="s">
        <v>88</v>
      </c>
      <c r="C756" s="103" t="s">
        <v>89</v>
      </c>
      <c r="D756" s="103" t="s">
        <v>416</v>
      </c>
      <c r="E756" s="111"/>
      <c r="F756" s="103" t="s">
        <v>417</v>
      </c>
      <c r="G756" s="103" t="s">
        <v>98</v>
      </c>
      <c r="H756" s="103" t="s">
        <v>341</v>
      </c>
      <c r="I756" s="103" t="s">
        <v>92</v>
      </c>
      <c r="J756" s="215">
        <v>-3392.77</v>
      </c>
      <c r="K756" s="216" t="s">
        <v>88</v>
      </c>
    </row>
    <row r="757" spans="1:11" x14ac:dyDescent="0.25">
      <c r="A757" s="103" t="s">
        <v>1038</v>
      </c>
      <c r="B757" s="103" t="s">
        <v>88</v>
      </c>
      <c r="C757" s="103" t="s">
        <v>89</v>
      </c>
      <c r="D757" s="103" t="s">
        <v>416</v>
      </c>
      <c r="E757" s="103" t="s">
        <v>417</v>
      </c>
      <c r="F757" s="103" t="s">
        <v>417</v>
      </c>
      <c r="G757" s="103" t="s">
        <v>98</v>
      </c>
      <c r="H757" s="103" t="s">
        <v>341</v>
      </c>
      <c r="I757" s="103" t="s">
        <v>92</v>
      </c>
      <c r="J757" s="215">
        <v>20121.41</v>
      </c>
      <c r="K757" s="216" t="s">
        <v>88</v>
      </c>
    </row>
    <row r="758" spans="1:11" x14ac:dyDescent="0.25">
      <c r="A758" s="103" t="s">
        <v>1038</v>
      </c>
      <c r="B758" s="103" t="s">
        <v>88</v>
      </c>
      <c r="C758" s="103" t="s">
        <v>89</v>
      </c>
      <c r="D758" s="103" t="s">
        <v>416</v>
      </c>
      <c r="E758" s="111"/>
      <c r="F758" s="103" t="s">
        <v>417</v>
      </c>
      <c r="G758" s="103" t="s">
        <v>98</v>
      </c>
      <c r="H758" s="103" t="s">
        <v>341</v>
      </c>
      <c r="I758" s="103" t="s">
        <v>92</v>
      </c>
      <c r="J758" s="215">
        <v>-4524.25</v>
      </c>
      <c r="K758" s="216" t="s">
        <v>88</v>
      </c>
    </row>
    <row r="759" spans="1:11" x14ac:dyDescent="0.25">
      <c r="A759" s="103" t="s">
        <v>806</v>
      </c>
      <c r="B759" s="103" t="s">
        <v>88</v>
      </c>
      <c r="C759" s="103" t="s">
        <v>89</v>
      </c>
      <c r="D759" s="103" t="s">
        <v>416</v>
      </c>
      <c r="E759" s="103" t="s">
        <v>417</v>
      </c>
      <c r="F759" s="103" t="s">
        <v>417</v>
      </c>
      <c r="G759" s="103" t="s">
        <v>98</v>
      </c>
      <c r="H759" s="103" t="s">
        <v>341</v>
      </c>
      <c r="I759" s="103" t="s">
        <v>92</v>
      </c>
      <c r="J759" s="215">
        <v>18327.689999999999</v>
      </c>
      <c r="K759" s="216" t="s">
        <v>88</v>
      </c>
    </row>
    <row r="760" spans="1:11" x14ac:dyDescent="0.25">
      <c r="A760" s="103" t="s">
        <v>806</v>
      </c>
      <c r="B760" s="103" t="s">
        <v>88</v>
      </c>
      <c r="C760" s="103" t="s">
        <v>89</v>
      </c>
      <c r="D760" s="103" t="s">
        <v>416</v>
      </c>
      <c r="E760" s="111"/>
      <c r="F760" s="103" t="s">
        <v>417</v>
      </c>
      <c r="G760" s="103" t="s">
        <v>98</v>
      </c>
      <c r="H760" s="103" t="s">
        <v>341</v>
      </c>
      <c r="I760" s="103" t="s">
        <v>92</v>
      </c>
      <c r="J760" s="215">
        <v>-3916.41</v>
      </c>
      <c r="K760" s="216" t="s">
        <v>88</v>
      </c>
    </row>
    <row r="761" spans="1:11" x14ac:dyDescent="0.25">
      <c r="A761" s="103" t="s">
        <v>807</v>
      </c>
      <c r="B761" s="103" t="s">
        <v>88</v>
      </c>
      <c r="C761" s="103" t="s">
        <v>89</v>
      </c>
      <c r="D761" s="103" t="s">
        <v>416</v>
      </c>
      <c r="E761" s="103" t="s">
        <v>417</v>
      </c>
      <c r="F761" s="103" t="s">
        <v>417</v>
      </c>
      <c r="G761" s="103" t="s">
        <v>98</v>
      </c>
      <c r="H761" s="103" t="s">
        <v>341</v>
      </c>
      <c r="I761" s="103" t="s">
        <v>92</v>
      </c>
      <c r="J761" s="215">
        <v>26599.29</v>
      </c>
      <c r="K761" s="216" t="s">
        <v>88</v>
      </c>
    </row>
    <row r="762" spans="1:11" x14ac:dyDescent="0.25">
      <c r="A762" s="103" t="s">
        <v>807</v>
      </c>
      <c r="B762" s="103" t="s">
        <v>88</v>
      </c>
      <c r="C762" s="103" t="s">
        <v>89</v>
      </c>
      <c r="D762" s="103" t="s">
        <v>416</v>
      </c>
      <c r="E762" s="111"/>
      <c r="F762" s="103" t="s">
        <v>417</v>
      </c>
      <c r="G762" s="103" t="s">
        <v>98</v>
      </c>
      <c r="H762" s="103" t="s">
        <v>341</v>
      </c>
      <c r="I762" s="103" t="s">
        <v>92</v>
      </c>
      <c r="J762" s="215">
        <v>-7543.85</v>
      </c>
      <c r="K762" s="216" t="s">
        <v>88</v>
      </c>
    </row>
    <row r="763" spans="1:11" x14ac:dyDescent="0.25">
      <c r="A763" s="103" t="s">
        <v>808</v>
      </c>
      <c r="B763" s="103" t="s">
        <v>88</v>
      </c>
      <c r="C763" s="103" t="s">
        <v>89</v>
      </c>
      <c r="D763" s="103" t="s">
        <v>416</v>
      </c>
      <c r="E763" s="103" t="s">
        <v>417</v>
      </c>
      <c r="F763" s="103" t="s">
        <v>417</v>
      </c>
      <c r="G763" s="103" t="s">
        <v>478</v>
      </c>
      <c r="H763" s="103" t="s">
        <v>479</v>
      </c>
      <c r="I763" s="103" t="s">
        <v>92</v>
      </c>
      <c r="J763" s="215">
        <v>211.05</v>
      </c>
      <c r="K763" s="216" t="s">
        <v>344</v>
      </c>
    </row>
    <row r="764" spans="1:11" x14ac:dyDescent="0.25">
      <c r="A764" s="103" t="s">
        <v>809</v>
      </c>
      <c r="B764" s="103" t="s">
        <v>88</v>
      </c>
      <c r="C764" s="103" t="s">
        <v>89</v>
      </c>
      <c r="D764" s="103" t="s">
        <v>416</v>
      </c>
      <c r="E764" s="103" t="s">
        <v>417</v>
      </c>
      <c r="F764" s="103" t="s">
        <v>417</v>
      </c>
      <c r="G764" s="103" t="s">
        <v>478</v>
      </c>
      <c r="H764" s="103" t="s">
        <v>479</v>
      </c>
      <c r="I764" s="103" t="s">
        <v>92</v>
      </c>
      <c r="J764" s="215">
        <v>1578.5</v>
      </c>
      <c r="K764" s="216" t="s">
        <v>344</v>
      </c>
    </row>
    <row r="765" spans="1:11" x14ac:dyDescent="0.25">
      <c r="A765" s="103" t="s">
        <v>810</v>
      </c>
      <c r="B765" s="103" t="s">
        <v>88</v>
      </c>
      <c r="C765" s="103" t="s">
        <v>89</v>
      </c>
      <c r="D765" s="103" t="s">
        <v>416</v>
      </c>
      <c r="E765" s="103" t="s">
        <v>417</v>
      </c>
      <c r="F765" s="103" t="s">
        <v>417</v>
      </c>
      <c r="G765" s="103" t="s">
        <v>478</v>
      </c>
      <c r="H765" s="103" t="s">
        <v>479</v>
      </c>
      <c r="I765" s="103" t="s">
        <v>92</v>
      </c>
      <c r="J765" s="215">
        <v>1475.56</v>
      </c>
      <c r="K765" s="216" t="s">
        <v>344</v>
      </c>
    </row>
    <row r="766" spans="1:11" x14ac:dyDescent="0.25">
      <c r="A766" s="103" t="s">
        <v>806</v>
      </c>
      <c r="B766" s="103" t="s">
        <v>88</v>
      </c>
      <c r="C766" s="103" t="s">
        <v>89</v>
      </c>
      <c r="D766" s="103" t="s">
        <v>416</v>
      </c>
      <c r="E766" s="103" t="s">
        <v>417</v>
      </c>
      <c r="F766" s="103" t="s">
        <v>417</v>
      </c>
      <c r="G766" s="103" t="s">
        <v>478</v>
      </c>
      <c r="H766" s="103" t="s">
        <v>479</v>
      </c>
      <c r="I766" s="103" t="s">
        <v>92</v>
      </c>
      <c r="J766" s="215">
        <v>1211.33</v>
      </c>
      <c r="K766" s="216" t="s">
        <v>344</v>
      </c>
    </row>
    <row r="767" spans="1:11" x14ac:dyDescent="0.25">
      <c r="A767" s="103" t="s">
        <v>808</v>
      </c>
      <c r="B767" s="103" t="s">
        <v>88</v>
      </c>
      <c r="C767" s="103" t="s">
        <v>89</v>
      </c>
      <c r="D767" s="103" t="s">
        <v>416</v>
      </c>
      <c r="E767" s="103" t="s">
        <v>417</v>
      </c>
      <c r="F767" s="103" t="s">
        <v>417</v>
      </c>
      <c r="G767" s="103" t="s">
        <v>205</v>
      </c>
      <c r="H767" s="103" t="s">
        <v>343</v>
      </c>
      <c r="I767" s="103" t="s">
        <v>92</v>
      </c>
      <c r="J767" s="215">
        <v>593.19000000000005</v>
      </c>
      <c r="K767" s="216" t="s">
        <v>344</v>
      </c>
    </row>
    <row r="768" spans="1:11" x14ac:dyDescent="0.25">
      <c r="A768" s="103" t="s">
        <v>808</v>
      </c>
      <c r="B768" s="103" t="s">
        <v>88</v>
      </c>
      <c r="C768" s="103" t="s">
        <v>89</v>
      </c>
      <c r="D768" s="103" t="s">
        <v>416</v>
      </c>
      <c r="E768" s="111"/>
      <c r="F768" s="103" t="s">
        <v>417</v>
      </c>
      <c r="G768" s="103" t="s">
        <v>205</v>
      </c>
      <c r="H768" s="103" t="s">
        <v>343</v>
      </c>
      <c r="I768" s="103" t="s">
        <v>92</v>
      </c>
      <c r="J768" s="215">
        <v>-590.54999999999995</v>
      </c>
      <c r="K768" s="216" t="s">
        <v>344</v>
      </c>
    </row>
    <row r="769" spans="1:11" x14ac:dyDescent="0.25">
      <c r="A769" s="103" t="s">
        <v>809</v>
      </c>
      <c r="B769" s="103" t="s">
        <v>88</v>
      </c>
      <c r="C769" s="103" t="s">
        <v>89</v>
      </c>
      <c r="D769" s="103" t="s">
        <v>416</v>
      </c>
      <c r="E769" s="103" t="s">
        <v>417</v>
      </c>
      <c r="F769" s="103" t="s">
        <v>417</v>
      </c>
      <c r="G769" s="103" t="s">
        <v>205</v>
      </c>
      <c r="H769" s="103" t="s">
        <v>343</v>
      </c>
      <c r="I769" s="103" t="s">
        <v>92</v>
      </c>
      <c r="J769" s="215">
        <v>1172.32</v>
      </c>
      <c r="K769" s="216" t="s">
        <v>344</v>
      </c>
    </row>
    <row r="770" spans="1:11" x14ac:dyDescent="0.25">
      <c r="A770" s="103" t="s">
        <v>809</v>
      </c>
      <c r="B770" s="103" t="s">
        <v>88</v>
      </c>
      <c r="C770" s="103" t="s">
        <v>89</v>
      </c>
      <c r="D770" s="103" t="s">
        <v>416</v>
      </c>
      <c r="E770" s="111"/>
      <c r="F770" s="103" t="s">
        <v>417</v>
      </c>
      <c r="G770" s="103" t="s">
        <v>205</v>
      </c>
      <c r="H770" s="103" t="s">
        <v>343</v>
      </c>
      <c r="I770" s="103" t="s">
        <v>92</v>
      </c>
      <c r="J770" s="215">
        <v>-1167.1099999999999</v>
      </c>
      <c r="K770" s="216" t="s">
        <v>344</v>
      </c>
    </row>
    <row r="771" spans="1:11" x14ac:dyDescent="0.25">
      <c r="A771" s="103" t="s">
        <v>810</v>
      </c>
      <c r="B771" s="103" t="s">
        <v>88</v>
      </c>
      <c r="C771" s="103" t="s">
        <v>89</v>
      </c>
      <c r="D771" s="103" t="s">
        <v>416</v>
      </c>
      <c r="E771" s="103" t="s">
        <v>417</v>
      </c>
      <c r="F771" s="103" t="s">
        <v>417</v>
      </c>
      <c r="G771" s="103" t="s">
        <v>205</v>
      </c>
      <c r="H771" s="103" t="s">
        <v>343</v>
      </c>
      <c r="I771" s="103" t="s">
        <v>92</v>
      </c>
      <c r="J771" s="215">
        <v>888.9</v>
      </c>
      <c r="K771" s="216" t="s">
        <v>344</v>
      </c>
    </row>
    <row r="772" spans="1:11" x14ac:dyDescent="0.25">
      <c r="A772" s="103" t="s">
        <v>810</v>
      </c>
      <c r="B772" s="103" t="s">
        <v>88</v>
      </c>
      <c r="C772" s="103" t="s">
        <v>89</v>
      </c>
      <c r="D772" s="103" t="s">
        <v>416</v>
      </c>
      <c r="E772" s="111"/>
      <c r="F772" s="103" t="s">
        <v>417</v>
      </c>
      <c r="G772" s="103" t="s">
        <v>205</v>
      </c>
      <c r="H772" s="103" t="s">
        <v>343</v>
      </c>
      <c r="I772" s="103" t="s">
        <v>92</v>
      </c>
      <c r="J772" s="215">
        <v>-884.95</v>
      </c>
      <c r="K772" s="216" t="s">
        <v>344</v>
      </c>
    </row>
    <row r="773" spans="1:11" x14ac:dyDescent="0.25">
      <c r="A773" s="103" t="s">
        <v>1038</v>
      </c>
      <c r="B773" s="103" t="s">
        <v>88</v>
      </c>
      <c r="C773" s="103" t="s">
        <v>89</v>
      </c>
      <c r="D773" s="103" t="s">
        <v>416</v>
      </c>
      <c r="E773" s="103" t="s">
        <v>417</v>
      </c>
      <c r="F773" s="103" t="s">
        <v>417</v>
      </c>
      <c r="G773" s="103" t="s">
        <v>205</v>
      </c>
      <c r="H773" s="103" t="s">
        <v>343</v>
      </c>
      <c r="I773" s="103" t="s">
        <v>92</v>
      </c>
      <c r="J773" s="215">
        <v>1078.72</v>
      </c>
      <c r="K773" s="216" t="s">
        <v>344</v>
      </c>
    </row>
    <row r="774" spans="1:11" x14ac:dyDescent="0.25">
      <c r="A774" s="103" t="s">
        <v>1038</v>
      </c>
      <c r="B774" s="103" t="s">
        <v>88</v>
      </c>
      <c r="C774" s="103" t="s">
        <v>89</v>
      </c>
      <c r="D774" s="103" t="s">
        <v>416</v>
      </c>
      <c r="E774" s="111"/>
      <c r="F774" s="103" t="s">
        <v>417</v>
      </c>
      <c r="G774" s="103" t="s">
        <v>205</v>
      </c>
      <c r="H774" s="103" t="s">
        <v>343</v>
      </c>
      <c r="I774" s="103" t="s">
        <v>92</v>
      </c>
      <c r="J774" s="215">
        <v>-1073.93</v>
      </c>
      <c r="K774" s="216" t="s">
        <v>344</v>
      </c>
    </row>
    <row r="775" spans="1:11" x14ac:dyDescent="0.25">
      <c r="A775" s="103" t="s">
        <v>807</v>
      </c>
      <c r="B775" s="103" t="s">
        <v>88</v>
      </c>
      <c r="C775" s="103" t="s">
        <v>89</v>
      </c>
      <c r="D775" s="103" t="s">
        <v>416</v>
      </c>
      <c r="E775" s="103" t="s">
        <v>417</v>
      </c>
      <c r="F775" s="103" t="s">
        <v>417</v>
      </c>
      <c r="G775" s="103" t="s">
        <v>205</v>
      </c>
      <c r="H775" s="103" t="s">
        <v>343</v>
      </c>
      <c r="I775" s="103" t="s">
        <v>92</v>
      </c>
      <c r="J775" s="215">
        <v>6116.02</v>
      </c>
      <c r="K775" s="216" t="s">
        <v>344</v>
      </c>
    </row>
    <row r="776" spans="1:11" x14ac:dyDescent="0.25">
      <c r="A776" s="103" t="s">
        <v>807</v>
      </c>
      <c r="B776" s="103" t="s">
        <v>88</v>
      </c>
      <c r="C776" s="103" t="s">
        <v>89</v>
      </c>
      <c r="D776" s="103" t="s">
        <v>416</v>
      </c>
      <c r="E776" s="111"/>
      <c r="F776" s="103" t="s">
        <v>417</v>
      </c>
      <c r="G776" s="103" t="s">
        <v>205</v>
      </c>
      <c r="H776" s="103" t="s">
        <v>343</v>
      </c>
      <c r="I776" s="103" t="s">
        <v>92</v>
      </c>
      <c r="J776" s="215">
        <v>-6088.86</v>
      </c>
      <c r="K776" s="216" t="s">
        <v>344</v>
      </c>
    </row>
    <row r="777" spans="1:11" x14ac:dyDescent="0.25">
      <c r="A777" s="103" t="s">
        <v>809</v>
      </c>
      <c r="B777" s="103" t="s">
        <v>88</v>
      </c>
      <c r="C777" s="103" t="s">
        <v>89</v>
      </c>
      <c r="D777" s="103" t="s">
        <v>416</v>
      </c>
      <c r="E777" s="103" t="s">
        <v>417</v>
      </c>
      <c r="F777" s="103" t="s">
        <v>417</v>
      </c>
      <c r="G777" s="103" t="s">
        <v>511</v>
      </c>
      <c r="H777" s="103" t="s">
        <v>512</v>
      </c>
      <c r="I777" s="103" t="s">
        <v>92</v>
      </c>
      <c r="J777" s="215">
        <v>40.9</v>
      </c>
      <c r="K777" s="216" t="s">
        <v>344</v>
      </c>
    </row>
    <row r="778" spans="1:11" x14ac:dyDescent="0.25">
      <c r="A778" s="103" t="s">
        <v>806</v>
      </c>
      <c r="B778" s="103" t="s">
        <v>88</v>
      </c>
      <c r="C778" s="103" t="s">
        <v>89</v>
      </c>
      <c r="D778" s="103" t="s">
        <v>416</v>
      </c>
      <c r="E778" s="103" t="s">
        <v>417</v>
      </c>
      <c r="F778" s="103" t="s">
        <v>417</v>
      </c>
      <c r="G778" s="103" t="s">
        <v>511</v>
      </c>
      <c r="H778" s="103" t="s">
        <v>512</v>
      </c>
      <c r="I778" s="103" t="s">
        <v>92</v>
      </c>
      <c r="J778" s="215">
        <v>252.16</v>
      </c>
      <c r="K778" s="216" t="s">
        <v>344</v>
      </c>
    </row>
    <row r="779" spans="1:11" x14ac:dyDescent="0.25">
      <c r="A779" s="103" t="s">
        <v>808</v>
      </c>
      <c r="B779" s="103" t="s">
        <v>88</v>
      </c>
      <c r="C779" s="103" t="s">
        <v>89</v>
      </c>
      <c r="D779" s="103" t="s">
        <v>416</v>
      </c>
      <c r="E779" s="103" t="s">
        <v>417</v>
      </c>
      <c r="F779" s="103" t="s">
        <v>417</v>
      </c>
      <c r="G779" s="103" t="s">
        <v>515</v>
      </c>
      <c r="H779" s="103" t="s">
        <v>516</v>
      </c>
      <c r="I779" s="103" t="s">
        <v>92</v>
      </c>
      <c r="J779" s="215">
        <v>121.75</v>
      </c>
      <c r="K779" s="216" t="s">
        <v>344</v>
      </c>
    </row>
    <row r="780" spans="1:11" x14ac:dyDescent="0.25">
      <c r="A780" s="103" t="s">
        <v>808</v>
      </c>
      <c r="B780" s="103" t="s">
        <v>88</v>
      </c>
      <c r="C780" s="103" t="s">
        <v>89</v>
      </c>
      <c r="D780" s="103" t="s">
        <v>416</v>
      </c>
      <c r="E780" s="111"/>
      <c r="F780" s="103" t="s">
        <v>417</v>
      </c>
      <c r="G780" s="103" t="s">
        <v>515</v>
      </c>
      <c r="H780" s="103" t="s">
        <v>516</v>
      </c>
      <c r="I780" s="103" t="s">
        <v>92</v>
      </c>
      <c r="J780" s="215">
        <v>-121.01</v>
      </c>
      <c r="K780" s="216" t="s">
        <v>344</v>
      </c>
    </row>
    <row r="781" spans="1:11" x14ac:dyDescent="0.25">
      <c r="A781" s="103" t="s">
        <v>809</v>
      </c>
      <c r="B781" s="103" t="s">
        <v>88</v>
      </c>
      <c r="C781" s="103" t="s">
        <v>89</v>
      </c>
      <c r="D781" s="103" t="s">
        <v>416</v>
      </c>
      <c r="E781" s="103" t="s">
        <v>417</v>
      </c>
      <c r="F781" s="103" t="s">
        <v>417</v>
      </c>
      <c r="G781" s="103" t="s">
        <v>515</v>
      </c>
      <c r="H781" s="103" t="s">
        <v>516</v>
      </c>
      <c r="I781" s="103" t="s">
        <v>92</v>
      </c>
      <c r="J781" s="215">
        <v>837.2</v>
      </c>
      <c r="K781" s="216" t="s">
        <v>344</v>
      </c>
    </row>
    <row r="782" spans="1:11" x14ac:dyDescent="0.25">
      <c r="A782" s="103" t="s">
        <v>809</v>
      </c>
      <c r="B782" s="103" t="s">
        <v>88</v>
      </c>
      <c r="C782" s="103" t="s">
        <v>89</v>
      </c>
      <c r="D782" s="103" t="s">
        <v>416</v>
      </c>
      <c r="E782" s="111"/>
      <c r="F782" s="103" t="s">
        <v>417</v>
      </c>
      <c r="G782" s="103" t="s">
        <v>515</v>
      </c>
      <c r="H782" s="103" t="s">
        <v>516</v>
      </c>
      <c r="I782" s="103" t="s">
        <v>92</v>
      </c>
      <c r="J782" s="215">
        <v>-691.04</v>
      </c>
      <c r="K782" s="216" t="s">
        <v>344</v>
      </c>
    </row>
    <row r="783" spans="1:11" x14ac:dyDescent="0.25">
      <c r="A783" s="103" t="s">
        <v>810</v>
      </c>
      <c r="B783" s="103" t="s">
        <v>88</v>
      </c>
      <c r="C783" s="103" t="s">
        <v>89</v>
      </c>
      <c r="D783" s="103" t="s">
        <v>416</v>
      </c>
      <c r="E783" s="103" t="s">
        <v>417</v>
      </c>
      <c r="F783" s="103" t="s">
        <v>417</v>
      </c>
      <c r="G783" s="103" t="s">
        <v>515</v>
      </c>
      <c r="H783" s="103" t="s">
        <v>516</v>
      </c>
      <c r="I783" s="103" t="s">
        <v>92</v>
      </c>
      <c r="J783" s="215">
        <v>235.6</v>
      </c>
      <c r="K783" s="216" t="s">
        <v>344</v>
      </c>
    </row>
    <row r="784" spans="1:11" x14ac:dyDescent="0.25">
      <c r="A784" s="103" t="s">
        <v>810</v>
      </c>
      <c r="B784" s="103" t="s">
        <v>88</v>
      </c>
      <c r="C784" s="103" t="s">
        <v>89</v>
      </c>
      <c r="D784" s="103" t="s">
        <v>416</v>
      </c>
      <c r="E784" s="111"/>
      <c r="F784" s="103" t="s">
        <v>417</v>
      </c>
      <c r="G784" s="103" t="s">
        <v>515</v>
      </c>
      <c r="H784" s="103" t="s">
        <v>516</v>
      </c>
      <c r="I784" s="103" t="s">
        <v>92</v>
      </c>
      <c r="J784" s="215">
        <v>-234.18</v>
      </c>
      <c r="K784" s="216" t="s">
        <v>344</v>
      </c>
    </row>
    <row r="785" spans="1:11" x14ac:dyDescent="0.25">
      <c r="A785" s="103" t="s">
        <v>1038</v>
      </c>
      <c r="B785" s="103" t="s">
        <v>88</v>
      </c>
      <c r="C785" s="103" t="s">
        <v>89</v>
      </c>
      <c r="D785" s="103" t="s">
        <v>416</v>
      </c>
      <c r="E785" s="103" t="s">
        <v>417</v>
      </c>
      <c r="F785" s="103" t="s">
        <v>417</v>
      </c>
      <c r="G785" s="103" t="s">
        <v>515</v>
      </c>
      <c r="H785" s="103" t="s">
        <v>516</v>
      </c>
      <c r="I785" s="103" t="s">
        <v>92</v>
      </c>
      <c r="J785" s="215">
        <v>2982.72</v>
      </c>
      <c r="K785" s="216" t="s">
        <v>344</v>
      </c>
    </row>
    <row r="786" spans="1:11" x14ac:dyDescent="0.25">
      <c r="A786" s="103" t="s">
        <v>1038</v>
      </c>
      <c r="B786" s="103" t="s">
        <v>88</v>
      </c>
      <c r="C786" s="103" t="s">
        <v>89</v>
      </c>
      <c r="D786" s="103" t="s">
        <v>416</v>
      </c>
      <c r="E786" s="111"/>
      <c r="F786" s="103" t="s">
        <v>417</v>
      </c>
      <c r="G786" s="103" t="s">
        <v>515</v>
      </c>
      <c r="H786" s="103" t="s">
        <v>516</v>
      </c>
      <c r="I786" s="103" t="s">
        <v>92</v>
      </c>
      <c r="J786" s="215">
        <v>-2964.82</v>
      </c>
      <c r="K786" s="216" t="s">
        <v>344</v>
      </c>
    </row>
    <row r="787" spans="1:11" x14ac:dyDescent="0.25">
      <c r="A787" s="103" t="s">
        <v>806</v>
      </c>
      <c r="B787" s="103" t="s">
        <v>88</v>
      </c>
      <c r="C787" s="103" t="s">
        <v>89</v>
      </c>
      <c r="D787" s="103" t="s">
        <v>416</v>
      </c>
      <c r="E787" s="103" t="s">
        <v>417</v>
      </c>
      <c r="F787" s="103" t="s">
        <v>417</v>
      </c>
      <c r="G787" s="103" t="s">
        <v>515</v>
      </c>
      <c r="H787" s="103" t="s">
        <v>516</v>
      </c>
      <c r="I787" s="103" t="s">
        <v>92</v>
      </c>
      <c r="J787" s="215">
        <v>907.56</v>
      </c>
      <c r="K787" s="216" t="s">
        <v>344</v>
      </c>
    </row>
    <row r="788" spans="1:11" x14ac:dyDescent="0.25">
      <c r="A788" s="103" t="s">
        <v>806</v>
      </c>
      <c r="B788" s="103" t="s">
        <v>88</v>
      </c>
      <c r="C788" s="103" t="s">
        <v>89</v>
      </c>
      <c r="D788" s="103" t="s">
        <v>416</v>
      </c>
      <c r="E788" s="111"/>
      <c r="F788" s="103" t="s">
        <v>417</v>
      </c>
      <c r="G788" s="103" t="s">
        <v>515</v>
      </c>
      <c r="H788" s="103" t="s">
        <v>516</v>
      </c>
      <c r="I788" s="103" t="s">
        <v>92</v>
      </c>
      <c r="J788" s="215">
        <v>-853.59</v>
      </c>
      <c r="K788" s="216" t="s">
        <v>344</v>
      </c>
    </row>
    <row r="789" spans="1:11" x14ac:dyDescent="0.25">
      <c r="A789" s="103" t="s">
        <v>807</v>
      </c>
      <c r="B789" s="103" t="s">
        <v>88</v>
      </c>
      <c r="C789" s="103" t="s">
        <v>89</v>
      </c>
      <c r="D789" s="103" t="s">
        <v>416</v>
      </c>
      <c r="E789" s="103" t="s">
        <v>417</v>
      </c>
      <c r="F789" s="103" t="s">
        <v>417</v>
      </c>
      <c r="G789" s="103" t="s">
        <v>515</v>
      </c>
      <c r="H789" s="103" t="s">
        <v>516</v>
      </c>
      <c r="I789" s="103" t="s">
        <v>92</v>
      </c>
      <c r="J789" s="215">
        <v>928.98</v>
      </c>
      <c r="K789" s="216" t="s">
        <v>344</v>
      </c>
    </row>
    <row r="790" spans="1:11" x14ac:dyDescent="0.25">
      <c r="A790" s="103" t="s">
        <v>807</v>
      </c>
      <c r="B790" s="103" t="s">
        <v>88</v>
      </c>
      <c r="C790" s="103" t="s">
        <v>89</v>
      </c>
      <c r="D790" s="103" t="s">
        <v>416</v>
      </c>
      <c r="E790" s="111"/>
      <c r="F790" s="103" t="s">
        <v>417</v>
      </c>
      <c r="G790" s="103" t="s">
        <v>515</v>
      </c>
      <c r="H790" s="103" t="s">
        <v>516</v>
      </c>
      <c r="I790" s="103" t="s">
        <v>92</v>
      </c>
      <c r="J790" s="215">
        <v>-923.4</v>
      </c>
      <c r="K790" s="216" t="s">
        <v>344</v>
      </c>
    </row>
    <row r="791" spans="1:11" x14ac:dyDescent="0.25">
      <c r="A791" s="103" t="s">
        <v>808</v>
      </c>
      <c r="B791" s="103" t="s">
        <v>88</v>
      </c>
      <c r="C791" s="103" t="s">
        <v>89</v>
      </c>
      <c r="D791" s="103" t="s">
        <v>416</v>
      </c>
      <c r="E791" s="103" t="s">
        <v>417</v>
      </c>
      <c r="F791" s="103" t="s">
        <v>417</v>
      </c>
      <c r="G791" s="103" t="s">
        <v>172</v>
      </c>
      <c r="H791" s="103" t="s">
        <v>345</v>
      </c>
      <c r="I791" s="103" t="s">
        <v>92</v>
      </c>
      <c r="J791" s="215">
        <v>2401.2600000000002</v>
      </c>
      <c r="K791" s="216" t="s">
        <v>344</v>
      </c>
    </row>
    <row r="792" spans="1:11" x14ac:dyDescent="0.25">
      <c r="A792" s="103" t="s">
        <v>808</v>
      </c>
      <c r="B792" s="103" t="s">
        <v>88</v>
      </c>
      <c r="C792" s="103" t="s">
        <v>89</v>
      </c>
      <c r="D792" s="103" t="s">
        <v>416</v>
      </c>
      <c r="E792" s="111"/>
      <c r="F792" s="103" t="s">
        <v>417</v>
      </c>
      <c r="G792" s="103" t="s">
        <v>172</v>
      </c>
      <c r="H792" s="103" t="s">
        <v>345</v>
      </c>
      <c r="I792" s="103" t="s">
        <v>92</v>
      </c>
      <c r="J792" s="215">
        <v>-2255.65</v>
      </c>
      <c r="K792" s="216" t="s">
        <v>344</v>
      </c>
    </row>
    <row r="793" spans="1:11" x14ac:dyDescent="0.25">
      <c r="A793" s="103" t="s">
        <v>809</v>
      </c>
      <c r="B793" s="103" t="s">
        <v>88</v>
      </c>
      <c r="C793" s="103" t="s">
        <v>89</v>
      </c>
      <c r="D793" s="103" t="s">
        <v>416</v>
      </c>
      <c r="E793" s="103" t="s">
        <v>417</v>
      </c>
      <c r="F793" s="103" t="s">
        <v>417</v>
      </c>
      <c r="G793" s="103" t="s">
        <v>172</v>
      </c>
      <c r="H793" s="103" t="s">
        <v>345</v>
      </c>
      <c r="I793" s="103" t="s">
        <v>92</v>
      </c>
      <c r="J793" s="215">
        <v>938.01</v>
      </c>
      <c r="K793" s="216" t="s">
        <v>344</v>
      </c>
    </row>
    <row r="794" spans="1:11" x14ac:dyDescent="0.25">
      <c r="A794" s="103" t="s">
        <v>810</v>
      </c>
      <c r="B794" s="103" t="s">
        <v>88</v>
      </c>
      <c r="C794" s="103" t="s">
        <v>89</v>
      </c>
      <c r="D794" s="103" t="s">
        <v>416</v>
      </c>
      <c r="E794" s="103" t="s">
        <v>417</v>
      </c>
      <c r="F794" s="103" t="s">
        <v>417</v>
      </c>
      <c r="G794" s="103" t="s">
        <v>172</v>
      </c>
      <c r="H794" s="103" t="s">
        <v>345</v>
      </c>
      <c r="I794" s="103" t="s">
        <v>92</v>
      </c>
      <c r="J794" s="215">
        <v>895.38</v>
      </c>
      <c r="K794" s="216" t="s">
        <v>344</v>
      </c>
    </row>
    <row r="795" spans="1:11" x14ac:dyDescent="0.25">
      <c r="A795" s="103" t="s">
        <v>1038</v>
      </c>
      <c r="B795" s="103" t="s">
        <v>88</v>
      </c>
      <c r="C795" s="103" t="s">
        <v>89</v>
      </c>
      <c r="D795" s="103" t="s">
        <v>416</v>
      </c>
      <c r="E795" s="103" t="s">
        <v>417</v>
      </c>
      <c r="F795" s="103" t="s">
        <v>417</v>
      </c>
      <c r="G795" s="103" t="s">
        <v>172</v>
      </c>
      <c r="H795" s="103" t="s">
        <v>345</v>
      </c>
      <c r="I795" s="103" t="s">
        <v>92</v>
      </c>
      <c r="J795" s="215">
        <v>5979.53</v>
      </c>
      <c r="K795" s="216" t="s">
        <v>344</v>
      </c>
    </row>
    <row r="796" spans="1:11" x14ac:dyDescent="0.25">
      <c r="A796" s="103" t="s">
        <v>1038</v>
      </c>
      <c r="B796" s="103" t="s">
        <v>88</v>
      </c>
      <c r="C796" s="103" t="s">
        <v>89</v>
      </c>
      <c r="D796" s="103" t="s">
        <v>416</v>
      </c>
      <c r="E796" s="111"/>
      <c r="F796" s="103" t="s">
        <v>417</v>
      </c>
      <c r="G796" s="103" t="s">
        <v>172</v>
      </c>
      <c r="H796" s="103" t="s">
        <v>345</v>
      </c>
      <c r="I796" s="103" t="s">
        <v>92</v>
      </c>
      <c r="J796" s="215">
        <v>-709.61</v>
      </c>
      <c r="K796" s="216" t="s">
        <v>344</v>
      </c>
    </row>
    <row r="797" spans="1:11" x14ac:dyDescent="0.25">
      <c r="A797" s="103" t="s">
        <v>806</v>
      </c>
      <c r="B797" s="103" t="s">
        <v>88</v>
      </c>
      <c r="C797" s="103" t="s">
        <v>89</v>
      </c>
      <c r="D797" s="103" t="s">
        <v>416</v>
      </c>
      <c r="E797" s="103" t="s">
        <v>417</v>
      </c>
      <c r="F797" s="103" t="s">
        <v>417</v>
      </c>
      <c r="G797" s="103" t="s">
        <v>172</v>
      </c>
      <c r="H797" s="103" t="s">
        <v>345</v>
      </c>
      <c r="I797" s="103" t="s">
        <v>92</v>
      </c>
      <c r="J797" s="215">
        <v>1720.71</v>
      </c>
      <c r="K797" s="216" t="s">
        <v>344</v>
      </c>
    </row>
    <row r="798" spans="1:11" x14ac:dyDescent="0.25">
      <c r="A798" s="103" t="s">
        <v>806</v>
      </c>
      <c r="B798" s="103" t="s">
        <v>88</v>
      </c>
      <c r="C798" s="103" t="s">
        <v>89</v>
      </c>
      <c r="D798" s="103" t="s">
        <v>416</v>
      </c>
      <c r="E798" s="111"/>
      <c r="F798" s="103" t="s">
        <v>417</v>
      </c>
      <c r="G798" s="103" t="s">
        <v>172</v>
      </c>
      <c r="H798" s="103" t="s">
        <v>345</v>
      </c>
      <c r="I798" s="103" t="s">
        <v>92</v>
      </c>
      <c r="J798" s="215">
        <v>-760.44</v>
      </c>
      <c r="K798" s="216" t="s">
        <v>344</v>
      </c>
    </row>
    <row r="799" spans="1:11" x14ac:dyDescent="0.25">
      <c r="A799" s="103" t="s">
        <v>807</v>
      </c>
      <c r="B799" s="103" t="s">
        <v>88</v>
      </c>
      <c r="C799" s="103" t="s">
        <v>89</v>
      </c>
      <c r="D799" s="103" t="s">
        <v>416</v>
      </c>
      <c r="E799" s="103" t="s">
        <v>417</v>
      </c>
      <c r="F799" s="103" t="s">
        <v>417</v>
      </c>
      <c r="G799" s="103" t="s">
        <v>172</v>
      </c>
      <c r="H799" s="103" t="s">
        <v>345</v>
      </c>
      <c r="I799" s="103" t="s">
        <v>92</v>
      </c>
      <c r="J799" s="215">
        <v>4971.13</v>
      </c>
      <c r="K799" s="216" t="s">
        <v>344</v>
      </c>
    </row>
    <row r="800" spans="1:11" x14ac:dyDescent="0.25">
      <c r="A800" s="103" t="s">
        <v>807</v>
      </c>
      <c r="B800" s="103" t="s">
        <v>88</v>
      </c>
      <c r="C800" s="103" t="s">
        <v>89</v>
      </c>
      <c r="D800" s="103" t="s">
        <v>416</v>
      </c>
      <c r="E800" s="111"/>
      <c r="F800" s="103" t="s">
        <v>417</v>
      </c>
      <c r="G800" s="103" t="s">
        <v>172</v>
      </c>
      <c r="H800" s="103" t="s">
        <v>345</v>
      </c>
      <c r="I800" s="103" t="s">
        <v>92</v>
      </c>
      <c r="J800" s="215">
        <v>-4943.96</v>
      </c>
      <c r="K800" s="216" t="s">
        <v>344</v>
      </c>
    </row>
    <row r="801" spans="1:11" x14ac:dyDescent="0.25">
      <c r="A801" s="103" t="s">
        <v>808</v>
      </c>
      <c r="B801" s="103" t="s">
        <v>88</v>
      </c>
      <c r="C801" s="103" t="s">
        <v>89</v>
      </c>
      <c r="D801" s="103" t="s">
        <v>416</v>
      </c>
      <c r="E801" s="103" t="s">
        <v>417</v>
      </c>
      <c r="F801" s="103" t="s">
        <v>417</v>
      </c>
      <c r="G801" s="103" t="s">
        <v>171</v>
      </c>
      <c r="H801" s="103" t="s">
        <v>348</v>
      </c>
      <c r="I801" s="103" t="s">
        <v>92</v>
      </c>
      <c r="J801" s="215">
        <v>4488.33</v>
      </c>
      <c r="K801" s="216" t="s">
        <v>347</v>
      </c>
    </row>
    <row r="802" spans="1:11" x14ac:dyDescent="0.25">
      <c r="A802" s="103" t="s">
        <v>808</v>
      </c>
      <c r="B802" s="103" t="s">
        <v>88</v>
      </c>
      <c r="C802" s="103" t="s">
        <v>89</v>
      </c>
      <c r="D802" s="103" t="s">
        <v>416</v>
      </c>
      <c r="E802" s="111"/>
      <c r="F802" s="103" t="s">
        <v>417</v>
      </c>
      <c r="G802" s="103" t="s">
        <v>171</v>
      </c>
      <c r="H802" s="103" t="s">
        <v>348</v>
      </c>
      <c r="I802" s="103" t="s">
        <v>92</v>
      </c>
      <c r="J802" s="215">
        <v>-4461.3999999999996</v>
      </c>
      <c r="K802" s="216" t="s">
        <v>347</v>
      </c>
    </row>
    <row r="803" spans="1:11" x14ac:dyDescent="0.25">
      <c r="A803" s="103" t="s">
        <v>809</v>
      </c>
      <c r="B803" s="103" t="s">
        <v>88</v>
      </c>
      <c r="C803" s="103" t="s">
        <v>89</v>
      </c>
      <c r="D803" s="103" t="s">
        <v>416</v>
      </c>
      <c r="E803" s="103" t="s">
        <v>417</v>
      </c>
      <c r="F803" s="103" t="s">
        <v>417</v>
      </c>
      <c r="G803" s="103" t="s">
        <v>171</v>
      </c>
      <c r="H803" s="103" t="s">
        <v>348</v>
      </c>
      <c r="I803" s="103" t="s">
        <v>92</v>
      </c>
      <c r="J803" s="215">
        <v>158.65</v>
      </c>
      <c r="K803" s="216" t="s">
        <v>347</v>
      </c>
    </row>
    <row r="804" spans="1:11" x14ac:dyDescent="0.25">
      <c r="A804" s="103" t="s">
        <v>809</v>
      </c>
      <c r="B804" s="103" t="s">
        <v>88</v>
      </c>
      <c r="C804" s="103" t="s">
        <v>89</v>
      </c>
      <c r="D804" s="103" t="s">
        <v>416</v>
      </c>
      <c r="E804" s="111"/>
      <c r="F804" s="103" t="s">
        <v>417</v>
      </c>
      <c r="G804" s="103" t="s">
        <v>171</v>
      </c>
      <c r="H804" s="103" t="s">
        <v>348</v>
      </c>
      <c r="I804" s="103" t="s">
        <v>92</v>
      </c>
      <c r="J804" s="215">
        <v>-157.69999999999999</v>
      </c>
      <c r="K804" s="216" t="s">
        <v>347</v>
      </c>
    </row>
    <row r="805" spans="1:11" x14ac:dyDescent="0.25">
      <c r="A805" s="103" t="s">
        <v>810</v>
      </c>
      <c r="B805" s="103" t="s">
        <v>88</v>
      </c>
      <c r="C805" s="103" t="s">
        <v>89</v>
      </c>
      <c r="D805" s="103" t="s">
        <v>416</v>
      </c>
      <c r="E805" s="103" t="s">
        <v>417</v>
      </c>
      <c r="F805" s="103" t="s">
        <v>417</v>
      </c>
      <c r="G805" s="103" t="s">
        <v>171</v>
      </c>
      <c r="H805" s="103" t="s">
        <v>348</v>
      </c>
      <c r="I805" s="103" t="s">
        <v>92</v>
      </c>
      <c r="J805" s="215">
        <v>423.07</v>
      </c>
      <c r="K805" s="216" t="s">
        <v>347</v>
      </c>
    </row>
    <row r="806" spans="1:11" x14ac:dyDescent="0.25">
      <c r="A806" s="103" t="s">
        <v>810</v>
      </c>
      <c r="B806" s="103" t="s">
        <v>88</v>
      </c>
      <c r="C806" s="103" t="s">
        <v>89</v>
      </c>
      <c r="D806" s="103" t="s">
        <v>416</v>
      </c>
      <c r="E806" s="111"/>
      <c r="F806" s="103" t="s">
        <v>417</v>
      </c>
      <c r="G806" s="103" t="s">
        <v>171</v>
      </c>
      <c r="H806" s="103" t="s">
        <v>348</v>
      </c>
      <c r="I806" s="103" t="s">
        <v>92</v>
      </c>
      <c r="J806" s="215">
        <v>-420.77</v>
      </c>
      <c r="K806" s="216" t="s">
        <v>347</v>
      </c>
    </row>
    <row r="807" spans="1:11" x14ac:dyDescent="0.25">
      <c r="A807" s="103" t="s">
        <v>806</v>
      </c>
      <c r="B807" s="103" t="s">
        <v>88</v>
      </c>
      <c r="C807" s="103" t="s">
        <v>89</v>
      </c>
      <c r="D807" s="103" t="s">
        <v>416</v>
      </c>
      <c r="E807" s="103" t="s">
        <v>417</v>
      </c>
      <c r="F807" s="103" t="s">
        <v>417</v>
      </c>
      <c r="G807" s="103" t="s">
        <v>171</v>
      </c>
      <c r="H807" s="103" t="s">
        <v>348</v>
      </c>
      <c r="I807" s="103" t="s">
        <v>92</v>
      </c>
      <c r="J807" s="215">
        <v>370.19</v>
      </c>
      <c r="K807" s="216" t="s">
        <v>347</v>
      </c>
    </row>
    <row r="808" spans="1:11" x14ac:dyDescent="0.25">
      <c r="A808" s="103" t="s">
        <v>806</v>
      </c>
      <c r="B808" s="103" t="s">
        <v>88</v>
      </c>
      <c r="C808" s="103" t="s">
        <v>89</v>
      </c>
      <c r="D808" s="103" t="s">
        <v>416</v>
      </c>
      <c r="E808" s="111"/>
      <c r="F808" s="103" t="s">
        <v>417</v>
      </c>
      <c r="G808" s="103" t="s">
        <v>171</v>
      </c>
      <c r="H808" s="103" t="s">
        <v>348</v>
      </c>
      <c r="I808" s="103" t="s">
        <v>92</v>
      </c>
      <c r="J808" s="215">
        <v>-367.96</v>
      </c>
      <c r="K808" s="216" t="s">
        <v>347</v>
      </c>
    </row>
    <row r="809" spans="1:11" x14ac:dyDescent="0.25">
      <c r="A809" s="103" t="s">
        <v>807</v>
      </c>
      <c r="B809" s="103" t="s">
        <v>88</v>
      </c>
      <c r="C809" s="103" t="s">
        <v>89</v>
      </c>
      <c r="D809" s="103" t="s">
        <v>416</v>
      </c>
      <c r="E809" s="103" t="s">
        <v>417</v>
      </c>
      <c r="F809" s="103" t="s">
        <v>417</v>
      </c>
      <c r="G809" s="103" t="s">
        <v>171</v>
      </c>
      <c r="H809" s="103" t="s">
        <v>348</v>
      </c>
      <c r="I809" s="103" t="s">
        <v>92</v>
      </c>
      <c r="J809" s="215">
        <v>2517.85</v>
      </c>
      <c r="K809" s="216" t="s">
        <v>347</v>
      </c>
    </row>
    <row r="810" spans="1:11" x14ac:dyDescent="0.25">
      <c r="A810" s="103" t="s">
        <v>807</v>
      </c>
      <c r="B810" s="103" t="s">
        <v>88</v>
      </c>
      <c r="C810" s="103" t="s">
        <v>89</v>
      </c>
      <c r="D810" s="103" t="s">
        <v>416</v>
      </c>
      <c r="E810" s="111"/>
      <c r="F810" s="103" t="s">
        <v>417</v>
      </c>
      <c r="G810" s="103" t="s">
        <v>171</v>
      </c>
      <c r="H810" s="103" t="s">
        <v>348</v>
      </c>
      <c r="I810" s="103" t="s">
        <v>92</v>
      </c>
      <c r="J810" s="215">
        <v>-2502.73</v>
      </c>
      <c r="K810" s="216" t="s">
        <v>347</v>
      </c>
    </row>
    <row r="811" spans="1:11" x14ac:dyDescent="0.25">
      <c r="A811" s="103" t="s">
        <v>806</v>
      </c>
      <c r="B811" s="103" t="s">
        <v>88</v>
      </c>
      <c r="C811" s="103" t="s">
        <v>89</v>
      </c>
      <c r="D811" s="103" t="s">
        <v>416</v>
      </c>
      <c r="E811" s="103" t="s">
        <v>417</v>
      </c>
      <c r="F811" s="103" t="s">
        <v>417</v>
      </c>
      <c r="G811" s="103" t="s">
        <v>555</v>
      </c>
      <c r="H811" s="103" t="s">
        <v>556</v>
      </c>
      <c r="I811" s="103" t="s">
        <v>92</v>
      </c>
      <c r="J811" s="215">
        <v>43.29</v>
      </c>
      <c r="K811" s="216" t="s">
        <v>347</v>
      </c>
    </row>
    <row r="812" spans="1:11" x14ac:dyDescent="0.25">
      <c r="A812" s="103" t="s">
        <v>807</v>
      </c>
      <c r="B812" s="103" t="s">
        <v>88</v>
      </c>
      <c r="C812" s="103" t="s">
        <v>89</v>
      </c>
      <c r="D812" s="103" t="s">
        <v>416</v>
      </c>
      <c r="E812" s="103" t="s">
        <v>417</v>
      </c>
      <c r="F812" s="103" t="s">
        <v>417</v>
      </c>
      <c r="G812" s="103" t="s">
        <v>210</v>
      </c>
      <c r="H812" s="103" t="s">
        <v>350</v>
      </c>
      <c r="I812" s="103" t="s">
        <v>92</v>
      </c>
      <c r="J812" s="215">
        <v>1460.95</v>
      </c>
      <c r="K812" s="216" t="s">
        <v>347</v>
      </c>
    </row>
    <row r="813" spans="1:11" x14ac:dyDescent="0.25">
      <c r="A813" s="103" t="s">
        <v>807</v>
      </c>
      <c r="B813" s="103" t="s">
        <v>88</v>
      </c>
      <c r="C813" s="103" t="s">
        <v>89</v>
      </c>
      <c r="D813" s="103" t="s">
        <v>416</v>
      </c>
      <c r="E813" s="111"/>
      <c r="F813" s="103" t="s">
        <v>417</v>
      </c>
      <c r="G813" s="103" t="s">
        <v>210</v>
      </c>
      <c r="H813" s="103" t="s">
        <v>350</v>
      </c>
      <c r="I813" s="103" t="s">
        <v>92</v>
      </c>
      <c r="J813" s="215">
        <v>-1452.18</v>
      </c>
      <c r="K813" s="216" t="s">
        <v>347</v>
      </c>
    </row>
    <row r="814" spans="1:11" x14ac:dyDescent="0.25">
      <c r="A814" s="103" t="s">
        <v>808</v>
      </c>
      <c r="B814" s="103" t="s">
        <v>88</v>
      </c>
      <c r="C814" s="103" t="s">
        <v>89</v>
      </c>
      <c r="D814" s="103" t="s">
        <v>416</v>
      </c>
      <c r="E814" s="103" t="s">
        <v>417</v>
      </c>
      <c r="F814" s="103" t="s">
        <v>417</v>
      </c>
      <c r="G814" s="103" t="s">
        <v>204</v>
      </c>
      <c r="H814" s="103" t="s">
        <v>353</v>
      </c>
      <c r="I814" s="103" t="s">
        <v>92</v>
      </c>
      <c r="J814" s="215">
        <v>744.51</v>
      </c>
      <c r="K814" s="216" t="s">
        <v>347</v>
      </c>
    </row>
    <row r="815" spans="1:11" x14ac:dyDescent="0.25">
      <c r="A815" s="103" t="s">
        <v>808</v>
      </c>
      <c r="B815" s="103" t="s">
        <v>88</v>
      </c>
      <c r="C815" s="103" t="s">
        <v>89</v>
      </c>
      <c r="D815" s="103" t="s">
        <v>416</v>
      </c>
      <c r="E815" s="111"/>
      <c r="F815" s="103" t="s">
        <v>417</v>
      </c>
      <c r="G815" s="103" t="s">
        <v>204</v>
      </c>
      <c r="H815" s="103" t="s">
        <v>353</v>
      </c>
      <c r="I815" s="103" t="s">
        <v>92</v>
      </c>
      <c r="J815" s="215">
        <v>-741.2</v>
      </c>
      <c r="K815" s="216" t="s">
        <v>347</v>
      </c>
    </row>
    <row r="816" spans="1:11" x14ac:dyDescent="0.25">
      <c r="A816" s="103" t="s">
        <v>809</v>
      </c>
      <c r="B816" s="103" t="s">
        <v>88</v>
      </c>
      <c r="C816" s="103" t="s">
        <v>89</v>
      </c>
      <c r="D816" s="103" t="s">
        <v>416</v>
      </c>
      <c r="E816" s="103" t="s">
        <v>417</v>
      </c>
      <c r="F816" s="103" t="s">
        <v>417</v>
      </c>
      <c r="G816" s="103" t="s">
        <v>204</v>
      </c>
      <c r="H816" s="103" t="s">
        <v>353</v>
      </c>
      <c r="I816" s="103" t="s">
        <v>92</v>
      </c>
      <c r="J816" s="215">
        <v>85.68</v>
      </c>
      <c r="K816" s="216" t="s">
        <v>347</v>
      </c>
    </row>
    <row r="817" spans="1:11" x14ac:dyDescent="0.25">
      <c r="A817" s="103" t="s">
        <v>809</v>
      </c>
      <c r="B817" s="103" t="s">
        <v>88</v>
      </c>
      <c r="C817" s="103" t="s">
        <v>89</v>
      </c>
      <c r="D817" s="103" t="s">
        <v>416</v>
      </c>
      <c r="E817" s="111"/>
      <c r="F817" s="103" t="s">
        <v>417</v>
      </c>
      <c r="G817" s="103" t="s">
        <v>204</v>
      </c>
      <c r="H817" s="103" t="s">
        <v>353</v>
      </c>
      <c r="I817" s="103" t="s">
        <v>92</v>
      </c>
      <c r="J817" s="215">
        <v>-85.18</v>
      </c>
      <c r="K817" s="216" t="s">
        <v>347</v>
      </c>
    </row>
    <row r="818" spans="1:11" x14ac:dyDescent="0.25">
      <c r="A818" s="103" t="s">
        <v>810</v>
      </c>
      <c r="B818" s="103" t="s">
        <v>88</v>
      </c>
      <c r="C818" s="103" t="s">
        <v>89</v>
      </c>
      <c r="D818" s="103" t="s">
        <v>416</v>
      </c>
      <c r="E818" s="103" t="s">
        <v>417</v>
      </c>
      <c r="F818" s="103" t="s">
        <v>417</v>
      </c>
      <c r="G818" s="103" t="s">
        <v>204</v>
      </c>
      <c r="H818" s="103" t="s">
        <v>353</v>
      </c>
      <c r="I818" s="103" t="s">
        <v>92</v>
      </c>
      <c r="J818" s="215">
        <v>57.12</v>
      </c>
      <c r="K818" s="216" t="s">
        <v>347</v>
      </c>
    </row>
    <row r="819" spans="1:11" x14ac:dyDescent="0.25">
      <c r="A819" s="103" t="s">
        <v>810</v>
      </c>
      <c r="B819" s="103" t="s">
        <v>88</v>
      </c>
      <c r="C819" s="103" t="s">
        <v>89</v>
      </c>
      <c r="D819" s="103" t="s">
        <v>416</v>
      </c>
      <c r="E819" s="111"/>
      <c r="F819" s="103" t="s">
        <v>417</v>
      </c>
      <c r="G819" s="103" t="s">
        <v>204</v>
      </c>
      <c r="H819" s="103" t="s">
        <v>353</v>
      </c>
      <c r="I819" s="103" t="s">
        <v>92</v>
      </c>
      <c r="J819" s="215">
        <v>-56.86</v>
      </c>
      <c r="K819" s="216" t="s">
        <v>347</v>
      </c>
    </row>
    <row r="820" spans="1:11" x14ac:dyDescent="0.25">
      <c r="A820" s="103" t="s">
        <v>809</v>
      </c>
      <c r="B820" s="103" t="s">
        <v>88</v>
      </c>
      <c r="C820" s="103" t="s">
        <v>89</v>
      </c>
      <c r="D820" s="103" t="s">
        <v>416</v>
      </c>
      <c r="E820" s="103" t="s">
        <v>417</v>
      </c>
      <c r="F820" s="103" t="s">
        <v>417</v>
      </c>
      <c r="G820" s="103" t="s">
        <v>213</v>
      </c>
      <c r="H820" s="103" t="s">
        <v>355</v>
      </c>
      <c r="I820" s="103" t="s">
        <v>92</v>
      </c>
      <c r="J820" s="215">
        <v>638.29</v>
      </c>
      <c r="K820" s="216" t="s">
        <v>347</v>
      </c>
    </row>
    <row r="821" spans="1:11" x14ac:dyDescent="0.25">
      <c r="A821" s="103" t="s">
        <v>810</v>
      </c>
      <c r="B821" s="103" t="s">
        <v>88</v>
      </c>
      <c r="C821" s="103" t="s">
        <v>89</v>
      </c>
      <c r="D821" s="103" t="s">
        <v>416</v>
      </c>
      <c r="E821" s="103" t="s">
        <v>417</v>
      </c>
      <c r="F821" s="103" t="s">
        <v>417</v>
      </c>
      <c r="G821" s="103" t="s">
        <v>213</v>
      </c>
      <c r="H821" s="103" t="s">
        <v>355</v>
      </c>
      <c r="I821" s="103" t="s">
        <v>92</v>
      </c>
      <c r="J821" s="215">
        <v>928.42</v>
      </c>
      <c r="K821" s="216" t="s">
        <v>347</v>
      </c>
    </row>
    <row r="822" spans="1:11" x14ac:dyDescent="0.25">
      <c r="A822" s="103" t="s">
        <v>806</v>
      </c>
      <c r="B822" s="103" t="s">
        <v>88</v>
      </c>
      <c r="C822" s="103" t="s">
        <v>89</v>
      </c>
      <c r="D822" s="103" t="s">
        <v>416</v>
      </c>
      <c r="E822" s="103" t="s">
        <v>417</v>
      </c>
      <c r="F822" s="103" t="s">
        <v>417</v>
      </c>
      <c r="G822" s="103" t="s">
        <v>213</v>
      </c>
      <c r="H822" s="103" t="s">
        <v>355</v>
      </c>
      <c r="I822" s="103" t="s">
        <v>92</v>
      </c>
      <c r="J822" s="215">
        <v>1462.26</v>
      </c>
      <c r="K822" s="216" t="s">
        <v>347</v>
      </c>
    </row>
    <row r="823" spans="1:11" x14ac:dyDescent="0.25">
      <c r="A823" s="103" t="s">
        <v>808</v>
      </c>
      <c r="B823" s="103" t="s">
        <v>88</v>
      </c>
      <c r="C823" s="103" t="s">
        <v>89</v>
      </c>
      <c r="D823" s="103" t="s">
        <v>416</v>
      </c>
      <c r="E823" s="103" t="s">
        <v>417</v>
      </c>
      <c r="F823" s="103" t="s">
        <v>417</v>
      </c>
      <c r="G823" s="103" t="s">
        <v>613</v>
      </c>
      <c r="H823" s="103" t="s">
        <v>614</v>
      </c>
      <c r="I823" s="103" t="s">
        <v>92</v>
      </c>
      <c r="J823" s="215">
        <v>12340.4</v>
      </c>
      <c r="K823" s="216" t="s">
        <v>88</v>
      </c>
    </row>
    <row r="824" spans="1:11" x14ac:dyDescent="0.25">
      <c r="A824" s="103" t="s">
        <v>808</v>
      </c>
      <c r="B824" s="103" t="s">
        <v>88</v>
      </c>
      <c r="C824" s="103" t="s">
        <v>89</v>
      </c>
      <c r="D824" s="103" t="s">
        <v>416</v>
      </c>
      <c r="E824" s="111"/>
      <c r="F824" s="103" t="s">
        <v>417</v>
      </c>
      <c r="G824" s="103" t="s">
        <v>613</v>
      </c>
      <c r="H824" s="103" t="s">
        <v>614</v>
      </c>
      <c r="I824" s="103" t="s">
        <v>92</v>
      </c>
      <c r="J824" s="215">
        <v>-3085.1</v>
      </c>
      <c r="K824" s="216" t="s">
        <v>88</v>
      </c>
    </row>
    <row r="825" spans="1:11" x14ac:dyDescent="0.25">
      <c r="A825" s="103" t="s">
        <v>1038</v>
      </c>
      <c r="B825" s="103" t="s">
        <v>88</v>
      </c>
      <c r="C825" s="103" t="s">
        <v>89</v>
      </c>
      <c r="D825" s="103" t="s">
        <v>416</v>
      </c>
      <c r="E825" s="103" t="s">
        <v>417</v>
      </c>
      <c r="F825" s="103" t="s">
        <v>417</v>
      </c>
      <c r="G825" s="103" t="s">
        <v>613</v>
      </c>
      <c r="H825" s="103" t="s">
        <v>614</v>
      </c>
      <c r="I825" s="103" t="s">
        <v>92</v>
      </c>
      <c r="J825" s="215">
        <v>11569.12</v>
      </c>
      <c r="K825" s="216" t="s">
        <v>88</v>
      </c>
    </row>
    <row r="826" spans="1:11" x14ac:dyDescent="0.25">
      <c r="A826" s="103" t="s">
        <v>1038</v>
      </c>
      <c r="B826" s="103" t="s">
        <v>88</v>
      </c>
      <c r="C826" s="103" t="s">
        <v>89</v>
      </c>
      <c r="D826" s="103" t="s">
        <v>416</v>
      </c>
      <c r="E826" s="111"/>
      <c r="F826" s="103" t="s">
        <v>417</v>
      </c>
      <c r="G826" s="103" t="s">
        <v>613</v>
      </c>
      <c r="H826" s="103" t="s">
        <v>614</v>
      </c>
      <c r="I826" s="103" t="s">
        <v>92</v>
      </c>
      <c r="J826" s="215">
        <v>-2892.28</v>
      </c>
      <c r="K826" s="216" t="s">
        <v>88</v>
      </c>
    </row>
    <row r="827" spans="1:11" x14ac:dyDescent="0.25">
      <c r="A827" s="103" t="s">
        <v>806</v>
      </c>
      <c r="B827" s="103" t="s">
        <v>88</v>
      </c>
      <c r="C827" s="103" t="s">
        <v>89</v>
      </c>
      <c r="D827" s="103" t="s">
        <v>416</v>
      </c>
      <c r="E827" s="103" t="s">
        <v>417</v>
      </c>
      <c r="F827" s="103" t="s">
        <v>417</v>
      </c>
      <c r="G827" s="103" t="s">
        <v>613</v>
      </c>
      <c r="H827" s="103" t="s">
        <v>614</v>
      </c>
      <c r="I827" s="103" t="s">
        <v>92</v>
      </c>
      <c r="J827" s="215">
        <v>12131.73</v>
      </c>
      <c r="K827" s="216" t="s">
        <v>88</v>
      </c>
    </row>
    <row r="828" spans="1:11" x14ac:dyDescent="0.25">
      <c r="A828" s="103" t="s">
        <v>806</v>
      </c>
      <c r="B828" s="103" t="s">
        <v>88</v>
      </c>
      <c r="C828" s="103" t="s">
        <v>89</v>
      </c>
      <c r="D828" s="103" t="s">
        <v>416</v>
      </c>
      <c r="E828" s="111"/>
      <c r="F828" s="103" t="s">
        <v>417</v>
      </c>
      <c r="G828" s="103" t="s">
        <v>613</v>
      </c>
      <c r="H828" s="103" t="s">
        <v>614</v>
      </c>
      <c r="I828" s="103" t="s">
        <v>92</v>
      </c>
      <c r="J828" s="215">
        <v>-3032.93</v>
      </c>
      <c r="K828" s="216" t="s">
        <v>88</v>
      </c>
    </row>
    <row r="829" spans="1:11" x14ac:dyDescent="0.25">
      <c r="A829" s="103" t="s">
        <v>807</v>
      </c>
      <c r="B829" s="103" t="s">
        <v>88</v>
      </c>
      <c r="C829" s="103" t="s">
        <v>89</v>
      </c>
      <c r="D829" s="103" t="s">
        <v>416</v>
      </c>
      <c r="E829" s="103" t="s">
        <v>417</v>
      </c>
      <c r="F829" s="103" t="s">
        <v>417</v>
      </c>
      <c r="G829" s="103" t="s">
        <v>613</v>
      </c>
      <c r="H829" s="103" t="s">
        <v>614</v>
      </c>
      <c r="I829" s="103" t="s">
        <v>92</v>
      </c>
      <c r="J829" s="215">
        <v>16968.05</v>
      </c>
      <c r="K829" s="216" t="s">
        <v>88</v>
      </c>
    </row>
    <row r="830" spans="1:11" x14ac:dyDescent="0.25">
      <c r="A830" s="103" t="s">
        <v>807</v>
      </c>
      <c r="B830" s="103" t="s">
        <v>88</v>
      </c>
      <c r="C830" s="103" t="s">
        <v>89</v>
      </c>
      <c r="D830" s="103" t="s">
        <v>416</v>
      </c>
      <c r="E830" s="111"/>
      <c r="F830" s="103" t="s">
        <v>417</v>
      </c>
      <c r="G830" s="103" t="s">
        <v>613</v>
      </c>
      <c r="H830" s="103" t="s">
        <v>614</v>
      </c>
      <c r="I830" s="103" t="s">
        <v>92</v>
      </c>
      <c r="J830" s="215">
        <v>-4242.01</v>
      </c>
      <c r="K830" s="216" t="s">
        <v>88</v>
      </c>
    </row>
    <row r="831" spans="1:11" x14ac:dyDescent="0.25">
      <c r="A831" s="103" t="s">
        <v>808</v>
      </c>
      <c r="B831" s="103" t="s">
        <v>88</v>
      </c>
      <c r="C831" s="103" t="s">
        <v>89</v>
      </c>
      <c r="D831" s="103" t="s">
        <v>416</v>
      </c>
      <c r="E831" s="103" t="s">
        <v>417</v>
      </c>
      <c r="F831" s="103" t="s">
        <v>417</v>
      </c>
      <c r="G831" s="103" t="s">
        <v>470</v>
      </c>
      <c r="H831" s="103" t="s">
        <v>817</v>
      </c>
      <c r="I831" s="103" t="s">
        <v>92</v>
      </c>
      <c r="J831" s="215">
        <v>20386.86</v>
      </c>
      <c r="K831" s="216" t="s">
        <v>88</v>
      </c>
    </row>
    <row r="832" spans="1:11" x14ac:dyDescent="0.25">
      <c r="A832" s="103" t="s">
        <v>809</v>
      </c>
      <c r="B832" s="103" t="s">
        <v>88</v>
      </c>
      <c r="C832" s="103" t="s">
        <v>89</v>
      </c>
      <c r="D832" s="103" t="s">
        <v>416</v>
      </c>
      <c r="E832" s="103" t="s">
        <v>417</v>
      </c>
      <c r="F832" s="103" t="s">
        <v>417</v>
      </c>
      <c r="G832" s="103" t="s">
        <v>470</v>
      </c>
      <c r="H832" s="103" t="s">
        <v>817</v>
      </c>
      <c r="I832" s="103" t="s">
        <v>92</v>
      </c>
      <c r="J832" s="215">
        <v>27686.54</v>
      </c>
      <c r="K832" s="216" t="s">
        <v>88</v>
      </c>
    </row>
    <row r="833" spans="1:11" x14ac:dyDescent="0.25">
      <c r="A833" s="103" t="s">
        <v>810</v>
      </c>
      <c r="B833" s="103" t="s">
        <v>88</v>
      </c>
      <c r="C833" s="103" t="s">
        <v>89</v>
      </c>
      <c r="D833" s="103" t="s">
        <v>416</v>
      </c>
      <c r="E833" s="103" t="s">
        <v>417</v>
      </c>
      <c r="F833" s="103" t="s">
        <v>417</v>
      </c>
      <c r="G833" s="103" t="s">
        <v>470</v>
      </c>
      <c r="H833" s="103" t="s">
        <v>817</v>
      </c>
      <c r="I833" s="103" t="s">
        <v>92</v>
      </c>
      <c r="J833" s="215">
        <v>15347.42</v>
      </c>
      <c r="K833" s="216" t="s">
        <v>88</v>
      </c>
    </row>
    <row r="834" spans="1:11" x14ac:dyDescent="0.25">
      <c r="A834" s="103" t="s">
        <v>1038</v>
      </c>
      <c r="B834" s="103" t="s">
        <v>88</v>
      </c>
      <c r="C834" s="103" t="s">
        <v>89</v>
      </c>
      <c r="D834" s="103" t="s">
        <v>416</v>
      </c>
      <c r="E834" s="103" t="s">
        <v>417</v>
      </c>
      <c r="F834" s="103" t="s">
        <v>417</v>
      </c>
      <c r="G834" s="103" t="s">
        <v>470</v>
      </c>
      <c r="H834" s="103" t="s">
        <v>817</v>
      </c>
      <c r="I834" s="103" t="s">
        <v>92</v>
      </c>
      <c r="J834" s="215">
        <v>22316.7</v>
      </c>
      <c r="K834" s="216" t="s">
        <v>88</v>
      </c>
    </row>
    <row r="835" spans="1:11" x14ac:dyDescent="0.25">
      <c r="A835" s="103" t="s">
        <v>806</v>
      </c>
      <c r="B835" s="103" t="s">
        <v>88</v>
      </c>
      <c r="C835" s="103" t="s">
        <v>89</v>
      </c>
      <c r="D835" s="103" t="s">
        <v>416</v>
      </c>
      <c r="E835" s="103" t="s">
        <v>417</v>
      </c>
      <c r="F835" s="103" t="s">
        <v>417</v>
      </c>
      <c r="G835" s="103" t="s">
        <v>470</v>
      </c>
      <c r="H835" s="103" t="s">
        <v>817</v>
      </c>
      <c r="I835" s="103" t="s">
        <v>92</v>
      </c>
      <c r="J835" s="215">
        <v>22822.99</v>
      </c>
      <c r="K835" s="216" t="s">
        <v>88</v>
      </c>
    </row>
    <row r="836" spans="1:11" x14ac:dyDescent="0.25">
      <c r="A836" s="103" t="s">
        <v>807</v>
      </c>
      <c r="B836" s="103" t="s">
        <v>88</v>
      </c>
      <c r="C836" s="103" t="s">
        <v>89</v>
      </c>
      <c r="D836" s="103" t="s">
        <v>416</v>
      </c>
      <c r="E836" s="103" t="s">
        <v>417</v>
      </c>
      <c r="F836" s="103" t="s">
        <v>417</v>
      </c>
      <c r="G836" s="103" t="s">
        <v>470</v>
      </c>
      <c r="H836" s="103" t="s">
        <v>817</v>
      </c>
      <c r="I836" s="103" t="s">
        <v>92</v>
      </c>
      <c r="J836" s="215">
        <v>30228.02</v>
      </c>
      <c r="K836" s="216" t="s">
        <v>88</v>
      </c>
    </row>
    <row r="837" spans="1:11" x14ac:dyDescent="0.25">
      <c r="A837" s="103" t="s">
        <v>808</v>
      </c>
      <c r="B837" s="103" t="s">
        <v>88</v>
      </c>
      <c r="C837" s="103" t="s">
        <v>89</v>
      </c>
      <c r="D837" s="103" t="s">
        <v>416</v>
      </c>
      <c r="E837" s="103" t="s">
        <v>417</v>
      </c>
      <c r="F837" s="103" t="s">
        <v>417</v>
      </c>
      <c r="G837" s="103" t="s">
        <v>818</v>
      </c>
      <c r="H837" s="103" t="s">
        <v>819</v>
      </c>
      <c r="I837" s="103" t="s">
        <v>92</v>
      </c>
      <c r="J837" s="215">
        <v>32528.98</v>
      </c>
      <c r="K837" s="216" t="s">
        <v>88</v>
      </c>
    </row>
    <row r="838" spans="1:11" x14ac:dyDescent="0.25">
      <c r="A838" s="103" t="s">
        <v>809</v>
      </c>
      <c r="B838" s="103" t="s">
        <v>88</v>
      </c>
      <c r="C838" s="103" t="s">
        <v>89</v>
      </c>
      <c r="D838" s="103" t="s">
        <v>416</v>
      </c>
      <c r="E838" s="103" t="s">
        <v>417</v>
      </c>
      <c r="F838" s="103" t="s">
        <v>417</v>
      </c>
      <c r="G838" s="103" t="s">
        <v>818</v>
      </c>
      <c r="H838" s="103" t="s">
        <v>819</v>
      </c>
      <c r="I838" s="103" t="s">
        <v>92</v>
      </c>
      <c r="J838" s="215">
        <v>59252.480000000003</v>
      </c>
      <c r="K838" s="216" t="s">
        <v>88</v>
      </c>
    </row>
    <row r="839" spans="1:11" x14ac:dyDescent="0.25">
      <c r="A839" s="103" t="s">
        <v>810</v>
      </c>
      <c r="B839" s="103" t="s">
        <v>88</v>
      </c>
      <c r="C839" s="103" t="s">
        <v>89</v>
      </c>
      <c r="D839" s="103" t="s">
        <v>416</v>
      </c>
      <c r="E839" s="103" t="s">
        <v>417</v>
      </c>
      <c r="F839" s="103" t="s">
        <v>417</v>
      </c>
      <c r="G839" s="103" t="s">
        <v>818</v>
      </c>
      <c r="H839" s="103" t="s">
        <v>819</v>
      </c>
      <c r="I839" s="103" t="s">
        <v>92</v>
      </c>
      <c r="J839" s="215">
        <v>40400.379999999997</v>
      </c>
      <c r="K839" s="216" t="s">
        <v>88</v>
      </c>
    </row>
    <row r="840" spans="1:11" x14ac:dyDescent="0.25">
      <c r="A840" s="103" t="s">
        <v>1038</v>
      </c>
      <c r="B840" s="103" t="s">
        <v>88</v>
      </c>
      <c r="C840" s="103" t="s">
        <v>89</v>
      </c>
      <c r="D840" s="103" t="s">
        <v>416</v>
      </c>
      <c r="E840" s="103" t="s">
        <v>417</v>
      </c>
      <c r="F840" s="103" t="s">
        <v>417</v>
      </c>
      <c r="G840" s="103" t="s">
        <v>818</v>
      </c>
      <c r="H840" s="103" t="s">
        <v>819</v>
      </c>
      <c r="I840" s="103" t="s">
        <v>92</v>
      </c>
      <c r="J840" s="215">
        <v>66817.350000000006</v>
      </c>
      <c r="K840" s="216" t="s">
        <v>88</v>
      </c>
    </row>
    <row r="841" spans="1:11" x14ac:dyDescent="0.25">
      <c r="A841" s="103" t="s">
        <v>806</v>
      </c>
      <c r="B841" s="103" t="s">
        <v>88</v>
      </c>
      <c r="C841" s="103" t="s">
        <v>89</v>
      </c>
      <c r="D841" s="103" t="s">
        <v>416</v>
      </c>
      <c r="E841" s="103" t="s">
        <v>417</v>
      </c>
      <c r="F841" s="103" t="s">
        <v>417</v>
      </c>
      <c r="G841" s="103" t="s">
        <v>818</v>
      </c>
      <c r="H841" s="103" t="s">
        <v>819</v>
      </c>
      <c r="I841" s="103" t="s">
        <v>92</v>
      </c>
      <c r="J841" s="215">
        <v>63369.52</v>
      </c>
      <c r="K841" s="216" t="s">
        <v>88</v>
      </c>
    </row>
    <row r="842" spans="1:11" x14ac:dyDescent="0.25">
      <c r="A842" s="103" t="s">
        <v>807</v>
      </c>
      <c r="B842" s="103" t="s">
        <v>88</v>
      </c>
      <c r="C842" s="103" t="s">
        <v>89</v>
      </c>
      <c r="D842" s="103" t="s">
        <v>416</v>
      </c>
      <c r="E842" s="103" t="s">
        <v>417</v>
      </c>
      <c r="F842" s="103" t="s">
        <v>417</v>
      </c>
      <c r="G842" s="103" t="s">
        <v>818</v>
      </c>
      <c r="H842" s="103" t="s">
        <v>819</v>
      </c>
      <c r="I842" s="103" t="s">
        <v>92</v>
      </c>
      <c r="J842" s="215">
        <v>92321.36</v>
      </c>
      <c r="K842" s="216" t="s">
        <v>88</v>
      </c>
    </row>
    <row r="843" spans="1:11" x14ac:dyDescent="0.25">
      <c r="A843" s="103" t="s">
        <v>808</v>
      </c>
      <c r="B843" s="103" t="s">
        <v>88</v>
      </c>
      <c r="C843" s="103" t="s">
        <v>89</v>
      </c>
      <c r="D843" s="103" t="s">
        <v>416</v>
      </c>
      <c r="E843" s="111"/>
      <c r="F843" s="103" t="s">
        <v>417</v>
      </c>
      <c r="G843" s="103" t="s">
        <v>212</v>
      </c>
      <c r="H843" s="103" t="s">
        <v>356</v>
      </c>
      <c r="I843" s="103" t="s">
        <v>92</v>
      </c>
      <c r="J843" s="215">
        <v>17.34</v>
      </c>
      <c r="K843" s="216" t="s">
        <v>88</v>
      </c>
    </row>
    <row r="844" spans="1:11" x14ac:dyDescent="0.25">
      <c r="A844" s="103" t="s">
        <v>809</v>
      </c>
      <c r="B844" s="103" t="s">
        <v>88</v>
      </c>
      <c r="C844" s="103" t="s">
        <v>89</v>
      </c>
      <c r="D844" s="103" t="s">
        <v>416</v>
      </c>
      <c r="E844" s="103" t="s">
        <v>417</v>
      </c>
      <c r="F844" s="103" t="s">
        <v>417</v>
      </c>
      <c r="G844" s="103" t="s">
        <v>212</v>
      </c>
      <c r="H844" s="103" t="s">
        <v>356</v>
      </c>
      <c r="I844" s="103" t="s">
        <v>92</v>
      </c>
      <c r="J844" s="215">
        <v>11923.08</v>
      </c>
      <c r="K844" s="216" t="s">
        <v>88</v>
      </c>
    </row>
    <row r="845" spans="1:11" x14ac:dyDescent="0.25">
      <c r="A845" s="103" t="s">
        <v>809</v>
      </c>
      <c r="B845" s="103" t="s">
        <v>88</v>
      </c>
      <c r="C845" s="103" t="s">
        <v>89</v>
      </c>
      <c r="D845" s="103" t="s">
        <v>416</v>
      </c>
      <c r="E845" s="111"/>
      <c r="F845" s="103" t="s">
        <v>417</v>
      </c>
      <c r="G845" s="103" t="s">
        <v>212</v>
      </c>
      <c r="H845" s="103" t="s">
        <v>356</v>
      </c>
      <c r="I845" s="103" t="s">
        <v>92</v>
      </c>
      <c r="J845" s="215">
        <v>-2954.12</v>
      </c>
      <c r="K845" s="216" t="s">
        <v>88</v>
      </c>
    </row>
    <row r="846" spans="1:11" x14ac:dyDescent="0.25">
      <c r="A846" s="103" t="s">
        <v>810</v>
      </c>
      <c r="B846" s="103" t="s">
        <v>88</v>
      </c>
      <c r="C846" s="103" t="s">
        <v>89</v>
      </c>
      <c r="D846" s="103" t="s">
        <v>416</v>
      </c>
      <c r="E846" s="103" t="s">
        <v>417</v>
      </c>
      <c r="F846" s="103" t="s">
        <v>417</v>
      </c>
      <c r="G846" s="103" t="s">
        <v>212</v>
      </c>
      <c r="H846" s="103" t="s">
        <v>356</v>
      </c>
      <c r="I846" s="103" t="s">
        <v>92</v>
      </c>
      <c r="J846" s="215">
        <v>5961.54</v>
      </c>
      <c r="K846" s="216" t="s">
        <v>88</v>
      </c>
    </row>
    <row r="847" spans="1:11" x14ac:dyDescent="0.25">
      <c r="A847" s="103" t="s">
        <v>810</v>
      </c>
      <c r="B847" s="103" t="s">
        <v>88</v>
      </c>
      <c r="C847" s="103" t="s">
        <v>89</v>
      </c>
      <c r="D847" s="103" t="s">
        <v>416</v>
      </c>
      <c r="E847" s="111"/>
      <c r="F847" s="103" t="s">
        <v>417</v>
      </c>
      <c r="G847" s="103" t="s">
        <v>212</v>
      </c>
      <c r="H847" s="103" t="s">
        <v>356</v>
      </c>
      <c r="I847" s="103" t="s">
        <v>92</v>
      </c>
      <c r="J847" s="215">
        <v>-1443.23</v>
      </c>
      <c r="K847" s="216" t="s">
        <v>88</v>
      </c>
    </row>
    <row r="848" spans="1:11" x14ac:dyDescent="0.25">
      <c r="A848" s="103" t="s">
        <v>1038</v>
      </c>
      <c r="B848" s="103" t="s">
        <v>88</v>
      </c>
      <c r="C848" s="103" t="s">
        <v>89</v>
      </c>
      <c r="D848" s="103" t="s">
        <v>416</v>
      </c>
      <c r="E848" s="111"/>
      <c r="F848" s="103" t="s">
        <v>417</v>
      </c>
      <c r="G848" s="103" t="s">
        <v>212</v>
      </c>
      <c r="H848" s="103" t="s">
        <v>356</v>
      </c>
      <c r="I848" s="103" t="s">
        <v>92</v>
      </c>
      <c r="J848" s="215">
        <v>30.74</v>
      </c>
      <c r="K848" s="216" t="s">
        <v>88</v>
      </c>
    </row>
    <row r="849" spans="1:11" x14ac:dyDescent="0.25">
      <c r="A849" s="103" t="s">
        <v>806</v>
      </c>
      <c r="B849" s="103" t="s">
        <v>88</v>
      </c>
      <c r="C849" s="103" t="s">
        <v>89</v>
      </c>
      <c r="D849" s="103" t="s">
        <v>416</v>
      </c>
      <c r="E849" s="111"/>
      <c r="F849" s="103" t="s">
        <v>417</v>
      </c>
      <c r="G849" s="103" t="s">
        <v>212</v>
      </c>
      <c r="H849" s="103" t="s">
        <v>356</v>
      </c>
      <c r="I849" s="103" t="s">
        <v>92</v>
      </c>
      <c r="J849" s="215">
        <v>46.3</v>
      </c>
      <c r="K849" s="216" t="s">
        <v>88</v>
      </c>
    </row>
    <row r="850" spans="1:11" x14ac:dyDescent="0.25">
      <c r="A850" s="103" t="s">
        <v>807</v>
      </c>
      <c r="B850" s="103" t="s">
        <v>88</v>
      </c>
      <c r="C850" s="103" t="s">
        <v>89</v>
      </c>
      <c r="D850" s="103" t="s">
        <v>416</v>
      </c>
      <c r="E850" s="111"/>
      <c r="F850" s="103" t="s">
        <v>417</v>
      </c>
      <c r="G850" s="103" t="s">
        <v>212</v>
      </c>
      <c r="H850" s="103" t="s">
        <v>356</v>
      </c>
      <c r="I850" s="103" t="s">
        <v>92</v>
      </c>
      <c r="J850" s="215">
        <v>181.2</v>
      </c>
      <c r="K850" s="216" t="s">
        <v>88</v>
      </c>
    </row>
    <row r="851" spans="1:11" x14ac:dyDescent="0.25">
      <c r="A851" s="103" t="s">
        <v>808</v>
      </c>
      <c r="B851" s="103" t="s">
        <v>88</v>
      </c>
      <c r="C851" s="103" t="s">
        <v>89</v>
      </c>
      <c r="D851" s="103" t="s">
        <v>416</v>
      </c>
      <c r="E851" s="103" t="s">
        <v>417</v>
      </c>
      <c r="F851" s="103" t="s">
        <v>417</v>
      </c>
      <c r="G851" s="103" t="s">
        <v>152</v>
      </c>
      <c r="H851" s="103" t="s">
        <v>615</v>
      </c>
      <c r="I851" s="103" t="s">
        <v>92</v>
      </c>
      <c r="J851" s="215">
        <v>22524.12</v>
      </c>
      <c r="K851" s="216" t="s">
        <v>88</v>
      </c>
    </row>
    <row r="852" spans="1:11" x14ac:dyDescent="0.25">
      <c r="A852" s="103" t="s">
        <v>809</v>
      </c>
      <c r="B852" s="103" t="s">
        <v>88</v>
      </c>
      <c r="C852" s="103" t="s">
        <v>89</v>
      </c>
      <c r="D852" s="103" t="s">
        <v>416</v>
      </c>
      <c r="E852" s="103" t="s">
        <v>417</v>
      </c>
      <c r="F852" s="103" t="s">
        <v>417</v>
      </c>
      <c r="G852" s="103" t="s">
        <v>152</v>
      </c>
      <c r="H852" s="103" t="s">
        <v>615</v>
      </c>
      <c r="I852" s="103" t="s">
        <v>92</v>
      </c>
      <c r="J852" s="215">
        <v>32955.08</v>
      </c>
      <c r="K852" s="216" t="s">
        <v>88</v>
      </c>
    </row>
    <row r="853" spans="1:11" x14ac:dyDescent="0.25">
      <c r="A853" s="103" t="s">
        <v>810</v>
      </c>
      <c r="B853" s="103" t="s">
        <v>88</v>
      </c>
      <c r="C853" s="103" t="s">
        <v>89</v>
      </c>
      <c r="D853" s="103" t="s">
        <v>416</v>
      </c>
      <c r="E853" s="103" t="s">
        <v>417</v>
      </c>
      <c r="F853" s="103" t="s">
        <v>417</v>
      </c>
      <c r="G853" s="103" t="s">
        <v>152</v>
      </c>
      <c r="H853" s="103" t="s">
        <v>615</v>
      </c>
      <c r="I853" s="103" t="s">
        <v>92</v>
      </c>
      <c r="J853" s="215">
        <v>26024.959999999999</v>
      </c>
      <c r="K853" s="216" t="s">
        <v>88</v>
      </c>
    </row>
    <row r="854" spans="1:11" x14ac:dyDescent="0.25">
      <c r="A854" s="103" t="s">
        <v>1038</v>
      </c>
      <c r="B854" s="103" t="s">
        <v>88</v>
      </c>
      <c r="C854" s="103" t="s">
        <v>89</v>
      </c>
      <c r="D854" s="103" t="s">
        <v>416</v>
      </c>
      <c r="E854" s="103" t="s">
        <v>417</v>
      </c>
      <c r="F854" s="103" t="s">
        <v>417</v>
      </c>
      <c r="G854" s="103" t="s">
        <v>152</v>
      </c>
      <c r="H854" s="103" t="s">
        <v>615</v>
      </c>
      <c r="I854" s="103" t="s">
        <v>92</v>
      </c>
      <c r="J854" s="215">
        <v>20696.09</v>
      </c>
      <c r="K854" s="216" t="s">
        <v>88</v>
      </c>
    </row>
    <row r="855" spans="1:11" x14ac:dyDescent="0.25">
      <c r="A855" s="103" t="s">
        <v>806</v>
      </c>
      <c r="B855" s="103" t="s">
        <v>88</v>
      </c>
      <c r="C855" s="103" t="s">
        <v>89</v>
      </c>
      <c r="D855" s="103" t="s">
        <v>416</v>
      </c>
      <c r="E855" s="103" t="s">
        <v>417</v>
      </c>
      <c r="F855" s="103" t="s">
        <v>417</v>
      </c>
      <c r="G855" s="103" t="s">
        <v>152</v>
      </c>
      <c r="H855" s="103" t="s">
        <v>615</v>
      </c>
      <c r="I855" s="103" t="s">
        <v>92</v>
      </c>
      <c r="J855" s="215">
        <v>33056.81</v>
      </c>
      <c r="K855" s="216" t="s">
        <v>88</v>
      </c>
    </row>
    <row r="856" spans="1:11" x14ac:dyDescent="0.25">
      <c r="A856" s="103" t="s">
        <v>807</v>
      </c>
      <c r="B856" s="103" t="s">
        <v>88</v>
      </c>
      <c r="C856" s="103" t="s">
        <v>89</v>
      </c>
      <c r="D856" s="103" t="s">
        <v>416</v>
      </c>
      <c r="E856" s="103" t="s">
        <v>417</v>
      </c>
      <c r="F856" s="103" t="s">
        <v>417</v>
      </c>
      <c r="G856" s="103" t="s">
        <v>152</v>
      </c>
      <c r="H856" s="103" t="s">
        <v>615</v>
      </c>
      <c r="I856" s="103" t="s">
        <v>92</v>
      </c>
      <c r="J856" s="215">
        <v>33947.65</v>
      </c>
      <c r="K856" s="216" t="s">
        <v>88</v>
      </c>
    </row>
    <row r="857" spans="1:11" x14ac:dyDescent="0.25">
      <c r="A857" s="103" t="s">
        <v>808</v>
      </c>
      <c r="B857" s="103" t="s">
        <v>88</v>
      </c>
      <c r="C857" s="103" t="s">
        <v>89</v>
      </c>
      <c r="D857" s="103" t="s">
        <v>416</v>
      </c>
      <c r="E857" s="103" t="s">
        <v>417</v>
      </c>
      <c r="F857" s="103" t="s">
        <v>417</v>
      </c>
      <c r="G857" s="103" t="s">
        <v>750</v>
      </c>
      <c r="H857" s="103" t="s">
        <v>820</v>
      </c>
      <c r="I857" s="103" t="s">
        <v>92</v>
      </c>
      <c r="J857" s="215">
        <v>1043.07</v>
      </c>
      <c r="K857" s="216" t="s">
        <v>88</v>
      </c>
    </row>
    <row r="858" spans="1:11" x14ac:dyDescent="0.25">
      <c r="A858" s="103" t="s">
        <v>809</v>
      </c>
      <c r="B858" s="103" t="s">
        <v>88</v>
      </c>
      <c r="C858" s="103" t="s">
        <v>89</v>
      </c>
      <c r="D858" s="103" t="s">
        <v>416</v>
      </c>
      <c r="E858" s="103" t="s">
        <v>417</v>
      </c>
      <c r="F858" s="103" t="s">
        <v>417</v>
      </c>
      <c r="G858" s="103" t="s">
        <v>750</v>
      </c>
      <c r="H858" s="103" t="s">
        <v>820</v>
      </c>
      <c r="I858" s="103" t="s">
        <v>92</v>
      </c>
      <c r="J858" s="215">
        <v>2218.11</v>
      </c>
      <c r="K858" s="216" t="s">
        <v>88</v>
      </c>
    </row>
    <row r="859" spans="1:11" x14ac:dyDescent="0.25">
      <c r="A859" s="103" t="s">
        <v>1038</v>
      </c>
      <c r="B859" s="103" t="s">
        <v>88</v>
      </c>
      <c r="C859" s="103" t="s">
        <v>89</v>
      </c>
      <c r="D859" s="103" t="s">
        <v>416</v>
      </c>
      <c r="E859" s="103" t="s">
        <v>417</v>
      </c>
      <c r="F859" s="103" t="s">
        <v>417</v>
      </c>
      <c r="G859" s="103" t="s">
        <v>750</v>
      </c>
      <c r="H859" s="103" t="s">
        <v>820</v>
      </c>
      <c r="I859" s="103" t="s">
        <v>92</v>
      </c>
      <c r="J859" s="215">
        <v>198.68</v>
      </c>
      <c r="K859" s="216" t="s">
        <v>88</v>
      </c>
    </row>
    <row r="860" spans="1:11" x14ac:dyDescent="0.25">
      <c r="A860" s="103" t="s">
        <v>806</v>
      </c>
      <c r="B860" s="103" t="s">
        <v>88</v>
      </c>
      <c r="C860" s="103" t="s">
        <v>89</v>
      </c>
      <c r="D860" s="103" t="s">
        <v>416</v>
      </c>
      <c r="E860" s="103" t="s">
        <v>417</v>
      </c>
      <c r="F860" s="103" t="s">
        <v>417</v>
      </c>
      <c r="G860" s="103" t="s">
        <v>750</v>
      </c>
      <c r="H860" s="103" t="s">
        <v>820</v>
      </c>
      <c r="I860" s="103" t="s">
        <v>92</v>
      </c>
      <c r="J860" s="215">
        <v>3481.6</v>
      </c>
      <c r="K860" s="216" t="s">
        <v>88</v>
      </c>
    </row>
    <row r="861" spans="1:11" x14ac:dyDescent="0.25">
      <c r="A861" s="103" t="s">
        <v>807</v>
      </c>
      <c r="B861" s="103" t="s">
        <v>88</v>
      </c>
      <c r="C861" s="103" t="s">
        <v>89</v>
      </c>
      <c r="D861" s="103" t="s">
        <v>416</v>
      </c>
      <c r="E861" s="103" t="s">
        <v>417</v>
      </c>
      <c r="F861" s="103" t="s">
        <v>417</v>
      </c>
      <c r="G861" s="103" t="s">
        <v>750</v>
      </c>
      <c r="H861" s="103" t="s">
        <v>820</v>
      </c>
      <c r="I861" s="103" t="s">
        <v>92</v>
      </c>
      <c r="J861" s="215">
        <v>214.39</v>
      </c>
      <c r="K861" s="216" t="s">
        <v>88</v>
      </c>
    </row>
    <row r="862" spans="1:11" x14ac:dyDescent="0.25">
      <c r="A862" s="103" t="s">
        <v>806</v>
      </c>
      <c r="B862" s="103" t="s">
        <v>88</v>
      </c>
      <c r="C862" s="103" t="s">
        <v>89</v>
      </c>
      <c r="D862" s="103" t="s">
        <v>416</v>
      </c>
      <c r="E862" s="103" t="s">
        <v>417</v>
      </c>
      <c r="F862" s="103" t="s">
        <v>417</v>
      </c>
      <c r="G862" s="103" t="s">
        <v>174</v>
      </c>
      <c r="H862" s="103" t="s">
        <v>358</v>
      </c>
      <c r="I862" s="103" t="s">
        <v>92</v>
      </c>
      <c r="J862" s="215">
        <v>91.03</v>
      </c>
      <c r="K862" s="216" t="s">
        <v>88</v>
      </c>
    </row>
    <row r="863" spans="1:11" x14ac:dyDescent="0.25">
      <c r="A863" s="103" t="s">
        <v>807</v>
      </c>
      <c r="B863" s="103" t="s">
        <v>88</v>
      </c>
      <c r="C863" s="103" t="s">
        <v>89</v>
      </c>
      <c r="D863" s="103" t="s">
        <v>416</v>
      </c>
      <c r="E863" s="103" t="s">
        <v>417</v>
      </c>
      <c r="F863" s="103" t="s">
        <v>417</v>
      </c>
      <c r="G863" s="103" t="s">
        <v>174</v>
      </c>
      <c r="H863" s="103" t="s">
        <v>358</v>
      </c>
      <c r="I863" s="103" t="s">
        <v>92</v>
      </c>
      <c r="J863" s="215">
        <v>59.14</v>
      </c>
      <c r="K863" s="216" t="s">
        <v>88</v>
      </c>
    </row>
    <row r="864" spans="1:11" x14ac:dyDescent="0.25">
      <c r="A864" s="103" t="s">
        <v>808</v>
      </c>
      <c r="B864" s="103" t="s">
        <v>88</v>
      </c>
      <c r="C864" s="103" t="s">
        <v>89</v>
      </c>
      <c r="D864" s="103" t="s">
        <v>416</v>
      </c>
      <c r="E864" s="103" t="s">
        <v>417</v>
      </c>
      <c r="F864" s="103" t="s">
        <v>417</v>
      </c>
      <c r="G864" s="103" t="s">
        <v>145</v>
      </c>
      <c r="H864" s="103" t="s">
        <v>359</v>
      </c>
      <c r="I864" s="103" t="s">
        <v>92</v>
      </c>
      <c r="J864" s="215">
        <v>36507.089999999997</v>
      </c>
      <c r="K864" s="216" t="s">
        <v>88</v>
      </c>
    </row>
    <row r="865" spans="1:11" x14ac:dyDescent="0.25">
      <c r="A865" s="103" t="s">
        <v>809</v>
      </c>
      <c r="B865" s="103" t="s">
        <v>88</v>
      </c>
      <c r="C865" s="103" t="s">
        <v>89</v>
      </c>
      <c r="D865" s="103" t="s">
        <v>416</v>
      </c>
      <c r="E865" s="103" t="s">
        <v>417</v>
      </c>
      <c r="F865" s="103" t="s">
        <v>417</v>
      </c>
      <c r="G865" s="103" t="s">
        <v>145</v>
      </c>
      <c r="H865" s="103" t="s">
        <v>359</v>
      </c>
      <c r="I865" s="103" t="s">
        <v>92</v>
      </c>
      <c r="J865" s="215">
        <v>35742.78</v>
      </c>
      <c r="K865" s="216" t="s">
        <v>88</v>
      </c>
    </row>
    <row r="866" spans="1:11" x14ac:dyDescent="0.25">
      <c r="A866" s="103" t="s">
        <v>810</v>
      </c>
      <c r="B866" s="103" t="s">
        <v>88</v>
      </c>
      <c r="C866" s="103" t="s">
        <v>89</v>
      </c>
      <c r="D866" s="103" t="s">
        <v>416</v>
      </c>
      <c r="E866" s="103" t="s">
        <v>417</v>
      </c>
      <c r="F866" s="103" t="s">
        <v>417</v>
      </c>
      <c r="G866" s="103" t="s">
        <v>145</v>
      </c>
      <c r="H866" s="103" t="s">
        <v>359</v>
      </c>
      <c r="I866" s="103" t="s">
        <v>92</v>
      </c>
      <c r="J866" s="215">
        <v>27794.75</v>
      </c>
      <c r="K866" s="216" t="s">
        <v>88</v>
      </c>
    </row>
    <row r="867" spans="1:11" x14ac:dyDescent="0.25">
      <c r="A867" s="103" t="s">
        <v>1038</v>
      </c>
      <c r="B867" s="103" t="s">
        <v>88</v>
      </c>
      <c r="C867" s="103" t="s">
        <v>89</v>
      </c>
      <c r="D867" s="103" t="s">
        <v>416</v>
      </c>
      <c r="E867" s="103" t="s">
        <v>417</v>
      </c>
      <c r="F867" s="103" t="s">
        <v>417</v>
      </c>
      <c r="G867" s="103" t="s">
        <v>145</v>
      </c>
      <c r="H867" s="103" t="s">
        <v>359</v>
      </c>
      <c r="I867" s="103" t="s">
        <v>92</v>
      </c>
      <c r="J867" s="215">
        <v>34607.01</v>
      </c>
      <c r="K867" s="216" t="s">
        <v>88</v>
      </c>
    </row>
    <row r="868" spans="1:11" x14ac:dyDescent="0.25">
      <c r="A868" s="103" t="s">
        <v>806</v>
      </c>
      <c r="B868" s="103" t="s">
        <v>88</v>
      </c>
      <c r="C868" s="103" t="s">
        <v>89</v>
      </c>
      <c r="D868" s="103" t="s">
        <v>416</v>
      </c>
      <c r="E868" s="103" t="s">
        <v>417</v>
      </c>
      <c r="F868" s="103" t="s">
        <v>417</v>
      </c>
      <c r="G868" s="103" t="s">
        <v>145</v>
      </c>
      <c r="H868" s="103" t="s">
        <v>359</v>
      </c>
      <c r="I868" s="103" t="s">
        <v>92</v>
      </c>
      <c r="J868" s="215">
        <v>33894.83</v>
      </c>
      <c r="K868" s="216" t="s">
        <v>88</v>
      </c>
    </row>
    <row r="869" spans="1:11" x14ac:dyDescent="0.25">
      <c r="A869" s="103" t="s">
        <v>807</v>
      </c>
      <c r="B869" s="103" t="s">
        <v>88</v>
      </c>
      <c r="C869" s="103" t="s">
        <v>89</v>
      </c>
      <c r="D869" s="103" t="s">
        <v>416</v>
      </c>
      <c r="E869" s="103" t="s">
        <v>417</v>
      </c>
      <c r="F869" s="103" t="s">
        <v>417</v>
      </c>
      <c r="G869" s="103" t="s">
        <v>145</v>
      </c>
      <c r="H869" s="103" t="s">
        <v>359</v>
      </c>
      <c r="I869" s="103" t="s">
        <v>92</v>
      </c>
      <c r="J869" s="215">
        <v>47222.81</v>
      </c>
      <c r="K869" s="216" t="s">
        <v>88</v>
      </c>
    </row>
    <row r="870" spans="1:11" x14ac:dyDescent="0.25">
      <c r="A870" s="103" t="s">
        <v>808</v>
      </c>
      <c r="B870" s="103" t="s">
        <v>88</v>
      </c>
      <c r="C870" s="103" t="s">
        <v>89</v>
      </c>
      <c r="D870" s="103" t="s">
        <v>416</v>
      </c>
      <c r="E870" s="103" t="s">
        <v>417</v>
      </c>
      <c r="F870" s="103" t="s">
        <v>417</v>
      </c>
      <c r="G870" s="103" t="s">
        <v>151</v>
      </c>
      <c r="H870" s="103" t="s">
        <v>616</v>
      </c>
      <c r="I870" s="103" t="s">
        <v>92</v>
      </c>
      <c r="J870" s="215">
        <v>34947.49</v>
      </c>
      <c r="K870" s="216" t="s">
        <v>88</v>
      </c>
    </row>
    <row r="871" spans="1:11" x14ac:dyDescent="0.25">
      <c r="A871" s="103" t="s">
        <v>809</v>
      </c>
      <c r="B871" s="103" t="s">
        <v>88</v>
      </c>
      <c r="C871" s="103" t="s">
        <v>89</v>
      </c>
      <c r="D871" s="103" t="s">
        <v>416</v>
      </c>
      <c r="E871" s="103" t="s">
        <v>417</v>
      </c>
      <c r="F871" s="103" t="s">
        <v>417</v>
      </c>
      <c r="G871" s="103" t="s">
        <v>151</v>
      </c>
      <c r="H871" s="103" t="s">
        <v>616</v>
      </c>
      <c r="I871" s="103" t="s">
        <v>92</v>
      </c>
      <c r="J871" s="215">
        <v>33381.449999999997</v>
      </c>
      <c r="K871" s="216" t="s">
        <v>88</v>
      </c>
    </row>
    <row r="872" spans="1:11" x14ac:dyDescent="0.25">
      <c r="A872" s="103" t="s">
        <v>810</v>
      </c>
      <c r="B872" s="103" t="s">
        <v>88</v>
      </c>
      <c r="C872" s="103" t="s">
        <v>89</v>
      </c>
      <c r="D872" s="103" t="s">
        <v>416</v>
      </c>
      <c r="E872" s="103" t="s">
        <v>417</v>
      </c>
      <c r="F872" s="103" t="s">
        <v>417</v>
      </c>
      <c r="G872" s="103" t="s">
        <v>151</v>
      </c>
      <c r="H872" s="103" t="s">
        <v>616</v>
      </c>
      <c r="I872" s="103" t="s">
        <v>92</v>
      </c>
      <c r="J872" s="215">
        <v>29182.82</v>
      </c>
      <c r="K872" s="216" t="s">
        <v>88</v>
      </c>
    </row>
    <row r="873" spans="1:11" x14ac:dyDescent="0.25">
      <c r="A873" s="103" t="s">
        <v>1038</v>
      </c>
      <c r="B873" s="103" t="s">
        <v>88</v>
      </c>
      <c r="C873" s="103" t="s">
        <v>89</v>
      </c>
      <c r="D873" s="103" t="s">
        <v>416</v>
      </c>
      <c r="E873" s="103" t="s">
        <v>417</v>
      </c>
      <c r="F873" s="103" t="s">
        <v>417</v>
      </c>
      <c r="G873" s="103" t="s">
        <v>151</v>
      </c>
      <c r="H873" s="103" t="s">
        <v>616</v>
      </c>
      <c r="I873" s="103" t="s">
        <v>92</v>
      </c>
      <c r="J873" s="215">
        <v>28490.31</v>
      </c>
      <c r="K873" s="216" t="s">
        <v>88</v>
      </c>
    </row>
    <row r="874" spans="1:11" x14ac:dyDescent="0.25">
      <c r="A874" s="103" t="s">
        <v>806</v>
      </c>
      <c r="B874" s="103" t="s">
        <v>88</v>
      </c>
      <c r="C874" s="103" t="s">
        <v>89</v>
      </c>
      <c r="D874" s="103" t="s">
        <v>416</v>
      </c>
      <c r="E874" s="103" t="s">
        <v>417</v>
      </c>
      <c r="F874" s="103" t="s">
        <v>417</v>
      </c>
      <c r="G874" s="103" t="s">
        <v>151</v>
      </c>
      <c r="H874" s="103" t="s">
        <v>616</v>
      </c>
      <c r="I874" s="103" t="s">
        <v>92</v>
      </c>
      <c r="J874" s="215">
        <v>35353.160000000003</v>
      </c>
      <c r="K874" s="216" t="s">
        <v>88</v>
      </c>
    </row>
    <row r="875" spans="1:11" x14ac:dyDescent="0.25">
      <c r="A875" s="103" t="s">
        <v>807</v>
      </c>
      <c r="B875" s="103" t="s">
        <v>88</v>
      </c>
      <c r="C875" s="103" t="s">
        <v>89</v>
      </c>
      <c r="D875" s="103" t="s">
        <v>416</v>
      </c>
      <c r="E875" s="103" t="s">
        <v>417</v>
      </c>
      <c r="F875" s="103" t="s">
        <v>417</v>
      </c>
      <c r="G875" s="103" t="s">
        <v>151</v>
      </c>
      <c r="H875" s="103" t="s">
        <v>616</v>
      </c>
      <c r="I875" s="103" t="s">
        <v>92</v>
      </c>
      <c r="J875" s="215">
        <v>57356.17</v>
      </c>
      <c r="K875" s="216" t="s">
        <v>88</v>
      </c>
    </row>
    <row r="876" spans="1:11" x14ac:dyDescent="0.25">
      <c r="A876" s="103" t="s">
        <v>808</v>
      </c>
      <c r="B876" s="103" t="s">
        <v>88</v>
      </c>
      <c r="C876" s="103" t="s">
        <v>89</v>
      </c>
      <c r="D876" s="103" t="s">
        <v>416</v>
      </c>
      <c r="E876" s="103" t="s">
        <v>417</v>
      </c>
      <c r="F876" s="103" t="s">
        <v>417</v>
      </c>
      <c r="G876" s="103" t="s">
        <v>162</v>
      </c>
      <c r="H876" s="103" t="s">
        <v>360</v>
      </c>
      <c r="I876" s="103" t="s">
        <v>92</v>
      </c>
      <c r="J876" s="215">
        <v>24762</v>
      </c>
      <c r="K876" s="216" t="s">
        <v>88</v>
      </c>
    </row>
    <row r="877" spans="1:11" x14ac:dyDescent="0.25">
      <c r="A877" s="103" t="s">
        <v>808</v>
      </c>
      <c r="B877" s="103" t="s">
        <v>88</v>
      </c>
      <c r="C877" s="103" t="s">
        <v>89</v>
      </c>
      <c r="D877" s="103" t="s">
        <v>416</v>
      </c>
      <c r="E877" s="111"/>
      <c r="F877" s="103" t="s">
        <v>417</v>
      </c>
      <c r="G877" s="103" t="s">
        <v>162</v>
      </c>
      <c r="H877" s="103" t="s">
        <v>360</v>
      </c>
      <c r="I877" s="103" t="s">
        <v>92</v>
      </c>
      <c r="J877" s="215">
        <v>-16985.2</v>
      </c>
      <c r="K877" s="216" t="s">
        <v>88</v>
      </c>
    </row>
    <row r="878" spans="1:11" x14ac:dyDescent="0.25">
      <c r="A878" s="103" t="s">
        <v>809</v>
      </c>
      <c r="B878" s="103" t="s">
        <v>88</v>
      </c>
      <c r="C878" s="103" t="s">
        <v>89</v>
      </c>
      <c r="D878" s="103" t="s">
        <v>416</v>
      </c>
      <c r="E878" s="103" t="s">
        <v>417</v>
      </c>
      <c r="F878" s="103" t="s">
        <v>417</v>
      </c>
      <c r="G878" s="103" t="s">
        <v>162</v>
      </c>
      <c r="H878" s="103" t="s">
        <v>360</v>
      </c>
      <c r="I878" s="103" t="s">
        <v>92</v>
      </c>
      <c r="J878" s="215">
        <v>24168.560000000001</v>
      </c>
      <c r="K878" s="216" t="s">
        <v>88</v>
      </c>
    </row>
    <row r="879" spans="1:11" x14ac:dyDescent="0.25">
      <c r="A879" s="103" t="s">
        <v>809</v>
      </c>
      <c r="B879" s="103" t="s">
        <v>88</v>
      </c>
      <c r="C879" s="103" t="s">
        <v>89</v>
      </c>
      <c r="D879" s="103" t="s">
        <v>416</v>
      </c>
      <c r="E879" s="111"/>
      <c r="F879" s="103" t="s">
        <v>417</v>
      </c>
      <c r="G879" s="103" t="s">
        <v>162</v>
      </c>
      <c r="H879" s="103" t="s">
        <v>360</v>
      </c>
      <c r="I879" s="103" t="s">
        <v>92</v>
      </c>
      <c r="J879" s="215">
        <v>-14112.26</v>
      </c>
      <c r="K879" s="216" t="s">
        <v>88</v>
      </c>
    </row>
    <row r="880" spans="1:11" x14ac:dyDescent="0.25">
      <c r="A880" s="103" t="s">
        <v>810</v>
      </c>
      <c r="B880" s="103" t="s">
        <v>88</v>
      </c>
      <c r="C880" s="103" t="s">
        <v>89</v>
      </c>
      <c r="D880" s="103" t="s">
        <v>416</v>
      </c>
      <c r="E880" s="103" t="s">
        <v>417</v>
      </c>
      <c r="F880" s="103" t="s">
        <v>417</v>
      </c>
      <c r="G880" s="103" t="s">
        <v>162</v>
      </c>
      <c r="H880" s="103" t="s">
        <v>360</v>
      </c>
      <c r="I880" s="103" t="s">
        <v>92</v>
      </c>
      <c r="J880" s="215">
        <v>22130.85</v>
      </c>
      <c r="K880" s="216" t="s">
        <v>88</v>
      </c>
    </row>
    <row r="881" spans="1:11" x14ac:dyDescent="0.25">
      <c r="A881" s="103" t="s">
        <v>810</v>
      </c>
      <c r="B881" s="103" t="s">
        <v>88</v>
      </c>
      <c r="C881" s="103" t="s">
        <v>89</v>
      </c>
      <c r="D881" s="103" t="s">
        <v>416</v>
      </c>
      <c r="E881" s="111"/>
      <c r="F881" s="103" t="s">
        <v>417</v>
      </c>
      <c r="G881" s="103" t="s">
        <v>162</v>
      </c>
      <c r="H881" s="103" t="s">
        <v>360</v>
      </c>
      <c r="I881" s="103" t="s">
        <v>92</v>
      </c>
      <c r="J881" s="215">
        <v>-12182.33</v>
      </c>
      <c r="K881" s="216" t="s">
        <v>88</v>
      </c>
    </row>
    <row r="882" spans="1:11" x14ac:dyDescent="0.25">
      <c r="A882" s="103" t="s">
        <v>1038</v>
      </c>
      <c r="B882" s="103" t="s">
        <v>88</v>
      </c>
      <c r="C882" s="103" t="s">
        <v>89</v>
      </c>
      <c r="D882" s="103" t="s">
        <v>416</v>
      </c>
      <c r="E882" s="103" t="s">
        <v>417</v>
      </c>
      <c r="F882" s="103" t="s">
        <v>417</v>
      </c>
      <c r="G882" s="103" t="s">
        <v>162</v>
      </c>
      <c r="H882" s="103" t="s">
        <v>360</v>
      </c>
      <c r="I882" s="103" t="s">
        <v>92</v>
      </c>
      <c r="J882" s="215">
        <v>16672.63</v>
      </c>
      <c r="K882" s="216" t="s">
        <v>88</v>
      </c>
    </row>
    <row r="883" spans="1:11" x14ac:dyDescent="0.25">
      <c r="A883" s="103" t="s">
        <v>1038</v>
      </c>
      <c r="B883" s="103" t="s">
        <v>88</v>
      </c>
      <c r="C883" s="103" t="s">
        <v>89</v>
      </c>
      <c r="D883" s="103" t="s">
        <v>416</v>
      </c>
      <c r="E883" s="111"/>
      <c r="F883" s="103" t="s">
        <v>417</v>
      </c>
      <c r="G883" s="103" t="s">
        <v>162</v>
      </c>
      <c r="H883" s="103" t="s">
        <v>360</v>
      </c>
      <c r="I883" s="103" t="s">
        <v>92</v>
      </c>
      <c r="J883" s="215">
        <v>-8475.5400000000009</v>
      </c>
      <c r="K883" s="216" t="s">
        <v>88</v>
      </c>
    </row>
    <row r="884" spans="1:11" x14ac:dyDescent="0.25">
      <c r="A884" s="103" t="s">
        <v>806</v>
      </c>
      <c r="B884" s="103" t="s">
        <v>88</v>
      </c>
      <c r="C884" s="103" t="s">
        <v>89</v>
      </c>
      <c r="D884" s="103" t="s">
        <v>416</v>
      </c>
      <c r="E884" s="103" t="s">
        <v>417</v>
      </c>
      <c r="F884" s="103" t="s">
        <v>417</v>
      </c>
      <c r="G884" s="103" t="s">
        <v>162</v>
      </c>
      <c r="H884" s="103" t="s">
        <v>360</v>
      </c>
      <c r="I884" s="103" t="s">
        <v>92</v>
      </c>
      <c r="J884" s="215">
        <v>23871.26</v>
      </c>
      <c r="K884" s="216" t="s">
        <v>88</v>
      </c>
    </row>
    <row r="885" spans="1:11" x14ac:dyDescent="0.25">
      <c r="A885" s="103" t="s">
        <v>806</v>
      </c>
      <c r="B885" s="103" t="s">
        <v>88</v>
      </c>
      <c r="C885" s="103" t="s">
        <v>89</v>
      </c>
      <c r="D885" s="103" t="s">
        <v>416</v>
      </c>
      <c r="E885" s="111"/>
      <c r="F885" s="103" t="s">
        <v>417</v>
      </c>
      <c r="G885" s="103" t="s">
        <v>162</v>
      </c>
      <c r="H885" s="103" t="s">
        <v>360</v>
      </c>
      <c r="I885" s="103" t="s">
        <v>92</v>
      </c>
      <c r="J885" s="215">
        <v>-14140.43</v>
      </c>
      <c r="K885" s="216" t="s">
        <v>88</v>
      </c>
    </row>
    <row r="886" spans="1:11" x14ac:dyDescent="0.25">
      <c r="A886" s="103" t="s">
        <v>807</v>
      </c>
      <c r="B886" s="103" t="s">
        <v>88</v>
      </c>
      <c r="C886" s="103" t="s">
        <v>89</v>
      </c>
      <c r="D886" s="103" t="s">
        <v>416</v>
      </c>
      <c r="E886" s="103" t="s">
        <v>417</v>
      </c>
      <c r="F886" s="103" t="s">
        <v>417</v>
      </c>
      <c r="G886" s="103" t="s">
        <v>162</v>
      </c>
      <c r="H886" s="103" t="s">
        <v>360</v>
      </c>
      <c r="I886" s="103" t="s">
        <v>92</v>
      </c>
      <c r="J886" s="215">
        <v>34842.61</v>
      </c>
      <c r="K886" s="216" t="s">
        <v>88</v>
      </c>
    </row>
    <row r="887" spans="1:11" x14ac:dyDescent="0.25">
      <c r="A887" s="103" t="s">
        <v>807</v>
      </c>
      <c r="B887" s="103" t="s">
        <v>88</v>
      </c>
      <c r="C887" s="103" t="s">
        <v>89</v>
      </c>
      <c r="D887" s="103" t="s">
        <v>416</v>
      </c>
      <c r="E887" s="111"/>
      <c r="F887" s="103" t="s">
        <v>417</v>
      </c>
      <c r="G887" s="103" t="s">
        <v>162</v>
      </c>
      <c r="H887" s="103" t="s">
        <v>360</v>
      </c>
      <c r="I887" s="103" t="s">
        <v>92</v>
      </c>
      <c r="J887" s="215">
        <v>-24395.77</v>
      </c>
      <c r="K887" s="216" t="s">
        <v>88</v>
      </c>
    </row>
    <row r="888" spans="1:11" x14ac:dyDescent="0.25">
      <c r="A888" s="103" t="s">
        <v>808</v>
      </c>
      <c r="B888" s="103" t="s">
        <v>88</v>
      </c>
      <c r="C888" s="103" t="s">
        <v>89</v>
      </c>
      <c r="D888" s="103" t="s">
        <v>416</v>
      </c>
      <c r="E888" s="103" t="s">
        <v>417</v>
      </c>
      <c r="F888" s="103" t="s">
        <v>417</v>
      </c>
      <c r="G888" s="103" t="s">
        <v>150</v>
      </c>
      <c r="H888" s="103" t="s">
        <v>361</v>
      </c>
      <c r="I888" s="103" t="s">
        <v>92</v>
      </c>
      <c r="J888" s="215">
        <v>68959.12</v>
      </c>
      <c r="K888" s="216" t="s">
        <v>88</v>
      </c>
    </row>
    <row r="889" spans="1:11" x14ac:dyDescent="0.25">
      <c r="A889" s="103" t="s">
        <v>809</v>
      </c>
      <c r="B889" s="103" t="s">
        <v>88</v>
      </c>
      <c r="C889" s="103" t="s">
        <v>89</v>
      </c>
      <c r="D889" s="103" t="s">
        <v>416</v>
      </c>
      <c r="E889" s="103" t="s">
        <v>417</v>
      </c>
      <c r="F889" s="103" t="s">
        <v>417</v>
      </c>
      <c r="G889" s="103" t="s">
        <v>150</v>
      </c>
      <c r="H889" s="103" t="s">
        <v>361</v>
      </c>
      <c r="I889" s="103" t="s">
        <v>92</v>
      </c>
      <c r="J889" s="215">
        <v>53727.77</v>
      </c>
      <c r="K889" s="216" t="s">
        <v>88</v>
      </c>
    </row>
    <row r="890" spans="1:11" x14ac:dyDescent="0.25">
      <c r="A890" s="103" t="s">
        <v>810</v>
      </c>
      <c r="B890" s="103" t="s">
        <v>88</v>
      </c>
      <c r="C890" s="103" t="s">
        <v>89</v>
      </c>
      <c r="D890" s="103" t="s">
        <v>416</v>
      </c>
      <c r="E890" s="103" t="s">
        <v>417</v>
      </c>
      <c r="F890" s="103" t="s">
        <v>417</v>
      </c>
      <c r="G890" s="103" t="s">
        <v>150</v>
      </c>
      <c r="H890" s="103" t="s">
        <v>361</v>
      </c>
      <c r="I890" s="103" t="s">
        <v>92</v>
      </c>
      <c r="J890" s="215">
        <v>50108.79</v>
      </c>
      <c r="K890" s="216" t="s">
        <v>88</v>
      </c>
    </row>
    <row r="891" spans="1:11" x14ac:dyDescent="0.25">
      <c r="A891" s="103" t="s">
        <v>1038</v>
      </c>
      <c r="B891" s="103" t="s">
        <v>88</v>
      </c>
      <c r="C891" s="103" t="s">
        <v>89</v>
      </c>
      <c r="D891" s="103" t="s">
        <v>416</v>
      </c>
      <c r="E891" s="103" t="s">
        <v>417</v>
      </c>
      <c r="F891" s="103" t="s">
        <v>417</v>
      </c>
      <c r="G891" s="103" t="s">
        <v>150</v>
      </c>
      <c r="H891" s="103" t="s">
        <v>361</v>
      </c>
      <c r="I891" s="103" t="s">
        <v>92</v>
      </c>
      <c r="J891" s="215">
        <v>60256.56</v>
      </c>
      <c r="K891" s="216" t="s">
        <v>88</v>
      </c>
    </row>
    <row r="892" spans="1:11" x14ac:dyDescent="0.25">
      <c r="A892" s="103" t="s">
        <v>806</v>
      </c>
      <c r="B892" s="103" t="s">
        <v>88</v>
      </c>
      <c r="C892" s="103" t="s">
        <v>89</v>
      </c>
      <c r="D892" s="103" t="s">
        <v>416</v>
      </c>
      <c r="E892" s="103" t="s">
        <v>417</v>
      </c>
      <c r="F892" s="103" t="s">
        <v>417</v>
      </c>
      <c r="G892" s="103" t="s">
        <v>150</v>
      </c>
      <c r="H892" s="103" t="s">
        <v>361</v>
      </c>
      <c r="I892" s="103" t="s">
        <v>92</v>
      </c>
      <c r="J892" s="215">
        <v>63670.95</v>
      </c>
      <c r="K892" s="216" t="s">
        <v>88</v>
      </c>
    </row>
    <row r="893" spans="1:11" x14ac:dyDescent="0.25">
      <c r="A893" s="103" t="s">
        <v>807</v>
      </c>
      <c r="B893" s="103" t="s">
        <v>88</v>
      </c>
      <c r="C893" s="103" t="s">
        <v>89</v>
      </c>
      <c r="D893" s="103" t="s">
        <v>416</v>
      </c>
      <c r="E893" s="103" t="s">
        <v>417</v>
      </c>
      <c r="F893" s="103" t="s">
        <v>417</v>
      </c>
      <c r="G893" s="103" t="s">
        <v>150</v>
      </c>
      <c r="H893" s="103" t="s">
        <v>361</v>
      </c>
      <c r="I893" s="103" t="s">
        <v>92</v>
      </c>
      <c r="J893" s="215">
        <v>93644.06</v>
      </c>
      <c r="K893" s="216" t="s">
        <v>88</v>
      </c>
    </row>
    <row r="894" spans="1:11" x14ac:dyDescent="0.25">
      <c r="A894" s="103" t="s">
        <v>808</v>
      </c>
      <c r="B894" s="103" t="s">
        <v>88</v>
      </c>
      <c r="C894" s="103" t="s">
        <v>89</v>
      </c>
      <c r="D894" s="103" t="s">
        <v>416</v>
      </c>
      <c r="E894" s="103" t="s">
        <v>417</v>
      </c>
      <c r="F894" s="103" t="s">
        <v>417</v>
      </c>
      <c r="G894" s="103" t="s">
        <v>149</v>
      </c>
      <c r="H894" s="103" t="s">
        <v>362</v>
      </c>
      <c r="I894" s="103" t="s">
        <v>92</v>
      </c>
      <c r="J894" s="215">
        <v>23078.02</v>
      </c>
      <c r="K894" s="216" t="s">
        <v>88</v>
      </c>
    </row>
    <row r="895" spans="1:11" x14ac:dyDescent="0.25">
      <c r="A895" s="103" t="s">
        <v>809</v>
      </c>
      <c r="B895" s="103" t="s">
        <v>88</v>
      </c>
      <c r="C895" s="103" t="s">
        <v>89</v>
      </c>
      <c r="D895" s="103" t="s">
        <v>416</v>
      </c>
      <c r="E895" s="103" t="s">
        <v>417</v>
      </c>
      <c r="F895" s="103" t="s">
        <v>417</v>
      </c>
      <c r="G895" s="103" t="s">
        <v>149</v>
      </c>
      <c r="H895" s="103" t="s">
        <v>362</v>
      </c>
      <c r="I895" s="103" t="s">
        <v>92</v>
      </c>
      <c r="J895" s="215">
        <v>18867.39</v>
      </c>
      <c r="K895" s="216" t="s">
        <v>88</v>
      </c>
    </row>
    <row r="896" spans="1:11" x14ac:dyDescent="0.25">
      <c r="A896" s="103" t="s">
        <v>810</v>
      </c>
      <c r="B896" s="103" t="s">
        <v>88</v>
      </c>
      <c r="C896" s="103" t="s">
        <v>89</v>
      </c>
      <c r="D896" s="103" t="s">
        <v>416</v>
      </c>
      <c r="E896" s="103" t="s">
        <v>417</v>
      </c>
      <c r="F896" s="103" t="s">
        <v>417</v>
      </c>
      <c r="G896" s="103" t="s">
        <v>149</v>
      </c>
      <c r="H896" s="103" t="s">
        <v>362</v>
      </c>
      <c r="I896" s="103" t="s">
        <v>92</v>
      </c>
      <c r="J896" s="215">
        <v>16246.63</v>
      </c>
      <c r="K896" s="216" t="s">
        <v>88</v>
      </c>
    </row>
    <row r="897" spans="1:11" x14ac:dyDescent="0.25">
      <c r="A897" s="103" t="s">
        <v>1038</v>
      </c>
      <c r="B897" s="103" t="s">
        <v>88</v>
      </c>
      <c r="C897" s="103" t="s">
        <v>89</v>
      </c>
      <c r="D897" s="103" t="s">
        <v>416</v>
      </c>
      <c r="E897" s="103" t="s">
        <v>417</v>
      </c>
      <c r="F897" s="103" t="s">
        <v>417</v>
      </c>
      <c r="G897" s="103" t="s">
        <v>149</v>
      </c>
      <c r="H897" s="103" t="s">
        <v>362</v>
      </c>
      <c r="I897" s="103" t="s">
        <v>92</v>
      </c>
      <c r="J897" s="215">
        <v>14762.7</v>
      </c>
      <c r="K897" s="216" t="s">
        <v>88</v>
      </c>
    </row>
    <row r="898" spans="1:11" x14ac:dyDescent="0.25">
      <c r="A898" s="103" t="s">
        <v>806</v>
      </c>
      <c r="B898" s="103" t="s">
        <v>88</v>
      </c>
      <c r="C898" s="103" t="s">
        <v>89</v>
      </c>
      <c r="D898" s="103" t="s">
        <v>416</v>
      </c>
      <c r="E898" s="103" t="s">
        <v>417</v>
      </c>
      <c r="F898" s="103" t="s">
        <v>417</v>
      </c>
      <c r="G898" s="103" t="s">
        <v>149</v>
      </c>
      <c r="H898" s="103" t="s">
        <v>362</v>
      </c>
      <c r="I898" s="103" t="s">
        <v>92</v>
      </c>
      <c r="J898" s="215">
        <v>20902.36</v>
      </c>
      <c r="K898" s="216" t="s">
        <v>88</v>
      </c>
    </row>
    <row r="899" spans="1:11" x14ac:dyDescent="0.25">
      <c r="A899" s="103" t="s">
        <v>807</v>
      </c>
      <c r="B899" s="103" t="s">
        <v>88</v>
      </c>
      <c r="C899" s="103" t="s">
        <v>89</v>
      </c>
      <c r="D899" s="103" t="s">
        <v>416</v>
      </c>
      <c r="E899" s="103" t="s">
        <v>417</v>
      </c>
      <c r="F899" s="103" t="s">
        <v>417</v>
      </c>
      <c r="G899" s="103" t="s">
        <v>149</v>
      </c>
      <c r="H899" s="103" t="s">
        <v>362</v>
      </c>
      <c r="I899" s="103" t="s">
        <v>92</v>
      </c>
      <c r="J899" s="215">
        <v>34966.080000000002</v>
      </c>
      <c r="K899" s="216" t="s">
        <v>88</v>
      </c>
    </row>
    <row r="900" spans="1:11" x14ac:dyDescent="0.25">
      <c r="A900" s="103" t="s">
        <v>808</v>
      </c>
      <c r="B900" s="103" t="s">
        <v>88</v>
      </c>
      <c r="C900" s="103" t="s">
        <v>89</v>
      </c>
      <c r="D900" s="103" t="s">
        <v>416</v>
      </c>
      <c r="E900" s="103" t="s">
        <v>417</v>
      </c>
      <c r="F900" s="103" t="s">
        <v>417</v>
      </c>
      <c r="G900" s="103" t="s">
        <v>147</v>
      </c>
      <c r="H900" s="103" t="s">
        <v>617</v>
      </c>
      <c r="I900" s="103" t="s">
        <v>92</v>
      </c>
      <c r="J900" s="215">
        <v>45925.05</v>
      </c>
      <c r="K900" s="216" t="s">
        <v>88</v>
      </c>
    </row>
    <row r="901" spans="1:11" x14ac:dyDescent="0.25">
      <c r="A901" s="103" t="s">
        <v>809</v>
      </c>
      <c r="B901" s="103" t="s">
        <v>88</v>
      </c>
      <c r="C901" s="103" t="s">
        <v>89</v>
      </c>
      <c r="D901" s="103" t="s">
        <v>416</v>
      </c>
      <c r="E901" s="103" t="s">
        <v>417</v>
      </c>
      <c r="F901" s="103" t="s">
        <v>417</v>
      </c>
      <c r="G901" s="103" t="s">
        <v>147</v>
      </c>
      <c r="H901" s="103" t="s">
        <v>617</v>
      </c>
      <c r="I901" s="103" t="s">
        <v>92</v>
      </c>
      <c r="J901" s="215">
        <v>41114.14</v>
      </c>
      <c r="K901" s="216" t="s">
        <v>88</v>
      </c>
    </row>
    <row r="902" spans="1:11" x14ac:dyDescent="0.25">
      <c r="A902" s="103" t="s">
        <v>810</v>
      </c>
      <c r="B902" s="103" t="s">
        <v>88</v>
      </c>
      <c r="C902" s="103" t="s">
        <v>89</v>
      </c>
      <c r="D902" s="103" t="s">
        <v>416</v>
      </c>
      <c r="E902" s="103" t="s">
        <v>417</v>
      </c>
      <c r="F902" s="103" t="s">
        <v>417</v>
      </c>
      <c r="G902" s="103" t="s">
        <v>147</v>
      </c>
      <c r="H902" s="103" t="s">
        <v>617</v>
      </c>
      <c r="I902" s="103" t="s">
        <v>92</v>
      </c>
      <c r="J902" s="215">
        <v>30829.279999999999</v>
      </c>
      <c r="K902" s="216" t="s">
        <v>88</v>
      </c>
    </row>
    <row r="903" spans="1:11" x14ac:dyDescent="0.25">
      <c r="A903" s="103" t="s">
        <v>1038</v>
      </c>
      <c r="B903" s="103" t="s">
        <v>88</v>
      </c>
      <c r="C903" s="103" t="s">
        <v>89</v>
      </c>
      <c r="D903" s="103" t="s">
        <v>416</v>
      </c>
      <c r="E903" s="103" t="s">
        <v>417</v>
      </c>
      <c r="F903" s="103" t="s">
        <v>417</v>
      </c>
      <c r="G903" s="103" t="s">
        <v>147</v>
      </c>
      <c r="H903" s="103" t="s">
        <v>617</v>
      </c>
      <c r="I903" s="103" t="s">
        <v>92</v>
      </c>
      <c r="J903" s="215">
        <v>48529.34</v>
      </c>
      <c r="K903" s="216" t="s">
        <v>88</v>
      </c>
    </row>
    <row r="904" spans="1:11" x14ac:dyDescent="0.25">
      <c r="A904" s="103" t="s">
        <v>806</v>
      </c>
      <c r="B904" s="103" t="s">
        <v>88</v>
      </c>
      <c r="C904" s="103" t="s">
        <v>89</v>
      </c>
      <c r="D904" s="103" t="s">
        <v>416</v>
      </c>
      <c r="E904" s="103" t="s">
        <v>417</v>
      </c>
      <c r="F904" s="103" t="s">
        <v>417</v>
      </c>
      <c r="G904" s="103" t="s">
        <v>147</v>
      </c>
      <c r="H904" s="103" t="s">
        <v>617</v>
      </c>
      <c r="I904" s="103" t="s">
        <v>92</v>
      </c>
      <c r="J904" s="215">
        <v>41188.44</v>
      </c>
      <c r="K904" s="216" t="s">
        <v>88</v>
      </c>
    </row>
    <row r="905" spans="1:11" x14ac:dyDescent="0.25">
      <c r="A905" s="103" t="s">
        <v>807</v>
      </c>
      <c r="B905" s="103" t="s">
        <v>88</v>
      </c>
      <c r="C905" s="103" t="s">
        <v>89</v>
      </c>
      <c r="D905" s="103" t="s">
        <v>416</v>
      </c>
      <c r="E905" s="103" t="s">
        <v>417</v>
      </c>
      <c r="F905" s="103" t="s">
        <v>417</v>
      </c>
      <c r="G905" s="103" t="s">
        <v>147</v>
      </c>
      <c r="H905" s="103" t="s">
        <v>617</v>
      </c>
      <c r="I905" s="103" t="s">
        <v>92</v>
      </c>
      <c r="J905" s="215">
        <v>68740.36</v>
      </c>
      <c r="K905" s="216" t="s">
        <v>88</v>
      </c>
    </row>
    <row r="906" spans="1:11" x14ac:dyDescent="0.25">
      <c r="A906" s="103" t="s">
        <v>808</v>
      </c>
      <c r="B906" s="103" t="s">
        <v>88</v>
      </c>
      <c r="C906" s="103" t="s">
        <v>89</v>
      </c>
      <c r="D906" s="103" t="s">
        <v>416</v>
      </c>
      <c r="E906" s="103" t="s">
        <v>417</v>
      </c>
      <c r="F906" s="103" t="s">
        <v>417</v>
      </c>
      <c r="G906" s="103" t="s">
        <v>99</v>
      </c>
      <c r="H906" s="103" t="s">
        <v>363</v>
      </c>
      <c r="I906" s="103" t="s">
        <v>92</v>
      </c>
      <c r="J906" s="215">
        <v>100647.47</v>
      </c>
      <c r="K906" s="216" t="s">
        <v>88</v>
      </c>
    </row>
    <row r="907" spans="1:11" x14ac:dyDescent="0.25">
      <c r="A907" s="103" t="s">
        <v>809</v>
      </c>
      <c r="B907" s="103" t="s">
        <v>88</v>
      </c>
      <c r="C907" s="103" t="s">
        <v>89</v>
      </c>
      <c r="D907" s="103" t="s">
        <v>416</v>
      </c>
      <c r="E907" s="103" t="s">
        <v>417</v>
      </c>
      <c r="F907" s="103" t="s">
        <v>417</v>
      </c>
      <c r="G907" s="103" t="s">
        <v>99</v>
      </c>
      <c r="H907" s="103" t="s">
        <v>363</v>
      </c>
      <c r="I907" s="103" t="s">
        <v>92</v>
      </c>
      <c r="J907" s="215">
        <v>96052.1</v>
      </c>
      <c r="K907" s="216" t="s">
        <v>88</v>
      </c>
    </row>
    <row r="908" spans="1:11" x14ac:dyDescent="0.25">
      <c r="A908" s="103" t="s">
        <v>809</v>
      </c>
      <c r="B908" s="103" t="s">
        <v>88</v>
      </c>
      <c r="C908" s="103" t="s">
        <v>89</v>
      </c>
      <c r="D908" s="103" t="s">
        <v>416</v>
      </c>
      <c r="E908" s="111"/>
      <c r="F908" s="103" t="s">
        <v>417</v>
      </c>
      <c r="G908" s="103" t="s">
        <v>99</v>
      </c>
      <c r="H908" s="103" t="s">
        <v>363</v>
      </c>
      <c r="I908" s="103" t="s">
        <v>92</v>
      </c>
      <c r="J908" s="215">
        <v>-2152.0300000000002</v>
      </c>
      <c r="K908" s="216" t="s">
        <v>88</v>
      </c>
    </row>
    <row r="909" spans="1:11" x14ac:dyDescent="0.25">
      <c r="A909" s="103" t="s">
        <v>810</v>
      </c>
      <c r="B909" s="103" t="s">
        <v>88</v>
      </c>
      <c r="C909" s="103" t="s">
        <v>89</v>
      </c>
      <c r="D909" s="103" t="s">
        <v>416</v>
      </c>
      <c r="E909" s="103" t="s">
        <v>417</v>
      </c>
      <c r="F909" s="103" t="s">
        <v>417</v>
      </c>
      <c r="G909" s="103" t="s">
        <v>99</v>
      </c>
      <c r="H909" s="103" t="s">
        <v>363</v>
      </c>
      <c r="I909" s="103" t="s">
        <v>92</v>
      </c>
      <c r="J909" s="215">
        <v>78386.55</v>
      </c>
      <c r="K909" s="216" t="s">
        <v>88</v>
      </c>
    </row>
    <row r="910" spans="1:11" x14ac:dyDescent="0.25">
      <c r="A910" s="103" t="s">
        <v>810</v>
      </c>
      <c r="B910" s="103" t="s">
        <v>88</v>
      </c>
      <c r="C910" s="103" t="s">
        <v>89</v>
      </c>
      <c r="D910" s="103" t="s">
        <v>416</v>
      </c>
      <c r="E910" s="111"/>
      <c r="F910" s="103" t="s">
        <v>417</v>
      </c>
      <c r="G910" s="103" t="s">
        <v>99</v>
      </c>
      <c r="H910" s="103" t="s">
        <v>363</v>
      </c>
      <c r="I910" s="103" t="s">
        <v>92</v>
      </c>
      <c r="J910" s="215">
        <v>-3544.7</v>
      </c>
      <c r="K910" s="216" t="s">
        <v>88</v>
      </c>
    </row>
    <row r="911" spans="1:11" x14ac:dyDescent="0.25">
      <c r="A911" s="103" t="s">
        <v>1038</v>
      </c>
      <c r="B911" s="103" t="s">
        <v>88</v>
      </c>
      <c r="C911" s="103" t="s">
        <v>89</v>
      </c>
      <c r="D911" s="103" t="s">
        <v>416</v>
      </c>
      <c r="E911" s="103" t="s">
        <v>417</v>
      </c>
      <c r="F911" s="103" t="s">
        <v>417</v>
      </c>
      <c r="G911" s="103" t="s">
        <v>99</v>
      </c>
      <c r="H911" s="103" t="s">
        <v>363</v>
      </c>
      <c r="I911" s="103" t="s">
        <v>92</v>
      </c>
      <c r="J911" s="215">
        <v>78456.679999999993</v>
      </c>
      <c r="K911" s="216" t="s">
        <v>88</v>
      </c>
    </row>
    <row r="912" spans="1:11" x14ac:dyDescent="0.25">
      <c r="A912" s="103" t="s">
        <v>806</v>
      </c>
      <c r="B912" s="103" t="s">
        <v>88</v>
      </c>
      <c r="C912" s="103" t="s">
        <v>89</v>
      </c>
      <c r="D912" s="103" t="s">
        <v>416</v>
      </c>
      <c r="E912" s="103" t="s">
        <v>417</v>
      </c>
      <c r="F912" s="103" t="s">
        <v>417</v>
      </c>
      <c r="G912" s="103" t="s">
        <v>99</v>
      </c>
      <c r="H912" s="103" t="s">
        <v>363</v>
      </c>
      <c r="I912" s="103" t="s">
        <v>92</v>
      </c>
      <c r="J912" s="215">
        <v>84862.53</v>
      </c>
      <c r="K912" s="232"/>
    </row>
    <row r="913" spans="1:11" x14ac:dyDescent="0.25">
      <c r="A913" s="103" t="s">
        <v>807</v>
      </c>
      <c r="B913" s="103" t="s">
        <v>88</v>
      </c>
      <c r="C913" s="103" t="s">
        <v>89</v>
      </c>
      <c r="D913" s="103" t="s">
        <v>416</v>
      </c>
      <c r="E913" s="103" t="s">
        <v>417</v>
      </c>
      <c r="F913" s="103" t="s">
        <v>417</v>
      </c>
      <c r="G913" s="103" t="s">
        <v>99</v>
      </c>
      <c r="H913" s="103" t="s">
        <v>363</v>
      </c>
      <c r="I913" s="103" t="s">
        <v>92</v>
      </c>
      <c r="J913" s="215">
        <v>141731.37</v>
      </c>
      <c r="K913" s="216" t="s">
        <v>88</v>
      </c>
    </row>
    <row r="914" spans="1:11" x14ac:dyDescent="0.25">
      <c r="A914" s="103" t="s">
        <v>808</v>
      </c>
      <c r="B914" s="103" t="s">
        <v>88</v>
      </c>
      <c r="C914" s="103" t="s">
        <v>89</v>
      </c>
      <c r="D914" s="103" t="s">
        <v>416</v>
      </c>
      <c r="E914" s="103" t="s">
        <v>417</v>
      </c>
      <c r="F914" s="103" t="s">
        <v>417</v>
      </c>
      <c r="G914" s="103" t="s">
        <v>821</v>
      </c>
      <c r="H914" s="103" t="s">
        <v>822</v>
      </c>
      <c r="I914" s="103" t="s">
        <v>92</v>
      </c>
      <c r="J914" s="215">
        <v>36387.39</v>
      </c>
      <c r="K914" s="216" t="s">
        <v>88</v>
      </c>
    </row>
    <row r="915" spans="1:11" x14ac:dyDescent="0.25">
      <c r="A915" s="103" t="s">
        <v>808</v>
      </c>
      <c r="B915" s="103" t="s">
        <v>88</v>
      </c>
      <c r="C915" s="103" t="s">
        <v>89</v>
      </c>
      <c r="D915" s="103" t="s">
        <v>416</v>
      </c>
      <c r="E915" s="111"/>
      <c r="F915" s="103" t="s">
        <v>417</v>
      </c>
      <c r="G915" s="103" t="s">
        <v>821</v>
      </c>
      <c r="H915" s="103" t="s">
        <v>822</v>
      </c>
      <c r="I915" s="103" t="s">
        <v>92</v>
      </c>
      <c r="J915" s="215">
        <v>-49.99</v>
      </c>
      <c r="K915" s="216" t="s">
        <v>88</v>
      </c>
    </row>
    <row r="916" spans="1:11" x14ac:dyDescent="0.25">
      <c r="A916" s="103" t="s">
        <v>809</v>
      </c>
      <c r="B916" s="103" t="s">
        <v>88</v>
      </c>
      <c r="C916" s="103" t="s">
        <v>89</v>
      </c>
      <c r="D916" s="103" t="s">
        <v>416</v>
      </c>
      <c r="E916" s="103" t="s">
        <v>417</v>
      </c>
      <c r="F916" s="103" t="s">
        <v>417</v>
      </c>
      <c r="G916" s="103" t="s">
        <v>821</v>
      </c>
      <c r="H916" s="103" t="s">
        <v>822</v>
      </c>
      <c r="I916" s="103" t="s">
        <v>92</v>
      </c>
      <c r="J916" s="215">
        <v>23259.09</v>
      </c>
      <c r="K916" s="216" t="s">
        <v>88</v>
      </c>
    </row>
    <row r="917" spans="1:11" x14ac:dyDescent="0.25">
      <c r="A917" s="103" t="s">
        <v>809</v>
      </c>
      <c r="B917" s="103" t="s">
        <v>88</v>
      </c>
      <c r="C917" s="103" t="s">
        <v>89</v>
      </c>
      <c r="D917" s="103" t="s">
        <v>416</v>
      </c>
      <c r="E917" s="111"/>
      <c r="F917" s="103" t="s">
        <v>417</v>
      </c>
      <c r="G917" s="103" t="s">
        <v>821</v>
      </c>
      <c r="H917" s="103" t="s">
        <v>822</v>
      </c>
      <c r="I917" s="103" t="s">
        <v>92</v>
      </c>
      <c r="J917" s="215">
        <v>-199.93</v>
      </c>
      <c r="K917" s="216" t="s">
        <v>88</v>
      </c>
    </row>
    <row r="918" spans="1:11" x14ac:dyDescent="0.25">
      <c r="A918" s="103" t="s">
        <v>810</v>
      </c>
      <c r="B918" s="103" t="s">
        <v>88</v>
      </c>
      <c r="C918" s="103" t="s">
        <v>89</v>
      </c>
      <c r="D918" s="103" t="s">
        <v>416</v>
      </c>
      <c r="E918" s="103" t="s">
        <v>417</v>
      </c>
      <c r="F918" s="103" t="s">
        <v>417</v>
      </c>
      <c r="G918" s="103" t="s">
        <v>821</v>
      </c>
      <c r="H918" s="103" t="s">
        <v>822</v>
      </c>
      <c r="I918" s="103" t="s">
        <v>92</v>
      </c>
      <c r="J918" s="215">
        <v>20252.02</v>
      </c>
      <c r="K918" s="216" t="s">
        <v>88</v>
      </c>
    </row>
    <row r="919" spans="1:11" x14ac:dyDescent="0.25">
      <c r="A919" s="103" t="s">
        <v>810</v>
      </c>
      <c r="B919" s="103" t="s">
        <v>88</v>
      </c>
      <c r="C919" s="103" t="s">
        <v>89</v>
      </c>
      <c r="D919" s="103" t="s">
        <v>416</v>
      </c>
      <c r="E919" s="103" t="s">
        <v>417</v>
      </c>
      <c r="F919" s="103" t="s">
        <v>417</v>
      </c>
      <c r="G919" s="103" t="s">
        <v>821</v>
      </c>
      <c r="H919" s="103" t="s">
        <v>823</v>
      </c>
      <c r="I919" s="103" t="s">
        <v>92</v>
      </c>
      <c r="J919" s="215">
        <v>90.08</v>
      </c>
      <c r="K919" s="216" t="s">
        <v>88</v>
      </c>
    </row>
    <row r="920" spans="1:11" x14ac:dyDescent="0.25">
      <c r="A920" s="103" t="s">
        <v>810</v>
      </c>
      <c r="B920" s="103" t="s">
        <v>88</v>
      </c>
      <c r="C920" s="103" t="s">
        <v>89</v>
      </c>
      <c r="D920" s="103" t="s">
        <v>416</v>
      </c>
      <c r="E920" s="111"/>
      <c r="F920" s="103" t="s">
        <v>417</v>
      </c>
      <c r="G920" s="103" t="s">
        <v>821</v>
      </c>
      <c r="H920" s="103" t="s">
        <v>822</v>
      </c>
      <c r="I920" s="103" t="s">
        <v>92</v>
      </c>
      <c r="J920" s="215">
        <v>-305.91000000000003</v>
      </c>
      <c r="K920" s="216" t="s">
        <v>88</v>
      </c>
    </row>
    <row r="921" spans="1:11" x14ac:dyDescent="0.25">
      <c r="A921" s="103" t="s">
        <v>1038</v>
      </c>
      <c r="B921" s="103" t="s">
        <v>88</v>
      </c>
      <c r="C921" s="103" t="s">
        <v>89</v>
      </c>
      <c r="D921" s="103" t="s">
        <v>416</v>
      </c>
      <c r="E921" s="103" t="s">
        <v>417</v>
      </c>
      <c r="F921" s="103" t="s">
        <v>417</v>
      </c>
      <c r="G921" s="103" t="s">
        <v>821</v>
      </c>
      <c r="H921" s="103" t="s">
        <v>822</v>
      </c>
      <c r="I921" s="103" t="s">
        <v>92</v>
      </c>
      <c r="J921" s="215">
        <v>31643.759999999998</v>
      </c>
      <c r="K921" s="216" t="s">
        <v>88</v>
      </c>
    </row>
    <row r="922" spans="1:11" x14ac:dyDescent="0.25">
      <c r="A922" s="103" t="s">
        <v>1038</v>
      </c>
      <c r="B922" s="103" t="s">
        <v>88</v>
      </c>
      <c r="C922" s="103" t="s">
        <v>89</v>
      </c>
      <c r="D922" s="103" t="s">
        <v>416</v>
      </c>
      <c r="E922" s="103" t="s">
        <v>417</v>
      </c>
      <c r="F922" s="103" t="s">
        <v>417</v>
      </c>
      <c r="G922" s="103" t="s">
        <v>821</v>
      </c>
      <c r="H922" s="103" t="s">
        <v>823</v>
      </c>
      <c r="I922" s="103" t="s">
        <v>92</v>
      </c>
      <c r="J922" s="215">
        <v>1490.39</v>
      </c>
      <c r="K922" s="216" t="s">
        <v>88</v>
      </c>
    </row>
    <row r="923" spans="1:11" x14ac:dyDescent="0.25">
      <c r="A923" s="103" t="s">
        <v>1038</v>
      </c>
      <c r="B923" s="103" t="s">
        <v>88</v>
      </c>
      <c r="C923" s="103" t="s">
        <v>89</v>
      </c>
      <c r="D923" s="103" t="s">
        <v>416</v>
      </c>
      <c r="E923" s="111"/>
      <c r="F923" s="103" t="s">
        <v>417</v>
      </c>
      <c r="G923" s="103" t="s">
        <v>821</v>
      </c>
      <c r="H923" s="103" t="s">
        <v>822</v>
      </c>
      <c r="I923" s="103" t="s">
        <v>92</v>
      </c>
      <c r="J923" s="215">
        <v>-137.44999999999999</v>
      </c>
      <c r="K923" s="216" t="s">
        <v>88</v>
      </c>
    </row>
    <row r="924" spans="1:11" x14ac:dyDescent="0.25">
      <c r="A924" s="103" t="s">
        <v>806</v>
      </c>
      <c r="B924" s="103" t="s">
        <v>88</v>
      </c>
      <c r="C924" s="103" t="s">
        <v>89</v>
      </c>
      <c r="D924" s="103" t="s">
        <v>416</v>
      </c>
      <c r="E924" s="103" t="s">
        <v>417</v>
      </c>
      <c r="F924" s="103" t="s">
        <v>417</v>
      </c>
      <c r="G924" s="103" t="s">
        <v>821</v>
      </c>
      <c r="H924" s="103" t="s">
        <v>822</v>
      </c>
      <c r="I924" s="103" t="s">
        <v>92</v>
      </c>
      <c r="J924" s="215">
        <v>31787.21</v>
      </c>
      <c r="K924" s="216" t="s">
        <v>88</v>
      </c>
    </row>
    <row r="925" spans="1:11" x14ac:dyDescent="0.25">
      <c r="A925" s="103" t="s">
        <v>806</v>
      </c>
      <c r="B925" s="103" t="s">
        <v>88</v>
      </c>
      <c r="C925" s="103" t="s">
        <v>89</v>
      </c>
      <c r="D925" s="103" t="s">
        <v>416</v>
      </c>
      <c r="E925" s="103" t="s">
        <v>417</v>
      </c>
      <c r="F925" s="103" t="s">
        <v>417</v>
      </c>
      <c r="G925" s="103" t="s">
        <v>821</v>
      </c>
      <c r="H925" s="103" t="s">
        <v>823</v>
      </c>
      <c r="I925" s="103" t="s">
        <v>92</v>
      </c>
      <c r="J925" s="215">
        <v>865.39</v>
      </c>
      <c r="K925" s="216" t="s">
        <v>88</v>
      </c>
    </row>
    <row r="926" spans="1:11" x14ac:dyDescent="0.25">
      <c r="A926" s="103" t="s">
        <v>806</v>
      </c>
      <c r="B926" s="103" t="s">
        <v>88</v>
      </c>
      <c r="C926" s="103" t="s">
        <v>89</v>
      </c>
      <c r="D926" s="103" t="s">
        <v>416</v>
      </c>
      <c r="E926" s="111"/>
      <c r="F926" s="103" t="s">
        <v>417</v>
      </c>
      <c r="G926" s="103" t="s">
        <v>821</v>
      </c>
      <c r="H926" s="103" t="s">
        <v>822</v>
      </c>
      <c r="I926" s="103" t="s">
        <v>92</v>
      </c>
      <c r="J926" s="215">
        <v>-760.51</v>
      </c>
      <c r="K926" s="216" t="s">
        <v>88</v>
      </c>
    </row>
    <row r="927" spans="1:11" x14ac:dyDescent="0.25">
      <c r="A927" s="103" t="s">
        <v>807</v>
      </c>
      <c r="B927" s="103" t="s">
        <v>88</v>
      </c>
      <c r="C927" s="103" t="s">
        <v>89</v>
      </c>
      <c r="D927" s="103" t="s">
        <v>416</v>
      </c>
      <c r="E927" s="103" t="s">
        <v>417</v>
      </c>
      <c r="F927" s="103" t="s">
        <v>417</v>
      </c>
      <c r="G927" s="103" t="s">
        <v>821</v>
      </c>
      <c r="H927" s="103" t="s">
        <v>822</v>
      </c>
      <c r="I927" s="103" t="s">
        <v>92</v>
      </c>
      <c r="J927" s="215">
        <v>52921.5</v>
      </c>
      <c r="K927" s="216" t="s">
        <v>88</v>
      </c>
    </row>
    <row r="928" spans="1:11" x14ac:dyDescent="0.25">
      <c r="A928" s="103" t="s">
        <v>807</v>
      </c>
      <c r="B928" s="103" t="s">
        <v>88</v>
      </c>
      <c r="C928" s="103" t="s">
        <v>89</v>
      </c>
      <c r="D928" s="103" t="s">
        <v>416</v>
      </c>
      <c r="E928" s="103" t="s">
        <v>417</v>
      </c>
      <c r="F928" s="103" t="s">
        <v>417</v>
      </c>
      <c r="G928" s="103" t="s">
        <v>821</v>
      </c>
      <c r="H928" s="103" t="s">
        <v>823</v>
      </c>
      <c r="I928" s="103" t="s">
        <v>92</v>
      </c>
      <c r="J928" s="215">
        <v>673.08</v>
      </c>
      <c r="K928" s="216" t="s">
        <v>88</v>
      </c>
    </row>
    <row r="929" spans="1:11" x14ac:dyDescent="0.25">
      <c r="A929" s="103" t="s">
        <v>807</v>
      </c>
      <c r="B929" s="103" t="s">
        <v>88</v>
      </c>
      <c r="C929" s="103" t="s">
        <v>89</v>
      </c>
      <c r="D929" s="103" t="s">
        <v>416</v>
      </c>
      <c r="E929" s="111"/>
      <c r="F929" s="103" t="s">
        <v>417</v>
      </c>
      <c r="G929" s="103" t="s">
        <v>821</v>
      </c>
      <c r="H929" s="103" t="s">
        <v>822</v>
      </c>
      <c r="I929" s="103" t="s">
        <v>92</v>
      </c>
      <c r="J929" s="215">
        <v>-112.46</v>
      </c>
      <c r="K929" s="216" t="s">
        <v>88</v>
      </c>
    </row>
    <row r="930" spans="1:11" x14ac:dyDescent="0.25">
      <c r="A930" s="103" t="s">
        <v>808</v>
      </c>
      <c r="B930" s="103" t="s">
        <v>88</v>
      </c>
      <c r="C930" s="103" t="s">
        <v>89</v>
      </c>
      <c r="D930" s="103" t="s">
        <v>416</v>
      </c>
      <c r="E930" s="103" t="s">
        <v>417</v>
      </c>
      <c r="F930" s="103" t="s">
        <v>417</v>
      </c>
      <c r="G930" s="103" t="s">
        <v>146</v>
      </c>
      <c r="H930" s="103" t="s">
        <v>364</v>
      </c>
      <c r="I930" s="103" t="s">
        <v>92</v>
      </c>
      <c r="J930" s="215">
        <v>37319.72</v>
      </c>
      <c r="K930" s="216" t="s">
        <v>88</v>
      </c>
    </row>
    <row r="931" spans="1:11" x14ac:dyDescent="0.25">
      <c r="A931" s="103" t="s">
        <v>809</v>
      </c>
      <c r="B931" s="103" t="s">
        <v>88</v>
      </c>
      <c r="C931" s="103" t="s">
        <v>89</v>
      </c>
      <c r="D931" s="103" t="s">
        <v>416</v>
      </c>
      <c r="E931" s="103" t="s">
        <v>417</v>
      </c>
      <c r="F931" s="103" t="s">
        <v>417</v>
      </c>
      <c r="G931" s="103" t="s">
        <v>146</v>
      </c>
      <c r="H931" s="103" t="s">
        <v>364</v>
      </c>
      <c r="I931" s="103" t="s">
        <v>92</v>
      </c>
      <c r="J931" s="215">
        <v>33574.089999999997</v>
      </c>
      <c r="K931" s="216" t="s">
        <v>88</v>
      </c>
    </row>
    <row r="932" spans="1:11" x14ac:dyDescent="0.25">
      <c r="A932" s="103" t="s">
        <v>810</v>
      </c>
      <c r="B932" s="103" t="s">
        <v>88</v>
      </c>
      <c r="C932" s="103" t="s">
        <v>89</v>
      </c>
      <c r="D932" s="103" t="s">
        <v>416</v>
      </c>
      <c r="E932" s="103" t="s">
        <v>417</v>
      </c>
      <c r="F932" s="103" t="s">
        <v>417</v>
      </c>
      <c r="G932" s="103" t="s">
        <v>146</v>
      </c>
      <c r="H932" s="103" t="s">
        <v>364</v>
      </c>
      <c r="I932" s="103" t="s">
        <v>92</v>
      </c>
      <c r="J932" s="215">
        <v>27513.62</v>
      </c>
      <c r="K932" s="216" t="s">
        <v>88</v>
      </c>
    </row>
    <row r="933" spans="1:11" x14ac:dyDescent="0.25">
      <c r="A933" s="103" t="s">
        <v>1038</v>
      </c>
      <c r="B933" s="103" t="s">
        <v>88</v>
      </c>
      <c r="C933" s="103" t="s">
        <v>89</v>
      </c>
      <c r="D933" s="103" t="s">
        <v>416</v>
      </c>
      <c r="E933" s="103" t="s">
        <v>417</v>
      </c>
      <c r="F933" s="103" t="s">
        <v>417</v>
      </c>
      <c r="G933" s="103" t="s">
        <v>146</v>
      </c>
      <c r="H933" s="103" t="s">
        <v>364</v>
      </c>
      <c r="I933" s="103" t="s">
        <v>92</v>
      </c>
      <c r="J933" s="215">
        <v>39074.699999999997</v>
      </c>
      <c r="K933" s="216" t="s">
        <v>88</v>
      </c>
    </row>
    <row r="934" spans="1:11" x14ac:dyDescent="0.25">
      <c r="A934" s="103" t="s">
        <v>806</v>
      </c>
      <c r="B934" s="103" t="s">
        <v>88</v>
      </c>
      <c r="C934" s="103" t="s">
        <v>89</v>
      </c>
      <c r="D934" s="103" t="s">
        <v>416</v>
      </c>
      <c r="E934" s="103" t="s">
        <v>417</v>
      </c>
      <c r="F934" s="103" t="s">
        <v>417</v>
      </c>
      <c r="G934" s="103" t="s">
        <v>146</v>
      </c>
      <c r="H934" s="103" t="s">
        <v>364</v>
      </c>
      <c r="I934" s="103" t="s">
        <v>92</v>
      </c>
      <c r="J934" s="215">
        <v>41351.69</v>
      </c>
      <c r="K934" s="216" t="s">
        <v>88</v>
      </c>
    </row>
    <row r="935" spans="1:11" x14ac:dyDescent="0.25">
      <c r="A935" s="103" t="s">
        <v>807</v>
      </c>
      <c r="B935" s="103" t="s">
        <v>88</v>
      </c>
      <c r="C935" s="103" t="s">
        <v>89</v>
      </c>
      <c r="D935" s="103" t="s">
        <v>416</v>
      </c>
      <c r="E935" s="103" t="s">
        <v>417</v>
      </c>
      <c r="F935" s="103" t="s">
        <v>417</v>
      </c>
      <c r="G935" s="103" t="s">
        <v>146</v>
      </c>
      <c r="H935" s="103" t="s">
        <v>364</v>
      </c>
      <c r="I935" s="103" t="s">
        <v>92</v>
      </c>
      <c r="J935" s="215">
        <v>55324.24</v>
      </c>
      <c r="K935" s="216" t="s">
        <v>88</v>
      </c>
    </row>
    <row r="936" spans="1:11" x14ac:dyDescent="0.25">
      <c r="A936" s="103" t="s">
        <v>808</v>
      </c>
      <c r="B936" s="103" t="s">
        <v>88</v>
      </c>
      <c r="C936" s="103" t="s">
        <v>89</v>
      </c>
      <c r="D936" s="103" t="s">
        <v>416</v>
      </c>
      <c r="E936" s="103" t="s">
        <v>417</v>
      </c>
      <c r="F936" s="103" t="s">
        <v>417</v>
      </c>
      <c r="G936" s="103" t="s">
        <v>143</v>
      </c>
      <c r="H936" s="103" t="s">
        <v>365</v>
      </c>
      <c r="I936" s="103" t="s">
        <v>92</v>
      </c>
      <c r="J936" s="215">
        <v>20834.27</v>
      </c>
      <c r="K936" s="216" t="s">
        <v>88</v>
      </c>
    </row>
    <row r="937" spans="1:11" x14ac:dyDescent="0.25">
      <c r="A937" s="103" t="s">
        <v>809</v>
      </c>
      <c r="B937" s="103" t="s">
        <v>88</v>
      </c>
      <c r="C937" s="103" t="s">
        <v>89</v>
      </c>
      <c r="D937" s="103" t="s">
        <v>416</v>
      </c>
      <c r="E937" s="103" t="s">
        <v>417</v>
      </c>
      <c r="F937" s="103" t="s">
        <v>417</v>
      </c>
      <c r="G937" s="103" t="s">
        <v>143</v>
      </c>
      <c r="H937" s="103" t="s">
        <v>365</v>
      </c>
      <c r="I937" s="103" t="s">
        <v>92</v>
      </c>
      <c r="J937" s="215">
        <v>24794.3</v>
      </c>
      <c r="K937" s="216" t="s">
        <v>88</v>
      </c>
    </row>
    <row r="938" spans="1:11" x14ac:dyDescent="0.25">
      <c r="A938" s="103" t="s">
        <v>810</v>
      </c>
      <c r="B938" s="103" t="s">
        <v>88</v>
      </c>
      <c r="C938" s="103" t="s">
        <v>89</v>
      </c>
      <c r="D938" s="103" t="s">
        <v>416</v>
      </c>
      <c r="E938" s="103" t="s">
        <v>417</v>
      </c>
      <c r="F938" s="103" t="s">
        <v>417</v>
      </c>
      <c r="G938" s="103" t="s">
        <v>143</v>
      </c>
      <c r="H938" s="103" t="s">
        <v>365</v>
      </c>
      <c r="I938" s="103" t="s">
        <v>92</v>
      </c>
      <c r="J938" s="215">
        <v>17613.63</v>
      </c>
      <c r="K938" s="216" t="s">
        <v>88</v>
      </c>
    </row>
    <row r="939" spans="1:11" x14ac:dyDescent="0.25">
      <c r="A939" s="103" t="s">
        <v>1038</v>
      </c>
      <c r="B939" s="103" t="s">
        <v>88</v>
      </c>
      <c r="C939" s="103" t="s">
        <v>89</v>
      </c>
      <c r="D939" s="103" t="s">
        <v>416</v>
      </c>
      <c r="E939" s="103" t="s">
        <v>417</v>
      </c>
      <c r="F939" s="103" t="s">
        <v>417</v>
      </c>
      <c r="G939" s="103" t="s">
        <v>143</v>
      </c>
      <c r="H939" s="103" t="s">
        <v>365</v>
      </c>
      <c r="I939" s="103" t="s">
        <v>92</v>
      </c>
      <c r="J939" s="215">
        <v>20605.78</v>
      </c>
      <c r="K939" s="216" t="s">
        <v>88</v>
      </c>
    </row>
    <row r="940" spans="1:11" x14ac:dyDescent="0.25">
      <c r="A940" s="103" t="s">
        <v>806</v>
      </c>
      <c r="B940" s="103" t="s">
        <v>88</v>
      </c>
      <c r="C940" s="103" t="s">
        <v>89</v>
      </c>
      <c r="D940" s="103" t="s">
        <v>416</v>
      </c>
      <c r="E940" s="103" t="s">
        <v>417</v>
      </c>
      <c r="F940" s="103" t="s">
        <v>417</v>
      </c>
      <c r="G940" s="103" t="s">
        <v>143</v>
      </c>
      <c r="H940" s="103" t="s">
        <v>365</v>
      </c>
      <c r="I940" s="103" t="s">
        <v>92</v>
      </c>
      <c r="J940" s="215">
        <v>24804.02</v>
      </c>
      <c r="K940" s="216" t="s">
        <v>88</v>
      </c>
    </row>
    <row r="941" spans="1:11" x14ac:dyDescent="0.25">
      <c r="A941" s="103" t="s">
        <v>807</v>
      </c>
      <c r="B941" s="103" t="s">
        <v>88</v>
      </c>
      <c r="C941" s="103" t="s">
        <v>89</v>
      </c>
      <c r="D941" s="103" t="s">
        <v>416</v>
      </c>
      <c r="E941" s="103" t="s">
        <v>417</v>
      </c>
      <c r="F941" s="103" t="s">
        <v>417</v>
      </c>
      <c r="G941" s="103" t="s">
        <v>143</v>
      </c>
      <c r="H941" s="103" t="s">
        <v>365</v>
      </c>
      <c r="I941" s="103" t="s">
        <v>92</v>
      </c>
      <c r="J941" s="215">
        <v>24744.03</v>
      </c>
      <c r="K941" s="216" t="s">
        <v>88</v>
      </c>
    </row>
    <row r="942" spans="1:11" x14ac:dyDescent="0.25">
      <c r="A942" s="103" t="s">
        <v>808</v>
      </c>
      <c r="B942" s="103" t="s">
        <v>88</v>
      </c>
      <c r="C942" s="103" t="s">
        <v>89</v>
      </c>
      <c r="D942" s="103" t="s">
        <v>416</v>
      </c>
      <c r="E942" s="103" t="s">
        <v>417</v>
      </c>
      <c r="F942" s="103" t="s">
        <v>417</v>
      </c>
      <c r="G942" s="103" t="s">
        <v>95</v>
      </c>
      <c r="H942" s="103" t="s">
        <v>366</v>
      </c>
      <c r="I942" s="103" t="s">
        <v>92</v>
      </c>
      <c r="J942" s="215">
        <v>8655.68</v>
      </c>
      <c r="K942" s="216" t="s">
        <v>88</v>
      </c>
    </row>
    <row r="943" spans="1:11" x14ac:dyDescent="0.25">
      <c r="A943" s="103" t="s">
        <v>809</v>
      </c>
      <c r="B943" s="103" t="s">
        <v>88</v>
      </c>
      <c r="C943" s="103" t="s">
        <v>89</v>
      </c>
      <c r="D943" s="103" t="s">
        <v>416</v>
      </c>
      <c r="E943" s="103" t="s">
        <v>417</v>
      </c>
      <c r="F943" s="103" t="s">
        <v>417</v>
      </c>
      <c r="G943" s="103" t="s">
        <v>95</v>
      </c>
      <c r="H943" s="103" t="s">
        <v>366</v>
      </c>
      <c r="I943" s="103" t="s">
        <v>92</v>
      </c>
      <c r="J943" s="215">
        <v>8759.84</v>
      </c>
      <c r="K943" s="216" t="s">
        <v>88</v>
      </c>
    </row>
    <row r="944" spans="1:11" x14ac:dyDescent="0.25">
      <c r="A944" s="103" t="s">
        <v>810</v>
      </c>
      <c r="B944" s="103" t="s">
        <v>88</v>
      </c>
      <c r="C944" s="103" t="s">
        <v>89</v>
      </c>
      <c r="D944" s="103" t="s">
        <v>416</v>
      </c>
      <c r="E944" s="103" t="s">
        <v>417</v>
      </c>
      <c r="F944" s="103" t="s">
        <v>417</v>
      </c>
      <c r="G944" s="103" t="s">
        <v>95</v>
      </c>
      <c r="H944" s="103" t="s">
        <v>366</v>
      </c>
      <c r="I944" s="103" t="s">
        <v>92</v>
      </c>
      <c r="J944" s="215">
        <v>7496.83</v>
      </c>
      <c r="K944" s="216" t="s">
        <v>88</v>
      </c>
    </row>
    <row r="945" spans="1:11" x14ac:dyDescent="0.25">
      <c r="A945" s="103" t="s">
        <v>1038</v>
      </c>
      <c r="B945" s="103" t="s">
        <v>88</v>
      </c>
      <c r="C945" s="103" t="s">
        <v>89</v>
      </c>
      <c r="D945" s="103" t="s">
        <v>416</v>
      </c>
      <c r="E945" s="103" t="s">
        <v>417</v>
      </c>
      <c r="F945" s="103" t="s">
        <v>417</v>
      </c>
      <c r="G945" s="103" t="s">
        <v>95</v>
      </c>
      <c r="H945" s="103" t="s">
        <v>366</v>
      </c>
      <c r="I945" s="103" t="s">
        <v>92</v>
      </c>
      <c r="J945" s="215">
        <v>12127.65</v>
      </c>
      <c r="K945" s="216" t="s">
        <v>88</v>
      </c>
    </row>
    <row r="946" spans="1:11" x14ac:dyDescent="0.25">
      <c r="A946" s="103" t="s">
        <v>806</v>
      </c>
      <c r="B946" s="103" t="s">
        <v>88</v>
      </c>
      <c r="C946" s="103" t="s">
        <v>89</v>
      </c>
      <c r="D946" s="103" t="s">
        <v>416</v>
      </c>
      <c r="E946" s="103" t="s">
        <v>417</v>
      </c>
      <c r="F946" s="103" t="s">
        <v>417</v>
      </c>
      <c r="G946" s="103" t="s">
        <v>95</v>
      </c>
      <c r="H946" s="103" t="s">
        <v>366</v>
      </c>
      <c r="I946" s="103" t="s">
        <v>92</v>
      </c>
      <c r="J946" s="215">
        <v>9555.39</v>
      </c>
      <c r="K946" s="216" t="s">
        <v>88</v>
      </c>
    </row>
    <row r="947" spans="1:11" x14ac:dyDescent="0.25">
      <c r="A947" s="103" t="s">
        <v>807</v>
      </c>
      <c r="B947" s="103" t="s">
        <v>88</v>
      </c>
      <c r="C947" s="103" t="s">
        <v>89</v>
      </c>
      <c r="D947" s="103" t="s">
        <v>416</v>
      </c>
      <c r="E947" s="103" t="s">
        <v>417</v>
      </c>
      <c r="F947" s="103" t="s">
        <v>417</v>
      </c>
      <c r="G947" s="103" t="s">
        <v>95</v>
      </c>
      <c r="H947" s="103" t="s">
        <v>366</v>
      </c>
      <c r="I947" s="103" t="s">
        <v>92</v>
      </c>
      <c r="J947" s="215">
        <v>19401.11</v>
      </c>
      <c r="K947" s="216" t="s">
        <v>88</v>
      </c>
    </row>
    <row r="948" spans="1:11" x14ac:dyDescent="0.25">
      <c r="A948" s="103" t="s">
        <v>808</v>
      </c>
      <c r="B948" s="103" t="s">
        <v>88</v>
      </c>
      <c r="C948" s="103" t="s">
        <v>89</v>
      </c>
      <c r="D948" s="103" t="s">
        <v>416</v>
      </c>
      <c r="E948" s="103" t="s">
        <v>417</v>
      </c>
      <c r="F948" s="103" t="s">
        <v>417</v>
      </c>
      <c r="G948" s="103" t="s">
        <v>732</v>
      </c>
      <c r="H948" s="103" t="s">
        <v>733</v>
      </c>
      <c r="I948" s="103" t="s">
        <v>92</v>
      </c>
      <c r="J948" s="215">
        <v>39462.18</v>
      </c>
      <c r="K948" s="216" t="s">
        <v>88</v>
      </c>
    </row>
    <row r="949" spans="1:11" x14ac:dyDescent="0.25">
      <c r="A949" s="103" t="s">
        <v>808</v>
      </c>
      <c r="B949" s="103" t="s">
        <v>88</v>
      </c>
      <c r="C949" s="103" t="s">
        <v>89</v>
      </c>
      <c r="D949" s="103" t="s">
        <v>416</v>
      </c>
      <c r="E949" s="111"/>
      <c r="F949" s="103" t="s">
        <v>417</v>
      </c>
      <c r="G949" s="103" t="s">
        <v>732</v>
      </c>
      <c r="H949" s="103" t="s">
        <v>733</v>
      </c>
      <c r="I949" s="103" t="s">
        <v>92</v>
      </c>
      <c r="J949" s="215">
        <v>-15528.1</v>
      </c>
      <c r="K949" s="216" t="s">
        <v>88</v>
      </c>
    </row>
    <row r="950" spans="1:11" x14ac:dyDescent="0.25">
      <c r="A950" s="103" t="s">
        <v>809</v>
      </c>
      <c r="B950" s="103" t="s">
        <v>88</v>
      </c>
      <c r="C950" s="103" t="s">
        <v>89</v>
      </c>
      <c r="D950" s="103" t="s">
        <v>416</v>
      </c>
      <c r="E950" s="103" t="s">
        <v>417</v>
      </c>
      <c r="F950" s="103" t="s">
        <v>417</v>
      </c>
      <c r="G950" s="103" t="s">
        <v>732</v>
      </c>
      <c r="H950" s="103" t="s">
        <v>733</v>
      </c>
      <c r="I950" s="103" t="s">
        <v>92</v>
      </c>
      <c r="J950" s="215">
        <v>42115.07</v>
      </c>
      <c r="K950" s="216" t="s">
        <v>88</v>
      </c>
    </row>
    <row r="951" spans="1:11" x14ac:dyDescent="0.25">
      <c r="A951" s="103" t="s">
        <v>809</v>
      </c>
      <c r="B951" s="103" t="s">
        <v>88</v>
      </c>
      <c r="C951" s="103" t="s">
        <v>89</v>
      </c>
      <c r="D951" s="103" t="s">
        <v>416</v>
      </c>
      <c r="E951" s="111"/>
      <c r="F951" s="103" t="s">
        <v>417</v>
      </c>
      <c r="G951" s="103" t="s">
        <v>732</v>
      </c>
      <c r="H951" s="103" t="s">
        <v>733</v>
      </c>
      <c r="I951" s="103" t="s">
        <v>92</v>
      </c>
      <c r="J951" s="215">
        <v>-18079.95</v>
      </c>
      <c r="K951" s="216" t="s">
        <v>88</v>
      </c>
    </row>
    <row r="952" spans="1:11" x14ac:dyDescent="0.25">
      <c r="A952" s="103" t="s">
        <v>810</v>
      </c>
      <c r="B952" s="103" t="s">
        <v>88</v>
      </c>
      <c r="C952" s="103" t="s">
        <v>89</v>
      </c>
      <c r="D952" s="103" t="s">
        <v>416</v>
      </c>
      <c r="E952" s="103" t="s">
        <v>417</v>
      </c>
      <c r="F952" s="103" t="s">
        <v>417</v>
      </c>
      <c r="G952" s="103" t="s">
        <v>732</v>
      </c>
      <c r="H952" s="103" t="s">
        <v>733</v>
      </c>
      <c r="I952" s="103" t="s">
        <v>92</v>
      </c>
      <c r="J952" s="215">
        <v>43007.77</v>
      </c>
      <c r="K952" s="216" t="s">
        <v>88</v>
      </c>
    </row>
    <row r="953" spans="1:11" x14ac:dyDescent="0.25">
      <c r="A953" s="103" t="s">
        <v>810</v>
      </c>
      <c r="B953" s="103" t="s">
        <v>88</v>
      </c>
      <c r="C953" s="103" t="s">
        <v>89</v>
      </c>
      <c r="D953" s="103" t="s">
        <v>416</v>
      </c>
      <c r="E953" s="111"/>
      <c r="F953" s="103" t="s">
        <v>417</v>
      </c>
      <c r="G953" s="103" t="s">
        <v>732</v>
      </c>
      <c r="H953" s="103" t="s">
        <v>733</v>
      </c>
      <c r="I953" s="103" t="s">
        <v>92</v>
      </c>
      <c r="J953" s="215">
        <v>-18319.830000000002</v>
      </c>
      <c r="K953" s="216" t="s">
        <v>88</v>
      </c>
    </row>
    <row r="954" spans="1:11" x14ac:dyDescent="0.25">
      <c r="A954" s="103" t="s">
        <v>1038</v>
      </c>
      <c r="B954" s="103" t="s">
        <v>88</v>
      </c>
      <c r="C954" s="103" t="s">
        <v>89</v>
      </c>
      <c r="D954" s="103" t="s">
        <v>416</v>
      </c>
      <c r="E954" s="103" t="s">
        <v>417</v>
      </c>
      <c r="F954" s="103" t="s">
        <v>417</v>
      </c>
      <c r="G954" s="103" t="s">
        <v>732</v>
      </c>
      <c r="H954" s="103" t="s">
        <v>733</v>
      </c>
      <c r="I954" s="103" t="s">
        <v>92</v>
      </c>
      <c r="J954" s="215">
        <v>27778.17</v>
      </c>
      <c r="K954" s="216" t="s">
        <v>88</v>
      </c>
    </row>
    <row r="955" spans="1:11" x14ac:dyDescent="0.25">
      <c r="A955" s="103" t="s">
        <v>1038</v>
      </c>
      <c r="B955" s="103" t="s">
        <v>88</v>
      </c>
      <c r="C955" s="103" t="s">
        <v>89</v>
      </c>
      <c r="D955" s="103" t="s">
        <v>416</v>
      </c>
      <c r="E955" s="111"/>
      <c r="F955" s="103" t="s">
        <v>417</v>
      </c>
      <c r="G955" s="103" t="s">
        <v>732</v>
      </c>
      <c r="H955" s="103" t="s">
        <v>733</v>
      </c>
      <c r="I955" s="103" t="s">
        <v>92</v>
      </c>
      <c r="J955" s="215">
        <v>-12784.32</v>
      </c>
      <c r="K955" s="216" t="s">
        <v>88</v>
      </c>
    </row>
    <row r="956" spans="1:11" x14ac:dyDescent="0.25">
      <c r="A956" s="103" t="s">
        <v>806</v>
      </c>
      <c r="B956" s="103" t="s">
        <v>88</v>
      </c>
      <c r="C956" s="103" t="s">
        <v>89</v>
      </c>
      <c r="D956" s="103" t="s">
        <v>416</v>
      </c>
      <c r="E956" s="103" t="s">
        <v>417</v>
      </c>
      <c r="F956" s="103" t="s">
        <v>417</v>
      </c>
      <c r="G956" s="103" t="s">
        <v>732</v>
      </c>
      <c r="H956" s="103" t="s">
        <v>733</v>
      </c>
      <c r="I956" s="103" t="s">
        <v>92</v>
      </c>
      <c r="J956" s="215">
        <v>38211.31</v>
      </c>
      <c r="K956" s="216" t="s">
        <v>88</v>
      </c>
    </row>
    <row r="957" spans="1:11" x14ac:dyDescent="0.25">
      <c r="A957" s="103" t="s">
        <v>806</v>
      </c>
      <c r="B957" s="103" t="s">
        <v>88</v>
      </c>
      <c r="C957" s="103" t="s">
        <v>89</v>
      </c>
      <c r="D957" s="103" t="s">
        <v>416</v>
      </c>
      <c r="E957" s="111"/>
      <c r="F957" s="103" t="s">
        <v>417</v>
      </c>
      <c r="G957" s="103" t="s">
        <v>732</v>
      </c>
      <c r="H957" s="103" t="s">
        <v>733</v>
      </c>
      <c r="I957" s="103" t="s">
        <v>92</v>
      </c>
      <c r="J957" s="215">
        <v>-16722.52</v>
      </c>
      <c r="K957" s="216" t="s">
        <v>88</v>
      </c>
    </row>
    <row r="958" spans="1:11" x14ac:dyDescent="0.25">
      <c r="A958" s="103" t="s">
        <v>807</v>
      </c>
      <c r="B958" s="103" t="s">
        <v>88</v>
      </c>
      <c r="C958" s="103" t="s">
        <v>89</v>
      </c>
      <c r="D958" s="103" t="s">
        <v>416</v>
      </c>
      <c r="E958" s="103" t="s">
        <v>417</v>
      </c>
      <c r="F958" s="103" t="s">
        <v>417</v>
      </c>
      <c r="G958" s="103" t="s">
        <v>732</v>
      </c>
      <c r="H958" s="103" t="s">
        <v>733</v>
      </c>
      <c r="I958" s="103" t="s">
        <v>92</v>
      </c>
      <c r="J958" s="215">
        <v>58378.75</v>
      </c>
      <c r="K958" s="216" t="s">
        <v>88</v>
      </c>
    </row>
    <row r="959" spans="1:11" x14ac:dyDescent="0.25">
      <c r="A959" s="103" t="s">
        <v>807</v>
      </c>
      <c r="B959" s="103" t="s">
        <v>88</v>
      </c>
      <c r="C959" s="103" t="s">
        <v>89</v>
      </c>
      <c r="D959" s="103" t="s">
        <v>416</v>
      </c>
      <c r="E959" s="111"/>
      <c r="F959" s="103" t="s">
        <v>417</v>
      </c>
      <c r="G959" s="103" t="s">
        <v>732</v>
      </c>
      <c r="H959" s="103" t="s">
        <v>733</v>
      </c>
      <c r="I959" s="103" t="s">
        <v>92</v>
      </c>
      <c r="J959" s="215">
        <v>-20283.87</v>
      </c>
      <c r="K959" s="216" t="s">
        <v>88</v>
      </c>
    </row>
    <row r="960" spans="1:11" x14ac:dyDescent="0.25">
      <c r="A960" s="103" t="s">
        <v>808</v>
      </c>
      <c r="B960" s="103" t="s">
        <v>88</v>
      </c>
      <c r="C960" s="103" t="s">
        <v>89</v>
      </c>
      <c r="D960" s="103" t="s">
        <v>416</v>
      </c>
      <c r="E960" s="103" t="s">
        <v>417</v>
      </c>
      <c r="F960" s="103" t="s">
        <v>417</v>
      </c>
      <c r="G960" s="103" t="s">
        <v>142</v>
      </c>
      <c r="H960" s="103" t="s">
        <v>367</v>
      </c>
      <c r="I960" s="103" t="s">
        <v>92</v>
      </c>
      <c r="J960" s="215">
        <v>34512.61</v>
      </c>
      <c r="K960" s="216" t="s">
        <v>88</v>
      </c>
    </row>
    <row r="961" spans="1:11" x14ac:dyDescent="0.25">
      <c r="A961" s="103" t="s">
        <v>808</v>
      </c>
      <c r="B961" s="103" t="s">
        <v>88</v>
      </c>
      <c r="C961" s="103" t="s">
        <v>89</v>
      </c>
      <c r="D961" s="103" t="s">
        <v>416</v>
      </c>
      <c r="E961" s="103" t="s">
        <v>417</v>
      </c>
      <c r="F961" s="103" t="s">
        <v>417</v>
      </c>
      <c r="G961" s="103" t="s">
        <v>142</v>
      </c>
      <c r="H961" s="103" t="s">
        <v>734</v>
      </c>
      <c r="I961" s="103" t="s">
        <v>92</v>
      </c>
      <c r="J961" s="215">
        <v>119636.16</v>
      </c>
      <c r="K961" s="216" t="s">
        <v>88</v>
      </c>
    </row>
    <row r="962" spans="1:11" x14ac:dyDescent="0.25">
      <c r="A962" s="103" t="s">
        <v>808</v>
      </c>
      <c r="B962" s="103" t="s">
        <v>88</v>
      </c>
      <c r="C962" s="103" t="s">
        <v>89</v>
      </c>
      <c r="D962" s="103" t="s">
        <v>416</v>
      </c>
      <c r="E962" s="111"/>
      <c r="F962" s="103" t="s">
        <v>417</v>
      </c>
      <c r="G962" s="103" t="s">
        <v>142</v>
      </c>
      <c r="H962" s="103" t="s">
        <v>367</v>
      </c>
      <c r="I962" s="103" t="s">
        <v>92</v>
      </c>
      <c r="J962" s="215">
        <v>-4267.6499999999996</v>
      </c>
      <c r="K962" s="216" t="s">
        <v>88</v>
      </c>
    </row>
    <row r="963" spans="1:11" x14ac:dyDescent="0.25">
      <c r="A963" s="103" t="s">
        <v>808</v>
      </c>
      <c r="B963" s="103" t="s">
        <v>88</v>
      </c>
      <c r="C963" s="103" t="s">
        <v>89</v>
      </c>
      <c r="D963" s="103" t="s">
        <v>416</v>
      </c>
      <c r="E963" s="111"/>
      <c r="F963" s="103" t="s">
        <v>417</v>
      </c>
      <c r="G963" s="103" t="s">
        <v>142</v>
      </c>
      <c r="H963" s="103" t="s">
        <v>734</v>
      </c>
      <c r="I963" s="103" t="s">
        <v>92</v>
      </c>
      <c r="J963" s="215">
        <v>-11672.33</v>
      </c>
      <c r="K963" s="216" t="s">
        <v>88</v>
      </c>
    </row>
    <row r="964" spans="1:11" x14ac:dyDescent="0.25">
      <c r="A964" s="103" t="s">
        <v>809</v>
      </c>
      <c r="B964" s="103" t="s">
        <v>88</v>
      </c>
      <c r="C964" s="103" t="s">
        <v>89</v>
      </c>
      <c r="D964" s="103" t="s">
        <v>416</v>
      </c>
      <c r="E964" s="103" t="s">
        <v>417</v>
      </c>
      <c r="F964" s="103" t="s">
        <v>417</v>
      </c>
      <c r="G964" s="103" t="s">
        <v>142</v>
      </c>
      <c r="H964" s="103" t="s">
        <v>367</v>
      </c>
      <c r="I964" s="103" t="s">
        <v>92</v>
      </c>
      <c r="J964" s="215">
        <v>79271.45</v>
      </c>
      <c r="K964" s="216" t="s">
        <v>88</v>
      </c>
    </row>
    <row r="965" spans="1:11" x14ac:dyDescent="0.25">
      <c r="A965" s="103" t="s">
        <v>809</v>
      </c>
      <c r="B965" s="103" t="s">
        <v>88</v>
      </c>
      <c r="C965" s="103" t="s">
        <v>89</v>
      </c>
      <c r="D965" s="103" t="s">
        <v>416</v>
      </c>
      <c r="E965" s="103" t="s">
        <v>417</v>
      </c>
      <c r="F965" s="103" t="s">
        <v>417</v>
      </c>
      <c r="G965" s="103" t="s">
        <v>142</v>
      </c>
      <c r="H965" s="103" t="s">
        <v>734</v>
      </c>
      <c r="I965" s="103" t="s">
        <v>92</v>
      </c>
      <c r="J965" s="215">
        <v>27760.93</v>
      </c>
      <c r="K965" s="216" t="s">
        <v>88</v>
      </c>
    </row>
    <row r="966" spans="1:11" x14ac:dyDescent="0.25">
      <c r="A966" s="103" t="s">
        <v>809</v>
      </c>
      <c r="B966" s="103" t="s">
        <v>88</v>
      </c>
      <c r="C966" s="103" t="s">
        <v>89</v>
      </c>
      <c r="D966" s="103" t="s">
        <v>416</v>
      </c>
      <c r="E966" s="111"/>
      <c r="F966" s="103" t="s">
        <v>417</v>
      </c>
      <c r="G966" s="103" t="s">
        <v>142</v>
      </c>
      <c r="H966" s="103" t="s">
        <v>367</v>
      </c>
      <c r="I966" s="103" t="s">
        <v>92</v>
      </c>
      <c r="J966" s="215">
        <v>-16891.43</v>
      </c>
      <c r="K966" s="216" t="s">
        <v>88</v>
      </c>
    </row>
    <row r="967" spans="1:11" x14ac:dyDescent="0.25">
      <c r="A967" s="103" t="s">
        <v>810</v>
      </c>
      <c r="B967" s="103" t="s">
        <v>88</v>
      </c>
      <c r="C967" s="103" t="s">
        <v>89</v>
      </c>
      <c r="D967" s="103" t="s">
        <v>416</v>
      </c>
      <c r="E967" s="103" t="s">
        <v>417</v>
      </c>
      <c r="F967" s="103" t="s">
        <v>417</v>
      </c>
      <c r="G967" s="103" t="s">
        <v>142</v>
      </c>
      <c r="H967" s="103" t="s">
        <v>367</v>
      </c>
      <c r="I967" s="103" t="s">
        <v>92</v>
      </c>
      <c r="J967" s="215">
        <v>44663.29</v>
      </c>
      <c r="K967" s="216" t="s">
        <v>88</v>
      </c>
    </row>
    <row r="968" spans="1:11" x14ac:dyDescent="0.25">
      <c r="A968" s="103" t="s">
        <v>810</v>
      </c>
      <c r="B968" s="103" t="s">
        <v>88</v>
      </c>
      <c r="C968" s="103" t="s">
        <v>89</v>
      </c>
      <c r="D968" s="103" t="s">
        <v>416</v>
      </c>
      <c r="E968" s="103" t="s">
        <v>417</v>
      </c>
      <c r="F968" s="103" t="s">
        <v>417</v>
      </c>
      <c r="G968" s="103" t="s">
        <v>142</v>
      </c>
      <c r="H968" s="103" t="s">
        <v>734</v>
      </c>
      <c r="I968" s="103" t="s">
        <v>92</v>
      </c>
      <c r="J968" s="215">
        <v>21463.45</v>
      </c>
      <c r="K968" s="216" t="s">
        <v>88</v>
      </c>
    </row>
    <row r="969" spans="1:11" x14ac:dyDescent="0.25">
      <c r="A969" s="103" t="s">
        <v>810</v>
      </c>
      <c r="B969" s="103" t="s">
        <v>88</v>
      </c>
      <c r="C969" s="103" t="s">
        <v>89</v>
      </c>
      <c r="D969" s="103" t="s">
        <v>416</v>
      </c>
      <c r="E969" s="111"/>
      <c r="F969" s="103" t="s">
        <v>417</v>
      </c>
      <c r="G969" s="103" t="s">
        <v>142</v>
      </c>
      <c r="H969" s="103" t="s">
        <v>367</v>
      </c>
      <c r="I969" s="103" t="s">
        <v>92</v>
      </c>
      <c r="J969" s="215">
        <v>-9149.9</v>
      </c>
      <c r="K969" s="216" t="s">
        <v>88</v>
      </c>
    </row>
    <row r="970" spans="1:11" x14ac:dyDescent="0.25">
      <c r="A970" s="103" t="s">
        <v>1038</v>
      </c>
      <c r="B970" s="103" t="s">
        <v>88</v>
      </c>
      <c r="C970" s="103" t="s">
        <v>89</v>
      </c>
      <c r="D970" s="103" t="s">
        <v>416</v>
      </c>
      <c r="E970" s="103" t="s">
        <v>417</v>
      </c>
      <c r="F970" s="103" t="s">
        <v>417</v>
      </c>
      <c r="G970" s="103" t="s">
        <v>142</v>
      </c>
      <c r="H970" s="103" t="s">
        <v>367</v>
      </c>
      <c r="I970" s="103" t="s">
        <v>92</v>
      </c>
      <c r="J970" s="215">
        <v>62515.360000000001</v>
      </c>
      <c r="K970" s="216" t="s">
        <v>88</v>
      </c>
    </row>
    <row r="971" spans="1:11" x14ac:dyDescent="0.25">
      <c r="A971" s="103" t="s">
        <v>1038</v>
      </c>
      <c r="B971" s="103" t="s">
        <v>88</v>
      </c>
      <c r="C971" s="103" t="s">
        <v>89</v>
      </c>
      <c r="D971" s="103" t="s">
        <v>416</v>
      </c>
      <c r="E971" s="103" t="s">
        <v>417</v>
      </c>
      <c r="F971" s="103" t="s">
        <v>417</v>
      </c>
      <c r="G971" s="103" t="s">
        <v>142</v>
      </c>
      <c r="H971" s="103" t="s">
        <v>734</v>
      </c>
      <c r="I971" s="103" t="s">
        <v>92</v>
      </c>
      <c r="J971" s="215">
        <v>65537.039999999994</v>
      </c>
      <c r="K971" s="216" t="s">
        <v>88</v>
      </c>
    </row>
    <row r="972" spans="1:11" x14ac:dyDescent="0.25">
      <c r="A972" s="103" t="s">
        <v>1038</v>
      </c>
      <c r="B972" s="103" t="s">
        <v>88</v>
      </c>
      <c r="C972" s="103" t="s">
        <v>89</v>
      </c>
      <c r="D972" s="103" t="s">
        <v>416</v>
      </c>
      <c r="E972" s="111"/>
      <c r="F972" s="103" t="s">
        <v>417</v>
      </c>
      <c r="G972" s="103" t="s">
        <v>142</v>
      </c>
      <c r="H972" s="103" t="s">
        <v>367</v>
      </c>
      <c r="I972" s="103" t="s">
        <v>92</v>
      </c>
      <c r="J972" s="215">
        <v>-9728.2800000000007</v>
      </c>
      <c r="K972" s="216" t="s">
        <v>88</v>
      </c>
    </row>
    <row r="973" spans="1:11" x14ac:dyDescent="0.25">
      <c r="A973" s="103" t="s">
        <v>1038</v>
      </c>
      <c r="B973" s="103" t="s">
        <v>88</v>
      </c>
      <c r="C973" s="103" t="s">
        <v>89</v>
      </c>
      <c r="D973" s="103" t="s">
        <v>416</v>
      </c>
      <c r="E973" s="111"/>
      <c r="F973" s="103" t="s">
        <v>417</v>
      </c>
      <c r="G973" s="103" t="s">
        <v>142</v>
      </c>
      <c r="H973" s="103" t="s">
        <v>734</v>
      </c>
      <c r="I973" s="103" t="s">
        <v>92</v>
      </c>
      <c r="J973" s="215">
        <v>-2831.92</v>
      </c>
      <c r="K973" s="216" t="s">
        <v>88</v>
      </c>
    </row>
    <row r="974" spans="1:11" x14ac:dyDescent="0.25">
      <c r="A974" s="103" t="s">
        <v>806</v>
      </c>
      <c r="B974" s="103" t="s">
        <v>88</v>
      </c>
      <c r="C974" s="103" t="s">
        <v>89</v>
      </c>
      <c r="D974" s="103" t="s">
        <v>416</v>
      </c>
      <c r="E974" s="103" t="s">
        <v>417</v>
      </c>
      <c r="F974" s="103" t="s">
        <v>417</v>
      </c>
      <c r="G974" s="103" t="s">
        <v>142</v>
      </c>
      <c r="H974" s="103" t="s">
        <v>367</v>
      </c>
      <c r="I974" s="103" t="s">
        <v>92</v>
      </c>
      <c r="J974" s="215">
        <v>119261.74</v>
      </c>
      <c r="K974" s="216" t="s">
        <v>88</v>
      </c>
    </row>
    <row r="975" spans="1:11" x14ac:dyDescent="0.25">
      <c r="A975" s="103" t="s">
        <v>806</v>
      </c>
      <c r="B975" s="103" t="s">
        <v>88</v>
      </c>
      <c r="C975" s="103" t="s">
        <v>89</v>
      </c>
      <c r="D975" s="103" t="s">
        <v>416</v>
      </c>
      <c r="E975" s="103" t="s">
        <v>417</v>
      </c>
      <c r="F975" s="103" t="s">
        <v>417</v>
      </c>
      <c r="G975" s="103" t="s">
        <v>142</v>
      </c>
      <c r="H975" s="103" t="s">
        <v>734</v>
      </c>
      <c r="I975" s="103" t="s">
        <v>92</v>
      </c>
      <c r="J975" s="215">
        <v>54730.69</v>
      </c>
      <c r="K975" s="216" t="s">
        <v>88</v>
      </c>
    </row>
    <row r="976" spans="1:11" x14ac:dyDescent="0.25">
      <c r="A976" s="103" t="s">
        <v>806</v>
      </c>
      <c r="B976" s="103" t="s">
        <v>88</v>
      </c>
      <c r="C976" s="103" t="s">
        <v>89</v>
      </c>
      <c r="D976" s="103" t="s">
        <v>416</v>
      </c>
      <c r="E976" s="111"/>
      <c r="F976" s="103" t="s">
        <v>417</v>
      </c>
      <c r="G976" s="103" t="s">
        <v>142</v>
      </c>
      <c r="H976" s="103" t="s">
        <v>367</v>
      </c>
      <c r="I976" s="103" t="s">
        <v>92</v>
      </c>
      <c r="J976" s="215">
        <v>-25913.41</v>
      </c>
      <c r="K976" s="216" t="s">
        <v>88</v>
      </c>
    </row>
    <row r="977" spans="1:11" x14ac:dyDescent="0.25">
      <c r="A977" s="103" t="s">
        <v>807</v>
      </c>
      <c r="B977" s="103" t="s">
        <v>88</v>
      </c>
      <c r="C977" s="103" t="s">
        <v>89</v>
      </c>
      <c r="D977" s="103" t="s">
        <v>416</v>
      </c>
      <c r="E977" s="103" t="s">
        <v>417</v>
      </c>
      <c r="F977" s="103" t="s">
        <v>417</v>
      </c>
      <c r="G977" s="103" t="s">
        <v>142</v>
      </c>
      <c r="H977" s="103" t="s">
        <v>367</v>
      </c>
      <c r="I977" s="103" t="s">
        <v>92</v>
      </c>
      <c r="J977" s="215">
        <v>67105.600000000006</v>
      </c>
      <c r="K977" s="216" t="s">
        <v>88</v>
      </c>
    </row>
    <row r="978" spans="1:11" x14ac:dyDescent="0.25">
      <c r="A978" s="103" t="s">
        <v>807</v>
      </c>
      <c r="B978" s="103" t="s">
        <v>88</v>
      </c>
      <c r="C978" s="103" t="s">
        <v>89</v>
      </c>
      <c r="D978" s="103" t="s">
        <v>416</v>
      </c>
      <c r="E978" s="103" t="s">
        <v>417</v>
      </c>
      <c r="F978" s="103" t="s">
        <v>417</v>
      </c>
      <c r="G978" s="103" t="s">
        <v>142</v>
      </c>
      <c r="H978" s="103" t="s">
        <v>734</v>
      </c>
      <c r="I978" s="103" t="s">
        <v>92</v>
      </c>
      <c r="J978" s="215">
        <v>127621.95</v>
      </c>
      <c r="K978" s="216" t="s">
        <v>88</v>
      </c>
    </row>
    <row r="979" spans="1:11" x14ac:dyDescent="0.25">
      <c r="A979" s="103" t="s">
        <v>807</v>
      </c>
      <c r="B979" s="103" t="s">
        <v>88</v>
      </c>
      <c r="C979" s="103" t="s">
        <v>89</v>
      </c>
      <c r="D979" s="103" t="s">
        <v>416</v>
      </c>
      <c r="E979" s="111"/>
      <c r="F979" s="103" t="s">
        <v>417</v>
      </c>
      <c r="G979" s="103" t="s">
        <v>142</v>
      </c>
      <c r="H979" s="103" t="s">
        <v>367</v>
      </c>
      <c r="I979" s="103" t="s">
        <v>92</v>
      </c>
      <c r="J979" s="215">
        <v>-11199.4</v>
      </c>
      <c r="K979" s="216" t="s">
        <v>88</v>
      </c>
    </row>
    <row r="980" spans="1:11" x14ac:dyDescent="0.25">
      <c r="A980" s="103" t="s">
        <v>807</v>
      </c>
      <c r="B980" s="103" t="s">
        <v>88</v>
      </c>
      <c r="C980" s="103" t="s">
        <v>89</v>
      </c>
      <c r="D980" s="103" t="s">
        <v>416</v>
      </c>
      <c r="E980" s="111"/>
      <c r="F980" s="103" t="s">
        <v>417</v>
      </c>
      <c r="G980" s="103" t="s">
        <v>142</v>
      </c>
      <c r="H980" s="103" t="s">
        <v>734</v>
      </c>
      <c r="I980" s="103" t="s">
        <v>92</v>
      </c>
      <c r="J980" s="215">
        <v>-7835.47</v>
      </c>
      <c r="K980" s="216" t="s">
        <v>88</v>
      </c>
    </row>
    <row r="981" spans="1:11" x14ac:dyDescent="0.25">
      <c r="A981" s="103" t="s">
        <v>808</v>
      </c>
      <c r="B981" s="103" t="s">
        <v>88</v>
      </c>
      <c r="C981" s="103" t="s">
        <v>89</v>
      </c>
      <c r="D981" s="103" t="s">
        <v>416</v>
      </c>
      <c r="E981" s="103" t="s">
        <v>417</v>
      </c>
      <c r="F981" s="103" t="s">
        <v>417</v>
      </c>
      <c r="G981" s="103" t="s">
        <v>141</v>
      </c>
      <c r="H981" s="103" t="s">
        <v>368</v>
      </c>
      <c r="I981" s="103" t="s">
        <v>92</v>
      </c>
      <c r="J981" s="215">
        <v>68404.850000000006</v>
      </c>
      <c r="K981" s="216" t="s">
        <v>88</v>
      </c>
    </row>
    <row r="982" spans="1:11" x14ac:dyDescent="0.25">
      <c r="A982" s="103" t="s">
        <v>808</v>
      </c>
      <c r="B982" s="103" t="s">
        <v>88</v>
      </c>
      <c r="C982" s="103" t="s">
        <v>89</v>
      </c>
      <c r="D982" s="103" t="s">
        <v>416</v>
      </c>
      <c r="E982" s="111"/>
      <c r="F982" s="103" t="s">
        <v>417</v>
      </c>
      <c r="G982" s="103" t="s">
        <v>141</v>
      </c>
      <c r="H982" s="103" t="s">
        <v>368</v>
      </c>
      <c r="I982" s="103" t="s">
        <v>92</v>
      </c>
      <c r="J982" s="215">
        <v>-10417.629999999999</v>
      </c>
      <c r="K982" s="216" t="s">
        <v>88</v>
      </c>
    </row>
    <row r="983" spans="1:11" x14ac:dyDescent="0.25">
      <c r="A983" s="103" t="s">
        <v>809</v>
      </c>
      <c r="B983" s="103" t="s">
        <v>88</v>
      </c>
      <c r="C983" s="103" t="s">
        <v>89</v>
      </c>
      <c r="D983" s="103" t="s">
        <v>416</v>
      </c>
      <c r="E983" s="103" t="s">
        <v>417</v>
      </c>
      <c r="F983" s="103" t="s">
        <v>417</v>
      </c>
      <c r="G983" s="103" t="s">
        <v>141</v>
      </c>
      <c r="H983" s="103" t="s">
        <v>368</v>
      </c>
      <c r="I983" s="103" t="s">
        <v>92</v>
      </c>
      <c r="J983" s="215">
        <v>66686.55</v>
      </c>
      <c r="K983" s="216" t="s">
        <v>88</v>
      </c>
    </row>
    <row r="984" spans="1:11" x14ac:dyDescent="0.25">
      <c r="A984" s="103" t="s">
        <v>809</v>
      </c>
      <c r="B984" s="103" t="s">
        <v>88</v>
      </c>
      <c r="C984" s="103" t="s">
        <v>89</v>
      </c>
      <c r="D984" s="103" t="s">
        <v>416</v>
      </c>
      <c r="E984" s="111"/>
      <c r="F984" s="103" t="s">
        <v>417</v>
      </c>
      <c r="G984" s="103" t="s">
        <v>141</v>
      </c>
      <c r="H984" s="103" t="s">
        <v>368</v>
      </c>
      <c r="I984" s="103" t="s">
        <v>92</v>
      </c>
      <c r="J984" s="215">
        <v>-9701.76</v>
      </c>
      <c r="K984" s="216" t="s">
        <v>88</v>
      </c>
    </row>
    <row r="985" spans="1:11" x14ac:dyDescent="0.25">
      <c r="A985" s="103" t="s">
        <v>810</v>
      </c>
      <c r="B985" s="103" t="s">
        <v>88</v>
      </c>
      <c r="C985" s="103" t="s">
        <v>89</v>
      </c>
      <c r="D985" s="103" t="s">
        <v>416</v>
      </c>
      <c r="E985" s="103" t="s">
        <v>417</v>
      </c>
      <c r="F985" s="103" t="s">
        <v>417</v>
      </c>
      <c r="G985" s="103" t="s">
        <v>141</v>
      </c>
      <c r="H985" s="103" t="s">
        <v>368</v>
      </c>
      <c r="I985" s="103" t="s">
        <v>92</v>
      </c>
      <c r="J985" s="215">
        <v>47722.38</v>
      </c>
      <c r="K985" s="216" t="s">
        <v>88</v>
      </c>
    </row>
    <row r="986" spans="1:11" x14ac:dyDescent="0.25">
      <c r="A986" s="103" t="s">
        <v>810</v>
      </c>
      <c r="B986" s="103" t="s">
        <v>88</v>
      </c>
      <c r="C986" s="103" t="s">
        <v>89</v>
      </c>
      <c r="D986" s="103" t="s">
        <v>416</v>
      </c>
      <c r="E986" s="111"/>
      <c r="F986" s="103" t="s">
        <v>417</v>
      </c>
      <c r="G986" s="103" t="s">
        <v>141</v>
      </c>
      <c r="H986" s="103" t="s">
        <v>368</v>
      </c>
      <c r="I986" s="103" t="s">
        <v>92</v>
      </c>
      <c r="J986" s="215">
        <v>-6505.65</v>
      </c>
      <c r="K986" s="216" t="s">
        <v>88</v>
      </c>
    </row>
    <row r="987" spans="1:11" x14ac:dyDescent="0.25">
      <c r="A987" s="103" t="s">
        <v>1038</v>
      </c>
      <c r="B987" s="103" t="s">
        <v>88</v>
      </c>
      <c r="C987" s="103" t="s">
        <v>89</v>
      </c>
      <c r="D987" s="103" t="s">
        <v>416</v>
      </c>
      <c r="E987" s="103" t="s">
        <v>417</v>
      </c>
      <c r="F987" s="103" t="s">
        <v>417</v>
      </c>
      <c r="G987" s="103" t="s">
        <v>141</v>
      </c>
      <c r="H987" s="103" t="s">
        <v>368</v>
      </c>
      <c r="I987" s="103" t="s">
        <v>92</v>
      </c>
      <c r="J987" s="215">
        <v>44576.56</v>
      </c>
      <c r="K987" s="216" t="s">
        <v>88</v>
      </c>
    </row>
    <row r="988" spans="1:11" x14ac:dyDescent="0.25">
      <c r="A988" s="103" t="s">
        <v>1038</v>
      </c>
      <c r="B988" s="103" t="s">
        <v>88</v>
      </c>
      <c r="C988" s="103" t="s">
        <v>89</v>
      </c>
      <c r="D988" s="103" t="s">
        <v>416</v>
      </c>
      <c r="E988" s="111"/>
      <c r="F988" s="103" t="s">
        <v>417</v>
      </c>
      <c r="G988" s="103" t="s">
        <v>141</v>
      </c>
      <c r="H988" s="103" t="s">
        <v>368</v>
      </c>
      <c r="I988" s="103" t="s">
        <v>92</v>
      </c>
      <c r="J988" s="215">
        <v>-7025.74</v>
      </c>
      <c r="K988" s="216" t="s">
        <v>88</v>
      </c>
    </row>
    <row r="989" spans="1:11" x14ac:dyDescent="0.25">
      <c r="A989" s="103" t="s">
        <v>806</v>
      </c>
      <c r="B989" s="103" t="s">
        <v>88</v>
      </c>
      <c r="C989" s="103" t="s">
        <v>89</v>
      </c>
      <c r="D989" s="103" t="s">
        <v>416</v>
      </c>
      <c r="E989" s="103" t="s">
        <v>417</v>
      </c>
      <c r="F989" s="103" t="s">
        <v>417</v>
      </c>
      <c r="G989" s="103" t="s">
        <v>141</v>
      </c>
      <c r="H989" s="103" t="s">
        <v>368</v>
      </c>
      <c r="I989" s="103" t="s">
        <v>92</v>
      </c>
      <c r="J989" s="215">
        <v>68455.44</v>
      </c>
      <c r="K989" s="216" t="s">
        <v>88</v>
      </c>
    </row>
    <row r="990" spans="1:11" x14ac:dyDescent="0.25">
      <c r="A990" s="103" t="s">
        <v>806</v>
      </c>
      <c r="B990" s="103" t="s">
        <v>88</v>
      </c>
      <c r="C990" s="103" t="s">
        <v>89</v>
      </c>
      <c r="D990" s="103" t="s">
        <v>416</v>
      </c>
      <c r="E990" s="111"/>
      <c r="F990" s="103" t="s">
        <v>417</v>
      </c>
      <c r="G990" s="103" t="s">
        <v>141</v>
      </c>
      <c r="H990" s="103" t="s">
        <v>368</v>
      </c>
      <c r="I990" s="103" t="s">
        <v>92</v>
      </c>
      <c r="J990" s="215">
        <v>-10930.98</v>
      </c>
      <c r="K990" s="216" t="s">
        <v>88</v>
      </c>
    </row>
    <row r="991" spans="1:11" x14ac:dyDescent="0.25">
      <c r="A991" s="103" t="s">
        <v>807</v>
      </c>
      <c r="B991" s="103" t="s">
        <v>88</v>
      </c>
      <c r="C991" s="103" t="s">
        <v>89</v>
      </c>
      <c r="D991" s="103" t="s">
        <v>416</v>
      </c>
      <c r="E991" s="103" t="s">
        <v>417</v>
      </c>
      <c r="F991" s="103" t="s">
        <v>417</v>
      </c>
      <c r="G991" s="103" t="s">
        <v>141</v>
      </c>
      <c r="H991" s="103" t="s">
        <v>368</v>
      </c>
      <c r="I991" s="103" t="s">
        <v>92</v>
      </c>
      <c r="J991" s="215">
        <v>71947.820000000007</v>
      </c>
      <c r="K991" s="216" t="s">
        <v>88</v>
      </c>
    </row>
    <row r="992" spans="1:11" x14ac:dyDescent="0.25">
      <c r="A992" s="103" t="s">
        <v>807</v>
      </c>
      <c r="B992" s="103" t="s">
        <v>88</v>
      </c>
      <c r="C992" s="103" t="s">
        <v>89</v>
      </c>
      <c r="D992" s="103" t="s">
        <v>416</v>
      </c>
      <c r="E992" s="111"/>
      <c r="F992" s="103" t="s">
        <v>417</v>
      </c>
      <c r="G992" s="103" t="s">
        <v>141</v>
      </c>
      <c r="H992" s="103" t="s">
        <v>368</v>
      </c>
      <c r="I992" s="103" t="s">
        <v>92</v>
      </c>
      <c r="J992" s="215">
        <v>-11104.56</v>
      </c>
      <c r="K992" s="216" t="s">
        <v>88</v>
      </c>
    </row>
    <row r="993" spans="1:11" x14ac:dyDescent="0.25">
      <c r="A993" s="103" t="s">
        <v>808</v>
      </c>
      <c r="B993" s="103" t="s">
        <v>88</v>
      </c>
      <c r="C993" s="103" t="s">
        <v>89</v>
      </c>
      <c r="D993" s="103" t="s">
        <v>416</v>
      </c>
      <c r="E993" s="103" t="s">
        <v>417</v>
      </c>
      <c r="F993" s="103" t="s">
        <v>417</v>
      </c>
      <c r="G993" s="103" t="s">
        <v>97</v>
      </c>
      <c r="H993" s="103" t="s">
        <v>369</v>
      </c>
      <c r="I993" s="103" t="s">
        <v>92</v>
      </c>
      <c r="J993" s="215">
        <v>117156.05</v>
      </c>
      <c r="K993" s="216" t="s">
        <v>88</v>
      </c>
    </row>
    <row r="994" spans="1:11" x14ac:dyDescent="0.25">
      <c r="A994" s="103" t="s">
        <v>808</v>
      </c>
      <c r="B994" s="103" t="s">
        <v>88</v>
      </c>
      <c r="C994" s="103" t="s">
        <v>89</v>
      </c>
      <c r="D994" s="103" t="s">
        <v>416</v>
      </c>
      <c r="E994" s="111"/>
      <c r="F994" s="103" t="s">
        <v>417</v>
      </c>
      <c r="G994" s="103" t="s">
        <v>97</v>
      </c>
      <c r="H994" s="103" t="s">
        <v>369</v>
      </c>
      <c r="I994" s="103" t="s">
        <v>92</v>
      </c>
      <c r="J994" s="215">
        <v>-23183.45</v>
      </c>
      <c r="K994" s="216" t="s">
        <v>88</v>
      </c>
    </row>
    <row r="995" spans="1:11" x14ac:dyDescent="0.25">
      <c r="A995" s="103" t="s">
        <v>809</v>
      </c>
      <c r="B995" s="103" t="s">
        <v>88</v>
      </c>
      <c r="C995" s="103" t="s">
        <v>89</v>
      </c>
      <c r="D995" s="103" t="s">
        <v>416</v>
      </c>
      <c r="E995" s="103" t="s">
        <v>417</v>
      </c>
      <c r="F995" s="103" t="s">
        <v>417</v>
      </c>
      <c r="G995" s="103" t="s">
        <v>97</v>
      </c>
      <c r="H995" s="103" t="s">
        <v>369</v>
      </c>
      <c r="I995" s="103" t="s">
        <v>92</v>
      </c>
      <c r="J995" s="215">
        <v>123212.75</v>
      </c>
      <c r="K995" s="216" t="s">
        <v>88</v>
      </c>
    </row>
    <row r="996" spans="1:11" x14ac:dyDescent="0.25">
      <c r="A996" s="103" t="s">
        <v>809</v>
      </c>
      <c r="B996" s="103" t="s">
        <v>88</v>
      </c>
      <c r="C996" s="103" t="s">
        <v>89</v>
      </c>
      <c r="D996" s="103" t="s">
        <v>416</v>
      </c>
      <c r="E996" s="111"/>
      <c r="F996" s="103" t="s">
        <v>417</v>
      </c>
      <c r="G996" s="103" t="s">
        <v>97</v>
      </c>
      <c r="H996" s="103" t="s">
        <v>369</v>
      </c>
      <c r="I996" s="103" t="s">
        <v>92</v>
      </c>
      <c r="J996" s="215">
        <v>-24281.18</v>
      </c>
      <c r="K996" s="216" t="s">
        <v>88</v>
      </c>
    </row>
    <row r="997" spans="1:11" x14ac:dyDescent="0.25">
      <c r="A997" s="103" t="s">
        <v>810</v>
      </c>
      <c r="B997" s="103" t="s">
        <v>88</v>
      </c>
      <c r="C997" s="103" t="s">
        <v>89</v>
      </c>
      <c r="D997" s="103" t="s">
        <v>416</v>
      </c>
      <c r="E997" s="103" t="s">
        <v>417</v>
      </c>
      <c r="F997" s="103" t="s">
        <v>417</v>
      </c>
      <c r="G997" s="103" t="s">
        <v>97</v>
      </c>
      <c r="H997" s="103" t="s">
        <v>369</v>
      </c>
      <c r="I997" s="103" t="s">
        <v>92</v>
      </c>
      <c r="J997" s="215">
        <v>79708.990000000005</v>
      </c>
      <c r="K997" s="216" t="s">
        <v>88</v>
      </c>
    </row>
    <row r="998" spans="1:11" x14ac:dyDescent="0.25">
      <c r="A998" s="103" t="s">
        <v>810</v>
      </c>
      <c r="B998" s="103" t="s">
        <v>88</v>
      </c>
      <c r="C998" s="103" t="s">
        <v>89</v>
      </c>
      <c r="D998" s="103" t="s">
        <v>416</v>
      </c>
      <c r="E998" s="111"/>
      <c r="F998" s="103" t="s">
        <v>417</v>
      </c>
      <c r="G998" s="103" t="s">
        <v>97</v>
      </c>
      <c r="H998" s="103" t="s">
        <v>369</v>
      </c>
      <c r="I998" s="103" t="s">
        <v>92</v>
      </c>
      <c r="J998" s="215">
        <v>-17449.87</v>
      </c>
      <c r="K998" s="216" t="s">
        <v>88</v>
      </c>
    </row>
    <row r="999" spans="1:11" x14ac:dyDescent="0.25">
      <c r="A999" s="103" t="s">
        <v>1038</v>
      </c>
      <c r="B999" s="103" t="s">
        <v>88</v>
      </c>
      <c r="C999" s="103" t="s">
        <v>89</v>
      </c>
      <c r="D999" s="103" t="s">
        <v>416</v>
      </c>
      <c r="E999" s="103" t="s">
        <v>417</v>
      </c>
      <c r="F999" s="103" t="s">
        <v>417</v>
      </c>
      <c r="G999" s="103" t="s">
        <v>97</v>
      </c>
      <c r="H999" s="103" t="s">
        <v>369</v>
      </c>
      <c r="I999" s="103" t="s">
        <v>92</v>
      </c>
      <c r="J999" s="215">
        <v>84260.38</v>
      </c>
      <c r="K999" s="216" t="s">
        <v>88</v>
      </c>
    </row>
    <row r="1000" spans="1:11" x14ac:dyDescent="0.25">
      <c r="A1000" s="103" t="s">
        <v>1038</v>
      </c>
      <c r="B1000" s="103" t="s">
        <v>88</v>
      </c>
      <c r="C1000" s="103" t="s">
        <v>89</v>
      </c>
      <c r="D1000" s="103" t="s">
        <v>416</v>
      </c>
      <c r="E1000" s="111"/>
      <c r="F1000" s="103" t="s">
        <v>417</v>
      </c>
      <c r="G1000" s="103" t="s">
        <v>97</v>
      </c>
      <c r="H1000" s="103" t="s">
        <v>369</v>
      </c>
      <c r="I1000" s="103" t="s">
        <v>92</v>
      </c>
      <c r="J1000" s="215">
        <v>-19048.84</v>
      </c>
      <c r="K1000" s="216" t="s">
        <v>88</v>
      </c>
    </row>
    <row r="1001" spans="1:11" x14ac:dyDescent="0.25">
      <c r="A1001" s="103" t="s">
        <v>806</v>
      </c>
      <c r="B1001" s="103" t="s">
        <v>88</v>
      </c>
      <c r="C1001" s="103" t="s">
        <v>89</v>
      </c>
      <c r="D1001" s="103" t="s">
        <v>416</v>
      </c>
      <c r="E1001" s="103" t="s">
        <v>417</v>
      </c>
      <c r="F1001" s="103" t="s">
        <v>417</v>
      </c>
      <c r="G1001" s="103" t="s">
        <v>97</v>
      </c>
      <c r="H1001" s="103" t="s">
        <v>369</v>
      </c>
      <c r="I1001" s="103" t="s">
        <v>92</v>
      </c>
      <c r="J1001" s="215">
        <v>133032.26999999999</v>
      </c>
      <c r="K1001" s="216" t="s">
        <v>88</v>
      </c>
    </row>
    <row r="1002" spans="1:11" x14ac:dyDescent="0.25">
      <c r="A1002" s="103" t="s">
        <v>806</v>
      </c>
      <c r="B1002" s="103" t="s">
        <v>88</v>
      </c>
      <c r="C1002" s="103" t="s">
        <v>89</v>
      </c>
      <c r="D1002" s="103" t="s">
        <v>416</v>
      </c>
      <c r="E1002" s="111"/>
      <c r="F1002" s="103" t="s">
        <v>417</v>
      </c>
      <c r="G1002" s="103" t="s">
        <v>97</v>
      </c>
      <c r="H1002" s="103" t="s">
        <v>369</v>
      </c>
      <c r="I1002" s="103" t="s">
        <v>92</v>
      </c>
      <c r="J1002" s="215">
        <v>-27200.87</v>
      </c>
      <c r="K1002" s="216" t="s">
        <v>88</v>
      </c>
    </row>
    <row r="1003" spans="1:11" x14ac:dyDescent="0.25">
      <c r="A1003" s="103" t="s">
        <v>807</v>
      </c>
      <c r="B1003" s="103" t="s">
        <v>88</v>
      </c>
      <c r="C1003" s="103" t="s">
        <v>89</v>
      </c>
      <c r="D1003" s="103" t="s">
        <v>416</v>
      </c>
      <c r="E1003" s="103" t="s">
        <v>417</v>
      </c>
      <c r="F1003" s="103" t="s">
        <v>417</v>
      </c>
      <c r="G1003" s="103" t="s">
        <v>97</v>
      </c>
      <c r="H1003" s="103" t="s">
        <v>369</v>
      </c>
      <c r="I1003" s="103" t="s">
        <v>92</v>
      </c>
      <c r="J1003" s="215">
        <v>178519.48</v>
      </c>
      <c r="K1003" s="216" t="s">
        <v>88</v>
      </c>
    </row>
    <row r="1004" spans="1:11" x14ac:dyDescent="0.25">
      <c r="A1004" s="103" t="s">
        <v>807</v>
      </c>
      <c r="B1004" s="103" t="s">
        <v>88</v>
      </c>
      <c r="C1004" s="103" t="s">
        <v>89</v>
      </c>
      <c r="D1004" s="103" t="s">
        <v>416</v>
      </c>
      <c r="E1004" s="111"/>
      <c r="F1004" s="103" t="s">
        <v>417</v>
      </c>
      <c r="G1004" s="103" t="s">
        <v>97</v>
      </c>
      <c r="H1004" s="103" t="s">
        <v>369</v>
      </c>
      <c r="I1004" s="103" t="s">
        <v>92</v>
      </c>
      <c r="J1004" s="215">
        <v>-40251.480000000003</v>
      </c>
      <c r="K1004" s="216" t="s">
        <v>88</v>
      </c>
    </row>
    <row r="1005" spans="1:11" x14ac:dyDescent="0.25">
      <c r="A1005" s="103" t="s">
        <v>808</v>
      </c>
      <c r="B1005" s="103" t="s">
        <v>88</v>
      </c>
      <c r="C1005" s="103" t="s">
        <v>89</v>
      </c>
      <c r="D1005" s="103" t="s">
        <v>416</v>
      </c>
      <c r="E1005" s="103" t="s">
        <v>417</v>
      </c>
      <c r="F1005" s="103" t="s">
        <v>417</v>
      </c>
      <c r="G1005" s="103" t="s">
        <v>140</v>
      </c>
      <c r="H1005" s="103" t="s">
        <v>649</v>
      </c>
      <c r="I1005" s="103" t="s">
        <v>92</v>
      </c>
      <c r="J1005" s="215">
        <v>124599.83</v>
      </c>
      <c r="K1005" s="216" t="s">
        <v>88</v>
      </c>
    </row>
    <row r="1006" spans="1:11" x14ac:dyDescent="0.25">
      <c r="A1006" s="103" t="s">
        <v>808</v>
      </c>
      <c r="B1006" s="103" t="s">
        <v>88</v>
      </c>
      <c r="C1006" s="103" t="s">
        <v>89</v>
      </c>
      <c r="D1006" s="103" t="s">
        <v>416</v>
      </c>
      <c r="E1006" s="111"/>
      <c r="F1006" s="103" t="s">
        <v>417</v>
      </c>
      <c r="G1006" s="103" t="s">
        <v>140</v>
      </c>
      <c r="H1006" s="103" t="s">
        <v>649</v>
      </c>
      <c r="I1006" s="103" t="s">
        <v>92</v>
      </c>
      <c r="J1006" s="215">
        <v>-28590.71</v>
      </c>
      <c r="K1006" s="216" t="s">
        <v>88</v>
      </c>
    </row>
    <row r="1007" spans="1:11" x14ac:dyDescent="0.25">
      <c r="A1007" s="103" t="s">
        <v>809</v>
      </c>
      <c r="B1007" s="103" t="s">
        <v>88</v>
      </c>
      <c r="C1007" s="103" t="s">
        <v>89</v>
      </c>
      <c r="D1007" s="103" t="s">
        <v>416</v>
      </c>
      <c r="E1007" s="103" t="s">
        <v>417</v>
      </c>
      <c r="F1007" s="103" t="s">
        <v>417</v>
      </c>
      <c r="G1007" s="103" t="s">
        <v>140</v>
      </c>
      <c r="H1007" s="103" t="s">
        <v>649</v>
      </c>
      <c r="I1007" s="103" t="s">
        <v>92</v>
      </c>
      <c r="J1007" s="215">
        <v>112479.88</v>
      </c>
      <c r="K1007" s="216" t="s">
        <v>88</v>
      </c>
    </row>
    <row r="1008" spans="1:11" x14ac:dyDescent="0.25">
      <c r="A1008" s="103" t="s">
        <v>809</v>
      </c>
      <c r="B1008" s="103" t="s">
        <v>88</v>
      </c>
      <c r="C1008" s="103" t="s">
        <v>89</v>
      </c>
      <c r="D1008" s="103" t="s">
        <v>416</v>
      </c>
      <c r="E1008" s="111"/>
      <c r="F1008" s="103" t="s">
        <v>417</v>
      </c>
      <c r="G1008" s="103" t="s">
        <v>140</v>
      </c>
      <c r="H1008" s="103" t="s">
        <v>649</v>
      </c>
      <c r="I1008" s="103" t="s">
        <v>92</v>
      </c>
      <c r="J1008" s="215">
        <v>-25640.720000000001</v>
      </c>
      <c r="K1008" s="216" t="s">
        <v>88</v>
      </c>
    </row>
    <row r="1009" spans="1:11" x14ac:dyDescent="0.25">
      <c r="A1009" s="103" t="s">
        <v>810</v>
      </c>
      <c r="B1009" s="103" t="s">
        <v>88</v>
      </c>
      <c r="C1009" s="103" t="s">
        <v>89</v>
      </c>
      <c r="D1009" s="103" t="s">
        <v>416</v>
      </c>
      <c r="E1009" s="103" t="s">
        <v>417</v>
      </c>
      <c r="F1009" s="103" t="s">
        <v>417</v>
      </c>
      <c r="G1009" s="103" t="s">
        <v>140</v>
      </c>
      <c r="H1009" s="103" t="s">
        <v>649</v>
      </c>
      <c r="I1009" s="103" t="s">
        <v>92</v>
      </c>
      <c r="J1009" s="215">
        <v>96173.05</v>
      </c>
      <c r="K1009" s="216" t="s">
        <v>88</v>
      </c>
    </row>
    <row r="1010" spans="1:11" x14ac:dyDescent="0.25">
      <c r="A1010" s="103" t="s">
        <v>810</v>
      </c>
      <c r="B1010" s="103" t="s">
        <v>88</v>
      </c>
      <c r="C1010" s="103" t="s">
        <v>89</v>
      </c>
      <c r="D1010" s="103" t="s">
        <v>416</v>
      </c>
      <c r="E1010" s="111"/>
      <c r="F1010" s="103" t="s">
        <v>417</v>
      </c>
      <c r="G1010" s="103" t="s">
        <v>140</v>
      </c>
      <c r="H1010" s="103" t="s">
        <v>649</v>
      </c>
      <c r="I1010" s="103" t="s">
        <v>92</v>
      </c>
      <c r="J1010" s="215">
        <v>-22342.639999999999</v>
      </c>
      <c r="K1010" s="216" t="s">
        <v>88</v>
      </c>
    </row>
    <row r="1011" spans="1:11" x14ac:dyDescent="0.25">
      <c r="A1011" s="103" t="s">
        <v>1038</v>
      </c>
      <c r="B1011" s="103" t="s">
        <v>88</v>
      </c>
      <c r="C1011" s="103" t="s">
        <v>89</v>
      </c>
      <c r="D1011" s="103" t="s">
        <v>416</v>
      </c>
      <c r="E1011" s="103" t="s">
        <v>417</v>
      </c>
      <c r="F1011" s="103" t="s">
        <v>417</v>
      </c>
      <c r="G1011" s="103" t="s">
        <v>140</v>
      </c>
      <c r="H1011" s="103" t="s">
        <v>649</v>
      </c>
      <c r="I1011" s="103" t="s">
        <v>92</v>
      </c>
      <c r="J1011" s="215">
        <v>133793.69</v>
      </c>
      <c r="K1011" s="216" t="s">
        <v>88</v>
      </c>
    </row>
    <row r="1012" spans="1:11" x14ac:dyDescent="0.25">
      <c r="A1012" s="103" t="s">
        <v>1038</v>
      </c>
      <c r="B1012" s="103" t="s">
        <v>88</v>
      </c>
      <c r="C1012" s="103" t="s">
        <v>89</v>
      </c>
      <c r="D1012" s="103" t="s">
        <v>416</v>
      </c>
      <c r="E1012" s="103" t="s">
        <v>417</v>
      </c>
      <c r="F1012" s="103" t="s">
        <v>417</v>
      </c>
      <c r="G1012" s="103" t="s">
        <v>140</v>
      </c>
      <c r="H1012" s="103" t="s">
        <v>1039</v>
      </c>
      <c r="I1012" s="103" t="s">
        <v>92</v>
      </c>
      <c r="J1012" s="215">
        <v>9155.01</v>
      </c>
      <c r="K1012" s="216" t="s">
        <v>88</v>
      </c>
    </row>
    <row r="1013" spans="1:11" x14ac:dyDescent="0.25">
      <c r="A1013" s="103" t="s">
        <v>1038</v>
      </c>
      <c r="B1013" s="103" t="s">
        <v>88</v>
      </c>
      <c r="C1013" s="103" t="s">
        <v>89</v>
      </c>
      <c r="D1013" s="103" t="s">
        <v>416</v>
      </c>
      <c r="E1013" s="111"/>
      <c r="F1013" s="103" t="s">
        <v>417</v>
      </c>
      <c r="G1013" s="103" t="s">
        <v>140</v>
      </c>
      <c r="H1013" s="103" t="s">
        <v>649</v>
      </c>
      <c r="I1013" s="103" t="s">
        <v>92</v>
      </c>
      <c r="J1013" s="215">
        <v>-31867.78</v>
      </c>
      <c r="K1013" s="216" t="s">
        <v>88</v>
      </c>
    </row>
    <row r="1014" spans="1:11" x14ac:dyDescent="0.25">
      <c r="A1014" s="103" t="s">
        <v>806</v>
      </c>
      <c r="B1014" s="103" t="s">
        <v>88</v>
      </c>
      <c r="C1014" s="103" t="s">
        <v>89</v>
      </c>
      <c r="D1014" s="103" t="s">
        <v>416</v>
      </c>
      <c r="E1014" s="103" t="s">
        <v>417</v>
      </c>
      <c r="F1014" s="103" t="s">
        <v>417</v>
      </c>
      <c r="G1014" s="103" t="s">
        <v>140</v>
      </c>
      <c r="H1014" s="103" t="s">
        <v>649</v>
      </c>
      <c r="I1014" s="103" t="s">
        <v>92</v>
      </c>
      <c r="J1014" s="215">
        <v>119374.78</v>
      </c>
      <c r="K1014" s="216" t="s">
        <v>88</v>
      </c>
    </row>
    <row r="1015" spans="1:11" x14ac:dyDescent="0.25">
      <c r="A1015" s="103" t="s">
        <v>806</v>
      </c>
      <c r="B1015" s="103" t="s">
        <v>88</v>
      </c>
      <c r="C1015" s="103" t="s">
        <v>89</v>
      </c>
      <c r="D1015" s="103" t="s">
        <v>416</v>
      </c>
      <c r="E1015" s="111"/>
      <c r="F1015" s="103" t="s">
        <v>417</v>
      </c>
      <c r="G1015" s="103" t="s">
        <v>140</v>
      </c>
      <c r="H1015" s="103" t="s">
        <v>649</v>
      </c>
      <c r="I1015" s="103" t="s">
        <v>92</v>
      </c>
      <c r="J1015" s="215">
        <v>-28147.34</v>
      </c>
      <c r="K1015" s="216" t="s">
        <v>88</v>
      </c>
    </row>
    <row r="1016" spans="1:11" x14ac:dyDescent="0.25">
      <c r="A1016" s="103" t="s">
        <v>807</v>
      </c>
      <c r="B1016" s="103" t="s">
        <v>88</v>
      </c>
      <c r="C1016" s="103" t="s">
        <v>89</v>
      </c>
      <c r="D1016" s="103" t="s">
        <v>416</v>
      </c>
      <c r="E1016" s="103" t="s">
        <v>417</v>
      </c>
      <c r="F1016" s="103" t="s">
        <v>417</v>
      </c>
      <c r="G1016" s="103" t="s">
        <v>140</v>
      </c>
      <c r="H1016" s="103" t="s">
        <v>649</v>
      </c>
      <c r="I1016" s="103" t="s">
        <v>92</v>
      </c>
      <c r="J1016" s="215">
        <v>175685.47</v>
      </c>
      <c r="K1016" s="216" t="s">
        <v>88</v>
      </c>
    </row>
    <row r="1017" spans="1:11" x14ac:dyDescent="0.25">
      <c r="A1017" s="103" t="s">
        <v>807</v>
      </c>
      <c r="B1017" s="103" t="s">
        <v>88</v>
      </c>
      <c r="C1017" s="103" t="s">
        <v>89</v>
      </c>
      <c r="D1017" s="103" t="s">
        <v>416</v>
      </c>
      <c r="E1017" s="111"/>
      <c r="F1017" s="103" t="s">
        <v>417</v>
      </c>
      <c r="G1017" s="103" t="s">
        <v>140</v>
      </c>
      <c r="H1017" s="103" t="s">
        <v>649</v>
      </c>
      <c r="I1017" s="103" t="s">
        <v>92</v>
      </c>
      <c r="J1017" s="215">
        <v>-41003.279999999999</v>
      </c>
      <c r="K1017" s="216" t="s">
        <v>88</v>
      </c>
    </row>
    <row r="1018" spans="1:11" x14ac:dyDescent="0.25">
      <c r="A1018" s="103" t="s">
        <v>808</v>
      </c>
      <c r="B1018" s="103" t="s">
        <v>88</v>
      </c>
      <c r="C1018" s="103" t="s">
        <v>89</v>
      </c>
      <c r="D1018" s="103" t="s">
        <v>416</v>
      </c>
      <c r="E1018" s="103" t="s">
        <v>417</v>
      </c>
      <c r="F1018" s="103" t="s">
        <v>417</v>
      </c>
      <c r="G1018" s="103" t="s">
        <v>139</v>
      </c>
      <c r="H1018" s="103" t="s">
        <v>646</v>
      </c>
      <c r="I1018" s="103" t="s">
        <v>92</v>
      </c>
      <c r="J1018" s="215">
        <v>177553.94</v>
      </c>
      <c r="K1018" s="216" t="s">
        <v>88</v>
      </c>
    </row>
    <row r="1019" spans="1:11" x14ac:dyDescent="0.25">
      <c r="A1019" s="103" t="s">
        <v>808</v>
      </c>
      <c r="B1019" s="103" t="s">
        <v>88</v>
      </c>
      <c r="C1019" s="103" t="s">
        <v>89</v>
      </c>
      <c r="D1019" s="103" t="s">
        <v>416</v>
      </c>
      <c r="E1019" s="111"/>
      <c r="F1019" s="103" t="s">
        <v>417</v>
      </c>
      <c r="G1019" s="103" t="s">
        <v>139</v>
      </c>
      <c r="H1019" s="103" t="s">
        <v>646</v>
      </c>
      <c r="I1019" s="103" t="s">
        <v>92</v>
      </c>
      <c r="J1019" s="215">
        <v>-39513.089999999997</v>
      </c>
      <c r="K1019" s="216" t="s">
        <v>88</v>
      </c>
    </row>
    <row r="1020" spans="1:11" x14ac:dyDescent="0.25">
      <c r="A1020" s="103" t="s">
        <v>809</v>
      </c>
      <c r="B1020" s="103" t="s">
        <v>88</v>
      </c>
      <c r="C1020" s="103" t="s">
        <v>89</v>
      </c>
      <c r="D1020" s="103" t="s">
        <v>416</v>
      </c>
      <c r="E1020" s="103" t="s">
        <v>417</v>
      </c>
      <c r="F1020" s="103" t="s">
        <v>417</v>
      </c>
      <c r="G1020" s="103" t="s">
        <v>139</v>
      </c>
      <c r="H1020" s="103" t="s">
        <v>646</v>
      </c>
      <c r="I1020" s="103" t="s">
        <v>92</v>
      </c>
      <c r="J1020" s="215">
        <v>165438.18</v>
      </c>
      <c r="K1020" s="216" t="s">
        <v>88</v>
      </c>
    </row>
    <row r="1021" spans="1:11" x14ac:dyDescent="0.25">
      <c r="A1021" s="103" t="s">
        <v>809</v>
      </c>
      <c r="B1021" s="103" t="s">
        <v>88</v>
      </c>
      <c r="C1021" s="103" t="s">
        <v>89</v>
      </c>
      <c r="D1021" s="103" t="s">
        <v>416</v>
      </c>
      <c r="E1021" s="111"/>
      <c r="F1021" s="103" t="s">
        <v>417</v>
      </c>
      <c r="G1021" s="103" t="s">
        <v>139</v>
      </c>
      <c r="H1021" s="103" t="s">
        <v>646</v>
      </c>
      <c r="I1021" s="103" t="s">
        <v>92</v>
      </c>
      <c r="J1021" s="215">
        <v>-36725.360000000001</v>
      </c>
      <c r="K1021" s="216" t="s">
        <v>88</v>
      </c>
    </row>
    <row r="1022" spans="1:11" x14ac:dyDescent="0.25">
      <c r="A1022" s="103" t="s">
        <v>810</v>
      </c>
      <c r="B1022" s="103" t="s">
        <v>88</v>
      </c>
      <c r="C1022" s="103" t="s">
        <v>89</v>
      </c>
      <c r="D1022" s="103" t="s">
        <v>416</v>
      </c>
      <c r="E1022" s="103" t="s">
        <v>417</v>
      </c>
      <c r="F1022" s="103" t="s">
        <v>417</v>
      </c>
      <c r="G1022" s="103" t="s">
        <v>139</v>
      </c>
      <c r="H1022" s="103" t="s">
        <v>646</v>
      </c>
      <c r="I1022" s="103" t="s">
        <v>92</v>
      </c>
      <c r="J1022" s="215">
        <v>138231.39000000001</v>
      </c>
      <c r="K1022" s="216" t="s">
        <v>88</v>
      </c>
    </row>
    <row r="1023" spans="1:11" x14ac:dyDescent="0.25">
      <c r="A1023" s="103" t="s">
        <v>810</v>
      </c>
      <c r="B1023" s="103" t="s">
        <v>88</v>
      </c>
      <c r="C1023" s="103" t="s">
        <v>89</v>
      </c>
      <c r="D1023" s="103" t="s">
        <v>416</v>
      </c>
      <c r="E1023" s="111"/>
      <c r="F1023" s="103" t="s">
        <v>417</v>
      </c>
      <c r="G1023" s="103" t="s">
        <v>139</v>
      </c>
      <c r="H1023" s="103" t="s">
        <v>646</v>
      </c>
      <c r="I1023" s="103" t="s">
        <v>92</v>
      </c>
      <c r="J1023" s="215">
        <v>-31559.1</v>
      </c>
      <c r="K1023" s="216" t="s">
        <v>88</v>
      </c>
    </row>
    <row r="1024" spans="1:11" x14ac:dyDescent="0.25">
      <c r="A1024" s="103" t="s">
        <v>1038</v>
      </c>
      <c r="B1024" s="103" t="s">
        <v>88</v>
      </c>
      <c r="C1024" s="103" t="s">
        <v>89</v>
      </c>
      <c r="D1024" s="103" t="s">
        <v>416</v>
      </c>
      <c r="E1024" s="103" t="s">
        <v>417</v>
      </c>
      <c r="F1024" s="103" t="s">
        <v>417</v>
      </c>
      <c r="G1024" s="103" t="s">
        <v>139</v>
      </c>
      <c r="H1024" s="103" t="s">
        <v>646</v>
      </c>
      <c r="I1024" s="103" t="s">
        <v>92</v>
      </c>
      <c r="J1024" s="215">
        <v>161988.53</v>
      </c>
      <c r="K1024" s="216" t="s">
        <v>88</v>
      </c>
    </row>
    <row r="1025" spans="1:11" x14ac:dyDescent="0.25">
      <c r="A1025" s="103" t="s">
        <v>1038</v>
      </c>
      <c r="B1025" s="103" t="s">
        <v>88</v>
      </c>
      <c r="C1025" s="103" t="s">
        <v>89</v>
      </c>
      <c r="D1025" s="103" t="s">
        <v>416</v>
      </c>
      <c r="E1025" s="111"/>
      <c r="F1025" s="103" t="s">
        <v>417</v>
      </c>
      <c r="G1025" s="103" t="s">
        <v>139</v>
      </c>
      <c r="H1025" s="103" t="s">
        <v>646</v>
      </c>
      <c r="I1025" s="103" t="s">
        <v>92</v>
      </c>
      <c r="J1025" s="215">
        <v>-34780.480000000003</v>
      </c>
      <c r="K1025" s="216" t="s">
        <v>88</v>
      </c>
    </row>
    <row r="1026" spans="1:11" x14ac:dyDescent="0.25">
      <c r="A1026" s="103" t="s">
        <v>806</v>
      </c>
      <c r="B1026" s="103" t="s">
        <v>88</v>
      </c>
      <c r="C1026" s="103" t="s">
        <v>89</v>
      </c>
      <c r="D1026" s="103" t="s">
        <v>416</v>
      </c>
      <c r="E1026" s="103" t="s">
        <v>417</v>
      </c>
      <c r="F1026" s="103" t="s">
        <v>417</v>
      </c>
      <c r="G1026" s="103" t="s">
        <v>139</v>
      </c>
      <c r="H1026" s="103" t="s">
        <v>646</v>
      </c>
      <c r="I1026" s="103" t="s">
        <v>92</v>
      </c>
      <c r="J1026" s="215">
        <v>184396.42</v>
      </c>
      <c r="K1026" s="216" t="s">
        <v>88</v>
      </c>
    </row>
    <row r="1027" spans="1:11" x14ac:dyDescent="0.25">
      <c r="A1027" s="103" t="s">
        <v>806</v>
      </c>
      <c r="B1027" s="103" t="s">
        <v>88</v>
      </c>
      <c r="C1027" s="103" t="s">
        <v>89</v>
      </c>
      <c r="D1027" s="103" t="s">
        <v>416</v>
      </c>
      <c r="E1027" s="111"/>
      <c r="F1027" s="103" t="s">
        <v>417</v>
      </c>
      <c r="G1027" s="103" t="s">
        <v>139</v>
      </c>
      <c r="H1027" s="103" t="s">
        <v>646</v>
      </c>
      <c r="I1027" s="103" t="s">
        <v>92</v>
      </c>
      <c r="J1027" s="215">
        <v>-41274.18</v>
      </c>
      <c r="K1027" s="216" t="s">
        <v>88</v>
      </c>
    </row>
    <row r="1028" spans="1:11" x14ac:dyDescent="0.25">
      <c r="A1028" s="103" t="s">
        <v>807</v>
      </c>
      <c r="B1028" s="103" t="s">
        <v>88</v>
      </c>
      <c r="C1028" s="103" t="s">
        <v>89</v>
      </c>
      <c r="D1028" s="103" t="s">
        <v>416</v>
      </c>
      <c r="E1028" s="103" t="s">
        <v>417</v>
      </c>
      <c r="F1028" s="103" t="s">
        <v>417</v>
      </c>
      <c r="G1028" s="103" t="s">
        <v>139</v>
      </c>
      <c r="H1028" s="103" t="s">
        <v>646</v>
      </c>
      <c r="I1028" s="103" t="s">
        <v>92</v>
      </c>
      <c r="J1028" s="215">
        <v>257673</v>
      </c>
      <c r="K1028" s="216" t="s">
        <v>88</v>
      </c>
    </row>
    <row r="1029" spans="1:11" x14ac:dyDescent="0.25">
      <c r="A1029" s="103" t="s">
        <v>807</v>
      </c>
      <c r="B1029" s="103" t="s">
        <v>88</v>
      </c>
      <c r="C1029" s="103" t="s">
        <v>89</v>
      </c>
      <c r="D1029" s="103" t="s">
        <v>416</v>
      </c>
      <c r="E1029" s="111"/>
      <c r="F1029" s="103" t="s">
        <v>417</v>
      </c>
      <c r="G1029" s="103" t="s">
        <v>139</v>
      </c>
      <c r="H1029" s="103" t="s">
        <v>646</v>
      </c>
      <c r="I1029" s="103" t="s">
        <v>92</v>
      </c>
      <c r="J1029" s="215">
        <v>-57679.519999999997</v>
      </c>
      <c r="K1029" s="216" t="s">
        <v>88</v>
      </c>
    </row>
    <row r="1030" spans="1:11" x14ac:dyDescent="0.25">
      <c r="A1030" s="103" t="s">
        <v>808</v>
      </c>
      <c r="B1030" s="103" t="s">
        <v>88</v>
      </c>
      <c r="C1030" s="103" t="s">
        <v>89</v>
      </c>
      <c r="D1030" s="103" t="s">
        <v>416</v>
      </c>
      <c r="E1030" s="103" t="s">
        <v>417</v>
      </c>
      <c r="F1030" s="103" t="s">
        <v>417</v>
      </c>
      <c r="G1030" s="103" t="s">
        <v>138</v>
      </c>
      <c r="H1030" s="103" t="s">
        <v>647</v>
      </c>
      <c r="I1030" s="103" t="s">
        <v>92</v>
      </c>
      <c r="J1030" s="215">
        <v>163031.57</v>
      </c>
      <c r="K1030" s="216" t="s">
        <v>88</v>
      </c>
    </row>
    <row r="1031" spans="1:11" x14ac:dyDescent="0.25">
      <c r="A1031" s="103" t="s">
        <v>808</v>
      </c>
      <c r="B1031" s="103" t="s">
        <v>88</v>
      </c>
      <c r="C1031" s="103" t="s">
        <v>89</v>
      </c>
      <c r="D1031" s="103" t="s">
        <v>416</v>
      </c>
      <c r="E1031" s="111"/>
      <c r="F1031" s="103" t="s">
        <v>417</v>
      </c>
      <c r="G1031" s="103" t="s">
        <v>138</v>
      </c>
      <c r="H1031" s="103" t="s">
        <v>647</v>
      </c>
      <c r="I1031" s="103" t="s">
        <v>92</v>
      </c>
      <c r="J1031" s="215">
        <v>-37303.15</v>
      </c>
      <c r="K1031" s="216" t="s">
        <v>88</v>
      </c>
    </row>
    <row r="1032" spans="1:11" x14ac:dyDescent="0.25">
      <c r="A1032" s="103" t="s">
        <v>809</v>
      </c>
      <c r="B1032" s="103" t="s">
        <v>88</v>
      </c>
      <c r="C1032" s="103" t="s">
        <v>89</v>
      </c>
      <c r="D1032" s="103" t="s">
        <v>416</v>
      </c>
      <c r="E1032" s="103" t="s">
        <v>417</v>
      </c>
      <c r="F1032" s="103" t="s">
        <v>417</v>
      </c>
      <c r="G1032" s="103" t="s">
        <v>138</v>
      </c>
      <c r="H1032" s="103" t="s">
        <v>647</v>
      </c>
      <c r="I1032" s="103" t="s">
        <v>92</v>
      </c>
      <c r="J1032" s="215">
        <v>160217.15</v>
      </c>
      <c r="K1032" s="216" t="s">
        <v>88</v>
      </c>
    </row>
    <row r="1033" spans="1:11" x14ac:dyDescent="0.25">
      <c r="A1033" s="103" t="s">
        <v>809</v>
      </c>
      <c r="B1033" s="103" t="s">
        <v>88</v>
      </c>
      <c r="C1033" s="103" t="s">
        <v>89</v>
      </c>
      <c r="D1033" s="103" t="s">
        <v>416</v>
      </c>
      <c r="E1033" s="111"/>
      <c r="F1033" s="103" t="s">
        <v>417</v>
      </c>
      <c r="G1033" s="103" t="s">
        <v>138</v>
      </c>
      <c r="H1033" s="103" t="s">
        <v>647</v>
      </c>
      <c r="I1033" s="103" t="s">
        <v>92</v>
      </c>
      <c r="J1033" s="215">
        <v>-36897.279999999999</v>
      </c>
      <c r="K1033" s="216" t="s">
        <v>88</v>
      </c>
    </row>
    <row r="1034" spans="1:11" x14ac:dyDescent="0.25">
      <c r="A1034" s="103" t="s">
        <v>810</v>
      </c>
      <c r="B1034" s="103" t="s">
        <v>88</v>
      </c>
      <c r="C1034" s="103" t="s">
        <v>89</v>
      </c>
      <c r="D1034" s="103" t="s">
        <v>416</v>
      </c>
      <c r="E1034" s="103" t="s">
        <v>417</v>
      </c>
      <c r="F1034" s="103" t="s">
        <v>417</v>
      </c>
      <c r="G1034" s="103" t="s">
        <v>138</v>
      </c>
      <c r="H1034" s="103" t="s">
        <v>647</v>
      </c>
      <c r="I1034" s="103" t="s">
        <v>92</v>
      </c>
      <c r="J1034" s="215">
        <v>120111.22</v>
      </c>
      <c r="K1034" s="216" t="s">
        <v>88</v>
      </c>
    </row>
    <row r="1035" spans="1:11" x14ac:dyDescent="0.25">
      <c r="A1035" s="103" t="s">
        <v>810</v>
      </c>
      <c r="B1035" s="103" t="s">
        <v>88</v>
      </c>
      <c r="C1035" s="103" t="s">
        <v>89</v>
      </c>
      <c r="D1035" s="103" t="s">
        <v>416</v>
      </c>
      <c r="E1035" s="111"/>
      <c r="F1035" s="103" t="s">
        <v>417</v>
      </c>
      <c r="G1035" s="103" t="s">
        <v>138</v>
      </c>
      <c r="H1035" s="103" t="s">
        <v>647</v>
      </c>
      <c r="I1035" s="103" t="s">
        <v>92</v>
      </c>
      <c r="J1035" s="215">
        <v>-28270.86</v>
      </c>
      <c r="K1035" s="216" t="s">
        <v>88</v>
      </c>
    </row>
    <row r="1036" spans="1:11" x14ac:dyDescent="0.25">
      <c r="A1036" s="103" t="s">
        <v>1038</v>
      </c>
      <c r="B1036" s="103" t="s">
        <v>88</v>
      </c>
      <c r="C1036" s="103" t="s">
        <v>89</v>
      </c>
      <c r="D1036" s="103" t="s">
        <v>416</v>
      </c>
      <c r="E1036" s="103" t="s">
        <v>417</v>
      </c>
      <c r="F1036" s="103" t="s">
        <v>417</v>
      </c>
      <c r="G1036" s="103" t="s">
        <v>138</v>
      </c>
      <c r="H1036" s="103" t="s">
        <v>647</v>
      </c>
      <c r="I1036" s="103" t="s">
        <v>92</v>
      </c>
      <c r="J1036" s="215">
        <v>134972.92000000001</v>
      </c>
      <c r="K1036" s="216" t="s">
        <v>88</v>
      </c>
    </row>
    <row r="1037" spans="1:11" x14ac:dyDescent="0.25">
      <c r="A1037" s="103" t="s">
        <v>1038</v>
      </c>
      <c r="B1037" s="103" t="s">
        <v>88</v>
      </c>
      <c r="C1037" s="103" t="s">
        <v>89</v>
      </c>
      <c r="D1037" s="103" t="s">
        <v>416</v>
      </c>
      <c r="E1037" s="111"/>
      <c r="F1037" s="103" t="s">
        <v>417</v>
      </c>
      <c r="G1037" s="103" t="s">
        <v>138</v>
      </c>
      <c r="H1037" s="103" t="s">
        <v>647</v>
      </c>
      <c r="I1037" s="103" t="s">
        <v>92</v>
      </c>
      <c r="J1037" s="215">
        <v>-30109.48</v>
      </c>
      <c r="K1037" s="216" t="s">
        <v>88</v>
      </c>
    </row>
    <row r="1038" spans="1:11" x14ac:dyDescent="0.25">
      <c r="A1038" s="103" t="s">
        <v>806</v>
      </c>
      <c r="B1038" s="103" t="s">
        <v>88</v>
      </c>
      <c r="C1038" s="103" t="s">
        <v>89</v>
      </c>
      <c r="D1038" s="103" t="s">
        <v>416</v>
      </c>
      <c r="E1038" s="103" t="s">
        <v>417</v>
      </c>
      <c r="F1038" s="103" t="s">
        <v>417</v>
      </c>
      <c r="G1038" s="103" t="s">
        <v>138</v>
      </c>
      <c r="H1038" s="103" t="s">
        <v>647</v>
      </c>
      <c r="I1038" s="103" t="s">
        <v>92</v>
      </c>
      <c r="J1038" s="215">
        <v>166132.78</v>
      </c>
      <c r="K1038" s="216" t="s">
        <v>88</v>
      </c>
    </row>
    <row r="1039" spans="1:11" x14ac:dyDescent="0.25">
      <c r="A1039" s="103" t="s">
        <v>806</v>
      </c>
      <c r="B1039" s="103" t="s">
        <v>88</v>
      </c>
      <c r="C1039" s="103" t="s">
        <v>89</v>
      </c>
      <c r="D1039" s="103" t="s">
        <v>416</v>
      </c>
      <c r="E1039" s="111"/>
      <c r="F1039" s="103" t="s">
        <v>417</v>
      </c>
      <c r="G1039" s="103" t="s">
        <v>138</v>
      </c>
      <c r="H1039" s="103" t="s">
        <v>647</v>
      </c>
      <c r="I1039" s="103" t="s">
        <v>92</v>
      </c>
      <c r="J1039" s="215">
        <v>-39181.11</v>
      </c>
      <c r="K1039" s="216" t="s">
        <v>88</v>
      </c>
    </row>
    <row r="1040" spans="1:11" x14ac:dyDescent="0.25">
      <c r="A1040" s="103" t="s">
        <v>807</v>
      </c>
      <c r="B1040" s="103" t="s">
        <v>88</v>
      </c>
      <c r="C1040" s="103" t="s">
        <v>89</v>
      </c>
      <c r="D1040" s="103" t="s">
        <v>416</v>
      </c>
      <c r="E1040" s="103" t="s">
        <v>417</v>
      </c>
      <c r="F1040" s="103" t="s">
        <v>417</v>
      </c>
      <c r="G1040" s="103" t="s">
        <v>138</v>
      </c>
      <c r="H1040" s="103" t="s">
        <v>647</v>
      </c>
      <c r="I1040" s="103" t="s">
        <v>92</v>
      </c>
      <c r="J1040" s="215">
        <v>249459.16</v>
      </c>
      <c r="K1040" s="216" t="s">
        <v>88</v>
      </c>
    </row>
    <row r="1041" spans="1:11" x14ac:dyDescent="0.25">
      <c r="A1041" s="103" t="s">
        <v>807</v>
      </c>
      <c r="B1041" s="103" t="s">
        <v>88</v>
      </c>
      <c r="C1041" s="103" t="s">
        <v>89</v>
      </c>
      <c r="D1041" s="103" t="s">
        <v>416</v>
      </c>
      <c r="E1041" s="111"/>
      <c r="F1041" s="103" t="s">
        <v>417</v>
      </c>
      <c r="G1041" s="103" t="s">
        <v>138</v>
      </c>
      <c r="H1041" s="103" t="s">
        <v>647</v>
      </c>
      <c r="I1041" s="103" t="s">
        <v>92</v>
      </c>
      <c r="J1041" s="215">
        <v>-56819.19</v>
      </c>
      <c r="K1041" s="216" t="s">
        <v>88</v>
      </c>
    </row>
    <row r="1042" spans="1:11" x14ac:dyDescent="0.25">
      <c r="A1042" s="103" t="s">
        <v>808</v>
      </c>
      <c r="B1042" s="103" t="s">
        <v>88</v>
      </c>
      <c r="C1042" s="103" t="s">
        <v>89</v>
      </c>
      <c r="D1042" s="103" t="s">
        <v>416</v>
      </c>
      <c r="E1042" s="103" t="s">
        <v>417</v>
      </c>
      <c r="F1042" s="103" t="s">
        <v>417</v>
      </c>
      <c r="G1042" s="103" t="s">
        <v>136</v>
      </c>
      <c r="H1042" s="103" t="s">
        <v>370</v>
      </c>
      <c r="I1042" s="103" t="s">
        <v>92</v>
      </c>
      <c r="J1042" s="215">
        <v>79640.17</v>
      </c>
      <c r="K1042" s="216" t="s">
        <v>88</v>
      </c>
    </row>
    <row r="1043" spans="1:11" x14ac:dyDescent="0.25">
      <c r="A1043" s="103" t="s">
        <v>808</v>
      </c>
      <c r="B1043" s="103" t="s">
        <v>88</v>
      </c>
      <c r="C1043" s="103" t="s">
        <v>89</v>
      </c>
      <c r="D1043" s="103" t="s">
        <v>416</v>
      </c>
      <c r="E1043" s="111"/>
      <c r="F1043" s="103" t="s">
        <v>417</v>
      </c>
      <c r="G1043" s="103" t="s">
        <v>136</v>
      </c>
      <c r="H1043" s="103" t="s">
        <v>370</v>
      </c>
      <c r="I1043" s="103" t="s">
        <v>92</v>
      </c>
      <c r="J1043" s="215">
        <v>-2271.04</v>
      </c>
      <c r="K1043" s="216" t="s">
        <v>88</v>
      </c>
    </row>
    <row r="1044" spans="1:11" x14ac:dyDescent="0.25">
      <c r="A1044" s="103" t="s">
        <v>809</v>
      </c>
      <c r="B1044" s="103" t="s">
        <v>88</v>
      </c>
      <c r="C1044" s="103" t="s">
        <v>89</v>
      </c>
      <c r="D1044" s="103" t="s">
        <v>416</v>
      </c>
      <c r="E1044" s="103" t="s">
        <v>417</v>
      </c>
      <c r="F1044" s="103" t="s">
        <v>417</v>
      </c>
      <c r="G1044" s="103" t="s">
        <v>136</v>
      </c>
      <c r="H1044" s="103" t="s">
        <v>370</v>
      </c>
      <c r="I1044" s="103" t="s">
        <v>92</v>
      </c>
      <c r="J1044" s="215">
        <v>82084.91</v>
      </c>
      <c r="K1044" s="216" t="s">
        <v>88</v>
      </c>
    </row>
    <row r="1045" spans="1:11" x14ac:dyDescent="0.25">
      <c r="A1045" s="103" t="s">
        <v>809</v>
      </c>
      <c r="B1045" s="103" t="s">
        <v>88</v>
      </c>
      <c r="C1045" s="103" t="s">
        <v>89</v>
      </c>
      <c r="D1045" s="103" t="s">
        <v>416</v>
      </c>
      <c r="E1045" s="111"/>
      <c r="F1045" s="103" t="s">
        <v>417</v>
      </c>
      <c r="G1045" s="103" t="s">
        <v>136</v>
      </c>
      <c r="H1045" s="103" t="s">
        <v>370</v>
      </c>
      <c r="I1045" s="103" t="s">
        <v>92</v>
      </c>
      <c r="J1045" s="215">
        <v>-138.74</v>
      </c>
      <c r="K1045" s="216" t="s">
        <v>88</v>
      </c>
    </row>
    <row r="1046" spans="1:11" x14ac:dyDescent="0.25">
      <c r="A1046" s="103" t="s">
        <v>810</v>
      </c>
      <c r="B1046" s="103" t="s">
        <v>88</v>
      </c>
      <c r="C1046" s="103" t="s">
        <v>89</v>
      </c>
      <c r="D1046" s="103" t="s">
        <v>416</v>
      </c>
      <c r="E1046" s="103" t="s">
        <v>417</v>
      </c>
      <c r="F1046" s="103" t="s">
        <v>417</v>
      </c>
      <c r="G1046" s="103" t="s">
        <v>136</v>
      </c>
      <c r="H1046" s="103" t="s">
        <v>370</v>
      </c>
      <c r="I1046" s="103" t="s">
        <v>92</v>
      </c>
      <c r="J1046" s="215">
        <v>47350.44</v>
      </c>
      <c r="K1046" s="216" t="s">
        <v>88</v>
      </c>
    </row>
    <row r="1047" spans="1:11" x14ac:dyDescent="0.25">
      <c r="A1047" s="103" t="s">
        <v>810</v>
      </c>
      <c r="B1047" s="103" t="s">
        <v>88</v>
      </c>
      <c r="C1047" s="103" t="s">
        <v>89</v>
      </c>
      <c r="D1047" s="103" t="s">
        <v>416</v>
      </c>
      <c r="E1047" s="111"/>
      <c r="F1047" s="103" t="s">
        <v>417</v>
      </c>
      <c r="G1047" s="103" t="s">
        <v>136</v>
      </c>
      <c r="H1047" s="103" t="s">
        <v>370</v>
      </c>
      <c r="I1047" s="103" t="s">
        <v>92</v>
      </c>
      <c r="J1047" s="215">
        <v>-11.56</v>
      </c>
      <c r="K1047" s="216" t="s">
        <v>88</v>
      </c>
    </row>
    <row r="1048" spans="1:11" x14ac:dyDescent="0.25">
      <c r="A1048" s="103" t="s">
        <v>1038</v>
      </c>
      <c r="B1048" s="103" t="s">
        <v>88</v>
      </c>
      <c r="C1048" s="103" t="s">
        <v>89</v>
      </c>
      <c r="D1048" s="103" t="s">
        <v>416</v>
      </c>
      <c r="E1048" s="103" t="s">
        <v>417</v>
      </c>
      <c r="F1048" s="103" t="s">
        <v>417</v>
      </c>
      <c r="G1048" s="103" t="s">
        <v>136</v>
      </c>
      <c r="H1048" s="103" t="s">
        <v>370</v>
      </c>
      <c r="I1048" s="103" t="s">
        <v>92</v>
      </c>
      <c r="J1048" s="215">
        <v>62915.14</v>
      </c>
      <c r="K1048" s="216" t="s">
        <v>88</v>
      </c>
    </row>
    <row r="1049" spans="1:11" x14ac:dyDescent="0.25">
      <c r="A1049" s="103" t="s">
        <v>1038</v>
      </c>
      <c r="B1049" s="103" t="s">
        <v>88</v>
      </c>
      <c r="C1049" s="103" t="s">
        <v>89</v>
      </c>
      <c r="D1049" s="103" t="s">
        <v>416</v>
      </c>
      <c r="E1049" s="111"/>
      <c r="F1049" s="103" t="s">
        <v>417</v>
      </c>
      <c r="G1049" s="103" t="s">
        <v>136</v>
      </c>
      <c r="H1049" s="103" t="s">
        <v>370</v>
      </c>
      <c r="I1049" s="103" t="s">
        <v>92</v>
      </c>
      <c r="J1049" s="215">
        <v>-611.59</v>
      </c>
      <c r="K1049" s="216" t="s">
        <v>88</v>
      </c>
    </row>
    <row r="1050" spans="1:11" x14ac:dyDescent="0.25">
      <c r="A1050" s="103" t="s">
        <v>806</v>
      </c>
      <c r="B1050" s="103" t="s">
        <v>88</v>
      </c>
      <c r="C1050" s="103" t="s">
        <v>89</v>
      </c>
      <c r="D1050" s="103" t="s">
        <v>416</v>
      </c>
      <c r="E1050" s="103" t="s">
        <v>417</v>
      </c>
      <c r="F1050" s="103" t="s">
        <v>417</v>
      </c>
      <c r="G1050" s="103" t="s">
        <v>136</v>
      </c>
      <c r="H1050" s="103" t="s">
        <v>370</v>
      </c>
      <c r="I1050" s="103" t="s">
        <v>92</v>
      </c>
      <c r="J1050" s="215">
        <v>73191.73</v>
      </c>
      <c r="K1050" s="216" t="s">
        <v>88</v>
      </c>
    </row>
    <row r="1051" spans="1:11" x14ac:dyDescent="0.25">
      <c r="A1051" s="103" t="s">
        <v>806</v>
      </c>
      <c r="B1051" s="103" t="s">
        <v>88</v>
      </c>
      <c r="C1051" s="103" t="s">
        <v>89</v>
      </c>
      <c r="D1051" s="103" t="s">
        <v>416</v>
      </c>
      <c r="E1051" s="111"/>
      <c r="F1051" s="103" t="s">
        <v>417</v>
      </c>
      <c r="G1051" s="103" t="s">
        <v>136</v>
      </c>
      <c r="H1051" s="103" t="s">
        <v>370</v>
      </c>
      <c r="I1051" s="103" t="s">
        <v>92</v>
      </c>
      <c r="J1051" s="215">
        <v>-1659.17</v>
      </c>
      <c r="K1051" s="216" t="s">
        <v>88</v>
      </c>
    </row>
    <row r="1052" spans="1:11" x14ac:dyDescent="0.25">
      <c r="A1052" s="103" t="s">
        <v>807</v>
      </c>
      <c r="B1052" s="103" t="s">
        <v>88</v>
      </c>
      <c r="C1052" s="103" t="s">
        <v>89</v>
      </c>
      <c r="D1052" s="103" t="s">
        <v>416</v>
      </c>
      <c r="E1052" s="103" t="s">
        <v>417</v>
      </c>
      <c r="F1052" s="103" t="s">
        <v>417</v>
      </c>
      <c r="G1052" s="103" t="s">
        <v>136</v>
      </c>
      <c r="H1052" s="103" t="s">
        <v>370</v>
      </c>
      <c r="I1052" s="103" t="s">
        <v>92</v>
      </c>
      <c r="J1052" s="215">
        <v>110388.96</v>
      </c>
      <c r="K1052" s="216" t="s">
        <v>88</v>
      </c>
    </row>
    <row r="1053" spans="1:11" x14ac:dyDescent="0.25">
      <c r="A1053" s="103" t="s">
        <v>807</v>
      </c>
      <c r="B1053" s="103" t="s">
        <v>88</v>
      </c>
      <c r="C1053" s="103" t="s">
        <v>89</v>
      </c>
      <c r="D1053" s="103" t="s">
        <v>416</v>
      </c>
      <c r="E1053" s="111"/>
      <c r="F1053" s="103" t="s">
        <v>417</v>
      </c>
      <c r="G1053" s="103" t="s">
        <v>136</v>
      </c>
      <c r="H1053" s="103" t="s">
        <v>370</v>
      </c>
      <c r="I1053" s="103" t="s">
        <v>92</v>
      </c>
      <c r="J1053" s="215">
        <v>-2802.52</v>
      </c>
      <c r="K1053" s="216" t="s">
        <v>88</v>
      </c>
    </row>
    <row r="1054" spans="1:11" x14ac:dyDescent="0.25">
      <c r="A1054" s="103" t="s">
        <v>808</v>
      </c>
      <c r="B1054" s="103" t="s">
        <v>88</v>
      </c>
      <c r="C1054" s="103" t="s">
        <v>89</v>
      </c>
      <c r="D1054" s="103" t="s">
        <v>416</v>
      </c>
      <c r="E1054" s="103" t="s">
        <v>417</v>
      </c>
      <c r="F1054" s="103" t="s">
        <v>417</v>
      </c>
      <c r="G1054" s="103" t="s">
        <v>121</v>
      </c>
      <c r="H1054" s="103" t="s">
        <v>372</v>
      </c>
      <c r="I1054" s="103" t="s">
        <v>92</v>
      </c>
      <c r="J1054" s="215">
        <v>17150.88</v>
      </c>
      <c r="K1054" s="216" t="s">
        <v>88</v>
      </c>
    </row>
    <row r="1055" spans="1:11" x14ac:dyDescent="0.25">
      <c r="A1055" s="103" t="s">
        <v>809</v>
      </c>
      <c r="B1055" s="103" t="s">
        <v>88</v>
      </c>
      <c r="C1055" s="103" t="s">
        <v>89</v>
      </c>
      <c r="D1055" s="103" t="s">
        <v>416</v>
      </c>
      <c r="E1055" s="103" t="s">
        <v>417</v>
      </c>
      <c r="F1055" s="103" t="s">
        <v>417</v>
      </c>
      <c r="G1055" s="103" t="s">
        <v>121</v>
      </c>
      <c r="H1055" s="103" t="s">
        <v>372</v>
      </c>
      <c r="I1055" s="103" t="s">
        <v>92</v>
      </c>
      <c r="J1055" s="215">
        <v>15468.23</v>
      </c>
      <c r="K1055" s="216" t="s">
        <v>88</v>
      </c>
    </row>
    <row r="1056" spans="1:11" x14ac:dyDescent="0.25">
      <c r="A1056" s="103" t="s">
        <v>810</v>
      </c>
      <c r="B1056" s="103" t="s">
        <v>88</v>
      </c>
      <c r="C1056" s="103" t="s">
        <v>89</v>
      </c>
      <c r="D1056" s="103" t="s">
        <v>416</v>
      </c>
      <c r="E1056" s="103" t="s">
        <v>417</v>
      </c>
      <c r="F1056" s="103" t="s">
        <v>417</v>
      </c>
      <c r="G1056" s="103" t="s">
        <v>121</v>
      </c>
      <c r="H1056" s="103" t="s">
        <v>372</v>
      </c>
      <c r="I1056" s="103" t="s">
        <v>92</v>
      </c>
      <c r="J1056" s="215">
        <v>12020.17</v>
      </c>
      <c r="K1056" s="216" t="s">
        <v>88</v>
      </c>
    </row>
    <row r="1057" spans="1:11" x14ac:dyDescent="0.25">
      <c r="A1057" s="103" t="s">
        <v>1038</v>
      </c>
      <c r="B1057" s="103" t="s">
        <v>88</v>
      </c>
      <c r="C1057" s="103" t="s">
        <v>89</v>
      </c>
      <c r="D1057" s="103" t="s">
        <v>416</v>
      </c>
      <c r="E1057" s="103" t="s">
        <v>417</v>
      </c>
      <c r="F1057" s="103" t="s">
        <v>417</v>
      </c>
      <c r="G1057" s="103" t="s">
        <v>121</v>
      </c>
      <c r="H1057" s="103" t="s">
        <v>372</v>
      </c>
      <c r="I1057" s="103" t="s">
        <v>92</v>
      </c>
      <c r="J1057" s="215">
        <v>12551.59</v>
      </c>
      <c r="K1057" s="216" t="s">
        <v>88</v>
      </c>
    </row>
    <row r="1058" spans="1:11" x14ac:dyDescent="0.25">
      <c r="A1058" s="103" t="s">
        <v>806</v>
      </c>
      <c r="B1058" s="103" t="s">
        <v>88</v>
      </c>
      <c r="C1058" s="103" t="s">
        <v>89</v>
      </c>
      <c r="D1058" s="103" t="s">
        <v>416</v>
      </c>
      <c r="E1058" s="103" t="s">
        <v>417</v>
      </c>
      <c r="F1058" s="103" t="s">
        <v>417</v>
      </c>
      <c r="G1058" s="103" t="s">
        <v>121</v>
      </c>
      <c r="H1058" s="103" t="s">
        <v>372</v>
      </c>
      <c r="I1058" s="103" t="s">
        <v>92</v>
      </c>
      <c r="J1058" s="215">
        <v>15565.29</v>
      </c>
      <c r="K1058" s="216" t="s">
        <v>88</v>
      </c>
    </row>
    <row r="1059" spans="1:11" x14ac:dyDescent="0.25">
      <c r="A1059" s="103" t="s">
        <v>807</v>
      </c>
      <c r="B1059" s="103" t="s">
        <v>88</v>
      </c>
      <c r="C1059" s="103" t="s">
        <v>89</v>
      </c>
      <c r="D1059" s="103" t="s">
        <v>416</v>
      </c>
      <c r="E1059" s="103" t="s">
        <v>417</v>
      </c>
      <c r="F1059" s="103" t="s">
        <v>417</v>
      </c>
      <c r="G1059" s="103" t="s">
        <v>121</v>
      </c>
      <c r="H1059" s="103" t="s">
        <v>372</v>
      </c>
      <c r="I1059" s="103" t="s">
        <v>92</v>
      </c>
      <c r="J1059" s="215">
        <v>25182.22</v>
      </c>
      <c r="K1059" s="216" t="s">
        <v>88</v>
      </c>
    </row>
    <row r="1060" spans="1:11" x14ac:dyDescent="0.25">
      <c r="A1060" s="103" t="s">
        <v>809</v>
      </c>
      <c r="B1060" s="103" t="s">
        <v>88</v>
      </c>
      <c r="C1060" s="103" t="s">
        <v>89</v>
      </c>
      <c r="D1060" s="103" t="s">
        <v>416</v>
      </c>
      <c r="E1060" s="103" t="s">
        <v>417</v>
      </c>
      <c r="F1060" s="103" t="s">
        <v>417</v>
      </c>
      <c r="G1060" s="103" t="s">
        <v>203</v>
      </c>
      <c r="H1060" s="103" t="s">
        <v>477</v>
      </c>
      <c r="I1060" s="103" t="s">
        <v>92</v>
      </c>
      <c r="J1060" s="215">
        <v>368.46</v>
      </c>
      <c r="K1060" s="216" t="s">
        <v>88</v>
      </c>
    </row>
    <row r="1061" spans="1:11" x14ac:dyDescent="0.25">
      <c r="A1061" s="103" t="s">
        <v>808</v>
      </c>
      <c r="B1061" s="103" t="s">
        <v>88</v>
      </c>
      <c r="C1061" s="103" t="s">
        <v>89</v>
      </c>
      <c r="D1061" s="103" t="s">
        <v>416</v>
      </c>
      <c r="E1061" s="103" t="s">
        <v>417</v>
      </c>
      <c r="F1061" s="103" t="s">
        <v>417</v>
      </c>
      <c r="G1061" s="103" t="s">
        <v>134</v>
      </c>
      <c r="H1061" s="103" t="s">
        <v>374</v>
      </c>
      <c r="I1061" s="103" t="s">
        <v>92</v>
      </c>
      <c r="J1061" s="215">
        <v>10598.45</v>
      </c>
      <c r="K1061" s="216" t="s">
        <v>88</v>
      </c>
    </row>
    <row r="1062" spans="1:11" x14ac:dyDescent="0.25">
      <c r="A1062" s="103" t="s">
        <v>809</v>
      </c>
      <c r="B1062" s="103" t="s">
        <v>88</v>
      </c>
      <c r="C1062" s="103" t="s">
        <v>89</v>
      </c>
      <c r="D1062" s="103" t="s">
        <v>416</v>
      </c>
      <c r="E1062" s="103" t="s">
        <v>417</v>
      </c>
      <c r="F1062" s="103" t="s">
        <v>417</v>
      </c>
      <c r="G1062" s="103" t="s">
        <v>134</v>
      </c>
      <c r="H1062" s="103" t="s">
        <v>374</v>
      </c>
      <c r="I1062" s="103" t="s">
        <v>92</v>
      </c>
      <c r="J1062" s="215">
        <v>4190.07</v>
      </c>
      <c r="K1062" s="216" t="s">
        <v>88</v>
      </c>
    </row>
    <row r="1063" spans="1:11" x14ac:dyDescent="0.25">
      <c r="A1063" s="103" t="s">
        <v>810</v>
      </c>
      <c r="B1063" s="103" t="s">
        <v>88</v>
      </c>
      <c r="C1063" s="103" t="s">
        <v>89</v>
      </c>
      <c r="D1063" s="103" t="s">
        <v>416</v>
      </c>
      <c r="E1063" s="103" t="s">
        <v>417</v>
      </c>
      <c r="F1063" s="103" t="s">
        <v>417</v>
      </c>
      <c r="G1063" s="103" t="s">
        <v>134</v>
      </c>
      <c r="H1063" s="103" t="s">
        <v>374</v>
      </c>
      <c r="I1063" s="103" t="s">
        <v>92</v>
      </c>
      <c r="J1063" s="215">
        <v>2153.87</v>
      </c>
      <c r="K1063" s="216" t="s">
        <v>88</v>
      </c>
    </row>
    <row r="1064" spans="1:11" x14ac:dyDescent="0.25">
      <c r="A1064" s="103" t="s">
        <v>1038</v>
      </c>
      <c r="B1064" s="103" t="s">
        <v>88</v>
      </c>
      <c r="C1064" s="103" t="s">
        <v>89</v>
      </c>
      <c r="D1064" s="103" t="s">
        <v>416</v>
      </c>
      <c r="E1064" s="103" t="s">
        <v>417</v>
      </c>
      <c r="F1064" s="103" t="s">
        <v>417</v>
      </c>
      <c r="G1064" s="103" t="s">
        <v>134</v>
      </c>
      <c r="H1064" s="103" t="s">
        <v>374</v>
      </c>
      <c r="I1064" s="103" t="s">
        <v>92</v>
      </c>
      <c r="J1064" s="215">
        <v>9325.1200000000008</v>
      </c>
      <c r="K1064" s="216" t="s">
        <v>88</v>
      </c>
    </row>
    <row r="1065" spans="1:11" x14ac:dyDescent="0.25">
      <c r="A1065" s="103" t="s">
        <v>806</v>
      </c>
      <c r="B1065" s="103" t="s">
        <v>88</v>
      </c>
      <c r="C1065" s="103" t="s">
        <v>89</v>
      </c>
      <c r="D1065" s="103" t="s">
        <v>416</v>
      </c>
      <c r="E1065" s="103" t="s">
        <v>417</v>
      </c>
      <c r="F1065" s="103" t="s">
        <v>417</v>
      </c>
      <c r="G1065" s="103" t="s">
        <v>134</v>
      </c>
      <c r="H1065" s="103" t="s">
        <v>374</v>
      </c>
      <c r="I1065" s="103" t="s">
        <v>92</v>
      </c>
      <c r="J1065" s="215">
        <v>7675.03</v>
      </c>
      <c r="K1065" s="216" t="s">
        <v>88</v>
      </c>
    </row>
    <row r="1066" spans="1:11" x14ac:dyDescent="0.25">
      <c r="A1066" s="103" t="s">
        <v>807</v>
      </c>
      <c r="B1066" s="103" t="s">
        <v>88</v>
      </c>
      <c r="C1066" s="103" t="s">
        <v>89</v>
      </c>
      <c r="D1066" s="103" t="s">
        <v>416</v>
      </c>
      <c r="E1066" s="103" t="s">
        <v>417</v>
      </c>
      <c r="F1066" s="103" t="s">
        <v>417</v>
      </c>
      <c r="G1066" s="103" t="s">
        <v>134</v>
      </c>
      <c r="H1066" s="103" t="s">
        <v>374</v>
      </c>
      <c r="I1066" s="103" t="s">
        <v>92</v>
      </c>
      <c r="J1066" s="215">
        <v>7137.25</v>
      </c>
      <c r="K1066" s="216" t="s">
        <v>88</v>
      </c>
    </row>
    <row r="1067" spans="1:11" x14ac:dyDescent="0.25">
      <c r="A1067" s="103" t="s">
        <v>808</v>
      </c>
      <c r="B1067" s="103" t="s">
        <v>88</v>
      </c>
      <c r="C1067" s="103" t="s">
        <v>89</v>
      </c>
      <c r="D1067" s="103" t="s">
        <v>416</v>
      </c>
      <c r="E1067" s="103" t="s">
        <v>417</v>
      </c>
      <c r="F1067" s="103" t="s">
        <v>417</v>
      </c>
      <c r="G1067" s="103" t="s">
        <v>93</v>
      </c>
      <c r="H1067" s="103" t="s">
        <v>375</v>
      </c>
      <c r="I1067" s="103" t="s">
        <v>92</v>
      </c>
      <c r="J1067" s="215">
        <v>3830.1</v>
      </c>
      <c r="K1067" s="216" t="s">
        <v>88</v>
      </c>
    </row>
    <row r="1068" spans="1:11" x14ac:dyDescent="0.25">
      <c r="A1068" s="103" t="s">
        <v>809</v>
      </c>
      <c r="B1068" s="103" t="s">
        <v>88</v>
      </c>
      <c r="C1068" s="103" t="s">
        <v>89</v>
      </c>
      <c r="D1068" s="103" t="s">
        <v>416</v>
      </c>
      <c r="E1068" s="103" t="s">
        <v>417</v>
      </c>
      <c r="F1068" s="103" t="s">
        <v>417</v>
      </c>
      <c r="G1068" s="103" t="s">
        <v>93</v>
      </c>
      <c r="H1068" s="103" t="s">
        <v>375</v>
      </c>
      <c r="I1068" s="103" t="s">
        <v>92</v>
      </c>
      <c r="J1068" s="215">
        <v>3049.5</v>
      </c>
      <c r="K1068" s="216" t="s">
        <v>88</v>
      </c>
    </row>
    <row r="1069" spans="1:11" x14ac:dyDescent="0.25">
      <c r="A1069" s="103" t="s">
        <v>810</v>
      </c>
      <c r="B1069" s="103" t="s">
        <v>88</v>
      </c>
      <c r="C1069" s="103" t="s">
        <v>89</v>
      </c>
      <c r="D1069" s="103" t="s">
        <v>416</v>
      </c>
      <c r="E1069" s="103" t="s">
        <v>417</v>
      </c>
      <c r="F1069" s="103" t="s">
        <v>417</v>
      </c>
      <c r="G1069" s="103" t="s">
        <v>93</v>
      </c>
      <c r="H1069" s="103" t="s">
        <v>375</v>
      </c>
      <c r="I1069" s="103" t="s">
        <v>92</v>
      </c>
      <c r="J1069" s="215">
        <v>1959.34</v>
      </c>
      <c r="K1069" s="216" t="s">
        <v>88</v>
      </c>
    </row>
    <row r="1070" spans="1:11" x14ac:dyDescent="0.25">
      <c r="A1070" s="103" t="s">
        <v>1038</v>
      </c>
      <c r="B1070" s="103" t="s">
        <v>88</v>
      </c>
      <c r="C1070" s="103" t="s">
        <v>89</v>
      </c>
      <c r="D1070" s="103" t="s">
        <v>416</v>
      </c>
      <c r="E1070" s="103" t="s">
        <v>417</v>
      </c>
      <c r="F1070" s="103" t="s">
        <v>417</v>
      </c>
      <c r="G1070" s="103" t="s">
        <v>93</v>
      </c>
      <c r="H1070" s="103" t="s">
        <v>375</v>
      </c>
      <c r="I1070" s="103" t="s">
        <v>92</v>
      </c>
      <c r="J1070" s="215">
        <v>5259.02</v>
      </c>
      <c r="K1070" s="216" t="s">
        <v>88</v>
      </c>
    </row>
    <row r="1071" spans="1:11" x14ac:dyDescent="0.25">
      <c r="A1071" s="103" t="s">
        <v>806</v>
      </c>
      <c r="B1071" s="103" t="s">
        <v>88</v>
      </c>
      <c r="C1071" s="103" t="s">
        <v>89</v>
      </c>
      <c r="D1071" s="103" t="s">
        <v>416</v>
      </c>
      <c r="E1071" s="103" t="s">
        <v>417</v>
      </c>
      <c r="F1071" s="103" t="s">
        <v>417</v>
      </c>
      <c r="G1071" s="103" t="s">
        <v>93</v>
      </c>
      <c r="H1071" s="103" t="s">
        <v>375</v>
      </c>
      <c r="I1071" s="103" t="s">
        <v>92</v>
      </c>
      <c r="J1071" s="215">
        <v>2783.81</v>
      </c>
      <c r="K1071" s="216" t="s">
        <v>88</v>
      </c>
    </row>
    <row r="1072" spans="1:11" x14ac:dyDescent="0.25">
      <c r="A1072" s="103" t="s">
        <v>807</v>
      </c>
      <c r="B1072" s="103" t="s">
        <v>88</v>
      </c>
      <c r="C1072" s="103" t="s">
        <v>89</v>
      </c>
      <c r="D1072" s="103" t="s">
        <v>416</v>
      </c>
      <c r="E1072" s="103" t="s">
        <v>417</v>
      </c>
      <c r="F1072" s="103" t="s">
        <v>417</v>
      </c>
      <c r="G1072" s="103" t="s">
        <v>93</v>
      </c>
      <c r="H1072" s="103" t="s">
        <v>375</v>
      </c>
      <c r="I1072" s="103" t="s">
        <v>92</v>
      </c>
      <c r="J1072" s="215">
        <v>4728.4399999999996</v>
      </c>
      <c r="K1072" s="216" t="s">
        <v>88</v>
      </c>
    </row>
    <row r="1073" spans="1:11" x14ac:dyDescent="0.25">
      <c r="A1073" s="103" t="s">
        <v>808</v>
      </c>
      <c r="B1073" s="103" t="s">
        <v>88</v>
      </c>
      <c r="C1073" s="103" t="s">
        <v>89</v>
      </c>
      <c r="D1073" s="103" t="s">
        <v>416</v>
      </c>
      <c r="E1073" s="103" t="s">
        <v>417</v>
      </c>
      <c r="F1073" s="103" t="s">
        <v>417</v>
      </c>
      <c r="G1073" s="103" t="s">
        <v>90</v>
      </c>
      <c r="H1073" s="103" t="s">
        <v>376</v>
      </c>
      <c r="I1073" s="103" t="s">
        <v>92</v>
      </c>
      <c r="J1073" s="215">
        <v>6073.42</v>
      </c>
      <c r="K1073" s="216" t="s">
        <v>88</v>
      </c>
    </row>
    <row r="1074" spans="1:11" x14ac:dyDescent="0.25">
      <c r="A1074" s="103" t="s">
        <v>809</v>
      </c>
      <c r="B1074" s="103" t="s">
        <v>88</v>
      </c>
      <c r="C1074" s="103" t="s">
        <v>89</v>
      </c>
      <c r="D1074" s="103" t="s">
        <v>416</v>
      </c>
      <c r="E1074" s="103" t="s">
        <v>417</v>
      </c>
      <c r="F1074" s="103" t="s">
        <v>417</v>
      </c>
      <c r="G1074" s="103" t="s">
        <v>90</v>
      </c>
      <c r="H1074" s="103" t="s">
        <v>376</v>
      </c>
      <c r="I1074" s="103" t="s">
        <v>92</v>
      </c>
      <c r="J1074" s="215">
        <v>5496.64</v>
      </c>
      <c r="K1074" s="216" t="s">
        <v>88</v>
      </c>
    </row>
    <row r="1075" spans="1:11" x14ac:dyDescent="0.25">
      <c r="A1075" s="103" t="s">
        <v>810</v>
      </c>
      <c r="B1075" s="103" t="s">
        <v>88</v>
      </c>
      <c r="C1075" s="103" t="s">
        <v>89</v>
      </c>
      <c r="D1075" s="103" t="s">
        <v>416</v>
      </c>
      <c r="E1075" s="103" t="s">
        <v>417</v>
      </c>
      <c r="F1075" s="103" t="s">
        <v>417</v>
      </c>
      <c r="G1075" s="103" t="s">
        <v>90</v>
      </c>
      <c r="H1075" s="103" t="s">
        <v>376</v>
      </c>
      <c r="I1075" s="103" t="s">
        <v>92</v>
      </c>
      <c r="J1075" s="215">
        <v>3862.5</v>
      </c>
      <c r="K1075" s="216" t="s">
        <v>88</v>
      </c>
    </row>
    <row r="1076" spans="1:11" x14ac:dyDescent="0.25">
      <c r="A1076" s="103" t="s">
        <v>1038</v>
      </c>
      <c r="B1076" s="103" t="s">
        <v>88</v>
      </c>
      <c r="C1076" s="103" t="s">
        <v>89</v>
      </c>
      <c r="D1076" s="103" t="s">
        <v>416</v>
      </c>
      <c r="E1076" s="103" t="s">
        <v>417</v>
      </c>
      <c r="F1076" s="103" t="s">
        <v>417</v>
      </c>
      <c r="G1076" s="103" t="s">
        <v>90</v>
      </c>
      <c r="H1076" s="103" t="s">
        <v>376</v>
      </c>
      <c r="I1076" s="103" t="s">
        <v>92</v>
      </c>
      <c r="J1076" s="215">
        <v>4458.96</v>
      </c>
      <c r="K1076" s="216" t="s">
        <v>88</v>
      </c>
    </row>
    <row r="1077" spans="1:11" x14ac:dyDescent="0.25">
      <c r="A1077" s="103" t="s">
        <v>806</v>
      </c>
      <c r="B1077" s="103" t="s">
        <v>88</v>
      </c>
      <c r="C1077" s="103" t="s">
        <v>89</v>
      </c>
      <c r="D1077" s="103" t="s">
        <v>416</v>
      </c>
      <c r="E1077" s="103" t="s">
        <v>417</v>
      </c>
      <c r="F1077" s="103" t="s">
        <v>417</v>
      </c>
      <c r="G1077" s="103" t="s">
        <v>90</v>
      </c>
      <c r="H1077" s="103" t="s">
        <v>376</v>
      </c>
      <c r="I1077" s="103" t="s">
        <v>92</v>
      </c>
      <c r="J1077" s="215">
        <v>4393.59</v>
      </c>
      <c r="K1077" s="216" t="s">
        <v>88</v>
      </c>
    </row>
    <row r="1078" spans="1:11" x14ac:dyDescent="0.25">
      <c r="A1078" s="103" t="s">
        <v>807</v>
      </c>
      <c r="B1078" s="103" t="s">
        <v>88</v>
      </c>
      <c r="C1078" s="103" t="s">
        <v>89</v>
      </c>
      <c r="D1078" s="103" t="s">
        <v>416</v>
      </c>
      <c r="E1078" s="103" t="s">
        <v>417</v>
      </c>
      <c r="F1078" s="103" t="s">
        <v>417</v>
      </c>
      <c r="G1078" s="103" t="s">
        <v>90</v>
      </c>
      <c r="H1078" s="103" t="s">
        <v>376</v>
      </c>
      <c r="I1078" s="103" t="s">
        <v>92</v>
      </c>
      <c r="J1078" s="215">
        <v>8764.18</v>
      </c>
      <c r="K1078" s="216" t="s">
        <v>88</v>
      </c>
    </row>
    <row r="1079" spans="1:11" x14ac:dyDescent="0.25">
      <c r="A1079" s="103" t="s">
        <v>808</v>
      </c>
      <c r="B1079" s="103" t="s">
        <v>88</v>
      </c>
      <c r="C1079" s="103" t="s">
        <v>89</v>
      </c>
      <c r="D1079" s="103" t="s">
        <v>416</v>
      </c>
      <c r="E1079" s="103" t="s">
        <v>417</v>
      </c>
      <c r="F1079" s="103" t="s">
        <v>417</v>
      </c>
      <c r="G1079" s="103" t="s">
        <v>168</v>
      </c>
      <c r="H1079" s="103" t="s">
        <v>377</v>
      </c>
      <c r="I1079" s="103" t="s">
        <v>92</v>
      </c>
      <c r="J1079" s="215">
        <v>67819.72</v>
      </c>
      <c r="K1079" s="216" t="s">
        <v>88</v>
      </c>
    </row>
    <row r="1080" spans="1:11" x14ac:dyDescent="0.25">
      <c r="A1080" s="103" t="s">
        <v>809</v>
      </c>
      <c r="B1080" s="103" t="s">
        <v>88</v>
      </c>
      <c r="C1080" s="103" t="s">
        <v>89</v>
      </c>
      <c r="D1080" s="103" t="s">
        <v>416</v>
      </c>
      <c r="E1080" s="103" t="s">
        <v>417</v>
      </c>
      <c r="F1080" s="103" t="s">
        <v>417</v>
      </c>
      <c r="G1080" s="103" t="s">
        <v>168</v>
      </c>
      <c r="H1080" s="103" t="s">
        <v>377</v>
      </c>
      <c r="I1080" s="103" t="s">
        <v>92</v>
      </c>
      <c r="J1080" s="215">
        <v>62208.45</v>
      </c>
      <c r="K1080" s="216" t="s">
        <v>88</v>
      </c>
    </row>
    <row r="1081" spans="1:11" x14ac:dyDescent="0.25">
      <c r="A1081" s="103" t="s">
        <v>810</v>
      </c>
      <c r="B1081" s="103" t="s">
        <v>88</v>
      </c>
      <c r="C1081" s="103" t="s">
        <v>89</v>
      </c>
      <c r="D1081" s="103" t="s">
        <v>416</v>
      </c>
      <c r="E1081" s="103" t="s">
        <v>417</v>
      </c>
      <c r="F1081" s="103" t="s">
        <v>417</v>
      </c>
      <c r="G1081" s="103" t="s">
        <v>168</v>
      </c>
      <c r="H1081" s="103" t="s">
        <v>377</v>
      </c>
      <c r="I1081" s="103" t="s">
        <v>92</v>
      </c>
      <c r="J1081" s="215">
        <v>57728.13</v>
      </c>
      <c r="K1081" s="216" t="s">
        <v>88</v>
      </c>
    </row>
    <row r="1082" spans="1:11" x14ac:dyDescent="0.25">
      <c r="A1082" s="103" t="s">
        <v>1038</v>
      </c>
      <c r="B1082" s="103" t="s">
        <v>88</v>
      </c>
      <c r="C1082" s="103" t="s">
        <v>89</v>
      </c>
      <c r="D1082" s="103" t="s">
        <v>416</v>
      </c>
      <c r="E1082" s="103" t="s">
        <v>417</v>
      </c>
      <c r="F1082" s="103" t="s">
        <v>417</v>
      </c>
      <c r="G1082" s="103" t="s">
        <v>168</v>
      </c>
      <c r="H1082" s="103" t="s">
        <v>377</v>
      </c>
      <c r="I1082" s="103" t="s">
        <v>92</v>
      </c>
      <c r="J1082" s="215">
        <v>53207.76</v>
      </c>
      <c r="K1082" s="216" t="s">
        <v>88</v>
      </c>
    </row>
    <row r="1083" spans="1:11" x14ac:dyDescent="0.25">
      <c r="A1083" s="103" t="s">
        <v>806</v>
      </c>
      <c r="B1083" s="103" t="s">
        <v>88</v>
      </c>
      <c r="C1083" s="103" t="s">
        <v>89</v>
      </c>
      <c r="D1083" s="103" t="s">
        <v>416</v>
      </c>
      <c r="E1083" s="103" t="s">
        <v>417</v>
      </c>
      <c r="F1083" s="103" t="s">
        <v>417</v>
      </c>
      <c r="G1083" s="103" t="s">
        <v>168</v>
      </c>
      <c r="H1083" s="103" t="s">
        <v>377</v>
      </c>
      <c r="I1083" s="103" t="s">
        <v>92</v>
      </c>
      <c r="J1083" s="215">
        <v>66435.350000000006</v>
      </c>
      <c r="K1083" s="216" t="s">
        <v>88</v>
      </c>
    </row>
    <row r="1084" spans="1:11" x14ac:dyDescent="0.25">
      <c r="A1084" s="103" t="s">
        <v>807</v>
      </c>
      <c r="B1084" s="103" t="s">
        <v>88</v>
      </c>
      <c r="C1084" s="103" t="s">
        <v>89</v>
      </c>
      <c r="D1084" s="103" t="s">
        <v>416</v>
      </c>
      <c r="E1084" s="103" t="s">
        <v>417</v>
      </c>
      <c r="F1084" s="103" t="s">
        <v>417</v>
      </c>
      <c r="G1084" s="103" t="s">
        <v>168</v>
      </c>
      <c r="H1084" s="103" t="s">
        <v>377</v>
      </c>
      <c r="I1084" s="103" t="s">
        <v>92</v>
      </c>
      <c r="J1084" s="215">
        <v>95080.03</v>
      </c>
      <c r="K1084" s="216" t="s">
        <v>88</v>
      </c>
    </row>
    <row r="1085" spans="1:11" x14ac:dyDescent="0.25">
      <c r="A1085" s="103" t="s">
        <v>808</v>
      </c>
      <c r="B1085" s="103" t="s">
        <v>88</v>
      </c>
      <c r="C1085" s="103" t="s">
        <v>89</v>
      </c>
      <c r="D1085" s="103" t="s">
        <v>416</v>
      </c>
      <c r="E1085" s="103" t="s">
        <v>417</v>
      </c>
      <c r="F1085" s="103" t="s">
        <v>417</v>
      </c>
      <c r="G1085" s="103" t="s">
        <v>133</v>
      </c>
      <c r="H1085" s="103" t="s">
        <v>378</v>
      </c>
      <c r="I1085" s="103" t="s">
        <v>92</v>
      </c>
      <c r="J1085" s="215">
        <v>25492.14</v>
      </c>
      <c r="K1085" s="216" t="s">
        <v>88</v>
      </c>
    </row>
    <row r="1086" spans="1:11" x14ac:dyDescent="0.25">
      <c r="A1086" s="103" t="s">
        <v>809</v>
      </c>
      <c r="B1086" s="103" t="s">
        <v>88</v>
      </c>
      <c r="C1086" s="103" t="s">
        <v>89</v>
      </c>
      <c r="D1086" s="103" t="s">
        <v>416</v>
      </c>
      <c r="E1086" s="103" t="s">
        <v>417</v>
      </c>
      <c r="F1086" s="103" t="s">
        <v>417</v>
      </c>
      <c r="G1086" s="103" t="s">
        <v>133</v>
      </c>
      <c r="H1086" s="103" t="s">
        <v>378</v>
      </c>
      <c r="I1086" s="103" t="s">
        <v>92</v>
      </c>
      <c r="J1086" s="215">
        <v>20456.78</v>
      </c>
      <c r="K1086" s="216" t="s">
        <v>88</v>
      </c>
    </row>
    <row r="1087" spans="1:11" x14ac:dyDescent="0.25">
      <c r="A1087" s="103" t="s">
        <v>810</v>
      </c>
      <c r="B1087" s="103" t="s">
        <v>88</v>
      </c>
      <c r="C1087" s="103" t="s">
        <v>89</v>
      </c>
      <c r="D1087" s="103" t="s">
        <v>416</v>
      </c>
      <c r="E1087" s="103" t="s">
        <v>417</v>
      </c>
      <c r="F1087" s="103" t="s">
        <v>417</v>
      </c>
      <c r="G1087" s="103" t="s">
        <v>133</v>
      </c>
      <c r="H1087" s="103" t="s">
        <v>378</v>
      </c>
      <c r="I1087" s="103" t="s">
        <v>92</v>
      </c>
      <c r="J1087" s="215">
        <v>14719.82</v>
      </c>
      <c r="K1087" s="216" t="s">
        <v>88</v>
      </c>
    </row>
    <row r="1088" spans="1:11" x14ac:dyDescent="0.25">
      <c r="A1088" s="103" t="s">
        <v>1038</v>
      </c>
      <c r="B1088" s="103" t="s">
        <v>88</v>
      </c>
      <c r="C1088" s="103" t="s">
        <v>89</v>
      </c>
      <c r="D1088" s="103" t="s">
        <v>416</v>
      </c>
      <c r="E1088" s="103" t="s">
        <v>417</v>
      </c>
      <c r="F1088" s="103" t="s">
        <v>417</v>
      </c>
      <c r="G1088" s="103" t="s">
        <v>133</v>
      </c>
      <c r="H1088" s="103" t="s">
        <v>378</v>
      </c>
      <c r="I1088" s="103" t="s">
        <v>92</v>
      </c>
      <c r="J1088" s="215">
        <v>27062.89</v>
      </c>
      <c r="K1088" s="216" t="s">
        <v>88</v>
      </c>
    </row>
    <row r="1089" spans="1:11" x14ac:dyDescent="0.25">
      <c r="A1089" s="103" t="s">
        <v>806</v>
      </c>
      <c r="B1089" s="103" t="s">
        <v>88</v>
      </c>
      <c r="C1089" s="103" t="s">
        <v>89</v>
      </c>
      <c r="D1089" s="103" t="s">
        <v>416</v>
      </c>
      <c r="E1089" s="103" t="s">
        <v>417</v>
      </c>
      <c r="F1089" s="103" t="s">
        <v>417</v>
      </c>
      <c r="G1089" s="103" t="s">
        <v>133</v>
      </c>
      <c r="H1089" s="103" t="s">
        <v>378</v>
      </c>
      <c r="I1089" s="103" t="s">
        <v>92</v>
      </c>
      <c r="J1089" s="215">
        <v>21490.240000000002</v>
      </c>
      <c r="K1089" s="216" t="s">
        <v>88</v>
      </c>
    </row>
    <row r="1090" spans="1:11" x14ac:dyDescent="0.25">
      <c r="A1090" s="103" t="s">
        <v>807</v>
      </c>
      <c r="B1090" s="103" t="s">
        <v>88</v>
      </c>
      <c r="C1090" s="103" t="s">
        <v>89</v>
      </c>
      <c r="D1090" s="103" t="s">
        <v>416</v>
      </c>
      <c r="E1090" s="103" t="s">
        <v>417</v>
      </c>
      <c r="F1090" s="103" t="s">
        <v>417</v>
      </c>
      <c r="G1090" s="103" t="s">
        <v>133</v>
      </c>
      <c r="H1090" s="103" t="s">
        <v>378</v>
      </c>
      <c r="I1090" s="103" t="s">
        <v>92</v>
      </c>
      <c r="J1090" s="215">
        <v>42399.31</v>
      </c>
      <c r="K1090" s="216" t="s">
        <v>88</v>
      </c>
    </row>
    <row r="1091" spans="1:11" x14ac:dyDescent="0.25">
      <c r="A1091" s="103" t="s">
        <v>808</v>
      </c>
      <c r="B1091" s="103" t="s">
        <v>88</v>
      </c>
      <c r="C1091" s="103" t="s">
        <v>89</v>
      </c>
      <c r="D1091" s="103" t="s">
        <v>416</v>
      </c>
      <c r="E1091" s="103" t="s">
        <v>417</v>
      </c>
      <c r="F1091" s="103" t="s">
        <v>417</v>
      </c>
      <c r="G1091" s="103" t="s">
        <v>132</v>
      </c>
      <c r="H1091" s="103" t="s">
        <v>379</v>
      </c>
      <c r="I1091" s="103" t="s">
        <v>92</v>
      </c>
      <c r="J1091" s="215">
        <v>56875.77</v>
      </c>
      <c r="K1091" s="216" t="s">
        <v>88</v>
      </c>
    </row>
    <row r="1092" spans="1:11" x14ac:dyDescent="0.25">
      <c r="A1092" s="103" t="s">
        <v>809</v>
      </c>
      <c r="B1092" s="103" t="s">
        <v>88</v>
      </c>
      <c r="C1092" s="103" t="s">
        <v>89</v>
      </c>
      <c r="D1092" s="103" t="s">
        <v>416</v>
      </c>
      <c r="E1092" s="103" t="s">
        <v>417</v>
      </c>
      <c r="F1092" s="103" t="s">
        <v>417</v>
      </c>
      <c r="G1092" s="103" t="s">
        <v>132</v>
      </c>
      <c r="H1092" s="103" t="s">
        <v>379</v>
      </c>
      <c r="I1092" s="103" t="s">
        <v>92</v>
      </c>
      <c r="J1092" s="215">
        <v>58197.22</v>
      </c>
      <c r="K1092" s="216" t="s">
        <v>88</v>
      </c>
    </row>
    <row r="1093" spans="1:11" x14ac:dyDescent="0.25">
      <c r="A1093" s="103" t="s">
        <v>810</v>
      </c>
      <c r="B1093" s="103" t="s">
        <v>88</v>
      </c>
      <c r="C1093" s="103" t="s">
        <v>89</v>
      </c>
      <c r="D1093" s="103" t="s">
        <v>416</v>
      </c>
      <c r="E1093" s="103" t="s">
        <v>417</v>
      </c>
      <c r="F1093" s="103" t="s">
        <v>417</v>
      </c>
      <c r="G1093" s="103" t="s">
        <v>132</v>
      </c>
      <c r="H1093" s="103" t="s">
        <v>379</v>
      </c>
      <c r="I1093" s="103" t="s">
        <v>92</v>
      </c>
      <c r="J1093" s="215">
        <v>41732.35</v>
      </c>
      <c r="K1093" s="216" t="s">
        <v>88</v>
      </c>
    </row>
    <row r="1094" spans="1:11" x14ac:dyDescent="0.25">
      <c r="A1094" s="103" t="s">
        <v>1038</v>
      </c>
      <c r="B1094" s="103" t="s">
        <v>88</v>
      </c>
      <c r="C1094" s="103" t="s">
        <v>89</v>
      </c>
      <c r="D1094" s="103" t="s">
        <v>416</v>
      </c>
      <c r="E1094" s="103" t="s">
        <v>417</v>
      </c>
      <c r="F1094" s="103" t="s">
        <v>417</v>
      </c>
      <c r="G1094" s="103" t="s">
        <v>132</v>
      </c>
      <c r="H1094" s="103" t="s">
        <v>379</v>
      </c>
      <c r="I1094" s="103" t="s">
        <v>92</v>
      </c>
      <c r="J1094" s="215">
        <v>44323.040000000001</v>
      </c>
      <c r="K1094" s="216" t="s">
        <v>88</v>
      </c>
    </row>
    <row r="1095" spans="1:11" x14ac:dyDescent="0.25">
      <c r="A1095" s="103" t="s">
        <v>806</v>
      </c>
      <c r="B1095" s="103" t="s">
        <v>88</v>
      </c>
      <c r="C1095" s="103" t="s">
        <v>89</v>
      </c>
      <c r="D1095" s="103" t="s">
        <v>416</v>
      </c>
      <c r="E1095" s="103" t="s">
        <v>417</v>
      </c>
      <c r="F1095" s="103" t="s">
        <v>417</v>
      </c>
      <c r="G1095" s="103" t="s">
        <v>132</v>
      </c>
      <c r="H1095" s="103" t="s">
        <v>379</v>
      </c>
      <c r="I1095" s="103" t="s">
        <v>92</v>
      </c>
      <c r="J1095" s="215">
        <v>62321.13</v>
      </c>
      <c r="K1095" s="216" t="s">
        <v>88</v>
      </c>
    </row>
    <row r="1096" spans="1:11" x14ac:dyDescent="0.25">
      <c r="A1096" s="103" t="s">
        <v>807</v>
      </c>
      <c r="B1096" s="103" t="s">
        <v>88</v>
      </c>
      <c r="C1096" s="103" t="s">
        <v>89</v>
      </c>
      <c r="D1096" s="103" t="s">
        <v>416</v>
      </c>
      <c r="E1096" s="103" t="s">
        <v>417</v>
      </c>
      <c r="F1096" s="103" t="s">
        <v>417</v>
      </c>
      <c r="G1096" s="103" t="s">
        <v>132</v>
      </c>
      <c r="H1096" s="103" t="s">
        <v>379</v>
      </c>
      <c r="I1096" s="103" t="s">
        <v>92</v>
      </c>
      <c r="J1096" s="215">
        <v>86882.17</v>
      </c>
      <c r="K1096" s="216" t="s">
        <v>88</v>
      </c>
    </row>
    <row r="1097" spans="1:11" x14ac:dyDescent="0.25">
      <c r="A1097" s="103" t="s">
        <v>808</v>
      </c>
      <c r="B1097" s="103" t="s">
        <v>88</v>
      </c>
      <c r="C1097" s="103" t="s">
        <v>89</v>
      </c>
      <c r="D1097" s="103" t="s">
        <v>416</v>
      </c>
      <c r="E1097" s="103" t="s">
        <v>417</v>
      </c>
      <c r="F1097" s="103" t="s">
        <v>417</v>
      </c>
      <c r="G1097" s="103" t="s">
        <v>169</v>
      </c>
      <c r="H1097" s="103" t="s">
        <v>380</v>
      </c>
      <c r="I1097" s="103" t="s">
        <v>92</v>
      </c>
      <c r="J1097" s="215">
        <v>3999.01</v>
      </c>
      <c r="K1097" s="216" t="s">
        <v>88</v>
      </c>
    </row>
    <row r="1098" spans="1:11" x14ac:dyDescent="0.25">
      <c r="A1098" s="103" t="s">
        <v>809</v>
      </c>
      <c r="B1098" s="103" t="s">
        <v>88</v>
      </c>
      <c r="C1098" s="103" t="s">
        <v>89</v>
      </c>
      <c r="D1098" s="103" t="s">
        <v>416</v>
      </c>
      <c r="E1098" s="103" t="s">
        <v>417</v>
      </c>
      <c r="F1098" s="103" t="s">
        <v>417</v>
      </c>
      <c r="G1098" s="103" t="s">
        <v>169</v>
      </c>
      <c r="H1098" s="103" t="s">
        <v>380</v>
      </c>
      <c r="I1098" s="103" t="s">
        <v>92</v>
      </c>
      <c r="J1098" s="215">
        <v>3758.52</v>
      </c>
      <c r="K1098" s="216" t="s">
        <v>88</v>
      </c>
    </row>
    <row r="1099" spans="1:11" x14ac:dyDescent="0.25">
      <c r="A1099" s="103" t="s">
        <v>810</v>
      </c>
      <c r="B1099" s="103" t="s">
        <v>88</v>
      </c>
      <c r="C1099" s="103" t="s">
        <v>89</v>
      </c>
      <c r="D1099" s="103" t="s">
        <v>416</v>
      </c>
      <c r="E1099" s="103" t="s">
        <v>417</v>
      </c>
      <c r="F1099" s="103" t="s">
        <v>417</v>
      </c>
      <c r="G1099" s="103" t="s">
        <v>169</v>
      </c>
      <c r="H1099" s="103" t="s">
        <v>380</v>
      </c>
      <c r="I1099" s="103" t="s">
        <v>92</v>
      </c>
      <c r="J1099" s="215">
        <v>3078.6</v>
      </c>
      <c r="K1099" s="216" t="s">
        <v>88</v>
      </c>
    </row>
    <row r="1100" spans="1:11" x14ac:dyDescent="0.25">
      <c r="A1100" s="103" t="s">
        <v>1038</v>
      </c>
      <c r="B1100" s="103" t="s">
        <v>88</v>
      </c>
      <c r="C1100" s="103" t="s">
        <v>89</v>
      </c>
      <c r="D1100" s="103" t="s">
        <v>416</v>
      </c>
      <c r="E1100" s="103" t="s">
        <v>417</v>
      </c>
      <c r="F1100" s="103" t="s">
        <v>417</v>
      </c>
      <c r="G1100" s="103" t="s">
        <v>169</v>
      </c>
      <c r="H1100" s="103" t="s">
        <v>380</v>
      </c>
      <c r="I1100" s="103" t="s">
        <v>92</v>
      </c>
      <c r="J1100" s="215">
        <v>4149.45</v>
      </c>
      <c r="K1100" s="216" t="s">
        <v>88</v>
      </c>
    </row>
    <row r="1101" spans="1:11" x14ac:dyDescent="0.25">
      <c r="A1101" s="103" t="s">
        <v>806</v>
      </c>
      <c r="B1101" s="103" t="s">
        <v>88</v>
      </c>
      <c r="C1101" s="103" t="s">
        <v>89</v>
      </c>
      <c r="D1101" s="103" t="s">
        <v>416</v>
      </c>
      <c r="E1101" s="103" t="s">
        <v>417</v>
      </c>
      <c r="F1101" s="103" t="s">
        <v>417</v>
      </c>
      <c r="G1101" s="103" t="s">
        <v>169</v>
      </c>
      <c r="H1101" s="103" t="s">
        <v>380</v>
      </c>
      <c r="I1101" s="103" t="s">
        <v>92</v>
      </c>
      <c r="J1101" s="215">
        <v>3724.58</v>
      </c>
      <c r="K1101" s="216" t="s">
        <v>88</v>
      </c>
    </row>
    <row r="1102" spans="1:11" x14ac:dyDescent="0.25">
      <c r="A1102" s="103" t="s">
        <v>807</v>
      </c>
      <c r="B1102" s="103" t="s">
        <v>88</v>
      </c>
      <c r="C1102" s="103" t="s">
        <v>89</v>
      </c>
      <c r="D1102" s="103" t="s">
        <v>416</v>
      </c>
      <c r="E1102" s="103" t="s">
        <v>417</v>
      </c>
      <c r="F1102" s="103" t="s">
        <v>417</v>
      </c>
      <c r="G1102" s="103" t="s">
        <v>169</v>
      </c>
      <c r="H1102" s="103" t="s">
        <v>380</v>
      </c>
      <c r="I1102" s="103" t="s">
        <v>92</v>
      </c>
      <c r="J1102" s="215">
        <v>5636.02</v>
      </c>
      <c r="K1102" s="216" t="s">
        <v>88</v>
      </c>
    </row>
    <row r="1103" spans="1:11" x14ac:dyDescent="0.25">
      <c r="A1103" s="103" t="s">
        <v>808</v>
      </c>
      <c r="B1103" s="103" t="s">
        <v>88</v>
      </c>
      <c r="C1103" s="103" t="s">
        <v>89</v>
      </c>
      <c r="D1103" s="103" t="s">
        <v>416</v>
      </c>
      <c r="E1103" s="103" t="s">
        <v>417</v>
      </c>
      <c r="F1103" s="103" t="s">
        <v>417</v>
      </c>
      <c r="G1103" s="103" t="s">
        <v>130</v>
      </c>
      <c r="H1103" s="103" t="s">
        <v>381</v>
      </c>
      <c r="I1103" s="103" t="s">
        <v>92</v>
      </c>
      <c r="J1103" s="215">
        <v>40557.760000000002</v>
      </c>
      <c r="K1103" s="216" t="s">
        <v>88</v>
      </c>
    </row>
    <row r="1104" spans="1:11" x14ac:dyDescent="0.25">
      <c r="A1104" s="103" t="s">
        <v>809</v>
      </c>
      <c r="B1104" s="103" t="s">
        <v>88</v>
      </c>
      <c r="C1104" s="103" t="s">
        <v>89</v>
      </c>
      <c r="D1104" s="103" t="s">
        <v>416</v>
      </c>
      <c r="E1104" s="103" t="s">
        <v>417</v>
      </c>
      <c r="F1104" s="103" t="s">
        <v>417</v>
      </c>
      <c r="G1104" s="103" t="s">
        <v>130</v>
      </c>
      <c r="H1104" s="103" t="s">
        <v>381</v>
      </c>
      <c r="I1104" s="103" t="s">
        <v>92</v>
      </c>
      <c r="J1104" s="215">
        <v>19317.28</v>
      </c>
      <c r="K1104" s="216" t="s">
        <v>88</v>
      </c>
    </row>
    <row r="1105" spans="1:11" x14ac:dyDescent="0.25">
      <c r="A1105" s="103" t="s">
        <v>810</v>
      </c>
      <c r="B1105" s="103" t="s">
        <v>88</v>
      </c>
      <c r="C1105" s="103" t="s">
        <v>89</v>
      </c>
      <c r="D1105" s="103" t="s">
        <v>416</v>
      </c>
      <c r="E1105" s="103" t="s">
        <v>417</v>
      </c>
      <c r="F1105" s="103" t="s">
        <v>417</v>
      </c>
      <c r="G1105" s="103" t="s">
        <v>130</v>
      </c>
      <c r="H1105" s="103" t="s">
        <v>381</v>
      </c>
      <c r="I1105" s="103" t="s">
        <v>92</v>
      </c>
      <c r="J1105" s="215">
        <v>18298.61</v>
      </c>
      <c r="K1105" s="216" t="s">
        <v>88</v>
      </c>
    </row>
    <row r="1106" spans="1:11" x14ac:dyDescent="0.25">
      <c r="A1106" s="103" t="s">
        <v>1038</v>
      </c>
      <c r="B1106" s="103" t="s">
        <v>88</v>
      </c>
      <c r="C1106" s="103" t="s">
        <v>89</v>
      </c>
      <c r="D1106" s="103" t="s">
        <v>416</v>
      </c>
      <c r="E1106" s="103" t="s">
        <v>417</v>
      </c>
      <c r="F1106" s="103" t="s">
        <v>417</v>
      </c>
      <c r="G1106" s="103" t="s">
        <v>130</v>
      </c>
      <c r="H1106" s="103" t="s">
        <v>381</v>
      </c>
      <c r="I1106" s="103" t="s">
        <v>92</v>
      </c>
      <c r="J1106" s="215">
        <v>32186.02</v>
      </c>
      <c r="K1106" s="216" t="s">
        <v>88</v>
      </c>
    </row>
    <row r="1107" spans="1:11" x14ac:dyDescent="0.25">
      <c r="A1107" s="103" t="s">
        <v>806</v>
      </c>
      <c r="B1107" s="103" t="s">
        <v>88</v>
      </c>
      <c r="C1107" s="103" t="s">
        <v>89</v>
      </c>
      <c r="D1107" s="103" t="s">
        <v>416</v>
      </c>
      <c r="E1107" s="103" t="s">
        <v>417</v>
      </c>
      <c r="F1107" s="103" t="s">
        <v>417</v>
      </c>
      <c r="G1107" s="103" t="s">
        <v>130</v>
      </c>
      <c r="H1107" s="103" t="s">
        <v>381</v>
      </c>
      <c r="I1107" s="103" t="s">
        <v>92</v>
      </c>
      <c r="J1107" s="215">
        <v>29274.67</v>
      </c>
      <c r="K1107" s="216" t="s">
        <v>88</v>
      </c>
    </row>
    <row r="1108" spans="1:11" x14ac:dyDescent="0.25">
      <c r="A1108" s="103" t="s">
        <v>807</v>
      </c>
      <c r="B1108" s="103" t="s">
        <v>88</v>
      </c>
      <c r="C1108" s="103" t="s">
        <v>89</v>
      </c>
      <c r="D1108" s="103" t="s">
        <v>416</v>
      </c>
      <c r="E1108" s="103" t="s">
        <v>417</v>
      </c>
      <c r="F1108" s="103" t="s">
        <v>417</v>
      </c>
      <c r="G1108" s="103" t="s">
        <v>130</v>
      </c>
      <c r="H1108" s="103" t="s">
        <v>381</v>
      </c>
      <c r="I1108" s="103" t="s">
        <v>92</v>
      </c>
      <c r="J1108" s="215">
        <v>48377.89</v>
      </c>
      <c r="K1108" s="216" t="s">
        <v>88</v>
      </c>
    </row>
    <row r="1109" spans="1:11" x14ac:dyDescent="0.25">
      <c r="A1109" s="103" t="s">
        <v>808</v>
      </c>
      <c r="B1109" s="103" t="s">
        <v>88</v>
      </c>
      <c r="C1109" s="103" t="s">
        <v>89</v>
      </c>
      <c r="D1109" s="103" t="s">
        <v>416</v>
      </c>
      <c r="E1109" s="103" t="s">
        <v>417</v>
      </c>
      <c r="F1109" s="103" t="s">
        <v>417</v>
      </c>
      <c r="G1109" s="103" t="s">
        <v>129</v>
      </c>
      <c r="H1109" s="103" t="s">
        <v>382</v>
      </c>
      <c r="I1109" s="103" t="s">
        <v>92</v>
      </c>
      <c r="J1109" s="215">
        <v>45416.31</v>
      </c>
      <c r="K1109" s="216" t="s">
        <v>88</v>
      </c>
    </row>
    <row r="1110" spans="1:11" x14ac:dyDescent="0.25">
      <c r="A1110" s="103" t="s">
        <v>809</v>
      </c>
      <c r="B1110" s="103" t="s">
        <v>88</v>
      </c>
      <c r="C1110" s="103" t="s">
        <v>89</v>
      </c>
      <c r="D1110" s="103" t="s">
        <v>416</v>
      </c>
      <c r="E1110" s="103" t="s">
        <v>417</v>
      </c>
      <c r="F1110" s="103" t="s">
        <v>417</v>
      </c>
      <c r="G1110" s="103" t="s">
        <v>129</v>
      </c>
      <c r="H1110" s="103" t="s">
        <v>382</v>
      </c>
      <c r="I1110" s="103" t="s">
        <v>92</v>
      </c>
      <c r="J1110" s="215">
        <v>41149.5</v>
      </c>
      <c r="K1110" s="216" t="s">
        <v>88</v>
      </c>
    </row>
    <row r="1111" spans="1:11" x14ac:dyDescent="0.25">
      <c r="A1111" s="103" t="s">
        <v>810</v>
      </c>
      <c r="B1111" s="103" t="s">
        <v>88</v>
      </c>
      <c r="C1111" s="103" t="s">
        <v>89</v>
      </c>
      <c r="D1111" s="103" t="s">
        <v>416</v>
      </c>
      <c r="E1111" s="103" t="s">
        <v>417</v>
      </c>
      <c r="F1111" s="103" t="s">
        <v>417</v>
      </c>
      <c r="G1111" s="103" t="s">
        <v>129</v>
      </c>
      <c r="H1111" s="103" t="s">
        <v>382</v>
      </c>
      <c r="I1111" s="103" t="s">
        <v>92</v>
      </c>
      <c r="J1111" s="215">
        <v>39438.379999999997</v>
      </c>
      <c r="K1111" s="216" t="s">
        <v>88</v>
      </c>
    </row>
    <row r="1112" spans="1:11" x14ac:dyDescent="0.25">
      <c r="A1112" s="103" t="s">
        <v>1038</v>
      </c>
      <c r="B1112" s="103" t="s">
        <v>88</v>
      </c>
      <c r="C1112" s="103" t="s">
        <v>89</v>
      </c>
      <c r="D1112" s="103" t="s">
        <v>416</v>
      </c>
      <c r="E1112" s="103" t="s">
        <v>417</v>
      </c>
      <c r="F1112" s="103" t="s">
        <v>417</v>
      </c>
      <c r="G1112" s="103" t="s">
        <v>129</v>
      </c>
      <c r="H1112" s="103" t="s">
        <v>382</v>
      </c>
      <c r="I1112" s="103" t="s">
        <v>92</v>
      </c>
      <c r="J1112" s="215">
        <v>50427.34</v>
      </c>
      <c r="K1112" s="216" t="s">
        <v>88</v>
      </c>
    </row>
    <row r="1113" spans="1:11" x14ac:dyDescent="0.25">
      <c r="A1113" s="103" t="s">
        <v>806</v>
      </c>
      <c r="B1113" s="103" t="s">
        <v>88</v>
      </c>
      <c r="C1113" s="103" t="s">
        <v>89</v>
      </c>
      <c r="D1113" s="103" t="s">
        <v>416</v>
      </c>
      <c r="E1113" s="103" t="s">
        <v>417</v>
      </c>
      <c r="F1113" s="103" t="s">
        <v>417</v>
      </c>
      <c r="G1113" s="103" t="s">
        <v>129</v>
      </c>
      <c r="H1113" s="103" t="s">
        <v>382</v>
      </c>
      <c r="I1113" s="103" t="s">
        <v>92</v>
      </c>
      <c r="J1113" s="215">
        <v>41242.14</v>
      </c>
      <c r="K1113" s="216" t="s">
        <v>88</v>
      </c>
    </row>
    <row r="1114" spans="1:11" x14ac:dyDescent="0.25">
      <c r="A1114" s="103" t="s">
        <v>807</v>
      </c>
      <c r="B1114" s="103" t="s">
        <v>88</v>
      </c>
      <c r="C1114" s="103" t="s">
        <v>89</v>
      </c>
      <c r="D1114" s="103" t="s">
        <v>416</v>
      </c>
      <c r="E1114" s="103" t="s">
        <v>417</v>
      </c>
      <c r="F1114" s="103" t="s">
        <v>417</v>
      </c>
      <c r="G1114" s="103" t="s">
        <v>129</v>
      </c>
      <c r="H1114" s="103" t="s">
        <v>382</v>
      </c>
      <c r="I1114" s="103" t="s">
        <v>92</v>
      </c>
      <c r="J1114" s="215">
        <v>75949.509999999995</v>
      </c>
      <c r="K1114" s="216" t="s">
        <v>88</v>
      </c>
    </row>
    <row r="1115" spans="1:11" x14ac:dyDescent="0.25">
      <c r="A1115" s="103" t="s">
        <v>808</v>
      </c>
      <c r="B1115" s="103" t="s">
        <v>88</v>
      </c>
      <c r="C1115" s="103" t="s">
        <v>89</v>
      </c>
      <c r="D1115" s="103" t="s">
        <v>416</v>
      </c>
      <c r="E1115" s="103" t="s">
        <v>417</v>
      </c>
      <c r="F1115" s="103" t="s">
        <v>417</v>
      </c>
      <c r="G1115" s="103" t="s">
        <v>446</v>
      </c>
      <c r="H1115" s="103" t="s">
        <v>447</v>
      </c>
      <c r="I1115" s="103" t="s">
        <v>92</v>
      </c>
      <c r="J1115" s="215">
        <v>510.52</v>
      </c>
      <c r="K1115" s="216" t="s">
        <v>88</v>
      </c>
    </row>
    <row r="1116" spans="1:11" x14ac:dyDescent="0.25">
      <c r="A1116" s="103" t="s">
        <v>809</v>
      </c>
      <c r="B1116" s="103" t="s">
        <v>88</v>
      </c>
      <c r="C1116" s="103" t="s">
        <v>89</v>
      </c>
      <c r="D1116" s="103" t="s">
        <v>416</v>
      </c>
      <c r="E1116" s="103" t="s">
        <v>417</v>
      </c>
      <c r="F1116" s="103" t="s">
        <v>417</v>
      </c>
      <c r="G1116" s="103" t="s">
        <v>446</v>
      </c>
      <c r="H1116" s="103" t="s">
        <v>447</v>
      </c>
      <c r="I1116" s="103" t="s">
        <v>92</v>
      </c>
      <c r="J1116" s="215">
        <v>1178.3699999999999</v>
      </c>
      <c r="K1116" s="216" t="s">
        <v>88</v>
      </c>
    </row>
    <row r="1117" spans="1:11" x14ac:dyDescent="0.25">
      <c r="A1117" s="103" t="s">
        <v>810</v>
      </c>
      <c r="B1117" s="103" t="s">
        <v>88</v>
      </c>
      <c r="C1117" s="103" t="s">
        <v>89</v>
      </c>
      <c r="D1117" s="103" t="s">
        <v>416</v>
      </c>
      <c r="E1117" s="103" t="s">
        <v>417</v>
      </c>
      <c r="F1117" s="103" t="s">
        <v>417</v>
      </c>
      <c r="G1117" s="103" t="s">
        <v>446</v>
      </c>
      <c r="H1117" s="103" t="s">
        <v>447</v>
      </c>
      <c r="I1117" s="103" t="s">
        <v>92</v>
      </c>
      <c r="J1117" s="215">
        <v>1325.36</v>
      </c>
      <c r="K1117" s="216" t="s">
        <v>88</v>
      </c>
    </row>
    <row r="1118" spans="1:11" x14ac:dyDescent="0.25">
      <c r="A1118" s="103" t="s">
        <v>1038</v>
      </c>
      <c r="B1118" s="103" t="s">
        <v>88</v>
      </c>
      <c r="C1118" s="103" t="s">
        <v>89</v>
      </c>
      <c r="D1118" s="103" t="s">
        <v>416</v>
      </c>
      <c r="E1118" s="103" t="s">
        <v>417</v>
      </c>
      <c r="F1118" s="103" t="s">
        <v>417</v>
      </c>
      <c r="G1118" s="103" t="s">
        <v>446</v>
      </c>
      <c r="H1118" s="103" t="s">
        <v>447</v>
      </c>
      <c r="I1118" s="103" t="s">
        <v>92</v>
      </c>
      <c r="J1118" s="215">
        <v>2865.31</v>
      </c>
      <c r="K1118" s="216" t="s">
        <v>88</v>
      </c>
    </row>
    <row r="1119" spans="1:11" x14ac:dyDescent="0.25">
      <c r="A1119" s="103" t="s">
        <v>806</v>
      </c>
      <c r="B1119" s="103" t="s">
        <v>88</v>
      </c>
      <c r="C1119" s="103" t="s">
        <v>89</v>
      </c>
      <c r="D1119" s="103" t="s">
        <v>416</v>
      </c>
      <c r="E1119" s="103" t="s">
        <v>417</v>
      </c>
      <c r="F1119" s="103" t="s">
        <v>417</v>
      </c>
      <c r="G1119" s="103" t="s">
        <v>446</v>
      </c>
      <c r="H1119" s="103" t="s">
        <v>447</v>
      </c>
      <c r="I1119" s="103" t="s">
        <v>92</v>
      </c>
      <c r="J1119" s="215">
        <v>397.07</v>
      </c>
      <c r="K1119" s="216" t="s">
        <v>88</v>
      </c>
    </row>
    <row r="1120" spans="1:11" x14ac:dyDescent="0.25">
      <c r="A1120" s="103" t="s">
        <v>807</v>
      </c>
      <c r="B1120" s="103" t="s">
        <v>88</v>
      </c>
      <c r="C1120" s="103" t="s">
        <v>89</v>
      </c>
      <c r="D1120" s="103" t="s">
        <v>416</v>
      </c>
      <c r="E1120" s="103" t="s">
        <v>417</v>
      </c>
      <c r="F1120" s="103" t="s">
        <v>417</v>
      </c>
      <c r="G1120" s="103" t="s">
        <v>446</v>
      </c>
      <c r="H1120" s="103" t="s">
        <v>447</v>
      </c>
      <c r="I1120" s="103" t="s">
        <v>92</v>
      </c>
      <c r="J1120" s="215">
        <v>2281.2199999999998</v>
      </c>
      <c r="K1120" s="216" t="s">
        <v>88</v>
      </c>
    </row>
    <row r="1121" spans="1:11" x14ac:dyDescent="0.25">
      <c r="A1121" s="103" t="s">
        <v>809</v>
      </c>
      <c r="B1121" s="103" t="s">
        <v>88</v>
      </c>
      <c r="C1121" s="103" t="s">
        <v>89</v>
      </c>
      <c r="D1121" s="103" t="s">
        <v>416</v>
      </c>
      <c r="E1121" s="103" t="s">
        <v>417</v>
      </c>
      <c r="F1121" s="103" t="s">
        <v>417</v>
      </c>
      <c r="G1121" s="103" t="s">
        <v>751</v>
      </c>
      <c r="H1121" s="103" t="s">
        <v>812</v>
      </c>
      <c r="I1121" s="103" t="s">
        <v>92</v>
      </c>
      <c r="J1121" s="215">
        <v>45.02</v>
      </c>
      <c r="K1121" s="216" t="s">
        <v>88</v>
      </c>
    </row>
    <row r="1122" spans="1:11" x14ac:dyDescent="0.25">
      <c r="A1122" s="103" t="s">
        <v>806</v>
      </c>
      <c r="B1122" s="103" t="s">
        <v>88</v>
      </c>
      <c r="C1122" s="103" t="s">
        <v>89</v>
      </c>
      <c r="D1122" s="103" t="s">
        <v>416</v>
      </c>
      <c r="E1122" s="103" t="s">
        <v>417</v>
      </c>
      <c r="F1122" s="103" t="s">
        <v>417</v>
      </c>
      <c r="G1122" s="103" t="s">
        <v>751</v>
      </c>
      <c r="H1122" s="103" t="s">
        <v>812</v>
      </c>
      <c r="I1122" s="103" t="s">
        <v>92</v>
      </c>
      <c r="J1122" s="215">
        <v>45.02</v>
      </c>
      <c r="K1122" s="216" t="s">
        <v>88</v>
      </c>
    </row>
    <row r="1123" spans="1:11" x14ac:dyDescent="0.25">
      <c r="A1123" s="103" t="s">
        <v>808</v>
      </c>
      <c r="B1123" s="103" t="s">
        <v>88</v>
      </c>
      <c r="C1123" s="103" t="s">
        <v>89</v>
      </c>
      <c r="D1123" s="103" t="s">
        <v>416</v>
      </c>
      <c r="E1123" s="103" t="s">
        <v>417</v>
      </c>
      <c r="F1123" s="103" t="s">
        <v>417</v>
      </c>
      <c r="G1123" s="103" t="s">
        <v>128</v>
      </c>
      <c r="H1123" s="103" t="s">
        <v>386</v>
      </c>
      <c r="I1123" s="103" t="s">
        <v>92</v>
      </c>
      <c r="J1123" s="215">
        <v>7315.96</v>
      </c>
      <c r="K1123" s="216" t="s">
        <v>88</v>
      </c>
    </row>
    <row r="1124" spans="1:11" x14ac:dyDescent="0.25">
      <c r="A1124" s="103" t="s">
        <v>809</v>
      </c>
      <c r="B1124" s="103" t="s">
        <v>88</v>
      </c>
      <c r="C1124" s="103" t="s">
        <v>89</v>
      </c>
      <c r="D1124" s="103" t="s">
        <v>416</v>
      </c>
      <c r="E1124" s="103" t="s">
        <v>417</v>
      </c>
      <c r="F1124" s="103" t="s">
        <v>417</v>
      </c>
      <c r="G1124" s="103" t="s">
        <v>128</v>
      </c>
      <c r="H1124" s="103" t="s">
        <v>386</v>
      </c>
      <c r="I1124" s="103" t="s">
        <v>92</v>
      </c>
      <c r="J1124" s="215">
        <v>8104.44</v>
      </c>
      <c r="K1124" s="216" t="s">
        <v>88</v>
      </c>
    </row>
    <row r="1125" spans="1:11" x14ac:dyDescent="0.25">
      <c r="A1125" s="103" t="s">
        <v>810</v>
      </c>
      <c r="B1125" s="103" t="s">
        <v>88</v>
      </c>
      <c r="C1125" s="103" t="s">
        <v>89</v>
      </c>
      <c r="D1125" s="103" t="s">
        <v>416</v>
      </c>
      <c r="E1125" s="103" t="s">
        <v>417</v>
      </c>
      <c r="F1125" s="103" t="s">
        <v>417</v>
      </c>
      <c r="G1125" s="103" t="s">
        <v>128</v>
      </c>
      <c r="H1125" s="103" t="s">
        <v>386</v>
      </c>
      <c r="I1125" s="103" t="s">
        <v>92</v>
      </c>
      <c r="J1125" s="215">
        <v>6650.52</v>
      </c>
      <c r="K1125" s="216" t="s">
        <v>88</v>
      </c>
    </row>
    <row r="1126" spans="1:11" x14ac:dyDescent="0.25">
      <c r="A1126" s="103" t="s">
        <v>1038</v>
      </c>
      <c r="B1126" s="103" t="s">
        <v>88</v>
      </c>
      <c r="C1126" s="103" t="s">
        <v>89</v>
      </c>
      <c r="D1126" s="103" t="s">
        <v>416</v>
      </c>
      <c r="E1126" s="103" t="s">
        <v>417</v>
      </c>
      <c r="F1126" s="103" t="s">
        <v>417</v>
      </c>
      <c r="G1126" s="103" t="s">
        <v>128</v>
      </c>
      <c r="H1126" s="103" t="s">
        <v>386</v>
      </c>
      <c r="I1126" s="103" t="s">
        <v>92</v>
      </c>
      <c r="J1126" s="215">
        <v>6512.92</v>
      </c>
      <c r="K1126" s="216" t="s">
        <v>88</v>
      </c>
    </row>
    <row r="1127" spans="1:11" x14ac:dyDescent="0.25">
      <c r="A1127" s="103" t="s">
        <v>806</v>
      </c>
      <c r="B1127" s="103" t="s">
        <v>88</v>
      </c>
      <c r="C1127" s="103" t="s">
        <v>89</v>
      </c>
      <c r="D1127" s="103" t="s">
        <v>416</v>
      </c>
      <c r="E1127" s="103" t="s">
        <v>417</v>
      </c>
      <c r="F1127" s="103" t="s">
        <v>417</v>
      </c>
      <c r="G1127" s="103" t="s">
        <v>128</v>
      </c>
      <c r="H1127" s="103" t="s">
        <v>386</v>
      </c>
      <c r="I1127" s="103" t="s">
        <v>92</v>
      </c>
      <c r="J1127" s="215">
        <v>10159.4</v>
      </c>
      <c r="K1127" s="216" t="s">
        <v>88</v>
      </c>
    </row>
    <row r="1128" spans="1:11" x14ac:dyDescent="0.25">
      <c r="A1128" s="103" t="s">
        <v>807</v>
      </c>
      <c r="B1128" s="103" t="s">
        <v>88</v>
      </c>
      <c r="C1128" s="103" t="s">
        <v>89</v>
      </c>
      <c r="D1128" s="103" t="s">
        <v>416</v>
      </c>
      <c r="E1128" s="103" t="s">
        <v>417</v>
      </c>
      <c r="F1128" s="103" t="s">
        <v>417</v>
      </c>
      <c r="G1128" s="103" t="s">
        <v>128</v>
      </c>
      <c r="H1128" s="103" t="s">
        <v>386</v>
      </c>
      <c r="I1128" s="103" t="s">
        <v>92</v>
      </c>
      <c r="J1128" s="215">
        <v>10682.76</v>
      </c>
      <c r="K1128" s="216" t="s">
        <v>88</v>
      </c>
    </row>
    <row r="1129" spans="1:11" x14ac:dyDescent="0.25">
      <c r="A1129" s="103" t="s">
        <v>1038</v>
      </c>
      <c r="B1129" s="103" t="s">
        <v>88</v>
      </c>
      <c r="C1129" s="103" t="s">
        <v>89</v>
      </c>
      <c r="D1129" s="103" t="s">
        <v>416</v>
      </c>
      <c r="E1129" s="103" t="s">
        <v>417</v>
      </c>
      <c r="F1129" s="103" t="s">
        <v>417</v>
      </c>
      <c r="G1129" s="103" t="s">
        <v>594</v>
      </c>
      <c r="H1129" s="103" t="s">
        <v>735</v>
      </c>
      <c r="I1129" s="103" t="s">
        <v>92</v>
      </c>
      <c r="J1129" s="215">
        <v>1157.17</v>
      </c>
      <c r="K1129" s="216" t="s">
        <v>88</v>
      </c>
    </row>
    <row r="1130" spans="1:11" x14ac:dyDescent="0.25">
      <c r="A1130" s="103" t="s">
        <v>807</v>
      </c>
      <c r="B1130" s="103" t="s">
        <v>88</v>
      </c>
      <c r="C1130" s="103" t="s">
        <v>89</v>
      </c>
      <c r="D1130" s="103" t="s">
        <v>416</v>
      </c>
      <c r="E1130" s="103" t="s">
        <v>417</v>
      </c>
      <c r="F1130" s="103" t="s">
        <v>417</v>
      </c>
      <c r="G1130" s="103" t="s">
        <v>594</v>
      </c>
      <c r="H1130" s="103" t="s">
        <v>735</v>
      </c>
      <c r="I1130" s="103" t="s">
        <v>92</v>
      </c>
      <c r="J1130" s="215">
        <v>1998.75</v>
      </c>
      <c r="K1130" s="216" t="s">
        <v>88</v>
      </c>
    </row>
    <row r="1131" spans="1:11" x14ac:dyDescent="0.25">
      <c r="A1131" s="103" t="s">
        <v>808</v>
      </c>
      <c r="B1131" s="103" t="s">
        <v>88</v>
      </c>
      <c r="C1131" s="103" t="s">
        <v>89</v>
      </c>
      <c r="D1131" s="103" t="s">
        <v>416</v>
      </c>
      <c r="E1131" s="103" t="s">
        <v>417</v>
      </c>
      <c r="F1131" s="103" t="s">
        <v>417</v>
      </c>
      <c r="G1131" s="103" t="s">
        <v>618</v>
      </c>
      <c r="H1131" s="103" t="s">
        <v>824</v>
      </c>
      <c r="I1131" s="103" t="s">
        <v>92</v>
      </c>
      <c r="J1131" s="215">
        <v>47616.35</v>
      </c>
      <c r="K1131" s="216" t="s">
        <v>88</v>
      </c>
    </row>
    <row r="1132" spans="1:11" x14ac:dyDescent="0.25">
      <c r="A1132" s="103" t="s">
        <v>809</v>
      </c>
      <c r="B1132" s="103" t="s">
        <v>88</v>
      </c>
      <c r="C1132" s="103" t="s">
        <v>89</v>
      </c>
      <c r="D1132" s="103" t="s">
        <v>416</v>
      </c>
      <c r="E1132" s="103" t="s">
        <v>417</v>
      </c>
      <c r="F1132" s="103" t="s">
        <v>417</v>
      </c>
      <c r="G1132" s="103" t="s">
        <v>618</v>
      </c>
      <c r="H1132" s="103" t="s">
        <v>824</v>
      </c>
      <c r="I1132" s="103" t="s">
        <v>92</v>
      </c>
      <c r="J1132" s="215">
        <v>43251.49</v>
      </c>
      <c r="K1132" s="216" t="s">
        <v>88</v>
      </c>
    </row>
    <row r="1133" spans="1:11" x14ac:dyDescent="0.25">
      <c r="A1133" s="103" t="s">
        <v>810</v>
      </c>
      <c r="B1133" s="103" t="s">
        <v>88</v>
      </c>
      <c r="C1133" s="103" t="s">
        <v>89</v>
      </c>
      <c r="D1133" s="103" t="s">
        <v>416</v>
      </c>
      <c r="E1133" s="103" t="s">
        <v>417</v>
      </c>
      <c r="F1133" s="103" t="s">
        <v>417</v>
      </c>
      <c r="G1133" s="103" t="s">
        <v>618</v>
      </c>
      <c r="H1133" s="103" t="s">
        <v>824</v>
      </c>
      <c r="I1133" s="103" t="s">
        <v>92</v>
      </c>
      <c r="J1133" s="215">
        <v>36016.29</v>
      </c>
      <c r="K1133" s="216" t="s">
        <v>88</v>
      </c>
    </row>
    <row r="1134" spans="1:11" x14ac:dyDescent="0.25">
      <c r="A1134" s="103" t="s">
        <v>1038</v>
      </c>
      <c r="B1134" s="103" t="s">
        <v>88</v>
      </c>
      <c r="C1134" s="103" t="s">
        <v>89</v>
      </c>
      <c r="D1134" s="103" t="s">
        <v>416</v>
      </c>
      <c r="E1134" s="103" t="s">
        <v>417</v>
      </c>
      <c r="F1134" s="103" t="s">
        <v>417</v>
      </c>
      <c r="G1134" s="103" t="s">
        <v>618</v>
      </c>
      <c r="H1134" s="103" t="s">
        <v>824</v>
      </c>
      <c r="I1134" s="103" t="s">
        <v>92</v>
      </c>
      <c r="J1134" s="215">
        <v>31722.32</v>
      </c>
      <c r="K1134" s="216" t="s">
        <v>88</v>
      </c>
    </row>
    <row r="1135" spans="1:11" x14ac:dyDescent="0.25">
      <c r="A1135" s="103" t="s">
        <v>806</v>
      </c>
      <c r="B1135" s="103" t="s">
        <v>88</v>
      </c>
      <c r="C1135" s="103" t="s">
        <v>89</v>
      </c>
      <c r="D1135" s="103" t="s">
        <v>416</v>
      </c>
      <c r="E1135" s="103" t="s">
        <v>417</v>
      </c>
      <c r="F1135" s="103" t="s">
        <v>417</v>
      </c>
      <c r="G1135" s="103" t="s">
        <v>618</v>
      </c>
      <c r="H1135" s="103" t="s">
        <v>824</v>
      </c>
      <c r="I1135" s="103" t="s">
        <v>92</v>
      </c>
      <c r="J1135" s="215">
        <v>46448.160000000003</v>
      </c>
      <c r="K1135" s="216" t="s">
        <v>88</v>
      </c>
    </row>
    <row r="1136" spans="1:11" x14ac:dyDescent="0.25">
      <c r="A1136" s="103" t="s">
        <v>807</v>
      </c>
      <c r="B1136" s="103" t="s">
        <v>88</v>
      </c>
      <c r="C1136" s="103" t="s">
        <v>89</v>
      </c>
      <c r="D1136" s="103" t="s">
        <v>416</v>
      </c>
      <c r="E1136" s="103" t="s">
        <v>417</v>
      </c>
      <c r="F1136" s="103" t="s">
        <v>417</v>
      </c>
      <c r="G1136" s="103" t="s">
        <v>618</v>
      </c>
      <c r="H1136" s="103" t="s">
        <v>824</v>
      </c>
      <c r="I1136" s="103" t="s">
        <v>92</v>
      </c>
      <c r="J1136" s="215">
        <v>65348.54</v>
      </c>
      <c r="K1136" s="216" t="s">
        <v>88</v>
      </c>
    </row>
    <row r="1137" spans="1:11" x14ac:dyDescent="0.25">
      <c r="A1137" s="103" t="s">
        <v>808</v>
      </c>
      <c r="B1137" s="103" t="s">
        <v>88</v>
      </c>
      <c r="C1137" s="103" t="s">
        <v>89</v>
      </c>
      <c r="D1137" s="103" t="s">
        <v>416</v>
      </c>
      <c r="E1137" s="103" t="s">
        <v>417</v>
      </c>
      <c r="F1137" s="103" t="s">
        <v>417</v>
      </c>
      <c r="G1137" s="103" t="s">
        <v>619</v>
      </c>
      <c r="H1137" s="103" t="s">
        <v>620</v>
      </c>
      <c r="I1137" s="103" t="s">
        <v>92</v>
      </c>
      <c r="J1137" s="215">
        <v>29702.13</v>
      </c>
      <c r="K1137" s="216" t="s">
        <v>88</v>
      </c>
    </row>
    <row r="1138" spans="1:11" x14ac:dyDescent="0.25">
      <c r="A1138" s="103" t="s">
        <v>809</v>
      </c>
      <c r="B1138" s="103" t="s">
        <v>88</v>
      </c>
      <c r="C1138" s="103" t="s">
        <v>89</v>
      </c>
      <c r="D1138" s="103" t="s">
        <v>416</v>
      </c>
      <c r="E1138" s="103" t="s">
        <v>417</v>
      </c>
      <c r="F1138" s="103" t="s">
        <v>417</v>
      </c>
      <c r="G1138" s="103" t="s">
        <v>619</v>
      </c>
      <c r="H1138" s="103" t="s">
        <v>620</v>
      </c>
      <c r="I1138" s="103" t="s">
        <v>92</v>
      </c>
      <c r="J1138" s="215">
        <v>29547.74</v>
      </c>
      <c r="K1138" s="216" t="s">
        <v>88</v>
      </c>
    </row>
    <row r="1139" spans="1:11" x14ac:dyDescent="0.25">
      <c r="A1139" s="103" t="s">
        <v>810</v>
      </c>
      <c r="B1139" s="103" t="s">
        <v>88</v>
      </c>
      <c r="C1139" s="103" t="s">
        <v>89</v>
      </c>
      <c r="D1139" s="103" t="s">
        <v>416</v>
      </c>
      <c r="E1139" s="103" t="s">
        <v>417</v>
      </c>
      <c r="F1139" s="103" t="s">
        <v>417</v>
      </c>
      <c r="G1139" s="103" t="s">
        <v>619</v>
      </c>
      <c r="H1139" s="103" t="s">
        <v>620</v>
      </c>
      <c r="I1139" s="103" t="s">
        <v>92</v>
      </c>
      <c r="J1139" s="215">
        <v>24663.46</v>
      </c>
      <c r="K1139" s="216" t="s">
        <v>88</v>
      </c>
    </row>
    <row r="1140" spans="1:11" x14ac:dyDescent="0.25">
      <c r="A1140" s="103" t="s">
        <v>1038</v>
      </c>
      <c r="B1140" s="103" t="s">
        <v>88</v>
      </c>
      <c r="C1140" s="103" t="s">
        <v>89</v>
      </c>
      <c r="D1140" s="103" t="s">
        <v>416</v>
      </c>
      <c r="E1140" s="103" t="s">
        <v>417</v>
      </c>
      <c r="F1140" s="103" t="s">
        <v>417</v>
      </c>
      <c r="G1140" s="103" t="s">
        <v>619</v>
      </c>
      <c r="H1140" s="103" t="s">
        <v>620</v>
      </c>
      <c r="I1140" s="103" t="s">
        <v>92</v>
      </c>
      <c r="J1140" s="215">
        <v>26794.7</v>
      </c>
      <c r="K1140" s="216" t="s">
        <v>88</v>
      </c>
    </row>
    <row r="1141" spans="1:11" x14ac:dyDescent="0.25">
      <c r="A1141" s="103" t="s">
        <v>806</v>
      </c>
      <c r="B1141" s="103" t="s">
        <v>88</v>
      </c>
      <c r="C1141" s="103" t="s">
        <v>89</v>
      </c>
      <c r="D1141" s="103" t="s">
        <v>416</v>
      </c>
      <c r="E1141" s="103" t="s">
        <v>417</v>
      </c>
      <c r="F1141" s="103" t="s">
        <v>417</v>
      </c>
      <c r="G1141" s="103" t="s">
        <v>619</v>
      </c>
      <c r="H1141" s="103" t="s">
        <v>620</v>
      </c>
      <c r="I1141" s="103" t="s">
        <v>92</v>
      </c>
      <c r="J1141" s="215">
        <v>27358.7</v>
      </c>
      <c r="K1141" s="216" t="s">
        <v>88</v>
      </c>
    </row>
    <row r="1142" spans="1:11" x14ac:dyDescent="0.25">
      <c r="A1142" s="103" t="s">
        <v>807</v>
      </c>
      <c r="B1142" s="103" t="s">
        <v>88</v>
      </c>
      <c r="C1142" s="103" t="s">
        <v>89</v>
      </c>
      <c r="D1142" s="103" t="s">
        <v>416</v>
      </c>
      <c r="E1142" s="103" t="s">
        <v>417</v>
      </c>
      <c r="F1142" s="103" t="s">
        <v>417</v>
      </c>
      <c r="G1142" s="103" t="s">
        <v>619</v>
      </c>
      <c r="H1142" s="103" t="s">
        <v>620</v>
      </c>
      <c r="I1142" s="103" t="s">
        <v>92</v>
      </c>
      <c r="J1142" s="215">
        <v>38455.15</v>
      </c>
      <c r="K1142" s="216" t="s">
        <v>88</v>
      </c>
    </row>
    <row r="1143" spans="1:11" x14ac:dyDescent="0.25">
      <c r="A1143" s="103" t="s">
        <v>808</v>
      </c>
      <c r="B1143" s="103" t="s">
        <v>88</v>
      </c>
      <c r="C1143" s="103" t="s">
        <v>89</v>
      </c>
      <c r="D1143" s="103" t="s">
        <v>416</v>
      </c>
      <c r="E1143" s="103" t="s">
        <v>417</v>
      </c>
      <c r="F1143" s="103" t="s">
        <v>417</v>
      </c>
      <c r="G1143" s="103" t="s">
        <v>736</v>
      </c>
      <c r="H1143" s="103" t="s">
        <v>737</v>
      </c>
      <c r="I1143" s="103" t="s">
        <v>92</v>
      </c>
      <c r="J1143" s="215">
        <v>16136.81</v>
      </c>
      <c r="K1143" s="216" t="s">
        <v>88</v>
      </c>
    </row>
    <row r="1144" spans="1:11" x14ac:dyDescent="0.25">
      <c r="A1144" s="103" t="s">
        <v>808</v>
      </c>
      <c r="B1144" s="103" t="s">
        <v>88</v>
      </c>
      <c r="C1144" s="103" t="s">
        <v>89</v>
      </c>
      <c r="D1144" s="103" t="s">
        <v>416</v>
      </c>
      <c r="E1144" s="103" t="s">
        <v>417</v>
      </c>
      <c r="F1144" s="103" t="s">
        <v>417</v>
      </c>
      <c r="G1144" s="103" t="s">
        <v>736</v>
      </c>
      <c r="H1144" s="103" t="s">
        <v>738</v>
      </c>
      <c r="I1144" s="103" t="s">
        <v>92</v>
      </c>
      <c r="J1144" s="215">
        <v>15902.59</v>
      </c>
      <c r="K1144" s="216" t="s">
        <v>88</v>
      </c>
    </row>
    <row r="1145" spans="1:11" x14ac:dyDescent="0.25">
      <c r="A1145" s="103" t="s">
        <v>808</v>
      </c>
      <c r="B1145" s="103" t="s">
        <v>88</v>
      </c>
      <c r="C1145" s="103" t="s">
        <v>89</v>
      </c>
      <c r="D1145" s="103" t="s">
        <v>416</v>
      </c>
      <c r="E1145" s="111"/>
      <c r="F1145" s="103" t="s">
        <v>417</v>
      </c>
      <c r="G1145" s="103" t="s">
        <v>736</v>
      </c>
      <c r="H1145" s="103" t="s">
        <v>737</v>
      </c>
      <c r="I1145" s="103" t="s">
        <v>92</v>
      </c>
      <c r="J1145" s="215">
        <v>-1227.51</v>
      </c>
      <c r="K1145" s="216" t="s">
        <v>88</v>
      </c>
    </row>
    <row r="1146" spans="1:11" x14ac:dyDescent="0.25">
      <c r="A1146" s="103" t="s">
        <v>809</v>
      </c>
      <c r="B1146" s="103" t="s">
        <v>88</v>
      </c>
      <c r="C1146" s="103" t="s">
        <v>89</v>
      </c>
      <c r="D1146" s="103" t="s">
        <v>416</v>
      </c>
      <c r="E1146" s="103" t="s">
        <v>417</v>
      </c>
      <c r="F1146" s="103" t="s">
        <v>417</v>
      </c>
      <c r="G1146" s="103" t="s">
        <v>736</v>
      </c>
      <c r="H1146" s="103" t="s">
        <v>737</v>
      </c>
      <c r="I1146" s="103" t="s">
        <v>92</v>
      </c>
      <c r="J1146" s="215">
        <v>16368.82</v>
      </c>
      <c r="K1146" s="216" t="s">
        <v>88</v>
      </c>
    </row>
    <row r="1147" spans="1:11" x14ac:dyDescent="0.25">
      <c r="A1147" s="103" t="s">
        <v>809</v>
      </c>
      <c r="B1147" s="103" t="s">
        <v>88</v>
      </c>
      <c r="C1147" s="103" t="s">
        <v>89</v>
      </c>
      <c r="D1147" s="103" t="s">
        <v>416</v>
      </c>
      <c r="E1147" s="103" t="s">
        <v>417</v>
      </c>
      <c r="F1147" s="103" t="s">
        <v>417</v>
      </c>
      <c r="G1147" s="103" t="s">
        <v>736</v>
      </c>
      <c r="H1147" s="103" t="s">
        <v>738</v>
      </c>
      <c r="I1147" s="103" t="s">
        <v>92</v>
      </c>
      <c r="J1147" s="215">
        <v>3182.81</v>
      </c>
      <c r="K1147" s="216" t="s">
        <v>88</v>
      </c>
    </row>
    <row r="1148" spans="1:11" x14ac:dyDescent="0.25">
      <c r="A1148" s="103" t="s">
        <v>809</v>
      </c>
      <c r="B1148" s="103" t="s">
        <v>88</v>
      </c>
      <c r="C1148" s="103" t="s">
        <v>89</v>
      </c>
      <c r="D1148" s="103" t="s">
        <v>416</v>
      </c>
      <c r="E1148" s="111"/>
      <c r="F1148" s="103" t="s">
        <v>417</v>
      </c>
      <c r="G1148" s="103" t="s">
        <v>736</v>
      </c>
      <c r="H1148" s="103" t="s">
        <v>737</v>
      </c>
      <c r="I1148" s="103" t="s">
        <v>92</v>
      </c>
      <c r="J1148" s="215">
        <v>-470.92</v>
      </c>
      <c r="K1148" s="216" t="s">
        <v>88</v>
      </c>
    </row>
    <row r="1149" spans="1:11" x14ac:dyDescent="0.25">
      <c r="A1149" s="103" t="s">
        <v>810</v>
      </c>
      <c r="B1149" s="103" t="s">
        <v>88</v>
      </c>
      <c r="C1149" s="103" t="s">
        <v>89</v>
      </c>
      <c r="D1149" s="103" t="s">
        <v>416</v>
      </c>
      <c r="E1149" s="103" t="s">
        <v>417</v>
      </c>
      <c r="F1149" s="103" t="s">
        <v>417</v>
      </c>
      <c r="G1149" s="103" t="s">
        <v>736</v>
      </c>
      <c r="H1149" s="103" t="s">
        <v>737</v>
      </c>
      <c r="I1149" s="103" t="s">
        <v>92</v>
      </c>
      <c r="J1149" s="215">
        <v>8515.42</v>
      </c>
      <c r="K1149" s="216" t="s">
        <v>88</v>
      </c>
    </row>
    <row r="1150" spans="1:11" x14ac:dyDescent="0.25">
      <c r="A1150" s="103" t="s">
        <v>810</v>
      </c>
      <c r="B1150" s="103" t="s">
        <v>88</v>
      </c>
      <c r="C1150" s="103" t="s">
        <v>89</v>
      </c>
      <c r="D1150" s="103" t="s">
        <v>416</v>
      </c>
      <c r="E1150" s="103" t="s">
        <v>417</v>
      </c>
      <c r="F1150" s="103" t="s">
        <v>417</v>
      </c>
      <c r="G1150" s="103" t="s">
        <v>736</v>
      </c>
      <c r="H1150" s="103" t="s">
        <v>738</v>
      </c>
      <c r="I1150" s="103" t="s">
        <v>92</v>
      </c>
      <c r="J1150" s="215">
        <v>2173.62</v>
      </c>
      <c r="K1150" s="216" t="s">
        <v>88</v>
      </c>
    </row>
    <row r="1151" spans="1:11" x14ac:dyDescent="0.25">
      <c r="A1151" s="103" t="s">
        <v>810</v>
      </c>
      <c r="B1151" s="103" t="s">
        <v>88</v>
      </c>
      <c r="C1151" s="103" t="s">
        <v>89</v>
      </c>
      <c r="D1151" s="103" t="s">
        <v>416</v>
      </c>
      <c r="E1151" s="111"/>
      <c r="F1151" s="103" t="s">
        <v>417</v>
      </c>
      <c r="G1151" s="103" t="s">
        <v>736</v>
      </c>
      <c r="H1151" s="103" t="s">
        <v>737</v>
      </c>
      <c r="I1151" s="103" t="s">
        <v>92</v>
      </c>
      <c r="J1151" s="215">
        <v>-745.62</v>
      </c>
      <c r="K1151" s="216" t="s">
        <v>88</v>
      </c>
    </row>
    <row r="1152" spans="1:11" x14ac:dyDescent="0.25">
      <c r="A1152" s="103" t="s">
        <v>1038</v>
      </c>
      <c r="B1152" s="103" t="s">
        <v>88</v>
      </c>
      <c r="C1152" s="103" t="s">
        <v>89</v>
      </c>
      <c r="D1152" s="103" t="s">
        <v>416</v>
      </c>
      <c r="E1152" s="103" t="s">
        <v>417</v>
      </c>
      <c r="F1152" s="103" t="s">
        <v>417</v>
      </c>
      <c r="G1152" s="103" t="s">
        <v>736</v>
      </c>
      <c r="H1152" s="103" t="s">
        <v>737</v>
      </c>
      <c r="I1152" s="103" t="s">
        <v>92</v>
      </c>
      <c r="J1152" s="215">
        <v>5975.27</v>
      </c>
      <c r="K1152" s="216" t="s">
        <v>88</v>
      </c>
    </row>
    <row r="1153" spans="1:11" x14ac:dyDescent="0.25">
      <c r="A1153" s="103" t="s">
        <v>1038</v>
      </c>
      <c r="B1153" s="103" t="s">
        <v>88</v>
      </c>
      <c r="C1153" s="103" t="s">
        <v>89</v>
      </c>
      <c r="D1153" s="103" t="s">
        <v>416</v>
      </c>
      <c r="E1153" s="103" t="s">
        <v>417</v>
      </c>
      <c r="F1153" s="103" t="s">
        <v>417</v>
      </c>
      <c r="G1153" s="103" t="s">
        <v>736</v>
      </c>
      <c r="H1153" s="103" t="s">
        <v>738</v>
      </c>
      <c r="I1153" s="103" t="s">
        <v>92</v>
      </c>
      <c r="J1153" s="215">
        <v>10316.58</v>
      </c>
      <c r="K1153" s="216" t="s">
        <v>88</v>
      </c>
    </row>
    <row r="1154" spans="1:11" x14ac:dyDescent="0.25">
      <c r="A1154" s="103" t="s">
        <v>1038</v>
      </c>
      <c r="B1154" s="103" t="s">
        <v>88</v>
      </c>
      <c r="C1154" s="103" t="s">
        <v>89</v>
      </c>
      <c r="D1154" s="103" t="s">
        <v>416</v>
      </c>
      <c r="E1154" s="111"/>
      <c r="F1154" s="103" t="s">
        <v>417</v>
      </c>
      <c r="G1154" s="103" t="s">
        <v>736</v>
      </c>
      <c r="H1154" s="103" t="s">
        <v>737</v>
      </c>
      <c r="I1154" s="103" t="s">
        <v>92</v>
      </c>
      <c r="J1154" s="215">
        <v>-2801.32</v>
      </c>
      <c r="K1154" s="216" t="s">
        <v>88</v>
      </c>
    </row>
    <row r="1155" spans="1:11" x14ac:dyDescent="0.25">
      <c r="A1155" s="103" t="s">
        <v>806</v>
      </c>
      <c r="B1155" s="103" t="s">
        <v>88</v>
      </c>
      <c r="C1155" s="103" t="s">
        <v>89</v>
      </c>
      <c r="D1155" s="103" t="s">
        <v>416</v>
      </c>
      <c r="E1155" s="103" t="s">
        <v>417</v>
      </c>
      <c r="F1155" s="103" t="s">
        <v>417</v>
      </c>
      <c r="G1155" s="103" t="s">
        <v>736</v>
      </c>
      <c r="H1155" s="103" t="s">
        <v>737</v>
      </c>
      <c r="I1155" s="103" t="s">
        <v>92</v>
      </c>
      <c r="J1155" s="215">
        <v>13038.34</v>
      </c>
      <c r="K1155" s="216" t="s">
        <v>88</v>
      </c>
    </row>
    <row r="1156" spans="1:11" x14ac:dyDescent="0.25">
      <c r="A1156" s="103" t="s">
        <v>806</v>
      </c>
      <c r="B1156" s="103" t="s">
        <v>88</v>
      </c>
      <c r="C1156" s="103" t="s">
        <v>89</v>
      </c>
      <c r="D1156" s="103" t="s">
        <v>416</v>
      </c>
      <c r="E1156" s="103" t="s">
        <v>417</v>
      </c>
      <c r="F1156" s="103" t="s">
        <v>417</v>
      </c>
      <c r="G1156" s="103" t="s">
        <v>736</v>
      </c>
      <c r="H1156" s="103" t="s">
        <v>738</v>
      </c>
      <c r="I1156" s="103" t="s">
        <v>92</v>
      </c>
      <c r="J1156" s="215">
        <v>2251.27</v>
      </c>
      <c r="K1156" s="216" t="s">
        <v>88</v>
      </c>
    </row>
    <row r="1157" spans="1:11" x14ac:dyDescent="0.25">
      <c r="A1157" s="103" t="s">
        <v>806</v>
      </c>
      <c r="B1157" s="103" t="s">
        <v>88</v>
      </c>
      <c r="C1157" s="103" t="s">
        <v>89</v>
      </c>
      <c r="D1157" s="103" t="s">
        <v>416</v>
      </c>
      <c r="E1157" s="111"/>
      <c r="F1157" s="103" t="s">
        <v>417</v>
      </c>
      <c r="G1157" s="103" t="s">
        <v>736</v>
      </c>
      <c r="H1157" s="103" t="s">
        <v>737</v>
      </c>
      <c r="I1157" s="103" t="s">
        <v>92</v>
      </c>
      <c r="J1157" s="215">
        <v>-588.59</v>
      </c>
      <c r="K1157" s="216" t="s">
        <v>88</v>
      </c>
    </row>
    <row r="1158" spans="1:11" x14ac:dyDescent="0.25">
      <c r="A1158" s="103" t="s">
        <v>807</v>
      </c>
      <c r="B1158" s="103" t="s">
        <v>88</v>
      </c>
      <c r="C1158" s="103" t="s">
        <v>89</v>
      </c>
      <c r="D1158" s="103" t="s">
        <v>416</v>
      </c>
      <c r="E1158" s="103" t="s">
        <v>417</v>
      </c>
      <c r="F1158" s="103" t="s">
        <v>417</v>
      </c>
      <c r="G1158" s="103" t="s">
        <v>736</v>
      </c>
      <c r="H1158" s="103" t="s">
        <v>737</v>
      </c>
      <c r="I1158" s="103" t="s">
        <v>92</v>
      </c>
      <c r="J1158" s="215">
        <v>14056.14</v>
      </c>
      <c r="K1158" s="216" t="s">
        <v>88</v>
      </c>
    </row>
    <row r="1159" spans="1:11" x14ac:dyDescent="0.25">
      <c r="A1159" s="103" t="s">
        <v>807</v>
      </c>
      <c r="B1159" s="103" t="s">
        <v>88</v>
      </c>
      <c r="C1159" s="103" t="s">
        <v>89</v>
      </c>
      <c r="D1159" s="103" t="s">
        <v>416</v>
      </c>
      <c r="E1159" s="103" t="s">
        <v>417</v>
      </c>
      <c r="F1159" s="103" t="s">
        <v>417</v>
      </c>
      <c r="G1159" s="103" t="s">
        <v>736</v>
      </c>
      <c r="H1159" s="103" t="s">
        <v>738</v>
      </c>
      <c r="I1159" s="103" t="s">
        <v>92</v>
      </c>
      <c r="J1159" s="215">
        <v>19754</v>
      </c>
      <c r="K1159" s="216" t="s">
        <v>88</v>
      </c>
    </row>
    <row r="1160" spans="1:11" x14ac:dyDescent="0.25">
      <c r="A1160" s="103" t="s">
        <v>807</v>
      </c>
      <c r="B1160" s="103" t="s">
        <v>88</v>
      </c>
      <c r="C1160" s="103" t="s">
        <v>89</v>
      </c>
      <c r="D1160" s="103" t="s">
        <v>416</v>
      </c>
      <c r="E1160" s="111"/>
      <c r="F1160" s="103" t="s">
        <v>417</v>
      </c>
      <c r="G1160" s="103" t="s">
        <v>736</v>
      </c>
      <c r="H1160" s="103" t="s">
        <v>737</v>
      </c>
      <c r="I1160" s="103" t="s">
        <v>92</v>
      </c>
      <c r="J1160" s="215">
        <v>-2158.85</v>
      </c>
      <c r="K1160" s="216" t="s">
        <v>88</v>
      </c>
    </row>
    <row r="1161" spans="1:11" x14ac:dyDescent="0.25">
      <c r="A1161" s="103" t="s">
        <v>807</v>
      </c>
      <c r="B1161" s="103" t="s">
        <v>88</v>
      </c>
      <c r="C1161" s="103" t="s">
        <v>89</v>
      </c>
      <c r="D1161" s="103" t="s">
        <v>416</v>
      </c>
      <c r="E1161" s="103" t="s">
        <v>417</v>
      </c>
      <c r="F1161" s="103" t="s">
        <v>417</v>
      </c>
      <c r="G1161" s="103" t="s">
        <v>131</v>
      </c>
      <c r="H1161" s="103" t="s">
        <v>389</v>
      </c>
      <c r="I1161" s="103" t="s">
        <v>92</v>
      </c>
      <c r="J1161" s="215">
        <v>7940.45</v>
      </c>
      <c r="K1161" s="216" t="s">
        <v>88</v>
      </c>
    </row>
    <row r="1162" spans="1:11" x14ac:dyDescent="0.25">
      <c r="A1162" s="103" t="s">
        <v>808</v>
      </c>
      <c r="B1162" s="103" t="s">
        <v>88</v>
      </c>
      <c r="C1162" s="103" t="s">
        <v>89</v>
      </c>
      <c r="D1162" s="103" t="s">
        <v>416</v>
      </c>
      <c r="E1162" s="103" t="s">
        <v>417</v>
      </c>
      <c r="F1162" s="103" t="s">
        <v>417</v>
      </c>
      <c r="G1162" s="103" t="s">
        <v>148</v>
      </c>
      <c r="H1162" s="103" t="s">
        <v>390</v>
      </c>
      <c r="I1162" s="103" t="s">
        <v>92</v>
      </c>
      <c r="J1162" s="215">
        <v>80015.199999999997</v>
      </c>
      <c r="K1162" s="216" t="s">
        <v>88</v>
      </c>
    </row>
    <row r="1163" spans="1:11" x14ac:dyDescent="0.25">
      <c r="A1163" s="103" t="s">
        <v>809</v>
      </c>
      <c r="B1163" s="103" t="s">
        <v>88</v>
      </c>
      <c r="C1163" s="103" t="s">
        <v>89</v>
      </c>
      <c r="D1163" s="103" t="s">
        <v>416</v>
      </c>
      <c r="E1163" s="103" t="s">
        <v>417</v>
      </c>
      <c r="F1163" s="103" t="s">
        <v>417</v>
      </c>
      <c r="G1163" s="103" t="s">
        <v>148</v>
      </c>
      <c r="H1163" s="103" t="s">
        <v>390</v>
      </c>
      <c r="I1163" s="103" t="s">
        <v>92</v>
      </c>
      <c r="J1163" s="215">
        <v>62926.63</v>
      </c>
      <c r="K1163" s="216" t="s">
        <v>88</v>
      </c>
    </row>
    <row r="1164" spans="1:11" x14ac:dyDescent="0.25">
      <c r="A1164" s="103" t="s">
        <v>810</v>
      </c>
      <c r="B1164" s="103" t="s">
        <v>88</v>
      </c>
      <c r="C1164" s="103" t="s">
        <v>89</v>
      </c>
      <c r="D1164" s="103" t="s">
        <v>416</v>
      </c>
      <c r="E1164" s="103" t="s">
        <v>417</v>
      </c>
      <c r="F1164" s="103" t="s">
        <v>417</v>
      </c>
      <c r="G1164" s="103" t="s">
        <v>148</v>
      </c>
      <c r="H1164" s="103" t="s">
        <v>390</v>
      </c>
      <c r="I1164" s="103" t="s">
        <v>92</v>
      </c>
      <c r="J1164" s="215">
        <v>46687.58</v>
      </c>
      <c r="K1164" s="216" t="s">
        <v>88</v>
      </c>
    </row>
    <row r="1165" spans="1:11" x14ac:dyDescent="0.25">
      <c r="A1165" s="103" t="s">
        <v>1038</v>
      </c>
      <c r="B1165" s="103" t="s">
        <v>88</v>
      </c>
      <c r="C1165" s="103" t="s">
        <v>89</v>
      </c>
      <c r="D1165" s="103" t="s">
        <v>416</v>
      </c>
      <c r="E1165" s="103" t="s">
        <v>417</v>
      </c>
      <c r="F1165" s="103" t="s">
        <v>417</v>
      </c>
      <c r="G1165" s="103" t="s">
        <v>148</v>
      </c>
      <c r="H1165" s="103" t="s">
        <v>390</v>
      </c>
      <c r="I1165" s="103" t="s">
        <v>92</v>
      </c>
      <c r="J1165" s="215">
        <v>68908.539999999994</v>
      </c>
      <c r="K1165" s="216" t="s">
        <v>88</v>
      </c>
    </row>
    <row r="1166" spans="1:11" x14ac:dyDescent="0.25">
      <c r="A1166" s="103" t="s">
        <v>806</v>
      </c>
      <c r="B1166" s="103" t="s">
        <v>88</v>
      </c>
      <c r="C1166" s="103" t="s">
        <v>89</v>
      </c>
      <c r="D1166" s="103" t="s">
        <v>416</v>
      </c>
      <c r="E1166" s="103" t="s">
        <v>417</v>
      </c>
      <c r="F1166" s="103" t="s">
        <v>417</v>
      </c>
      <c r="G1166" s="103" t="s">
        <v>148</v>
      </c>
      <c r="H1166" s="103" t="s">
        <v>390</v>
      </c>
      <c r="I1166" s="103" t="s">
        <v>92</v>
      </c>
      <c r="J1166" s="215">
        <v>64142.11</v>
      </c>
      <c r="K1166" s="216" t="s">
        <v>88</v>
      </c>
    </row>
    <row r="1167" spans="1:11" x14ac:dyDescent="0.25">
      <c r="A1167" s="103" t="s">
        <v>807</v>
      </c>
      <c r="B1167" s="103" t="s">
        <v>88</v>
      </c>
      <c r="C1167" s="103" t="s">
        <v>89</v>
      </c>
      <c r="D1167" s="103" t="s">
        <v>416</v>
      </c>
      <c r="E1167" s="103" t="s">
        <v>417</v>
      </c>
      <c r="F1167" s="103" t="s">
        <v>417</v>
      </c>
      <c r="G1167" s="103" t="s">
        <v>148</v>
      </c>
      <c r="H1167" s="103" t="s">
        <v>390</v>
      </c>
      <c r="I1167" s="103" t="s">
        <v>92</v>
      </c>
      <c r="J1167" s="215">
        <v>114672.94</v>
      </c>
      <c r="K1167" s="216" t="s">
        <v>88</v>
      </c>
    </row>
    <row r="1168" spans="1:11" x14ac:dyDescent="0.25">
      <c r="A1168" s="103" t="s">
        <v>808</v>
      </c>
      <c r="B1168" s="103" t="s">
        <v>88</v>
      </c>
      <c r="C1168" s="103" t="s">
        <v>89</v>
      </c>
      <c r="D1168" s="103" t="s">
        <v>416</v>
      </c>
      <c r="E1168" s="103" t="s">
        <v>417</v>
      </c>
      <c r="F1168" s="103" t="s">
        <v>417</v>
      </c>
      <c r="G1168" s="103" t="s">
        <v>127</v>
      </c>
      <c r="H1168" s="103" t="s">
        <v>391</v>
      </c>
      <c r="I1168" s="103" t="s">
        <v>92</v>
      </c>
      <c r="J1168" s="215">
        <v>90643.55</v>
      </c>
      <c r="K1168" s="216" t="s">
        <v>88</v>
      </c>
    </row>
    <row r="1169" spans="1:11" x14ac:dyDescent="0.25">
      <c r="A1169" s="103" t="s">
        <v>809</v>
      </c>
      <c r="B1169" s="103" t="s">
        <v>88</v>
      </c>
      <c r="C1169" s="103" t="s">
        <v>89</v>
      </c>
      <c r="D1169" s="103" t="s">
        <v>416</v>
      </c>
      <c r="E1169" s="103" t="s">
        <v>417</v>
      </c>
      <c r="F1169" s="103" t="s">
        <v>417</v>
      </c>
      <c r="G1169" s="103" t="s">
        <v>127</v>
      </c>
      <c r="H1169" s="103" t="s">
        <v>391</v>
      </c>
      <c r="I1169" s="103" t="s">
        <v>92</v>
      </c>
      <c r="J1169" s="215">
        <v>77433.789999999994</v>
      </c>
      <c r="K1169" s="216" t="s">
        <v>88</v>
      </c>
    </row>
    <row r="1170" spans="1:11" x14ac:dyDescent="0.25">
      <c r="A1170" s="103" t="s">
        <v>810</v>
      </c>
      <c r="B1170" s="103" t="s">
        <v>88</v>
      </c>
      <c r="C1170" s="103" t="s">
        <v>89</v>
      </c>
      <c r="D1170" s="103" t="s">
        <v>416</v>
      </c>
      <c r="E1170" s="103" t="s">
        <v>417</v>
      </c>
      <c r="F1170" s="103" t="s">
        <v>417</v>
      </c>
      <c r="G1170" s="103" t="s">
        <v>127</v>
      </c>
      <c r="H1170" s="103" t="s">
        <v>391</v>
      </c>
      <c r="I1170" s="103" t="s">
        <v>92</v>
      </c>
      <c r="J1170" s="215">
        <v>56540.02</v>
      </c>
      <c r="K1170" s="216" t="s">
        <v>88</v>
      </c>
    </row>
    <row r="1171" spans="1:11" x14ac:dyDescent="0.25">
      <c r="A1171" s="103" t="s">
        <v>1038</v>
      </c>
      <c r="B1171" s="103" t="s">
        <v>88</v>
      </c>
      <c r="C1171" s="103" t="s">
        <v>89</v>
      </c>
      <c r="D1171" s="103" t="s">
        <v>416</v>
      </c>
      <c r="E1171" s="103" t="s">
        <v>417</v>
      </c>
      <c r="F1171" s="103" t="s">
        <v>417</v>
      </c>
      <c r="G1171" s="103" t="s">
        <v>127</v>
      </c>
      <c r="H1171" s="103" t="s">
        <v>391</v>
      </c>
      <c r="I1171" s="103" t="s">
        <v>92</v>
      </c>
      <c r="J1171" s="215">
        <v>84570.69</v>
      </c>
      <c r="K1171" s="216" t="s">
        <v>88</v>
      </c>
    </row>
    <row r="1172" spans="1:11" x14ac:dyDescent="0.25">
      <c r="A1172" s="103" t="s">
        <v>806</v>
      </c>
      <c r="B1172" s="103" t="s">
        <v>88</v>
      </c>
      <c r="C1172" s="103" t="s">
        <v>89</v>
      </c>
      <c r="D1172" s="103" t="s">
        <v>416</v>
      </c>
      <c r="E1172" s="103" t="s">
        <v>417</v>
      </c>
      <c r="F1172" s="103" t="s">
        <v>417</v>
      </c>
      <c r="G1172" s="103" t="s">
        <v>127</v>
      </c>
      <c r="H1172" s="103" t="s">
        <v>391</v>
      </c>
      <c r="I1172" s="103" t="s">
        <v>92</v>
      </c>
      <c r="J1172" s="215">
        <v>82143.509999999995</v>
      </c>
      <c r="K1172" s="216" t="s">
        <v>88</v>
      </c>
    </row>
    <row r="1173" spans="1:11" x14ac:dyDescent="0.25">
      <c r="A1173" s="103" t="s">
        <v>807</v>
      </c>
      <c r="B1173" s="103" t="s">
        <v>88</v>
      </c>
      <c r="C1173" s="103" t="s">
        <v>89</v>
      </c>
      <c r="D1173" s="103" t="s">
        <v>416</v>
      </c>
      <c r="E1173" s="103" t="s">
        <v>417</v>
      </c>
      <c r="F1173" s="103" t="s">
        <v>417</v>
      </c>
      <c r="G1173" s="103" t="s">
        <v>127</v>
      </c>
      <c r="H1173" s="103" t="s">
        <v>391</v>
      </c>
      <c r="I1173" s="103" t="s">
        <v>92</v>
      </c>
      <c r="J1173" s="215">
        <v>128005.89</v>
      </c>
      <c r="K1173" s="216" t="s">
        <v>88</v>
      </c>
    </row>
    <row r="1174" spans="1:11" x14ac:dyDescent="0.25">
      <c r="A1174" s="103" t="s">
        <v>808</v>
      </c>
      <c r="B1174" s="103" t="s">
        <v>88</v>
      </c>
      <c r="C1174" s="103" t="s">
        <v>89</v>
      </c>
      <c r="D1174" s="103" t="s">
        <v>416</v>
      </c>
      <c r="E1174" s="103" t="s">
        <v>417</v>
      </c>
      <c r="F1174" s="103" t="s">
        <v>417</v>
      </c>
      <c r="G1174" s="103" t="s">
        <v>126</v>
      </c>
      <c r="H1174" s="103" t="s">
        <v>392</v>
      </c>
      <c r="I1174" s="103" t="s">
        <v>92</v>
      </c>
      <c r="J1174" s="215">
        <v>3803.94</v>
      </c>
      <c r="K1174" s="216" t="s">
        <v>88</v>
      </c>
    </row>
    <row r="1175" spans="1:11" x14ac:dyDescent="0.25">
      <c r="A1175" s="103" t="s">
        <v>809</v>
      </c>
      <c r="B1175" s="103" t="s">
        <v>88</v>
      </c>
      <c r="C1175" s="103" t="s">
        <v>89</v>
      </c>
      <c r="D1175" s="103" t="s">
        <v>416</v>
      </c>
      <c r="E1175" s="103" t="s">
        <v>417</v>
      </c>
      <c r="F1175" s="103" t="s">
        <v>417</v>
      </c>
      <c r="G1175" s="103" t="s">
        <v>126</v>
      </c>
      <c r="H1175" s="103" t="s">
        <v>392</v>
      </c>
      <c r="I1175" s="103" t="s">
        <v>92</v>
      </c>
      <c r="J1175" s="215">
        <v>3552.7</v>
      </c>
      <c r="K1175" s="216" t="s">
        <v>88</v>
      </c>
    </row>
    <row r="1176" spans="1:11" x14ac:dyDescent="0.25">
      <c r="A1176" s="103" t="s">
        <v>810</v>
      </c>
      <c r="B1176" s="103" t="s">
        <v>88</v>
      </c>
      <c r="C1176" s="103" t="s">
        <v>89</v>
      </c>
      <c r="D1176" s="103" t="s">
        <v>416</v>
      </c>
      <c r="E1176" s="103" t="s">
        <v>417</v>
      </c>
      <c r="F1176" s="103" t="s">
        <v>417</v>
      </c>
      <c r="G1176" s="103" t="s">
        <v>126</v>
      </c>
      <c r="H1176" s="103" t="s">
        <v>392</v>
      </c>
      <c r="I1176" s="103" t="s">
        <v>92</v>
      </c>
      <c r="J1176" s="215">
        <v>4100.75</v>
      </c>
      <c r="K1176" s="216" t="s">
        <v>88</v>
      </c>
    </row>
    <row r="1177" spans="1:11" x14ac:dyDescent="0.25">
      <c r="A1177" s="103" t="s">
        <v>806</v>
      </c>
      <c r="B1177" s="103" t="s">
        <v>88</v>
      </c>
      <c r="C1177" s="103" t="s">
        <v>89</v>
      </c>
      <c r="D1177" s="103" t="s">
        <v>416</v>
      </c>
      <c r="E1177" s="103" t="s">
        <v>417</v>
      </c>
      <c r="F1177" s="103" t="s">
        <v>417</v>
      </c>
      <c r="G1177" s="103" t="s">
        <v>126</v>
      </c>
      <c r="H1177" s="103" t="s">
        <v>392</v>
      </c>
      <c r="I1177" s="103" t="s">
        <v>92</v>
      </c>
      <c r="J1177" s="215">
        <v>4307.32</v>
      </c>
      <c r="K1177" s="216" t="s">
        <v>88</v>
      </c>
    </row>
    <row r="1178" spans="1:11" x14ac:dyDescent="0.25">
      <c r="A1178" s="103" t="s">
        <v>807</v>
      </c>
      <c r="B1178" s="103" t="s">
        <v>88</v>
      </c>
      <c r="C1178" s="103" t="s">
        <v>89</v>
      </c>
      <c r="D1178" s="103" t="s">
        <v>416</v>
      </c>
      <c r="E1178" s="103" t="s">
        <v>417</v>
      </c>
      <c r="F1178" s="103" t="s">
        <v>417</v>
      </c>
      <c r="G1178" s="103" t="s">
        <v>126</v>
      </c>
      <c r="H1178" s="103" t="s">
        <v>392</v>
      </c>
      <c r="I1178" s="103" t="s">
        <v>92</v>
      </c>
      <c r="J1178" s="215">
        <v>7317.66</v>
      </c>
      <c r="K1178" s="216" t="s">
        <v>88</v>
      </c>
    </row>
    <row r="1179" spans="1:11" x14ac:dyDescent="0.25">
      <c r="A1179" s="103" t="s">
        <v>808</v>
      </c>
      <c r="B1179" s="103" t="s">
        <v>88</v>
      </c>
      <c r="C1179" s="103" t="s">
        <v>89</v>
      </c>
      <c r="D1179" s="103" t="s">
        <v>416</v>
      </c>
      <c r="E1179" s="103" t="s">
        <v>417</v>
      </c>
      <c r="F1179" s="103" t="s">
        <v>417</v>
      </c>
      <c r="G1179" s="103" t="s">
        <v>125</v>
      </c>
      <c r="H1179" s="103" t="s">
        <v>393</v>
      </c>
      <c r="I1179" s="103" t="s">
        <v>92</v>
      </c>
      <c r="J1179" s="215">
        <v>25329.74</v>
      </c>
      <c r="K1179" s="216" t="s">
        <v>88</v>
      </c>
    </row>
    <row r="1180" spans="1:11" x14ac:dyDescent="0.25">
      <c r="A1180" s="103" t="s">
        <v>809</v>
      </c>
      <c r="B1180" s="103" t="s">
        <v>88</v>
      </c>
      <c r="C1180" s="103" t="s">
        <v>89</v>
      </c>
      <c r="D1180" s="103" t="s">
        <v>416</v>
      </c>
      <c r="E1180" s="103" t="s">
        <v>417</v>
      </c>
      <c r="F1180" s="103" t="s">
        <v>417</v>
      </c>
      <c r="G1180" s="103" t="s">
        <v>125</v>
      </c>
      <c r="H1180" s="103" t="s">
        <v>393</v>
      </c>
      <c r="I1180" s="103" t="s">
        <v>92</v>
      </c>
      <c r="J1180" s="215">
        <v>23804.33</v>
      </c>
      <c r="K1180" s="216" t="s">
        <v>88</v>
      </c>
    </row>
    <row r="1181" spans="1:11" x14ac:dyDescent="0.25">
      <c r="A1181" s="103" t="s">
        <v>810</v>
      </c>
      <c r="B1181" s="103" t="s">
        <v>88</v>
      </c>
      <c r="C1181" s="103" t="s">
        <v>89</v>
      </c>
      <c r="D1181" s="103" t="s">
        <v>416</v>
      </c>
      <c r="E1181" s="103" t="s">
        <v>417</v>
      </c>
      <c r="F1181" s="103" t="s">
        <v>417</v>
      </c>
      <c r="G1181" s="103" t="s">
        <v>125</v>
      </c>
      <c r="H1181" s="103" t="s">
        <v>393</v>
      </c>
      <c r="I1181" s="103" t="s">
        <v>92</v>
      </c>
      <c r="J1181" s="215">
        <v>23242.39</v>
      </c>
      <c r="K1181" s="216" t="s">
        <v>88</v>
      </c>
    </row>
    <row r="1182" spans="1:11" x14ac:dyDescent="0.25">
      <c r="A1182" s="103" t="s">
        <v>1038</v>
      </c>
      <c r="B1182" s="103" t="s">
        <v>88</v>
      </c>
      <c r="C1182" s="103" t="s">
        <v>89</v>
      </c>
      <c r="D1182" s="103" t="s">
        <v>416</v>
      </c>
      <c r="E1182" s="103" t="s">
        <v>417</v>
      </c>
      <c r="F1182" s="103" t="s">
        <v>417</v>
      </c>
      <c r="G1182" s="103" t="s">
        <v>125</v>
      </c>
      <c r="H1182" s="103" t="s">
        <v>393</v>
      </c>
      <c r="I1182" s="103" t="s">
        <v>92</v>
      </c>
      <c r="J1182" s="215">
        <v>23608.03</v>
      </c>
      <c r="K1182" s="216" t="s">
        <v>88</v>
      </c>
    </row>
    <row r="1183" spans="1:11" x14ac:dyDescent="0.25">
      <c r="A1183" s="103" t="s">
        <v>806</v>
      </c>
      <c r="B1183" s="103" t="s">
        <v>88</v>
      </c>
      <c r="C1183" s="103" t="s">
        <v>89</v>
      </c>
      <c r="D1183" s="103" t="s">
        <v>416</v>
      </c>
      <c r="E1183" s="103" t="s">
        <v>417</v>
      </c>
      <c r="F1183" s="103" t="s">
        <v>417</v>
      </c>
      <c r="G1183" s="103" t="s">
        <v>125</v>
      </c>
      <c r="H1183" s="103" t="s">
        <v>393</v>
      </c>
      <c r="I1183" s="103" t="s">
        <v>92</v>
      </c>
      <c r="J1183" s="215">
        <v>24099.32</v>
      </c>
      <c r="K1183" s="216" t="s">
        <v>88</v>
      </c>
    </row>
    <row r="1184" spans="1:11" x14ac:dyDescent="0.25">
      <c r="A1184" s="103" t="s">
        <v>807</v>
      </c>
      <c r="B1184" s="103" t="s">
        <v>88</v>
      </c>
      <c r="C1184" s="103" t="s">
        <v>89</v>
      </c>
      <c r="D1184" s="103" t="s">
        <v>416</v>
      </c>
      <c r="E1184" s="103" t="s">
        <v>417</v>
      </c>
      <c r="F1184" s="103" t="s">
        <v>417</v>
      </c>
      <c r="G1184" s="103" t="s">
        <v>125</v>
      </c>
      <c r="H1184" s="103" t="s">
        <v>393</v>
      </c>
      <c r="I1184" s="103" t="s">
        <v>92</v>
      </c>
      <c r="J1184" s="215">
        <v>34134.839999999997</v>
      </c>
      <c r="K1184" s="216" t="s">
        <v>88</v>
      </c>
    </row>
    <row r="1185" spans="1:11" x14ac:dyDescent="0.25">
      <c r="A1185" s="103" t="s">
        <v>808</v>
      </c>
      <c r="B1185" s="103" t="s">
        <v>88</v>
      </c>
      <c r="C1185" s="103" t="s">
        <v>89</v>
      </c>
      <c r="D1185" s="103" t="s">
        <v>416</v>
      </c>
      <c r="E1185" s="103" t="s">
        <v>417</v>
      </c>
      <c r="F1185" s="103" t="s">
        <v>417</v>
      </c>
      <c r="G1185" s="103" t="s">
        <v>480</v>
      </c>
      <c r="H1185" s="103" t="s">
        <v>739</v>
      </c>
      <c r="I1185" s="103" t="s">
        <v>92</v>
      </c>
      <c r="J1185" s="215">
        <v>17388.82</v>
      </c>
      <c r="K1185" s="216" t="s">
        <v>88</v>
      </c>
    </row>
    <row r="1186" spans="1:11" x14ac:dyDescent="0.25">
      <c r="A1186" s="103" t="s">
        <v>809</v>
      </c>
      <c r="B1186" s="103" t="s">
        <v>88</v>
      </c>
      <c r="C1186" s="103" t="s">
        <v>89</v>
      </c>
      <c r="D1186" s="103" t="s">
        <v>416</v>
      </c>
      <c r="E1186" s="103" t="s">
        <v>417</v>
      </c>
      <c r="F1186" s="103" t="s">
        <v>417</v>
      </c>
      <c r="G1186" s="103" t="s">
        <v>480</v>
      </c>
      <c r="H1186" s="103" t="s">
        <v>739</v>
      </c>
      <c r="I1186" s="103" t="s">
        <v>92</v>
      </c>
      <c r="J1186" s="215">
        <v>16167.53</v>
      </c>
      <c r="K1186" s="216" t="s">
        <v>88</v>
      </c>
    </row>
    <row r="1187" spans="1:11" x14ac:dyDescent="0.25">
      <c r="A1187" s="103" t="s">
        <v>810</v>
      </c>
      <c r="B1187" s="103" t="s">
        <v>88</v>
      </c>
      <c r="C1187" s="103" t="s">
        <v>89</v>
      </c>
      <c r="D1187" s="103" t="s">
        <v>416</v>
      </c>
      <c r="E1187" s="103" t="s">
        <v>417</v>
      </c>
      <c r="F1187" s="103" t="s">
        <v>417</v>
      </c>
      <c r="G1187" s="103" t="s">
        <v>480</v>
      </c>
      <c r="H1187" s="103" t="s">
        <v>739</v>
      </c>
      <c r="I1187" s="103" t="s">
        <v>92</v>
      </c>
      <c r="J1187" s="215">
        <v>9843.5300000000007</v>
      </c>
      <c r="K1187" s="216" t="s">
        <v>88</v>
      </c>
    </row>
    <row r="1188" spans="1:11" x14ac:dyDescent="0.25">
      <c r="A1188" s="103" t="s">
        <v>1038</v>
      </c>
      <c r="B1188" s="103" t="s">
        <v>88</v>
      </c>
      <c r="C1188" s="103" t="s">
        <v>89</v>
      </c>
      <c r="D1188" s="103" t="s">
        <v>416</v>
      </c>
      <c r="E1188" s="103" t="s">
        <v>417</v>
      </c>
      <c r="F1188" s="103" t="s">
        <v>417</v>
      </c>
      <c r="G1188" s="103" t="s">
        <v>480</v>
      </c>
      <c r="H1188" s="103" t="s">
        <v>739</v>
      </c>
      <c r="I1188" s="103" t="s">
        <v>92</v>
      </c>
      <c r="J1188" s="215">
        <v>15568.5</v>
      </c>
      <c r="K1188" s="216" t="s">
        <v>88</v>
      </c>
    </row>
    <row r="1189" spans="1:11" x14ac:dyDescent="0.25">
      <c r="A1189" s="103" t="s">
        <v>806</v>
      </c>
      <c r="B1189" s="103" t="s">
        <v>88</v>
      </c>
      <c r="C1189" s="103" t="s">
        <v>89</v>
      </c>
      <c r="D1189" s="103" t="s">
        <v>416</v>
      </c>
      <c r="E1189" s="103" t="s">
        <v>417</v>
      </c>
      <c r="F1189" s="103" t="s">
        <v>417</v>
      </c>
      <c r="G1189" s="103" t="s">
        <v>480</v>
      </c>
      <c r="H1189" s="103" t="s">
        <v>739</v>
      </c>
      <c r="I1189" s="103" t="s">
        <v>92</v>
      </c>
      <c r="J1189" s="215">
        <v>16782.740000000002</v>
      </c>
      <c r="K1189" s="216" t="s">
        <v>88</v>
      </c>
    </row>
    <row r="1190" spans="1:11" x14ac:dyDescent="0.25">
      <c r="A1190" s="103" t="s">
        <v>807</v>
      </c>
      <c r="B1190" s="103" t="s">
        <v>88</v>
      </c>
      <c r="C1190" s="103" t="s">
        <v>89</v>
      </c>
      <c r="D1190" s="103" t="s">
        <v>416</v>
      </c>
      <c r="E1190" s="103" t="s">
        <v>417</v>
      </c>
      <c r="F1190" s="103" t="s">
        <v>417</v>
      </c>
      <c r="G1190" s="103" t="s">
        <v>480</v>
      </c>
      <c r="H1190" s="103" t="s">
        <v>739</v>
      </c>
      <c r="I1190" s="103" t="s">
        <v>92</v>
      </c>
      <c r="J1190" s="215">
        <v>23149.64</v>
      </c>
      <c r="K1190" s="216" t="s">
        <v>88</v>
      </c>
    </row>
    <row r="1191" spans="1:11" x14ac:dyDescent="0.25">
      <c r="A1191" s="103" t="s">
        <v>808</v>
      </c>
      <c r="B1191" s="103" t="s">
        <v>88</v>
      </c>
      <c r="C1191" s="103" t="s">
        <v>89</v>
      </c>
      <c r="D1191" s="103" t="s">
        <v>416</v>
      </c>
      <c r="E1191" s="103" t="s">
        <v>417</v>
      </c>
      <c r="F1191" s="103" t="s">
        <v>417</v>
      </c>
      <c r="G1191" s="103" t="s">
        <v>740</v>
      </c>
      <c r="H1191" s="103" t="s">
        <v>741</v>
      </c>
      <c r="I1191" s="103" t="s">
        <v>92</v>
      </c>
      <c r="J1191" s="215">
        <v>72104.429999999993</v>
      </c>
      <c r="K1191" s="216" t="s">
        <v>88</v>
      </c>
    </row>
    <row r="1192" spans="1:11" x14ac:dyDescent="0.25">
      <c r="A1192" s="103" t="s">
        <v>808</v>
      </c>
      <c r="B1192" s="103" t="s">
        <v>88</v>
      </c>
      <c r="C1192" s="103" t="s">
        <v>89</v>
      </c>
      <c r="D1192" s="103" t="s">
        <v>416</v>
      </c>
      <c r="E1192" s="111"/>
      <c r="F1192" s="103" t="s">
        <v>417</v>
      </c>
      <c r="G1192" s="103" t="s">
        <v>740</v>
      </c>
      <c r="H1192" s="103" t="s">
        <v>741</v>
      </c>
      <c r="I1192" s="103" t="s">
        <v>92</v>
      </c>
      <c r="J1192" s="215">
        <v>0</v>
      </c>
      <c r="K1192" s="216" t="s">
        <v>88</v>
      </c>
    </row>
    <row r="1193" spans="1:11" x14ac:dyDescent="0.25">
      <c r="A1193" s="103" t="s">
        <v>809</v>
      </c>
      <c r="B1193" s="103" t="s">
        <v>88</v>
      </c>
      <c r="C1193" s="103" t="s">
        <v>89</v>
      </c>
      <c r="D1193" s="103" t="s">
        <v>416</v>
      </c>
      <c r="E1193" s="103" t="s">
        <v>417</v>
      </c>
      <c r="F1193" s="103" t="s">
        <v>417</v>
      </c>
      <c r="G1193" s="103" t="s">
        <v>740</v>
      </c>
      <c r="H1193" s="103" t="s">
        <v>741</v>
      </c>
      <c r="I1193" s="103" t="s">
        <v>92</v>
      </c>
      <c r="J1193" s="215">
        <v>56849.08</v>
      </c>
      <c r="K1193" s="216" t="s">
        <v>88</v>
      </c>
    </row>
    <row r="1194" spans="1:11" x14ac:dyDescent="0.25">
      <c r="A1194" s="103" t="s">
        <v>809</v>
      </c>
      <c r="B1194" s="103" t="s">
        <v>88</v>
      </c>
      <c r="C1194" s="103" t="s">
        <v>89</v>
      </c>
      <c r="D1194" s="103" t="s">
        <v>416</v>
      </c>
      <c r="E1194" s="111"/>
      <c r="F1194" s="103" t="s">
        <v>417</v>
      </c>
      <c r="G1194" s="103" t="s">
        <v>740</v>
      </c>
      <c r="H1194" s="103" t="s">
        <v>741</v>
      </c>
      <c r="I1194" s="103" t="s">
        <v>92</v>
      </c>
      <c r="J1194" s="215">
        <v>0</v>
      </c>
      <c r="K1194" s="216" t="s">
        <v>88</v>
      </c>
    </row>
    <row r="1195" spans="1:11" x14ac:dyDescent="0.25">
      <c r="A1195" s="103" t="s">
        <v>810</v>
      </c>
      <c r="B1195" s="103" t="s">
        <v>88</v>
      </c>
      <c r="C1195" s="103" t="s">
        <v>89</v>
      </c>
      <c r="D1195" s="103" t="s">
        <v>416</v>
      </c>
      <c r="E1195" s="103" t="s">
        <v>417</v>
      </c>
      <c r="F1195" s="103" t="s">
        <v>417</v>
      </c>
      <c r="G1195" s="103" t="s">
        <v>740</v>
      </c>
      <c r="H1195" s="103" t="s">
        <v>741</v>
      </c>
      <c r="I1195" s="103" t="s">
        <v>92</v>
      </c>
      <c r="J1195" s="215">
        <v>52605.3</v>
      </c>
      <c r="K1195" s="216" t="s">
        <v>88</v>
      </c>
    </row>
    <row r="1196" spans="1:11" x14ac:dyDescent="0.25">
      <c r="A1196" s="103" t="s">
        <v>810</v>
      </c>
      <c r="B1196" s="103" t="s">
        <v>88</v>
      </c>
      <c r="C1196" s="103" t="s">
        <v>89</v>
      </c>
      <c r="D1196" s="103" t="s">
        <v>416</v>
      </c>
      <c r="E1196" s="111"/>
      <c r="F1196" s="103" t="s">
        <v>417</v>
      </c>
      <c r="G1196" s="103" t="s">
        <v>740</v>
      </c>
      <c r="H1196" s="103" t="s">
        <v>741</v>
      </c>
      <c r="I1196" s="103" t="s">
        <v>92</v>
      </c>
      <c r="J1196" s="215">
        <v>0</v>
      </c>
      <c r="K1196" s="216" t="s">
        <v>88</v>
      </c>
    </row>
    <row r="1197" spans="1:11" x14ac:dyDescent="0.25">
      <c r="A1197" s="103" t="s">
        <v>1038</v>
      </c>
      <c r="B1197" s="103" t="s">
        <v>88</v>
      </c>
      <c r="C1197" s="103" t="s">
        <v>89</v>
      </c>
      <c r="D1197" s="103" t="s">
        <v>416</v>
      </c>
      <c r="E1197" s="103" t="s">
        <v>417</v>
      </c>
      <c r="F1197" s="103" t="s">
        <v>417</v>
      </c>
      <c r="G1197" s="103" t="s">
        <v>740</v>
      </c>
      <c r="H1197" s="103" t="s">
        <v>741</v>
      </c>
      <c r="I1197" s="103" t="s">
        <v>92</v>
      </c>
      <c r="J1197" s="215">
        <v>63809.79</v>
      </c>
      <c r="K1197" s="216" t="s">
        <v>88</v>
      </c>
    </row>
    <row r="1198" spans="1:11" x14ac:dyDescent="0.25">
      <c r="A1198" s="103" t="s">
        <v>1038</v>
      </c>
      <c r="B1198" s="103" t="s">
        <v>88</v>
      </c>
      <c r="C1198" s="103" t="s">
        <v>89</v>
      </c>
      <c r="D1198" s="103" t="s">
        <v>416</v>
      </c>
      <c r="E1198" s="111"/>
      <c r="F1198" s="103" t="s">
        <v>417</v>
      </c>
      <c r="G1198" s="103" t="s">
        <v>740</v>
      </c>
      <c r="H1198" s="103" t="s">
        <v>741</v>
      </c>
      <c r="I1198" s="103" t="s">
        <v>92</v>
      </c>
      <c r="J1198" s="215">
        <v>0</v>
      </c>
      <c r="K1198" s="216" t="s">
        <v>88</v>
      </c>
    </row>
    <row r="1199" spans="1:11" x14ac:dyDescent="0.25">
      <c r="A1199" s="103" t="s">
        <v>806</v>
      </c>
      <c r="B1199" s="103" t="s">
        <v>88</v>
      </c>
      <c r="C1199" s="103" t="s">
        <v>89</v>
      </c>
      <c r="D1199" s="103" t="s">
        <v>416</v>
      </c>
      <c r="E1199" s="103" t="s">
        <v>417</v>
      </c>
      <c r="F1199" s="103" t="s">
        <v>417</v>
      </c>
      <c r="G1199" s="103" t="s">
        <v>740</v>
      </c>
      <c r="H1199" s="103" t="s">
        <v>741</v>
      </c>
      <c r="I1199" s="103" t="s">
        <v>92</v>
      </c>
      <c r="J1199" s="215">
        <v>70154.350000000006</v>
      </c>
      <c r="K1199" s="216" t="s">
        <v>88</v>
      </c>
    </row>
    <row r="1200" spans="1:11" x14ac:dyDescent="0.25">
      <c r="A1200" s="103" t="s">
        <v>806</v>
      </c>
      <c r="B1200" s="103" t="s">
        <v>88</v>
      </c>
      <c r="C1200" s="103" t="s">
        <v>89</v>
      </c>
      <c r="D1200" s="103" t="s">
        <v>416</v>
      </c>
      <c r="E1200" s="111"/>
      <c r="F1200" s="103" t="s">
        <v>417</v>
      </c>
      <c r="G1200" s="103" t="s">
        <v>740</v>
      </c>
      <c r="H1200" s="103" t="s">
        <v>741</v>
      </c>
      <c r="I1200" s="103" t="s">
        <v>92</v>
      </c>
      <c r="J1200" s="215">
        <v>0</v>
      </c>
      <c r="K1200" s="216" t="s">
        <v>88</v>
      </c>
    </row>
    <row r="1201" spans="1:11" x14ac:dyDescent="0.25">
      <c r="A1201" s="103" t="s">
        <v>807</v>
      </c>
      <c r="B1201" s="103" t="s">
        <v>88</v>
      </c>
      <c r="C1201" s="103" t="s">
        <v>89</v>
      </c>
      <c r="D1201" s="103" t="s">
        <v>416</v>
      </c>
      <c r="E1201" s="103" t="s">
        <v>417</v>
      </c>
      <c r="F1201" s="103" t="s">
        <v>417</v>
      </c>
      <c r="G1201" s="103" t="s">
        <v>740</v>
      </c>
      <c r="H1201" s="103" t="s">
        <v>741</v>
      </c>
      <c r="I1201" s="103" t="s">
        <v>92</v>
      </c>
      <c r="J1201" s="215">
        <v>96096.03</v>
      </c>
      <c r="K1201" s="216" t="s">
        <v>88</v>
      </c>
    </row>
    <row r="1202" spans="1:11" x14ac:dyDescent="0.25">
      <c r="A1202" s="103" t="s">
        <v>807</v>
      </c>
      <c r="B1202" s="103" t="s">
        <v>88</v>
      </c>
      <c r="C1202" s="103" t="s">
        <v>89</v>
      </c>
      <c r="D1202" s="103" t="s">
        <v>416</v>
      </c>
      <c r="E1202" s="111"/>
      <c r="F1202" s="103" t="s">
        <v>417</v>
      </c>
      <c r="G1202" s="103" t="s">
        <v>740</v>
      </c>
      <c r="H1202" s="103" t="s">
        <v>741</v>
      </c>
      <c r="I1202" s="103" t="s">
        <v>92</v>
      </c>
      <c r="J1202" s="215">
        <v>0</v>
      </c>
      <c r="K1202" s="216" t="s">
        <v>88</v>
      </c>
    </row>
    <row r="1203" spans="1:11" x14ac:dyDescent="0.25">
      <c r="A1203" s="103" t="s">
        <v>808</v>
      </c>
      <c r="B1203" s="103" t="s">
        <v>88</v>
      </c>
      <c r="C1203" s="103" t="s">
        <v>89</v>
      </c>
      <c r="D1203" s="103" t="s">
        <v>416</v>
      </c>
      <c r="E1203" s="103" t="s">
        <v>417</v>
      </c>
      <c r="F1203" s="103" t="s">
        <v>417</v>
      </c>
      <c r="G1203" s="103" t="s">
        <v>490</v>
      </c>
      <c r="H1203" s="103" t="s">
        <v>742</v>
      </c>
      <c r="I1203" s="103" t="s">
        <v>92</v>
      </c>
      <c r="J1203" s="215">
        <v>15081.92</v>
      </c>
      <c r="K1203" s="216" t="s">
        <v>88</v>
      </c>
    </row>
    <row r="1204" spans="1:11" x14ac:dyDescent="0.25">
      <c r="A1204" s="103" t="s">
        <v>809</v>
      </c>
      <c r="B1204" s="103" t="s">
        <v>88</v>
      </c>
      <c r="C1204" s="103" t="s">
        <v>89</v>
      </c>
      <c r="D1204" s="103" t="s">
        <v>416</v>
      </c>
      <c r="E1204" s="103" t="s">
        <v>417</v>
      </c>
      <c r="F1204" s="103" t="s">
        <v>417</v>
      </c>
      <c r="G1204" s="103" t="s">
        <v>490</v>
      </c>
      <c r="H1204" s="103" t="s">
        <v>742</v>
      </c>
      <c r="I1204" s="103" t="s">
        <v>92</v>
      </c>
      <c r="J1204" s="215">
        <v>8731.7099999999991</v>
      </c>
      <c r="K1204" s="216" t="s">
        <v>88</v>
      </c>
    </row>
    <row r="1205" spans="1:11" x14ac:dyDescent="0.25">
      <c r="A1205" s="103" t="s">
        <v>810</v>
      </c>
      <c r="B1205" s="103" t="s">
        <v>88</v>
      </c>
      <c r="C1205" s="103" t="s">
        <v>89</v>
      </c>
      <c r="D1205" s="103" t="s">
        <v>416</v>
      </c>
      <c r="E1205" s="103" t="s">
        <v>417</v>
      </c>
      <c r="F1205" s="103" t="s">
        <v>417</v>
      </c>
      <c r="G1205" s="103" t="s">
        <v>490</v>
      </c>
      <c r="H1205" s="103" t="s">
        <v>742</v>
      </c>
      <c r="I1205" s="103" t="s">
        <v>92</v>
      </c>
      <c r="J1205" s="215">
        <v>4394</v>
      </c>
      <c r="K1205" s="216" t="s">
        <v>88</v>
      </c>
    </row>
    <row r="1206" spans="1:11" x14ac:dyDescent="0.25">
      <c r="A1206" s="103" t="s">
        <v>1038</v>
      </c>
      <c r="B1206" s="103" t="s">
        <v>88</v>
      </c>
      <c r="C1206" s="103" t="s">
        <v>89</v>
      </c>
      <c r="D1206" s="103" t="s">
        <v>416</v>
      </c>
      <c r="E1206" s="103" t="s">
        <v>417</v>
      </c>
      <c r="F1206" s="103" t="s">
        <v>417</v>
      </c>
      <c r="G1206" s="103" t="s">
        <v>490</v>
      </c>
      <c r="H1206" s="103" t="s">
        <v>742</v>
      </c>
      <c r="I1206" s="103" t="s">
        <v>92</v>
      </c>
      <c r="J1206" s="215">
        <v>16519.84</v>
      </c>
      <c r="K1206" s="216" t="s">
        <v>88</v>
      </c>
    </row>
    <row r="1207" spans="1:11" x14ac:dyDescent="0.25">
      <c r="A1207" s="103" t="s">
        <v>806</v>
      </c>
      <c r="B1207" s="103" t="s">
        <v>88</v>
      </c>
      <c r="C1207" s="103" t="s">
        <v>89</v>
      </c>
      <c r="D1207" s="103" t="s">
        <v>416</v>
      </c>
      <c r="E1207" s="103" t="s">
        <v>417</v>
      </c>
      <c r="F1207" s="103" t="s">
        <v>417</v>
      </c>
      <c r="G1207" s="103" t="s">
        <v>490</v>
      </c>
      <c r="H1207" s="103" t="s">
        <v>742</v>
      </c>
      <c r="I1207" s="103" t="s">
        <v>92</v>
      </c>
      <c r="J1207" s="215">
        <v>24137.67</v>
      </c>
      <c r="K1207" s="216" t="s">
        <v>88</v>
      </c>
    </row>
    <row r="1208" spans="1:11" x14ac:dyDescent="0.25">
      <c r="A1208" s="103" t="s">
        <v>807</v>
      </c>
      <c r="B1208" s="103" t="s">
        <v>88</v>
      </c>
      <c r="C1208" s="103" t="s">
        <v>89</v>
      </c>
      <c r="D1208" s="103" t="s">
        <v>416</v>
      </c>
      <c r="E1208" s="103" t="s">
        <v>417</v>
      </c>
      <c r="F1208" s="103" t="s">
        <v>417</v>
      </c>
      <c r="G1208" s="103" t="s">
        <v>490</v>
      </c>
      <c r="H1208" s="103" t="s">
        <v>742</v>
      </c>
      <c r="I1208" s="103" t="s">
        <v>92</v>
      </c>
      <c r="J1208" s="215">
        <v>19969.38</v>
      </c>
      <c r="K1208" s="216" t="s">
        <v>88</v>
      </c>
    </row>
    <row r="1209" spans="1:11" x14ac:dyDescent="0.25">
      <c r="A1209" s="103" t="s">
        <v>807</v>
      </c>
      <c r="B1209" s="103" t="s">
        <v>88</v>
      </c>
      <c r="C1209" s="103" t="s">
        <v>89</v>
      </c>
      <c r="D1209" s="103" t="s">
        <v>416</v>
      </c>
      <c r="E1209" s="111"/>
      <c r="F1209" s="103" t="s">
        <v>417</v>
      </c>
      <c r="G1209" s="103" t="s">
        <v>490</v>
      </c>
      <c r="H1209" s="103" t="s">
        <v>742</v>
      </c>
      <c r="I1209" s="103" t="s">
        <v>92</v>
      </c>
      <c r="J1209" s="215">
        <v>0</v>
      </c>
      <c r="K1209" s="216" t="s">
        <v>88</v>
      </c>
    </row>
    <row r="1210" spans="1:11" x14ac:dyDescent="0.25">
      <c r="A1210" s="103" t="s">
        <v>808</v>
      </c>
      <c r="B1210" s="103" t="s">
        <v>88</v>
      </c>
      <c r="C1210" s="103" t="s">
        <v>89</v>
      </c>
      <c r="D1210" s="103" t="s">
        <v>416</v>
      </c>
      <c r="E1210" s="103" t="s">
        <v>417</v>
      </c>
      <c r="F1210" s="103" t="s">
        <v>417</v>
      </c>
      <c r="G1210" s="103" t="s">
        <v>489</v>
      </c>
      <c r="H1210" s="103" t="s">
        <v>743</v>
      </c>
      <c r="I1210" s="103" t="s">
        <v>92</v>
      </c>
      <c r="J1210" s="215">
        <v>28013.46</v>
      </c>
      <c r="K1210" s="216" t="s">
        <v>88</v>
      </c>
    </row>
    <row r="1211" spans="1:11" x14ac:dyDescent="0.25">
      <c r="A1211" s="103" t="s">
        <v>809</v>
      </c>
      <c r="B1211" s="103" t="s">
        <v>88</v>
      </c>
      <c r="C1211" s="103" t="s">
        <v>89</v>
      </c>
      <c r="D1211" s="103" t="s">
        <v>416</v>
      </c>
      <c r="E1211" s="103" t="s">
        <v>417</v>
      </c>
      <c r="F1211" s="103" t="s">
        <v>417</v>
      </c>
      <c r="G1211" s="103" t="s">
        <v>489</v>
      </c>
      <c r="H1211" s="103" t="s">
        <v>743</v>
      </c>
      <c r="I1211" s="103" t="s">
        <v>92</v>
      </c>
      <c r="J1211" s="215">
        <v>22599.53</v>
      </c>
      <c r="K1211" s="216" t="s">
        <v>88</v>
      </c>
    </row>
    <row r="1212" spans="1:11" x14ac:dyDescent="0.25">
      <c r="A1212" s="103" t="s">
        <v>810</v>
      </c>
      <c r="B1212" s="103" t="s">
        <v>88</v>
      </c>
      <c r="C1212" s="103" t="s">
        <v>89</v>
      </c>
      <c r="D1212" s="103" t="s">
        <v>416</v>
      </c>
      <c r="E1212" s="103" t="s">
        <v>417</v>
      </c>
      <c r="F1212" s="103" t="s">
        <v>417</v>
      </c>
      <c r="G1212" s="103" t="s">
        <v>489</v>
      </c>
      <c r="H1212" s="103" t="s">
        <v>743</v>
      </c>
      <c r="I1212" s="103" t="s">
        <v>92</v>
      </c>
      <c r="J1212" s="215">
        <v>15470.14</v>
      </c>
      <c r="K1212" s="232"/>
    </row>
    <row r="1213" spans="1:11" x14ac:dyDescent="0.25">
      <c r="A1213" s="103" t="s">
        <v>1038</v>
      </c>
      <c r="B1213" s="103" t="s">
        <v>88</v>
      </c>
      <c r="C1213" s="103" t="s">
        <v>89</v>
      </c>
      <c r="D1213" s="103" t="s">
        <v>416</v>
      </c>
      <c r="E1213" s="103" t="s">
        <v>417</v>
      </c>
      <c r="F1213" s="103" t="s">
        <v>417</v>
      </c>
      <c r="G1213" s="103" t="s">
        <v>489</v>
      </c>
      <c r="H1213" s="103" t="s">
        <v>743</v>
      </c>
      <c r="I1213" s="103" t="s">
        <v>92</v>
      </c>
      <c r="J1213" s="215">
        <v>22609.03</v>
      </c>
      <c r="K1213" s="216" t="s">
        <v>88</v>
      </c>
    </row>
    <row r="1214" spans="1:11" x14ac:dyDescent="0.25">
      <c r="A1214" s="103" t="s">
        <v>806</v>
      </c>
      <c r="B1214" s="103" t="s">
        <v>88</v>
      </c>
      <c r="C1214" s="103" t="s">
        <v>89</v>
      </c>
      <c r="D1214" s="103" t="s">
        <v>416</v>
      </c>
      <c r="E1214" s="103" t="s">
        <v>417</v>
      </c>
      <c r="F1214" s="103" t="s">
        <v>417</v>
      </c>
      <c r="G1214" s="103" t="s">
        <v>489</v>
      </c>
      <c r="H1214" s="103" t="s">
        <v>743</v>
      </c>
      <c r="I1214" s="103" t="s">
        <v>92</v>
      </c>
      <c r="J1214" s="215">
        <v>24570.86</v>
      </c>
      <c r="K1214" s="216" t="s">
        <v>88</v>
      </c>
    </row>
    <row r="1215" spans="1:11" x14ac:dyDescent="0.25">
      <c r="A1215" s="103" t="s">
        <v>807</v>
      </c>
      <c r="B1215" s="103" t="s">
        <v>88</v>
      </c>
      <c r="C1215" s="103" t="s">
        <v>89</v>
      </c>
      <c r="D1215" s="103" t="s">
        <v>416</v>
      </c>
      <c r="E1215" s="103" t="s">
        <v>417</v>
      </c>
      <c r="F1215" s="103" t="s">
        <v>417</v>
      </c>
      <c r="G1215" s="103" t="s">
        <v>489</v>
      </c>
      <c r="H1215" s="103" t="s">
        <v>743</v>
      </c>
      <c r="I1215" s="103" t="s">
        <v>92</v>
      </c>
      <c r="J1215" s="215">
        <v>40397.93</v>
      </c>
      <c r="K1215" s="216" t="s">
        <v>88</v>
      </c>
    </row>
    <row r="1216" spans="1:11" x14ac:dyDescent="0.25">
      <c r="A1216" s="103" t="s">
        <v>808</v>
      </c>
      <c r="B1216" s="103" t="s">
        <v>88</v>
      </c>
      <c r="C1216" s="103" t="s">
        <v>89</v>
      </c>
      <c r="D1216" s="103" t="s">
        <v>416</v>
      </c>
      <c r="E1216" s="103" t="s">
        <v>417</v>
      </c>
      <c r="F1216" s="103" t="s">
        <v>417</v>
      </c>
      <c r="G1216" s="103" t="s">
        <v>744</v>
      </c>
      <c r="H1216" s="103" t="s">
        <v>745</v>
      </c>
      <c r="I1216" s="103" t="s">
        <v>92</v>
      </c>
      <c r="J1216" s="215">
        <v>57428.92</v>
      </c>
      <c r="K1216" s="216" t="s">
        <v>88</v>
      </c>
    </row>
    <row r="1217" spans="1:11" x14ac:dyDescent="0.25">
      <c r="A1217" s="103" t="s">
        <v>809</v>
      </c>
      <c r="B1217" s="103" t="s">
        <v>88</v>
      </c>
      <c r="C1217" s="103" t="s">
        <v>89</v>
      </c>
      <c r="D1217" s="103" t="s">
        <v>416</v>
      </c>
      <c r="E1217" s="103" t="s">
        <v>417</v>
      </c>
      <c r="F1217" s="103" t="s">
        <v>417</v>
      </c>
      <c r="G1217" s="103" t="s">
        <v>744</v>
      </c>
      <c r="H1217" s="103" t="s">
        <v>745</v>
      </c>
      <c r="I1217" s="103" t="s">
        <v>92</v>
      </c>
      <c r="J1217" s="215">
        <v>36764.32</v>
      </c>
      <c r="K1217" s="216" t="s">
        <v>88</v>
      </c>
    </row>
    <row r="1218" spans="1:11" x14ac:dyDescent="0.25">
      <c r="A1218" s="103" t="s">
        <v>810</v>
      </c>
      <c r="B1218" s="103" t="s">
        <v>88</v>
      </c>
      <c r="C1218" s="103" t="s">
        <v>89</v>
      </c>
      <c r="D1218" s="103" t="s">
        <v>416</v>
      </c>
      <c r="E1218" s="103" t="s">
        <v>417</v>
      </c>
      <c r="F1218" s="103" t="s">
        <v>417</v>
      </c>
      <c r="G1218" s="103" t="s">
        <v>744</v>
      </c>
      <c r="H1218" s="103" t="s">
        <v>745</v>
      </c>
      <c r="I1218" s="103" t="s">
        <v>92</v>
      </c>
      <c r="J1218" s="215">
        <v>26920.799999999999</v>
      </c>
      <c r="K1218" s="216" t="s">
        <v>88</v>
      </c>
    </row>
    <row r="1219" spans="1:11" x14ac:dyDescent="0.25">
      <c r="A1219" s="103" t="s">
        <v>1038</v>
      </c>
      <c r="B1219" s="103" t="s">
        <v>88</v>
      </c>
      <c r="C1219" s="103" t="s">
        <v>89</v>
      </c>
      <c r="D1219" s="103" t="s">
        <v>416</v>
      </c>
      <c r="E1219" s="103" t="s">
        <v>417</v>
      </c>
      <c r="F1219" s="103" t="s">
        <v>417</v>
      </c>
      <c r="G1219" s="103" t="s">
        <v>744</v>
      </c>
      <c r="H1219" s="103" t="s">
        <v>745</v>
      </c>
      <c r="I1219" s="103" t="s">
        <v>92</v>
      </c>
      <c r="J1219" s="215">
        <v>57942.63</v>
      </c>
      <c r="K1219" s="216" t="s">
        <v>88</v>
      </c>
    </row>
    <row r="1220" spans="1:11" x14ac:dyDescent="0.25">
      <c r="A1220" s="103" t="s">
        <v>806</v>
      </c>
      <c r="B1220" s="103" t="s">
        <v>88</v>
      </c>
      <c r="C1220" s="103" t="s">
        <v>89</v>
      </c>
      <c r="D1220" s="103" t="s">
        <v>416</v>
      </c>
      <c r="E1220" s="103" t="s">
        <v>417</v>
      </c>
      <c r="F1220" s="103" t="s">
        <v>417</v>
      </c>
      <c r="G1220" s="103" t="s">
        <v>744</v>
      </c>
      <c r="H1220" s="103" t="s">
        <v>745</v>
      </c>
      <c r="I1220" s="103" t="s">
        <v>92</v>
      </c>
      <c r="J1220" s="215">
        <v>48555.9</v>
      </c>
      <c r="K1220" s="216" t="s">
        <v>88</v>
      </c>
    </row>
    <row r="1221" spans="1:11" x14ac:dyDescent="0.25">
      <c r="A1221" s="103" t="s">
        <v>807</v>
      </c>
      <c r="B1221" s="103" t="s">
        <v>88</v>
      </c>
      <c r="C1221" s="103" t="s">
        <v>89</v>
      </c>
      <c r="D1221" s="103" t="s">
        <v>416</v>
      </c>
      <c r="E1221" s="103" t="s">
        <v>417</v>
      </c>
      <c r="F1221" s="103" t="s">
        <v>417</v>
      </c>
      <c r="G1221" s="103" t="s">
        <v>744</v>
      </c>
      <c r="H1221" s="103" t="s">
        <v>745</v>
      </c>
      <c r="I1221" s="103" t="s">
        <v>92</v>
      </c>
      <c r="J1221" s="215">
        <v>88624.21</v>
      </c>
      <c r="K1221" s="216" t="s">
        <v>88</v>
      </c>
    </row>
    <row r="1222" spans="1:11" x14ac:dyDescent="0.25">
      <c r="A1222" s="103" t="s">
        <v>808</v>
      </c>
      <c r="B1222" s="103" t="s">
        <v>88</v>
      </c>
      <c r="C1222" s="103" t="s">
        <v>89</v>
      </c>
      <c r="D1222" s="103" t="s">
        <v>416</v>
      </c>
      <c r="E1222" s="103" t="s">
        <v>417</v>
      </c>
      <c r="F1222" s="103" t="s">
        <v>417</v>
      </c>
      <c r="G1222" s="103" t="s">
        <v>124</v>
      </c>
      <c r="H1222" s="103" t="s">
        <v>746</v>
      </c>
      <c r="I1222" s="103" t="s">
        <v>92</v>
      </c>
      <c r="J1222" s="215">
        <v>80104.97</v>
      </c>
      <c r="K1222" s="216" t="s">
        <v>88</v>
      </c>
    </row>
    <row r="1223" spans="1:11" x14ac:dyDescent="0.25">
      <c r="A1223" s="103" t="s">
        <v>808</v>
      </c>
      <c r="B1223" s="103" t="s">
        <v>88</v>
      </c>
      <c r="C1223" s="103" t="s">
        <v>89</v>
      </c>
      <c r="D1223" s="103" t="s">
        <v>416</v>
      </c>
      <c r="E1223" s="103" t="s">
        <v>417</v>
      </c>
      <c r="F1223" s="103" t="s">
        <v>417</v>
      </c>
      <c r="G1223" s="103" t="s">
        <v>124</v>
      </c>
      <c r="H1223" s="103" t="s">
        <v>394</v>
      </c>
      <c r="I1223" s="103" t="s">
        <v>92</v>
      </c>
      <c r="J1223" s="215">
        <v>9134.6299999999992</v>
      </c>
      <c r="K1223" s="216" t="s">
        <v>88</v>
      </c>
    </row>
    <row r="1224" spans="1:11" x14ac:dyDescent="0.25">
      <c r="A1224" s="103" t="s">
        <v>809</v>
      </c>
      <c r="B1224" s="103" t="s">
        <v>88</v>
      </c>
      <c r="C1224" s="103" t="s">
        <v>89</v>
      </c>
      <c r="D1224" s="103" t="s">
        <v>416</v>
      </c>
      <c r="E1224" s="103" t="s">
        <v>417</v>
      </c>
      <c r="F1224" s="103" t="s">
        <v>417</v>
      </c>
      <c r="G1224" s="103" t="s">
        <v>124</v>
      </c>
      <c r="H1224" s="103" t="s">
        <v>746</v>
      </c>
      <c r="I1224" s="103" t="s">
        <v>92</v>
      </c>
      <c r="J1224" s="215">
        <v>32055.55</v>
      </c>
      <c r="K1224" s="216" t="s">
        <v>88</v>
      </c>
    </row>
    <row r="1225" spans="1:11" x14ac:dyDescent="0.25">
      <c r="A1225" s="103" t="s">
        <v>809</v>
      </c>
      <c r="B1225" s="103" t="s">
        <v>88</v>
      </c>
      <c r="C1225" s="103" t="s">
        <v>89</v>
      </c>
      <c r="D1225" s="103" t="s">
        <v>416</v>
      </c>
      <c r="E1225" s="103" t="s">
        <v>417</v>
      </c>
      <c r="F1225" s="103" t="s">
        <v>417</v>
      </c>
      <c r="G1225" s="103" t="s">
        <v>124</v>
      </c>
      <c r="H1225" s="103" t="s">
        <v>394</v>
      </c>
      <c r="I1225" s="103" t="s">
        <v>92</v>
      </c>
      <c r="J1225" s="215">
        <v>5273.44</v>
      </c>
      <c r="K1225" s="216" t="s">
        <v>88</v>
      </c>
    </row>
    <row r="1226" spans="1:11" x14ac:dyDescent="0.25">
      <c r="A1226" s="103" t="s">
        <v>810</v>
      </c>
      <c r="B1226" s="103" t="s">
        <v>88</v>
      </c>
      <c r="C1226" s="103" t="s">
        <v>89</v>
      </c>
      <c r="D1226" s="103" t="s">
        <v>416</v>
      </c>
      <c r="E1226" s="103" t="s">
        <v>417</v>
      </c>
      <c r="F1226" s="103" t="s">
        <v>417</v>
      </c>
      <c r="G1226" s="103" t="s">
        <v>124</v>
      </c>
      <c r="H1226" s="103" t="s">
        <v>746</v>
      </c>
      <c r="I1226" s="103" t="s">
        <v>92</v>
      </c>
      <c r="J1226" s="215">
        <v>30694.38</v>
      </c>
      <c r="K1226" s="216" t="s">
        <v>88</v>
      </c>
    </row>
    <row r="1227" spans="1:11" x14ac:dyDescent="0.25">
      <c r="A1227" s="103" t="s">
        <v>810</v>
      </c>
      <c r="B1227" s="103" t="s">
        <v>88</v>
      </c>
      <c r="C1227" s="103" t="s">
        <v>89</v>
      </c>
      <c r="D1227" s="103" t="s">
        <v>416</v>
      </c>
      <c r="E1227" s="103" t="s">
        <v>417</v>
      </c>
      <c r="F1227" s="103" t="s">
        <v>417</v>
      </c>
      <c r="G1227" s="103" t="s">
        <v>124</v>
      </c>
      <c r="H1227" s="103" t="s">
        <v>394</v>
      </c>
      <c r="I1227" s="103" t="s">
        <v>92</v>
      </c>
      <c r="J1227" s="215">
        <v>4366.34</v>
      </c>
      <c r="K1227" s="216" t="s">
        <v>88</v>
      </c>
    </row>
    <row r="1228" spans="1:11" x14ac:dyDescent="0.25">
      <c r="A1228" s="103" t="s">
        <v>1038</v>
      </c>
      <c r="B1228" s="103" t="s">
        <v>88</v>
      </c>
      <c r="C1228" s="103" t="s">
        <v>89</v>
      </c>
      <c r="D1228" s="103" t="s">
        <v>416</v>
      </c>
      <c r="E1228" s="103" t="s">
        <v>417</v>
      </c>
      <c r="F1228" s="103" t="s">
        <v>417</v>
      </c>
      <c r="G1228" s="103" t="s">
        <v>124</v>
      </c>
      <c r="H1228" s="103" t="s">
        <v>746</v>
      </c>
      <c r="I1228" s="103" t="s">
        <v>92</v>
      </c>
      <c r="J1228" s="215">
        <v>56663.86</v>
      </c>
      <c r="K1228" s="216" t="s">
        <v>88</v>
      </c>
    </row>
    <row r="1229" spans="1:11" x14ac:dyDescent="0.25">
      <c r="A1229" s="103" t="s">
        <v>806</v>
      </c>
      <c r="B1229" s="103" t="s">
        <v>88</v>
      </c>
      <c r="C1229" s="103" t="s">
        <v>89</v>
      </c>
      <c r="D1229" s="103" t="s">
        <v>416</v>
      </c>
      <c r="E1229" s="103" t="s">
        <v>417</v>
      </c>
      <c r="F1229" s="103" t="s">
        <v>417</v>
      </c>
      <c r="G1229" s="103" t="s">
        <v>124</v>
      </c>
      <c r="H1229" s="103" t="s">
        <v>746</v>
      </c>
      <c r="I1229" s="103" t="s">
        <v>92</v>
      </c>
      <c r="J1229" s="215">
        <v>35367.61</v>
      </c>
      <c r="K1229" s="216" t="s">
        <v>88</v>
      </c>
    </row>
    <row r="1230" spans="1:11" x14ac:dyDescent="0.25">
      <c r="A1230" s="103" t="s">
        <v>807</v>
      </c>
      <c r="B1230" s="103" t="s">
        <v>88</v>
      </c>
      <c r="C1230" s="103" t="s">
        <v>89</v>
      </c>
      <c r="D1230" s="103" t="s">
        <v>416</v>
      </c>
      <c r="E1230" s="103" t="s">
        <v>417</v>
      </c>
      <c r="F1230" s="103" t="s">
        <v>417</v>
      </c>
      <c r="G1230" s="103" t="s">
        <v>124</v>
      </c>
      <c r="H1230" s="103" t="s">
        <v>746</v>
      </c>
      <c r="I1230" s="103" t="s">
        <v>92</v>
      </c>
      <c r="J1230" s="215">
        <v>110194.46</v>
      </c>
      <c r="K1230" s="216" t="s">
        <v>88</v>
      </c>
    </row>
    <row r="1231" spans="1:11" x14ac:dyDescent="0.25">
      <c r="A1231" s="103" t="s">
        <v>808</v>
      </c>
      <c r="B1231" s="103" t="s">
        <v>88</v>
      </c>
      <c r="C1231" s="103" t="s">
        <v>89</v>
      </c>
      <c r="D1231" s="103" t="s">
        <v>416</v>
      </c>
      <c r="E1231" s="103" t="s">
        <v>417</v>
      </c>
      <c r="F1231" s="103" t="s">
        <v>417</v>
      </c>
      <c r="G1231" s="103" t="s">
        <v>155</v>
      </c>
      <c r="H1231" s="103" t="s">
        <v>395</v>
      </c>
      <c r="I1231" s="103" t="s">
        <v>92</v>
      </c>
      <c r="J1231" s="215">
        <v>49497.75</v>
      </c>
      <c r="K1231" s="216" t="s">
        <v>88</v>
      </c>
    </row>
    <row r="1232" spans="1:11" x14ac:dyDescent="0.25">
      <c r="A1232" s="103" t="s">
        <v>809</v>
      </c>
      <c r="B1232" s="103" t="s">
        <v>88</v>
      </c>
      <c r="C1232" s="103" t="s">
        <v>89</v>
      </c>
      <c r="D1232" s="103" t="s">
        <v>416</v>
      </c>
      <c r="E1232" s="103" t="s">
        <v>417</v>
      </c>
      <c r="F1232" s="103" t="s">
        <v>417</v>
      </c>
      <c r="G1232" s="103" t="s">
        <v>155</v>
      </c>
      <c r="H1232" s="103" t="s">
        <v>395</v>
      </c>
      <c r="I1232" s="103" t="s">
        <v>92</v>
      </c>
      <c r="J1232" s="215">
        <v>40884.080000000002</v>
      </c>
      <c r="K1232" s="216" t="s">
        <v>88</v>
      </c>
    </row>
    <row r="1233" spans="1:11" x14ac:dyDescent="0.25">
      <c r="A1233" s="103" t="s">
        <v>810</v>
      </c>
      <c r="B1233" s="103" t="s">
        <v>88</v>
      </c>
      <c r="C1233" s="103" t="s">
        <v>89</v>
      </c>
      <c r="D1233" s="103" t="s">
        <v>416</v>
      </c>
      <c r="E1233" s="103" t="s">
        <v>417</v>
      </c>
      <c r="F1233" s="103" t="s">
        <v>417</v>
      </c>
      <c r="G1233" s="103" t="s">
        <v>155</v>
      </c>
      <c r="H1233" s="103" t="s">
        <v>395</v>
      </c>
      <c r="I1233" s="103" t="s">
        <v>92</v>
      </c>
      <c r="J1233" s="215">
        <v>33652.400000000001</v>
      </c>
      <c r="K1233" s="216" t="s">
        <v>88</v>
      </c>
    </row>
    <row r="1234" spans="1:11" x14ac:dyDescent="0.25">
      <c r="A1234" s="103" t="s">
        <v>1038</v>
      </c>
      <c r="B1234" s="103" t="s">
        <v>88</v>
      </c>
      <c r="C1234" s="103" t="s">
        <v>89</v>
      </c>
      <c r="D1234" s="103" t="s">
        <v>416</v>
      </c>
      <c r="E1234" s="103" t="s">
        <v>417</v>
      </c>
      <c r="F1234" s="103" t="s">
        <v>417</v>
      </c>
      <c r="G1234" s="103" t="s">
        <v>155</v>
      </c>
      <c r="H1234" s="103" t="s">
        <v>395</v>
      </c>
      <c r="I1234" s="103" t="s">
        <v>92</v>
      </c>
      <c r="J1234" s="215">
        <v>43014.25</v>
      </c>
      <c r="K1234" s="216" t="s">
        <v>88</v>
      </c>
    </row>
    <row r="1235" spans="1:11" x14ac:dyDescent="0.25">
      <c r="A1235" s="103" t="s">
        <v>806</v>
      </c>
      <c r="B1235" s="103" t="s">
        <v>88</v>
      </c>
      <c r="C1235" s="103" t="s">
        <v>89</v>
      </c>
      <c r="D1235" s="103" t="s">
        <v>416</v>
      </c>
      <c r="E1235" s="103" t="s">
        <v>417</v>
      </c>
      <c r="F1235" s="103" t="s">
        <v>417</v>
      </c>
      <c r="G1235" s="103" t="s">
        <v>155</v>
      </c>
      <c r="H1235" s="103" t="s">
        <v>395</v>
      </c>
      <c r="I1235" s="103" t="s">
        <v>92</v>
      </c>
      <c r="J1235" s="215">
        <v>44633.83</v>
      </c>
      <c r="K1235" s="216" t="s">
        <v>88</v>
      </c>
    </row>
    <row r="1236" spans="1:11" x14ac:dyDescent="0.25">
      <c r="A1236" s="103" t="s">
        <v>807</v>
      </c>
      <c r="B1236" s="103" t="s">
        <v>88</v>
      </c>
      <c r="C1236" s="103" t="s">
        <v>89</v>
      </c>
      <c r="D1236" s="103" t="s">
        <v>416</v>
      </c>
      <c r="E1236" s="103" t="s">
        <v>417</v>
      </c>
      <c r="F1236" s="103" t="s">
        <v>417</v>
      </c>
      <c r="G1236" s="103" t="s">
        <v>155</v>
      </c>
      <c r="H1236" s="103" t="s">
        <v>395</v>
      </c>
      <c r="I1236" s="103" t="s">
        <v>92</v>
      </c>
      <c r="J1236" s="215">
        <v>72185.97</v>
      </c>
      <c r="K1236" s="216" t="s">
        <v>88</v>
      </c>
    </row>
    <row r="1237" spans="1:11" x14ac:dyDescent="0.25">
      <c r="A1237" s="103" t="s">
        <v>808</v>
      </c>
      <c r="B1237" s="103" t="s">
        <v>88</v>
      </c>
      <c r="C1237" s="103" t="s">
        <v>89</v>
      </c>
      <c r="D1237" s="103" t="s">
        <v>416</v>
      </c>
      <c r="E1237" s="103" t="s">
        <v>417</v>
      </c>
      <c r="F1237" s="103" t="s">
        <v>417</v>
      </c>
      <c r="G1237" s="103" t="s">
        <v>650</v>
      </c>
      <c r="H1237" s="103" t="s">
        <v>651</v>
      </c>
      <c r="I1237" s="103" t="s">
        <v>92</v>
      </c>
      <c r="J1237" s="215">
        <v>9134.1200000000008</v>
      </c>
      <c r="K1237" s="216" t="s">
        <v>88</v>
      </c>
    </row>
    <row r="1238" spans="1:11" x14ac:dyDescent="0.25">
      <c r="A1238" s="103" t="s">
        <v>809</v>
      </c>
      <c r="B1238" s="103" t="s">
        <v>88</v>
      </c>
      <c r="C1238" s="103" t="s">
        <v>89</v>
      </c>
      <c r="D1238" s="103" t="s">
        <v>416</v>
      </c>
      <c r="E1238" s="103" t="s">
        <v>417</v>
      </c>
      <c r="F1238" s="103" t="s">
        <v>417</v>
      </c>
      <c r="G1238" s="103" t="s">
        <v>650</v>
      </c>
      <c r="H1238" s="103" t="s">
        <v>651</v>
      </c>
      <c r="I1238" s="103" t="s">
        <v>92</v>
      </c>
      <c r="J1238" s="215">
        <v>7740.15</v>
      </c>
      <c r="K1238" s="216" t="s">
        <v>88</v>
      </c>
    </row>
    <row r="1239" spans="1:11" x14ac:dyDescent="0.25">
      <c r="A1239" s="103" t="s">
        <v>810</v>
      </c>
      <c r="B1239" s="103" t="s">
        <v>88</v>
      </c>
      <c r="C1239" s="103" t="s">
        <v>89</v>
      </c>
      <c r="D1239" s="103" t="s">
        <v>416</v>
      </c>
      <c r="E1239" s="103" t="s">
        <v>417</v>
      </c>
      <c r="F1239" s="103" t="s">
        <v>417</v>
      </c>
      <c r="G1239" s="103" t="s">
        <v>650</v>
      </c>
      <c r="H1239" s="103" t="s">
        <v>651</v>
      </c>
      <c r="I1239" s="103" t="s">
        <v>92</v>
      </c>
      <c r="J1239" s="215">
        <v>5593.87</v>
      </c>
      <c r="K1239" s="216" t="s">
        <v>88</v>
      </c>
    </row>
    <row r="1240" spans="1:11" x14ac:dyDescent="0.25">
      <c r="A1240" s="103" t="s">
        <v>1038</v>
      </c>
      <c r="B1240" s="103" t="s">
        <v>88</v>
      </c>
      <c r="C1240" s="103" t="s">
        <v>89</v>
      </c>
      <c r="D1240" s="103" t="s">
        <v>416</v>
      </c>
      <c r="E1240" s="103" t="s">
        <v>417</v>
      </c>
      <c r="F1240" s="103" t="s">
        <v>417</v>
      </c>
      <c r="G1240" s="103" t="s">
        <v>650</v>
      </c>
      <c r="H1240" s="103" t="s">
        <v>651</v>
      </c>
      <c r="I1240" s="103" t="s">
        <v>92</v>
      </c>
      <c r="J1240" s="215">
        <v>7302.16</v>
      </c>
      <c r="K1240" s="216" t="s">
        <v>88</v>
      </c>
    </row>
    <row r="1241" spans="1:11" x14ac:dyDescent="0.25">
      <c r="A1241" s="103" t="s">
        <v>806</v>
      </c>
      <c r="B1241" s="103" t="s">
        <v>88</v>
      </c>
      <c r="C1241" s="103" t="s">
        <v>89</v>
      </c>
      <c r="D1241" s="103" t="s">
        <v>416</v>
      </c>
      <c r="E1241" s="103" t="s">
        <v>417</v>
      </c>
      <c r="F1241" s="103" t="s">
        <v>417</v>
      </c>
      <c r="G1241" s="103" t="s">
        <v>650</v>
      </c>
      <c r="H1241" s="103" t="s">
        <v>651</v>
      </c>
      <c r="I1241" s="103" t="s">
        <v>92</v>
      </c>
      <c r="J1241" s="215">
        <v>9162.3799999999992</v>
      </c>
      <c r="K1241" s="216" t="s">
        <v>88</v>
      </c>
    </row>
    <row r="1242" spans="1:11" x14ac:dyDescent="0.25">
      <c r="A1242" s="103" t="s">
        <v>807</v>
      </c>
      <c r="B1242" s="103" t="s">
        <v>88</v>
      </c>
      <c r="C1242" s="103" t="s">
        <v>89</v>
      </c>
      <c r="D1242" s="103" t="s">
        <v>416</v>
      </c>
      <c r="E1242" s="103" t="s">
        <v>417</v>
      </c>
      <c r="F1242" s="103" t="s">
        <v>417</v>
      </c>
      <c r="G1242" s="103" t="s">
        <v>650</v>
      </c>
      <c r="H1242" s="103" t="s">
        <v>651</v>
      </c>
      <c r="I1242" s="103" t="s">
        <v>92</v>
      </c>
      <c r="J1242" s="215">
        <v>15966.37</v>
      </c>
      <c r="K1242" s="216" t="s">
        <v>88</v>
      </c>
    </row>
    <row r="1243" spans="1:11" x14ac:dyDescent="0.25">
      <c r="A1243" s="103" t="s">
        <v>808</v>
      </c>
      <c r="B1243" s="103" t="s">
        <v>88</v>
      </c>
      <c r="C1243" s="103" t="s">
        <v>89</v>
      </c>
      <c r="D1243" s="103" t="s">
        <v>416</v>
      </c>
      <c r="E1243" s="103" t="s">
        <v>417</v>
      </c>
      <c r="F1243" s="103" t="s">
        <v>417</v>
      </c>
      <c r="G1243" s="103" t="s">
        <v>491</v>
      </c>
      <c r="H1243" s="103" t="s">
        <v>492</v>
      </c>
      <c r="I1243" s="103" t="s">
        <v>92</v>
      </c>
      <c r="J1243" s="215">
        <v>8239.9500000000007</v>
      </c>
      <c r="K1243" s="216" t="s">
        <v>88</v>
      </c>
    </row>
    <row r="1244" spans="1:11" x14ac:dyDescent="0.25">
      <c r="A1244" s="103" t="s">
        <v>808</v>
      </c>
      <c r="B1244" s="103" t="s">
        <v>88</v>
      </c>
      <c r="C1244" s="103" t="s">
        <v>89</v>
      </c>
      <c r="D1244" s="103" t="s">
        <v>416</v>
      </c>
      <c r="E1244" s="111"/>
      <c r="F1244" s="103" t="s">
        <v>417</v>
      </c>
      <c r="G1244" s="103" t="s">
        <v>491</v>
      </c>
      <c r="H1244" s="103" t="s">
        <v>492</v>
      </c>
      <c r="I1244" s="103" t="s">
        <v>92</v>
      </c>
      <c r="J1244" s="215">
        <v>0</v>
      </c>
      <c r="K1244" s="216" t="s">
        <v>88</v>
      </c>
    </row>
    <row r="1245" spans="1:11" x14ac:dyDescent="0.25">
      <c r="A1245" s="103" t="s">
        <v>810</v>
      </c>
      <c r="B1245" s="103" t="s">
        <v>88</v>
      </c>
      <c r="C1245" s="103" t="s">
        <v>89</v>
      </c>
      <c r="D1245" s="103" t="s">
        <v>416</v>
      </c>
      <c r="E1245" s="103" t="s">
        <v>417</v>
      </c>
      <c r="F1245" s="103" t="s">
        <v>417</v>
      </c>
      <c r="G1245" s="103" t="s">
        <v>491</v>
      </c>
      <c r="H1245" s="103" t="s">
        <v>492</v>
      </c>
      <c r="I1245" s="103" t="s">
        <v>92</v>
      </c>
      <c r="J1245" s="215">
        <v>7069.71</v>
      </c>
      <c r="K1245" s="216" t="s">
        <v>88</v>
      </c>
    </row>
    <row r="1246" spans="1:11" x14ac:dyDescent="0.25">
      <c r="A1246" s="103" t="s">
        <v>810</v>
      </c>
      <c r="B1246" s="103" t="s">
        <v>88</v>
      </c>
      <c r="C1246" s="103" t="s">
        <v>89</v>
      </c>
      <c r="D1246" s="103" t="s">
        <v>416</v>
      </c>
      <c r="E1246" s="111"/>
      <c r="F1246" s="103" t="s">
        <v>417</v>
      </c>
      <c r="G1246" s="103" t="s">
        <v>491</v>
      </c>
      <c r="H1246" s="103" t="s">
        <v>492</v>
      </c>
      <c r="I1246" s="103" t="s">
        <v>92</v>
      </c>
      <c r="J1246" s="215">
        <v>0</v>
      </c>
      <c r="K1246" s="216" t="s">
        <v>88</v>
      </c>
    </row>
    <row r="1247" spans="1:11" x14ac:dyDescent="0.25">
      <c r="A1247" s="103" t="s">
        <v>1038</v>
      </c>
      <c r="B1247" s="103" t="s">
        <v>88</v>
      </c>
      <c r="C1247" s="103" t="s">
        <v>89</v>
      </c>
      <c r="D1247" s="103" t="s">
        <v>416</v>
      </c>
      <c r="E1247" s="103" t="s">
        <v>417</v>
      </c>
      <c r="F1247" s="103" t="s">
        <v>417</v>
      </c>
      <c r="G1247" s="103" t="s">
        <v>491</v>
      </c>
      <c r="H1247" s="103" t="s">
        <v>492</v>
      </c>
      <c r="I1247" s="103" t="s">
        <v>92</v>
      </c>
      <c r="J1247" s="215">
        <v>7090.2</v>
      </c>
      <c r="K1247" s="216" t="s">
        <v>88</v>
      </c>
    </row>
    <row r="1248" spans="1:11" x14ac:dyDescent="0.25">
      <c r="A1248" s="103" t="s">
        <v>1038</v>
      </c>
      <c r="B1248" s="103" t="s">
        <v>88</v>
      </c>
      <c r="C1248" s="103" t="s">
        <v>89</v>
      </c>
      <c r="D1248" s="103" t="s">
        <v>416</v>
      </c>
      <c r="E1248" s="111"/>
      <c r="F1248" s="103" t="s">
        <v>417</v>
      </c>
      <c r="G1248" s="103" t="s">
        <v>491</v>
      </c>
      <c r="H1248" s="103" t="s">
        <v>492</v>
      </c>
      <c r="I1248" s="103" t="s">
        <v>92</v>
      </c>
      <c r="J1248" s="215">
        <v>0</v>
      </c>
      <c r="K1248" s="216" t="s">
        <v>88</v>
      </c>
    </row>
    <row r="1249" spans="1:11" x14ac:dyDescent="0.25">
      <c r="A1249" s="103" t="s">
        <v>806</v>
      </c>
      <c r="B1249" s="103" t="s">
        <v>88</v>
      </c>
      <c r="C1249" s="103" t="s">
        <v>89</v>
      </c>
      <c r="D1249" s="103" t="s">
        <v>416</v>
      </c>
      <c r="E1249" s="103" t="s">
        <v>417</v>
      </c>
      <c r="F1249" s="103" t="s">
        <v>417</v>
      </c>
      <c r="G1249" s="103" t="s">
        <v>491</v>
      </c>
      <c r="H1249" s="103" t="s">
        <v>492</v>
      </c>
      <c r="I1249" s="103" t="s">
        <v>92</v>
      </c>
      <c r="J1249" s="215">
        <v>16919.88</v>
      </c>
      <c r="K1249" s="216" t="s">
        <v>88</v>
      </c>
    </row>
    <row r="1250" spans="1:11" x14ac:dyDescent="0.25">
      <c r="A1250" s="103" t="s">
        <v>806</v>
      </c>
      <c r="B1250" s="103" t="s">
        <v>88</v>
      </c>
      <c r="C1250" s="103" t="s">
        <v>89</v>
      </c>
      <c r="D1250" s="103" t="s">
        <v>416</v>
      </c>
      <c r="E1250" s="111"/>
      <c r="F1250" s="103" t="s">
        <v>417</v>
      </c>
      <c r="G1250" s="103" t="s">
        <v>491</v>
      </c>
      <c r="H1250" s="103" t="s">
        <v>492</v>
      </c>
      <c r="I1250" s="103" t="s">
        <v>92</v>
      </c>
      <c r="J1250" s="215">
        <v>0</v>
      </c>
      <c r="K1250" s="216" t="s">
        <v>88</v>
      </c>
    </row>
    <row r="1251" spans="1:11" x14ac:dyDescent="0.25">
      <c r="A1251" s="103" t="s">
        <v>807</v>
      </c>
      <c r="B1251" s="103" t="s">
        <v>88</v>
      </c>
      <c r="C1251" s="103" t="s">
        <v>89</v>
      </c>
      <c r="D1251" s="103" t="s">
        <v>416</v>
      </c>
      <c r="E1251" s="103" t="s">
        <v>417</v>
      </c>
      <c r="F1251" s="103" t="s">
        <v>417</v>
      </c>
      <c r="G1251" s="103" t="s">
        <v>491</v>
      </c>
      <c r="H1251" s="103" t="s">
        <v>492</v>
      </c>
      <c r="I1251" s="103" t="s">
        <v>92</v>
      </c>
      <c r="J1251" s="215">
        <v>8144.14</v>
      </c>
      <c r="K1251" s="216" t="s">
        <v>88</v>
      </c>
    </row>
    <row r="1252" spans="1:11" x14ac:dyDescent="0.25">
      <c r="A1252" s="103" t="s">
        <v>807</v>
      </c>
      <c r="B1252" s="103" t="s">
        <v>88</v>
      </c>
      <c r="C1252" s="103" t="s">
        <v>89</v>
      </c>
      <c r="D1252" s="103" t="s">
        <v>416</v>
      </c>
      <c r="E1252" s="111"/>
      <c r="F1252" s="103" t="s">
        <v>417</v>
      </c>
      <c r="G1252" s="103" t="s">
        <v>491</v>
      </c>
      <c r="H1252" s="103" t="s">
        <v>492</v>
      </c>
      <c r="I1252" s="103" t="s">
        <v>92</v>
      </c>
      <c r="J1252" s="215">
        <v>0</v>
      </c>
      <c r="K1252" s="216" t="s">
        <v>88</v>
      </c>
    </row>
    <row r="1253" spans="1:11" x14ac:dyDescent="0.25">
      <c r="A1253" s="103" t="s">
        <v>808</v>
      </c>
      <c r="B1253" s="103" t="s">
        <v>88</v>
      </c>
      <c r="C1253" s="103" t="s">
        <v>89</v>
      </c>
      <c r="D1253" s="103" t="s">
        <v>416</v>
      </c>
      <c r="E1253" s="103" t="s">
        <v>417</v>
      </c>
      <c r="F1253" s="103" t="s">
        <v>417</v>
      </c>
      <c r="G1253" s="103" t="s">
        <v>123</v>
      </c>
      <c r="H1253" s="103" t="s">
        <v>396</v>
      </c>
      <c r="I1253" s="103" t="s">
        <v>92</v>
      </c>
      <c r="J1253" s="215">
        <v>44601.5</v>
      </c>
      <c r="K1253" s="216" t="s">
        <v>88</v>
      </c>
    </row>
    <row r="1254" spans="1:11" x14ac:dyDescent="0.25">
      <c r="A1254" s="103" t="s">
        <v>809</v>
      </c>
      <c r="B1254" s="103" t="s">
        <v>88</v>
      </c>
      <c r="C1254" s="103" t="s">
        <v>89</v>
      </c>
      <c r="D1254" s="103" t="s">
        <v>416</v>
      </c>
      <c r="E1254" s="103" t="s">
        <v>417</v>
      </c>
      <c r="F1254" s="103" t="s">
        <v>417</v>
      </c>
      <c r="G1254" s="103" t="s">
        <v>123</v>
      </c>
      <c r="H1254" s="103" t="s">
        <v>396</v>
      </c>
      <c r="I1254" s="103" t="s">
        <v>92</v>
      </c>
      <c r="J1254" s="215">
        <v>36206.85</v>
      </c>
      <c r="K1254" s="216" t="s">
        <v>88</v>
      </c>
    </row>
    <row r="1255" spans="1:11" x14ac:dyDescent="0.25">
      <c r="A1255" s="103" t="s">
        <v>810</v>
      </c>
      <c r="B1255" s="103" t="s">
        <v>88</v>
      </c>
      <c r="C1255" s="103" t="s">
        <v>89</v>
      </c>
      <c r="D1255" s="103" t="s">
        <v>416</v>
      </c>
      <c r="E1255" s="103" t="s">
        <v>417</v>
      </c>
      <c r="F1255" s="103" t="s">
        <v>417</v>
      </c>
      <c r="G1255" s="103" t="s">
        <v>123</v>
      </c>
      <c r="H1255" s="103" t="s">
        <v>396</v>
      </c>
      <c r="I1255" s="103" t="s">
        <v>92</v>
      </c>
      <c r="J1255" s="215">
        <v>28588.41</v>
      </c>
      <c r="K1255" s="216" t="s">
        <v>88</v>
      </c>
    </row>
    <row r="1256" spans="1:11" x14ac:dyDescent="0.25">
      <c r="A1256" s="103" t="s">
        <v>1038</v>
      </c>
      <c r="B1256" s="103" t="s">
        <v>88</v>
      </c>
      <c r="C1256" s="103" t="s">
        <v>89</v>
      </c>
      <c r="D1256" s="103" t="s">
        <v>416</v>
      </c>
      <c r="E1256" s="103" t="s">
        <v>417</v>
      </c>
      <c r="F1256" s="103" t="s">
        <v>417</v>
      </c>
      <c r="G1256" s="103" t="s">
        <v>123</v>
      </c>
      <c r="H1256" s="103" t="s">
        <v>396</v>
      </c>
      <c r="I1256" s="103" t="s">
        <v>92</v>
      </c>
      <c r="J1256" s="215">
        <v>45138.55</v>
      </c>
      <c r="K1256" s="216" t="s">
        <v>88</v>
      </c>
    </row>
    <row r="1257" spans="1:11" x14ac:dyDescent="0.25">
      <c r="A1257" s="103" t="s">
        <v>806</v>
      </c>
      <c r="B1257" s="103" t="s">
        <v>88</v>
      </c>
      <c r="C1257" s="103" t="s">
        <v>89</v>
      </c>
      <c r="D1257" s="103" t="s">
        <v>416</v>
      </c>
      <c r="E1257" s="103" t="s">
        <v>417</v>
      </c>
      <c r="F1257" s="103" t="s">
        <v>417</v>
      </c>
      <c r="G1257" s="103" t="s">
        <v>123</v>
      </c>
      <c r="H1257" s="103" t="s">
        <v>396</v>
      </c>
      <c r="I1257" s="103" t="s">
        <v>92</v>
      </c>
      <c r="J1257" s="215">
        <v>41794.99</v>
      </c>
      <c r="K1257" s="216" t="s">
        <v>88</v>
      </c>
    </row>
    <row r="1258" spans="1:11" x14ac:dyDescent="0.25">
      <c r="A1258" s="103" t="s">
        <v>807</v>
      </c>
      <c r="B1258" s="103" t="s">
        <v>88</v>
      </c>
      <c r="C1258" s="103" t="s">
        <v>89</v>
      </c>
      <c r="D1258" s="103" t="s">
        <v>416</v>
      </c>
      <c r="E1258" s="103" t="s">
        <v>417</v>
      </c>
      <c r="F1258" s="103" t="s">
        <v>417</v>
      </c>
      <c r="G1258" s="103" t="s">
        <v>123</v>
      </c>
      <c r="H1258" s="103" t="s">
        <v>396</v>
      </c>
      <c r="I1258" s="103" t="s">
        <v>92</v>
      </c>
      <c r="J1258" s="215">
        <v>67462.33</v>
      </c>
      <c r="K1258" s="216" t="s">
        <v>88</v>
      </c>
    </row>
    <row r="1259" spans="1:11" x14ac:dyDescent="0.25">
      <c r="A1259" s="103" t="s">
        <v>1038</v>
      </c>
      <c r="B1259" s="103" t="s">
        <v>88</v>
      </c>
      <c r="C1259" s="103" t="s">
        <v>89</v>
      </c>
      <c r="D1259" s="103" t="s">
        <v>416</v>
      </c>
      <c r="E1259" s="103" t="s">
        <v>417</v>
      </c>
      <c r="F1259" s="103" t="s">
        <v>417</v>
      </c>
      <c r="G1259" s="103" t="s">
        <v>454</v>
      </c>
      <c r="H1259" s="103" t="s">
        <v>455</v>
      </c>
      <c r="I1259" s="103" t="s">
        <v>92</v>
      </c>
      <c r="J1259" s="215">
        <v>2553.9299999999998</v>
      </c>
      <c r="K1259" s="216" t="s">
        <v>88</v>
      </c>
    </row>
    <row r="1260" spans="1:11" x14ac:dyDescent="0.25">
      <c r="A1260" s="103" t="s">
        <v>808</v>
      </c>
      <c r="B1260" s="103" t="s">
        <v>88</v>
      </c>
      <c r="C1260" s="103" t="s">
        <v>89</v>
      </c>
      <c r="D1260" s="103" t="s">
        <v>416</v>
      </c>
      <c r="E1260" s="103" t="s">
        <v>417</v>
      </c>
      <c r="F1260" s="103" t="s">
        <v>417</v>
      </c>
      <c r="G1260" s="103" t="s">
        <v>94</v>
      </c>
      <c r="H1260" s="103" t="s">
        <v>397</v>
      </c>
      <c r="I1260" s="103" t="s">
        <v>92</v>
      </c>
      <c r="J1260" s="215">
        <v>136351.6</v>
      </c>
      <c r="K1260" s="216" t="s">
        <v>88</v>
      </c>
    </row>
    <row r="1261" spans="1:11" x14ac:dyDescent="0.25">
      <c r="A1261" s="103" t="s">
        <v>809</v>
      </c>
      <c r="B1261" s="103" t="s">
        <v>88</v>
      </c>
      <c r="C1261" s="103" t="s">
        <v>89</v>
      </c>
      <c r="D1261" s="103" t="s">
        <v>416</v>
      </c>
      <c r="E1261" s="103" t="s">
        <v>417</v>
      </c>
      <c r="F1261" s="103" t="s">
        <v>417</v>
      </c>
      <c r="G1261" s="103" t="s">
        <v>94</v>
      </c>
      <c r="H1261" s="103" t="s">
        <v>397</v>
      </c>
      <c r="I1261" s="103" t="s">
        <v>92</v>
      </c>
      <c r="J1261" s="215">
        <v>120964.77</v>
      </c>
      <c r="K1261" s="216" t="s">
        <v>88</v>
      </c>
    </row>
    <row r="1262" spans="1:11" x14ac:dyDescent="0.25">
      <c r="A1262" s="103" t="s">
        <v>810</v>
      </c>
      <c r="B1262" s="103" t="s">
        <v>88</v>
      </c>
      <c r="C1262" s="103" t="s">
        <v>89</v>
      </c>
      <c r="D1262" s="103" t="s">
        <v>416</v>
      </c>
      <c r="E1262" s="103" t="s">
        <v>417</v>
      </c>
      <c r="F1262" s="103" t="s">
        <v>417</v>
      </c>
      <c r="G1262" s="103" t="s">
        <v>94</v>
      </c>
      <c r="H1262" s="103" t="s">
        <v>397</v>
      </c>
      <c r="I1262" s="103" t="s">
        <v>92</v>
      </c>
      <c r="J1262" s="215">
        <v>87892.51</v>
      </c>
      <c r="K1262" s="216" t="s">
        <v>88</v>
      </c>
    </row>
    <row r="1263" spans="1:11" x14ac:dyDescent="0.25">
      <c r="A1263" s="103" t="s">
        <v>1038</v>
      </c>
      <c r="B1263" s="103" t="s">
        <v>88</v>
      </c>
      <c r="C1263" s="103" t="s">
        <v>89</v>
      </c>
      <c r="D1263" s="103" t="s">
        <v>416</v>
      </c>
      <c r="E1263" s="103" t="s">
        <v>417</v>
      </c>
      <c r="F1263" s="103" t="s">
        <v>417</v>
      </c>
      <c r="G1263" s="103" t="s">
        <v>94</v>
      </c>
      <c r="H1263" s="103" t="s">
        <v>397</v>
      </c>
      <c r="I1263" s="103" t="s">
        <v>92</v>
      </c>
      <c r="J1263" s="215">
        <v>103199.01</v>
      </c>
      <c r="K1263" s="216" t="s">
        <v>88</v>
      </c>
    </row>
    <row r="1264" spans="1:11" x14ac:dyDescent="0.25">
      <c r="A1264" s="103" t="s">
        <v>806</v>
      </c>
      <c r="B1264" s="103" t="s">
        <v>88</v>
      </c>
      <c r="C1264" s="103" t="s">
        <v>89</v>
      </c>
      <c r="D1264" s="103" t="s">
        <v>416</v>
      </c>
      <c r="E1264" s="103" t="s">
        <v>417</v>
      </c>
      <c r="F1264" s="103" t="s">
        <v>417</v>
      </c>
      <c r="G1264" s="103" t="s">
        <v>94</v>
      </c>
      <c r="H1264" s="103" t="s">
        <v>397</v>
      </c>
      <c r="I1264" s="103" t="s">
        <v>92</v>
      </c>
      <c r="J1264" s="215">
        <v>121020.74</v>
      </c>
      <c r="K1264" s="216" t="s">
        <v>88</v>
      </c>
    </row>
    <row r="1265" spans="1:11" x14ac:dyDescent="0.25">
      <c r="A1265" s="103" t="s">
        <v>807</v>
      </c>
      <c r="B1265" s="103" t="s">
        <v>88</v>
      </c>
      <c r="C1265" s="103" t="s">
        <v>89</v>
      </c>
      <c r="D1265" s="103" t="s">
        <v>416</v>
      </c>
      <c r="E1265" s="103" t="s">
        <v>417</v>
      </c>
      <c r="F1265" s="103" t="s">
        <v>417</v>
      </c>
      <c r="G1265" s="103" t="s">
        <v>94</v>
      </c>
      <c r="H1265" s="103" t="s">
        <v>397</v>
      </c>
      <c r="I1265" s="103" t="s">
        <v>92</v>
      </c>
      <c r="J1265" s="215">
        <v>189085.99</v>
      </c>
      <c r="K1265" s="216" t="s">
        <v>88</v>
      </c>
    </row>
    <row r="1266" spans="1:11" x14ac:dyDescent="0.25">
      <c r="A1266" s="103" t="s">
        <v>808</v>
      </c>
      <c r="B1266" s="103" t="s">
        <v>88</v>
      </c>
      <c r="C1266" s="103" t="s">
        <v>89</v>
      </c>
      <c r="D1266" s="103" t="s">
        <v>416</v>
      </c>
      <c r="E1266" s="103" t="s">
        <v>417</v>
      </c>
      <c r="F1266" s="103" t="s">
        <v>417</v>
      </c>
      <c r="G1266" s="103" t="s">
        <v>120</v>
      </c>
      <c r="H1266" s="103" t="s">
        <v>398</v>
      </c>
      <c r="I1266" s="103" t="s">
        <v>92</v>
      </c>
      <c r="J1266" s="215">
        <v>47393.79</v>
      </c>
      <c r="K1266" s="216" t="s">
        <v>88</v>
      </c>
    </row>
    <row r="1267" spans="1:11" x14ac:dyDescent="0.25">
      <c r="A1267" s="103" t="s">
        <v>809</v>
      </c>
      <c r="B1267" s="103" t="s">
        <v>88</v>
      </c>
      <c r="C1267" s="103" t="s">
        <v>89</v>
      </c>
      <c r="D1267" s="103" t="s">
        <v>416</v>
      </c>
      <c r="E1267" s="103" t="s">
        <v>417</v>
      </c>
      <c r="F1267" s="103" t="s">
        <v>417</v>
      </c>
      <c r="G1267" s="103" t="s">
        <v>120</v>
      </c>
      <c r="H1267" s="103" t="s">
        <v>398</v>
      </c>
      <c r="I1267" s="103" t="s">
        <v>92</v>
      </c>
      <c r="J1267" s="215">
        <v>29015.31</v>
      </c>
      <c r="K1267" s="216" t="s">
        <v>88</v>
      </c>
    </row>
    <row r="1268" spans="1:11" x14ac:dyDescent="0.25">
      <c r="A1268" s="103" t="s">
        <v>810</v>
      </c>
      <c r="B1268" s="103" t="s">
        <v>88</v>
      </c>
      <c r="C1268" s="103" t="s">
        <v>89</v>
      </c>
      <c r="D1268" s="103" t="s">
        <v>416</v>
      </c>
      <c r="E1268" s="103" t="s">
        <v>417</v>
      </c>
      <c r="F1268" s="103" t="s">
        <v>417</v>
      </c>
      <c r="G1268" s="103" t="s">
        <v>120</v>
      </c>
      <c r="H1268" s="103" t="s">
        <v>398</v>
      </c>
      <c r="I1268" s="103" t="s">
        <v>92</v>
      </c>
      <c r="J1268" s="215">
        <v>29740.560000000001</v>
      </c>
      <c r="K1268" s="216" t="s">
        <v>88</v>
      </c>
    </row>
    <row r="1269" spans="1:11" x14ac:dyDescent="0.25">
      <c r="A1269" s="103" t="s">
        <v>1038</v>
      </c>
      <c r="B1269" s="103" t="s">
        <v>88</v>
      </c>
      <c r="C1269" s="103" t="s">
        <v>89</v>
      </c>
      <c r="D1269" s="103" t="s">
        <v>416</v>
      </c>
      <c r="E1269" s="103" t="s">
        <v>417</v>
      </c>
      <c r="F1269" s="103" t="s">
        <v>417</v>
      </c>
      <c r="G1269" s="103" t="s">
        <v>120</v>
      </c>
      <c r="H1269" s="103" t="s">
        <v>398</v>
      </c>
      <c r="I1269" s="103" t="s">
        <v>92</v>
      </c>
      <c r="J1269" s="215">
        <v>34126.050000000003</v>
      </c>
      <c r="K1269" s="216" t="s">
        <v>88</v>
      </c>
    </row>
    <row r="1270" spans="1:11" x14ac:dyDescent="0.25">
      <c r="A1270" s="103" t="s">
        <v>806</v>
      </c>
      <c r="B1270" s="103" t="s">
        <v>88</v>
      </c>
      <c r="C1270" s="103" t="s">
        <v>89</v>
      </c>
      <c r="D1270" s="103" t="s">
        <v>416</v>
      </c>
      <c r="E1270" s="103" t="s">
        <v>417</v>
      </c>
      <c r="F1270" s="103" t="s">
        <v>417</v>
      </c>
      <c r="G1270" s="103" t="s">
        <v>120</v>
      </c>
      <c r="H1270" s="103" t="s">
        <v>398</v>
      </c>
      <c r="I1270" s="103" t="s">
        <v>92</v>
      </c>
      <c r="J1270" s="215">
        <v>42971.62</v>
      </c>
      <c r="K1270" s="216" t="s">
        <v>88</v>
      </c>
    </row>
    <row r="1271" spans="1:11" x14ac:dyDescent="0.25">
      <c r="A1271" s="103" t="s">
        <v>807</v>
      </c>
      <c r="B1271" s="103" t="s">
        <v>88</v>
      </c>
      <c r="C1271" s="103" t="s">
        <v>89</v>
      </c>
      <c r="D1271" s="103" t="s">
        <v>416</v>
      </c>
      <c r="E1271" s="103" t="s">
        <v>417</v>
      </c>
      <c r="F1271" s="103" t="s">
        <v>417</v>
      </c>
      <c r="G1271" s="103" t="s">
        <v>120</v>
      </c>
      <c r="H1271" s="103" t="s">
        <v>398</v>
      </c>
      <c r="I1271" s="103" t="s">
        <v>92</v>
      </c>
      <c r="J1271" s="215">
        <v>79537.210000000006</v>
      </c>
      <c r="K1271" s="216" t="s">
        <v>88</v>
      </c>
    </row>
    <row r="1272" spans="1:11" x14ac:dyDescent="0.25">
      <c r="A1272" s="103" t="s">
        <v>808</v>
      </c>
      <c r="B1272" s="103" t="s">
        <v>88</v>
      </c>
      <c r="C1272" s="103" t="s">
        <v>89</v>
      </c>
      <c r="D1272" s="103" t="s">
        <v>416</v>
      </c>
      <c r="E1272" s="103" t="s">
        <v>417</v>
      </c>
      <c r="F1272" s="103" t="s">
        <v>417</v>
      </c>
      <c r="G1272" s="103" t="s">
        <v>448</v>
      </c>
      <c r="H1272" s="103" t="s">
        <v>449</v>
      </c>
      <c r="I1272" s="103" t="s">
        <v>92</v>
      </c>
      <c r="J1272" s="215">
        <v>6119.5</v>
      </c>
      <c r="K1272" s="216" t="s">
        <v>88</v>
      </c>
    </row>
    <row r="1273" spans="1:11" x14ac:dyDescent="0.25">
      <c r="A1273" s="103" t="s">
        <v>808</v>
      </c>
      <c r="B1273" s="103" t="s">
        <v>88</v>
      </c>
      <c r="C1273" s="103" t="s">
        <v>89</v>
      </c>
      <c r="D1273" s="103" t="s">
        <v>416</v>
      </c>
      <c r="E1273" s="111"/>
      <c r="F1273" s="103" t="s">
        <v>417</v>
      </c>
      <c r="G1273" s="103" t="s">
        <v>448</v>
      </c>
      <c r="H1273" s="103" t="s">
        <v>449</v>
      </c>
      <c r="I1273" s="103" t="s">
        <v>92</v>
      </c>
      <c r="J1273" s="215">
        <v>-6018.19</v>
      </c>
      <c r="K1273" s="216" t="s">
        <v>88</v>
      </c>
    </row>
    <row r="1274" spans="1:11" x14ac:dyDescent="0.25">
      <c r="A1274" s="103" t="s">
        <v>809</v>
      </c>
      <c r="B1274" s="103" t="s">
        <v>88</v>
      </c>
      <c r="C1274" s="103" t="s">
        <v>89</v>
      </c>
      <c r="D1274" s="103" t="s">
        <v>416</v>
      </c>
      <c r="E1274" s="103" t="s">
        <v>417</v>
      </c>
      <c r="F1274" s="103" t="s">
        <v>417</v>
      </c>
      <c r="G1274" s="103" t="s">
        <v>448</v>
      </c>
      <c r="H1274" s="103" t="s">
        <v>449</v>
      </c>
      <c r="I1274" s="103" t="s">
        <v>92</v>
      </c>
      <c r="J1274" s="215">
        <v>2290.56</v>
      </c>
      <c r="K1274" s="216" t="s">
        <v>88</v>
      </c>
    </row>
    <row r="1275" spans="1:11" x14ac:dyDescent="0.25">
      <c r="A1275" s="103" t="s">
        <v>809</v>
      </c>
      <c r="B1275" s="103" t="s">
        <v>88</v>
      </c>
      <c r="C1275" s="103" t="s">
        <v>89</v>
      </c>
      <c r="D1275" s="103" t="s">
        <v>416</v>
      </c>
      <c r="E1275" s="111"/>
      <c r="F1275" s="103" t="s">
        <v>417</v>
      </c>
      <c r="G1275" s="103" t="s">
        <v>448</v>
      </c>
      <c r="H1275" s="103" t="s">
        <v>449</v>
      </c>
      <c r="I1275" s="103" t="s">
        <v>92</v>
      </c>
      <c r="J1275" s="215">
        <v>-2278.61</v>
      </c>
      <c r="K1275" s="216" t="s">
        <v>88</v>
      </c>
    </row>
    <row r="1276" spans="1:11" x14ac:dyDescent="0.25">
      <c r="A1276" s="103" t="s">
        <v>810</v>
      </c>
      <c r="B1276" s="103" t="s">
        <v>88</v>
      </c>
      <c r="C1276" s="103" t="s">
        <v>89</v>
      </c>
      <c r="D1276" s="103" t="s">
        <v>416</v>
      </c>
      <c r="E1276" s="103" t="s">
        <v>417</v>
      </c>
      <c r="F1276" s="103" t="s">
        <v>417</v>
      </c>
      <c r="G1276" s="103" t="s">
        <v>448</v>
      </c>
      <c r="H1276" s="103" t="s">
        <v>449</v>
      </c>
      <c r="I1276" s="103" t="s">
        <v>92</v>
      </c>
      <c r="J1276" s="215">
        <v>7307.69</v>
      </c>
      <c r="K1276" s="216" t="s">
        <v>88</v>
      </c>
    </row>
    <row r="1277" spans="1:11" x14ac:dyDescent="0.25">
      <c r="A1277" s="103" t="s">
        <v>1038</v>
      </c>
      <c r="B1277" s="103" t="s">
        <v>88</v>
      </c>
      <c r="C1277" s="103" t="s">
        <v>89</v>
      </c>
      <c r="D1277" s="103" t="s">
        <v>416</v>
      </c>
      <c r="E1277" s="103" t="s">
        <v>417</v>
      </c>
      <c r="F1277" s="103" t="s">
        <v>417</v>
      </c>
      <c r="G1277" s="103" t="s">
        <v>448</v>
      </c>
      <c r="H1277" s="103" t="s">
        <v>449</v>
      </c>
      <c r="I1277" s="103" t="s">
        <v>92</v>
      </c>
      <c r="J1277" s="215">
        <v>7059.89</v>
      </c>
      <c r="K1277" s="216" t="s">
        <v>88</v>
      </c>
    </row>
    <row r="1278" spans="1:11" x14ac:dyDescent="0.25">
      <c r="A1278" s="103" t="s">
        <v>1038</v>
      </c>
      <c r="B1278" s="103" t="s">
        <v>88</v>
      </c>
      <c r="C1278" s="103" t="s">
        <v>89</v>
      </c>
      <c r="D1278" s="103" t="s">
        <v>416</v>
      </c>
      <c r="E1278" s="111"/>
      <c r="F1278" s="103" t="s">
        <v>417</v>
      </c>
      <c r="G1278" s="103" t="s">
        <v>448</v>
      </c>
      <c r="H1278" s="103" t="s">
        <v>449</v>
      </c>
      <c r="I1278" s="103" t="s">
        <v>92</v>
      </c>
      <c r="J1278" s="215">
        <v>-6606.96</v>
      </c>
      <c r="K1278" s="216" t="s">
        <v>88</v>
      </c>
    </row>
    <row r="1279" spans="1:11" x14ac:dyDescent="0.25">
      <c r="A1279" s="103" t="s">
        <v>806</v>
      </c>
      <c r="B1279" s="103" t="s">
        <v>88</v>
      </c>
      <c r="C1279" s="103" t="s">
        <v>89</v>
      </c>
      <c r="D1279" s="103" t="s">
        <v>416</v>
      </c>
      <c r="E1279" s="103" t="s">
        <v>417</v>
      </c>
      <c r="F1279" s="103" t="s">
        <v>417</v>
      </c>
      <c r="G1279" s="103" t="s">
        <v>448</v>
      </c>
      <c r="H1279" s="103" t="s">
        <v>449</v>
      </c>
      <c r="I1279" s="103" t="s">
        <v>92</v>
      </c>
      <c r="J1279" s="215">
        <v>4231.66</v>
      </c>
      <c r="K1279" s="216" t="s">
        <v>88</v>
      </c>
    </row>
    <row r="1280" spans="1:11" x14ac:dyDescent="0.25">
      <c r="A1280" s="103" t="s">
        <v>806</v>
      </c>
      <c r="B1280" s="103" t="s">
        <v>88</v>
      </c>
      <c r="C1280" s="103" t="s">
        <v>89</v>
      </c>
      <c r="D1280" s="103" t="s">
        <v>416</v>
      </c>
      <c r="E1280" s="111"/>
      <c r="F1280" s="103" t="s">
        <v>417</v>
      </c>
      <c r="G1280" s="103" t="s">
        <v>448</v>
      </c>
      <c r="H1280" s="103" t="s">
        <v>449</v>
      </c>
      <c r="I1280" s="103" t="s">
        <v>92</v>
      </c>
      <c r="J1280" s="215">
        <v>-4209.5600000000004</v>
      </c>
      <c r="K1280" s="216" t="s">
        <v>88</v>
      </c>
    </row>
    <row r="1281" spans="1:11" x14ac:dyDescent="0.25">
      <c r="A1281" s="103" t="s">
        <v>807</v>
      </c>
      <c r="B1281" s="103" t="s">
        <v>88</v>
      </c>
      <c r="C1281" s="103" t="s">
        <v>89</v>
      </c>
      <c r="D1281" s="103" t="s">
        <v>416</v>
      </c>
      <c r="E1281" s="103" t="s">
        <v>417</v>
      </c>
      <c r="F1281" s="103" t="s">
        <v>417</v>
      </c>
      <c r="G1281" s="103" t="s">
        <v>448</v>
      </c>
      <c r="H1281" s="103" t="s">
        <v>449</v>
      </c>
      <c r="I1281" s="103" t="s">
        <v>92</v>
      </c>
      <c r="J1281" s="215">
        <v>6708.13</v>
      </c>
      <c r="K1281" s="216" t="s">
        <v>88</v>
      </c>
    </row>
    <row r="1282" spans="1:11" x14ac:dyDescent="0.25">
      <c r="A1282" s="103" t="s">
        <v>807</v>
      </c>
      <c r="B1282" s="103" t="s">
        <v>88</v>
      </c>
      <c r="C1282" s="103" t="s">
        <v>89</v>
      </c>
      <c r="D1282" s="103" t="s">
        <v>416</v>
      </c>
      <c r="E1282" s="111"/>
      <c r="F1282" s="103" t="s">
        <v>417</v>
      </c>
      <c r="G1282" s="103" t="s">
        <v>448</v>
      </c>
      <c r="H1282" s="103" t="s">
        <v>449</v>
      </c>
      <c r="I1282" s="103" t="s">
        <v>92</v>
      </c>
      <c r="J1282" s="215">
        <v>-6083.65</v>
      </c>
      <c r="K1282" s="216" t="s">
        <v>88</v>
      </c>
    </row>
    <row r="1283" spans="1:11" x14ac:dyDescent="0.25">
      <c r="A1283" s="103" t="s">
        <v>808</v>
      </c>
      <c r="B1283" s="103" t="s">
        <v>88</v>
      </c>
      <c r="C1283" s="103" t="s">
        <v>89</v>
      </c>
      <c r="D1283" s="103" t="s">
        <v>418</v>
      </c>
      <c r="E1283" s="103" t="s">
        <v>419</v>
      </c>
      <c r="F1283" s="103" t="s">
        <v>419</v>
      </c>
      <c r="G1283" s="103" t="s">
        <v>158</v>
      </c>
      <c r="H1283" s="103" t="s">
        <v>311</v>
      </c>
      <c r="I1283" s="103" t="s">
        <v>92</v>
      </c>
      <c r="J1283" s="215">
        <v>6836.24</v>
      </c>
      <c r="K1283" s="216" t="s">
        <v>88</v>
      </c>
    </row>
    <row r="1284" spans="1:11" x14ac:dyDescent="0.25">
      <c r="A1284" s="103" t="s">
        <v>809</v>
      </c>
      <c r="B1284" s="103" t="s">
        <v>88</v>
      </c>
      <c r="C1284" s="103" t="s">
        <v>89</v>
      </c>
      <c r="D1284" s="103" t="s">
        <v>418</v>
      </c>
      <c r="E1284" s="103" t="s">
        <v>419</v>
      </c>
      <c r="F1284" s="103" t="s">
        <v>419</v>
      </c>
      <c r="G1284" s="103" t="s">
        <v>158</v>
      </c>
      <c r="H1284" s="103" t="s">
        <v>311</v>
      </c>
      <c r="I1284" s="103" t="s">
        <v>92</v>
      </c>
      <c r="J1284" s="215">
        <v>11951.27</v>
      </c>
      <c r="K1284" s="216" t="s">
        <v>88</v>
      </c>
    </row>
    <row r="1285" spans="1:11" x14ac:dyDescent="0.25">
      <c r="A1285" s="103" t="s">
        <v>810</v>
      </c>
      <c r="B1285" s="103" t="s">
        <v>88</v>
      </c>
      <c r="C1285" s="103" t="s">
        <v>89</v>
      </c>
      <c r="D1285" s="103" t="s">
        <v>418</v>
      </c>
      <c r="E1285" s="103" t="s">
        <v>419</v>
      </c>
      <c r="F1285" s="103" t="s">
        <v>419</v>
      </c>
      <c r="G1285" s="103" t="s">
        <v>158</v>
      </c>
      <c r="H1285" s="103" t="s">
        <v>311</v>
      </c>
      <c r="I1285" s="103" t="s">
        <v>92</v>
      </c>
      <c r="J1285" s="215">
        <v>21592.240000000002</v>
      </c>
      <c r="K1285" s="216" t="s">
        <v>88</v>
      </c>
    </row>
    <row r="1286" spans="1:11" x14ac:dyDescent="0.25">
      <c r="A1286" s="103" t="s">
        <v>1038</v>
      </c>
      <c r="B1286" s="103" t="s">
        <v>88</v>
      </c>
      <c r="C1286" s="103" t="s">
        <v>89</v>
      </c>
      <c r="D1286" s="103" t="s">
        <v>418</v>
      </c>
      <c r="E1286" s="103" t="s">
        <v>419</v>
      </c>
      <c r="F1286" s="103" t="s">
        <v>419</v>
      </c>
      <c r="G1286" s="103" t="s">
        <v>158</v>
      </c>
      <c r="H1286" s="103" t="s">
        <v>311</v>
      </c>
      <c r="I1286" s="103" t="s">
        <v>92</v>
      </c>
      <c r="J1286" s="215">
        <v>11888.42</v>
      </c>
      <c r="K1286" s="216" t="s">
        <v>88</v>
      </c>
    </row>
    <row r="1287" spans="1:11" x14ac:dyDescent="0.25">
      <c r="A1287" s="103" t="s">
        <v>806</v>
      </c>
      <c r="B1287" s="103" t="s">
        <v>88</v>
      </c>
      <c r="C1287" s="103" t="s">
        <v>89</v>
      </c>
      <c r="D1287" s="103" t="s">
        <v>418</v>
      </c>
      <c r="E1287" s="103" t="s">
        <v>419</v>
      </c>
      <c r="F1287" s="103" t="s">
        <v>419</v>
      </c>
      <c r="G1287" s="103" t="s">
        <v>158</v>
      </c>
      <c r="H1287" s="103" t="s">
        <v>311</v>
      </c>
      <c r="I1287" s="103" t="s">
        <v>92</v>
      </c>
      <c r="J1287" s="215">
        <v>7956.58</v>
      </c>
      <c r="K1287" s="216" t="s">
        <v>88</v>
      </c>
    </row>
    <row r="1288" spans="1:11" x14ac:dyDescent="0.25">
      <c r="A1288" s="103" t="s">
        <v>807</v>
      </c>
      <c r="B1288" s="103" t="s">
        <v>88</v>
      </c>
      <c r="C1288" s="103" t="s">
        <v>89</v>
      </c>
      <c r="D1288" s="103" t="s">
        <v>418</v>
      </c>
      <c r="E1288" s="103" t="s">
        <v>419</v>
      </c>
      <c r="F1288" s="103" t="s">
        <v>419</v>
      </c>
      <c r="G1288" s="103" t="s">
        <v>158</v>
      </c>
      <c r="H1288" s="103" t="s">
        <v>311</v>
      </c>
      <c r="I1288" s="103" t="s">
        <v>92</v>
      </c>
      <c r="J1288" s="215">
        <v>12326.31</v>
      </c>
      <c r="K1288" s="216" t="s">
        <v>88</v>
      </c>
    </row>
    <row r="1289" spans="1:11" x14ac:dyDescent="0.25">
      <c r="A1289" s="103" t="s">
        <v>806</v>
      </c>
      <c r="B1289" s="103" t="s">
        <v>88</v>
      </c>
      <c r="C1289" s="103" t="s">
        <v>89</v>
      </c>
      <c r="D1289" s="103" t="s">
        <v>418</v>
      </c>
      <c r="E1289" s="103" t="s">
        <v>419</v>
      </c>
      <c r="F1289" s="103" t="s">
        <v>419</v>
      </c>
      <c r="G1289" s="103" t="s">
        <v>192</v>
      </c>
      <c r="H1289" s="103" t="s">
        <v>316</v>
      </c>
      <c r="I1289" s="103" t="s">
        <v>92</v>
      </c>
      <c r="J1289" s="215">
        <v>22.36</v>
      </c>
      <c r="K1289" s="216" t="s">
        <v>88</v>
      </c>
    </row>
    <row r="1290" spans="1:11" x14ac:dyDescent="0.25">
      <c r="A1290" s="103" t="s">
        <v>809</v>
      </c>
      <c r="B1290" s="103" t="s">
        <v>88</v>
      </c>
      <c r="C1290" s="103" t="s">
        <v>89</v>
      </c>
      <c r="D1290" s="103" t="s">
        <v>418</v>
      </c>
      <c r="E1290" s="103" t="s">
        <v>419</v>
      </c>
      <c r="F1290" s="103" t="s">
        <v>419</v>
      </c>
      <c r="G1290" s="103" t="s">
        <v>104</v>
      </c>
      <c r="H1290" s="103" t="s">
        <v>336</v>
      </c>
      <c r="I1290" s="103" t="s">
        <v>92</v>
      </c>
      <c r="J1290" s="215">
        <v>22.13</v>
      </c>
      <c r="K1290" s="216" t="s">
        <v>88</v>
      </c>
    </row>
    <row r="1291" spans="1:11" x14ac:dyDescent="0.25">
      <c r="A1291" s="103" t="s">
        <v>809</v>
      </c>
      <c r="B1291" s="103" t="s">
        <v>88</v>
      </c>
      <c r="C1291" s="103" t="s">
        <v>89</v>
      </c>
      <c r="D1291" s="103" t="s">
        <v>418</v>
      </c>
      <c r="E1291" s="111"/>
      <c r="F1291" s="103" t="s">
        <v>419</v>
      </c>
      <c r="G1291" s="103" t="s">
        <v>104</v>
      </c>
      <c r="H1291" s="103" t="s">
        <v>336</v>
      </c>
      <c r="I1291" s="103" t="s">
        <v>92</v>
      </c>
      <c r="J1291" s="215">
        <v>-11.07</v>
      </c>
      <c r="K1291" s="216" t="s">
        <v>88</v>
      </c>
    </row>
    <row r="1292" spans="1:11" x14ac:dyDescent="0.25">
      <c r="A1292" s="103" t="s">
        <v>807</v>
      </c>
      <c r="B1292" s="103" t="s">
        <v>88</v>
      </c>
      <c r="C1292" s="103" t="s">
        <v>89</v>
      </c>
      <c r="D1292" s="103" t="s">
        <v>418</v>
      </c>
      <c r="E1292" s="103" t="s">
        <v>419</v>
      </c>
      <c r="F1292" s="103" t="s">
        <v>419</v>
      </c>
      <c r="G1292" s="103" t="s">
        <v>104</v>
      </c>
      <c r="H1292" s="103" t="s">
        <v>336</v>
      </c>
      <c r="I1292" s="103" t="s">
        <v>92</v>
      </c>
      <c r="J1292" s="215">
        <v>228.08</v>
      </c>
      <c r="K1292" s="216" t="s">
        <v>88</v>
      </c>
    </row>
    <row r="1293" spans="1:11" x14ac:dyDescent="0.25">
      <c r="A1293" s="103" t="s">
        <v>807</v>
      </c>
      <c r="B1293" s="103" t="s">
        <v>88</v>
      </c>
      <c r="C1293" s="103" t="s">
        <v>89</v>
      </c>
      <c r="D1293" s="103" t="s">
        <v>418</v>
      </c>
      <c r="E1293" s="111"/>
      <c r="F1293" s="103" t="s">
        <v>419</v>
      </c>
      <c r="G1293" s="103" t="s">
        <v>104</v>
      </c>
      <c r="H1293" s="103" t="s">
        <v>336</v>
      </c>
      <c r="I1293" s="103" t="s">
        <v>92</v>
      </c>
      <c r="J1293" s="215">
        <v>-114.04</v>
      </c>
      <c r="K1293" s="216" t="s">
        <v>88</v>
      </c>
    </row>
    <row r="1294" spans="1:11" x14ac:dyDescent="0.25">
      <c r="A1294" s="103" t="s">
        <v>807</v>
      </c>
      <c r="B1294" s="103" t="s">
        <v>88</v>
      </c>
      <c r="C1294" s="103" t="s">
        <v>89</v>
      </c>
      <c r="D1294" s="103" t="s">
        <v>418</v>
      </c>
      <c r="E1294" s="103" t="s">
        <v>419</v>
      </c>
      <c r="F1294" s="103" t="s">
        <v>419</v>
      </c>
      <c r="G1294" s="103" t="s">
        <v>152</v>
      </c>
      <c r="H1294" s="103" t="s">
        <v>615</v>
      </c>
      <c r="I1294" s="103" t="s">
        <v>92</v>
      </c>
      <c r="J1294" s="215">
        <v>141.38999999999999</v>
      </c>
      <c r="K1294" s="216" t="s">
        <v>88</v>
      </c>
    </row>
    <row r="1295" spans="1:11" x14ac:dyDescent="0.25">
      <c r="A1295" s="103" t="s">
        <v>808</v>
      </c>
      <c r="B1295" s="103" t="s">
        <v>88</v>
      </c>
      <c r="C1295" s="103" t="s">
        <v>89</v>
      </c>
      <c r="D1295" s="103" t="s">
        <v>418</v>
      </c>
      <c r="E1295" s="103" t="s">
        <v>419</v>
      </c>
      <c r="F1295" s="103" t="s">
        <v>419</v>
      </c>
      <c r="G1295" s="103" t="s">
        <v>750</v>
      </c>
      <c r="H1295" s="103" t="s">
        <v>820</v>
      </c>
      <c r="I1295" s="103" t="s">
        <v>92</v>
      </c>
      <c r="J1295" s="215">
        <v>223.52</v>
      </c>
      <c r="K1295" s="216" t="s">
        <v>88</v>
      </c>
    </row>
    <row r="1296" spans="1:11" x14ac:dyDescent="0.25">
      <c r="A1296" s="103" t="s">
        <v>806</v>
      </c>
      <c r="B1296" s="103" t="s">
        <v>88</v>
      </c>
      <c r="C1296" s="103" t="s">
        <v>89</v>
      </c>
      <c r="D1296" s="103" t="s">
        <v>418</v>
      </c>
      <c r="E1296" s="103" t="s">
        <v>419</v>
      </c>
      <c r="F1296" s="103" t="s">
        <v>419</v>
      </c>
      <c r="G1296" s="103" t="s">
        <v>750</v>
      </c>
      <c r="H1296" s="103" t="s">
        <v>820</v>
      </c>
      <c r="I1296" s="103" t="s">
        <v>92</v>
      </c>
      <c r="J1296" s="215">
        <v>1030.02</v>
      </c>
      <c r="K1296" s="216" t="s">
        <v>88</v>
      </c>
    </row>
    <row r="1297" spans="1:11" x14ac:dyDescent="0.25">
      <c r="A1297" s="103" t="s">
        <v>808</v>
      </c>
      <c r="B1297" s="103" t="s">
        <v>88</v>
      </c>
      <c r="C1297" s="103" t="s">
        <v>89</v>
      </c>
      <c r="D1297" s="103" t="s">
        <v>418</v>
      </c>
      <c r="E1297" s="103" t="s">
        <v>419</v>
      </c>
      <c r="F1297" s="103" t="s">
        <v>419</v>
      </c>
      <c r="G1297" s="103" t="s">
        <v>143</v>
      </c>
      <c r="H1297" s="103" t="s">
        <v>365</v>
      </c>
      <c r="I1297" s="103" t="s">
        <v>92</v>
      </c>
      <c r="J1297" s="215">
        <v>222.36</v>
      </c>
      <c r="K1297" s="216" t="s">
        <v>88</v>
      </c>
    </row>
    <row r="1298" spans="1:11" x14ac:dyDescent="0.25">
      <c r="A1298" s="103" t="s">
        <v>809</v>
      </c>
      <c r="B1298" s="103" t="s">
        <v>88</v>
      </c>
      <c r="C1298" s="103" t="s">
        <v>89</v>
      </c>
      <c r="D1298" s="103" t="s">
        <v>418</v>
      </c>
      <c r="E1298" s="103" t="s">
        <v>419</v>
      </c>
      <c r="F1298" s="103" t="s">
        <v>419</v>
      </c>
      <c r="G1298" s="103" t="s">
        <v>143</v>
      </c>
      <c r="H1298" s="103" t="s">
        <v>365</v>
      </c>
      <c r="I1298" s="103" t="s">
        <v>92</v>
      </c>
      <c r="J1298" s="215">
        <v>563.95000000000005</v>
      </c>
      <c r="K1298" s="216" t="s">
        <v>88</v>
      </c>
    </row>
    <row r="1299" spans="1:11" x14ac:dyDescent="0.25">
      <c r="A1299" s="103" t="s">
        <v>806</v>
      </c>
      <c r="B1299" s="103" t="s">
        <v>88</v>
      </c>
      <c r="C1299" s="103" t="s">
        <v>89</v>
      </c>
      <c r="D1299" s="103" t="s">
        <v>418</v>
      </c>
      <c r="E1299" s="103" t="s">
        <v>419</v>
      </c>
      <c r="F1299" s="103" t="s">
        <v>419</v>
      </c>
      <c r="G1299" s="103" t="s">
        <v>143</v>
      </c>
      <c r="H1299" s="103" t="s">
        <v>365</v>
      </c>
      <c r="I1299" s="103" t="s">
        <v>92</v>
      </c>
      <c r="J1299" s="215">
        <v>444.67</v>
      </c>
      <c r="K1299" s="216" t="s">
        <v>88</v>
      </c>
    </row>
    <row r="1300" spans="1:11" x14ac:dyDescent="0.25">
      <c r="A1300" s="103" t="s">
        <v>808</v>
      </c>
      <c r="B1300" s="103" t="s">
        <v>88</v>
      </c>
      <c r="C1300" s="103" t="s">
        <v>89</v>
      </c>
      <c r="D1300" s="103" t="s">
        <v>418</v>
      </c>
      <c r="E1300" s="103" t="s">
        <v>419</v>
      </c>
      <c r="F1300" s="103" t="s">
        <v>419</v>
      </c>
      <c r="G1300" s="103" t="s">
        <v>139</v>
      </c>
      <c r="H1300" s="103" t="s">
        <v>646</v>
      </c>
      <c r="I1300" s="103" t="s">
        <v>92</v>
      </c>
      <c r="J1300" s="215">
        <v>376.05</v>
      </c>
      <c r="K1300" s="216" t="s">
        <v>88</v>
      </c>
    </row>
    <row r="1301" spans="1:11" x14ac:dyDescent="0.25">
      <c r="A1301" s="103" t="s">
        <v>808</v>
      </c>
      <c r="B1301" s="103" t="s">
        <v>88</v>
      </c>
      <c r="C1301" s="103" t="s">
        <v>89</v>
      </c>
      <c r="D1301" s="103" t="s">
        <v>418</v>
      </c>
      <c r="E1301" s="111"/>
      <c r="F1301" s="103" t="s">
        <v>419</v>
      </c>
      <c r="G1301" s="103" t="s">
        <v>139</v>
      </c>
      <c r="H1301" s="103" t="s">
        <v>646</v>
      </c>
      <c r="I1301" s="103" t="s">
        <v>92</v>
      </c>
      <c r="J1301" s="215">
        <v>-97.74</v>
      </c>
      <c r="K1301" s="216" t="s">
        <v>88</v>
      </c>
    </row>
    <row r="1302" spans="1:11" x14ac:dyDescent="0.25">
      <c r="A1302" s="103" t="s">
        <v>1038</v>
      </c>
      <c r="B1302" s="103" t="s">
        <v>88</v>
      </c>
      <c r="C1302" s="103" t="s">
        <v>89</v>
      </c>
      <c r="D1302" s="103" t="s">
        <v>418</v>
      </c>
      <c r="E1302" s="103" t="s">
        <v>419</v>
      </c>
      <c r="F1302" s="103" t="s">
        <v>419</v>
      </c>
      <c r="G1302" s="103" t="s">
        <v>139</v>
      </c>
      <c r="H1302" s="103" t="s">
        <v>646</v>
      </c>
      <c r="I1302" s="103" t="s">
        <v>92</v>
      </c>
      <c r="J1302" s="215">
        <v>150.41999999999999</v>
      </c>
      <c r="K1302" s="216" t="s">
        <v>88</v>
      </c>
    </row>
    <row r="1303" spans="1:11" x14ac:dyDescent="0.25">
      <c r="A1303" s="103" t="s">
        <v>1038</v>
      </c>
      <c r="B1303" s="103" t="s">
        <v>88</v>
      </c>
      <c r="C1303" s="103" t="s">
        <v>89</v>
      </c>
      <c r="D1303" s="103" t="s">
        <v>418</v>
      </c>
      <c r="E1303" s="111"/>
      <c r="F1303" s="103" t="s">
        <v>419</v>
      </c>
      <c r="G1303" s="103" t="s">
        <v>139</v>
      </c>
      <c r="H1303" s="103" t="s">
        <v>646</v>
      </c>
      <c r="I1303" s="103" t="s">
        <v>92</v>
      </c>
      <c r="J1303" s="215">
        <v>-39.090000000000003</v>
      </c>
      <c r="K1303" s="216" t="s">
        <v>88</v>
      </c>
    </row>
    <row r="1304" spans="1:11" x14ac:dyDescent="0.25">
      <c r="A1304" s="103" t="s">
        <v>806</v>
      </c>
      <c r="B1304" s="103" t="s">
        <v>88</v>
      </c>
      <c r="C1304" s="103" t="s">
        <v>89</v>
      </c>
      <c r="D1304" s="103" t="s">
        <v>418</v>
      </c>
      <c r="E1304" s="103" t="s">
        <v>419</v>
      </c>
      <c r="F1304" s="103" t="s">
        <v>419</v>
      </c>
      <c r="G1304" s="103" t="s">
        <v>139</v>
      </c>
      <c r="H1304" s="103" t="s">
        <v>646</v>
      </c>
      <c r="I1304" s="103" t="s">
        <v>92</v>
      </c>
      <c r="J1304" s="215">
        <v>300.83</v>
      </c>
      <c r="K1304" s="216" t="s">
        <v>88</v>
      </c>
    </row>
    <row r="1305" spans="1:11" x14ac:dyDescent="0.25">
      <c r="A1305" s="103" t="s">
        <v>806</v>
      </c>
      <c r="B1305" s="103" t="s">
        <v>88</v>
      </c>
      <c r="C1305" s="103" t="s">
        <v>89</v>
      </c>
      <c r="D1305" s="103" t="s">
        <v>418</v>
      </c>
      <c r="E1305" s="111"/>
      <c r="F1305" s="103" t="s">
        <v>419</v>
      </c>
      <c r="G1305" s="103" t="s">
        <v>139</v>
      </c>
      <c r="H1305" s="103" t="s">
        <v>646</v>
      </c>
      <c r="I1305" s="103" t="s">
        <v>92</v>
      </c>
      <c r="J1305" s="215">
        <v>-78.180000000000007</v>
      </c>
      <c r="K1305" s="216" t="s">
        <v>88</v>
      </c>
    </row>
    <row r="1306" spans="1:11" x14ac:dyDescent="0.25">
      <c r="A1306" s="103" t="s">
        <v>807</v>
      </c>
      <c r="B1306" s="103" t="s">
        <v>88</v>
      </c>
      <c r="C1306" s="103" t="s">
        <v>89</v>
      </c>
      <c r="D1306" s="103" t="s">
        <v>418</v>
      </c>
      <c r="E1306" s="103" t="s">
        <v>419</v>
      </c>
      <c r="F1306" s="103" t="s">
        <v>419</v>
      </c>
      <c r="G1306" s="103" t="s">
        <v>139</v>
      </c>
      <c r="H1306" s="103" t="s">
        <v>646</v>
      </c>
      <c r="I1306" s="103" t="s">
        <v>92</v>
      </c>
      <c r="J1306" s="215">
        <v>150.41999999999999</v>
      </c>
      <c r="K1306" s="216" t="s">
        <v>88</v>
      </c>
    </row>
    <row r="1307" spans="1:11" x14ac:dyDescent="0.25">
      <c r="A1307" s="103" t="s">
        <v>807</v>
      </c>
      <c r="B1307" s="103" t="s">
        <v>88</v>
      </c>
      <c r="C1307" s="103" t="s">
        <v>89</v>
      </c>
      <c r="D1307" s="103" t="s">
        <v>418</v>
      </c>
      <c r="E1307" s="111"/>
      <c r="F1307" s="103" t="s">
        <v>419</v>
      </c>
      <c r="G1307" s="103" t="s">
        <v>139</v>
      </c>
      <c r="H1307" s="103" t="s">
        <v>646</v>
      </c>
      <c r="I1307" s="103" t="s">
        <v>92</v>
      </c>
      <c r="J1307" s="215">
        <v>-39.090000000000003</v>
      </c>
      <c r="K1307" s="216" t="s">
        <v>88</v>
      </c>
    </row>
    <row r="1308" spans="1:11" x14ac:dyDescent="0.25">
      <c r="A1308" s="103" t="s">
        <v>808</v>
      </c>
      <c r="B1308" s="103" t="s">
        <v>88</v>
      </c>
      <c r="C1308" s="103" t="s">
        <v>89</v>
      </c>
      <c r="D1308" s="103" t="s">
        <v>418</v>
      </c>
      <c r="E1308" s="103" t="s">
        <v>419</v>
      </c>
      <c r="F1308" s="103" t="s">
        <v>419</v>
      </c>
      <c r="G1308" s="103" t="s">
        <v>138</v>
      </c>
      <c r="H1308" s="103" t="s">
        <v>647</v>
      </c>
      <c r="I1308" s="103" t="s">
        <v>92</v>
      </c>
      <c r="J1308" s="215">
        <v>1847.04</v>
      </c>
      <c r="K1308" s="216" t="s">
        <v>88</v>
      </c>
    </row>
    <row r="1309" spans="1:11" x14ac:dyDescent="0.25">
      <c r="A1309" s="103" t="s">
        <v>808</v>
      </c>
      <c r="B1309" s="103" t="s">
        <v>88</v>
      </c>
      <c r="C1309" s="103" t="s">
        <v>89</v>
      </c>
      <c r="D1309" s="103" t="s">
        <v>418</v>
      </c>
      <c r="E1309" s="111"/>
      <c r="F1309" s="103" t="s">
        <v>419</v>
      </c>
      <c r="G1309" s="103" t="s">
        <v>138</v>
      </c>
      <c r="H1309" s="103" t="s">
        <v>647</v>
      </c>
      <c r="I1309" s="103" t="s">
        <v>92</v>
      </c>
      <c r="J1309" s="215">
        <v>-480.04</v>
      </c>
      <c r="K1309" s="216" t="s">
        <v>88</v>
      </c>
    </row>
    <row r="1310" spans="1:11" x14ac:dyDescent="0.25">
      <c r="A1310" s="103" t="s">
        <v>809</v>
      </c>
      <c r="B1310" s="103" t="s">
        <v>88</v>
      </c>
      <c r="C1310" s="103" t="s">
        <v>89</v>
      </c>
      <c r="D1310" s="103" t="s">
        <v>418</v>
      </c>
      <c r="E1310" s="103" t="s">
        <v>419</v>
      </c>
      <c r="F1310" s="103" t="s">
        <v>419</v>
      </c>
      <c r="G1310" s="103" t="s">
        <v>138</v>
      </c>
      <c r="H1310" s="103" t="s">
        <v>647</v>
      </c>
      <c r="I1310" s="103" t="s">
        <v>92</v>
      </c>
      <c r="J1310" s="215">
        <v>1665.87</v>
      </c>
      <c r="K1310" s="216" t="s">
        <v>88</v>
      </c>
    </row>
    <row r="1311" spans="1:11" x14ac:dyDescent="0.25">
      <c r="A1311" s="103" t="s">
        <v>809</v>
      </c>
      <c r="B1311" s="103" t="s">
        <v>88</v>
      </c>
      <c r="C1311" s="103" t="s">
        <v>89</v>
      </c>
      <c r="D1311" s="103" t="s">
        <v>418</v>
      </c>
      <c r="E1311" s="111"/>
      <c r="F1311" s="103" t="s">
        <v>419</v>
      </c>
      <c r="G1311" s="103" t="s">
        <v>138</v>
      </c>
      <c r="H1311" s="103" t="s">
        <v>647</v>
      </c>
      <c r="I1311" s="103" t="s">
        <v>92</v>
      </c>
      <c r="J1311" s="215">
        <v>-432.96</v>
      </c>
      <c r="K1311" s="216" t="s">
        <v>88</v>
      </c>
    </row>
    <row r="1312" spans="1:11" x14ac:dyDescent="0.25">
      <c r="A1312" s="103" t="s">
        <v>810</v>
      </c>
      <c r="B1312" s="103" t="s">
        <v>88</v>
      </c>
      <c r="C1312" s="103" t="s">
        <v>89</v>
      </c>
      <c r="D1312" s="103" t="s">
        <v>418</v>
      </c>
      <c r="E1312" s="103" t="s">
        <v>419</v>
      </c>
      <c r="F1312" s="103" t="s">
        <v>419</v>
      </c>
      <c r="G1312" s="103" t="s">
        <v>138</v>
      </c>
      <c r="H1312" s="103" t="s">
        <v>647</v>
      </c>
      <c r="I1312" s="103" t="s">
        <v>92</v>
      </c>
      <c r="J1312" s="215">
        <v>1278.3800000000001</v>
      </c>
      <c r="K1312" s="216" t="s">
        <v>88</v>
      </c>
    </row>
    <row r="1313" spans="1:11" x14ac:dyDescent="0.25">
      <c r="A1313" s="103" t="s">
        <v>810</v>
      </c>
      <c r="B1313" s="103" t="s">
        <v>88</v>
      </c>
      <c r="C1313" s="103" t="s">
        <v>89</v>
      </c>
      <c r="D1313" s="103" t="s">
        <v>418</v>
      </c>
      <c r="E1313" s="111"/>
      <c r="F1313" s="103" t="s">
        <v>419</v>
      </c>
      <c r="G1313" s="103" t="s">
        <v>138</v>
      </c>
      <c r="H1313" s="103" t="s">
        <v>647</v>
      </c>
      <c r="I1313" s="103" t="s">
        <v>92</v>
      </c>
      <c r="J1313" s="215">
        <v>-332.26</v>
      </c>
      <c r="K1313" s="216" t="s">
        <v>88</v>
      </c>
    </row>
    <row r="1314" spans="1:11" x14ac:dyDescent="0.25">
      <c r="A1314" s="103" t="s">
        <v>1038</v>
      </c>
      <c r="B1314" s="103" t="s">
        <v>88</v>
      </c>
      <c r="C1314" s="103" t="s">
        <v>89</v>
      </c>
      <c r="D1314" s="103" t="s">
        <v>418</v>
      </c>
      <c r="E1314" s="103" t="s">
        <v>419</v>
      </c>
      <c r="F1314" s="103" t="s">
        <v>419</v>
      </c>
      <c r="G1314" s="103" t="s">
        <v>138</v>
      </c>
      <c r="H1314" s="103" t="s">
        <v>647</v>
      </c>
      <c r="I1314" s="103" t="s">
        <v>92</v>
      </c>
      <c r="J1314" s="215">
        <v>1381.56</v>
      </c>
      <c r="K1314" s="216" t="s">
        <v>88</v>
      </c>
    </row>
    <row r="1315" spans="1:11" x14ac:dyDescent="0.25">
      <c r="A1315" s="103" t="s">
        <v>1038</v>
      </c>
      <c r="B1315" s="103" t="s">
        <v>88</v>
      </c>
      <c r="C1315" s="103" t="s">
        <v>89</v>
      </c>
      <c r="D1315" s="103" t="s">
        <v>418</v>
      </c>
      <c r="E1315" s="111"/>
      <c r="F1315" s="103" t="s">
        <v>419</v>
      </c>
      <c r="G1315" s="103" t="s">
        <v>138</v>
      </c>
      <c r="H1315" s="103" t="s">
        <v>647</v>
      </c>
      <c r="I1315" s="103" t="s">
        <v>92</v>
      </c>
      <c r="J1315" s="215">
        <v>-359.07</v>
      </c>
      <c r="K1315" s="216" t="s">
        <v>88</v>
      </c>
    </row>
    <row r="1316" spans="1:11" x14ac:dyDescent="0.25">
      <c r="A1316" s="103" t="s">
        <v>806</v>
      </c>
      <c r="B1316" s="103" t="s">
        <v>88</v>
      </c>
      <c r="C1316" s="103" t="s">
        <v>89</v>
      </c>
      <c r="D1316" s="103" t="s">
        <v>418</v>
      </c>
      <c r="E1316" s="103" t="s">
        <v>419</v>
      </c>
      <c r="F1316" s="103" t="s">
        <v>419</v>
      </c>
      <c r="G1316" s="103" t="s">
        <v>138</v>
      </c>
      <c r="H1316" s="103" t="s">
        <v>647</v>
      </c>
      <c r="I1316" s="103" t="s">
        <v>92</v>
      </c>
      <c r="J1316" s="215">
        <v>1810.11</v>
      </c>
      <c r="K1316" s="216" t="s">
        <v>88</v>
      </c>
    </row>
    <row r="1317" spans="1:11" x14ac:dyDescent="0.25">
      <c r="A1317" s="103" t="s">
        <v>806</v>
      </c>
      <c r="B1317" s="103" t="s">
        <v>88</v>
      </c>
      <c r="C1317" s="103" t="s">
        <v>89</v>
      </c>
      <c r="D1317" s="103" t="s">
        <v>418</v>
      </c>
      <c r="E1317" s="111"/>
      <c r="F1317" s="103" t="s">
        <v>419</v>
      </c>
      <c r="G1317" s="103" t="s">
        <v>138</v>
      </c>
      <c r="H1317" s="103" t="s">
        <v>647</v>
      </c>
      <c r="I1317" s="103" t="s">
        <v>92</v>
      </c>
      <c r="J1317" s="215">
        <v>-470.44</v>
      </c>
      <c r="K1317" s="216" t="s">
        <v>88</v>
      </c>
    </row>
    <row r="1318" spans="1:11" x14ac:dyDescent="0.25">
      <c r="A1318" s="103" t="s">
        <v>807</v>
      </c>
      <c r="B1318" s="103" t="s">
        <v>88</v>
      </c>
      <c r="C1318" s="103" t="s">
        <v>89</v>
      </c>
      <c r="D1318" s="103" t="s">
        <v>418</v>
      </c>
      <c r="E1318" s="103" t="s">
        <v>419</v>
      </c>
      <c r="F1318" s="103" t="s">
        <v>419</v>
      </c>
      <c r="G1318" s="103" t="s">
        <v>138</v>
      </c>
      <c r="H1318" s="103" t="s">
        <v>647</v>
      </c>
      <c r="I1318" s="103" t="s">
        <v>92</v>
      </c>
      <c r="J1318" s="215">
        <v>2655.33</v>
      </c>
      <c r="K1318" s="216" t="s">
        <v>88</v>
      </c>
    </row>
    <row r="1319" spans="1:11" x14ac:dyDescent="0.25">
      <c r="A1319" s="103" t="s">
        <v>807</v>
      </c>
      <c r="B1319" s="103" t="s">
        <v>88</v>
      </c>
      <c r="C1319" s="103" t="s">
        <v>89</v>
      </c>
      <c r="D1319" s="103" t="s">
        <v>418</v>
      </c>
      <c r="E1319" s="111"/>
      <c r="F1319" s="103" t="s">
        <v>419</v>
      </c>
      <c r="G1319" s="103" t="s">
        <v>138</v>
      </c>
      <c r="H1319" s="103" t="s">
        <v>647</v>
      </c>
      <c r="I1319" s="103" t="s">
        <v>92</v>
      </c>
      <c r="J1319" s="215">
        <v>-690.12</v>
      </c>
      <c r="K1319" s="216" t="s">
        <v>88</v>
      </c>
    </row>
    <row r="1320" spans="1:11" x14ac:dyDescent="0.25">
      <c r="A1320" s="103" t="s">
        <v>808</v>
      </c>
      <c r="B1320" s="103" t="s">
        <v>88</v>
      </c>
      <c r="C1320" s="103" t="s">
        <v>89</v>
      </c>
      <c r="D1320" s="103" t="s">
        <v>418</v>
      </c>
      <c r="E1320" s="103" t="s">
        <v>419</v>
      </c>
      <c r="F1320" s="103" t="s">
        <v>419</v>
      </c>
      <c r="G1320" s="103" t="s">
        <v>93</v>
      </c>
      <c r="H1320" s="103" t="s">
        <v>375</v>
      </c>
      <c r="I1320" s="103" t="s">
        <v>92</v>
      </c>
      <c r="J1320" s="215">
        <v>361.53</v>
      </c>
      <c r="K1320" s="216" t="s">
        <v>88</v>
      </c>
    </row>
    <row r="1321" spans="1:11" x14ac:dyDescent="0.25">
      <c r="A1321" s="103" t="s">
        <v>809</v>
      </c>
      <c r="B1321" s="103" t="s">
        <v>88</v>
      </c>
      <c r="C1321" s="103" t="s">
        <v>89</v>
      </c>
      <c r="D1321" s="103" t="s">
        <v>418</v>
      </c>
      <c r="E1321" s="103" t="s">
        <v>419</v>
      </c>
      <c r="F1321" s="103" t="s">
        <v>419</v>
      </c>
      <c r="G1321" s="103" t="s">
        <v>93</v>
      </c>
      <c r="H1321" s="103" t="s">
        <v>375</v>
      </c>
      <c r="I1321" s="103" t="s">
        <v>92</v>
      </c>
      <c r="J1321" s="215">
        <v>521.9</v>
      </c>
      <c r="K1321" s="216" t="s">
        <v>88</v>
      </c>
    </row>
    <row r="1322" spans="1:11" x14ac:dyDescent="0.25">
      <c r="A1322" s="103" t="s">
        <v>810</v>
      </c>
      <c r="B1322" s="103" t="s">
        <v>88</v>
      </c>
      <c r="C1322" s="103" t="s">
        <v>89</v>
      </c>
      <c r="D1322" s="103" t="s">
        <v>418</v>
      </c>
      <c r="E1322" s="103" t="s">
        <v>419</v>
      </c>
      <c r="F1322" s="103" t="s">
        <v>419</v>
      </c>
      <c r="G1322" s="103" t="s">
        <v>93</v>
      </c>
      <c r="H1322" s="103" t="s">
        <v>375</v>
      </c>
      <c r="I1322" s="103" t="s">
        <v>92</v>
      </c>
      <c r="J1322" s="215">
        <v>463.91</v>
      </c>
      <c r="K1322" s="216" t="s">
        <v>88</v>
      </c>
    </row>
    <row r="1323" spans="1:11" x14ac:dyDescent="0.25">
      <c r="A1323" s="103" t="s">
        <v>1038</v>
      </c>
      <c r="B1323" s="103" t="s">
        <v>88</v>
      </c>
      <c r="C1323" s="103" t="s">
        <v>89</v>
      </c>
      <c r="D1323" s="103" t="s">
        <v>418</v>
      </c>
      <c r="E1323" s="103" t="s">
        <v>419</v>
      </c>
      <c r="F1323" s="103" t="s">
        <v>419</v>
      </c>
      <c r="G1323" s="103" t="s">
        <v>93</v>
      </c>
      <c r="H1323" s="103" t="s">
        <v>375</v>
      </c>
      <c r="I1323" s="103" t="s">
        <v>92</v>
      </c>
      <c r="J1323" s="215">
        <v>968.27</v>
      </c>
      <c r="K1323" s="216" t="s">
        <v>88</v>
      </c>
    </row>
    <row r="1324" spans="1:11" x14ac:dyDescent="0.25">
      <c r="A1324" s="103" t="s">
        <v>806</v>
      </c>
      <c r="B1324" s="103" t="s">
        <v>88</v>
      </c>
      <c r="C1324" s="103" t="s">
        <v>89</v>
      </c>
      <c r="D1324" s="103" t="s">
        <v>418</v>
      </c>
      <c r="E1324" s="103" t="s">
        <v>419</v>
      </c>
      <c r="F1324" s="103" t="s">
        <v>419</v>
      </c>
      <c r="G1324" s="103" t="s">
        <v>93</v>
      </c>
      <c r="H1324" s="103" t="s">
        <v>375</v>
      </c>
      <c r="I1324" s="103" t="s">
        <v>92</v>
      </c>
      <c r="J1324" s="215">
        <v>434.92</v>
      </c>
      <c r="K1324" s="216" t="s">
        <v>88</v>
      </c>
    </row>
    <row r="1325" spans="1:11" x14ac:dyDescent="0.25">
      <c r="A1325" s="103" t="s">
        <v>807</v>
      </c>
      <c r="B1325" s="103" t="s">
        <v>88</v>
      </c>
      <c r="C1325" s="103" t="s">
        <v>89</v>
      </c>
      <c r="D1325" s="103" t="s">
        <v>418</v>
      </c>
      <c r="E1325" s="103" t="s">
        <v>419</v>
      </c>
      <c r="F1325" s="103" t="s">
        <v>419</v>
      </c>
      <c r="G1325" s="103" t="s">
        <v>93</v>
      </c>
      <c r="H1325" s="103" t="s">
        <v>375</v>
      </c>
      <c r="I1325" s="103" t="s">
        <v>92</v>
      </c>
      <c r="J1325" s="215">
        <v>512.17999999999995</v>
      </c>
      <c r="K1325" s="216" t="s">
        <v>88</v>
      </c>
    </row>
    <row r="1326" spans="1:11" x14ac:dyDescent="0.25">
      <c r="A1326" s="103" t="s">
        <v>808</v>
      </c>
      <c r="B1326" s="103" t="s">
        <v>88</v>
      </c>
      <c r="C1326" s="103" t="s">
        <v>89</v>
      </c>
      <c r="D1326" s="103" t="s">
        <v>418</v>
      </c>
      <c r="E1326" s="103" t="s">
        <v>419</v>
      </c>
      <c r="F1326" s="103" t="s">
        <v>419</v>
      </c>
      <c r="G1326" s="103" t="s">
        <v>132</v>
      </c>
      <c r="H1326" s="103" t="s">
        <v>379</v>
      </c>
      <c r="I1326" s="103" t="s">
        <v>92</v>
      </c>
      <c r="J1326" s="215">
        <v>487.61</v>
      </c>
      <c r="K1326" s="216" t="s">
        <v>88</v>
      </c>
    </row>
    <row r="1327" spans="1:11" x14ac:dyDescent="0.25">
      <c r="A1327" s="103" t="s">
        <v>809</v>
      </c>
      <c r="B1327" s="103" t="s">
        <v>88</v>
      </c>
      <c r="C1327" s="103" t="s">
        <v>89</v>
      </c>
      <c r="D1327" s="103" t="s">
        <v>418</v>
      </c>
      <c r="E1327" s="103" t="s">
        <v>419</v>
      </c>
      <c r="F1327" s="103" t="s">
        <v>419</v>
      </c>
      <c r="G1327" s="103" t="s">
        <v>132</v>
      </c>
      <c r="H1327" s="103" t="s">
        <v>379</v>
      </c>
      <c r="I1327" s="103" t="s">
        <v>92</v>
      </c>
      <c r="J1327" s="215">
        <v>325.07</v>
      </c>
      <c r="K1327" s="216" t="s">
        <v>88</v>
      </c>
    </row>
    <row r="1328" spans="1:11" x14ac:dyDescent="0.25">
      <c r="A1328" s="103" t="s">
        <v>810</v>
      </c>
      <c r="B1328" s="103" t="s">
        <v>88</v>
      </c>
      <c r="C1328" s="103" t="s">
        <v>89</v>
      </c>
      <c r="D1328" s="103" t="s">
        <v>418</v>
      </c>
      <c r="E1328" s="103" t="s">
        <v>419</v>
      </c>
      <c r="F1328" s="103" t="s">
        <v>419</v>
      </c>
      <c r="G1328" s="103" t="s">
        <v>132</v>
      </c>
      <c r="H1328" s="103" t="s">
        <v>379</v>
      </c>
      <c r="I1328" s="103" t="s">
        <v>92</v>
      </c>
      <c r="J1328" s="215">
        <v>137.53</v>
      </c>
      <c r="K1328" s="216" t="s">
        <v>88</v>
      </c>
    </row>
    <row r="1329" spans="1:11" x14ac:dyDescent="0.25">
      <c r="A1329" s="103" t="s">
        <v>806</v>
      </c>
      <c r="B1329" s="103" t="s">
        <v>88</v>
      </c>
      <c r="C1329" s="103" t="s">
        <v>89</v>
      </c>
      <c r="D1329" s="103" t="s">
        <v>418</v>
      </c>
      <c r="E1329" s="103" t="s">
        <v>419</v>
      </c>
      <c r="F1329" s="103" t="s">
        <v>419</v>
      </c>
      <c r="G1329" s="103" t="s">
        <v>132</v>
      </c>
      <c r="H1329" s="103" t="s">
        <v>379</v>
      </c>
      <c r="I1329" s="103" t="s">
        <v>92</v>
      </c>
      <c r="J1329" s="215">
        <v>262.55</v>
      </c>
      <c r="K1329" s="216" t="s">
        <v>88</v>
      </c>
    </row>
    <row r="1330" spans="1:11" x14ac:dyDescent="0.25">
      <c r="A1330" s="103" t="s">
        <v>808</v>
      </c>
      <c r="B1330" s="103" t="s">
        <v>88</v>
      </c>
      <c r="C1330" s="103" t="s">
        <v>89</v>
      </c>
      <c r="D1330" s="103" t="s">
        <v>418</v>
      </c>
      <c r="E1330" s="103" t="s">
        <v>419</v>
      </c>
      <c r="F1330" s="103" t="s">
        <v>419</v>
      </c>
      <c r="G1330" s="103" t="s">
        <v>169</v>
      </c>
      <c r="H1330" s="103" t="s">
        <v>380</v>
      </c>
      <c r="I1330" s="103" t="s">
        <v>92</v>
      </c>
      <c r="J1330" s="215">
        <v>198.42</v>
      </c>
      <c r="K1330" s="216" t="s">
        <v>88</v>
      </c>
    </row>
    <row r="1331" spans="1:11" x14ac:dyDescent="0.25">
      <c r="A1331" s="103" t="s">
        <v>809</v>
      </c>
      <c r="B1331" s="103" t="s">
        <v>88</v>
      </c>
      <c r="C1331" s="103" t="s">
        <v>89</v>
      </c>
      <c r="D1331" s="103" t="s">
        <v>418</v>
      </c>
      <c r="E1331" s="103" t="s">
        <v>419</v>
      </c>
      <c r="F1331" s="103" t="s">
        <v>419</v>
      </c>
      <c r="G1331" s="103" t="s">
        <v>169</v>
      </c>
      <c r="H1331" s="103" t="s">
        <v>380</v>
      </c>
      <c r="I1331" s="103" t="s">
        <v>92</v>
      </c>
      <c r="J1331" s="215">
        <v>209.35</v>
      </c>
      <c r="K1331" s="216" t="s">
        <v>88</v>
      </c>
    </row>
    <row r="1332" spans="1:11" x14ac:dyDescent="0.25">
      <c r="A1332" s="103" t="s">
        <v>810</v>
      </c>
      <c r="B1332" s="103" t="s">
        <v>88</v>
      </c>
      <c r="C1332" s="103" t="s">
        <v>89</v>
      </c>
      <c r="D1332" s="103" t="s">
        <v>418</v>
      </c>
      <c r="E1332" s="103" t="s">
        <v>419</v>
      </c>
      <c r="F1332" s="103" t="s">
        <v>419</v>
      </c>
      <c r="G1332" s="103" t="s">
        <v>169</v>
      </c>
      <c r="H1332" s="103" t="s">
        <v>380</v>
      </c>
      <c r="I1332" s="103" t="s">
        <v>92</v>
      </c>
      <c r="J1332" s="215">
        <v>175.53</v>
      </c>
      <c r="K1332" s="216" t="s">
        <v>88</v>
      </c>
    </row>
    <row r="1333" spans="1:11" x14ac:dyDescent="0.25">
      <c r="A1333" s="103" t="s">
        <v>1038</v>
      </c>
      <c r="B1333" s="103" t="s">
        <v>88</v>
      </c>
      <c r="C1333" s="103" t="s">
        <v>89</v>
      </c>
      <c r="D1333" s="103" t="s">
        <v>418</v>
      </c>
      <c r="E1333" s="103" t="s">
        <v>419</v>
      </c>
      <c r="F1333" s="103" t="s">
        <v>419</v>
      </c>
      <c r="G1333" s="103" t="s">
        <v>169</v>
      </c>
      <c r="H1333" s="103" t="s">
        <v>380</v>
      </c>
      <c r="I1333" s="103" t="s">
        <v>92</v>
      </c>
      <c r="J1333" s="215">
        <v>240.19</v>
      </c>
      <c r="K1333" s="216" t="s">
        <v>88</v>
      </c>
    </row>
    <row r="1334" spans="1:11" x14ac:dyDescent="0.25">
      <c r="A1334" s="103" t="s">
        <v>806</v>
      </c>
      <c r="B1334" s="103" t="s">
        <v>88</v>
      </c>
      <c r="C1334" s="103" t="s">
        <v>89</v>
      </c>
      <c r="D1334" s="103" t="s">
        <v>418</v>
      </c>
      <c r="E1334" s="103" t="s">
        <v>419</v>
      </c>
      <c r="F1334" s="103" t="s">
        <v>419</v>
      </c>
      <c r="G1334" s="103" t="s">
        <v>169</v>
      </c>
      <c r="H1334" s="103" t="s">
        <v>380</v>
      </c>
      <c r="I1334" s="103" t="s">
        <v>92</v>
      </c>
      <c r="J1334" s="215">
        <v>230.28</v>
      </c>
      <c r="K1334" s="216" t="s">
        <v>88</v>
      </c>
    </row>
    <row r="1335" spans="1:11" x14ac:dyDescent="0.25">
      <c r="A1335" s="103" t="s">
        <v>807</v>
      </c>
      <c r="B1335" s="103" t="s">
        <v>88</v>
      </c>
      <c r="C1335" s="103" t="s">
        <v>89</v>
      </c>
      <c r="D1335" s="103" t="s">
        <v>418</v>
      </c>
      <c r="E1335" s="103" t="s">
        <v>419</v>
      </c>
      <c r="F1335" s="103" t="s">
        <v>419</v>
      </c>
      <c r="G1335" s="103" t="s">
        <v>169</v>
      </c>
      <c r="H1335" s="103" t="s">
        <v>380</v>
      </c>
      <c r="I1335" s="103" t="s">
        <v>92</v>
      </c>
      <c r="J1335" s="215">
        <v>153.91</v>
      </c>
      <c r="K1335" s="216" t="s">
        <v>88</v>
      </c>
    </row>
    <row r="1336" spans="1:11" x14ac:dyDescent="0.25">
      <c r="A1336" s="103" t="s">
        <v>806</v>
      </c>
      <c r="B1336" s="103" t="s">
        <v>88</v>
      </c>
      <c r="C1336" s="103" t="s">
        <v>89</v>
      </c>
      <c r="D1336" s="103" t="s">
        <v>418</v>
      </c>
      <c r="E1336" s="103" t="s">
        <v>419</v>
      </c>
      <c r="F1336" s="103" t="s">
        <v>419</v>
      </c>
      <c r="G1336" s="103" t="s">
        <v>130</v>
      </c>
      <c r="H1336" s="103" t="s">
        <v>381</v>
      </c>
      <c r="I1336" s="103" t="s">
        <v>92</v>
      </c>
      <c r="J1336" s="215">
        <v>679.66</v>
      </c>
      <c r="K1336" s="216" t="s">
        <v>88</v>
      </c>
    </row>
    <row r="1337" spans="1:11" x14ac:dyDescent="0.25">
      <c r="A1337" s="103" t="s">
        <v>809</v>
      </c>
      <c r="B1337" s="103" t="s">
        <v>88</v>
      </c>
      <c r="C1337" s="103" t="s">
        <v>89</v>
      </c>
      <c r="D1337" s="103" t="s">
        <v>418</v>
      </c>
      <c r="E1337" s="103" t="s">
        <v>419</v>
      </c>
      <c r="F1337" s="103" t="s">
        <v>419</v>
      </c>
      <c r="G1337" s="103" t="s">
        <v>129</v>
      </c>
      <c r="H1337" s="103" t="s">
        <v>382</v>
      </c>
      <c r="I1337" s="103" t="s">
        <v>92</v>
      </c>
      <c r="J1337" s="215">
        <v>54.03</v>
      </c>
      <c r="K1337" s="216" t="s">
        <v>88</v>
      </c>
    </row>
    <row r="1338" spans="1:11" x14ac:dyDescent="0.25">
      <c r="A1338" s="103" t="s">
        <v>1038</v>
      </c>
      <c r="B1338" s="103" t="s">
        <v>88</v>
      </c>
      <c r="C1338" s="103" t="s">
        <v>89</v>
      </c>
      <c r="D1338" s="103" t="s">
        <v>418</v>
      </c>
      <c r="E1338" s="103" t="s">
        <v>419</v>
      </c>
      <c r="F1338" s="103" t="s">
        <v>419</v>
      </c>
      <c r="G1338" s="103" t="s">
        <v>129</v>
      </c>
      <c r="H1338" s="103" t="s">
        <v>382</v>
      </c>
      <c r="I1338" s="103" t="s">
        <v>92</v>
      </c>
      <c r="J1338" s="215">
        <v>164.52</v>
      </c>
      <c r="K1338" s="216" t="s">
        <v>88</v>
      </c>
    </row>
    <row r="1339" spans="1:11" x14ac:dyDescent="0.25">
      <c r="A1339" s="103" t="s">
        <v>809</v>
      </c>
      <c r="B1339" s="103" t="s">
        <v>88</v>
      </c>
      <c r="C1339" s="103" t="s">
        <v>89</v>
      </c>
      <c r="D1339" s="103" t="s">
        <v>420</v>
      </c>
      <c r="E1339" s="103" t="s">
        <v>421</v>
      </c>
      <c r="F1339" s="103" t="s">
        <v>421</v>
      </c>
      <c r="G1339" s="103" t="s">
        <v>159</v>
      </c>
      <c r="H1339" s="103" t="s">
        <v>296</v>
      </c>
      <c r="I1339" s="103" t="s">
        <v>92</v>
      </c>
      <c r="J1339" s="215">
        <v>274.04000000000002</v>
      </c>
      <c r="K1339" s="216" t="s">
        <v>88</v>
      </c>
    </row>
    <row r="1340" spans="1:11" x14ac:dyDescent="0.25">
      <c r="A1340" s="103" t="s">
        <v>806</v>
      </c>
      <c r="B1340" s="103" t="s">
        <v>88</v>
      </c>
      <c r="C1340" s="103" t="s">
        <v>89</v>
      </c>
      <c r="D1340" s="103" t="s">
        <v>420</v>
      </c>
      <c r="E1340" s="103" t="s">
        <v>421</v>
      </c>
      <c r="F1340" s="103" t="s">
        <v>421</v>
      </c>
      <c r="G1340" s="103" t="s">
        <v>159</v>
      </c>
      <c r="H1340" s="103" t="s">
        <v>296</v>
      </c>
      <c r="I1340" s="103" t="s">
        <v>92</v>
      </c>
      <c r="J1340" s="215">
        <v>-274.04000000000002</v>
      </c>
      <c r="K1340" s="216" t="s">
        <v>88</v>
      </c>
    </row>
    <row r="1341" spans="1:11" x14ac:dyDescent="0.25">
      <c r="A1341" s="103" t="s">
        <v>808</v>
      </c>
      <c r="B1341" s="103" t="s">
        <v>88</v>
      </c>
      <c r="C1341" s="103" t="s">
        <v>89</v>
      </c>
      <c r="D1341" s="103" t="s">
        <v>420</v>
      </c>
      <c r="E1341" s="103" t="s">
        <v>421</v>
      </c>
      <c r="F1341" s="103" t="s">
        <v>421</v>
      </c>
      <c r="G1341" s="103" t="s">
        <v>456</v>
      </c>
      <c r="H1341" s="103" t="s">
        <v>457</v>
      </c>
      <c r="I1341" s="103" t="s">
        <v>92</v>
      </c>
      <c r="J1341" s="215">
        <v>-72.650000000000006</v>
      </c>
      <c r="K1341" s="216" t="s">
        <v>88</v>
      </c>
    </row>
    <row r="1342" spans="1:11" x14ac:dyDescent="0.25">
      <c r="A1342" s="103" t="s">
        <v>1038</v>
      </c>
      <c r="B1342" s="103" t="s">
        <v>88</v>
      </c>
      <c r="C1342" s="103" t="s">
        <v>89</v>
      </c>
      <c r="D1342" s="103" t="s">
        <v>420</v>
      </c>
      <c r="E1342" s="103" t="s">
        <v>421</v>
      </c>
      <c r="F1342" s="103" t="s">
        <v>421</v>
      </c>
      <c r="G1342" s="103" t="s">
        <v>456</v>
      </c>
      <c r="H1342" s="103" t="s">
        <v>457</v>
      </c>
      <c r="I1342" s="103" t="s">
        <v>92</v>
      </c>
      <c r="J1342" s="215">
        <v>-2811.54</v>
      </c>
      <c r="K1342" s="216" t="s">
        <v>88</v>
      </c>
    </row>
    <row r="1343" spans="1:11" x14ac:dyDescent="0.25">
      <c r="A1343" s="103" t="s">
        <v>1038</v>
      </c>
      <c r="B1343" s="103" t="s">
        <v>88</v>
      </c>
      <c r="C1343" s="103" t="s">
        <v>89</v>
      </c>
      <c r="D1343" s="103" t="s">
        <v>420</v>
      </c>
      <c r="E1343" s="111"/>
      <c r="F1343" s="103" t="s">
        <v>421</v>
      </c>
      <c r="G1343" s="103" t="s">
        <v>456</v>
      </c>
      <c r="H1343" s="103" t="s">
        <v>457</v>
      </c>
      <c r="I1343" s="103" t="s">
        <v>92</v>
      </c>
      <c r="J1343" s="215">
        <v>-667.27</v>
      </c>
      <c r="K1343" s="216" t="s">
        <v>88</v>
      </c>
    </row>
    <row r="1344" spans="1:11" x14ac:dyDescent="0.25">
      <c r="A1344" s="103" t="s">
        <v>806</v>
      </c>
      <c r="B1344" s="103" t="s">
        <v>88</v>
      </c>
      <c r="C1344" s="103" t="s">
        <v>89</v>
      </c>
      <c r="D1344" s="103" t="s">
        <v>420</v>
      </c>
      <c r="E1344" s="103" t="s">
        <v>421</v>
      </c>
      <c r="F1344" s="103" t="s">
        <v>421</v>
      </c>
      <c r="G1344" s="103" t="s">
        <v>456</v>
      </c>
      <c r="H1344" s="103" t="s">
        <v>457</v>
      </c>
      <c r="I1344" s="103" t="s">
        <v>92</v>
      </c>
      <c r="J1344" s="215">
        <v>72.650000000000006</v>
      </c>
      <c r="K1344" s="216" t="s">
        <v>88</v>
      </c>
    </row>
    <row r="1345" spans="1:11" x14ac:dyDescent="0.25">
      <c r="A1345" s="103" t="s">
        <v>807</v>
      </c>
      <c r="B1345" s="103" t="s">
        <v>88</v>
      </c>
      <c r="C1345" s="103" t="s">
        <v>89</v>
      </c>
      <c r="D1345" s="103" t="s">
        <v>420</v>
      </c>
      <c r="E1345" s="103" t="s">
        <v>421</v>
      </c>
      <c r="F1345" s="103" t="s">
        <v>421</v>
      </c>
      <c r="G1345" s="103" t="s">
        <v>456</v>
      </c>
      <c r="H1345" s="103" t="s">
        <v>457</v>
      </c>
      <c r="I1345" s="103" t="s">
        <v>92</v>
      </c>
      <c r="J1345" s="215">
        <v>3481.78</v>
      </c>
      <c r="K1345" s="216" t="s">
        <v>88</v>
      </c>
    </row>
    <row r="1346" spans="1:11" x14ac:dyDescent="0.25">
      <c r="A1346" s="103" t="s">
        <v>808</v>
      </c>
      <c r="B1346" s="103" t="s">
        <v>88</v>
      </c>
      <c r="C1346" s="103" t="s">
        <v>89</v>
      </c>
      <c r="D1346" s="103" t="s">
        <v>420</v>
      </c>
      <c r="E1346" s="103" t="s">
        <v>421</v>
      </c>
      <c r="F1346" s="103" t="s">
        <v>421</v>
      </c>
      <c r="G1346" s="103" t="s">
        <v>179</v>
      </c>
      <c r="H1346" s="103" t="s">
        <v>299</v>
      </c>
      <c r="I1346" s="103" t="s">
        <v>92</v>
      </c>
      <c r="J1346" s="215">
        <v>-1373.13</v>
      </c>
      <c r="K1346" s="216" t="s">
        <v>88</v>
      </c>
    </row>
    <row r="1347" spans="1:11" x14ac:dyDescent="0.25">
      <c r="A1347" s="103" t="s">
        <v>808</v>
      </c>
      <c r="B1347" s="103" t="s">
        <v>88</v>
      </c>
      <c r="C1347" s="103" t="s">
        <v>89</v>
      </c>
      <c r="D1347" s="103" t="s">
        <v>420</v>
      </c>
      <c r="E1347" s="111"/>
      <c r="F1347" s="103" t="s">
        <v>421</v>
      </c>
      <c r="G1347" s="103" t="s">
        <v>179</v>
      </c>
      <c r="H1347" s="103" t="s">
        <v>299</v>
      </c>
      <c r="I1347" s="103" t="s">
        <v>92</v>
      </c>
      <c r="J1347" s="215">
        <v>-129.76</v>
      </c>
      <c r="K1347" s="216" t="s">
        <v>88</v>
      </c>
    </row>
    <row r="1348" spans="1:11" x14ac:dyDescent="0.25">
      <c r="A1348" s="103" t="s">
        <v>809</v>
      </c>
      <c r="B1348" s="103" t="s">
        <v>88</v>
      </c>
      <c r="C1348" s="103" t="s">
        <v>89</v>
      </c>
      <c r="D1348" s="103" t="s">
        <v>420</v>
      </c>
      <c r="E1348" s="103" t="s">
        <v>421</v>
      </c>
      <c r="F1348" s="103" t="s">
        <v>421</v>
      </c>
      <c r="G1348" s="103" t="s">
        <v>179</v>
      </c>
      <c r="H1348" s="103" t="s">
        <v>299</v>
      </c>
      <c r="I1348" s="103" t="s">
        <v>92</v>
      </c>
      <c r="J1348" s="215">
        <v>-1204.81</v>
      </c>
      <c r="K1348" s="216" t="s">
        <v>88</v>
      </c>
    </row>
    <row r="1349" spans="1:11" x14ac:dyDescent="0.25">
      <c r="A1349" s="103" t="s">
        <v>809</v>
      </c>
      <c r="B1349" s="103" t="s">
        <v>88</v>
      </c>
      <c r="C1349" s="103" t="s">
        <v>89</v>
      </c>
      <c r="D1349" s="103" t="s">
        <v>420</v>
      </c>
      <c r="E1349" s="111"/>
      <c r="F1349" s="103" t="s">
        <v>421</v>
      </c>
      <c r="G1349" s="103" t="s">
        <v>179</v>
      </c>
      <c r="H1349" s="103" t="s">
        <v>299</v>
      </c>
      <c r="I1349" s="103" t="s">
        <v>92</v>
      </c>
      <c r="J1349" s="215">
        <v>94.03</v>
      </c>
      <c r="K1349" s="216" t="s">
        <v>88</v>
      </c>
    </row>
    <row r="1350" spans="1:11" x14ac:dyDescent="0.25">
      <c r="A1350" s="103" t="s">
        <v>810</v>
      </c>
      <c r="B1350" s="103" t="s">
        <v>88</v>
      </c>
      <c r="C1350" s="103" t="s">
        <v>89</v>
      </c>
      <c r="D1350" s="103" t="s">
        <v>420</v>
      </c>
      <c r="E1350" s="103" t="s">
        <v>421</v>
      </c>
      <c r="F1350" s="103" t="s">
        <v>421</v>
      </c>
      <c r="G1350" s="103" t="s">
        <v>179</v>
      </c>
      <c r="H1350" s="103" t="s">
        <v>299</v>
      </c>
      <c r="I1350" s="103" t="s">
        <v>92</v>
      </c>
      <c r="J1350" s="215">
        <v>1139.71</v>
      </c>
      <c r="K1350" s="216" t="s">
        <v>88</v>
      </c>
    </row>
    <row r="1351" spans="1:11" x14ac:dyDescent="0.25">
      <c r="A1351" s="103" t="s">
        <v>810</v>
      </c>
      <c r="B1351" s="103" t="s">
        <v>88</v>
      </c>
      <c r="C1351" s="103" t="s">
        <v>89</v>
      </c>
      <c r="D1351" s="103" t="s">
        <v>420</v>
      </c>
      <c r="E1351" s="111"/>
      <c r="F1351" s="103" t="s">
        <v>421</v>
      </c>
      <c r="G1351" s="103" t="s">
        <v>179</v>
      </c>
      <c r="H1351" s="103" t="s">
        <v>299</v>
      </c>
      <c r="I1351" s="103" t="s">
        <v>92</v>
      </c>
      <c r="J1351" s="215">
        <v>-144.18</v>
      </c>
      <c r="K1351" s="216" t="s">
        <v>88</v>
      </c>
    </row>
    <row r="1352" spans="1:11" x14ac:dyDescent="0.25">
      <c r="A1352" s="103" t="s">
        <v>1038</v>
      </c>
      <c r="B1352" s="103" t="s">
        <v>88</v>
      </c>
      <c r="C1352" s="103" t="s">
        <v>89</v>
      </c>
      <c r="D1352" s="103" t="s">
        <v>420</v>
      </c>
      <c r="E1352" s="103" t="s">
        <v>421</v>
      </c>
      <c r="F1352" s="103" t="s">
        <v>421</v>
      </c>
      <c r="G1352" s="103" t="s">
        <v>179</v>
      </c>
      <c r="H1352" s="103" t="s">
        <v>299</v>
      </c>
      <c r="I1352" s="103" t="s">
        <v>92</v>
      </c>
      <c r="J1352" s="215">
        <v>203.94</v>
      </c>
      <c r="K1352" s="216" t="s">
        <v>88</v>
      </c>
    </row>
    <row r="1353" spans="1:11" x14ac:dyDescent="0.25">
      <c r="A1353" s="103" t="s">
        <v>1038</v>
      </c>
      <c r="B1353" s="103" t="s">
        <v>88</v>
      </c>
      <c r="C1353" s="103" t="s">
        <v>89</v>
      </c>
      <c r="D1353" s="103" t="s">
        <v>420</v>
      </c>
      <c r="E1353" s="111"/>
      <c r="F1353" s="103" t="s">
        <v>421</v>
      </c>
      <c r="G1353" s="103" t="s">
        <v>179</v>
      </c>
      <c r="H1353" s="103" t="s">
        <v>299</v>
      </c>
      <c r="I1353" s="103" t="s">
        <v>92</v>
      </c>
      <c r="J1353" s="215">
        <v>-72.989999999999995</v>
      </c>
      <c r="K1353" s="216" t="s">
        <v>88</v>
      </c>
    </row>
    <row r="1354" spans="1:11" x14ac:dyDescent="0.25">
      <c r="A1354" s="103" t="s">
        <v>806</v>
      </c>
      <c r="B1354" s="103" t="s">
        <v>88</v>
      </c>
      <c r="C1354" s="103" t="s">
        <v>89</v>
      </c>
      <c r="D1354" s="103" t="s">
        <v>420</v>
      </c>
      <c r="E1354" s="103" t="s">
        <v>421</v>
      </c>
      <c r="F1354" s="103" t="s">
        <v>421</v>
      </c>
      <c r="G1354" s="103" t="s">
        <v>179</v>
      </c>
      <c r="H1354" s="103" t="s">
        <v>299</v>
      </c>
      <c r="I1354" s="103" t="s">
        <v>92</v>
      </c>
      <c r="J1354" s="215">
        <v>796.81</v>
      </c>
      <c r="K1354" s="216" t="s">
        <v>88</v>
      </c>
    </row>
    <row r="1355" spans="1:11" x14ac:dyDescent="0.25">
      <c r="A1355" s="103" t="s">
        <v>806</v>
      </c>
      <c r="B1355" s="103" t="s">
        <v>88</v>
      </c>
      <c r="C1355" s="103" t="s">
        <v>89</v>
      </c>
      <c r="D1355" s="103" t="s">
        <v>420</v>
      </c>
      <c r="E1355" s="111"/>
      <c r="F1355" s="103" t="s">
        <v>421</v>
      </c>
      <c r="G1355" s="103" t="s">
        <v>179</v>
      </c>
      <c r="H1355" s="103" t="s">
        <v>299</v>
      </c>
      <c r="I1355" s="103" t="s">
        <v>92</v>
      </c>
      <c r="J1355" s="215">
        <v>28.05</v>
      </c>
      <c r="K1355" s="216" t="s">
        <v>88</v>
      </c>
    </row>
    <row r="1356" spans="1:11" x14ac:dyDescent="0.25">
      <c r="A1356" s="103" t="s">
        <v>807</v>
      </c>
      <c r="B1356" s="103" t="s">
        <v>88</v>
      </c>
      <c r="C1356" s="103" t="s">
        <v>89</v>
      </c>
      <c r="D1356" s="103" t="s">
        <v>420</v>
      </c>
      <c r="E1356" s="103" t="s">
        <v>421</v>
      </c>
      <c r="F1356" s="103" t="s">
        <v>421</v>
      </c>
      <c r="G1356" s="103" t="s">
        <v>179</v>
      </c>
      <c r="H1356" s="103" t="s">
        <v>299</v>
      </c>
      <c r="I1356" s="103" t="s">
        <v>92</v>
      </c>
      <c r="J1356" s="215">
        <v>-1486.69</v>
      </c>
      <c r="K1356" s="216" t="s">
        <v>88</v>
      </c>
    </row>
    <row r="1357" spans="1:11" x14ac:dyDescent="0.25">
      <c r="A1357" s="103" t="s">
        <v>807</v>
      </c>
      <c r="B1357" s="103" t="s">
        <v>88</v>
      </c>
      <c r="C1357" s="103" t="s">
        <v>89</v>
      </c>
      <c r="D1357" s="103" t="s">
        <v>420</v>
      </c>
      <c r="E1357" s="111"/>
      <c r="F1357" s="103" t="s">
        <v>421</v>
      </c>
      <c r="G1357" s="103" t="s">
        <v>179</v>
      </c>
      <c r="H1357" s="103" t="s">
        <v>299</v>
      </c>
      <c r="I1357" s="103" t="s">
        <v>92</v>
      </c>
      <c r="J1357" s="215">
        <v>186.53</v>
      </c>
      <c r="K1357" s="216" t="s">
        <v>88</v>
      </c>
    </row>
    <row r="1358" spans="1:11" x14ac:dyDescent="0.25">
      <c r="A1358" s="103" t="s">
        <v>808</v>
      </c>
      <c r="B1358" s="103" t="s">
        <v>88</v>
      </c>
      <c r="C1358" s="103" t="s">
        <v>89</v>
      </c>
      <c r="D1358" s="103" t="s">
        <v>420</v>
      </c>
      <c r="E1358" s="103" t="s">
        <v>421</v>
      </c>
      <c r="F1358" s="103" t="s">
        <v>421</v>
      </c>
      <c r="G1358" s="103" t="s">
        <v>458</v>
      </c>
      <c r="H1358" s="103" t="s">
        <v>459</v>
      </c>
      <c r="I1358" s="103" t="s">
        <v>92</v>
      </c>
      <c r="J1358" s="215">
        <v>-67.239999999999995</v>
      </c>
      <c r="K1358" s="216" t="s">
        <v>88</v>
      </c>
    </row>
    <row r="1359" spans="1:11" x14ac:dyDescent="0.25">
      <c r="A1359" s="103" t="s">
        <v>809</v>
      </c>
      <c r="B1359" s="103" t="s">
        <v>88</v>
      </c>
      <c r="C1359" s="103" t="s">
        <v>89</v>
      </c>
      <c r="D1359" s="103" t="s">
        <v>420</v>
      </c>
      <c r="E1359" s="103" t="s">
        <v>421</v>
      </c>
      <c r="F1359" s="103" t="s">
        <v>421</v>
      </c>
      <c r="G1359" s="103" t="s">
        <v>458</v>
      </c>
      <c r="H1359" s="103" t="s">
        <v>459</v>
      </c>
      <c r="I1359" s="103" t="s">
        <v>92</v>
      </c>
      <c r="J1359" s="215">
        <v>112.7</v>
      </c>
      <c r="K1359" s="216" t="s">
        <v>88</v>
      </c>
    </row>
    <row r="1360" spans="1:11" x14ac:dyDescent="0.25">
      <c r="A1360" s="103" t="s">
        <v>810</v>
      </c>
      <c r="B1360" s="103" t="s">
        <v>88</v>
      </c>
      <c r="C1360" s="103" t="s">
        <v>89</v>
      </c>
      <c r="D1360" s="103" t="s">
        <v>420</v>
      </c>
      <c r="E1360" s="103" t="s">
        <v>421</v>
      </c>
      <c r="F1360" s="103" t="s">
        <v>421</v>
      </c>
      <c r="G1360" s="103" t="s">
        <v>458</v>
      </c>
      <c r="H1360" s="103" t="s">
        <v>459</v>
      </c>
      <c r="I1360" s="103" t="s">
        <v>92</v>
      </c>
      <c r="J1360" s="215">
        <v>108.54</v>
      </c>
      <c r="K1360" s="216" t="s">
        <v>88</v>
      </c>
    </row>
    <row r="1361" spans="1:11" x14ac:dyDescent="0.25">
      <c r="A1361" s="103" t="s">
        <v>1038</v>
      </c>
      <c r="B1361" s="103" t="s">
        <v>88</v>
      </c>
      <c r="C1361" s="103" t="s">
        <v>89</v>
      </c>
      <c r="D1361" s="103" t="s">
        <v>420</v>
      </c>
      <c r="E1361" s="103" t="s">
        <v>421</v>
      </c>
      <c r="F1361" s="103" t="s">
        <v>421</v>
      </c>
      <c r="G1361" s="103" t="s">
        <v>458</v>
      </c>
      <c r="H1361" s="103" t="s">
        <v>459</v>
      </c>
      <c r="I1361" s="103" t="s">
        <v>92</v>
      </c>
      <c r="J1361" s="215">
        <v>39.229999999999997</v>
      </c>
      <c r="K1361" s="216" t="s">
        <v>88</v>
      </c>
    </row>
    <row r="1362" spans="1:11" x14ac:dyDescent="0.25">
      <c r="A1362" s="103" t="s">
        <v>806</v>
      </c>
      <c r="B1362" s="103" t="s">
        <v>88</v>
      </c>
      <c r="C1362" s="103" t="s">
        <v>89</v>
      </c>
      <c r="D1362" s="103" t="s">
        <v>420</v>
      </c>
      <c r="E1362" s="103" t="s">
        <v>421</v>
      </c>
      <c r="F1362" s="103" t="s">
        <v>421</v>
      </c>
      <c r="G1362" s="103" t="s">
        <v>458</v>
      </c>
      <c r="H1362" s="103" t="s">
        <v>459</v>
      </c>
      <c r="I1362" s="103" t="s">
        <v>92</v>
      </c>
      <c r="J1362" s="215">
        <v>-154</v>
      </c>
      <c r="K1362" s="216" t="s">
        <v>88</v>
      </c>
    </row>
    <row r="1363" spans="1:11" x14ac:dyDescent="0.25">
      <c r="A1363" s="103" t="s">
        <v>809</v>
      </c>
      <c r="B1363" s="103" t="s">
        <v>88</v>
      </c>
      <c r="C1363" s="103" t="s">
        <v>89</v>
      </c>
      <c r="D1363" s="103" t="s">
        <v>420</v>
      </c>
      <c r="E1363" s="103" t="s">
        <v>421</v>
      </c>
      <c r="F1363" s="103" t="s">
        <v>421</v>
      </c>
      <c r="G1363" s="103" t="s">
        <v>173</v>
      </c>
      <c r="H1363" s="103" t="s">
        <v>305</v>
      </c>
      <c r="I1363" s="103" t="s">
        <v>92</v>
      </c>
      <c r="J1363" s="215">
        <v>64.84</v>
      </c>
      <c r="K1363" s="216" t="s">
        <v>88</v>
      </c>
    </row>
    <row r="1364" spans="1:11" x14ac:dyDescent="0.25">
      <c r="A1364" s="103" t="s">
        <v>810</v>
      </c>
      <c r="B1364" s="103" t="s">
        <v>88</v>
      </c>
      <c r="C1364" s="103" t="s">
        <v>89</v>
      </c>
      <c r="D1364" s="103" t="s">
        <v>420</v>
      </c>
      <c r="E1364" s="103" t="s">
        <v>421</v>
      </c>
      <c r="F1364" s="103" t="s">
        <v>421</v>
      </c>
      <c r="G1364" s="103" t="s">
        <v>173</v>
      </c>
      <c r="H1364" s="103" t="s">
        <v>305</v>
      </c>
      <c r="I1364" s="103" t="s">
        <v>92</v>
      </c>
      <c r="J1364" s="215">
        <v>-34.58</v>
      </c>
      <c r="K1364" s="216" t="s">
        <v>88</v>
      </c>
    </row>
    <row r="1365" spans="1:11" x14ac:dyDescent="0.25">
      <c r="A1365" s="103" t="s">
        <v>806</v>
      </c>
      <c r="B1365" s="103" t="s">
        <v>88</v>
      </c>
      <c r="C1365" s="103" t="s">
        <v>89</v>
      </c>
      <c r="D1365" s="103" t="s">
        <v>420</v>
      </c>
      <c r="E1365" s="103" t="s">
        <v>421</v>
      </c>
      <c r="F1365" s="103" t="s">
        <v>421</v>
      </c>
      <c r="G1365" s="103" t="s">
        <v>173</v>
      </c>
      <c r="H1365" s="103" t="s">
        <v>305</v>
      </c>
      <c r="I1365" s="103" t="s">
        <v>92</v>
      </c>
      <c r="J1365" s="215">
        <v>-64.84</v>
      </c>
      <c r="K1365" s="216" t="s">
        <v>88</v>
      </c>
    </row>
    <row r="1366" spans="1:11" x14ac:dyDescent="0.25">
      <c r="A1366" s="103" t="s">
        <v>808</v>
      </c>
      <c r="B1366" s="103" t="s">
        <v>88</v>
      </c>
      <c r="C1366" s="103" t="s">
        <v>89</v>
      </c>
      <c r="D1366" s="103" t="s">
        <v>420</v>
      </c>
      <c r="E1366" s="103" t="s">
        <v>421</v>
      </c>
      <c r="F1366" s="103" t="s">
        <v>421</v>
      </c>
      <c r="G1366" s="103" t="s">
        <v>137</v>
      </c>
      <c r="H1366" s="103" t="s">
        <v>306</v>
      </c>
      <c r="I1366" s="103" t="s">
        <v>92</v>
      </c>
      <c r="J1366" s="215">
        <v>8807.7900000000009</v>
      </c>
      <c r="K1366" s="216" t="s">
        <v>88</v>
      </c>
    </row>
    <row r="1367" spans="1:11" x14ac:dyDescent="0.25">
      <c r="A1367" s="103" t="s">
        <v>808</v>
      </c>
      <c r="B1367" s="103" t="s">
        <v>88</v>
      </c>
      <c r="C1367" s="103" t="s">
        <v>89</v>
      </c>
      <c r="D1367" s="103" t="s">
        <v>420</v>
      </c>
      <c r="E1367" s="111"/>
      <c r="F1367" s="103" t="s">
        <v>421</v>
      </c>
      <c r="G1367" s="103" t="s">
        <v>137</v>
      </c>
      <c r="H1367" s="103" t="s">
        <v>306</v>
      </c>
      <c r="I1367" s="103" t="s">
        <v>92</v>
      </c>
      <c r="J1367" s="215">
        <v>-2994.29</v>
      </c>
      <c r="K1367" s="216" t="s">
        <v>88</v>
      </c>
    </row>
    <row r="1368" spans="1:11" x14ac:dyDescent="0.25">
      <c r="A1368" s="103" t="s">
        <v>809</v>
      </c>
      <c r="B1368" s="103" t="s">
        <v>88</v>
      </c>
      <c r="C1368" s="103" t="s">
        <v>89</v>
      </c>
      <c r="D1368" s="103" t="s">
        <v>420</v>
      </c>
      <c r="E1368" s="103" t="s">
        <v>421</v>
      </c>
      <c r="F1368" s="103" t="s">
        <v>421</v>
      </c>
      <c r="G1368" s="103" t="s">
        <v>137</v>
      </c>
      <c r="H1368" s="103" t="s">
        <v>306</v>
      </c>
      <c r="I1368" s="103" t="s">
        <v>92</v>
      </c>
      <c r="J1368" s="215">
        <v>-434.63</v>
      </c>
      <c r="K1368" s="216" t="s">
        <v>88</v>
      </c>
    </row>
    <row r="1369" spans="1:11" x14ac:dyDescent="0.25">
      <c r="A1369" s="103" t="s">
        <v>809</v>
      </c>
      <c r="B1369" s="103" t="s">
        <v>88</v>
      </c>
      <c r="C1369" s="103" t="s">
        <v>89</v>
      </c>
      <c r="D1369" s="103" t="s">
        <v>420</v>
      </c>
      <c r="E1369" s="111"/>
      <c r="F1369" s="103" t="s">
        <v>421</v>
      </c>
      <c r="G1369" s="103" t="s">
        <v>137</v>
      </c>
      <c r="H1369" s="103" t="s">
        <v>306</v>
      </c>
      <c r="I1369" s="103" t="s">
        <v>92</v>
      </c>
      <c r="J1369" s="215">
        <v>169.91</v>
      </c>
      <c r="K1369" s="216" t="s">
        <v>88</v>
      </c>
    </row>
    <row r="1370" spans="1:11" x14ac:dyDescent="0.25">
      <c r="A1370" s="103" t="s">
        <v>810</v>
      </c>
      <c r="B1370" s="103" t="s">
        <v>88</v>
      </c>
      <c r="C1370" s="103" t="s">
        <v>89</v>
      </c>
      <c r="D1370" s="103" t="s">
        <v>420</v>
      </c>
      <c r="E1370" s="103" t="s">
        <v>421</v>
      </c>
      <c r="F1370" s="103" t="s">
        <v>421</v>
      </c>
      <c r="G1370" s="103" t="s">
        <v>137</v>
      </c>
      <c r="H1370" s="103" t="s">
        <v>306</v>
      </c>
      <c r="I1370" s="103" t="s">
        <v>92</v>
      </c>
      <c r="J1370" s="215">
        <v>1637.4</v>
      </c>
      <c r="K1370" s="216" t="s">
        <v>88</v>
      </c>
    </row>
    <row r="1371" spans="1:11" x14ac:dyDescent="0.25">
      <c r="A1371" s="103" t="s">
        <v>810</v>
      </c>
      <c r="B1371" s="103" t="s">
        <v>88</v>
      </c>
      <c r="C1371" s="103" t="s">
        <v>89</v>
      </c>
      <c r="D1371" s="103" t="s">
        <v>420</v>
      </c>
      <c r="E1371" s="111"/>
      <c r="F1371" s="103" t="s">
        <v>421</v>
      </c>
      <c r="G1371" s="103" t="s">
        <v>137</v>
      </c>
      <c r="H1371" s="103" t="s">
        <v>306</v>
      </c>
      <c r="I1371" s="103" t="s">
        <v>92</v>
      </c>
      <c r="J1371" s="215">
        <v>-215.73</v>
      </c>
      <c r="K1371" s="216" t="s">
        <v>88</v>
      </c>
    </row>
    <row r="1372" spans="1:11" x14ac:dyDescent="0.25">
      <c r="A1372" s="103" t="s">
        <v>1038</v>
      </c>
      <c r="B1372" s="103" t="s">
        <v>88</v>
      </c>
      <c r="C1372" s="103" t="s">
        <v>89</v>
      </c>
      <c r="D1372" s="103" t="s">
        <v>420</v>
      </c>
      <c r="E1372" s="103" t="s">
        <v>421</v>
      </c>
      <c r="F1372" s="103" t="s">
        <v>421</v>
      </c>
      <c r="G1372" s="103" t="s">
        <v>137</v>
      </c>
      <c r="H1372" s="103" t="s">
        <v>306</v>
      </c>
      <c r="I1372" s="103" t="s">
        <v>92</v>
      </c>
      <c r="J1372" s="215">
        <v>3471.78</v>
      </c>
      <c r="K1372" s="216" t="s">
        <v>88</v>
      </c>
    </row>
    <row r="1373" spans="1:11" x14ac:dyDescent="0.25">
      <c r="A1373" s="103" t="s">
        <v>1038</v>
      </c>
      <c r="B1373" s="103" t="s">
        <v>88</v>
      </c>
      <c r="C1373" s="103" t="s">
        <v>89</v>
      </c>
      <c r="D1373" s="103" t="s">
        <v>420</v>
      </c>
      <c r="E1373" s="111"/>
      <c r="F1373" s="103" t="s">
        <v>421</v>
      </c>
      <c r="G1373" s="103" t="s">
        <v>137</v>
      </c>
      <c r="H1373" s="103" t="s">
        <v>306</v>
      </c>
      <c r="I1373" s="103" t="s">
        <v>92</v>
      </c>
      <c r="J1373" s="215">
        <v>-458.01</v>
      </c>
      <c r="K1373" s="216" t="s">
        <v>88</v>
      </c>
    </row>
    <row r="1374" spans="1:11" x14ac:dyDescent="0.25">
      <c r="A1374" s="103" t="s">
        <v>806</v>
      </c>
      <c r="B1374" s="103" t="s">
        <v>88</v>
      </c>
      <c r="C1374" s="103" t="s">
        <v>89</v>
      </c>
      <c r="D1374" s="103" t="s">
        <v>420</v>
      </c>
      <c r="E1374" s="103" t="s">
        <v>421</v>
      </c>
      <c r="F1374" s="103" t="s">
        <v>421</v>
      </c>
      <c r="G1374" s="103" t="s">
        <v>137</v>
      </c>
      <c r="H1374" s="103" t="s">
        <v>306</v>
      </c>
      <c r="I1374" s="103" t="s">
        <v>92</v>
      </c>
      <c r="J1374" s="215">
        <v>1173.8499999999999</v>
      </c>
      <c r="K1374" s="216" t="s">
        <v>88</v>
      </c>
    </row>
    <row r="1375" spans="1:11" x14ac:dyDescent="0.25">
      <c r="A1375" s="103" t="s">
        <v>806</v>
      </c>
      <c r="B1375" s="103" t="s">
        <v>88</v>
      </c>
      <c r="C1375" s="103" t="s">
        <v>89</v>
      </c>
      <c r="D1375" s="103" t="s">
        <v>420</v>
      </c>
      <c r="E1375" s="111"/>
      <c r="F1375" s="103" t="s">
        <v>421</v>
      </c>
      <c r="G1375" s="103" t="s">
        <v>137</v>
      </c>
      <c r="H1375" s="103" t="s">
        <v>306</v>
      </c>
      <c r="I1375" s="103" t="s">
        <v>92</v>
      </c>
      <c r="J1375" s="215">
        <v>-387.83</v>
      </c>
      <c r="K1375" s="216" t="s">
        <v>88</v>
      </c>
    </row>
    <row r="1376" spans="1:11" x14ac:dyDescent="0.25">
      <c r="A1376" s="103" t="s">
        <v>807</v>
      </c>
      <c r="B1376" s="103" t="s">
        <v>88</v>
      </c>
      <c r="C1376" s="103" t="s">
        <v>89</v>
      </c>
      <c r="D1376" s="103" t="s">
        <v>420</v>
      </c>
      <c r="E1376" s="103" t="s">
        <v>421</v>
      </c>
      <c r="F1376" s="103" t="s">
        <v>421</v>
      </c>
      <c r="G1376" s="103" t="s">
        <v>137</v>
      </c>
      <c r="H1376" s="103" t="s">
        <v>306</v>
      </c>
      <c r="I1376" s="103" t="s">
        <v>92</v>
      </c>
      <c r="J1376" s="215">
        <v>-14768.65</v>
      </c>
      <c r="K1376" s="216" t="s">
        <v>88</v>
      </c>
    </row>
    <row r="1377" spans="1:11" x14ac:dyDescent="0.25">
      <c r="A1377" s="103" t="s">
        <v>807</v>
      </c>
      <c r="B1377" s="103" t="s">
        <v>88</v>
      </c>
      <c r="C1377" s="103" t="s">
        <v>89</v>
      </c>
      <c r="D1377" s="103" t="s">
        <v>420</v>
      </c>
      <c r="E1377" s="111"/>
      <c r="F1377" s="103" t="s">
        <v>421</v>
      </c>
      <c r="G1377" s="103" t="s">
        <v>137</v>
      </c>
      <c r="H1377" s="103" t="s">
        <v>306</v>
      </c>
      <c r="I1377" s="103" t="s">
        <v>92</v>
      </c>
      <c r="J1377" s="215">
        <v>4125.13</v>
      </c>
      <c r="K1377" s="216" t="s">
        <v>88</v>
      </c>
    </row>
    <row r="1378" spans="1:11" x14ac:dyDescent="0.25">
      <c r="A1378" s="103" t="s">
        <v>808</v>
      </c>
      <c r="B1378" s="103" t="s">
        <v>88</v>
      </c>
      <c r="C1378" s="103" t="s">
        <v>89</v>
      </c>
      <c r="D1378" s="103" t="s">
        <v>420</v>
      </c>
      <c r="E1378" s="103" t="s">
        <v>421</v>
      </c>
      <c r="F1378" s="103" t="s">
        <v>421</v>
      </c>
      <c r="G1378" s="103" t="s">
        <v>176</v>
      </c>
      <c r="H1378" s="103" t="s">
        <v>307</v>
      </c>
      <c r="I1378" s="103" t="s">
        <v>92</v>
      </c>
      <c r="J1378" s="215">
        <v>372.41</v>
      </c>
      <c r="K1378" s="216" t="s">
        <v>88</v>
      </c>
    </row>
    <row r="1379" spans="1:11" x14ac:dyDescent="0.25">
      <c r="A1379" s="103" t="s">
        <v>809</v>
      </c>
      <c r="B1379" s="103" t="s">
        <v>88</v>
      </c>
      <c r="C1379" s="103" t="s">
        <v>89</v>
      </c>
      <c r="D1379" s="103" t="s">
        <v>420</v>
      </c>
      <c r="E1379" s="103" t="s">
        <v>421</v>
      </c>
      <c r="F1379" s="103" t="s">
        <v>421</v>
      </c>
      <c r="G1379" s="103" t="s">
        <v>176</v>
      </c>
      <c r="H1379" s="103" t="s">
        <v>307</v>
      </c>
      <c r="I1379" s="103" t="s">
        <v>92</v>
      </c>
      <c r="J1379" s="215">
        <v>377.83</v>
      </c>
      <c r="K1379" s="216" t="s">
        <v>88</v>
      </c>
    </row>
    <row r="1380" spans="1:11" x14ac:dyDescent="0.25">
      <c r="A1380" s="103" t="s">
        <v>810</v>
      </c>
      <c r="B1380" s="103" t="s">
        <v>88</v>
      </c>
      <c r="C1380" s="103" t="s">
        <v>89</v>
      </c>
      <c r="D1380" s="103" t="s">
        <v>420</v>
      </c>
      <c r="E1380" s="103" t="s">
        <v>421</v>
      </c>
      <c r="F1380" s="103" t="s">
        <v>421</v>
      </c>
      <c r="G1380" s="103" t="s">
        <v>176</v>
      </c>
      <c r="H1380" s="103" t="s">
        <v>307</v>
      </c>
      <c r="I1380" s="103" t="s">
        <v>92</v>
      </c>
      <c r="J1380" s="215">
        <v>240.83</v>
      </c>
      <c r="K1380" s="216" t="s">
        <v>88</v>
      </c>
    </row>
    <row r="1381" spans="1:11" x14ac:dyDescent="0.25">
      <c r="A1381" s="103" t="s">
        <v>1038</v>
      </c>
      <c r="B1381" s="103" t="s">
        <v>88</v>
      </c>
      <c r="C1381" s="103" t="s">
        <v>89</v>
      </c>
      <c r="D1381" s="103" t="s">
        <v>420</v>
      </c>
      <c r="E1381" s="103" t="s">
        <v>421</v>
      </c>
      <c r="F1381" s="103" t="s">
        <v>421</v>
      </c>
      <c r="G1381" s="103" t="s">
        <v>176</v>
      </c>
      <c r="H1381" s="103" t="s">
        <v>307</v>
      </c>
      <c r="I1381" s="103" t="s">
        <v>92</v>
      </c>
      <c r="J1381" s="215">
        <v>107.8</v>
      </c>
      <c r="K1381" s="216" t="s">
        <v>88</v>
      </c>
    </row>
    <row r="1382" spans="1:11" x14ac:dyDescent="0.25">
      <c r="A1382" s="103" t="s">
        <v>806</v>
      </c>
      <c r="B1382" s="103" t="s">
        <v>88</v>
      </c>
      <c r="C1382" s="103" t="s">
        <v>89</v>
      </c>
      <c r="D1382" s="103" t="s">
        <v>420</v>
      </c>
      <c r="E1382" s="103" t="s">
        <v>421</v>
      </c>
      <c r="F1382" s="103" t="s">
        <v>421</v>
      </c>
      <c r="G1382" s="103" t="s">
        <v>176</v>
      </c>
      <c r="H1382" s="103" t="s">
        <v>307</v>
      </c>
      <c r="I1382" s="103" t="s">
        <v>92</v>
      </c>
      <c r="J1382" s="215">
        <v>-356.58</v>
      </c>
      <c r="K1382" s="216" t="s">
        <v>88</v>
      </c>
    </row>
    <row r="1383" spans="1:11" x14ac:dyDescent="0.25">
      <c r="A1383" s="103" t="s">
        <v>807</v>
      </c>
      <c r="B1383" s="103" t="s">
        <v>88</v>
      </c>
      <c r="C1383" s="103" t="s">
        <v>89</v>
      </c>
      <c r="D1383" s="103" t="s">
        <v>420</v>
      </c>
      <c r="E1383" s="103" t="s">
        <v>421</v>
      </c>
      <c r="F1383" s="103" t="s">
        <v>421</v>
      </c>
      <c r="G1383" s="103" t="s">
        <v>176</v>
      </c>
      <c r="H1383" s="103" t="s">
        <v>307</v>
      </c>
      <c r="I1383" s="103" t="s">
        <v>92</v>
      </c>
      <c r="J1383" s="215">
        <v>-519.4</v>
      </c>
      <c r="K1383" s="216" t="s">
        <v>88</v>
      </c>
    </row>
    <row r="1384" spans="1:11" x14ac:dyDescent="0.25">
      <c r="A1384" s="103" t="s">
        <v>808</v>
      </c>
      <c r="B1384" s="103" t="s">
        <v>88</v>
      </c>
      <c r="C1384" s="103" t="s">
        <v>89</v>
      </c>
      <c r="D1384" s="103" t="s">
        <v>420</v>
      </c>
      <c r="E1384" s="103" t="s">
        <v>421</v>
      </c>
      <c r="F1384" s="103" t="s">
        <v>421</v>
      </c>
      <c r="G1384" s="103" t="s">
        <v>497</v>
      </c>
      <c r="H1384" s="103" t="s">
        <v>498</v>
      </c>
      <c r="I1384" s="103" t="s">
        <v>92</v>
      </c>
      <c r="J1384" s="215">
        <v>-526.45000000000005</v>
      </c>
      <c r="K1384" s="216" t="s">
        <v>88</v>
      </c>
    </row>
    <row r="1385" spans="1:11" x14ac:dyDescent="0.25">
      <c r="A1385" s="103" t="s">
        <v>809</v>
      </c>
      <c r="B1385" s="103" t="s">
        <v>88</v>
      </c>
      <c r="C1385" s="103" t="s">
        <v>89</v>
      </c>
      <c r="D1385" s="103" t="s">
        <v>420</v>
      </c>
      <c r="E1385" s="103" t="s">
        <v>421</v>
      </c>
      <c r="F1385" s="103" t="s">
        <v>421</v>
      </c>
      <c r="G1385" s="103" t="s">
        <v>497</v>
      </c>
      <c r="H1385" s="103" t="s">
        <v>498</v>
      </c>
      <c r="I1385" s="103" t="s">
        <v>92</v>
      </c>
      <c r="J1385" s="215">
        <v>121.71</v>
      </c>
      <c r="K1385" s="216" t="s">
        <v>88</v>
      </c>
    </row>
    <row r="1386" spans="1:11" x14ac:dyDescent="0.25">
      <c r="A1386" s="103" t="s">
        <v>810</v>
      </c>
      <c r="B1386" s="103" t="s">
        <v>88</v>
      </c>
      <c r="C1386" s="103" t="s">
        <v>89</v>
      </c>
      <c r="D1386" s="103" t="s">
        <v>420</v>
      </c>
      <c r="E1386" s="103" t="s">
        <v>421</v>
      </c>
      <c r="F1386" s="103" t="s">
        <v>421</v>
      </c>
      <c r="G1386" s="103" t="s">
        <v>497</v>
      </c>
      <c r="H1386" s="103" t="s">
        <v>498</v>
      </c>
      <c r="I1386" s="103" t="s">
        <v>92</v>
      </c>
      <c r="J1386" s="215">
        <v>96.17</v>
      </c>
      <c r="K1386" s="216" t="s">
        <v>88</v>
      </c>
    </row>
    <row r="1387" spans="1:11" x14ac:dyDescent="0.25">
      <c r="A1387" s="103" t="s">
        <v>1038</v>
      </c>
      <c r="B1387" s="103" t="s">
        <v>88</v>
      </c>
      <c r="C1387" s="103" t="s">
        <v>89</v>
      </c>
      <c r="D1387" s="103" t="s">
        <v>420</v>
      </c>
      <c r="E1387" s="103" t="s">
        <v>421</v>
      </c>
      <c r="F1387" s="103" t="s">
        <v>421</v>
      </c>
      <c r="G1387" s="103" t="s">
        <v>497</v>
      </c>
      <c r="H1387" s="103" t="s">
        <v>498</v>
      </c>
      <c r="I1387" s="103" t="s">
        <v>92</v>
      </c>
      <c r="J1387" s="215">
        <v>2380.0100000000002</v>
      </c>
      <c r="K1387" s="216" t="s">
        <v>88</v>
      </c>
    </row>
    <row r="1388" spans="1:11" x14ac:dyDescent="0.25">
      <c r="A1388" s="103" t="s">
        <v>806</v>
      </c>
      <c r="B1388" s="103" t="s">
        <v>88</v>
      </c>
      <c r="C1388" s="103" t="s">
        <v>89</v>
      </c>
      <c r="D1388" s="103" t="s">
        <v>420</v>
      </c>
      <c r="E1388" s="103" t="s">
        <v>421</v>
      </c>
      <c r="F1388" s="103" t="s">
        <v>421</v>
      </c>
      <c r="G1388" s="103" t="s">
        <v>497</v>
      </c>
      <c r="H1388" s="103" t="s">
        <v>498</v>
      </c>
      <c r="I1388" s="103" t="s">
        <v>92</v>
      </c>
      <c r="J1388" s="215">
        <v>222.45</v>
      </c>
      <c r="K1388" s="216" t="s">
        <v>88</v>
      </c>
    </row>
    <row r="1389" spans="1:11" x14ac:dyDescent="0.25">
      <c r="A1389" s="103" t="s">
        <v>807</v>
      </c>
      <c r="B1389" s="103" t="s">
        <v>88</v>
      </c>
      <c r="C1389" s="103" t="s">
        <v>89</v>
      </c>
      <c r="D1389" s="103" t="s">
        <v>420</v>
      </c>
      <c r="E1389" s="103" t="s">
        <v>421</v>
      </c>
      <c r="F1389" s="103" t="s">
        <v>421</v>
      </c>
      <c r="G1389" s="103" t="s">
        <v>497</v>
      </c>
      <c r="H1389" s="103" t="s">
        <v>498</v>
      </c>
      <c r="I1389" s="103" t="s">
        <v>92</v>
      </c>
      <c r="J1389" s="215">
        <v>-15.87</v>
      </c>
      <c r="K1389" s="216" t="s">
        <v>88</v>
      </c>
    </row>
    <row r="1390" spans="1:11" x14ac:dyDescent="0.25">
      <c r="A1390" s="103" t="s">
        <v>808</v>
      </c>
      <c r="B1390" s="103" t="s">
        <v>88</v>
      </c>
      <c r="C1390" s="103" t="s">
        <v>89</v>
      </c>
      <c r="D1390" s="103" t="s">
        <v>420</v>
      </c>
      <c r="E1390" s="103" t="s">
        <v>421</v>
      </c>
      <c r="F1390" s="103" t="s">
        <v>421</v>
      </c>
      <c r="G1390" s="103" t="s">
        <v>119</v>
      </c>
      <c r="H1390" s="103" t="s">
        <v>811</v>
      </c>
      <c r="I1390" s="103" t="s">
        <v>92</v>
      </c>
      <c r="J1390" s="215">
        <v>1016.76</v>
      </c>
      <c r="K1390" s="216" t="s">
        <v>88</v>
      </c>
    </row>
    <row r="1391" spans="1:11" x14ac:dyDescent="0.25">
      <c r="A1391" s="103" t="s">
        <v>808</v>
      </c>
      <c r="B1391" s="103" t="s">
        <v>88</v>
      </c>
      <c r="C1391" s="103" t="s">
        <v>89</v>
      </c>
      <c r="D1391" s="103" t="s">
        <v>420</v>
      </c>
      <c r="E1391" s="103" t="s">
        <v>421</v>
      </c>
      <c r="F1391" s="103" t="s">
        <v>421</v>
      </c>
      <c r="G1391" s="103" t="s">
        <v>119</v>
      </c>
      <c r="H1391" s="103" t="s">
        <v>308</v>
      </c>
      <c r="I1391" s="103" t="s">
        <v>92</v>
      </c>
      <c r="J1391" s="215">
        <v>5906.57</v>
      </c>
      <c r="K1391" s="216" t="s">
        <v>88</v>
      </c>
    </row>
    <row r="1392" spans="1:11" x14ac:dyDescent="0.25">
      <c r="A1392" s="103" t="s">
        <v>809</v>
      </c>
      <c r="B1392" s="103" t="s">
        <v>88</v>
      </c>
      <c r="C1392" s="103" t="s">
        <v>89</v>
      </c>
      <c r="D1392" s="103" t="s">
        <v>420</v>
      </c>
      <c r="E1392" s="103" t="s">
        <v>421</v>
      </c>
      <c r="F1392" s="103" t="s">
        <v>421</v>
      </c>
      <c r="G1392" s="103" t="s">
        <v>119</v>
      </c>
      <c r="H1392" s="103" t="s">
        <v>811</v>
      </c>
      <c r="I1392" s="103" t="s">
        <v>92</v>
      </c>
      <c r="J1392" s="215">
        <v>-387.78</v>
      </c>
      <c r="K1392" s="216" t="s">
        <v>88</v>
      </c>
    </row>
    <row r="1393" spans="1:11" x14ac:dyDescent="0.25">
      <c r="A1393" s="103" t="s">
        <v>809</v>
      </c>
      <c r="B1393" s="103" t="s">
        <v>88</v>
      </c>
      <c r="C1393" s="103" t="s">
        <v>89</v>
      </c>
      <c r="D1393" s="103" t="s">
        <v>420</v>
      </c>
      <c r="E1393" s="103" t="s">
        <v>421</v>
      </c>
      <c r="F1393" s="103" t="s">
        <v>421</v>
      </c>
      <c r="G1393" s="103" t="s">
        <v>119</v>
      </c>
      <c r="H1393" s="103" t="s">
        <v>308</v>
      </c>
      <c r="I1393" s="103" t="s">
        <v>92</v>
      </c>
      <c r="J1393" s="215">
        <v>40.200000000000003</v>
      </c>
      <c r="K1393" s="216" t="s">
        <v>88</v>
      </c>
    </row>
    <row r="1394" spans="1:11" x14ac:dyDescent="0.25">
      <c r="A1394" s="103" t="s">
        <v>810</v>
      </c>
      <c r="B1394" s="103" t="s">
        <v>88</v>
      </c>
      <c r="C1394" s="103" t="s">
        <v>89</v>
      </c>
      <c r="D1394" s="103" t="s">
        <v>420</v>
      </c>
      <c r="E1394" s="103" t="s">
        <v>421</v>
      </c>
      <c r="F1394" s="103" t="s">
        <v>421</v>
      </c>
      <c r="G1394" s="103" t="s">
        <v>119</v>
      </c>
      <c r="H1394" s="103" t="s">
        <v>811</v>
      </c>
      <c r="I1394" s="103" t="s">
        <v>92</v>
      </c>
      <c r="J1394" s="215">
        <v>368.39</v>
      </c>
      <c r="K1394" s="216" t="s">
        <v>88</v>
      </c>
    </row>
    <row r="1395" spans="1:11" x14ac:dyDescent="0.25">
      <c r="A1395" s="103" t="s">
        <v>810</v>
      </c>
      <c r="B1395" s="103" t="s">
        <v>88</v>
      </c>
      <c r="C1395" s="103" t="s">
        <v>89</v>
      </c>
      <c r="D1395" s="103" t="s">
        <v>420</v>
      </c>
      <c r="E1395" s="103" t="s">
        <v>421</v>
      </c>
      <c r="F1395" s="103" t="s">
        <v>421</v>
      </c>
      <c r="G1395" s="103" t="s">
        <v>119</v>
      </c>
      <c r="H1395" s="103" t="s">
        <v>308</v>
      </c>
      <c r="I1395" s="103" t="s">
        <v>92</v>
      </c>
      <c r="J1395" s="215">
        <v>5042.72</v>
      </c>
      <c r="K1395" s="216" t="s">
        <v>88</v>
      </c>
    </row>
    <row r="1396" spans="1:11" x14ac:dyDescent="0.25">
      <c r="A1396" s="103" t="s">
        <v>1038</v>
      </c>
      <c r="B1396" s="103" t="s">
        <v>88</v>
      </c>
      <c r="C1396" s="103" t="s">
        <v>89</v>
      </c>
      <c r="D1396" s="103" t="s">
        <v>420</v>
      </c>
      <c r="E1396" s="103" t="s">
        <v>421</v>
      </c>
      <c r="F1396" s="103" t="s">
        <v>421</v>
      </c>
      <c r="G1396" s="103" t="s">
        <v>119</v>
      </c>
      <c r="H1396" s="103" t="s">
        <v>811</v>
      </c>
      <c r="I1396" s="103" t="s">
        <v>92</v>
      </c>
      <c r="J1396" s="215">
        <v>-292.45999999999998</v>
      </c>
      <c r="K1396" s="216" t="s">
        <v>88</v>
      </c>
    </row>
    <row r="1397" spans="1:11" x14ac:dyDescent="0.25">
      <c r="A1397" s="103" t="s">
        <v>1038</v>
      </c>
      <c r="B1397" s="103" t="s">
        <v>88</v>
      </c>
      <c r="C1397" s="103" t="s">
        <v>89</v>
      </c>
      <c r="D1397" s="103" t="s">
        <v>420</v>
      </c>
      <c r="E1397" s="103" t="s">
        <v>421</v>
      </c>
      <c r="F1397" s="103" t="s">
        <v>421</v>
      </c>
      <c r="G1397" s="103" t="s">
        <v>119</v>
      </c>
      <c r="H1397" s="103" t="s">
        <v>308</v>
      </c>
      <c r="I1397" s="103" t="s">
        <v>92</v>
      </c>
      <c r="J1397" s="215">
        <v>4802.87</v>
      </c>
      <c r="K1397" s="216" t="s">
        <v>88</v>
      </c>
    </row>
    <row r="1398" spans="1:11" x14ac:dyDescent="0.25">
      <c r="A1398" s="103" t="s">
        <v>806</v>
      </c>
      <c r="B1398" s="103" t="s">
        <v>88</v>
      </c>
      <c r="C1398" s="103" t="s">
        <v>89</v>
      </c>
      <c r="D1398" s="103" t="s">
        <v>420</v>
      </c>
      <c r="E1398" s="103" t="s">
        <v>421</v>
      </c>
      <c r="F1398" s="103" t="s">
        <v>421</v>
      </c>
      <c r="G1398" s="103" t="s">
        <v>119</v>
      </c>
      <c r="H1398" s="103" t="s">
        <v>811</v>
      </c>
      <c r="I1398" s="103" t="s">
        <v>92</v>
      </c>
      <c r="J1398" s="215">
        <v>2245.96</v>
      </c>
      <c r="K1398" s="216" t="s">
        <v>88</v>
      </c>
    </row>
    <row r="1399" spans="1:11" x14ac:dyDescent="0.25">
      <c r="A1399" s="103" t="s">
        <v>806</v>
      </c>
      <c r="B1399" s="103" t="s">
        <v>88</v>
      </c>
      <c r="C1399" s="103" t="s">
        <v>89</v>
      </c>
      <c r="D1399" s="103" t="s">
        <v>420</v>
      </c>
      <c r="E1399" s="103" t="s">
        <v>421</v>
      </c>
      <c r="F1399" s="103" t="s">
        <v>421</v>
      </c>
      <c r="G1399" s="103" t="s">
        <v>119</v>
      </c>
      <c r="H1399" s="103" t="s">
        <v>308</v>
      </c>
      <c r="I1399" s="103" t="s">
        <v>92</v>
      </c>
      <c r="J1399" s="215">
        <v>5933.41</v>
      </c>
      <c r="K1399" s="216" t="s">
        <v>88</v>
      </c>
    </row>
    <row r="1400" spans="1:11" x14ac:dyDescent="0.25">
      <c r="A1400" s="103" t="s">
        <v>807</v>
      </c>
      <c r="B1400" s="103" t="s">
        <v>88</v>
      </c>
      <c r="C1400" s="103" t="s">
        <v>89</v>
      </c>
      <c r="D1400" s="103" t="s">
        <v>420</v>
      </c>
      <c r="E1400" s="103" t="s">
        <v>421</v>
      </c>
      <c r="F1400" s="103" t="s">
        <v>421</v>
      </c>
      <c r="G1400" s="103" t="s">
        <v>119</v>
      </c>
      <c r="H1400" s="103" t="s">
        <v>811</v>
      </c>
      <c r="I1400" s="103" t="s">
        <v>92</v>
      </c>
      <c r="J1400" s="215">
        <v>-2104.54</v>
      </c>
      <c r="K1400" s="216" t="s">
        <v>88</v>
      </c>
    </row>
    <row r="1401" spans="1:11" x14ac:dyDescent="0.25">
      <c r="A1401" s="103" t="s">
        <v>807</v>
      </c>
      <c r="B1401" s="103" t="s">
        <v>88</v>
      </c>
      <c r="C1401" s="103" t="s">
        <v>89</v>
      </c>
      <c r="D1401" s="103" t="s">
        <v>420</v>
      </c>
      <c r="E1401" s="103" t="s">
        <v>421</v>
      </c>
      <c r="F1401" s="103" t="s">
        <v>421</v>
      </c>
      <c r="G1401" s="103" t="s">
        <v>119</v>
      </c>
      <c r="H1401" s="103" t="s">
        <v>308</v>
      </c>
      <c r="I1401" s="103" t="s">
        <v>92</v>
      </c>
      <c r="J1401" s="215">
        <v>-27631.02</v>
      </c>
      <c r="K1401" s="216" t="s">
        <v>88</v>
      </c>
    </row>
    <row r="1402" spans="1:11" x14ac:dyDescent="0.25">
      <c r="A1402" s="103" t="s">
        <v>809</v>
      </c>
      <c r="B1402" s="103" t="s">
        <v>88</v>
      </c>
      <c r="C1402" s="103" t="s">
        <v>89</v>
      </c>
      <c r="D1402" s="103" t="s">
        <v>420</v>
      </c>
      <c r="E1402" s="103" t="s">
        <v>421</v>
      </c>
      <c r="F1402" s="103" t="s">
        <v>421</v>
      </c>
      <c r="G1402" s="103" t="s">
        <v>196</v>
      </c>
      <c r="H1402" s="103" t="s">
        <v>309</v>
      </c>
      <c r="I1402" s="103" t="s">
        <v>92</v>
      </c>
      <c r="J1402" s="215">
        <v>43.28</v>
      </c>
      <c r="K1402" s="216" t="s">
        <v>88</v>
      </c>
    </row>
    <row r="1403" spans="1:11" x14ac:dyDescent="0.25">
      <c r="A1403" s="103" t="s">
        <v>810</v>
      </c>
      <c r="B1403" s="103" t="s">
        <v>88</v>
      </c>
      <c r="C1403" s="103" t="s">
        <v>89</v>
      </c>
      <c r="D1403" s="103" t="s">
        <v>420</v>
      </c>
      <c r="E1403" s="103" t="s">
        <v>421</v>
      </c>
      <c r="F1403" s="103" t="s">
        <v>421</v>
      </c>
      <c r="G1403" s="103" t="s">
        <v>196</v>
      </c>
      <c r="H1403" s="103" t="s">
        <v>309</v>
      </c>
      <c r="I1403" s="103" t="s">
        <v>92</v>
      </c>
      <c r="J1403" s="215">
        <v>-17.309999999999999</v>
      </c>
      <c r="K1403" s="216" t="s">
        <v>88</v>
      </c>
    </row>
    <row r="1404" spans="1:11" x14ac:dyDescent="0.25">
      <c r="A1404" s="103" t="s">
        <v>1038</v>
      </c>
      <c r="B1404" s="103" t="s">
        <v>88</v>
      </c>
      <c r="C1404" s="103" t="s">
        <v>89</v>
      </c>
      <c r="D1404" s="103" t="s">
        <v>420</v>
      </c>
      <c r="E1404" s="103" t="s">
        <v>421</v>
      </c>
      <c r="F1404" s="103" t="s">
        <v>421</v>
      </c>
      <c r="G1404" s="103" t="s">
        <v>196</v>
      </c>
      <c r="H1404" s="103" t="s">
        <v>309</v>
      </c>
      <c r="I1404" s="103" t="s">
        <v>92</v>
      </c>
      <c r="J1404" s="215">
        <v>-22.29</v>
      </c>
      <c r="K1404" s="216" t="s">
        <v>88</v>
      </c>
    </row>
    <row r="1405" spans="1:11" x14ac:dyDescent="0.25">
      <c r="A1405" s="103" t="s">
        <v>806</v>
      </c>
      <c r="B1405" s="103" t="s">
        <v>88</v>
      </c>
      <c r="C1405" s="103" t="s">
        <v>89</v>
      </c>
      <c r="D1405" s="103" t="s">
        <v>420</v>
      </c>
      <c r="E1405" s="103" t="s">
        <v>421</v>
      </c>
      <c r="F1405" s="103" t="s">
        <v>421</v>
      </c>
      <c r="G1405" s="103" t="s">
        <v>196</v>
      </c>
      <c r="H1405" s="103" t="s">
        <v>309</v>
      </c>
      <c r="I1405" s="103" t="s">
        <v>92</v>
      </c>
      <c r="J1405" s="215">
        <v>-43.28</v>
      </c>
      <c r="K1405" s="216" t="s">
        <v>88</v>
      </c>
    </row>
    <row r="1406" spans="1:11" x14ac:dyDescent="0.25">
      <c r="A1406" s="103" t="s">
        <v>807</v>
      </c>
      <c r="B1406" s="103" t="s">
        <v>88</v>
      </c>
      <c r="C1406" s="103" t="s">
        <v>89</v>
      </c>
      <c r="D1406" s="103" t="s">
        <v>420</v>
      </c>
      <c r="E1406" s="103" t="s">
        <v>421</v>
      </c>
      <c r="F1406" s="103" t="s">
        <v>421</v>
      </c>
      <c r="G1406" s="103" t="s">
        <v>196</v>
      </c>
      <c r="H1406" s="103" t="s">
        <v>309</v>
      </c>
      <c r="I1406" s="103" t="s">
        <v>92</v>
      </c>
      <c r="J1406" s="215">
        <v>22.29</v>
      </c>
      <c r="K1406" s="216" t="s">
        <v>88</v>
      </c>
    </row>
    <row r="1407" spans="1:11" x14ac:dyDescent="0.25">
      <c r="A1407" s="103" t="s">
        <v>1038</v>
      </c>
      <c r="B1407" s="103" t="s">
        <v>88</v>
      </c>
      <c r="C1407" s="103" t="s">
        <v>89</v>
      </c>
      <c r="D1407" s="103" t="s">
        <v>420</v>
      </c>
      <c r="E1407" s="103" t="s">
        <v>421</v>
      </c>
      <c r="F1407" s="103" t="s">
        <v>421</v>
      </c>
      <c r="G1407" s="103" t="s">
        <v>590</v>
      </c>
      <c r="H1407" s="103" t="s">
        <v>591</v>
      </c>
      <c r="I1407" s="103" t="s">
        <v>92</v>
      </c>
      <c r="J1407" s="215">
        <v>4528.24</v>
      </c>
      <c r="K1407" s="216" t="s">
        <v>88</v>
      </c>
    </row>
    <row r="1408" spans="1:11" x14ac:dyDescent="0.25">
      <c r="A1408" s="103" t="s">
        <v>808</v>
      </c>
      <c r="B1408" s="103" t="s">
        <v>88</v>
      </c>
      <c r="C1408" s="103" t="s">
        <v>89</v>
      </c>
      <c r="D1408" s="103" t="s">
        <v>420</v>
      </c>
      <c r="E1408" s="103" t="s">
        <v>421</v>
      </c>
      <c r="F1408" s="103" t="s">
        <v>421</v>
      </c>
      <c r="G1408" s="103" t="s">
        <v>813</v>
      </c>
      <c r="H1408" s="103" t="s">
        <v>814</v>
      </c>
      <c r="I1408" s="103" t="s">
        <v>92</v>
      </c>
      <c r="J1408" s="215">
        <v>146.86000000000001</v>
      </c>
      <c r="K1408" s="216" t="s">
        <v>88</v>
      </c>
    </row>
    <row r="1409" spans="1:11" x14ac:dyDescent="0.25">
      <c r="A1409" s="103" t="s">
        <v>807</v>
      </c>
      <c r="B1409" s="103" t="s">
        <v>88</v>
      </c>
      <c r="C1409" s="103" t="s">
        <v>89</v>
      </c>
      <c r="D1409" s="103" t="s">
        <v>420</v>
      </c>
      <c r="E1409" s="103" t="s">
        <v>421</v>
      </c>
      <c r="F1409" s="103" t="s">
        <v>421</v>
      </c>
      <c r="G1409" s="103" t="s">
        <v>813</v>
      </c>
      <c r="H1409" s="103" t="s">
        <v>814</v>
      </c>
      <c r="I1409" s="103" t="s">
        <v>92</v>
      </c>
      <c r="J1409" s="215">
        <v>-146.86000000000001</v>
      </c>
      <c r="K1409" s="216" t="s">
        <v>88</v>
      </c>
    </row>
    <row r="1410" spans="1:11" x14ac:dyDescent="0.25">
      <c r="A1410" s="103" t="s">
        <v>808</v>
      </c>
      <c r="B1410" s="103" t="s">
        <v>88</v>
      </c>
      <c r="C1410" s="103" t="s">
        <v>89</v>
      </c>
      <c r="D1410" s="103" t="s">
        <v>420</v>
      </c>
      <c r="E1410" s="103" t="s">
        <v>421</v>
      </c>
      <c r="F1410" s="103" t="s">
        <v>421</v>
      </c>
      <c r="G1410" s="103" t="s">
        <v>158</v>
      </c>
      <c r="H1410" s="103" t="s">
        <v>311</v>
      </c>
      <c r="I1410" s="103" t="s">
        <v>92</v>
      </c>
      <c r="J1410" s="215">
        <v>3953.99</v>
      </c>
      <c r="K1410" s="216" t="s">
        <v>88</v>
      </c>
    </row>
    <row r="1411" spans="1:11" x14ac:dyDescent="0.25">
      <c r="A1411" s="103" t="s">
        <v>809</v>
      </c>
      <c r="B1411" s="103" t="s">
        <v>88</v>
      </c>
      <c r="C1411" s="103" t="s">
        <v>89</v>
      </c>
      <c r="D1411" s="103" t="s">
        <v>420</v>
      </c>
      <c r="E1411" s="103" t="s">
        <v>421</v>
      </c>
      <c r="F1411" s="103" t="s">
        <v>421</v>
      </c>
      <c r="G1411" s="103" t="s">
        <v>158</v>
      </c>
      <c r="H1411" s="103" t="s">
        <v>311</v>
      </c>
      <c r="I1411" s="103" t="s">
        <v>92</v>
      </c>
      <c r="J1411" s="215">
        <v>-2404.0300000000002</v>
      </c>
      <c r="K1411" s="216" t="s">
        <v>88</v>
      </c>
    </row>
    <row r="1412" spans="1:11" x14ac:dyDescent="0.25">
      <c r="A1412" s="103" t="s">
        <v>810</v>
      </c>
      <c r="B1412" s="103" t="s">
        <v>88</v>
      </c>
      <c r="C1412" s="103" t="s">
        <v>89</v>
      </c>
      <c r="D1412" s="103" t="s">
        <v>420</v>
      </c>
      <c r="E1412" s="103" t="s">
        <v>421</v>
      </c>
      <c r="F1412" s="103" t="s">
        <v>421</v>
      </c>
      <c r="G1412" s="103" t="s">
        <v>158</v>
      </c>
      <c r="H1412" s="103" t="s">
        <v>311</v>
      </c>
      <c r="I1412" s="103" t="s">
        <v>92</v>
      </c>
      <c r="J1412" s="215">
        <v>13073.3</v>
      </c>
      <c r="K1412" s="216" t="s">
        <v>88</v>
      </c>
    </row>
    <row r="1413" spans="1:11" x14ac:dyDescent="0.25">
      <c r="A1413" s="103" t="s">
        <v>1038</v>
      </c>
      <c r="B1413" s="103" t="s">
        <v>88</v>
      </c>
      <c r="C1413" s="103" t="s">
        <v>89</v>
      </c>
      <c r="D1413" s="103" t="s">
        <v>420</v>
      </c>
      <c r="E1413" s="103" t="s">
        <v>421</v>
      </c>
      <c r="F1413" s="103" t="s">
        <v>421</v>
      </c>
      <c r="G1413" s="103" t="s">
        <v>158</v>
      </c>
      <c r="H1413" s="103" t="s">
        <v>311</v>
      </c>
      <c r="I1413" s="103" t="s">
        <v>92</v>
      </c>
      <c r="J1413" s="215">
        <v>13284.17</v>
      </c>
      <c r="K1413" s="216" t="s">
        <v>88</v>
      </c>
    </row>
    <row r="1414" spans="1:11" x14ac:dyDescent="0.25">
      <c r="A1414" s="103" t="s">
        <v>806</v>
      </c>
      <c r="B1414" s="103" t="s">
        <v>88</v>
      </c>
      <c r="C1414" s="103" t="s">
        <v>89</v>
      </c>
      <c r="D1414" s="103" t="s">
        <v>420</v>
      </c>
      <c r="E1414" s="103" t="s">
        <v>421</v>
      </c>
      <c r="F1414" s="103" t="s">
        <v>421</v>
      </c>
      <c r="G1414" s="103" t="s">
        <v>158</v>
      </c>
      <c r="H1414" s="103" t="s">
        <v>311</v>
      </c>
      <c r="I1414" s="103" t="s">
        <v>92</v>
      </c>
      <c r="J1414" s="215">
        <v>21758.38</v>
      </c>
      <c r="K1414" s="216" t="s">
        <v>88</v>
      </c>
    </row>
    <row r="1415" spans="1:11" x14ac:dyDescent="0.25">
      <c r="A1415" s="103" t="s">
        <v>807</v>
      </c>
      <c r="B1415" s="103" t="s">
        <v>88</v>
      </c>
      <c r="C1415" s="103" t="s">
        <v>89</v>
      </c>
      <c r="D1415" s="103" t="s">
        <v>420</v>
      </c>
      <c r="E1415" s="103" t="s">
        <v>421</v>
      </c>
      <c r="F1415" s="103" t="s">
        <v>421</v>
      </c>
      <c r="G1415" s="103" t="s">
        <v>158</v>
      </c>
      <c r="H1415" s="103" t="s">
        <v>311</v>
      </c>
      <c r="I1415" s="103" t="s">
        <v>92</v>
      </c>
      <c r="J1415" s="215">
        <v>-56896.61</v>
      </c>
      <c r="K1415" s="216" t="s">
        <v>88</v>
      </c>
    </row>
    <row r="1416" spans="1:11" x14ac:dyDescent="0.25">
      <c r="A1416" s="103" t="s">
        <v>808</v>
      </c>
      <c r="B1416" s="103" t="s">
        <v>88</v>
      </c>
      <c r="C1416" s="103" t="s">
        <v>89</v>
      </c>
      <c r="D1416" s="103" t="s">
        <v>420</v>
      </c>
      <c r="E1416" s="103" t="s">
        <v>421</v>
      </c>
      <c r="F1416" s="103" t="s">
        <v>421</v>
      </c>
      <c r="G1416" s="103" t="s">
        <v>154</v>
      </c>
      <c r="H1416" s="103" t="s">
        <v>313</v>
      </c>
      <c r="I1416" s="103" t="s">
        <v>92</v>
      </c>
      <c r="J1416" s="215">
        <v>49.7</v>
      </c>
      <c r="K1416" s="216" t="s">
        <v>88</v>
      </c>
    </row>
    <row r="1417" spans="1:11" x14ac:dyDescent="0.25">
      <c r="A1417" s="103" t="s">
        <v>810</v>
      </c>
      <c r="B1417" s="103" t="s">
        <v>88</v>
      </c>
      <c r="C1417" s="103" t="s">
        <v>89</v>
      </c>
      <c r="D1417" s="103" t="s">
        <v>420</v>
      </c>
      <c r="E1417" s="103" t="s">
        <v>421</v>
      </c>
      <c r="F1417" s="103" t="s">
        <v>421</v>
      </c>
      <c r="G1417" s="103" t="s">
        <v>154</v>
      </c>
      <c r="H1417" s="103" t="s">
        <v>313</v>
      </c>
      <c r="I1417" s="103" t="s">
        <v>92</v>
      </c>
      <c r="J1417" s="215">
        <v>330.9</v>
      </c>
      <c r="K1417" s="216" t="s">
        <v>88</v>
      </c>
    </row>
    <row r="1418" spans="1:11" x14ac:dyDescent="0.25">
      <c r="A1418" s="103" t="s">
        <v>807</v>
      </c>
      <c r="B1418" s="103" t="s">
        <v>88</v>
      </c>
      <c r="C1418" s="103" t="s">
        <v>89</v>
      </c>
      <c r="D1418" s="103" t="s">
        <v>420</v>
      </c>
      <c r="E1418" s="103" t="s">
        <v>421</v>
      </c>
      <c r="F1418" s="103" t="s">
        <v>421</v>
      </c>
      <c r="G1418" s="103" t="s">
        <v>154</v>
      </c>
      <c r="H1418" s="103" t="s">
        <v>313</v>
      </c>
      <c r="I1418" s="103" t="s">
        <v>92</v>
      </c>
      <c r="J1418" s="215">
        <v>-49.7</v>
      </c>
      <c r="K1418" s="216" t="s">
        <v>88</v>
      </c>
    </row>
    <row r="1419" spans="1:11" x14ac:dyDescent="0.25">
      <c r="A1419" s="103" t="s">
        <v>808</v>
      </c>
      <c r="B1419" s="103" t="s">
        <v>88</v>
      </c>
      <c r="C1419" s="103" t="s">
        <v>89</v>
      </c>
      <c r="D1419" s="103" t="s">
        <v>420</v>
      </c>
      <c r="E1419" s="103" t="s">
        <v>421</v>
      </c>
      <c r="F1419" s="103" t="s">
        <v>421</v>
      </c>
      <c r="G1419" s="103" t="s">
        <v>206</v>
      </c>
      <c r="H1419" s="103" t="s">
        <v>314</v>
      </c>
      <c r="I1419" s="103" t="s">
        <v>92</v>
      </c>
      <c r="J1419" s="215">
        <v>-1216.1400000000001</v>
      </c>
      <c r="K1419" s="216" t="s">
        <v>88</v>
      </c>
    </row>
    <row r="1420" spans="1:11" x14ac:dyDescent="0.25">
      <c r="A1420" s="103" t="s">
        <v>808</v>
      </c>
      <c r="B1420" s="103" t="s">
        <v>88</v>
      </c>
      <c r="C1420" s="103" t="s">
        <v>89</v>
      </c>
      <c r="D1420" s="103" t="s">
        <v>420</v>
      </c>
      <c r="E1420" s="111"/>
      <c r="F1420" s="103" t="s">
        <v>421</v>
      </c>
      <c r="G1420" s="103" t="s">
        <v>206</v>
      </c>
      <c r="H1420" s="103" t="s">
        <v>314</v>
      </c>
      <c r="I1420" s="103" t="s">
        <v>92</v>
      </c>
      <c r="J1420" s="215">
        <v>-834.78</v>
      </c>
      <c r="K1420" s="216" t="s">
        <v>88</v>
      </c>
    </row>
    <row r="1421" spans="1:11" x14ac:dyDescent="0.25">
      <c r="A1421" s="103" t="s">
        <v>809</v>
      </c>
      <c r="B1421" s="103" t="s">
        <v>88</v>
      </c>
      <c r="C1421" s="103" t="s">
        <v>89</v>
      </c>
      <c r="D1421" s="103" t="s">
        <v>420</v>
      </c>
      <c r="E1421" s="103" t="s">
        <v>421</v>
      </c>
      <c r="F1421" s="103" t="s">
        <v>421</v>
      </c>
      <c r="G1421" s="103" t="s">
        <v>206</v>
      </c>
      <c r="H1421" s="103" t="s">
        <v>314</v>
      </c>
      <c r="I1421" s="103" t="s">
        <v>92</v>
      </c>
      <c r="J1421" s="215">
        <v>-2921.12</v>
      </c>
      <c r="K1421" s="216" t="s">
        <v>88</v>
      </c>
    </row>
    <row r="1422" spans="1:11" x14ac:dyDescent="0.25">
      <c r="A1422" s="103" t="s">
        <v>809</v>
      </c>
      <c r="B1422" s="103" t="s">
        <v>88</v>
      </c>
      <c r="C1422" s="103" t="s">
        <v>89</v>
      </c>
      <c r="D1422" s="103" t="s">
        <v>420</v>
      </c>
      <c r="E1422" s="111"/>
      <c r="F1422" s="103" t="s">
        <v>421</v>
      </c>
      <c r="G1422" s="103" t="s">
        <v>206</v>
      </c>
      <c r="H1422" s="103" t="s">
        <v>314</v>
      </c>
      <c r="I1422" s="103" t="s">
        <v>92</v>
      </c>
      <c r="J1422" s="215">
        <v>-499.8</v>
      </c>
      <c r="K1422" s="216" t="s">
        <v>88</v>
      </c>
    </row>
    <row r="1423" spans="1:11" x14ac:dyDescent="0.25">
      <c r="A1423" s="103" t="s">
        <v>810</v>
      </c>
      <c r="B1423" s="103" t="s">
        <v>88</v>
      </c>
      <c r="C1423" s="103" t="s">
        <v>89</v>
      </c>
      <c r="D1423" s="103" t="s">
        <v>420</v>
      </c>
      <c r="E1423" s="103" t="s">
        <v>421</v>
      </c>
      <c r="F1423" s="103" t="s">
        <v>421</v>
      </c>
      <c r="G1423" s="103" t="s">
        <v>206</v>
      </c>
      <c r="H1423" s="103" t="s">
        <v>314</v>
      </c>
      <c r="I1423" s="103" t="s">
        <v>92</v>
      </c>
      <c r="J1423" s="215">
        <v>3049.52</v>
      </c>
      <c r="K1423" s="216" t="s">
        <v>88</v>
      </c>
    </row>
    <row r="1424" spans="1:11" x14ac:dyDescent="0.25">
      <c r="A1424" s="103" t="s">
        <v>1038</v>
      </c>
      <c r="B1424" s="103" t="s">
        <v>88</v>
      </c>
      <c r="C1424" s="103" t="s">
        <v>89</v>
      </c>
      <c r="D1424" s="103" t="s">
        <v>420</v>
      </c>
      <c r="E1424" s="103" t="s">
        <v>421</v>
      </c>
      <c r="F1424" s="103" t="s">
        <v>421</v>
      </c>
      <c r="G1424" s="103" t="s">
        <v>206</v>
      </c>
      <c r="H1424" s="103" t="s">
        <v>314</v>
      </c>
      <c r="I1424" s="103" t="s">
        <v>92</v>
      </c>
      <c r="J1424" s="215">
        <v>2981.95</v>
      </c>
      <c r="K1424" s="216" t="s">
        <v>88</v>
      </c>
    </row>
    <row r="1425" spans="1:11" x14ac:dyDescent="0.25">
      <c r="A1425" s="103" t="s">
        <v>1038</v>
      </c>
      <c r="B1425" s="103" t="s">
        <v>88</v>
      </c>
      <c r="C1425" s="103" t="s">
        <v>89</v>
      </c>
      <c r="D1425" s="103" t="s">
        <v>420</v>
      </c>
      <c r="E1425" s="111"/>
      <c r="F1425" s="103" t="s">
        <v>421</v>
      </c>
      <c r="G1425" s="103" t="s">
        <v>206</v>
      </c>
      <c r="H1425" s="103" t="s">
        <v>314</v>
      </c>
      <c r="I1425" s="103" t="s">
        <v>92</v>
      </c>
      <c r="J1425" s="215">
        <v>-795.8</v>
      </c>
      <c r="K1425" s="216" t="s">
        <v>88</v>
      </c>
    </row>
    <row r="1426" spans="1:11" x14ac:dyDescent="0.25">
      <c r="A1426" s="103" t="s">
        <v>806</v>
      </c>
      <c r="B1426" s="103" t="s">
        <v>88</v>
      </c>
      <c r="C1426" s="103" t="s">
        <v>89</v>
      </c>
      <c r="D1426" s="103" t="s">
        <v>420</v>
      </c>
      <c r="E1426" s="103" t="s">
        <v>421</v>
      </c>
      <c r="F1426" s="103" t="s">
        <v>421</v>
      </c>
      <c r="G1426" s="103" t="s">
        <v>206</v>
      </c>
      <c r="H1426" s="103" t="s">
        <v>314</v>
      </c>
      <c r="I1426" s="103" t="s">
        <v>92</v>
      </c>
      <c r="J1426" s="215">
        <v>9421.2099999999991</v>
      </c>
      <c r="K1426" s="216" t="s">
        <v>88</v>
      </c>
    </row>
    <row r="1427" spans="1:11" x14ac:dyDescent="0.25">
      <c r="A1427" s="103" t="s">
        <v>806</v>
      </c>
      <c r="B1427" s="103" t="s">
        <v>88</v>
      </c>
      <c r="C1427" s="103" t="s">
        <v>89</v>
      </c>
      <c r="D1427" s="103" t="s">
        <v>420</v>
      </c>
      <c r="E1427" s="111"/>
      <c r="F1427" s="103" t="s">
        <v>421</v>
      </c>
      <c r="G1427" s="103" t="s">
        <v>206</v>
      </c>
      <c r="H1427" s="103" t="s">
        <v>314</v>
      </c>
      <c r="I1427" s="103" t="s">
        <v>92</v>
      </c>
      <c r="J1427" s="215">
        <v>-17.3</v>
      </c>
      <c r="K1427" s="216" t="s">
        <v>88</v>
      </c>
    </row>
    <row r="1428" spans="1:11" x14ac:dyDescent="0.25">
      <c r="A1428" s="103" t="s">
        <v>807</v>
      </c>
      <c r="B1428" s="103" t="s">
        <v>88</v>
      </c>
      <c r="C1428" s="103" t="s">
        <v>89</v>
      </c>
      <c r="D1428" s="103" t="s">
        <v>420</v>
      </c>
      <c r="E1428" s="103" t="s">
        <v>421</v>
      </c>
      <c r="F1428" s="103" t="s">
        <v>421</v>
      </c>
      <c r="G1428" s="103" t="s">
        <v>206</v>
      </c>
      <c r="H1428" s="103" t="s">
        <v>314</v>
      </c>
      <c r="I1428" s="103" t="s">
        <v>92</v>
      </c>
      <c r="J1428" s="215">
        <v>-12286.21</v>
      </c>
      <c r="K1428" s="216" t="s">
        <v>88</v>
      </c>
    </row>
    <row r="1429" spans="1:11" x14ac:dyDescent="0.25">
      <c r="A1429" s="103" t="s">
        <v>807</v>
      </c>
      <c r="B1429" s="103" t="s">
        <v>88</v>
      </c>
      <c r="C1429" s="103" t="s">
        <v>89</v>
      </c>
      <c r="D1429" s="103" t="s">
        <v>420</v>
      </c>
      <c r="E1429" s="111"/>
      <c r="F1429" s="103" t="s">
        <v>421</v>
      </c>
      <c r="G1429" s="103" t="s">
        <v>206</v>
      </c>
      <c r="H1429" s="103" t="s">
        <v>314</v>
      </c>
      <c r="I1429" s="103" t="s">
        <v>92</v>
      </c>
      <c r="J1429" s="215">
        <v>42.16</v>
      </c>
      <c r="K1429" s="216" t="s">
        <v>88</v>
      </c>
    </row>
    <row r="1430" spans="1:11" x14ac:dyDescent="0.25">
      <c r="A1430" s="103" t="s">
        <v>808</v>
      </c>
      <c r="B1430" s="103" t="s">
        <v>88</v>
      </c>
      <c r="C1430" s="103" t="s">
        <v>89</v>
      </c>
      <c r="D1430" s="103" t="s">
        <v>420</v>
      </c>
      <c r="E1430" s="103" t="s">
        <v>421</v>
      </c>
      <c r="F1430" s="103" t="s">
        <v>421</v>
      </c>
      <c r="G1430" s="103" t="s">
        <v>194</v>
      </c>
      <c r="H1430" s="103" t="s">
        <v>731</v>
      </c>
      <c r="I1430" s="103" t="s">
        <v>92</v>
      </c>
      <c r="J1430" s="215">
        <v>2499.0700000000002</v>
      </c>
      <c r="K1430" s="216" t="s">
        <v>88</v>
      </c>
    </row>
    <row r="1431" spans="1:11" x14ac:dyDescent="0.25">
      <c r="A1431" s="103" t="s">
        <v>809</v>
      </c>
      <c r="B1431" s="103" t="s">
        <v>88</v>
      </c>
      <c r="C1431" s="103" t="s">
        <v>89</v>
      </c>
      <c r="D1431" s="103" t="s">
        <v>420</v>
      </c>
      <c r="E1431" s="103" t="s">
        <v>421</v>
      </c>
      <c r="F1431" s="103" t="s">
        <v>421</v>
      </c>
      <c r="G1431" s="103" t="s">
        <v>194</v>
      </c>
      <c r="H1431" s="103" t="s">
        <v>731</v>
      </c>
      <c r="I1431" s="103" t="s">
        <v>92</v>
      </c>
      <c r="J1431" s="215">
        <v>3581.13</v>
      </c>
      <c r="K1431" s="216" t="s">
        <v>88</v>
      </c>
    </row>
    <row r="1432" spans="1:11" x14ac:dyDescent="0.25">
      <c r="A1432" s="103" t="s">
        <v>810</v>
      </c>
      <c r="B1432" s="103" t="s">
        <v>88</v>
      </c>
      <c r="C1432" s="103" t="s">
        <v>89</v>
      </c>
      <c r="D1432" s="103" t="s">
        <v>420</v>
      </c>
      <c r="E1432" s="103" t="s">
        <v>421</v>
      </c>
      <c r="F1432" s="103" t="s">
        <v>421</v>
      </c>
      <c r="G1432" s="103" t="s">
        <v>194</v>
      </c>
      <c r="H1432" s="103" t="s">
        <v>731</v>
      </c>
      <c r="I1432" s="103" t="s">
        <v>92</v>
      </c>
      <c r="J1432" s="215">
        <v>-631.99</v>
      </c>
      <c r="K1432" s="216" t="s">
        <v>88</v>
      </c>
    </row>
    <row r="1433" spans="1:11" x14ac:dyDescent="0.25">
      <c r="A1433" s="103" t="s">
        <v>1038</v>
      </c>
      <c r="B1433" s="103" t="s">
        <v>88</v>
      </c>
      <c r="C1433" s="103" t="s">
        <v>89</v>
      </c>
      <c r="D1433" s="103" t="s">
        <v>420</v>
      </c>
      <c r="E1433" s="103" t="s">
        <v>421</v>
      </c>
      <c r="F1433" s="103" t="s">
        <v>421</v>
      </c>
      <c r="G1433" s="103" t="s">
        <v>194</v>
      </c>
      <c r="H1433" s="103" t="s">
        <v>731</v>
      </c>
      <c r="I1433" s="103" t="s">
        <v>92</v>
      </c>
      <c r="J1433" s="215">
        <v>3001.24</v>
      </c>
      <c r="K1433" s="216" t="s">
        <v>88</v>
      </c>
    </row>
    <row r="1434" spans="1:11" x14ac:dyDescent="0.25">
      <c r="A1434" s="103" t="s">
        <v>806</v>
      </c>
      <c r="B1434" s="103" t="s">
        <v>88</v>
      </c>
      <c r="C1434" s="103" t="s">
        <v>89</v>
      </c>
      <c r="D1434" s="103" t="s">
        <v>420</v>
      </c>
      <c r="E1434" s="103" t="s">
        <v>421</v>
      </c>
      <c r="F1434" s="103" t="s">
        <v>421</v>
      </c>
      <c r="G1434" s="103" t="s">
        <v>194</v>
      </c>
      <c r="H1434" s="103" t="s">
        <v>731</v>
      </c>
      <c r="I1434" s="103" t="s">
        <v>92</v>
      </c>
      <c r="J1434" s="215">
        <v>4209.92</v>
      </c>
      <c r="K1434" s="216" t="s">
        <v>88</v>
      </c>
    </row>
    <row r="1435" spans="1:11" x14ac:dyDescent="0.25">
      <c r="A1435" s="103" t="s">
        <v>807</v>
      </c>
      <c r="B1435" s="103" t="s">
        <v>88</v>
      </c>
      <c r="C1435" s="103" t="s">
        <v>89</v>
      </c>
      <c r="D1435" s="103" t="s">
        <v>420</v>
      </c>
      <c r="E1435" s="103" t="s">
        <v>421</v>
      </c>
      <c r="F1435" s="103" t="s">
        <v>421</v>
      </c>
      <c r="G1435" s="103" t="s">
        <v>194</v>
      </c>
      <c r="H1435" s="103" t="s">
        <v>731</v>
      </c>
      <c r="I1435" s="103" t="s">
        <v>92</v>
      </c>
      <c r="J1435" s="215">
        <v>-11592.64</v>
      </c>
      <c r="K1435" s="216" t="s">
        <v>88</v>
      </c>
    </row>
    <row r="1436" spans="1:11" x14ac:dyDescent="0.25">
      <c r="A1436" s="103" t="s">
        <v>808</v>
      </c>
      <c r="B1436" s="103" t="s">
        <v>88</v>
      </c>
      <c r="C1436" s="103" t="s">
        <v>89</v>
      </c>
      <c r="D1436" s="103" t="s">
        <v>420</v>
      </c>
      <c r="E1436" s="103" t="s">
        <v>421</v>
      </c>
      <c r="F1436" s="103" t="s">
        <v>421</v>
      </c>
      <c r="G1436" s="103" t="s">
        <v>460</v>
      </c>
      <c r="H1436" s="103" t="s">
        <v>461</v>
      </c>
      <c r="I1436" s="103" t="s">
        <v>92</v>
      </c>
      <c r="J1436" s="215">
        <v>-160.61000000000001</v>
      </c>
      <c r="K1436" s="216" t="s">
        <v>88</v>
      </c>
    </row>
    <row r="1437" spans="1:11" x14ac:dyDescent="0.25">
      <c r="A1437" s="103" t="s">
        <v>806</v>
      </c>
      <c r="B1437" s="103" t="s">
        <v>88</v>
      </c>
      <c r="C1437" s="103" t="s">
        <v>89</v>
      </c>
      <c r="D1437" s="103" t="s">
        <v>420</v>
      </c>
      <c r="E1437" s="103" t="s">
        <v>421</v>
      </c>
      <c r="F1437" s="103" t="s">
        <v>421</v>
      </c>
      <c r="G1437" s="103" t="s">
        <v>460</v>
      </c>
      <c r="H1437" s="103" t="s">
        <v>461</v>
      </c>
      <c r="I1437" s="103" t="s">
        <v>92</v>
      </c>
      <c r="J1437" s="215">
        <v>160.61000000000001</v>
      </c>
      <c r="K1437" s="216" t="s">
        <v>88</v>
      </c>
    </row>
    <row r="1438" spans="1:11" x14ac:dyDescent="0.25">
      <c r="A1438" s="103" t="s">
        <v>808</v>
      </c>
      <c r="B1438" s="103" t="s">
        <v>88</v>
      </c>
      <c r="C1438" s="103" t="s">
        <v>89</v>
      </c>
      <c r="D1438" s="103" t="s">
        <v>420</v>
      </c>
      <c r="E1438" s="103" t="s">
        <v>421</v>
      </c>
      <c r="F1438" s="103" t="s">
        <v>421</v>
      </c>
      <c r="G1438" s="103" t="s">
        <v>178</v>
      </c>
      <c r="H1438" s="103" t="s">
        <v>315</v>
      </c>
      <c r="I1438" s="103" t="s">
        <v>92</v>
      </c>
      <c r="J1438" s="215">
        <v>-185.81</v>
      </c>
      <c r="K1438" s="216" t="s">
        <v>88</v>
      </c>
    </row>
    <row r="1439" spans="1:11" x14ac:dyDescent="0.25">
      <c r="A1439" s="103" t="s">
        <v>809</v>
      </c>
      <c r="B1439" s="103" t="s">
        <v>88</v>
      </c>
      <c r="C1439" s="103" t="s">
        <v>89</v>
      </c>
      <c r="D1439" s="103" t="s">
        <v>420</v>
      </c>
      <c r="E1439" s="103" t="s">
        <v>421</v>
      </c>
      <c r="F1439" s="103" t="s">
        <v>421</v>
      </c>
      <c r="G1439" s="103" t="s">
        <v>178</v>
      </c>
      <c r="H1439" s="103" t="s">
        <v>315</v>
      </c>
      <c r="I1439" s="103" t="s">
        <v>92</v>
      </c>
      <c r="J1439" s="215">
        <v>44.01</v>
      </c>
      <c r="K1439" s="216" t="s">
        <v>88</v>
      </c>
    </row>
    <row r="1440" spans="1:11" x14ac:dyDescent="0.25">
      <c r="A1440" s="103" t="s">
        <v>810</v>
      </c>
      <c r="B1440" s="103" t="s">
        <v>88</v>
      </c>
      <c r="C1440" s="103" t="s">
        <v>89</v>
      </c>
      <c r="D1440" s="103" t="s">
        <v>420</v>
      </c>
      <c r="E1440" s="103" t="s">
        <v>421</v>
      </c>
      <c r="F1440" s="103" t="s">
        <v>421</v>
      </c>
      <c r="G1440" s="103" t="s">
        <v>178</v>
      </c>
      <c r="H1440" s="103" t="s">
        <v>315</v>
      </c>
      <c r="I1440" s="103" t="s">
        <v>92</v>
      </c>
      <c r="J1440" s="215">
        <v>39.6</v>
      </c>
      <c r="K1440" s="216" t="s">
        <v>88</v>
      </c>
    </row>
    <row r="1441" spans="1:11" x14ac:dyDescent="0.25">
      <c r="A1441" s="103" t="s">
        <v>1038</v>
      </c>
      <c r="B1441" s="103" t="s">
        <v>88</v>
      </c>
      <c r="C1441" s="103" t="s">
        <v>89</v>
      </c>
      <c r="D1441" s="103" t="s">
        <v>420</v>
      </c>
      <c r="E1441" s="103" t="s">
        <v>421</v>
      </c>
      <c r="F1441" s="103" t="s">
        <v>421</v>
      </c>
      <c r="G1441" s="103" t="s">
        <v>178</v>
      </c>
      <c r="H1441" s="103" t="s">
        <v>315</v>
      </c>
      <c r="I1441" s="103" t="s">
        <v>92</v>
      </c>
      <c r="J1441" s="215">
        <v>1539.03</v>
      </c>
      <c r="K1441" s="216" t="s">
        <v>88</v>
      </c>
    </row>
    <row r="1442" spans="1:11" x14ac:dyDescent="0.25">
      <c r="A1442" s="103" t="s">
        <v>806</v>
      </c>
      <c r="B1442" s="103" t="s">
        <v>88</v>
      </c>
      <c r="C1442" s="103" t="s">
        <v>89</v>
      </c>
      <c r="D1442" s="103" t="s">
        <v>420</v>
      </c>
      <c r="E1442" s="103" t="s">
        <v>421</v>
      </c>
      <c r="F1442" s="103" t="s">
        <v>421</v>
      </c>
      <c r="G1442" s="103" t="s">
        <v>178</v>
      </c>
      <c r="H1442" s="103" t="s">
        <v>315</v>
      </c>
      <c r="I1442" s="103" t="s">
        <v>92</v>
      </c>
      <c r="J1442" s="215">
        <v>107.54</v>
      </c>
      <c r="K1442" s="216" t="s">
        <v>88</v>
      </c>
    </row>
    <row r="1443" spans="1:11" x14ac:dyDescent="0.25">
      <c r="A1443" s="103" t="s">
        <v>807</v>
      </c>
      <c r="B1443" s="103" t="s">
        <v>88</v>
      </c>
      <c r="C1443" s="103" t="s">
        <v>89</v>
      </c>
      <c r="D1443" s="103" t="s">
        <v>420</v>
      </c>
      <c r="E1443" s="103" t="s">
        <v>421</v>
      </c>
      <c r="F1443" s="103" t="s">
        <v>421</v>
      </c>
      <c r="G1443" s="103" t="s">
        <v>178</v>
      </c>
      <c r="H1443" s="103" t="s">
        <v>315</v>
      </c>
      <c r="I1443" s="103" t="s">
        <v>92</v>
      </c>
      <c r="J1443" s="215">
        <v>13.6</v>
      </c>
      <c r="K1443" s="216" t="s">
        <v>88</v>
      </c>
    </row>
    <row r="1444" spans="1:11" x14ac:dyDescent="0.25">
      <c r="A1444" s="103" t="s">
        <v>808</v>
      </c>
      <c r="B1444" s="103" t="s">
        <v>88</v>
      </c>
      <c r="C1444" s="103" t="s">
        <v>89</v>
      </c>
      <c r="D1444" s="103" t="s">
        <v>420</v>
      </c>
      <c r="E1444" s="103" t="s">
        <v>421</v>
      </c>
      <c r="F1444" s="103" t="s">
        <v>421</v>
      </c>
      <c r="G1444" s="103" t="s">
        <v>180</v>
      </c>
      <c r="H1444" s="103" t="s">
        <v>648</v>
      </c>
      <c r="I1444" s="103" t="s">
        <v>92</v>
      </c>
      <c r="J1444" s="215">
        <v>1263.67</v>
      </c>
      <c r="K1444" s="216" t="s">
        <v>88</v>
      </c>
    </row>
    <row r="1445" spans="1:11" x14ac:dyDescent="0.25">
      <c r="A1445" s="103" t="s">
        <v>808</v>
      </c>
      <c r="B1445" s="103" t="s">
        <v>88</v>
      </c>
      <c r="C1445" s="103" t="s">
        <v>89</v>
      </c>
      <c r="D1445" s="103" t="s">
        <v>420</v>
      </c>
      <c r="E1445" s="111"/>
      <c r="F1445" s="103" t="s">
        <v>421</v>
      </c>
      <c r="G1445" s="103" t="s">
        <v>180</v>
      </c>
      <c r="H1445" s="103" t="s">
        <v>648</v>
      </c>
      <c r="I1445" s="103" t="s">
        <v>92</v>
      </c>
      <c r="J1445" s="215">
        <v>-1532.67</v>
      </c>
      <c r="K1445" s="216" t="s">
        <v>88</v>
      </c>
    </row>
    <row r="1446" spans="1:11" x14ac:dyDescent="0.25">
      <c r="A1446" s="103" t="s">
        <v>809</v>
      </c>
      <c r="B1446" s="103" t="s">
        <v>88</v>
      </c>
      <c r="C1446" s="103" t="s">
        <v>89</v>
      </c>
      <c r="D1446" s="103" t="s">
        <v>420</v>
      </c>
      <c r="E1446" s="103" t="s">
        <v>421</v>
      </c>
      <c r="F1446" s="103" t="s">
        <v>421</v>
      </c>
      <c r="G1446" s="103" t="s">
        <v>180</v>
      </c>
      <c r="H1446" s="103" t="s">
        <v>648</v>
      </c>
      <c r="I1446" s="103" t="s">
        <v>92</v>
      </c>
      <c r="J1446" s="215">
        <v>-365.7</v>
      </c>
      <c r="K1446" s="216" t="s">
        <v>88</v>
      </c>
    </row>
    <row r="1447" spans="1:11" x14ac:dyDescent="0.25">
      <c r="A1447" s="103" t="s">
        <v>809</v>
      </c>
      <c r="B1447" s="103" t="s">
        <v>88</v>
      </c>
      <c r="C1447" s="103" t="s">
        <v>89</v>
      </c>
      <c r="D1447" s="103" t="s">
        <v>420</v>
      </c>
      <c r="E1447" s="111"/>
      <c r="F1447" s="103" t="s">
        <v>421</v>
      </c>
      <c r="G1447" s="103" t="s">
        <v>180</v>
      </c>
      <c r="H1447" s="103" t="s">
        <v>648</v>
      </c>
      <c r="I1447" s="103" t="s">
        <v>92</v>
      </c>
      <c r="J1447" s="215">
        <v>182.9</v>
      </c>
      <c r="K1447" s="216" t="s">
        <v>88</v>
      </c>
    </row>
    <row r="1448" spans="1:11" x14ac:dyDescent="0.25">
      <c r="A1448" s="103" t="s">
        <v>810</v>
      </c>
      <c r="B1448" s="103" t="s">
        <v>88</v>
      </c>
      <c r="C1448" s="103" t="s">
        <v>89</v>
      </c>
      <c r="D1448" s="103" t="s">
        <v>420</v>
      </c>
      <c r="E1448" s="103" t="s">
        <v>421</v>
      </c>
      <c r="F1448" s="103" t="s">
        <v>421</v>
      </c>
      <c r="G1448" s="103" t="s">
        <v>180</v>
      </c>
      <c r="H1448" s="103" t="s">
        <v>648</v>
      </c>
      <c r="I1448" s="103" t="s">
        <v>92</v>
      </c>
      <c r="J1448" s="215">
        <v>209.71</v>
      </c>
      <c r="K1448" s="216" t="s">
        <v>88</v>
      </c>
    </row>
    <row r="1449" spans="1:11" x14ac:dyDescent="0.25">
      <c r="A1449" s="103" t="s">
        <v>810</v>
      </c>
      <c r="B1449" s="103" t="s">
        <v>88</v>
      </c>
      <c r="C1449" s="103" t="s">
        <v>89</v>
      </c>
      <c r="D1449" s="103" t="s">
        <v>420</v>
      </c>
      <c r="E1449" s="111"/>
      <c r="F1449" s="103" t="s">
        <v>421</v>
      </c>
      <c r="G1449" s="103" t="s">
        <v>180</v>
      </c>
      <c r="H1449" s="103" t="s">
        <v>648</v>
      </c>
      <c r="I1449" s="103" t="s">
        <v>92</v>
      </c>
      <c r="J1449" s="215">
        <v>54.34</v>
      </c>
      <c r="K1449" s="216" t="s">
        <v>88</v>
      </c>
    </row>
    <row r="1450" spans="1:11" x14ac:dyDescent="0.25">
      <c r="A1450" s="103" t="s">
        <v>1038</v>
      </c>
      <c r="B1450" s="103" t="s">
        <v>88</v>
      </c>
      <c r="C1450" s="103" t="s">
        <v>89</v>
      </c>
      <c r="D1450" s="103" t="s">
        <v>420</v>
      </c>
      <c r="E1450" s="103" t="s">
        <v>421</v>
      </c>
      <c r="F1450" s="103" t="s">
        <v>421</v>
      </c>
      <c r="G1450" s="103" t="s">
        <v>180</v>
      </c>
      <c r="H1450" s="103" t="s">
        <v>648</v>
      </c>
      <c r="I1450" s="103" t="s">
        <v>92</v>
      </c>
      <c r="J1450" s="215">
        <v>-901.47</v>
      </c>
      <c r="K1450" s="216" t="s">
        <v>88</v>
      </c>
    </row>
    <row r="1451" spans="1:11" x14ac:dyDescent="0.25">
      <c r="A1451" s="103" t="s">
        <v>1038</v>
      </c>
      <c r="B1451" s="103" t="s">
        <v>88</v>
      </c>
      <c r="C1451" s="103" t="s">
        <v>89</v>
      </c>
      <c r="D1451" s="103" t="s">
        <v>420</v>
      </c>
      <c r="E1451" s="111"/>
      <c r="F1451" s="103" t="s">
        <v>421</v>
      </c>
      <c r="G1451" s="103" t="s">
        <v>180</v>
      </c>
      <c r="H1451" s="103" t="s">
        <v>648</v>
      </c>
      <c r="I1451" s="103" t="s">
        <v>92</v>
      </c>
      <c r="J1451" s="215">
        <v>896.07</v>
      </c>
      <c r="K1451" s="216" t="s">
        <v>88</v>
      </c>
    </row>
    <row r="1452" spans="1:11" x14ac:dyDescent="0.25">
      <c r="A1452" s="103" t="s">
        <v>806</v>
      </c>
      <c r="B1452" s="103" t="s">
        <v>88</v>
      </c>
      <c r="C1452" s="103" t="s">
        <v>89</v>
      </c>
      <c r="D1452" s="103" t="s">
        <v>420</v>
      </c>
      <c r="E1452" s="103" t="s">
        <v>421</v>
      </c>
      <c r="F1452" s="103" t="s">
        <v>421</v>
      </c>
      <c r="G1452" s="103" t="s">
        <v>180</v>
      </c>
      <c r="H1452" s="103" t="s">
        <v>648</v>
      </c>
      <c r="I1452" s="103" t="s">
        <v>92</v>
      </c>
      <c r="J1452" s="215">
        <v>193.15</v>
      </c>
      <c r="K1452" s="216" t="s">
        <v>88</v>
      </c>
    </row>
    <row r="1453" spans="1:11" x14ac:dyDescent="0.25">
      <c r="A1453" s="103" t="s">
        <v>807</v>
      </c>
      <c r="B1453" s="103" t="s">
        <v>88</v>
      </c>
      <c r="C1453" s="103" t="s">
        <v>89</v>
      </c>
      <c r="D1453" s="103" t="s">
        <v>420</v>
      </c>
      <c r="E1453" s="103" t="s">
        <v>421</v>
      </c>
      <c r="F1453" s="103" t="s">
        <v>421</v>
      </c>
      <c r="G1453" s="103" t="s">
        <v>180</v>
      </c>
      <c r="H1453" s="103" t="s">
        <v>648</v>
      </c>
      <c r="I1453" s="103" t="s">
        <v>92</v>
      </c>
      <c r="J1453" s="215">
        <v>-638.04</v>
      </c>
      <c r="K1453" s="216" t="s">
        <v>88</v>
      </c>
    </row>
    <row r="1454" spans="1:11" x14ac:dyDescent="0.25">
      <c r="A1454" s="103" t="s">
        <v>807</v>
      </c>
      <c r="B1454" s="103" t="s">
        <v>88</v>
      </c>
      <c r="C1454" s="103" t="s">
        <v>89</v>
      </c>
      <c r="D1454" s="103" t="s">
        <v>420</v>
      </c>
      <c r="E1454" s="111"/>
      <c r="F1454" s="103" t="s">
        <v>421</v>
      </c>
      <c r="G1454" s="103" t="s">
        <v>180</v>
      </c>
      <c r="H1454" s="103" t="s">
        <v>648</v>
      </c>
      <c r="I1454" s="103" t="s">
        <v>92</v>
      </c>
      <c r="J1454" s="215">
        <v>636.6</v>
      </c>
      <c r="K1454" s="216" t="s">
        <v>88</v>
      </c>
    </row>
    <row r="1455" spans="1:11" x14ac:dyDescent="0.25">
      <c r="A1455" s="103" t="s">
        <v>809</v>
      </c>
      <c r="B1455" s="103" t="s">
        <v>88</v>
      </c>
      <c r="C1455" s="103" t="s">
        <v>89</v>
      </c>
      <c r="D1455" s="103" t="s">
        <v>420</v>
      </c>
      <c r="E1455" s="103" t="s">
        <v>421</v>
      </c>
      <c r="F1455" s="103" t="s">
        <v>421</v>
      </c>
      <c r="G1455" s="103" t="s">
        <v>192</v>
      </c>
      <c r="H1455" s="103" t="s">
        <v>316</v>
      </c>
      <c r="I1455" s="103" t="s">
        <v>92</v>
      </c>
      <c r="J1455" s="215">
        <v>72.36</v>
      </c>
      <c r="K1455" s="216" t="s">
        <v>88</v>
      </c>
    </row>
    <row r="1456" spans="1:11" x14ac:dyDescent="0.25">
      <c r="A1456" s="103" t="s">
        <v>810</v>
      </c>
      <c r="B1456" s="103" t="s">
        <v>88</v>
      </c>
      <c r="C1456" s="103" t="s">
        <v>89</v>
      </c>
      <c r="D1456" s="103" t="s">
        <v>420</v>
      </c>
      <c r="E1456" s="103" t="s">
        <v>421</v>
      </c>
      <c r="F1456" s="103" t="s">
        <v>421</v>
      </c>
      <c r="G1456" s="103" t="s">
        <v>192</v>
      </c>
      <c r="H1456" s="103" t="s">
        <v>316</v>
      </c>
      <c r="I1456" s="103" t="s">
        <v>92</v>
      </c>
      <c r="J1456" s="215">
        <v>-23.85</v>
      </c>
      <c r="K1456" s="216" t="s">
        <v>88</v>
      </c>
    </row>
    <row r="1457" spans="1:11" x14ac:dyDescent="0.25">
      <c r="A1457" s="103" t="s">
        <v>806</v>
      </c>
      <c r="B1457" s="103" t="s">
        <v>88</v>
      </c>
      <c r="C1457" s="103" t="s">
        <v>89</v>
      </c>
      <c r="D1457" s="103" t="s">
        <v>420</v>
      </c>
      <c r="E1457" s="103" t="s">
        <v>421</v>
      </c>
      <c r="F1457" s="103" t="s">
        <v>421</v>
      </c>
      <c r="G1457" s="103" t="s">
        <v>192</v>
      </c>
      <c r="H1457" s="103" t="s">
        <v>316</v>
      </c>
      <c r="I1457" s="103" t="s">
        <v>92</v>
      </c>
      <c r="J1457" s="215">
        <v>-72.36</v>
      </c>
      <c r="K1457" s="216" t="s">
        <v>88</v>
      </c>
    </row>
    <row r="1458" spans="1:11" x14ac:dyDescent="0.25">
      <c r="A1458" s="103" t="s">
        <v>809</v>
      </c>
      <c r="B1458" s="103" t="s">
        <v>88</v>
      </c>
      <c r="C1458" s="103" t="s">
        <v>89</v>
      </c>
      <c r="D1458" s="103" t="s">
        <v>420</v>
      </c>
      <c r="E1458" s="103" t="s">
        <v>421</v>
      </c>
      <c r="F1458" s="103" t="s">
        <v>421</v>
      </c>
      <c r="G1458" s="103" t="s">
        <v>177</v>
      </c>
      <c r="H1458" s="103" t="s">
        <v>317</v>
      </c>
      <c r="I1458" s="103" t="s">
        <v>92</v>
      </c>
      <c r="J1458" s="215">
        <v>-185</v>
      </c>
      <c r="K1458" s="216" t="s">
        <v>88</v>
      </c>
    </row>
    <row r="1459" spans="1:11" x14ac:dyDescent="0.25">
      <c r="A1459" s="103" t="s">
        <v>810</v>
      </c>
      <c r="B1459" s="103" t="s">
        <v>88</v>
      </c>
      <c r="C1459" s="103" t="s">
        <v>89</v>
      </c>
      <c r="D1459" s="103" t="s">
        <v>420</v>
      </c>
      <c r="E1459" s="103" t="s">
        <v>421</v>
      </c>
      <c r="F1459" s="103" t="s">
        <v>421</v>
      </c>
      <c r="G1459" s="103" t="s">
        <v>177</v>
      </c>
      <c r="H1459" s="103" t="s">
        <v>317</v>
      </c>
      <c r="I1459" s="103" t="s">
        <v>92</v>
      </c>
      <c r="J1459" s="215">
        <v>185</v>
      </c>
      <c r="K1459" s="216" t="s">
        <v>88</v>
      </c>
    </row>
    <row r="1460" spans="1:11" x14ac:dyDescent="0.25">
      <c r="A1460" s="103" t="s">
        <v>808</v>
      </c>
      <c r="B1460" s="103" t="s">
        <v>88</v>
      </c>
      <c r="C1460" s="103" t="s">
        <v>89</v>
      </c>
      <c r="D1460" s="103" t="s">
        <v>420</v>
      </c>
      <c r="E1460" s="103" t="s">
        <v>421</v>
      </c>
      <c r="F1460" s="103" t="s">
        <v>421</v>
      </c>
      <c r="G1460" s="103" t="s">
        <v>472</v>
      </c>
      <c r="H1460" s="103" t="s">
        <v>815</v>
      </c>
      <c r="I1460" s="103" t="s">
        <v>92</v>
      </c>
      <c r="J1460" s="215">
        <v>-558.41</v>
      </c>
      <c r="K1460" s="216" t="s">
        <v>88</v>
      </c>
    </row>
    <row r="1461" spans="1:11" x14ac:dyDescent="0.25">
      <c r="A1461" s="103" t="s">
        <v>809</v>
      </c>
      <c r="B1461" s="103" t="s">
        <v>88</v>
      </c>
      <c r="C1461" s="103" t="s">
        <v>89</v>
      </c>
      <c r="D1461" s="103" t="s">
        <v>420</v>
      </c>
      <c r="E1461" s="103" t="s">
        <v>421</v>
      </c>
      <c r="F1461" s="103" t="s">
        <v>421</v>
      </c>
      <c r="G1461" s="103" t="s">
        <v>472</v>
      </c>
      <c r="H1461" s="103" t="s">
        <v>815</v>
      </c>
      <c r="I1461" s="103" t="s">
        <v>92</v>
      </c>
      <c r="J1461" s="215">
        <v>1683.16</v>
      </c>
      <c r="K1461" s="216" t="s">
        <v>88</v>
      </c>
    </row>
    <row r="1462" spans="1:11" x14ac:dyDescent="0.25">
      <c r="A1462" s="103" t="s">
        <v>810</v>
      </c>
      <c r="B1462" s="103" t="s">
        <v>88</v>
      </c>
      <c r="C1462" s="103" t="s">
        <v>89</v>
      </c>
      <c r="D1462" s="103" t="s">
        <v>420</v>
      </c>
      <c r="E1462" s="103" t="s">
        <v>421</v>
      </c>
      <c r="F1462" s="103" t="s">
        <v>421</v>
      </c>
      <c r="G1462" s="103" t="s">
        <v>472</v>
      </c>
      <c r="H1462" s="103" t="s">
        <v>815</v>
      </c>
      <c r="I1462" s="103" t="s">
        <v>92</v>
      </c>
      <c r="J1462" s="215">
        <v>590.79999999999995</v>
      </c>
      <c r="K1462" s="216" t="s">
        <v>88</v>
      </c>
    </row>
    <row r="1463" spans="1:11" x14ac:dyDescent="0.25">
      <c r="A1463" s="103" t="s">
        <v>806</v>
      </c>
      <c r="B1463" s="103" t="s">
        <v>88</v>
      </c>
      <c r="C1463" s="103" t="s">
        <v>89</v>
      </c>
      <c r="D1463" s="103" t="s">
        <v>420</v>
      </c>
      <c r="E1463" s="103" t="s">
        <v>421</v>
      </c>
      <c r="F1463" s="103" t="s">
        <v>421</v>
      </c>
      <c r="G1463" s="103" t="s">
        <v>472</v>
      </c>
      <c r="H1463" s="103" t="s">
        <v>815</v>
      </c>
      <c r="I1463" s="103" t="s">
        <v>92</v>
      </c>
      <c r="J1463" s="215">
        <v>-1715.55</v>
      </c>
      <c r="K1463" s="216" t="s">
        <v>88</v>
      </c>
    </row>
    <row r="1464" spans="1:11" x14ac:dyDescent="0.25">
      <c r="A1464" s="103" t="s">
        <v>808</v>
      </c>
      <c r="B1464" s="103" t="s">
        <v>88</v>
      </c>
      <c r="C1464" s="103" t="s">
        <v>89</v>
      </c>
      <c r="D1464" s="103" t="s">
        <v>420</v>
      </c>
      <c r="E1464" s="103" t="s">
        <v>421</v>
      </c>
      <c r="F1464" s="103" t="s">
        <v>421</v>
      </c>
      <c r="G1464" s="103" t="s">
        <v>153</v>
      </c>
      <c r="H1464" s="103" t="s">
        <v>318</v>
      </c>
      <c r="I1464" s="103" t="s">
        <v>92</v>
      </c>
      <c r="J1464" s="215">
        <v>14625.44</v>
      </c>
      <c r="K1464" s="216" t="s">
        <v>88</v>
      </c>
    </row>
    <row r="1465" spans="1:11" x14ac:dyDescent="0.25">
      <c r="A1465" s="103" t="s">
        <v>809</v>
      </c>
      <c r="B1465" s="103" t="s">
        <v>88</v>
      </c>
      <c r="C1465" s="103" t="s">
        <v>89</v>
      </c>
      <c r="D1465" s="103" t="s">
        <v>420</v>
      </c>
      <c r="E1465" s="103" t="s">
        <v>421</v>
      </c>
      <c r="F1465" s="103" t="s">
        <v>421</v>
      </c>
      <c r="G1465" s="103" t="s">
        <v>153</v>
      </c>
      <c r="H1465" s="103" t="s">
        <v>318</v>
      </c>
      <c r="I1465" s="103" t="s">
        <v>92</v>
      </c>
      <c r="J1465" s="215">
        <v>-1527.38</v>
      </c>
      <c r="K1465" s="216" t="s">
        <v>88</v>
      </c>
    </row>
    <row r="1466" spans="1:11" x14ac:dyDescent="0.25">
      <c r="A1466" s="103" t="s">
        <v>810</v>
      </c>
      <c r="B1466" s="103" t="s">
        <v>88</v>
      </c>
      <c r="C1466" s="103" t="s">
        <v>89</v>
      </c>
      <c r="D1466" s="103" t="s">
        <v>420</v>
      </c>
      <c r="E1466" s="103" t="s">
        <v>421</v>
      </c>
      <c r="F1466" s="103" t="s">
        <v>421</v>
      </c>
      <c r="G1466" s="103" t="s">
        <v>153</v>
      </c>
      <c r="H1466" s="103" t="s">
        <v>318</v>
      </c>
      <c r="I1466" s="103" t="s">
        <v>92</v>
      </c>
      <c r="J1466" s="215">
        <v>10783.82</v>
      </c>
      <c r="K1466" s="216" t="s">
        <v>88</v>
      </c>
    </row>
    <row r="1467" spans="1:11" x14ac:dyDescent="0.25">
      <c r="A1467" s="103" t="s">
        <v>1038</v>
      </c>
      <c r="B1467" s="103" t="s">
        <v>88</v>
      </c>
      <c r="C1467" s="103" t="s">
        <v>89</v>
      </c>
      <c r="D1467" s="103" t="s">
        <v>420</v>
      </c>
      <c r="E1467" s="103" t="s">
        <v>421</v>
      </c>
      <c r="F1467" s="103" t="s">
        <v>421</v>
      </c>
      <c r="G1467" s="103" t="s">
        <v>153</v>
      </c>
      <c r="H1467" s="103" t="s">
        <v>318</v>
      </c>
      <c r="I1467" s="103" t="s">
        <v>92</v>
      </c>
      <c r="J1467" s="215">
        <v>524.41</v>
      </c>
      <c r="K1467" s="216" t="s">
        <v>88</v>
      </c>
    </row>
    <row r="1468" spans="1:11" x14ac:dyDescent="0.25">
      <c r="A1468" s="103" t="s">
        <v>806</v>
      </c>
      <c r="B1468" s="103" t="s">
        <v>88</v>
      </c>
      <c r="C1468" s="103" t="s">
        <v>89</v>
      </c>
      <c r="D1468" s="103" t="s">
        <v>420</v>
      </c>
      <c r="E1468" s="103" t="s">
        <v>421</v>
      </c>
      <c r="F1468" s="103" t="s">
        <v>421</v>
      </c>
      <c r="G1468" s="103" t="s">
        <v>153</v>
      </c>
      <c r="H1468" s="103" t="s">
        <v>318</v>
      </c>
      <c r="I1468" s="103" t="s">
        <v>92</v>
      </c>
      <c r="J1468" s="215">
        <v>8342.32</v>
      </c>
      <c r="K1468" s="216" t="s">
        <v>88</v>
      </c>
    </row>
    <row r="1469" spans="1:11" x14ac:dyDescent="0.25">
      <c r="A1469" s="103" t="s">
        <v>807</v>
      </c>
      <c r="B1469" s="103" t="s">
        <v>88</v>
      </c>
      <c r="C1469" s="103" t="s">
        <v>89</v>
      </c>
      <c r="D1469" s="103" t="s">
        <v>420</v>
      </c>
      <c r="E1469" s="103" t="s">
        <v>421</v>
      </c>
      <c r="F1469" s="103" t="s">
        <v>421</v>
      </c>
      <c r="G1469" s="103" t="s">
        <v>153</v>
      </c>
      <c r="H1469" s="103" t="s">
        <v>318</v>
      </c>
      <c r="I1469" s="103" t="s">
        <v>92</v>
      </c>
      <c r="J1469" s="215">
        <v>-41719.410000000003</v>
      </c>
      <c r="K1469" s="216" t="s">
        <v>88</v>
      </c>
    </row>
    <row r="1470" spans="1:11" x14ac:dyDescent="0.25">
      <c r="A1470" s="103" t="s">
        <v>808</v>
      </c>
      <c r="B1470" s="103" t="s">
        <v>88</v>
      </c>
      <c r="C1470" s="103" t="s">
        <v>89</v>
      </c>
      <c r="D1470" s="103" t="s">
        <v>420</v>
      </c>
      <c r="E1470" s="103" t="s">
        <v>421</v>
      </c>
      <c r="F1470" s="103" t="s">
        <v>421</v>
      </c>
      <c r="G1470" s="103" t="s">
        <v>96</v>
      </c>
      <c r="H1470" s="103" t="s">
        <v>319</v>
      </c>
      <c r="I1470" s="103" t="s">
        <v>92</v>
      </c>
      <c r="J1470" s="215">
        <v>3771.15</v>
      </c>
      <c r="K1470" s="216" t="s">
        <v>88</v>
      </c>
    </row>
    <row r="1471" spans="1:11" x14ac:dyDescent="0.25">
      <c r="A1471" s="103" t="s">
        <v>809</v>
      </c>
      <c r="B1471" s="103" t="s">
        <v>88</v>
      </c>
      <c r="C1471" s="103" t="s">
        <v>89</v>
      </c>
      <c r="D1471" s="103" t="s">
        <v>420</v>
      </c>
      <c r="E1471" s="103" t="s">
        <v>421</v>
      </c>
      <c r="F1471" s="103" t="s">
        <v>421</v>
      </c>
      <c r="G1471" s="103" t="s">
        <v>96</v>
      </c>
      <c r="H1471" s="103" t="s">
        <v>319</v>
      </c>
      <c r="I1471" s="103" t="s">
        <v>92</v>
      </c>
      <c r="J1471" s="215">
        <v>-16.29</v>
      </c>
      <c r="K1471" s="216" t="s">
        <v>88</v>
      </c>
    </row>
    <row r="1472" spans="1:11" x14ac:dyDescent="0.25">
      <c r="A1472" s="103" t="s">
        <v>810</v>
      </c>
      <c r="B1472" s="103" t="s">
        <v>88</v>
      </c>
      <c r="C1472" s="103" t="s">
        <v>89</v>
      </c>
      <c r="D1472" s="103" t="s">
        <v>420</v>
      </c>
      <c r="E1472" s="103" t="s">
        <v>421</v>
      </c>
      <c r="F1472" s="103" t="s">
        <v>421</v>
      </c>
      <c r="G1472" s="103" t="s">
        <v>96</v>
      </c>
      <c r="H1472" s="103" t="s">
        <v>319</v>
      </c>
      <c r="I1472" s="103" t="s">
        <v>92</v>
      </c>
      <c r="J1472" s="215">
        <v>3024.41</v>
      </c>
      <c r="K1472" s="216" t="s">
        <v>88</v>
      </c>
    </row>
    <row r="1473" spans="1:11" x14ac:dyDescent="0.25">
      <c r="A1473" s="103" t="s">
        <v>1038</v>
      </c>
      <c r="B1473" s="103" t="s">
        <v>88</v>
      </c>
      <c r="C1473" s="103" t="s">
        <v>89</v>
      </c>
      <c r="D1473" s="103" t="s">
        <v>420</v>
      </c>
      <c r="E1473" s="103" t="s">
        <v>421</v>
      </c>
      <c r="F1473" s="103" t="s">
        <v>421</v>
      </c>
      <c r="G1473" s="103" t="s">
        <v>96</v>
      </c>
      <c r="H1473" s="103" t="s">
        <v>319</v>
      </c>
      <c r="I1473" s="103" t="s">
        <v>92</v>
      </c>
      <c r="J1473" s="215">
        <v>1804.12</v>
      </c>
      <c r="K1473" s="216" t="s">
        <v>88</v>
      </c>
    </row>
    <row r="1474" spans="1:11" x14ac:dyDescent="0.25">
      <c r="A1474" s="103" t="s">
        <v>806</v>
      </c>
      <c r="B1474" s="103" t="s">
        <v>88</v>
      </c>
      <c r="C1474" s="103" t="s">
        <v>89</v>
      </c>
      <c r="D1474" s="103" t="s">
        <v>420</v>
      </c>
      <c r="E1474" s="103" t="s">
        <v>421</v>
      </c>
      <c r="F1474" s="103" t="s">
        <v>421</v>
      </c>
      <c r="G1474" s="103" t="s">
        <v>96</v>
      </c>
      <c r="H1474" s="103" t="s">
        <v>319</v>
      </c>
      <c r="I1474" s="103" t="s">
        <v>92</v>
      </c>
      <c r="J1474" s="215">
        <v>808.39</v>
      </c>
      <c r="K1474" s="216" t="s">
        <v>88</v>
      </c>
    </row>
    <row r="1475" spans="1:11" x14ac:dyDescent="0.25">
      <c r="A1475" s="103" t="s">
        <v>807</v>
      </c>
      <c r="B1475" s="103" t="s">
        <v>88</v>
      </c>
      <c r="C1475" s="103" t="s">
        <v>89</v>
      </c>
      <c r="D1475" s="103" t="s">
        <v>420</v>
      </c>
      <c r="E1475" s="103" t="s">
        <v>421</v>
      </c>
      <c r="F1475" s="103" t="s">
        <v>421</v>
      </c>
      <c r="G1475" s="103" t="s">
        <v>96</v>
      </c>
      <c r="H1475" s="103" t="s">
        <v>319</v>
      </c>
      <c r="I1475" s="103" t="s">
        <v>92</v>
      </c>
      <c r="J1475" s="215">
        <v>-10662.39</v>
      </c>
      <c r="K1475" s="216" t="s">
        <v>88</v>
      </c>
    </row>
    <row r="1476" spans="1:11" x14ac:dyDescent="0.25">
      <c r="A1476" s="103" t="s">
        <v>1038</v>
      </c>
      <c r="B1476" s="103" t="s">
        <v>88</v>
      </c>
      <c r="C1476" s="103" t="s">
        <v>89</v>
      </c>
      <c r="D1476" s="103" t="s">
        <v>420</v>
      </c>
      <c r="E1476" s="103" t="s">
        <v>421</v>
      </c>
      <c r="F1476" s="103" t="s">
        <v>421</v>
      </c>
      <c r="G1476" s="103" t="s">
        <v>191</v>
      </c>
      <c r="H1476" s="103" t="s">
        <v>320</v>
      </c>
      <c r="I1476" s="103" t="s">
        <v>92</v>
      </c>
      <c r="J1476" s="215">
        <v>2716.22</v>
      </c>
      <c r="K1476" s="216" t="s">
        <v>88</v>
      </c>
    </row>
    <row r="1477" spans="1:11" x14ac:dyDescent="0.25">
      <c r="A1477" s="103" t="s">
        <v>809</v>
      </c>
      <c r="B1477" s="103" t="s">
        <v>88</v>
      </c>
      <c r="C1477" s="103" t="s">
        <v>89</v>
      </c>
      <c r="D1477" s="103" t="s">
        <v>420</v>
      </c>
      <c r="E1477" s="103" t="s">
        <v>421</v>
      </c>
      <c r="F1477" s="103" t="s">
        <v>421</v>
      </c>
      <c r="G1477" s="103" t="s">
        <v>166</v>
      </c>
      <c r="H1477" s="103" t="s">
        <v>322</v>
      </c>
      <c r="I1477" s="103" t="s">
        <v>92</v>
      </c>
      <c r="J1477" s="215">
        <v>-67.31</v>
      </c>
      <c r="K1477" s="216" t="s">
        <v>88</v>
      </c>
    </row>
    <row r="1478" spans="1:11" x14ac:dyDescent="0.25">
      <c r="A1478" s="103" t="s">
        <v>810</v>
      </c>
      <c r="B1478" s="103" t="s">
        <v>88</v>
      </c>
      <c r="C1478" s="103" t="s">
        <v>89</v>
      </c>
      <c r="D1478" s="103" t="s">
        <v>420</v>
      </c>
      <c r="E1478" s="103" t="s">
        <v>421</v>
      </c>
      <c r="F1478" s="103" t="s">
        <v>421</v>
      </c>
      <c r="G1478" s="103" t="s">
        <v>166</v>
      </c>
      <c r="H1478" s="103" t="s">
        <v>322</v>
      </c>
      <c r="I1478" s="103" t="s">
        <v>92</v>
      </c>
      <c r="J1478" s="215">
        <v>67.31</v>
      </c>
      <c r="K1478" s="216" t="s">
        <v>88</v>
      </c>
    </row>
    <row r="1479" spans="1:11" x14ac:dyDescent="0.25">
      <c r="A1479" s="103" t="s">
        <v>810</v>
      </c>
      <c r="B1479" s="103" t="s">
        <v>88</v>
      </c>
      <c r="C1479" s="103" t="s">
        <v>89</v>
      </c>
      <c r="D1479" s="103" t="s">
        <v>420</v>
      </c>
      <c r="E1479" s="103" t="s">
        <v>421</v>
      </c>
      <c r="F1479" s="103" t="s">
        <v>421</v>
      </c>
      <c r="G1479" s="103" t="s">
        <v>623</v>
      </c>
      <c r="H1479" s="103" t="s">
        <v>624</v>
      </c>
      <c r="I1479" s="103" t="s">
        <v>92</v>
      </c>
      <c r="J1479" s="215">
        <v>-59.24</v>
      </c>
      <c r="K1479" s="216" t="s">
        <v>88</v>
      </c>
    </row>
    <row r="1480" spans="1:11" x14ac:dyDescent="0.25">
      <c r="A1480" s="103" t="s">
        <v>809</v>
      </c>
      <c r="B1480" s="103" t="s">
        <v>88</v>
      </c>
      <c r="C1480" s="103" t="s">
        <v>89</v>
      </c>
      <c r="D1480" s="103" t="s">
        <v>420</v>
      </c>
      <c r="E1480" s="111"/>
      <c r="F1480" s="103" t="s">
        <v>421</v>
      </c>
      <c r="G1480" s="103" t="s">
        <v>621</v>
      </c>
      <c r="H1480" s="103" t="s">
        <v>622</v>
      </c>
      <c r="I1480" s="103" t="s">
        <v>92</v>
      </c>
      <c r="J1480" s="215">
        <v>-62.88</v>
      </c>
      <c r="K1480" s="216" t="s">
        <v>88</v>
      </c>
    </row>
    <row r="1481" spans="1:11" x14ac:dyDescent="0.25">
      <c r="A1481" s="103" t="s">
        <v>810</v>
      </c>
      <c r="B1481" s="103" t="s">
        <v>88</v>
      </c>
      <c r="C1481" s="103" t="s">
        <v>89</v>
      </c>
      <c r="D1481" s="103" t="s">
        <v>420</v>
      </c>
      <c r="E1481" s="111"/>
      <c r="F1481" s="103" t="s">
        <v>421</v>
      </c>
      <c r="G1481" s="103" t="s">
        <v>621</v>
      </c>
      <c r="H1481" s="103" t="s">
        <v>622</v>
      </c>
      <c r="I1481" s="103" t="s">
        <v>92</v>
      </c>
      <c r="J1481" s="215">
        <v>-390.23</v>
      </c>
      <c r="K1481" s="216" t="s">
        <v>88</v>
      </c>
    </row>
    <row r="1482" spans="1:11" x14ac:dyDescent="0.25">
      <c r="A1482" s="103" t="s">
        <v>1038</v>
      </c>
      <c r="B1482" s="103" t="s">
        <v>88</v>
      </c>
      <c r="C1482" s="103" t="s">
        <v>89</v>
      </c>
      <c r="D1482" s="103" t="s">
        <v>420</v>
      </c>
      <c r="E1482" s="111"/>
      <c r="F1482" s="103" t="s">
        <v>421</v>
      </c>
      <c r="G1482" s="103" t="s">
        <v>621</v>
      </c>
      <c r="H1482" s="103" t="s">
        <v>622</v>
      </c>
      <c r="I1482" s="103" t="s">
        <v>92</v>
      </c>
      <c r="J1482" s="215">
        <v>-51.86</v>
      </c>
      <c r="K1482" s="216" t="s">
        <v>88</v>
      </c>
    </row>
    <row r="1483" spans="1:11" x14ac:dyDescent="0.25">
      <c r="A1483" s="103" t="s">
        <v>807</v>
      </c>
      <c r="B1483" s="103" t="s">
        <v>88</v>
      </c>
      <c r="C1483" s="103" t="s">
        <v>89</v>
      </c>
      <c r="D1483" s="103" t="s">
        <v>420</v>
      </c>
      <c r="E1483" s="111"/>
      <c r="F1483" s="103" t="s">
        <v>421</v>
      </c>
      <c r="G1483" s="103" t="s">
        <v>621</v>
      </c>
      <c r="H1483" s="103" t="s">
        <v>622</v>
      </c>
      <c r="I1483" s="103" t="s">
        <v>92</v>
      </c>
      <c r="J1483" s="215">
        <v>80.540000000000006</v>
      </c>
      <c r="K1483" s="216" t="s">
        <v>88</v>
      </c>
    </row>
    <row r="1484" spans="1:11" x14ac:dyDescent="0.25">
      <c r="A1484" s="103" t="s">
        <v>808</v>
      </c>
      <c r="B1484" s="103" t="s">
        <v>88</v>
      </c>
      <c r="C1484" s="103" t="s">
        <v>89</v>
      </c>
      <c r="D1484" s="103" t="s">
        <v>420</v>
      </c>
      <c r="E1484" s="103" t="s">
        <v>421</v>
      </c>
      <c r="F1484" s="103" t="s">
        <v>421</v>
      </c>
      <c r="G1484" s="103" t="s">
        <v>118</v>
      </c>
      <c r="H1484" s="103" t="s">
        <v>323</v>
      </c>
      <c r="I1484" s="103" t="s">
        <v>92</v>
      </c>
      <c r="J1484" s="215">
        <v>13015.73</v>
      </c>
      <c r="K1484" s="216" t="s">
        <v>88</v>
      </c>
    </row>
    <row r="1485" spans="1:11" x14ac:dyDescent="0.25">
      <c r="A1485" s="103" t="s">
        <v>809</v>
      </c>
      <c r="B1485" s="103" t="s">
        <v>88</v>
      </c>
      <c r="C1485" s="103" t="s">
        <v>89</v>
      </c>
      <c r="D1485" s="103" t="s">
        <v>420</v>
      </c>
      <c r="E1485" s="103" t="s">
        <v>421</v>
      </c>
      <c r="F1485" s="103" t="s">
        <v>421</v>
      </c>
      <c r="G1485" s="103" t="s">
        <v>118</v>
      </c>
      <c r="H1485" s="103" t="s">
        <v>323</v>
      </c>
      <c r="I1485" s="103" t="s">
        <v>92</v>
      </c>
      <c r="J1485" s="215">
        <v>1887.03</v>
      </c>
      <c r="K1485" s="216" t="s">
        <v>88</v>
      </c>
    </row>
    <row r="1486" spans="1:11" x14ac:dyDescent="0.25">
      <c r="A1486" s="103" t="s">
        <v>809</v>
      </c>
      <c r="B1486" s="103" t="s">
        <v>88</v>
      </c>
      <c r="C1486" s="103" t="s">
        <v>89</v>
      </c>
      <c r="D1486" s="103" t="s">
        <v>420</v>
      </c>
      <c r="E1486" s="111"/>
      <c r="F1486" s="103" t="s">
        <v>421</v>
      </c>
      <c r="G1486" s="103" t="s">
        <v>118</v>
      </c>
      <c r="H1486" s="103" t="s">
        <v>323</v>
      </c>
      <c r="I1486" s="103" t="s">
        <v>92</v>
      </c>
      <c r="J1486" s="215">
        <v>125.76</v>
      </c>
      <c r="K1486" s="216" t="s">
        <v>88</v>
      </c>
    </row>
    <row r="1487" spans="1:11" x14ac:dyDescent="0.25">
      <c r="A1487" s="103" t="s">
        <v>810</v>
      </c>
      <c r="B1487" s="103" t="s">
        <v>88</v>
      </c>
      <c r="C1487" s="103" t="s">
        <v>89</v>
      </c>
      <c r="D1487" s="103" t="s">
        <v>420</v>
      </c>
      <c r="E1487" s="103" t="s">
        <v>421</v>
      </c>
      <c r="F1487" s="103" t="s">
        <v>421</v>
      </c>
      <c r="G1487" s="103" t="s">
        <v>118</v>
      </c>
      <c r="H1487" s="103" t="s">
        <v>323</v>
      </c>
      <c r="I1487" s="103" t="s">
        <v>92</v>
      </c>
      <c r="J1487" s="215">
        <v>-600.75</v>
      </c>
      <c r="K1487" s="216" t="s">
        <v>88</v>
      </c>
    </row>
    <row r="1488" spans="1:11" x14ac:dyDescent="0.25">
      <c r="A1488" s="103" t="s">
        <v>810</v>
      </c>
      <c r="B1488" s="103" t="s">
        <v>88</v>
      </c>
      <c r="C1488" s="103" t="s">
        <v>89</v>
      </c>
      <c r="D1488" s="103" t="s">
        <v>420</v>
      </c>
      <c r="E1488" s="111"/>
      <c r="F1488" s="103" t="s">
        <v>421</v>
      </c>
      <c r="G1488" s="103" t="s">
        <v>118</v>
      </c>
      <c r="H1488" s="103" t="s">
        <v>323</v>
      </c>
      <c r="I1488" s="103" t="s">
        <v>92</v>
      </c>
      <c r="J1488" s="215">
        <v>780.46</v>
      </c>
      <c r="K1488" s="216" t="s">
        <v>88</v>
      </c>
    </row>
    <row r="1489" spans="1:11" x14ac:dyDescent="0.25">
      <c r="A1489" s="103" t="s">
        <v>1038</v>
      </c>
      <c r="B1489" s="103" t="s">
        <v>88</v>
      </c>
      <c r="C1489" s="103" t="s">
        <v>89</v>
      </c>
      <c r="D1489" s="103" t="s">
        <v>420</v>
      </c>
      <c r="E1489" s="103" t="s">
        <v>421</v>
      </c>
      <c r="F1489" s="103" t="s">
        <v>421</v>
      </c>
      <c r="G1489" s="103" t="s">
        <v>118</v>
      </c>
      <c r="H1489" s="103" t="s">
        <v>323</v>
      </c>
      <c r="I1489" s="103" t="s">
        <v>92</v>
      </c>
      <c r="J1489" s="215">
        <v>2061.13</v>
      </c>
      <c r="K1489" s="216" t="s">
        <v>88</v>
      </c>
    </row>
    <row r="1490" spans="1:11" x14ac:dyDescent="0.25">
      <c r="A1490" s="103" t="s">
        <v>1038</v>
      </c>
      <c r="B1490" s="103" t="s">
        <v>88</v>
      </c>
      <c r="C1490" s="103" t="s">
        <v>89</v>
      </c>
      <c r="D1490" s="103" t="s">
        <v>420</v>
      </c>
      <c r="E1490" s="111"/>
      <c r="F1490" s="103" t="s">
        <v>421</v>
      </c>
      <c r="G1490" s="103" t="s">
        <v>118</v>
      </c>
      <c r="H1490" s="103" t="s">
        <v>323</v>
      </c>
      <c r="I1490" s="103" t="s">
        <v>92</v>
      </c>
      <c r="J1490" s="215">
        <v>103.71</v>
      </c>
      <c r="K1490" s="216" t="s">
        <v>88</v>
      </c>
    </row>
    <row r="1491" spans="1:11" x14ac:dyDescent="0.25">
      <c r="A1491" s="103" t="s">
        <v>806</v>
      </c>
      <c r="B1491" s="103" t="s">
        <v>88</v>
      </c>
      <c r="C1491" s="103" t="s">
        <v>89</v>
      </c>
      <c r="D1491" s="103" t="s">
        <v>420</v>
      </c>
      <c r="E1491" s="103" t="s">
        <v>421</v>
      </c>
      <c r="F1491" s="103" t="s">
        <v>421</v>
      </c>
      <c r="G1491" s="103" t="s">
        <v>118</v>
      </c>
      <c r="H1491" s="103" t="s">
        <v>323</v>
      </c>
      <c r="I1491" s="103" t="s">
        <v>92</v>
      </c>
      <c r="J1491" s="215">
        <v>2369.7800000000002</v>
      </c>
      <c r="K1491" s="216" t="s">
        <v>88</v>
      </c>
    </row>
    <row r="1492" spans="1:11" x14ac:dyDescent="0.25">
      <c r="A1492" s="103" t="s">
        <v>807</v>
      </c>
      <c r="B1492" s="103" t="s">
        <v>88</v>
      </c>
      <c r="C1492" s="103" t="s">
        <v>89</v>
      </c>
      <c r="D1492" s="103" t="s">
        <v>420</v>
      </c>
      <c r="E1492" s="103" t="s">
        <v>421</v>
      </c>
      <c r="F1492" s="103" t="s">
        <v>421</v>
      </c>
      <c r="G1492" s="103" t="s">
        <v>118</v>
      </c>
      <c r="H1492" s="103" t="s">
        <v>323</v>
      </c>
      <c r="I1492" s="103" t="s">
        <v>92</v>
      </c>
      <c r="J1492" s="215">
        <v>-22864.26</v>
      </c>
      <c r="K1492" s="216" t="s">
        <v>88</v>
      </c>
    </row>
    <row r="1493" spans="1:11" x14ac:dyDescent="0.25">
      <c r="A1493" s="103" t="s">
        <v>807</v>
      </c>
      <c r="B1493" s="103" t="s">
        <v>88</v>
      </c>
      <c r="C1493" s="103" t="s">
        <v>89</v>
      </c>
      <c r="D1493" s="103" t="s">
        <v>420</v>
      </c>
      <c r="E1493" s="111"/>
      <c r="F1493" s="103" t="s">
        <v>421</v>
      </c>
      <c r="G1493" s="103" t="s">
        <v>118</v>
      </c>
      <c r="H1493" s="103" t="s">
        <v>323</v>
      </c>
      <c r="I1493" s="103" t="s">
        <v>92</v>
      </c>
      <c r="J1493" s="215">
        <v>-161.09</v>
      </c>
      <c r="K1493" s="216" t="s">
        <v>88</v>
      </c>
    </row>
    <row r="1494" spans="1:11" x14ac:dyDescent="0.25">
      <c r="A1494" s="103" t="s">
        <v>808</v>
      </c>
      <c r="B1494" s="103" t="s">
        <v>88</v>
      </c>
      <c r="C1494" s="103" t="s">
        <v>89</v>
      </c>
      <c r="D1494" s="103" t="s">
        <v>420</v>
      </c>
      <c r="E1494" s="103" t="s">
        <v>421</v>
      </c>
      <c r="F1494" s="103" t="s">
        <v>421</v>
      </c>
      <c r="G1494" s="103" t="s">
        <v>164</v>
      </c>
      <c r="H1494" s="103" t="s">
        <v>324</v>
      </c>
      <c r="I1494" s="103" t="s">
        <v>92</v>
      </c>
      <c r="J1494" s="215">
        <v>165.85</v>
      </c>
      <c r="K1494" s="216" t="s">
        <v>88</v>
      </c>
    </row>
    <row r="1495" spans="1:11" x14ac:dyDescent="0.25">
      <c r="A1495" s="103" t="s">
        <v>809</v>
      </c>
      <c r="B1495" s="103" t="s">
        <v>88</v>
      </c>
      <c r="C1495" s="103" t="s">
        <v>89</v>
      </c>
      <c r="D1495" s="103" t="s">
        <v>420</v>
      </c>
      <c r="E1495" s="103" t="s">
        <v>421</v>
      </c>
      <c r="F1495" s="103" t="s">
        <v>421</v>
      </c>
      <c r="G1495" s="103" t="s">
        <v>164</v>
      </c>
      <c r="H1495" s="103" t="s">
        <v>324</v>
      </c>
      <c r="I1495" s="103" t="s">
        <v>92</v>
      </c>
      <c r="J1495" s="215">
        <v>178.66</v>
      </c>
      <c r="K1495" s="216" t="s">
        <v>88</v>
      </c>
    </row>
    <row r="1496" spans="1:11" x14ac:dyDescent="0.25">
      <c r="A1496" s="103" t="s">
        <v>806</v>
      </c>
      <c r="B1496" s="103" t="s">
        <v>88</v>
      </c>
      <c r="C1496" s="103" t="s">
        <v>89</v>
      </c>
      <c r="D1496" s="103" t="s">
        <v>420</v>
      </c>
      <c r="E1496" s="103" t="s">
        <v>421</v>
      </c>
      <c r="F1496" s="103" t="s">
        <v>421</v>
      </c>
      <c r="G1496" s="103" t="s">
        <v>164</v>
      </c>
      <c r="H1496" s="103" t="s">
        <v>324</v>
      </c>
      <c r="I1496" s="103" t="s">
        <v>92</v>
      </c>
      <c r="J1496" s="215">
        <v>-112.35</v>
      </c>
      <c r="K1496" s="216" t="s">
        <v>88</v>
      </c>
    </row>
    <row r="1497" spans="1:11" x14ac:dyDescent="0.25">
      <c r="A1497" s="103" t="s">
        <v>807</v>
      </c>
      <c r="B1497" s="103" t="s">
        <v>88</v>
      </c>
      <c r="C1497" s="103" t="s">
        <v>89</v>
      </c>
      <c r="D1497" s="103" t="s">
        <v>420</v>
      </c>
      <c r="E1497" s="103" t="s">
        <v>421</v>
      </c>
      <c r="F1497" s="103" t="s">
        <v>421</v>
      </c>
      <c r="G1497" s="103" t="s">
        <v>164</v>
      </c>
      <c r="H1497" s="103" t="s">
        <v>324</v>
      </c>
      <c r="I1497" s="103" t="s">
        <v>92</v>
      </c>
      <c r="J1497" s="215">
        <v>-232.16</v>
      </c>
      <c r="K1497" s="216" t="s">
        <v>88</v>
      </c>
    </row>
    <row r="1498" spans="1:11" x14ac:dyDescent="0.25">
      <c r="A1498" s="103" t="s">
        <v>808</v>
      </c>
      <c r="B1498" s="103" t="s">
        <v>88</v>
      </c>
      <c r="C1498" s="103" t="s">
        <v>89</v>
      </c>
      <c r="D1498" s="103" t="s">
        <v>420</v>
      </c>
      <c r="E1498" s="103" t="s">
        <v>421</v>
      </c>
      <c r="F1498" s="103" t="s">
        <v>421</v>
      </c>
      <c r="G1498" s="103" t="s">
        <v>163</v>
      </c>
      <c r="H1498" s="103" t="s">
        <v>327</v>
      </c>
      <c r="I1498" s="103" t="s">
        <v>92</v>
      </c>
      <c r="J1498" s="215">
        <v>101.63</v>
      </c>
      <c r="K1498" s="216" t="s">
        <v>88</v>
      </c>
    </row>
    <row r="1499" spans="1:11" x14ac:dyDescent="0.25">
      <c r="A1499" s="103" t="s">
        <v>809</v>
      </c>
      <c r="B1499" s="103" t="s">
        <v>88</v>
      </c>
      <c r="C1499" s="103" t="s">
        <v>89</v>
      </c>
      <c r="D1499" s="103" t="s">
        <v>420</v>
      </c>
      <c r="E1499" s="103" t="s">
        <v>421</v>
      </c>
      <c r="F1499" s="103" t="s">
        <v>421</v>
      </c>
      <c r="G1499" s="103" t="s">
        <v>163</v>
      </c>
      <c r="H1499" s="103" t="s">
        <v>327</v>
      </c>
      <c r="I1499" s="103" t="s">
        <v>92</v>
      </c>
      <c r="J1499" s="215">
        <v>-161.28</v>
      </c>
      <c r="K1499" s="216" t="s">
        <v>88</v>
      </c>
    </row>
    <row r="1500" spans="1:11" x14ac:dyDescent="0.25">
      <c r="A1500" s="103" t="s">
        <v>810</v>
      </c>
      <c r="B1500" s="103" t="s">
        <v>88</v>
      </c>
      <c r="C1500" s="103" t="s">
        <v>89</v>
      </c>
      <c r="D1500" s="103" t="s">
        <v>420</v>
      </c>
      <c r="E1500" s="103" t="s">
        <v>421</v>
      </c>
      <c r="F1500" s="103" t="s">
        <v>421</v>
      </c>
      <c r="G1500" s="103" t="s">
        <v>163</v>
      </c>
      <c r="H1500" s="103" t="s">
        <v>327</v>
      </c>
      <c r="I1500" s="103" t="s">
        <v>92</v>
      </c>
      <c r="J1500" s="215">
        <v>-533.76</v>
      </c>
      <c r="K1500" s="216" t="s">
        <v>88</v>
      </c>
    </row>
    <row r="1501" spans="1:11" x14ac:dyDescent="0.25">
      <c r="A1501" s="103" t="s">
        <v>1038</v>
      </c>
      <c r="B1501" s="103" t="s">
        <v>88</v>
      </c>
      <c r="C1501" s="103" t="s">
        <v>89</v>
      </c>
      <c r="D1501" s="103" t="s">
        <v>420</v>
      </c>
      <c r="E1501" s="103" t="s">
        <v>421</v>
      </c>
      <c r="F1501" s="103" t="s">
        <v>421</v>
      </c>
      <c r="G1501" s="103" t="s">
        <v>163</v>
      </c>
      <c r="H1501" s="103" t="s">
        <v>327</v>
      </c>
      <c r="I1501" s="103" t="s">
        <v>92</v>
      </c>
      <c r="J1501" s="215">
        <v>119.56</v>
      </c>
      <c r="K1501" s="216" t="s">
        <v>88</v>
      </c>
    </row>
    <row r="1502" spans="1:11" x14ac:dyDescent="0.25">
      <c r="A1502" s="103" t="s">
        <v>806</v>
      </c>
      <c r="B1502" s="103" t="s">
        <v>88</v>
      </c>
      <c r="C1502" s="103" t="s">
        <v>89</v>
      </c>
      <c r="D1502" s="103" t="s">
        <v>420</v>
      </c>
      <c r="E1502" s="103" t="s">
        <v>421</v>
      </c>
      <c r="F1502" s="103" t="s">
        <v>421</v>
      </c>
      <c r="G1502" s="103" t="s">
        <v>163</v>
      </c>
      <c r="H1502" s="103" t="s">
        <v>327</v>
      </c>
      <c r="I1502" s="103" t="s">
        <v>92</v>
      </c>
      <c r="J1502" s="215">
        <v>66.64</v>
      </c>
      <c r="K1502" s="216" t="s">
        <v>88</v>
      </c>
    </row>
    <row r="1503" spans="1:11" x14ac:dyDescent="0.25">
      <c r="A1503" s="103" t="s">
        <v>807</v>
      </c>
      <c r="B1503" s="103" t="s">
        <v>88</v>
      </c>
      <c r="C1503" s="103" t="s">
        <v>89</v>
      </c>
      <c r="D1503" s="103" t="s">
        <v>420</v>
      </c>
      <c r="E1503" s="103" t="s">
        <v>421</v>
      </c>
      <c r="F1503" s="103" t="s">
        <v>421</v>
      </c>
      <c r="G1503" s="103" t="s">
        <v>163</v>
      </c>
      <c r="H1503" s="103" t="s">
        <v>327</v>
      </c>
      <c r="I1503" s="103" t="s">
        <v>92</v>
      </c>
      <c r="J1503" s="215">
        <v>-448.35</v>
      </c>
      <c r="K1503" s="216" t="s">
        <v>88</v>
      </c>
    </row>
    <row r="1504" spans="1:11" x14ac:dyDescent="0.25">
      <c r="A1504" s="103" t="s">
        <v>808</v>
      </c>
      <c r="B1504" s="103" t="s">
        <v>88</v>
      </c>
      <c r="C1504" s="103" t="s">
        <v>89</v>
      </c>
      <c r="D1504" s="103" t="s">
        <v>420</v>
      </c>
      <c r="E1504" s="103" t="s">
        <v>421</v>
      </c>
      <c r="F1504" s="103" t="s">
        <v>421</v>
      </c>
      <c r="G1504" s="103" t="s">
        <v>183</v>
      </c>
      <c r="H1504" s="103" t="s">
        <v>328</v>
      </c>
      <c r="I1504" s="103" t="s">
        <v>92</v>
      </c>
      <c r="J1504" s="215">
        <v>886.2</v>
      </c>
      <c r="K1504" s="216" t="s">
        <v>88</v>
      </c>
    </row>
    <row r="1505" spans="1:11" x14ac:dyDescent="0.25">
      <c r="A1505" s="103" t="s">
        <v>807</v>
      </c>
      <c r="B1505" s="103" t="s">
        <v>88</v>
      </c>
      <c r="C1505" s="103" t="s">
        <v>89</v>
      </c>
      <c r="D1505" s="103" t="s">
        <v>420</v>
      </c>
      <c r="E1505" s="103" t="s">
        <v>421</v>
      </c>
      <c r="F1505" s="103" t="s">
        <v>421</v>
      </c>
      <c r="G1505" s="103" t="s">
        <v>183</v>
      </c>
      <c r="H1505" s="103" t="s">
        <v>328</v>
      </c>
      <c r="I1505" s="103" t="s">
        <v>92</v>
      </c>
      <c r="J1505" s="215">
        <v>-886.2</v>
      </c>
      <c r="K1505" s="216" t="s">
        <v>88</v>
      </c>
    </row>
    <row r="1506" spans="1:11" x14ac:dyDescent="0.25">
      <c r="A1506" s="103" t="s">
        <v>808</v>
      </c>
      <c r="B1506" s="103" t="s">
        <v>88</v>
      </c>
      <c r="C1506" s="103" t="s">
        <v>89</v>
      </c>
      <c r="D1506" s="103" t="s">
        <v>420</v>
      </c>
      <c r="E1506" s="103" t="s">
        <v>421</v>
      </c>
      <c r="F1506" s="103" t="s">
        <v>421</v>
      </c>
      <c r="G1506" s="103" t="s">
        <v>112</v>
      </c>
      <c r="H1506" s="103" t="s">
        <v>334</v>
      </c>
      <c r="I1506" s="103" t="s">
        <v>92</v>
      </c>
      <c r="J1506" s="215">
        <v>-2298.9</v>
      </c>
      <c r="K1506" s="216" t="s">
        <v>88</v>
      </c>
    </row>
    <row r="1507" spans="1:11" x14ac:dyDescent="0.25">
      <c r="A1507" s="103" t="s">
        <v>808</v>
      </c>
      <c r="B1507" s="103" t="s">
        <v>88</v>
      </c>
      <c r="C1507" s="103" t="s">
        <v>89</v>
      </c>
      <c r="D1507" s="103" t="s">
        <v>420</v>
      </c>
      <c r="E1507" s="111"/>
      <c r="F1507" s="103" t="s">
        <v>421</v>
      </c>
      <c r="G1507" s="103" t="s">
        <v>112</v>
      </c>
      <c r="H1507" s="103" t="s">
        <v>334</v>
      </c>
      <c r="I1507" s="103" t="s">
        <v>92</v>
      </c>
      <c r="J1507" s="215">
        <v>1149.44</v>
      </c>
      <c r="K1507" s="216" t="s">
        <v>88</v>
      </c>
    </row>
    <row r="1508" spans="1:11" x14ac:dyDescent="0.25">
      <c r="A1508" s="103" t="s">
        <v>810</v>
      </c>
      <c r="B1508" s="103" t="s">
        <v>88</v>
      </c>
      <c r="C1508" s="103" t="s">
        <v>89</v>
      </c>
      <c r="D1508" s="103" t="s">
        <v>420</v>
      </c>
      <c r="E1508" s="103" t="s">
        <v>421</v>
      </c>
      <c r="F1508" s="103" t="s">
        <v>421</v>
      </c>
      <c r="G1508" s="103" t="s">
        <v>112</v>
      </c>
      <c r="H1508" s="103" t="s">
        <v>334</v>
      </c>
      <c r="I1508" s="103" t="s">
        <v>92</v>
      </c>
      <c r="J1508" s="215">
        <v>-918.22</v>
      </c>
      <c r="K1508" s="216" t="s">
        <v>88</v>
      </c>
    </row>
    <row r="1509" spans="1:11" x14ac:dyDescent="0.25">
      <c r="A1509" s="103" t="s">
        <v>810</v>
      </c>
      <c r="B1509" s="103" t="s">
        <v>88</v>
      </c>
      <c r="C1509" s="103" t="s">
        <v>89</v>
      </c>
      <c r="D1509" s="103" t="s">
        <v>420</v>
      </c>
      <c r="E1509" s="111"/>
      <c r="F1509" s="103" t="s">
        <v>421</v>
      </c>
      <c r="G1509" s="103" t="s">
        <v>112</v>
      </c>
      <c r="H1509" s="103" t="s">
        <v>334</v>
      </c>
      <c r="I1509" s="103" t="s">
        <v>92</v>
      </c>
      <c r="J1509" s="215">
        <v>459.1</v>
      </c>
      <c r="K1509" s="216" t="s">
        <v>88</v>
      </c>
    </row>
    <row r="1510" spans="1:11" x14ac:dyDescent="0.25">
      <c r="A1510" s="103" t="s">
        <v>806</v>
      </c>
      <c r="B1510" s="103" t="s">
        <v>88</v>
      </c>
      <c r="C1510" s="103" t="s">
        <v>89</v>
      </c>
      <c r="D1510" s="103" t="s">
        <v>420</v>
      </c>
      <c r="E1510" s="103" t="s">
        <v>421</v>
      </c>
      <c r="F1510" s="103" t="s">
        <v>421</v>
      </c>
      <c r="G1510" s="103" t="s">
        <v>112</v>
      </c>
      <c r="H1510" s="103" t="s">
        <v>334</v>
      </c>
      <c r="I1510" s="103" t="s">
        <v>92</v>
      </c>
      <c r="J1510" s="215">
        <v>2298.9</v>
      </c>
      <c r="K1510" s="216" t="s">
        <v>88</v>
      </c>
    </row>
    <row r="1511" spans="1:11" x14ac:dyDescent="0.25">
      <c r="A1511" s="103" t="s">
        <v>806</v>
      </c>
      <c r="B1511" s="103" t="s">
        <v>88</v>
      </c>
      <c r="C1511" s="103" t="s">
        <v>89</v>
      </c>
      <c r="D1511" s="103" t="s">
        <v>420</v>
      </c>
      <c r="E1511" s="111"/>
      <c r="F1511" s="103" t="s">
        <v>421</v>
      </c>
      <c r="G1511" s="103" t="s">
        <v>112</v>
      </c>
      <c r="H1511" s="103" t="s">
        <v>334</v>
      </c>
      <c r="I1511" s="103" t="s">
        <v>92</v>
      </c>
      <c r="J1511" s="215">
        <v>-1149.44</v>
      </c>
      <c r="K1511" s="216" t="s">
        <v>88</v>
      </c>
    </row>
    <row r="1512" spans="1:11" x14ac:dyDescent="0.25">
      <c r="A1512" s="103" t="s">
        <v>808</v>
      </c>
      <c r="B1512" s="103" t="s">
        <v>88</v>
      </c>
      <c r="C1512" s="103" t="s">
        <v>89</v>
      </c>
      <c r="D1512" s="103" t="s">
        <v>420</v>
      </c>
      <c r="E1512" s="103" t="s">
        <v>421</v>
      </c>
      <c r="F1512" s="103" t="s">
        <v>421</v>
      </c>
      <c r="G1512" s="103" t="s">
        <v>106</v>
      </c>
      <c r="H1512" s="103" t="s">
        <v>482</v>
      </c>
      <c r="I1512" s="103" t="s">
        <v>92</v>
      </c>
      <c r="J1512" s="215">
        <v>-7518.53</v>
      </c>
      <c r="K1512" s="216" t="s">
        <v>88</v>
      </c>
    </row>
    <row r="1513" spans="1:11" x14ac:dyDescent="0.25">
      <c r="A1513" s="103" t="s">
        <v>808</v>
      </c>
      <c r="B1513" s="103" t="s">
        <v>88</v>
      </c>
      <c r="C1513" s="103" t="s">
        <v>89</v>
      </c>
      <c r="D1513" s="103" t="s">
        <v>420</v>
      </c>
      <c r="E1513" s="111"/>
      <c r="F1513" s="103" t="s">
        <v>421</v>
      </c>
      <c r="G1513" s="103" t="s">
        <v>106</v>
      </c>
      <c r="H1513" s="103" t="s">
        <v>482</v>
      </c>
      <c r="I1513" s="103" t="s">
        <v>92</v>
      </c>
      <c r="J1513" s="215">
        <v>3759.27</v>
      </c>
      <c r="K1513" s="216" t="s">
        <v>88</v>
      </c>
    </row>
    <row r="1514" spans="1:11" x14ac:dyDescent="0.25">
      <c r="A1514" s="103" t="s">
        <v>809</v>
      </c>
      <c r="B1514" s="103" t="s">
        <v>88</v>
      </c>
      <c r="C1514" s="103" t="s">
        <v>89</v>
      </c>
      <c r="D1514" s="103" t="s">
        <v>420</v>
      </c>
      <c r="E1514" s="103" t="s">
        <v>421</v>
      </c>
      <c r="F1514" s="103" t="s">
        <v>421</v>
      </c>
      <c r="G1514" s="103" t="s">
        <v>106</v>
      </c>
      <c r="H1514" s="103" t="s">
        <v>482</v>
      </c>
      <c r="I1514" s="103" t="s">
        <v>92</v>
      </c>
      <c r="J1514" s="215">
        <v>0</v>
      </c>
      <c r="K1514" s="216" t="s">
        <v>88</v>
      </c>
    </row>
    <row r="1515" spans="1:11" x14ac:dyDescent="0.25">
      <c r="A1515" s="103" t="s">
        <v>809</v>
      </c>
      <c r="B1515" s="103" t="s">
        <v>88</v>
      </c>
      <c r="C1515" s="103" t="s">
        <v>89</v>
      </c>
      <c r="D1515" s="103" t="s">
        <v>420</v>
      </c>
      <c r="E1515" s="111"/>
      <c r="F1515" s="103" t="s">
        <v>421</v>
      </c>
      <c r="G1515" s="103" t="s">
        <v>106</v>
      </c>
      <c r="H1515" s="103" t="s">
        <v>482</v>
      </c>
      <c r="I1515" s="103" t="s">
        <v>92</v>
      </c>
      <c r="J1515" s="215">
        <v>0</v>
      </c>
      <c r="K1515" s="216" t="s">
        <v>88</v>
      </c>
    </row>
    <row r="1516" spans="1:11" x14ac:dyDescent="0.25">
      <c r="A1516" s="103" t="s">
        <v>810</v>
      </c>
      <c r="B1516" s="103" t="s">
        <v>88</v>
      </c>
      <c r="C1516" s="103" t="s">
        <v>89</v>
      </c>
      <c r="D1516" s="103" t="s">
        <v>420</v>
      </c>
      <c r="E1516" s="103" t="s">
        <v>421</v>
      </c>
      <c r="F1516" s="103" t="s">
        <v>421</v>
      </c>
      <c r="G1516" s="103" t="s">
        <v>106</v>
      </c>
      <c r="H1516" s="103" t="s">
        <v>482</v>
      </c>
      <c r="I1516" s="103" t="s">
        <v>92</v>
      </c>
      <c r="J1516" s="215">
        <v>605.35</v>
      </c>
      <c r="K1516" s="216" t="s">
        <v>88</v>
      </c>
    </row>
    <row r="1517" spans="1:11" x14ac:dyDescent="0.25">
      <c r="A1517" s="103" t="s">
        <v>810</v>
      </c>
      <c r="B1517" s="103" t="s">
        <v>88</v>
      </c>
      <c r="C1517" s="103" t="s">
        <v>89</v>
      </c>
      <c r="D1517" s="103" t="s">
        <v>420</v>
      </c>
      <c r="E1517" s="111"/>
      <c r="F1517" s="103" t="s">
        <v>421</v>
      </c>
      <c r="G1517" s="103" t="s">
        <v>106</v>
      </c>
      <c r="H1517" s="103" t="s">
        <v>482</v>
      </c>
      <c r="I1517" s="103" t="s">
        <v>92</v>
      </c>
      <c r="J1517" s="215">
        <v>-302.69</v>
      </c>
      <c r="K1517" s="216" t="s">
        <v>88</v>
      </c>
    </row>
    <row r="1518" spans="1:11" x14ac:dyDescent="0.25">
      <c r="A1518" s="103" t="s">
        <v>806</v>
      </c>
      <c r="B1518" s="103" t="s">
        <v>88</v>
      </c>
      <c r="C1518" s="103" t="s">
        <v>89</v>
      </c>
      <c r="D1518" s="103" t="s">
        <v>420</v>
      </c>
      <c r="E1518" s="103" t="s">
        <v>421</v>
      </c>
      <c r="F1518" s="103" t="s">
        <v>421</v>
      </c>
      <c r="G1518" s="103" t="s">
        <v>106</v>
      </c>
      <c r="H1518" s="103" t="s">
        <v>482</v>
      </c>
      <c r="I1518" s="103" t="s">
        <v>92</v>
      </c>
      <c r="J1518" s="215">
        <v>2978.36</v>
      </c>
      <c r="K1518" s="216" t="s">
        <v>88</v>
      </c>
    </row>
    <row r="1519" spans="1:11" x14ac:dyDescent="0.25">
      <c r="A1519" s="103" t="s">
        <v>806</v>
      </c>
      <c r="B1519" s="103" t="s">
        <v>88</v>
      </c>
      <c r="C1519" s="103" t="s">
        <v>89</v>
      </c>
      <c r="D1519" s="103" t="s">
        <v>420</v>
      </c>
      <c r="E1519" s="111"/>
      <c r="F1519" s="103" t="s">
        <v>421</v>
      </c>
      <c r="G1519" s="103" t="s">
        <v>106</v>
      </c>
      <c r="H1519" s="103" t="s">
        <v>482</v>
      </c>
      <c r="I1519" s="103" t="s">
        <v>92</v>
      </c>
      <c r="J1519" s="215">
        <v>-1489.18</v>
      </c>
      <c r="K1519" s="216" t="s">
        <v>88</v>
      </c>
    </row>
    <row r="1520" spans="1:11" x14ac:dyDescent="0.25">
      <c r="A1520" s="103" t="s">
        <v>808</v>
      </c>
      <c r="B1520" s="103" t="s">
        <v>88</v>
      </c>
      <c r="C1520" s="103" t="s">
        <v>89</v>
      </c>
      <c r="D1520" s="103" t="s">
        <v>420</v>
      </c>
      <c r="E1520" s="103" t="s">
        <v>421</v>
      </c>
      <c r="F1520" s="103" t="s">
        <v>421</v>
      </c>
      <c r="G1520" s="103" t="s">
        <v>749</v>
      </c>
      <c r="H1520" s="103" t="s">
        <v>816</v>
      </c>
      <c r="I1520" s="103" t="s">
        <v>92</v>
      </c>
      <c r="J1520" s="215">
        <v>7619.77</v>
      </c>
      <c r="K1520" s="216" t="s">
        <v>88</v>
      </c>
    </row>
    <row r="1521" spans="1:11" x14ac:dyDescent="0.25">
      <c r="A1521" s="103" t="s">
        <v>807</v>
      </c>
      <c r="B1521" s="103" t="s">
        <v>88</v>
      </c>
      <c r="C1521" s="103" t="s">
        <v>89</v>
      </c>
      <c r="D1521" s="103" t="s">
        <v>420</v>
      </c>
      <c r="E1521" s="103" t="s">
        <v>421</v>
      </c>
      <c r="F1521" s="103" t="s">
        <v>421</v>
      </c>
      <c r="G1521" s="103" t="s">
        <v>749</v>
      </c>
      <c r="H1521" s="103" t="s">
        <v>816</v>
      </c>
      <c r="I1521" s="103" t="s">
        <v>92</v>
      </c>
      <c r="J1521" s="215">
        <v>-7619.77</v>
      </c>
      <c r="K1521" s="216" t="s">
        <v>88</v>
      </c>
    </row>
    <row r="1522" spans="1:11" x14ac:dyDescent="0.25">
      <c r="A1522" s="103" t="s">
        <v>808</v>
      </c>
      <c r="B1522" s="103" t="s">
        <v>88</v>
      </c>
      <c r="C1522" s="103" t="s">
        <v>89</v>
      </c>
      <c r="D1522" s="103" t="s">
        <v>420</v>
      </c>
      <c r="E1522" s="103" t="s">
        <v>421</v>
      </c>
      <c r="F1522" s="103" t="s">
        <v>421</v>
      </c>
      <c r="G1522" s="103" t="s">
        <v>104</v>
      </c>
      <c r="H1522" s="103" t="s">
        <v>336</v>
      </c>
      <c r="I1522" s="103" t="s">
        <v>92</v>
      </c>
      <c r="J1522" s="215">
        <v>-4093.97</v>
      </c>
      <c r="K1522" s="216" t="s">
        <v>88</v>
      </c>
    </row>
    <row r="1523" spans="1:11" x14ac:dyDescent="0.25">
      <c r="A1523" s="103" t="s">
        <v>808</v>
      </c>
      <c r="B1523" s="103" t="s">
        <v>88</v>
      </c>
      <c r="C1523" s="103" t="s">
        <v>89</v>
      </c>
      <c r="D1523" s="103" t="s">
        <v>420</v>
      </c>
      <c r="E1523" s="111"/>
      <c r="F1523" s="103" t="s">
        <v>421</v>
      </c>
      <c r="G1523" s="103" t="s">
        <v>104</v>
      </c>
      <c r="H1523" s="103" t="s">
        <v>336</v>
      </c>
      <c r="I1523" s="103" t="s">
        <v>92</v>
      </c>
      <c r="J1523" s="215">
        <v>2046.97</v>
      </c>
      <c r="K1523" s="216" t="s">
        <v>88</v>
      </c>
    </row>
    <row r="1524" spans="1:11" x14ac:dyDescent="0.25">
      <c r="A1524" s="103" t="s">
        <v>809</v>
      </c>
      <c r="B1524" s="103" t="s">
        <v>88</v>
      </c>
      <c r="C1524" s="103" t="s">
        <v>89</v>
      </c>
      <c r="D1524" s="103" t="s">
        <v>420</v>
      </c>
      <c r="E1524" s="103" t="s">
        <v>421</v>
      </c>
      <c r="F1524" s="103" t="s">
        <v>421</v>
      </c>
      <c r="G1524" s="103" t="s">
        <v>104</v>
      </c>
      <c r="H1524" s="103" t="s">
        <v>336</v>
      </c>
      <c r="I1524" s="103" t="s">
        <v>92</v>
      </c>
      <c r="J1524" s="215">
        <v>282.04000000000002</v>
      </c>
      <c r="K1524" s="216" t="s">
        <v>88</v>
      </c>
    </row>
    <row r="1525" spans="1:11" x14ac:dyDescent="0.25">
      <c r="A1525" s="103" t="s">
        <v>809</v>
      </c>
      <c r="B1525" s="103" t="s">
        <v>88</v>
      </c>
      <c r="C1525" s="103" t="s">
        <v>89</v>
      </c>
      <c r="D1525" s="103" t="s">
        <v>420</v>
      </c>
      <c r="E1525" s="111"/>
      <c r="F1525" s="103" t="s">
        <v>421</v>
      </c>
      <c r="G1525" s="103" t="s">
        <v>104</v>
      </c>
      <c r="H1525" s="103" t="s">
        <v>336</v>
      </c>
      <c r="I1525" s="103" t="s">
        <v>92</v>
      </c>
      <c r="J1525" s="215">
        <v>-141.02000000000001</v>
      </c>
      <c r="K1525" s="216" t="s">
        <v>88</v>
      </c>
    </row>
    <row r="1526" spans="1:11" x14ac:dyDescent="0.25">
      <c r="A1526" s="103" t="s">
        <v>810</v>
      </c>
      <c r="B1526" s="103" t="s">
        <v>88</v>
      </c>
      <c r="C1526" s="103" t="s">
        <v>89</v>
      </c>
      <c r="D1526" s="103" t="s">
        <v>420</v>
      </c>
      <c r="E1526" s="103" t="s">
        <v>421</v>
      </c>
      <c r="F1526" s="103" t="s">
        <v>421</v>
      </c>
      <c r="G1526" s="103" t="s">
        <v>104</v>
      </c>
      <c r="H1526" s="103" t="s">
        <v>336</v>
      </c>
      <c r="I1526" s="103" t="s">
        <v>92</v>
      </c>
      <c r="J1526" s="215">
        <v>4465.55</v>
      </c>
      <c r="K1526" s="216" t="s">
        <v>88</v>
      </c>
    </row>
    <row r="1527" spans="1:11" x14ac:dyDescent="0.25">
      <c r="A1527" s="103" t="s">
        <v>810</v>
      </c>
      <c r="B1527" s="103" t="s">
        <v>88</v>
      </c>
      <c r="C1527" s="103" t="s">
        <v>89</v>
      </c>
      <c r="D1527" s="103" t="s">
        <v>420</v>
      </c>
      <c r="E1527" s="111"/>
      <c r="F1527" s="103" t="s">
        <v>421</v>
      </c>
      <c r="G1527" s="103" t="s">
        <v>104</v>
      </c>
      <c r="H1527" s="103" t="s">
        <v>336</v>
      </c>
      <c r="I1527" s="103" t="s">
        <v>92</v>
      </c>
      <c r="J1527" s="215">
        <v>-2232.77</v>
      </c>
      <c r="K1527" s="216" t="s">
        <v>88</v>
      </c>
    </row>
    <row r="1528" spans="1:11" x14ac:dyDescent="0.25">
      <c r="A1528" s="103" t="s">
        <v>1038</v>
      </c>
      <c r="B1528" s="103" t="s">
        <v>88</v>
      </c>
      <c r="C1528" s="103" t="s">
        <v>89</v>
      </c>
      <c r="D1528" s="103" t="s">
        <v>420</v>
      </c>
      <c r="E1528" s="103" t="s">
        <v>421</v>
      </c>
      <c r="F1528" s="103" t="s">
        <v>421</v>
      </c>
      <c r="G1528" s="103" t="s">
        <v>104</v>
      </c>
      <c r="H1528" s="103" t="s">
        <v>336</v>
      </c>
      <c r="I1528" s="103" t="s">
        <v>92</v>
      </c>
      <c r="J1528" s="215">
        <v>608.20000000000005</v>
      </c>
      <c r="K1528" s="216" t="s">
        <v>88</v>
      </c>
    </row>
    <row r="1529" spans="1:11" x14ac:dyDescent="0.25">
      <c r="A1529" s="103" t="s">
        <v>1038</v>
      </c>
      <c r="B1529" s="103" t="s">
        <v>88</v>
      </c>
      <c r="C1529" s="103" t="s">
        <v>89</v>
      </c>
      <c r="D1529" s="103" t="s">
        <v>420</v>
      </c>
      <c r="E1529" s="111"/>
      <c r="F1529" s="103" t="s">
        <v>421</v>
      </c>
      <c r="G1529" s="103" t="s">
        <v>104</v>
      </c>
      <c r="H1529" s="103" t="s">
        <v>336</v>
      </c>
      <c r="I1529" s="103" t="s">
        <v>92</v>
      </c>
      <c r="J1529" s="215">
        <v>-304.10000000000002</v>
      </c>
      <c r="K1529" s="216" t="s">
        <v>88</v>
      </c>
    </row>
    <row r="1530" spans="1:11" x14ac:dyDescent="0.25">
      <c r="A1530" s="103" t="s">
        <v>806</v>
      </c>
      <c r="B1530" s="103" t="s">
        <v>88</v>
      </c>
      <c r="C1530" s="103" t="s">
        <v>89</v>
      </c>
      <c r="D1530" s="103" t="s">
        <v>420</v>
      </c>
      <c r="E1530" s="103" t="s">
        <v>421</v>
      </c>
      <c r="F1530" s="103" t="s">
        <v>421</v>
      </c>
      <c r="G1530" s="103" t="s">
        <v>104</v>
      </c>
      <c r="H1530" s="103" t="s">
        <v>336</v>
      </c>
      <c r="I1530" s="103" t="s">
        <v>92</v>
      </c>
      <c r="J1530" s="215">
        <v>1477.06</v>
      </c>
      <c r="K1530" s="216" t="s">
        <v>88</v>
      </c>
    </row>
    <row r="1531" spans="1:11" x14ac:dyDescent="0.25">
      <c r="A1531" s="103" t="s">
        <v>806</v>
      </c>
      <c r="B1531" s="103" t="s">
        <v>88</v>
      </c>
      <c r="C1531" s="103" t="s">
        <v>89</v>
      </c>
      <c r="D1531" s="103" t="s">
        <v>420</v>
      </c>
      <c r="E1531" s="111"/>
      <c r="F1531" s="103" t="s">
        <v>421</v>
      </c>
      <c r="G1531" s="103" t="s">
        <v>104</v>
      </c>
      <c r="H1531" s="103" t="s">
        <v>336</v>
      </c>
      <c r="I1531" s="103" t="s">
        <v>92</v>
      </c>
      <c r="J1531" s="215">
        <v>-738.52</v>
      </c>
      <c r="K1531" s="216" t="s">
        <v>88</v>
      </c>
    </row>
    <row r="1532" spans="1:11" x14ac:dyDescent="0.25">
      <c r="A1532" s="103" t="s">
        <v>807</v>
      </c>
      <c r="B1532" s="103" t="s">
        <v>88</v>
      </c>
      <c r="C1532" s="103" t="s">
        <v>89</v>
      </c>
      <c r="D1532" s="103" t="s">
        <v>420</v>
      </c>
      <c r="E1532" s="103" t="s">
        <v>421</v>
      </c>
      <c r="F1532" s="103" t="s">
        <v>421</v>
      </c>
      <c r="G1532" s="103" t="s">
        <v>104</v>
      </c>
      <c r="H1532" s="103" t="s">
        <v>336</v>
      </c>
      <c r="I1532" s="103" t="s">
        <v>92</v>
      </c>
      <c r="J1532" s="215">
        <v>-13303.51</v>
      </c>
      <c r="K1532" s="216" t="s">
        <v>88</v>
      </c>
    </row>
    <row r="1533" spans="1:11" x14ac:dyDescent="0.25">
      <c r="A1533" s="103" t="s">
        <v>807</v>
      </c>
      <c r="B1533" s="103" t="s">
        <v>88</v>
      </c>
      <c r="C1533" s="103" t="s">
        <v>89</v>
      </c>
      <c r="D1533" s="103" t="s">
        <v>420</v>
      </c>
      <c r="E1533" s="111"/>
      <c r="F1533" s="103" t="s">
        <v>421</v>
      </c>
      <c r="G1533" s="103" t="s">
        <v>104</v>
      </c>
      <c r="H1533" s="103" t="s">
        <v>336</v>
      </c>
      <c r="I1533" s="103" t="s">
        <v>92</v>
      </c>
      <c r="J1533" s="215">
        <v>6651.75</v>
      </c>
      <c r="K1533" s="216" t="s">
        <v>88</v>
      </c>
    </row>
    <row r="1534" spans="1:11" x14ac:dyDescent="0.25">
      <c r="A1534" s="103" t="s">
        <v>808</v>
      </c>
      <c r="B1534" s="103" t="s">
        <v>88</v>
      </c>
      <c r="C1534" s="103" t="s">
        <v>89</v>
      </c>
      <c r="D1534" s="103" t="s">
        <v>420</v>
      </c>
      <c r="E1534" s="103" t="s">
        <v>421</v>
      </c>
      <c r="F1534" s="103" t="s">
        <v>421</v>
      </c>
      <c r="G1534" s="103" t="s">
        <v>103</v>
      </c>
      <c r="H1534" s="103" t="s">
        <v>337</v>
      </c>
      <c r="I1534" s="103" t="s">
        <v>92</v>
      </c>
      <c r="J1534" s="215">
        <v>3248.19</v>
      </c>
      <c r="K1534" s="216" t="s">
        <v>88</v>
      </c>
    </row>
    <row r="1535" spans="1:11" x14ac:dyDescent="0.25">
      <c r="A1535" s="103" t="s">
        <v>808</v>
      </c>
      <c r="B1535" s="103" t="s">
        <v>88</v>
      </c>
      <c r="C1535" s="103" t="s">
        <v>89</v>
      </c>
      <c r="D1535" s="103" t="s">
        <v>420</v>
      </c>
      <c r="E1535" s="111"/>
      <c r="F1535" s="103" t="s">
        <v>421</v>
      </c>
      <c r="G1535" s="103" t="s">
        <v>103</v>
      </c>
      <c r="H1535" s="103" t="s">
        <v>337</v>
      </c>
      <c r="I1535" s="103" t="s">
        <v>92</v>
      </c>
      <c r="J1535" s="215">
        <v>-1970.68</v>
      </c>
      <c r="K1535" s="216" t="s">
        <v>88</v>
      </c>
    </row>
    <row r="1536" spans="1:11" x14ac:dyDescent="0.25">
      <c r="A1536" s="103" t="s">
        <v>809</v>
      </c>
      <c r="B1536" s="103" t="s">
        <v>88</v>
      </c>
      <c r="C1536" s="103" t="s">
        <v>89</v>
      </c>
      <c r="D1536" s="103" t="s">
        <v>420</v>
      </c>
      <c r="E1536" s="103" t="s">
        <v>421</v>
      </c>
      <c r="F1536" s="103" t="s">
        <v>421</v>
      </c>
      <c r="G1536" s="103" t="s">
        <v>103</v>
      </c>
      <c r="H1536" s="103" t="s">
        <v>337</v>
      </c>
      <c r="I1536" s="103" t="s">
        <v>92</v>
      </c>
      <c r="J1536" s="215">
        <v>-1894.18</v>
      </c>
      <c r="K1536" s="216" t="s">
        <v>88</v>
      </c>
    </row>
    <row r="1537" spans="1:11" x14ac:dyDescent="0.25">
      <c r="A1537" s="103" t="s">
        <v>809</v>
      </c>
      <c r="B1537" s="103" t="s">
        <v>88</v>
      </c>
      <c r="C1537" s="103" t="s">
        <v>89</v>
      </c>
      <c r="D1537" s="103" t="s">
        <v>420</v>
      </c>
      <c r="E1537" s="111"/>
      <c r="F1537" s="103" t="s">
        <v>421</v>
      </c>
      <c r="G1537" s="103" t="s">
        <v>103</v>
      </c>
      <c r="H1537" s="103" t="s">
        <v>337</v>
      </c>
      <c r="I1537" s="103" t="s">
        <v>92</v>
      </c>
      <c r="J1537" s="215">
        <v>818.73</v>
      </c>
      <c r="K1537" s="216" t="s">
        <v>88</v>
      </c>
    </row>
    <row r="1538" spans="1:11" x14ac:dyDescent="0.25">
      <c r="A1538" s="103" t="s">
        <v>810</v>
      </c>
      <c r="B1538" s="103" t="s">
        <v>88</v>
      </c>
      <c r="C1538" s="103" t="s">
        <v>89</v>
      </c>
      <c r="D1538" s="103" t="s">
        <v>420</v>
      </c>
      <c r="E1538" s="103" t="s">
        <v>421</v>
      </c>
      <c r="F1538" s="103" t="s">
        <v>421</v>
      </c>
      <c r="G1538" s="103" t="s">
        <v>103</v>
      </c>
      <c r="H1538" s="103" t="s">
        <v>337</v>
      </c>
      <c r="I1538" s="103" t="s">
        <v>92</v>
      </c>
      <c r="J1538" s="215">
        <v>4434.25</v>
      </c>
      <c r="K1538" s="216" t="s">
        <v>88</v>
      </c>
    </row>
    <row r="1539" spans="1:11" x14ac:dyDescent="0.25">
      <c r="A1539" s="103" t="s">
        <v>810</v>
      </c>
      <c r="B1539" s="103" t="s">
        <v>88</v>
      </c>
      <c r="C1539" s="103" t="s">
        <v>89</v>
      </c>
      <c r="D1539" s="103" t="s">
        <v>420</v>
      </c>
      <c r="E1539" s="111"/>
      <c r="F1539" s="103" t="s">
        <v>421</v>
      </c>
      <c r="G1539" s="103" t="s">
        <v>103</v>
      </c>
      <c r="H1539" s="103" t="s">
        <v>337</v>
      </c>
      <c r="I1539" s="103" t="s">
        <v>92</v>
      </c>
      <c r="J1539" s="215">
        <v>-2088.7600000000002</v>
      </c>
      <c r="K1539" s="216" t="s">
        <v>88</v>
      </c>
    </row>
    <row r="1540" spans="1:11" x14ac:dyDescent="0.25">
      <c r="A1540" s="103" t="s">
        <v>1038</v>
      </c>
      <c r="B1540" s="103" t="s">
        <v>88</v>
      </c>
      <c r="C1540" s="103" t="s">
        <v>89</v>
      </c>
      <c r="D1540" s="103" t="s">
        <v>420</v>
      </c>
      <c r="E1540" s="103" t="s">
        <v>421</v>
      </c>
      <c r="F1540" s="103" t="s">
        <v>421</v>
      </c>
      <c r="G1540" s="103" t="s">
        <v>103</v>
      </c>
      <c r="H1540" s="103" t="s">
        <v>337</v>
      </c>
      <c r="I1540" s="103" t="s">
        <v>92</v>
      </c>
      <c r="J1540" s="215">
        <v>2594.2199999999998</v>
      </c>
      <c r="K1540" s="216" t="s">
        <v>88</v>
      </c>
    </row>
    <row r="1541" spans="1:11" x14ac:dyDescent="0.25">
      <c r="A1541" s="103" t="s">
        <v>1038</v>
      </c>
      <c r="B1541" s="103" t="s">
        <v>88</v>
      </c>
      <c r="C1541" s="103" t="s">
        <v>89</v>
      </c>
      <c r="D1541" s="103" t="s">
        <v>420</v>
      </c>
      <c r="E1541" s="111"/>
      <c r="F1541" s="103" t="s">
        <v>421</v>
      </c>
      <c r="G1541" s="103" t="s">
        <v>103</v>
      </c>
      <c r="H1541" s="103" t="s">
        <v>337</v>
      </c>
      <c r="I1541" s="103" t="s">
        <v>92</v>
      </c>
      <c r="J1541" s="215">
        <v>-1297.1199999999999</v>
      </c>
      <c r="K1541" s="216" t="s">
        <v>88</v>
      </c>
    </row>
    <row r="1542" spans="1:11" x14ac:dyDescent="0.25">
      <c r="A1542" s="103" t="s">
        <v>806</v>
      </c>
      <c r="B1542" s="103" t="s">
        <v>88</v>
      </c>
      <c r="C1542" s="103" t="s">
        <v>89</v>
      </c>
      <c r="D1542" s="103" t="s">
        <v>420</v>
      </c>
      <c r="E1542" s="103" t="s">
        <v>421</v>
      </c>
      <c r="F1542" s="103" t="s">
        <v>421</v>
      </c>
      <c r="G1542" s="103" t="s">
        <v>103</v>
      </c>
      <c r="H1542" s="103" t="s">
        <v>337</v>
      </c>
      <c r="I1542" s="103" t="s">
        <v>92</v>
      </c>
      <c r="J1542" s="215">
        <v>3761.6</v>
      </c>
      <c r="K1542" s="216" t="s">
        <v>88</v>
      </c>
    </row>
    <row r="1543" spans="1:11" x14ac:dyDescent="0.25">
      <c r="A1543" s="103" t="s">
        <v>806</v>
      </c>
      <c r="B1543" s="103" t="s">
        <v>88</v>
      </c>
      <c r="C1543" s="103" t="s">
        <v>89</v>
      </c>
      <c r="D1543" s="103" t="s">
        <v>420</v>
      </c>
      <c r="E1543" s="111"/>
      <c r="F1543" s="103" t="s">
        <v>421</v>
      </c>
      <c r="G1543" s="103" t="s">
        <v>103</v>
      </c>
      <c r="H1543" s="103" t="s">
        <v>337</v>
      </c>
      <c r="I1543" s="103" t="s">
        <v>92</v>
      </c>
      <c r="J1543" s="215">
        <v>-1534.23</v>
      </c>
      <c r="K1543" s="216" t="s">
        <v>88</v>
      </c>
    </row>
    <row r="1544" spans="1:11" x14ac:dyDescent="0.25">
      <c r="A1544" s="103" t="s">
        <v>807</v>
      </c>
      <c r="B1544" s="103" t="s">
        <v>88</v>
      </c>
      <c r="C1544" s="103" t="s">
        <v>89</v>
      </c>
      <c r="D1544" s="103" t="s">
        <v>420</v>
      </c>
      <c r="E1544" s="103" t="s">
        <v>421</v>
      </c>
      <c r="F1544" s="103" t="s">
        <v>421</v>
      </c>
      <c r="G1544" s="103" t="s">
        <v>103</v>
      </c>
      <c r="H1544" s="103" t="s">
        <v>337</v>
      </c>
      <c r="I1544" s="103" t="s">
        <v>92</v>
      </c>
      <c r="J1544" s="215">
        <v>-10371.549999999999</v>
      </c>
      <c r="K1544" s="216" t="s">
        <v>88</v>
      </c>
    </row>
    <row r="1545" spans="1:11" x14ac:dyDescent="0.25">
      <c r="A1545" s="103" t="s">
        <v>807</v>
      </c>
      <c r="B1545" s="103" t="s">
        <v>88</v>
      </c>
      <c r="C1545" s="103" t="s">
        <v>89</v>
      </c>
      <c r="D1545" s="103" t="s">
        <v>420</v>
      </c>
      <c r="E1545" s="111"/>
      <c r="F1545" s="103" t="s">
        <v>421</v>
      </c>
      <c r="G1545" s="103" t="s">
        <v>103</v>
      </c>
      <c r="H1545" s="103" t="s">
        <v>337</v>
      </c>
      <c r="I1545" s="103" t="s">
        <v>92</v>
      </c>
      <c r="J1545" s="215">
        <v>5185.79</v>
      </c>
      <c r="K1545" s="216" t="s">
        <v>88</v>
      </c>
    </row>
    <row r="1546" spans="1:11" x14ac:dyDescent="0.25">
      <c r="A1546" s="103" t="s">
        <v>808</v>
      </c>
      <c r="B1546" s="103" t="s">
        <v>88</v>
      </c>
      <c r="C1546" s="103" t="s">
        <v>89</v>
      </c>
      <c r="D1546" s="103" t="s">
        <v>420</v>
      </c>
      <c r="E1546" s="103" t="s">
        <v>421</v>
      </c>
      <c r="F1546" s="103" t="s">
        <v>421</v>
      </c>
      <c r="G1546" s="103" t="s">
        <v>102</v>
      </c>
      <c r="H1546" s="103" t="s">
        <v>338</v>
      </c>
      <c r="I1546" s="103" t="s">
        <v>92</v>
      </c>
      <c r="J1546" s="215">
        <v>859.87</v>
      </c>
      <c r="K1546" s="216" t="s">
        <v>88</v>
      </c>
    </row>
    <row r="1547" spans="1:11" x14ac:dyDescent="0.25">
      <c r="A1547" s="103" t="s">
        <v>808</v>
      </c>
      <c r="B1547" s="103" t="s">
        <v>88</v>
      </c>
      <c r="C1547" s="103" t="s">
        <v>89</v>
      </c>
      <c r="D1547" s="103" t="s">
        <v>420</v>
      </c>
      <c r="E1547" s="111"/>
      <c r="F1547" s="103" t="s">
        <v>421</v>
      </c>
      <c r="G1547" s="103" t="s">
        <v>102</v>
      </c>
      <c r="H1547" s="103" t="s">
        <v>338</v>
      </c>
      <c r="I1547" s="103" t="s">
        <v>92</v>
      </c>
      <c r="J1547" s="215">
        <v>-429.93</v>
      </c>
      <c r="K1547" s="216" t="s">
        <v>88</v>
      </c>
    </row>
    <row r="1548" spans="1:11" x14ac:dyDescent="0.25">
      <c r="A1548" s="103" t="s">
        <v>809</v>
      </c>
      <c r="B1548" s="103" t="s">
        <v>88</v>
      </c>
      <c r="C1548" s="103" t="s">
        <v>89</v>
      </c>
      <c r="D1548" s="103" t="s">
        <v>420</v>
      </c>
      <c r="E1548" s="103" t="s">
        <v>421</v>
      </c>
      <c r="F1548" s="103" t="s">
        <v>421</v>
      </c>
      <c r="G1548" s="103" t="s">
        <v>102</v>
      </c>
      <c r="H1548" s="103" t="s">
        <v>338</v>
      </c>
      <c r="I1548" s="103" t="s">
        <v>92</v>
      </c>
      <c r="J1548" s="215">
        <v>48.54</v>
      </c>
      <c r="K1548" s="216" t="s">
        <v>88</v>
      </c>
    </row>
    <row r="1549" spans="1:11" x14ac:dyDescent="0.25">
      <c r="A1549" s="103" t="s">
        <v>809</v>
      </c>
      <c r="B1549" s="103" t="s">
        <v>88</v>
      </c>
      <c r="C1549" s="103" t="s">
        <v>89</v>
      </c>
      <c r="D1549" s="103" t="s">
        <v>420</v>
      </c>
      <c r="E1549" s="111"/>
      <c r="F1549" s="103" t="s">
        <v>421</v>
      </c>
      <c r="G1549" s="103" t="s">
        <v>102</v>
      </c>
      <c r="H1549" s="103" t="s">
        <v>338</v>
      </c>
      <c r="I1549" s="103" t="s">
        <v>92</v>
      </c>
      <c r="J1549" s="215">
        <v>-24.28</v>
      </c>
      <c r="K1549" s="216" t="s">
        <v>88</v>
      </c>
    </row>
    <row r="1550" spans="1:11" x14ac:dyDescent="0.25">
      <c r="A1550" s="103" t="s">
        <v>810</v>
      </c>
      <c r="B1550" s="103" t="s">
        <v>88</v>
      </c>
      <c r="C1550" s="103" t="s">
        <v>89</v>
      </c>
      <c r="D1550" s="103" t="s">
        <v>420</v>
      </c>
      <c r="E1550" s="103" t="s">
        <v>421</v>
      </c>
      <c r="F1550" s="103" t="s">
        <v>421</v>
      </c>
      <c r="G1550" s="103" t="s">
        <v>102</v>
      </c>
      <c r="H1550" s="103" t="s">
        <v>338</v>
      </c>
      <c r="I1550" s="103" t="s">
        <v>92</v>
      </c>
      <c r="J1550" s="215">
        <v>1360.42</v>
      </c>
      <c r="K1550" s="216" t="s">
        <v>88</v>
      </c>
    </row>
    <row r="1551" spans="1:11" x14ac:dyDescent="0.25">
      <c r="A1551" s="103" t="s">
        <v>810</v>
      </c>
      <c r="B1551" s="103" t="s">
        <v>88</v>
      </c>
      <c r="C1551" s="103" t="s">
        <v>89</v>
      </c>
      <c r="D1551" s="103" t="s">
        <v>420</v>
      </c>
      <c r="E1551" s="111"/>
      <c r="F1551" s="103" t="s">
        <v>421</v>
      </c>
      <c r="G1551" s="103" t="s">
        <v>102</v>
      </c>
      <c r="H1551" s="103" t="s">
        <v>338</v>
      </c>
      <c r="I1551" s="103" t="s">
        <v>92</v>
      </c>
      <c r="J1551" s="215">
        <v>-680.2</v>
      </c>
      <c r="K1551" s="216" t="s">
        <v>88</v>
      </c>
    </row>
    <row r="1552" spans="1:11" x14ac:dyDescent="0.25">
      <c r="A1552" s="103" t="s">
        <v>1038</v>
      </c>
      <c r="B1552" s="103" t="s">
        <v>88</v>
      </c>
      <c r="C1552" s="103" t="s">
        <v>89</v>
      </c>
      <c r="D1552" s="103" t="s">
        <v>420</v>
      </c>
      <c r="E1552" s="103" t="s">
        <v>421</v>
      </c>
      <c r="F1552" s="103" t="s">
        <v>421</v>
      </c>
      <c r="G1552" s="103" t="s">
        <v>102</v>
      </c>
      <c r="H1552" s="103" t="s">
        <v>338</v>
      </c>
      <c r="I1552" s="103" t="s">
        <v>92</v>
      </c>
      <c r="J1552" s="215">
        <v>3213.37</v>
      </c>
      <c r="K1552" s="216" t="s">
        <v>88</v>
      </c>
    </row>
    <row r="1553" spans="1:11" x14ac:dyDescent="0.25">
      <c r="A1553" s="103" t="s">
        <v>1038</v>
      </c>
      <c r="B1553" s="103" t="s">
        <v>88</v>
      </c>
      <c r="C1553" s="103" t="s">
        <v>89</v>
      </c>
      <c r="D1553" s="103" t="s">
        <v>420</v>
      </c>
      <c r="E1553" s="111"/>
      <c r="F1553" s="103" t="s">
        <v>421</v>
      </c>
      <c r="G1553" s="103" t="s">
        <v>102</v>
      </c>
      <c r="H1553" s="103" t="s">
        <v>338</v>
      </c>
      <c r="I1553" s="103" t="s">
        <v>92</v>
      </c>
      <c r="J1553" s="215">
        <v>-98.33</v>
      </c>
      <c r="K1553" s="216" t="s">
        <v>88</v>
      </c>
    </row>
    <row r="1554" spans="1:11" x14ac:dyDescent="0.25">
      <c r="A1554" s="103" t="s">
        <v>806</v>
      </c>
      <c r="B1554" s="103" t="s">
        <v>88</v>
      </c>
      <c r="C1554" s="103" t="s">
        <v>89</v>
      </c>
      <c r="D1554" s="103" t="s">
        <v>420</v>
      </c>
      <c r="E1554" s="103" t="s">
        <v>421</v>
      </c>
      <c r="F1554" s="103" t="s">
        <v>421</v>
      </c>
      <c r="G1554" s="103" t="s">
        <v>102</v>
      </c>
      <c r="H1554" s="103" t="s">
        <v>338</v>
      </c>
      <c r="I1554" s="103" t="s">
        <v>92</v>
      </c>
      <c r="J1554" s="215">
        <v>1126.6199999999999</v>
      </c>
      <c r="K1554" s="216" t="s">
        <v>88</v>
      </c>
    </row>
    <row r="1555" spans="1:11" x14ac:dyDescent="0.25">
      <c r="A1555" s="103" t="s">
        <v>806</v>
      </c>
      <c r="B1555" s="103" t="s">
        <v>88</v>
      </c>
      <c r="C1555" s="103" t="s">
        <v>89</v>
      </c>
      <c r="D1555" s="103" t="s">
        <v>420</v>
      </c>
      <c r="E1555" s="111"/>
      <c r="F1555" s="103" t="s">
        <v>421</v>
      </c>
      <c r="G1555" s="103" t="s">
        <v>102</v>
      </c>
      <c r="H1555" s="103" t="s">
        <v>338</v>
      </c>
      <c r="I1555" s="103" t="s">
        <v>92</v>
      </c>
      <c r="J1555" s="215">
        <v>-563.29999999999995</v>
      </c>
      <c r="K1555" s="216" t="s">
        <v>88</v>
      </c>
    </row>
    <row r="1556" spans="1:11" x14ac:dyDescent="0.25">
      <c r="A1556" s="103" t="s">
        <v>807</v>
      </c>
      <c r="B1556" s="103" t="s">
        <v>88</v>
      </c>
      <c r="C1556" s="103" t="s">
        <v>89</v>
      </c>
      <c r="D1556" s="103" t="s">
        <v>420</v>
      </c>
      <c r="E1556" s="103" t="s">
        <v>421</v>
      </c>
      <c r="F1556" s="103" t="s">
        <v>421</v>
      </c>
      <c r="G1556" s="103" t="s">
        <v>102</v>
      </c>
      <c r="H1556" s="103" t="s">
        <v>338</v>
      </c>
      <c r="I1556" s="103" t="s">
        <v>92</v>
      </c>
      <c r="J1556" s="215">
        <v>-4314.75</v>
      </c>
      <c r="K1556" s="216" t="s">
        <v>88</v>
      </c>
    </row>
    <row r="1557" spans="1:11" x14ac:dyDescent="0.25">
      <c r="A1557" s="103" t="s">
        <v>807</v>
      </c>
      <c r="B1557" s="103" t="s">
        <v>88</v>
      </c>
      <c r="C1557" s="103" t="s">
        <v>89</v>
      </c>
      <c r="D1557" s="103" t="s">
        <v>420</v>
      </c>
      <c r="E1557" s="111"/>
      <c r="F1557" s="103" t="s">
        <v>421</v>
      </c>
      <c r="G1557" s="103" t="s">
        <v>102</v>
      </c>
      <c r="H1557" s="103" t="s">
        <v>338</v>
      </c>
      <c r="I1557" s="103" t="s">
        <v>92</v>
      </c>
      <c r="J1557" s="215">
        <v>2157.37</v>
      </c>
      <c r="K1557" s="216" t="s">
        <v>88</v>
      </c>
    </row>
    <row r="1558" spans="1:11" x14ac:dyDescent="0.25">
      <c r="A1558" s="103" t="s">
        <v>808</v>
      </c>
      <c r="B1558" s="103" t="s">
        <v>88</v>
      </c>
      <c r="C1558" s="103" t="s">
        <v>89</v>
      </c>
      <c r="D1558" s="103" t="s">
        <v>420</v>
      </c>
      <c r="E1558" s="103" t="s">
        <v>421</v>
      </c>
      <c r="F1558" s="103" t="s">
        <v>421</v>
      </c>
      <c r="G1558" s="103" t="s">
        <v>101</v>
      </c>
      <c r="H1558" s="103" t="s">
        <v>339</v>
      </c>
      <c r="I1558" s="103" t="s">
        <v>92</v>
      </c>
      <c r="J1558" s="215">
        <v>12013.18</v>
      </c>
      <c r="K1558" s="216" t="s">
        <v>88</v>
      </c>
    </row>
    <row r="1559" spans="1:11" x14ac:dyDescent="0.25">
      <c r="A1559" s="103" t="s">
        <v>808</v>
      </c>
      <c r="B1559" s="103" t="s">
        <v>88</v>
      </c>
      <c r="C1559" s="103" t="s">
        <v>89</v>
      </c>
      <c r="D1559" s="103" t="s">
        <v>420</v>
      </c>
      <c r="E1559" s="111"/>
      <c r="F1559" s="103" t="s">
        <v>421</v>
      </c>
      <c r="G1559" s="103" t="s">
        <v>101</v>
      </c>
      <c r="H1559" s="103" t="s">
        <v>339</v>
      </c>
      <c r="I1559" s="103" t="s">
        <v>92</v>
      </c>
      <c r="J1559" s="215">
        <v>-6843.55</v>
      </c>
      <c r="K1559" s="216" t="s">
        <v>88</v>
      </c>
    </row>
    <row r="1560" spans="1:11" x14ac:dyDescent="0.25">
      <c r="A1560" s="103" t="s">
        <v>809</v>
      </c>
      <c r="B1560" s="103" t="s">
        <v>88</v>
      </c>
      <c r="C1560" s="103" t="s">
        <v>89</v>
      </c>
      <c r="D1560" s="103" t="s">
        <v>420</v>
      </c>
      <c r="E1560" s="103" t="s">
        <v>421</v>
      </c>
      <c r="F1560" s="103" t="s">
        <v>421</v>
      </c>
      <c r="G1560" s="103" t="s">
        <v>101</v>
      </c>
      <c r="H1560" s="103" t="s">
        <v>339</v>
      </c>
      <c r="I1560" s="103" t="s">
        <v>92</v>
      </c>
      <c r="J1560" s="215">
        <v>260.64</v>
      </c>
      <c r="K1560" s="216" t="s">
        <v>88</v>
      </c>
    </row>
    <row r="1561" spans="1:11" x14ac:dyDescent="0.25">
      <c r="A1561" s="103" t="s">
        <v>809</v>
      </c>
      <c r="B1561" s="103" t="s">
        <v>88</v>
      </c>
      <c r="C1561" s="103" t="s">
        <v>89</v>
      </c>
      <c r="D1561" s="103" t="s">
        <v>420</v>
      </c>
      <c r="E1561" s="111"/>
      <c r="F1561" s="103" t="s">
        <v>421</v>
      </c>
      <c r="G1561" s="103" t="s">
        <v>101</v>
      </c>
      <c r="H1561" s="103" t="s">
        <v>339</v>
      </c>
      <c r="I1561" s="103" t="s">
        <v>92</v>
      </c>
      <c r="J1561" s="215">
        <v>-253.58</v>
      </c>
      <c r="K1561" s="216" t="s">
        <v>88</v>
      </c>
    </row>
    <row r="1562" spans="1:11" x14ac:dyDescent="0.25">
      <c r="A1562" s="103" t="s">
        <v>810</v>
      </c>
      <c r="B1562" s="103" t="s">
        <v>88</v>
      </c>
      <c r="C1562" s="103" t="s">
        <v>89</v>
      </c>
      <c r="D1562" s="103" t="s">
        <v>420</v>
      </c>
      <c r="E1562" s="103" t="s">
        <v>421</v>
      </c>
      <c r="F1562" s="103" t="s">
        <v>421</v>
      </c>
      <c r="G1562" s="103" t="s">
        <v>101</v>
      </c>
      <c r="H1562" s="103" t="s">
        <v>339</v>
      </c>
      <c r="I1562" s="103" t="s">
        <v>92</v>
      </c>
      <c r="J1562" s="215">
        <v>3944.85</v>
      </c>
      <c r="K1562" s="216" t="s">
        <v>88</v>
      </c>
    </row>
    <row r="1563" spans="1:11" x14ac:dyDescent="0.25">
      <c r="A1563" s="103" t="s">
        <v>810</v>
      </c>
      <c r="B1563" s="103" t="s">
        <v>88</v>
      </c>
      <c r="C1563" s="103" t="s">
        <v>89</v>
      </c>
      <c r="D1563" s="103" t="s">
        <v>420</v>
      </c>
      <c r="E1563" s="111"/>
      <c r="F1563" s="103" t="s">
        <v>421</v>
      </c>
      <c r="G1563" s="103" t="s">
        <v>101</v>
      </c>
      <c r="H1563" s="103" t="s">
        <v>339</v>
      </c>
      <c r="I1563" s="103" t="s">
        <v>92</v>
      </c>
      <c r="J1563" s="215">
        <v>-1703.52</v>
      </c>
      <c r="K1563" s="216" t="s">
        <v>88</v>
      </c>
    </row>
    <row r="1564" spans="1:11" x14ac:dyDescent="0.25">
      <c r="A1564" s="103" t="s">
        <v>1038</v>
      </c>
      <c r="B1564" s="103" t="s">
        <v>88</v>
      </c>
      <c r="C1564" s="103" t="s">
        <v>89</v>
      </c>
      <c r="D1564" s="103" t="s">
        <v>420</v>
      </c>
      <c r="E1564" s="103" t="s">
        <v>421</v>
      </c>
      <c r="F1564" s="103" t="s">
        <v>421</v>
      </c>
      <c r="G1564" s="103" t="s">
        <v>101</v>
      </c>
      <c r="H1564" s="103" t="s">
        <v>339</v>
      </c>
      <c r="I1564" s="103" t="s">
        <v>92</v>
      </c>
      <c r="J1564" s="215">
        <v>6435.78</v>
      </c>
      <c r="K1564" s="216" t="s">
        <v>88</v>
      </c>
    </row>
    <row r="1565" spans="1:11" x14ac:dyDescent="0.25">
      <c r="A1565" s="103" t="s">
        <v>1038</v>
      </c>
      <c r="B1565" s="103" t="s">
        <v>88</v>
      </c>
      <c r="C1565" s="103" t="s">
        <v>89</v>
      </c>
      <c r="D1565" s="103" t="s">
        <v>420</v>
      </c>
      <c r="E1565" s="111"/>
      <c r="F1565" s="103" t="s">
        <v>421</v>
      </c>
      <c r="G1565" s="103" t="s">
        <v>101</v>
      </c>
      <c r="H1565" s="103" t="s">
        <v>339</v>
      </c>
      <c r="I1565" s="103" t="s">
        <v>92</v>
      </c>
      <c r="J1565" s="215">
        <v>-3217.88</v>
      </c>
      <c r="K1565" s="216" t="s">
        <v>88</v>
      </c>
    </row>
    <row r="1566" spans="1:11" x14ac:dyDescent="0.25">
      <c r="A1566" s="103" t="s">
        <v>806</v>
      </c>
      <c r="B1566" s="103" t="s">
        <v>88</v>
      </c>
      <c r="C1566" s="103" t="s">
        <v>89</v>
      </c>
      <c r="D1566" s="103" t="s">
        <v>420</v>
      </c>
      <c r="E1566" s="103" t="s">
        <v>421</v>
      </c>
      <c r="F1566" s="103" t="s">
        <v>421</v>
      </c>
      <c r="G1566" s="103" t="s">
        <v>101</v>
      </c>
      <c r="H1566" s="103" t="s">
        <v>339</v>
      </c>
      <c r="I1566" s="103" t="s">
        <v>92</v>
      </c>
      <c r="J1566" s="215">
        <v>345.89</v>
      </c>
      <c r="K1566" s="216" t="s">
        <v>88</v>
      </c>
    </row>
    <row r="1567" spans="1:11" x14ac:dyDescent="0.25">
      <c r="A1567" s="103" t="s">
        <v>806</v>
      </c>
      <c r="B1567" s="103" t="s">
        <v>88</v>
      </c>
      <c r="C1567" s="103" t="s">
        <v>89</v>
      </c>
      <c r="D1567" s="103" t="s">
        <v>420</v>
      </c>
      <c r="E1567" s="111"/>
      <c r="F1567" s="103" t="s">
        <v>421</v>
      </c>
      <c r="G1567" s="103" t="s">
        <v>101</v>
      </c>
      <c r="H1567" s="103" t="s">
        <v>339</v>
      </c>
      <c r="I1567" s="103" t="s">
        <v>92</v>
      </c>
      <c r="J1567" s="215">
        <v>-109.08</v>
      </c>
      <c r="K1567" s="216" t="s">
        <v>88</v>
      </c>
    </row>
    <row r="1568" spans="1:11" x14ac:dyDescent="0.25">
      <c r="A1568" s="103" t="s">
        <v>807</v>
      </c>
      <c r="B1568" s="103" t="s">
        <v>88</v>
      </c>
      <c r="C1568" s="103" t="s">
        <v>89</v>
      </c>
      <c r="D1568" s="103" t="s">
        <v>420</v>
      </c>
      <c r="E1568" s="103" t="s">
        <v>421</v>
      </c>
      <c r="F1568" s="103" t="s">
        <v>421</v>
      </c>
      <c r="G1568" s="103" t="s">
        <v>101</v>
      </c>
      <c r="H1568" s="103" t="s">
        <v>339</v>
      </c>
      <c r="I1568" s="103" t="s">
        <v>92</v>
      </c>
      <c r="J1568" s="215">
        <v>-24811.919999999998</v>
      </c>
      <c r="K1568" s="216" t="s">
        <v>88</v>
      </c>
    </row>
    <row r="1569" spans="1:11" x14ac:dyDescent="0.25">
      <c r="A1569" s="103" t="s">
        <v>807</v>
      </c>
      <c r="B1569" s="103" t="s">
        <v>88</v>
      </c>
      <c r="C1569" s="103" t="s">
        <v>89</v>
      </c>
      <c r="D1569" s="103" t="s">
        <v>420</v>
      </c>
      <c r="E1569" s="111"/>
      <c r="F1569" s="103" t="s">
        <v>421</v>
      </c>
      <c r="G1569" s="103" t="s">
        <v>101</v>
      </c>
      <c r="H1569" s="103" t="s">
        <v>339</v>
      </c>
      <c r="I1569" s="103" t="s">
        <v>92</v>
      </c>
      <c r="J1569" s="215">
        <v>12405.96</v>
      </c>
      <c r="K1569" s="216" t="s">
        <v>88</v>
      </c>
    </row>
    <row r="1570" spans="1:11" x14ac:dyDescent="0.25">
      <c r="A1570" s="103" t="s">
        <v>808</v>
      </c>
      <c r="B1570" s="103" t="s">
        <v>88</v>
      </c>
      <c r="C1570" s="103" t="s">
        <v>89</v>
      </c>
      <c r="D1570" s="103" t="s">
        <v>420</v>
      </c>
      <c r="E1570" s="103" t="s">
        <v>421</v>
      </c>
      <c r="F1570" s="103" t="s">
        <v>421</v>
      </c>
      <c r="G1570" s="103" t="s">
        <v>100</v>
      </c>
      <c r="H1570" s="103" t="s">
        <v>340</v>
      </c>
      <c r="I1570" s="103" t="s">
        <v>92</v>
      </c>
      <c r="J1570" s="215">
        <v>-17131.3</v>
      </c>
      <c r="K1570" s="216" t="s">
        <v>88</v>
      </c>
    </row>
    <row r="1571" spans="1:11" x14ac:dyDescent="0.25">
      <c r="A1571" s="103" t="s">
        <v>808</v>
      </c>
      <c r="B1571" s="103" t="s">
        <v>88</v>
      </c>
      <c r="C1571" s="103" t="s">
        <v>89</v>
      </c>
      <c r="D1571" s="103" t="s">
        <v>420</v>
      </c>
      <c r="E1571" s="111"/>
      <c r="F1571" s="103" t="s">
        <v>421</v>
      </c>
      <c r="G1571" s="103" t="s">
        <v>100</v>
      </c>
      <c r="H1571" s="103" t="s">
        <v>340</v>
      </c>
      <c r="I1571" s="103" t="s">
        <v>92</v>
      </c>
      <c r="J1571" s="215">
        <v>8565.64</v>
      </c>
      <c r="K1571" s="216" t="s">
        <v>88</v>
      </c>
    </row>
    <row r="1572" spans="1:11" x14ac:dyDescent="0.25">
      <c r="A1572" s="103" t="s">
        <v>809</v>
      </c>
      <c r="B1572" s="103" t="s">
        <v>88</v>
      </c>
      <c r="C1572" s="103" t="s">
        <v>89</v>
      </c>
      <c r="D1572" s="103" t="s">
        <v>420</v>
      </c>
      <c r="E1572" s="103" t="s">
        <v>421</v>
      </c>
      <c r="F1572" s="103" t="s">
        <v>421</v>
      </c>
      <c r="G1572" s="103" t="s">
        <v>100</v>
      </c>
      <c r="H1572" s="103" t="s">
        <v>340</v>
      </c>
      <c r="I1572" s="103" t="s">
        <v>92</v>
      </c>
      <c r="J1572" s="215">
        <v>1298.42</v>
      </c>
      <c r="K1572" s="216" t="s">
        <v>88</v>
      </c>
    </row>
    <row r="1573" spans="1:11" x14ac:dyDescent="0.25">
      <c r="A1573" s="103" t="s">
        <v>809</v>
      </c>
      <c r="B1573" s="103" t="s">
        <v>88</v>
      </c>
      <c r="C1573" s="103" t="s">
        <v>89</v>
      </c>
      <c r="D1573" s="103" t="s">
        <v>420</v>
      </c>
      <c r="E1573" s="111"/>
      <c r="F1573" s="103" t="s">
        <v>421</v>
      </c>
      <c r="G1573" s="103" t="s">
        <v>100</v>
      </c>
      <c r="H1573" s="103" t="s">
        <v>340</v>
      </c>
      <c r="I1573" s="103" t="s">
        <v>92</v>
      </c>
      <c r="J1573" s="215">
        <v>-649.20000000000005</v>
      </c>
      <c r="K1573" s="216" t="s">
        <v>88</v>
      </c>
    </row>
    <row r="1574" spans="1:11" x14ac:dyDescent="0.25">
      <c r="A1574" s="103" t="s">
        <v>810</v>
      </c>
      <c r="B1574" s="103" t="s">
        <v>88</v>
      </c>
      <c r="C1574" s="103" t="s">
        <v>89</v>
      </c>
      <c r="D1574" s="103" t="s">
        <v>420</v>
      </c>
      <c r="E1574" s="103" t="s">
        <v>421</v>
      </c>
      <c r="F1574" s="103" t="s">
        <v>421</v>
      </c>
      <c r="G1574" s="103" t="s">
        <v>100</v>
      </c>
      <c r="H1574" s="103" t="s">
        <v>340</v>
      </c>
      <c r="I1574" s="103" t="s">
        <v>92</v>
      </c>
      <c r="J1574" s="215">
        <v>1845.56</v>
      </c>
      <c r="K1574" s="216" t="s">
        <v>88</v>
      </c>
    </row>
    <row r="1575" spans="1:11" x14ac:dyDescent="0.25">
      <c r="A1575" s="103" t="s">
        <v>810</v>
      </c>
      <c r="B1575" s="103" t="s">
        <v>88</v>
      </c>
      <c r="C1575" s="103" t="s">
        <v>89</v>
      </c>
      <c r="D1575" s="103" t="s">
        <v>420</v>
      </c>
      <c r="E1575" s="111"/>
      <c r="F1575" s="103" t="s">
        <v>421</v>
      </c>
      <c r="G1575" s="103" t="s">
        <v>100</v>
      </c>
      <c r="H1575" s="103" t="s">
        <v>340</v>
      </c>
      <c r="I1575" s="103" t="s">
        <v>92</v>
      </c>
      <c r="J1575" s="215">
        <v>-922.78</v>
      </c>
      <c r="K1575" s="216" t="s">
        <v>88</v>
      </c>
    </row>
    <row r="1576" spans="1:11" x14ac:dyDescent="0.25">
      <c r="A1576" s="103" t="s">
        <v>806</v>
      </c>
      <c r="B1576" s="103" t="s">
        <v>88</v>
      </c>
      <c r="C1576" s="103" t="s">
        <v>89</v>
      </c>
      <c r="D1576" s="103" t="s">
        <v>420</v>
      </c>
      <c r="E1576" s="103" t="s">
        <v>421</v>
      </c>
      <c r="F1576" s="103" t="s">
        <v>421</v>
      </c>
      <c r="G1576" s="103" t="s">
        <v>100</v>
      </c>
      <c r="H1576" s="103" t="s">
        <v>340</v>
      </c>
      <c r="I1576" s="103" t="s">
        <v>92</v>
      </c>
      <c r="J1576" s="215">
        <v>2829.79</v>
      </c>
      <c r="K1576" s="216" t="s">
        <v>88</v>
      </c>
    </row>
    <row r="1577" spans="1:11" x14ac:dyDescent="0.25">
      <c r="A1577" s="103" t="s">
        <v>806</v>
      </c>
      <c r="B1577" s="103" t="s">
        <v>88</v>
      </c>
      <c r="C1577" s="103" t="s">
        <v>89</v>
      </c>
      <c r="D1577" s="103" t="s">
        <v>420</v>
      </c>
      <c r="E1577" s="111"/>
      <c r="F1577" s="103" t="s">
        <v>421</v>
      </c>
      <c r="G1577" s="103" t="s">
        <v>100</v>
      </c>
      <c r="H1577" s="103" t="s">
        <v>340</v>
      </c>
      <c r="I1577" s="103" t="s">
        <v>92</v>
      </c>
      <c r="J1577" s="215">
        <v>-1414.89</v>
      </c>
      <c r="K1577" s="216" t="s">
        <v>88</v>
      </c>
    </row>
    <row r="1578" spans="1:11" x14ac:dyDescent="0.25">
      <c r="A1578" s="103" t="s">
        <v>809</v>
      </c>
      <c r="B1578" s="103" t="s">
        <v>88</v>
      </c>
      <c r="C1578" s="103" t="s">
        <v>89</v>
      </c>
      <c r="D1578" s="103" t="s">
        <v>420</v>
      </c>
      <c r="E1578" s="103" t="s">
        <v>421</v>
      </c>
      <c r="F1578" s="103" t="s">
        <v>421</v>
      </c>
      <c r="G1578" s="103" t="s">
        <v>464</v>
      </c>
      <c r="H1578" s="103" t="s">
        <v>465</v>
      </c>
      <c r="I1578" s="103" t="s">
        <v>92</v>
      </c>
      <c r="J1578" s="215">
        <v>-1957.49</v>
      </c>
      <c r="K1578" s="216" t="s">
        <v>88</v>
      </c>
    </row>
    <row r="1579" spans="1:11" x14ac:dyDescent="0.25">
      <c r="A1579" s="103" t="s">
        <v>809</v>
      </c>
      <c r="B1579" s="103" t="s">
        <v>88</v>
      </c>
      <c r="C1579" s="103" t="s">
        <v>89</v>
      </c>
      <c r="D1579" s="103" t="s">
        <v>420</v>
      </c>
      <c r="E1579" s="111"/>
      <c r="F1579" s="103" t="s">
        <v>421</v>
      </c>
      <c r="G1579" s="103" t="s">
        <v>464</v>
      </c>
      <c r="H1579" s="103" t="s">
        <v>465</v>
      </c>
      <c r="I1579" s="103" t="s">
        <v>92</v>
      </c>
      <c r="J1579" s="215">
        <v>978.75</v>
      </c>
      <c r="K1579" s="216" t="s">
        <v>88</v>
      </c>
    </row>
    <row r="1580" spans="1:11" x14ac:dyDescent="0.25">
      <c r="A1580" s="103" t="s">
        <v>810</v>
      </c>
      <c r="B1580" s="103" t="s">
        <v>88</v>
      </c>
      <c r="C1580" s="103" t="s">
        <v>89</v>
      </c>
      <c r="D1580" s="103" t="s">
        <v>420</v>
      </c>
      <c r="E1580" s="103" t="s">
        <v>421</v>
      </c>
      <c r="F1580" s="103" t="s">
        <v>421</v>
      </c>
      <c r="G1580" s="103" t="s">
        <v>464</v>
      </c>
      <c r="H1580" s="103" t="s">
        <v>465</v>
      </c>
      <c r="I1580" s="103" t="s">
        <v>92</v>
      </c>
      <c r="J1580" s="215">
        <v>306.08</v>
      </c>
      <c r="K1580" s="216" t="s">
        <v>88</v>
      </c>
    </row>
    <row r="1581" spans="1:11" x14ac:dyDescent="0.25">
      <c r="A1581" s="103" t="s">
        <v>810</v>
      </c>
      <c r="B1581" s="103" t="s">
        <v>88</v>
      </c>
      <c r="C1581" s="103" t="s">
        <v>89</v>
      </c>
      <c r="D1581" s="103" t="s">
        <v>420</v>
      </c>
      <c r="E1581" s="111"/>
      <c r="F1581" s="103" t="s">
        <v>421</v>
      </c>
      <c r="G1581" s="103" t="s">
        <v>464</v>
      </c>
      <c r="H1581" s="103" t="s">
        <v>465</v>
      </c>
      <c r="I1581" s="103" t="s">
        <v>92</v>
      </c>
      <c r="J1581" s="215">
        <v>-153.04</v>
      </c>
      <c r="K1581" s="216" t="s">
        <v>88</v>
      </c>
    </row>
    <row r="1582" spans="1:11" x14ac:dyDescent="0.25">
      <c r="A1582" s="103" t="s">
        <v>808</v>
      </c>
      <c r="B1582" s="103" t="s">
        <v>88</v>
      </c>
      <c r="C1582" s="103" t="s">
        <v>89</v>
      </c>
      <c r="D1582" s="103" t="s">
        <v>420</v>
      </c>
      <c r="E1582" s="103" t="s">
        <v>421</v>
      </c>
      <c r="F1582" s="103" t="s">
        <v>421</v>
      </c>
      <c r="G1582" s="103" t="s">
        <v>98</v>
      </c>
      <c r="H1582" s="103" t="s">
        <v>341</v>
      </c>
      <c r="I1582" s="103" t="s">
        <v>92</v>
      </c>
      <c r="J1582" s="215">
        <v>5625.53</v>
      </c>
      <c r="K1582" s="216" t="s">
        <v>88</v>
      </c>
    </row>
    <row r="1583" spans="1:11" x14ac:dyDescent="0.25">
      <c r="A1583" s="103" t="s">
        <v>808</v>
      </c>
      <c r="B1583" s="103" t="s">
        <v>88</v>
      </c>
      <c r="C1583" s="103" t="s">
        <v>89</v>
      </c>
      <c r="D1583" s="103" t="s">
        <v>420</v>
      </c>
      <c r="E1583" s="111"/>
      <c r="F1583" s="103" t="s">
        <v>421</v>
      </c>
      <c r="G1583" s="103" t="s">
        <v>98</v>
      </c>
      <c r="H1583" s="103" t="s">
        <v>341</v>
      </c>
      <c r="I1583" s="103" t="s">
        <v>92</v>
      </c>
      <c r="J1583" s="215">
        <v>-2005.03</v>
      </c>
      <c r="K1583" s="216" t="s">
        <v>88</v>
      </c>
    </row>
    <row r="1584" spans="1:11" x14ac:dyDescent="0.25">
      <c r="A1584" s="103" t="s">
        <v>809</v>
      </c>
      <c r="B1584" s="103" t="s">
        <v>88</v>
      </c>
      <c r="C1584" s="103" t="s">
        <v>89</v>
      </c>
      <c r="D1584" s="103" t="s">
        <v>420</v>
      </c>
      <c r="E1584" s="103" t="s">
        <v>421</v>
      </c>
      <c r="F1584" s="103" t="s">
        <v>421</v>
      </c>
      <c r="G1584" s="103" t="s">
        <v>98</v>
      </c>
      <c r="H1584" s="103" t="s">
        <v>341</v>
      </c>
      <c r="I1584" s="103" t="s">
        <v>92</v>
      </c>
      <c r="J1584" s="215">
        <v>-2393.9899999999998</v>
      </c>
      <c r="K1584" s="216" t="s">
        <v>88</v>
      </c>
    </row>
    <row r="1585" spans="1:11" x14ac:dyDescent="0.25">
      <c r="A1585" s="103" t="s">
        <v>809</v>
      </c>
      <c r="B1585" s="103" t="s">
        <v>88</v>
      </c>
      <c r="C1585" s="103" t="s">
        <v>89</v>
      </c>
      <c r="D1585" s="103" t="s">
        <v>420</v>
      </c>
      <c r="E1585" s="111"/>
      <c r="F1585" s="103" t="s">
        <v>421</v>
      </c>
      <c r="G1585" s="103" t="s">
        <v>98</v>
      </c>
      <c r="H1585" s="103" t="s">
        <v>341</v>
      </c>
      <c r="I1585" s="103" t="s">
        <v>92</v>
      </c>
      <c r="J1585" s="215">
        <v>916.96</v>
      </c>
      <c r="K1585" s="216" t="s">
        <v>88</v>
      </c>
    </row>
    <row r="1586" spans="1:11" x14ac:dyDescent="0.25">
      <c r="A1586" s="103" t="s">
        <v>810</v>
      </c>
      <c r="B1586" s="103" t="s">
        <v>88</v>
      </c>
      <c r="C1586" s="103" t="s">
        <v>89</v>
      </c>
      <c r="D1586" s="103" t="s">
        <v>420</v>
      </c>
      <c r="E1586" s="103" t="s">
        <v>421</v>
      </c>
      <c r="F1586" s="103" t="s">
        <v>421</v>
      </c>
      <c r="G1586" s="103" t="s">
        <v>98</v>
      </c>
      <c r="H1586" s="103" t="s">
        <v>341</v>
      </c>
      <c r="I1586" s="103" t="s">
        <v>92</v>
      </c>
      <c r="J1586" s="215">
        <v>962.64</v>
      </c>
      <c r="K1586" s="216" t="s">
        <v>88</v>
      </c>
    </row>
    <row r="1587" spans="1:11" x14ac:dyDescent="0.25">
      <c r="A1587" s="103" t="s">
        <v>810</v>
      </c>
      <c r="B1587" s="103" t="s">
        <v>88</v>
      </c>
      <c r="C1587" s="103" t="s">
        <v>89</v>
      </c>
      <c r="D1587" s="103" t="s">
        <v>420</v>
      </c>
      <c r="E1587" s="111"/>
      <c r="F1587" s="103" t="s">
        <v>421</v>
      </c>
      <c r="G1587" s="103" t="s">
        <v>98</v>
      </c>
      <c r="H1587" s="103" t="s">
        <v>341</v>
      </c>
      <c r="I1587" s="103" t="s">
        <v>92</v>
      </c>
      <c r="J1587" s="215">
        <v>-206.88</v>
      </c>
      <c r="K1587" s="216" t="s">
        <v>88</v>
      </c>
    </row>
    <row r="1588" spans="1:11" x14ac:dyDescent="0.25">
      <c r="A1588" s="103" t="s">
        <v>1038</v>
      </c>
      <c r="B1588" s="103" t="s">
        <v>88</v>
      </c>
      <c r="C1588" s="103" t="s">
        <v>89</v>
      </c>
      <c r="D1588" s="103" t="s">
        <v>420</v>
      </c>
      <c r="E1588" s="103" t="s">
        <v>421</v>
      </c>
      <c r="F1588" s="103" t="s">
        <v>421</v>
      </c>
      <c r="G1588" s="103" t="s">
        <v>98</v>
      </c>
      <c r="H1588" s="103" t="s">
        <v>341</v>
      </c>
      <c r="I1588" s="103" t="s">
        <v>92</v>
      </c>
      <c r="J1588" s="215">
        <v>2372.31</v>
      </c>
      <c r="K1588" s="216" t="s">
        <v>88</v>
      </c>
    </row>
    <row r="1589" spans="1:11" x14ac:dyDescent="0.25">
      <c r="A1589" s="103" t="s">
        <v>1038</v>
      </c>
      <c r="B1589" s="103" t="s">
        <v>88</v>
      </c>
      <c r="C1589" s="103" t="s">
        <v>89</v>
      </c>
      <c r="D1589" s="103" t="s">
        <v>420</v>
      </c>
      <c r="E1589" s="111"/>
      <c r="F1589" s="103" t="s">
        <v>421</v>
      </c>
      <c r="G1589" s="103" t="s">
        <v>98</v>
      </c>
      <c r="H1589" s="103" t="s">
        <v>341</v>
      </c>
      <c r="I1589" s="103" t="s">
        <v>92</v>
      </c>
      <c r="J1589" s="215">
        <v>-306.32</v>
      </c>
      <c r="K1589" s="216" t="s">
        <v>88</v>
      </c>
    </row>
    <row r="1590" spans="1:11" x14ac:dyDescent="0.25">
      <c r="A1590" s="103" t="s">
        <v>806</v>
      </c>
      <c r="B1590" s="103" t="s">
        <v>88</v>
      </c>
      <c r="C1590" s="103" t="s">
        <v>89</v>
      </c>
      <c r="D1590" s="103" t="s">
        <v>420</v>
      </c>
      <c r="E1590" s="103" t="s">
        <v>421</v>
      </c>
      <c r="F1590" s="103" t="s">
        <v>421</v>
      </c>
      <c r="G1590" s="103" t="s">
        <v>98</v>
      </c>
      <c r="H1590" s="103" t="s">
        <v>341</v>
      </c>
      <c r="I1590" s="103" t="s">
        <v>92</v>
      </c>
      <c r="J1590" s="215">
        <v>2004.14</v>
      </c>
      <c r="K1590" s="216" t="s">
        <v>88</v>
      </c>
    </row>
    <row r="1591" spans="1:11" x14ac:dyDescent="0.25">
      <c r="A1591" s="103" t="s">
        <v>806</v>
      </c>
      <c r="B1591" s="103" t="s">
        <v>88</v>
      </c>
      <c r="C1591" s="103" t="s">
        <v>89</v>
      </c>
      <c r="D1591" s="103" t="s">
        <v>420</v>
      </c>
      <c r="E1591" s="111"/>
      <c r="F1591" s="103" t="s">
        <v>421</v>
      </c>
      <c r="G1591" s="103" t="s">
        <v>98</v>
      </c>
      <c r="H1591" s="103" t="s">
        <v>341</v>
      </c>
      <c r="I1591" s="103" t="s">
        <v>92</v>
      </c>
      <c r="J1591" s="215">
        <v>-1084.69</v>
      </c>
      <c r="K1591" s="216" t="s">
        <v>88</v>
      </c>
    </row>
    <row r="1592" spans="1:11" x14ac:dyDescent="0.25">
      <c r="A1592" s="103" t="s">
        <v>807</v>
      </c>
      <c r="B1592" s="103" t="s">
        <v>88</v>
      </c>
      <c r="C1592" s="103" t="s">
        <v>89</v>
      </c>
      <c r="D1592" s="103" t="s">
        <v>420</v>
      </c>
      <c r="E1592" s="103" t="s">
        <v>421</v>
      </c>
      <c r="F1592" s="103" t="s">
        <v>421</v>
      </c>
      <c r="G1592" s="103" t="s">
        <v>98</v>
      </c>
      <c r="H1592" s="103" t="s">
        <v>341</v>
      </c>
      <c r="I1592" s="103" t="s">
        <v>92</v>
      </c>
      <c r="J1592" s="215">
        <v>-11700.14</v>
      </c>
      <c r="K1592" s="216" t="s">
        <v>88</v>
      </c>
    </row>
    <row r="1593" spans="1:11" x14ac:dyDescent="0.25">
      <c r="A1593" s="103" t="s">
        <v>807</v>
      </c>
      <c r="B1593" s="103" t="s">
        <v>88</v>
      </c>
      <c r="C1593" s="103" t="s">
        <v>89</v>
      </c>
      <c r="D1593" s="103" t="s">
        <v>420</v>
      </c>
      <c r="E1593" s="111"/>
      <c r="F1593" s="103" t="s">
        <v>421</v>
      </c>
      <c r="G1593" s="103" t="s">
        <v>98</v>
      </c>
      <c r="H1593" s="103" t="s">
        <v>341</v>
      </c>
      <c r="I1593" s="103" t="s">
        <v>92</v>
      </c>
      <c r="J1593" s="215">
        <v>2951.84</v>
      </c>
      <c r="K1593" s="216" t="s">
        <v>88</v>
      </c>
    </row>
    <row r="1594" spans="1:11" x14ac:dyDescent="0.25">
      <c r="A1594" s="103" t="s">
        <v>808</v>
      </c>
      <c r="B1594" s="103" t="s">
        <v>88</v>
      </c>
      <c r="C1594" s="103" t="s">
        <v>89</v>
      </c>
      <c r="D1594" s="103" t="s">
        <v>420</v>
      </c>
      <c r="E1594" s="103" t="s">
        <v>421</v>
      </c>
      <c r="F1594" s="103" t="s">
        <v>421</v>
      </c>
      <c r="G1594" s="103" t="s">
        <v>478</v>
      </c>
      <c r="H1594" s="103" t="s">
        <v>479</v>
      </c>
      <c r="I1594" s="103" t="s">
        <v>92</v>
      </c>
      <c r="J1594" s="215">
        <v>-408.01</v>
      </c>
      <c r="K1594" s="216" t="s">
        <v>344</v>
      </c>
    </row>
    <row r="1595" spans="1:11" x14ac:dyDescent="0.25">
      <c r="A1595" s="103" t="s">
        <v>809</v>
      </c>
      <c r="B1595" s="103" t="s">
        <v>88</v>
      </c>
      <c r="C1595" s="103" t="s">
        <v>89</v>
      </c>
      <c r="D1595" s="103" t="s">
        <v>420</v>
      </c>
      <c r="E1595" s="103" t="s">
        <v>421</v>
      </c>
      <c r="F1595" s="103" t="s">
        <v>421</v>
      </c>
      <c r="G1595" s="103" t="s">
        <v>478</v>
      </c>
      <c r="H1595" s="103" t="s">
        <v>479</v>
      </c>
      <c r="I1595" s="103" t="s">
        <v>92</v>
      </c>
      <c r="J1595" s="215">
        <v>-446.1</v>
      </c>
      <c r="K1595" s="216" t="s">
        <v>344</v>
      </c>
    </row>
    <row r="1596" spans="1:11" x14ac:dyDescent="0.25">
      <c r="A1596" s="103" t="s">
        <v>810</v>
      </c>
      <c r="B1596" s="103" t="s">
        <v>88</v>
      </c>
      <c r="C1596" s="103" t="s">
        <v>89</v>
      </c>
      <c r="D1596" s="103" t="s">
        <v>420</v>
      </c>
      <c r="E1596" s="103" t="s">
        <v>421</v>
      </c>
      <c r="F1596" s="103" t="s">
        <v>421</v>
      </c>
      <c r="G1596" s="103" t="s">
        <v>478</v>
      </c>
      <c r="H1596" s="103" t="s">
        <v>479</v>
      </c>
      <c r="I1596" s="103" t="s">
        <v>92</v>
      </c>
      <c r="J1596" s="215">
        <v>823.57</v>
      </c>
      <c r="K1596" s="216" t="s">
        <v>344</v>
      </c>
    </row>
    <row r="1597" spans="1:11" x14ac:dyDescent="0.25">
      <c r="A1597" s="103" t="s">
        <v>806</v>
      </c>
      <c r="B1597" s="103" t="s">
        <v>88</v>
      </c>
      <c r="C1597" s="103" t="s">
        <v>89</v>
      </c>
      <c r="D1597" s="103" t="s">
        <v>420</v>
      </c>
      <c r="E1597" s="103" t="s">
        <v>421</v>
      </c>
      <c r="F1597" s="103" t="s">
        <v>421</v>
      </c>
      <c r="G1597" s="103" t="s">
        <v>478</v>
      </c>
      <c r="H1597" s="103" t="s">
        <v>479</v>
      </c>
      <c r="I1597" s="103" t="s">
        <v>92</v>
      </c>
      <c r="J1597" s="215">
        <v>-282.75</v>
      </c>
      <c r="K1597" s="216" t="s">
        <v>344</v>
      </c>
    </row>
    <row r="1598" spans="1:11" x14ac:dyDescent="0.25">
      <c r="A1598" s="103" t="s">
        <v>807</v>
      </c>
      <c r="B1598" s="103" t="s">
        <v>88</v>
      </c>
      <c r="C1598" s="103" t="s">
        <v>89</v>
      </c>
      <c r="D1598" s="103" t="s">
        <v>420</v>
      </c>
      <c r="E1598" s="103" t="s">
        <v>421</v>
      </c>
      <c r="F1598" s="103" t="s">
        <v>421</v>
      </c>
      <c r="G1598" s="103" t="s">
        <v>478</v>
      </c>
      <c r="H1598" s="103" t="s">
        <v>479</v>
      </c>
      <c r="I1598" s="103" t="s">
        <v>92</v>
      </c>
      <c r="J1598" s="215">
        <v>-98.49</v>
      </c>
      <c r="K1598" s="216" t="s">
        <v>344</v>
      </c>
    </row>
    <row r="1599" spans="1:11" x14ac:dyDescent="0.25">
      <c r="A1599" s="103" t="s">
        <v>808</v>
      </c>
      <c r="B1599" s="103" t="s">
        <v>88</v>
      </c>
      <c r="C1599" s="103" t="s">
        <v>89</v>
      </c>
      <c r="D1599" s="103" t="s">
        <v>420</v>
      </c>
      <c r="E1599" s="103" t="s">
        <v>421</v>
      </c>
      <c r="F1599" s="103" t="s">
        <v>421</v>
      </c>
      <c r="G1599" s="103" t="s">
        <v>205</v>
      </c>
      <c r="H1599" s="103" t="s">
        <v>343</v>
      </c>
      <c r="I1599" s="103" t="s">
        <v>92</v>
      </c>
      <c r="J1599" s="215">
        <v>700.74</v>
      </c>
      <c r="K1599" s="216" t="s">
        <v>344</v>
      </c>
    </row>
    <row r="1600" spans="1:11" x14ac:dyDescent="0.25">
      <c r="A1600" s="103" t="s">
        <v>808</v>
      </c>
      <c r="B1600" s="103" t="s">
        <v>88</v>
      </c>
      <c r="C1600" s="103" t="s">
        <v>89</v>
      </c>
      <c r="D1600" s="103" t="s">
        <v>420</v>
      </c>
      <c r="E1600" s="111"/>
      <c r="F1600" s="103" t="s">
        <v>421</v>
      </c>
      <c r="G1600" s="103" t="s">
        <v>205</v>
      </c>
      <c r="H1600" s="103" t="s">
        <v>343</v>
      </c>
      <c r="I1600" s="103" t="s">
        <v>92</v>
      </c>
      <c r="J1600" s="215">
        <v>-697.64</v>
      </c>
      <c r="K1600" s="216" t="s">
        <v>344</v>
      </c>
    </row>
    <row r="1601" spans="1:11" x14ac:dyDescent="0.25">
      <c r="A1601" s="103" t="s">
        <v>809</v>
      </c>
      <c r="B1601" s="103" t="s">
        <v>88</v>
      </c>
      <c r="C1601" s="103" t="s">
        <v>89</v>
      </c>
      <c r="D1601" s="103" t="s">
        <v>420</v>
      </c>
      <c r="E1601" s="103" t="s">
        <v>421</v>
      </c>
      <c r="F1601" s="103" t="s">
        <v>421</v>
      </c>
      <c r="G1601" s="103" t="s">
        <v>205</v>
      </c>
      <c r="H1601" s="103" t="s">
        <v>343</v>
      </c>
      <c r="I1601" s="103" t="s">
        <v>92</v>
      </c>
      <c r="J1601" s="215">
        <v>109.29</v>
      </c>
      <c r="K1601" s="216" t="s">
        <v>344</v>
      </c>
    </row>
    <row r="1602" spans="1:11" x14ac:dyDescent="0.25">
      <c r="A1602" s="103" t="s">
        <v>809</v>
      </c>
      <c r="B1602" s="103" t="s">
        <v>88</v>
      </c>
      <c r="C1602" s="103" t="s">
        <v>89</v>
      </c>
      <c r="D1602" s="103" t="s">
        <v>420</v>
      </c>
      <c r="E1602" s="111"/>
      <c r="F1602" s="103" t="s">
        <v>421</v>
      </c>
      <c r="G1602" s="103" t="s">
        <v>205</v>
      </c>
      <c r="H1602" s="103" t="s">
        <v>343</v>
      </c>
      <c r="I1602" s="103" t="s">
        <v>92</v>
      </c>
      <c r="J1602" s="215">
        <v>-108.81</v>
      </c>
      <c r="K1602" s="216" t="s">
        <v>344</v>
      </c>
    </row>
    <row r="1603" spans="1:11" x14ac:dyDescent="0.25">
      <c r="A1603" s="103" t="s">
        <v>810</v>
      </c>
      <c r="B1603" s="103" t="s">
        <v>88</v>
      </c>
      <c r="C1603" s="103" t="s">
        <v>89</v>
      </c>
      <c r="D1603" s="103" t="s">
        <v>420</v>
      </c>
      <c r="E1603" s="103" t="s">
        <v>421</v>
      </c>
      <c r="F1603" s="103" t="s">
        <v>421</v>
      </c>
      <c r="G1603" s="103" t="s">
        <v>205</v>
      </c>
      <c r="H1603" s="103" t="s">
        <v>343</v>
      </c>
      <c r="I1603" s="103" t="s">
        <v>92</v>
      </c>
      <c r="J1603" s="215">
        <v>-3588.32</v>
      </c>
      <c r="K1603" s="216" t="s">
        <v>344</v>
      </c>
    </row>
    <row r="1604" spans="1:11" x14ac:dyDescent="0.25">
      <c r="A1604" s="103" t="s">
        <v>810</v>
      </c>
      <c r="B1604" s="103" t="s">
        <v>88</v>
      </c>
      <c r="C1604" s="103" t="s">
        <v>89</v>
      </c>
      <c r="D1604" s="103" t="s">
        <v>420</v>
      </c>
      <c r="E1604" s="111"/>
      <c r="F1604" s="103" t="s">
        <v>421</v>
      </c>
      <c r="G1604" s="103" t="s">
        <v>205</v>
      </c>
      <c r="H1604" s="103" t="s">
        <v>343</v>
      </c>
      <c r="I1604" s="103" t="s">
        <v>92</v>
      </c>
      <c r="J1604" s="215">
        <v>3572.39</v>
      </c>
      <c r="K1604" s="216" t="s">
        <v>344</v>
      </c>
    </row>
    <row r="1605" spans="1:11" x14ac:dyDescent="0.25">
      <c r="A1605" s="103" t="s">
        <v>1038</v>
      </c>
      <c r="B1605" s="103" t="s">
        <v>88</v>
      </c>
      <c r="C1605" s="103" t="s">
        <v>89</v>
      </c>
      <c r="D1605" s="103" t="s">
        <v>420</v>
      </c>
      <c r="E1605" s="103" t="s">
        <v>421</v>
      </c>
      <c r="F1605" s="103" t="s">
        <v>421</v>
      </c>
      <c r="G1605" s="103" t="s">
        <v>205</v>
      </c>
      <c r="H1605" s="103" t="s">
        <v>343</v>
      </c>
      <c r="I1605" s="103" t="s">
        <v>92</v>
      </c>
      <c r="J1605" s="215">
        <v>113.55</v>
      </c>
      <c r="K1605" s="216" t="s">
        <v>344</v>
      </c>
    </row>
    <row r="1606" spans="1:11" x14ac:dyDescent="0.25">
      <c r="A1606" s="103" t="s">
        <v>1038</v>
      </c>
      <c r="B1606" s="103" t="s">
        <v>88</v>
      </c>
      <c r="C1606" s="103" t="s">
        <v>89</v>
      </c>
      <c r="D1606" s="103" t="s">
        <v>420</v>
      </c>
      <c r="E1606" s="111"/>
      <c r="F1606" s="103" t="s">
        <v>421</v>
      </c>
      <c r="G1606" s="103" t="s">
        <v>205</v>
      </c>
      <c r="H1606" s="103" t="s">
        <v>343</v>
      </c>
      <c r="I1606" s="103" t="s">
        <v>92</v>
      </c>
      <c r="J1606" s="215">
        <v>-113.04</v>
      </c>
      <c r="K1606" s="216" t="s">
        <v>344</v>
      </c>
    </row>
    <row r="1607" spans="1:11" x14ac:dyDescent="0.25">
      <c r="A1607" s="103" t="s">
        <v>806</v>
      </c>
      <c r="B1607" s="103" t="s">
        <v>88</v>
      </c>
      <c r="C1607" s="103" t="s">
        <v>89</v>
      </c>
      <c r="D1607" s="103" t="s">
        <v>420</v>
      </c>
      <c r="E1607" s="103" t="s">
        <v>421</v>
      </c>
      <c r="F1607" s="103" t="s">
        <v>421</v>
      </c>
      <c r="G1607" s="103" t="s">
        <v>205</v>
      </c>
      <c r="H1607" s="103" t="s">
        <v>343</v>
      </c>
      <c r="I1607" s="103" t="s">
        <v>92</v>
      </c>
      <c r="J1607" s="215">
        <v>-591.13</v>
      </c>
      <c r="K1607" s="216" t="s">
        <v>344</v>
      </c>
    </row>
    <row r="1608" spans="1:11" x14ac:dyDescent="0.25">
      <c r="A1608" s="103" t="s">
        <v>806</v>
      </c>
      <c r="B1608" s="103" t="s">
        <v>88</v>
      </c>
      <c r="C1608" s="103" t="s">
        <v>89</v>
      </c>
      <c r="D1608" s="103" t="s">
        <v>420</v>
      </c>
      <c r="E1608" s="111"/>
      <c r="F1608" s="103" t="s">
        <v>421</v>
      </c>
      <c r="G1608" s="103" t="s">
        <v>205</v>
      </c>
      <c r="H1608" s="103" t="s">
        <v>343</v>
      </c>
      <c r="I1608" s="103" t="s">
        <v>92</v>
      </c>
      <c r="J1608" s="215">
        <v>588.51</v>
      </c>
      <c r="K1608" s="216" t="s">
        <v>344</v>
      </c>
    </row>
    <row r="1609" spans="1:11" x14ac:dyDescent="0.25">
      <c r="A1609" s="103" t="s">
        <v>807</v>
      </c>
      <c r="B1609" s="103" t="s">
        <v>88</v>
      </c>
      <c r="C1609" s="103" t="s">
        <v>89</v>
      </c>
      <c r="D1609" s="103" t="s">
        <v>420</v>
      </c>
      <c r="E1609" s="103" t="s">
        <v>421</v>
      </c>
      <c r="F1609" s="103" t="s">
        <v>421</v>
      </c>
      <c r="G1609" s="103" t="s">
        <v>205</v>
      </c>
      <c r="H1609" s="103" t="s">
        <v>343</v>
      </c>
      <c r="I1609" s="103" t="s">
        <v>92</v>
      </c>
      <c r="J1609" s="215">
        <v>-416.86</v>
      </c>
      <c r="K1609" s="216" t="s">
        <v>344</v>
      </c>
    </row>
    <row r="1610" spans="1:11" x14ac:dyDescent="0.25">
      <c r="A1610" s="103" t="s">
        <v>807</v>
      </c>
      <c r="B1610" s="103" t="s">
        <v>88</v>
      </c>
      <c r="C1610" s="103" t="s">
        <v>89</v>
      </c>
      <c r="D1610" s="103" t="s">
        <v>420</v>
      </c>
      <c r="E1610" s="111"/>
      <c r="F1610" s="103" t="s">
        <v>421</v>
      </c>
      <c r="G1610" s="103" t="s">
        <v>205</v>
      </c>
      <c r="H1610" s="103" t="s">
        <v>343</v>
      </c>
      <c r="I1610" s="103" t="s">
        <v>92</v>
      </c>
      <c r="J1610" s="215">
        <v>415.01</v>
      </c>
      <c r="K1610" s="216" t="s">
        <v>344</v>
      </c>
    </row>
    <row r="1611" spans="1:11" x14ac:dyDescent="0.25">
      <c r="A1611" s="103" t="s">
        <v>808</v>
      </c>
      <c r="B1611" s="103" t="s">
        <v>88</v>
      </c>
      <c r="C1611" s="103" t="s">
        <v>89</v>
      </c>
      <c r="D1611" s="103" t="s">
        <v>420</v>
      </c>
      <c r="E1611" s="103" t="s">
        <v>421</v>
      </c>
      <c r="F1611" s="103" t="s">
        <v>421</v>
      </c>
      <c r="G1611" s="103" t="s">
        <v>511</v>
      </c>
      <c r="H1611" s="103" t="s">
        <v>512</v>
      </c>
      <c r="I1611" s="103" t="s">
        <v>92</v>
      </c>
      <c r="J1611" s="215">
        <v>-253.51</v>
      </c>
      <c r="K1611" s="216" t="s">
        <v>344</v>
      </c>
    </row>
    <row r="1612" spans="1:11" x14ac:dyDescent="0.25">
      <c r="A1612" s="103" t="s">
        <v>810</v>
      </c>
      <c r="B1612" s="103" t="s">
        <v>88</v>
      </c>
      <c r="C1612" s="103" t="s">
        <v>89</v>
      </c>
      <c r="D1612" s="103" t="s">
        <v>420</v>
      </c>
      <c r="E1612" s="103" t="s">
        <v>421</v>
      </c>
      <c r="F1612" s="103" t="s">
        <v>421</v>
      </c>
      <c r="G1612" s="103" t="s">
        <v>511</v>
      </c>
      <c r="H1612" s="103" t="s">
        <v>512</v>
      </c>
      <c r="I1612" s="103" t="s">
        <v>92</v>
      </c>
      <c r="J1612" s="215">
        <v>-32.72</v>
      </c>
      <c r="K1612" s="216" t="s">
        <v>344</v>
      </c>
    </row>
    <row r="1613" spans="1:11" x14ac:dyDescent="0.25">
      <c r="A1613" s="103" t="s">
        <v>806</v>
      </c>
      <c r="B1613" s="103" t="s">
        <v>88</v>
      </c>
      <c r="C1613" s="103" t="s">
        <v>89</v>
      </c>
      <c r="D1613" s="103" t="s">
        <v>420</v>
      </c>
      <c r="E1613" s="103" t="s">
        <v>421</v>
      </c>
      <c r="F1613" s="103" t="s">
        <v>421</v>
      </c>
      <c r="G1613" s="103" t="s">
        <v>511</v>
      </c>
      <c r="H1613" s="103" t="s">
        <v>512</v>
      </c>
      <c r="I1613" s="103" t="s">
        <v>92</v>
      </c>
      <c r="J1613" s="215">
        <v>253.51</v>
      </c>
      <c r="K1613" s="216" t="s">
        <v>344</v>
      </c>
    </row>
    <row r="1614" spans="1:11" x14ac:dyDescent="0.25">
      <c r="A1614" s="103" t="s">
        <v>808</v>
      </c>
      <c r="B1614" s="103" t="s">
        <v>88</v>
      </c>
      <c r="C1614" s="103" t="s">
        <v>89</v>
      </c>
      <c r="D1614" s="103" t="s">
        <v>420</v>
      </c>
      <c r="E1614" s="103" t="s">
        <v>421</v>
      </c>
      <c r="F1614" s="103" t="s">
        <v>421</v>
      </c>
      <c r="G1614" s="103" t="s">
        <v>515</v>
      </c>
      <c r="H1614" s="103" t="s">
        <v>516</v>
      </c>
      <c r="I1614" s="103" t="s">
        <v>92</v>
      </c>
      <c r="J1614" s="215">
        <v>-820.24</v>
      </c>
      <c r="K1614" s="216" t="s">
        <v>344</v>
      </c>
    </row>
    <row r="1615" spans="1:11" x14ac:dyDescent="0.25">
      <c r="A1615" s="103" t="s">
        <v>808</v>
      </c>
      <c r="B1615" s="103" t="s">
        <v>88</v>
      </c>
      <c r="C1615" s="103" t="s">
        <v>89</v>
      </c>
      <c r="D1615" s="103" t="s">
        <v>420</v>
      </c>
      <c r="E1615" s="111"/>
      <c r="F1615" s="103" t="s">
        <v>421</v>
      </c>
      <c r="G1615" s="103" t="s">
        <v>515</v>
      </c>
      <c r="H1615" s="103" t="s">
        <v>516</v>
      </c>
      <c r="I1615" s="103" t="s">
        <v>92</v>
      </c>
      <c r="J1615" s="215">
        <v>757</v>
      </c>
      <c r="K1615" s="216" t="s">
        <v>344</v>
      </c>
    </row>
    <row r="1616" spans="1:11" x14ac:dyDescent="0.25">
      <c r="A1616" s="103" t="s">
        <v>809</v>
      </c>
      <c r="B1616" s="103" t="s">
        <v>88</v>
      </c>
      <c r="C1616" s="103" t="s">
        <v>89</v>
      </c>
      <c r="D1616" s="103" t="s">
        <v>420</v>
      </c>
      <c r="E1616" s="103" t="s">
        <v>421</v>
      </c>
      <c r="F1616" s="103" t="s">
        <v>421</v>
      </c>
      <c r="G1616" s="103" t="s">
        <v>515</v>
      </c>
      <c r="H1616" s="103" t="s">
        <v>516</v>
      </c>
      <c r="I1616" s="103" t="s">
        <v>92</v>
      </c>
      <c r="J1616" s="215">
        <v>377.58</v>
      </c>
      <c r="K1616" s="216" t="s">
        <v>344</v>
      </c>
    </row>
    <row r="1617" spans="1:11" x14ac:dyDescent="0.25">
      <c r="A1617" s="103" t="s">
        <v>809</v>
      </c>
      <c r="B1617" s="103" t="s">
        <v>88</v>
      </c>
      <c r="C1617" s="103" t="s">
        <v>89</v>
      </c>
      <c r="D1617" s="103" t="s">
        <v>420</v>
      </c>
      <c r="E1617" s="111"/>
      <c r="F1617" s="103" t="s">
        <v>421</v>
      </c>
      <c r="G1617" s="103" t="s">
        <v>515</v>
      </c>
      <c r="H1617" s="103" t="s">
        <v>516</v>
      </c>
      <c r="I1617" s="103" t="s">
        <v>92</v>
      </c>
      <c r="J1617" s="215">
        <v>-281.22000000000003</v>
      </c>
      <c r="K1617" s="216" t="s">
        <v>344</v>
      </c>
    </row>
    <row r="1618" spans="1:11" x14ac:dyDescent="0.25">
      <c r="A1618" s="103" t="s">
        <v>810</v>
      </c>
      <c r="B1618" s="103" t="s">
        <v>88</v>
      </c>
      <c r="C1618" s="103" t="s">
        <v>89</v>
      </c>
      <c r="D1618" s="103" t="s">
        <v>420</v>
      </c>
      <c r="E1618" s="103" t="s">
        <v>421</v>
      </c>
      <c r="F1618" s="103" t="s">
        <v>421</v>
      </c>
      <c r="G1618" s="103" t="s">
        <v>515</v>
      </c>
      <c r="H1618" s="103" t="s">
        <v>516</v>
      </c>
      <c r="I1618" s="103" t="s">
        <v>92</v>
      </c>
      <c r="J1618" s="215">
        <v>-49.63</v>
      </c>
      <c r="K1618" s="216" t="s">
        <v>344</v>
      </c>
    </row>
    <row r="1619" spans="1:11" x14ac:dyDescent="0.25">
      <c r="A1619" s="103" t="s">
        <v>810</v>
      </c>
      <c r="B1619" s="103" t="s">
        <v>88</v>
      </c>
      <c r="C1619" s="103" t="s">
        <v>89</v>
      </c>
      <c r="D1619" s="103" t="s">
        <v>420</v>
      </c>
      <c r="E1619" s="111"/>
      <c r="F1619" s="103" t="s">
        <v>421</v>
      </c>
      <c r="G1619" s="103" t="s">
        <v>515</v>
      </c>
      <c r="H1619" s="103" t="s">
        <v>516</v>
      </c>
      <c r="I1619" s="103" t="s">
        <v>92</v>
      </c>
      <c r="J1619" s="215">
        <v>49.39</v>
      </c>
      <c r="K1619" s="216" t="s">
        <v>344</v>
      </c>
    </row>
    <row r="1620" spans="1:11" x14ac:dyDescent="0.25">
      <c r="A1620" s="103" t="s">
        <v>1038</v>
      </c>
      <c r="B1620" s="103" t="s">
        <v>88</v>
      </c>
      <c r="C1620" s="103" t="s">
        <v>89</v>
      </c>
      <c r="D1620" s="103" t="s">
        <v>420</v>
      </c>
      <c r="E1620" s="103" t="s">
        <v>421</v>
      </c>
      <c r="F1620" s="103" t="s">
        <v>421</v>
      </c>
      <c r="G1620" s="103" t="s">
        <v>515</v>
      </c>
      <c r="H1620" s="103" t="s">
        <v>516</v>
      </c>
      <c r="I1620" s="103" t="s">
        <v>92</v>
      </c>
      <c r="J1620" s="215">
        <v>2087.9</v>
      </c>
      <c r="K1620" s="216" t="s">
        <v>344</v>
      </c>
    </row>
    <row r="1621" spans="1:11" x14ac:dyDescent="0.25">
      <c r="A1621" s="103" t="s">
        <v>1038</v>
      </c>
      <c r="B1621" s="103" t="s">
        <v>88</v>
      </c>
      <c r="C1621" s="103" t="s">
        <v>89</v>
      </c>
      <c r="D1621" s="103" t="s">
        <v>420</v>
      </c>
      <c r="E1621" s="111"/>
      <c r="F1621" s="103" t="s">
        <v>421</v>
      </c>
      <c r="G1621" s="103" t="s">
        <v>515</v>
      </c>
      <c r="H1621" s="103" t="s">
        <v>516</v>
      </c>
      <c r="I1621" s="103" t="s">
        <v>92</v>
      </c>
      <c r="J1621" s="215">
        <v>-2075.38</v>
      </c>
      <c r="K1621" s="216" t="s">
        <v>344</v>
      </c>
    </row>
    <row r="1622" spans="1:11" x14ac:dyDescent="0.25">
      <c r="A1622" s="103" t="s">
        <v>806</v>
      </c>
      <c r="B1622" s="103" t="s">
        <v>88</v>
      </c>
      <c r="C1622" s="103" t="s">
        <v>89</v>
      </c>
      <c r="D1622" s="103" t="s">
        <v>420</v>
      </c>
      <c r="E1622" s="103" t="s">
        <v>421</v>
      </c>
      <c r="F1622" s="103" t="s">
        <v>421</v>
      </c>
      <c r="G1622" s="103" t="s">
        <v>515</v>
      </c>
      <c r="H1622" s="103" t="s">
        <v>516</v>
      </c>
      <c r="I1622" s="103" t="s">
        <v>92</v>
      </c>
      <c r="J1622" s="215">
        <v>265.95999999999998</v>
      </c>
      <c r="K1622" s="216" t="s">
        <v>344</v>
      </c>
    </row>
    <row r="1623" spans="1:11" x14ac:dyDescent="0.25">
      <c r="A1623" s="103" t="s">
        <v>806</v>
      </c>
      <c r="B1623" s="103" t="s">
        <v>88</v>
      </c>
      <c r="C1623" s="103" t="s">
        <v>89</v>
      </c>
      <c r="D1623" s="103" t="s">
        <v>420</v>
      </c>
      <c r="E1623" s="111"/>
      <c r="F1623" s="103" t="s">
        <v>421</v>
      </c>
      <c r="G1623" s="103" t="s">
        <v>515</v>
      </c>
      <c r="H1623" s="103" t="s">
        <v>516</v>
      </c>
      <c r="I1623" s="103" t="s">
        <v>92</v>
      </c>
      <c r="J1623" s="215">
        <v>-300.14999999999998</v>
      </c>
      <c r="K1623" s="216" t="s">
        <v>344</v>
      </c>
    </row>
    <row r="1624" spans="1:11" x14ac:dyDescent="0.25">
      <c r="A1624" s="103" t="s">
        <v>808</v>
      </c>
      <c r="B1624" s="103" t="s">
        <v>88</v>
      </c>
      <c r="C1624" s="103" t="s">
        <v>89</v>
      </c>
      <c r="D1624" s="103" t="s">
        <v>420</v>
      </c>
      <c r="E1624" s="103" t="s">
        <v>421</v>
      </c>
      <c r="F1624" s="103" t="s">
        <v>421</v>
      </c>
      <c r="G1624" s="103" t="s">
        <v>172</v>
      </c>
      <c r="H1624" s="103" t="s">
        <v>345</v>
      </c>
      <c r="I1624" s="103" t="s">
        <v>92</v>
      </c>
      <c r="J1624" s="215">
        <v>623.89</v>
      </c>
      <c r="K1624" s="216" t="s">
        <v>344</v>
      </c>
    </row>
    <row r="1625" spans="1:11" x14ac:dyDescent="0.25">
      <c r="A1625" s="103" t="s">
        <v>808</v>
      </c>
      <c r="B1625" s="103" t="s">
        <v>88</v>
      </c>
      <c r="C1625" s="103" t="s">
        <v>89</v>
      </c>
      <c r="D1625" s="103" t="s">
        <v>420</v>
      </c>
      <c r="E1625" s="111"/>
      <c r="F1625" s="103" t="s">
        <v>421</v>
      </c>
      <c r="G1625" s="103" t="s">
        <v>172</v>
      </c>
      <c r="H1625" s="103" t="s">
        <v>345</v>
      </c>
      <c r="I1625" s="103" t="s">
        <v>92</v>
      </c>
      <c r="J1625" s="215">
        <v>-1251.6600000000001</v>
      </c>
      <c r="K1625" s="216" t="s">
        <v>344</v>
      </c>
    </row>
    <row r="1626" spans="1:11" x14ac:dyDescent="0.25">
      <c r="A1626" s="103" t="s">
        <v>809</v>
      </c>
      <c r="B1626" s="103" t="s">
        <v>88</v>
      </c>
      <c r="C1626" s="103" t="s">
        <v>89</v>
      </c>
      <c r="D1626" s="103" t="s">
        <v>420</v>
      </c>
      <c r="E1626" s="103" t="s">
        <v>421</v>
      </c>
      <c r="F1626" s="103" t="s">
        <v>421</v>
      </c>
      <c r="G1626" s="103" t="s">
        <v>172</v>
      </c>
      <c r="H1626" s="103" t="s">
        <v>345</v>
      </c>
      <c r="I1626" s="103" t="s">
        <v>92</v>
      </c>
      <c r="J1626" s="215">
        <v>-426.37</v>
      </c>
      <c r="K1626" s="216" t="s">
        <v>344</v>
      </c>
    </row>
    <row r="1627" spans="1:11" x14ac:dyDescent="0.25">
      <c r="A1627" s="103" t="s">
        <v>810</v>
      </c>
      <c r="B1627" s="103" t="s">
        <v>88</v>
      </c>
      <c r="C1627" s="103" t="s">
        <v>89</v>
      </c>
      <c r="D1627" s="103" t="s">
        <v>420</v>
      </c>
      <c r="E1627" s="103" t="s">
        <v>421</v>
      </c>
      <c r="F1627" s="103" t="s">
        <v>421</v>
      </c>
      <c r="G1627" s="103" t="s">
        <v>172</v>
      </c>
      <c r="H1627" s="103" t="s">
        <v>345</v>
      </c>
      <c r="I1627" s="103" t="s">
        <v>92</v>
      </c>
      <c r="J1627" s="215">
        <v>520.16999999999996</v>
      </c>
      <c r="K1627" s="216" t="s">
        <v>344</v>
      </c>
    </row>
    <row r="1628" spans="1:11" x14ac:dyDescent="0.25">
      <c r="A1628" s="103" t="s">
        <v>1038</v>
      </c>
      <c r="B1628" s="103" t="s">
        <v>88</v>
      </c>
      <c r="C1628" s="103" t="s">
        <v>89</v>
      </c>
      <c r="D1628" s="103" t="s">
        <v>420</v>
      </c>
      <c r="E1628" s="103" t="s">
        <v>421</v>
      </c>
      <c r="F1628" s="103" t="s">
        <v>421</v>
      </c>
      <c r="G1628" s="103" t="s">
        <v>172</v>
      </c>
      <c r="H1628" s="103" t="s">
        <v>345</v>
      </c>
      <c r="I1628" s="103" t="s">
        <v>92</v>
      </c>
      <c r="J1628" s="215">
        <v>3433.61</v>
      </c>
      <c r="K1628" s="216" t="s">
        <v>344</v>
      </c>
    </row>
    <row r="1629" spans="1:11" x14ac:dyDescent="0.25">
      <c r="A1629" s="103" t="s">
        <v>1038</v>
      </c>
      <c r="B1629" s="103" t="s">
        <v>88</v>
      </c>
      <c r="C1629" s="103" t="s">
        <v>89</v>
      </c>
      <c r="D1629" s="103" t="s">
        <v>420</v>
      </c>
      <c r="E1629" s="111"/>
      <c r="F1629" s="103" t="s">
        <v>421</v>
      </c>
      <c r="G1629" s="103" t="s">
        <v>172</v>
      </c>
      <c r="H1629" s="103" t="s">
        <v>345</v>
      </c>
      <c r="I1629" s="103" t="s">
        <v>92</v>
      </c>
      <c r="J1629" s="215">
        <v>250.87</v>
      </c>
      <c r="K1629" s="216" t="s">
        <v>344</v>
      </c>
    </row>
    <row r="1630" spans="1:11" x14ac:dyDescent="0.25">
      <c r="A1630" s="103" t="s">
        <v>806</v>
      </c>
      <c r="B1630" s="103" t="s">
        <v>88</v>
      </c>
      <c r="C1630" s="103" t="s">
        <v>89</v>
      </c>
      <c r="D1630" s="103" t="s">
        <v>420</v>
      </c>
      <c r="E1630" s="103" t="s">
        <v>421</v>
      </c>
      <c r="F1630" s="103" t="s">
        <v>421</v>
      </c>
      <c r="G1630" s="103" t="s">
        <v>172</v>
      </c>
      <c r="H1630" s="103" t="s">
        <v>345</v>
      </c>
      <c r="I1630" s="103" t="s">
        <v>92</v>
      </c>
      <c r="J1630" s="215">
        <v>1254.75</v>
      </c>
      <c r="K1630" s="216" t="s">
        <v>344</v>
      </c>
    </row>
    <row r="1631" spans="1:11" x14ac:dyDescent="0.25">
      <c r="A1631" s="103" t="s">
        <v>806</v>
      </c>
      <c r="B1631" s="103" t="s">
        <v>88</v>
      </c>
      <c r="C1631" s="103" t="s">
        <v>89</v>
      </c>
      <c r="D1631" s="103" t="s">
        <v>420</v>
      </c>
      <c r="E1631" s="111"/>
      <c r="F1631" s="103" t="s">
        <v>421</v>
      </c>
      <c r="G1631" s="103" t="s">
        <v>172</v>
      </c>
      <c r="H1631" s="103" t="s">
        <v>345</v>
      </c>
      <c r="I1631" s="103" t="s">
        <v>92</v>
      </c>
      <c r="J1631" s="215">
        <v>-912.55</v>
      </c>
      <c r="K1631" s="216" t="s">
        <v>344</v>
      </c>
    </row>
    <row r="1632" spans="1:11" x14ac:dyDescent="0.25">
      <c r="A1632" s="103" t="s">
        <v>807</v>
      </c>
      <c r="B1632" s="103" t="s">
        <v>88</v>
      </c>
      <c r="C1632" s="103" t="s">
        <v>89</v>
      </c>
      <c r="D1632" s="103" t="s">
        <v>420</v>
      </c>
      <c r="E1632" s="103" t="s">
        <v>421</v>
      </c>
      <c r="F1632" s="103" t="s">
        <v>421</v>
      </c>
      <c r="G1632" s="103" t="s">
        <v>172</v>
      </c>
      <c r="H1632" s="103" t="s">
        <v>345</v>
      </c>
      <c r="I1632" s="103" t="s">
        <v>92</v>
      </c>
      <c r="J1632" s="215">
        <v>-1603.5</v>
      </c>
      <c r="K1632" s="216" t="s">
        <v>344</v>
      </c>
    </row>
    <row r="1633" spans="1:11" x14ac:dyDescent="0.25">
      <c r="A1633" s="103" t="s">
        <v>807</v>
      </c>
      <c r="B1633" s="103" t="s">
        <v>88</v>
      </c>
      <c r="C1633" s="103" t="s">
        <v>89</v>
      </c>
      <c r="D1633" s="103" t="s">
        <v>420</v>
      </c>
      <c r="E1633" s="111"/>
      <c r="F1633" s="103" t="s">
        <v>421</v>
      </c>
      <c r="G1633" s="103" t="s">
        <v>172</v>
      </c>
      <c r="H1633" s="103" t="s">
        <v>345</v>
      </c>
      <c r="I1633" s="103" t="s">
        <v>92</v>
      </c>
      <c r="J1633" s="215">
        <v>1594</v>
      </c>
      <c r="K1633" s="216" t="s">
        <v>344</v>
      </c>
    </row>
    <row r="1634" spans="1:11" x14ac:dyDescent="0.25">
      <c r="A1634" s="103" t="s">
        <v>808</v>
      </c>
      <c r="B1634" s="103" t="s">
        <v>88</v>
      </c>
      <c r="C1634" s="103" t="s">
        <v>89</v>
      </c>
      <c r="D1634" s="103" t="s">
        <v>420</v>
      </c>
      <c r="E1634" s="103" t="s">
        <v>421</v>
      </c>
      <c r="F1634" s="103" t="s">
        <v>421</v>
      </c>
      <c r="G1634" s="103" t="s">
        <v>171</v>
      </c>
      <c r="H1634" s="103" t="s">
        <v>348</v>
      </c>
      <c r="I1634" s="103" t="s">
        <v>92</v>
      </c>
      <c r="J1634" s="215">
        <v>3218.46</v>
      </c>
      <c r="K1634" s="216" t="s">
        <v>347</v>
      </c>
    </row>
    <row r="1635" spans="1:11" x14ac:dyDescent="0.25">
      <c r="A1635" s="103" t="s">
        <v>808</v>
      </c>
      <c r="B1635" s="103" t="s">
        <v>88</v>
      </c>
      <c r="C1635" s="103" t="s">
        <v>89</v>
      </c>
      <c r="D1635" s="103" t="s">
        <v>420</v>
      </c>
      <c r="E1635" s="111"/>
      <c r="F1635" s="103" t="s">
        <v>421</v>
      </c>
      <c r="G1635" s="103" t="s">
        <v>171</v>
      </c>
      <c r="H1635" s="103" t="s">
        <v>348</v>
      </c>
      <c r="I1635" s="103" t="s">
        <v>92</v>
      </c>
      <c r="J1635" s="215">
        <v>-3199.16</v>
      </c>
      <c r="K1635" s="216" t="s">
        <v>347</v>
      </c>
    </row>
    <row r="1636" spans="1:11" x14ac:dyDescent="0.25">
      <c r="A1636" s="103" t="s">
        <v>809</v>
      </c>
      <c r="B1636" s="103" t="s">
        <v>88</v>
      </c>
      <c r="C1636" s="103" t="s">
        <v>89</v>
      </c>
      <c r="D1636" s="103" t="s">
        <v>420</v>
      </c>
      <c r="E1636" s="103" t="s">
        <v>421</v>
      </c>
      <c r="F1636" s="103" t="s">
        <v>421</v>
      </c>
      <c r="G1636" s="103" t="s">
        <v>171</v>
      </c>
      <c r="H1636" s="103" t="s">
        <v>348</v>
      </c>
      <c r="I1636" s="103" t="s">
        <v>92</v>
      </c>
      <c r="J1636" s="215">
        <v>-317.3</v>
      </c>
      <c r="K1636" s="216" t="s">
        <v>347</v>
      </c>
    </row>
    <row r="1637" spans="1:11" x14ac:dyDescent="0.25">
      <c r="A1637" s="103" t="s">
        <v>809</v>
      </c>
      <c r="B1637" s="103" t="s">
        <v>88</v>
      </c>
      <c r="C1637" s="103" t="s">
        <v>89</v>
      </c>
      <c r="D1637" s="103" t="s">
        <v>420</v>
      </c>
      <c r="E1637" s="111"/>
      <c r="F1637" s="103" t="s">
        <v>421</v>
      </c>
      <c r="G1637" s="103" t="s">
        <v>171</v>
      </c>
      <c r="H1637" s="103" t="s">
        <v>348</v>
      </c>
      <c r="I1637" s="103" t="s">
        <v>92</v>
      </c>
      <c r="J1637" s="215">
        <v>315.64</v>
      </c>
      <c r="K1637" s="216" t="s">
        <v>347</v>
      </c>
    </row>
    <row r="1638" spans="1:11" x14ac:dyDescent="0.25">
      <c r="A1638" s="103" t="s">
        <v>810</v>
      </c>
      <c r="B1638" s="103" t="s">
        <v>88</v>
      </c>
      <c r="C1638" s="103" t="s">
        <v>89</v>
      </c>
      <c r="D1638" s="103" t="s">
        <v>420</v>
      </c>
      <c r="E1638" s="103" t="s">
        <v>421</v>
      </c>
      <c r="F1638" s="103" t="s">
        <v>421</v>
      </c>
      <c r="G1638" s="103" t="s">
        <v>171</v>
      </c>
      <c r="H1638" s="103" t="s">
        <v>348</v>
      </c>
      <c r="I1638" s="103" t="s">
        <v>92</v>
      </c>
      <c r="J1638" s="215">
        <v>169.22</v>
      </c>
      <c r="K1638" s="216" t="s">
        <v>347</v>
      </c>
    </row>
    <row r="1639" spans="1:11" x14ac:dyDescent="0.25">
      <c r="A1639" s="103" t="s">
        <v>810</v>
      </c>
      <c r="B1639" s="103" t="s">
        <v>88</v>
      </c>
      <c r="C1639" s="103" t="s">
        <v>89</v>
      </c>
      <c r="D1639" s="103" t="s">
        <v>420</v>
      </c>
      <c r="E1639" s="111"/>
      <c r="F1639" s="103" t="s">
        <v>421</v>
      </c>
      <c r="G1639" s="103" t="s">
        <v>171</v>
      </c>
      <c r="H1639" s="103" t="s">
        <v>348</v>
      </c>
      <c r="I1639" s="103" t="s">
        <v>92</v>
      </c>
      <c r="J1639" s="215">
        <v>-168.44</v>
      </c>
      <c r="K1639" s="216" t="s">
        <v>347</v>
      </c>
    </row>
    <row r="1640" spans="1:11" x14ac:dyDescent="0.25">
      <c r="A1640" s="103" t="s">
        <v>1038</v>
      </c>
      <c r="B1640" s="103" t="s">
        <v>88</v>
      </c>
      <c r="C1640" s="103" t="s">
        <v>89</v>
      </c>
      <c r="D1640" s="103" t="s">
        <v>420</v>
      </c>
      <c r="E1640" s="103" t="s">
        <v>421</v>
      </c>
      <c r="F1640" s="103" t="s">
        <v>421</v>
      </c>
      <c r="G1640" s="103" t="s">
        <v>171</v>
      </c>
      <c r="H1640" s="103" t="s">
        <v>348</v>
      </c>
      <c r="I1640" s="103" t="s">
        <v>92</v>
      </c>
      <c r="J1640" s="215">
        <v>-1094.72</v>
      </c>
      <c r="K1640" s="216" t="s">
        <v>347</v>
      </c>
    </row>
    <row r="1641" spans="1:11" x14ac:dyDescent="0.25">
      <c r="A1641" s="103" t="s">
        <v>1038</v>
      </c>
      <c r="B1641" s="103" t="s">
        <v>88</v>
      </c>
      <c r="C1641" s="103" t="s">
        <v>89</v>
      </c>
      <c r="D1641" s="103" t="s">
        <v>420</v>
      </c>
      <c r="E1641" s="111"/>
      <c r="F1641" s="103" t="s">
        <v>421</v>
      </c>
      <c r="G1641" s="103" t="s">
        <v>171</v>
      </c>
      <c r="H1641" s="103" t="s">
        <v>348</v>
      </c>
      <c r="I1641" s="103" t="s">
        <v>92</v>
      </c>
      <c r="J1641" s="215">
        <v>1088.1500000000001</v>
      </c>
      <c r="K1641" s="216" t="s">
        <v>347</v>
      </c>
    </row>
    <row r="1642" spans="1:11" x14ac:dyDescent="0.25">
      <c r="A1642" s="103" t="s">
        <v>806</v>
      </c>
      <c r="B1642" s="103" t="s">
        <v>88</v>
      </c>
      <c r="C1642" s="103" t="s">
        <v>89</v>
      </c>
      <c r="D1642" s="103" t="s">
        <v>420</v>
      </c>
      <c r="E1642" s="103" t="s">
        <v>421</v>
      </c>
      <c r="F1642" s="103" t="s">
        <v>421</v>
      </c>
      <c r="G1642" s="103" t="s">
        <v>171</v>
      </c>
      <c r="H1642" s="103" t="s">
        <v>348</v>
      </c>
      <c r="I1642" s="103" t="s">
        <v>92</v>
      </c>
      <c r="J1642" s="215">
        <v>-105.77</v>
      </c>
      <c r="K1642" s="216" t="s">
        <v>347</v>
      </c>
    </row>
    <row r="1643" spans="1:11" x14ac:dyDescent="0.25">
      <c r="A1643" s="103" t="s">
        <v>806</v>
      </c>
      <c r="B1643" s="103" t="s">
        <v>88</v>
      </c>
      <c r="C1643" s="103" t="s">
        <v>89</v>
      </c>
      <c r="D1643" s="103" t="s">
        <v>420</v>
      </c>
      <c r="E1643" s="111"/>
      <c r="F1643" s="103" t="s">
        <v>421</v>
      </c>
      <c r="G1643" s="103" t="s">
        <v>171</v>
      </c>
      <c r="H1643" s="103" t="s">
        <v>348</v>
      </c>
      <c r="I1643" s="103" t="s">
        <v>92</v>
      </c>
      <c r="J1643" s="215">
        <v>105.13</v>
      </c>
      <c r="K1643" s="216" t="s">
        <v>347</v>
      </c>
    </row>
    <row r="1644" spans="1:11" x14ac:dyDescent="0.25">
      <c r="A1644" s="103" t="s">
        <v>807</v>
      </c>
      <c r="B1644" s="103" t="s">
        <v>88</v>
      </c>
      <c r="C1644" s="103" t="s">
        <v>89</v>
      </c>
      <c r="D1644" s="103" t="s">
        <v>420</v>
      </c>
      <c r="E1644" s="103" t="s">
        <v>421</v>
      </c>
      <c r="F1644" s="103" t="s">
        <v>421</v>
      </c>
      <c r="G1644" s="103" t="s">
        <v>171</v>
      </c>
      <c r="H1644" s="103" t="s">
        <v>348</v>
      </c>
      <c r="I1644" s="103" t="s">
        <v>92</v>
      </c>
      <c r="J1644" s="215">
        <v>-2123.7399999999998</v>
      </c>
      <c r="K1644" s="216" t="s">
        <v>347</v>
      </c>
    </row>
    <row r="1645" spans="1:11" x14ac:dyDescent="0.25">
      <c r="A1645" s="103" t="s">
        <v>807</v>
      </c>
      <c r="B1645" s="103" t="s">
        <v>88</v>
      </c>
      <c r="C1645" s="103" t="s">
        <v>89</v>
      </c>
      <c r="D1645" s="103" t="s">
        <v>420</v>
      </c>
      <c r="E1645" s="111"/>
      <c r="F1645" s="103" t="s">
        <v>421</v>
      </c>
      <c r="G1645" s="103" t="s">
        <v>171</v>
      </c>
      <c r="H1645" s="103" t="s">
        <v>348</v>
      </c>
      <c r="I1645" s="103" t="s">
        <v>92</v>
      </c>
      <c r="J1645" s="215">
        <v>2110.9899999999998</v>
      </c>
      <c r="K1645" s="216" t="s">
        <v>347</v>
      </c>
    </row>
    <row r="1646" spans="1:11" x14ac:dyDescent="0.25">
      <c r="A1646" s="103" t="s">
        <v>1038</v>
      </c>
      <c r="B1646" s="103" t="s">
        <v>88</v>
      </c>
      <c r="C1646" s="103" t="s">
        <v>89</v>
      </c>
      <c r="D1646" s="103" t="s">
        <v>420</v>
      </c>
      <c r="E1646" s="103" t="s">
        <v>421</v>
      </c>
      <c r="F1646" s="103" t="s">
        <v>421</v>
      </c>
      <c r="G1646" s="103" t="s">
        <v>210</v>
      </c>
      <c r="H1646" s="103" t="s">
        <v>350</v>
      </c>
      <c r="I1646" s="103" t="s">
        <v>92</v>
      </c>
      <c r="J1646" s="215">
        <v>-730.48</v>
      </c>
      <c r="K1646" s="216" t="s">
        <v>347</v>
      </c>
    </row>
    <row r="1647" spans="1:11" x14ac:dyDescent="0.25">
      <c r="A1647" s="103" t="s">
        <v>1038</v>
      </c>
      <c r="B1647" s="103" t="s">
        <v>88</v>
      </c>
      <c r="C1647" s="103" t="s">
        <v>89</v>
      </c>
      <c r="D1647" s="103" t="s">
        <v>420</v>
      </c>
      <c r="E1647" s="111"/>
      <c r="F1647" s="103" t="s">
        <v>421</v>
      </c>
      <c r="G1647" s="103" t="s">
        <v>210</v>
      </c>
      <c r="H1647" s="103" t="s">
        <v>350</v>
      </c>
      <c r="I1647" s="103" t="s">
        <v>92</v>
      </c>
      <c r="J1647" s="215">
        <v>726.1</v>
      </c>
      <c r="K1647" s="216" t="s">
        <v>347</v>
      </c>
    </row>
    <row r="1648" spans="1:11" x14ac:dyDescent="0.25">
      <c r="A1648" s="103" t="s">
        <v>807</v>
      </c>
      <c r="B1648" s="103" t="s">
        <v>88</v>
      </c>
      <c r="C1648" s="103" t="s">
        <v>89</v>
      </c>
      <c r="D1648" s="103" t="s">
        <v>420</v>
      </c>
      <c r="E1648" s="103" t="s">
        <v>421</v>
      </c>
      <c r="F1648" s="103" t="s">
        <v>421</v>
      </c>
      <c r="G1648" s="103" t="s">
        <v>210</v>
      </c>
      <c r="H1648" s="103" t="s">
        <v>350</v>
      </c>
      <c r="I1648" s="103" t="s">
        <v>92</v>
      </c>
      <c r="J1648" s="215">
        <v>730.48</v>
      </c>
      <c r="K1648" s="216" t="s">
        <v>347</v>
      </c>
    </row>
    <row r="1649" spans="1:11" x14ac:dyDescent="0.25">
      <c r="A1649" s="103" t="s">
        <v>807</v>
      </c>
      <c r="B1649" s="103" t="s">
        <v>88</v>
      </c>
      <c r="C1649" s="103" t="s">
        <v>89</v>
      </c>
      <c r="D1649" s="103" t="s">
        <v>420</v>
      </c>
      <c r="E1649" s="111"/>
      <c r="F1649" s="103" t="s">
        <v>421</v>
      </c>
      <c r="G1649" s="103" t="s">
        <v>210</v>
      </c>
      <c r="H1649" s="103" t="s">
        <v>350</v>
      </c>
      <c r="I1649" s="103" t="s">
        <v>92</v>
      </c>
      <c r="J1649" s="215">
        <v>-726.1</v>
      </c>
      <c r="K1649" s="216" t="s">
        <v>347</v>
      </c>
    </row>
    <row r="1650" spans="1:11" x14ac:dyDescent="0.25">
      <c r="A1650" s="103" t="s">
        <v>808</v>
      </c>
      <c r="B1650" s="103" t="s">
        <v>88</v>
      </c>
      <c r="C1650" s="103" t="s">
        <v>89</v>
      </c>
      <c r="D1650" s="103" t="s">
        <v>420</v>
      </c>
      <c r="E1650" s="103" t="s">
        <v>421</v>
      </c>
      <c r="F1650" s="103" t="s">
        <v>421</v>
      </c>
      <c r="G1650" s="103" t="s">
        <v>204</v>
      </c>
      <c r="H1650" s="103" t="s">
        <v>353</v>
      </c>
      <c r="I1650" s="103" t="s">
        <v>92</v>
      </c>
      <c r="J1650" s="215">
        <v>1042.31</v>
      </c>
      <c r="K1650" s="216" t="s">
        <v>347</v>
      </c>
    </row>
    <row r="1651" spans="1:11" x14ac:dyDescent="0.25">
      <c r="A1651" s="103" t="s">
        <v>808</v>
      </c>
      <c r="B1651" s="103" t="s">
        <v>88</v>
      </c>
      <c r="C1651" s="103" t="s">
        <v>89</v>
      </c>
      <c r="D1651" s="103" t="s">
        <v>420</v>
      </c>
      <c r="E1651" s="111"/>
      <c r="F1651" s="103" t="s">
        <v>421</v>
      </c>
      <c r="G1651" s="103" t="s">
        <v>204</v>
      </c>
      <c r="H1651" s="103" t="s">
        <v>353</v>
      </c>
      <c r="I1651" s="103" t="s">
        <v>92</v>
      </c>
      <c r="J1651" s="215">
        <v>-1037.69</v>
      </c>
      <c r="K1651" s="216" t="s">
        <v>347</v>
      </c>
    </row>
    <row r="1652" spans="1:11" x14ac:dyDescent="0.25">
      <c r="A1652" s="103" t="s">
        <v>809</v>
      </c>
      <c r="B1652" s="103" t="s">
        <v>88</v>
      </c>
      <c r="C1652" s="103" t="s">
        <v>89</v>
      </c>
      <c r="D1652" s="103" t="s">
        <v>420</v>
      </c>
      <c r="E1652" s="103" t="s">
        <v>421</v>
      </c>
      <c r="F1652" s="103" t="s">
        <v>421</v>
      </c>
      <c r="G1652" s="103" t="s">
        <v>204</v>
      </c>
      <c r="H1652" s="103" t="s">
        <v>353</v>
      </c>
      <c r="I1652" s="103" t="s">
        <v>92</v>
      </c>
      <c r="J1652" s="215">
        <v>-28.56</v>
      </c>
      <c r="K1652" s="216" t="s">
        <v>347</v>
      </c>
    </row>
    <row r="1653" spans="1:11" x14ac:dyDescent="0.25">
      <c r="A1653" s="103" t="s">
        <v>809</v>
      </c>
      <c r="B1653" s="103" t="s">
        <v>88</v>
      </c>
      <c r="C1653" s="103" t="s">
        <v>89</v>
      </c>
      <c r="D1653" s="103" t="s">
        <v>420</v>
      </c>
      <c r="E1653" s="111"/>
      <c r="F1653" s="103" t="s">
        <v>421</v>
      </c>
      <c r="G1653" s="103" t="s">
        <v>204</v>
      </c>
      <c r="H1653" s="103" t="s">
        <v>353</v>
      </c>
      <c r="I1653" s="103" t="s">
        <v>92</v>
      </c>
      <c r="J1653" s="215">
        <v>28.47</v>
      </c>
      <c r="K1653" s="216" t="s">
        <v>347</v>
      </c>
    </row>
    <row r="1654" spans="1:11" x14ac:dyDescent="0.25">
      <c r="A1654" s="103" t="s">
        <v>810</v>
      </c>
      <c r="B1654" s="103" t="s">
        <v>88</v>
      </c>
      <c r="C1654" s="103" t="s">
        <v>89</v>
      </c>
      <c r="D1654" s="103" t="s">
        <v>420</v>
      </c>
      <c r="E1654" s="103" t="s">
        <v>421</v>
      </c>
      <c r="F1654" s="103" t="s">
        <v>421</v>
      </c>
      <c r="G1654" s="103" t="s">
        <v>204</v>
      </c>
      <c r="H1654" s="103" t="s">
        <v>353</v>
      </c>
      <c r="I1654" s="103" t="s">
        <v>92</v>
      </c>
      <c r="J1654" s="215">
        <v>57.12</v>
      </c>
      <c r="K1654" s="216" t="s">
        <v>347</v>
      </c>
    </row>
    <row r="1655" spans="1:11" x14ac:dyDescent="0.25">
      <c r="A1655" s="103" t="s">
        <v>810</v>
      </c>
      <c r="B1655" s="103" t="s">
        <v>88</v>
      </c>
      <c r="C1655" s="103" t="s">
        <v>89</v>
      </c>
      <c r="D1655" s="103" t="s">
        <v>420</v>
      </c>
      <c r="E1655" s="111"/>
      <c r="F1655" s="103" t="s">
        <v>421</v>
      </c>
      <c r="G1655" s="103" t="s">
        <v>204</v>
      </c>
      <c r="H1655" s="103" t="s">
        <v>353</v>
      </c>
      <c r="I1655" s="103" t="s">
        <v>92</v>
      </c>
      <c r="J1655" s="215">
        <v>-56.86</v>
      </c>
      <c r="K1655" s="216" t="s">
        <v>347</v>
      </c>
    </row>
    <row r="1656" spans="1:11" x14ac:dyDescent="0.25">
      <c r="A1656" s="103" t="s">
        <v>806</v>
      </c>
      <c r="B1656" s="103" t="s">
        <v>88</v>
      </c>
      <c r="C1656" s="103" t="s">
        <v>89</v>
      </c>
      <c r="D1656" s="103" t="s">
        <v>420</v>
      </c>
      <c r="E1656" s="103" t="s">
        <v>421</v>
      </c>
      <c r="F1656" s="103" t="s">
        <v>421</v>
      </c>
      <c r="G1656" s="103" t="s">
        <v>204</v>
      </c>
      <c r="H1656" s="103" t="s">
        <v>353</v>
      </c>
      <c r="I1656" s="103" t="s">
        <v>92</v>
      </c>
      <c r="J1656" s="215">
        <v>-28.56</v>
      </c>
      <c r="K1656" s="216" t="s">
        <v>347</v>
      </c>
    </row>
    <row r="1657" spans="1:11" x14ac:dyDescent="0.25">
      <c r="A1657" s="103" t="s">
        <v>806</v>
      </c>
      <c r="B1657" s="103" t="s">
        <v>88</v>
      </c>
      <c r="C1657" s="103" t="s">
        <v>89</v>
      </c>
      <c r="D1657" s="103" t="s">
        <v>420</v>
      </c>
      <c r="E1657" s="111"/>
      <c r="F1657" s="103" t="s">
        <v>421</v>
      </c>
      <c r="G1657" s="103" t="s">
        <v>204</v>
      </c>
      <c r="H1657" s="103" t="s">
        <v>353</v>
      </c>
      <c r="I1657" s="103" t="s">
        <v>92</v>
      </c>
      <c r="J1657" s="215">
        <v>28.39</v>
      </c>
      <c r="K1657" s="216" t="s">
        <v>347</v>
      </c>
    </row>
    <row r="1658" spans="1:11" x14ac:dyDescent="0.25">
      <c r="A1658" s="103" t="s">
        <v>807</v>
      </c>
      <c r="B1658" s="103" t="s">
        <v>88</v>
      </c>
      <c r="C1658" s="103" t="s">
        <v>89</v>
      </c>
      <c r="D1658" s="103" t="s">
        <v>420</v>
      </c>
      <c r="E1658" s="103" t="s">
        <v>421</v>
      </c>
      <c r="F1658" s="103" t="s">
        <v>421</v>
      </c>
      <c r="G1658" s="103" t="s">
        <v>204</v>
      </c>
      <c r="H1658" s="103" t="s">
        <v>353</v>
      </c>
      <c r="I1658" s="103" t="s">
        <v>92</v>
      </c>
      <c r="J1658" s="215">
        <v>-1042.31</v>
      </c>
      <c r="K1658" s="216" t="s">
        <v>347</v>
      </c>
    </row>
    <row r="1659" spans="1:11" x14ac:dyDescent="0.25">
      <c r="A1659" s="103" t="s">
        <v>807</v>
      </c>
      <c r="B1659" s="103" t="s">
        <v>88</v>
      </c>
      <c r="C1659" s="103" t="s">
        <v>89</v>
      </c>
      <c r="D1659" s="103" t="s">
        <v>420</v>
      </c>
      <c r="E1659" s="111"/>
      <c r="F1659" s="103" t="s">
        <v>421</v>
      </c>
      <c r="G1659" s="103" t="s">
        <v>204</v>
      </c>
      <c r="H1659" s="103" t="s">
        <v>353</v>
      </c>
      <c r="I1659" s="103" t="s">
        <v>92</v>
      </c>
      <c r="J1659" s="215">
        <v>1037.69</v>
      </c>
      <c r="K1659" s="216" t="s">
        <v>347</v>
      </c>
    </row>
    <row r="1660" spans="1:11" x14ac:dyDescent="0.25">
      <c r="A1660" s="103" t="s">
        <v>808</v>
      </c>
      <c r="B1660" s="103" t="s">
        <v>88</v>
      </c>
      <c r="C1660" s="103" t="s">
        <v>89</v>
      </c>
      <c r="D1660" s="103" t="s">
        <v>420</v>
      </c>
      <c r="E1660" s="103" t="s">
        <v>421</v>
      </c>
      <c r="F1660" s="103" t="s">
        <v>421</v>
      </c>
      <c r="G1660" s="103" t="s">
        <v>213</v>
      </c>
      <c r="H1660" s="103" t="s">
        <v>355</v>
      </c>
      <c r="I1660" s="103" t="s">
        <v>92</v>
      </c>
      <c r="J1660" s="215">
        <v>-1754.71</v>
      </c>
      <c r="K1660" s="216" t="s">
        <v>347</v>
      </c>
    </row>
    <row r="1661" spans="1:11" x14ac:dyDescent="0.25">
      <c r="A1661" s="103" t="s">
        <v>809</v>
      </c>
      <c r="B1661" s="103" t="s">
        <v>88</v>
      </c>
      <c r="C1661" s="103" t="s">
        <v>89</v>
      </c>
      <c r="D1661" s="103" t="s">
        <v>420</v>
      </c>
      <c r="E1661" s="103" t="s">
        <v>421</v>
      </c>
      <c r="F1661" s="103" t="s">
        <v>421</v>
      </c>
      <c r="G1661" s="103" t="s">
        <v>213</v>
      </c>
      <c r="H1661" s="103" t="s">
        <v>355</v>
      </c>
      <c r="I1661" s="103" t="s">
        <v>92</v>
      </c>
      <c r="J1661" s="215">
        <v>-696.31</v>
      </c>
      <c r="K1661" s="216" t="s">
        <v>347</v>
      </c>
    </row>
    <row r="1662" spans="1:11" x14ac:dyDescent="0.25">
      <c r="A1662" s="103" t="s">
        <v>810</v>
      </c>
      <c r="B1662" s="103" t="s">
        <v>88</v>
      </c>
      <c r="C1662" s="103" t="s">
        <v>89</v>
      </c>
      <c r="D1662" s="103" t="s">
        <v>420</v>
      </c>
      <c r="E1662" s="103" t="s">
        <v>421</v>
      </c>
      <c r="F1662" s="103" t="s">
        <v>421</v>
      </c>
      <c r="G1662" s="103" t="s">
        <v>213</v>
      </c>
      <c r="H1662" s="103" t="s">
        <v>355</v>
      </c>
      <c r="I1662" s="103" t="s">
        <v>92</v>
      </c>
      <c r="J1662" s="215">
        <v>823.97</v>
      </c>
      <c r="K1662" s="216" t="s">
        <v>347</v>
      </c>
    </row>
    <row r="1663" spans="1:11" x14ac:dyDescent="0.25">
      <c r="A1663" s="103" t="s">
        <v>806</v>
      </c>
      <c r="B1663" s="103" t="s">
        <v>88</v>
      </c>
      <c r="C1663" s="103" t="s">
        <v>89</v>
      </c>
      <c r="D1663" s="103" t="s">
        <v>420</v>
      </c>
      <c r="E1663" s="103" t="s">
        <v>421</v>
      </c>
      <c r="F1663" s="103" t="s">
        <v>421</v>
      </c>
      <c r="G1663" s="103" t="s">
        <v>213</v>
      </c>
      <c r="H1663" s="103" t="s">
        <v>355</v>
      </c>
      <c r="I1663" s="103" t="s">
        <v>92</v>
      </c>
      <c r="J1663" s="215">
        <v>1580.63</v>
      </c>
      <c r="K1663" s="216" t="s">
        <v>347</v>
      </c>
    </row>
    <row r="1664" spans="1:11" x14ac:dyDescent="0.25">
      <c r="A1664" s="103" t="s">
        <v>808</v>
      </c>
      <c r="B1664" s="103" t="s">
        <v>88</v>
      </c>
      <c r="C1664" s="103" t="s">
        <v>89</v>
      </c>
      <c r="D1664" s="103" t="s">
        <v>420</v>
      </c>
      <c r="E1664" s="103" t="s">
        <v>421</v>
      </c>
      <c r="F1664" s="103" t="s">
        <v>421</v>
      </c>
      <c r="G1664" s="103" t="s">
        <v>613</v>
      </c>
      <c r="H1664" s="103" t="s">
        <v>614</v>
      </c>
      <c r="I1664" s="103" t="s">
        <v>92</v>
      </c>
      <c r="J1664" s="215">
        <v>1234.05</v>
      </c>
      <c r="K1664" s="216" t="s">
        <v>88</v>
      </c>
    </row>
    <row r="1665" spans="1:11" x14ac:dyDescent="0.25">
      <c r="A1665" s="103" t="s">
        <v>808</v>
      </c>
      <c r="B1665" s="103" t="s">
        <v>88</v>
      </c>
      <c r="C1665" s="103" t="s">
        <v>89</v>
      </c>
      <c r="D1665" s="103" t="s">
        <v>420</v>
      </c>
      <c r="E1665" s="111"/>
      <c r="F1665" s="103" t="s">
        <v>421</v>
      </c>
      <c r="G1665" s="103" t="s">
        <v>613</v>
      </c>
      <c r="H1665" s="103" t="s">
        <v>614</v>
      </c>
      <c r="I1665" s="103" t="s">
        <v>92</v>
      </c>
      <c r="J1665" s="215">
        <v>-308.51</v>
      </c>
      <c r="K1665" s="216" t="s">
        <v>88</v>
      </c>
    </row>
    <row r="1666" spans="1:11" x14ac:dyDescent="0.25">
      <c r="A1666" s="103" t="s">
        <v>1038</v>
      </c>
      <c r="B1666" s="103" t="s">
        <v>88</v>
      </c>
      <c r="C1666" s="103" t="s">
        <v>89</v>
      </c>
      <c r="D1666" s="103" t="s">
        <v>420</v>
      </c>
      <c r="E1666" s="103" t="s">
        <v>421</v>
      </c>
      <c r="F1666" s="103" t="s">
        <v>421</v>
      </c>
      <c r="G1666" s="103" t="s">
        <v>613</v>
      </c>
      <c r="H1666" s="103" t="s">
        <v>614</v>
      </c>
      <c r="I1666" s="103" t="s">
        <v>92</v>
      </c>
      <c r="J1666" s="215">
        <v>2005.31</v>
      </c>
      <c r="K1666" s="216" t="s">
        <v>88</v>
      </c>
    </row>
    <row r="1667" spans="1:11" x14ac:dyDescent="0.25">
      <c r="A1667" s="103" t="s">
        <v>1038</v>
      </c>
      <c r="B1667" s="103" t="s">
        <v>88</v>
      </c>
      <c r="C1667" s="103" t="s">
        <v>89</v>
      </c>
      <c r="D1667" s="103" t="s">
        <v>420</v>
      </c>
      <c r="E1667" s="111"/>
      <c r="F1667" s="103" t="s">
        <v>421</v>
      </c>
      <c r="G1667" s="103" t="s">
        <v>613</v>
      </c>
      <c r="H1667" s="103" t="s">
        <v>614</v>
      </c>
      <c r="I1667" s="103" t="s">
        <v>92</v>
      </c>
      <c r="J1667" s="215">
        <v>-501.33</v>
      </c>
      <c r="K1667" s="216" t="s">
        <v>88</v>
      </c>
    </row>
    <row r="1668" spans="1:11" x14ac:dyDescent="0.25">
      <c r="A1668" s="103" t="s">
        <v>806</v>
      </c>
      <c r="B1668" s="103" t="s">
        <v>88</v>
      </c>
      <c r="C1668" s="103" t="s">
        <v>89</v>
      </c>
      <c r="D1668" s="103" t="s">
        <v>420</v>
      </c>
      <c r="E1668" s="103" t="s">
        <v>421</v>
      </c>
      <c r="F1668" s="103" t="s">
        <v>421</v>
      </c>
      <c r="G1668" s="103" t="s">
        <v>613</v>
      </c>
      <c r="H1668" s="103" t="s">
        <v>614</v>
      </c>
      <c r="I1668" s="103" t="s">
        <v>92</v>
      </c>
      <c r="J1668" s="215">
        <v>7404.23</v>
      </c>
      <c r="K1668" s="216" t="s">
        <v>88</v>
      </c>
    </row>
    <row r="1669" spans="1:11" x14ac:dyDescent="0.25">
      <c r="A1669" s="103" t="s">
        <v>806</v>
      </c>
      <c r="B1669" s="103" t="s">
        <v>88</v>
      </c>
      <c r="C1669" s="103" t="s">
        <v>89</v>
      </c>
      <c r="D1669" s="103" t="s">
        <v>420</v>
      </c>
      <c r="E1669" s="111"/>
      <c r="F1669" s="103" t="s">
        <v>421</v>
      </c>
      <c r="G1669" s="103" t="s">
        <v>613</v>
      </c>
      <c r="H1669" s="103" t="s">
        <v>614</v>
      </c>
      <c r="I1669" s="103" t="s">
        <v>92</v>
      </c>
      <c r="J1669" s="215">
        <v>-1851.06</v>
      </c>
      <c r="K1669" s="216" t="s">
        <v>88</v>
      </c>
    </row>
    <row r="1670" spans="1:11" x14ac:dyDescent="0.25">
      <c r="A1670" s="103" t="s">
        <v>807</v>
      </c>
      <c r="B1670" s="103" t="s">
        <v>88</v>
      </c>
      <c r="C1670" s="103" t="s">
        <v>89</v>
      </c>
      <c r="D1670" s="103" t="s">
        <v>420</v>
      </c>
      <c r="E1670" s="103" t="s">
        <v>421</v>
      </c>
      <c r="F1670" s="103" t="s">
        <v>421</v>
      </c>
      <c r="G1670" s="103" t="s">
        <v>613</v>
      </c>
      <c r="H1670" s="103" t="s">
        <v>614</v>
      </c>
      <c r="I1670" s="103" t="s">
        <v>92</v>
      </c>
      <c r="J1670" s="215">
        <v>-6324.45</v>
      </c>
      <c r="K1670" s="216" t="s">
        <v>88</v>
      </c>
    </row>
    <row r="1671" spans="1:11" x14ac:dyDescent="0.25">
      <c r="A1671" s="103" t="s">
        <v>807</v>
      </c>
      <c r="B1671" s="103" t="s">
        <v>88</v>
      </c>
      <c r="C1671" s="103" t="s">
        <v>89</v>
      </c>
      <c r="D1671" s="103" t="s">
        <v>420</v>
      </c>
      <c r="E1671" s="111"/>
      <c r="F1671" s="103" t="s">
        <v>421</v>
      </c>
      <c r="G1671" s="103" t="s">
        <v>613</v>
      </c>
      <c r="H1671" s="103" t="s">
        <v>614</v>
      </c>
      <c r="I1671" s="103" t="s">
        <v>92</v>
      </c>
      <c r="J1671" s="215">
        <v>1581.11</v>
      </c>
      <c r="K1671" s="216" t="s">
        <v>88</v>
      </c>
    </row>
    <row r="1672" spans="1:11" x14ac:dyDescent="0.25">
      <c r="A1672" s="103" t="s">
        <v>808</v>
      </c>
      <c r="B1672" s="103" t="s">
        <v>88</v>
      </c>
      <c r="C1672" s="103" t="s">
        <v>89</v>
      </c>
      <c r="D1672" s="103" t="s">
        <v>420</v>
      </c>
      <c r="E1672" s="103" t="s">
        <v>421</v>
      </c>
      <c r="F1672" s="103" t="s">
        <v>421</v>
      </c>
      <c r="G1672" s="103" t="s">
        <v>470</v>
      </c>
      <c r="H1672" s="103" t="s">
        <v>817</v>
      </c>
      <c r="I1672" s="103" t="s">
        <v>92</v>
      </c>
      <c r="J1672" s="215">
        <v>4897.96</v>
      </c>
      <c r="K1672" s="216" t="s">
        <v>88</v>
      </c>
    </row>
    <row r="1673" spans="1:11" x14ac:dyDescent="0.25">
      <c r="A1673" s="103" t="s">
        <v>809</v>
      </c>
      <c r="B1673" s="103" t="s">
        <v>88</v>
      </c>
      <c r="C1673" s="103" t="s">
        <v>89</v>
      </c>
      <c r="D1673" s="103" t="s">
        <v>420</v>
      </c>
      <c r="E1673" s="103" t="s">
        <v>421</v>
      </c>
      <c r="F1673" s="103" t="s">
        <v>421</v>
      </c>
      <c r="G1673" s="103" t="s">
        <v>470</v>
      </c>
      <c r="H1673" s="103" t="s">
        <v>817</v>
      </c>
      <c r="I1673" s="103" t="s">
        <v>92</v>
      </c>
      <c r="J1673" s="215">
        <v>528.85</v>
      </c>
      <c r="K1673" s="216" t="s">
        <v>88</v>
      </c>
    </row>
    <row r="1674" spans="1:11" x14ac:dyDescent="0.25">
      <c r="A1674" s="103" t="s">
        <v>810</v>
      </c>
      <c r="B1674" s="103" t="s">
        <v>88</v>
      </c>
      <c r="C1674" s="103" t="s">
        <v>89</v>
      </c>
      <c r="D1674" s="103" t="s">
        <v>420</v>
      </c>
      <c r="E1674" s="103" t="s">
        <v>421</v>
      </c>
      <c r="F1674" s="103" t="s">
        <v>421</v>
      </c>
      <c r="G1674" s="103" t="s">
        <v>470</v>
      </c>
      <c r="H1674" s="103" t="s">
        <v>817</v>
      </c>
      <c r="I1674" s="103" t="s">
        <v>92</v>
      </c>
      <c r="J1674" s="215">
        <v>7804.69</v>
      </c>
      <c r="K1674" s="216" t="s">
        <v>88</v>
      </c>
    </row>
    <row r="1675" spans="1:11" x14ac:dyDescent="0.25">
      <c r="A1675" s="103" t="s">
        <v>1038</v>
      </c>
      <c r="B1675" s="103" t="s">
        <v>88</v>
      </c>
      <c r="C1675" s="103" t="s">
        <v>89</v>
      </c>
      <c r="D1675" s="103" t="s">
        <v>420</v>
      </c>
      <c r="E1675" s="103" t="s">
        <v>421</v>
      </c>
      <c r="F1675" s="103" t="s">
        <v>421</v>
      </c>
      <c r="G1675" s="103" t="s">
        <v>470</v>
      </c>
      <c r="H1675" s="103" t="s">
        <v>817</v>
      </c>
      <c r="I1675" s="103" t="s">
        <v>92</v>
      </c>
      <c r="J1675" s="215">
        <v>1885.86</v>
      </c>
      <c r="K1675" s="216" t="s">
        <v>88</v>
      </c>
    </row>
    <row r="1676" spans="1:11" x14ac:dyDescent="0.25">
      <c r="A1676" s="103" t="s">
        <v>806</v>
      </c>
      <c r="B1676" s="103" t="s">
        <v>88</v>
      </c>
      <c r="C1676" s="103" t="s">
        <v>89</v>
      </c>
      <c r="D1676" s="103" t="s">
        <v>420</v>
      </c>
      <c r="E1676" s="103" t="s">
        <v>421</v>
      </c>
      <c r="F1676" s="103" t="s">
        <v>421</v>
      </c>
      <c r="G1676" s="103" t="s">
        <v>470</v>
      </c>
      <c r="H1676" s="103" t="s">
        <v>817</v>
      </c>
      <c r="I1676" s="103" t="s">
        <v>92</v>
      </c>
      <c r="J1676" s="215">
        <v>-4444.66</v>
      </c>
      <c r="K1676" s="216" t="s">
        <v>88</v>
      </c>
    </row>
    <row r="1677" spans="1:11" x14ac:dyDescent="0.25">
      <c r="A1677" s="103" t="s">
        <v>807</v>
      </c>
      <c r="B1677" s="103" t="s">
        <v>88</v>
      </c>
      <c r="C1677" s="103" t="s">
        <v>89</v>
      </c>
      <c r="D1677" s="103" t="s">
        <v>420</v>
      </c>
      <c r="E1677" s="103" t="s">
        <v>421</v>
      </c>
      <c r="F1677" s="103" t="s">
        <v>421</v>
      </c>
      <c r="G1677" s="103" t="s">
        <v>470</v>
      </c>
      <c r="H1677" s="103" t="s">
        <v>817</v>
      </c>
      <c r="I1677" s="103" t="s">
        <v>92</v>
      </c>
      <c r="J1677" s="215">
        <v>-10152.26</v>
      </c>
      <c r="K1677" s="216" t="s">
        <v>88</v>
      </c>
    </row>
    <row r="1678" spans="1:11" x14ac:dyDescent="0.25">
      <c r="A1678" s="103" t="s">
        <v>808</v>
      </c>
      <c r="B1678" s="103" t="s">
        <v>88</v>
      </c>
      <c r="C1678" s="103" t="s">
        <v>89</v>
      </c>
      <c r="D1678" s="103" t="s">
        <v>420</v>
      </c>
      <c r="E1678" s="103" t="s">
        <v>421</v>
      </c>
      <c r="F1678" s="103" t="s">
        <v>421</v>
      </c>
      <c r="G1678" s="103" t="s">
        <v>818</v>
      </c>
      <c r="H1678" s="103" t="s">
        <v>819</v>
      </c>
      <c r="I1678" s="103" t="s">
        <v>92</v>
      </c>
      <c r="J1678" s="215">
        <v>7415.55</v>
      </c>
      <c r="K1678" s="216" t="s">
        <v>88</v>
      </c>
    </row>
    <row r="1679" spans="1:11" x14ac:dyDescent="0.25">
      <c r="A1679" s="103" t="s">
        <v>809</v>
      </c>
      <c r="B1679" s="103" t="s">
        <v>88</v>
      </c>
      <c r="C1679" s="103" t="s">
        <v>89</v>
      </c>
      <c r="D1679" s="103" t="s">
        <v>420</v>
      </c>
      <c r="E1679" s="103" t="s">
        <v>421</v>
      </c>
      <c r="F1679" s="103" t="s">
        <v>421</v>
      </c>
      <c r="G1679" s="103" t="s">
        <v>818</v>
      </c>
      <c r="H1679" s="103" t="s">
        <v>819</v>
      </c>
      <c r="I1679" s="103" t="s">
        <v>92</v>
      </c>
      <c r="J1679" s="215">
        <v>1161.7</v>
      </c>
      <c r="K1679" s="216" t="s">
        <v>88</v>
      </c>
    </row>
    <row r="1680" spans="1:11" x14ac:dyDescent="0.25">
      <c r="A1680" s="103" t="s">
        <v>810</v>
      </c>
      <c r="B1680" s="103" t="s">
        <v>88</v>
      </c>
      <c r="C1680" s="103" t="s">
        <v>89</v>
      </c>
      <c r="D1680" s="103" t="s">
        <v>420</v>
      </c>
      <c r="E1680" s="103" t="s">
        <v>421</v>
      </c>
      <c r="F1680" s="103" t="s">
        <v>421</v>
      </c>
      <c r="G1680" s="103" t="s">
        <v>818</v>
      </c>
      <c r="H1680" s="103" t="s">
        <v>819</v>
      </c>
      <c r="I1680" s="103" t="s">
        <v>92</v>
      </c>
      <c r="J1680" s="215">
        <v>10479.24</v>
      </c>
      <c r="K1680" s="216" t="s">
        <v>88</v>
      </c>
    </row>
    <row r="1681" spans="1:11" x14ac:dyDescent="0.25">
      <c r="A1681" s="103" t="s">
        <v>1038</v>
      </c>
      <c r="B1681" s="103" t="s">
        <v>88</v>
      </c>
      <c r="C1681" s="103" t="s">
        <v>89</v>
      </c>
      <c r="D1681" s="103" t="s">
        <v>420</v>
      </c>
      <c r="E1681" s="103" t="s">
        <v>421</v>
      </c>
      <c r="F1681" s="103" t="s">
        <v>421</v>
      </c>
      <c r="G1681" s="103" t="s">
        <v>818</v>
      </c>
      <c r="H1681" s="103" t="s">
        <v>819</v>
      </c>
      <c r="I1681" s="103" t="s">
        <v>92</v>
      </c>
      <c r="J1681" s="215">
        <v>11443.73</v>
      </c>
      <c r="K1681" s="216" t="s">
        <v>88</v>
      </c>
    </row>
    <row r="1682" spans="1:11" x14ac:dyDescent="0.25">
      <c r="A1682" s="103" t="s">
        <v>806</v>
      </c>
      <c r="B1682" s="103" t="s">
        <v>88</v>
      </c>
      <c r="C1682" s="103" t="s">
        <v>89</v>
      </c>
      <c r="D1682" s="103" t="s">
        <v>420</v>
      </c>
      <c r="E1682" s="103" t="s">
        <v>421</v>
      </c>
      <c r="F1682" s="103" t="s">
        <v>421</v>
      </c>
      <c r="G1682" s="103" t="s">
        <v>818</v>
      </c>
      <c r="H1682" s="103" t="s">
        <v>819</v>
      </c>
      <c r="I1682" s="103" t="s">
        <v>92</v>
      </c>
      <c r="J1682" s="215">
        <v>5147.88</v>
      </c>
      <c r="K1682" s="216" t="s">
        <v>88</v>
      </c>
    </row>
    <row r="1683" spans="1:11" x14ac:dyDescent="0.25">
      <c r="A1683" s="103" t="s">
        <v>807</v>
      </c>
      <c r="B1683" s="103" t="s">
        <v>88</v>
      </c>
      <c r="C1683" s="103" t="s">
        <v>89</v>
      </c>
      <c r="D1683" s="103" t="s">
        <v>420</v>
      </c>
      <c r="E1683" s="103" t="s">
        <v>421</v>
      </c>
      <c r="F1683" s="103" t="s">
        <v>421</v>
      </c>
      <c r="G1683" s="103" t="s">
        <v>818</v>
      </c>
      <c r="H1683" s="103" t="s">
        <v>819</v>
      </c>
      <c r="I1683" s="103" t="s">
        <v>92</v>
      </c>
      <c r="J1683" s="215">
        <v>-30281.09</v>
      </c>
      <c r="K1683" s="216" t="s">
        <v>88</v>
      </c>
    </row>
    <row r="1684" spans="1:11" x14ac:dyDescent="0.25">
      <c r="A1684" s="103" t="s">
        <v>809</v>
      </c>
      <c r="B1684" s="103" t="s">
        <v>88</v>
      </c>
      <c r="C1684" s="103" t="s">
        <v>89</v>
      </c>
      <c r="D1684" s="103" t="s">
        <v>420</v>
      </c>
      <c r="E1684" s="103" t="s">
        <v>421</v>
      </c>
      <c r="F1684" s="103" t="s">
        <v>421</v>
      </c>
      <c r="G1684" s="103" t="s">
        <v>212</v>
      </c>
      <c r="H1684" s="103" t="s">
        <v>356</v>
      </c>
      <c r="I1684" s="103" t="s">
        <v>92</v>
      </c>
      <c r="J1684" s="215">
        <v>0</v>
      </c>
      <c r="K1684" s="216" t="s">
        <v>88</v>
      </c>
    </row>
    <row r="1685" spans="1:11" x14ac:dyDescent="0.25">
      <c r="A1685" s="103" t="s">
        <v>809</v>
      </c>
      <c r="B1685" s="103" t="s">
        <v>88</v>
      </c>
      <c r="C1685" s="103" t="s">
        <v>89</v>
      </c>
      <c r="D1685" s="103" t="s">
        <v>420</v>
      </c>
      <c r="E1685" s="111"/>
      <c r="F1685" s="103" t="s">
        <v>421</v>
      </c>
      <c r="G1685" s="103" t="s">
        <v>212</v>
      </c>
      <c r="H1685" s="103" t="s">
        <v>356</v>
      </c>
      <c r="I1685" s="103" t="s">
        <v>92</v>
      </c>
      <c r="J1685" s="215">
        <v>-47.16</v>
      </c>
      <c r="K1685" s="216" t="s">
        <v>88</v>
      </c>
    </row>
    <row r="1686" spans="1:11" x14ac:dyDescent="0.25">
      <c r="A1686" s="103" t="s">
        <v>810</v>
      </c>
      <c r="B1686" s="103" t="s">
        <v>88</v>
      </c>
      <c r="C1686" s="103" t="s">
        <v>89</v>
      </c>
      <c r="D1686" s="103" t="s">
        <v>420</v>
      </c>
      <c r="E1686" s="103" t="s">
        <v>421</v>
      </c>
      <c r="F1686" s="103" t="s">
        <v>421</v>
      </c>
      <c r="G1686" s="103" t="s">
        <v>212</v>
      </c>
      <c r="H1686" s="103" t="s">
        <v>356</v>
      </c>
      <c r="I1686" s="103" t="s">
        <v>92</v>
      </c>
      <c r="J1686" s="215">
        <v>4769.24</v>
      </c>
      <c r="K1686" s="216" t="s">
        <v>88</v>
      </c>
    </row>
    <row r="1687" spans="1:11" x14ac:dyDescent="0.25">
      <c r="A1687" s="103" t="s">
        <v>810</v>
      </c>
      <c r="B1687" s="103" t="s">
        <v>88</v>
      </c>
      <c r="C1687" s="103" t="s">
        <v>89</v>
      </c>
      <c r="D1687" s="103" t="s">
        <v>420</v>
      </c>
      <c r="E1687" s="111"/>
      <c r="F1687" s="103" t="s">
        <v>421</v>
      </c>
      <c r="G1687" s="103" t="s">
        <v>212</v>
      </c>
      <c r="H1687" s="103" t="s">
        <v>356</v>
      </c>
      <c r="I1687" s="103" t="s">
        <v>92</v>
      </c>
      <c r="J1687" s="215">
        <v>-1484.98</v>
      </c>
      <c r="K1687" s="216" t="s">
        <v>88</v>
      </c>
    </row>
    <row r="1688" spans="1:11" x14ac:dyDescent="0.25">
      <c r="A1688" s="103" t="s">
        <v>1038</v>
      </c>
      <c r="B1688" s="103" t="s">
        <v>88</v>
      </c>
      <c r="C1688" s="103" t="s">
        <v>89</v>
      </c>
      <c r="D1688" s="103" t="s">
        <v>420</v>
      </c>
      <c r="E1688" s="111"/>
      <c r="F1688" s="103" t="s">
        <v>421</v>
      </c>
      <c r="G1688" s="103" t="s">
        <v>212</v>
      </c>
      <c r="H1688" s="103" t="s">
        <v>356</v>
      </c>
      <c r="I1688" s="103" t="s">
        <v>92</v>
      </c>
      <c r="J1688" s="215">
        <v>-38.89</v>
      </c>
      <c r="K1688" s="216" t="s">
        <v>88</v>
      </c>
    </row>
    <row r="1689" spans="1:11" x14ac:dyDescent="0.25">
      <c r="A1689" s="103" t="s">
        <v>806</v>
      </c>
      <c r="B1689" s="103" t="s">
        <v>88</v>
      </c>
      <c r="C1689" s="103" t="s">
        <v>89</v>
      </c>
      <c r="D1689" s="103" t="s">
        <v>420</v>
      </c>
      <c r="E1689" s="103" t="s">
        <v>421</v>
      </c>
      <c r="F1689" s="103" t="s">
        <v>421</v>
      </c>
      <c r="G1689" s="103" t="s">
        <v>212</v>
      </c>
      <c r="H1689" s="103" t="s">
        <v>356</v>
      </c>
      <c r="I1689" s="103" t="s">
        <v>92</v>
      </c>
      <c r="J1689" s="215">
        <v>-5961.54</v>
      </c>
      <c r="K1689" s="216" t="s">
        <v>88</v>
      </c>
    </row>
    <row r="1690" spans="1:11" x14ac:dyDescent="0.25">
      <c r="A1690" s="103" t="s">
        <v>806</v>
      </c>
      <c r="B1690" s="103" t="s">
        <v>88</v>
      </c>
      <c r="C1690" s="103" t="s">
        <v>89</v>
      </c>
      <c r="D1690" s="103" t="s">
        <v>420</v>
      </c>
      <c r="E1690" s="111"/>
      <c r="F1690" s="103" t="s">
        <v>421</v>
      </c>
      <c r="G1690" s="103" t="s">
        <v>212</v>
      </c>
      <c r="H1690" s="103" t="s">
        <v>356</v>
      </c>
      <c r="I1690" s="103" t="s">
        <v>92</v>
      </c>
      <c r="J1690" s="215">
        <v>1490.39</v>
      </c>
      <c r="K1690" s="216" t="s">
        <v>88</v>
      </c>
    </row>
    <row r="1691" spans="1:11" x14ac:dyDescent="0.25">
      <c r="A1691" s="103" t="s">
        <v>807</v>
      </c>
      <c r="B1691" s="103" t="s">
        <v>88</v>
      </c>
      <c r="C1691" s="103" t="s">
        <v>89</v>
      </c>
      <c r="D1691" s="103" t="s">
        <v>420</v>
      </c>
      <c r="E1691" s="111"/>
      <c r="F1691" s="103" t="s">
        <v>421</v>
      </c>
      <c r="G1691" s="103" t="s">
        <v>212</v>
      </c>
      <c r="H1691" s="103" t="s">
        <v>356</v>
      </c>
      <c r="I1691" s="103" t="s">
        <v>92</v>
      </c>
      <c r="J1691" s="215">
        <v>60.41</v>
      </c>
      <c r="K1691" s="216" t="s">
        <v>88</v>
      </c>
    </row>
    <row r="1692" spans="1:11" x14ac:dyDescent="0.25">
      <c r="A1692" s="103" t="s">
        <v>808</v>
      </c>
      <c r="B1692" s="103" t="s">
        <v>88</v>
      </c>
      <c r="C1692" s="103" t="s">
        <v>89</v>
      </c>
      <c r="D1692" s="103" t="s">
        <v>420</v>
      </c>
      <c r="E1692" s="103" t="s">
        <v>421</v>
      </c>
      <c r="F1692" s="103" t="s">
        <v>421</v>
      </c>
      <c r="G1692" s="103" t="s">
        <v>152</v>
      </c>
      <c r="H1692" s="103" t="s">
        <v>615</v>
      </c>
      <c r="I1692" s="103" t="s">
        <v>92</v>
      </c>
      <c r="J1692" s="215">
        <v>-3725.69</v>
      </c>
      <c r="K1692" s="216" t="s">
        <v>88</v>
      </c>
    </row>
    <row r="1693" spans="1:11" x14ac:dyDescent="0.25">
      <c r="A1693" s="103" t="s">
        <v>809</v>
      </c>
      <c r="B1693" s="103" t="s">
        <v>88</v>
      </c>
      <c r="C1693" s="103" t="s">
        <v>89</v>
      </c>
      <c r="D1693" s="103" t="s">
        <v>420</v>
      </c>
      <c r="E1693" s="103" t="s">
        <v>421</v>
      </c>
      <c r="F1693" s="103" t="s">
        <v>421</v>
      </c>
      <c r="G1693" s="103" t="s">
        <v>152</v>
      </c>
      <c r="H1693" s="103" t="s">
        <v>615</v>
      </c>
      <c r="I1693" s="103" t="s">
        <v>92</v>
      </c>
      <c r="J1693" s="215">
        <v>-1346.4</v>
      </c>
      <c r="K1693" s="216" t="s">
        <v>88</v>
      </c>
    </row>
    <row r="1694" spans="1:11" x14ac:dyDescent="0.25">
      <c r="A1694" s="103" t="s">
        <v>810</v>
      </c>
      <c r="B1694" s="103" t="s">
        <v>88</v>
      </c>
      <c r="C1694" s="103" t="s">
        <v>89</v>
      </c>
      <c r="D1694" s="103" t="s">
        <v>420</v>
      </c>
      <c r="E1694" s="103" t="s">
        <v>421</v>
      </c>
      <c r="F1694" s="103" t="s">
        <v>421</v>
      </c>
      <c r="G1694" s="103" t="s">
        <v>152</v>
      </c>
      <c r="H1694" s="103" t="s">
        <v>615</v>
      </c>
      <c r="I1694" s="103" t="s">
        <v>92</v>
      </c>
      <c r="J1694" s="215">
        <v>4393.2</v>
      </c>
      <c r="K1694" s="216" t="s">
        <v>88</v>
      </c>
    </row>
    <row r="1695" spans="1:11" x14ac:dyDescent="0.25">
      <c r="A1695" s="103" t="s">
        <v>1038</v>
      </c>
      <c r="B1695" s="103" t="s">
        <v>88</v>
      </c>
      <c r="C1695" s="103" t="s">
        <v>89</v>
      </c>
      <c r="D1695" s="103" t="s">
        <v>420</v>
      </c>
      <c r="E1695" s="103" t="s">
        <v>421</v>
      </c>
      <c r="F1695" s="103" t="s">
        <v>421</v>
      </c>
      <c r="G1695" s="103" t="s">
        <v>152</v>
      </c>
      <c r="H1695" s="103" t="s">
        <v>615</v>
      </c>
      <c r="I1695" s="103" t="s">
        <v>92</v>
      </c>
      <c r="J1695" s="215">
        <v>1947.48</v>
      </c>
      <c r="K1695" s="216" t="s">
        <v>88</v>
      </c>
    </row>
    <row r="1696" spans="1:11" x14ac:dyDescent="0.25">
      <c r="A1696" s="103" t="s">
        <v>806</v>
      </c>
      <c r="B1696" s="103" t="s">
        <v>88</v>
      </c>
      <c r="C1696" s="103" t="s">
        <v>89</v>
      </c>
      <c r="D1696" s="103" t="s">
        <v>420</v>
      </c>
      <c r="E1696" s="103" t="s">
        <v>421</v>
      </c>
      <c r="F1696" s="103" t="s">
        <v>421</v>
      </c>
      <c r="G1696" s="103" t="s">
        <v>152</v>
      </c>
      <c r="H1696" s="103" t="s">
        <v>615</v>
      </c>
      <c r="I1696" s="103" t="s">
        <v>92</v>
      </c>
      <c r="J1696" s="215">
        <v>3387.03</v>
      </c>
      <c r="K1696" s="216" t="s">
        <v>88</v>
      </c>
    </row>
    <row r="1697" spans="1:11" x14ac:dyDescent="0.25">
      <c r="A1697" s="103" t="s">
        <v>807</v>
      </c>
      <c r="B1697" s="103" t="s">
        <v>88</v>
      </c>
      <c r="C1697" s="103" t="s">
        <v>89</v>
      </c>
      <c r="D1697" s="103" t="s">
        <v>420</v>
      </c>
      <c r="E1697" s="103" t="s">
        <v>421</v>
      </c>
      <c r="F1697" s="103" t="s">
        <v>421</v>
      </c>
      <c r="G1697" s="103" t="s">
        <v>152</v>
      </c>
      <c r="H1697" s="103" t="s">
        <v>615</v>
      </c>
      <c r="I1697" s="103" t="s">
        <v>92</v>
      </c>
      <c r="J1697" s="215">
        <v>-11478.87</v>
      </c>
      <c r="K1697" s="216" t="s">
        <v>88</v>
      </c>
    </row>
    <row r="1698" spans="1:11" x14ac:dyDescent="0.25">
      <c r="A1698" s="103" t="s">
        <v>808</v>
      </c>
      <c r="B1698" s="103" t="s">
        <v>88</v>
      </c>
      <c r="C1698" s="103" t="s">
        <v>89</v>
      </c>
      <c r="D1698" s="103" t="s">
        <v>420</v>
      </c>
      <c r="E1698" s="103" t="s">
        <v>421</v>
      </c>
      <c r="F1698" s="103" t="s">
        <v>421</v>
      </c>
      <c r="G1698" s="103" t="s">
        <v>750</v>
      </c>
      <c r="H1698" s="103" t="s">
        <v>820</v>
      </c>
      <c r="I1698" s="103" t="s">
        <v>92</v>
      </c>
      <c r="J1698" s="215">
        <v>-2384.15</v>
      </c>
      <c r="K1698" s="216" t="s">
        <v>88</v>
      </c>
    </row>
    <row r="1699" spans="1:11" x14ac:dyDescent="0.25">
      <c r="A1699" s="103" t="s">
        <v>809</v>
      </c>
      <c r="B1699" s="103" t="s">
        <v>88</v>
      </c>
      <c r="C1699" s="103" t="s">
        <v>89</v>
      </c>
      <c r="D1699" s="103" t="s">
        <v>420</v>
      </c>
      <c r="E1699" s="103" t="s">
        <v>421</v>
      </c>
      <c r="F1699" s="103" t="s">
        <v>421</v>
      </c>
      <c r="G1699" s="103" t="s">
        <v>750</v>
      </c>
      <c r="H1699" s="103" t="s">
        <v>820</v>
      </c>
      <c r="I1699" s="103" t="s">
        <v>92</v>
      </c>
      <c r="J1699" s="215">
        <v>1977.01</v>
      </c>
      <c r="K1699" s="216" t="s">
        <v>88</v>
      </c>
    </row>
    <row r="1700" spans="1:11" x14ac:dyDescent="0.25">
      <c r="A1700" s="103" t="s">
        <v>1038</v>
      </c>
      <c r="B1700" s="103" t="s">
        <v>88</v>
      </c>
      <c r="C1700" s="103" t="s">
        <v>89</v>
      </c>
      <c r="D1700" s="103" t="s">
        <v>420</v>
      </c>
      <c r="E1700" s="103" t="s">
        <v>421</v>
      </c>
      <c r="F1700" s="103" t="s">
        <v>421</v>
      </c>
      <c r="G1700" s="103" t="s">
        <v>750</v>
      </c>
      <c r="H1700" s="103" t="s">
        <v>820</v>
      </c>
      <c r="I1700" s="103" t="s">
        <v>92</v>
      </c>
      <c r="J1700" s="215">
        <v>139.08000000000001</v>
      </c>
      <c r="K1700" s="216" t="s">
        <v>88</v>
      </c>
    </row>
    <row r="1701" spans="1:11" x14ac:dyDescent="0.25">
      <c r="A1701" s="103" t="s">
        <v>806</v>
      </c>
      <c r="B1701" s="103" t="s">
        <v>88</v>
      </c>
      <c r="C1701" s="103" t="s">
        <v>89</v>
      </c>
      <c r="D1701" s="103" t="s">
        <v>420</v>
      </c>
      <c r="E1701" s="103" t="s">
        <v>421</v>
      </c>
      <c r="F1701" s="103" t="s">
        <v>421</v>
      </c>
      <c r="G1701" s="103" t="s">
        <v>750</v>
      </c>
      <c r="H1701" s="103" t="s">
        <v>820</v>
      </c>
      <c r="I1701" s="103" t="s">
        <v>92</v>
      </c>
      <c r="J1701" s="215">
        <v>407.14</v>
      </c>
      <c r="K1701" s="216" t="s">
        <v>88</v>
      </c>
    </row>
    <row r="1702" spans="1:11" x14ac:dyDescent="0.25">
      <c r="A1702" s="103" t="s">
        <v>808</v>
      </c>
      <c r="B1702" s="103" t="s">
        <v>88</v>
      </c>
      <c r="C1702" s="103" t="s">
        <v>89</v>
      </c>
      <c r="D1702" s="103" t="s">
        <v>420</v>
      </c>
      <c r="E1702" s="103" t="s">
        <v>421</v>
      </c>
      <c r="F1702" s="103" t="s">
        <v>421</v>
      </c>
      <c r="G1702" s="103" t="s">
        <v>145</v>
      </c>
      <c r="H1702" s="103" t="s">
        <v>359</v>
      </c>
      <c r="I1702" s="103" t="s">
        <v>92</v>
      </c>
      <c r="J1702" s="215">
        <v>9191.3799999999992</v>
      </c>
      <c r="K1702" s="216" t="s">
        <v>88</v>
      </c>
    </row>
    <row r="1703" spans="1:11" x14ac:dyDescent="0.25">
      <c r="A1703" s="103" t="s">
        <v>809</v>
      </c>
      <c r="B1703" s="103" t="s">
        <v>88</v>
      </c>
      <c r="C1703" s="103" t="s">
        <v>89</v>
      </c>
      <c r="D1703" s="103" t="s">
        <v>420</v>
      </c>
      <c r="E1703" s="103" t="s">
        <v>421</v>
      </c>
      <c r="F1703" s="103" t="s">
        <v>421</v>
      </c>
      <c r="G1703" s="103" t="s">
        <v>145</v>
      </c>
      <c r="H1703" s="103" t="s">
        <v>359</v>
      </c>
      <c r="I1703" s="103" t="s">
        <v>92</v>
      </c>
      <c r="J1703" s="215">
        <v>-379.12</v>
      </c>
      <c r="K1703" s="216" t="s">
        <v>88</v>
      </c>
    </row>
    <row r="1704" spans="1:11" x14ac:dyDescent="0.25">
      <c r="A1704" s="103" t="s">
        <v>810</v>
      </c>
      <c r="B1704" s="103" t="s">
        <v>88</v>
      </c>
      <c r="C1704" s="103" t="s">
        <v>89</v>
      </c>
      <c r="D1704" s="103" t="s">
        <v>420</v>
      </c>
      <c r="E1704" s="103" t="s">
        <v>421</v>
      </c>
      <c r="F1704" s="103" t="s">
        <v>421</v>
      </c>
      <c r="G1704" s="103" t="s">
        <v>145</v>
      </c>
      <c r="H1704" s="103" t="s">
        <v>359</v>
      </c>
      <c r="I1704" s="103" t="s">
        <v>92</v>
      </c>
      <c r="J1704" s="215">
        <v>4443.6899999999996</v>
      </c>
      <c r="K1704" s="216" t="s">
        <v>88</v>
      </c>
    </row>
    <row r="1705" spans="1:11" x14ac:dyDescent="0.25">
      <c r="A1705" s="103" t="s">
        <v>1038</v>
      </c>
      <c r="B1705" s="103" t="s">
        <v>88</v>
      </c>
      <c r="C1705" s="103" t="s">
        <v>89</v>
      </c>
      <c r="D1705" s="103" t="s">
        <v>420</v>
      </c>
      <c r="E1705" s="103" t="s">
        <v>421</v>
      </c>
      <c r="F1705" s="103" t="s">
        <v>421</v>
      </c>
      <c r="G1705" s="103" t="s">
        <v>145</v>
      </c>
      <c r="H1705" s="103" t="s">
        <v>359</v>
      </c>
      <c r="I1705" s="103" t="s">
        <v>92</v>
      </c>
      <c r="J1705" s="215">
        <v>5500.6</v>
      </c>
      <c r="K1705" s="216" t="s">
        <v>88</v>
      </c>
    </row>
    <row r="1706" spans="1:11" x14ac:dyDescent="0.25">
      <c r="A1706" s="103" t="s">
        <v>806</v>
      </c>
      <c r="B1706" s="103" t="s">
        <v>88</v>
      </c>
      <c r="C1706" s="103" t="s">
        <v>89</v>
      </c>
      <c r="D1706" s="103" t="s">
        <v>420</v>
      </c>
      <c r="E1706" s="103" t="s">
        <v>421</v>
      </c>
      <c r="F1706" s="103" t="s">
        <v>421</v>
      </c>
      <c r="G1706" s="103" t="s">
        <v>145</v>
      </c>
      <c r="H1706" s="103" t="s">
        <v>359</v>
      </c>
      <c r="I1706" s="103" t="s">
        <v>92</v>
      </c>
      <c r="J1706" s="215">
        <v>1511.72</v>
      </c>
      <c r="K1706" s="216" t="s">
        <v>88</v>
      </c>
    </row>
    <row r="1707" spans="1:11" x14ac:dyDescent="0.25">
      <c r="A1707" s="103" t="s">
        <v>807</v>
      </c>
      <c r="B1707" s="103" t="s">
        <v>88</v>
      </c>
      <c r="C1707" s="103" t="s">
        <v>89</v>
      </c>
      <c r="D1707" s="103" t="s">
        <v>420</v>
      </c>
      <c r="E1707" s="103" t="s">
        <v>421</v>
      </c>
      <c r="F1707" s="103" t="s">
        <v>421</v>
      </c>
      <c r="G1707" s="103" t="s">
        <v>145</v>
      </c>
      <c r="H1707" s="103" t="s">
        <v>359</v>
      </c>
      <c r="I1707" s="103" t="s">
        <v>92</v>
      </c>
      <c r="J1707" s="215">
        <v>-21913.54</v>
      </c>
      <c r="K1707" s="216" t="s">
        <v>88</v>
      </c>
    </row>
    <row r="1708" spans="1:11" x14ac:dyDescent="0.25">
      <c r="A1708" s="103" t="s">
        <v>808</v>
      </c>
      <c r="B1708" s="103" t="s">
        <v>88</v>
      </c>
      <c r="C1708" s="103" t="s">
        <v>89</v>
      </c>
      <c r="D1708" s="103" t="s">
        <v>420</v>
      </c>
      <c r="E1708" s="103" t="s">
        <v>421</v>
      </c>
      <c r="F1708" s="103" t="s">
        <v>421</v>
      </c>
      <c r="G1708" s="103" t="s">
        <v>151</v>
      </c>
      <c r="H1708" s="103" t="s">
        <v>616</v>
      </c>
      <c r="I1708" s="103" t="s">
        <v>92</v>
      </c>
      <c r="J1708" s="215">
        <v>3833.49</v>
      </c>
      <c r="K1708" s="216" t="s">
        <v>88</v>
      </c>
    </row>
    <row r="1709" spans="1:11" x14ac:dyDescent="0.25">
      <c r="A1709" s="103" t="s">
        <v>809</v>
      </c>
      <c r="B1709" s="103" t="s">
        <v>88</v>
      </c>
      <c r="C1709" s="103" t="s">
        <v>89</v>
      </c>
      <c r="D1709" s="103" t="s">
        <v>420</v>
      </c>
      <c r="E1709" s="103" t="s">
        <v>421</v>
      </c>
      <c r="F1709" s="103" t="s">
        <v>421</v>
      </c>
      <c r="G1709" s="103" t="s">
        <v>151</v>
      </c>
      <c r="H1709" s="103" t="s">
        <v>616</v>
      </c>
      <c r="I1709" s="103" t="s">
        <v>92</v>
      </c>
      <c r="J1709" s="215">
        <v>-1233.17</v>
      </c>
      <c r="K1709" s="216" t="s">
        <v>88</v>
      </c>
    </row>
    <row r="1710" spans="1:11" x14ac:dyDescent="0.25">
      <c r="A1710" s="103" t="s">
        <v>810</v>
      </c>
      <c r="B1710" s="103" t="s">
        <v>88</v>
      </c>
      <c r="C1710" s="103" t="s">
        <v>89</v>
      </c>
      <c r="D1710" s="103" t="s">
        <v>420</v>
      </c>
      <c r="E1710" s="103" t="s">
        <v>421</v>
      </c>
      <c r="F1710" s="103" t="s">
        <v>421</v>
      </c>
      <c r="G1710" s="103" t="s">
        <v>151</v>
      </c>
      <c r="H1710" s="103" t="s">
        <v>616</v>
      </c>
      <c r="I1710" s="103" t="s">
        <v>92</v>
      </c>
      <c r="J1710" s="215">
        <v>7349.62</v>
      </c>
      <c r="K1710" s="216" t="s">
        <v>88</v>
      </c>
    </row>
    <row r="1711" spans="1:11" x14ac:dyDescent="0.25">
      <c r="A1711" s="103" t="s">
        <v>1038</v>
      </c>
      <c r="B1711" s="103" t="s">
        <v>88</v>
      </c>
      <c r="C1711" s="103" t="s">
        <v>89</v>
      </c>
      <c r="D1711" s="103" t="s">
        <v>420</v>
      </c>
      <c r="E1711" s="103" t="s">
        <v>421</v>
      </c>
      <c r="F1711" s="103" t="s">
        <v>421</v>
      </c>
      <c r="G1711" s="103" t="s">
        <v>151</v>
      </c>
      <c r="H1711" s="103" t="s">
        <v>616</v>
      </c>
      <c r="I1711" s="103" t="s">
        <v>92</v>
      </c>
      <c r="J1711" s="215">
        <v>659.2</v>
      </c>
      <c r="K1711" s="216" t="s">
        <v>88</v>
      </c>
    </row>
    <row r="1712" spans="1:11" x14ac:dyDescent="0.25">
      <c r="A1712" s="103" t="s">
        <v>806</v>
      </c>
      <c r="B1712" s="103" t="s">
        <v>88</v>
      </c>
      <c r="C1712" s="103" t="s">
        <v>89</v>
      </c>
      <c r="D1712" s="103" t="s">
        <v>420</v>
      </c>
      <c r="E1712" s="103" t="s">
        <v>421</v>
      </c>
      <c r="F1712" s="103" t="s">
        <v>421</v>
      </c>
      <c r="G1712" s="103" t="s">
        <v>151</v>
      </c>
      <c r="H1712" s="103" t="s">
        <v>616</v>
      </c>
      <c r="I1712" s="103" t="s">
        <v>92</v>
      </c>
      <c r="J1712" s="215">
        <v>5521.37</v>
      </c>
      <c r="K1712" s="216" t="s">
        <v>88</v>
      </c>
    </row>
    <row r="1713" spans="1:11" x14ac:dyDescent="0.25">
      <c r="A1713" s="103" t="s">
        <v>807</v>
      </c>
      <c r="B1713" s="103" t="s">
        <v>88</v>
      </c>
      <c r="C1713" s="103" t="s">
        <v>89</v>
      </c>
      <c r="D1713" s="103" t="s">
        <v>420</v>
      </c>
      <c r="E1713" s="103" t="s">
        <v>421</v>
      </c>
      <c r="F1713" s="103" t="s">
        <v>421</v>
      </c>
      <c r="G1713" s="103" t="s">
        <v>151</v>
      </c>
      <c r="H1713" s="103" t="s">
        <v>616</v>
      </c>
      <c r="I1713" s="103" t="s">
        <v>92</v>
      </c>
      <c r="J1713" s="215">
        <v>-17250.54</v>
      </c>
      <c r="K1713" s="216" t="s">
        <v>88</v>
      </c>
    </row>
    <row r="1714" spans="1:11" x14ac:dyDescent="0.25">
      <c r="A1714" s="103" t="s">
        <v>808</v>
      </c>
      <c r="B1714" s="103" t="s">
        <v>88</v>
      </c>
      <c r="C1714" s="103" t="s">
        <v>89</v>
      </c>
      <c r="D1714" s="103" t="s">
        <v>420</v>
      </c>
      <c r="E1714" s="103" t="s">
        <v>421</v>
      </c>
      <c r="F1714" s="103" t="s">
        <v>421</v>
      </c>
      <c r="G1714" s="103" t="s">
        <v>162</v>
      </c>
      <c r="H1714" s="103" t="s">
        <v>360</v>
      </c>
      <c r="I1714" s="103" t="s">
        <v>92</v>
      </c>
      <c r="J1714" s="215">
        <v>3036.72</v>
      </c>
      <c r="K1714" s="216" t="s">
        <v>88</v>
      </c>
    </row>
    <row r="1715" spans="1:11" x14ac:dyDescent="0.25">
      <c r="A1715" s="103" t="s">
        <v>808</v>
      </c>
      <c r="B1715" s="103" t="s">
        <v>88</v>
      </c>
      <c r="C1715" s="103" t="s">
        <v>89</v>
      </c>
      <c r="D1715" s="103" t="s">
        <v>420</v>
      </c>
      <c r="E1715" s="111"/>
      <c r="F1715" s="103" t="s">
        <v>421</v>
      </c>
      <c r="G1715" s="103" t="s">
        <v>162</v>
      </c>
      <c r="H1715" s="103" t="s">
        <v>360</v>
      </c>
      <c r="I1715" s="103" t="s">
        <v>92</v>
      </c>
      <c r="J1715" s="215">
        <v>-3148.4</v>
      </c>
      <c r="K1715" s="216" t="s">
        <v>88</v>
      </c>
    </row>
    <row r="1716" spans="1:11" x14ac:dyDescent="0.25">
      <c r="A1716" s="103" t="s">
        <v>809</v>
      </c>
      <c r="B1716" s="103" t="s">
        <v>88</v>
      </c>
      <c r="C1716" s="103" t="s">
        <v>89</v>
      </c>
      <c r="D1716" s="103" t="s">
        <v>420</v>
      </c>
      <c r="E1716" s="103" t="s">
        <v>421</v>
      </c>
      <c r="F1716" s="103" t="s">
        <v>421</v>
      </c>
      <c r="G1716" s="103" t="s">
        <v>162</v>
      </c>
      <c r="H1716" s="103" t="s">
        <v>360</v>
      </c>
      <c r="I1716" s="103" t="s">
        <v>92</v>
      </c>
      <c r="J1716" s="215">
        <v>-321.95</v>
      </c>
      <c r="K1716" s="216" t="s">
        <v>88</v>
      </c>
    </row>
    <row r="1717" spans="1:11" x14ac:dyDescent="0.25">
      <c r="A1717" s="103" t="s">
        <v>809</v>
      </c>
      <c r="B1717" s="103" t="s">
        <v>88</v>
      </c>
      <c r="C1717" s="103" t="s">
        <v>89</v>
      </c>
      <c r="D1717" s="103" t="s">
        <v>420</v>
      </c>
      <c r="E1717" s="111"/>
      <c r="F1717" s="103" t="s">
        <v>421</v>
      </c>
      <c r="G1717" s="103" t="s">
        <v>162</v>
      </c>
      <c r="H1717" s="103" t="s">
        <v>360</v>
      </c>
      <c r="I1717" s="103" t="s">
        <v>92</v>
      </c>
      <c r="J1717" s="215">
        <v>-212.86</v>
      </c>
      <c r="K1717" s="216" t="s">
        <v>88</v>
      </c>
    </row>
    <row r="1718" spans="1:11" x14ac:dyDescent="0.25">
      <c r="A1718" s="103" t="s">
        <v>810</v>
      </c>
      <c r="B1718" s="103" t="s">
        <v>88</v>
      </c>
      <c r="C1718" s="103" t="s">
        <v>89</v>
      </c>
      <c r="D1718" s="103" t="s">
        <v>420</v>
      </c>
      <c r="E1718" s="103" t="s">
        <v>421</v>
      </c>
      <c r="F1718" s="103" t="s">
        <v>421</v>
      </c>
      <c r="G1718" s="103" t="s">
        <v>162</v>
      </c>
      <c r="H1718" s="103" t="s">
        <v>360</v>
      </c>
      <c r="I1718" s="103" t="s">
        <v>92</v>
      </c>
      <c r="J1718" s="215">
        <v>3073.1</v>
      </c>
      <c r="K1718" s="216" t="s">
        <v>88</v>
      </c>
    </row>
    <row r="1719" spans="1:11" x14ac:dyDescent="0.25">
      <c r="A1719" s="103" t="s">
        <v>810</v>
      </c>
      <c r="B1719" s="103" t="s">
        <v>88</v>
      </c>
      <c r="C1719" s="103" t="s">
        <v>89</v>
      </c>
      <c r="D1719" s="103" t="s">
        <v>420</v>
      </c>
      <c r="E1719" s="111"/>
      <c r="F1719" s="103" t="s">
        <v>421</v>
      </c>
      <c r="G1719" s="103" t="s">
        <v>162</v>
      </c>
      <c r="H1719" s="103" t="s">
        <v>360</v>
      </c>
      <c r="I1719" s="103" t="s">
        <v>92</v>
      </c>
      <c r="J1719" s="215">
        <v>-1165.22</v>
      </c>
      <c r="K1719" s="216" t="s">
        <v>88</v>
      </c>
    </row>
    <row r="1720" spans="1:11" x14ac:dyDescent="0.25">
      <c r="A1720" s="103" t="s">
        <v>1038</v>
      </c>
      <c r="B1720" s="103" t="s">
        <v>88</v>
      </c>
      <c r="C1720" s="103" t="s">
        <v>89</v>
      </c>
      <c r="D1720" s="103" t="s">
        <v>420</v>
      </c>
      <c r="E1720" s="103" t="s">
        <v>421</v>
      </c>
      <c r="F1720" s="103" t="s">
        <v>421</v>
      </c>
      <c r="G1720" s="103" t="s">
        <v>162</v>
      </c>
      <c r="H1720" s="103" t="s">
        <v>360</v>
      </c>
      <c r="I1720" s="103" t="s">
        <v>92</v>
      </c>
      <c r="J1720" s="215">
        <v>-303.3</v>
      </c>
      <c r="K1720" s="216" t="s">
        <v>88</v>
      </c>
    </row>
    <row r="1721" spans="1:11" x14ac:dyDescent="0.25">
      <c r="A1721" s="103" t="s">
        <v>1038</v>
      </c>
      <c r="B1721" s="103" t="s">
        <v>88</v>
      </c>
      <c r="C1721" s="103" t="s">
        <v>89</v>
      </c>
      <c r="D1721" s="103" t="s">
        <v>420</v>
      </c>
      <c r="E1721" s="111"/>
      <c r="F1721" s="103" t="s">
        <v>421</v>
      </c>
      <c r="G1721" s="103" t="s">
        <v>162</v>
      </c>
      <c r="H1721" s="103" t="s">
        <v>360</v>
      </c>
      <c r="I1721" s="103" t="s">
        <v>92</v>
      </c>
      <c r="J1721" s="215">
        <v>1674.03</v>
      </c>
      <c r="K1721" s="216" t="s">
        <v>88</v>
      </c>
    </row>
    <row r="1722" spans="1:11" x14ac:dyDescent="0.25">
      <c r="A1722" s="103" t="s">
        <v>806</v>
      </c>
      <c r="B1722" s="103" t="s">
        <v>88</v>
      </c>
      <c r="C1722" s="103" t="s">
        <v>89</v>
      </c>
      <c r="D1722" s="103" t="s">
        <v>420</v>
      </c>
      <c r="E1722" s="103" t="s">
        <v>421</v>
      </c>
      <c r="F1722" s="103" t="s">
        <v>421</v>
      </c>
      <c r="G1722" s="103" t="s">
        <v>162</v>
      </c>
      <c r="H1722" s="103" t="s">
        <v>360</v>
      </c>
      <c r="I1722" s="103" t="s">
        <v>92</v>
      </c>
      <c r="J1722" s="215">
        <v>44.07</v>
      </c>
      <c r="K1722" s="216" t="s">
        <v>88</v>
      </c>
    </row>
    <row r="1723" spans="1:11" x14ac:dyDescent="0.25">
      <c r="A1723" s="103" t="s">
        <v>806</v>
      </c>
      <c r="B1723" s="103" t="s">
        <v>88</v>
      </c>
      <c r="C1723" s="103" t="s">
        <v>89</v>
      </c>
      <c r="D1723" s="103" t="s">
        <v>420</v>
      </c>
      <c r="E1723" s="111"/>
      <c r="F1723" s="103" t="s">
        <v>421</v>
      </c>
      <c r="G1723" s="103" t="s">
        <v>162</v>
      </c>
      <c r="H1723" s="103" t="s">
        <v>360</v>
      </c>
      <c r="I1723" s="103" t="s">
        <v>92</v>
      </c>
      <c r="J1723" s="215">
        <v>-550.88</v>
      </c>
      <c r="K1723" s="216" t="s">
        <v>88</v>
      </c>
    </row>
    <row r="1724" spans="1:11" x14ac:dyDescent="0.25">
      <c r="A1724" s="103" t="s">
        <v>807</v>
      </c>
      <c r="B1724" s="103" t="s">
        <v>88</v>
      </c>
      <c r="C1724" s="103" t="s">
        <v>89</v>
      </c>
      <c r="D1724" s="103" t="s">
        <v>420</v>
      </c>
      <c r="E1724" s="103" t="s">
        <v>421</v>
      </c>
      <c r="F1724" s="103" t="s">
        <v>421</v>
      </c>
      <c r="G1724" s="103" t="s">
        <v>162</v>
      </c>
      <c r="H1724" s="103" t="s">
        <v>360</v>
      </c>
      <c r="I1724" s="103" t="s">
        <v>92</v>
      </c>
      <c r="J1724" s="215">
        <v>-9915.7900000000009</v>
      </c>
      <c r="K1724" s="216" t="s">
        <v>88</v>
      </c>
    </row>
    <row r="1725" spans="1:11" x14ac:dyDescent="0.25">
      <c r="A1725" s="103" t="s">
        <v>807</v>
      </c>
      <c r="B1725" s="103" t="s">
        <v>88</v>
      </c>
      <c r="C1725" s="103" t="s">
        <v>89</v>
      </c>
      <c r="D1725" s="103" t="s">
        <v>420</v>
      </c>
      <c r="E1725" s="111"/>
      <c r="F1725" s="103" t="s">
        <v>421</v>
      </c>
      <c r="G1725" s="103" t="s">
        <v>162</v>
      </c>
      <c r="H1725" s="103" t="s">
        <v>360</v>
      </c>
      <c r="I1725" s="103" t="s">
        <v>92</v>
      </c>
      <c r="J1725" s="215">
        <v>6694.96</v>
      </c>
      <c r="K1725" s="216" t="s">
        <v>88</v>
      </c>
    </row>
    <row r="1726" spans="1:11" x14ac:dyDescent="0.25">
      <c r="A1726" s="103" t="s">
        <v>808</v>
      </c>
      <c r="B1726" s="103" t="s">
        <v>88</v>
      </c>
      <c r="C1726" s="103" t="s">
        <v>89</v>
      </c>
      <c r="D1726" s="103" t="s">
        <v>420</v>
      </c>
      <c r="E1726" s="103" t="s">
        <v>421</v>
      </c>
      <c r="F1726" s="103" t="s">
        <v>421</v>
      </c>
      <c r="G1726" s="103" t="s">
        <v>150</v>
      </c>
      <c r="H1726" s="103" t="s">
        <v>361</v>
      </c>
      <c r="I1726" s="103" t="s">
        <v>92</v>
      </c>
      <c r="J1726" s="215">
        <v>4617.59</v>
      </c>
      <c r="K1726" s="216" t="s">
        <v>88</v>
      </c>
    </row>
    <row r="1727" spans="1:11" x14ac:dyDescent="0.25">
      <c r="A1727" s="103" t="s">
        <v>809</v>
      </c>
      <c r="B1727" s="103" t="s">
        <v>88</v>
      </c>
      <c r="C1727" s="103" t="s">
        <v>89</v>
      </c>
      <c r="D1727" s="103" t="s">
        <v>420</v>
      </c>
      <c r="E1727" s="103" t="s">
        <v>421</v>
      </c>
      <c r="F1727" s="103" t="s">
        <v>421</v>
      </c>
      <c r="G1727" s="103" t="s">
        <v>150</v>
      </c>
      <c r="H1727" s="103" t="s">
        <v>361</v>
      </c>
      <c r="I1727" s="103" t="s">
        <v>92</v>
      </c>
      <c r="J1727" s="215">
        <v>-5182.2299999999996</v>
      </c>
      <c r="K1727" s="216" t="s">
        <v>88</v>
      </c>
    </row>
    <row r="1728" spans="1:11" x14ac:dyDescent="0.25">
      <c r="A1728" s="103" t="s">
        <v>810</v>
      </c>
      <c r="B1728" s="103" t="s">
        <v>88</v>
      </c>
      <c r="C1728" s="103" t="s">
        <v>89</v>
      </c>
      <c r="D1728" s="103" t="s">
        <v>420</v>
      </c>
      <c r="E1728" s="103" t="s">
        <v>421</v>
      </c>
      <c r="F1728" s="103" t="s">
        <v>421</v>
      </c>
      <c r="G1728" s="103" t="s">
        <v>150</v>
      </c>
      <c r="H1728" s="103" t="s">
        <v>361</v>
      </c>
      <c r="I1728" s="103" t="s">
        <v>92</v>
      </c>
      <c r="J1728" s="215">
        <v>7960.68</v>
      </c>
      <c r="K1728" s="216" t="s">
        <v>88</v>
      </c>
    </row>
    <row r="1729" spans="1:11" x14ac:dyDescent="0.25">
      <c r="A1729" s="103" t="s">
        <v>1038</v>
      </c>
      <c r="B1729" s="103" t="s">
        <v>88</v>
      </c>
      <c r="C1729" s="103" t="s">
        <v>89</v>
      </c>
      <c r="D1729" s="103" t="s">
        <v>420</v>
      </c>
      <c r="E1729" s="103" t="s">
        <v>421</v>
      </c>
      <c r="F1729" s="103" t="s">
        <v>421</v>
      </c>
      <c r="G1729" s="103" t="s">
        <v>150</v>
      </c>
      <c r="H1729" s="103" t="s">
        <v>361</v>
      </c>
      <c r="I1729" s="103" t="s">
        <v>92</v>
      </c>
      <c r="J1729" s="215">
        <v>5453.09</v>
      </c>
      <c r="K1729" s="216" t="s">
        <v>88</v>
      </c>
    </row>
    <row r="1730" spans="1:11" x14ac:dyDescent="0.25">
      <c r="A1730" s="103" t="s">
        <v>806</v>
      </c>
      <c r="B1730" s="103" t="s">
        <v>88</v>
      </c>
      <c r="C1730" s="103" t="s">
        <v>89</v>
      </c>
      <c r="D1730" s="103" t="s">
        <v>420</v>
      </c>
      <c r="E1730" s="103" t="s">
        <v>421</v>
      </c>
      <c r="F1730" s="103" t="s">
        <v>421</v>
      </c>
      <c r="G1730" s="103" t="s">
        <v>150</v>
      </c>
      <c r="H1730" s="103" t="s">
        <v>361</v>
      </c>
      <c r="I1730" s="103" t="s">
        <v>92</v>
      </c>
      <c r="J1730" s="215">
        <v>16176.46</v>
      </c>
      <c r="K1730" s="216" t="s">
        <v>88</v>
      </c>
    </row>
    <row r="1731" spans="1:11" x14ac:dyDescent="0.25">
      <c r="A1731" s="103" t="s">
        <v>807</v>
      </c>
      <c r="B1731" s="103" t="s">
        <v>88</v>
      </c>
      <c r="C1731" s="103" t="s">
        <v>89</v>
      </c>
      <c r="D1731" s="103" t="s">
        <v>420</v>
      </c>
      <c r="E1731" s="103" t="s">
        <v>421</v>
      </c>
      <c r="F1731" s="103" t="s">
        <v>421</v>
      </c>
      <c r="G1731" s="103" t="s">
        <v>150</v>
      </c>
      <c r="H1731" s="103" t="s">
        <v>361</v>
      </c>
      <c r="I1731" s="103" t="s">
        <v>92</v>
      </c>
      <c r="J1731" s="215">
        <v>-32853.129999999997</v>
      </c>
      <c r="K1731" s="216" t="s">
        <v>88</v>
      </c>
    </row>
    <row r="1732" spans="1:11" x14ac:dyDescent="0.25">
      <c r="A1732" s="103" t="s">
        <v>808</v>
      </c>
      <c r="B1732" s="103" t="s">
        <v>88</v>
      </c>
      <c r="C1732" s="103" t="s">
        <v>89</v>
      </c>
      <c r="D1732" s="103" t="s">
        <v>420</v>
      </c>
      <c r="E1732" s="103" t="s">
        <v>421</v>
      </c>
      <c r="F1732" s="103" t="s">
        <v>421</v>
      </c>
      <c r="G1732" s="103" t="s">
        <v>149</v>
      </c>
      <c r="H1732" s="103" t="s">
        <v>362</v>
      </c>
      <c r="I1732" s="103" t="s">
        <v>92</v>
      </c>
      <c r="J1732" s="215">
        <v>3602.07</v>
      </c>
      <c r="K1732" s="216" t="s">
        <v>88</v>
      </c>
    </row>
    <row r="1733" spans="1:11" x14ac:dyDescent="0.25">
      <c r="A1733" s="103" t="s">
        <v>809</v>
      </c>
      <c r="B1733" s="103" t="s">
        <v>88</v>
      </c>
      <c r="C1733" s="103" t="s">
        <v>89</v>
      </c>
      <c r="D1733" s="103" t="s">
        <v>420</v>
      </c>
      <c r="E1733" s="103" t="s">
        <v>421</v>
      </c>
      <c r="F1733" s="103" t="s">
        <v>421</v>
      </c>
      <c r="G1733" s="103" t="s">
        <v>149</v>
      </c>
      <c r="H1733" s="103" t="s">
        <v>362</v>
      </c>
      <c r="I1733" s="103" t="s">
        <v>92</v>
      </c>
      <c r="J1733" s="215">
        <v>-1629.84</v>
      </c>
      <c r="K1733" s="216" t="s">
        <v>88</v>
      </c>
    </row>
    <row r="1734" spans="1:11" x14ac:dyDescent="0.25">
      <c r="A1734" s="103" t="s">
        <v>810</v>
      </c>
      <c r="B1734" s="103" t="s">
        <v>88</v>
      </c>
      <c r="C1734" s="103" t="s">
        <v>89</v>
      </c>
      <c r="D1734" s="103" t="s">
        <v>420</v>
      </c>
      <c r="E1734" s="103" t="s">
        <v>421</v>
      </c>
      <c r="F1734" s="103" t="s">
        <v>421</v>
      </c>
      <c r="G1734" s="103" t="s">
        <v>149</v>
      </c>
      <c r="H1734" s="103" t="s">
        <v>362</v>
      </c>
      <c r="I1734" s="103" t="s">
        <v>92</v>
      </c>
      <c r="J1734" s="215">
        <v>2049.0500000000002</v>
      </c>
      <c r="K1734" s="216" t="s">
        <v>88</v>
      </c>
    </row>
    <row r="1735" spans="1:11" x14ac:dyDescent="0.25">
      <c r="A1735" s="103" t="s">
        <v>1038</v>
      </c>
      <c r="B1735" s="103" t="s">
        <v>88</v>
      </c>
      <c r="C1735" s="103" t="s">
        <v>89</v>
      </c>
      <c r="D1735" s="103" t="s">
        <v>420</v>
      </c>
      <c r="E1735" s="103" t="s">
        <v>421</v>
      </c>
      <c r="F1735" s="103" t="s">
        <v>421</v>
      </c>
      <c r="G1735" s="103" t="s">
        <v>149</v>
      </c>
      <c r="H1735" s="103" t="s">
        <v>362</v>
      </c>
      <c r="I1735" s="103" t="s">
        <v>92</v>
      </c>
      <c r="J1735" s="215">
        <v>1228.43</v>
      </c>
      <c r="K1735" s="216" t="s">
        <v>88</v>
      </c>
    </row>
    <row r="1736" spans="1:11" x14ac:dyDescent="0.25">
      <c r="A1736" s="103" t="s">
        <v>806</v>
      </c>
      <c r="B1736" s="103" t="s">
        <v>88</v>
      </c>
      <c r="C1736" s="103" t="s">
        <v>89</v>
      </c>
      <c r="D1736" s="103" t="s">
        <v>420</v>
      </c>
      <c r="E1736" s="103" t="s">
        <v>421</v>
      </c>
      <c r="F1736" s="103" t="s">
        <v>421</v>
      </c>
      <c r="G1736" s="103" t="s">
        <v>149</v>
      </c>
      <c r="H1736" s="103" t="s">
        <v>362</v>
      </c>
      <c r="I1736" s="103" t="s">
        <v>92</v>
      </c>
      <c r="J1736" s="215">
        <v>3349.46</v>
      </c>
      <c r="K1736" s="216" t="s">
        <v>88</v>
      </c>
    </row>
    <row r="1737" spans="1:11" x14ac:dyDescent="0.25">
      <c r="A1737" s="103" t="s">
        <v>807</v>
      </c>
      <c r="B1737" s="103" t="s">
        <v>88</v>
      </c>
      <c r="C1737" s="103" t="s">
        <v>89</v>
      </c>
      <c r="D1737" s="103" t="s">
        <v>420</v>
      </c>
      <c r="E1737" s="103" t="s">
        <v>421</v>
      </c>
      <c r="F1737" s="103" t="s">
        <v>421</v>
      </c>
      <c r="G1737" s="103" t="s">
        <v>149</v>
      </c>
      <c r="H1737" s="103" t="s">
        <v>362</v>
      </c>
      <c r="I1737" s="103" t="s">
        <v>92</v>
      </c>
      <c r="J1737" s="215">
        <v>-10517.78</v>
      </c>
      <c r="K1737" s="216" t="s">
        <v>88</v>
      </c>
    </row>
    <row r="1738" spans="1:11" x14ac:dyDescent="0.25">
      <c r="A1738" s="103" t="s">
        <v>808</v>
      </c>
      <c r="B1738" s="103" t="s">
        <v>88</v>
      </c>
      <c r="C1738" s="103" t="s">
        <v>89</v>
      </c>
      <c r="D1738" s="103" t="s">
        <v>420</v>
      </c>
      <c r="E1738" s="103" t="s">
        <v>421</v>
      </c>
      <c r="F1738" s="103" t="s">
        <v>421</v>
      </c>
      <c r="G1738" s="103" t="s">
        <v>147</v>
      </c>
      <c r="H1738" s="103" t="s">
        <v>617</v>
      </c>
      <c r="I1738" s="103" t="s">
        <v>92</v>
      </c>
      <c r="J1738" s="215">
        <v>12499.46</v>
      </c>
      <c r="K1738" s="216" t="s">
        <v>88</v>
      </c>
    </row>
    <row r="1739" spans="1:11" x14ac:dyDescent="0.25">
      <c r="A1739" s="103" t="s">
        <v>809</v>
      </c>
      <c r="B1739" s="103" t="s">
        <v>88</v>
      </c>
      <c r="C1739" s="103" t="s">
        <v>89</v>
      </c>
      <c r="D1739" s="103" t="s">
        <v>420</v>
      </c>
      <c r="E1739" s="103" t="s">
        <v>421</v>
      </c>
      <c r="F1739" s="103" t="s">
        <v>421</v>
      </c>
      <c r="G1739" s="103" t="s">
        <v>147</v>
      </c>
      <c r="H1739" s="103" t="s">
        <v>617</v>
      </c>
      <c r="I1739" s="103" t="s">
        <v>92</v>
      </c>
      <c r="J1739" s="215">
        <v>2921.72</v>
      </c>
      <c r="K1739" s="216" t="s">
        <v>88</v>
      </c>
    </row>
    <row r="1740" spans="1:11" x14ac:dyDescent="0.25">
      <c r="A1740" s="103" t="s">
        <v>810</v>
      </c>
      <c r="B1740" s="103" t="s">
        <v>88</v>
      </c>
      <c r="C1740" s="103" t="s">
        <v>89</v>
      </c>
      <c r="D1740" s="103" t="s">
        <v>420</v>
      </c>
      <c r="E1740" s="103" t="s">
        <v>421</v>
      </c>
      <c r="F1740" s="103" t="s">
        <v>421</v>
      </c>
      <c r="G1740" s="103" t="s">
        <v>147</v>
      </c>
      <c r="H1740" s="103" t="s">
        <v>617</v>
      </c>
      <c r="I1740" s="103" t="s">
        <v>92</v>
      </c>
      <c r="J1740" s="215">
        <v>2757.56</v>
      </c>
      <c r="K1740" s="216" t="s">
        <v>88</v>
      </c>
    </row>
    <row r="1741" spans="1:11" x14ac:dyDescent="0.25">
      <c r="A1741" s="103" t="s">
        <v>1038</v>
      </c>
      <c r="B1741" s="103" t="s">
        <v>88</v>
      </c>
      <c r="C1741" s="103" t="s">
        <v>89</v>
      </c>
      <c r="D1741" s="103" t="s">
        <v>420</v>
      </c>
      <c r="E1741" s="103" t="s">
        <v>421</v>
      </c>
      <c r="F1741" s="103" t="s">
        <v>421</v>
      </c>
      <c r="G1741" s="103" t="s">
        <v>147</v>
      </c>
      <c r="H1741" s="103" t="s">
        <v>617</v>
      </c>
      <c r="I1741" s="103" t="s">
        <v>92</v>
      </c>
      <c r="J1741" s="215">
        <v>8232.59</v>
      </c>
      <c r="K1741" s="216" t="s">
        <v>88</v>
      </c>
    </row>
    <row r="1742" spans="1:11" x14ac:dyDescent="0.25">
      <c r="A1742" s="103" t="s">
        <v>806</v>
      </c>
      <c r="B1742" s="103" t="s">
        <v>88</v>
      </c>
      <c r="C1742" s="103" t="s">
        <v>89</v>
      </c>
      <c r="D1742" s="103" t="s">
        <v>420</v>
      </c>
      <c r="E1742" s="103" t="s">
        <v>421</v>
      </c>
      <c r="F1742" s="103" t="s">
        <v>421</v>
      </c>
      <c r="G1742" s="103" t="s">
        <v>147</v>
      </c>
      <c r="H1742" s="103" t="s">
        <v>617</v>
      </c>
      <c r="I1742" s="103" t="s">
        <v>92</v>
      </c>
      <c r="J1742" s="215">
        <v>-1439.88</v>
      </c>
      <c r="K1742" s="216" t="s">
        <v>88</v>
      </c>
    </row>
    <row r="1743" spans="1:11" x14ac:dyDescent="0.25">
      <c r="A1743" s="103" t="s">
        <v>807</v>
      </c>
      <c r="B1743" s="103" t="s">
        <v>88</v>
      </c>
      <c r="C1743" s="103" t="s">
        <v>89</v>
      </c>
      <c r="D1743" s="103" t="s">
        <v>420</v>
      </c>
      <c r="E1743" s="103" t="s">
        <v>421</v>
      </c>
      <c r="F1743" s="103" t="s">
        <v>421</v>
      </c>
      <c r="G1743" s="103" t="s">
        <v>147</v>
      </c>
      <c r="H1743" s="103" t="s">
        <v>617</v>
      </c>
      <c r="I1743" s="103" t="s">
        <v>92</v>
      </c>
      <c r="J1743" s="215">
        <v>-23023.09</v>
      </c>
      <c r="K1743" s="216" t="s">
        <v>88</v>
      </c>
    </row>
    <row r="1744" spans="1:11" x14ac:dyDescent="0.25">
      <c r="A1744" s="103" t="s">
        <v>808</v>
      </c>
      <c r="B1744" s="103" t="s">
        <v>88</v>
      </c>
      <c r="C1744" s="103" t="s">
        <v>89</v>
      </c>
      <c r="D1744" s="103" t="s">
        <v>420</v>
      </c>
      <c r="E1744" s="103" t="s">
        <v>421</v>
      </c>
      <c r="F1744" s="103" t="s">
        <v>421</v>
      </c>
      <c r="G1744" s="103" t="s">
        <v>99</v>
      </c>
      <c r="H1744" s="103" t="s">
        <v>363</v>
      </c>
      <c r="I1744" s="103" t="s">
        <v>92</v>
      </c>
      <c r="J1744" s="215">
        <v>14049.41</v>
      </c>
      <c r="K1744" s="216" t="s">
        <v>88</v>
      </c>
    </row>
    <row r="1745" spans="1:11" x14ac:dyDescent="0.25">
      <c r="A1745" s="103" t="s">
        <v>809</v>
      </c>
      <c r="B1745" s="103" t="s">
        <v>88</v>
      </c>
      <c r="C1745" s="103" t="s">
        <v>89</v>
      </c>
      <c r="D1745" s="103" t="s">
        <v>420</v>
      </c>
      <c r="E1745" s="103" t="s">
        <v>421</v>
      </c>
      <c r="F1745" s="103" t="s">
        <v>421</v>
      </c>
      <c r="G1745" s="103" t="s">
        <v>99</v>
      </c>
      <c r="H1745" s="103" t="s">
        <v>363</v>
      </c>
      <c r="I1745" s="103" t="s">
        <v>92</v>
      </c>
      <c r="J1745" s="215">
        <v>-6894.89</v>
      </c>
      <c r="K1745" s="216" t="s">
        <v>88</v>
      </c>
    </row>
    <row r="1746" spans="1:11" x14ac:dyDescent="0.25">
      <c r="A1746" s="103" t="s">
        <v>809</v>
      </c>
      <c r="B1746" s="103" t="s">
        <v>88</v>
      </c>
      <c r="C1746" s="103" t="s">
        <v>89</v>
      </c>
      <c r="D1746" s="103" t="s">
        <v>420</v>
      </c>
      <c r="E1746" s="111"/>
      <c r="F1746" s="103" t="s">
        <v>421</v>
      </c>
      <c r="G1746" s="103" t="s">
        <v>99</v>
      </c>
      <c r="H1746" s="103" t="s">
        <v>363</v>
      </c>
      <c r="I1746" s="103" t="s">
        <v>92</v>
      </c>
      <c r="J1746" s="215">
        <v>3544.7</v>
      </c>
      <c r="K1746" s="216" t="s">
        <v>88</v>
      </c>
    </row>
    <row r="1747" spans="1:11" x14ac:dyDescent="0.25">
      <c r="A1747" s="103" t="s">
        <v>810</v>
      </c>
      <c r="B1747" s="103" t="s">
        <v>88</v>
      </c>
      <c r="C1747" s="103" t="s">
        <v>89</v>
      </c>
      <c r="D1747" s="103" t="s">
        <v>420</v>
      </c>
      <c r="E1747" s="103" t="s">
        <v>421</v>
      </c>
      <c r="F1747" s="103" t="s">
        <v>421</v>
      </c>
      <c r="G1747" s="103" t="s">
        <v>99</v>
      </c>
      <c r="H1747" s="103" t="s">
        <v>363</v>
      </c>
      <c r="I1747" s="103" t="s">
        <v>92</v>
      </c>
      <c r="J1747" s="215">
        <v>13792.75</v>
      </c>
      <c r="K1747" s="216" t="s">
        <v>88</v>
      </c>
    </row>
    <row r="1748" spans="1:11" x14ac:dyDescent="0.25">
      <c r="A1748" s="103" t="s">
        <v>810</v>
      </c>
      <c r="B1748" s="103" t="s">
        <v>88</v>
      </c>
      <c r="C1748" s="103" t="s">
        <v>89</v>
      </c>
      <c r="D1748" s="103" t="s">
        <v>420</v>
      </c>
      <c r="E1748" s="111"/>
      <c r="F1748" s="103" t="s">
        <v>421</v>
      </c>
      <c r="G1748" s="103" t="s">
        <v>99</v>
      </c>
      <c r="H1748" s="103" t="s">
        <v>363</v>
      </c>
      <c r="I1748" s="103" t="s">
        <v>92</v>
      </c>
      <c r="J1748" s="215">
        <v>504.59</v>
      </c>
      <c r="K1748" s="216" t="s">
        <v>88</v>
      </c>
    </row>
    <row r="1749" spans="1:11" x14ac:dyDescent="0.25">
      <c r="A1749" s="103" t="s">
        <v>1038</v>
      </c>
      <c r="B1749" s="103" t="s">
        <v>88</v>
      </c>
      <c r="C1749" s="103" t="s">
        <v>89</v>
      </c>
      <c r="D1749" s="103" t="s">
        <v>420</v>
      </c>
      <c r="E1749" s="103" t="s">
        <v>421</v>
      </c>
      <c r="F1749" s="103" t="s">
        <v>421</v>
      </c>
      <c r="G1749" s="103" t="s">
        <v>99</v>
      </c>
      <c r="H1749" s="103" t="s">
        <v>363</v>
      </c>
      <c r="I1749" s="103" t="s">
        <v>92</v>
      </c>
      <c r="J1749" s="215">
        <v>10960.27</v>
      </c>
      <c r="K1749" s="216" t="s">
        <v>88</v>
      </c>
    </row>
    <row r="1750" spans="1:11" x14ac:dyDescent="0.25">
      <c r="A1750" s="103" t="s">
        <v>806</v>
      </c>
      <c r="B1750" s="103" t="s">
        <v>88</v>
      </c>
      <c r="C1750" s="103" t="s">
        <v>89</v>
      </c>
      <c r="D1750" s="103" t="s">
        <v>420</v>
      </c>
      <c r="E1750" s="103" t="s">
        <v>421</v>
      </c>
      <c r="F1750" s="103" t="s">
        <v>421</v>
      </c>
      <c r="G1750" s="103" t="s">
        <v>99</v>
      </c>
      <c r="H1750" s="103" t="s">
        <v>363</v>
      </c>
      <c r="I1750" s="103" t="s">
        <v>92</v>
      </c>
      <c r="J1750" s="215">
        <v>12194.01</v>
      </c>
      <c r="K1750" s="216" t="s">
        <v>88</v>
      </c>
    </row>
    <row r="1751" spans="1:11" x14ac:dyDescent="0.25">
      <c r="A1751" s="103" t="s">
        <v>807</v>
      </c>
      <c r="B1751" s="103" t="s">
        <v>88</v>
      </c>
      <c r="C1751" s="103" t="s">
        <v>89</v>
      </c>
      <c r="D1751" s="103" t="s">
        <v>420</v>
      </c>
      <c r="E1751" s="103" t="s">
        <v>421</v>
      </c>
      <c r="F1751" s="103" t="s">
        <v>421</v>
      </c>
      <c r="G1751" s="103" t="s">
        <v>99</v>
      </c>
      <c r="H1751" s="103" t="s">
        <v>363</v>
      </c>
      <c r="I1751" s="103" t="s">
        <v>92</v>
      </c>
      <c r="J1751" s="215">
        <v>-54119.51</v>
      </c>
      <c r="K1751" s="216" t="s">
        <v>88</v>
      </c>
    </row>
    <row r="1752" spans="1:11" x14ac:dyDescent="0.25">
      <c r="A1752" s="103" t="s">
        <v>808</v>
      </c>
      <c r="B1752" s="103" t="s">
        <v>88</v>
      </c>
      <c r="C1752" s="103" t="s">
        <v>89</v>
      </c>
      <c r="D1752" s="103" t="s">
        <v>420</v>
      </c>
      <c r="E1752" s="103" t="s">
        <v>421</v>
      </c>
      <c r="F1752" s="103" t="s">
        <v>421</v>
      </c>
      <c r="G1752" s="103" t="s">
        <v>821</v>
      </c>
      <c r="H1752" s="103" t="s">
        <v>822</v>
      </c>
      <c r="I1752" s="103" t="s">
        <v>92</v>
      </c>
      <c r="J1752" s="215">
        <v>10307.81</v>
      </c>
      <c r="K1752" s="216" t="s">
        <v>88</v>
      </c>
    </row>
    <row r="1753" spans="1:11" x14ac:dyDescent="0.25">
      <c r="A1753" s="103" t="s">
        <v>808</v>
      </c>
      <c r="B1753" s="103" t="s">
        <v>88</v>
      </c>
      <c r="C1753" s="103" t="s">
        <v>89</v>
      </c>
      <c r="D1753" s="103" t="s">
        <v>420</v>
      </c>
      <c r="E1753" s="103" t="s">
        <v>421</v>
      </c>
      <c r="F1753" s="103" t="s">
        <v>421</v>
      </c>
      <c r="G1753" s="103" t="s">
        <v>821</v>
      </c>
      <c r="H1753" s="103" t="s">
        <v>823</v>
      </c>
      <c r="I1753" s="103" t="s">
        <v>92</v>
      </c>
      <c r="J1753" s="215">
        <v>-634.62</v>
      </c>
      <c r="K1753" s="216" t="s">
        <v>88</v>
      </c>
    </row>
    <row r="1754" spans="1:11" x14ac:dyDescent="0.25">
      <c r="A1754" s="103" t="s">
        <v>808</v>
      </c>
      <c r="B1754" s="103" t="s">
        <v>88</v>
      </c>
      <c r="C1754" s="103" t="s">
        <v>89</v>
      </c>
      <c r="D1754" s="103" t="s">
        <v>420</v>
      </c>
      <c r="E1754" s="111"/>
      <c r="F1754" s="103" t="s">
        <v>421</v>
      </c>
      <c r="G1754" s="103" t="s">
        <v>821</v>
      </c>
      <c r="H1754" s="103" t="s">
        <v>822</v>
      </c>
      <c r="I1754" s="103" t="s">
        <v>92</v>
      </c>
      <c r="J1754" s="215">
        <v>268.27</v>
      </c>
      <c r="K1754" s="216" t="s">
        <v>88</v>
      </c>
    </row>
    <row r="1755" spans="1:11" x14ac:dyDescent="0.25">
      <c r="A1755" s="103" t="s">
        <v>809</v>
      </c>
      <c r="B1755" s="103" t="s">
        <v>88</v>
      </c>
      <c r="C1755" s="103" t="s">
        <v>89</v>
      </c>
      <c r="D1755" s="103" t="s">
        <v>420</v>
      </c>
      <c r="E1755" s="103" t="s">
        <v>421</v>
      </c>
      <c r="F1755" s="103" t="s">
        <v>421</v>
      </c>
      <c r="G1755" s="103" t="s">
        <v>821</v>
      </c>
      <c r="H1755" s="103" t="s">
        <v>822</v>
      </c>
      <c r="I1755" s="103" t="s">
        <v>92</v>
      </c>
      <c r="J1755" s="215">
        <v>-8093.62</v>
      </c>
      <c r="K1755" s="216" t="s">
        <v>88</v>
      </c>
    </row>
    <row r="1756" spans="1:11" x14ac:dyDescent="0.25">
      <c r="A1756" s="103" t="s">
        <v>809</v>
      </c>
      <c r="B1756" s="103" t="s">
        <v>88</v>
      </c>
      <c r="C1756" s="103" t="s">
        <v>89</v>
      </c>
      <c r="D1756" s="103" t="s">
        <v>420</v>
      </c>
      <c r="E1756" s="103" t="s">
        <v>421</v>
      </c>
      <c r="F1756" s="103" t="s">
        <v>421</v>
      </c>
      <c r="G1756" s="103" t="s">
        <v>821</v>
      </c>
      <c r="H1756" s="103" t="s">
        <v>823</v>
      </c>
      <c r="I1756" s="103" t="s">
        <v>92</v>
      </c>
      <c r="J1756" s="215">
        <v>-90.08</v>
      </c>
      <c r="K1756" s="216" t="s">
        <v>88</v>
      </c>
    </row>
    <row r="1757" spans="1:11" x14ac:dyDescent="0.25">
      <c r="A1757" s="103" t="s">
        <v>809</v>
      </c>
      <c r="B1757" s="103" t="s">
        <v>88</v>
      </c>
      <c r="C1757" s="103" t="s">
        <v>89</v>
      </c>
      <c r="D1757" s="103" t="s">
        <v>420</v>
      </c>
      <c r="E1757" s="111"/>
      <c r="F1757" s="103" t="s">
        <v>421</v>
      </c>
      <c r="G1757" s="103" t="s">
        <v>821</v>
      </c>
      <c r="H1757" s="103" t="s">
        <v>822</v>
      </c>
      <c r="I1757" s="103" t="s">
        <v>92</v>
      </c>
      <c r="J1757" s="215">
        <v>162.21</v>
      </c>
      <c r="K1757" s="216" t="s">
        <v>88</v>
      </c>
    </row>
    <row r="1758" spans="1:11" x14ac:dyDescent="0.25">
      <c r="A1758" s="103" t="s">
        <v>810</v>
      </c>
      <c r="B1758" s="103" t="s">
        <v>88</v>
      </c>
      <c r="C1758" s="103" t="s">
        <v>89</v>
      </c>
      <c r="D1758" s="103" t="s">
        <v>420</v>
      </c>
      <c r="E1758" s="103" t="s">
        <v>421</v>
      </c>
      <c r="F1758" s="103" t="s">
        <v>421</v>
      </c>
      <c r="G1758" s="103" t="s">
        <v>821</v>
      </c>
      <c r="H1758" s="103" t="s">
        <v>822</v>
      </c>
      <c r="I1758" s="103" t="s">
        <v>92</v>
      </c>
      <c r="J1758" s="215">
        <v>20252.02</v>
      </c>
      <c r="K1758" s="216" t="s">
        <v>88</v>
      </c>
    </row>
    <row r="1759" spans="1:11" x14ac:dyDescent="0.25">
      <c r="A1759" s="103" t="s">
        <v>810</v>
      </c>
      <c r="B1759" s="103" t="s">
        <v>88</v>
      </c>
      <c r="C1759" s="103" t="s">
        <v>89</v>
      </c>
      <c r="D1759" s="103" t="s">
        <v>420</v>
      </c>
      <c r="E1759" s="103" t="s">
        <v>421</v>
      </c>
      <c r="F1759" s="103" t="s">
        <v>421</v>
      </c>
      <c r="G1759" s="103" t="s">
        <v>821</v>
      </c>
      <c r="H1759" s="103" t="s">
        <v>823</v>
      </c>
      <c r="I1759" s="103" t="s">
        <v>92</v>
      </c>
      <c r="J1759" s="215">
        <v>90.08</v>
      </c>
      <c r="K1759" s="216" t="s">
        <v>88</v>
      </c>
    </row>
    <row r="1760" spans="1:11" x14ac:dyDescent="0.25">
      <c r="A1760" s="103" t="s">
        <v>810</v>
      </c>
      <c r="B1760" s="103" t="s">
        <v>88</v>
      </c>
      <c r="C1760" s="103" t="s">
        <v>89</v>
      </c>
      <c r="D1760" s="103" t="s">
        <v>420</v>
      </c>
      <c r="E1760" s="111"/>
      <c r="F1760" s="103" t="s">
        <v>421</v>
      </c>
      <c r="G1760" s="103" t="s">
        <v>821</v>
      </c>
      <c r="H1760" s="103" t="s">
        <v>822</v>
      </c>
      <c r="I1760" s="103" t="s">
        <v>92</v>
      </c>
      <c r="J1760" s="215">
        <v>-305.91000000000003</v>
      </c>
      <c r="K1760" s="216" t="s">
        <v>88</v>
      </c>
    </row>
    <row r="1761" spans="1:11" x14ac:dyDescent="0.25">
      <c r="A1761" s="103" t="s">
        <v>1038</v>
      </c>
      <c r="B1761" s="103" t="s">
        <v>88</v>
      </c>
      <c r="C1761" s="103" t="s">
        <v>89</v>
      </c>
      <c r="D1761" s="103" t="s">
        <v>420</v>
      </c>
      <c r="E1761" s="103" t="s">
        <v>421</v>
      </c>
      <c r="F1761" s="103" t="s">
        <v>421</v>
      </c>
      <c r="G1761" s="103" t="s">
        <v>821</v>
      </c>
      <c r="H1761" s="103" t="s">
        <v>822</v>
      </c>
      <c r="I1761" s="103" t="s">
        <v>92</v>
      </c>
      <c r="J1761" s="215">
        <v>3465.8</v>
      </c>
      <c r="K1761" s="216" t="s">
        <v>88</v>
      </c>
    </row>
    <row r="1762" spans="1:11" x14ac:dyDescent="0.25">
      <c r="A1762" s="103" t="s">
        <v>1038</v>
      </c>
      <c r="B1762" s="103" t="s">
        <v>88</v>
      </c>
      <c r="C1762" s="103" t="s">
        <v>89</v>
      </c>
      <c r="D1762" s="103" t="s">
        <v>420</v>
      </c>
      <c r="E1762" s="103" t="s">
        <v>421</v>
      </c>
      <c r="F1762" s="103" t="s">
        <v>421</v>
      </c>
      <c r="G1762" s="103" t="s">
        <v>821</v>
      </c>
      <c r="H1762" s="103" t="s">
        <v>823</v>
      </c>
      <c r="I1762" s="103" t="s">
        <v>92</v>
      </c>
      <c r="J1762" s="215">
        <v>134.62</v>
      </c>
      <c r="K1762" s="216" t="s">
        <v>88</v>
      </c>
    </row>
    <row r="1763" spans="1:11" x14ac:dyDescent="0.25">
      <c r="A1763" s="103" t="s">
        <v>1038</v>
      </c>
      <c r="B1763" s="103" t="s">
        <v>88</v>
      </c>
      <c r="C1763" s="103" t="s">
        <v>89</v>
      </c>
      <c r="D1763" s="103" t="s">
        <v>420</v>
      </c>
      <c r="E1763" s="111"/>
      <c r="F1763" s="103" t="s">
        <v>421</v>
      </c>
      <c r="G1763" s="103" t="s">
        <v>821</v>
      </c>
      <c r="H1763" s="103" t="s">
        <v>822</v>
      </c>
      <c r="I1763" s="103" t="s">
        <v>92</v>
      </c>
      <c r="J1763" s="215">
        <v>-10</v>
      </c>
      <c r="K1763" s="216" t="s">
        <v>88</v>
      </c>
    </row>
    <row r="1764" spans="1:11" x14ac:dyDescent="0.25">
      <c r="A1764" s="103" t="s">
        <v>806</v>
      </c>
      <c r="B1764" s="103" t="s">
        <v>88</v>
      </c>
      <c r="C1764" s="103" t="s">
        <v>89</v>
      </c>
      <c r="D1764" s="103" t="s">
        <v>420</v>
      </c>
      <c r="E1764" s="103" t="s">
        <v>421</v>
      </c>
      <c r="F1764" s="103" t="s">
        <v>421</v>
      </c>
      <c r="G1764" s="103" t="s">
        <v>821</v>
      </c>
      <c r="H1764" s="103" t="s">
        <v>822</v>
      </c>
      <c r="I1764" s="103" t="s">
        <v>92</v>
      </c>
      <c r="J1764" s="215">
        <v>4481.43</v>
      </c>
      <c r="K1764" s="216" t="s">
        <v>88</v>
      </c>
    </row>
    <row r="1765" spans="1:11" x14ac:dyDescent="0.25">
      <c r="A1765" s="103" t="s">
        <v>806</v>
      </c>
      <c r="B1765" s="103" t="s">
        <v>88</v>
      </c>
      <c r="C1765" s="103" t="s">
        <v>89</v>
      </c>
      <c r="D1765" s="103" t="s">
        <v>420</v>
      </c>
      <c r="E1765" s="103" t="s">
        <v>421</v>
      </c>
      <c r="F1765" s="103" t="s">
        <v>421</v>
      </c>
      <c r="G1765" s="103" t="s">
        <v>821</v>
      </c>
      <c r="H1765" s="103" t="s">
        <v>823</v>
      </c>
      <c r="I1765" s="103" t="s">
        <v>92</v>
      </c>
      <c r="J1765" s="215">
        <v>634.62</v>
      </c>
      <c r="K1765" s="216" t="s">
        <v>88</v>
      </c>
    </row>
    <row r="1766" spans="1:11" x14ac:dyDescent="0.25">
      <c r="A1766" s="103" t="s">
        <v>806</v>
      </c>
      <c r="B1766" s="103" t="s">
        <v>88</v>
      </c>
      <c r="C1766" s="103" t="s">
        <v>89</v>
      </c>
      <c r="D1766" s="103" t="s">
        <v>420</v>
      </c>
      <c r="E1766" s="111"/>
      <c r="F1766" s="103" t="s">
        <v>421</v>
      </c>
      <c r="G1766" s="103" t="s">
        <v>821</v>
      </c>
      <c r="H1766" s="103" t="s">
        <v>822</v>
      </c>
      <c r="I1766" s="103" t="s">
        <v>92</v>
      </c>
      <c r="J1766" s="215">
        <v>-159.56</v>
      </c>
      <c r="K1766" s="216" t="s">
        <v>88</v>
      </c>
    </row>
    <row r="1767" spans="1:11" x14ac:dyDescent="0.25">
      <c r="A1767" s="103" t="s">
        <v>807</v>
      </c>
      <c r="B1767" s="103" t="s">
        <v>88</v>
      </c>
      <c r="C1767" s="103" t="s">
        <v>89</v>
      </c>
      <c r="D1767" s="103" t="s">
        <v>420</v>
      </c>
      <c r="E1767" s="103" t="s">
        <v>421</v>
      </c>
      <c r="F1767" s="103" t="s">
        <v>421</v>
      </c>
      <c r="G1767" s="103" t="s">
        <v>821</v>
      </c>
      <c r="H1767" s="103" t="s">
        <v>822</v>
      </c>
      <c r="I1767" s="103" t="s">
        <v>92</v>
      </c>
      <c r="J1767" s="215">
        <v>-19008.009999999998</v>
      </c>
      <c r="K1767" s="216" t="s">
        <v>88</v>
      </c>
    </row>
    <row r="1768" spans="1:11" x14ac:dyDescent="0.25">
      <c r="A1768" s="103" t="s">
        <v>807</v>
      </c>
      <c r="B1768" s="103" t="s">
        <v>88</v>
      </c>
      <c r="C1768" s="103" t="s">
        <v>89</v>
      </c>
      <c r="D1768" s="103" t="s">
        <v>420</v>
      </c>
      <c r="E1768" s="103" t="s">
        <v>421</v>
      </c>
      <c r="F1768" s="103" t="s">
        <v>421</v>
      </c>
      <c r="G1768" s="103" t="s">
        <v>821</v>
      </c>
      <c r="H1768" s="103" t="s">
        <v>823</v>
      </c>
      <c r="I1768" s="103" t="s">
        <v>92</v>
      </c>
      <c r="J1768" s="215">
        <v>336.54</v>
      </c>
      <c r="K1768" s="216" t="s">
        <v>88</v>
      </c>
    </row>
    <row r="1769" spans="1:11" x14ac:dyDescent="0.25">
      <c r="A1769" s="103" t="s">
        <v>807</v>
      </c>
      <c r="B1769" s="103" t="s">
        <v>88</v>
      </c>
      <c r="C1769" s="103" t="s">
        <v>89</v>
      </c>
      <c r="D1769" s="103" t="s">
        <v>420</v>
      </c>
      <c r="E1769" s="111"/>
      <c r="F1769" s="103" t="s">
        <v>421</v>
      </c>
      <c r="G1769" s="103" t="s">
        <v>821</v>
      </c>
      <c r="H1769" s="103" t="s">
        <v>822</v>
      </c>
      <c r="I1769" s="103" t="s">
        <v>92</v>
      </c>
      <c r="J1769" s="215">
        <v>9.99</v>
      </c>
      <c r="K1769" s="216" t="s">
        <v>88</v>
      </c>
    </row>
    <row r="1770" spans="1:11" x14ac:dyDescent="0.25">
      <c r="A1770" s="103" t="s">
        <v>808</v>
      </c>
      <c r="B1770" s="103" t="s">
        <v>88</v>
      </c>
      <c r="C1770" s="103" t="s">
        <v>89</v>
      </c>
      <c r="D1770" s="103" t="s">
        <v>420</v>
      </c>
      <c r="E1770" s="103" t="s">
        <v>421</v>
      </c>
      <c r="F1770" s="103" t="s">
        <v>421</v>
      </c>
      <c r="G1770" s="103" t="s">
        <v>146</v>
      </c>
      <c r="H1770" s="103" t="s">
        <v>364</v>
      </c>
      <c r="I1770" s="103" t="s">
        <v>92</v>
      </c>
      <c r="J1770" s="215">
        <v>1743.12</v>
      </c>
      <c r="K1770" s="216" t="s">
        <v>88</v>
      </c>
    </row>
    <row r="1771" spans="1:11" x14ac:dyDescent="0.25">
      <c r="A1771" s="103" t="s">
        <v>809</v>
      </c>
      <c r="B1771" s="103" t="s">
        <v>88</v>
      </c>
      <c r="C1771" s="103" t="s">
        <v>89</v>
      </c>
      <c r="D1771" s="103" t="s">
        <v>420</v>
      </c>
      <c r="E1771" s="103" t="s">
        <v>421</v>
      </c>
      <c r="F1771" s="103" t="s">
        <v>421</v>
      </c>
      <c r="G1771" s="103" t="s">
        <v>146</v>
      </c>
      <c r="H1771" s="103" t="s">
        <v>364</v>
      </c>
      <c r="I1771" s="103" t="s">
        <v>92</v>
      </c>
      <c r="J1771" s="215">
        <v>-1473.33</v>
      </c>
      <c r="K1771" s="216" t="s">
        <v>88</v>
      </c>
    </row>
    <row r="1772" spans="1:11" x14ac:dyDescent="0.25">
      <c r="A1772" s="103" t="s">
        <v>810</v>
      </c>
      <c r="B1772" s="103" t="s">
        <v>88</v>
      </c>
      <c r="C1772" s="103" t="s">
        <v>89</v>
      </c>
      <c r="D1772" s="103" t="s">
        <v>420</v>
      </c>
      <c r="E1772" s="103" t="s">
        <v>421</v>
      </c>
      <c r="F1772" s="103" t="s">
        <v>421</v>
      </c>
      <c r="G1772" s="103" t="s">
        <v>146</v>
      </c>
      <c r="H1772" s="103" t="s">
        <v>364</v>
      </c>
      <c r="I1772" s="103" t="s">
        <v>92</v>
      </c>
      <c r="J1772" s="215">
        <v>6575.34</v>
      </c>
      <c r="K1772" s="216" t="s">
        <v>88</v>
      </c>
    </row>
    <row r="1773" spans="1:11" x14ac:dyDescent="0.25">
      <c r="A1773" s="103" t="s">
        <v>1038</v>
      </c>
      <c r="B1773" s="103" t="s">
        <v>88</v>
      </c>
      <c r="C1773" s="103" t="s">
        <v>89</v>
      </c>
      <c r="D1773" s="103" t="s">
        <v>420</v>
      </c>
      <c r="E1773" s="103" t="s">
        <v>421</v>
      </c>
      <c r="F1773" s="103" t="s">
        <v>421</v>
      </c>
      <c r="G1773" s="103" t="s">
        <v>146</v>
      </c>
      <c r="H1773" s="103" t="s">
        <v>364</v>
      </c>
      <c r="I1773" s="103" t="s">
        <v>92</v>
      </c>
      <c r="J1773" s="215">
        <v>4626.5</v>
      </c>
      <c r="K1773" s="216" t="s">
        <v>88</v>
      </c>
    </row>
    <row r="1774" spans="1:11" x14ac:dyDescent="0.25">
      <c r="A1774" s="103" t="s">
        <v>806</v>
      </c>
      <c r="B1774" s="103" t="s">
        <v>88</v>
      </c>
      <c r="C1774" s="103" t="s">
        <v>89</v>
      </c>
      <c r="D1774" s="103" t="s">
        <v>420</v>
      </c>
      <c r="E1774" s="103" t="s">
        <v>421</v>
      </c>
      <c r="F1774" s="103" t="s">
        <v>421</v>
      </c>
      <c r="G1774" s="103" t="s">
        <v>146</v>
      </c>
      <c r="H1774" s="103" t="s">
        <v>364</v>
      </c>
      <c r="I1774" s="103" t="s">
        <v>92</v>
      </c>
      <c r="J1774" s="215">
        <v>8138.31</v>
      </c>
      <c r="K1774" s="216" t="s">
        <v>88</v>
      </c>
    </row>
    <row r="1775" spans="1:11" x14ac:dyDescent="0.25">
      <c r="A1775" s="103" t="s">
        <v>807</v>
      </c>
      <c r="B1775" s="103" t="s">
        <v>88</v>
      </c>
      <c r="C1775" s="103" t="s">
        <v>89</v>
      </c>
      <c r="D1775" s="103" t="s">
        <v>420</v>
      </c>
      <c r="E1775" s="103" t="s">
        <v>421</v>
      </c>
      <c r="F1775" s="103" t="s">
        <v>421</v>
      </c>
      <c r="G1775" s="103" t="s">
        <v>146</v>
      </c>
      <c r="H1775" s="103" t="s">
        <v>364</v>
      </c>
      <c r="I1775" s="103" t="s">
        <v>92</v>
      </c>
      <c r="J1775" s="215">
        <v>-17348.830000000002</v>
      </c>
      <c r="K1775" s="216" t="s">
        <v>88</v>
      </c>
    </row>
    <row r="1776" spans="1:11" x14ac:dyDescent="0.25">
      <c r="A1776" s="103" t="s">
        <v>808</v>
      </c>
      <c r="B1776" s="103" t="s">
        <v>88</v>
      </c>
      <c r="C1776" s="103" t="s">
        <v>89</v>
      </c>
      <c r="D1776" s="103" t="s">
        <v>420</v>
      </c>
      <c r="E1776" s="103" t="s">
        <v>421</v>
      </c>
      <c r="F1776" s="103" t="s">
        <v>421</v>
      </c>
      <c r="G1776" s="103" t="s">
        <v>143</v>
      </c>
      <c r="H1776" s="103" t="s">
        <v>365</v>
      </c>
      <c r="I1776" s="103" t="s">
        <v>92</v>
      </c>
      <c r="J1776" s="215">
        <v>-108.23</v>
      </c>
      <c r="K1776" s="216" t="s">
        <v>88</v>
      </c>
    </row>
    <row r="1777" spans="1:11" x14ac:dyDescent="0.25">
      <c r="A1777" s="103" t="s">
        <v>809</v>
      </c>
      <c r="B1777" s="103" t="s">
        <v>88</v>
      </c>
      <c r="C1777" s="103" t="s">
        <v>89</v>
      </c>
      <c r="D1777" s="103" t="s">
        <v>420</v>
      </c>
      <c r="E1777" s="103" t="s">
        <v>421</v>
      </c>
      <c r="F1777" s="103" t="s">
        <v>421</v>
      </c>
      <c r="G1777" s="103" t="s">
        <v>143</v>
      </c>
      <c r="H1777" s="103" t="s">
        <v>365</v>
      </c>
      <c r="I1777" s="103" t="s">
        <v>92</v>
      </c>
      <c r="J1777" s="215">
        <v>-1336.58</v>
      </c>
      <c r="K1777" s="216" t="s">
        <v>88</v>
      </c>
    </row>
    <row r="1778" spans="1:11" x14ac:dyDescent="0.25">
      <c r="A1778" s="103" t="s">
        <v>810</v>
      </c>
      <c r="B1778" s="103" t="s">
        <v>88</v>
      </c>
      <c r="C1778" s="103" t="s">
        <v>89</v>
      </c>
      <c r="D1778" s="103" t="s">
        <v>420</v>
      </c>
      <c r="E1778" s="103" t="s">
        <v>421</v>
      </c>
      <c r="F1778" s="103" t="s">
        <v>421</v>
      </c>
      <c r="G1778" s="103" t="s">
        <v>143</v>
      </c>
      <c r="H1778" s="103" t="s">
        <v>365</v>
      </c>
      <c r="I1778" s="103" t="s">
        <v>92</v>
      </c>
      <c r="J1778" s="215">
        <v>411.04</v>
      </c>
      <c r="K1778" s="216" t="s">
        <v>88</v>
      </c>
    </row>
    <row r="1779" spans="1:11" x14ac:dyDescent="0.25">
      <c r="A1779" s="103" t="s">
        <v>1038</v>
      </c>
      <c r="B1779" s="103" t="s">
        <v>88</v>
      </c>
      <c r="C1779" s="103" t="s">
        <v>89</v>
      </c>
      <c r="D1779" s="103" t="s">
        <v>420</v>
      </c>
      <c r="E1779" s="103" t="s">
        <v>421</v>
      </c>
      <c r="F1779" s="103" t="s">
        <v>421</v>
      </c>
      <c r="G1779" s="103" t="s">
        <v>143</v>
      </c>
      <c r="H1779" s="103" t="s">
        <v>365</v>
      </c>
      <c r="I1779" s="103" t="s">
        <v>92</v>
      </c>
      <c r="J1779" s="215">
        <v>1807.02</v>
      </c>
      <c r="K1779" s="216" t="s">
        <v>88</v>
      </c>
    </row>
    <row r="1780" spans="1:11" x14ac:dyDescent="0.25">
      <c r="A1780" s="103" t="s">
        <v>806</v>
      </c>
      <c r="B1780" s="103" t="s">
        <v>88</v>
      </c>
      <c r="C1780" s="103" t="s">
        <v>89</v>
      </c>
      <c r="D1780" s="103" t="s">
        <v>420</v>
      </c>
      <c r="E1780" s="103" t="s">
        <v>421</v>
      </c>
      <c r="F1780" s="103" t="s">
        <v>421</v>
      </c>
      <c r="G1780" s="103" t="s">
        <v>143</v>
      </c>
      <c r="H1780" s="103" t="s">
        <v>365</v>
      </c>
      <c r="I1780" s="103" t="s">
        <v>92</v>
      </c>
      <c r="J1780" s="215">
        <v>2769.16</v>
      </c>
      <c r="K1780" s="216" t="s">
        <v>88</v>
      </c>
    </row>
    <row r="1781" spans="1:11" x14ac:dyDescent="0.25">
      <c r="A1781" s="103" t="s">
        <v>807</v>
      </c>
      <c r="B1781" s="103" t="s">
        <v>88</v>
      </c>
      <c r="C1781" s="103" t="s">
        <v>89</v>
      </c>
      <c r="D1781" s="103" t="s">
        <v>420</v>
      </c>
      <c r="E1781" s="103" t="s">
        <v>421</v>
      </c>
      <c r="F1781" s="103" t="s">
        <v>421</v>
      </c>
      <c r="G1781" s="103" t="s">
        <v>143</v>
      </c>
      <c r="H1781" s="103" t="s">
        <v>365</v>
      </c>
      <c r="I1781" s="103" t="s">
        <v>92</v>
      </c>
      <c r="J1781" s="215">
        <v>-10550.05</v>
      </c>
      <c r="K1781" s="216" t="s">
        <v>88</v>
      </c>
    </row>
    <row r="1782" spans="1:11" x14ac:dyDescent="0.25">
      <c r="A1782" s="103" t="s">
        <v>808</v>
      </c>
      <c r="B1782" s="103" t="s">
        <v>88</v>
      </c>
      <c r="C1782" s="103" t="s">
        <v>89</v>
      </c>
      <c r="D1782" s="103" t="s">
        <v>420</v>
      </c>
      <c r="E1782" s="103" t="s">
        <v>421</v>
      </c>
      <c r="F1782" s="103" t="s">
        <v>421</v>
      </c>
      <c r="G1782" s="103" t="s">
        <v>95</v>
      </c>
      <c r="H1782" s="103" t="s">
        <v>366</v>
      </c>
      <c r="I1782" s="103" t="s">
        <v>92</v>
      </c>
      <c r="J1782" s="215">
        <v>-845.23</v>
      </c>
      <c r="K1782" s="216" t="s">
        <v>88</v>
      </c>
    </row>
    <row r="1783" spans="1:11" x14ac:dyDescent="0.25">
      <c r="A1783" s="103" t="s">
        <v>809</v>
      </c>
      <c r="B1783" s="103" t="s">
        <v>88</v>
      </c>
      <c r="C1783" s="103" t="s">
        <v>89</v>
      </c>
      <c r="D1783" s="103" t="s">
        <v>420</v>
      </c>
      <c r="E1783" s="103" t="s">
        <v>421</v>
      </c>
      <c r="F1783" s="103" t="s">
        <v>421</v>
      </c>
      <c r="G1783" s="103" t="s">
        <v>95</v>
      </c>
      <c r="H1783" s="103" t="s">
        <v>366</v>
      </c>
      <c r="I1783" s="103" t="s">
        <v>92</v>
      </c>
      <c r="J1783" s="215">
        <v>-299.62</v>
      </c>
      <c r="K1783" s="216" t="s">
        <v>88</v>
      </c>
    </row>
    <row r="1784" spans="1:11" x14ac:dyDescent="0.25">
      <c r="A1784" s="103" t="s">
        <v>810</v>
      </c>
      <c r="B1784" s="103" t="s">
        <v>88</v>
      </c>
      <c r="C1784" s="103" t="s">
        <v>89</v>
      </c>
      <c r="D1784" s="103" t="s">
        <v>420</v>
      </c>
      <c r="E1784" s="103" t="s">
        <v>421</v>
      </c>
      <c r="F1784" s="103" t="s">
        <v>421</v>
      </c>
      <c r="G1784" s="103" t="s">
        <v>95</v>
      </c>
      <c r="H1784" s="103" t="s">
        <v>366</v>
      </c>
      <c r="I1784" s="103" t="s">
        <v>92</v>
      </c>
      <c r="J1784" s="215">
        <v>1400.24</v>
      </c>
      <c r="K1784" s="216" t="s">
        <v>88</v>
      </c>
    </row>
    <row r="1785" spans="1:11" x14ac:dyDescent="0.25">
      <c r="A1785" s="103" t="s">
        <v>1038</v>
      </c>
      <c r="B1785" s="103" t="s">
        <v>88</v>
      </c>
      <c r="C1785" s="103" t="s">
        <v>89</v>
      </c>
      <c r="D1785" s="103" t="s">
        <v>420</v>
      </c>
      <c r="E1785" s="103" t="s">
        <v>421</v>
      </c>
      <c r="F1785" s="103" t="s">
        <v>421</v>
      </c>
      <c r="G1785" s="103" t="s">
        <v>95</v>
      </c>
      <c r="H1785" s="103" t="s">
        <v>366</v>
      </c>
      <c r="I1785" s="103" t="s">
        <v>92</v>
      </c>
      <c r="J1785" s="215">
        <v>1376.19</v>
      </c>
      <c r="K1785" s="216" t="s">
        <v>88</v>
      </c>
    </row>
    <row r="1786" spans="1:11" x14ac:dyDescent="0.25">
      <c r="A1786" s="103" t="s">
        <v>806</v>
      </c>
      <c r="B1786" s="103" t="s">
        <v>88</v>
      </c>
      <c r="C1786" s="103" t="s">
        <v>89</v>
      </c>
      <c r="D1786" s="103" t="s">
        <v>420</v>
      </c>
      <c r="E1786" s="103" t="s">
        <v>421</v>
      </c>
      <c r="F1786" s="103" t="s">
        <v>421</v>
      </c>
      <c r="G1786" s="103" t="s">
        <v>95</v>
      </c>
      <c r="H1786" s="103" t="s">
        <v>366</v>
      </c>
      <c r="I1786" s="103" t="s">
        <v>92</v>
      </c>
      <c r="J1786" s="215">
        <v>1715.92</v>
      </c>
      <c r="K1786" s="216" t="s">
        <v>88</v>
      </c>
    </row>
    <row r="1787" spans="1:11" x14ac:dyDescent="0.25">
      <c r="A1787" s="103" t="s">
        <v>807</v>
      </c>
      <c r="B1787" s="103" t="s">
        <v>88</v>
      </c>
      <c r="C1787" s="103" t="s">
        <v>89</v>
      </c>
      <c r="D1787" s="103" t="s">
        <v>420</v>
      </c>
      <c r="E1787" s="103" t="s">
        <v>421</v>
      </c>
      <c r="F1787" s="103" t="s">
        <v>421</v>
      </c>
      <c r="G1787" s="103" t="s">
        <v>95</v>
      </c>
      <c r="H1787" s="103" t="s">
        <v>366</v>
      </c>
      <c r="I1787" s="103" t="s">
        <v>92</v>
      </c>
      <c r="J1787" s="215">
        <v>-2576.09</v>
      </c>
      <c r="K1787" s="216" t="s">
        <v>88</v>
      </c>
    </row>
    <row r="1788" spans="1:11" x14ac:dyDescent="0.25">
      <c r="A1788" s="103" t="s">
        <v>808</v>
      </c>
      <c r="B1788" s="103" t="s">
        <v>88</v>
      </c>
      <c r="C1788" s="103" t="s">
        <v>89</v>
      </c>
      <c r="D1788" s="103" t="s">
        <v>420</v>
      </c>
      <c r="E1788" s="103" t="s">
        <v>421</v>
      </c>
      <c r="F1788" s="103" t="s">
        <v>421</v>
      </c>
      <c r="G1788" s="103" t="s">
        <v>732</v>
      </c>
      <c r="H1788" s="103" t="s">
        <v>733</v>
      </c>
      <c r="I1788" s="103" t="s">
        <v>92</v>
      </c>
      <c r="J1788" s="215">
        <v>5573.99</v>
      </c>
      <c r="K1788" s="216" t="s">
        <v>88</v>
      </c>
    </row>
    <row r="1789" spans="1:11" x14ac:dyDescent="0.25">
      <c r="A1789" s="103" t="s">
        <v>808</v>
      </c>
      <c r="B1789" s="103" t="s">
        <v>88</v>
      </c>
      <c r="C1789" s="103" t="s">
        <v>89</v>
      </c>
      <c r="D1789" s="103" t="s">
        <v>420</v>
      </c>
      <c r="E1789" s="111"/>
      <c r="F1789" s="103" t="s">
        <v>421</v>
      </c>
      <c r="G1789" s="103" t="s">
        <v>732</v>
      </c>
      <c r="H1789" s="103" t="s">
        <v>733</v>
      </c>
      <c r="I1789" s="103" t="s">
        <v>92</v>
      </c>
      <c r="J1789" s="215">
        <v>-1307.1600000000001</v>
      </c>
      <c r="K1789" s="216" t="s">
        <v>88</v>
      </c>
    </row>
    <row r="1790" spans="1:11" x14ac:dyDescent="0.25">
      <c r="A1790" s="103" t="s">
        <v>809</v>
      </c>
      <c r="B1790" s="103" t="s">
        <v>88</v>
      </c>
      <c r="C1790" s="103" t="s">
        <v>89</v>
      </c>
      <c r="D1790" s="103" t="s">
        <v>420</v>
      </c>
      <c r="E1790" s="103" t="s">
        <v>421</v>
      </c>
      <c r="F1790" s="103" t="s">
        <v>421</v>
      </c>
      <c r="G1790" s="103" t="s">
        <v>732</v>
      </c>
      <c r="H1790" s="103" t="s">
        <v>733</v>
      </c>
      <c r="I1790" s="103" t="s">
        <v>92</v>
      </c>
      <c r="J1790" s="215">
        <v>-6233.32</v>
      </c>
      <c r="K1790" s="216" t="s">
        <v>88</v>
      </c>
    </row>
    <row r="1791" spans="1:11" x14ac:dyDescent="0.25">
      <c r="A1791" s="103" t="s">
        <v>809</v>
      </c>
      <c r="B1791" s="103" t="s">
        <v>88</v>
      </c>
      <c r="C1791" s="103" t="s">
        <v>89</v>
      </c>
      <c r="D1791" s="103" t="s">
        <v>420</v>
      </c>
      <c r="E1791" s="111"/>
      <c r="F1791" s="103" t="s">
        <v>421</v>
      </c>
      <c r="G1791" s="103" t="s">
        <v>732</v>
      </c>
      <c r="H1791" s="103" t="s">
        <v>733</v>
      </c>
      <c r="I1791" s="103" t="s">
        <v>92</v>
      </c>
      <c r="J1791" s="215">
        <v>2850.59</v>
      </c>
      <c r="K1791" s="216" t="s">
        <v>88</v>
      </c>
    </row>
    <row r="1792" spans="1:11" x14ac:dyDescent="0.25">
      <c r="A1792" s="103" t="s">
        <v>810</v>
      </c>
      <c r="B1792" s="103" t="s">
        <v>88</v>
      </c>
      <c r="C1792" s="103" t="s">
        <v>89</v>
      </c>
      <c r="D1792" s="103" t="s">
        <v>420</v>
      </c>
      <c r="E1792" s="103" t="s">
        <v>421</v>
      </c>
      <c r="F1792" s="103" t="s">
        <v>421</v>
      </c>
      <c r="G1792" s="103" t="s">
        <v>732</v>
      </c>
      <c r="H1792" s="103" t="s">
        <v>733</v>
      </c>
      <c r="I1792" s="103" t="s">
        <v>92</v>
      </c>
      <c r="J1792" s="215">
        <v>7435.06</v>
      </c>
      <c r="K1792" s="216" t="s">
        <v>88</v>
      </c>
    </row>
    <row r="1793" spans="1:11" x14ac:dyDescent="0.25">
      <c r="A1793" s="103" t="s">
        <v>810</v>
      </c>
      <c r="B1793" s="103" t="s">
        <v>88</v>
      </c>
      <c r="C1793" s="103" t="s">
        <v>89</v>
      </c>
      <c r="D1793" s="103" t="s">
        <v>420</v>
      </c>
      <c r="E1793" s="111"/>
      <c r="F1793" s="103" t="s">
        <v>421</v>
      </c>
      <c r="G1793" s="103" t="s">
        <v>732</v>
      </c>
      <c r="H1793" s="103" t="s">
        <v>733</v>
      </c>
      <c r="I1793" s="103" t="s">
        <v>92</v>
      </c>
      <c r="J1793" s="215">
        <v>-2164.6999999999998</v>
      </c>
      <c r="K1793" s="216" t="s">
        <v>88</v>
      </c>
    </row>
    <row r="1794" spans="1:11" x14ac:dyDescent="0.25">
      <c r="A1794" s="103" t="s">
        <v>1038</v>
      </c>
      <c r="B1794" s="103" t="s">
        <v>88</v>
      </c>
      <c r="C1794" s="103" t="s">
        <v>89</v>
      </c>
      <c r="D1794" s="103" t="s">
        <v>420</v>
      </c>
      <c r="E1794" s="103" t="s">
        <v>421</v>
      </c>
      <c r="F1794" s="103" t="s">
        <v>421</v>
      </c>
      <c r="G1794" s="103" t="s">
        <v>732</v>
      </c>
      <c r="H1794" s="103" t="s">
        <v>733</v>
      </c>
      <c r="I1794" s="103" t="s">
        <v>92</v>
      </c>
      <c r="J1794" s="215">
        <v>1908.77</v>
      </c>
      <c r="K1794" s="216" t="s">
        <v>88</v>
      </c>
    </row>
    <row r="1795" spans="1:11" x14ac:dyDescent="0.25">
      <c r="A1795" s="103" t="s">
        <v>1038</v>
      </c>
      <c r="B1795" s="103" t="s">
        <v>88</v>
      </c>
      <c r="C1795" s="103" t="s">
        <v>89</v>
      </c>
      <c r="D1795" s="103" t="s">
        <v>420</v>
      </c>
      <c r="E1795" s="111"/>
      <c r="F1795" s="103" t="s">
        <v>421</v>
      </c>
      <c r="G1795" s="103" t="s">
        <v>732</v>
      </c>
      <c r="H1795" s="103" t="s">
        <v>733</v>
      </c>
      <c r="I1795" s="103" t="s">
        <v>92</v>
      </c>
      <c r="J1795" s="215">
        <v>293.79000000000002</v>
      </c>
      <c r="K1795" s="216" t="s">
        <v>88</v>
      </c>
    </row>
    <row r="1796" spans="1:11" x14ac:dyDescent="0.25">
      <c r="A1796" s="103" t="s">
        <v>806</v>
      </c>
      <c r="B1796" s="103" t="s">
        <v>88</v>
      </c>
      <c r="C1796" s="103" t="s">
        <v>89</v>
      </c>
      <c r="D1796" s="103" t="s">
        <v>420</v>
      </c>
      <c r="E1796" s="103" t="s">
        <v>421</v>
      </c>
      <c r="F1796" s="103" t="s">
        <v>421</v>
      </c>
      <c r="G1796" s="103" t="s">
        <v>732</v>
      </c>
      <c r="H1796" s="103" t="s">
        <v>733</v>
      </c>
      <c r="I1796" s="103" t="s">
        <v>92</v>
      </c>
      <c r="J1796" s="215">
        <v>-1266.54</v>
      </c>
      <c r="K1796" s="216" t="s">
        <v>88</v>
      </c>
    </row>
    <row r="1797" spans="1:11" x14ac:dyDescent="0.25">
      <c r="A1797" s="103" t="s">
        <v>806</v>
      </c>
      <c r="B1797" s="103" t="s">
        <v>88</v>
      </c>
      <c r="C1797" s="103" t="s">
        <v>89</v>
      </c>
      <c r="D1797" s="103" t="s">
        <v>420</v>
      </c>
      <c r="E1797" s="111"/>
      <c r="F1797" s="103" t="s">
        <v>421</v>
      </c>
      <c r="G1797" s="103" t="s">
        <v>732</v>
      </c>
      <c r="H1797" s="103" t="s">
        <v>733</v>
      </c>
      <c r="I1797" s="103" t="s">
        <v>92</v>
      </c>
      <c r="J1797" s="215">
        <v>222.33</v>
      </c>
      <c r="K1797" s="216" t="s">
        <v>88</v>
      </c>
    </row>
    <row r="1798" spans="1:11" x14ac:dyDescent="0.25">
      <c r="A1798" s="103" t="s">
        <v>807</v>
      </c>
      <c r="B1798" s="103" t="s">
        <v>88</v>
      </c>
      <c r="C1798" s="103" t="s">
        <v>89</v>
      </c>
      <c r="D1798" s="103" t="s">
        <v>420</v>
      </c>
      <c r="E1798" s="103" t="s">
        <v>421</v>
      </c>
      <c r="F1798" s="103" t="s">
        <v>421</v>
      </c>
      <c r="G1798" s="103" t="s">
        <v>732</v>
      </c>
      <c r="H1798" s="103" t="s">
        <v>733</v>
      </c>
      <c r="I1798" s="103" t="s">
        <v>92</v>
      </c>
      <c r="J1798" s="215">
        <v>-18485.22</v>
      </c>
      <c r="K1798" s="216" t="s">
        <v>88</v>
      </c>
    </row>
    <row r="1799" spans="1:11" x14ac:dyDescent="0.25">
      <c r="A1799" s="103" t="s">
        <v>807</v>
      </c>
      <c r="B1799" s="103" t="s">
        <v>88</v>
      </c>
      <c r="C1799" s="103" t="s">
        <v>89</v>
      </c>
      <c r="D1799" s="103" t="s">
        <v>420</v>
      </c>
      <c r="E1799" s="111"/>
      <c r="F1799" s="103" t="s">
        <v>421</v>
      </c>
      <c r="G1799" s="103" t="s">
        <v>732</v>
      </c>
      <c r="H1799" s="103" t="s">
        <v>733</v>
      </c>
      <c r="I1799" s="103" t="s">
        <v>92</v>
      </c>
      <c r="J1799" s="215">
        <v>6918.76</v>
      </c>
      <c r="K1799" s="216" t="s">
        <v>88</v>
      </c>
    </row>
    <row r="1800" spans="1:11" x14ac:dyDescent="0.25">
      <c r="A1800" s="103" t="s">
        <v>808</v>
      </c>
      <c r="B1800" s="103" t="s">
        <v>88</v>
      </c>
      <c r="C1800" s="103" t="s">
        <v>89</v>
      </c>
      <c r="D1800" s="103" t="s">
        <v>420</v>
      </c>
      <c r="E1800" s="103" t="s">
        <v>421</v>
      </c>
      <c r="F1800" s="103" t="s">
        <v>421</v>
      </c>
      <c r="G1800" s="103" t="s">
        <v>142</v>
      </c>
      <c r="H1800" s="103" t="s">
        <v>367</v>
      </c>
      <c r="I1800" s="103" t="s">
        <v>92</v>
      </c>
      <c r="J1800" s="215">
        <v>-30203.88</v>
      </c>
      <c r="K1800" s="216" t="s">
        <v>88</v>
      </c>
    </row>
    <row r="1801" spans="1:11" x14ac:dyDescent="0.25">
      <c r="A1801" s="103" t="s">
        <v>808</v>
      </c>
      <c r="B1801" s="103" t="s">
        <v>88</v>
      </c>
      <c r="C1801" s="103" t="s">
        <v>89</v>
      </c>
      <c r="D1801" s="103" t="s">
        <v>420</v>
      </c>
      <c r="E1801" s="103" t="s">
        <v>421</v>
      </c>
      <c r="F1801" s="103" t="s">
        <v>421</v>
      </c>
      <c r="G1801" s="103" t="s">
        <v>142</v>
      </c>
      <c r="H1801" s="103" t="s">
        <v>734</v>
      </c>
      <c r="I1801" s="103" t="s">
        <v>92</v>
      </c>
      <c r="J1801" s="215">
        <v>33063.56</v>
      </c>
      <c r="K1801" s="216" t="s">
        <v>88</v>
      </c>
    </row>
    <row r="1802" spans="1:11" x14ac:dyDescent="0.25">
      <c r="A1802" s="103" t="s">
        <v>808</v>
      </c>
      <c r="B1802" s="103" t="s">
        <v>88</v>
      </c>
      <c r="C1802" s="103" t="s">
        <v>89</v>
      </c>
      <c r="D1802" s="103" t="s">
        <v>420</v>
      </c>
      <c r="E1802" s="111"/>
      <c r="F1802" s="103" t="s">
        <v>421</v>
      </c>
      <c r="G1802" s="103" t="s">
        <v>142</v>
      </c>
      <c r="H1802" s="103" t="s">
        <v>367</v>
      </c>
      <c r="I1802" s="103" t="s">
        <v>92</v>
      </c>
      <c r="J1802" s="215">
        <v>7722.26</v>
      </c>
      <c r="K1802" s="216" t="s">
        <v>88</v>
      </c>
    </row>
    <row r="1803" spans="1:11" x14ac:dyDescent="0.25">
      <c r="A1803" s="103" t="s">
        <v>808</v>
      </c>
      <c r="B1803" s="103" t="s">
        <v>88</v>
      </c>
      <c r="C1803" s="103" t="s">
        <v>89</v>
      </c>
      <c r="D1803" s="103" t="s">
        <v>420</v>
      </c>
      <c r="E1803" s="111"/>
      <c r="F1803" s="103" t="s">
        <v>421</v>
      </c>
      <c r="G1803" s="103" t="s">
        <v>142</v>
      </c>
      <c r="H1803" s="103" t="s">
        <v>734</v>
      </c>
      <c r="I1803" s="103" t="s">
        <v>92</v>
      </c>
      <c r="J1803" s="215">
        <v>-8333.94</v>
      </c>
      <c r="K1803" s="216" t="s">
        <v>88</v>
      </c>
    </row>
    <row r="1804" spans="1:11" x14ac:dyDescent="0.25">
      <c r="A1804" s="103" t="s">
        <v>809</v>
      </c>
      <c r="B1804" s="103" t="s">
        <v>88</v>
      </c>
      <c r="C1804" s="103" t="s">
        <v>89</v>
      </c>
      <c r="D1804" s="103" t="s">
        <v>420</v>
      </c>
      <c r="E1804" s="103" t="s">
        <v>421</v>
      </c>
      <c r="F1804" s="103" t="s">
        <v>421</v>
      </c>
      <c r="G1804" s="103" t="s">
        <v>142</v>
      </c>
      <c r="H1804" s="103" t="s">
        <v>367</v>
      </c>
      <c r="I1804" s="103" t="s">
        <v>92</v>
      </c>
      <c r="J1804" s="215">
        <v>9080.3700000000008</v>
      </c>
      <c r="K1804" s="216" t="s">
        <v>88</v>
      </c>
    </row>
    <row r="1805" spans="1:11" x14ac:dyDescent="0.25">
      <c r="A1805" s="103" t="s">
        <v>809</v>
      </c>
      <c r="B1805" s="103" t="s">
        <v>88</v>
      </c>
      <c r="C1805" s="103" t="s">
        <v>89</v>
      </c>
      <c r="D1805" s="103" t="s">
        <v>420</v>
      </c>
      <c r="E1805" s="103" t="s">
        <v>421</v>
      </c>
      <c r="F1805" s="103" t="s">
        <v>421</v>
      </c>
      <c r="G1805" s="103" t="s">
        <v>142</v>
      </c>
      <c r="H1805" s="103" t="s">
        <v>734</v>
      </c>
      <c r="I1805" s="103" t="s">
        <v>92</v>
      </c>
      <c r="J1805" s="215">
        <v>-525.45000000000005</v>
      </c>
      <c r="K1805" s="216" t="s">
        <v>88</v>
      </c>
    </row>
    <row r="1806" spans="1:11" x14ac:dyDescent="0.25">
      <c r="A1806" s="103" t="s">
        <v>809</v>
      </c>
      <c r="B1806" s="103" t="s">
        <v>88</v>
      </c>
      <c r="C1806" s="103" t="s">
        <v>89</v>
      </c>
      <c r="D1806" s="103" t="s">
        <v>420</v>
      </c>
      <c r="E1806" s="111"/>
      <c r="F1806" s="103" t="s">
        <v>421</v>
      </c>
      <c r="G1806" s="103" t="s">
        <v>142</v>
      </c>
      <c r="H1806" s="103" t="s">
        <v>367</v>
      </c>
      <c r="I1806" s="103" t="s">
        <v>92</v>
      </c>
      <c r="J1806" s="215">
        <v>-1672.26</v>
      </c>
      <c r="K1806" s="216" t="s">
        <v>88</v>
      </c>
    </row>
    <row r="1807" spans="1:11" x14ac:dyDescent="0.25">
      <c r="A1807" s="103" t="s">
        <v>810</v>
      </c>
      <c r="B1807" s="103" t="s">
        <v>88</v>
      </c>
      <c r="C1807" s="103" t="s">
        <v>89</v>
      </c>
      <c r="D1807" s="103" t="s">
        <v>420</v>
      </c>
      <c r="E1807" s="103" t="s">
        <v>421</v>
      </c>
      <c r="F1807" s="103" t="s">
        <v>421</v>
      </c>
      <c r="G1807" s="103" t="s">
        <v>142</v>
      </c>
      <c r="H1807" s="103" t="s">
        <v>367</v>
      </c>
      <c r="I1807" s="103" t="s">
        <v>92</v>
      </c>
      <c r="J1807" s="215">
        <v>1790.01</v>
      </c>
      <c r="K1807" s="216" t="s">
        <v>88</v>
      </c>
    </row>
    <row r="1808" spans="1:11" x14ac:dyDescent="0.25">
      <c r="A1808" s="103" t="s">
        <v>810</v>
      </c>
      <c r="B1808" s="103" t="s">
        <v>88</v>
      </c>
      <c r="C1808" s="103" t="s">
        <v>89</v>
      </c>
      <c r="D1808" s="103" t="s">
        <v>420</v>
      </c>
      <c r="E1808" s="103" t="s">
        <v>421</v>
      </c>
      <c r="F1808" s="103" t="s">
        <v>421</v>
      </c>
      <c r="G1808" s="103" t="s">
        <v>142</v>
      </c>
      <c r="H1808" s="103" t="s">
        <v>734</v>
      </c>
      <c r="I1808" s="103" t="s">
        <v>92</v>
      </c>
      <c r="J1808" s="215">
        <v>1469.98</v>
      </c>
      <c r="K1808" s="216" t="s">
        <v>88</v>
      </c>
    </row>
    <row r="1809" spans="1:11" x14ac:dyDescent="0.25">
      <c r="A1809" s="103" t="s">
        <v>810</v>
      </c>
      <c r="B1809" s="103" t="s">
        <v>88</v>
      </c>
      <c r="C1809" s="103" t="s">
        <v>89</v>
      </c>
      <c r="D1809" s="103" t="s">
        <v>420</v>
      </c>
      <c r="E1809" s="111"/>
      <c r="F1809" s="103" t="s">
        <v>421</v>
      </c>
      <c r="G1809" s="103" t="s">
        <v>142</v>
      </c>
      <c r="H1809" s="103" t="s">
        <v>367</v>
      </c>
      <c r="I1809" s="103" t="s">
        <v>92</v>
      </c>
      <c r="J1809" s="215">
        <v>-709.36</v>
      </c>
      <c r="K1809" s="216" t="s">
        <v>88</v>
      </c>
    </row>
    <row r="1810" spans="1:11" x14ac:dyDescent="0.25">
      <c r="A1810" s="103" t="s">
        <v>1038</v>
      </c>
      <c r="B1810" s="103" t="s">
        <v>88</v>
      </c>
      <c r="C1810" s="103" t="s">
        <v>89</v>
      </c>
      <c r="D1810" s="103" t="s">
        <v>420</v>
      </c>
      <c r="E1810" s="103" t="s">
        <v>421</v>
      </c>
      <c r="F1810" s="103" t="s">
        <v>421</v>
      </c>
      <c r="G1810" s="103" t="s">
        <v>142</v>
      </c>
      <c r="H1810" s="103" t="s">
        <v>367</v>
      </c>
      <c r="I1810" s="103" t="s">
        <v>92</v>
      </c>
      <c r="J1810" s="215">
        <v>4551.8100000000004</v>
      </c>
      <c r="K1810" s="216" t="s">
        <v>88</v>
      </c>
    </row>
    <row r="1811" spans="1:11" x14ac:dyDescent="0.25">
      <c r="A1811" s="103" t="s">
        <v>1038</v>
      </c>
      <c r="B1811" s="103" t="s">
        <v>88</v>
      </c>
      <c r="C1811" s="103" t="s">
        <v>89</v>
      </c>
      <c r="D1811" s="103" t="s">
        <v>420</v>
      </c>
      <c r="E1811" s="103" t="s">
        <v>421</v>
      </c>
      <c r="F1811" s="103" t="s">
        <v>421</v>
      </c>
      <c r="G1811" s="103" t="s">
        <v>142</v>
      </c>
      <c r="H1811" s="103" t="s">
        <v>734</v>
      </c>
      <c r="I1811" s="103" t="s">
        <v>92</v>
      </c>
      <c r="J1811" s="215">
        <v>8881.06</v>
      </c>
      <c r="K1811" s="216" t="s">
        <v>88</v>
      </c>
    </row>
    <row r="1812" spans="1:11" x14ac:dyDescent="0.25">
      <c r="A1812" s="103" t="s">
        <v>1038</v>
      </c>
      <c r="B1812" s="103" t="s">
        <v>88</v>
      </c>
      <c r="C1812" s="103" t="s">
        <v>89</v>
      </c>
      <c r="D1812" s="103" t="s">
        <v>420</v>
      </c>
      <c r="E1812" s="111"/>
      <c r="F1812" s="103" t="s">
        <v>421</v>
      </c>
      <c r="G1812" s="103" t="s">
        <v>142</v>
      </c>
      <c r="H1812" s="103" t="s">
        <v>367</v>
      </c>
      <c r="I1812" s="103" t="s">
        <v>92</v>
      </c>
      <c r="J1812" s="215">
        <v>-278.33</v>
      </c>
      <c r="K1812" s="216" t="s">
        <v>88</v>
      </c>
    </row>
    <row r="1813" spans="1:11" x14ac:dyDescent="0.25">
      <c r="A1813" s="103" t="s">
        <v>1038</v>
      </c>
      <c r="B1813" s="103" t="s">
        <v>88</v>
      </c>
      <c r="C1813" s="103" t="s">
        <v>89</v>
      </c>
      <c r="D1813" s="103" t="s">
        <v>420</v>
      </c>
      <c r="E1813" s="111"/>
      <c r="F1813" s="103" t="s">
        <v>421</v>
      </c>
      <c r="G1813" s="103" t="s">
        <v>142</v>
      </c>
      <c r="H1813" s="103" t="s">
        <v>734</v>
      </c>
      <c r="I1813" s="103" t="s">
        <v>92</v>
      </c>
      <c r="J1813" s="215">
        <v>-1001.46</v>
      </c>
      <c r="K1813" s="216" t="s">
        <v>88</v>
      </c>
    </row>
    <row r="1814" spans="1:11" x14ac:dyDescent="0.25">
      <c r="A1814" s="103" t="s">
        <v>806</v>
      </c>
      <c r="B1814" s="103" t="s">
        <v>88</v>
      </c>
      <c r="C1814" s="103" t="s">
        <v>89</v>
      </c>
      <c r="D1814" s="103" t="s">
        <v>420</v>
      </c>
      <c r="E1814" s="103" t="s">
        <v>421</v>
      </c>
      <c r="F1814" s="103" t="s">
        <v>421</v>
      </c>
      <c r="G1814" s="103" t="s">
        <v>142</v>
      </c>
      <c r="H1814" s="103" t="s">
        <v>367</v>
      </c>
      <c r="I1814" s="103" t="s">
        <v>92</v>
      </c>
      <c r="J1814" s="215">
        <v>13649.14</v>
      </c>
      <c r="K1814" s="216" t="s">
        <v>88</v>
      </c>
    </row>
    <row r="1815" spans="1:11" x14ac:dyDescent="0.25">
      <c r="A1815" s="103" t="s">
        <v>806</v>
      </c>
      <c r="B1815" s="103" t="s">
        <v>88</v>
      </c>
      <c r="C1815" s="103" t="s">
        <v>89</v>
      </c>
      <c r="D1815" s="103" t="s">
        <v>420</v>
      </c>
      <c r="E1815" s="103" t="s">
        <v>421</v>
      </c>
      <c r="F1815" s="103" t="s">
        <v>421</v>
      </c>
      <c r="G1815" s="103" t="s">
        <v>142</v>
      </c>
      <c r="H1815" s="103" t="s">
        <v>734</v>
      </c>
      <c r="I1815" s="103" t="s">
        <v>92</v>
      </c>
      <c r="J1815" s="215">
        <v>32408.39</v>
      </c>
      <c r="K1815" s="216" t="s">
        <v>88</v>
      </c>
    </row>
    <row r="1816" spans="1:11" x14ac:dyDescent="0.25">
      <c r="A1816" s="103" t="s">
        <v>806</v>
      </c>
      <c r="B1816" s="103" t="s">
        <v>88</v>
      </c>
      <c r="C1816" s="103" t="s">
        <v>89</v>
      </c>
      <c r="D1816" s="103" t="s">
        <v>420</v>
      </c>
      <c r="E1816" s="111"/>
      <c r="F1816" s="103" t="s">
        <v>421</v>
      </c>
      <c r="G1816" s="103" t="s">
        <v>142</v>
      </c>
      <c r="H1816" s="103" t="s">
        <v>367</v>
      </c>
      <c r="I1816" s="103" t="s">
        <v>92</v>
      </c>
      <c r="J1816" s="215">
        <v>-2644.57</v>
      </c>
      <c r="K1816" s="216" t="s">
        <v>88</v>
      </c>
    </row>
    <row r="1817" spans="1:11" x14ac:dyDescent="0.25">
      <c r="A1817" s="103" t="s">
        <v>807</v>
      </c>
      <c r="B1817" s="103" t="s">
        <v>88</v>
      </c>
      <c r="C1817" s="103" t="s">
        <v>89</v>
      </c>
      <c r="D1817" s="103" t="s">
        <v>420</v>
      </c>
      <c r="E1817" s="103" t="s">
        <v>421</v>
      </c>
      <c r="F1817" s="103" t="s">
        <v>421</v>
      </c>
      <c r="G1817" s="103" t="s">
        <v>142</v>
      </c>
      <c r="H1817" s="103" t="s">
        <v>367</v>
      </c>
      <c r="I1817" s="103" t="s">
        <v>92</v>
      </c>
      <c r="J1817" s="215">
        <v>-6063.15</v>
      </c>
      <c r="K1817" s="216" t="s">
        <v>88</v>
      </c>
    </row>
    <row r="1818" spans="1:11" x14ac:dyDescent="0.25">
      <c r="A1818" s="103" t="s">
        <v>807</v>
      </c>
      <c r="B1818" s="103" t="s">
        <v>88</v>
      </c>
      <c r="C1818" s="103" t="s">
        <v>89</v>
      </c>
      <c r="D1818" s="103" t="s">
        <v>420</v>
      </c>
      <c r="E1818" s="103" t="s">
        <v>421</v>
      </c>
      <c r="F1818" s="103" t="s">
        <v>421</v>
      </c>
      <c r="G1818" s="103" t="s">
        <v>142</v>
      </c>
      <c r="H1818" s="103" t="s">
        <v>734</v>
      </c>
      <c r="I1818" s="103" t="s">
        <v>92</v>
      </c>
      <c r="J1818" s="215">
        <v>-64047.56</v>
      </c>
      <c r="K1818" s="216" t="s">
        <v>88</v>
      </c>
    </row>
    <row r="1819" spans="1:11" x14ac:dyDescent="0.25">
      <c r="A1819" s="103" t="s">
        <v>807</v>
      </c>
      <c r="B1819" s="103" t="s">
        <v>88</v>
      </c>
      <c r="C1819" s="103" t="s">
        <v>89</v>
      </c>
      <c r="D1819" s="103" t="s">
        <v>420</v>
      </c>
      <c r="E1819" s="111"/>
      <c r="F1819" s="103" t="s">
        <v>421</v>
      </c>
      <c r="G1819" s="103" t="s">
        <v>142</v>
      </c>
      <c r="H1819" s="103" t="s">
        <v>367</v>
      </c>
      <c r="I1819" s="103" t="s">
        <v>92</v>
      </c>
      <c r="J1819" s="215">
        <v>-520.37</v>
      </c>
      <c r="K1819" s="216" t="s">
        <v>88</v>
      </c>
    </row>
    <row r="1820" spans="1:11" x14ac:dyDescent="0.25">
      <c r="A1820" s="103" t="s">
        <v>807</v>
      </c>
      <c r="B1820" s="103" t="s">
        <v>88</v>
      </c>
      <c r="C1820" s="103" t="s">
        <v>89</v>
      </c>
      <c r="D1820" s="103" t="s">
        <v>420</v>
      </c>
      <c r="E1820" s="111"/>
      <c r="F1820" s="103" t="s">
        <v>421</v>
      </c>
      <c r="G1820" s="103" t="s">
        <v>142</v>
      </c>
      <c r="H1820" s="103" t="s">
        <v>734</v>
      </c>
      <c r="I1820" s="103" t="s">
        <v>92</v>
      </c>
      <c r="J1820" s="215">
        <v>8333.94</v>
      </c>
      <c r="K1820" s="216" t="s">
        <v>88</v>
      </c>
    </row>
    <row r="1821" spans="1:11" x14ac:dyDescent="0.25">
      <c r="A1821" s="103" t="s">
        <v>808</v>
      </c>
      <c r="B1821" s="103" t="s">
        <v>88</v>
      </c>
      <c r="C1821" s="103" t="s">
        <v>89</v>
      </c>
      <c r="D1821" s="103" t="s">
        <v>420</v>
      </c>
      <c r="E1821" s="103" t="s">
        <v>421</v>
      </c>
      <c r="F1821" s="103" t="s">
        <v>421</v>
      </c>
      <c r="G1821" s="103" t="s">
        <v>141</v>
      </c>
      <c r="H1821" s="103" t="s">
        <v>368</v>
      </c>
      <c r="I1821" s="103" t="s">
        <v>92</v>
      </c>
      <c r="J1821" s="215">
        <v>8971.14</v>
      </c>
      <c r="K1821" s="216" t="s">
        <v>88</v>
      </c>
    </row>
    <row r="1822" spans="1:11" x14ac:dyDescent="0.25">
      <c r="A1822" s="103" t="s">
        <v>808</v>
      </c>
      <c r="B1822" s="103" t="s">
        <v>88</v>
      </c>
      <c r="C1822" s="103" t="s">
        <v>89</v>
      </c>
      <c r="D1822" s="103" t="s">
        <v>420</v>
      </c>
      <c r="E1822" s="111"/>
      <c r="F1822" s="103" t="s">
        <v>421</v>
      </c>
      <c r="G1822" s="103" t="s">
        <v>141</v>
      </c>
      <c r="H1822" s="103" t="s">
        <v>368</v>
      </c>
      <c r="I1822" s="103" t="s">
        <v>92</v>
      </c>
      <c r="J1822" s="215">
        <v>-1124.6600000000001</v>
      </c>
      <c r="K1822" s="216" t="s">
        <v>88</v>
      </c>
    </row>
    <row r="1823" spans="1:11" x14ac:dyDescent="0.25">
      <c r="A1823" s="103" t="s">
        <v>809</v>
      </c>
      <c r="B1823" s="103" t="s">
        <v>88</v>
      </c>
      <c r="C1823" s="103" t="s">
        <v>89</v>
      </c>
      <c r="D1823" s="103" t="s">
        <v>420</v>
      </c>
      <c r="E1823" s="103" t="s">
        <v>421</v>
      </c>
      <c r="F1823" s="103" t="s">
        <v>421</v>
      </c>
      <c r="G1823" s="103" t="s">
        <v>141</v>
      </c>
      <c r="H1823" s="103" t="s">
        <v>368</v>
      </c>
      <c r="I1823" s="103" t="s">
        <v>92</v>
      </c>
      <c r="J1823" s="215">
        <v>3335.34</v>
      </c>
      <c r="K1823" s="216" t="s">
        <v>88</v>
      </c>
    </row>
    <row r="1824" spans="1:11" x14ac:dyDescent="0.25">
      <c r="A1824" s="103" t="s">
        <v>809</v>
      </c>
      <c r="B1824" s="103" t="s">
        <v>88</v>
      </c>
      <c r="C1824" s="103" t="s">
        <v>89</v>
      </c>
      <c r="D1824" s="103" t="s">
        <v>420</v>
      </c>
      <c r="E1824" s="111"/>
      <c r="F1824" s="103" t="s">
        <v>421</v>
      </c>
      <c r="G1824" s="103" t="s">
        <v>141</v>
      </c>
      <c r="H1824" s="103" t="s">
        <v>368</v>
      </c>
      <c r="I1824" s="103" t="s">
        <v>92</v>
      </c>
      <c r="J1824" s="215">
        <v>-467.96</v>
      </c>
      <c r="K1824" s="216" t="s">
        <v>88</v>
      </c>
    </row>
    <row r="1825" spans="1:11" x14ac:dyDescent="0.25">
      <c r="A1825" s="103" t="s">
        <v>810</v>
      </c>
      <c r="B1825" s="103" t="s">
        <v>88</v>
      </c>
      <c r="C1825" s="103" t="s">
        <v>89</v>
      </c>
      <c r="D1825" s="103" t="s">
        <v>420</v>
      </c>
      <c r="E1825" s="103" t="s">
        <v>421</v>
      </c>
      <c r="F1825" s="103" t="s">
        <v>421</v>
      </c>
      <c r="G1825" s="103" t="s">
        <v>141</v>
      </c>
      <c r="H1825" s="103" t="s">
        <v>368</v>
      </c>
      <c r="I1825" s="103" t="s">
        <v>92</v>
      </c>
      <c r="J1825" s="215">
        <v>-8592.91</v>
      </c>
      <c r="K1825" s="216" t="s">
        <v>88</v>
      </c>
    </row>
    <row r="1826" spans="1:11" x14ac:dyDescent="0.25">
      <c r="A1826" s="103" t="s">
        <v>810</v>
      </c>
      <c r="B1826" s="103" t="s">
        <v>88</v>
      </c>
      <c r="C1826" s="103" t="s">
        <v>89</v>
      </c>
      <c r="D1826" s="103" t="s">
        <v>420</v>
      </c>
      <c r="E1826" s="111"/>
      <c r="F1826" s="103" t="s">
        <v>421</v>
      </c>
      <c r="G1826" s="103" t="s">
        <v>141</v>
      </c>
      <c r="H1826" s="103" t="s">
        <v>368</v>
      </c>
      <c r="I1826" s="103" t="s">
        <v>92</v>
      </c>
      <c r="J1826" s="215">
        <v>-164.47</v>
      </c>
      <c r="K1826" s="216" t="s">
        <v>88</v>
      </c>
    </row>
    <row r="1827" spans="1:11" x14ac:dyDescent="0.25">
      <c r="A1827" s="103" t="s">
        <v>1038</v>
      </c>
      <c r="B1827" s="103" t="s">
        <v>88</v>
      </c>
      <c r="C1827" s="103" t="s">
        <v>89</v>
      </c>
      <c r="D1827" s="103" t="s">
        <v>420</v>
      </c>
      <c r="E1827" s="103" t="s">
        <v>421</v>
      </c>
      <c r="F1827" s="103" t="s">
        <v>421</v>
      </c>
      <c r="G1827" s="103" t="s">
        <v>141</v>
      </c>
      <c r="H1827" s="103" t="s">
        <v>368</v>
      </c>
      <c r="I1827" s="103" t="s">
        <v>92</v>
      </c>
      <c r="J1827" s="215">
        <v>8603.49</v>
      </c>
      <c r="K1827" s="216" t="s">
        <v>88</v>
      </c>
    </row>
    <row r="1828" spans="1:11" x14ac:dyDescent="0.25">
      <c r="A1828" s="103" t="s">
        <v>1038</v>
      </c>
      <c r="B1828" s="103" t="s">
        <v>88</v>
      </c>
      <c r="C1828" s="103" t="s">
        <v>89</v>
      </c>
      <c r="D1828" s="103" t="s">
        <v>420</v>
      </c>
      <c r="E1828" s="111"/>
      <c r="F1828" s="103" t="s">
        <v>421</v>
      </c>
      <c r="G1828" s="103" t="s">
        <v>141</v>
      </c>
      <c r="H1828" s="103" t="s">
        <v>368</v>
      </c>
      <c r="I1828" s="103" t="s">
        <v>92</v>
      </c>
      <c r="J1828" s="215">
        <v>-1153.8599999999999</v>
      </c>
      <c r="K1828" s="216" t="s">
        <v>88</v>
      </c>
    </row>
    <row r="1829" spans="1:11" x14ac:dyDescent="0.25">
      <c r="A1829" s="103" t="s">
        <v>806</v>
      </c>
      <c r="B1829" s="103" t="s">
        <v>88</v>
      </c>
      <c r="C1829" s="103" t="s">
        <v>89</v>
      </c>
      <c r="D1829" s="103" t="s">
        <v>420</v>
      </c>
      <c r="E1829" s="103" t="s">
        <v>421</v>
      </c>
      <c r="F1829" s="103" t="s">
        <v>421</v>
      </c>
      <c r="G1829" s="103" t="s">
        <v>141</v>
      </c>
      <c r="H1829" s="103" t="s">
        <v>368</v>
      </c>
      <c r="I1829" s="103" t="s">
        <v>92</v>
      </c>
      <c r="J1829" s="215">
        <v>4311.79</v>
      </c>
      <c r="K1829" s="216" t="s">
        <v>88</v>
      </c>
    </row>
    <row r="1830" spans="1:11" x14ac:dyDescent="0.25">
      <c r="A1830" s="103" t="s">
        <v>806</v>
      </c>
      <c r="B1830" s="103" t="s">
        <v>88</v>
      </c>
      <c r="C1830" s="103" t="s">
        <v>89</v>
      </c>
      <c r="D1830" s="103" t="s">
        <v>420</v>
      </c>
      <c r="E1830" s="111"/>
      <c r="F1830" s="103" t="s">
        <v>421</v>
      </c>
      <c r="G1830" s="103" t="s">
        <v>141</v>
      </c>
      <c r="H1830" s="103" t="s">
        <v>368</v>
      </c>
      <c r="I1830" s="103" t="s">
        <v>92</v>
      </c>
      <c r="J1830" s="215">
        <v>-1449.7</v>
      </c>
      <c r="K1830" s="216" t="s">
        <v>88</v>
      </c>
    </row>
    <row r="1831" spans="1:11" x14ac:dyDescent="0.25">
      <c r="A1831" s="103" t="s">
        <v>807</v>
      </c>
      <c r="B1831" s="103" t="s">
        <v>88</v>
      </c>
      <c r="C1831" s="103" t="s">
        <v>89</v>
      </c>
      <c r="D1831" s="103" t="s">
        <v>420</v>
      </c>
      <c r="E1831" s="103" t="s">
        <v>421</v>
      </c>
      <c r="F1831" s="103" t="s">
        <v>421</v>
      </c>
      <c r="G1831" s="103" t="s">
        <v>141</v>
      </c>
      <c r="H1831" s="103" t="s">
        <v>368</v>
      </c>
      <c r="I1831" s="103" t="s">
        <v>92</v>
      </c>
      <c r="J1831" s="215">
        <v>-39648.46</v>
      </c>
      <c r="K1831" s="216" t="s">
        <v>88</v>
      </c>
    </row>
    <row r="1832" spans="1:11" x14ac:dyDescent="0.25">
      <c r="A1832" s="103" t="s">
        <v>807</v>
      </c>
      <c r="B1832" s="103" t="s">
        <v>88</v>
      </c>
      <c r="C1832" s="103" t="s">
        <v>89</v>
      </c>
      <c r="D1832" s="103" t="s">
        <v>420</v>
      </c>
      <c r="E1832" s="111"/>
      <c r="F1832" s="103" t="s">
        <v>421</v>
      </c>
      <c r="G1832" s="103" t="s">
        <v>141</v>
      </c>
      <c r="H1832" s="103" t="s">
        <v>368</v>
      </c>
      <c r="I1832" s="103" t="s">
        <v>92</v>
      </c>
      <c r="J1832" s="215">
        <v>6325.45</v>
      </c>
      <c r="K1832" s="216" t="s">
        <v>88</v>
      </c>
    </row>
    <row r="1833" spans="1:11" x14ac:dyDescent="0.25">
      <c r="A1833" s="103" t="s">
        <v>808</v>
      </c>
      <c r="B1833" s="103" t="s">
        <v>88</v>
      </c>
      <c r="C1833" s="103" t="s">
        <v>89</v>
      </c>
      <c r="D1833" s="103" t="s">
        <v>420</v>
      </c>
      <c r="E1833" s="103" t="s">
        <v>421</v>
      </c>
      <c r="F1833" s="103" t="s">
        <v>421</v>
      </c>
      <c r="G1833" s="103" t="s">
        <v>97</v>
      </c>
      <c r="H1833" s="103" t="s">
        <v>369</v>
      </c>
      <c r="I1833" s="103" t="s">
        <v>92</v>
      </c>
      <c r="J1833" s="215">
        <v>5513.9</v>
      </c>
      <c r="K1833" s="216" t="s">
        <v>88</v>
      </c>
    </row>
    <row r="1834" spans="1:11" x14ac:dyDescent="0.25">
      <c r="A1834" s="103" t="s">
        <v>808</v>
      </c>
      <c r="B1834" s="103" t="s">
        <v>88</v>
      </c>
      <c r="C1834" s="103" t="s">
        <v>89</v>
      </c>
      <c r="D1834" s="103" t="s">
        <v>420</v>
      </c>
      <c r="E1834" s="111"/>
      <c r="F1834" s="103" t="s">
        <v>421</v>
      </c>
      <c r="G1834" s="103" t="s">
        <v>97</v>
      </c>
      <c r="H1834" s="103" t="s">
        <v>369</v>
      </c>
      <c r="I1834" s="103" t="s">
        <v>92</v>
      </c>
      <c r="J1834" s="215">
        <v>-628.72</v>
      </c>
      <c r="K1834" s="216" t="s">
        <v>88</v>
      </c>
    </row>
    <row r="1835" spans="1:11" x14ac:dyDescent="0.25">
      <c r="A1835" s="103" t="s">
        <v>809</v>
      </c>
      <c r="B1835" s="103" t="s">
        <v>88</v>
      </c>
      <c r="C1835" s="103" t="s">
        <v>89</v>
      </c>
      <c r="D1835" s="103" t="s">
        <v>420</v>
      </c>
      <c r="E1835" s="103" t="s">
        <v>421</v>
      </c>
      <c r="F1835" s="103" t="s">
        <v>421</v>
      </c>
      <c r="G1835" s="103" t="s">
        <v>97</v>
      </c>
      <c r="H1835" s="103" t="s">
        <v>369</v>
      </c>
      <c r="I1835" s="103" t="s">
        <v>92</v>
      </c>
      <c r="J1835" s="215">
        <v>7178.78</v>
      </c>
      <c r="K1835" s="216" t="s">
        <v>88</v>
      </c>
    </row>
    <row r="1836" spans="1:11" x14ac:dyDescent="0.25">
      <c r="A1836" s="103" t="s">
        <v>809</v>
      </c>
      <c r="B1836" s="103" t="s">
        <v>88</v>
      </c>
      <c r="C1836" s="103" t="s">
        <v>89</v>
      </c>
      <c r="D1836" s="103" t="s">
        <v>420</v>
      </c>
      <c r="E1836" s="111"/>
      <c r="F1836" s="103" t="s">
        <v>421</v>
      </c>
      <c r="G1836" s="103" t="s">
        <v>97</v>
      </c>
      <c r="H1836" s="103" t="s">
        <v>369</v>
      </c>
      <c r="I1836" s="103" t="s">
        <v>92</v>
      </c>
      <c r="J1836" s="215">
        <v>-683.37</v>
      </c>
      <c r="K1836" s="216" t="s">
        <v>88</v>
      </c>
    </row>
    <row r="1837" spans="1:11" x14ac:dyDescent="0.25">
      <c r="A1837" s="103" t="s">
        <v>810</v>
      </c>
      <c r="B1837" s="103" t="s">
        <v>88</v>
      </c>
      <c r="C1837" s="103" t="s">
        <v>89</v>
      </c>
      <c r="D1837" s="103" t="s">
        <v>420</v>
      </c>
      <c r="E1837" s="103" t="s">
        <v>421</v>
      </c>
      <c r="F1837" s="103" t="s">
        <v>421</v>
      </c>
      <c r="G1837" s="103" t="s">
        <v>97</v>
      </c>
      <c r="H1837" s="103" t="s">
        <v>369</v>
      </c>
      <c r="I1837" s="103" t="s">
        <v>92</v>
      </c>
      <c r="J1837" s="215">
        <v>22005.4</v>
      </c>
      <c r="K1837" s="216" t="s">
        <v>88</v>
      </c>
    </row>
    <row r="1838" spans="1:11" x14ac:dyDescent="0.25">
      <c r="A1838" s="103" t="s">
        <v>810</v>
      </c>
      <c r="B1838" s="103" t="s">
        <v>88</v>
      </c>
      <c r="C1838" s="103" t="s">
        <v>89</v>
      </c>
      <c r="D1838" s="103" t="s">
        <v>420</v>
      </c>
      <c r="E1838" s="111"/>
      <c r="F1838" s="103" t="s">
        <v>421</v>
      </c>
      <c r="G1838" s="103" t="s">
        <v>97</v>
      </c>
      <c r="H1838" s="103" t="s">
        <v>369</v>
      </c>
      <c r="I1838" s="103" t="s">
        <v>92</v>
      </c>
      <c r="J1838" s="215">
        <v>-2977.7</v>
      </c>
      <c r="K1838" s="216" t="s">
        <v>88</v>
      </c>
    </row>
    <row r="1839" spans="1:11" x14ac:dyDescent="0.25">
      <c r="A1839" s="103" t="s">
        <v>1038</v>
      </c>
      <c r="B1839" s="103" t="s">
        <v>88</v>
      </c>
      <c r="C1839" s="103" t="s">
        <v>89</v>
      </c>
      <c r="D1839" s="103" t="s">
        <v>420</v>
      </c>
      <c r="E1839" s="103" t="s">
        <v>421</v>
      </c>
      <c r="F1839" s="103" t="s">
        <v>421</v>
      </c>
      <c r="G1839" s="103" t="s">
        <v>97</v>
      </c>
      <c r="H1839" s="103" t="s">
        <v>369</v>
      </c>
      <c r="I1839" s="103" t="s">
        <v>92</v>
      </c>
      <c r="J1839" s="215">
        <v>1666.22</v>
      </c>
      <c r="K1839" s="216" t="s">
        <v>88</v>
      </c>
    </row>
    <row r="1840" spans="1:11" x14ac:dyDescent="0.25">
      <c r="A1840" s="103" t="s">
        <v>1038</v>
      </c>
      <c r="B1840" s="103" t="s">
        <v>88</v>
      </c>
      <c r="C1840" s="103" t="s">
        <v>89</v>
      </c>
      <c r="D1840" s="103" t="s">
        <v>420</v>
      </c>
      <c r="E1840" s="111"/>
      <c r="F1840" s="103" t="s">
        <v>421</v>
      </c>
      <c r="G1840" s="103" t="s">
        <v>97</v>
      </c>
      <c r="H1840" s="103" t="s">
        <v>369</v>
      </c>
      <c r="I1840" s="103" t="s">
        <v>92</v>
      </c>
      <c r="J1840" s="215">
        <v>174</v>
      </c>
      <c r="K1840" s="216" t="s">
        <v>88</v>
      </c>
    </row>
    <row r="1841" spans="1:11" x14ac:dyDescent="0.25">
      <c r="A1841" s="103" t="s">
        <v>806</v>
      </c>
      <c r="B1841" s="103" t="s">
        <v>88</v>
      </c>
      <c r="C1841" s="103" t="s">
        <v>89</v>
      </c>
      <c r="D1841" s="103" t="s">
        <v>420</v>
      </c>
      <c r="E1841" s="103" t="s">
        <v>421</v>
      </c>
      <c r="F1841" s="103" t="s">
        <v>421</v>
      </c>
      <c r="G1841" s="103" t="s">
        <v>97</v>
      </c>
      <c r="H1841" s="103" t="s">
        <v>369</v>
      </c>
      <c r="I1841" s="103" t="s">
        <v>92</v>
      </c>
      <c r="J1841" s="215">
        <v>10660.07</v>
      </c>
      <c r="K1841" s="216" t="s">
        <v>88</v>
      </c>
    </row>
    <row r="1842" spans="1:11" x14ac:dyDescent="0.25">
      <c r="A1842" s="103" t="s">
        <v>806</v>
      </c>
      <c r="B1842" s="103" t="s">
        <v>88</v>
      </c>
      <c r="C1842" s="103" t="s">
        <v>89</v>
      </c>
      <c r="D1842" s="103" t="s">
        <v>420</v>
      </c>
      <c r="E1842" s="111"/>
      <c r="F1842" s="103" t="s">
        <v>421</v>
      </c>
      <c r="G1842" s="103" t="s">
        <v>97</v>
      </c>
      <c r="H1842" s="103" t="s">
        <v>369</v>
      </c>
      <c r="I1842" s="103" t="s">
        <v>92</v>
      </c>
      <c r="J1842" s="215">
        <v>-2937.97</v>
      </c>
      <c r="K1842" s="216" t="s">
        <v>88</v>
      </c>
    </row>
    <row r="1843" spans="1:11" x14ac:dyDescent="0.25">
      <c r="A1843" s="103" t="s">
        <v>807</v>
      </c>
      <c r="B1843" s="103" t="s">
        <v>88</v>
      </c>
      <c r="C1843" s="103" t="s">
        <v>89</v>
      </c>
      <c r="D1843" s="103" t="s">
        <v>420</v>
      </c>
      <c r="E1843" s="103" t="s">
        <v>421</v>
      </c>
      <c r="F1843" s="103" t="s">
        <v>421</v>
      </c>
      <c r="G1843" s="103" t="s">
        <v>97</v>
      </c>
      <c r="H1843" s="103" t="s">
        <v>369</v>
      </c>
      <c r="I1843" s="103" t="s">
        <v>92</v>
      </c>
      <c r="J1843" s="215">
        <v>-54303.07</v>
      </c>
      <c r="K1843" s="216" t="s">
        <v>88</v>
      </c>
    </row>
    <row r="1844" spans="1:11" x14ac:dyDescent="0.25">
      <c r="A1844" s="103" t="s">
        <v>807</v>
      </c>
      <c r="B1844" s="103" t="s">
        <v>88</v>
      </c>
      <c r="C1844" s="103" t="s">
        <v>89</v>
      </c>
      <c r="D1844" s="103" t="s">
        <v>420</v>
      </c>
      <c r="E1844" s="111"/>
      <c r="F1844" s="103" t="s">
        <v>421</v>
      </c>
      <c r="G1844" s="103" t="s">
        <v>97</v>
      </c>
      <c r="H1844" s="103" t="s">
        <v>369</v>
      </c>
      <c r="I1844" s="103" t="s">
        <v>92</v>
      </c>
      <c r="J1844" s="215">
        <v>9721.24</v>
      </c>
      <c r="K1844" s="216" t="s">
        <v>88</v>
      </c>
    </row>
    <row r="1845" spans="1:11" x14ac:dyDescent="0.25">
      <c r="A1845" s="103" t="s">
        <v>808</v>
      </c>
      <c r="B1845" s="103" t="s">
        <v>88</v>
      </c>
      <c r="C1845" s="103" t="s">
        <v>89</v>
      </c>
      <c r="D1845" s="103" t="s">
        <v>420</v>
      </c>
      <c r="E1845" s="103" t="s">
        <v>421</v>
      </c>
      <c r="F1845" s="103" t="s">
        <v>421</v>
      </c>
      <c r="G1845" s="103" t="s">
        <v>140</v>
      </c>
      <c r="H1845" s="103" t="s">
        <v>649</v>
      </c>
      <c r="I1845" s="103" t="s">
        <v>92</v>
      </c>
      <c r="J1845" s="215">
        <v>15033.12</v>
      </c>
      <c r="K1845" s="216" t="s">
        <v>88</v>
      </c>
    </row>
    <row r="1846" spans="1:11" x14ac:dyDescent="0.25">
      <c r="A1846" s="103" t="s">
        <v>808</v>
      </c>
      <c r="B1846" s="103" t="s">
        <v>88</v>
      </c>
      <c r="C1846" s="103" t="s">
        <v>89</v>
      </c>
      <c r="D1846" s="103" t="s">
        <v>420</v>
      </c>
      <c r="E1846" s="111"/>
      <c r="F1846" s="103" t="s">
        <v>421</v>
      </c>
      <c r="G1846" s="103" t="s">
        <v>140</v>
      </c>
      <c r="H1846" s="103" t="s">
        <v>649</v>
      </c>
      <c r="I1846" s="103" t="s">
        <v>92</v>
      </c>
      <c r="J1846" s="215">
        <v>-2982.11</v>
      </c>
      <c r="K1846" s="216" t="s">
        <v>88</v>
      </c>
    </row>
    <row r="1847" spans="1:11" x14ac:dyDescent="0.25">
      <c r="A1847" s="103" t="s">
        <v>809</v>
      </c>
      <c r="B1847" s="103" t="s">
        <v>88</v>
      </c>
      <c r="C1847" s="103" t="s">
        <v>89</v>
      </c>
      <c r="D1847" s="103" t="s">
        <v>420</v>
      </c>
      <c r="E1847" s="103" t="s">
        <v>421</v>
      </c>
      <c r="F1847" s="103" t="s">
        <v>421</v>
      </c>
      <c r="G1847" s="103" t="s">
        <v>140</v>
      </c>
      <c r="H1847" s="103" t="s">
        <v>649</v>
      </c>
      <c r="I1847" s="103" t="s">
        <v>92</v>
      </c>
      <c r="J1847" s="215">
        <v>-6413.34</v>
      </c>
      <c r="K1847" s="216" t="s">
        <v>88</v>
      </c>
    </row>
    <row r="1848" spans="1:11" x14ac:dyDescent="0.25">
      <c r="A1848" s="103" t="s">
        <v>809</v>
      </c>
      <c r="B1848" s="103" t="s">
        <v>88</v>
      </c>
      <c r="C1848" s="103" t="s">
        <v>89</v>
      </c>
      <c r="D1848" s="103" t="s">
        <v>420</v>
      </c>
      <c r="E1848" s="111"/>
      <c r="F1848" s="103" t="s">
        <v>421</v>
      </c>
      <c r="G1848" s="103" t="s">
        <v>140</v>
      </c>
      <c r="H1848" s="103" t="s">
        <v>649</v>
      </c>
      <c r="I1848" s="103" t="s">
        <v>92</v>
      </c>
      <c r="J1848" s="215">
        <v>1557.33</v>
      </c>
      <c r="K1848" s="216" t="s">
        <v>88</v>
      </c>
    </row>
    <row r="1849" spans="1:11" x14ac:dyDescent="0.25">
      <c r="A1849" s="103" t="s">
        <v>810</v>
      </c>
      <c r="B1849" s="103" t="s">
        <v>88</v>
      </c>
      <c r="C1849" s="103" t="s">
        <v>89</v>
      </c>
      <c r="D1849" s="103" t="s">
        <v>420</v>
      </c>
      <c r="E1849" s="103" t="s">
        <v>421</v>
      </c>
      <c r="F1849" s="103" t="s">
        <v>421</v>
      </c>
      <c r="G1849" s="103" t="s">
        <v>140</v>
      </c>
      <c r="H1849" s="103" t="s">
        <v>649</v>
      </c>
      <c r="I1849" s="103" t="s">
        <v>92</v>
      </c>
      <c r="J1849" s="215">
        <v>23231.41</v>
      </c>
      <c r="K1849" s="216" t="s">
        <v>88</v>
      </c>
    </row>
    <row r="1850" spans="1:11" x14ac:dyDescent="0.25">
      <c r="A1850" s="103" t="s">
        <v>810</v>
      </c>
      <c r="B1850" s="103" t="s">
        <v>88</v>
      </c>
      <c r="C1850" s="103" t="s">
        <v>89</v>
      </c>
      <c r="D1850" s="103" t="s">
        <v>420</v>
      </c>
      <c r="E1850" s="111"/>
      <c r="F1850" s="103" t="s">
        <v>421</v>
      </c>
      <c r="G1850" s="103" t="s">
        <v>140</v>
      </c>
      <c r="H1850" s="103" t="s">
        <v>649</v>
      </c>
      <c r="I1850" s="103" t="s">
        <v>92</v>
      </c>
      <c r="J1850" s="215">
        <v>-5404</v>
      </c>
      <c r="K1850" s="216" t="s">
        <v>88</v>
      </c>
    </row>
    <row r="1851" spans="1:11" x14ac:dyDescent="0.25">
      <c r="A1851" s="103" t="s">
        <v>1038</v>
      </c>
      <c r="B1851" s="103" t="s">
        <v>88</v>
      </c>
      <c r="C1851" s="103" t="s">
        <v>89</v>
      </c>
      <c r="D1851" s="103" t="s">
        <v>420</v>
      </c>
      <c r="E1851" s="103" t="s">
        <v>421</v>
      </c>
      <c r="F1851" s="103" t="s">
        <v>421</v>
      </c>
      <c r="G1851" s="103" t="s">
        <v>140</v>
      </c>
      <c r="H1851" s="103" t="s">
        <v>649</v>
      </c>
      <c r="I1851" s="103" t="s">
        <v>92</v>
      </c>
      <c r="J1851" s="215">
        <v>17623.05</v>
      </c>
      <c r="K1851" s="216" t="s">
        <v>88</v>
      </c>
    </row>
    <row r="1852" spans="1:11" x14ac:dyDescent="0.25">
      <c r="A1852" s="103" t="s">
        <v>1038</v>
      </c>
      <c r="B1852" s="103" t="s">
        <v>88</v>
      </c>
      <c r="C1852" s="103" t="s">
        <v>89</v>
      </c>
      <c r="D1852" s="103" t="s">
        <v>420</v>
      </c>
      <c r="E1852" s="103" t="s">
        <v>421</v>
      </c>
      <c r="F1852" s="103" t="s">
        <v>421</v>
      </c>
      <c r="G1852" s="103" t="s">
        <v>140</v>
      </c>
      <c r="H1852" s="103" t="s">
        <v>1039</v>
      </c>
      <c r="I1852" s="103" t="s">
        <v>92</v>
      </c>
      <c r="J1852" s="215">
        <v>6408.51</v>
      </c>
      <c r="K1852" s="216" t="s">
        <v>88</v>
      </c>
    </row>
    <row r="1853" spans="1:11" x14ac:dyDescent="0.25">
      <c r="A1853" s="103" t="s">
        <v>1038</v>
      </c>
      <c r="B1853" s="103" t="s">
        <v>88</v>
      </c>
      <c r="C1853" s="103" t="s">
        <v>89</v>
      </c>
      <c r="D1853" s="103" t="s">
        <v>420</v>
      </c>
      <c r="E1853" s="111"/>
      <c r="F1853" s="103" t="s">
        <v>421</v>
      </c>
      <c r="G1853" s="103" t="s">
        <v>140</v>
      </c>
      <c r="H1853" s="103" t="s">
        <v>649</v>
      </c>
      <c r="I1853" s="103" t="s">
        <v>92</v>
      </c>
      <c r="J1853" s="215">
        <v>-4154.2700000000004</v>
      </c>
      <c r="K1853" s="216" t="s">
        <v>88</v>
      </c>
    </row>
    <row r="1854" spans="1:11" x14ac:dyDescent="0.25">
      <c r="A1854" s="103" t="s">
        <v>806</v>
      </c>
      <c r="B1854" s="103" t="s">
        <v>88</v>
      </c>
      <c r="C1854" s="103" t="s">
        <v>89</v>
      </c>
      <c r="D1854" s="103" t="s">
        <v>420</v>
      </c>
      <c r="E1854" s="103" t="s">
        <v>421</v>
      </c>
      <c r="F1854" s="103" t="s">
        <v>421</v>
      </c>
      <c r="G1854" s="103" t="s">
        <v>140</v>
      </c>
      <c r="H1854" s="103" t="s">
        <v>649</v>
      </c>
      <c r="I1854" s="103" t="s">
        <v>92</v>
      </c>
      <c r="J1854" s="215">
        <v>13168.31</v>
      </c>
      <c r="K1854" s="216" t="s">
        <v>88</v>
      </c>
    </row>
    <row r="1855" spans="1:11" x14ac:dyDescent="0.25">
      <c r="A1855" s="103" t="s">
        <v>806</v>
      </c>
      <c r="B1855" s="103" t="s">
        <v>88</v>
      </c>
      <c r="C1855" s="103" t="s">
        <v>89</v>
      </c>
      <c r="D1855" s="103" t="s">
        <v>420</v>
      </c>
      <c r="E1855" s="111"/>
      <c r="F1855" s="103" t="s">
        <v>421</v>
      </c>
      <c r="G1855" s="103" t="s">
        <v>140</v>
      </c>
      <c r="H1855" s="103" t="s">
        <v>649</v>
      </c>
      <c r="I1855" s="103" t="s">
        <v>92</v>
      </c>
      <c r="J1855" s="215">
        <v>-3799.6</v>
      </c>
      <c r="K1855" s="216" t="s">
        <v>88</v>
      </c>
    </row>
    <row r="1856" spans="1:11" x14ac:dyDescent="0.25">
      <c r="A1856" s="103" t="s">
        <v>807</v>
      </c>
      <c r="B1856" s="103" t="s">
        <v>88</v>
      </c>
      <c r="C1856" s="103" t="s">
        <v>89</v>
      </c>
      <c r="D1856" s="103" t="s">
        <v>420</v>
      </c>
      <c r="E1856" s="103" t="s">
        <v>421</v>
      </c>
      <c r="F1856" s="103" t="s">
        <v>421</v>
      </c>
      <c r="G1856" s="103" t="s">
        <v>140</v>
      </c>
      <c r="H1856" s="103" t="s">
        <v>649</v>
      </c>
      <c r="I1856" s="103" t="s">
        <v>92</v>
      </c>
      <c r="J1856" s="215">
        <v>-57444.83</v>
      </c>
      <c r="K1856" s="216" t="s">
        <v>88</v>
      </c>
    </row>
    <row r="1857" spans="1:11" x14ac:dyDescent="0.25">
      <c r="A1857" s="103" t="s">
        <v>807</v>
      </c>
      <c r="B1857" s="103" t="s">
        <v>88</v>
      </c>
      <c r="C1857" s="103" t="s">
        <v>89</v>
      </c>
      <c r="D1857" s="103" t="s">
        <v>420</v>
      </c>
      <c r="E1857" s="111"/>
      <c r="F1857" s="103" t="s">
        <v>421</v>
      </c>
      <c r="G1857" s="103" t="s">
        <v>140</v>
      </c>
      <c r="H1857" s="103" t="s">
        <v>649</v>
      </c>
      <c r="I1857" s="103" t="s">
        <v>92</v>
      </c>
      <c r="J1857" s="215">
        <v>13434.72</v>
      </c>
      <c r="K1857" s="216" t="s">
        <v>88</v>
      </c>
    </row>
    <row r="1858" spans="1:11" x14ac:dyDescent="0.25">
      <c r="A1858" s="103" t="s">
        <v>808</v>
      </c>
      <c r="B1858" s="103" t="s">
        <v>88</v>
      </c>
      <c r="C1858" s="103" t="s">
        <v>89</v>
      </c>
      <c r="D1858" s="103" t="s">
        <v>420</v>
      </c>
      <c r="E1858" s="103" t="s">
        <v>421</v>
      </c>
      <c r="F1858" s="103" t="s">
        <v>421</v>
      </c>
      <c r="G1858" s="103" t="s">
        <v>139</v>
      </c>
      <c r="H1858" s="103" t="s">
        <v>646</v>
      </c>
      <c r="I1858" s="103" t="s">
        <v>92</v>
      </c>
      <c r="J1858" s="215">
        <v>8477.9500000000007</v>
      </c>
      <c r="K1858" s="216" t="s">
        <v>88</v>
      </c>
    </row>
    <row r="1859" spans="1:11" x14ac:dyDescent="0.25">
      <c r="A1859" s="103" t="s">
        <v>808</v>
      </c>
      <c r="B1859" s="103" t="s">
        <v>88</v>
      </c>
      <c r="C1859" s="103" t="s">
        <v>89</v>
      </c>
      <c r="D1859" s="103" t="s">
        <v>420</v>
      </c>
      <c r="E1859" s="111"/>
      <c r="F1859" s="103" t="s">
        <v>421</v>
      </c>
      <c r="G1859" s="103" t="s">
        <v>139</v>
      </c>
      <c r="H1859" s="103" t="s">
        <v>646</v>
      </c>
      <c r="I1859" s="103" t="s">
        <v>92</v>
      </c>
      <c r="J1859" s="215">
        <v>-1960.24</v>
      </c>
      <c r="K1859" s="216" t="s">
        <v>88</v>
      </c>
    </row>
    <row r="1860" spans="1:11" x14ac:dyDescent="0.25">
      <c r="A1860" s="103" t="s">
        <v>809</v>
      </c>
      <c r="B1860" s="103" t="s">
        <v>88</v>
      </c>
      <c r="C1860" s="103" t="s">
        <v>89</v>
      </c>
      <c r="D1860" s="103" t="s">
        <v>420</v>
      </c>
      <c r="E1860" s="103" t="s">
        <v>421</v>
      </c>
      <c r="F1860" s="103" t="s">
        <v>421</v>
      </c>
      <c r="G1860" s="103" t="s">
        <v>139</v>
      </c>
      <c r="H1860" s="103" t="s">
        <v>646</v>
      </c>
      <c r="I1860" s="103" t="s">
        <v>92</v>
      </c>
      <c r="J1860" s="215">
        <v>-6231.73</v>
      </c>
      <c r="K1860" s="216" t="s">
        <v>88</v>
      </c>
    </row>
    <row r="1861" spans="1:11" x14ac:dyDescent="0.25">
      <c r="A1861" s="103" t="s">
        <v>809</v>
      </c>
      <c r="B1861" s="103" t="s">
        <v>88</v>
      </c>
      <c r="C1861" s="103" t="s">
        <v>89</v>
      </c>
      <c r="D1861" s="103" t="s">
        <v>420</v>
      </c>
      <c r="E1861" s="111"/>
      <c r="F1861" s="103" t="s">
        <v>421</v>
      </c>
      <c r="G1861" s="103" t="s">
        <v>139</v>
      </c>
      <c r="H1861" s="103" t="s">
        <v>646</v>
      </c>
      <c r="I1861" s="103" t="s">
        <v>92</v>
      </c>
      <c r="J1861" s="215">
        <v>1457.17</v>
      </c>
      <c r="K1861" s="216" t="s">
        <v>88</v>
      </c>
    </row>
    <row r="1862" spans="1:11" x14ac:dyDescent="0.25">
      <c r="A1862" s="103" t="s">
        <v>810</v>
      </c>
      <c r="B1862" s="103" t="s">
        <v>88</v>
      </c>
      <c r="C1862" s="103" t="s">
        <v>89</v>
      </c>
      <c r="D1862" s="103" t="s">
        <v>420</v>
      </c>
      <c r="E1862" s="103" t="s">
        <v>421</v>
      </c>
      <c r="F1862" s="103" t="s">
        <v>421</v>
      </c>
      <c r="G1862" s="103" t="s">
        <v>139</v>
      </c>
      <c r="H1862" s="103" t="s">
        <v>646</v>
      </c>
      <c r="I1862" s="103" t="s">
        <v>92</v>
      </c>
      <c r="J1862" s="215">
        <v>25590.15</v>
      </c>
      <c r="K1862" s="216" t="s">
        <v>88</v>
      </c>
    </row>
    <row r="1863" spans="1:11" x14ac:dyDescent="0.25">
      <c r="A1863" s="103" t="s">
        <v>810</v>
      </c>
      <c r="B1863" s="103" t="s">
        <v>88</v>
      </c>
      <c r="C1863" s="103" t="s">
        <v>89</v>
      </c>
      <c r="D1863" s="103" t="s">
        <v>420</v>
      </c>
      <c r="E1863" s="111"/>
      <c r="F1863" s="103" t="s">
        <v>421</v>
      </c>
      <c r="G1863" s="103" t="s">
        <v>139</v>
      </c>
      <c r="H1863" s="103" t="s">
        <v>646</v>
      </c>
      <c r="I1863" s="103" t="s">
        <v>92</v>
      </c>
      <c r="J1863" s="215">
        <v>-5408.82</v>
      </c>
      <c r="K1863" s="216" t="s">
        <v>88</v>
      </c>
    </row>
    <row r="1864" spans="1:11" x14ac:dyDescent="0.25">
      <c r="A1864" s="103" t="s">
        <v>1038</v>
      </c>
      <c r="B1864" s="103" t="s">
        <v>88</v>
      </c>
      <c r="C1864" s="103" t="s">
        <v>89</v>
      </c>
      <c r="D1864" s="103" t="s">
        <v>420</v>
      </c>
      <c r="E1864" s="103" t="s">
        <v>421</v>
      </c>
      <c r="F1864" s="103" t="s">
        <v>421</v>
      </c>
      <c r="G1864" s="103" t="s">
        <v>139</v>
      </c>
      <c r="H1864" s="103" t="s">
        <v>646</v>
      </c>
      <c r="I1864" s="103" t="s">
        <v>92</v>
      </c>
      <c r="J1864" s="215">
        <v>15902.59</v>
      </c>
      <c r="K1864" s="216" t="s">
        <v>88</v>
      </c>
    </row>
    <row r="1865" spans="1:11" x14ac:dyDescent="0.25">
      <c r="A1865" s="103" t="s">
        <v>1038</v>
      </c>
      <c r="B1865" s="103" t="s">
        <v>88</v>
      </c>
      <c r="C1865" s="103" t="s">
        <v>89</v>
      </c>
      <c r="D1865" s="103" t="s">
        <v>420</v>
      </c>
      <c r="E1865" s="111"/>
      <c r="F1865" s="103" t="s">
        <v>421</v>
      </c>
      <c r="G1865" s="103" t="s">
        <v>139</v>
      </c>
      <c r="H1865" s="103" t="s">
        <v>646</v>
      </c>
      <c r="I1865" s="103" t="s">
        <v>92</v>
      </c>
      <c r="J1865" s="215">
        <v>-3050.54</v>
      </c>
      <c r="K1865" s="216" t="s">
        <v>88</v>
      </c>
    </row>
    <row r="1866" spans="1:11" x14ac:dyDescent="0.25">
      <c r="A1866" s="103" t="s">
        <v>806</v>
      </c>
      <c r="B1866" s="103" t="s">
        <v>88</v>
      </c>
      <c r="C1866" s="103" t="s">
        <v>89</v>
      </c>
      <c r="D1866" s="103" t="s">
        <v>420</v>
      </c>
      <c r="E1866" s="103" t="s">
        <v>421</v>
      </c>
      <c r="F1866" s="103" t="s">
        <v>421</v>
      </c>
      <c r="G1866" s="103" t="s">
        <v>139</v>
      </c>
      <c r="H1866" s="103" t="s">
        <v>646</v>
      </c>
      <c r="I1866" s="103" t="s">
        <v>92</v>
      </c>
      <c r="J1866" s="215">
        <v>25177.72</v>
      </c>
      <c r="K1866" s="216" t="s">
        <v>88</v>
      </c>
    </row>
    <row r="1867" spans="1:11" x14ac:dyDescent="0.25">
      <c r="A1867" s="103" t="s">
        <v>806</v>
      </c>
      <c r="B1867" s="103" t="s">
        <v>88</v>
      </c>
      <c r="C1867" s="103" t="s">
        <v>89</v>
      </c>
      <c r="D1867" s="103" t="s">
        <v>420</v>
      </c>
      <c r="E1867" s="111"/>
      <c r="F1867" s="103" t="s">
        <v>421</v>
      </c>
      <c r="G1867" s="103" t="s">
        <v>139</v>
      </c>
      <c r="H1867" s="103" t="s">
        <v>646</v>
      </c>
      <c r="I1867" s="103" t="s">
        <v>92</v>
      </c>
      <c r="J1867" s="215">
        <v>-5449.12</v>
      </c>
      <c r="K1867" s="216" t="s">
        <v>88</v>
      </c>
    </row>
    <row r="1868" spans="1:11" x14ac:dyDescent="0.25">
      <c r="A1868" s="103" t="s">
        <v>807</v>
      </c>
      <c r="B1868" s="103" t="s">
        <v>88</v>
      </c>
      <c r="C1868" s="103" t="s">
        <v>89</v>
      </c>
      <c r="D1868" s="103" t="s">
        <v>420</v>
      </c>
      <c r="E1868" s="103" t="s">
        <v>421</v>
      </c>
      <c r="F1868" s="103" t="s">
        <v>421</v>
      </c>
      <c r="G1868" s="103" t="s">
        <v>139</v>
      </c>
      <c r="H1868" s="103" t="s">
        <v>646</v>
      </c>
      <c r="I1868" s="103" t="s">
        <v>92</v>
      </c>
      <c r="J1868" s="215">
        <v>-77308.47</v>
      </c>
      <c r="K1868" s="216" t="s">
        <v>88</v>
      </c>
    </row>
    <row r="1869" spans="1:11" x14ac:dyDescent="0.25">
      <c r="A1869" s="103" t="s">
        <v>807</v>
      </c>
      <c r="B1869" s="103" t="s">
        <v>88</v>
      </c>
      <c r="C1869" s="103" t="s">
        <v>89</v>
      </c>
      <c r="D1869" s="103" t="s">
        <v>420</v>
      </c>
      <c r="E1869" s="111"/>
      <c r="F1869" s="103" t="s">
        <v>421</v>
      </c>
      <c r="G1869" s="103" t="s">
        <v>139</v>
      </c>
      <c r="H1869" s="103" t="s">
        <v>646</v>
      </c>
      <c r="I1869" s="103" t="s">
        <v>92</v>
      </c>
      <c r="J1869" s="215">
        <v>16946.22</v>
      </c>
      <c r="K1869" s="216" t="s">
        <v>88</v>
      </c>
    </row>
    <row r="1870" spans="1:11" x14ac:dyDescent="0.25">
      <c r="A1870" s="103" t="s">
        <v>808</v>
      </c>
      <c r="B1870" s="103" t="s">
        <v>88</v>
      </c>
      <c r="C1870" s="103" t="s">
        <v>89</v>
      </c>
      <c r="D1870" s="103" t="s">
        <v>420</v>
      </c>
      <c r="E1870" s="103" t="s">
        <v>421</v>
      </c>
      <c r="F1870" s="103" t="s">
        <v>421</v>
      </c>
      <c r="G1870" s="103" t="s">
        <v>138</v>
      </c>
      <c r="H1870" s="103" t="s">
        <v>647</v>
      </c>
      <c r="I1870" s="103" t="s">
        <v>92</v>
      </c>
      <c r="J1870" s="215">
        <v>11648.72</v>
      </c>
      <c r="K1870" s="216" t="s">
        <v>88</v>
      </c>
    </row>
    <row r="1871" spans="1:11" x14ac:dyDescent="0.25">
      <c r="A1871" s="103" t="s">
        <v>808</v>
      </c>
      <c r="B1871" s="103" t="s">
        <v>88</v>
      </c>
      <c r="C1871" s="103" t="s">
        <v>89</v>
      </c>
      <c r="D1871" s="103" t="s">
        <v>420</v>
      </c>
      <c r="E1871" s="111"/>
      <c r="F1871" s="103" t="s">
        <v>421</v>
      </c>
      <c r="G1871" s="103" t="s">
        <v>138</v>
      </c>
      <c r="H1871" s="103" t="s">
        <v>647</v>
      </c>
      <c r="I1871" s="103" t="s">
        <v>92</v>
      </c>
      <c r="J1871" s="215">
        <v>-1446.28</v>
      </c>
      <c r="K1871" s="216" t="s">
        <v>88</v>
      </c>
    </row>
    <row r="1872" spans="1:11" x14ac:dyDescent="0.25">
      <c r="A1872" s="103" t="s">
        <v>809</v>
      </c>
      <c r="B1872" s="103" t="s">
        <v>88</v>
      </c>
      <c r="C1872" s="103" t="s">
        <v>89</v>
      </c>
      <c r="D1872" s="103" t="s">
        <v>420</v>
      </c>
      <c r="E1872" s="103" t="s">
        <v>421</v>
      </c>
      <c r="F1872" s="103" t="s">
        <v>421</v>
      </c>
      <c r="G1872" s="103" t="s">
        <v>138</v>
      </c>
      <c r="H1872" s="103" t="s">
        <v>647</v>
      </c>
      <c r="I1872" s="103" t="s">
        <v>92</v>
      </c>
      <c r="J1872" s="215">
        <v>539.75</v>
      </c>
      <c r="K1872" s="216" t="s">
        <v>88</v>
      </c>
    </row>
    <row r="1873" spans="1:11" x14ac:dyDescent="0.25">
      <c r="A1873" s="103" t="s">
        <v>809</v>
      </c>
      <c r="B1873" s="103" t="s">
        <v>88</v>
      </c>
      <c r="C1873" s="103" t="s">
        <v>89</v>
      </c>
      <c r="D1873" s="103" t="s">
        <v>420</v>
      </c>
      <c r="E1873" s="111"/>
      <c r="F1873" s="103" t="s">
        <v>421</v>
      </c>
      <c r="G1873" s="103" t="s">
        <v>138</v>
      </c>
      <c r="H1873" s="103" t="s">
        <v>647</v>
      </c>
      <c r="I1873" s="103" t="s">
        <v>92</v>
      </c>
      <c r="J1873" s="215">
        <v>387.75</v>
      </c>
      <c r="K1873" s="216" t="s">
        <v>88</v>
      </c>
    </row>
    <row r="1874" spans="1:11" x14ac:dyDescent="0.25">
      <c r="A1874" s="103" t="s">
        <v>810</v>
      </c>
      <c r="B1874" s="103" t="s">
        <v>88</v>
      </c>
      <c r="C1874" s="103" t="s">
        <v>89</v>
      </c>
      <c r="D1874" s="103" t="s">
        <v>420</v>
      </c>
      <c r="E1874" s="103" t="s">
        <v>421</v>
      </c>
      <c r="F1874" s="103" t="s">
        <v>421</v>
      </c>
      <c r="G1874" s="103" t="s">
        <v>138</v>
      </c>
      <c r="H1874" s="103" t="s">
        <v>647</v>
      </c>
      <c r="I1874" s="103" t="s">
        <v>92</v>
      </c>
      <c r="J1874" s="215">
        <v>18462.72</v>
      </c>
      <c r="K1874" s="216" t="s">
        <v>88</v>
      </c>
    </row>
    <row r="1875" spans="1:11" x14ac:dyDescent="0.25">
      <c r="A1875" s="103" t="s">
        <v>810</v>
      </c>
      <c r="B1875" s="103" t="s">
        <v>88</v>
      </c>
      <c r="C1875" s="103" t="s">
        <v>89</v>
      </c>
      <c r="D1875" s="103" t="s">
        <v>420</v>
      </c>
      <c r="E1875" s="111"/>
      <c r="F1875" s="103" t="s">
        <v>421</v>
      </c>
      <c r="G1875" s="103" t="s">
        <v>138</v>
      </c>
      <c r="H1875" s="103" t="s">
        <v>647</v>
      </c>
      <c r="I1875" s="103" t="s">
        <v>92</v>
      </c>
      <c r="J1875" s="215">
        <v>-3972.24</v>
      </c>
      <c r="K1875" s="216" t="s">
        <v>88</v>
      </c>
    </row>
    <row r="1876" spans="1:11" x14ac:dyDescent="0.25">
      <c r="A1876" s="103" t="s">
        <v>1038</v>
      </c>
      <c r="B1876" s="103" t="s">
        <v>88</v>
      </c>
      <c r="C1876" s="103" t="s">
        <v>89</v>
      </c>
      <c r="D1876" s="103" t="s">
        <v>420</v>
      </c>
      <c r="E1876" s="103" t="s">
        <v>421</v>
      </c>
      <c r="F1876" s="103" t="s">
        <v>421</v>
      </c>
      <c r="G1876" s="103" t="s">
        <v>138</v>
      </c>
      <c r="H1876" s="103" t="s">
        <v>1040</v>
      </c>
      <c r="I1876" s="103" t="s">
        <v>92</v>
      </c>
      <c r="J1876" s="215">
        <v>2189.12</v>
      </c>
      <c r="K1876" s="216" t="s">
        <v>88</v>
      </c>
    </row>
    <row r="1877" spans="1:11" x14ac:dyDescent="0.25">
      <c r="A1877" s="103" t="s">
        <v>1038</v>
      </c>
      <c r="B1877" s="103" t="s">
        <v>88</v>
      </c>
      <c r="C1877" s="103" t="s">
        <v>89</v>
      </c>
      <c r="D1877" s="103" t="s">
        <v>420</v>
      </c>
      <c r="E1877" s="103" t="s">
        <v>421</v>
      </c>
      <c r="F1877" s="103" t="s">
        <v>421</v>
      </c>
      <c r="G1877" s="103" t="s">
        <v>138</v>
      </c>
      <c r="H1877" s="103" t="s">
        <v>647</v>
      </c>
      <c r="I1877" s="103" t="s">
        <v>92</v>
      </c>
      <c r="J1877" s="215">
        <v>6267.38</v>
      </c>
      <c r="K1877" s="216" t="s">
        <v>88</v>
      </c>
    </row>
    <row r="1878" spans="1:11" x14ac:dyDescent="0.25">
      <c r="A1878" s="103" t="s">
        <v>1038</v>
      </c>
      <c r="B1878" s="103" t="s">
        <v>88</v>
      </c>
      <c r="C1878" s="103" t="s">
        <v>89</v>
      </c>
      <c r="D1878" s="103" t="s">
        <v>420</v>
      </c>
      <c r="E1878" s="111"/>
      <c r="F1878" s="103" t="s">
        <v>421</v>
      </c>
      <c r="G1878" s="103" t="s">
        <v>138</v>
      </c>
      <c r="H1878" s="103" t="s">
        <v>1040</v>
      </c>
      <c r="I1878" s="103" t="s">
        <v>92</v>
      </c>
      <c r="J1878" s="215">
        <v>-568.95000000000005</v>
      </c>
      <c r="K1878" s="216" t="s">
        <v>88</v>
      </c>
    </row>
    <row r="1879" spans="1:11" x14ac:dyDescent="0.25">
      <c r="A1879" s="103" t="s">
        <v>1038</v>
      </c>
      <c r="B1879" s="103" t="s">
        <v>88</v>
      </c>
      <c r="C1879" s="103" t="s">
        <v>89</v>
      </c>
      <c r="D1879" s="103" t="s">
        <v>420</v>
      </c>
      <c r="E1879" s="111"/>
      <c r="F1879" s="103" t="s">
        <v>421</v>
      </c>
      <c r="G1879" s="103" t="s">
        <v>138</v>
      </c>
      <c r="H1879" s="103" t="s">
        <v>647</v>
      </c>
      <c r="I1879" s="103" t="s">
        <v>92</v>
      </c>
      <c r="J1879" s="215">
        <v>-1213.44</v>
      </c>
      <c r="K1879" s="216" t="s">
        <v>88</v>
      </c>
    </row>
    <row r="1880" spans="1:11" x14ac:dyDescent="0.25">
      <c r="A1880" s="103" t="s">
        <v>806</v>
      </c>
      <c r="B1880" s="103" t="s">
        <v>88</v>
      </c>
      <c r="C1880" s="103" t="s">
        <v>89</v>
      </c>
      <c r="D1880" s="103" t="s">
        <v>420</v>
      </c>
      <c r="E1880" s="103" t="s">
        <v>421</v>
      </c>
      <c r="F1880" s="103" t="s">
        <v>421</v>
      </c>
      <c r="G1880" s="103" t="s">
        <v>138</v>
      </c>
      <c r="H1880" s="103" t="s">
        <v>647</v>
      </c>
      <c r="I1880" s="103" t="s">
        <v>92</v>
      </c>
      <c r="J1880" s="215">
        <v>20562.88</v>
      </c>
      <c r="K1880" s="216" t="s">
        <v>88</v>
      </c>
    </row>
    <row r="1881" spans="1:11" x14ac:dyDescent="0.25">
      <c r="A1881" s="103" t="s">
        <v>806</v>
      </c>
      <c r="B1881" s="103" t="s">
        <v>88</v>
      </c>
      <c r="C1881" s="103" t="s">
        <v>89</v>
      </c>
      <c r="D1881" s="103" t="s">
        <v>420</v>
      </c>
      <c r="E1881" s="111"/>
      <c r="F1881" s="103" t="s">
        <v>421</v>
      </c>
      <c r="G1881" s="103" t="s">
        <v>138</v>
      </c>
      <c r="H1881" s="103" t="s">
        <v>647</v>
      </c>
      <c r="I1881" s="103" t="s">
        <v>92</v>
      </c>
      <c r="J1881" s="215">
        <v>-5404.81</v>
      </c>
      <c r="K1881" s="216" t="s">
        <v>88</v>
      </c>
    </row>
    <row r="1882" spans="1:11" x14ac:dyDescent="0.25">
      <c r="A1882" s="103" t="s">
        <v>807</v>
      </c>
      <c r="B1882" s="103" t="s">
        <v>88</v>
      </c>
      <c r="C1882" s="103" t="s">
        <v>89</v>
      </c>
      <c r="D1882" s="103" t="s">
        <v>420</v>
      </c>
      <c r="E1882" s="103" t="s">
        <v>421</v>
      </c>
      <c r="F1882" s="103" t="s">
        <v>421</v>
      </c>
      <c r="G1882" s="103" t="s">
        <v>138</v>
      </c>
      <c r="H1882" s="103" t="s">
        <v>647</v>
      </c>
      <c r="I1882" s="103" t="s">
        <v>92</v>
      </c>
      <c r="J1882" s="215">
        <v>-72397.02</v>
      </c>
      <c r="K1882" s="216" t="s">
        <v>88</v>
      </c>
    </row>
    <row r="1883" spans="1:11" x14ac:dyDescent="0.25">
      <c r="A1883" s="103" t="s">
        <v>807</v>
      </c>
      <c r="B1883" s="103" t="s">
        <v>88</v>
      </c>
      <c r="C1883" s="103" t="s">
        <v>89</v>
      </c>
      <c r="D1883" s="103" t="s">
        <v>420</v>
      </c>
      <c r="E1883" s="111"/>
      <c r="F1883" s="103" t="s">
        <v>421</v>
      </c>
      <c r="G1883" s="103" t="s">
        <v>138</v>
      </c>
      <c r="H1883" s="103" t="s">
        <v>647</v>
      </c>
      <c r="I1883" s="103" t="s">
        <v>92</v>
      </c>
      <c r="J1883" s="215">
        <v>15999.21</v>
      </c>
      <c r="K1883" s="216" t="s">
        <v>88</v>
      </c>
    </row>
    <row r="1884" spans="1:11" x14ac:dyDescent="0.25">
      <c r="A1884" s="103" t="s">
        <v>808</v>
      </c>
      <c r="B1884" s="103" t="s">
        <v>88</v>
      </c>
      <c r="C1884" s="103" t="s">
        <v>89</v>
      </c>
      <c r="D1884" s="103" t="s">
        <v>420</v>
      </c>
      <c r="E1884" s="103" t="s">
        <v>421</v>
      </c>
      <c r="F1884" s="103" t="s">
        <v>421</v>
      </c>
      <c r="G1884" s="103" t="s">
        <v>136</v>
      </c>
      <c r="H1884" s="103" t="s">
        <v>370</v>
      </c>
      <c r="I1884" s="103" t="s">
        <v>92</v>
      </c>
      <c r="J1884" s="215">
        <v>15586.91</v>
      </c>
      <c r="K1884" s="216" t="s">
        <v>88</v>
      </c>
    </row>
    <row r="1885" spans="1:11" x14ac:dyDescent="0.25">
      <c r="A1885" s="103" t="s">
        <v>808</v>
      </c>
      <c r="B1885" s="103" t="s">
        <v>88</v>
      </c>
      <c r="C1885" s="103" t="s">
        <v>89</v>
      </c>
      <c r="D1885" s="103" t="s">
        <v>420</v>
      </c>
      <c r="E1885" s="111"/>
      <c r="F1885" s="103" t="s">
        <v>421</v>
      </c>
      <c r="G1885" s="103" t="s">
        <v>136</v>
      </c>
      <c r="H1885" s="103" t="s">
        <v>370</v>
      </c>
      <c r="I1885" s="103" t="s">
        <v>92</v>
      </c>
      <c r="J1885" s="215">
        <v>-490.86</v>
      </c>
      <c r="K1885" s="216" t="s">
        <v>88</v>
      </c>
    </row>
    <row r="1886" spans="1:11" x14ac:dyDescent="0.25">
      <c r="A1886" s="103" t="s">
        <v>809</v>
      </c>
      <c r="B1886" s="103" t="s">
        <v>88</v>
      </c>
      <c r="C1886" s="103" t="s">
        <v>89</v>
      </c>
      <c r="D1886" s="103" t="s">
        <v>420</v>
      </c>
      <c r="E1886" s="103" t="s">
        <v>421</v>
      </c>
      <c r="F1886" s="103" t="s">
        <v>421</v>
      </c>
      <c r="G1886" s="103" t="s">
        <v>136</v>
      </c>
      <c r="H1886" s="103" t="s">
        <v>370</v>
      </c>
      <c r="I1886" s="103" t="s">
        <v>92</v>
      </c>
      <c r="J1886" s="215">
        <v>6500.29</v>
      </c>
      <c r="K1886" s="216" t="s">
        <v>88</v>
      </c>
    </row>
    <row r="1887" spans="1:11" x14ac:dyDescent="0.25">
      <c r="A1887" s="103" t="s">
        <v>809</v>
      </c>
      <c r="B1887" s="103" t="s">
        <v>88</v>
      </c>
      <c r="C1887" s="103" t="s">
        <v>89</v>
      </c>
      <c r="D1887" s="103" t="s">
        <v>420</v>
      </c>
      <c r="E1887" s="111"/>
      <c r="F1887" s="103" t="s">
        <v>421</v>
      </c>
      <c r="G1887" s="103" t="s">
        <v>136</v>
      </c>
      <c r="H1887" s="103" t="s">
        <v>370</v>
      </c>
      <c r="I1887" s="103" t="s">
        <v>92</v>
      </c>
      <c r="J1887" s="215">
        <v>-46.25</v>
      </c>
      <c r="K1887" s="216" t="s">
        <v>88</v>
      </c>
    </row>
    <row r="1888" spans="1:11" x14ac:dyDescent="0.25">
      <c r="A1888" s="103" t="s">
        <v>810</v>
      </c>
      <c r="B1888" s="103" t="s">
        <v>88</v>
      </c>
      <c r="C1888" s="103" t="s">
        <v>89</v>
      </c>
      <c r="D1888" s="103" t="s">
        <v>420</v>
      </c>
      <c r="E1888" s="103" t="s">
        <v>421</v>
      </c>
      <c r="F1888" s="103" t="s">
        <v>421</v>
      </c>
      <c r="G1888" s="103" t="s">
        <v>136</v>
      </c>
      <c r="H1888" s="103" t="s">
        <v>370</v>
      </c>
      <c r="I1888" s="103" t="s">
        <v>92</v>
      </c>
      <c r="J1888" s="215">
        <v>6089.04</v>
      </c>
      <c r="K1888" s="216" t="s">
        <v>88</v>
      </c>
    </row>
    <row r="1889" spans="1:11" x14ac:dyDescent="0.25">
      <c r="A1889" s="103" t="s">
        <v>810</v>
      </c>
      <c r="B1889" s="103" t="s">
        <v>88</v>
      </c>
      <c r="C1889" s="103" t="s">
        <v>89</v>
      </c>
      <c r="D1889" s="103" t="s">
        <v>420</v>
      </c>
      <c r="E1889" s="111"/>
      <c r="F1889" s="103" t="s">
        <v>421</v>
      </c>
      <c r="G1889" s="103" t="s">
        <v>136</v>
      </c>
      <c r="H1889" s="103" t="s">
        <v>370</v>
      </c>
      <c r="I1889" s="103" t="s">
        <v>92</v>
      </c>
      <c r="J1889" s="215">
        <v>16.190000000000001</v>
      </c>
      <c r="K1889" s="216" t="s">
        <v>88</v>
      </c>
    </row>
    <row r="1890" spans="1:11" x14ac:dyDescent="0.25">
      <c r="A1890" s="103" t="s">
        <v>1038</v>
      </c>
      <c r="B1890" s="103" t="s">
        <v>88</v>
      </c>
      <c r="C1890" s="103" t="s">
        <v>89</v>
      </c>
      <c r="D1890" s="103" t="s">
        <v>420</v>
      </c>
      <c r="E1890" s="103" t="s">
        <v>421</v>
      </c>
      <c r="F1890" s="103" t="s">
        <v>421</v>
      </c>
      <c r="G1890" s="103" t="s">
        <v>136</v>
      </c>
      <c r="H1890" s="103" t="s">
        <v>370</v>
      </c>
      <c r="I1890" s="103" t="s">
        <v>92</v>
      </c>
      <c r="J1890" s="215">
        <v>7510.25</v>
      </c>
      <c r="K1890" s="216" t="s">
        <v>88</v>
      </c>
    </row>
    <row r="1891" spans="1:11" x14ac:dyDescent="0.25">
      <c r="A1891" s="103" t="s">
        <v>1038</v>
      </c>
      <c r="B1891" s="103" t="s">
        <v>88</v>
      </c>
      <c r="C1891" s="103" t="s">
        <v>89</v>
      </c>
      <c r="D1891" s="103" t="s">
        <v>420</v>
      </c>
      <c r="E1891" s="111"/>
      <c r="F1891" s="103" t="s">
        <v>421</v>
      </c>
      <c r="G1891" s="103" t="s">
        <v>136</v>
      </c>
      <c r="H1891" s="103" t="s">
        <v>370</v>
      </c>
      <c r="I1891" s="103" t="s">
        <v>92</v>
      </c>
      <c r="J1891" s="215">
        <v>212.11</v>
      </c>
      <c r="K1891" s="216" t="s">
        <v>88</v>
      </c>
    </row>
    <row r="1892" spans="1:11" x14ac:dyDescent="0.25">
      <c r="A1892" s="103" t="s">
        <v>806</v>
      </c>
      <c r="B1892" s="103" t="s">
        <v>88</v>
      </c>
      <c r="C1892" s="103" t="s">
        <v>89</v>
      </c>
      <c r="D1892" s="103" t="s">
        <v>420</v>
      </c>
      <c r="E1892" s="103" t="s">
        <v>421</v>
      </c>
      <c r="F1892" s="103" t="s">
        <v>421</v>
      </c>
      <c r="G1892" s="103" t="s">
        <v>136</v>
      </c>
      <c r="H1892" s="103" t="s">
        <v>370</v>
      </c>
      <c r="I1892" s="103" t="s">
        <v>92</v>
      </c>
      <c r="J1892" s="215">
        <v>3818.22</v>
      </c>
      <c r="K1892" s="216" t="s">
        <v>88</v>
      </c>
    </row>
    <row r="1893" spans="1:11" x14ac:dyDescent="0.25">
      <c r="A1893" s="103" t="s">
        <v>806</v>
      </c>
      <c r="B1893" s="103" t="s">
        <v>88</v>
      </c>
      <c r="C1893" s="103" t="s">
        <v>89</v>
      </c>
      <c r="D1893" s="103" t="s">
        <v>420</v>
      </c>
      <c r="E1893" s="111"/>
      <c r="F1893" s="103" t="s">
        <v>421</v>
      </c>
      <c r="G1893" s="103" t="s">
        <v>136</v>
      </c>
      <c r="H1893" s="103" t="s">
        <v>370</v>
      </c>
      <c r="I1893" s="103" t="s">
        <v>92</v>
      </c>
      <c r="J1893" s="215">
        <v>-1093.93</v>
      </c>
      <c r="K1893" s="216" t="s">
        <v>88</v>
      </c>
    </row>
    <row r="1894" spans="1:11" x14ac:dyDescent="0.25">
      <c r="A1894" s="103" t="s">
        <v>807</v>
      </c>
      <c r="B1894" s="103" t="s">
        <v>88</v>
      </c>
      <c r="C1894" s="103" t="s">
        <v>89</v>
      </c>
      <c r="D1894" s="103" t="s">
        <v>420</v>
      </c>
      <c r="E1894" s="103" t="s">
        <v>421</v>
      </c>
      <c r="F1894" s="103" t="s">
        <v>421</v>
      </c>
      <c r="G1894" s="103" t="s">
        <v>136</v>
      </c>
      <c r="H1894" s="103" t="s">
        <v>370</v>
      </c>
      <c r="I1894" s="103" t="s">
        <v>92</v>
      </c>
      <c r="J1894" s="215">
        <v>-42989.13</v>
      </c>
      <c r="K1894" s="216" t="s">
        <v>88</v>
      </c>
    </row>
    <row r="1895" spans="1:11" x14ac:dyDescent="0.25">
      <c r="A1895" s="103" t="s">
        <v>807</v>
      </c>
      <c r="B1895" s="103" t="s">
        <v>88</v>
      </c>
      <c r="C1895" s="103" t="s">
        <v>89</v>
      </c>
      <c r="D1895" s="103" t="s">
        <v>420</v>
      </c>
      <c r="E1895" s="111"/>
      <c r="F1895" s="103" t="s">
        <v>421</v>
      </c>
      <c r="G1895" s="103" t="s">
        <v>136</v>
      </c>
      <c r="H1895" s="103" t="s">
        <v>370</v>
      </c>
      <c r="I1895" s="103" t="s">
        <v>92</v>
      </c>
      <c r="J1895" s="215">
        <v>1289.42</v>
      </c>
      <c r="K1895" s="216" t="s">
        <v>88</v>
      </c>
    </row>
    <row r="1896" spans="1:11" x14ac:dyDescent="0.25">
      <c r="A1896" s="103" t="s">
        <v>808</v>
      </c>
      <c r="B1896" s="103" t="s">
        <v>88</v>
      </c>
      <c r="C1896" s="103" t="s">
        <v>89</v>
      </c>
      <c r="D1896" s="103" t="s">
        <v>420</v>
      </c>
      <c r="E1896" s="103" t="s">
        <v>421</v>
      </c>
      <c r="F1896" s="103" t="s">
        <v>421</v>
      </c>
      <c r="G1896" s="103" t="s">
        <v>121</v>
      </c>
      <c r="H1896" s="103" t="s">
        <v>372</v>
      </c>
      <c r="I1896" s="103" t="s">
        <v>92</v>
      </c>
      <c r="J1896" s="215">
        <v>968.74</v>
      </c>
      <c r="K1896" s="216" t="s">
        <v>88</v>
      </c>
    </row>
    <row r="1897" spans="1:11" x14ac:dyDescent="0.25">
      <c r="A1897" s="103" t="s">
        <v>809</v>
      </c>
      <c r="B1897" s="103" t="s">
        <v>88</v>
      </c>
      <c r="C1897" s="103" t="s">
        <v>89</v>
      </c>
      <c r="D1897" s="103" t="s">
        <v>420</v>
      </c>
      <c r="E1897" s="103" t="s">
        <v>421</v>
      </c>
      <c r="F1897" s="103" t="s">
        <v>421</v>
      </c>
      <c r="G1897" s="103" t="s">
        <v>121</v>
      </c>
      <c r="H1897" s="103" t="s">
        <v>372</v>
      </c>
      <c r="I1897" s="103" t="s">
        <v>92</v>
      </c>
      <c r="J1897" s="215">
        <v>-318.33999999999997</v>
      </c>
      <c r="K1897" s="216" t="s">
        <v>88</v>
      </c>
    </row>
    <row r="1898" spans="1:11" x14ac:dyDescent="0.25">
      <c r="A1898" s="103" t="s">
        <v>810</v>
      </c>
      <c r="B1898" s="103" t="s">
        <v>88</v>
      </c>
      <c r="C1898" s="103" t="s">
        <v>89</v>
      </c>
      <c r="D1898" s="103" t="s">
        <v>420</v>
      </c>
      <c r="E1898" s="103" t="s">
        <v>421</v>
      </c>
      <c r="F1898" s="103" t="s">
        <v>421</v>
      </c>
      <c r="G1898" s="103" t="s">
        <v>121</v>
      </c>
      <c r="H1898" s="103" t="s">
        <v>372</v>
      </c>
      <c r="I1898" s="103" t="s">
        <v>92</v>
      </c>
      <c r="J1898" s="215">
        <v>1332.94</v>
      </c>
      <c r="K1898" s="216" t="s">
        <v>88</v>
      </c>
    </row>
    <row r="1899" spans="1:11" x14ac:dyDescent="0.25">
      <c r="A1899" s="103" t="s">
        <v>1038</v>
      </c>
      <c r="B1899" s="103" t="s">
        <v>88</v>
      </c>
      <c r="C1899" s="103" t="s">
        <v>89</v>
      </c>
      <c r="D1899" s="103" t="s">
        <v>420</v>
      </c>
      <c r="E1899" s="103" t="s">
        <v>421</v>
      </c>
      <c r="F1899" s="103" t="s">
        <v>421</v>
      </c>
      <c r="G1899" s="103" t="s">
        <v>121</v>
      </c>
      <c r="H1899" s="103" t="s">
        <v>372</v>
      </c>
      <c r="I1899" s="103" t="s">
        <v>92</v>
      </c>
      <c r="J1899" s="215">
        <v>1544.82</v>
      </c>
      <c r="K1899" s="216" t="s">
        <v>88</v>
      </c>
    </row>
    <row r="1900" spans="1:11" x14ac:dyDescent="0.25">
      <c r="A1900" s="103" t="s">
        <v>806</v>
      </c>
      <c r="B1900" s="103" t="s">
        <v>88</v>
      </c>
      <c r="C1900" s="103" t="s">
        <v>89</v>
      </c>
      <c r="D1900" s="103" t="s">
        <v>420</v>
      </c>
      <c r="E1900" s="103" t="s">
        <v>421</v>
      </c>
      <c r="F1900" s="103" t="s">
        <v>421</v>
      </c>
      <c r="G1900" s="103" t="s">
        <v>121</v>
      </c>
      <c r="H1900" s="103" t="s">
        <v>372</v>
      </c>
      <c r="I1900" s="103" t="s">
        <v>92</v>
      </c>
      <c r="J1900" s="215">
        <v>2594.5300000000002</v>
      </c>
      <c r="K1900" s="216" t="s">
        <v>88</v>
      </c>
    </row>
    <row r="1901" spans="1:11" x14ac:dyDescent="0.25">
      <c r="A1901" s="103" t="s">
        <v>807</v>
      </c>
      <c r="B1901" s="103" t="s">
        <v>88</v>
      </c>
      <c r="C1901" s="103" t="s">
        <v>89</v>
      </c>
      <c r="D1901" s="103" t="s">
        <v>420</v>
      </c>
      <c r="E1901" s="103" t="s">
        <v>421</v>
      </c>
      <c r="F1901" s="103" t="s">
        <v>421</v>
      </c>
      <c r="G1901" s="103" t="s">
        <v>121</v>
      </c>
      <c r="H1901" s="103" t="s">
        <v>372</v>
      </c>
      <c r="I1901" s="103" t="s">
        <v>92</v>
      </c>
      <c r="J1901" s="215">
        <v>-7000.77</v>
      </c>
      <c r="K1901" s="216" t="s">
        <v>88</v>
      </c>
    </row>
    <row r="1902" spans="1:11" x14ac:dyDescent="0.25">
      <c r="A1902" s="103" t="s">
        <v>808</v>
      </c>
      <c r="B1902" s="103" t="s">
        <v>88</v>
      </c>
      <c r="C1902" s="103" t="s">
        <v>89</v>
      </c>
      <c r="D1902" s="103" t="s">
        <v>420</v>
      </c>
      <c r="E1902" s="103" t="s">
        <v>421</v>
      </c>
      <c r="F1902" s="103" t="s">
        <v>421</v>
      </c>
      <c r="G1902" s="103" t="s">
        <v>134</v>
      </c>
      <c r="H1902" s="103" t="s">
        <v>374</v>
      </c>
      <c r="I1902" s="103" t="s">
        <v>92</v>
      </c>
      <c r="J1902" s="215">
        <v>135.78</v>
      </c>
      <c r="K1902" s="216" t="s">
        <v>88</v>
      </c>
    </row>
    <row r="1903" spans="1:11" x14ac:dyDescent="0.25">
      <c r="A1903" s="103" t="s">
        <v>809</v>
      </c>
      <c r="B1903" s="103" t="s">
        <v>88</v>
      </c>
      <c r="C1903" s="103" t="s">
        <v>89</v>
      </c>
      <c r="D1903" s="103" t="s">
        <v>420</v>
      </c>
      <c r="E1903" s="103" t="s">
        <v>421</v>
      </c>
      <c r="F1903" s="103" t="s">
        <v>421</v>
      </c>
      <c r="G1903" s="103" t="s">
        <v>134</v>
      </c>
      <c r="H1903" s="103" t="s">
        <v>374</v>
      </c>
      <c r="I1903" s="103" t="s">
        <v>92</v>
      </c>
      <c r="J1903" s="215">
        <v>853.98</v>
      </c>
      <c r="K1903" s="216" t="s">
        <v>88</v>
      </c>
    </row>
    <row r="1904" spans="1:11" x14ac:dyDescent="0.25">
      <c r="A1904" s="103" t="s">
        <v>810</v>
      </c>
      <c r="B1904" s="103" t="s">
        <v>88</v>
      </c>
      <c r="C1904" s="103" t="s">
        <v>89</v>
      </c>
      <c r="D1904" s="103" t="s">
        <v>420</v>
      </c>
      <c r="E1904" s="103" t="s">
        <v>421</v>
      </c>
      <c r="F1904" s="103" t="s">
        <v>421</v>
      </c>
      <c r="G1904" s="103" t="s">
        <v>134</v>
      </c>
      <c r="H1904" s="103" t="s">
        <v>374</v>
      </c>
      <c r="I1904" s="103" t="s">
        <v>92</v>
      </c>
      <c r="J1904" s="215">
        <v>1290.1199999999999</v>
      </c>
      <c r="K1904" s="216" t="s">
        <v>88</v>
      </c>
    </row>
    <row r="1905" spans="1:11" x14ac:dyDescent="0.25">
      <c r="A1905" s="103" t="s">
        <v>1038</v>
      </c>
      <c r="B1905" s="103" t="s">
        <v>88</v>
      </c>
      <c r="C1905" s="103" t="s">
        <v>89</v>
      </c>
      <c r="D1905" s="103" t="s">
        <v>420</v>
      </c>
      <c r="E1905" s="103" t="s">
        <v>421</v>
      </c>
      <c r="F1905" s="103" t="s">
        <v>421</v>
      </c>
      <c r="G1905" s="103" t="s">
        <v>134</v>
      </c>
      <c r="H1905" s="103" t="s">
        <v>374</v>
      </c>
      <c r="I1905" s="103" t="s">
        <v>92</v>
      </c>
      <c r="J1905" s="215">
        <v>4176.13</v>
      </c>
      <c r="K1905" s="216" t="s">
        <v>88</v>
      </c>
    </row>
    <row r="1906" spans="1:11" x14ac:dyDescent="0.25">
      <c r="A1906" s="103" t="s">
        <v>806</v>
      </c>
      <c r="B1906" s="103" t="s">
        <v>88</v>
      </c>
      <c r="C1906" s="103" t="s">
        <v>89</v>
      </c>
      <c r="D1906" s="103" t="s">
        <v>420</v>
      </c>
      <c r="E1906" s="103" t="s">
        <v>421</v>
      </c>
      <c r="F1906" s="103" t="s">
        <v>421</v>
      </c>
      <c r="G1906" s="103" t="s">
        <v>134</v>
      </c>
      <c r="H1906" s="103" t="s">
        <v>374</v>
      </c>
      <c r="I1906" s="103" t="s">
        <v>92</v>
      </c>
      <c r="J1906" s="215">
        <v>4466.74</v>
      </c>
      <c r="K1906" s="216" t="s">
        <v>88</v>
      </c>
    </row>
    <row r="1907" spans="1:11" x14ac:dyDescent="0.25">
      <c r="A1907" s="103" t="s">
        <v>807</v>
      </c>
      <c r="B1907" s="103" t="s">
        <v>88</v>
      </c>
      <c r="C1907" s="103" t="s">
        <v>89</v>
      </c>
      <c r="D1907" s="103" t="s">
        <v>420</v>
      </c>
      <c r="E1907" s="103" t="s">
        <v>421</v>
      </c>
      <c r="F1907" s="103" t="s">
        <v>421</v>
      </c>
      <c r="G1907" s="103" t="s">
        <v>134</v>
      </c>
      <c r="H1907" s="103" t="s">
        <v>374</v>
      </c>
      <c r="I1907" s="103" t="s">
        <v>92</v>
      </c>
      <c r="J1907" s="215">
        <v>-6803.87</v>
      </c>
      <c r="K1907" s="216" t="s">
        <v>88</v>
      </c>
    </row>
    <row r="1908" spans="1:11" x14ac:dyDescent="0.25">
      <c r="A1908" s="103" t="s">
        <v>808</v>
      </c>
      <c r="B1908" s="103" t="s">
        <v>88</v>
      </c>
      <c r="C1908" s="103" t="s">
        <v>89</v>
      </c>
      <c r="D1908" s="103" t="s">
        <v>420</v>
      </c>
      <c r="E1908" s="103" t="s">
        <v>421</v>
      </c>
      <c r="F1908" s="103" t="s">
        <v>421</v>
      </c>
      <c r="G1908" s="103" t="s">
        <v>93</v>
      </c>
      <c r="H1908" s="103" t="s">
        <v>375</v>
      </c>
      <c r="I1908" s="103" t="s">
        <v>92</v>
      </c>
      <c r="J1908" s="215">
        <v>762.45</v>
      </c>
      <c r="K1908" s="216" t="s">
        <v>88</v>
      </c>
    </row>
    <row r="1909" spans="1:11" x14ac:dyDescent="0.25">
      <c r="A1909" s="103" t="s">
        <v>809</v>
      </c>
      <c r="B1909" s="103" t="s">
        <v>88</v>
      </c>
      <c r="C1909" s="103" t="s">
        <v>89</v>
      </c>
      <c r="D1909" s="103" t="s">
        <v>420</v>
      </c>
      <c r="E1909" s="103" t="s">
        <v>421</v>
      </c>
      <c r="F1909" s="103" t="s">
        <v>421</v>
      </c>
      <c r="G1909" s="103" t="s">
        <v>93</v>
      </c>
      <c r="H1909" s="103" t="s">
        <v>375</v>
      </c>
      <c r="I1909" s="103" t="s">
        <v>92</v>
      </c>
      <c r="J1909" s="215">
        <v>641.84</v>
      </c>
      <c r="K1909" s="216" t="s">
        <v>88</v>
      </c>
    </row>
    <row r="1910" spans="1:11" x14ac:dyDescent="0.25">
      <c r="A1910" s="103" t="s">
        <v>810</v>
      </c>
      <c r="B1910" s="103" t="s">
        <v>88</v>
      </c>
      <c r="C1910" s="103" t="s">
        <v>89</v>
      </c>
      <c r="D1910" s="103" t="s">
        <v>420</v>
      </c>
      <c r="E1910" s="103" t="s">
        <v>421</v>
      </c>
      <c r="F1910" s="103" t="s">
        <v>421</v>
      </c>
      <c r="G1910" s="103" t="s">
        <v>93</v>
      </c>
      <c r="H1910" s="103" t="s">
        <v>375</v>
      </c>
      <c r="I1910" s="103" t="s">
        <v>92</v>
      </c>
      <c r="J1910" s="215">
        <v>108.08</v>
      </c>
      <c r="K1910" s="216" t="s">
        <v>88</v>
      </c>
    </row>
    <row r="1911" spans="1:11" x14ac:dyDescent="0.25">
      <c r="A1911" s="103" t="s">
        <v>1038</v>
      </c>
      <c r="B1911" s="103" t="s">
        <v>88</v>
      </c>
      <c r="C1911" s="103" t="s">
        <v>89</v>
      </c>
      <c r="D1911" s="103" t="s">
        <v>420</v>
      </c>
      <c r="E1911" s="103" t="s">
        <v>421</v>
      </c>
      <c r="F1911" s="103" t="s">
        <v>421</v>
      </c>
      <c r="G1911" s="103" t="s">
        <v>93</v>
      </c>
      <c r="H1911" s="103" t="s">
        <v>375</v>
      </c>
      <c r="I1911" s="103" t="s">
        <v>92</v>
      </c>
      <c r="J1911" s="215">
        <v>1194.83</v>
      </c>
      <c r="K1911" s="216" t="s">
        <v>88</v>
      </c>
    </row>
    <row r="1912" spans="1:11" x14ac:dyDescent="0.25">
      <c r="A1912" s="103" t="s">
        <v>806</v>
      </c>
      <c r="B1912" s="103" t="s">
        <v>88</v>
      </c>
      <c r="C1912" s="103" t="s">
        <v>89</v>
      </c>
      <c r="D1912" s="103" t="s">
        <v>420</v>
      </c>
      <c r="E1912" s="103" t="s">
        <v>421</v>
      </c>
      <c r="F1912" s="103" t="s">
        <v>421</v>
      </c>
      <c r="G1912" s="103" t="s">
        <v>93</v>
      </c>
      <c r="H1912" s="103" t="s">
        <v>375</v>
      </c>
      <c r="I1912" s="103" t="s">
        <v>92</v>
      </c>
      <c r="J1912" s="215">
        <v>112.48</v>
      </c>
      <c r="K1912" s="216" t="s">
        <v>88</v>
      </c>
    </row>
    <row r="1913" spans="1:11" x14ac:dyDescent="0.25">
      <c r="A1913" s="103" t="s">
        <v>807</v>
      </c>
      <c r="B1913" s="103" t="s">
        <v>88</v>
      </c>
      <c r="C1913" s="103" t="s">
        <v>89</v>
      </c>
      <c r="D1913" s="103" t="s">
        <v>420</v>
      </c>
      <c r="E1913" s="103" t="s">
        <v>421</v>
      </c>
      <c r="F1913" s="103" t="s">
        <v>421</v>
      </c>
      <c r="G1913" s="103" t="s">
        <v>93</v>
      </c>
      <c r="H1913" s="103" t="s">
        <v>375</v>
      </c>
      <c r="I1913" s="103" t="s">
        <v>92</v>
      </c>
      <c r="J1913" s="215">
        <v>-2066.06</v>
      </c>
      <c r="K1913" s="216" t="s">
        <v>88</v>
      </c>
    </row>
    <row r="1914" spans="1:11" x14ac:dyDescent="0.25">
      <c r="A1914" s="103" t="s">
        <v>808</v>
      </c>
      <c r="B1914" s="103" t="s">
        <v>88</v>
      </c>
      <c r="C1914" s="103" t="s">
        <v>89</v>
      </c>
      <c r="D1914" s="103" t="s">
        <v>420</v>
      </c>
      <c r="E1914" s="103" t="s">
        <v>421</v>
      </c>
      <c r="F1914" s="103" t="s">
        <v>421</v>
      </c>
      <c r="G1914" s="103" t="s">
        <v>90</v>
      </c>
      <c r="H1914" s="103" t="s">
        <v>376</v>
      </c>
      <c r="I1914" s="103" t="s">
        <v>92</v>
      </c>
      <c r="J1914" s="215">
        <v>507.41</v>
      </c>
      <c r="K1914" s="216" t="s">
        <v>88</v>
      </c>
    </row>
    <row r="1915" spans="1:11" x14ac:dyDescent="0.25">
      <c r="A1915" s="103" t="s">
        <v>809</v>
      </c>
      <c r="B1915" s="103" t="s">
        <v>88</v>
      </c>
      <c r="C1915" s="103" t="s">
        <v>89</v>
      </c>
      <c r="D1915" s="103" t="s">
        <v>420</v>
      </c>
      <c r="E1915" s="103" t="s">
        <v>421</v>
      </c>
      <c r="F1915" s="103" t="s">
        <v>421</v>
      </c>
      <c r="G1915" s="103" t="s">
        <v>90</v>
      </c>
      <c r="H1915" s="103" t="s">
        <v>376</v>
      </c>
      <c r="I1915" s="103" t="s">
        <v>92</v>
      </c>
      <c r="J1915" s="215">
        <v>445.68</v>
      </c>
      <c r="K1915" s="216" t="s">
        <v>88</v>
      </c>
    </row>
    <row r="1916" spans="1:11" x14ac:dyDescent="0.25">
      <c r="A1916" s="103" t="s">
        <v>810</v>
      </c>
      <c r="B1916" s="103" t="s">
        <v>88</v>
      </c>
      <c r="C1916" s="103" t="s">
        <v>89</v>
      </c>
      <c r="D1916" s="103" t="s">
        <v>420</v>
      </c>
      <c r="E1916" s="103" t="s">
        <v>421</v>
      </c>
      <c r="F1916" s="103" t="s">
        <v>421</v>
      </c>
      <c r="G1916" s="103" t="s">
        <v>90</v>
      </c>
      <c r="H1916" s="103" t="s">
        <v>376</v>
      </c>
      <c r="I1916" s="103" t="s">
        <v>92</v>
      </c>
      <c r="J1916" s="215">
        <v>0</v>
      </c>
      <c r="K1916" s="216" t="s">
        <v>88</v>
      </c>
    </row>
    <row r="1917" spans="1:11" x14ac:dyDescent="0.25">
      <c r="A1917" s="103" t="s">
        <v>1038</v>
      </c>
      <c r="B1917" s="103" t="s">
        <v>88</v>
      </c>
      <c r="C1917" s="103" t="s">
        <v>89</v>
      </c>
      <c r="D1917" s="103" t="s">
        <v>420</v>
      </c>
      <c r="E1917" s="103" t="s">
        <v>421</v>
      </c>
      <c r="F1917" s="103" t="s">
        <v>421</v>
      </c>
      <c r="G1917" s="103" t="s">
        <v>90</v>
      </c>
      <c r="H1917" s="103" t="s">
        <v>376</v>
      </c>
      <c r="I1917" s="103" t="s">
        <v>92</v>
      </c>
      <c r="J1917" s="215">
        <v>-353.65</v>
      </c>
      <c r="K1917" s="216" t="s">
        <v>88</v>
      </c>
    </row>
    <row r="1918" spans="1:11" x14ac:dyDescent="0.25">
      <c r="A1918" s="103" t="s">
        <v>806</v>
      </c>
      <c r="B1918" s="103" t="s">
        <v>88</v>
      </c>
      <c r="C1918" s="103" t="s">
        <v>89</v>
      </c>
      <c r="D1918" s="103" t="s">
        <v>420</v>
      </c>
      <c r="E1918" s="103" t="s">
        <v>421</v>
      </c>
      <c r="F1918" s="103" t="s">
        <v>421</v>
      </c>
      <c r="G1918" s="103" t="s">
        <v>90</v>
      </c>
      <c r="H1918" s="103" t="s">
        <v>376</v>
      </c>
      <c r="I1918" s="103" t="s">
        <v>92</v>
      </c>
      <c r="J1918" s="215">
        <v>867.57</v>
      </c>
      <c r="K1918" s="216" t="s">
        <v>88</v>
      </c>
    </row>
    <row r="1919" spans="1:11" x14ac:dyDescent="0.25">
      <c r="A1919" s="103" t="s">
        <v>807</v>
      </c>
      <c r="B1919" s="103" t="s">
        <v>88</v>
      </c>
      <c r="C1919" s="103" t="s">
        <v>89</v>
      </c>
      <c r="D1919" s="103" t="s">
        <v>420</v>
      </c>
      <c r="E1919" s="103" t="s">
        <v>421</v>
      </c>
      <c r="F1919" s="103" t="s">
        <v>421</v>
      </c>
      <c r="G1919" s="103" t="s">
        <v>90</v>
      </c>
      <c r="H1919" s="103" t="s">
        <v>376</v>
      </c>
      <c r="I1919" s="103" t="s">
        <v>92</v>
      </c>
      <c r="J1919" s="215">
        <v>-2660</v>
      </c>
      <c r="K1919" s="216" t="s">
        <v>88</v>
      </c>
    </row>
    <row r="1920" spans="1:11" x14ac:dyDescent="0.25">
      <c r="A1920" s="103" t="s">
        <v>808</v>
      </c>
      <c r="B1920" s="103" t="s">
        <v>88</v>
      </c>
      <c r="C1920" s="103" t="s">
        <v>89</v>
      </c>
      <c r="D1920" s="103" t="s">
        <v>420</v>
      </c>
      <c r="E1920" s="103" t="s">
        <v>421</v>
      </c>
      <c r="F1920" s="103" t="s">
        <v>421</v>
      </c>
      <c r="G1920" s="103" t="s">
        <v>168</v>
      </c>
      <c r="H1920" s="103" t="s">
        <v>377</v>
      </c>
      <c r="I1920" s="103" t="s">
        <v>92</v>
      </c>
      <c r="J1920" s="215">
        <v>8592.9699999999993</v>
      </c>
      <c r="K1920" s="216" t="s">
        <v>88</v>
      </c>
    </row>
    <row r="1921" spans="1:11" x14ac:dyDescent="0.25">
      <c r="A1921" s="103" t="s">
        <v>809</v>
      </c>
      <c r="B1921" s="103" t="s">
        <v>88</v>
      </c>
      <c r="C1921" s="103" t="s">
        <v>89</v>
      </c>
      <c r="D1921" s="103" t="s">
        <v>420</v>
      </c>
      <c r="E1921" s="103" t="s">
        <v>421</v>
      </c>
      <c r="F1921" s="103" t="s">
        <v>421</v>
      </c>
      <c r="G1921" s="103" t="s">
        <v>168</v>
      </c>
      <c r="H1921" s="103" t="s">
        <v>377</v>
      </c>
      <c r="I1921" s="103" t="s">
        <v>92</v>
      </c>
      <c r="J1921" s="215">
        <v>-2273.41</v>
      </c>
      <c r="K1921" s="216" t="s">
        <v>88</v>
      </c>
    </row>
    <row r="1922" spans="1:11" x14ac:dyDescent="0.25">
      <c r="A1922" s="103" t="s">
        <v>810</v>
      </c>
      <c r="B1922" s="103" t="s">
        <v>88</v>
      </c>
      <c r="C1922" s="103" t="s">
        <v>89</v>
      </c>
      <c r="D1922" s="103" t="s">
        <v>420</v>
      </c>
      <c r="E1922" s="103" t="s">
        <v>421</v>
      </c>
      <c r="F1922" s="103" t="s">
        <v>421</v>
      </c>
      <c r="G1922" s="103" t="s">
        <v>168</v>
      </c>
      <c r="H1922" s="103" t="s">
        <v>377</v>
      </c>
      <c r="I1922" s="103" t="s">
        <v>92</v>
      </c>
      <c r="J1922" s="215">
        <v>10201.59</v>
      </c>
      <c r="K1922" s="216" t="s">
        <v>88</v>
      </c>
    </row>
    <row r="1923" spans="1:11" x14ac:dyDescent="0.25">
      <c r="A1923" s="103" t="s">
        <v>1038</v>
      </c>
      <c r="B1923" s="103" t="s">
        <v>88</v>
      </c>
      <c r="C1923" s="103" t="s">
        <v>89</v>
      </c>
      <c r="D1923" s="103" t="s">
        <v>420</v>
      </c>
      <c r="E1923" s="103" t="s">
        <v>421</v>
      </c>
      <c r="F1923" s="103" t="s">
        <v>421</v>
      </c>
      <c r="G1923" s="103" t="s">
        <v>168</v>
      </c>
      <c r="H1923" s="103" t="s">
        <v>377</v>
      </c>
      <c r="I1923" s="103" t="s">
        <v>92</v>
      </c>
      <c r="J1923" s="215">
        <v>241.35</v>
      </c>
      <c r="K1923" s="216" t="s">
        <v>88</v>
      </c>
    </row>
    <row r="1924" spans="1:11" x14ac:dyDescent="0.25">
      <c r="A1924" s="103" t="s">
        <v>806</v>
      </c>
      <c r="B1924" s="103" t="s">
        <v>88</v>
      </c>
      <c r="C1924" s="103" t="s">
        <v>89</v>
      </c>
      <c r="D1924" s="103" t="s">
        <v>420</v>
      </c>
      <c r="E1924" s="103" t="s">
        <v>421</v>
      </c>
      <c r="F1924" s="103" t="s">
        <v>421</v>
      </c>
      <c r="G1924" s="103" t="s">
        <v>168</v>
      </c>
      <c r="H1924" s="103" t="s">
        <v>377</v>
      </c>
      <c r="I1924" s="103" t="s">
        <v>92</v>
      </c>
      <c r="J1924" s="215">
        <v>6582.4</v>
      </c>
      <c r="K1924" s="216" t="s">
        <v>88</v>
      </c>
    </row>
    <row r="1925" spans="1:11" x14ac:dyDescent="0.25">
      <c r="A1925" s="103" t="s">
        <v>807</v>
      </c>
      <c r="B1925" s="103" t="s">
        <v>88</v>
      </c>
      <c r="C1925" s="103" t="s">
        <v>89</v>
      </c>
      <c r="D1925" s="103" t="s">
        <v>420</v>
      </c>
      <c r="E1925" s="103" t="s">
        <v>421</v>
      </c>
      <c r="F1925" s="103" t="s">
        <v>421</v>
      </c>
      <c r="G1925" s="103" t="s">
        <v>168</v>
      </c>
      <c r="H1925" s="103" t="s">
        <v>377</v>
      </c>
      <c r="I1925" s="103" t="s">
        <v>92</v>
      </c>
      <c r="J1925" s="215">
        <v>-31505.9</v>
      </c>
      <c r="K1925" s="216" t="s">
        <v>88</v>
      </c>
    </row>
    <row r="1926" spans="1:11" x14ac:dyDescent="0.25">
      <c r="A1926" s="103" t="s">
        <v>808</v>
      </c>
      <c r="B1926" s="103" t="s">
        <v>88</v>
      </c>
      <c r="C1926" s="103" t="s">
        <v>89</v>
      </c>
      <c r="D1926" s="103" t="s">
        <v>420</v>
      </c>
      <c r="E1926" s="103" t="s">
        <v>421</v>
      </c>
      <c r="F1926" s="103" t="s">
        <v>421</v>
      </c>
      <c r="G1926" s="103" t="s">
        <v>133</v>
      </c>
      <c r="H1926" s="103" t="s">
        <v>378</v>
      </c>
      <c r="I1926" s="103" t="s">
        <v>92</v>
      </c>
      <c r="J1926" s="215">
        <v>3282.38</v>
      </c>
      <c r="K1926" s="216" t="s">
        <v>88</v>
      </c>
    </row>
    <row r="1927" spans="1:11" x14ac:dyDescent="0.25">
      <c r="A1927" s="103" t="s">
        <v>809</v>
      </c>
      <c r="B1927" s="103" t="s">
        <v>88</v>
      </c>
      <c r="C1927" s="103" t="s">
        <v>89</v>
      </c>
      <c r="D1927" s="103" t="s">
        <v>420</v>
      </c>
      <c r="E1927" s="103" t="s">
        <v>421</v>
      </c>
      <c r="F1927" s="103" t="s">
        <v>421</v>
      </c>
      <c r="G1927" s="103" t="s">
        <v>133</v>
      </c>
      <c r="H1927" s="103" t="s">
        <v>378</v>
      </c>
      <c r="I1927" s="103" t="s">
        <v>92</v>
      </c>
      <c r="J1927" s="215">
        <v>-2129.33</v>
      </c>
      <c r="K1927" s="216" t="s">
        <v>88</v>
      </c>
    </row>
    <row r="1928" spans="1:11" x14ac:dyDescent="0.25">
      <c r="A1928" s="103" t="s">
        <v>810</v>
      </c>
      <c r="B1928" s="103" t="s">
        <v>88</v>
      </c>
      <c r="C1928" s="103" t="s">
        <v>89</v>
      </c>
      <c r="D1928" s="103" t="s">
        <v>420</v>
      </c>
      <c r="E1928" s="103" t="s">
        <v>421</v>
      </c>
      <c r="F1928" s="103" t="s">
        <v>421</v>
      </c>
      <c r="G1928" s="103" t="s">
        <v>133</v>
      </c>
      <c r="H1928" s="103" t="s">
        <v>378</v>
      </c>
      <c r="I1928" s="103" t="s">
        <v>92</v>
      </c>
      <c r="J1928" s="215">
        <v>2598.2399999999998</v>
      </c>
      <c r="K1928" s="216" t="s">
        <v>88</v>
      </c>
    </row>
    <row r="1929" spans="1:11" x14ac:dyDescent="0.25">
      <c r="A1929" s="103" t="s">
        <v>1038</v>
      </c>
      <c r="B1929" s="103" t="s">
        <v>88</v>
      </c>
      <c r="C1929" s="103" t="s">
        <v>89</v>
      </c>
      <c r="D1929" s="103" t="s">
        <v>420</v>
      </c>
      <c r="E1929" s="103" t="s">
        <v>421</v>
      </c>
      <c r="F1929" s="103" t="s">
        <v>421</v>
      </c>
      <c r="G1929" s="103" t="s">
        <v>133</v>
      </c>
      <c r="H1929" s="103" t="s">
        <v>378</v>
      </c>
      <c r="I1929" s="103" t="s">
        <v>92</v>
      </c>
      <c r="J1929" s="215">
        <v>5864.01</v>
      </c>
      <c r="K1929" s="216" t="s">
        <v>88</v>
      </c>
    </row>
    <row r="1930" spans="1:11" x14ac:dyDescent="0.25">
      <c r="A1930" s="103" t="s">
        <v>806</v>
      </c>
      <c r="B1930" s="103" t="s">
        <v>88</v>
      </c>
      <c r="C1930" s="103" t="s">
        <v>89</v>
      </c>
      <c r="D1930" s="103" t="s">
        <v>420</v>
      </c>
      <c r="E1930" s="103" t="s">
        <v>421</v>
      </c>
      <c r="F1930" s="103" t="s">
        <v>421</v>
      </c>
      <c r="G1930" s="103" t="s">
        <v>133</v>
      </c>
      <c r="H1930" s="103" t="s">
        <v>378</v>
      </c>
      <c r="I1930" s="103" t="s">
        <v>92</v>
      </c>
      <c r="J1930" s="215">
        <v>4953.0600000000004</v>
      </c>
      <c r="K1930" s="216" t="s">
        <v>88</v>
      </c>
    </row>
    <row r="1931" spans="1:11" x14ac:dyDescent="0.25">
      <c r="A1931" s="103" t="s">
        <v>807</v>
      </c>
      <c r="B1931" s="103" t="s">
        <v>88</v>
      </c>
      <c r="C1931" s="103" t="s">
        <v>89</v>
      </c>
      <c r="D1931" s="103" t="s">
        <v>420</v>
      </c>
      <c r="E1931" s="103" t="s">
        <v>421</v>
      </c>
      <c r="F1931" s="103" t="s">
        <v>421</v>
      </c>
      <c r="G1931" s="103" t="s">
        <v>133</v>
      </c>
      <c r="H1931" s="103" t="s">
        <v>378</v>
      </c>
      <c r="I1931" s="103" t="s">
        <v>92</v>
      </c>
      <c r="J1931" s="215">
        <v>-14481.41</v>
      </c>
      <c r="K1931" s="216" t="s">
        <v>88</v>
      </c>
    </row>
    <row r="1932" spans="1:11" x14ac:dyDescent="0.25">
      <c r="A1932" s="103" t="s">
        <v>808</v>
      </c>
      <c r="B1932" s="103" t="s">
        <v>88</v>
      </c>
      <c r="C1932" s="103" t="s">
        <v>89</v>
      </c>
      <c r="D1932" s="103" t="s">
        <v>420</v>
      </c>
      <c r="E1932" s="103" t="s">
        <v>421</v>
      </c>
      <c r="F1932" s="103" t="s">
        <v>421</v>
      </c>
      <c r="G1932" s="103" t="s">
        <v>132</v>
      </c>
      <c r="H1932" s="103" t="s">
        <v>379</v>
      </c>
      <c r="I1932" s="103" t="s">
        <v>92</v>
      </c>
      <c r="J1932" s="215">
        <v>1472.79</v>
      </c>
      <c r="K1932" s="216" t="s">
        <v>88</v>
      </c>
    </row>
    <row r="1933" spans="1:11" x14ac:dyDescent="0.25">
      <c r="A1933" s="103" t="s">
        <v>809</v>
      </c>
      <c r="B1933" s="103" t="s">
        <v>88</v>
      </c>
      <c r="C1933" s="103" t="s">
        <v>89</v>
      </c>
      <c r="D1933" s="103" t="s">
        <v>420</v>
      </c>
      <c r="E1933" s="103" t="s">
        <v>421</v>
      </c>
      <c r="F1933" s="103" t="s">
        <v>421</v>
      </c>
      <c r="G1933" s="103" t="s">
        <v>132</v>
      </c>
      <c r="H1933" s="103" t="s">
        <v>379</v>
      </c>
      <c r="I1933" s="103" t="s">
        <v>92</v>
      </c>
      <c r="J1933" s="215">
        <v>5532.29</v>
      </c>
      <c r="K1933" s="216" t="s">
        <v>88</v>
      </c>
    </row>
    <row r="1934" spans="1:11" x14ac:dyDescent="0.25">
      <c r="A1934" s="103" t="s">
        <v>810</v>
      </c>
      <c r="B1934" s="103" t="s">
        <v>88</v>
      </c>
      <c r="C1934" s="103" t="s">
        <v>89</v>
      </c>
      <c r="D1934" s="103" t="s">
        <v>420</v>
      </c>
      <c r="E1934" s="103" t="s">
        <v>421</v>
      </c>
      <c r="F1934" s="103" t="s">
        <v>421</v>
      </c>
      <c r="G1934" s="103" t="s">
        <v>132</v>
      </c>
      <c r="H1934" s="103" t="s">
        <v>379</v>
      </c>
      <c r="I1934" s="103" t="s">
        <v>92</v>
      </c>
      <c r="J1934" s="215">
        <v>-2352.36</v>
      </c>
      <c r="K1934" s="216" t="s">
        <v>88</v>
      </c>
    </row>
    <row r="1935" spans="1:11" x14ac:dyDescent="0.25">
      <c r="A1935" s="103" t="s">
        <v>1038</v>
      </c>
      <c r="B1935" s="103" t="s">
        <v>88</v>
      </c>
      <c r="C1935" s="103" t="s">
        <v>89</v>
      </c>
      <c r="D1935" s="103" t="s">
        <v>420</v>
      </c>
      <c r="E1935" s="103" t="s">
        <v>421</v>
      </c>
      <c r="F1935" s="103" t="s">
        <v>421</v>
      </c>
      <c r="G1935" s="103" t="s">
        <v>132</v>
      </c>
      <c r="H1935" s="103" t="s">
        <v>379</v>
      </c>
      <c r="I1935" s="103" t="s">
        <v>92</v>
      </c>
      <c r="J1935" s="215">
        <v>1748.84</v>
      </c>
      <c r="K1935" s="216" t="s">
        <v>88</v>
      </c>
    </row>
    <row r="1936" spans="1:11" x14ac:dyDescent="0.25">
      <c r="A1936" s="103" t="s">
        <v>806</v>
      </c>
      <c r="B1936" s="103" t="s">
        <v>88</v>
      </c>
      <c r="C1936" s="103" t="s">
        <v>89</v>
      </c>
      <c r="D1936" s="103" t="s">
        <v>420</v>
      </c>
      <c r="E1936" s="103" t="s">
        <v>421</v>
      </c>
      <c r="F1936" s="103" t="s">
        <v>421</v>
      </c>
      <c r="G1936" s="103" t="s">
        <v>132</v>
      </c>
      <c r="H1936" s="103" t="s">
        <v>379</v>
      </c>
      <c r="I1936" s="103" t="s">
        <v>92</v>
      </c>
      <c r="J1936" s="215">
        <v>8125.87</v>
      </c>
      <c r="K1936" s="216" t="s">
        <v>88</v>
      </c>
    </row>
    <row r="1937" spans="1:11" x14ac:dyDescent="0.25">
      <c r="A1937" s="103" t="s">
        <v>807</v>
      </c>
      <c r="B1937" s="103" t="s">
        <v>88</v>
      </c>
      <c r="C1937" s="103" t="s">
        <v>89</v>
      </c>
      <c r="D1937" s="103" t="s">
        <v>420</v>
      </c>
      <c r="E1937" s="103" t="s">
        <v>421</v>
      </c>
      <c r="F1937" s="103" t="s">
        <v>421</v>
      </c>
      <c r="G1937" s="103" t="s">
        <v>132</v>
      </c>
      <c r="H1937" s="103" t="s">
        <v>379</v>
      </c>
      <c r="I1937" s="103" t="s">
        <v>92</v>
      </c>
      <c r="J1937" s="215">
        <v>-25496.86</v>
      </c>
      <c r="K1937" s="216" t="s">
        <v>88</v>
      </c>
    </row>
    <row r="1938" spans="1:11" x14ac:dyDescent="0.25">
      <c r="A1938" s="103" t="s">
        <v>808</v>
      </c>
      <c r="B1938" s="103" t="s">
        <v>88</v>
      </c>
      <c r="C1938" s="103" t="s">
        <v>89</v>
      </c>
      <c r="D1938" s="103" t="s">
        <v>420</v>
      </c>
      <c r="E1938" s="103" t="s">
        <v>421</v>
      </c>
      <c r="F1938" s="103" t="s">
        <v>421</v>
      </c>
      <c r="G1938" s="103" t="s">
        <v>169</v>
      </c>
      <c r="H1938" s="103" t="s">
        <v>380</v>
      </c>
      <c r="I1938" s="103" t="s">
        <v>92</v>
      </c>
      <c r="J1938" s="215">
        <v>901.68</v>
      </c>
      <c r="K1938" s="216" t="s">
        <v>88</v>
      </c>
    </row>
    <row r="1939" spans="1:11" x14ac:dyDescent="0.25">
      <c r="A1939" s="103" t="s">
        <v>809</v>
      </c>
      <c r="B1939" s="103" t="s">
        <v>88</v>
      </c>
      <c r="C1939" s="103" t="s">
        <v>89</v>
      </c>
      <c r="D1939" s="103" t="s">
        <v>420</v>
      </c>
      <c r="E1939" s="103" t="s">
        <v>421</v>
      </c>
      <c r="F1939" s="103" t="s">
        <v>421</v>
      </c>
      <c r="G1939" s="103" t="s">
        <v>169</v>
      </c>
      <c r="H1939" s="103" t="s">
        <v>380</v>
      </c>
      <c r="I1939" s="103" t="s">
        <v>92</v>
      </c>
      <c r="J1939" s="215">
        <v>355.09</v>
      </c>
      <c r="K1939" s="216" t="s">
        <v>88</v>
      </c>
    </row>
    <row r="1940" spans="1:11" x14ac:dyDescent="0.25">
      <c r="A1940" s="103" t="s">
        <v>810</v>
      </c>
      <c r="B1940" s="103" t="s">
        <v>88</v>
      </c>
      <c r="C1940" s="103" t="s">
        <v>89</v>
      </c>
      <c r="D1940" s="103" t="s">
        <v>420</v>
      </c>
      <c r="E1940" s="103" t="s">
        <v>421</v>
      </c>
      <c r="F1940" s="103" t="s">
        <v>421</v>
      </c>
      <c r="G1940" s="103" t="s">
        <v>169</v>
      </c>
      <c r="H1940" s="103" t="s">
        <v>380</v>
      </c>
      <c r="I1940" s="103" t="s">
        <v>92</v>
      </c>
      <c r="J1940" s="215">
        <v>77.959999999999994</v>
      </c>
      <c r="K1940" s="216" t="s">
        <v>88</v>
      </c>
    </row>
    <row r="1941" spans="1:11" x14ac:dyDescent="0.25">
      <c r="A1941" s="103" t="s">
        <v>1038</v>
      </c>
      <c r="B1941" s="103" t="s">
        <v>88</v>
      </c>
      <c r="C1941" s="103" t="s">
        <v>89</v>
      </c>
      <c r="D1941" s="103" t="s">
        <v>420</v>
      </c>
      <c r="E1941" s="103" t="s">
        <v>421</v>
      </c>
      <c r="F1941" s="103" t="s">
        <v>421</v>
      </c>
      <c r="G1941" s="103" t="s">
        <v>169</v>
      </c>
      <c r="H1941" s="103" t="s">
        <v>380</v>
      </c>
      <c r="I1941" s="103" t="s">
        <v>92</v>
      </c>
      <c r="J1941" s="215">
        <v>713.07</v>
      </c>
      <c r="K1941" s="216" t="s">
        <v>88</v>
      </c>
    </row>
    <row r="1942" spans="1:11" x14ac:dyDescent="0.25">
      <c r="A1942" s="103" t="s">
        <v>806</v>
      </c>
      <c r="B1942" s="103" t="s">
        <v>88</v>
      </c>
      <c r="C1942" s="103" t="s">
        <v>89</v>
      </c>
      <c r="D1942" s="103" t="s">
        <v>420</v>
      </c>
      <c r="E1942" s="103" t="s">
        <v>421</v>
      </c>
      <c r="F1942" s="103" t="s">
        <v>421</v>
      </c>
      <c r="G1942" s="103" t="s">
        <v>169</v>
      </c>
      <c r="H1942" s="103" t="s">
        <v>380</v>
      </c>
      <c r="I1942" s="103" t="s">
        <v>92</v>
      </c>
      <c r="J1942" s="215">
        <v>-163.37</v>
      </c>
      <c r="K1942" s="216" t="s">
        <v>88</v>
      </c>
    </row>
    <row r="1943" spans="1:11" x14ac:dyDescent="0.25">
      <c r="A1943" s="103" t="s">
        <v>807</v>
      </c>
      <c r="B1943" s="103" t="s">
        <v>88</v>
      </c>
      <c r="C1943" s="103" t="s">
        <v>89</v>
      </c>
      <c r="D1943" s="103" t="s">
        <v>420</v>
      </c>
      <c r="E1943" s="103" t="s">
        <v>421</v>
      </c>
      <c r="F1943" s="103" t="s">
        <v>421</v>
      </c>
      <c r="G1943" s="103" t="s">
        <v>169</v>
      </c>
      <c r="H1943" s="103" t="s">
        <v>380</v>
      </c>
      <c r="I1943" s="103" t="s">
        <v>92</v>
      </c>
      <c r="J1943" s="215">
        <v>-2062.44</v>
      </c>
      <c r="K1943" s="216" t="s">
        <v>88</v>
      </c>
    </row>
    <row r="1944" spans="1:11" x14ac:dyDescent="0.25">
      <c r="A1944" s="103" t="s">
        <v>808</v>
      </c>
      <c r="B1944" s="103" t="s">
        <v>88</v>
      </c>
      <c r="C1944" s="103" t="s">
        <v>89</v>
      </c>
      <c r="D1944" s="103" t="s">
        <v>420</v>
      </c>
      <c r="E1944" s="103" t="s">
        <v>421</v>
      </c>
      <c r="F1944" s="103" t="s">
        <v>421</v>
      </c>
      <c r="G1944" s="103" t="s">
        <v>130</v>
      </c>
      <c r="H1944" s="103" t="s">
        <v>381</v>
      </c>
      <c r="I1944" s="103" t="s">
        <v>92</v>
      </c>
      <c r="J1944" s="215">
        <v>3923.61</v>
      </c>
      <c r="K1944" s="216" t="s">
        <v>88</v>
      </c>
    </row>
    <row r="1945" spans="1:11" x14ac:dyDescent="0.25">
      <c r="A1945" s="103" t="s">
        <v>809</v>
      </c>
      <c r="B1945" s="103" t="s">
        <v>88</v>
      </c>
      <c r="C1945" s="103" t="s">
        <v>89</v>
      </c>
      <c r="D1945" s="103" t="s">
        <v>420</v>
      </c>
      <c r="E1945" s="103" t="s">
        <v>421</v>
      </c>
      <c r="F1945" s="103" t="s">
        <v>421</v>
      </c>
      <c r="G1945" s="103" t="s">
        <v>130</v>
      </c>
      <c r="H1945" s="103" t="s">
        <v>381</v>
      </c>
      <c r="I1945" s="103" t="s">
        <v>92</v>
      </c>
      <c r="J1945" s="215">
        <v>-1762.89</v>
      </c>
      <c r="K1945" s="216" t="s">
        <v>88</v>
      </c>
    </row>
    <row r="1946" spans="1:11" x14ac:dyDescent="0.25">
      <c r="A1946" s="103" t="s">
        <v>810</v>
      </c>
      <c r="B1946" s="103" t="s">
        <v>88</v>
      </c>
      <c r="C1946" s="103" t="s">
        <v>89</v>
      </c>
      <c r="D1946" s="103" t="s">
        <v>420</v>
      </c>
      <c r="E1946" s="103" t="s">
        <v>421</v>
      </c>
      <c r="F1946" s="103" t="s">
        <v>421</v>
      </c>
      <c r="G1946" s="103" t="s">
        <v>130</v>
      </c>
      <c r="H1946" s="103" t="s">
        <v>381</v>
      </c>
      <c r="I1946" s="103" t="s">
        <v>92</v>
      </c>
      <c r="J1946" s="215">
        <v>2658.35</v>
      </c>
      <c r="K1946" s="216" t="s">
        <v>88</v>
      </c>
    </row>
    <row r="1947" spans="1:11" x14ac:dyDescent="0.25">
      <c r="A1947" s="103" t="s">
        <v>1038</v>
      </c>
      <c r="B1947" s="103" t="s">
        <v>88</v>
      </c>
      <c r="C1947" s="103" t="s">
        <v>89</v>
      </c>
      <c r="D1947" s="103" t="s">
        <v>420</v>
      </c>
      <c r="E1947" s="103" t="s">
        <v>421</v>
      </c>
      <c r="F1947" s="103" t="s">
        <v>421</v>
      </c>
      <c r="G1947" s="103" t="s">
        <v>130</v>
      </c>
      <c r="H1947" s="103" t="s">
        <v>381</v>
      </c>
      <c r="I1947" s="103" t="s">
        <v>92</v>
      </c>
      <c r="J1947" s="215">
        <v>5660.36</v>
      </c>
      <c r="K1947" s="216" t="s">
        <v>88</v>
      </c>
    </row>
    <row r="1948" spans="1:11" x14ac:dyDescent="0.25">
      <c r="A1948" s="103" t="s">
        <v>806</v>
      </c>
      <c r="B1948" s="103" t="s">
        <v>88</v>
      </c>
      <c r="C1948" s="103" t="s">
        <v>89</v>
      </c>
      <c r="D1948" s="103" t="s">
        <v>420</v>
      </c>
      <c r="E1948" s="103" t="s">
        <v>421</v>
      </c>
      <c r="F1948" s="103" t="s">
        <v>421</v>
      </c>
      <c r="G1948" s="103" t="s">
        <v>130</v>
      </c>
      <c r="H1948" s="103" t="s">
        <v>381</v>
      </c>
      <c r="I1948" s="103" t="s">
        <v>92</v>
      </c>
      <c r="J1948" s="215">
        <v>12840.96</v>
      </c>
      <c r="K1948" s="216" t="s">
        <v>88</v>
      </c>
    </row>
    <row r="1949" spans="1:11" x14ac:dyDescent="0.25">
      <c r="A1949" s="103" t="s">
        <v>807</v>
      </c>
      <c r="B1949" s="103" t="s">
        <v>88</v>
      </c>
      <c r="C1949" s="103" t="s">
        <v>89</v>
      </c>
      <c r="D1949" s="103" t="s">
        <v>420</v>
      </c>
      <c r="E1949" s="103" t="s">
        <v>421</v>
      </c>
      <c r="F1949" s="103" t="s">
        <v>421</v>
      </c>
      <c r="G1949" s="103" t="s">
        <v>130</v>
      </c>
      <c r="H1949" s="103" t="s">
        <v>381</v>
      </c>
      <c r="I1949" s="103" t="s">
        <v>92</v>
      </c>
      <c r="J1949" s="215">
        <v>-19367.560000000001</v>
      </c>
      <c r="K1949" s="216" t="s">
        <v>88</v>
      </c>
    </row>
    <row r="1950" spans="1:11" x14ac:dyDescent="0.25">
      <c r="A1950" s="103" t="s">
        <v>808</v>
      </c>
      <c r="B1950" s="103" t="s">
        <v>88</v>
      </c>
      <c r="C1950" s="103" t="s">
        <v>89</v>
      </c>
      <c r="D1950" s="103" t="s">
        <v>420</v>
      </c>
      <c r="E1950" s="103" t="s">
        <v>421</v>
      </c>
      <c r="F1950" s="103" t="s">
        <v>421</v>
      </c>
      <c r="G1950" s="103" t="s">
        <v>129</v>
      </c>
      <c r="H1950" s="103" t="s">
        <v>382</v>
      </c>
      <c r="I1950" s="103" t="s">
        <v>92</v>
      </c>
      <c r="J1950" s="215">
        <v>10905.37</v>
      </c>
      <c r="K1950" s="216" t="s">
        <v>88</v>
      </c>
    </row>
    <row r="1951" spans="1:11" x14ac:dyDescent="0.25">
      <c r="A1951" s="103" t="s">
        <v>809</v>
      </c>
      <c r="B1951" s="103" t="s">
        <v>88</v>
      </c>
      <c r="C1951" s="103" t="s">
        <v>89</v>
      </c>
      <c r="D1951" s="103" t="s">
        <v>420</v>
      </c>
      <c r="E1951" s="103" t="s">
        <v>421</v>
      </c>
      <c r="F1951" s="103" t="s">
        <v>421</v>
      </c>
      <c r="G1951" s="103" t="s">
        <v>129</v>
      </c>
      <c r="H1951" s="103" t="s">
        <v>382</v>
      </c>
      <c r="I1951" s="103" t="s">
        <v>92</v>
      </c>
      <c r="J1951" s="215">
        <v>-2255.27</v>
      </c>
      <c r="K1951" s="216" t="s">
        <v>88</v>
      </c>
    </row>
    <row r="1952" spans="1:11" x14ac:dyDescent="0.25">
      <c r="A1952" s="103" t="s">
        <v>810</v>
      </c>
      <c r="B1952" s="103" t="s">
        <v>88</v>
      </c>
      <c r="C1952" s="103" t="s">
        <v>89</v>
      </c>
      <c r="D1952" s="103" t="s">
        <v>420</v>
      </c>
      <c r="E1952" s="103" t="s">
        <v>421</v>
      </c>
      <c r="F1952" s="103" t="s">
        <v>421</v>
      </c>
      <c r="G1952" s="103" t="s">
        <v>129</v>
      </c>
      <c r="H1952" s="103" t="s">
        <v>382</v>
      </c>
      <c r="I1952" s="103" t="s">
        <v>92</v>
      </c>
      <c r="J1952" s="215">
        <v>5665.05</v>
      </c>
      <c r="K1952" s="216" t="s">
        <v>88</v>
      </c>
    </row>
    <row r="1953" spans="1:11" x14ac:dyDescent="0.25">
      <c r="A1953" s="103" t="s">
        <v>1038</v>
      </c>
      <c r="B1953" s="103" t="s">
        <v>88</v>
      </c>
      <c r="C1953" s="103" t="s">
        <v>89</v>
      </c>
      <c r="D1953" s="103" t="s">
        <v>420</v>
      </c>
      <c r="E1953" s="103" t="s">
        <v>421</v>
      </c>
      <c r="F1953" s="103" t="s">
        <v>421</v>
      </c>
      <c r="G1953" s="103" t="s">
        <v>129</v>
      </c>
      <c r="H1953" s="103" t="s">
        <v>382</v>
      </c>
      <c r="I1953" s="103" t="s">
        <v>92</v>
      </c>
      <c r="J1953" s="215">
        <v>4720.1400000000003</v>
      </c>
      <c r="K1953" s="216" t="s">
        <v>88</v>
      </c>
    </row>
    <row r="1954" spans="1:11" x14ac:dyDescent="0.25">
      <c r="A1954" s="103" t="s">
        <v>806</v>
      </c>
      <c r="B1954" s="103" t="s">
        <v>88</v>
      </c>
      <c r="C1954" s="103" t="s">
        <v>89</v>
      </c>
      <c r="D1954" s="103" t="s">
        <v>420</v>
      </c>
      <c r="E1954" s="103" t="s">
        <v>421</v>
      </c>
      <c r="F1954" s="103" t="s">
        <v>421</v>
      </c>
      <c r="G1954" s="103" t="s">
        <v>129</v>
      </c>
      <c r="H1954" s="103" t="s">
        <v>382</v>
      </c>
      <c r="I1954" s="103" t="s">
        <v>92</v>
      </c>
      <c r="J1954" s="215">
        <v>2632.2</v>
      </c>
      <c r="K1954" s="216" t="s">
        <v>88</v>
      </c>
    </row>
    <row r="1955" spans="1:11" x14ac:dyDescent="0.25">
      <c r="A1955" s="103" t="s">
        <v>807</v>
      </c>
      <c r="B1955" s="103" t="s">
        <v>88</v>
      </c>
      <c r="C1955" s="103" t="s">
        <v>89</v>
      </c>
      <c r="D1955" s="103" t="s">
        <v>420</v>
      </c>
      <c r="E1955" s="103" t="s">
        <v>421</v>
      </c>
      <c r="F1955" s="103" t="s">
        <v>421</v>
      </c>
      <c r="G1955" s="103" t="s">
        <v>129</v>
      </c>
      <c r="H1955" s="103" t="s">
        <v>382</v>
      </c>
      <c r="I1955" s="103" t="s">
        <v>92</v>
      </c>
      <c r="J1955" s="215">
        <v>-21758.92</v>
      </c>
      <c r="K1955" s="216" t="s">
        <v>88</v>
      </c>
    </row>
    <row r="1956" spans="1:11" x14ac:dyDescent="0.25">
      <c r="A1956" s="103" t="s">
        <v>808</v>
      </c>
      <c r="B1956" s="103" t="s">
        <v>88</v>
      </c>
      <c r="C1956" s="103" t="s">
        <v>89</v>
      </c>
      <c r="D1956" s="103" t="s">
        <v>420</v>
      </c>
      <c r="E1956" s="103" t="s">
        <v>421</v>
      </c>
      <c r="F1956" s="103" t="s">
        <v>421</v>
      </c>
      <c r="G1956" s="103" t="s">
        <v>446</v>
      </c>
      <c r="H1956" s="103" t="s">
        <v>447</v>
      </c>
      <c r="I1956" s="103" t="s">
        <v>92</v>
      </c>
      <c r="J1956" s="215">
        <v>79.38</v>
      </c>
      <c r="K1956" s="216" t="s">
        <v>88</v>
      </c>
    </row>
    <row r="1957" spans="1:11" x14ac:dyDescent="0.25">
      <c r="A1957" s="103" t="s">
        <v>809</v>
      </c>
      <c r="B1957" s="103" t="s">
        <v>88</v>
      </c>
      <c r="C1957" s="103" t="s">
        <v>89</v>
      </c>
      <c r="D1957" s="103" t="s">
        <v>420</v>
      </c>
      <c r="E1957" s="103" t="s">
        <v>421</v>
      </c>
      <c r="F1957" s="103" t="s">
        <v>421</v>
      </c>
      <c r="G1957" s="103" t="s">
        <v>446</v>
      </c>
      <c r="H1957" s="103" t="s">
        <v>447</v>
      </c>
      <c r="I1957" s="103" t="s">
        <v>92</v>
      </c>
      <c r="J1957" s="215">
        <v>-254.02</v>
      </c>
      <c r="K1957" s="216" t="s">
        <v>88</v>
      </c>
    </row>
    <row r="1958" spans="1:11" x14ac:dyDescent="0.25">
      <c r="A1958" s="103" t="s">
        <v>810</v>
      </c>
      <c r="B1958" s="103" t="s">
        <v>88</v>
      </c>
      <c r="C1958" s="103" t="s">
        <v>89</v>
      </c>
      <c r="D1958" s="103" t="s">
        <v>420</v>
      </c>
      <c r="E1958" s="103" t="s">
        <v>421</v>
      </c>
      <c r="F1958" s="103" t="s">
        <v>421</v>
      </c>
      <c r="G1958" s="103" t="s">
        <v>446</v>
      </c>
      <c r="H1958" s="103" t="s">
        <v>447</v>
      </c>
      <c r="I1958" s="103" t="s">
        <v>92</v>
      </c>
      <c r="J1958" s="215">
        <v>-101.47</v>
      </c>
      <c r="K1958" s="216" t="s">
        <v>88</v>
      </c>
    </row>
    <row r="1959" spans="1:11" x14ac:dyDescent="0.25">
      <c r="A1959" s="103" t="s">
        <v>1038</v>
      </c>
      <c r="B1959" s="103" t="s">
        <v>88</v>
      </c>
      <c r="C1959" s="103" t="s">
        <v>89</v>
      </c>
      <c r="D1959" s="103" t="s">
        <v>420</v>
      </c>
      <c r="E1959" s="103" t="s">
        <v>421</v>
      </c>
      <c r="F1959" s="103" t="s">
        <v>421</v>
      </c>
      <c r="G1959" s="103" t="s">
        <v>446</v>
      </c>
      <c r="H1959" s="103" t="s">
        <v>447</v>
      </c>
      <c r="I1959" s="103" t="s">
        <v>92</v>
      </c>
      <c r="J1959" s="215">
        <v>841.51</v>
      </c>
      <c r="K1959" s="216" t="s">
        <v>88</v>
      </c>
    </row>
    <row r="1960" spans="1:11" x14ac:dyDescent="0.25">
      <c r="A1960" s="103" t="s">
        <v>806</v>
      </c>
      <c r="B1960" s="103" t="s">
        <v>88</v>
      </c>
      <c r="C1960" s="103" t="s">
        <v>89</v>
      </c>
      <c r="D1960" s="103" t="s">
        <v>420</v>
      </c>
      <c r="E1960" s="103" t="s">
        <v>421</v>
      </c>
      <c r="F1960" s="103" t="s">
        <v>421</v>
      </c>
      <c r="G1960" s="103" t="s">
        <v>446</v>
      </c>
      <c r="H1960" s="103" t="s">
        <v>447</v>
      </c>
      <c r="I1960" s="103" t="s">
        <v>92</v>
      </c>
      <c r="J1960" s="215">
        <v>-290.83</v>
      </c>
      <c r="K1960" s="216" t="s">
        <v>88</v>
      </c>
    </row>
    <row r="1961" spans="1:11" x14ac:dyDescent="0.25">
      <c r="A1961" s="103" t="s">
        <v>807</v>
      </c>
      <c r="B1961" s="103" t="s">
        <v>88</v>
      </c>
      <c r="C1961" s="103" t="s">
        <v>89</v>
      </c>
      <c r="D1961" s="103" t="s">
        <v>420</v>
      </c>
      <c r="E1961" s="103" t="s">
        <v>421</v>
      </c>
      <c r="F1961" s="103" t="s">
        <v>421</v>
      </c>
      <c r="G1961" s="103" t="s">
        <v>446</v>
      </c>
      <c r="H1961" s="103" t="s">
        <v>447</v>
      </c>
      <c r="I1961" s="103" t="s">
        <v>92</v>
      </c>
      <c r="J1961" s="215">
        <v>-82.64</v>
      </c>
      <c r="K1961" s="216" t="s">
        <v>88</v>
      </c>
    </row>
    <row r="1962" spans="1:11" x14ac:dyDescent="0.25">
      <c r="A1962" s="103" t="s">
        <v>810</v>
      </c>
      <c r="B1962" s="103" t="s">
        <v>88</v>
      </c>
      <c r="C1962" s="103" t="s">
        <v>89</v>
      </c>
      <c r="D1962" s="103" t="s">
        <v>420</v>
      </c>
      <c r="E1962" s="103" t="s">
        <v>421</v>
      </c>
      <c r="F1962" s="103" t="s">
        <v>421</v>
      </c>
      <c r="G1962" s="103" t="s">
        <v>751</v>
      </c>
      <c r="H1962" s="103" t="s">
        <v>812</v>
      </c>
      <c r="I1962" s="103" t="s">
        <v>92</v>
      </c>
      <c r="J1962" s="215">
        <v>-36.020000000000003</v>
      </c>
      <c r="K1962" s="216" t="s">
        <v>88</v>
      </c>
    </row>
    <row r="1963" spans="1:11" x14ac:dyDescent="0.25">
      <c r="A1963" s="103" t="s">
        <v>808</v>
      </c>
      <c r="B1963" s="103" t="s">
        <v>88</v>
      </c>
      <c r="C1963" s="103" t="s">
        <v>89</v>
      </c>
      <c r="D1963" s="103" t="s">
        <v>420</v>
      </c>
      <c r="E1963" s="103" t="s">
        <v>421</v>
      </c>
      <c r="F1963" s="103" t="s">
        <v>421</v>
      </c>
      <c r="G1963" s="103" t="s">
        <v>128</v>
      </c>
      <c r="H1963" s="103" t="s">
        <v>386</v>
      </c>
      <c r="I1963" s="103" t="s">
        <v>92</v>
      </c>
      <c r="J1963" s="215">
        <v>-752.07</v>
      </c>
      <c r="K1963" s="216" t="s">
        <v>88</v>
      </c>
    </row>
    <row r="1964" spans="1:11" x14ac:dyDescent="0.25">
      <c r="A1964" s="103" t="s">
        <v>809</v>
      </c>
      <c r="B1964" s="103" t="s">
        <v>88</v>
      </c>
      <c r="C1964" s="103" t="s">
        <v>89</v>
      </c>
      <c r="D1964" s="103" t="s">
        <v>420</v>
      </c>
      <c r="E1964" s="103" t="s">
        <v>421</v>
      </c>
      <c r="F1964" s="103" t="s">
        <v>421</v>
      </c>
      <c r="G1964" s="103" t="s">
        <v>128</v>
      </c>
      <c r="H1964" s="103" t="s">
        <v>386</v>
      </c>
      <c r="I1964" s="103" t="s">
        <v>92</v>
      </c>
      <c r="J1964" s="215">
        <v>197.81</v>
      </c>
      <c r="K1964" s="216" t="s">
        <v>88</v>
      </c>
    </row>
    <row r="1965" spans="1:11" x14ac:dyDescent="0.25">
      <c r="A1965" s="103" t="s">
        <v>810</v>
      </c>
      <c r="B1965" s="103" t="s">
        <v>88</v>
      </c>
      <c r="C1965" s="103" t="s">
        <v>89</v>
      </c>
      <c r="D1965" s="103" t="s">
        <v>420</v>
      </c>
      <c r="E1965" s="103" t="s">
        <v>421</v>
      </c>
      <c r="F1965" s="103" t="s">
        <v>421</v>
      </c>
      <c r="G1965" s="103" t="s">
        <v>128</v>
      </c>
      <c r="H1965" s="103" t="s">
        <v>386</v>
      </c>
      <c r="I1965" s="103" t="s">
        <v>92</v>
      </c>
      <c r="J1965" s="215">
        <v>957.02</v>
      </c>
      <c r="K1965" s="216" t="s">
        <v>88</v>
      </c>
    </row>
    <row r="1966" spans="1:11" x14ac:dyDescent="0.25">
      <c r="A1966" s="103" t="s">
        <v>1038</v>
      </c>
      <c r="B1966" s="103" t="s">
        <v>88</v>
      </c>
      <c r="C1966" s="103" t="s">
        <v>89</v>
      </c>
      <c r="D1966" s="103" t="s">
        <v>420</v>
      </c>
      <c r="E1966" s="103" t="s">
        <v>421</v>
      </c>
      <c r="F1966" s="103" t="s">
        <v>421</v>
      </c>
      <c r="G1966" s="103" t="s">
        <v>128</v>
      </c>
      <c r="H1966" s="103" t="s">
        <v>386</v>
      </c>
      <c r="I1966" s="103" t="s">
        <v>92</v>
      </c>
      <c r="J1966" s="215">
        <v>70.92</v>
      </c>
      <c r="K1966" s="216" t="s">
        <v>88</v>
      </c>
    </row>
    <row r="1967" spans="1:11" x14ac:dyDescent="0.25">
      <c r="A1967" s="103" t="s">
        <v>806</v>
      </c>
      <c r="B1967" s="103" t="s">
        <v>88</v>
      </c>
      <c r="C1967" s="103" t="s">
        <v>89</v>
      </c>
      <c r="D1967" s="103" t="s">
        <v>420</v>
      </c>
      <c r="E1967" s="103" t="s">
        <v>421</v>
      </c>
      <c r="F1967" s="103" t="s">
        <v>421</v>
      </c>
      <c r="G1967" s="103" t="s">
        <v>128</v>
      </c>
      <c r="H1967" s="103" t="s">
        <v>386</v>
      </c>
      <c r="I1967" s="103" t="s">
        <v>92</v>
      </c>
      <c r="J1967" s="215">
        <v>1697.73</v>
      </c>
      <c r="K1967" s="216" t="s">
        <v>88</v>
      </c>
    </row>
    <row r="1968" spans="1:11" x14ac:dyDescent="0.25">
      <c r="A1968" s="103" t="s">
        <v>807</v>
      </c>
      <c r="B1968" s="103" t="s">
        <v>88</v>
      </c>
      <c r="C1968" s="103" t="s">
        <v>89</v>
      </c>
      <c r="D1968" s="103" t="s">
        <v>420</v>
      </c>
      <c r="E1968" s="103" t="s">
        <v>421</v>
      </c>
      <c r="F1968" s="103" t="s">
        <v>421</v>
      </c>
      <c r="G1968" s="103" t="s">
        <v>128</v>
      </c>
      <c r="H1968" s="103" t="s">
        <v>386</v>
      </c>
      <c r="I1968" s="103" t="s">
        <v>92</v>
      </c>
      <c r="J1968" s="215">
        <v>-3856.45</v>
      </c>
      <c r="K1968" s="216" t="s">
        <v>88</v>
      </c>
    </row>
    <row r="1969" spans="1:11" x14ac:dyDescent="0.25">
      <c r="A1969" s="103" t="s">
        <v>1038</v>
      </c>
      <c r="B1969" s="103" t="s">
        <v>88</v>
      </c>
      <c r="C1969" s="103" t="s">
        <v>89</v>
      </c>
      <c r="D1969" s="103" t="s">
        <v>420</v>
      </c>
      <c r="E1969" s="103" t="s">
        <v>421</v>
      </c>
      <c r="F1969" s="103" t="s">
        <v>421</v>
      </c>
      <c r="G1969" s="103" t="s">
        <v>594</v>
      </c>
      <c r="H1969" s="103" t="s">
        <v>735</v>
      </c>
      <c r="I1969" s="103" t="s">
        <v>92</v>
      </c>
      <c r="J1969" s="215">
        <v>-31.56</v>
      </c>
      <c r="K1969" s="216" t="s">
        <v>88</v>
      </c>
    </row>
    <row r="1970" spans="1:11" x14ac:dyDescent="0.25">
      <c r="A1970" s="103" t="s">
        <v>807</v>
      </c>
      <c r="B1970" s="103" t="s">
        <v>88</v>
      </c>
      <c r="C1970" s="103" t="s">
        <v>89</v>
      </c>
      <c r="D1970" s="103" t="s">
        <v>420</v>
      </c>
      <c r="E1970" s="103" t="s">
        <v>421</v>
      </c>
      <c r="F1970" s="103" t="s">
        <v>421</v>
      </c>
      <c r="G1970" s="103" t="s">
        <v>594</v>
      </c>
      <c r="H1970" s="103" t="s">
        <v>735</v>
      </c>
      <c r="I1970" s="103" t="s">
        <v>92</v>
      </c>
      <c r="J1970" s="215">
        <v>381.34</v>
      </c>
      <c r="K1970" s="216" t="s">
        <v>88</v>
      </c>
    </row>
    <row r="1971" spans="1:11" x14ac:dyDescent="0.25">
      <c r="A1971" s="103" t="s">
        <v>808</v>
      </c>
      <c r="B1971" s="103" t="s">
        <v>88</v>
      </c>
      <c r="C1971" s="103" t="s">
        <v>89</v>
      </c>
      <c r="D1971" s="103" t="s">
        <v>420</v>
      </c>
      <c r="E1971" s="103" t="s">
        <v>421</v>
      </c>
      <c r="F1971" s="103" t="s">
        <v>421</v>
      </c>
      <c r="G1971" s="103" t="s">
        <v>618</v>
      </c>
      <c r="H1971" s="103" t="s">
        <v>824</v>
      </c>
      <c r="I1971" s="103" t="s">
        <v>92</v>
      </c>
      <c r="J1971" s="215">
        <v>4616.2700000000004</v>
      </c>
      <c r="K1971" s="216" t="s">
        <v>88</v>
      </c>
    </row>
    <row r="1972" spans="1:11" x14ac:dyDescent="0.25">
      <c r="A1972" s="103" t="s">
        <v>809</v>
      </c>
      <c r="B1972" s="103" t="s">
        <v>88</v>
      </c>
      <c r="C1972" s="103" t="s">
        <v>89</v>
      </c>
      <c r="D1972" s="103" t="s">
        <v>420</v>
      </c>
      <c r="E1972" s="103" t="s">
        <v>421</v>
      </c>
      <c r="F1972" s="103" t="s">
        <v>421</v>
      </c>
      <c r="G1972" s="103" t="s">
        <v>618</v>
      </c>
      <c r="H1972" s="103" t="s">
        <v>824</v>
      </c>
      <c r="I1972" s="103" t="s">
        <v>92</v>
      </c>
      <c r="J1972" s="215">
        <v>-2.2200000000000002</v>
      </c>
      <c r="K1972" s="216" t="s">
        <v>88</v>
      </c>
    </row>
    <row r="1973" spans="1:11" x14ac:dyDescent="0.25">
      <c r="A1973" s="103" t="s">
        <v>810</v>
      </c>
      <c r="B1973" s="103" t="s">
        <v>88</v>
      </c>
      <c r="C1973" s="103" t="s">
        <v>89</v>
      </c>
      <c r="D1973" s="103" t="s">
        <v>420</v>
      </c>
      <c r="E1973" s="103" t="s">
        <v>421</v>
      </c>
      <c r="F1973" s="103" t="s">
        <v>421</v>
      </c>
      <c r="G1973" s="103" t="s">
        <v>618</v>
      </c>
      <c r="H1973" s="103" t="s">
        <v>824</v>
      </c>
      <c r="I1973" s="103" t="s">
        <v>92</v>
      </c>
      <c r="J1973" s="215">
        <v>4740.22</v>
      </c>
      <c r="K1973" s="216" t="s">
        <v>88</v>
      </c>
    </row>
    <row r="1974" spans="1:11" x14ac:dyDescent="0.25">
      <c r="A1974" s="103" t="s">
        <v>1038</v>
      </c>
      <c r="B1974" s="103" t="s">
        <v>88</v>
      </c>
      <c r="C1974" s="103" t="s">
        <v>89</v>
      </c>
      <c r="D1974" s="103" t="s">
        <v>420</v>
      </c>
      <c r="E1974" s="103" t="s">
        <v>421</v>
      </c>
      <c r="F1974" s="103" t="s">
        <v>421</v>
      </c>
      <c r="G1974" s="103" t="s">
        <v>618</v>
      </c>
      <c r="H1974" s="103" t="s">
        <v>824</v>
      </c>
      <c r="I1974" s="103" t="s">
        <v>92</v>
      </c>
      <c r="J1974" s="215">
        <v>-1690.66</v>
      </c>
      <c r="K1974" s="216" t="s">
        <v>88</v>
      </c>
    </row>
    <row r="1975" spans="1:11" x14ac:dyDescent="0.25">
      <c r="A1975" s="103" t="s">
        <v>806</v>
      </c>
      <c r="B1975" s="103" t="s">
        <v>88</v>
      </c>
      <c r="C1975" s="103" t="s">
        <v>89</v>
      </c>
      <c r="D1975" s="103" t="s">
        <v>420</v>
      </c>
      <c r="E1975" s="103" t="s">
        <v>421</v>
      </c>
      <c r="F1975" s="103" t="s">
        <v>421</v>
      </c>
      <c r="G1975" s="103" t="s">
        <v>618</v>
      </c>
      <c r="H1975" s="103" t="s">
        <v>824</v>
      </c>
      <c r="I1975" s="103" t="s">
        <v>92</v>
      </c>
      <c r="J1975" s="215">
        <v>5688.58</v>
      </c>
      <c r="K1975" s="216" t="s">
        <v>88</v>
      </c>
    </row>
    <row r="1976" spans="1:11" x14ac:dyDescent="0.25">
      <c r="A1976" s="103" t="s">
        <v>807</v>
      </c>
      <c r="B1976" s="103" t="s">
        <v>88</v>
      </c>
      <c r="C1976" s="103" t="s">
        <v>89</v>
      </c>
      <c r="D1976" s="103" t="s">
        <v>420</v>
      </c>
      <c r="E1976" s="103" t="s">
        <v>421</v>
      </c>
      <c r="F1976" s="103" t="s">
        <v>421</v>
      </c>
      <c r="G1976" s="103" t="s">
        <v>618</v>
      </c>
      <c r="H1976" s="103" t="s">
        <v>824</v>
      </c>
      <c r="I1976" s="103" t="s">
        <v>92</v>
      </c>
      <c r="J1976" s="215">
        <v>-21547.45</v>
      </c>
      <c r="K1976" s="216" t="s">
        <v>88</v>
      </c>
    </row>
    <row r="1977" spans="1:11" x14ac:dyDescent="0.25">
      <c r="A1977" s="103" t="s">
        <v>808</v>
      </c>
      <c r="B1977" s="103" t="s">
        <v>88</v>
      </c>
      <c r="C1977" s="103" t="s">
        <v>89</v>
      </c>
      <c r="D1977" s="103" t="s">
        <v>420</v>
      </c>
      <c r="E1977" s="103" t="s">
        <v>421</v>
      </c>
      <c r="F1977" s="103" t="s">
        <v>421</v>
      </c>
      <c r="G1977" s="103" t="s">
        <v>619</v>
      </c>
      <c r="H1977" s="103" t="s">
        <v>620</v>
      </c>
      <c r="I1977" s="103" t="s">
        <v>92</v>
      </c>
      <c r="J1977" s="215">
        <v>2481.88</v>
      </c>
      <c r="K1977" s="216" t="s">
        <v>88</v>
      </c>
    </row>
    <row r="1978" spans="1:11" x14ac:dyDescent="0.25">
      <c r="A1978" s="103" t="s">
        <v>809</v>
      </c>
      <c r="B1978" s="103" t="s">
        <v>88</v>
      </c>
      <c r="C1978" s="103" t="s">
        <v>89</v>
      </c>
      <c r="D1978" s="103" t="s">
        <v>420</v>
      </c>
      <c r="E1978" s="103" t="s">
        <v>421</v>
      </c>
      <c r="F1978" s="103" t="s">
        <v>421</v>
      </c>
      <c r="G1978" s="103" t="s">
        <v>619</v>
      </c>
      <c r="H1978" s="103" t="s">
        <v>620</v>
      </c>
      <c r="I1978" s="103" t="s">
        <v>92</v>
      </c>
      <c r="J1978" s="215">
        <v>2.2599999999999998</v>
      </c>
      <c r="K1978" s="216" t="s">
        <v>88</v>
      </c>
    </row>
    <row r="1979" spans="1:11" x14ac:dyDescent="0.25">
      <c r="A1979" s="103" t="s">
        <v>810</v>
      </c>
      <c r="B1979" s="103" t="s">
        <v>88</v>
      </c>
      <c r="C1979" s="103" t="s">
        <v>89</v>
      </c>
      <c r="D1979" s="103" t="s">
        <v>420</v>
      </c>
      <c r="E1979" s="103" t="s">
        <v>421</v>
      </c>
      <c r="F1979" s="103" t="s">
        <v>421</v>
      </c>
      <c r="G1979" s="103" t="s">
        <v>619</v>
      </c>
      <c r="H1979" s="103" t="s">
        <v>620</v>
      </c>
      <c r="I1979" s="103" t="s">
        <v>92</v>
      </c>
      <c r="J1979" s="215">
        <v>3111.12</v>
      </c>
      <c r="K1979" s="216" t="s">
        <v>88</v>
      </c>
    </row>
    <row r="1980" spans="1:11" x14ac:dyDescent="0.25">
      <c r="A1980" s="103" t="s">
        <v>1038</v>
      </c>
      <c r="B1980" s="103" t="s">
        <v>88</v>
      </c>
      <c r="C1980" s="103" t="s">
        <v>89</v>
      </c>
      <c r="D1980" s="103" t="s">
        <v>420</v>
      </c>
      <c r="E1980" s="103" t="s">
        <v>421</v>
      </c>
      <c r="F1980" s="103" t="s">
        <v>421</v>
      </c>
      <c r="G1980" s="103" t="s">
        <v>619</v>
      </c>
      <c r="H1980" s="103" t="s">
        <v>620</v>
      </c>
      <c r="I1980" s="103" t="s">
        <v>92</v>
      </c>
      <c r="J1980" s="215">
        <v>4434.01</v>
      </c>
      <c r="K1980" s="216" t="s">
        <v>88</v>
      </c>
    </row>
    <row r="1981" spans="1:11" x14ac:dyDescent="0.25">
      <c r="A1981" s="103" t="s">
        <v>806</v>
      </c>
      <c r="B1981" s="103" t="s">
        <v>88</v>
      </c>
      <c r="C1981" s="103" t="s">
        <v>89</v>
      </c>
      <c r="D1981" s="103" t="s">
        <v>420</v>
      </c>
      <c r="E1981" s="103" t="s">
        <v>421</v>
      </c>
      <c r="F1981" s="103" t="s">
        <v>421</v>
      </c>
      <c r="G1981" s="103" t="s">
        <v>619</v>
      </c>
      <c r="H1981" s="103" t="s">
        <v>620</v>
      </c>
      <c r="I1981" s="103" t="s">
        <v>92</v>
      </c>
      <c r="J1981" s="215">
        <v>2640.56</v>
      </c>
      <c r="K1981" s="216" t="s">
        <v>88</v>
      </c>
    </row>
    <row r="1982" spans="1:11" x14ac:dyDescent="0.25">
      <c r="A1982" s="103" t="s">
        <v>807</v>
      </c>
      <c r="B1982" s="103" t="s">
        <v>88</v>
      </c>
      <c r="C1982" s="103" t="s">
        <v>89</v>
      </c>
      <c r="D1982" s="103" t="s">
        <v>420</v>
      </c>
      <c r="E1982" s="103" t="s">
        <v>421</v>
      </c>
      <c r="F1982" s="103" t="s">
        <v>421</v>
      </c>
      <c r="G1982" s="103" t="s">
        <v>619</v>
      </c>
      <c r="H1982" s="103" t="s">
        <v>620</v>
      </c>
      <c r="I1982" s="103" t="s">
        <v>92</v>
      </c>
      <c r="J1982" s="215">
        <v>-14723.36</v>
      </c>
      <c r="K1982" s="216" t="s">
        <v>88</v>
      </c>
    </row>
    <row r="1983" spans="1:11" x14ac:dyDescent="0.25">
      <c r="A1983" s="103" t="s">
        <v>808</v>
      </c>
      <c r="B1983" s="103" t="s">
        <v>88</v>
      </c>
      <c r="C1983" s="103" t="s">
        <v>89</v>
      </c>
      <c r="D1983" s="103" t="s">
        <v>420</v>
      </c>
      <c r="E1983" s="103" t="s">
        <v>421</v>
      </c>
      <c r="F1983" s="103" t="s">
        <v>421</v>
      </c>
      <c r="G1983" s="103" t="s">
        <v>736</v>
      </c>
      <c r="H1983" s="103" t="s">
        <v>737</v>
      </c>
      <c r="I1983" s="103" t="s">
        <v>92</v>
      </c>
      <c r="J1983" s="215">
        <v>15088.83</v>
      </c>
      <c r="K1983" s="216" t="s">
        <v>88</v>
      </c>
    </row>
    <row r="1984" spans="1:11" x14ac:dyDescent="0.25">
      <c r="A1984" s="103" t="s">
        <v>808</v>
      </c>
      <c r="B1984" s="103" t="s">
        <v>88</v>
      </c>
      <c r="C1984" s="103" t="s">
        <v>89</v>
      </c>
      <c r="D1984" s="103" t="s">
        <v>420</v>
      </c>
      <c r="E1984" s="111"/>
      <c r="F1984" s="103" t="s">
        <v>421</v>
      </c>
      <c r="G1984" s="103" t="s">
        <v>736</v>
      </c>
      <c r="H1984" s="103" t="s">
        <v>737</v>
      </c>
      <c r="I1984" s="103" t="s">
        <v>92</v>
      </c>
      <c r="J1984" s="215">
        <v>-233.14</v>
      </c>
      <c r="K1984" s="216" t="s">
        <v>88</v>
      </c>
    </row>
    <row r="1985" spans="1:11" x14ac:dyDescent="0.25">
      <c r="A1985" s="103" t="s">
        <v>809</v>
      </c>
      <c r="B1985" s="103" t="s">
        <v>88</v>
      </c>
      <c r="C1985" s="103" t="s">
        <v>89</v>
      </c>
      <c r="D1985" s="103" t="s">
        <v>420</v>
      </c>
      <c r="E1985" s="103" t="s">
        <v>421</v>
      </c>
      <c r="F1985" s="103" t="s">
        <v>421</v>
      </c>
      <c r="G1985" s="103" t="s">
        <v>736</v>
      </c>
      <c r="H1985" s="103" t="s">
        <v>737</v>
      </c>
      <c r="I1985" s="103" t="s">
        <v>92</v>
      </c>
      <c r="J1985" s="215">
        <v>1047.07</v>
      </c>
      <c r="K1985" s="216" t="s">
        <v>88</v>
      </c>
    </row>
    <row r="1986" spans="1:11" x14ac:dyDescent="0.25">
      <c r="A1986" s="103" t="s">
        <v>809</v>
      </c>
      <c r="B1986" s="103" t="s">
        <v>88</v>
      </c>
      <c r="C1986" s="103" t="s">
        <v>89</v>
      </c>
      <c r="D1986" s="103" t="s">
        <v>420</v>
      </c>
      <c r="E1986" s="111"/>
      <c r="F1986" s="103" t="s">
        <v>421</v>
      </c>
      <c r="G1986" s="103" t="s">
        <v>736</v>
      </c>
      <c r="H1986" s="103" t="s">
        <v>737</v>
      </c>
      <c r="I1986" s="103" t="s">
        <v>92</v>
      </c>
      <c r="J1986" s="215">
        <v>235.48</v>
      </c>
      <c r="K1986" s="216" t="s">
        <v>88</v>
      </c>
    </row>
    <row r="1987" spans="1:11" x14ac:dyDescent="0.25">
      <c r="A1987" s="103" t="s">
        <v>810</v>
      </c>
      <c r="B1987" s="103" t="s">
        <v>88</v>
      </c>
      <c r="C1987" s="103" t="s">
        <v>89</v>
      </c>
      <c r="D1987" s="103" t="s">
        <v>420</v>
      </c>
      <c r="E1987" s="103" t="s">
        <v>421</v>
      </c>
      <c r="F1987" s="103" t="s">
        <v>421</v>
      </c>
      <c r="G1987" s="103" t="s">
        <v>736</v>
      </c>
      <c r="H1987" s="103" t="s">
        <v>737</v>
      </c>
      <c r="I1987" s="103" t="s">
        <v>92</v>
      </c>
      <c r="J1987" s="215">
        <v>1789.9</v>
      </c>
      <c r="K1987" s="216" t="s">
        <v>88</v>
      </c>
    </row>
    <row r="1988" spans="1:11" x14ac:dyDescent="0.25">
      <c r="A1988" s="103" t="s">
        <v>810</v>
      </c>
      <c r="B1988" s="103" t="s">
        <v>88</v>
      </c>
      <c r="C1988" s="103" t="s">
        <v>89</v>
      </c>
      <c r="D1988" s="103" t="s">
        <v>420</v>
      </c>
      <c r="E1988" s="111"/>
      <c r="F1988" s="103" t="s">
        <v>421</v>
      </c>
      <c r="G1988" s="103" t="s">
        <v>736</v>
      </c>
      <c r="H1988" s="103" t="s">
        <v>737</v>
      </c>
      <c r="I1988" s="103" t="s">
        <v>92</v>
      </c>
      <c r="J1988" s="215">
        <v>-62.87</v>
      </c>
      <c r="K1988" s="216" t="s">
        <v>88</v>
      </c>
    </row>
    <row r="1989" spans="1:11" x14ac:dyDescent="0.25">
      <c r="A1989" s="103" t="s">
        <v>1038</v>
      </c>
      <c r="B1989" s="103" t="s">
        <v>88</v>
      </c>
      <c r="C1989" s="103" t="s">
        <v>89</v>
      </c>
      <c r="D1989" s="103" t="s">
        <v>420</v>
      </c>
      <c r="E1989" s="103" t="s">
        <v>421</v>
      </c>
      <c r="F1989" s="103" t="s">
        <v>421</v>
      </c>
      <c r="G1989" s="103" t="s">
        <v>736</v>
      </c>
      <c r="H1989" s="103" t="s">
        <v>737</v>
      </c>
      <c r="I1989" s="103" t="s">
        <v>92</v>
      </c>
      <c r="J1989" s="215">
        <v>1805.72</v>
      </c>
      <c r="K1989" s="216" t="s">
        <v>88</v>
      </c>
    </row>
    <row r="1990" spans="1:11" x14ac:dyDescent="0.25">
      <c r="A1990" s="103" t="s">
        <v>1038</v>
      </c>
      <c r="B1990" s="103" t="s">
        <v>88</v>
      </c>
      <c r="C1990" s="103" t="s">
        <v>89</v>
      </c>
      <c r="D1990" s="103" t="s">
        <v>420</v>
      </c>
      <c r="E1990" s="111"/>
      <c r="F1990" s="103" t="s">
        <v>421</v>
      </c>
      <c r="G1990" s="103" t="s">
        <v>736</v>
      </c>
      <c r="H1990" s="103" t="s">
        <v>737</v>
      </c>
      <c r="I1990" s="103" t="s">
        <v>92</v>
      </c>
      <c r="J1990" s="215">
        <v>62.47</v>
      </c>
      <c r="K1990" s="216" t="s">
        <v>88</v>
      </c>
    </row>
    <row r="1991" spans="1:11" x14ac:dyDescent="0.25">
      <c r="A1991" s="103" t="s">
        <v>806</v>
      </c>
      <c r="B1991" s="103" t="s">
        <v>88</v>
      </c>
      <c r="C1991" s="103" t="s">
        <v>89</v>
      </c>
      <c r="D1991" s="103" t="s">
        <v>420</v>
      </c>
      <c r="E1991" s="103" t="s">
        <v>421</v>
      </c>
      <c r="F1991" s="103" t="s">
        <v>421</v>
      </c>
      <c r="G1991" s="103" t="s">
        <v>736</v>
      </c>
      <c r="H1991" s="103" t="s">
        <v>737</v>
      </c>
      <c r="I1991" s="103" t="s">
        <v>92</v>
      </c>
      <c r="J1991" s="215">
        <v>-1132.55</v>
      </c>
      <c r="K1991" s="216" t="s">
        <v>88</v>
      </c>
    </row>
    <row r="1992" spans="1:11" x14ac:dyDescent="0.25">
      <c r="A1992" s="103" t="s">
        <v>806</v>
      </c>
      <c r="B1992" s="103" t="s">
        <v>88</v>
      </c>
      <c r="C1992" s="103" t="s">
        <v>89</v>
      </c>
      <c r="D1992" s="103" t="s">
        <v>420</v>
      </c>
      <c r="E1992" s="111"/>
      <c r="F1992" s="103" t="s">
        <v>421</v>
      </c>
      <c r="G1992" s="103" t="s">
        <v>736</v>
      </c>
      <c r="H1992" s="103" t="s">
        <v>737</v>
      </c>
      <c r="I1992" s="103" t="s">
        <v>92</v>
      </c>
      <c r="J1992" s="215">
        <v>-188.3</v>
      </c>
      <c r="K1992" s="216" t="s">
        <v>88</v>
      </c>
    </row>
    <row r="1993" spans="1:11" x14ac:dyDescent="0.25">
      <c r="A1993" s="103" t="s">
        <v>807</v>
      </c>
      <c r="B1993" s="103" t="s">
        <v>88</v>
      </c>
      <c r="C1993" s="103" t="s">
        <v>89</v>
      </c>
      <c r="D1993" s="103" t="s">
        <v>420</v>
      </c>
      <c r="E1993" s="103" t="s">
        <v>421</v>
      </c>
      <c r="F1993" s="103" t="s">
        <v>421</v>
      </c>
      <c r="G1993" s="103" t="s">
        <v>736</v>
      </c>
      <c r="H1993" s="103" t="s">
        <v>737</v>
      </c>
      <c r="I1993" s="103" t="s">
        <v>92</v>
      </c>
      <c r="J1993" s="215">
        <v>-19865.439999999999</v>
      </c>
      <c r="K1993" s="216" t="s">
        <v>88</v>
      </c>
    </row>
    <row r="1994" spans="1:11" x14ac:dyDescent="0.25">
      <c r="A1994" s="103" t="s">
        <v>807</v>
      </c>
      <c r="B1994" s="103" t="s">
        <v>88</v>
      </c>
      <c r="C1994" s="103" t="s">
        <v>89</v>
      </c>
      <c r="D1994" s="103" t="s">
        <v>420</v>
      </c>
      <c r="E1994" s="111"/>
      <c r="F1994" s="103" t="s">
        <v>421</v>
      </c>
      <c r="G1994" s="103" t="s">
        <v>736</v>
      </c>
      <c r="H1994" s="103" t="s">
        <v>737</v>
      </c>
      <c r="I1994" s="103" t="s">
        <v>92</v>
      </c>
      <c r="J1994" s="215">
        <v>-30.03</v>
      </c>
      <c r="K1994" s="216" t="s">
        <v>88</v>
      </c>
    </row>
    <row r="1995" spans="1:11" x14ac:dyDescent="0.25">
      <c r="A1995" s="103" t="s">
        <v>808</v>
      </c>
      <c r="B1995" s="103" t="s">
        <v>88</v>
      </c>
      <c r="C1995" s="103" t="s">
        <v>89</v>
      </c>
      <c r="D1995" s="103" t="s">
        <v>420</v>
      </c>
      <c r="E1995" s="103" t="s">
        <v>421</v>
      </c>
      <c r="F1995" s="103" t="s">
        <v>421</v>
      </c>
      <c r="G1995" s="103" t="s">
        <v>148</v>
      </c>
      <c r="H1995" s="103" t="s">
        <v>390</v>
      </c>
      <c r="I1995" s="103" t="s">
        <v>92</v>
      </c>
      <c r="J1995" s="215">
        <v>19870.419999999998</v>
      </c>
      <c r="K1995" s="216" t="s">
        <v>88</v>
      </c>
    </row>
    <row r="1996" spans="1:11" x14ac:dyDescent="0.25">
      <c r="A1996" s="103" t="s">
        <v>809</v>
      </c>
      <c r="B1996" s="103" t="s">
        <v>88</v>
      </c>
      <c r="C1996" s="103" t="s">
        <v>89</v>
      </c>
      <c r="D1996" s="103" t="s">
        <v>420</v>
      </c>
      <c r="E1996" s="103" t="s">
        <v>421</v>
      </c>
      <c r="F1996" s="103" t="s">
        <v>421</v>
      </c>
      <c r="G1996" s="103" t="s">
        <v>148</v>
      </c>
      <c r="H1996" s="103" t="s">
        <v>390</v>
      </c>
      <c r="I1996" s="103" t="s">
        <v>92</v>
      </c>
      <c r="J1996" s="215">
        <v>-1166.4000000000001</v>
      </c>
      <c r="K1996" s="216" t="s">
        <v>88</v>
      </c>
    </row>
    <row r="1997" spans="1:11" x14ac:dyDescent="0.25">
      <c r="A1997" s="103" t="s">
        <v>810</v>
      </c>
      <c r="B1997" s="103" t="s">
        <v>88</v>
      </c>
      <c r="C1997" s="103" t="s">
        <v>89</v>
      </c>
      <c r="D1997" s="103" t="s">
        <v>420</v>
      </c>
      <c r="E1997" s="103" t="s">
        <v>421</v>
      </c>
      <c r="F1997" s="103" t="s">
        <v>421</v>
      </c>
      <c r="G1997" s="103" t="s">
        <v>148</v>
      </c>
      <c r="H1997" s="103" t="s">
        <v>390</v>
      </c>
      <c r="I1997" s="103" t="s">
        <v>92</v>
      </c>
      <c r="J1997" s="215">
        <v>7753.57</v>
      </c>
      <c r="K1997" s="216" t="s">
        <v>88</v>
      </c>
    </row>
    <row r="1998" spans="1:11" x14ac:dyDescent="0.25">
      <c r="A1998" s="103" t="s">
        <v>1038</v>
      </c>
      <c r="B1998" s="103" t="s">
        <v>88</v>
      </c>
      <c r="C1998" s="103" t="s">
        <v>89</v>
      </c>
      <c r="D1998" s="103" t="s">
        <v>420</v>
      </c>
      <c r="E1998" s="103" t="s">
        <v>421</v>
      </c>
      <c r="F1998" s="103" t="s">
        <v>421</v>
      </c>
      <c r="G1998" s="103" t="s">
        <v>148</v>
      </c>
      <c r="H1998" s="103" t="s">
        <v>390</v>
      </c>
      <c r="I1998" s="103" t="s">
        <v>92</v>
      </c>
      <c r="J1998" s="215">
        <v>3784.06</v>
      </c>
      <c r="K1998" s="216" t="s">
        <v>88</v>
      </c>
    </row>
    <row r="1999" spans="1:11" x14ac:dyDescent="0.25">
      <c r="A1999" s="103" t="s">
        <v>806</v>
      </c>
      <c r="B1999" s="103" t="s">
        <v>88</v>
      </c>
      <c r="C1999" s="103" t="s">
        <v>89</v>
      </c>
      <c r="D1999" s="103" t="s">
        <v>420</v>
      </c>
      <c r="E1999" s="103" t="s">
        <v>421</v>
      </c>
      <c r="F1999" s="103" t="s">
        <v>421</v>
      </c>
      <c r="G1999" s="103" t="s">
        <v>148</v>
      </c>
      <c r="H1999" s="103" t="s">
        <v>390</v>
      </c>
      <c r="I1999" s="103" t="s">
        <v>92</v>
      </c>
      <c r="J1999" s="215">
        <v>3813.38</v>
      </c>
      <c r="K1999" s="216" t="s">
        <v>88</v>
      </c>
    </row>
    <row r="2000" spans="1:11" x14ac:dyDescent="0.25">
      <c r="A2000" s="103" t="s">
        <v>807</v>
      </c>
      <c r="B2000" s="103" t="s">
        <v>88</v>
      </c>
      <c r="C2000" s="103" t="s">
        <v>89</v>
      </c>
      <c r="D2000" s="103" t="s">
        <v>420</v>
      </c>
      <c r="E2000" s="103" t="s">
        <v>421</v>
      </c>
      <c r="F2000" s="103" t="s">
        <v>421</v>
      </c>
      <c r="G2000" s="103" t="s">
        <v>148</v>
      </c>
      <c r="H2000" s="103" t="s">
        <v>390</v>
      </c>
      <c r="I2000" s="103" t="s">
        <v>92</v>
      </c>
      <c r="J2000" s="215">
        <v>-37766.559999999998</v>
      </c>
      <c r="K2000" s="216" t="s">
        <v>88</v>
      </c>
    </row>
    <row r="2001" spans="1:11" x14ac:dyDescent="0.25">
      <c r="A2001" s="103" t="s">
        <v>808</v>
      </c>
      <c r="B2001" s="103" t="s">
        <v>88</v>
      </c>
      <c r="C2001" s="103" t="s">
        <v>89</v>
      </c>
      <c r="D2001" s="103" t="s">
        <v>420</v>
      </c>
      <c r="E2001" s="103" t="s">
        <v>421</v>
      </c>
      <c r="F2001" s="103" t="s">
        <v>421</v>
      </c>
      <c r="G2001" s="103" t="s">
        <v>127</v>
      </c>
      <c r="H2001" s="103" t="s">
        <v>391</v>
      </c>
      <c r="I2001" s="103" t="s">
        <v>92</v>
      </c>
      <c r="J2001" s="215">
        <v>16963.900000000001</v>
      </c>
      <c r="K2001" s="216" t="s">
        <v>88</v>
      </c>
    </row>
    <row r="2002" spans="1:11" x14ac:dyDescent="0.25">
      <c r="A2002" s="103" t="s">
        <v>809</v>
      </c>
      <c r="B2002" s="103" t="s">
        <v>88</v>
      </c>
      <c r="C2002" s="103" t="s">
        <v>89</v>
      </c>
      <c r="D2002" s="103" t="s">
        <v>420</v>
      </c>
      <c r="E2002" s="103" t="s">
        <v>421</v>
      </c>
      <c r="F2002" s="103" t="s">
        <v>421</v>
      </c>
      <c r="G2002" s="103" t="s">
        <v>127</v>
      </c>
      <c r="H2002" s="103" t="s">
        <v>391</v>
      </c>
      <c r="I2002" s="103" t="s">
        <v>92</v>
      </c>
      <c r="J2002" s="215">
        <v>7971.21</v>
      </c>
      <c r="K2002" s="216" t="s">
        <v>88</v>
      </c>
    </row>
    <row r="2003" spans="1:11" x14ac:dyDescent="0.25">
      <c r="A2003" s="103" t="s">
        <v>810</v>
      </c>
      <c r="B2003" s="103" t="s">
        <v>88</v>
      </c>
      <c r="C2003" s="103" t="s">
        <v>89</v>
      </c>
      <c r="D2003" s="103" t="s">
        <v>420</v>
      </c>
      <c r="E2003" s="103" t="s">
        <v>421</v>
      </c>
      <c r="F2003" s="103" t="s">
        <v>421</v>
      </c>
      <c r="G2003" s="103" t="s">
        <v>127</v>
      </c>
      <c r="H2003" s="103" t="s">
        <v>391</v>
      </c>
      <c r="I2003" s="103" t="s">
        <v>92</v>
      </c>
      <c r="J2003" s="215">
        <v>2879.73</v>
      </c>
      <c r="K2003" s="216" t="s">
        <v>88</v>
      </c>
    </row>
    <row r="2004" spans="1:11" x14ac:dyDescent="0.25">
      <c r="A2004" s="103" t="s">
        <v>1038</v>
      </c>
      <c r="B2004" s="103" t="s">
        <v>88</v>
      </c>
      <c r="C2004" s="103" t="s">
        <v>89</v>
      </c>
      <c r="D2004" s="103" t="s">
        <v>420</v>
      </c>
      <c r="E2004" s="103" t="s">
        <v>421</v>
      </c>
      <c r="F2004" s="103" t="s">
        <v>421</v>
      </c>
      <c r="G2004" s="103" t="s">
        <v>127</v>
      </c>
      <c r="H2004" s="103" t="s">
        <v>391</v>
      </c>
      <c r="I2004" s="103" t="s">
        <v>92</v>
      </c>
      <c r="J2004" s="215">
        <v>9106.6299999999992</v>
      </c>
      <c r="K2004" s="216" t="s">
        <v>88</v>
      </c>
    </row>
    <row r="2005" spans="1:11" x14ac:dyDescent="0.25">
      <c r="A2005" s="103" t="s">
        <v>806</v>
      </c>
      <c r="B2005" s="103" t="s">
        <v>88</v>
      </c>
      <c r="C2005" s="103" t="s">
        <v>89</v>
      </c>
      <c r="D2005" s="103" t="s">
        <v>420</v>
      </c>
      <c r="E2005" s="103" t="s">
        <v>421</v>
      </c>
      <c r="F2005" s="103" t="s">
        <v>421</v>
      </c>
      <c r="G2005" s="103" t="s">
        <v>127</v>
      </c>
      <c r="H2005" s="103" t="s">
        <v>391</v>
      </c>
      <c r="I2005" s="103" t="s">
        <v>92</v>
      </c>
      <c r="J2005" s="215">
        <v>3722.54</v>
      </c>
      <c r="K2005" s="216" t="s">
        <v>88</v>
      </c>
    </row>
    <row r="2006" spans="1:11" x14ac:dyDescent="0.25">
      <c r="A2006" s="103" t="s">
        <v>807</v>
      </c>
      <c r="B2006" s="103" t="s">
        <v>88</v>
      </c>
      <c r="C2006" s="103" t="s">
        <v>89</v>
      </c>
      <c r="D2006" s="103" t="s">
        <v>420</v>
      </c>
      <c r="E2006" s="103" t="s">
        <v>421</v>
      </c>
      <c r="F2006" s="103" t="s">
        <v>421</v>
      </c>
      <c r="G2006" s="103" t="s">
        <v>127</v>
      </c>
      <c r="H2006" s="103" t="s">
        <v>391</v>
      </c>
      <c r="I2006" s="103" t="s">
        <v>92</v>
      </c>
      <c r="J2006" s="215">
        <v>-42796.9</v>
      </c>
      <c r="K2006" s="216" t="s">
        <v>88</v>
      </c>
    </row>
    <row r="2007" spans="1:11" x14ac:dyDescent="0.25">
      <c r="A2007" s="103" t="s">
        <v>808</v>
      </c>
      <c r="B2007" s="103" t="s">
        <v>88</v>
      </c>
      <c r="C2007" s="103" t="s">
        <v>89</v>
      </c>
      <c r="D2007" s="103" t="s">
        <v>420</v>
      </c>
      <c r="E2007" s="103" t="s">
        <v>421</v>
      </c>
      <c r="F2007" s="103" t="s">
        <v>421</v>
      </c>
      <c r="G2007" s="103" t="s">
        <v>126</v>
      </c>
      <c r="H2007" s="103" t="s">
        <v>392</v>
      </c>
      <c r="I2007" s="103" t="s">
        <v>92</v>
      </c>
      <c r="J2007" s="215">
        <v>-724.17</v>
      </c>
      <c r="K2007" s="216" t="s">
        <v>88</v>
      </c>
    </row>
    <row r="2008" spans="1:11" x14ac:dyDescent="0.25">
      <c r="A2008" s="103" t="s">
        <v>809</v>
      </c>
      <c r="B2008" s="103" t="s">
        <v>88</v>
      </c>
      <c r="C2008" s="103" t="s">
        <v>89</v>
      </c>
      <c r="D2008" s="103" t="s">
        <v>420</v>
      </c>
      <c r="E2008" s="103" t="s">
        <v>421</v>
      </c>
      <c r="F2008" s="103" t="s">
        <v>421</v>
      </c>
      <c r="G2008" s="103" t="s">
        <v>126</v>
      </c>
      <c r="H2008" s="103" t="s">
        <v>392</v>
      </c>
      <c r="I2008" s="103" t="s">
        <v>92</v>
      </c>
      <c r="J2008" s="215">
        <v>-177.63</v>
      </c>
      <c r="K2008" s="216" t="s">
        <v>88</v>
      </c>
    </row>
    <row r="2009" spans="1:11" x14ac:dyDescent="0.25">
      <c r="A2009" s="103" t="s">
        <v>810</v>
      </c>
      <c r="B2009" s="103" t="s">
        <v>88</v>
      </c>
      <c r="C2009" s="103" t="s">
        <v>89</v>
      </c>
      <c r="D2009" s="103" t="s">
        <v>420</v>
      </c>
      <c r="E2009" s="103" t="s">
        <v>421</v>
      </c>
      <c r="F2009" s="103" t="s">
        <v>421</v>
      </c>
      <c r="G2009" s="103" t="s">
        <v>126</v>
      </c>
      <c r="H2009" s="103" t="s">
        <v>392</v>
      </c>
      <c r="I2009" s="103" t="s">
        <v>92</v>
      </c>
      <c r="J2009" s="215">
        <v>-207.39</v>
      </c>
      <c r="K2009" s="216" t="s">
        <v>88</v>
      </c>
    </row>
    <row r="2010" spans="1:11" x14ac:dyDescent="0.25">
      <c r="A2010" s="103" t="s">
        <v>1038</v>
      </c>
      <c r="B2010" s="103" t="s">
        <v>88</v>
      </c>
      <c r="C2010" s="103" t="s">
        <v>89</v>
      </c>
      <c r="D2010" s="103" t="s">
        <v>420</v>
      </c>
      <c r="E2010" s="103" t="s">
        <v>421</v>
      </c>
      <c r="F2010" s="103" t="s">
        <v>421</v>
      </c>
      <c r="G2010" s="103" t="s">
        <v>126</v>
      </c>
      <c r="H2010" s="103" t="s">
        <v>392</v>
      </c>
      <c r="I2010" s="103" t="s">
        <v>92</v>
      </c>
      <c r="J2010" s="215">
        <v>-1207.5999999999999</v>
      </c>
      <c r="K2010" s="216" t="s">
        <v>88</v>
      </c>
    </row>
    <row r="2011" spans="1:11" x14ac:dyDescent="0.25">
      <c r="A2011" s="103" t="s">
        <v>806</v>
      </c>
      <c r="B2011" s="103" t="s">
        <v>88</v>
      </c>
      <c r="C2011" s="103" t="s">
        <v>89</v>
      </c>
      <c r="D2011" s="103" t="s">
        <v>420</v>
      </c>
      <c r="E2011" s="103" t="s">
        <v>421</v>
      </c>
      <c r="F2011" s="103" t="s">
        <v>421</v>
      </c>
      <c r="G2011" s="103" t="s">
        <v>126</v>
      </c>
      <c r="H2011" s="103" t="s">
        <v>392</v>
      </c>
      <c r="I2011" s="103" t="s">
        <v>92</v>
      </c>
      <c r="J2011" s="215">
        <v>976.59</v>
      </c>
      <c r="K2011" s="216" t="s">
        <v>88</v>
      </c>
    </row>
    <row r="2012" spans="1:11" x14ac:dyDescent="0.25">
      <c r="A2012" s="103" t="s">
        <v>807</v>
      </c>
      <c r="B2012" s="103" t="s">
        <v>88</v>
      </c>
      <c r="C2012" s="103" t="s">
        <v>89</v>
      </c>
      <c r="D2012" s="103" t="s">
        <v>420</v>
      </c>
      <c r="E2012" s="103" t="s">
        <v>421</v>
      </c>
      <c r="F2012" s="103" t="s">
        <v>421</v>
      </c>
      <c r="G2012" s="103" t="s">
        <v>126</v>
      </c>
      <c r="H2012" s="103" t="s">
        <v>392</v>
      </c>
      <c r="I2012" s="103" t="s">
        <v>92</v>
      </c>
      <c r="J2012" s="215">
        <v>-821.17</v>
      </c>
      <c r="K2012" s="216" t="s">
        <v>88</v>
      </c>
    </row>
    <row r="2013" spans="1:11" x14ac:dyDescent="0.25">
      <c r="A2013" s="103" t="s">
        <v>808</v>
      </c>
      <c r="B2013" s="103" t="s">
        <v>88</v>
      </c>
      <c r="C2013" s="103" t="s">
        <v>89</v>
      </c>
      <c r="D2013" s="103" t="s">
        <v>420</v>
      </c>
      <c r="E2013" s="103" t="s">
        <v>421</v>
      </c>
      <c r="F2013" s="103" t="s">
        <v>421</v>
      </c>
      <c r="G2013" s="103" t="s">
        <v>125</v>
      </c>
      <c r="H2013" s="103" t="s">
        <v>393</v>
      </c>
      <c r="I2013" s="103" t="s">
        <v>92</v>
      </c>
      <c r="J2013" s="215">
        <v>2687.52</v>
      </c>
      <c r="K2013" s="216" t="s">
        <v>88</v>
      </c>
    </row>
    <row r="2014" spans="1:11" x14ac:dyDescent="0.25">
      <c r="A2014" s="103" t="s">
        <v>809</v>
      </c>
      <c r="B2014" s="103" t="s">
        <v>88</v>
      </c>
      <c r="C2014" s="103" t="s">
        <v>89</v>
      </c>
      <c r="D2014" s="103" t="s">
        <v>420</v>
      </c>
      <c r="E2014" s="103" t="s">
        <v>421</v>
      </c>
      <c r="F2014" s="103" t="s">
        <v>421</v>
      </c>
      <c r="G2014" s="103" t="s">
        <v>125</v>
      </c>
      <c r="H2014" s="103" t="s">
        <v>393</v>
      </c>
      <c r="I2014" s="103" t="s">
        <v>92</v>
      </c>
      <c r="J2014" s="215">
        <v>-1710.91</v>
      </c>
      <c r="K2014" s="216" t="s">
        <v>88</v>
      </c>
    </row>
    <row r="2015" spans="1:11" x14ac:dyDescent="0.25">
      <c r="A2015" s="103" t="s">
        <v>810</v>
      </c>
      <c r="B2015" s="103" t="s">
        <v>88</v>
      </c>
      <c r="C2015" s="103" t="s">
        <v>89</v>
      </c>
      <c r="D2015" s="103" t="s">
        <v>420</v>
      </c>
      <c r="E2015" s="103" t="s">
        <v>421</v>
      </c>
      <c r="F2015" s="103" t="s">
        <v>421</v>
      </c>
      <c r="G2015" s="103" t="s">
        <v>125</v>
      </c>
      <c r="H2015" s="103" t="s">
        <v>393</v>
      </c>
      <c r="I2015" s="103" t="s">
        <v>92</v>
      </c>
      <c r="J2015" s="215">
        <v>2252.83</v>
      </c>
      <c r="K2015" s="216" t="s">
        <v>88</v>
      </c>
    </row>
    <row r="2016" spans="1:11" x14ac:dyDescent="0.25">
      <c r="A2016" s="103" t="s">
        <v>1038</v>
      </c>
      <c r="B2016" s="103" t="s">
        <v>88</v>
      </c>
      <c r="C2016" s="103" t="s">
        <v>89</v>
      </c>
      <c r="D2016" s="103" t="s">
        <v>420</v>
      </c>
      <c r="E2016" s="103" t="s">
        <v>421</v>
      </c>
      <c r="F2016" s="103" t="s">
        <v>421</v>
      </c>
      <c r="G2016" s="103" t="s">
        <v>125</v>
      </c>
      <c r="H2016" s="103" t="s">
        <v>393</v>
      </c>
      <c r="I2016" s="103" t="s">
        <v>92</v>
      </c>
      <c r="J2016" s="215">
        <v>2993.39</v>
      </c>
      <c r="K2016" s="216" t="s">
        <v>88</v>
      </c>
    </row>
    <row r="2017" spans="1:11" x14ac:dyDescent="0.25">
      <c r="A2017" s="103" t="s">
        <v>806</v>
      </c>
      <c r="B2017" s="103" t="s">
        <v>88</v>
      </c>
      <c r="C2017" s="103" t="s">
        <v>89</v>
      </c>
      <c r="D2017" s="103" t="s">
        <v>420</v>
      </c>
      <c r="E2017" s="103" t="s">
        <v>421</v>
      </c>
      <c r="F2017" s="103" t="s">
        <v>421</v>
      </c>
      <c r="G2017" s="103" t="s">
        <v>125</v>
      </c>
      <c r="H2017" s="103" t="s">
        <v>393</v>
      </c>
      <c r="I2017" s="103" t="s">
        <v>92</v>
      </c>
      <c r="J2017" s="215">
        <v>1366.51</v>
      </c>
      <c r="K2017" s="216" t="s">
        <v>88</v>
      </c>
    </row>
    <row r="2018" spans="1:11" x14ac:dyDescent="0.25">
      <c r="A2018" s="103" t="s">
        <v>807</v>
      </c>
      <c r="B2018" s="103" t="s">
        <v>88</v>
      </c>
      <c r="C2018" s="103" t="s">
        <v>89</v>
      </c>
      <c r="D2018" s="103" t="s">
        <v>420</v>
      </c>
      <c r="E2018" s="103" t="s">
        <v>421</v>
      </c>
      <c r="F2018" s="103" t="s">
        <v>421</v>
      </c>
      <c r="G2018" s="103" t="s">
        <v>125</v>
      </c>
      <c r="H2018" s="103" t="s">
        <v>393</v>
      </c>
      <c r="I2018" s="103" t="s">
        <v>92</v>
      </c>
      <c r="J2018" s="215">
        <v>-11320.31</v>
      </c>
      <c r="K2018" s="216" t="s">
        <v>88</v>
      </c>
    </row>
    <row r="2019" spans="1:11" x14ac:dyDescent="0.25">
      <c r="A2019" s="103" t="s">
        <v>808</v>
      </c>
      <c r="B2019" s="103" t="s">
        <v>88</v>
      </c>
      <c r="C2019" s="103" t="s">
        <v>89</v>
      </c>
      <c r="D2019" s="103" t="s">
        <v>420</v>
      </c>
      <c r="E2019" s="103" t="s">
        <v>421</v>
      </c>
      <c r="F2019" s="103" t="s">
        <v>421</v>
      </c>
      <c r="G2019" s="103" t="s">
        <v>480</v>
      </c>
      <c r="H2019" s="103" t="s">
        <v>739</v>
      </c>
      <c r="I2019" s="103" t="s">
        <v>92</v>
      </c>
      <c r="J2019" s="215">
        <v>1311.39</v>
      </c>
      <c r="K2019" s="216" t="s">
        <v>88</v>
      </c>
    </row>
    <row r="2020" spans="1:11" x14ac:dyDescent="0.25">
      <c r="A2020" s="103" t="s">
        <v>809</v>
      </c>
      <c r="B2020" s="103" t="s">
        <v>88</v>
      </c>
      <c r="C2020" s="103" t="s">
        <v>89</v>
      </c>
      <c r="D2020" s="103" t="s">
        <v>420</v>
      </c>
      <c r="E2020" s="103" t="s">
        <v>421</v>
      </c>
      <c r="F2020" s="103" t="s">
        <v>421</v>
      </c>
      <c r="G2020" s="103" t="s">
        <v>480</v>
      </c>
      <c r="H2020" s="103" t="s">
        <v>739</v>
      </c>
      <c r="I2020" s="103" t="s">
        <v>92</v>
      </c>
      <c r="J2020" s="215">
        <v>1728.07</v>
      </c>
      <c r="K2020" s="216" t="s">
        <v>88</v>
      </c>
    </row>
    <row r="2021" spans="1:11" x14ac:dyDescent="0.25">
      <c r="A2021" s="103" t="s">
        <v>810</v>
      </c>
      <c r="B2021" s="103" t="s">
        <v>88</v>
      </c>
      <c r="C2021" s="103" t="s">
        <v>89</v>
      </c>
      <c r="D2021" s="103" t="s">
        <v>420</v>
      </c>
      <c r="E2021" s="103" t="s">
        <v>421</v>
      </c>
      <c r="F2021" s="103" t="s">
        <v>421</v>
      </c>
      <c r="G2021" s="103" t="s">
        <v>480</v>
      </c>
      <c r="H2021" s="103" t="s">
        <v>739</v>
      </c>
      <c r="I2021" s="103" t="s">
        <v>92</v>
      </c>
      <c r="J2021" s="215">
        <v>-187.78</v>
      </c>
      <c r="K2021" s="216" t="s">
        <v>88</v>
      </c>
    </row>
    <row r="2022" spans="1:11" x14ac:dyDescent="0.25">
      <c r="A2022" s="103" t="s">
        <v>1038</v>
      </c>
      <c r="B2022" s="103" t="s">
        <v>88</v>
      </c>
      <c r="C2022" s="103" t="s">
        <v>89</v>
      </c>
      <c r="D2022" s="103" t="s">
        <v>420</v>
      </c>
      <c r="E2022" s="103" t="s">
        <v>421</v>
      </c>
      <c r="F2022" s="103" t="s">
        <v>421</v>
      </c>
      <c r="G2022" s="103" t="s">
        <v>480</v>
      </c>
      <c r="H2022" s="103" t="s">
        <v>739</v>
      </c>
      <c r="I2022" s="103" t="s">
        <v>92</v>
      </c>
      <c r="J2022" s="215">
        <v>1660.86</v>
      </c>
      <c r="K2022" s="216" t="s">
        <v>88</v>
      </c>
    </row>
    <row r="2023" spans="1:11" x14ac:dyDescent="0.25">
      <c r="A2023" s="103" t="s">
        <v>806</v>
      </c>
      <c r="B2023" s="103" t="s">
        <v>88</v>
      </c>
      <c r="C2023" s="103" t="s">
        <v>89</v>
      </c>
      <c r="D2023" s="103" t="s">
        <v>420</v>
      </c>
      <c r="E2023" s="103" t="s">
        <v>421</v>
      </c>
      <c r="F2023" s="103" t="s">
        <v>421</v>
      </c>
      <c r="G2023" s="103" t="s">
        <v>480</v>
      </c>
      <c r="H2023" s="103" t="s">
        <v>739</v>
      </c>
      <c r="I2023" s="103" t="s">
        <v>92</v>
      </c>
      <c r="J2023" s="215">
        <v>1790.08</v>
      </c>
      <c r="K2023" s="216" t="s">
        <v>88</v>
      </c>
    </row>
    <row r="2024" spans="1:11" x14ac:dyDescent="0.25">
      <c r="A2024" s="103" t="s">
        <v>807</v>
      </c>
      <c r="B2024" s="103" t="s">
        <v>88</v>
      </c>
      <c r="C2024" s="103" t="s">
        <v>89</v>
      </c>
      <c r="D2024" s="103" t="s">
        <v>420</v>
      </c>
      <c r="E2024" s="103" t="s">
        <v>421</v>
      </c>
      <c r="F2024" s="103" t="s">
        <v>421</v>
      </c>
      <c r="G2024" s="103" t="s">
        <v>480</v>
      </c>
      <c r="H2024" s="103" t="s">
        <v>739</v>
      </c>
      <c r="I2024" s="103" t="s">
        <v>92</v>
      </c>
      <c r="J2024" s="215">
        <v>-7293.88</v>
      </c>
      <c r="K2024" s="216" t="s">
        <v>88</v>
      </c>
    </row>
    <row r="2025" spans="1:11" x14ac:dyDescent="0.25">
      <c r="A2025" s="103" t="s">
        <v>808</v>
      </c>
      <c r="B2025" s="103" t="s">
        <v>88</v>
      </c>
      <c r="C2025" s="103" t="s">
        <v>89</v>
      </c>
      <c r="D2025" s="103" t="s">
        <v>420</v>
      </c>
      <c r="E2025" s="103" t="s">
        <v>421</v>
      </c>
      <c r="F2025" s="103" t="s">
        <v>421</v>
      </c>
      <c r="G2025" s="103" t="s">
        <v>740</v>
      </c>
      <c r="H2025" s="103" t="s">
        <v>741</v>
      </c>
      <c r="I2025" s="103" t="s">
        <v>92</v>
      </c>
      <c r="J2025" s="215">
        <v>6548.12</v>
      </c>
      <c r="K2025" s="216" t="s">
        <v>88</v>
      </c>
    </row>
    <row r="2026" spans="1:11" x14ac:dyDescent="0.25">
      <c r="A2026" s="103" t="s">
        <v>808</v>
      </c>
      <c r="B2026" s="103" t="s">
        <v>88</v>
      </c>
      <c r="C2026" s="103" t="s">
        <v>89</v>
      </c>
      <c r="D2026" s="103" t="s">
        <v>420</v>
      </c>
      <c r="E2026" s="111"/>
      <c r="F2026" s="103" t="s">
        <v>421</v>
      </c>
      <c r="G2026" s="103" t="s">
        <v>740</v>
      </c>
      <c r="H2026" s="103" t="s">
        <v>741</v>
      </c>
      <c r="I2026" s="103" t="s">
        <v>92</v>
      </c>
      <c r="J2026" s="215">
        <v>0</v>
      </c>
      <c r="K2026" s="216" t="s">
        <v>88</v>
      </c>
    </row>
    <row r="2027" spans="1:11" x14ac:dyDescent="0.25">
      <c r="A2027" s="103" t="s">
        <v>809</v>
      </c>
      <c r="B2027" s="103" t="s">
        <v>88</v>
      </c>
      <c r="C2027" s="103" t="s">
        <v>89</v>
      </c>
      <c r="D2027" s="103" t="s">
        <v>420</v>
      </c>
      <c r="E2027" s="103" t="s">
        <v>421</v>
      </c>
      <c r="F2027" s="103" t="s">
        <v>421</v>
      </c>
      <c r="G2027" s="103" t="s">
        <v>740</v>
      </c>
      <c r="H2027" s="103" t="s">
        <v>741</v>
      </c>
      <c r="I2027" s="103" t="s">
        <v>92</v>
      </c>
      <c r="J2027" s="215">
        <v>-5827.35</v>
      </c>
      <c r="K2027" s="216" t="s">
        <v>88</v>
      </c>
    </row>
    <row r="2028" spans="1:11" x14ac:dyDescent="0.25">
      <c r="A2028" s="103" t="s">
        <v>809</v>
      </c>
      <c r="B2028" s="103" t="s">
        <v>88</v>
      </c>
      <c r="C2028" s="103" t="s">
        <v>89</v>
      </c>
      <c r="D2028" s="103" t="s">
        <v>420</v>
      </c>
      <c r="E2028" s="111"/>
      <c r="F2028" s="103" t="s">
        <v>421</v>
      </c>
      <c r="G2028" s="103" t="s">
        <v>740</v>
      </c>
      <c r="H2028" s="103" t="s">
        <v>741</v>
      </c>
      <c r="I2028" s="103" t="s">
        <v>92</v>
      </c>
      <c r="J2028" s="215">
        <v>0</v>
      </c>
      <c r="K2028" s="216" t="s">
        <v>88</v>
      </c>
    </row>
    <row r="2029" spans="1:11" x14ac:dyDescent="0.25">
      <c r="A2029" s="103" t="s">
        <v>810</v>
      </c>
      <c r="B2029" s="103" t="s">
        <v>88</v>
      </c>
      <c r="C2029" s="103" t="s">
        <v>89</v>
      </c>
      <c r="D2029" s="103" t="s">
        <v>420</v>
      </c>
      <c r="E2029" s="103" t="s">
        <v>421</v>
      </c>
      <c r="F2029" s="103" t="s">
        <v>421</v>
      </c>
      <c r="G2029" s="103" t="s">
        <v>740</v>
      </c>
      <c r="H2029" s="103" t="s">
        <v>741</v>
      </c>
      <c r="I2029" s="103" t="s">
        <v>92</v>
      </c>
      <c r="J2029" s="215">
        <v>15822.11</v>
      </c>
      <c r="K2029" s="216" t="s">
        <v>88</v>
      </c>
    </row>
    <row r="2030" spans="1:11" x14ac:dyDescent="0.25">
      <c r="A2030" s="103" t="s">
        <v>810</v>
      </c>
      <c r="B2030" s="103" t="s">
        <v>88</v>
      </c>
      <c r="C2030" s="103" t="s">
        <v>89</v>
      </c>
      <c r="D2030" s="103" t="s">
        <v>420</v>
      </c>
      <c r="E2030" s="111"/>
      <c r="F2030" s="103" t="s">
        <v>421</v>
      </c>
      <c r="G2030" s="103" t="s">
        <v>740</v>
      </c>
      <c r="H2030" s="103" t="s">
        <v>741</v>
      </c>
      <c r="I2030" s="103" t="s">
        <v>92</v>
      </c>
      <c r="J2030" s="215">
        <v>0</v>
      </c>
      <c r="K2030" s="216" t="s">
        <v>88</v>
      </c>
    </row>
    <row r="2031" spans="1:11" x14ac:dyDescent="0.25">
      <c r="A2031" s="103" t="s">
        <v>1038</v>
      </c>
      <c r="B2031" s="103" t="s">
        <v>88</v>
      </c>
      <c r="C2031" s="103" t="s">
        <v>89</v>
      </c>
      <c r="D2031" s="103" t="s">
        <v>420</v>
      </c>
      <c r="E2031" s="103" t="s">
        <v>421</v>
      </c>
      <c r="F2031" s="103" t="s">
        <v>421</v>
      </c>
      <c r="G2031" s="103" t="s">
        <v>740</v>
      </c>
      <c r="H2031" s="103" t="s">
        <v>741</v>
      </c>
      <c r="I2031" s="103" t="s">
        <v>92</v>
      </c>
      <c r="J2031" s="215">
        <v>8599.49</v>
      </c>
      <c r="K2031" s="216" t="s">
        <v>88</v>
      </c>
    </row>
    <row r="2032" spans="1:11" x14ac:dyDescent="0.25">
      <c r="A2032" s="103" t="s">
        <v>1038</v>
      </c>
      <c r="B2032" s="103" t="s">
        <v>88</v>
      </c>
      <c r="C2032" s="103" t="s">
        <v>89</v>
      </c>
      <c r="D2032" s="103" t="s">
        <v>420</v>
      </c>
      <c r="E2032" s="111"/>
      <c r="F2032" s="103" t="s">
        <v>421</v>
      </c>
      <c r="G2032" s="103" t="s">
        <v>740</v>
      </c>
      <c r="H2032" s="103" t="s">
        <v>741</v>
      </c>
      <c r="I2032" s="103" t="s">
        <v>92</v>
      </c>
      <c r="J2032" s="215">
        <v>0</v>
      </c>
      <c r="K2032" s="216" t="s">
        <v>88</v>
      </c>
    </row>
    <row r="2033" spans="1:11" x14ac:dyDescent="0.25">
      <c r="A2033" s="103" t="s">
        <v>806</v>
      </c>
      <c r="B2033" s="103" t="s">
        <v>88</v>
      </c>
      <c r="C2033" s="103" t="s">
        <v>89</v>
      </c>
      <c r="D2033" s="103" t="s">
        <v>420</v>
      </c>
      <c r="E2033" s="103" t="s">
        <v>421</v>
      </c>
      <c r="F2033" s="103" t="s">
        <v>421</v>
      </c>
      <c r="G2033" s="103" t="s">
        <v>740</v>
      </c>
      <c r="H2033" s="103" t="s">
        <v>741</v>
      </c>
      <c r="I2033" s="103" t="s">
        <v>92</v>
      </c>
      <c r="J2033" s="215">
        <v>16179.58</v>
      </c>
      <c r="K2033" s="216" t="s">
        <v>88</v>
      </c>
    </row>
    <row r="2034" spans="1:11" x14ac:dyDescent="0.25">
      <c r="A2034" s="103" t="s">
        <v>806</v>
      </c>
      <c r="B2034" s="103" t="s">
        <v>88</v>
      </c>
      <c r="C2034" s="103" t="s">
        <v>89</v>
      </c>
      <c r="D2034" s="103" t="s">
        <v>420</v>
      </c>
      <c r="E2034" s="111"/>
      <c r="F2034" s="103" t="s">
        <v>421</v>
      </c>
      <c r="G2034" s="103" t="s">
        <v>740</v>
      </c>
      <c r="H2034" s="103" t="s">
        <v>741</v>
      </c>
      <c r="I2034" s="103" t="s">
        <v>92</v>
      </c>
      <c r="J2034" s="215">
        <v>0</v>
      </c>
      <c r="K2034" s="216" t="s">
        <v>88</v>
      </c>
    </row>
    <row r="2035" spans="1:11" x14ac:dyDescent="0.25">
      <c r="A2035" s="103" t="s">
        <v>807</v>
      </c>
      <c r="B2035" s="103" t="s">
        <v>88</v>
      </c>
      <c r="C2035" s="103" t="s">
        <v>89</v>
      </c>
      <c r="D2035" s="103" t="s">
        <v>420</v>
      </c>
      <c r="E2035" s="103" t="s">
        <v>421</v>
      </c>
      <c r="F2035" s="103" t="s">
        <v>421</v>
      </c>
      <c r="G2035" s="103" t="s">
        <v>740</v>
      </c>
      <c r="H2035" s="103" t="s">
        <v>741</v>
      </c>
      <c r="I2035" s="103" t="s">
        <v>92</v>
      </c>
      <c r="J2035" s="215">
        <v>-35172.01</v>
      </c>
      <c r="K2035" s="216" t="s">
        <v>88</v>
      </c>
    </row>
    <row r="2036" spans="1:11" x14ac:dyDescent="0.25">
      <c r="A2036" s="103" t="s">
        <v>807</v>
      </c>
      <c r="B2036" s="103" t="s">
        <v>88</v>
      </c>
      <c r="C2036" s="103" t="s">
        <v>89</v>
      </c>
      <c r="D2036" s="103" t="s">
        <v>420</v>
      </c>
      <c r="E2036" s="111"/>
      <c r="F2036" s="103" t="s">
        <v>421</v>
      </c>
      <c r="G2036" s="103" t="s">
        <v>740</v>
      </c>
      <c r="H2036" s="103" t="s">
        <v>741</v>
      </c>
      <c r="I2036" s="103" t="s">
        <v>92</v>
      </c>
      <c r="J2036" s="215">
        <v>0</v>
      </c>
      <c r="K2036" s="216" t="s">
        <v>88</v>
      </c>
    </row>
    <row r="2037" spans="1:11" x14ac:dyDescent="0.25">
      <c r="A2037" s="103" t="s">
        <v>808</v>
      </c>
      <c r="B2037" s="103" t="s">
        <v>88</v>
      </c>
      <c r="C2037" s="103" t="s">
        <v>89</v>
      </c>
      <c r="D2037" s="103" t="s">
        <v>420</v>
      </c>
      <c r="E2037" s="103" t="s">
        <v>421</v>
      </c>
      <c r="F2037" s="103" t="s">
        <v>421</v>
      </c>
      <c r="G2037" s="103" t="s">
        <v>490</v>
      </c>
      <c r="H2037" s="103" t="s">
        <v>742</v>
      </c>
      <c r="I2037" s="103" t="s">
        <v>92</v>
      </c>
      <c r="J2037" s="215">
        <v>-12428.58</v>
      </c>
      <c r="K2037" s="216" t="s">
        <v>88</v>
      </c>
    </row>
    <row r="2038" spans="1:11" x14ac:dyDescent="0.25">
      <c r="A2038" s="103" t="s">
        <v>809</v>
      </c>
      <c r="B2038" s="103" t="s">
        <v>88</v>
      </c>
      <c r="C2038" s="103" t="s">
        <v>89</v>
      </c>
      <c r="D2038" s="103" t="s">
        <v>420</v>
      </c>
      <c r="E2038" s="103" t="s">
        <v>421</v>
      </c>
      <c r="F2038" s="103" t="s">
        <v>421</v>
      </c>
      <c r="G2038" s="103" t="s">
        <v>490</v>
      </c>
      <c r="H2038" s="103" t="s">
        <v>742</v>
      </c>
      <c r="I2038" s="103" t="s">
        <v>92</v>
      </c>
      <c r="J2038" s="215">
        <v>2125.91</v>
      </c>
      <c r="K2038" s="216" t="s">
        <v>88</v>
      </c>
    </row>
    <row r="2039" spans="1:11" x14ac:dyDescent="0.25">
      <c r="A2039" s="103" t="s">
        <v>810</v>
      </c>
      <c r="B2039" s="103" t="s">
        <v>88</v>
      </c>
      <c r="C2039" s="103" t="s">
        <v>89</v>
      </c>
      <c r="D2039" s="103" t="s">
        <v>420</v>
      </c>
      <c r="E2039" s="103" t="s">
        <v>421</v>
      </c>
      <c r="F2039" s="103" t="s">
        <v>421</v>
      </c>
      <c r="G2039" s="103" t="s">
        <v>490</v>
      </c>
      <c r="H2039" s="103" t="s">
        <v>742</v>
      </c>
      <c r="I2039" s="103" t="s">
        <v>92</v>
      </c>
      <c r="J2039" s="215">
        <v>2254.39</v>
      </c>
      <c r="K2039" s="216" t="s">
        <v>88</v>
      </c>
    </row>
    <row r="2040" spans="1:11" x14ac:dyDescent="0.25">
      <c r="A2040" s="103" t="s">
        <v>1038</v>
      </c>
      <c r="B2040" s="103" t="s">
        <v>88</v>
      </c>
      <c r="C2040" s="103" t="s">
        <v>89</v>
      </c>
      <c r="D2040" s="103" t="s">
        <v>420</v>
      </c>
      <c r="E2040" s="103" t="s">
        <v>421</v>
      </c>
      <c r="F2040" s="103" t="s">
        <v>421</v>
      </c>
      <c r="G2040" s="103" t="s">
        <v>490</v>
      </c>
      <c r="H2040" s="103" t="s">
        <v>742</v>
      </c>
      <c r="I2040" s="103" t="s">
        <v>92</v>
      </c>
      <c r="J2040" s="215">
        <v>1232.1300000000001</v>
      </c>
      <c r="K2040" s="216" t="s">
        <v>88</v>
      </c>
    </row>
    <row r="2041" spans="1:11" x14ac:dyDescent="0.25">
      <c r="A2041" s="103" t="s">
        <v>806</v>
      </c>
      <c r="B2041" s="103" t="s">
        <v>88</v>
      </c>
      <c r="C2041" s="103" t="s">
        <v>89</v>
      </c>
      <c r="D2041" s="103" t="s">
        <v>420</v>
      </c>
      <c r="E2041" s="103" t="s">
        <v>421</v>
      </c>
      <c r="F2041" s="103" t="s">
        <v>421</v>
      </c>
      <c r="G2041" s="103" t="s">
        <v>490</v>
      </c>
      <c r="H2041" s="103" t="s">
        <v>742</v>
      </c>
      <c r="I2041" s="103" t="s">
        <v>92</v>
      </c>
      <c r="J2041" s="215">
        <v>15705.31</v>
      </c>
      <c r="K2041" s="216" t="s">
        <v>88</v>
      </c>
    </row>
    <row r="2042" spans="1:11" x14ac:dyDescent="0.25">
      <c r="A2042" s="103" t="s">
        <v>807</v>
      </c>
      <c r="B2042" s="103" t="s">
        <v>88</v>
      </c>
      <c r="C2042" s="103" t="s">
        <v>89</v>
      </c>
      <c r="D2042" s="103" t="s">
        <v>420</v>
      </c>
      <c r="E2042" s="103" t="s">
        <v>421</v>
      </c>
      <c r="F2042" s="103" t="s">
        <v>421</v>
      </c>
      <c r="G2042" s="103" t="s">
        <v>490</v>
      </c>
      <c r="H2042" s="103" t="s">
        <v>742</v>
      </c>
      <c r="I2042" s="103" t="s">
        <v>92</v>
      </c>
      <c r="J2042" s="215">
        <v>-5722.26</v>
      </c>
      <c r="K2042" s="216" t="s">
        <v>88</v>
      </c>
    </row>
    <row r="2043" spans="1:11" x14ac:dyDescent="0.25">
      <c r="A2043" s="103" t="s">
        <v>808</v>
      </c>
      <c r="B2043" s="103" t="s">
        <v>88</v>
      </c>
      <c r="C2043" s="103" t="s">
        <v>89</v>
      </c>
      <c r="D2043" s="103" t="s">
        <v>420</v>
      </c>
      <c r="E2043" s="103" t="s">
        <v>421</v>
      </c>
      <c r="F2043" s="103" t="s">
        <v>421</v>
      </c>
      <c r="G2043" s="103" t="s">
        <v>489</v>
      </c>
      <c r="H2043" s="103" t="s">
        <v>743</v>
      </c>
      <c r="I2043" s="103" t="s">
        <v>92</v>
      </c>
      <c r="J2043" s="215">
        <v>5657.18</v>
      </c>
      <c r="K2043" s="216" t="s">
        <v>88</v>
      </c>
    </row>
    <row r="2044" spans="1:11" x14ac:dyDescent="0.25">
      <c r="A2044" s="103" t="s">
        <v>809</v>
      </c>
      <c r="B2044" s="103" t="s">
        <v>88</v>
      </c>
      <c r="C2044" s="103" t="s">
        <v>89</v>
      </c>
      <c r="D2044" s="103" t="s">
        <v>420</v>
      </c>
      <c r="E2044" s="103" t="s">
        <v>421</v>
      </c>
      <c r="F2044" s="103" t="s">
        <v>421</v>
      </c>
      <c r="G2044" s="103" t="s">
        <v>489</v>
      </c>
      <c r="H2044" s="103" t="s">
        <v>743</v>
      </c>
      <c r="I2044" s="103" t="s">
        <v>92</v>
      </c>
      <c r="J2044" s="215">
        <v>82.45</v>
      </c>
      <c r="K2044" s="216" t="s">
        <v>88</v>
      </c>
    </row>
    <row r="2045" spans="1:11" x14ac:dyDescent="0.25">
      <c r="A2045" s="103" t="s">
        <v>810</v>
      </c>
      <c r="B2045" s="103" t="s">
        <v>88</v>
      </c>
      <c r="C2045" s="103" t="s">
        <v>89</v>
      </c>
      <c r="D2045" s="103" t="s">
        <v>420</v>
      </c>
      <c r="E2045" s="103" t="s">
        <v>421</v>
      </c>
      <c r="F2045" s="103" t="s">
        <v>421</v>
      </c>
      <c r="G2045" s="103" t="s">
        <v>489</v>
      </c>
      <c r="H2045" s="103" t="s">
        <v>743</v>
      </c>
      <c r="I2045" s="103" t="s">
        <v>92</v>
      </c>
      <c r="J2045" s="215">
        <v>2716.45</v>
      </c>
      <c r="K2045" s="216" t="s">
        <v>88</v>
      </c>
    </row>
    <row r="2046" spans="1:11" x14ac:dyDescent="0.25">
      <c r="A2046" s="103" t="s">
        <v>1038</v>
      </c>
      <c r="B2046" s="103" t="s">
        <v>88</v>
      </c>
      <c r="C2046" s="103" t="s">
        <v>89</v>
      </c>
      <c r="D2046" s="103" t="s">
        <v>420</v>
      </c>
      <c r="E2046" s="103" t="s">
        <v>421</v>
      </c>
      <c r="F2046" s="103" t="s">
        <v>421</v>
      </c>
      <c r="G2046" s="103" t="s">
        <v>489</v>
      </c>
      <c r="H2046" s="103" t="s">
        <v>743</v>
      </c>
      <c r="I2046" s="103" t="s">
        <v>92</v>
      </c>
      <c r="J2046" s="215">
        <v>534.03</v>
      </c>
      <c r="K2046" s="216" t="s">
        <v>88</v>
      </c>
    </row>
    <row r="2047" spans="1:11" x14ac:dyDescent="0.25">
      <c r="A2047" s="103" t="s">
        <v>806</v>
      </c>
      <c r="B2047" s="103" t="s">
        <v>88</v>
      </c>
      <c r="C2047" s="103" t="s">
        <v>89</v>
      </c>
      <c r="D2047" s="103" t="s">
        <v>420</v>
      </c>
      <c r="E2047" s="103" t="s">
        <v>421</v>
      </c>
      <c r="F2047" s="103" t="s">
        <v>421</v>
      </c>
      <c r="G2047" s="103" t="s">
        <v>489</v>
      </c>
      <c r="H2047" s="103" t="s">
        <v>743</v>
      </c>
      <c r="I2047" s="103" t="s">
        <v>92</v>
      </c>
      <c r="J2047" s="215">
        <v>4061.95</v>
      </c>
      <c r="K2047" s="216" t="s">
        <v>88</v>
      </c>
    </row>
    <row r="2048" spans="1:11" x14ac:dyDescent="0.25">
      <c r="A2048" s="103" t="s">
        <v>807</v>
      </c>
      <c r="B2048" s="103" t="s">
        <v>88</v>
      </c>
      <c r="C2048" s="103" t="s">
        <v>89</v>
      </c>
      <c r="D2048" s="103" t="s">
        <v>420</v>
      </c>
      <c r="E2048" s="103" t="s">
        <v>421</v>
      </c>
      <c r="F2048" s="103" t="s">
        <v>421</v>
      </c>
      <c r="G2048" s="103" t="s">
        <v>489</v>
      </c>
      <c r="H2048" s="103" t="s">
        <v>743</v>
      </c>
      <c r="I2048" s="103" t="s">
        <v>92</v>
      </c>
      <c r="J2048" s="215">
        <v>-14252.61</v>
      </c>
      <c r="K2048" s="216" t="s">
        <v>88</v>
      </c>
    </row>
    <row r="2049" spans="1:11" x14ac:dyDescent="0.25">
      <c r="A2049" s="103" t="s">
        <v>808</v>
      </c>
      <c r="B2049" s="103" t="s">
        <v>88</v>
      </c>
      <c r="C2049" s="103" t="s">
        <v>89</v>
      </c>
      <c r="D2049" s="103" t="s">
        <v>420</v>
      </c>
      <c r="E2049" s="103" t="s">
        <v>421</v>
      </c>
      <c r="F2049" s="103" t="s">
        <v>421</v>
      </c>
      <c r="G2049" s="103" t="s">
        <v>744</v>
      </c>
      <c r="H2049" s="103" t="s">
        <v>745</v>
      </c>
      <c r="I2049" s="103" t="s">
        <v>92</v>
      </c>
      <c r="J2049" s="215">
        <v>6901.61</v>
      </c>
      <c r="K2049" s="216" t="s">
        <v>88</v>
      </c>
    </row>
    <row r="2050" spans="1:11" x14ac:dyDescent="0.25">
      <c r="A2050" s="103" t="s">
        <v>809</v>
      </c>
      <c r="B2050" s="103" t="s">
        <v>88</v>
      </c>
      <c r="C2050" s="103" t="s">
        <v>89</v>
      </c>
      <c r="D2050" s="103" t="s">
        <v>420</v>
      </c>
      <c r="E2050" s="103" t="s">
        <v>421</v>
      </c>
      <c r="F2050" s="103" t="s">
        <v>421</v>
      </c>
      <c r="G2050" s="103" t="s">
        <v>744</v>
      </c>
      <c r="H2050" s="103" t="s">
        <v>745</v>
      </c>
      <c r="I2050" s="103" t="s">
        <v>92</v>
      </c>
      <c r="J2050" s="215">
        <v>-3517.33</v>
      </c>
      <c r="K2050" s="216" t="s">
        <v>88</v>
      </c>
    </row>
    <row r="2051" spans="1:11" x14ac:dyDescent="0.25">
      <c r="A2051" s="103" t="s">
        <v>810</v>
      </c>
      <c r="B2051" s="103" t="s">
        <v>88</v>
      </c>
      <c r="C2051" s="103" t="s">
        <v>89</v>
      </c>
      <c r="D2051" s="103" t="s">
        <v>420</v>
      </c>
      <c r="E2051" s="103" t="s">
        <v>421</v>
      </c>
      <c r="F2051" s="103" t="s">
        <v>421</v>
      </c>
      <c r="G2051" s="103" t="s">
        <v>744</v>
      </c>
      <c r="H2051" s="103" t="s">
        <v>745</v>
      </c>
      <c r="I2051" s="103" t="s">
        <v>92</v>
      </c>
      <c r="J2051" s="215">
        <v>5330.15</v>
      </c>
      <c r="K2051" s="216" t="s">
        <v>88</v>
      </c>
    </row>
    <row r="2052" spans="1:11" x14ac:dyDescent="0.25">
      <c r="A2052" s="103" t="s">
        <v>1038</v>
      </c>
      <c r="B2052" s="103" t="s">
        <v>88</v>
      </c>
      <c r="C2052" s="103" t="s">
        <v>89</v>
      </c>
      <c r="D2052" s="103" t="s">
        <v>420</v>
      </c>
      <c r="E2052" s="103" t="s">
        <v>421</v>
      </c>
      <c r="F2052" s="103" t="s">
        <v>421</v>
      </c>
      <c r="G2052" s="103" t="s">
        <v>744</v>
      </c>
      <c r="H2052" s="103" t="s">
        <v>745</v>
      </c>
      <c r="I2052" s="103" t="s">
        <v>92</v>
      </c>
      <c r="J2052" s="215">
        <v>5402.02</v>
      </c>
      <c r="K2052" s="216" t="s">
        <v>88</v>
      </c>
    </row>
    <row r="2053" spans="1:11" x14ac:dyDescent="0.25">
      <c r="A2053" s="103" t="s">
        <v>806</v>
      </c>
      <c r="B2053" s="103" t="s">
        <v>88</v>
      </c>
      <c r="C2053" s="103" t="s">
        <v>89</v>
      </c>
      <c r="D2053" s="103" t="s">
        <v>420</v>
      </c>
      <c r="E2053" s="103" t="s">
        <v>421</v>
      </c>
      <c r="F2053" s="103" t="s">
        <v>421</v>
      </c>
      <c r="G2053" s="103" t="s">
        <v>744</v>
      </c>
      <c r="H2053" s="103" t="s">
        <v>745</v>
      </c>
      <c r="I2053" s="103" t="s">
        <v>92</v>
      </c>
      <c r="J2053" s="215">
        <v>15814.29</v>
      </c>
      <c r="K2053" s="216" t="s">
        <v>88</v>
      </c>
    </row>
    <row r="2054" spans="1:11" x14ac:dyDescent="0.25">
      <c r="A2054" s="103" t="s">
        <v>807</v>
      </c>
      <c r="B2054" s="103" t="s">
        <v>88</v>
      </c>
      <c r="C2054" s="103" t="s">
        <v>89</v>
      </c>
      <c r="D2054" s="103" t="s">
        <v>420</v>
      </c>
      <c r="E2054" s="103" t="s">
        <v>421</v>
      </c>
      <c r="F2054" s="103" t="s">
        <v>421</v>
      </c>
      <c r="G2054" s="103" t="s">
        <v>744</v>
      </c>
      <c r="H2054" s="103" t="s">
        <v>745</v>
      </c>
      <c r="I2054" s="103" t="s">
        <v>92</v>
      </c>
      <c r="J2054" s="215">
        <v>-26334.26</v>
      </c>
      <c r="K2054" s="216" t="s">
        <v>88</v>
      </c>
    </row>
    <row r="2055" spans="1:11" x14ac:dyDescent="0.25">
      <c r="A2055" s="103" t="s">
        <v>808</v>
      </c>
      <c r="B2055" s="103" t="s">
        <v>88</v>
      </c>
      <c r="C2055" s="103" t="s">
        <v>89</v>
      </c>
      <c r="D2055" s="103" t="s">
        <v>420</v>
      </c>
      <c r="E2055" s="103" t="s">
        <v>421</v>
      </c>
      <c r="F2055" s="103" t="s">
        <v>421</v>
      </c>
      <c r="G2055" s="103" t="s">
        <v>124</v>
      </c>
      <c r="H2055" s="103" t="s">
        <v>746</v>
      </c>
      <c r="I2055" s="103" t="s">
        <v>92</v>
      </c>
      <c r="J2055" s="215">
        <v>32491.41</v>
      </c>
      <c r="K2055" s="216" t="s">
        <v>88</v>
      </c>
    </row>
    <row r="2056" spans="1:11" x14ac:dyDescent="0.25">
      <c r="A2056" s="103" t="s">
        <v>808</v>
      </c>
      <c r="B2056" s="103" t="s">
        <v>88</v>
      </c>
      <c r="C2056" s="103" t="s">
        <v>89</v>
      </c>
      <c r="D2056" s="103" t="s">
        <v>420</v>
      </c>
      <c r="E2056" s="103" t="s">
        <v>421</v>
      </c>
      <c r="F2056" s="103" t="s">
        <v>421</v>
      </c>
      <c r="G2056" s="103" t="s">
        <v>124</v>
      </c>
      <c r="H2056" s="103" t="s">
        <v>394</v>
      </c>
      <c r="I2056" s="103" t="s">
        <v>92</v>
      </c>
      <c r="J2056" s="215">
        <v>6057.7</v>
      </c>
      <c r="K2056" s="216" t="s">
        <v>88</v>
      </c>
    </row>
    <row r="2057" spans="1:11" x14ac:dyDescent="0.25">
      <c r="A2057" s="103" t="s">
        <v>809</v>
      </c>
      <c r="B2057" s="103" t="s">
        <v>88</v>
      </c>
      <c r="C2057" s="103" t="s">
        <v>89</v>
      </c>
      <c r="D2057" s="103" t="s">
        <v>420</v>
      </c>
      <c r="E2057" s="103" t="s">
        <v>421</v>
      </c>
      <c r="F2057" s="103" t="s">
        <v>421</v>
      </c>
      <c r="G2057" s="103" t="s">
        <v>124</v>
      </c>
      <c r="H2057" s="103" t="s">
        <v>746</v>
      </c>
      <c r="I2057" s="103" t="s">
        <v>92</v>
      </c>
      <c r="J2057" s="215">
        <v>-3293.89</v>
      </c>
      <c r="K2057" s="216" t="s">
        <v>88</v>
      </c>
    </row>
    <row r="2058" spans="1:11" x14ac:dyDescent="0.25">
      <c r="A2058" s="103" t="s">
        <v>809</v>
      </c>
      <c r="B2058" s="103" t="s">
        <v>88</v>
      </c>
      <c r="C2058" s="103" t="s">
        <v>89</v>
      </c>
      <c r="D2058" s="103" t="s">
        <v>420</v>
      </c>
      <c r="E2058" s="103" t="s">
        <v>421</v>
      </c>
      <c r="F2058" s="103" t="s">
        <v>421</v>
      </c>
      <c r="G2058" s="103" t="s">
        <v>124</v>
      </c>
      <c r="H2058" s="103" t="s">
        <v>394</v>
      </c>
      <c r="I2058" s="103" t="s">
        <v>92</v>
      </c>
      <c r="J2058" s="215">
        <v>-1637.62</v>
      </c>
      <c r="K2058" s="216" t="s">
        <v>88</v>
      </c>
    </row>
    <row r="2059" spans="1:11" x14ac:dyDescent="0.25">
      <c r="A2059" s="103" t="s">
        <v>810</v>
      </c>
      <c r="B2059" s="103" t="s">
        <v>88</v>
      </c>
      <c r="C2059" s="103" t="s">
        <v>89</v>
      </c>
      <c r="D2059" s="103" t="s">
        <v>420</v>
      </c>
      <c r="E2059" s="103" t="s">
        <v>421</v>
      </c>
      <c r="F2059" s="103" t="s">
        <v>421</v>
      </c>
      <c r="G2059" s="103" t="s">
        <v>124</v>
      </c>
      <c r="H2059" s="103" t="s">
        <v>746</v>
      </c>
      <c r="I2059" s="103" t="s">
        <v>92</v>
      </c>
      <c r="J2059" s="215">
        <v>6474.54</v>
      </c>
      <c r="K2059" s="216" t="s">
        <v>88</v>
      </c>
    </row>
    <row r="2060" spans="1:11" x14ac:dyDescent="0.25">
      <c r="A2060" s="103" t="s">
        <v>810</v>
      </c>
      <c r="B2060" s="103" t="s">
        <v>88</v>
      </c>
      <c r="C2060" s="103" t="s">
        <v>89</v>
      </c>
      <c r="D2060" s="103" t="s">
        <v>420</v>
      </c>
      <c r="E2060" s="103" t="s">
        <v>421</v>
      </c>
      <c r="F2060" s="103" t="s">
        <v>421</v>
      </c>
      <c r="G2060" s="103" t="s">
        <v>124</v>
      </c>
      <c r="H2060" s="103" t="s">
        <v>394</v>
      </c>
      <c r="I2060" s="103" t="s">
        <v>92</v>
      </c>
      <c r="J2060" s="215">
        <v>4086.54</v>
      </c>
      <c r="K2060" s="216" t="s">
        <v>88</v>
      </c>
    </row>
    <row r="2061" spans="1:11" x14ac:dyDescent="0.25">
      <c r="A2061" s="103" t="s">
        <v>1038</v>
      </c>
      <c r="B2061" s="103" t="s">
        <v>88</v>
      </c>
      <c r="C2061" s="103" t="s">
        <v>89</v>
      </c>
      <c r="D2061" s="103" t="s">
        <v>420</v>
      </c>
      <c r="E2061" s="103" t="s">
        <v>421</v>
      </c>
      <c r="F2061" s="103" t="s">
        <v>421</v>
      </c>
      <c r="G2061" s="103" t="s">
        <v>124</v>
      </c>
      <c r="H2061" s="103" t="s">
        <v>746</v>
      </c>
      <c r="I2061" s="103" t="s">
        <v>92</v>
      </c>
      <c r="J2061" s="215">
        <v>5571.72</v>
      </c>
      <c r="K2061" s="216" t="s">
        <v>88</v>
      </c>
    </row>
    <row r="2062" spans="1:11" x14ac:dyDescent="0.25">
      <c r="A2062" s="103" t="s">
        <v>806</v>
      </c>
      <c r="B2062" s="103" t="s">
        <v>88</v>
      </c>
      <c r="C2062" s="103" t="s">
        <v>89</v>
      </c>
      <c r="D2062" s="103" t="s">
        <v>420</v>
      </c>
      <c r="E2062" s="103" t="s">
        <v>421</v>
      </c>
      <c r="F2062" s="103" t="s">
        <v>421</v>
      </c>
      <c r="G2062" s="103" t="s">
        <v>124</v>
      </c>
      <c r="H2062" s="103" t="s">
        <v>746</v>
      </c>
      <c r="I2062" s="103" t="s">
        <v>92</v>
      </c>
      <c r="J2062" s="215">
        <v>6771.57</v>
      </c>
      <c r="K2062" s="216" t="s">
        <v>88</v>
      </c>
    </row>
    <row r="2063" spans="1:11" x14ac:dyDescent="0.25">
      <c r="A2063" s="103" t="s">
        <v>806</v>
      </c>
      <c r="B2063" s="103" t="s">
        <v>88</v>
      </c>
      <c r="C2063" s="103" t="s">
        <v>89</v>
      </c>
      <c r="D2063" s="103" t="s">
        <v>420</v>
      </c>
      <c r="E2063" s="103" t="s">
        <v>421</v>
      </c>
      <c r="F2063" s="103" t="s">
        <v>421</v>
      </c>
      <c r="G2063" s="103" t="s">
        <v>124</v>
      </c>
      <c r="H2063" s="103" t="s">
        <v>394</v>
      </c>
      <c r="I2063" s="103" t="s">
        <v>92</v>
      </c>
      <c r="J2063" s="215">
        <v>-2448.92</v>
      </c>
      <c r="K2063" s="216" t="s">
        <v>88</v>
      </c>
    </row>
    <row r="2064" spans="1:11" x14ac:dyDescent="0.25">
      <c r="A2064" s="103" t="s">
        <v>807</v>
      </c>
      <c r="B2064" s="103" t="s">
        <v>88</v>
      </c>
      <c r="C2064" s="103" t="s">
        <v>89</v>
      </c>
      <c r="D2064" s="103" t="s">
        <v>420</v>
      </c>
      <c r="E2064" s="103" t="s">
        <v>421</v>
      </c>
      <c r="F2064" s="103" t="s">
        <v>421</v>
      </c>
      <c r="G2064" s="103" t="s">
        <v>124</v>
      </c>
      <c r="H2064" s="103" t="s">
        <v>746</v>
      </c>
      <c r="I2064" s="103" t="s">
        <v>92</v>
      </c>
      <c r="J2064" s="215">
        <v>-37898.07</v>
      </c>
      <c r="K2064" s="216" t="s">
        <v>88</v>
      </c>
    </row>
    <row r="2065" spans="1:11" x14ac:dyDescent="0.25">
      <c r="A2065" s="103" t="s">
        <v>807</v>
      </c>
      <c r="B2065" s="103" t="s">
        <v>88</v>
      </c>
      <c r="C2065" s="103" t="s">
        <v>89</v>
      </c>
      <c r="D2065" s="103" t="s">
        <v>420</v>
      </c>
      <c r="E2065" s="103" t="s">
        <v>421</v>
      </c>
      <c r="F2065" s="103" t="s">
        <v>421</v>
      </c>
      <c r="G2065" s="103" t="s">
        <v>124</v>
      </c>
      <c r="H2065" s="103" t="s">
        <v>394</v>
      </c>
      <c r="I2065" s="103" t="s">
        <v>92</v>
      </c>
      <c r="J2065" s="215">
        <v>-6057.7</v>
      </c>
      <c r="K2065" s="216" t="s">
        <v>88</v>
      </c>
    </row>
    <row r="2066" spans="1:11" x14ac:dyDescent="0.25">
      <c r="A2066" s="103" t="s">
        <v>808</v>
      </c>
      <c r="B2066" s="103" t="s">
        <v>88</v>
      </c>
      <c r="C2066" s="103" t="s">
        <v>89</v>
      </c>
      <c r="D2066" s="103" t="s">
        <v>420</v>
      </c>
      <c r="E2066" s="103" t="s">
        <v>421</v>
      </c>
      <c r="F2066" s="103" t="s">
        <v>421</v>
      </c>
      <c r="G2066" s="103" t="s">
        <v>155</v>
      </c>
      <c r="H2066" s="103" t="s">
        <v>395</v>
      </c>
      <c r="I2066" s="103" t="s">
        <v>92</v>
      </c>
      <c r="J2066" s="215">
        <v>8330.27</v>
      </c>
      <c r="K2066" s="216" t="s">
        <v>88</v>
      </c>
    </row>
    <row r="2067" spans="1:11" x14ac:dyDescent="0.25">
      <c r="A2067" s="103" t="s">
        <v>809</v>
      </c>
      <c r="B2067" s="103" t="s">
        <v>88</v>
      </c>
      <c r="C2067" s="103" t="s">
        <v>89</v>
      </c>
      <c r="D2067" s="103" t="s">
        <v>420</v>
      </c>
      <c r="E2067" s="103" t="s">
        <v>421</v>
      </c>
      <c r="F2067" s="103" t="s">
        <v>421</v>
      </c>
      <c r="G2067" s="103" t="s">
        <v>155</v>
      </c>
      <c r="H2067" s="103" t="s">
        <v>395</v>
      </c>
      <c r="I2067" s="103" t="s">
        <v>92</v>
      </c>
      <c r="J2067" s="215">
        <v>-4817.7700000000004</v>
      </c>
      <c r="K2067" s="216" t="s">
        <v>88</v>
      </c>
    </row>
    <row r="2068" spans="1:11" x14ac:dyDescent="0.25">
      <c r="A2068" s="103" t="s">
        <v>810</v>
      </c>
      <c r="B2068" s="103" t="s">
        <v>88</v>
      </c>
      <c r="C2068" s="103" t="s">
        <v>89</v>
      </c>
      <c r="D2068" s="103" t="s">
        <v>420</v>
      </c>
      <c r="E2068" s="103" t="s">
        <v>421</v>
      </c>
      <c r="F2068" s="103" t="s">
        <v>421</v>
      </c>
      <c r="G2068" s="103" t="s">
        <v>155</v>
      </c>
      <c r="H2068" s="103" t="s">
        <v>395</v>
      </c>
      <c r="I2068" s="103" t="s">
        <v>92</v>
      </c>
      <c r="J2068" s="215">
        <v>7106.35</v>
      </c>
      <c r="K2068" s="216" t="s">
        <v>88</v>
      </c>
    </row>
    <row r="2069" spans="1:11" x14ac:dyDescent="0.25">
      <c r="A2069" s="103" t="s">
        <v>1038</v>
      </c>
      <c r="B2069" s="103" t="s">
        <v>88</v>
      </c>
      <c r="C2069" s="103" t="s">
        <v>89</v>
      </c>
      <c r="D2069" s="103" t="s">
        <v>420</v>
      </c>
      <c r="E2069" s="103" t="s">
        <v>421</v>
      </c>
      <c r="F2069" s="103" t="s">
        <v>421</v>
      </c>
      <c r="G2069" s="103" t="s">
        <v>155</v>
      </c>
      <c r="H2069" s="103" t="s">
        <v>395</v>
      </c>
      <c r="I2069" s="103" t="s">
        <v>92</v>
      </c>
      <c r="J2069" s="215">
        <v>4425.41</v>
      </c>
      <c r="K2069" s="216" t="s">
        <v>88</v>
      </c>
    </row>
    <row r="2070" spans="1:11" x14ac:dyDescent="0.25">
      <c r="A2070" s="103" t="s">
        <v>806</v>
      </c>
      <c r="B2070" s="103" t="s">
        <v>88</v>
      </c>
      <c r="C2070" s="103" t="s">
        <v>89</v>
      </c>
      <c r="D2070" s="103" t="s">
        <v>420</v>
      </c>
      <c r="E2070" s="103" t="s">
        <v>421</v>
      </c>
      <c r="F2070" s="103" t="s">
        <v>421</v>
      </c>
      <c r="G2070" s="103" t="s">
        <v>155</v>
      </c>
      <c r="H2070" s="103" t="s">
        <v>395</v>
      </c>
      <c r="I2070" s="103" t="s">
        <v>92</v>
      </c>
      <c r="J2070" s="215">
        <v>8766.8799999999992</v>
      </c>
      <c r="K2070" s="216" t="s">
        <v>88</v>
      </c>
    </row>
    <row r="2071" spans="1:11" x14ac:dyDescent="0.25">
      <c r="A2071" s="103" t="s">
        <v>807</v>
      </c>
      <c r="B2071" s="103" t="s">
        <v>88</v>
      </c>
      <c r="C2071" s="103" t="s">
        <v>89</v>
      </c>
      <c r="D2071" s="103" t="s">
        <v>420</v>
      </c>
      <c r="E2071" s="103" t="s">
        <v>421</v>
      </c>
      <c r="F2071" s="103" t="s">
        <v>421</v>
      </c>
      <c r="G2071" s="103" t="s">
        <v>155</v>
      </c>
      <c r="H2071" s="103" t="s">
        <v>395</v>
      </c>
      <c r="I2071" s="103" t="s">
        <v>92</v>
      </c>
      <c r="J2071" s="215">
        <v>-24730.06</v>
      </c>
      <c r="K2071" s="216" t="s">
        <v>88</v>
      </c>
    </row>
    <row r="2072" spans="1:11" x14ac:dyDescent="0.25">
      <c r="A2072" s="103" t="s">
        <v>808</v>
      </c>
      <c r="B2072" s="103" t="s">
        <v>88</v>
      </c>
      <c r="C2072" s="103" t="s">
        <v>89</v>
      </c>
      <c r="D2072" s="103" t="s">
        <v>420</v>
      </c>
      <c r="E2072" s="103" t="s">
        <v>421</v>
      </c>
      <c r="F2072" s="103" t="s">
        <v>421</v>
      </c>
      <c r="G2072" s="103" t="s">
        <v>650</v>
      </c>
      <c r="H2072" s="103" t="s">
        <v>651</v>
      </c>
      <c r="I2072" s="103" t="s">
        <v>92</v>
      </c>
      <c r="J2072" s="215">
        <v>1436.35</v>
      </c>
      <c r="K2072" s="216" t="s">
        <v>88</v>
      </c>
    </row>
    <row r="2073" spans="1:11" x14ac:dyDescent="0.25">
      <c r="A2073" s="103" t="s">
        <v>809</v>
      </c>
      <c r="B2073" s="103" t="s">
        <v>88</v>
      </c>
      <c r="C2073" s="103" t="s">
        <v>89</v>
      </c>
      <c r="D2073" s="103" t="s">
        <v>420</v>
      </c>
      <c r="E2073" s="103" t="s">
        <v>421</v>
      </c>
      <c r="F2073" s="103" t="s">
        <v>421</v>
      </c>
      <c r="G2073" s="103" t="s">
        <v>650</v>
      </c>
      <c r="H2073" s="103" t="s">
        <v>651</v>
      </c>
      <c r="I2073" s="103" t="s">
        <v>92</v>
      </c>
      <c r="J2073" s="215">
        <v>262.17</v>
      </c>
      <c r="K2073" s="216" t="s">
        <v>88</v>
      </c>
    </row>
    <row r="2074" spans="1:11" x14ac:dyDescent="0.25">
      <c r="A2074" s="103" t="s">
        <v>810</v>
      </c>
      <c r="B2074" s="103" t="s">
        <v>88</v>
      </c>
      <c r="C2074" s="103" t="s">
        <v>89</v>
      </c>
      <c r="D2074" s="103" t="s">
        <v>420</v>
      </c>
      <c r="E2074" s="103" t="s">
        <v>421</v>
      </c>
      <c r="F2074" s="103" t="s">
        <v>421</v>
      </c>
      <c r="G2074" s="103" t="s">
        <v>650</v>
      </c>
      <c r="H2074" s="103" t="s">
        <v>651</v>
      </c>
      <c r="I2074" s="103" t="s">
        <v>92</v>
      </c>
      <c r="J2074" s="215">
        <v>113.03</v>
      </c>
      <c r="K2074" s="216" t="s">
        <v>88</v>
      </c>
    </row>
    <row r="2075" spans="1:11" x14ac:dyDescent="0.25">
      <c r="A2075" s="103" t="s">
        <v>1038</v>
      </c>
      <c r="B2075" s="103" t="s">
        <v>88</v>
      </c>
      <c r="C2075" s="103" t="s">
        <v>89</v>
      </c>
      <c r="D2075" s="103" t="s">
        <v>420</v>
      </c>
      <c r="E2075" s="103" t="s">
        <v>421</v>
      </c>
      <c r="F2075" s="103" t="s">
        <v>421</v>
      </c>
      <c r="G2075" s="103" t="s">
        <v>650</v>
      </c>
      <c r="H2075" s="103" t="s">
        <v>651</v>
      </c>
      <c r="I2075" s="103" t="s">
        <v>92</v>
      </c>
      <c r="J2075" s="215">
        <v>607.74</v>
      </c>
      <c r="K2075" s="216" t="s">
        <v>88</v>
      </c>
    </row>
    <row r="2076" spans="1:11" x14ac:dyDescent="0.25">
      <c r="A2076" s="103" t="s">
        <v>806</v>
      </c>
      <c r="B2076" s="103" t="s">
        <v>88</v>
      </c>
      <c r="C2076" s="103" t="s">
        <v>89</v>
      </c>
      <c r="D2076" s="103" t="s">
        <v>420</v>
      </c>
      <c r="E2076" s="103" t="s">
        <v>421</v>
      </c>
      <c r="F2076" s="103" t="s">
        <v>421</v>
      </c>
      <c r="G2076" s="103" t="s">
        <v>650</v>
      </c>
      <c r="H2076" s="103" t="s">
        <v>651</v>
      </c>
      <c r="I2076" s="103" t="s">
        <v>92</v>
      </c>
      <c r="J2076" s="215">
        <v>1488.14</v>
      </c>
      <c r="K2076" s="216" t="s">
        <v>88</v>
      </c>
    </row>
    <row r="2077" spans="1:11" x14ac:dyDescent="0.25">
      <c r="A2077" s="103" t="s">
        <v>807</v>
      </c>
      <c r="B2077" s="103" t="s">
        <v>88</v>
      </c>
      <c r="C2077" s="103" t="s">
        <v>89</v>
      </c>
      <c r="D2077" s="103" t="s">
        <v>420</v>
      </c>
      <c r="E2077" s="103" t="s">
        <v>421</v>
      </c>
      <c r="F2077" s="103" t="s">
        <v>421</v>
      </c>
      <c r="G2077" s="103" t="s">
        <v>650</v>
      </c>
      <c r="H2077" s="103" t="s">
        <v>651</v>
      </c>
      <c r="I2077" s="103" t="s">
        <v>92</v>
      </c>
      <c r="J2077" s="215">
        <v>-4538.07</v>
      </c>
      <c r="K2077" s="216" t="s">
        <v>88</v>
      </c>
    </row>
    <row r="2078" spans="1:11" x14ac:dyDescent="0.25">
      <c r="A2078" s="103" t="s">
        <v>808</v>
      </c>
      <c r="B2078" s="103" t="s">
        <v>88</v>
      </c>
      <c r="C2078" s="103" t="s">
        <v>89</v>
      </c>
      <c r="D2078" s="103" t="s">
        <v>420</v>
      </c>
      <c r="E2078" s="103" t="s">
        <v>421</v>
      </c>
      <c r="F2078" s="103" t="s">
        <v>421</v>
      </c>
      <c r="G2078" s="103" t="s">
        <v>491</v>
      </c>
      <c r="H2078" s="103" t="s">
        <v>492</v>
      </c>
      <c r="I2078" s="103" t="s">
        <v>92</v>
      </c>
      <c r="J2078" s="215">
        <v>-536.54999999999995</v>
      </c>
      <c r="K2078" s="216" t="s">
        <v>88</v>
      </c>
    </row>
    <row r="2079" spans="1:11" x14ac:dyDescent="0.25">
      <c r="A2079" s="103" t="s">
        <v>808</v>
      </c>
      <c r="B2079" s="103" t="s">
        <v>88</v>
      </c>
      <c r="C2079" s="103" t="s">
        <v>89</v>
      </c>
      <c r="D2079" s="103" t="s">
        <v>420</v>
      </c>
      <c r="E2079" s="111"/>
      <c r="F2079" s="103" t="s">
        <v>421</v>
      </c>
      <c r="G2079" s="103" t="s">
        <v>491</v>
      </c>
      <c r="H2079" s="103" t="s">
        <v>492</v>
      </c>
      <c r="I2079" s="103" t="s">
        <v>92</v>
      </c>
      <c r="J2079" s="215">
        <v>0</v>
      </c>
      <c r="K2079" s="216" t="s">
        <v>88</v>
      </c>
    </row>
    <row r="2080" spans="1:11" x14ac:dyDescent="0.25">
      <c r="A2080" s="103" t="s">
        <v>809</v>
      </c>
      <c r="B2080" s="103" t="s">
        <v>88</v>
      </c>
      <c r="C2080" s="103" t="s">
        <v>89</v>
      </c>
      <c r="D2080" s="103" t="s">
        <v>420</v>
      </c>
      <c r="E2080" s="103" t="s">
        <v>421</v>
      </c>
      <c r="F2080" s="103" t="s">
        <v>421</v>
      </c>
      <c r="G2080" s="103" t="s">
        <v>491</v>
      </c>
      <c r="H2080" s="103" t="s">
        <v>492</v>
      </c>
      <c r="I2080" s="103" t="s">
        <v>92</v>
      </c>
      <c r="J2080" s="215">
        <v>-3348.81</v>
      </c>
      <c r="K2080" s="216" t="s">
        <v>88</v>
      </c>
    </row>
    <row r="2081" spans="1:11" x14ac:dyDescent="0.25">
      <c r="A2081" s="103" t="s">
        <v>809</v>
      </c>
      <c r="B2081" s="103" t="s">
        <v>88</v>
      </c>
      <c r="C2081" s="103" t="s">
        <v>89</v>
      </c>
      <c r="D2081" s="103" t="s">
        <v>420</v>
      </c>
      <c r="E2081" s="111"/>
      <c r="F2081" s="103" t="s">
        <v>421</v>
      </c>
      <c r="G2081" s="103" t="s">
        <v>491</v>
      </c>
      <c r="H2081" s="103" t="s">
        <v>492</v>
      </c>
      <c r="I2081" s="103" t="s">
        <v>92</v>
      </c>
      <c r="J2081" s="215">
        <v>0</v>
      </c>
      <c r="K2081" s="216" t="s">
        <v>88</v>
      </c>
    </row>
    <row r="2082" spans="1:11" x14ac:dyDescent="0.25">
      <c r="A2082" s="103" t="s">
        <v>810</v>
      </c>
      <c r="B2082" s="103" t="s">
        <v>88</v>
      </c>
      <c r="C2082" s="103" t="s">
        <v>89</v>
      </c>
      <c r="D2082" s="103" t="s">
        <v>420</v>
      </c>
      <c r="E2082" s="103" t="s">
        <v>421</v>
      </c>
      <c r="F2082" s="103" t="s">
        <v>421</v>
      </c>
      <c r="G2082" s="103" t="s">
        <v>491</v>
      </c>
      <c r="H2082" s="103" t="s">
        <v>492</v>
      </c>
      <c r="I2082" s="103" t="s">
        <v>92</v>
      </c>
      <c r="J2082" s="215">
        <v>-74.42</v>
      </c>
      <c r="K2082" s="216" t="s">
        <v>88</v>
      </c>
    </row>
    <row r="2083" spans="1:11" x14ac:dyDescent="0.25">
      <c r="A2083" s="103" t="s">
        <v>810</v>
      </c>
      <c r="B2083" s="103" t="s">
        <v>88</v>
      </c>
      <c r="C2083" s="103" t="s">
        <v>89</v>
      </c>
      <c r="D2083" s="103" t="s">
        <v>420</v>
      </c>
      <c r="E2083" s="111"/>
      <c r="F2083" s="103" t="s">
        <v>421</v>
      </c>
      <c r="G2083" s="103" t="s">
        <v>491</v>
      </c>
      <c r="H2083" s="103" t="s">
        <v>492</v>
      </c>
      <c r="I2083" s="103" t="s">
        <v>92</v>
      </c>
      <c r="J2083" s="215">
        <v>0</v>
      </c>
      <c r="K2083" s="216" t="s">
        <v>88</v>
      </c>
    </row>
    <row r="2084" spans="1:11" x14ac:dyDescent="0.25">
      <c r="A2084" s="103" t="s">
        <v>1038</v>
      </c>
      <c r="B2084" s="103" t="s">
        <v>88</v>
      </c>
      <c r="C2084" s="103" t="s">
        <v>89</v>
      </c>
      <c r="D2084" s="103" t="s">
        <v>420</v>
      </c>
      <c r="E2084" s="103" t="s">
        <v>421</v>
      </c>
      <c r="F2084" s="103" t="s">
        <v>421</v>
      </c>
      <c r="G2084" s="103" t="s">
        <v>491</v>
      </c>
      <c r="H2084" s="103" t="s">
        <v>492</v>
      </c>
      <c r="I2084" s="103" t="s">
        <v>92</v>
      </c>
      <c r="J2084" s="215">
        <v>383.26</v>
      </c>
      <c r="K2084" s="216" t="s">
        <v>88</v>
      </c>
    </row>
    <row r="2085" spans="1:11" x14ac:dyDescent="0.25">
      <c r="A2085" s="103" t="s">
        <v>1038</v>
      </c>
      <c r="B2085" s="103" t="s">
        <v>88</v>
      </c>
      <c r="C2085" s="103" t="s">
        <v>89</v>
      </c>
      <c r="D2085" s="103" t="s">
        <v>420</v>
      </c>
      <c r="E2085" s="111"/>
      <c r="F2085" s="103" t="s">
        <v>421</v>
      </c>
      <c r="G2085" s="103" t="s">
        <v>491</v>
      </c>
      <c r="H2085" s="103" t="s">
        <v>492</v>
      </c>
      <c r="I2085" s="103" t="s">
        <v>92</v>
      </c>
      <c r="J2085" s="215">
        <v>0</v>
      </c>
      <c r="K2085" s="216" t="s">
        <v>88</v>
      </c>
    </row>
    <row r="2086" spans="1:11" x14ac:dyDescent="0.25">
      <c r="A2086" s="103" t="s">
        <v>806</v>
      </c>
      <c r="B2086" s="103" t="s">
        <v>88</v>
      </c>
      <c r="C2086" s="103" t="s">
        <v>89</v>
      </c>
      <c r="D2086" s="103" t="s">
        <v>420</v>
      </c>
      <c r="E2086" s="103" t="s">
        <v>421</v>
      </c>
      <c r="F2086" s="103" t="s">
        <v>421</v>
      </c>
      <c r="G2086" s="103" t="s">
        <v>491</v>
      </c>
      <c r="H2086" s="103" t="s">
        <v>492</v>
      </c>
      <c r="I2086" s="103" t="s">
        <v>92</v>
      </c>
      <c r="J2086" s="215">
        <v>7243.49</v>
      </c>
      <c r="K2086" s="216" t="s">
        <v>88</v>
      </c>
    </row>
    <row r="2087" spans="1:11" x14ac:dyDescent="0.25">
      <c r="A2087" s="103" t="s">
        <v>806</v>
      </c>
      <c r="B2087" s="103" t="s">
        <v>88</v>
      </c>
      <c r="C2087" s="103" t="s">
        <v>89</v>
      </c>
      <c r="D2087" s="103" t="s">
        <v>420</v>
      </c>
      <c r="E2087" s="111"/>
      <c r="F2087" s="103" t="s">
        <v>421</v>
      </c>
      <c r="G2087" s="103" t="s">
        <v>491</v>
      </c>
      <c r="H2087" s="103" t="s">
        <v>492</v>
      </c>
      <c r="I2087" s="103" t="s">
        <v>92</v>
      </c>
      <c r="J2087" s="215">
        <v>0</v>
      </c>
      <c r="K2087" s="216" t="s">
        <v>88</v>
      </c>
    </row>
    <row r="2088" spans="1:11" x14ac:dyDescent="0.25">
      <c r="A2088" s="103" t="s">
        <v>807</v>
      </c>
      <c r="B2088" s="103" t="s">
        <v>88</v>
      </c>
      <c r="C2088" s="103" t="s">
        <v>89</v>
      </c>
      <c r="D2088" s="103" t="s">
        <v>420</v>
      </c>
      <c r="E2088" s="103" t="s">
        <v>421</v>
      </c>
      <c r="F2088" s="103" t="s">
        <v>421</v>
      </c>
      <c r="G2088" s="103" t="s">
        <v>491</v>
      </c>
      <c r="H2088" s="103" t="s">
        <v>492</v>
      </c>
      <c r="I2088" s="103" t="s">
        <v>92</v>
      </c>
      <c r="J2088" s="215">
        <v>-4407.42</v>
      </c>
      <c r="K2088" s="216" t="s">
        <v>88</v>
      </c>
    </row>
    <row r="2089" spans="1:11" x14ac:dyDescent="0.25">
      <c r="A2089" s="103" t="s">
        <v>807</v>
      </c>
      <c r="B2089" s="103" t="s">
        <v>88</v>
      </c>
      <c r="C2089" s="103" t="s">
        <v>89</v>
      </c>
      <c r="D2089" s="103" t="s">
        <v>420</v>
      </c>
      <c r="E2089" s="111"/>
      <c r="F2089" s="103" t="s">
        <v>421</v>
      </c>
      <c r="G2089" s="103" t="s">
        <v>491</v>
      </c>
      <c r="H2089" s="103" t="s">
        <v>492</v>
      </c>
      <c r="I2089" s="103" t="s">
        <v>92</v>
      </c>
      <c r="J2089" s="215">
        <v>0</v>
      </c>
      <c r="K2089" s="216" t="s">
        <v>88</v>
      </c>
    </row>
    <row r="2090" spans="1:11" x14ac:dyDescent="0.25">
      <c r="A2090" s="103" t="s">
        <v>808</v>
      </c>
      <c r="B2090" s="103" t="s">
        <v>88</v>
      </c>
      <c r="C2090" s="103" t="s">
        <v>89</v>
      </c>
      <c r="D2090" s="103" t="s">
        <v>420</v>
      </c>
      <c r="E2090" s="103" t="s">
        <v>421</v>
      </c>
      <c r="F2090" s="103" t="s">
        <v>421</v>
      </c>
      <c r="G2090" s="103" t="s">
        <v>123</v>
      </c>
      <c r="H2090" s="103" t="s">
        <v>396</v>
      </c>
      <c r="I2090" s="103" t="s">
        <v>92</v>
      </c>
      <c r="J2090" s="215">
        <v>4275.47</v>
      </c>
      <c r="K2090" s="216" t="s">
        <v>88</v>
      </c>
    </row>
    <row r="2091" spans="1:11" x14ac:dyDescent="0.25">
      <c r="A2091" s="103" t="s">
        <v>809</v>
      </c>
      <c r="B2091" s="103" t="s">
        <v>88</v>
      </c>
      <c r="C2091" s="103" t="s">
        <v>89</v>
      </c>
      <c r="D2091" s="103" t="s">
        <v>420</v>
      </c>
      <c r="E2091" s="103" t="s">
        <v>421</v>
      </c>
      <c r="F2091" s="103" t="s">
        <v>421</v>
      </c>
      <c r="G2091" s="103" t="s">
        <v>123</v>
      </c>
      <c r="H2091" s="103" t="s">
        <v>396</v>
      </c>
      <c r="I2091" s="103" t="s">
        <v>92</v>
      </c>
      <c r="J2091" s="215">
        <v>-910.32</v>
      </c>
      <c r="K2091" s="216" t="s">
        <v>88</v>
      </c>
    </row>
    <row r="2092" spans="1:11" x14ac:dyDescent="0.25">
      <c r="A2092" s="103" t="s">
        <v>810</v>
      </c>
      <c r="B2092" s="103" t="s">
        <v>88</v>
      </c>
      <c r="C2092" s="103" t="s">
        <v>89</v>
      </c>
      <c r="D2092" s="103" t="s">
        <v>420</v>
      </c>
      <c r="E2092" s="103" t="s">
        <v>421</v>
      </c>
      <c r="F2092" s="103" t="s">
        <v>421</v>
      </c>
      <c r="G2092" s="103" t="s">
        <v>123</v>
      </c>
      <c r="H2092" s="103" t="s">
        <v>396</v>
      </c>
      <c r="I2092" s="103" t="s">
        <v>92</v>
      </c>
      <c r="J2092" s="215">
        <v>5133.38</v>
      </c>
      <c r="K2092" s="216" t="s">
        <v>88</v>
      </c>
    </row>
    <row r="2093" spans="1:11" x14ac:dyDescent="0.25">
      <c r="A2093" s="103" t="s">
        <v>1038</v>
      </c>
      <c r="B2093" s="103" t="s">
        <v>88</v>
      </c>
      <c r="C2093" s="103" t="s">
        <v>89</v>
      </c>
      <c r="D2093" s="103" t="s">
        <v>420</v>
      </c>
      <c r="E2093" s="103" t="s">
        <v>421</v>
      </c>
      <c r="F2093" s="103" t="s">
        <v>421</v>
      </c>
      <c r="G2093" s="103" t="s">
        <v>123</v>
      </c>
      <c r="H2093" s="103" t="s">
        <v>396</v>
      </c>
      <c r="I2093" s="103" t="s">
        <v>92</v>
      </c>
      <c r="J2093" s="215">
        <v>5551.62</v>
      </c>
      <c r="K2093" s="216" t="s">
        <v>88</v>
      </c>
    </row>
    <row r="2094" spans="1:11" x14ac:dyDescent="0.25">
      <c r="A2094" s="103" t="s">
        <v>806</v>
      </c>
      <c r="B2094" s="103" t="s">
        <v>88</v>
      </c>
      <c r="C2094" s="103" t="s">
        <v>89</v>
      </c>
      <c r="D2094" s="103" t="s">
        <v>420</v>
      </c>
      <c r="E2094" s="103" t="s">
        <v>421</v>
      </c>
      <c r="F2094" s="103" t="s">
        <v>421</v>
      </c>
      <c r="G2094" s="103" t="s">
        <v>123</v>
      </c>
      <c r="H2094" s="103" t="s">
        <v>396</v>
      </c>
      <c r="I2094" s="103" t="s">
        <v>92</v>
      </c>
      <c r="J2094" s="215">
        <v>5328.15</v>
      </c>
      <c r="K2094" s="216" t="s">
        <v>88</v>
      </c>
    </row>
    <row r="2095" spans="1:11" x14ac:dyDescent="0.25">
      <c r="A2095" s="103" t="s">
        <v>807</v>
      </c>
      <c r="B2095" s="103" t="s">
        <v>88</v>
      </c>
      <c r="C2095" s="103" t="s">
        <v>89</v>
      </c>
      <c r="D2095" s="103" t="s">
        <v>420</v>
      </c>
      <c r="E2095" s="103" t="s">
        <v>421</v>
      </c>
      <c r="F2095" s="103" t="s">
        <v>421</v>
      </c>
      <c r="G2095" s="103" t="s">
        <v>123</v>
      </c>
      <c r="H2095" s="103" t="s">
        <v>396</v>
      </c>
      <c r="I2095" s="103" t="s">
        <v>92</v>
      </c>
      <c r="J2095" s="215">
        <v>-19293.919999999998</v>
      </c>
      <c r="K2095" s="216" t="s">
        <v>88</v>
      </c>
    </row>
    <row r="2096" spans="1:11" x14ac:dyDescent="0.25">
      <c r="A2096" s="103" t="s">
        <v>1038</v>
      </c>
      <c r="B2096" s="103" t="s">
        <v>88</v>
      </c>
      <c r="C2096" s="103" t="s">
        <v>89</v>
      </c>
      <c r="D2096" s="103" t="s">
        <v>420</v>
      </c>
      <c r="E2096" s="103" t="s">
        <v>421</v>
      </c>
      <c r="F2096" s="103" t="s">
        <v>421</v>
      </c>
      <c r="G2096" s="103" t="s">
        <v>454</v>
      </c>
      <c r="H2096" s="103" t="s">
        <v>455</v>
      </c>
      <c r="I2096" s="103" t="s">
        <v>92</v>
      </c>
      <c r="J2096" s="215">
        <v>1787.75</v>
      </c>
      <c r="K2096" s="216" t="s">
        <v>88</v>
      </c>
    </row>
    <row r="2097" spans="1:11" x14ac:dyDescent="0.25">
      <c r="A2097" s="103" t="s">
        <v>808</v>
      </c>
      <c r="B2097" s="103" t="s">
        <v>88</v>
      </c>
      <c r="C2097" s="103" t="s">
        <v>89</v>
      </c>
      <c r="D2097" s="103" t="s">
        <v>420</v>
      </c>
      <c r="E2097" s="103" t="s">
        <v>421</v>
      </c>
      <c r="F2097" s="103" t="s">
        <v>421</v>
      </c>
      <c r="G2097" s="103" t="s">
        <v>94</v>
      </c>
      <c r="H2097" s="103" t="s">
        <v>397</v>
      </c>
      <c r="I2097" s="103" t="s">
        <v>92</v>
      </c>
      <c r="J2097" s="215">
        <v>20614.02</v>
      </c>
      <c r="K2097" s="216" t="s">
        <v>88</v>
      </c>
    </row>
    <row r="2098" spans="1:11" x14ac:dyDescent="0.25">
      <c r="A2098" s="103" t="s">
        <v>809</v>
      </c>
      <c r="B2098" s="103" t="s">
        <v>88</v>
      </c>
      <c r="C2098" s="103" t="s">
        <v>89</v>
      </c>
      <c r="D2098" s="103" t="s">
        <v>420</v>
      </c>
      <c r="E2098" s="103" t="s">
        <v>421</v>
      </c>
      <c r="F2098" s="103" t="s">
        <v>421</v>
      </c>
      <c r="G2098" s="103" t="s">
        <v>94</v>
      </c>
      <c r="H2098" s="103" t="s">
        <v>397</v>
      </c>
      <c r="I2098" s="103" t="s">
        <v>92</v>
      </c>
      <c r="J2098" s="215">
        <v>-610.14</v>
      </c>
      <c r="K2098" s="216" t="s">
        <v>88</v>
      </c>
    </row>
    <row r="2099" spans="1:11" x14ac:dyDescent="0.25">
      <c r="A2099" s="103" t="s">
        <v>810</v>
      </c>
      <c r="B2099" s="103" t="s">
        <v>88</v>
      </c>
      <c r="C2099" s="103" t="s">
        <v>89</v>
      </c>
      <c r="D2099" s="103" t="s">
        <v>420</v>
      </c>
      <c r="E2099" s="103" t="s">
        <v>421</v>
      </c>
      <c r="F2099" s="103" t="s">
        <v>421</v>
      </c>
      <c r="G2099" s="103" t="s">
        <v>94</v>
      </c>
      <c r="H2099" s="103" t="s">
        <v>397</v>
      </c>
      <c r="I2099" s="103" t="s">
        <v>92</v>
      </c>
      <c r="J2099" s="215">
        <v>15073.44</v>
      </c>
      <c r="K2099" s="216" t="s">
        <v>88</v>
      </c>
    </row>
    <row r="2100" spans="1:11" x14ac:dyDescent="0.25">
      <c r="A2100" s="103" t="s">
        <v>1038</v>
      </c>
      <c r="B2100" s="103" t="s">
        <v>88</v>
      </c>
      <c r="C2100" s="103" t="s">
        <v>89</v>
      </c>
      <c r="D2100" s="103" t="s">
        <v>420</v>
      </c>
      <c r="E2100" s="103" t="s">
        <v>421</v>
      </c>
      <c r="F2100" s="103" t="s">
        <v>421</v>
      </c>
      <c r="G2100" s="103" t="s">
        <v>94</v>
      </c>
      <c r="H2100" s="103" t="s">
        <v>397</v>
      </c>
      <c r="I2100" s="103" t="s">
        <v>92</v>
      </c>
      <c r="J2100" s="215">
        <v>7373.22</v>
      </c>
      <c r="K2100" s="216" t="s">
        <v>88</v>
      </c>
    </row>
    <row r="2101" spans="1:11" x14ac:dyDescent="0.25">
      <c r="A2101" s="103" t="s">
        <v>806</v>
      </c>
      <c r="B2101" s="103" t="s">
        <v>88</v>
      </c>
      <c r="C2101" s="103" t="s">
        <v>89</v>
      </c>
      <c r="D2101" s="103" t="s">
        <v>420</v>
      </c>
      <c r="E2101" s="103" t="s">
        <v>421</v>
      </c>
      <c r="F2101" s="103" t="s">
        <v>421</v>
      </c>
      <c r="G2101" s="103" t="s">
        <v>94</v>
      </c>
      <c r="H2101" s="103" t="s">
        <v>397</v>
      </c>
      <c r="I2101" s="103" t="s">
        <v>92</v>
      </c>
      <c r="J2101" s="215">
        <v>16900.91</v>
      </c>
      <c r="K2101" s="216" t="s">
        <v>88</v>
      </c>
    </row>
    <row r="2102" spans="1:11" x14ac:dyDescent="0.25">
      <c r="A2102" s="103" t="s">
        <v>807</v>
      </c>
      <c r="B2102" s="103" t="s">
        <v>88</v>
      </c>
      <c r="C2102" s="103" t="s">
        <v>89</v>
      </c>
      <c r="D2102" s="103" t="s">
        <v>420</v>
      </c>
      <c r="E2102" s="103" t="s">
        <v>421</v>
      </c>
      <c r="F2102" s="103" t="s">
        <v>421</v>
      </c>
      <c r="G2102" s="103" t="s">
        <v>94</v>
      </c>
      <c r="H2102" s="103" t="s">
        <v>397</v>
      </c>
      <c r="I2102" s="103" t="s">
        <v>92</v>
      </c>
      <c r="J2102" s="215">
        <v>-68309.98</v>
      </c>
      <c r="K2102" s="216" t="s">
        <v>88</v>
      </c>
    </row>
    <row r="2103" spans="1:11" x14ac:dyDescent="0.25">
      <c r="A2103" s="103" t="s">
        <v>808</v>
      </c>
      <c r="B2103" s="103" t="s">
        <v>88</v>
      </c>
      <c r="C2103" s="103" t="s">
        <v>89</v>
      </c>
      <c r="D2103" s="103" t="s">
        <v>420</v>
      </c>
      <c r="E2103" s="103" t="s">
        <v>421</v>
      </c>
      <c r="F2103" s="103" t="s">
        <v>421</v>
      </c>
      <c r="G2103" s="103" t="s">
        <v>120</v>
      </c>
      <c r="H2103" s="103" t="s">
        <v>398</v>
      </c>
      <c r="I2103" s="103" t="s">
        <v>92</v>
      </c>
      <c r="J2103" s="215">
        <v>3672.93</v>
      </c>
      <c r="K2103" s="216" t="s">
        <v>88</v>
      </c>
    </row>
    <row r="2104" spans="1:11" x14ac:dyDescent="0.25">
      <c r="A2104" s="103" t="s">
        <v>809</v>
      </c>
      <c r="B2104" s="103" t="s">
        <v>88</v>
      </c>
      <c r="C2104" s="103" t="s">
        <v>89</v>
      </c>
      <c r="D2104" s="103" t="s">
        <v>420</v>
      </c>
      <c r="E2104" s="103" t="s">
        <v>421</v>
      </c>
      <c r="F2104" s="103" t="s">
        <v>421</v>
      </c>
      <c r="G2104" s="103" t="s">
        <v>120</v>
      </c>
      <c r="H2104" s="103" t="s">
        <v>398</v>
      </c>
      <c r="I2104" s="103" t="s">
        <v>92</v>
      </c>
      <c r="J2104" s="215">
        <v>-10673.99</v>
      </c>
      <c r="K2104" s="216" t="s">
        <v>88</v>
      </c>
    </row>
    <row r="2105" spans="1:11" x14ac:dyDescent="0.25">
      <c r="A2105" s="103" t="s">
        <v>810</v>
      </c>
      <c r="B2105" s="103" t="s">
        <v>88</v>
      </c>
      <c r="C2105" s="103" t="s">
        <v>89</v>
      </c>
      <c r="D2105" s="103" t="s">
        <v>420</v>
      </c>
      <c r="E2105" s="103" t="s">
        <v>421</v>
      </c>
      <c r="F2105" s="103" t="s">
        <v>421</v>
      </c>
      <c r="G2105" s="103" t="s">
        <v>120</v>
      </c>
      <c r="H2105" s="103" t="s">
        <v>398</v>
      </c>
      <c r="I2105" s="103" t="s">
        <v>92</v>
      </c>
      <c r="J2105" s="215">
        <v>8922.09</v>
      </c>
      <c r="K2105" s="216" t="s">
        <v>88</v>
      </c>
    </row>
    <row r="2106" spans="1:11" x14ac:dyDescent="0.25">
      <c r="A2106" s="103" t="s">
        <v>1038</v>
      </c>
      <c r="B2106" s="103" t="s">
        <v>88</v>
      </c>
      <c r="C2106" s="103" t="s">
        <v>89</v>
      </c>
      <c r="D2106" s="103" t="s">
        <v>420</v>
      </c>
      <c r="E2106" s="103" t="s">
        <v>421</v>
      </c>
      <c r="F2106" s="103" t="s">
        <v>421</v>
      </c>
      <c r="G2106" s="103" t="s">
        <v>120</v>
      </c>
      <c r="H2106" s="103" t="s">
        <v>398</v>
      </c>
      <c r="I2106" s="103" t="s">
        <v>92</v>
      </c>
      <c r="J2106" s="215">
        <v>2806.33</v>
      </c>
      <c r="K2106" s="216" t="s">
        <v>88</v>
      </c>
    </row>
    <row r="2107" spans="1:11" x14ac:dyDescent="0.25">
      <c r="A2107" s="103" t="s">
        <v>806</v>
      </c>
      <c r="B2107" s="103" t="s">
        <v>88</v>
      </c>
      <c r="C2107" s="103" t="s">
        <v>89</v>
      </c>
      <c r="D2107" s="103" t="s">
        <v>420</v>
      </c>
      <c r="E2107" s="103" t="s">
        <v>421</v>
      </c>
      <c r="F2107" s="103" t="s">
        <v>421</v>
      </c>
      <c r="G2107" s="103" t="s">
        <v>120</v>
      </c>
      <c r="H2107" s="103" t="s">
        <v>398</v>
      </c>
      <c r="I2107" s="103" t="s">
        <v>92</v>
      </c>
      <c r="J2107" s="215">
        <v>16190.57</v>
      </c>
      <c r="K2107" s="216" t="s">
        <v>88</v>
      </c>
    </row>
    <row r="2108" spans="1:11" x14ac:dyDescent="0.25">
      <c r="A2108" s="103" t="s">
        <v>807</v>
      </c>
      <c r="B2108" s="103" t="s">
        <v>88</v>
      </c>
      <c r="C2108" s="103" t="s">
        <v>89</v>
      </c>
      <c r="D2108" s="103" t="s">
        <v>420</v>
      </c>
      <c r="E2108" s="103" t="s">
        <v>421</v>
      </c>
      <c r="F2108" s="103" t="s">
        <v>421</v>
      </c>
      <c r="G2108" s="103" t="s">
        <v>120</v>
      </c>
      <c r="H2108" s="103" t="s">
        <v>398</v>
      </c>
      <c r="I2108" s="103" t="s">
        <v>92</v>
      </c>
      <c r="J2108" s="215">
        <v>-20072.400000000001</v>
      </c>
      <c r="K2108" s="216" t="s">
        <v>88</v>
      </c>
    </row>
    <row r="2109" spans="1:11" x14ac:dyDescent="0.25">
      <c r="A2109" s="103" t="s">
        <v>808</v>
      </c>
      <c r="B2109" s="103" t="s">
        <v>88</v>
      </c>
      <c r="C2109" s="103" t="s">
        <v>89</v>
      </c>
      <c r="D2109" s="103" t="s">
        <v>420</v>
      </c>
      <c r="E2109" s="103" t="s">
        <v>421</v>
      </c>
      <c r="F2109" s="103" t="s">
        <v>421</v>
      </c>
      <c r="G2109" s="103" t="s">
        <v>448</v>
      </c>
      <c r="H2109" s="103" t="s">
        <v>449</v>
      </c>
      <c r="I2109" s="103" t="s">
        <v>92</v>
      </c>
      <c r="J2109" s="215">
        <v>-507.33</v>
      </c>
      <c r="K2109" s="216" t="s">
        <v>88</v>
      </c>
    </row>
    <row r="2110" spans="1:11" x14ac:dyDescent="0.25">
      <c r="A2110" s="103" t="s">
        <v>808</v>
      </c>
      <c r="B2110" s="103" t="s">
        <v>88</v>
      </c>
      <c r="C2110" s="103" t="s">
        <v>89</v>
      </c>
      <c r="D2110" s="103" t="s">
        <v>420</v>
      </c>
      <c r="E2110" s="111"/>
      <c r="F2110" s="103" t="s">
        <v>421</v>
      </c>
      <c r="G2110" s="103" t="s">
        <v>448</v>
      </c>
      <c r="H2110" s="103" t="s">
        <v>449</v>
      </c>
      <c r="I2110" s="103" t="s">
        <v>92</v>
      </c>
      <c r="J2110" s="215">
        <v>601.79</v>
      </c>
      <c r="K2110" s="216" t="s">
        <v>88</v>
      </c>
    </row>
    <row r="2111" spans="1:11" x14ac:dyDescent="0.25">
      <c r="A2111" s="103" t="s">
        <v>809</v>
      </c>
      <c r="B2111" s="103" t="s">
        <v>88</v>
      </c>
      <c r="C2111" s="103" t="s">
        <v>89</v>
      </c>
      <c r="D2111" s="103" t="s">
        <v>420</v>
      </c>
      <c r="E2111" s="103" t="s">
        <v>421</v>
      </c>
      <c r="F2111" s="103" t="s">
        <v>421</v>
      </c>
      <c r="G2111" s="103" t="s">
        <v>448</v>
      </c>
      <c r="H2111" s="103" t="s">
        <v>449</v>
      </c>
      <c r="I2111" s="103" t="s">
        <v>92</v>
      </c>
      <c r="J2111" s="215">
        <v>-4286.3599999999997</v>
      </c>
      <c r="K2111" s="216" t="s">
        <v>88</v>
      </c>
    </row>
    <row r="2112" spans="1:11" x14ac:dyDescent="0.25">
      <c r="A2112" s="103" t="s">
        <v>809</v>
      </c>
      <c r="B2112" s="103" t="s">
        <v>88</v>
      </c>
      <c r="C2112" s="103" t="s">
        <v>89</v>
      </c>
      <c r="D2112" s="103" t="s">
        <v>420</v>
      </c>
      <c r="E2112" s="111"/>
      <c r="F2112" s="103" t="s">
        <v>421</v>
      </c>
      <c r="G2112" s="103" t="s">
        <v>448</v>
      </c>
      <c r="H2112" s="103" t="s">
        <v>449</v>
      </c>
      <c r="I2112" s="103" t="s">
        <v>92</v>
      </c>
      <c r="J2112" s="215">
        <v>-2278.61</v>
      </c>
      <c r="K2112" s="232"/>
    </row>
    <row r="2113" spans="1:11" x14ac:dyDescent="0.25">
      <c r="A2113" s="103" t="s">
        <v>810</v>
      </c>
      <c r="B2113" s="103" t="s">
        <v>88</v>
      </c>
      <c r="C2113" s="103" t="s">
        <v>89</v>
      </c>
      <c r="D2113" s="103" t="s">
        <v>420</v>
      </c>
      <c r="E2113" s="103" t="s">
        <v>421</v>
      </c>
      <c r="F2113" s="103" t="s">
        <v>421</v>
      </c>
      <c r="G2113" s="103" t="s">
        <v>448</v>
      </c>
      <c r="H2113" s="103" t="s">
        <v>449</v>
      </c>
      <c r="I2113" s="103" t="s">
        <v>92</v>
      </c>
      <c r="J2113" s="215">
        <v>6576.92</v>
      </c>
      <c r="K2113" s="216" t="s">
        <v>88</v>
      </c>
    </row>
    <row r="2114" spans="1:11" x14ac:dyDescent="0.25">
      <c r="A2114" s="103" t="s">
        <v>1038</v>
      </c>
      <c r="B2114" s="103" t="s">
        <v>88</v>
      </c>
      <c r="C2114" s="103" t="s">
        <v>89</v>
      </c>
      <c r="D2114" s="103" t="s">
        <v>420</v>
      </c>
      <c r="E2114" s="103" t="s">
        <v>421</v>
      </c>
      <c r="F2114" s="103" t="s">
        <v>421</v>
      </c>
      <c r="G2114" s="103" t="s">
        <v>448</v>
      </c>
      <c r="H2114" s="103" t="s">
        <v>449</v>
      </c>
      <c r="I2114" s="103" t="s">
        <v>92</v>
      </c>
      <c r="J2114" s="215">
        <v>1619.13</v>
      </c>
      <c r="K2114" s="216" t="s">
        <v>88</v>
      </c>
    </row>
    <row r="2115" spans="1:11" x14ac:dyDescent="0.25">
      <c r="A2115" s="103" t="s">
        <v>1038</v>
      </c>
      <c r="B2115" s="103" t="s">
        <v>88</v>
      </c>
      <c r="C2115" s="103" t="s">
        <v>89</v>
      </c>
      <c r="D2115" s="103" t="s">
        <v>420</v>
      </c>
      <c r="E2115" s="111"/>
      <c r="F2115" s="103" t="s">
        <v>421</v>
      </c>
      <c r="G2115" s="103" t="s">
        <v>448</v>
      </c>
      <c r="H2115" s="103" t="s">
        <v>449</v>
      </c>
      <c r="I2115" s="103" t="s">
        <v>92</v>
      </c>
      <c r="J2115" s="215">
        <v>-1354.1</v>
      </c>
      <c r="K2115" s="216" t="s">
        <v>88</v>
      </c>
    </row>
    <row r="2116" spans="1:11" x14ac:dyDescent="0.25">
      <c r="A2116" s="103" t="s">
        <v>806</v>
      </c>
      <c r="B2116" s="103" t="s">
        <v>88</v>
      </c>
      <c r="C2116" s="103" t="s">
        <v>89</v>
      </c>
      <c r="D2116" s="103" t="s">
        <v>420</v>
      </c>
      <c r="E2116" s="103" t="s">
        <v>421</v>
      </c>
      <c r="F2116" s="103" t="s">
        <v>421</v>
      </c>
      <c r="G2116" s="103" t="s">
        <v>448</v>
      </c>
      <c r="H2116" s="103" t="s">
        <v>449</v>
      </c>
      <c r="I2116" s="103" t="s">
        <v>92</v>
      </c>
      <c r="J2116" s="215">
        <v>1260.3800000000001</v>
      </c>
      <c r="K2116" s="216" t="s">
        <v>88</v>
      </c>
    </row>
    <row r="2117" spans="1:11" x14ac:dyDescent="0.25">
      <c r="A2117" s="103" t="s">
        <v>806</v>
      </c>
      <c r="B2117" s="103" t="s">
        <v>88</v>
      </c>
      <c r="C2117" s="103" t="s">
        <v>89</v>
      </c>
      <c r="D2117" s="103" t="s">
        <v>420</v>
      </c>
      <c r="E2117" s="111"/>
      <c r="F2117" s="103" t="s">
        <v>421</v>
      </c>
      <c r="G2117" s="103" t="s">
        <v>448</v>
      </c>
      <c r="H2117" s="103" t="s">
        <v>449</v>
      </c>
      <c r="I2117" s="103" t="s">
        <v>92</v>
      </c>
      <c r="J2117" s="215">
        <v>-1253.8</v>
      </c>
      <c r="K2117" s="216" t="s">
        <v>88</v>
      </c>
    </row>
    <row r="2118" spans="1:11" x14ac:dyDescent="0.25">
      <c r="A2118" s="103" t="s">
        <v>807</v>
      </c>
      <c r="B2118" s="103" t="s">
        <v>88</v>
      </c>
      <c r="C2118" s="103" t="s">
        <v>89</v>
      </c>
      <c r="D2118" s="103" t="s">
        <v>420</v>
      </c>
      <c r="E2118" s="103" t="s">
        <v>421</v>
      </c>
      <c r="F2118" s="103" t="s">
        <v>421</v>
      </c>
      <c r="G2118" s="103" t="s">
        <v>448</v>
      </c>
      <c r="H2118" s="103" t="s">
        <v>449</v>
      </c>
      <c r="I2118" s="103" t="s">
        <v>92</v>
      </c>
      <c r="J2118" s="215">
        <v>-2252.5100000000002</v>
      </c>
      <c r="K2118" s="216" t="s">
        <v>88</v>
      </c>
    </row>
    <row r="2119" spans="1:11" x14ac:dyDescent="0.25">
      <c r="A2119" s="103" t="s">
        <v>807</v>
      </c>
      <c r="B2119" s="103" t="s">
        <v>88</v>
      </c>
      <c r="C2119" s="103" t="s">
        <v>89</v>
      </c>
      <c r="D2119" s="103" t="s">
        <v>420</v>
      </c>
      <c r="E2119" s="111"/>
      <c r="F2119" s="103" t="s">
        <v>421</v>
      </c>
      <c r="G2119" s="103" t="s">
        <v>448</v>
      </c>
      <c r="H2119" s="103" t="s">
        <v>449</v>
      </c>
      <c r="I2119" s="103" t="s">
        <v>92</v>
      </c>
      <c r="J2119" s="215">
        <v>2178.33</v>
      </c>
      <c r="K2119" s="216" t="s">
        <v>88</v>
      </c>
    </row>
    <row r="2120" spans="1:11" x14ac:dyDescent="0.25">
      <c r="A2120" s="103" t="s">
        <v>808</v>
      </c>
      <c r="B2120" s="103" t="s">
        <v>88</v>
      </c>
      <c r="C2120" s="103" t="s">
        <v>89</v>
      </c>
      <c r="D2120" s="103" t="s">
        <v>422</v>
      </c>
      <c r="E2120" s="103" t="s">
        <v>423</v>
      </c>
      <c r="F2120" s="103" t="s">
        <v>423</v>
      </c>
      <c r="G2120" s="103" t="s">
        <v>206</v>
      </c>
      <c r="H2120" s="103" t="s">
        <v>314</v>
      </c>
      <c r="I2120" s="103" t="s">
        <v>92</v>
      </c>
      <c r="J2120" s="215">
        <v>1540</v>
      </c>
      <c r="K2120" s="216" t="s">
        <v>88</v>
      </c>
    </row>
    <row r="2121" spans="1:11" x14ac:dyDescent="0.25">
      <c r="A2121" s="103" t="s">
        <v>809</v>
      </c>
      <c r="B2121" s="103" t="s">
        <v>88</v>
      </c>
      <c r="C2121" s="103" t="s">
        <v>89</v>
      </c>
      <c r="D2121" s="103" t="s">
        <v>422</v>
      </c>
      <c r="E2121" s="103" t="s">
        <v>423</v>
      </c>
      <c r="F2121" s="103" t="s">
        <v>423</v>
      </c>
      <c r="G2121" s="103" t="s">
        <v>206</v>
      </c>
      <c r="H2121" s="103" t="s">
        <v>314</v>
      </c>
      <c r="I2121" s="103" t="s">
        <v>92</v>
      </c>
      <c r="J2121" s="215">
        <v>1298</v>
      </c>
      <c r="K2121" s="216" t="s">
        <v>88</v>
      </c>
    </row>
    <row r="2122" spans="1:11" x14ac:dyDescent="0.25">
      <c r="A2122" s="103" t="s">
        <v>810</v>
      </c>
      <c r="B2122" s="103" t="s">
        <v>88</v>
      </c>
      <c r="C2122" s="103" t="s">
        <v>89</v>
      </c>
      <c r="D2122" s="103" t="s">
        <v>422</v>
      </c>
      <c r="E2122" s="103" t="s">
        <v>423</v>
      </c>
      <c r="F2122" s="103" t="s">
        <v>423</v>
      </c>
      <c r="G2122" s="103" t="s">
        <v>206</v>
      </c>
      <c r="H2122" s="103" t="s">
        <v>314</v>
      </c>
      <c r="I2122" s="103" t="s">
        <v>92</v>
      </c>
      <c r="J2122" s="215">
        <v>2310</v>
      </c>
      <c r="K2122" s="216" t="s">
        <v>88</v>
      </c>
    </row>
    <row r="2123" spans="1:11" x14ac:dyDescent="0.25">
      <c r="A2123" s="103" t="s">
        <v>1038</v>
      </c>
      <c r="B2123" s="103" t="s">
        <v>88</v>
      </c>
      <c r="C2123" s="103" t="s">
        <v>89</v>
      </c>
      <c r="D2123" s="103" t="s">
        <v>422</v>
      </c>
      <c r="E2123" s="103" t="s">
        <v>423</v>
      </c>
      <c r="F2123" s="103" t="s">
        <v>423</v>
      </c>
      <c r="G2123" s="103" t="s">
        <v>206</v>
      </c>
      <c r="H2123" s="103" t="s">
        <v>314</v>
      </c>
      <c r="I2123" s="103" t="s">
        <v>92</v>
      </c>
      <c r="J2123" s="215">
        <v>2992</v>
      </c>
      <c r="K2123" s="216" t="s">
        <v>88</v>
      </c>
    </row>
    <row r="2124" spans="1:11" x14ac:dyDescent="0.25">
      <c r="A2124" s="103" t="s">
        <v>806</v>
      </c>
      <c r="B2124" s="103" t="s">
        <v>88</v>
      </c>
      <c r="C2124" s="103" t="s">
        <v>89</v>
      </c>
      <c r="D2124" s="103" t="s">
        <v>422</v>
      </c>
      <c r="E2124" s="103" t="s">
        <v>423</v>
      </c>
      <c r="F2124" s="103" t="s">
        <v>423</v>
      </c>
      <c r="G2124" s="103" t="s">
        <v>206</v>
      </c>
      <c r="H2124" s="103" t="s">
        <v>314</v>
      </c>
      <c r="I2124" s="103" t="s">
        <v>92</v>
      </c>
      <c r="J2124" s="215">
        <v>1188</v>
      </c>
      <c r="K2124" s="216" t="s">
        <v>88</v>
      </c>
    </row>
    <row r="2125" spans="1:11" x14ac:dyDescent="0.25">
      <c r="A2125" s="103" t="s">
        <v>807</v>
      </c>
      <c r="B2125" s="103" t="s">
        <v>88</v>
      </c>
      <c r="C2125" s="103" t="s">
        <v>89</v>
      </c>
      <c r="D2125" s="103" t="s">
        <v>422</v>
      </c>
      <c r="E2125" s="103" t="s">
        <v>423</v>
      </c>
      <c r="F2125" s="103" t="s">
        <v>423</v>
      </c>
      <c r="G2125" s="103" t="s">
        <v>206</v>
      </c>
      <c r="H2125" s="103" t="s">
        <v>314</v>
      </c>
      <c r="I2125" s="103" t="s">
        <v>92</v>
      </c>
      <c r="J2125" s="215">
        <v>2772</v>
      </c>
      <c r="K2125" s="216" t="s">
        <v>88</v>
      </c>
    </row>
    <row r="2126" spans="1:11" x14ac:dyDescent="0.25">
      <c r="A2126" s="103" t="s">
        <v>808</v>
      </c>
      <c r="B2126" s="103" t="s">
        <v>88</v>
      </c>
      <c r="C2126" s="103" t="s">
        <v>89</v>
      </c>
      <c r="D2126" s="103" t="s">
        <v>422</v>
      </c>
      <c r="E2126" s="103" t="s">
        <v>423</v>
      </c>
      <c r="F2126" s="103" t="s">
        <v>423</v>
      </c>
      <c r="G2126" s="103" t="s">
        <v>118</v>
      </c>
      <c r="H2126" s="103" t="s">
        <v>323</v>
      </c>
      <c r="I2126" s="103" t="s">
        <v>92</v>
      </c>
      <c r="J2126" s="215">
        <v>1396</v>
      </c>
      <c r="K2126" s="216" t="s">
        <v>88</v>
      </c>
    </row>
    <row r="2127" spans="1:11" x14ac:dyDescent="0.25">
      <c r="A2127" s="103" t="s">
        <v>809</v>
      </c>
      <c r="B2127" s="103" t="s">
        <v>88</v>
      </c>
      <c r="C2127" s="103" t="s">
        <v>89</v>
      </c>
      <c r="D2127" s="103" t="s">
        <v>422</v>
      </c>
      <c r="E2127" s="103" t="s">
        <v>423</v>
      </c>
      <c r="F2127" s="103" t="s">
        <v>423</v>
      </c>
      <c r="G2127" s="103" t="s">
        <v>118</v>
      </c>
      <c r="H2127" s="103" t="s">
        <v>323</v>
      </c>
      <c r="I2127" s="103" t="s">
        <v>92</v>
      </c>
      <c r="J2127" s="215">
        <v>732</v>
      </c>
      <c r="K2127" s="216" t="s">
        <v>88</v>
      </c>
    </row>
    <row r="2128" spans="1:11" x14ac:dyDescent="0.25">
      <c r="A2128" s="103" t="s">
        <v>810</v>
      </c>
      <c r="B2128" s="103" t="s">
        <v>88</v>
      </c>
      <c r="C2128" s="103" t="s">
        <v>89</v>
      </c>
      <c r="D2128" s="103" t="s">
        <v>422</v>
      </c>
      <c r="E2128" s="103" t="s">
        <v>423</v>
      </c>
      <c r="F2128" s="103" t="s">
        <v>423</v>
      </c>
      <c r="G2128" s="103" t="s">
        <v>118</v>
      </c>
      <c r="H2128" s="103" t="s">
        <v>323</v>
      </c>
      <c r="I2128" s="103" t="s">
        <v>92</v>
      </c>
      <c r="J2128" s="215">
        <v>862.5</v>
      </c>
      <c r="K2128" s="216" t="s">
        <v>88</v>
      </c>
    </row>
    <row r="2129" spans="1:11" x14ac:dyDescent="0.25">
      <c r="A2129" s="103" t="s">
        <v>1038</v>
      </c>
      <c r="B2129" s="103" t="s">
        <v>88</v>
      </c>
      <c r="C2129" s="103" t="s">
        <v>89</v>
      </c>
      <c r="D2129" s="103" t="s">
        <v>422</v>
      </c>
      <c r="E2129" s="103" t="s">
        <v>423</v>
      </c>
      <c r="F2129" s="103" t="s">
        <v>423</v>
      </c>
      <c r="G2129" s="103" t="s">
        <v>118</v>
      </c>
      <c r="H2129" s="103" t="s">
        <v>323</v>
      </c>
      <c r="I2129" s="103" t="s">
        <v>92</v>
      </c>
      <c r="J2129" s="215">
        <v>2884</v>
      </c>
      <c r="K2129" s="216" t="s">
        <v>88</v>
      </c>
    </row>
    <row r="2130" spans="1:11" x14ac:dyDescent="0.25">
      <c r="A2130" s="103" t="s">
        <v>806</v>
      </c>
      <c r="B2130" s="103" t="s">
        <v>88</v>
      </c>
      <c r="C2130" s="103" t="s">
        <v>89</v>
      </c>
      <c r="D2130" s="103" t="s">
        <v>422</v>
      </c>
      <c r="E2130" s="103" t="s">
        <v>423</v>
      </c>
      <c r="F2130" s="103" t="s">
        <v>423</v>
      </c>
      <c r="G2130" s="103" t="s">
        <v>118</v>
      </c>
      <c r="H2130" s="103" t="s">
        <v>323</v>
      </c>
      <c r="I2130" s="103" t="s">
        <v>92</v>
      </c>
      <c r="J2130" s="215">
        <v>1079</v>
      </c>
      <c r="K2130" s="216" t="s">
        <v>88</v>
      </c>
    </row>
    <row r="2131" spans="1:11" x14ac:dyDescent="0.25">
      <c r="A2131" s="103" t="s">
        <v>807</v>
      </c>
      <c r="B2131" s="103" t="s">
        <v>88</v>
      </c>
      <c r="C2131" s="103" t="s">
        <v>89</v>
      </c>
      <c r="D2131" s="103" t="s">
        <v>422</v>
      </c>
      <c r="E2131" s="103" t="s">
        <v>423</v>
      </c>
      <c r="F2131" s="103" t="s">
        <v>423</v>
      </c>
      <c r="G2131" s="103" t="s">
        <v>118</v>
      </c>
      <c r="H2131" s="103" t="s">
        <v>323</v>
      </c>
      <c r="I2131" s="103" t="s">
        <v>92</v>
      </c>
      <c r="J2131" s="215">
        <v>1156.25</v>
      </c>
      <c r="K2131" s="216" t="s">
        <v>88</v>
      </c>
    </row>
    <row r="2132" spans="1:11" x14ac:dyDescent="0.25">
      <c r="A2132" s="103" t="s">
        <v>1038</v>
      </c>
      <c r="B2132" s="103" t="s">
        <v>88</v>
      </c>
      <c r="C2132" s="103" t="s">
        <v>89</v>
      </c>
      <c r="D2132" s="103" t="s">
        <v>422</v>
      </c>
      <c r="E2132" s="103" t="s">
        <v>423</v>
      </c>
      <c r="F2132" s="103" t="s">
        <v>423</v>
      </c>
      <c r="G2132" s="103" t="s">
        <v>749</v>
      </c>
      <c r="H2132" s="103" t="s">
        <v>816</v>
      </c>
      <c r="I2132" s="103" t="s">
        <v>92</v>
      </c>
      <c r="J2132" s="215">
        <v>3250</v>
      </c>
      <c r="K2132" s="216" t="s">
        <v>88</v>
      </c>
    </row>
    <row r="2133" spans="1:11" x14ac:dyDescent="0.25">
      <c r="A2133" s="103" t="s">
        <v>808</v>
      </c>
      <c r="B2133" s="103" t="s">
        <v>88</v>
      </c>
      <c r="C2133" s="103" t="s">
        <v>89</v>
      </c>
      <c r="D2133" s="103" t="s">
        <v>422</v>
      </c>
      <c r="E2133" s="103" t="s">
        <v>423</v>
      </c>
      <c r="F2133" s="103" t="s">
        <v>423</v>
      </c>
      <c r="G2133" s="103" t="s">
        <v>152</v>
      </c>
      <c r="H2133" s="103" t="s">
        <v>615</v>
      </c>
      <c r="I2133" s="103" t="s">
        <v>92</v>
      </c>
      <c r="J2133" s="215">
        <v>4004</v>
      </c>
      <c r="K2133" s="216" t="s">
        <v>88</v>
      </c>
    </row>
    <row r="2134" spans="1:11" x14ac:dyDescent="0.25">
      <c r="A2134" s="103" t="s">
        <v>809</v>
      </c>
      <c r="B2134" s="103" t="s">
        <v>88</v>
      </c>
      <c r="C2134" s="103" t="s">
        <v>89</v>
      </c>
      <c r="D2134" s="103" t="s">
        <v>422</v>
      </c>
      <c r="E2134" s="103" t="s">
        <v>423</v>
      </c>
      <c r="F2134" s="103" t="s">
        <v>423</v>
      </c>
      <c r="G2134" s="103" t="s">
        <v>152</v>
      </c>
      <c r="H2134" s="103" t="s">
        <v>615</v>
      </c>
      <c r="I2134" s="103" t="s">
        <v>92</v>
      </c>
      <c r="J2134" s="215">
        <v>3476</v>
      </c>
      <c r="K2134" s="216" t="s">
        <v>88</v>
      </c>
    </row>
    <row r="2135" spans="1:11" x14ac:dyDescent="0.25">
      <c r="A2135" s="103" t="s">
        <v>810</v>
      </c>
      <c r="B2135" s="103" t="s">
        <v>88</v>
      </c>
      <c r="C2135" s="103" t="s">
        <v>89</v>
      </c>
      <c r="D2135" s="103" t="s">
        <v>422</v>
      </c>
      <c r="E2135" s="103" t="s">
        <v>423</v>
      </c>
      <c r="F2135" s="103" t="s">
        <v>423</v>
      </c>
      <c r="G2135" s="103" t="s">
        <v>152</v>
      </c>
      <c r="H2135" s="103" t="s">
        <v>615</v>
      </c>
      <c r="I2135" s="103" t="s">
        <v>92</v>
      </c>
      <c r="J2135" s="215">
        <v>2376</v>
      </c>
      <c r="K2135" s="216" t="s">
        <v>88</v>
      </c>
    </row>
    <row r="2136" spans="1:11" x14ac:dyDescent="0.25">
      <c r="A2136" s="103" t="s">
        <v>1038</v>
      </c>
      <c r="B2136" s="103" t="s">
        <v>88</v>
      </c>
      <c r="C2136" s="103" t="s">
        <v>89</v>
      </c>
      <c r="D2136" s="103" t="s">
        <v>422</v>
      </c>
      <c r="E2136" s="103" t="s">
        <v>423</v>
      </c>
      <c r="F2136" s="103" t="s">
        <v>423</v>
      </c>
      <c r="G2136" s="103" t="s">
        <v>152</v>
      </c>
      <c r="H2136" s="103" t="s">
        <v>615</v>
      </c>
      <c r="I2136" s="103" t="s">
        <v>92</v>
      </c>
      <c r="J2136" s="215">
        <v>3740</v>
      </c>
      <c r="K2136" s="216" t="s">
        <v>88</v>
      </c>
    </row>
    <row r="2137" spans="1:11" x14ac:dyDescent="0.25">
      <c r="A2137" s="103" t="s">
        <v>806</v>
      </c>
      <c r="B2137" s="103" t="s">
        <v>88</v>
      </c>
      <c r="C2137" s="103" t="s">
        <v>89</v>
      </c>
      <c r="D2137" s="103" t="s">
        <v>422</v>
      </c>
      <c r="E2137" s="103" t="s">
        <v>423</v>
      </c>
      <c r="F2137" s="103" t="s">
        <v>423</v>
      </c>
      <c r="G2137" s="103" t="s">
        <v>152</v>
      </c>
      <c r="H2137" s="103" t="s">
        <v>615</v>
      </c>
      <c r="I2137" s="103" t="s">
        <v>92</v>
      </c>
      <c r="J2137" s="215">
        <v>3586</v>
      </c>
      <c r="K2137" s="216" t="s">
        <v>88</v>
      </c>
    </row>
    <row r="2138" spans="1:11" x14ac:dyDescent="0.25">
      <c r="A2138" s="103" t="s">
        <v>807</v>
      </c>
      <c r="B2138" s="103" t="s">
        <v>88</v>
      </c>
      <c r="C2138" s="103" t="s">
        <v>89</v>
      </c>
      <c r="D2138" s="103" t="s">
        <v>422</v>
      </c>
      <c r="E2138" s="103" t="s">
        <v>423</v>
      </c>
      <c r="F2138" s="103" t="s">
        <v>423</v>
      </c>
      <c r="G2138" s="103" t="s">
        <v>152</v>
      </c>
      <c r="H2138" s="103" t="s">
        <v>615</v>
      </c>
      <c r="I2138" s="103" t="s">
        <v>92</v>
      </c>
      <c r="J2138" s="215">
        <v>6160</v>
      </c>
      <c r="K2138" s="216" t="s">
        <v>88</v>
      </c>
    </row>
    <row r="2139" spans="1:11" x14ac:dyDescent="0.25">
      <c r="A2139" s="103" t="s">
        <v>808</v>
      </c>
      <c r="B2139" s="103" t="s">
        <v>88</v>
      </c>
      <c r="C2139" s="103" t="s">
        <v>89</v>
      </c>
      <c r="D2139" s="103" t="s">
        <v>422</v>
      </c>
      <c r="E2139" s="103" t="s">
        <v>423</v>
      </c>
      <c r="F2139" s="103" t="s">
        <v>423</v>
      </c>
      <c r="G2139" s="103" t="s">
        <v>147</v>
      </c>
      <c r="H2139" s="103" t="s">
        <v>617</v>
      </c>
      <c r="I2139" s="103" t="s">
        <v>92</v>
      </c>
      <c r="J2139" s="215">
        <v>4807</v>
      </c>
      <c r="K2139" s="216" t="s">
        <v>88</v>
      </c>
    </row>
    <row r="2140" spans="1:11" x14ac:dyDescent="0.25">
      <c r="A2140" s="103" t="s">
        <v>809</v>
      </c>
      <c r="B2140" s="103" t="s">
        <v>88</v>
      </c>
      <c r="C2140" s="103" t="s">
        <v>89</v>
      </c>
      <c r="D2140" s="103" t="s">
        <v>422</v>
      </c>
      <c r="E2140" s="103" t="s">
        <v>423</v>
      </c>
      <c r="F2140" s="103" t="s">
        <v>423</v>
      </c>
      <c r="G2140" s="103" t="s">
        <v>147</v>
      </c>
      <c r="H2140" s="103" t="s">
        <v>617</v>
      </c>
      <c r="I2140" s="103" t="s">
        <v>92</v>
      </c>
      <c r="J2140" s="215">
        <v>4367</v>
      </c>
      <c r="K2140" s="216" t="s">
        <v>88</v>
      </c>
    </row>
    <row r="2141" spans="1:11" x14ac:dyDescent="0.25">
      <c r="A2141" s="103" t="s">
        <v>810</v>
      </c>
      <c r="B2141" s="103" t="s">
        <v>88</v>
      </c>
      <c r="C2141" s="103" t="s">
        <v>89</v>
      </c>
      <c r="D2141" s="103" t="s">
        <v>422</v>
      </c>
      <c r="E2141" s="103" t="s">
        <v>423</v>
      </c>
      <c r="F2141" s="103" t="s">
        <v>423</v>
      </c>
      <c r="G2141" s="103" t="s">
        <v>147</v>
      </c>
      <c r="H2141" s="103" t="s">
        <v>617</v>
      </c>
      <c r="I2141" s="103" t="s">
        <v>92</v>
      </c>
      <c r="J2141" s="215">
        <v>4488</v>
      </c>
      <c r="K2141" s="216" t="s">
        <v>88</v>
      </c>
    </row>
    <row r="2142" spans="1:11" x14ac:dyDescent="0.25">
      <c r="A2142" s="103" t="s">
        <v>1038</v>
      </c>
      <c r="B2142" s="103" t="s">
        <v>88</v>
      </c>
      <c r="C2142" s="103" t="s">
        <v>89</v>
      </c>
      <c r="D2142" s="103" t="s">
        <v>422</v>
      </c>
      <c r="E2142" s="103" t="s">
        <v>423</v>
      </c>
      <c r="F2142" s="103" t="s">
        <v>423</v>
      </c>
      <c r="G2142" s="103" t="s">
        <v>147</v>
      </c>
      <c r="H2142" s="103" t="s">
        <v>617</v>
      </c>
      <c r="I2142" s="103" t="s">
        <v>92</v>
      </c>
      <c r="J2142" s="215">
        <v>5005</v>
      </c>
      <c r="K2142" s="216" t="s">
        <v>88</v>
      </c>
    </row>
    <row r="2143" spans="1:11" x14ac:dyDescent="0.25">
      <c r="A2143" s="103" t="s">
        <v>806</v>
      </c>
      <c r="B2143" s="103" t="s">
        <v>88</v>
      </c>
      <c r="C2143" s="103" t="s">
        <v>89</v>
      </c>
      <c r="D2143" s="103" t="s">
        <v>422</v>
      </c>
      <c r="E2143" s="103" t="s">
        <v>423</v>
      </c>
      <c r="F2143" s="103" t="s">
        <v>423</v>
      </c>
      <c r="G2143" s="103" t="s">
        <v>147</v>
      </c>
      <c r="H2143" s="103" t="s">
        <v>617</v>
      </c>
      <c r="I2143" s="103" t="s">
        <v>92</v>
      </c>
      <c r="J2143" s="215">
        <v>4081</v>
      </c>
      <c r="K2143" s="216" t="s">
        <v>88</v>
      </c>
    </row>
    <row r="2144" spans="1:11" x14ac:dyDescent="0.25">
      <c r="A2144" s="103" t="s">
        <v>807</v>
      </c>
      <c r="B2144" s="103" t="s">
        <v>88</v>
      </c>
      <c r="C2144" s="103" t="s">
        <v>89</v>
      </c>
      <c r="D2144" s="103" t="s">
        <v>422</v>
      </c>
      <c r="E2144" s="103" t="s">
        <v>423</v>
      </c>
      <c r="F2144" s="103" t="s">
        <v>423</v>
      </c>
      <c r="G2144" s="103" t="s">
        <v>147</v>
      </c>
      <c r="H2144" s="103" t="s">
        <v>617</v>
      </c>
      <c r="I2144" s="103" t="s">
        <v>92</v>
      </c>
      <c r="J2144" s="215">
        <v>7799</v>
      </c>
      <c r="K2144" s="216" t="s">
        <v>88</v>
      </c>
    </row>
    <row r="2145" spans="1:11" x14ac:dyDescent="0.25">
      <c r="A2145" s="103" t="s">
        <v>808</v>
      </c>
      <c r="B2145" s="103" t="s">
        <v>88</v>
      </c>
      <c r="C2145" s="103" t="s">
        <v>89</v>
      </c>
      <c r="D2145" s="103" t="s">
        <v>422</v>
      </c>
      <c r="E2145" s="103" t="s">
        <v>423</v>
      </c>
      <c r="F2145" s="103" t="s">
        <v>423</v>
      </c>
      <c r="G2145" s="103" t="s">
        <v>99</v>
      </c>
      <c r="H2145" s="103" t="s">
        <v>363</v>
      </c>
      <c r="I2145" s="103" t="s">
        <v>92</v>
      </c>
      <c r="J2145" s="215">
        <v>616</v>
      </c>
      <c r="K2145" s="216" t="s">
        <v>88</v>
      </c>
    </row>
    <row r="2146" spans="1:11" x14ac:dyDescent="0.25">
      <c r="A2146" s="103" t="s">
        <v>809</v>
      </c>
      <c r="B2146" s="103" t="s">
        <v>88</v>
      </c>
      <c r="C2146" s="103" t="s">
        <v>89</v>
      </c>
      <c r="D2146" s="103" t="s">
        <v>422</v>
      </c>
      <c r="E2146" s="103" t="s">
        <v>423</v>
      </c>
      <c r="F2146" s="103" t="s">
        <v>423</v>
      </c>
      <c r="G2146" s="103" t="s">
        <v>99</v>
      </c>
      <c r="H2146" s="103" t="s">
        <v>363</v>
      </c>
      <c r="I2146" s="103" t="s">
        <v>92</v>
      </c>
      <c r="J2146" s="215">
        <v>352</v>
      </c>
      <c r="K2146" s="216" t="s">
        <v>88</v>
      </c>
    </row>
    <row r="2147" spans="1:11" x14ac:dyDescent="0.25">
      <c r="A2147" s="103" t="s">
        <v>810</v>
      </c>
      <c r="B2147" s="103" t="s">
        <v>88</v>
      </c>
      <c r="C2147" s="103" t="s">
        <v>89</v>
      </c>
      <c r="D2147" s="103" t="s">
        <v>422</v>
      </c>
      <c r="E2147" s="103" t="s">
        <v>423</v>
      </c>
      <c r="F2147" s="103" t="s">
        <v>423</v>
      </c>
      <c r="G2147" s="103" t="s">
        <v>99</v>
      </c>
      <c r="H2147" s="103" t="s">
        <v>363</v>
      </c>
      <c r="I2147" s="103" t="s">
        <v>92</v>
      </c>
      <c r="J2147" s="215">
        <v>506</v>
      </c>
      <c r="K2147" s="216" t="s">
        <v>88</v>
      </c>
    </row>
    <row r="2148" spans="1:11" x14ac:dyDescent="0.25">
      <c r="A2148" s="103" t="s">
        <v>1038</v>
      </c>
      <c r="B2148" s="103" t="s">
        <v>88</v>
      </c>
      <c r="C2148" s="103" t="s">
        <v>89</v>
      </c>
      <c r="D2148" s="103" t="s">
        <v>422</v>
      </c>
      <c r="E2148" s="103" t="s">
        <v>423</v>
      </c>
      <c r="F2148" s="103" t="s">
        <v>423</v>
      </c>
      <c r="G2148" s="103" t="s">
        <v>99</v>
      </c>
      <c r="H2148" s="103" t="s">
        <v>363</v>
      </c>
      <c r="I2148" s="103" t="s">
        <v>92</v>
      </c>
      <c r="J2148" s="215">
        <v>770</v>
      </c>
      <c r="K2148" s="216" t="s">
        <v>88</v>
      </c>
    </row>
    <row r="2149" spans="1:11" x14ac:dyDescent="0.25">
      <c r="A2149" s="103" t="s">
        <v>806</v>
      </c>
      <c r="B2149" s="103" t="s">
        <v>88</v>
      </c>
      <c r="C2149" s="103" t="s">
        <v>89</v>
      </c>
      <c r="D2149" s="103" t="s">
        <v>422</v>
      </c>
      <c r="E2149" s="103" t="s">
        <v>423</v>
      </c>
      <c r="F2149" s="103" t="s">
        <v>423</v>
      </c>
      <c r="G2149" s="103" t="s">
        <v>99</v>
      </c>
      <c r="H2149" s="103" t="s">
        <v>363</v>
      </c>
      <c r="I2149" s="103" t="s">
        <v>92</v>
      </c>
      <c r="J2149" s="215">
        <v>308</v>
      </c>
      <c r="K2149" s="216" t="s">
        <v>88</v>
      </c>
    </row>
    <row r="2150" spans="1:11" x14ac:dyDescent="0.25">
      <c r="A2150" s="103" t="s">
        <v>807</v>
      </c>
      <c r="B2150" s="103" t="s">
        <v>88</v>
      </c>
      <c r="C2150" s="103" t="s">
        <v>89</v>
      </c>
      <c r="D2150" s="103" t="s">
        <v>422</v>
      </c>
      <c r="E2150" s="103" t="s">
        <v>423</v>
      </c>
      <c r="F2150" s="103" t="s">
        <v>423</v>
      </c>
      <c r="G2150" s="103" t="s">
        <v>99</v>
      </c>
      <c r="H2150" s="103" t="s">
        <v>363</v>
      </c>
      <c r="I2150" s="103" t="s">
        <v>92</v>
      </c>
      <c r="J2150" s="215">
        <v>1188</v>
      </c>
      <c r="K2150" s="216" t="s">
        <v>88</v>
      </c>
    </row>
    <row r="2151" spans="1:11" x14ac:dyDescent="0.25">
      <c r="A2151" s="103" t="s">
        <v>808</v>
      </c>
      <c r="B2151" s="103" t="s">
        <v>88</v>
      </c>
      <c r="C2151" s="103" t="s">
        <v>89</v>
      </c>
      <c r="D2151" s="103" t="s">
        <v>422</v>
      </c>
      <c r="E2151" s="103" t="s">
        <v>423</v>
      </c>
      <c r="F2151" s="103" t="s">
        <v>423</v>
      </c>
      <c r="G2151" s="103" t="s">
        <v>142</v>
      </c>
      <c r="H2151" s="103" t="s">
        <v>734</v>
      </c>
      <c r="I2151" s="103" t="s">
        <v>92</v>
      </c>
      <c r="J2151" s="215">
        <v>635.25</v>
      </c>
      <c r="K2151" s="216" t="s">
        <v>88</v>
      </c>
    </row>
    <row r="2152" spans="1:11" x14ac:dyDescent="0.25">
      <c r="A2152" s="103" t="s">
        <v>808</v>
      </c>
      <c r="B2152" s="103" t="s">
        <v>88</v>
      </c>
      <c r="C2152" s="103" t="s">
        <v>89</v>
      </c>
      <c r="D2152" s="103" t="s">
        <v>422</v>
      </c>
      <c r="E2152" s="111"/>
      <c r="F2152" s="103" t="s">
        <v>423</v>
      </c>
      <c r="G2152" s="103" t="s">
        <v>142</v>
      </c>
      <c r="H2152" s="103" t="s">
        <v>734</v>
      </c>
      <c r="I2152" s="103" t="s">
        <v>92</v>
      </c>
      <c r="J2152" s="215">
        <v>-165.1</v>
      </c>
      <c r="K2152" s="216" t="s">
        <v>88</v>
      </c>
    </row>
    <row r="2153" spans="1:11" x14ac:dyDescent="0.25">
      <c r="A2153" s="103" t="s">
        <v>1038</v>
      </c>
      <c r="B2153" s="103" t="s">
        <v>88</v>
      </c>
      <c r="C2153" s="103" t="s">
        <v>89</v>
      </c>
      <c r="D2153" s="103" t="s">
        <v>422</v>
      </c>
      <c r="E2153" s="103" t="s">
        <v>423</v>
      </c>
      <c r="F2153" s="103" t="s">
        <v>423</v>
      </c>
      <c r="G2153" s="103" t="s">
        <v>142</v>
      </c>
      <c r="H2153" s="103" t="s">
        <v>734</v>
      </c>
      <c r="I2153" s="103" t="s">
        <v>92</v>
      </c>
      <c r="J2153" s="215">
        <v>2646</v>
      </c>
      <c r="K2153" s="216" t="s">
        <v>88</v>
      </c>
    </row>
    <row r="2154" spans="1:11" x14ac:dyDescent="0.25">
      <c r="A2154" s="103" t="s">
        <v>807</v>
      </c>
      <c r="B2154" s="103" t="s">
        <v>88</v>
      </c>
      <c r="C2154" s="103" t="s">
        <v>89</v>
      </c>
      <c r="D2154" s="103" t="s">
        <v>422</v>
      </c>
      <c r="E2154" s="103" t="s">
        <v>423</v>
      </c>
      <c r="F2154" s="103" t="s">
        <v>423</v>
      </c>
      <c r="G2154" s="103" t="s">
        <v>142</v>
      </c>
      <c r="H2154" s="103" t="s">
        <v>734</v>
      </c>
      <c r="I2154" s="103" t="s">
        <v>92</v>
      </c>
      <c r="J2154" s="215">
        <v>3171</v>
      </c>
      <c r="K2154" s="216" t="s">
        <v>88</v>
      </c>
    </row>
    <row r="2155" spans="1:11" x14ac:dyDescent="0.25">
      <c r="A2155" s="103" t="s">
        <v>807</v>
      </c>
      <c r="B2155" s="103" t="s">
        <v>88</v>
      </c>
      <c r="C2155" s="103" t="s">
        <v>89</v>
      </c>
      <c r="D2155" s="103" t="s">
        <v>422</v>
      </c>
      <c r="E2155" s="111"/>
      <c r="F2155" s="103" t="s">
        <v>423</v>
      </c>
      <c r="G2155" s="103" t="s">
        <v>142</v>
      </c>
      <c r="H2155" s="103" t="s">
        <v>734</v>
      </c>
      <c r="I2155" s="103" t="s">
        <v>92</v>
      </c>
      <c r="J2155" s="215">
        <v>-349.31</v>
      </c>
      <c r="K2155" s="216" t="s">
        <v>88</v>
      </c>
    </row>
    <row r="2156" spans="1:11" x14ac:dyDescent="0.25">
      <c r="A2156" s="103" t="s">
        <v>808</v>
      </c>
      <c r="B2156" s="103" t="s">
        <v>88</v>
      </c>
      <c r="C2156" s="103" t="s">
        <v>89</v>
      </c>
      <c r="D2156" s="103" t="s">
        <v>422</v>
      </c>
      <c r="E2156" s="103" t="s">
        <v>423</v>
      </c>
      <c r="F2156" s="103" t="s">
        <v>423</v>
      </c>
      <c r="G2156" s="103" t="s">
        <v>97</v>
      </c>
      <c r="H2156" s="103" t="s">
        <v>369</v>
      </c>
      <c r="I2156" s="103" t="s">
        <v>92</v>
      </c>
      <c r="J2156" s="215">
        <v>3447</v>
      </c>
      <c r="K2156" s="216" t="s">
        <v>88</v>
      </c>
    </row>
    <row r="2157" spans="1:11" x14ac:dyDescent="0.25">
      <c r="A2157" s="103" t="s">
        <v>808</v>
      </c>
      <c r="B2157" s="103" t="s">
        <v>88</v>
      </c>
      <c r="C2157" s="103" t="s">
        <v>89</v>
      </c>
      <c r="D2157" s="103" t="s">
        <v>422</v>
      </c>
      <c r="E2157" s="111"/>
      <c r="F2157" s="103" t="s">
        <v>423</v>
      </c>
      <c r="G2157" s="103" t="s">
        <v>97</v>
      </c>
      <c r="H2157" s="103" t="s">
        <v>369</v>
      </c>
      <c r="I2157" s="103" t="s">
        <v>92</v>
      </c>
      <c r="J2157" s="215">
        <v>-867.28</v>
      </c>
      <c r="K2157" s="216" t="s">
        <v>88</v>
      </c>
    </row>
    <row r="2158" spans="1:11" x14ac:dyDescent="0.25">
      <c r="A2158" s="103" t="s">
        <v>809</v>
      </c>
      <c r="B2158" s="103" t="s">
        <v>88</v>
      </c>
      <c r="C2158" s="103" t="s">
        <v>89</v>
      </c>
      <c r="D2158" s="103" t="s">
        <v>422</v>
      </c>
      <c r="E2158" s="103" t="s">
        <v>423</v>
      </c>
      <c r="F2158" s="103" t="s">
        <v>423</v>
      </c>
      <c r="G2158" s="103" t="s">
        <v>97</v>
      </c>
      <c r="H2158" s="103" t="s">
        <v>369</v>
      </c>
      <c r="I2158" s="103" t="s">
        <v>92</v>
      </c>
      <c r="J2158" s="215">
        <v>2314</v>
      </c>
      <c r="K2158" s="216" t="s">
        <v>88</v>
      </c>
    </row>
    <row r="2159" spans="1:11" x14ac:dyDescent="0.25">
      <c r="A2159" s="103" t="s">
        <v>809</v>
      </c>
      <c r="B2159" s="103" t="s">
        <v>88</v>
      </c>
      <c r="C2159" s="103" t="s">
        <v>89</v>
      </c>
      <c r="D2159" s="103" t="s">
        <v>422</v>
      </c>
      <c r="E2159" s="111"/>
      <c r="F2159" s="103" t="s">
        <v>423</v>
      </c>
      <c r="G2159" s="103" t="s">
        <v>97</v>
      </c>
      <c r="H2159" s="103" t="s">
        <v>369</v>
      </c>
      <c r="I2159" s="103" t="s">
        <v>92</v>
      </c>
      <c r="J2159" s="215">
        <v>-455.6</v>
      </c>
      <c r="K2159" s="216" t="s">
        <v>88</v>
      </c>
    </row>
    <row r="2160" spans="1:11" x14ac:dyDescent="0.25">
      <c r="A2160" s="103" t="s">
        <v>810</v>
      </c>
      <c r="B2160" s="103" t="s">
        <v>88</v>
      </c>
      <c r="C2160" s="103" t="s">
        <v>89</v>
      </c>
      <c r="D2160" s="103" t="s">
        <v>422</v>
      </c>
      <c r="E2160" s="103" t="s">
        <v>423</v>
      </c>
      <c r="F2160" s="103" t="s">
        <v>423</v>
      </c>
      <c r="G2160" s="103" t="s">
        <v>97</v>
      </c>
      <c r="H2160" s="103" t="s">
        <v>369</v>
      </c>
      <c r="I2160" s="103" t="s">
        <v>92</v>
      </c>
      <c r="J2160" s="215">
        <v>3657.5</v>
      </c>
      <c r="K2160" s="216" t="s">
        <v>88</v>
      </c>
    </row>
    <row r="2161" spans="1:11" x14ac:dyDescent="0.25">
      <c r="A2161" s="103" t="s">
        <v>810</v>
      </c>
      <c r="B2161" s="103" t="s">
        <v>88</v>
      </c>
      <c r="C2161" s="103" t="s">
        <v>89</v>
      </c>
      <c r="D2161" s="103" t="s">
        <v>422</v>
      </c>
      <c r="E2161" s="111"/>
      <c r="F2161" s="103" t="s">
        <v>423</v>
      </c>
      <c r="G2161" s="103" t="s">
        <v>97</v>
      </c>
      <c r="H2161" s="103" t="s">
        <v>369</v>
      </c>
      <c r="I2161" s="103" t="s">
        <v>92</v>
      </c>
      <c r="J2161" s="215">
        <v>-661.83</v>
      </c>
      <c r="K2161" s="216" t="s">
        <v>88</v>
      </c>
    </row>
    <row r="2162" spans="1:11" x14ac:dyDescent="0.25">
      <c r="A2162" s="103" t="s">
        <v>1038</v>
      </c>
      <c r="B2162" s="103" t="s">
        <v>88</v>
      </c>
      <c r="C2162" s="103" t="s">
        <v>89</v>
      </c>
      <c r="D2162" s="103" t="s">
        <v>422</v>
      </c>
      <c r="E2162" s="103" t="s">
        <v>423</v>
      </c>
      <c r="F2162" s="103" t="s">
        <v>423</v>
      </c>
      <c r="G2162" s="103" t="s">
        <v>97</v>
      </c>
      <c r="H2162" s="103" t="s">
        <v>369</v>
      </c>
      <c r="I2162" s="103" t="s">
        <v>92</v>
      </c>
      <c r="J2162" s="215">
        <v>3018</v>
      </c>
      <c r="K2162" s="216" t="s">
        <v>88</v>
      </c>
    </row>
    <row r="2163" spans="1:11" x14ac:dyDescent="0.25">
      <c r="A2163" s="103" t="s">
        <v>1038</v>
      </c>
      <c r="B2163" s="103" t="s">
        <v>88</v>
      </c>
      <c r="C2163" s="103" t="s">
        <v>89</v>
      </c>
      <c r="D2163" s="103" t="s">
        <v>422</v>
      </c>
      <c r="E2163" s="111"/>
      <c r="F2163" s="103" t="s">
        <v>423</v>
      </c>
      <c r="G2163" s="103" t="s">
        <v>97</v>
      </c>
      <c r="H2163" s="103" t="s">
        <v>369</v>
      </c>
      <c r="I2163" s="103" t="s">
        <v>92</v>
      </c>
      <c r="J2163" s="215">
        <v>-721.48</v>
      </c>
      <c r="K2163" s="216" t="s">
        <v>88</v>
      </c>
    </row>
    <row r="2164" spans="1:11" x14ac:dyDescent="0.25">
      <c r="A2164" s="103" t="s">
        <v>806</v>
      </c>
      <c r="B2164" s="103" t="s">
        <v>88</v>
      </c>
      <c r="C2164" s="103" t="s">
        <v>89</v>
      </c>
      <c r="D2164" s="103" t="s">
        <v>422</v>
      </c>
      <c r="E2164" s="103" t="s">
        <v>423</v>
      </c>
      <c r="F2164" s="103" t="s">
        <v>423</v>
      </c>
      <c r="G2164" s="103" t="s">
        <v>97</v>
      </c>
      <c r="H2164" s="103" t="s">
        <v>369</v>
      </c>
      <c r="I2164" s="103" t="s">
        <v>92</v>
      </c>
      <c r="J2164" s="215">
        <v>2424</v>
      </c>
      <c r="K2164" s="216" t="s">
        <v>88</v>
      </c>
    </row>
    <row r="2165" spans="1:11" x14ac:dyDescent="0.25">
      <c r="A2165" s="103" t="s">
        <v>806</v>
      </c>
      <c r="B2165" s="103" t="s">
        <v>88</v>
      </c>
      <c r="C2165" s="103" t="s">
        <v>89</v>
      </c>
      <c r="D2165" s="103" t="s">
        <v>422</v>
      </c>
      <c r="E2165" s="111"/>
      <c r="F2165" s="103" t="s">
        <v>423</v>
      </c>
      <c r="G2165" s="103" t="s">
        <v>97</v>
      </c>
      <c r="H2165" s="103" t="s">
        <v>369</v>
      </c>
      <c r="I2165" s="103" t="s">
        <v>92</v>
      </c>
      <c r="J2165" s="215">
        <v>-564.24</v>
      </c>
      <c r="K2165" s="216" t="s">
        <v>88</v>
      </c>
    </row>
    <row r="2166" spans="1:11" x14ac:dyDescent="0.25">
      <c r="A2166" s="103" t="s">
        <v>807</v>
      </c>
      <c r="B2166" s="103" t="s">
        <v>88</v>
      </c>
      <c r="C2166" s="103" t="s">
        <v>89</v>
      </c>
      <c r="D2166" s="103" t="s">
        <v>422</v>
      </c>
      <c r="E2166" s="103" t="s">
        <v>423</v>
      </c>
      <c r="F2166" s="103" t="s">
        <v>423</v>
      </c>
      <c r="G2166" s="103" t="s">
        <v>97</v>
      </c>
      <c r="H2166" s="103" t="s">
        <v>369</v>
      </c>
      <c r="I2166" s="103" t="s">
        <v>92</v>
      </c>
      <c r="J2166" s="215">
        <v>5429</v>
      </c>
      <c r="K2166" s="216" t="s">
        <v>88</v>
      </c>
    </row>
    <row r="2167" spans="1:11" x14ac:dyDescent="0.25">
      <c r="A2167" s="103" t="s">
        <v>807</v>
      </c>
      <c r="B2167" s="103" t="s">
        <v>88</v>
      </c>
      <c r="C2167" s="103" t="s">
        <v>89</v>
      </c>
      <c r="D2167" s="103" t="s">
        <v>422</v>
      </c>
      <c r="E2167" s="111"/>
      <c r="F2167" s="103" t="s">
        <v>423</v>
      </c>
      <c r="G2167" s="103" t="s">
        <v>97</v>
      </c>
      <c r="H2167" s="103" t="s">
        <v>369</v>
      </c>
      <c r="I2167" s="103" t="s">
        <v>92</v>
      </c>
      <c r="J2167" s="215">
        <v>-1330.95</v>
      </c>
      <c r="K2167" s="216" t="s">
        <v>88</v>
      </c>
    </row>
    <row r="2168" spans="1:11" x14ac:dyDescent="0.25">
      <c r="A2168" s="103" t="s">
        <v>808</v>
      </c>
      <c r="B2168" s="103" t="s">
        <v>88</v>
      </c>
      <c r="C2168" s="103" t="s">
        <v>89</v>
      </c>
      <c r="D2168" s="103" t="s">
        <v>422</v>
      </c>
      <c r="E2168" s="103" t="s">
        <v>423</v>
      </c>
      <c r="F2168" s="103" t="s">
        <v>423</v>
      </c>
      <c r="G2168" s="103" t="s">
        <v>140</v>
      </c>
      <c r="H2168" s="103" t="s">
        <v>649</v>
      </c>
      <c r="I2168" s="103" t="s">
        <v>92</v>
      </c>
      <c r="J2168" s="215">
        <v>1282.5</v>
      </c>
      <c r="K2168" s="216" t="s">
        <v>88</v>
      </c>
    </row>
    <row r="2169" spans="1:11" x14ac:dyDescent="0.25">
      <c r="A2169" s="103" t="s">
        <v>808</v>
      </c>
      <c r="B2169" s="103" t="s">
        <v>88</v>
      </c>
      <c r="C2169" s="103" t="s">
        <v>89</v>
      </c>
      <c r="D2169" s="103" t="s">
        <v>422</v>
      </c>
      <c r="E2169" s="111"/>
      <c r="F2169" s="103" t="s">
        <v>423</v>
      </c>
      <c r="G2169" s="103" t="s">
        <v>140</v>
      </c>
      <c r="H2169" s="103" t="s">
        <v>649</v>
      </c>
      <c r="I2169" s="103" t="s">
        <v>92</v>
      </c>
      <c r="J2169" s="215">
        <v>-333.32</v>
      </c>
      <c r="K2169" s="216" t="s">
        <v>88</v>
      </c>
    </row>
    <row r="2170" spans="1:11" x14ac:dyDescent="0.25">
      <c r="A2170" s="103" t="s">
        <v>1038</v>
      </c>
      <c r="B2170" s="103" t="s">
        <v>88</v>
      </c>
      <c r="C2170" s="103" t="s">
        <v>89</v>
      </c>
      <c r="D2170" s="103" t="s">
        <v>422</v>
      </c>
      <c r="E2170" s="103" t="s">
        <v>423</v>
      </c>
      <c r="F2170" s="103" t="s">
        <v>423</v>
      </c>
      <c r="G2170" s="103" t="s">
        <v>140</v>
      </c>
      <c r="H2170" s="103" t="s">
        <v>649</v>
      </c>
      <c r="I2170" s="103" t="s">
        <v>92</v>
      </c>
      <c r="J2170" s="215">
        <v>2888</v>
      </c>
      <c r="K2170" s="216" t="s">
        <v>88</v>
      </c>
    </row>
    <row r="2171" spans="1:11" x14ac:dyDescent="0.25">
      <c r="A2171" s="103" t="s">
        <v>1038</v>
      </c>
      <c r="B2171" s="103" t="s">
        <v>88</v>
      </c>
      <c r="C2171" s="103" t="s">
        <v>89</v>
      </c>
      <c r="D2171" s="103" t="s">
        <v>422</v>
      </c>
      <c r="E2171" s="111"/>
      <c r="F2171" s="103" t="s">
        <v>423</v>
      </c>
      <c r="G2171" s="103" t="s">
        <v>140</v>
      </c>
      <c r="H2171" s="103" t="s">
        <v>649</v>
      </c>
      <c r="I2171" s="103" t="s">
        <v>92</v>
      </c>
      <c r="J2171" s="215">
        <v>-750.59</v>
      </c>
      <c r="K2171" s="216" t="s">
        <v>88</v>
      </c>
    </row>
    <row r="2172" spans="1:11" x14ac:dyDescent="0.25">
      <c r="A2172" s="103" t="s">
        <v>807</v>
      </c>
      <c r="B2172" s="103" t="s">
        <v>88</v>
      </c>
      <c r="C2172" s="103" t="s">
        <v>89</v>
      </c>
      <c r="D2172" s="103" t="s">
        <v>422</v>
      </c>
      <c r="E2172" s="103" t="s">
        <v>423</v>
      </c>
      <c r="F2172" s="103" t="s">
        <v>423</v>
      </c>
      <c r="G2172" s="103" t="s">
        <v>140</v>
      </c>
      <c r="H2172" s="103" t="s">
        <v>649</v>
      </c>
      <c r="I2172" s="103" t="s">
        <v>92</v>
      </c>
      <c r="J2172" s="215">
        <v>4322.5</v>
      </c>
      <c r="K2172" s="216" t="s">
        <v>88</v>
      </c>
    </row>
    <row r="2173" spans="1:11" x14ac:dyDescent="0.25">
      <c r="A2173" s="103" t="s">
        <v>807</v>
      </c>
      <c r="B2173" s="103" t="s">
        <v>88</v>
      </c>
      <c r="C2173" s="103" t="s">
        <v>89</v>
      </c>
      <c r="D2173" s="103" t="s">
        <v>422</v>
      </c>
      <c r="E2173" s="111"/>
      <c r="F2173" s="103" t="s">
        <v>423</v>
      </c>
      <c r="G2173" s="103" t="s">
        <v>140</v>
      </c>
      <c r="H2173" s="103" t="s">
        <v>649</v>
      </c>
      <c r="I2173" s="103" t="s">
        <v>92</v>
      </c>
      <c r="J2173" s="215">
        <v>-1123.42</v>
      </c>
      <c r="K2173" s="216" t="s">
        <v>88</v>
      </c>
    </row>
    <row r="2174" spans="1:11" x14ac:dyDescent="0.25">
      <c r="A2174" s="103" t="s">
        <v>808</v>
      </c>
      <c r="B2174" s="103" t="s">
        <v>88</v>
      </c>
      <c r="C2174" s="103" t="s">
        <v>89</v>
      </c>
      <c r="D2174" s="103" t="s">
        <v>422</v>
      </c>
      <c r="E2174" s="103" t="s">
        <v>423</v>
      </c>
      <c r="F2174" s="103" t="s">
        <v>423</v>
      </c>
      <c r="G2174" s="103" t="s">
        <v>139</v>
      </c>
      <c r="H2174" s="103" t="s">
        <v>646</v>
      </c>
      <c r="I2174" s="103" t="s">
        <v>92</v>
      </c>
      <c r="J2174" s="215">
        <v>1081.5</v>
      </c>
      <c r="K2174" s="216" t="s">
        <v>88</v>
      </c>
    </row>
    <row r="2175" spans="1:11" x14ac:dyDescent="0.25">
      <c r="A2175" s="103" t="s">
        <v>808</v>
      </c>
      <c r="B2175" s="103" t="s">
        <v>88</v>
      </c>
      <c r="C2175" s="103" t="s">
        <v>89</v>
      </c>
      <c r="D2175" s="103" t="s">
        <v>422</v>
      </c>
      <c r="E2175" s="111"/>
      <c r="F2175" s="103" t="s">
        <v>423</v>
      </c>
      <c r="G2175" s="103" t="s">
        <v>139</v>
      </c>
      <c r="H2175" s="103" t="s">
        <v>646</v>
      </c>
      <c r="I2175" s="103" t="s">
        <v>92</v>
      </c>
      <c r="J2175" s="215">
        <v>-281.08999999999997</v>
      </c>
      <c r="K2175" s="216" t="s">
        <v>88</v>
      </c>
    </row>
    <row r="2176" spans="1:11" x14ac:dyDescent="0.25">
      <c r="A2176" s="103" t="s">
        <v>809</v>
      </c>
      <c r="B2176" s="103" t="s">
        <v>88</v>
      </c>
      <c r="C2176" s="103" t="s">
        <v>89</v>
      </c>
      <c r="D2176" s="103" t="s">
        <v>422</v>
      </c>
      <c r="E2176" s="103" t="s">
        <v>423</v>
      </c>
      <c r="F2176" s="103" t="s">
        <v>423</v>
      </c>
      <c r="G2176" s="103" t="s">
        <v>139</v>
      </c>
      <c r="H2176" s="103" t="s">
        <v>646</v>
      </c>
      <c r="I2176" s="103" t="s">
        <v>92</v>
      </c>
      <c r="J2176" s="215">
        <v>1344</v>
      </c>
      <c r="K2176" s="216" t="s">
        <v>88</v>
      </c>
    </row>
    <row r="2177" spans="1:11" x14ac:dyDescent="0.25">
      <c r="A2177" s="103" t="s">
        <v>809</v>
      </c>
      <c r="B2177" s="103" t="s">
        <v>88</v>
      </c>
      <c r="C2177" s="103" t="s">
        <v>89</v>
      </c>
      <c r="D2177" s="103" t="s">
        <v>422</v>
      </c>
      <c r="E2177" s="111"/>
      <c r="F2177" s="103" t="s">
        <v>423</v>
      </c>
      <c r="G2177" s="103" t="s">
        <v>139</v>
      </c>
      <c r="H2177" s="103" t="s">
        <v>646</v>
      </c>
      <c r="I2177" s="103" t="s">
        <v>92</v>
      </c>
      <c r="J2177" s="215">
        <v>-349.3</v>
      </c>
      <c r="K2177" s="216" t="s">
        <v>88</v>
      </c>
    </row>
    <row r="2178" spans="1:11" x14ac:dyDescent="0.25">
      <c r="A2178" s="103" t="s">
        <v>810</v>
      </c>
      <c r="B2178" s="103" t="s">
        <v>88</v>
      </c>
      <c r="C2178" s="103" t="s">
        <v>89</v>
      </c>
      <c r="D2178" s="103" t="s">
        <v>422</v>
      </c>
      <c r="E2178" s="103" t="s">
        <v>423</v>
      </c>
      <c r="F2178" s="103" t="s">
        <v>423</v>
      </c>
      <c r="G2178" s="103" t="s">
        <v>139</v>
      </c>
      <c r="H2178" s="103" t="s">
        <v>646</v>
      </c>
      <c r="I2178" s="103" t="s">
        <v>92</v>
      </c>
      <c r="J2178" s="215">
        <v>1722</v>
      </c>
      <c r="K2178" s="216" t="s">
        <v>88</v>
      </c>
    </row>
    <row r="2179" spans="1:11" x14ac:dyDescent="0.25">
      <c r="A2179" s="103" t="s">
        <v>810</v>
      </c>
      <c r="B2179" s="103" t="s">
        <v>88</v>
      </c>
      <c r="C2179" s="103" t="s">
        <v>89</v>
      </c>
      <c r="D2179" s="103" t="s">
        <v>422</v>
      </c>
      <c r="E2179" s="111"/>
      <c r="F2179" s="103" t="s">
        <v>423</v>
      </c>
      <c r="G2179" s="103" t="s">
        <v>139</v>
      </c>
      <c r="H2179" s="103" t="s">
        <v>646</v>
      </c>
      <c r="I2179" s="103" t="s">
        <v>92</v>
      </c>
      <c r="J2179" s="215">
        <v>-447.56</v>
      </c>
      <c r="K2179" s="216" t="s">
        <v>88</v>
      </c>
    </row>
    <row r="2180" spans="1:11" x14ac:dyDescent="0.25">
      <c r="A2180" s="103" t="s">
        <v>1038</v>
      </c>
      <c r="B2180" s="103" t="s">
        <v>88</v>
      </c>
      <c r="C2180" s="103" t="s">
        <v>89</v>
      </c>
      <c r="D2180" s="103" t="s">
        <v>422</v>
      </c>
      <c r="E2180" s="103" t="s">
        <v>423</v>
      </c>
      <c r="F2180" s="103" t="s">
        <v>423</v>
      </c>
      <c r="G2180" s="103" t="s">
        <v>139</v>
      </c>
      <c r="H2180" s="103" t="s">
        <v>646</v>
      </c>
      <c r="I2180" s="103" t="s">
        <v>92</v>
      </c>
      <c r="J2180" s="215">
        <v>735</v>
      </c>
      <c r="K2180" s="216" t="s">
        <v>88</v>
      </c>
    </row>
    <row r="2181" spans="1:11" x14ac:dyDescent="0.25">
      <c r="A2181" s="103" t="s">
        <v>1038</v>
      </c>
      <c r="B2181" s="103" t="s">
        <v>88</v>
      </c>
      <c r="C2181" s="103" t="s">
        <v>89</v>
      </c>
      <c r="D2181" s="103" t="s">
        <v>422</v>
      </c>
      <c r="E2181" s="111"/>
      <c r="F2181" s="103" t="s">
        <v>423</v>
      </c>
      <c r="G2181" s="103" t="s">
        <v>139</v>
      </c>
      <c r="H2181" s="103" t="s">
        <v>646</v>
      </c>
      <c r="I2181" s="103" t="s">
        <v>92</v>
      </c>
      <c r="J2181" s="215">
        <v>-191.04</v>
      </c>
      <c r="K2181" s="216" t="s">
        <v>88</v>
      </c>
    </row>
    <row r="2182" spans="1:11" x14ac:dyDescent="0.25">
      <c r="A2182" s="103" t="s">
        <v>806</v>
      </c>
      <c r="B2182" s="103" t="s">
        <v>88</v>
      </c>
      <c r="C2182" s="103" t="s">
        <v>89</v>
      </c>
      <c r="D2182" s="103" t="s">
        <v>422</v>
      </c>
      <c r="E2182" s="103" t="s">
        <v>423</v>
      </c>
      <c r="F2182" s="103" t="s">
        <v>423</v>
      </c>
      <c r="G2182" s="103" t="s">
        <v>139</v>
      </c>
      <c r="H2182" s="103" t="s">
        <v>646</v>
      </c>
      <c r="I2182" s="103" t="s">
        <v>92</v>
      </c>
      <c r="J2182" s="215">
        <v>1302</v>
      </c>
      <c r="K2182" s="216" t="s">
        <v>88</v>
      </c>
    </row>
    <row r="2183" spans="1:11" x14ac:dyDescent="0.25">
      <c r="A2183" s="103" t="s">
        <v>806</v>
      </c>
      <c r="B2183" s="103" t="s">
        <v>88</v>
      </c>
      <c r="C2183" s="103" t="s">
        <v>89</v>
      </c>
      <c r="D2183" s="103" t="s">
        <v>422</v>
      </c>
      <c r="E2183" s="111"/>
      <c r="F2183" s="103" t="s">
        <v>423</v>
      </c>
      <c r="G2183" s="103" t="s">
        <v>139</v>
      </c>
      <c r="H2183" s="103" t="s">
        <v>646</v>
      </c>
      <c r="I2183" s="103" t="s">
        <v>92</v>
      </c>
      <c r="J2183" s="215">
        <v>-338.39</v>
      </c>
      <c r="K2183" s="216" t="s">
        <v>88</v>
      </c>
    </row>
    <row r="2184" spans="1:11" x14ac:dyDescent="0.25">
      <c r="A2184" s="103" t="s">
        <v>807</v>
      </c>
      <c r="B2184" s="103" t="s">
        <v>88</v>
      </c>
      <c r="C2184" s="103" t="s">
        <v>89</v>
      </c>
      <c r="D2184" s="103" t="s">
        <v>422</v>
      </c>
      <c r="E2184" s="103" t="s">
        <v>423</v>
      </c>
      <c r="F2184" s="103" t="s">
        <v>423</v>
      </c>
      <c r="G2184" s="103" t="s">
        <v>139</v>
      </c>
      <c r="H2184" s="103" t="s">
        <v>646</v>
      </c>
      <c r="I2184" s="103" t="s">
        <v>92</v>
      </c>
      <c r="J2184" s="215">
        <v>1186.5</v>
      </c>
      <c r="K2184" s="216" t="s">
        <v>88</v>
      </c>
    </row>
    <row r="2185" spans="1:11" x14ac:dyDescent="0.25">
      <c r="A2185" s="103" t="s">
        <v>807</v>
      </c>
      <c r="B2185" s="103" t="s">
        <v>88</v>
      </c>
      <c r="C2185" s="103" t="s">
        <v>89</v>
      </c>
      <c r="D2185" s="103" t="s">
        <v>422</v>
      </c>
      <c r="E2185" s="111"/>
      <c r="F2185" s="103" t="s">
        <v>423</v>
      </c>
      <c r="G2185" s="103" t="s">
        <v>139</v>
      </c>
      <c r="H2185" s="103" t="s">
        <v>646</v>
      </c>
      <c r="I2185" s="103" t="s">
        <v>92</v>
      </c>
      <c r="J2185" s="215">
        <v>-286.56</v>
      </c>
      <c r="K2185" s="216" t="s">
        <v>88</v>
      </c>
    </row>
    <row r="2186" spans="1:11" x14ac:dyDescent="0.25">
      <c r="A2186" s="103" t="s">
        <v>808</v>
      </c>
      <c r="B2186" s="103" t="s">
        <v>88</v>
      </c>
      <c r="C2186" s="103" t="s">
        <v>89</v>
      </c>
      <c r="D2186" s="103" t="s">
        <v>422</v>
      </c>
      <c r="E2186" s="103" t="s">
        <v>423</v>
      </c>
      <c r="F2186" s="103" t="s">
        <v>423</v>
      </c>
      <c r="G2186" s="103" t="s">
        <v>138</v>
      </c>
      <c r="H2186" s="103" t="s">
        <v>647</v>
      </c>
      <c r="I2186" s="103" t="s">
        <v>92</v>
      </c>
      <c r="J2186" s="215">
        <v>6770</v>
      </c>
      <c r="K2186" s="216" t="s">
        <v>88</v>
      </c>
    </row>
    <row r="2187" spans="1:11" x14ac:dyDescent="0.25">
      <c r="A2187" s="103" t="s">
        <v>808</v>
      </c>
      <c r="B2187" s="103" t="s">
        <v>88</v>
      </c>
      <c r="C2187" s="103" t="s">
        <v>89</v>
      </c>
      <c r="D2187" s="103" t="s">
        <v>422</v>
      </c>
      <c r="E2187" s="111"/>
      <c r="F2187" s="103" t="s">
        <v>423</v>
      </c>
      <c r="G2187" s="103" t="s">
        <v>138</v>
      </c>
      <c r="H2187" s="103" t="s">
        <v>647</v>
      </c>
      <c r="I2187" s="103" t="s">
        <v>92</v>
      </c>
      <c r="J2187" s="215">
        <v>-1759.53</v>
      </c>
      <c r="K2187" s="216" t="s">
        <v>88</v>
      </c>
    </row>
    <row r="2188" spans="1:11" x14ac:dyDescent="0.25">
      <c r="A2188" s="103" t="s">
        <v>809</v>
      </c>
      <c r="B2188" s="103" t="s">
        <v>88</v>
      </c>
      <c r="C2188" s="103" t="s">
        <v>89</v>
      </c>
      <c r="D2188" s="103" t="s">
        <v>422</v>
      </c>
      <c r="E2188" s="103" t="s">
        <v>423</v>
      </c>
      <c r="F2188" s="103" t="s">
        <v>423</v>
      </c>
      <c r="G2188" s="103" t="s">
        <v>138</v>
      </c>
      <c r="H2188" s="103" t="s">
        <v>647</v>
      </c>
      <c r="I2188" s="103" t="s">
        <v>92</v>
      </c>
      <c r="J2188" s="215">
        <v>6048.5</v>
      </c>
      <c r="K2188" s="216" t="s">
        <v>88</v>
      </c>
    </row>
    <row r="2189" spans="1:11" x14ac:dyDescent="0.25">
      <c r="A2189" s="103" t="s">
        <v>809</v>
      </c>
      <c r="B2189" s="103" t="s">
        <v>88</v>
      </c>
      <c r="C2189" s="103" t="s">
        <v>89</v>
      </c>
      <c r="D2189" s="103" t="s">
        <v>422</v>
      </c>
      <c r="E2189" s="111"/>
      <c r="F2189" s="103" t="s">
        <v>423</v>
      </c>
      <c r="G2189" s="103" t="s">
        <v>138</v>
      </c>
      <c r="H2189" s="103" t="s">
        <v>647</v>
      </c>
      <c r="I2189" s="103" t="s">
        <v>92</v>
      </c>
      <c r="J2189" s="215">
        <v>-1572.01</v>
      </c>
      <c r="K2189" s="216" t="s">
        <v>88</v>
      </c>
    </row>
    <row r="2190" spans="1:11" x14ac:dyDescent="0.25">
      <c r="A2190" s="103" t="s">
        <v>810</v>
      </c>
      <c r="B2190" s="103" t="s">
        <v>88</v>
      </c>
      <c r="C2190" s="103" t="s">
        <v>89</v>
      </c>
      <c r="D2190" s="103" t="s">
        <v>422</v>
      </c>
      <c r="E2190" s="103" t="s">
        <v>423</v>
      </c>
      <c r="F2190" s="103" t="s">
        <v>423</v>
      </c>
      <c r="G2190" s="103" t="s">
        <v>138</v>
      </c>
      <c r="H2190" s="103" t="s">
        <v>647</v>
      </c>
      <c r="I2190" s="103" t="s">
        <v>92</v>
      </c>
      <c r="J2190" s="215">
        <v>4823</v>
      </c>
      <c r="K2190" s="216" t="s">
        <v>88</v>
      </c>
    </row>
    <row r="2191" spans="1:11" x14ac:dyDescent="0.25">
      <c r="A2191" s="103" t="s">
        <v>810</v>
      </c>
      <c r="B2191" s="103" t="s">
        <v>88</v>
      </c>
      <c r="C2191" s="103" t="s">
        <v>89</v>
      </c>
      <c r="D2191" s="103" t="s">
        <v>422</v>
      </c>
      <c r="E2191" s="111"/>
      <c r="F2191" s="103" t="s">
        <v>423</v>
      </c>
      <c r="G2191" s="103" t="s">
        <v>138</v>
      </c>
      <c r="H2191" s="103" t="s">
        <v>647</v>
      </c>
      <c r="I2191" s="103" t="s">
        <v>92</v>
      </c>
      <c r="J2191" s="215">
        <v>-1253.5</v>
      </c>
      <c r="K2191" s="216" t="s">
        <v>88</v>
      </c>
    </row>
    <row r="2192" spans="1:11" x14ac:dyDescent="0.25">
      <c r="A2192" s="103" t="s">
        <v>1038</v>
      </c>
      <c r="B2192" s="103" t="s">
        <v>88</v>
      </c>
      <c r="C2192" s="103" t="s">
        <v>89</v>
      </c>
      <c r="D2192" s="103" t="s">
        <v>422</v>
      </c>
      <c r="E2192" s="103" t="s">
        <v>423</v>
      </c>
      <c r="F2192" s="103" t="s">
        <v>423</v>
      </c>
      <c r="G2192" s="103" t="s">
        <v>138</v>
      </c>
      <c r="H2192" s="103" t="s">
        <v>647</v>
      </c>
      <c r="I2192" s="103" t="s">
        <v>92</v>
      </c>
      <c r="J2192" s="215">
        <v>7817</v>
      </c>
      <c r="K2192" s="216" t="s">
        <v>88</v>
      </c>
    </row>
    <row r="2193" spans="1:11" x14ac:dyDescent="0.25">
      <c r="A2193" s="103" t="s">
        <v>1038</v>
      </c>
      <c r="B2193" s="103" t="s">
        <v>88</v>
      </c>
      <c r="C2193" s="103" t="s">
        <v>89</v>
      </c>
      <c r="D2193" s="103" t="s">
        <v>422</v>
      </c>
      <c r="E2193" s="111"/>
      <c r="F2193" s="103" t="s">
        <v>423</v>
      </c>
      <c r="G2193" s="103" t="s">
        <v>138</v>
      </c>
      <c r="H2193" s="103" t="s">
        <v>647</v>
      </c>
      <c r="I2193" s="103" t="s">
        <v>92</v>
      </c>
      <c r="J2193" s="215">
        <v>-2031.64</v>
      </c>
      <c r="K2193" s="216" t="s">
        <v>88</v>
      </c>
    </row>
    <row r="2194" spans="1:11" x14ac:dyDescent="0.25">
      <c r="A2194" s="103" t="s">
        <v>806</v>
      </c>
      <c r="B2194" s="103" t="s">
        <v>88</v>
      </c>
      <c r="C2194" s="103" t="s">
        <v>89</v>
      </c>
      <c r="D2194" s="103" t="s">
        <v>422</v>
      </c>
      <c r="E2194" s="103" t="s">
        <v>423</v>
      </c>
      <c r="F2194" s="103" t="s">
        <v>423</v>
      </c>
      <c r="G2194" s="103" t="s">
        <v>138</v>
      </c>
      <c r="H2194" s="103" t="s">
        <v>647</v>
      </c>
      <c r="I2194" s="103" t="s">
        <v>92</v>
      </c>
      <c r="J2194" s="215">
        <v>5368.5</v>
      </c>
      <c r="K2194" s="216" t="s">
        <v>88</v>
      </c>
    </row>
    <row r="2195" spans="1:11" x14ac:dyDescent="0.25">
      <c r="A2195" s="103" t="s">
        <v>806</v>
      </c>
      <c r="B2195" s="103" t="s">
        <v>88</v>
      </c>
      <c r="C2195" s="103" t="s">
        <v>89</v>
      </c>
      <c r="D2195" s="103" t="s">
        <v>422</v>
      </c>
      <c r="E2195" s="111"/>
      <c r="F2195" s="103" t="s">
        <v>423</v>
      </c>
      <c r="G2195" s="103" t="s">
        <v>138</v>
      </c>
      <c r="H2195" s="103" t="s">
        <v>647</v>
      </c>
      <c r="I2195" s="103" t="s">
        <v>92</v>
      </c>
      <c r="J2195" s="215">
        <v>-1395.27</v>
      </c>
      <c r="K2195" s="216" t="s">
        <v>88</v>
      </c>
    </row>
    <row r="2196" spans="1:11" x14ac:dyDescent="0.25">
      <c r="A2196" s="103" t="s">
        <v>807</v>
      </c>
      <c r="B2196" s="103" t="s">
        <v>88</v>
      </c>
      <c r="C2196" s="103" t="s">
        <v>89</v>
      </c>
      <c r="D2196" s="103" t="s">
        <v>422</v>
      </c>
      <c r="E2196" s="103" t="s">
        <v>423</v>
      </c>
      <c r="F2196" s="103" t="s">
        <v>423</v>
      </c>
      <c r="G2196" s="103" t="s">
        <v>138</v>
      </c>
      <c r="H2196" s="103" t="s">
        <v>647</v>
      </c>
      <c r="I2196" s="103" t="s">
        <v>92</v>
      </c>
      <c r="J2196" s="215">
        <v>9130</v>
      </c>
      <c r="K2196" s="216" t="s">
        <v>88</v>
      </c>
    </row>
    <row r="2197" spans="1:11" x14ac:dyDescent="0.25">
      <c r="A2197" s="103" t="s">
        <v>807</v>
      </c>
      <c r="B2197" s="103" t="s">
        <v>88</v>
      </c>
      <c r="C2197" s="103" t="s">
        <v>89</v>
      </c>
      <c r="D2197" s="103" t="s">
        <v>422</v>
      </c>
      <c r="E2197" s="111"/>
      <c r="F2197" s="103" t="s">
        <v>423</v>
      </c>
      <c r="G2197" s="103" t="s">
        <v>138</v>
      </c>
      <c r="H2197" s="103" t="s">
        <v>647</v>
      </c>
      <c r="I2197" s="103" t="s">
        <v>92</v>
      </c>
      <c r="J2197" s="215">
        <v>-2372.88</v>
      </c>
      <c r="K2197" s="216" t="s">
        <v>88</v>
      </c>
    </row>
    <row r="2198" spans="1:11" x14ac:dyDescent="0.25">
      <c r="A2198" s="103" t="s">
        <v>808</v>
      </c>
      <c r="B2198" s="103" t="s">
        <v>88</v>
      </c>
      <c r="C2198" s="103" t="s">
        <v>89</v>
      </c>
      <c r="D2198" s="103" t="s">
        <v>422</v>
      </c>
      <c r="E2198" s="103" t="s">
        <v>423</v>
      </c>
      <c r="F2198" s="103" t="s">
        <v>423</v>
      </c>
      <c r="G2198" s="103" t="s">
        <v>136</v>
      </c>
      <c r="H2198" s="103" t="s">
        <v>370</v>
      </c>
      <c r="I2198" s="103" t="s">
        <v>92</v>
      </c>
      <c r="J2198" s="215">
        <v>4101</v>
      </c>
      <c r="K2198" s="216" t="s">
        <v>88</v>
      </c>
    </row>
    <row r="2199" spans="1:11" x14ac:dyDescent="0.25">
      <c r="A2199" s="103" t="s">
        <v>809</v>
      </c>
      <c r="B2199" s="103" t="s">
        <v>88</v>
      </c>
      <c r="C2199" s="103" t="s">
        <v>89</v>
      </c>
      <c r="D2199" s="103" t="s">
        <v>422</v>
      </c>
      <c r="E2199" s="103" t="s">
        <v>423</v>
      </c>
      <c r="F2199" s="103" t="s">
        <v>423</v>
      </c>
      <c r="G2199" s="103" t="s">
        <v>136</v>
      </c>
      <c r="H2199" s="103" t="s">
        <v>370</v>
      </c>
      <c r="I2199" s="103" t="s">
        <v>92</v>
      </c>
      <c r="J2199" s="215">
        <v>3659</v>
      </c>
      <c r="K2199" s="216" t="s">
        <v>88</v>
      </c>
    </row>
    <row r="2200" spans="1:11" x14ac:dyDescent="0.25">
      <c r="A2200" s="103" t="s">
        <v>810</v>
      </c>
      <c r="B2200" s="103" t="s">
        <v>88</v>
      </c>
      <c r="C2200" s="103" t="s">
        <v>89</v>
      </c>
      <c r="D2200" s="103" t="s">
        <v>422</v>
      </c>
      <c r="E2200" s="103" t="s">
        <v>423</v>
      </c>
      <c r="F2200" s="103" t="s">
        <v>423</v>
      </c>
      <c r="G2200" s="103" t="s">
        <v>136</v>
      </c>
      <c r="H2200" s="103" t="s">
        <v>370</v>
      </c>
      <c r="I2200" s="103" t="s">
        <v>92</v>
      </c>
      <c r="J2200" s="215">
        <v>2940</v>
      </c>
      <c r="K2200" s="216" t="s">
        <v>88</v>
      </c>
    </row>
    <row r="2201" spans="1:11" x14ac:dyDescent="0.25">
      <c r="A2201" s="103" t="s">
        <v>1038</v>
      </c>
      <c r="B2201" s="103" t="s">
        <v>88</v>
      </c>
      <c r="C2201" s="103" t="s">
        <v>89</v>
      </c>
      <c r="D2201" s="103" t="s">
        <v>422</v>
      </c>
      <c r="E2201" s="103" t="s">
        <v>423</v>
      </c>
      <c r="F2201" s="103" t="s">
        <v>423</v>
      </c>
      <c r="G2201" s="103" t="s">
        <v>136</v>
      </c>
      <c r="H2201" s="103" t="s">
        <v>370</v>
      </c>
      <c r="I2201" s="103" t="s">
        <v>92</v>
      </c>
      <c r="J2201" s="215">
        <v>3849</v>
      </c>
      <c r="K2201" s="216" t="s">
        <v>88</v>
      </c>
    </row>
    <row r="2202" spans="1:11" x14ac:dyDescent="0.25">
      <c r="A2202" s="103" t="s">
        <v>806</v>
      </c>
      <c r="B2202" s="103" t="s">
        <v>88</v>
      </c>
      <c r="C2202" s="103" t="s">
        <v>89</v>
      </c>
      <c r="D2202" s="103" t="s">
        <v>422</v>
      </c>
      <c r="E2202" s="103" t="s">
        <v>423</v>
      </c>
      <c r="F2202" s="103" t="s">
        <v>423</v>
      </c>
      <c r="G2202" s="103" t="s">
        <v>136</v>
      </c>
      <c r="H2202" s="103" t="s">
        <v>370</v>
      </c>
      <c r="I2202" s="103" t="s">
        <v>92</v>
      </c>
      <c r="J2202" s="215">
        <v>3131</v>
      </c>
      <c r="K2202" s="216" t="s">
        <v>88</v>
      </c>
    </row>
    <row r="2203" spans="1:11" x14ac:dyDescent="0.25">
      <c r="A2203" s="103" t="s">
        <v>807</v>
      </c>
      <c r="B2203" s="103" t="s">
        <v>88</v>
      </c>
      <c r="C2203" s="103" t="s">
        <v>89</v>
      </c>
      <c r="D2203" s="103" t="s">
        <v>422</v>
      </c>
      <c r="E2203" s="103" t="s">
        <v>423</v>
      </c>
      <c r="F2203" s="103" t="s">
        <v>423</v>
      </c>
      <c r="G2203" s="103" t="s">
        <v>136</v>
      </c>
      <c r="H2203" s="103" t="s">
        <v>370</v>
      </c>
      <c r="I2203" s="103" t="s">
        <v>92</v>
      </c>
      <c r="J2203" s="215">
        <v>5735</v>
      </c>
      <c r="K2203" s="216" t="s">
        <v>88</v>
      </c>
    </row>
    <row r="2204" spans="1:11" x14ac:dyDescent="0.25">
      <c r="A2204" s="103" t="s">
        <v>808</v>
      </c>
      <c r="B2204" s="103" t="s">
        <v>88</v>
      </c>
      <c r="C2204" s="103" t="s">
        <v>89</v>
      </c>
      <c r="D2204" s="103" t="s">
        <v>422</v>
      </c>
      <c r="E2204" s="103" t="s">
        <v>423</v>
      </c>
      <c r="F2204" s="103" t="s">
        <v>423</v>
      </c>
      <c r="G2204" s="103" t="s">
        <v>168</v>
      </c>
      <c r="H2204" s="103" t="s">
        <v>377</v>
      </c>
      <c r="I2204" s="103" t="s">
        <v>92</v>
      </c>
      <c r="J2204" s="215">
        <v>3188.5</v>
      </c>
      <c r="K2204" s="216" t="s">
        <v>88</v>
      </c>
    </row>
    <row r="2205" spans="1:11" x14ac:dyDescent="0.25">
      <c r="A2205" s="103" t="s">
        <v>809</v>
      </c>
      <c r="B2205" s="103" t="s">
        <v>88</v>
      </c>
      <c r="C2205" s="103" t="s">
        <v>89</v>
      </c>
      <c r="D2205" s="103" t="s">
        <v>422</v>
      </c>
      <c r="E2205" s="103" t="s">
        <v>423</v>
      </c>
      <c r="F2205" s="103" t="s">
        <v>423</v>
      </c>
      <c r="G2205" s="103" t="s">
        <v>168</v>
      </c>
      <c r="H2205" s="103" t="s">
        <v>377</v>
      </c>
      <c r="I2205" s="103" t="s">
        <v>92</v>
      </c>
      <c r="J2205" s="215">
        <v>3240</v>
      </c>
      <c r="K2205" s="216" t="s">
        <v>88</v>
      </c>
    </row>
    <row r="2206" spans="1:11" x14ac:dyDescent="0.25">
      <c r="A2206" s="103" t="s">
        <v>810</v>
      </c>
      <c r="B2206" s="103" t="s">
        <v>88</v>
      </c>
      <c r="C2206" s="103" t="s">
        <v>89</v>
      </c>
      <c r="D2206" s="103" t="s">
        <v>422</v>
      </c>
      <c r="E2206" s="103" t="s">
        <v>423</v>
      </c>
      <c r="F2206" s="103" t="s">
        <v>423</v>
      </c>
      <c r="G2206" s="103" t="s">
        <v>168</v>
      </c>
      <c r="H2206" s="103" t="s">
        <v>377</v>
      </c>
      <c r="I2206" s="103" t="s">
        <v>92</v>
      </c>
      <c r="J2206" s="215">
        <v>3285.5</v>
      </c>
      <c r="K2206" s="216" t="s">
        <v>88</v>
      </c>
    </row>
    <row r="2207" spans="1:11" x14ac:dyDescent="0.25">
      <c r="A2207" s="103" t="s">
        <v>1038</v>
      </c>
      <c r="B2207" s="103" t="s">
        <v>88</v>
      </c>
      <c r="C2207" s="103" t="s">
        <v>89</v>
      </c>
      <c r="D2207" s="103" t="s">
        <v>422</v>
      </c>
      <c r="E2207" s="103" t="s">
        <v>423</v>
      </c>
      <c r="F2207" s="103" t="s">
        <v>423</v>
      </c>
      <c r="G2207" s="103" t="s">
        <v>168</v>
      </c>
      <c r="H2207" s="103" t="s">
        <v>377</v>
      </c>
      <c r="I2207" s="103" t="s">
        <v>92</v>
      </c>
      <c r="J2207" s="215">
        <v>4968</v>
      </c>
      <c r="K2207" s="216" t="s">
        <v>88</v>
      </c>
    </row>
    <row r="2208" spans="1:11" x14ac:dyDescent="0.25">
      <c r="A2208" s="103" t="s">
        <v>806</v>
      </c>
      <c r="B2208" s="103" t="s">
        <v>88</v>
      </c>
      <c r="C2208" s="103" t="s">
        <v>89</v>
      </c>
      <c r="D2208" s="103" t="s">
        <v>422</v>
      </c>
      <c r="E2208" s="103" t="s">
        <v>423</v>
      </c>
      <c r="F2208" s="103" t="s">
        <v>423</v>
      </c>
      <c r="G2208" s="103" t="s">
        <v>168</v>
      </c>
      <c r="H2208" s="103" t="s">
        <v>377</v>
      </c>
      <c r="I2208" s="103" t="s">
        <v>92</v>
      </c>
      <c r="J2208" s="215">
        <v>3560</v>
      </c>
      <c r="K2208" s="216" t="s">
        <v>88</v>
      </c>
    </row>
    <row r="2209" spans="1:11" x14ac:dyDescent="0.25">
      <c r="A2209" s="103" t="s">
        <v>807</v>
      </c>
      <c r="B2209" s="103" t="s">
        <v>88</v>
      </c>
      <c r="C2209" s="103" t="s">
        <v>89</v>
      </c>
      <c r="D2209" s="103" t="s">
        <v>422</v>
      </c>
      <c r="E2209" s="103" t="s">
        <v>423</v>
      </c>
      <c r="F2209" s="103" t="s">
        <v>423</v>
      </c>
      <c r="G2209" s="103" t="s">
        <v>168</v>
      </c>
      <c r="H2209" s="103" t="s">
        <v>377</v>
      </c>
      <c r="I2209" s="103" t="s">
        <v>92</v>
      </c>
      <c r="J2209" s="215">
        <v>5736.5</v>
      </c>
      <c r="K2209" s="216" t="s">
        <v>88</v>
      </c>
    </row>
    <row r="2210" spans="1:11" x14ac:dyDescent="0.25">
      <c r="A2210" s="103" t="s">
        <v>808</v>
      </c>
      <c r="B2210" s="103" t="s">
        <v>88</v>
      </c>
      <c r="C2210" s="103" t="s">
        <v>89</v>
      </c>
      <c r="D2210" s="103" t="s">
        <v>422</v>
      </c>
      <c r="E2210" s="103" t="s">
        <v>423</v>
      </c>
      <c r="F2210" s="103" t="s">
        <v>423</v>
      </c>
      <c r="G2210" s="103" t="s">
        <v>133</v>
      </c>
      <c r="H2210" s="103" t="s">
        <v>378</v>
      </c>
      <c r="I2210" s="103" t="s">
        <v>92</v>
      </c>
      <c r="J2210" s="215">
        <v>1025</v>
      </c>
      <c r="K2210" s="216" t="s">
        <v>88</v>
      </c>
    </row>
    <row r="2211" spans="1:11" x14ac:dyDescent="0.25">
      <c r="A2211" s="103" t="s">
        <v>809</v>
      </c>
      <c r="B2211" s="103" t="s">
        <v>88</v>
      </c>
      <c r="C2211" s="103" t="s">
        <v>89</v>
      </c>
      <c r="D2211" s="103" t="s">
        <v>422</v>
      </c>
      <c r="E2211" s="103" t="s">
        <v>423</v>
      </c>
      <c r="F2211" s="103" t="s">
        <v>423</v>
      </c>
      <c r="G2211" s="103" t="s">
        <v>133</v>
      </c>
      <c r="H2211" s="103" t="s">
        <v>378</v>
      </c>
      <c r="I2211" s="103" t="s">
        <v>92</v>
      </c>
      <c r="J2211" s="215">
        <v>225</v>
      </c>
      <c r="K2211" s="216" t="s">
        <v>88</v>
      </c>
    </row>
    <row r="2212" spans="1:11" x14ac:dyDescent="0.25">
      <c r="A2212" s="103" t="s">
        <v>810</v>
      </c>
      <c r="B2212" s="103" t="s">
        <v>88</v>
      </c>
      <c r="C2212" s="103" t="s">
        <v>89</v>
      </c>
      <c r="D2212" s="103" t="s">
        <v>422</v>
      </c>
      <c r="E2212" s="103" t="s">
        <v>423</v>
      </c>
      <c r="F2212" s="103" t="s">
        <v>423</v>
      </c>
      <c r="G2212" s="103" t="s">
        <v>133</v>
      </c>
      <c r="H2212" s="103" t="s">
        <v>378</v>
      </c>
      <c r="I2212" s="103" t="s">
        <v>92</v>
      </c>
      <c r="J2212" s="215">
        <v>937.5</v>
      </c>
      <c r="K2212" s="216" t="s">
        <v>88</v>
      </c>
    </row>
    <row r="2213" spans="1:11" x14ac:dyDescent="0.25">
      <c r="A2213" s="103" t="s">
        <v>806</v>
      </c>
      <c r="B2213" s="103" t="s">
        <v>88</v>
      </c>
      <c r="C2213" s="103" t="s">
        <v>89</v>
      </c>
      <c r="D2213" s="103" t="s">
        <v>422</v>
      </c>
      <c r="E2213" s="103" t="s">
        <v>423</v>
      </c>
      <c r="F2213" s="103" t="s">
        <v>423</v>
      </c>
      <c r="G2213" s="103" t="s">
        <v>133</v>
      </c>
      <c r="H2213" s="103" t="s">
        <v>378</v>
      </c>
      <c r="I2213" s="103" t="s">
        <v>92</v>
      </c>
      <c r="J2213" s="215">
        <v>625</v>
      </c>
      <c r="K2213" s="216" t="s">
        <v>88</v>
      </c>
    </row>
    <row r="2214" spans="1:11" x14ac:dyDescent="0.25">
      <c r="A2214" s="103" t="s">
        <v>807</v>
      </c>
      <c r="B2214" s="103" t="s">
        <v>88</v>
      </c>
      <c r="C2214" s="103" t="s">
        <v>89</v>
      </c>
      <c r="D2214" s="103" t="s">
        <v>422</v>
      </c>
      <c r="E2214" s="103" t="s">
        <v>423</v>
      </c>
      <c r="F2214" s="103" t="s">
        <v>423</v>
      </c>
      <c r="G2214" s="103" t="s">
        <v>133</v>
      </c>
      <c r="H2214" s="103" t="s">
        <v>378</v>
      </c>
      <c r="I2214" s="103" t="s">
        <v>92</v>
      </c>
      <c r="J2214" s="215">
        <v>487.5</v>
      </c>
      <c r="K2214" s="216" t="s">
        <v>88</v>
      </c>
    </row>
    <row r="2215" spans="1:11" x14ac:dyDescent="0.25">
      <c r="A2215" s="103" t="s">
        <v>808</v>
      </c>
      <c r="B2215" s="103" t="s">
        <v>88</v>
      </c>
      <c r="C2215" s="103" t="s">
        <v>89</v>
      </c>
      <c r="D2215" s="103" t="s">
        <v>422</v>
      </c>
      <c r="E2215" s="103" t="s">
        <v>423</v>
      </c>
      <c r="F2215" s="103" t="s">
        <v>423</v>
      </c>
      <c r="G2215" s="103" t="s">
        <v>148</v>
      </c>
      <c r="H2215" s="103" t="s">
        <v>390</v>
      </c>
      <c r="I2215" s="103" t="s">
        <v>92</v>
      </c>
      <c r="J2215" s="215">
        <v>1903</v>
      </c>
      <c r="K2215" s="216" t="s">
        <v>88</v>
      </c>
    </row>
    <row r="2216" spans="1:11" x14ac:dyDescent="0.25">
      <c r="A2216" s="103" t="s">
        <v>1038</v>
      </c>
      <c r="B2216" s="103" t="s">
        <v>88</v>
      </c>
      <c r="C2216" s="103" t="s">
        <v>89</v>
      </c>
      <c r="D2216" s="103" t="s">
        <v>422</v>
      </c>
      <c r="E2216" s="103" t="s">
        <v>423</v>
      </c>
      <c r="F2216" s="103" t="s">
        <v>423</v>
      </c>
      <c r="G2216" s="103" t="s">
        <v>148</v>
      </c>
      <c r="H2216" s="103" t="s">
        <v>390</v>
      </c>
      <c r="I2216" s="103" t="s">
        <v>92</v>
      </c>
      <c r="J2216" s="215">
        <v>5581</v>
      </c>
      <c r="K2216" s="216" t="s">
        <v>88</v>
      </c>
    </row>
    <row r="2217" spans="1:11" x14ac:dyDescent="0.25">
      <c r="A2217" s="103" t="s">
        <v>807</v>
      </c>
      <c r="B2217" s="103" t="s">
        <v>88</v>
      </c>
      <c r="C2217" s="103" t="s">
        <v>89</v>
      </c>
      <c r="D2217" s="103" t="s">
        <v>422</v>
      </c>
      <c r="E2217" s="103" t="s">
        <v>423</v>
      </c>
      <c r="F2217" s="103" t="s">
        <v>423</v>
      </c>
      <c r="G2217" s="103" t="s">
        <v>148</v>
      </c>
      <c r="H2217" s="103" t="s">
        <v>390</v>
      </c>
      <c r="I2217" s="103" t="s">
        <v>92</v>
      </c>
      <c r="J2217" s="215">
        <v>3716.5</v>
      </c>
      <c r="K2217" s="216" t="s">
        <v>88</v>
      </c>
    </row>
    <row r="2218" spans="1:11" x14ac:dyDescent="0.25">
      <c r="A2218" s="103" t="s">
        <v>808</v>
      </c>
      <c r="B2218" s="103" t="s">
        <v>88</v>
      </c>
      <c r="C2218" s="103" t="s">
        <v>89</v>
      </c>
      <c r="D2218" s="103" t="s">
        <v>422</v>
      </c>
      <c r="E2218" s="103" t="s">
        <v>423</v>
      </c>
      <c r="F2218" s="103" t="s">
        <v>423</v>
      </c>
      <c r="G2218" s="103" t="s">
        <v>124</v>
      </c>
      <c r="H2218" s="103" t="s">
        <v>746</v>
      </c>
      <c r="I2218" s="103" t="s">
        <v>92</v>
      </c>
      <c r="J2218" s="215">
        <v>2975</v>
      </c>
      <c r="K2218" s="216" t="s">
        <v>88</v>
      </c>
    </row>
    <row r="2219" spans="1:11" x14ac:dyDescent="0.25">
      <c r="A2219" s="103" t="s">
        <v>809</v>
      </c>
      <c r="B2219" s="103" t="s">
        <v>88</v>
      </c>
      <c r="C2219" s="103" t="s">
        <v>89</v>
      </c>
      <c r="D2219" s="103" t="s">
        <v>422</v>
      </c>
      <c r="E2219" s="103" t="s">
        <v>423</v>
      </c>
      <c r="F2219" s="103" t="s">
        <v>423</v>
      </c>
      <c r="G2219" s="103" t="s">
        <v>124</v>
      </c>
      <c r="H2219" s="103" t="s">
        <v>746</v>
      </c>
      <c r="I2219" s="103" t="s">
        <v>92</v>
      </c>
      <c r="J2219" s="215">
        <v>2750</v>
      </c>
      <c r="K2219" s="216" t="s">
        <v>88</v>
      </c>
    </row>
    <row r="2220" spans="1:11" x14ac:dyDescent="0.25">
      <c r="A2220" s="103" t="s">
        <v>1038</v>
      </c>
      <c r="B2220" s="103" t="s">
        <v>88</v>
      </c>
      <c r="C2220" s="103" t="s">
        <v>89</v>
      </c>
      <c r="D2220" s="103" t="s">
        <v>422</v>
      </c>
      <c r="E2220" s="103" t="s">
        <v>423</v>
      </c>
      <c r="F2220" s="103" t="s">
        <v>423</v>
      </c>
      <c r="G2220" s="103" t="s">
        <v>124</v>
      </c>
      <c r="H2220" s="103" t="s">
        <v>746</v>
      </c>
      <c r="I2220" s="103" t="s">
        <v>92</v>
      </c>
      <c r="J2220" s="215">
        <v>3750</v>
      </c>
      <c r="K2220" s="216" t="s">
        <v>88</v>
      </c>
    </row>
    <row r="2221" spans="1:11" x14ac:dyDescent="0.25">
      <c r="A2221" s="103" t="s">
        <v>806</v>
      </c>
      <c r="B2221" s="103" t="s">
        <v>88</v>
      </c>
      <c r="C2221" s="103" t="s">
        <v>89</v>
      </c>
      <c r="D2221" s="103" t="s">
        <v>422</v>
      </c>
      <c r="E2221" s="103" t="s">
        <v>423</v>
      </c>
      <c r="F2221" s="103" t="s">
        <v>423</v>
      </c>
      <c r="G2221" s="103" t="s">
        <v>124</v>
      </c>
      <c r="H2221" s="103" t="s">
        <v>746</v>
      </c>
      <c r="I2221" s="103" t="s">
        <v>92</v>
      </c>
      <c r="J2221" s="215">
        <v>3000</v>
      </c>
      <c r="K2221" s="216" t="s">
        <v>88</v>
      </c>
    </row>
    <row r="2222" spans="1:11" x14ac:dyDescent="0.25">
      <c r="A2222" s="103" t="s">
        <v>807</v>
      </c>
      <c r="B2222" s="103" t="s">
        <v>88</v>
      </c>
      <c r="C2222" s="103" t="s">
        <v>89</v>
      </c>
      <c r="D2222" s="103" t="s">
        <v>422</v>
      </c>
      <c r="E2222" s="103" t="s">
        <v>423</v>
      </c>
      <c r="F2222" s="103" t="s">
        <v>423</v>
      </c>
      <c r="G2222" s="103" t="s">
        <v>124</v>
      </c>
      <c r="H2222" s="103" t="s">
        <v>746</v>
      </c>
      <c r="I2222" s="103" t="s">
        <v>92</v>
      </c>
      <c r="J2222" s="215">
        <v>4925</v>
      </c>
      <c r="K2222" s="216" t="s">
        <v>88</v>
      </c>
    </row>
    <row r="2223" spans="1:11" x14ac:dyDescent="0.25">
      <c r="A2223" s="103" t="s">
        <v>808</v>
      </c>
      <c r="B2223" s="103" t="s">
        <v>88</v>
      </c>
      <c r="C2223" s="103" t="s">
        <v>89</v>
      </c>
      <c r="D2223" s="103" t="s">
        <v>422</v>
      </c>
      <c r="E2223" s="103" t="s">
        <v>423</v>
      </c>
      <c r="F2223" s="103" t="s">
        <v>423</v>
      </c>
      <c r="G2223" s="103" t="s">
        <v>155</v>
      </c>
      <c r="H2223" s="103" t="s">
        <v>395</v>
      </c>
      <c r="I2223" s="103" t="s">
        <v>92</v>
      </c>
      <c r="J2223" s="215">
        <v>1463</v>
      </c>
      <c r="K2223" s="216" t="s">
        <v>88</v>
      </c>
    </row>
    <row r="2224" spans="1:11" x14ac:dyDescent="0.25">
      <c r="A2224" s="103" t="s">
        <v>809</v>
      </c>
      <c r="B2224" s="103" t="s">
        <v>88</v>
      </c>
      <c r="C2224" s="103" t="s">
        <v>89</v>
      </c>
      <c r="D2224" s="103" t="s">
        <v>422</v>
      </c>
      <c r="E2224" s="103" t="s">
        <v>423</v>
      </c>
      <c r="F2224" s="103" t="s">
        <v>423</v>
      </c>
      <c r="G2224" s="103" t="s">
        <v>155</v>
      </c>
      <c r="H2224" s="103" t="s">
        <v>395</v>
      </c>
      <c r="I2224" s="103" t="s">
        <v>92</v>
      </c>
      <c r="J2224" s="215">
        <v>1353</v>
      </c>
      <c r="K2224" s="216" t="s">
        <v>88</v>
      </c>
    </row>
    <row r="2225" spans="1:11" x14ac:dyDescent="0.25">
      <c r="A2225" s="103" t="s">
        <v>810</v>
      </c>
      <c r="B2225" s="103" t="s">
        <v>88</v>
      </c>
      <c r="C2225" s="103" t="s">
        <v>89</v>
      </c>
      <c r="D2225" s="103" t="s">
        <v>422</v>
      </c>
      <c r="E2225" s="103" t="s">
        <v>423</v>
      </c>
      <c r="F2225" s="103" t="s">
        <v>423</v>
      </c>
      <c r="G2225" s="103" t="s">
        <v>155</v>
      </c>
      <c r="H2225" s="103" t="s">
        <v>395</v>
      </c>
      <c r="I2225" s="103" t="s">
        <v>92</v>
      </c>
      <c r="J2225" s="215">
        <v>1628</v>
      </c>
      <c r="K2225" s="216" t="s">
        <v>88</v>
      </c>
    </row>
    <row r="2226" spans="1:11" x14ac:dyDescent="0.25">
      <c r="A2226" s="103" t="s">
        <v>1038</v>
      </c>
      <c r="B2226" s="103" t="s">
        <v>88</v>
      </c>
      <c r="C2226" s="103" t="s">
        <v>89</v>
      </c>
      <c r="D2226" s="103" t="s">
        <v>422</v>
      </c>
      <c r="E2226" s="103" t="s">
        <v>423</v>
      </c>
      <c r="F2226" s="103" t="s">
        <v>423</v>
      </c>
      <c r="G2226" s="103" t="s">
        <v>155</v>
      </c>
      <c r="H2226" s="103" t="s">
        <v>395</v>
      </c>
      <c r="I2226" s="103" t="s">
        <v>92</v>
      </c>
      <c r="J2226" s="215">
        <v>2266</v>
      </c>
      <c r="K2226" s="216" t="s">
        <v>88</v>
      </c>
    </row>
    <row r="2227" spans="1:11" x14ac:dyDescent="0.25">
      <c r="A2227" s="103" t="s">
        <v>806</v>
      </c>
      <c r="B2227" s="103" t="s">
        <v>88</v>
      </c>
      <c r="C2227" s="103" t="s">
        <v>89</v>
      </c>
      <c r="D2227" s="103" t="s">
        <v>422</v>
      </c>
      <c r="E2227" s="103" t="s">
        <v>423</v>
      </c>
      <c r="F2227" s="103" t="s">
        <v>423</v>
      </c>
      <c r="G2227" s="103" t="s">
        <v>155</v>
      </c>
      <c r="H2227" s="103" t="s">
        <v>395</v>
      </c>
      <c r="I2227" s="103" t="s">
        <v>92</v>
      </c>
      <c r="J2227" s="215">
        <v>1111</v>
      </c>
      <c r="K2227" s="216" t="s">
        <v>88</v>
      </c>
    </row>
    <row r="2228" spans="1:11" x14ac:dyDescent="0.25">
      <c r="A2228" s="103" t="s">
        <v>807</v>
      </c>
      <c r="B2228" s="103" t="s">
        <v>88</v>
      </c>
      <c r="C2228" s="103" t="s">
        <v>89</v>
      </c>
      <c r="D2228" s="103" t="s">
        <v>422</v>
      </c>
      <c r="E2228" s="103" t="s">
        <v>423</v>
      </c>
      <c r="F2228" s="103" t="s">
        <v>423</v>
      </c>
      <c r="G2228" s="103" t="s">
        <v>155</v>
      </c>
      <c r="H2228" s="103" t="s">
        <v>395</v>
      </c>
      <c r="I2228" s="103" t="s">
        <v>92</v>
      </c>
      <c r="J2228" s="215">
        <v>2640</v>
      </c>
      <c r="K2228" s="216" t="s">
        <v>88</v>
      </c>
    </row>
    <row r="2229" spans="1:11" x14ac:dyDescent="0.25">
      <c r="A2229" s="103" t="s">
        <v>808</v>
      </c>
      <c r="B2229" s="103" t="s">
        <v>88</v>
      </c>
      <c r="C2229" s="103" t="s">
        <v>89</v>
      </c>
      <c r="D2229" s="103" t="s">
        <v>422</v>
      </c>
      <c r="E2229" s="103" t="s">
        <v>423</v>
      </c>
      <c r="F2229" s="103" t="s">
        <v>423</v>
      </c>
      <c r="G2229" s="103" t="s">
        <v>650</v>
      </c>
      <c r="H2229" s="103" t="s">
        <v>651</v>
      </c>
      <c r="I2229" s="103" t="s">
        <v>92</v>
      </c>
      <c r="J2229" s="215">
        <v>718.75</v>
      </c>
      <c r="K2229" s="216" t="s">
        <v>88</v>
      </c>
    </row>
    <row r="2230" spans="1:11" x14ac:dyDescent="0.25">
      <c r="A2230" s="103" t="s">
        <v>809</v>
      </c>
      <c r="B2230" s="103" t="s">
        <v>88</v>
      </c>
      <c r="C2230" s="103" t="s">
        <v>89</v>
      </c>
      <c r="D2230" s="103" t="s">
        <v>422</v>
      </c>
      <c r="E2230" s="103" t="s">
        <v>423</v>
      </c>
      <c r="F2230" s="103" t="s">
        <v>423</v>
      </c>
      <c r="G2230" s="103" t="s">
        <v>650</v>
      </c>
      <c r="H2230" s="103" t="s">
        <v>651</v>
      </c>
      <c r="I2230" s="103" t="s">
        <v>92</v>
      </c>
      <c r="J2230" s="215">
        <v>837.5</v>
      </c>
      <c r="K2230" s="216" t="s">
        <v>88</v>
      </c>
    </row>
    <row r="2231" spans="1:11" x14ac:dyDescent="0.25">
      <c r="A2231" s="103" t="s">
        <v>810</v>
      </c>
      <c r="B2231" s="103" t="s">
        <v>88</v>
      </c>
      <c r="C2231" s="103" t="s">
        <v>89</v>
      </c>
      <c r="D2231" s="103" t="s">
        <v>422</v>
      </c>
      <c r="E2231" s="103" t="s">
        <v>423</v>
      </c>
      <c r="F2231" s="103" t="s">
        <v>423</v>
      </c>
      <c r="G2231" s="103" t="s">
        <v>650</v>
      </c>
      <c r="H2231" s="103" t="s">
        <v>651</v>
      </c>
      <c r="I2231" s="103" t="s">
        <v>92</v>
      </c>
      <c r="J2231" s="215">
        <v>1225</v>
      </c>
      <c r="K2231" s="216" t="s">
        <v>88</v>
      </c>
    </row>
    <row r="2232" spans="1:11" x14ac:dyDescent="0.25">
      <c r="A2232" s="103" t="s">
        <v>1038</v>
      </c>
      <c r="B2232" s="103" t="s">
        <v>88</v>
      </c>
      <c r="C2232" s="103" t="s">
        <v>89</v>
      </c>
      <c r="D2232" s="103" t="s">
        <v>422</v>
      </c>
      <c r="E2232" s="103" t="s">
        <v>423</v>
      </c>
      <c r="F2232" s="103" t="s">
        <v>423</v>
      </c>
      <c r="G2232" s="103" t="s">
        <v>650</v>
      </c>
      <c r="H2232" s="103" t="s">
        <v>651</v>
      </c>
      <c r="I2232" s="103" t="s">
        <v>92</v>
      </c>
      <c r="J2232" s="215">
        <v>2925</v>
      </c>
      <c r="K2232" s="216" t="s">
        <v>88</v>
      </c>
    </row>
    <row r="2233" spans="1:11" x14ac:dyDescent="0.25">
      <c r="A2233" s="103" t="s">
        <v>806</v>
      </c>
      <c r="B2233" s="103" t="s">
        <v>88</v>
      </c>
      <c r="C2233" s="103" t="s">
        <v>89</v>
      </c>
      <c r="D2233" s="103" t="s">
        <v>422</v>
      </c>
      <c r="E2233" s="103" t="s">
        <v>423</v>
      </c>
      <c r="F2233" s="103" t="s">
        <v>423</v>
      </c>
      <c r="G2233" s="103" t="s">
        <v>650</v>
      </c>
      <c r="H2233" s="103" t="s">
        <v>651</v>
      </c>
      <c r="I2233" s="103" t="s">
        <v>92</v>
      </c>
      <c r="J2233" s="215">
        <v>750</v>
      </c>
      <c r="K2233" s="216" t="s">
        <v>88</v>
      </c>
    </row>
    <row r="2234" spans="1:11" x14ac:dyDescent="0.25">
      <c r="A2234" s="103" t="s">
        <v>807</v>
      </c>
      <c r="B2234" s="103" t="s">
        <v>88</v>
      </c>
      <c r="C2234" s="103" t="s">
        <v>89</v>
      </c>
      <c r="D2234" s="103" t="s">
        <v>422</v>
      </c>
      <c r="E2234" s="103" t="s">
        <v>423</v>
      </c>
      <c r="F2234" s="103" t="s">
        <v>423</v>
      </c>
      <c r="G2234" s="103" t="s">
        <v>650</v>
      </c>
      <c r="H2234" s="103" t="s">
        <v>651</v>
      </c>
      <c r="I2234" s="103" t="s">
        <v>92</v>
      </c>
      <c r="J2234" s="215">
        <v>1356.25</v>
      </c>
      <c r="K2234" s="216" t="s">
        <v>88</v>
      </c>
    </row>
    <row r="2235" spans="1:11" x14ac:dyDescent="0.25">
      <c r="A2235" s="103" t="s">
        <v>808</v>
      </c>
      <c r="B2235" s="103" t="s">
        <v>88</v>
      </c>
      <c r="C2235" s="103" t="s">
        <v>89</v>
      </c>
      <c r="D2235" s="103" t="s">
        <v>425</v>
      </c>
      <c r="E2235" s="103" t="s">
        <v>426</v>
      </c>
      <c r="F2235" s="103" t="s">
        <v>426</v>
      </c>
      <c r="G2235" s="103" t="s">
        <v>206</v>
      </c>
      <c r="H2235" s="103" t="s">
        <v>314</v>
      </c>
      <c r="I2235" s="103" t="s">
        <v>92</v>
      </c>
      <c r="J2235" s="215">
        <v>541.20000000000005</v>
      </c>
      <c r="K2235" s="216" t="s">
        <v>88</v>
      </c>
    </row>
    <row r="2236" spans="1:11" x14ac:dyDescent="0.25">
      <c r="A2236" s="103" t="s">
        <v>809</v>
      </c>
      <c r="B2236" s="103" t="s">
        <v>88</v>
      </c>
      <c r="C2236" s="103" t="s">
        <v>89</v>
      </c>
      <c r="D2236" s="103" t="s">
        <v>425</v>
      </c>
      <c r="E2236" s="103" t="s">
        <v>426</v>
      </c>
      <c r="F2236" s="103" t="s">
        <v>426</v>
      </c>
      <c r="G2236" s="103" t="s">
        <v>206</v>
      </c>
      <c r="H2236" s="103" t="s">
        <v>314</v>
      </c>
      <c r="I2236" s="103" t="s">
        <v>92</v>
      </c>
      <c r="J2236" s="215">
        <v>-682</v>
      </c>
      <c r="K2236" s="216" t="s">
        <v>88</v>
      </c>
    </row>
    <row r="2237" spans="1:11" x14ac:dyDescent="0.25">
      <c r="A2237" s="103" t="s">
        <v>810</v>
      </c>
      <c r="B2237" s="103" t="s">
        <v>88</v>
      </c>
      <c r="C2237" s="103" t="s">
        <v>89</v>
      </c>
      <c r="D2237" s="103" t="s">
        <v>425</v>
      </c>
      <c r="E2237" s="103" t="s">
        <v>426</v>
      </c>
      <c r="F2237" s="103" t="s">
        <v>426</v>
      </c>
      <c r="G2237" s="103" t="s">
        <v>206</v>
      </c>
      <c r="H2237" s="103" t="s">
        <v>314</v>
      </c>
      <c r="I2237" s="103" t="s">
        <v>92</v>
      </c>
      <c r="J2237" s="215">
        <v>699.6</v>
      </c>
      <c r="K2237" s="216" t="s">
        <v>88</v>
      </c>
    </row>
    <row r="2238" spans="1:11" x14ac:dyDescent="0.25">
      <c r="A2238" s="103" t="s">
        <v>1038</v>
      </c>
      <c r="B2238" s="103" t="s">
        <v>88</v>
      </c>
      <c r="C2238" s="103" t="s">
        <v>89</v>
      </c>
      <c r="D2238" s="103" t="s">
        <v>425</v>
      </c>
      <c r="E2238" s="103" t="s">
        <v>426</v>
      </c>
      <c r="F2238" s="103" t="s">
        <v>426</v>
      </c>
      <c r="G2238" s="103" t="s">
        <v>206</v>
      </c>
      <c r="H2238" s="103" t="s">
        <v>314</v>
      </c>
      <c r="I2238" s="103" t="s">
        <v>92</v>
      </c>
      <c r="J2238" s="215">
        <v>325.60000000000002</v>
      </c>
      <c r="K2238" s="216" t="s">
        <v>88</v>
      </c>
    </row>
    <row r="2239" spans="1:11" x14ac:dyDescent="0.25">
      <c r="A2239" s="103" t="s">
        <v>806</v>
      </c>
      <c r="B2239" s="103" t="s">
        <v>88</v>
      </c>
      <c r="C2239" s="103" t="s">
        <v>89</v>
      </c>
      <c r="D2239" s="103" t="s">
        <v>425</v>
      </c>
      <c r="E2239" s="103" t="s">
        <v>426</v>
      </c>
      <c r="F2239" s="103" t="s">
        <v>426</v>
      </c>
      <c r="G2239" s="103" t="s">
        <v>206</v>
      </c>
      <c r="H2239" s="103" t="s">
        <v>314</v>
      </c>
      <c r="I2239" s="103" t="s">
        <v>92</v>
      </c>
      <c r="J2239" s="215">
        <v>-316.8</v>
      </c>
      <c r="K2239" s="216" t="s">
        <v>88</v>
      </c>
    </row>
    <row r="2240" spans="1:11" x14ac:dyDescent="0.25">
      <c r="A2240" s="103" t="s">
        <v>807</v>
      </c>
      <c r="B2240" s="103" t="s">
        <v>88</v>
      </c>
      <c r="C2240" s="103" t="s">
        <v>89</v>
      </c>
      <c r="D2240" s="103" t="s">
        <v>425</v>
      </c>
      <c r="E2240" s="103" t="s">
        <v>426</v>
      </c>
      <c r="F2240" s="103" t="s">
        <v>426</v>
      </c>
      <c r="G2240" s="103" t="s">
        <v>206</v>
      </c>
      <c r="H2240" s="103" t="s">
        <v>314</v>
      </c>
      <c r="I2240" s="103" t="s">
        <v>92</v>
      </c>
      <c r="J2240" s="215">
        <v>-356.4</v>
      </c>
      <c r="K2240" s="216" t="s">
        <v>88</v>
      </c>
    </row>
    <row r="2241" spans="1:11" x14ac:dyDescent="0.25">
      <c r="A2241" s="103" t="s">
        <v>808</v>
      </c>
      <c r="B2241" s="103" t="s">
        <v>88</v>
      </c>
      <c r="C2241" s="103" t="s">
        <v>89</v>
      </c>
      <c r="D2241" s="103" t="s">
        <v>425</v>
      </c>
      <c r="E2241" s="103" t="s">
        <v>426</v>
      </c>
      <c r="F2241" s="103" t="s">
        <v>426</v>
      </c>
      <c r="G2241" s="103" t="s">
        <v>118</v>
      </c>
      <c r="H2241" s="103" t="s">
        <v>323</v>
      </c>
      <c r="I2241" s="103" t="s">
        <v>92</v>
      </c>
      <c r="J2241" s="215">
        <v>640.95000000000005</v>
      </c>
      <c r="K2241" s="216" t="s">
        <v>88</v>
      </c>
    </row>
    <row r="2242" spans="1:11" x14ac:dyDescent="0.25">
      <c r="A2242" s="103" t="s">
        <v>809</v>
      </c>
      <c r="B2242" s="103" t="s">
        <v>88</v>
      </c>
      <c r="C2242" s="103" t="s">
        <v>89</v>
      </c>
      <c r="D2242" s="103" t="s">
        <v>425</v>
      </c>
      <c r="E2242" s="103" t="s">
        <v>426</v>
      </c>
      <c r="F2242" s="103" t="s">
        <v>426</v>
      </c>
      <c r="G2242" s="103" t="s">
        <v>118</v>
      </c>
      <c r="H2242" s="103" t="s">
        <v>323</v>
      </c>
      <c r="I2242" s="103" t="s">
        <v>92</v>
      </c>
      <c r="J2242" s="215">
        <v>-355.75</v>
      </c>
      <c r="K2242" s="216" t="s">
        <v>88</v>
      </c>
    </row>
    <row r="2243" spans="1:11" x14ac:dyDescent="0.25">
      <c r="A2243" s="103" t="s">
        <v>810</v>
      </c>
      <c r="B2243" s="103" t="s">
        <v>88</v>
      </c>
      <c r="C2243" s="103" t="s">
        <v>89</v>
      </c>
      <c r="D2243" s="103" t="s">
        <v>425</v>
      </c>
      <c r="E2243" s="103" t="s">
        <v>426</v>
      </c>
      <c r="F2243" s="103" t="s">
        <v>426</v>
      </c>
      <c r="G2243" s="103" t="s">
        <v>118</v>
      </c>
      <c r="H2243" s="103" t="s">
        <v>323</v>
      </c>
      <c r="I2243" s="103" t="s">
        <v>92</v>
      </c>
      <c r="J2243" s="215">
        <v>757.5</v>
      </c>
      <c r="K2243" s="216" t="s">
        <v>88</v>
      </c>
    </row>
    <row r="2244" spans="1:11" x14ac:dyDescent="0.25">
      <c r="A2244" s="103" t="s">
        <v>1038</v>
      </c>
      <c r="B2244" s="103" t="s">
        <v>88</v>
      </c>
      <c r="C2244" s="103" t="s">
        <v>89</v>
      </c>
      <c r="D2244" s="103" t="s">
        <v>425</v>
      </c>
      <c r="E2244" s="103" t="s">
        <v>426</v>
      </c>
      <c r="F2244" s="103" t="s">
        <v>426</v>
      </c>
      <c r="G2244" s="103" t="s">
        <v>118</v>
      </c>
      <c r="H2244" s="103" t="s">
        <v>323</v>
      </c>
      <c r="I2244" s="103" t="s">
        <v>92</v>
      </c>
      <c r="J2244" s="215">
        <v>1414.22</v>
      </c>
      <c r="K2244" s="216" t="s">
        <v>88</v>
      </c>
    </row>
    <row r="2245" spans="1:11" x14ac:dyDescent="0.25">
      <c r="A2245" s="103" t="s">
        <v>806</v>
      </c>
      <c r="B2245" s="103" t="s">
        <v>88</v>
      </c>
      <c r="C2245" s="103" t="s">
        <v>89</v>
      </c>
      <c r="D2245" s="103" t="s">
        <v>425</v>
      </c>
      <c r="E2245" s="103" t="s">
        <v>426</v>
      </c>
      <c r="F2245" s="103" t="s">
        <v>426</v>
      </c>
      <c r="G2245" s="103" t="s">
        <v>118</v>
      </c>
      <c r="H2245" s="103" t="s">
        <v>323</v>
      </c>
      <c r="I2245" s="103" t="s">
        <v>92</v>
      </c>
      <c r="J2245" s="215">
        <v>119.65</v>
      </c>
      <c r="K2245" s="216" t="s">
        <v>88</v>
      </c>
    </row>
    <row r="2246" spans="1:11" x14ac:dyDescent="0.25">
      <c r="A2246" s="103" t="s">
        <v>807</v>
      </c>
      <c r="B2246" s="103" t="s">
        <v>88</v>
      </c>
      <c r="C2246" s="103" t="s">
        <v>89</v>
      </c>
      <c r="D2246" s="103" t="s">
        <v>425</v>
      </c>
      <c r="E2246" s="103" t="s">
        <v>426</v>
      </c>
      <c r="F2246" s="103" t="s">
        <v>426</v>
      </c>
      <c r="G2246" s="103" t="s">
        <v>118</v>
      </c>
      <c r="H2246" s="103" t="s">
        <v>323</v>
      </c>
      <c r="I2246" s="103" t="s">
        <v>92</v>
      </c>
      <c r="J2246" s="215">
        <v>-1064.21</v>
      </c>
      <c r="K2246" s="216" t="s">
        <v>88</v>
      </c>
    </row>
    <row r="2247" spans="1:11" x14ac:dyDescent="0.25">
      <c r="A2247" s="103" t="s">
        <v>1038</v>
      </c>
      <c r="B2247" s="103" t="s">
        <v>88</v>
      </c>
      <c r="C2247" s="103" t="s">
        <v>89</v>
      </c>
      <c r="D2247" s="103" t="s">
        <v>425</v>
      </c>
      <c r="E2247" s="103" t="s">
        <v>426</v>
      </c>
      <c r="F2247" s="103" t="s">
        <v>426</v>
      </c>
      <c r="G2247" s="103" t="s">
        <v>749</v>
      </c>
      <c r="H2247" s="103" t="s">
        <v>816</v>
      </c>
      <c r="I2247" s="103" t="s">
        <v>92</v>
      </c>
      <c r="J2247" s="215">
        <v>1050</v>
      </c>
      <c r="K2247" s="216" t="s">
        <v>88</v>
      </c>
    </row>
    <row r="2248" spans="1:11" x14ac:dyDescent="0.25">
      <c r="A2248" s="103" t="s">
        <v>808</v>
      </c>
      <c r="B2248" s="103" t="s">
        <v>88</v>
      </c>
      <c r="C2248" s="103" t="s">
        <v>89</v>
      </c>
      <c r="D2248" s="103" t="s">
        <v>425</v>
      </c>
      <c r="E2248" s="103" t="s">
        <v>426</v>
      </c>
      <c r="F2248" s="103" t="s">
        <v>426</v>
      </c>
      <c r="G2248" s="103" t="s">
        <v>152</v>
      </c>
      <c r="H2248" s="103" t="s">
        <v>615</v>
      </c>
      <c r="I2248" s="103" t="s">
        <v>92</v>
      </c>
      <c r="J2248" s="215">
        <v>924</v>
      </c>
      <c r="K2248" s="216" t="s">
        <v>88</v>
      </c>
    </row>
    <row r="2249" spans="1:11" x14ac:dyDescent="0.25">
      <c r="A2249" s="103" t="s">
        <v>809</v>
      </c>
      <c r="B2249" s="103" t="s">
        <v>88</v>
      </c>
      <c r="C2249" s="103" t="s">
        <v>89</v>
      </c>
      <c r="D2249" s="103" t="s">
        <v>425</v>
      </c>
      <c r="E2249" s="103" t="s">
        <v>426</v>
      </c>
      <c r="F2249" s="103" t="s">
        <v>426</v>
      </c>
      <c r="G2249" s="103" t="s">
        <v>152</v>
      </c>
      <c r="H2249" s="103" t="s">
        <v>615</v>
      </c>
      <c r="I2249" s="103" t="s">
        <v>92</v>
      </c>
      <c r="J2249" s="215">
        <v>-814</v>
      </c>
      <c r="K2249" s="216" t="s">
        <v>88</v>
      </c>
    </row>
    <row r="2250" spans="1:11" x14ac:dyDescent="0.25">
      <c r="A2250" s="103" t="s">
        <v>810</v>
      </c>
      <c r="B2250" s="103" t="s">
        <v>88</v>
      </c>
      <c r="C2250" s="103" t="s">
        <v>89</v>
      </c>
      <c r="D2250" s="103" t="s">
        <v>425</v>
      </c>
      <c r="E2250" s="103" t="s">
        <v>426</v>
      </c>
      <c r="F2250" s="103" t="s">
        <v>426</v>
      </c>
      <c r="G2250" s="103" t="s">
        <v>152</v>
      </c>
      <c r="H2250" s="103" t="s">
        <v>615</v>
      </c>
      <c r="I2250" s="103" t="s">
        <v>92</v>
      </c>
      <c r="J2250" s="215">
        <v>607.20000000000005</v>
      </c>
      <c r="K2250" s="216" t="s">
        <v>88</v>
      </c>
    </row>
    <row r="2251" spans="1:11" x14ac:dyDescent="0.25">
      <c r="A2251" s="103" t="s">
        <v>1038</v>
      </c>
      <c r="B2251" s="103" t="s">
        <v>88</v>
      </c>
      <c r="C2251" s="103" t="s">
        <v>89</v>
      </c>
      <c r="D2251" s="103" t="s">
        <v>425</v>
      </c>
      <c r="E2251" s="103" t="s">
        <v>426</v>
      </c>
      <c r="F2251" s="103" t="s">
        <v>426</v>
      </c>
      <c r="G2251" s="103" t="s">
        <v>152</v>
      </c>
      <c r="H2251" s="103" t="s">
        <v>615</v>
      </c>
      <c r="I2251" s="103" t="s">
        <v>92</v>
      </c>
      <c r="J2251" s="215">
        <v>640.20000000000005</v>
      </c>
      <c r="K2251" s="216" t="s">
        <v>88</v>
      </c>
    </row>
    <row r="2252" spans="1:11" x14ac:dyDescent="0.25">
      <c r="A2252" s="103" t="s">
        <v>806</v>
      </c>
      <c r="B2252" s="103" t="s">
        <v>88</v>
      </c>
      <c r="C2252" s="103" t="s">
        <v>89</v>
      </c>
      <c r="D2252" s="103" t="s">
        <v>425</v>
      </c>
      <c r="E2252" s="103" t="s">
        <v>426</v>
      </c>
      <c r="F2252" s="103" t="s">
        <v>426</v>
      </c>
      <c r="G2252" s="103" t="s">
        <v>152</v>
      </c>
      <c r="H2252" s="103" t="s">
        <v>615</v>
      </c>
      <c r="I2252" s="103" t="s">
        <v>92</v>
      </c>
      <c r="J2252" s="215">
        <v>470.8</v>
      </c>
      <c r="K2252" s="216" t="s">
        <v>88</v>
      </c>
    </row>
    <row r="2253" spans="1:11" x14ac:dyDescent="0.25">
      <c r="A2253" s="103" t="s">
        <v>807</v>
      </c>
      <c r="B2253" s="103" t="s">
        <v>88</v>
      </c>
      <c r="C2253" s="103" t="s">
        <v>89</v>
      </c>
      <c r="D2253" s="103" t="s">
        <v>425</v>
      </c>
      <c r="E2253" s="103" t="s">
        <v>426</v>
      </c>
      <c r="F2253" s="103" t="s">
        <v>426</v>
      </c>
      <c r="G2253" s="103" t="s">
        <v>152</v>
      </c>
      <c r="H2253" s="103" t="s">
        <v>615</v>
      </c>
      <c r="I2253" s="103" t="s">
        <v>92</v>
      </c>
      <c r="J2253" s="215">
        <v>-2010.8</v>
      </c>
      <c r="K2253" s="216" t="s">
        <v>88</v>
      </c>
    </row>
    <row r="2254" spans="1:11" x14ac:dyDescent="0.25">
      <c r="A2254" s="103" t="s">
        <v>808</v>
      </c>
      <c r="B2254" s="103" t="s">
        <v>88</v>
      </c>
      <c r="C2254" s="103" t="s">
        <v>89</v>
      </c>
      <c r="D2254" s="103" t="s">
        <v>425</v>
      </c>
      <c r="E2254" s="103" t="s">
        <v>426</v>
      </c>
      <c r="F2254" s="103" t="s">
        <v>426</v>
      </c>
      <c r="G2254" s="103" t="s">
        <v>147</v>
      </c>
      <c r="H2254" s="103" t="s">
        <v>617</v>
      </c>
      <c r="I2254" s="103" t="s">
        <v>92</v>
      </c>
      <c r="J2254" s="215">
        <v>1251.8</v>
      </c>
      <c r="K2254" s="216" t="s">
        <v>88</v>
      </c>
    </row>
    <row r="2255" spans="1:11" x14ac:dyDescent="0.25">
      <c r="A2255" s="103" t="s">
        <v>809</v>
      </c>
      <c r="B2255" s="103" t="s">
        <v>88</v>
      </c>
      <c r="C2255" s="103" t="s">
        <v>89</v>
      </c>
      <c r="D2255" s="103" t="s">
        <v>425</v>
      </c>
      <c r="E2255" s="103" t="s">
        <v>426</v>
      </c>
      <c r="F2255" s="103" t="s">
        <v>426</v>
      </c>
      <c r="G2255" s="103" t="s">
        <v>147</v>
      </c>
      <c r="H2255" s="103" t="s">
        <v>617</v>
      </c>
      <c r="I2255" s="103" t="s">
        <v>92</v>
      </c>
      <c r="J2255" s="215">
        <v>-121</v>
      </c>
      <c r="K2255" s="216" t="s">
        <v>88</v>
      </c>
    </row>
    <row r="2256" spans="1:11" x14ac:dyDescent="0.25">
      <c r="A2256" s="103" t="s">
        <v>810</v>
      </c>
      <c r="B2256" s="103" t="s">
        <v>88</v>
      </c>
      <c r="C2256" s="103" t="s">
        <v>89</v>
      </c>
      <c r="D2256" s="103" t="s">
        <v>425</v>
      </c>
      <c r="E2256" s="103" t="s">
        <v>426</v>
      </c>
      <c r="F2256" s="103" t="s">
        <v>426</v>
      </c>
      <c r="G2256" s="103" t="s">
        <v>147</v>
      </c>
      <c r="H2256" s="103" t="s">
        <v>617</v>
      </c>
      <c r="I2256" s="103" t="s">
        <v>92</v>
      </c>
      <c r="J2256" s="215">
        <v>253</v>
      </c>
      <c r="K2256" s="216" t="s">
        <v>88</v>
      </c>
    </row>
    <row r="2257" spans="1:11" x14ac:dyDescent="0.25">
      <c r="A2257" s="103" t="s">
        <v>1038</v>
      </c>
      <c r="B2257" s="103" t="s">
        <v>88</v>
      </c>
      <c r="C2257" s="103" t="s">
        <v>89</v>
      </c>
      <c r="D2257" s="103" t="s">
        <v>425</v>
      </c>
      <c r="E2257" s="103" t="s">
        <v>426</v>
      </c>
      <c r="F2257" s="103" t="s">
        <v>426</v>
      </c>
      <c r="G2257" s="103" t="s">
        <v>147</v>
      </c>
      <c r="H2257" s="103" t="s">
        <v>617</v>
      </c>
      <c r="I2257" s="103" t="s">
        <v>92</v>
      </c>
      <c r="J2257" s="215">
        <v>771.1</v>
      </c>
      <c r="K2257" s="216" t="s">
        <v>88</v>
      </c>
    </row>
    <row r="2258" spans="1:11" x14ac:dyDescent="0.25">
      <c r="A2258" s="103" t="s">
        <v>806</v>
      </c>
      <c r="B2258" s="103" t="s">
        <v>88</v>
      </c>
      <c r="C2258" s="103" t="s">
        <v>89</v>
      </c>
      <c r="D2258" s="103" t="s">
        <v>425</v>
      </c>
      <c r="E2258" s="103" t="s">
        <v>426</v>
      </c>
      <c r="F2258" s="103" t="s">
        <v>426</v>
      </c>
      <c r="G2258" s="103" t="s">
        <v>147</v>
      </c>
      <c r="H2258" s="103" t="s">
        <v>617</v>
      </c>
      <c r="I2258" s="103" t="s">
        <v>92</v>
      </c>
      <c r="J2258" s="215">
        <v>-44</v>
      </c>
      <c r="K2258" s="216" t="s">
        <v>88</v>
      </c>
    </row>
    <row r="2259" spans="1:11" x14ac:dyDescent="0.25">
      <c r="A2259" s="103" t="s">
        <v>807</v>
      </c>
      <c r="B2259" s="103" t="s">
        <v>88</v>
      </c>
      <c r="C2259" s="103" t="s">
        <v>89</v>
      </c>
      <c r="D2259" s="103" t="s">
        <v>425</v>
      </c>
      <c r="E2259" s="103" t="s">
        <v>426</v>
      </c>
      <c r="F2259" s="103" t="s">
        <v>426</v>
      </c>
      <c r="G2259" s="103" t="s">
        <v>147</v>
      </c>
      <c r="H2259" s="103" t="s">
        <v>617</v>
      </c>
      <c r="I2259" s="103" t="s">
        <v>92</v>
      </c>
      <c r="J2259" s="215">
        <v>-2280.3000000000002</v>
      </c>
      <c r="K2259" s="216" t="s">
        <v>88</v>
      </c>
    </row>
    <row r="2260" spans="1:11" x14ac:dyDescent="0.25">
      <c r="A2260" s="103" t="s">
        <v>808</v>
      </c>
      <c r="B2260" s="103" t="s">
        <v>88</v>
      </c>
      <c r="C2260" s="103" t="s">
        <v>89</v>
      </c>
      <c r="D2260" s="103" t="s">
        <v>425</v>
      </c>
      <c r="E2260" s="103" t="s">
        <v>426</v>
      </c>
      <c r="F2260" s="103" t="s">
        <v>426</v>
      </c>
      <c r="G2260" s="103" t="s">
        <v>99</v>
      </c>
      <c r="H2260" s="103" t="s">
        <v>363</v>
      </c>
      <c r="I2260" s="103" t="s">
        <v>92</v>
      </c>
      <c r="J2260" s="215">
        <v>387.2</v>
      </c>
      <c r="K2260" s="216" t="s">
        <v>88</v>
      </c>
    </row>
    <row r="2261" spans="1:11" x14ac:dyDescent="0.25">
      <c r="A2261" s="103" t="s">
        <v>809</v>
      </c>
      <c r="B2261" s="103" t="s">
        <v>88</v>
      </c>
      <c r="C2261" s="103" t="s">
        <v>89</v>
      </c>
      <c r="D2261" s="103" t="s">
        <v>425</v>
      </c>
      <c r="E2261" s="103" t="s">
        <v>426</v>
      </c>
      <c r="F2261" s="103" t="s">
        <v>426</v>
      </c>
      <c r="G2261" s="103" t="s">
        <v>99</v>
      </c>
      <c r="H2261" s="103" t="s">
        <v>363</v>
      </c>
      <c r="I2261" s="103" t="s">
        <v>92</v>
      </c>
      <c r="J2261" s="215">
        <v>-330</v>
      </c>
      <c r="K2261" s="216" t="s">
        <v>88</v>
      </c>
    </row>
    <row r="2262" spans="1:11" x14ac:dyDescent="0.25">
      <c r="A2262" s="103" t="s">
        <v>810</v>
      </c>
      <c r="B2262" s="103" t="s">
        <v>88</v>
      </c>
      <c r="C2262" s="103" t="s">
        <v>89</v>
      </c>
      <c r="D2262" s="103" t="s">
        <v>425</v>
      </c>
      <c r="E2262" s="103" t="s">
        <v>426</v>
      </c>
      <c r="F2262" s="103" t="s">
        <v>426</v>
      </c>
      <c r="G2262" s="103" t="s">
        <v>99</v>
      </c>
      <c r="H2262" s="103" t="s">
        <v>363</v>
      </c>
      <c r="I2262" s="103" t="s">
        <v>92</v>
      </c>
      <c r="J2262" s="215">
        <v>101.2</v>
      </c>
      <c r="K2262" s="216" t="s">
        <v>88</v>
      </c>
    </row>
    <row r="2263" spans="1:11" x14ac:dyDescent="0.25">
      <c r="A2263" s="103" t="s">
        <v>1038</v>
      </c>
      <c r="B2263" s="103" t="s">
        <v>88</v>
      </c>
      <c r="C2263" s="103" t="s">
        <v>89</v>
      </c>
      <c r="D2263" s="103" t="s">
        <v>425</v>
      </c>
      <c r="E2263" s="103" t="s">
        <v>426</v>
      </c>
      <c r="F2263" s="103" t="s">
        <v>426</v>
      </c>
      <c r="G2263" s="103" t="s">
        <v>99</v>
      </c>
      <c r="H2263" s="103" t="s">
        <v>363</v>
      </c>
      <c r="I2263" s="103" t="s">
        <v>92</v>
      </c>
      <c r="J2263" s="215">
        <v>-22</v>
      </c>
      <c r="K2263" s="216" t="s">
        <v>88</v>
      </c>
    </row>
    <row r="2264" spans="1:11" x14ac:dyDescent="0.25">
      <c r="A2264" s="103" t="s">
        <v>806</v>
      </c>
      <c r="B2264" s="103" t="s">
        <v>88</v>
      </c>
      <c r="C2264" s="103" t="s">
        <v>89</v>
      </c>
      <c r="D2264" s="103" t="s">
        <v>425</v>
      </c>
      <c r="E2264" s="103" t="s">
        <v>426</v>
      </c>
      <c r="F2264" s="103" t="s">
        <v>426</v>
      </c>
      <c r="G2264" s="103" t="s">
        <v>99</v>
      </c>
      <c r="H2264" s="103" t="s">
        <v>363</v>
      </c>
      <c r="I2264" s="103" t="s">
        <v>92</v>
      </c>
      <c r="J2264" s="215">
        <v>-70.400000000000006</v>
      </c>
      <c r="K2264" s="216" t="s">
        <v>88</v>
      </c>
    </row>
    <row r="2265" spans="1:11" x14ac:dyDescent="0.25">
      <c r="A2265" s="103" t="s">
        <v>807</v>
      </c>
      <c r="B2265" s="103" t="s">
        <v>88</v>
      </c>
      <c r="C2265" s="103" t="s">
        <v>89</v>
      </c>
      <c r="D2265" s="103" t="s">
        <v>425</v>
      </c>
      <c r="E2265" s="103" t="s">
        <v>426</v>
      </c>
      <c r="F2265" s="103" t="s">
        <v>426</v>
      </c>
      <c r="G2265" s="103" t="s">
        <v>99</v>
      </c>
      <c r="H2265" s="103" t="s">
        <v>363</v>
      </c>
      <c r="I2265" s="103" t="s">
        <v>92</v>
      </c>
      <c r="J2265" s="215">
        <v>-239.8</v>
      </c>
      <c r="K2265" s="216" t="s">
        <v>88</v>
      </c>
    </row>
    <row r="2266" spans="1:11" x14ac:dyDescent="0.25">
      <c r="A2266" s="103" t="s">
        <v>808</v>
      </c>
      <c r="B2266" s="103" t="s">
        <v>88</v>
      </c>
      <c r="C2266" s="103" t="s">
        <v>89</v>
      </c>
      <c r="D2266" s="103" t="s">
        <v>425</v>
      </c>
      <c r="E2266" s="103" t="s">
        <v>426</v>
      </c>
      <c r="F2266" s="103" t="s">
        <v>426</v>
      </c>
      <c r="G2266" s="103" t="s">
        <v>142</v>
      </c>
      <c r="H2266" s="103" t="s">
        <v>734</v>
      </c>
      <c r="I2266" s="103" t="s">
        <v>92</v>
      </c>
      <c r="J2266" s="215">
        <v>889.35</v>
      </c>
      <c r="K2266" s="216" t="s">
        <v>88</v>
      </c>
    </row>
    <row r="2267" spans="1:11" x14ac:dyDescent="0.25">
      <c r="A2267" s="103" t="s">
        <v>808</v>
      </c>
      <c r="B2267" s="103" t="s">
        <v>88</v>
      </c>
      <c r="C2267" s="103" t="s">
        <v>89</v>
      </c>
      <c r="D2267" s="103" t="s">
        <v>425</v>
      </c>
      <c r="E2267" s="111"/>
      <c r="F2267" s="103" t="s">
        <v>426</v>
      </c>
      <c r="G2267" s="103" t="s">
        <v>142</v>
      </c>
      <c r="H2267" s="103" t="s">
        <v>734</v>
      </c>
      <c r="I2267" s="103" t="s">
        <v>92</v>
      </c>
      <c r="J2267" s="215">
        <v>-231.14</v>
      </c>
      <c r="K2267" s="216" t="s">
        <v>88</v>
      </c>
    </row>
    <row r="2268" spans="1:11" x14ac:dyDescent="0.25">
      <c r="A2268" s="103" t="s">
        <v>1038</v>
      </c>
      <c r="B2268" s="103" t="s">
        <v>88</v>
      </c>
      <c r="C2268" s="103" t="s">
        <v>89</v>
      </c>
      <c r="D2268" s="103" t="s">
        <v>425</v>
      </c>
      <c r="E2268" s="103" t="s">
        <v>426</v>
      </c>
      <c r="F2268" s="103" t="s">
        <v>426</v>
      </c>
      <c r="G2268" s="103" t="s">
        <v>142</v>
      </c>
      <c r="H2268" s="103" t="s">
        <v>734</v>
      </c>
      <c r="I2268" s="103" t="s">
        <v>92</v>
      </c>
      <c r="J2268" s="215">
        <v>88.2</v>
      </c>
      <c r="K2268" s="216" t="s">
        <v>88</v>
      </c>
    </row>
    <row r="2269" spans="1:11" x14ac:dyDescent="0.25">
      <c r="A2269" s="103" t="s">
        <v>807</v>
      </c>
      <c r="B2269" s="103" t="s">
        <v>88</v>
      </c>
      <c r="C2269" s="103" t="s">
        <v>89</v>
      </c>
      <c r="D2269" s="103" t="s">
        <v>425</v>
      </c>
      <c r="E2269" s="103" t="s">
        <v>426</v>
      </c>
      <c r="F2269" s="103" t="s">
        <v>426</v>
      </c>
      <c r="G2269" s="103" t="s">
        <v>142</v>
      </c>
      <c r="H2269" s="103" t="s">
        <v>734</v>
      </c>
      <c r="I2269" s="103" t="s">
        <v>92</v>
      </c>
      <c r="J2269" s="215">
        <v>-154.35</v>
      </c>
      <c r="K2269" s="216" t="s">
        <v>88</v>
      </c>
    </row>
    <row r="2270" spans="1:11" x14ac:dyDescent="0.25">
      <c r="A2270" s="103" t="s">
        <v>807</v>
      </c>
      <c r="B2270" s="103" t="s">
        <v>88</v>
      </c>
      <c r="C2270" s="103" t="s">
        <v>89</v>
      </c>
      <c r="D2270" s="103" t="s">
        <v>425</v>
      </c>
      <c r="E2270" s="111"/>
      <c r="F2270" s="103" t="s">
        <v>426</v>
      </c>
      <c r="G2270" s="103" t="s">
        <v>142</v>
      </c>
      <c r="H2270" s="103" t="s">
        <v>734</v>
      </c>
      <c r="I2270" s="103" t="s">
        <v>92</v>
      </c>
      <c r="J2270" s="215">
        <v>231.14</v>
      </c>
      <c r="K2270" s="216" t="s">
        <v>88</v>
      </c>
    </row>
    <row r="2271" spans="1:11" x14ac:dyDescent="0.25">
      <c r="A2271" s="103" t="s">
        <v>808</v>
      </c>
      <c r="B2271" s="103" t="s">
        <v>88</v>
      </c>
      <c r="C2271" s="103" t="s">
        <v>89</v>
      </c>
      <c r="D2271" s="103" t="s">
        <v>425</v>
      </c>
      <c r="E2271" s="103" t="s">
        <v>426</v>
      </c>
      <c r="F2271" s="103" t="s">
        <v>426</v>
      </c>
      <c r="G2271" s="103" t="s">
        <v>97</v>
      </c>
      <c r="H2271" s="103" t="s">
        <v>369</v>
      </c>
      <c r="I2271" s="103" t="s">
        <v>92</v>
      </c>
      <c r="J2271" s="215">
        <v>1299.8</v>
      </c>
      <c r="K2271" s="216" t="s">
        <v>88</v>
      </c>
    </row>
    <row r="2272" spans="1:11" x14ac:dyDescent="0.25">
      <c r="A2272" s="103" t="s">
        <v>808</v>
      </c>
      <c r="B2272" s="103" t="s">
        <v>88</v>
      </c>
      <c r="C2272" s="103" t="s">
        <v>89</v>
      </c>
      <c r="D2272" s="103" t="s">
        <v>425</v>
      </c>
      <c r="E2272" s="111"/>
      <c r="F2272" s="103" t="s">
        <v>426</v>
      </c>
      <c r="G2272" s="103" t="s">
        <v>97</v>
      </c>
      <c r="H2272" s="103" t="s">
        <v>369</v>
      </c>
      <c r="I2272" s="103" t="s">
        <v>92</v>
      </c>
      <c r="J2272" s="215">
        <v>-354.97</v>
      </c>
      <c r="K2272" s="216" t="s">
        <v>88</v>
      </c>
    </row>
    <row r="2273" spans="1:11" x14ac:dyDescent="0.25">
      <c r="A2273" s="103" t="s">
        <v>809</v>
      </c>
      <c r="B2273" s="103" t="s">
        <v>88</v>
      </c>
      <c r="C2273" s="103" t="s">
        <v>89</v>
      </c>
      <c r="D2273" s="103" t="s">
        <v>425</v>
      </c>
      <c r="E2273" s="103" t="s">
        <v>426</v>
      </c>
      <c r="F2273" s="103" t="s">
        <v>426</v>
      </c>
      <c r="G2273" s="103" t="s">
        <v>97</v>
      </c>
      <c r="H2273" s="103" t="s">
        <v>369</v>
      </c>
      <c r="I2273" s="103" t="s">
        <v>92</v>
      </c>
      <c r="J2273" s="215">
        <v>-1248</v>
      </c>
      <c r="K2273" s="216" t="s">
        <v>88</v>
      </c>
    </row>
    <row r="2274" spans="1:11" x14ac:dyDescent="0.25">
      <c r="A2274" s="103" t="s">
        <v>809</v>
      </c>
      <c r="B2274" s="103" t="s">
        <v>88</v>
      </c>
      <c r="C2274" s="103" t="s">
        <v>89</v>
      </c>
      <c r="D2274" s="103" t="s">
        <v>425</v>
      </c>
      <c r="E2274" s="111"/>
      <c r="F2274" s="103" t="s">
        <v>426</v>
      </c>
      <c r="G2274" s="103" t="s">
        <v>97</v>
      </c>
      <c r="H2274" s="103" t="s">
        <v>369</v>
      </c>
      <c r="I2274" s="103" t="s">
        <v>92</v>
      </c>
      <c r="J2274" s="215">
        <v>115.65</v>
      </c>
      <c r="K2274" s="216" t="s">
        <v>88</v>
      </c>
    </row>
    <row r="2275" spans="1:11" x14ac:dyDescent="0.25">
      <c r="A2275" s="103" t="s">
        <v>810</v>
      </c>
      <c r="B2275" s="103" t="s">
        <v>88</v>
      </c>
      <c r="C2275" s="103" t="s">
        <v>89</v>
      </c>
      <c r="D2275" s="103" t="s">
        <v>425</v>
      </c>
      <c r="E2275" s="103" t="s">
        <v>426</v>
      </c>
      <c r="F2275" s="103" t="s">
        <v>426</v>
      </c>
      <c r="G2275" s="103" t="s">
        <v>97</v>
      </c>
      <c r="H2275" s="103" t="s">
        <v>369</v>
      </c>
      <c r="I2275" s="103" t="s">
        <v>92</v>
      </c>
      <c r="J2275" s="215">
        <v>1196.5999999999999</v>
      </c>
      <c r="K2275" s="216" t="s">
        <v>88</v>
      </c>
    </row>
    <row r="2276" spans="1:11" x14ac:dyDescent="0.25">
      <c r="A2276" s="103" t="s">
        <v>810</v>
      </c>
      <c r="B2276" s="103" t="s">
        <v>88</v>
      </c>
      <c r="C2276" s="103" t="s">
        <v>89</v>
      </c>
      <c r="D2276" s="103" t="s">
        <v>425</v>
      </c>
      <c r="E2276" s="111"/>
      <c r="F2276" s="103" t="s">
        <v>426</v>
      </c>
      <c r="G2276" s="103" t="s">
        <v>97</v>
      </c>
      <c r="H2276" s="103" t="s">
        <v>369</v>
      </c>
      <c r="I2276" s="103" t="s">
        <v>92</v>
      </c>
      <c r="J2276" s="215">
        <v>-120.02</v>
      </c>
      <c r="K2276" s="216" t="s">
        <v>88</v>
      </c>
    </row>
    <row r="2277" spans="1:11" x14ac:dyDescent="0.25">
      <c r="A2277" s="103" t="s">
        <v>1038</v>
      </c>
      <c r="B2277" s="103" t="s">
        <v>88</v>
      </c>
      <c r="C2277" s="103" t="s">
        <v>89</v>
      </c>
      <c r="D2277" s="103" t="s">
        <v>425</v>
      </c>
      <c r="E2277" s="103" t="s">
        <v>426</v>
      </c>
      <c r="F2277" s="103" t="s">
        <v>426</v>
      </c>
      <c r="G2277" s="103" t="s">
        <v>97</v>
      </c>
      <c r="H2277" s="103" t="s">
        <v>369</v>
      </c>
      <c r="I2277" s="103" t="s">
        <v>92</v>
      </c>
      <c r="J2277" s="215">
        <v>437.35</v>
      </c>
      <c r="K2277" s="216" t="s">
        <v>88</v>
      </c>
    </row>
    <row r="2278" spans="1:11" x14ac:dyDescent="0.25">
      <c r="A2278" s="103" t="s">
        <v>1038</v>
      </c>
      <c r="B2278" s="103" t="s">
        <v>88</v>
      </c>
      <c r="C2278" s="103" t="s">
        <v>89</v>
      </c>
      <c r="D2278" s="103" t="s">
        <v>425</v>
      </c>
      <c r="E2278" s="111"/>
      <c r="F2278" s="103" t="s">
        <v>426</v>
      </c>
      <c r="G2278" s="103" t="s">
        <v>97</v>
      </c>
      <c r="H2278" s="103" t="s">
        <v>369</v>
      </c>
      <c r="I2278" s="103" t="s">
        <v>92</v>
      </c>
      <c r="J2278" s="215">
        <v>-104.52</v>
      </c>
      <c r="K2278" s="216" t="s">
        <v>88</v>
      </c>
    </row>
    <row r="2279" spans="1:11" x14ac:dyDescent="0.25">
      <c r="A2279" s="103" t="s">
        <v>806</v>
      </c>
      <c r="B2279" s="103" t="s">
        <v>88</v>
      </c>
      <c r="C2279" s="103" t="s">
        <v>89</v>
      </c>
      <c r="D2279" s="103" t="s">
        <v>425</v>
      </c>
      <c r="E2279" s="103" t="s">
        <v>426</v>
      </c>
      <c r="F2279" s="103" t="s">
        <v>426</v>
      </c>
      <c r="G2279" s="103" t="s">
        <v>97</v>
      </c>
      <c r="H2279" s="103" t="s">
        <v>369</v>
      </c>
      <c r="I2279" s="103" t="s">
        <v>92</v>
      </c>
      <c r="J2279" s="215">
        <v>79.2</v>
      </c>
      <c r="K2279" s="216" t="s">
        <v>88</v>
      </c>
    </row>
    <row r="2280" spans="1:11" x14ac:dyDescent="0.25">
      <c r="A2280" s="103" t="s">
        <v>806</v>
      </c>
      <c r="B2280" s="103" t="s">
        <v>88</v>
      </c>
      <c r="C2280" s="103" t="s">
        <v>89</v>
      </c>
      <c r="D2280" s="103" t="s">
        <v>425</v>
      </c>
      <c r="E2280" s="111"/>
      <c r="F2280" s="103" t="s">
        <v>426</v>
      </c>
      <c r="G2280" s="103" t="s">
        <v>97</v>
      </c>
      <c r="H2280" s="103" t="s">
        <v>369</v>
      </c>
      <c r="I2280" s="103" t="s">
        <v>92</v>
      </c>
      <c r="J2280" s="215">
        <v>-6.29</v>
      </c>
      <c r="K2280" s="216" t="s">
        <v>88</v>
      </c>
    </row>
    <row r="2281" spans="1:11" x14ac:dyDescent="0.25">
      <c r="A2281" s="103" t="s">
        <v>807</v>
      </c>
      <c r="B2281" s="103" t="s">
        <v>88</v>
      </c>
      <c r="C2281" s="103" t="s">
        <v>89</v>
      </c>
      <c r="D2281" s="103" t="s">
        <v>425</v>
      </c>
      <c r="E2281" s="103" t="s">
        <v>426</v>
      </c>
      <c r="F2281" s="103" t="s">
        <v>426</v>
      </c>
      <c r="G2281" s="103" t="s">
        <v>97</v>
      </c>
      <c r="H2281" s="103" t="s">
        <v>369</v>
      </c>
      <c r="I2281" s="103" t="s">
        <v>92</v>
      </c>
      <c r="J2281" s="215">
        <v>-1441.5</v>
      </c>
      <c r="K2281" s="216" t="s">
        <v>88</v>
      </c>
    </row>
    <row r="2282" spans="1:11" x14ac:dyDescent="0.25">
      <c r="A2282" s="103" t="s">
        <v>807</v>
      </c>
      <c r="B2282" s="103" t="s">
        <v>88</v>
      </c>
      <c r="C2282" s="103" t="s">
        <v>89</v>
      </c>
      <c r="D2282" s="103" t="s">
        <v>425</v>
      </c>
      <c r="E2282" s="111"/>
      <c r="F2282" s="103" t="s">
        <v>426</v>
      </c>
      <c r="G2282" s="103" t="s">
        <v>97</v>
      </c>
      <c r="H2282" s="103" t="s">
        <v>369</v>
      </c>
      <c r="I2282" s="103" t="s">
        <v>92</v>
      </c>
      <c r="J2282" s="215">
        <v>397.51</v>
      </c>
      <c r="K2282" s="216" t="s">
        <v>88</v>
      </c>
    </row>
    <row r="2283" spans="1:11" x14ac:dyDescent="0.25">
      <c r="A2283" s="103" t="s">
        <v>808</v>
      </c>
      <c r="B2283" s="103" t="s">
        <v>88</v>
      </c>
      <c r="C2283" s="103" t="s">
        <v>89</v>
      </c>
      <c r="D2283" s="103" t="s">
        <v>425</v>
      </c>
      <c r="E2283" s="103" t="s">
        <v>426</v>
      </c>
      <c r="F2283" s="103" t="s">
        <v>426</v>
      </c>
      <c r="G2283" s="103" t="s">
        <v>140</v>
      </c>
      <c r="H2283" s="103" t="s">
        <v>649</v>
      </c>
      <c r="I2283" s="103" t="s">
        <v>92</v>
      </c>
      <c r="J2283" s="215">
        <v>1795.5</v>
      </c>
      <c r="K2283" s="216" t="s">
        <v>88</v>
      </c>
    </row>
    <row r="2284" spans="1:11" x14ac:dyDescent="0.25">
      <c r="A2284" s="103" t="s">
        <v>808</v>
      </c>
      <c r="B2284" s="103" t="s">
        <v>88</v>
      </c>
      <c r="C2284" s="103" t="s">
        <v>89</v>
      </c>
      <c r="D2284" s="103" t="s">
        <v>425</v>
      </c>
      <c r="E2284" s="111"/>
      <c r="F2284" s="103" t="s">
        <v>426</v>
      </c>
      <c r="G2284" s="103" t="s">
        <v>140</v>
      </c>
      <c r="H2284" s="103" t="s">
        <v>649</v>
      </c>
      <c r="I2284" s="103" t="s">
        <v>92</v>
      </c>
      <c r="J2284" s="215">
        <v>-466.65</v>
      </c>
      <c r="K2284" s="216" t="s">
        <v>88</v>
      </c>
    </row>
    <row r="2285" spans="1:11" x14ac:dyDescent="0.25">
      <c r="A2285" s="103" t="s">
        <v>1038</v>
      </c>
      <c r="B2285" s="103" t="s">
        <v>88</v>
      </c>
      <c r="C2285" s="103" t="s">
        <v>89</v>
      </c>
      <c r="D2285" s="103" t="s">
        <v>425</v>
      </c>
      <c r="E2285" s="103" t="s">
        <v>426</v>
      </c>
      <c r="F2285" s="103" t="s">
        <v>426</v>
      </c>
      <c r="G2285" s="103" t="s">
        <v>140</v>
      </c>
      <c r="H2285" s="103" t="s">
        <v>649</v>
      </c>
      <c r="I2285" s="103" t="s">
        <v>92</v>
      </c>
      <c r="J2285" s="215">
        <v>304</v>
      </c>
      <c r="K2285" s="216" t="s">
        <v>88</v>
      </c>
    </row>
    <row r="2286" spans="1:11" x14ac:dyDescent="0.25">
      <c r="A2286" s="103" t="s">
        <v>1038</v>
      </c>
      <c r="B2286" s="103" t="s">
        <v>88</v>
      </c>
      <c r="C2286" s="103" t="s">
        <v>89</v>
      </c>
      <c r="D2286" s="103" t="s">
        <v>425</v>
      </c>
      <c r="E2286" s="111"/>
      <c r="F2286" s="103" t="s">
        <v>426</v>
      </c>
      <c r="G2286" s="103" t="s">
        <v>140</v>
      </c>
      <c r="H2286" s="103" t="s">
        <v>649</v>
      </c>
      <c r="I2286" s="103" t="s">
        <v>92</v>
      </c>
      <c r="J2286" s="215">
        <v>-79.010000000000005</v>
      </c>
      <c r="K2286" s="216" t="s">
        <v>88</v>
      </c>
    </row>
    <row r="2287" spans="1:11" x14ac:dyDescent="0.25">
      <c r="A2287" s="103" t="s">
        <v>807</v>
      </c>
      <c r="B2287" s="103" t="s">
        <v>88</v>
      </c>
      <c r="C2287" s="103" t="s">
        <v>89</v>
      </c>
      <c r="D2287" s="103" t="s">
        <v>425</v>
      </c>
      <c r="E2287" s="103" t="s">
        <v>426</v>
      </c>
      <c r="F2287" s="103" t="s">
        <v>426</v>
      </c>
      <c r="G2287" s="103" t="s">
        <v>140</v>
      </c>
      <c r="H2287" s="103" t="s">
        <v>649</v>
      </c>
      <c r="I2287" s="103" t="s">
        <v>92</v>
      </c>
      <c r="J2287" s="215">
        <v>-1035.5</v>
      </c>
      <c r="K2287" s="216" t="s">
        <v>88</v>
      </c>
    </row>
    <row r="2288" spans="1:11" x14ac:dyDescent="0.25">
      <c r="A2288" s="103" t="s">
        <v>807</v>
      </c>
      <c r="B2288" s="103" t="s">
        <v>88</v>
      </c>
      <c r="C2288" s="103" t="s">
        <v>89</v>
      </c>
      <c r="D2288" s="103" t="s">
        <v>425</v>
      </c>
      <c r="E2288" s="111"/>
      <c r="F2288" s="103" t="s">
        <v>426</v>
      </c>
      <c r="G2288" s="103" t="s">
        <v>140</v>
      </c>
      <c r="H2288" s="103" t="s">
        <v>649</v>
      </c>
      <c r="I2288" s="103" t="s">
        <v>92</v>
      </c>
      <c r="J2288" s="215">
        <v>269.13</v>
      </c>
      <c r="K2288" s="216" t="s">
        <v>88</v>
      </c>
    </row>
    <row r="2289" spans="1:11" x14ac:dyDescent="0.25">
      <c r="A2289" s="103" t="s">
        <v>808</v>
      </c>
      <c r="B2289" s="103" t="s">
        <v>88</v>
      </c>
      <c r="C2289" s="103" t="s">
        <v>89</v>
      </c>
      <c r="D2289" s="103" t="s">
        <v>425</v>
      </c>
      <c r="E2289" s="103" t="s">
        <v>426</v>
      </c>
      <c r="F2289" s="103" t="s">
        <v>426</v>
      </c>
      <c r="G2289" s="103" t="s">
        <v>139</v>
      </c>
      <c r="H2289" s="103" t="s">
        <v>646</v>
      </c>
      <c r="I2289" s="103" t="s">
        <v>92</v>
      </c>
      <c r="J2289" s="215">
        <v>-149.1</v>
      </c>
      <c r="K2289" s="216" t="s">
        <v>88</v>
      </c>
    </row>
    <row r="2290" spans="1:11" x14ac:dyDescent="0.25">
      <c r="A2290" s="103" t="s">
        <v>808</v>
      </c>
      <c r="B2290" s="103" t="s">
        <v>88</v>
      </c>
      <c r="C2290" s="103" t="s">
        <v>89</v>
      </c>
      <c r="D2290" s="103" t="s">
        <v>425</v>
      </c>
      <c r="E2290" s="111"/>
      <c r="F2290" s="103" t="s">
        <v>426</v>
      </c>
      <c r="G2290" s="103" t="s">
        <v>139</v>
      </c>
      <c r="H2290" s="103" t="s">
        <v>646</v>
      </c>
      <c r="I2290" s="103" t="s">
        <v>92</v>
      </c>
      <c r="J2290" s="215">
        <v>38.75</v>
      </c>
      <c r="K2290" s="216" t="s">
        <v>88</v>
      </c>
    </row>
    <row r="2291" spans="1:11" x14ac:dyDescent="0.25">
      <c r="A2291" s="103" t="s">
        <v>809</v>
      </c>
      <c r="B2291" s="103" t="s">
        <v>88</v>
      </c>
      <c r="C2291" s="103" t="s">
        <v>89</v>
      </c>
      <c r="D2291" s="103" t="s">
        <v>425</v>
      </c>
      <c r="E2291" s="103" t="s">
        <v>426</v>
      </c>
      <c r="F2291" s="103" t="s">
        <v>426</v>
      </c>
      <c r="G2291" s="103" t="s">
        <v>139</v>
      </c>
      <c r="H2291" s="103" t="s">
        <v>646</v>
      </c>
      <c r="I2291" s="103" t="s">
        <v>92</v>
      </c>
      <c r="J2291" s="215">
        <v>-777</v>
      </c>
      <c r="K2291" s="216" t="s">
        <v>88</v>
      </c>
    </row>
    <row r="2292" spans="1:11" x14ac:dyDescent="0.25">
      <c r="A2292" s="103" t="s">
        <v>809</v>
      </c>
      <c r="B2292" s="103" t="s">
        <v>88</v>
      </c>
      <c r="C2292" s="103" t="s">
        <v>89</v>
      </c>
      <c r="D2292" s="103" t="s">
        <v>425</v>
      </c>
      <c r="E2292" s="111"/>
      <c r="F2292" s="103" t="s">
        <v>426</v>
      </c>
      <c r="G2292" s="103" t="s">
        <v>139</v>
      </c>
      <c r="H2292" s="103" t="s">
        <v>646</v>
      </c>
      <c r="I2292" s="103" t="s">
        <v>92</v>
      </c>
      <c r="J2292" s="215">
        <v>201.94</v>
      </c>
      <c r="K2292" s="216" t="s">
        <v>88</v>
      </c>
    </row>
    <row r="2293" spans="1:11" x14ac:dyDescent="0.25">
      <c r="A2293" s="103" t="s">
        <v>810</v>
      </c>
      <c r="B2293" s="103" t="s">
        <v>88</v>
      </c>
      <c r="C2293" s="103" t="s">
        <v>89</v>
      </c>
      <c r="D2293" s="103" t="s">
        <v>425</v>
      </c>
      <c r="E2293" s="103" t="s">
        <v>426</v>
      </c>
      <c r="F2293" s="103" t="s">
        <v>426</v>
      </c>
      <c r="G2293" s="103" t="s">
        <v>139</v>
      </c>
      <c r="H2293" s="103" t="s">
        <v>646</v>
      </c>
      <c r="I2293" s="103" t="s">
        <v>92</v>
      </c>
      <c r="J2293" s="215">
        <v>638.4</v>
      </c>
      <c r="K2293" s="216" t="s">
        <v>88</v>
      </c>
    </row>
    <row r="2294" spans="1:11" x14ac:dyDescent="0.25">
      <c r="A2294" s="103" t="s">
        <v>810</v>
      </c>
      <c r="B2294" s="103" t="s">
        <v>88</v>
      </c>
      <c r="C2294" s="103" t="s">
        <v>89</v>
      </c>
      <c r="D2294" s="103" t="s">
        <v>425</v>
      </c>
      <c r="E2294" s="111"/>
      <c r="F2294" s="103" t="s">
        <v>426</v>
      </c>
      <c r="G2294" s="103" t="s">
        <v>139</v>
      </c>
      <c r="H2294" s="103" t="s">
        <v>646</v>
      </c>
      <c r="I2294" s="103" t="s">
        <v>92</v>
      </c>
      <c r="J2294" s="215">
        <v>-165.91</v>
      </c>
      <c r="K2294" s="216" t="s">
        <v>88</v>
      </c>
    </row>
    <row r="2295" spans="1:11" x14ac:dyDescent="0.25">
      <c r="A2295" s="103" t="s">
        <v>1038</v>
      </c>
      <c r="B2295" s="103" t="s">
        <v>88</v>
      </c>
      <c r="C2295" s="103" t="s">
        <v>89</v>
      </c>
      <c r="D2295" s="103" t="s">
        <v>425</v>
      </c>
      <c r="E2295" s="103" t="s">
        <v>426</v>
      </c>
      <c r="F2295" s="103" t="s">
        <v>426</v>
      </c>
      <c r="G2295" s="103" t="s">
        <v>139</v>
      </c>
      <c r="H2295" s="103" t="s">
        <v>646</v>
      </c>
      <c r="I2295" s="103" t="s">
        <v>92</v>
      </c>
      <c r="J2295" s="215">
        <v>-17.850000000000001</v>
      </c>
      <c r="K2295" s="216" t="s">
        <v>88</v>
      </c>
    </row>
    <row r="2296" spans="1:11" x14ac:dyDescent="0.25">
      <c r="A2296" s="103" t="s">
        <v>1038</v>
      </c>
      <c r="B2296" s="103" t="s">
        <v>88</v>
      </c>
      <c r="C2296" s="103" t="s">
        <v>89</v>
      </c>
      <c r="D2296" s="103" t="s">
        <v>425</v>
      </c>
      <c r="E2296" s="111"/>
      <c r="F2296" s="103" t="s">
        <v>426</v>
      </c>
      <c r="G2296" s="103" t="s">
        <v>139</v>
      </c>
      <c r="H2296" s="103" t="s">
        <v>646</v>
      </c>
      <c r="I2296" s="103" t="s">
        <v>92</v>
      </c>
      <c r="J2296" s="215">
        <v>4.63</v>
      </c>
      <c r="K2296" s="216" t="s">
        <v>88</v>
      </c>
    </row>
    <row r="2297" spans="1:11" x14ac:dyDescent="0.25">
      <c r="A2297" s="103" t="s">
        <v>806</v>
      </c>
      <c r="B2297" s="103" t="s">
        <v>88</v>
      </c>
      <c r="C2297" s="103" t="s">
        <v>89</v>
      </c>
      <c r="D2297" s="103" t="s">
        <v>425</v>
      </c>
      <c r="E2297" s="103" t="s">
        <v>426</v>
      </c>
      <c r="F2297" s="103" t="s">
        <v>426</v>
      </c>
      <c r="G2297" s="103" t="s">
        <v>139</v>
      </c>
      <c r="H2297" s="103" t="s">
        <v>646</v>
      </c>
      <c r="I2297" s="103" t="s">
        <v>92</v>
      </c>
      <c r="J2297" s="215">
        <v>8.4</v>
      </c>
      <c r="K2297" s="216" t="s">
        <v>88</v>
      </c>
    </row>
    <row r="2298" spans="1:11" x14ac:dyDescent="0.25">
      <c r="A2298" s="103" t="s">
        <v>806</v>
      </c>
      <c r="B2298" s="103" t="s">
        <v>88</v>
      </c>
      <c r="C2298" s="103" t="s">
        <v>89</v>
      </c>
      <c r="D2298" s="103" t="s">
        <v>425</v>
      </c>
      <c r="E2298" s="111"/>
      <c r="F2298" s="103" t="s">
        <v>426</v>
      </c>
      <c r="G2298" s="103" t="s">
        <v>139</v>
      </c>
      <c r="H2298" s="103" t="s">
        <v>646</v>
      </c>
      <c r="I2298" s="103" t="s">
        <v>92</v>
      </c>
      <c r="J2298" s="215">
        <v>-2.1800000000000002</v>
      </c>
      <c r="K2298" s="216" t="s">
        <v>88</v>
      </c>
    </row>
    <row r="2299" spans="1:11" x14ac:dyDescent="0.25">
      <c r="A2299" s="103" t="s">
        <v>807</v>
      </c>
      <c r="B2299" s="103" t="s">
        <v>88</v>
      </c>
      <c r="C2299" s="103" t="s">
        <v>89</v>
      </c>
      <c r="D2299" s="103" t="s">
        <v>425</v>
      </c>
      <c r="E2299" s="103" t="s">
        <v>426</v>
      </c>
      <c r="F2299" s="103" t="s">
        <v>426</v>
      </c>
      <c r="G2299" s="103" t="s">
        <v>139</v>
      </c>
      <c r="H2299" s="103" t="s">
        <v>646</v>
      </c>
      <c r="I2299" s="103" t="s">
        <v>92</v>
      </c>
      <c r="J2299" s="215">
        <v>-452.55</v>
      </c>
      <c r="K2299" s="216" t="s">
        <v>88</v>
      </c>
    </row>
    <row r="2300" spans="1:11" x14ac:dyDescent="0.25">
      <c r="A2300" s="103" t="s">
        <v>807</v>
      </c>
      <c r="B2300" s="103" t="s">
        <v>88</v>
      </c>
      <c r="C2300" s="103" t="s">
        <v>89</v>
      </c>
      <c r="D2300" s="103" t="s">
        <v>425</v>
      </c>
      <c r="E2300" s="111"/>
      <c r="F2300" s="103" t="s">
        <v>426</v>
      </c>
      <c r="G2300" s="103" t="s">
        <v>139</v>
      </c>
      <c r="H2300" s="103" t="s">
        <v>646</v>
      </c>
      <c r="I2300" s="103" t="s">
        <v>92</v>
      </c>
      <c r="J2300" s="215">
        <v>117.62</v>
      </c>
      <c r="K2300" s="216" t="s">
        <v>88</v>
      </c>
    </row>
    <row r="2301" spans="1:11" x14ac:dyDescent="0.25">
      <c r="A2301" s="103" t="s">
        <v>808</v>
      </c>
      <c r="B2301" s="103" t="s">
        <v>88</v>
      </c>
      <c r="C2301" s="103" t="s">
        <v>89</v>
      </c>
      <c r="D2301" s="103" t="s">
        <v>425</v>
      </c>
      <c r="E2301" s="103" t="s">
        <v>426</v>
      </c>
      <c r="F2301" s="103" t="s">
        <v>426</v>
      </c>
      <c r="G2301" s="103" t="s">
        <v>138</v>
      </c>
      <c r="H2301" s="103" t="s">
        <v>647</v>
      </c>
      <c r="I2301" s="103" t="s">
        <v>92</v>
      </c>
      <c r="J2301" s="215">
        <v>1816</v>
      </c>
      <c r="K2301" s="216" t="s">
        <v>88</v>
      </c>
    </row>
    <row r="2302" spans="1:11" x14ac:dyDescent="0.25">
      <c r="A2302" s="103" t="s">
        <v>808</v>
      </c>
      <c r="B2302" s="103" t="s">
        <v>88</v>
      </c>
      <c r="C2302" s="103" t="s">
        <v>89</v>
      </c>
      <c r="D2302" s="103" t="s">
        <v>425</v>
      </c>
      <c r="E2302" s="111"/>
      <c r="F2302" s="103" t="s">
        <v>426</v>
      </c>
      <c r="G2302" s="103" t="s">
        <v>138</v>
      </c>
      <c r="H2302" s="103" t="s">
        <v>647</v>
      </c>
      <c r="I2302" s="103" t="s">
        <v>92</v>
      </c>
      <c r="J2302" s="215">
        <v>-471.96</v>
      </c>
      <c r="K2302" s="216" t="s">
        <v>88</v>
      </c>
    </row>
    <row r="2303" spans="1:11" x14ac:dyDescent="0.25">
      <c r="A2303" s="103" t="s">
        <v>809</v>
      </c>
      <c r="B2303" s="103" t="s">
        <v>88</v>
      </c>
      <c r="C2303" s="103" t="s">
        <v>89</v>
      </c>
      <c r="D2303" s="103" t="s">
        <v>425</v>
      </c>
      <c r="E2303" s="103" t="s">
        <v>426</v>
      </c>
      <c r="F2303" s="103" t="s">
        <v>426</v>
      </c>
      <c r="G2303" s="103" t="s">
        <v>138</v>
      </c>
      <c r="H2303" s="103" t="s">
        <v>647</v>
      </c>
      <c r="I2303" s="103" t="s">
        <v>92</v>
      </c>
      <c r="J2303" s="215">
        <v>70.5</v>
      </c>
      <c r="K2303" s="216" t="s">
        <v>88</v>
      </c>
    </row>
    <row r="2304" spans="1:11" x14ac:dyDescent="0.25">
      <c r="A2304" s="103" t="s">
        <v>809</v>
      </c>
      <c r="B2304" s="103" t="s">
        <v>88</v>
      </c>
      <c r="C2304" s="103" t="s">
        <v>89</v>
      </c>
      <c r="D2304" s="103" t="s">
        <v>425</v>
      </c>
      <c r="E2304" s="111"/>
      <c r="F2304" s="103" t="s">
        <v>426</v>
      </c>
      <c r="G2304" s="103" t="s">
        <v>138</v>
      </c>
      <c r="H2304" s="103" t="s">
        <v>647</v>
      </c>
      <c r="I2304" s="103" t="s">
        <v>92</v>
      </c>
      <c r="J2304" s="215">
        <v>-18.32</v>
      </c>
      <c r="K2304" s="216" t="s">
        <v>88</v>
      </c>
    </row>
    <row r="2305" spans="1:11" x14ac:dyDescent="0.25">
      <c r="A2305" s="103" t="s">
        <v>810</v>
      </c>
      <c r="B2305" s="103" t="s">
        <v>88</v>
      </c>
      <c r="C2305" s="103" t="s">
        <v>89</v>
      </c>
      <c r="D2305" s="103" t="s">
        <v>425</v>
      </c>
      <c r="E2305" s="103" t="s">
        <v>426</v>
      </c>
      <c r="F2305" s="103" t="s">
        <v>426</v>
      </c>
      <c r="G2305" s="103" t="s">
        <v>138</v>
      </c>
      <c r="H2305" s="103" t="s">
        <v>647</v>
      </c>
      <c r="I2305" s="103" t="s">
        <v>92</v>
      </c>
      <c r="J2305" s="215">
        <v>41.4</v>
      </c>
      <c r="K2305" s="216" t="s">
        <v>88</v>
      </c>
    </row>
    <row r="2306" spans="1:11" x14ac:dyDescent="0.25">
      <c r="A2306" s="103" t="s">
        <v>810</v>
      </c>
      <c r="B2306" s="103" t="s">
        <v>88</v>
      </c>
      <c r="C2306" s="103" t="s">
        <v>89</v>
      </c>
      <c r="D2306" s="103" t="s">
        <v>425</v>
      </c>
      <c r="E2306" s="111"/>
      <c r="F2306" s="103" t="s">
        <v>426</v>
      </c>
      <c r="G2306" s="103" t="s">
        <v>138</v>
      </c>
      <c r="H2306" s="103" t="s">
        <v>647</v>
      </c>
      <c r="I2306" s="103" t="s">
        <v>92</v>
      </c>
      <c r="J2306" s="215">
        <v>-10.75</v>
      </c>
      <c r="K2306" s="216" t="s">
        <v>88</v>
      </c>
    </row>
    <row r="2307" spans="1:11" x14ac:dyDescent="0.25">
      <c r="A2307" s="103" t="s">
        <v>1038</v>
      </c>
      <c r="B2307" s="103" t="s">
        <v>88</v>
      </c>
      <c r="C2307" s="103" t="s">
        <v>89</v>
      </c>
      <c r="D2307" s="103" t="s">
        <v>425</v>
      </c>
      <c r="E2307" s="103" t="s">
        <v>426</v>
      </c>
      <c r="F2307" s="103" t="s">
        <v>426</v>
      </c>
      <c r="G2307" s="103" t="s">
        <v>138</v>
      </c>
      <c r="H2307" s="103" t="s">
        <v>647</v>
      </c>
      <c r="I2307" s="103" t="s">
        <v>92</v>
      </c>
      <c r="J2307" s="215">
        <v>1222.5999999999999</v>
      </c>
      <c r="K2307" s="216" t="s">
        <v>88</v>
      </c>
    </row>
    <row r="2308" spans="1:11" x14ac:dyDescent="0.25">
      <c r="A2308" s="103" t="s">
        <v>1038</v>
      </c>
      <c r="B2308" s="103" t="s">
        <v>88</v>
      </c>
      <c r="C2308" s="103" t="s">
        <v>89</v>
      </c>
      <c r="D2308" s="103" t="s">
        <v>425</v>
      </c>
      <c r="E2308" s="111"/>
      <c r="F2308" s="103" t="s">
        <v>426</v>
      </c>
      <c r="G2308" s="103" t="s">
        <v>138</v>
      </c>
      <c r="H2308" s="103" t="s">
        <v>647</v>
      </c>
      <c r="I2308" s="103" t="s">
        <v>92</v>
      </c>
      <c r="J2308" s="215">
        <v>-317.75</v>
      </c>
      <c r="K2308" s="216" t="s">
        <v>88</v>
      </c>
    </row>
    <row r="2309" spans="1:11" x14ac:dyDescent="0.25">
      <c r="A2309" s="103" t="s">
        <v>806</v>
      </c>
      <c r="B2309" s="103" t="s">
        <v>88</v>
      </c>
      <c r="C2309" s="103" t="s">
        <v>89</v>
      </c>
      <c r="D2309" s="103" t="s">
        <v>425</v>
      </c>
      <c r="E2309" s="103" t="s">
        <v>426</v>
      </c>
      <c r="F2309" s="103" t="s">
        <v>426</v>
      </c>
      <c r="G2309" s="103" t="s">
        <v>138</v>
      </c>
      <c r="H2309" s="103" t="s">
        <v>647</v>
      </c>
      <c r="I2309" s="103" t="s">
        <v>92</v>
      </c>
      <c r="J2309" s="215">
        <v>-217.9</v>
      </c>
      <c r="K2309" s="216" t="s">
        <v>88</v>
      </c>
    </row>
    <row r="2310" spans="1:11" x14ac:dyDescent="0.25">
      <c r="A2310" s="103" t="s">
        <v>806</v>
      </c>
      <c r="B2310" s="103" t="s">
        <v>88</v>
      </c>
      <c r="C2310" s="103" t="s">
        <v>89</v>
      </c>
      <c r="D2310" s="103" t="s">
        <v>425</v>
      </c>
      <c r="E2310" s="111"/>
      <c r="F2310" s="103" t="s">
        <v>426</v>
      </c>
      <c r="G2310" s="103" t="s">
        <v>138</v>
      </c>
      <c r="H2310" s="103" t="s">
        <v>647</v>
      </c>
      <c r="I2310" s="103" t="s">
        <v>92</v>
      </c>
      <c r="J2310" s="215">
        <v>56.64</v>
      </c>
      <c r="K2310" s="216" t="s">
        <v>88</v>
      </c>
    </row>
    <row r="2311" spans="1:11" x14ac:dyDescent="0.25">
      <c r="A2311" s="103" t="s">
        <v>807</v>
      </c>
      <c r="B2311" s="103" t="s">
        <v>88</v>
      </c>
      <c r="C2311" s="103" t="s">
        <v>89</v>
      </c>
      <c r="D2311" s="103" t="s">
        <v>425</v>
      </c>
      <c r="E2311" s="103" t="s">
        <v>426</v>
      </c>
      <c r="F2311" s="103" t="s">
        <v>426</v>
      </c>
      <c r="G2311" s="103" t="s">
        <v>138</v>
      </c>
      <c r="H2311" s="103" t="s">
        <v>647</v>
      </c>
      <c r="I2311" s="103" t="s">
        <v>92</v>
      </c>
      <c r="J2311" s="215">
        <v>-3322.6</v>
      </c>
      <c r="K2311" s="216" t="s">
        <v>88</v>
      </c>
    </row>
    <row r="2312" spans="1:11" x14ac:dyDescent="0.25">
      <c r="A2312" s="103" t="s">
        <v>807</v>
      </c>
      <c r="B2312" s="103" t="s">
        <v>88</v>
      </c>
      <c r="C2312" s="103" t="s">
        <v>89</v>
      </c>
      <c r="D2312" s="103" t="s">
        <v>425</v>
      </c>
      <c r="E2312" s="111"/>
      <c r="F2312" s="103" t="s">
        <v>426</v>
      </c>
      <c r="G2312" s="103" t="s">
        <v>138</v>
      </c>
      <c r="H2312" s="103" t="s">
        <v>647</v>
      </c>
      <c r="I2312" s="103" t="s">
        <v>92</v>
      </c>
      <c r="J2312" s="215">
        <v>863.53</v>
      </c>
      <c r="K2312" s="216" t="s">
        <v>88</v>
      </c>
    </row>
    <row r="2313" spans="1:11" x14ac:dyDescent="0.25">
      <c r="A2313" s="103" t="s">
        <v>808</v>
      </c>
      <c r="B2313" s="103" t="s">
        <v>88</v>
      </c>
      <c r="C2313" s="103" t="s">
        <v>89</v>
      </c>
      <c r="D2313" s="103" t="s">
        <v>425</v>
      </c>
      <c r="E2313" s="103" t="s">
        <v>426</v>
      </c>
      <c r="F2313" s="103" t="s">
        <v>426</v>
      </c>
      <c r="G2313" s="103" t="s">
        <v>136</v>
      </c>
      <c r="H2313" s="103" t="s">
        <v>370</v>
      </c>
      <c r="I2313" s="103" t="s">
        <v>92</v>
      </c>
      <c r="J2313" s="215">
        <v>2136.1999999999998</v>
      </c>
      <c r="K2313" s="216" t="s">
        <v>88</v>
      </c>
    </row>
    <row r="2314" spans="1:11" x14ac:dyDescent="0.25">
      <c r="A2314" s="103" t="s">
        <v>809</v>
      </c>
      <c r="B2314" s="103" t="s">
        <v>88</v>
      </c>
      <c r="C2314" s="103" t="s">
        <v>89</v>
      </c>
      <c r="D2314" s="103" t="s">
        <v>425</v>
      </c>
      <c r="E2314" s="103" t="s">
        <v>426</v>
      </c>
      <c r="F2314" s="103" t="s">
        <v>426</v>
      </c>
      <c r="G2314" s="103" t="s">
        <v>136</v>
      </c>
      <c r="H2314" s="103" t="s">
        <v>370</v>
      </c>
      <c r="I2314" s="103" t="s">
        <v>92</v>
      </c>
      <c r="J2314" s="215">
        <v>510</v>
      </c>
      <c r="K2314" s="216" t="s">
        <v>88</v>
      </c>
    </row>
    <row r="2315" spans="1:11" x14ac:dyDescent="0.25">
      <c r="A2315" s="103" t="s">
        <v>810</v>
      </c>
      <c r="B2315" s="103" t="s">
        <v>88</v>
      </c>
      <c r="C2315" s="103" t="s">
        <v>89</v>
      </c>
      <c r="D2315" s="103" t="s">
        <v>425</v>
      </c>
      <c r="E2315" s="103" t="s">
        <v>426</v>
      </c>
      <c r="F2315" s="103" t="s">
        <v>426</v>
      </c>
      <c r="G2315" s="103" t="s">
        <v>136</v>
      </c>
      <c r="H2315" s="103" t="s">
        <v>370</v>
      </c>
      <c r="I2315" s="103" t="s">
        <v>92</v>
      </c>
      <c r="J2315" s="215">
        <v>-1525.4</v>
      </c>
      <c r="K2315" s="216" t="s">
        <v>88</v>
      </c>
    </row>
    <row r="2316" spans="1:11" x14ac:dyDescent="0.25">
      <c r="A2316" s="103" t="s">
        <v>810</v>
      </c>
      <c r="B2316" s="103" t="s">
        <v>88</v>
      </c>
      <c r="C2316" s="103" t="s">
        <v>89</v>
      </c>
      <c r="D2316" s="103" t="s">
        <v>425</v>
      </c>
      <c r="E2316" s="111"/>
      <c r="F2316" s="103" t="s">
        <v>426</v>
      </c>
      <c r="G2316" s="103" t="s">
        <v>136</v>
      </c>
      <c r="H2316" s="103" t="s">
        <v>370</v>
      </c>
      <c r="I2316" s="103" t="s">
        <v>92</v>
      </c>
      <c r="J2316" s="215">
        <v>9.15</v>
      </c>
      <c r="K2316" s="216" t="s">
        <v>88</v>
      </c>
    </row>
    <row r="2317" spans="1:11" x14ac:dyDescent="0.25">
      <c r="A2317" s="103" t="s">
        <v>1038</v>
      </c>
      <c r="B2317" s="103" t="s">
        <v>88</v>
      </c>
      <c r="C2317" s="103" t="s">
        <v>89</v>
      </c>
      <c r="D2317" s="103" t="s">
        <v>425</v>
      </c>
      <c r="E2317" s="103" t="s">
        <v>426</v>
      </c>
      <c r="F2317" s="103" t="s">
        <v>426</v>
      </c>
      <c r="G2317" s="103" t="s">
        <v>136</v>
      </c>
      <c r="H2317" s="103" t="s">
        <v>370</v>
      </c>
      <c r="I2317" s="103" t="s">
        <v>92</v>
      </c>
      <c r="J2317" s="215">
        <v>-254.25</v>
      </c>
      <c r="K2317" s="216" t="s">
        <v>88</v>
      </c>
    </row>
    <row r="2318" spans="1:11" x14ac:dyDescent="0.25">
      <c r="A2318" s="103" t="s">
        <v>806</v>
      </c>
      <c r="B2318" s="103" t="s">
        <v>88</v>
      </c>
      <c r="C2318" s="103" t="s">
        <v>89</v>
      </c>
      <c r="D2318" s="103" t="s">
        <v>425</v>
      </c>
      <c r="E2318" s="103" t="s">
        <v>426</v>
      </c>
      <c r="F2318" s="103" t="s">
        <v>426</v>
      </c>
      <c r="G2318" s="103" t="s">
        <v>136</v>
      </c>
      <c r="H2318" s="103" t="s">
        <v>370</v>
      </c>
      <c r="I2318" s="103" t="s">
        <v>92</v>
      </c>
      <c r="J2318" s="215">
        <v>-11.8</v>
      </c>
      <c r="K2318" s="216" t="s">
        <v>88</v>
      </c>
    </row>
    <row r="2319" spans="1:11" x14ac:dyDescent="0.25">
      <c r="A2319" s="103" t="s">
        <v>807</v>
      </c>
      <c r="B2319" s="103" t="s">
        <v>88</v>
      </c>
      <c r="C2319" s="103" t="s">
        <v>89</v>
      </c>
      <c r="D2319" s="103" t="s">
        <v>425</v>
      </c>
      <c r="E2319" s="103" t="s">
        <v>426</v>
      </c>
      <c r="F2319" s="103" t="s">
        <v>426</v>
      </c>
      <c r="G2319" s="103" t="s">
        <v>136</v>
      </c>
      <c r="H2319" s="103" t="s">
        <v>370</v>
      </c>
      <c r="I2319" s="103" t="s">
        <v>92</v>
      </c>
      <c r="J2319" s="215">
        <v>-2625.9</v>
      </c>
      <c r="K2319" s="216" t="s">
        <v>88</v>
      </c>
    </row>
    <row r="2320" spans="1:11" x14ac:dyDescent="0.25">
      <c r="A2320" s="103" t="s">
        <v>808</v>
      </c>
      <c r="B2320" s="103" t="s">
        <v>88</v>
      </c>
      <c r="C2320" s="103" t="s">
        <v>89</v>
      </c>
      <c r="D2320" s="103" t="s">
        <v>425</v>
      </c>
      <c r="E2320" s="103" t="s">
        <v>426</v>
      </c>
      <c r="F2320" s="103" t="s">
        <v>426</v>
      </c>
      <c r="G2320" s="103" t="s">
        <v>168</v>
      </c>
      <c r="H2320" s="103" t="s">
        <v>377</v>
      </c>
      <c r="I2320" s="103" t="s">
        <v>92</v>
      </c>
      <c r="J2320" s="215">
        <v>-160.1</v>
      </c>
      <c r="K2320" s="216" t="s">
        <v>88</v>
      </c>
    </row>
    <row r="2321" spans="1:11" x14ac:dyDescent="0.25">
      <c r="A2321" s="103" t="s">
        <v>809</v>
      </c>
      <c r="B2321" s="103" t="s">
        <v>88</v>
      </c>
      <c r="C2321" s="103" t="s">
        <v>89</v>
      </c>
      <c r="D2321" s="103" t="s">
        <v>425</v>
      </c>
      <c r="E2321" s="103" t="s">
        <v>426</v>
      </c>
      <c r="F2321" s="103" t="s">
        <v>426</v>
      </c>
      <c r="G2321" s="103" t="s">
        <v>168</v>
      </c>
      <c r="H2321" s="103" t="s">
        <v>377</v>
      </c>
      <c r="I2321" s="103" t="s">
        <v>92</v>
      </c>
      <c r="J2321" s="215">
        <v>439.5</v>
      </c>
      <c r="K2321" s="216" t="s">
        <v>88</v>
      </c>
    </row>
    <row r="2322" spans="1:11" x14ac:dyDescent="0.25">
      <c r="A2322" s="103" t="s">
        <v>810</v>
      </c>
      <c r="B2322" s="103" t="s">
        <v>88</v>
      </c>
      <c r="C2322" s="103" t="s">
        <v>89</v>
      </c>
      <c r="D2322" s="103" t="s">
        <v>425</v>
      </c>
      <c r="E2322" s="103" t="s">
        <v>426</v>
      </c>
      <c r="F2322" s="103" t="s">
        <v>426</v>
      </c>
      <c r="G2322" s="103" t="s">
        <v>168</v>
      </c>
      <c r="H2322" s="103" t="s">
        <v>377</v>
      </c>
      <c r="I2322" s="103" t="s">
        <v>92</v>
      </c>
      <c r="J2322" s="215">
        <v>-782.3</v>
      </c>
      <c r="K2322" s="216" t="s">
        <v>88</v>
      </c>
    </row>
    <row r="2323" spans="1:11" x14ac:dyDescent="0.25">
      <c r="A2323" s="103" t="s">
        <v>1038</v>
      </c>
      <c r="B2323" s="103" t="s">
        <v>88</v>
      </c>
      <c r="C2323" s="103" t="s">
        <v>89</v>
      </c>
      <c r="D2323" s="103" t="s">
        <v>425</v>
      </c>
      <c r="E2323" s="103" t="s">
        <v>426</v>
      </c>
      <c r="F2323" s="103" t="s">
        <v>426</v>
      </c>
      <c r="G2323" s="103" t="s">
        <v>168</v>
      </c>
      <c r="H2323" s="103" t="s">
        <v>377</v>
      </c>
      <c r="I2323" s="103" t="s">
        <v>92</v>
      </c>
      <c r="J2323" s="215">
        <v>579.70000000000005</v>
      </c>
      <c r="K2323" s="216" t="s">
        <v>88</v>
      </c>
    </row>
    <row r="2324" spans="1:11" x14ac:dyDescent="0.25">
      <c r="A2324" s="103" t="s">
        <v>806</v>
      </c>
      <c r="B2324" s="103" t="s">
        <v>88</v>
      </c>
      <c r="C2324" s="103" t="s">
        <v>89</v>
      </c>
      <c r="D2324" s="103" t="s">
        <v>425</v>
      </c>
      <c r="E2324" s="103" t="s">
        <v>426</v>
      </c>
      <c r="F2324" s="103" t="s">
        <v>426</v>
      </c>
      <c r="G2324" s="103" t="s">
        <v>168</v>
      </c>
      <c r="H2324" s="103" t="s">
        <v>377</v>
      </c>
      <c r="I2324" s="103" t="s">
        <v>92</v>
      </c>
      <c r="J2324" s="215">
        <v>400</v>
      </c>
      <c r="K2324" s="216" t="s">
        <v>88</v>
      </c>
    </row>
    <row r="2325" spans="1:11" x14ac:dyDescent="0.25">
      <c r="A2325" s="103" t="s">
        <v>807</v>
      </c>
      <c r="B2325" s="103" t="s">
        <v>88</v>
      </c>
      <c r="C2325" s="103" t="s">
        <v>89</v>
      </c>
      <c r="D2325" s="103" t="s">
        <v>425</v>
      </c>
      <c r="E2325" s="103" t="s">
        <v>426</v>
      </c>
      <c r="F2325" s="103" t="s">
        <v>426</v>
      </c>
      <c r="G2325" s="103" t="s">
        <v>168</v>
      </c>
      <c r="H2325" s="103" t="s">
        <v>377</v>
      </c>
      <c r="I2325" s="103" t="s">
        <v>92</v>
      </c>
      <c r="J2325" s="215">
        <v>-692.4</v>
      </c>
      <c r="K2325" s="216" t="s">
        <v>88</v>
      </c>
    </row>
    <row r="2326" spans="1:11" x14ac:dyDescent="0.25">
      <c r="A2326" s="103" t="s">
        <v>808</v>
      </c>
      <c r="B2326" s="103" t="s">
        <v>88</v>
      </c>
      <c r="C2326" s="103" t="s">
        <v>89</v>
      </c>
      <c r="D2326" s="103" t="s">
        <v>425</v>
      </c>
      <c r="E2326" s="103" t="s">
        <v>426</v>
      </c>
      <c r="F2326" s="103" t="s">
        <v>426</v>
      </c>
      <c r="G2326" s="103" t="s">
        <v>133</v>
      </c>
      <c r="H2326" s="103" t="s">
        <v>378</v>
      </c>
      <c r="I2326" s="103" t="s">
        <v>92</v>
      </c>
      <c r="J2326" s="215">
        <v>350</v>
      </c>
      <c r="K2326" s="216" t="s">
        <v>88</v>
      </c>
    </row>
    <row r="2327" spans="1:11" x14ac:dyDescent="0.25">
      <c r="A2327" s="103" t="s">
        <v>809</v>
      </c>
      <c r="B2327" s="103" t="s">
        <v>88</v>
      </c>
      <c r="C2327" s="103" t="s">
        <v>89</v>
      </c>
      <c r="D2327" s="103" t="s">
        <v>425</v>
      </c>
      <c r="E2327" s="103" t="s">
        <v>426</v>
      </c>
      <c r="F2327" s="103" t="s">
        <v>426</v>
      </c>
      <c r="G2327" s="103" t="s">
        <v>133</v>
      </c>
      <c r="H2327" s="103" t="s">
        <v>378</v>
      </c>
      <c r="I2327" s="103" t="s">
        <v>92</v>
      </c>
      <c r="J2327" s="215">
        <v>-625</v>
      </c>
      <c r="K2327" s="216" t="s">
        <v>88</v>
      </c>
    </row>
    <row r="2328" spans="1:11" x14ac:dyDescent="0.25">
      <c r="A2328" s="103" t="s">
        <v>810</v>
      </c>
      <c r="B2328" s="103" t="s">
        <v>88</v>
      </c>
      <c r="C2328" s="103" t="s">
        <v>89</v>
      </c>
      <c r="D2328" s="103" t="s">
        <v>425</v>
      </c>
      <c r="E2328" s="103" t="s">
        <v>426</v>
      </c>
      <c r="F2328" s="103" t="s">
        <v>426</v>
      </c>
      <c r="G2328" s="103" t="s">
        <v>133</v>
      </c>
      <c r="H2328" s="103" t="s">
        <v>378</v>
      </c>
      <c r="I2328" s="103" t="s">
        <v>92</v>
      </c>
      <c r="J2328" s="215">
        <v>405</v>
      </c>
      <c r="K2328" s="216" t="s">
        <v>88</v>
      </c>
    </row>
    <row r="2329" spans="1:11" x14ac:dyDescent="0.25">
      <c r="A2329" s="103" t="s">
        <v>806</v>
      </c>
      <c r="B2329" s="103" t="s">
        <v>88</v>
      </c>
      <c r="C2329" s="103" t="s">
        <v>89</v>
      </c>
      <c r="D2329" s="103" t="s">
        <v>425</v>
      </c>
      <c r="E2329" s="103" t="s">
        <v>426</v>
      </c>
      <c r="F2329" s="103" t="s">
        <v>426</v>
      </c>
      <c r="G2329" s="103" t="s">
        <v>133</v>
      </c>
      <c r="H2329" s="103" t="s">
        <v>378</v>
      </c>
      <c r="I2329" s="103" t="s">
        <v>92</v>
      </c>
      <c r="J2329" s="215">
        <v>580</v>
      </c>
      <c r="K2329" s="216" t="s">
        <v>88</v>
      </c>
    </row>
    <row r="2330" spans="1:11" x14ac:dyDescent="0.25">
      <c r="A2330" s="103" t="s">
        <v>807</v>
      </c>
      <c r="B2330" s="103" t="s">
        <v>88</v>
      </c>
      <c r="C2330" s="103" t="s">
        <v>89</v>
      </c>
      <c r="D2330" s="103" t="s">
        <v>425</v>
      </c>
      <c r="E2330" s="103" t="s">
        <v>426</v>
      </c>
      <c r="F2330" s="103" t="s">
        <v>426</v>
      </c>
      <c r="G2330" s="103" t="s">
        <v>133</v>
      </c>
      <c r="H2330" s="103" t="s">
        <v>378</v>
      </c>
      <c r="I2330" s="103" t="s">
        <v>92</v>
      </c>
      <c r="J2330" s="215">
        <v>-980</v>
      </c>
      <c r="K2330" s="216" t="s">
        <v>88</v>
      </c>
    </row>
    <row r="2331" spans="1:11" x14ac:dyDescent="0.25">
      <c r="A2331" s="103" t="s">
        <v>808</v>
      </c>
      <c r="B2331" s="103" t="s">
        <v>88</v>
      </c>
      <c r="C2331" s="103" t="s">
        <v>89</v>
      </c>
      <c r="D2331" s="103" t="s">
        <v>425</v>
      </c>
      <c r="E2331" s="103" t="s">
        <v>426</v>
      </c>
      <c r="F2331" s="103" t="s">
        <v>426</v>
      </c>
      <c r="G2331" s="103" t="s">
        <v>148</v>
      </c>
      <c r="H2331" s="103" t="s">
        <v>390</v>
      </c>
      <c r="I2331" s="103" t="s">
        <v>92</v>
      </c>
      <c r="J2331" s="215">
        <v>1201.2</v>
      </c>
      <c r="K2331" s="216" t="s">
        <v>88</v>
      </c>
    </row>
    <row r="2332" spans="1:11" x14ac:dyDescent="0.25">
      <c r="A2332" s="103" t="s">
        <v>1038</v>
      </c>
      <c r="B2332" s="103" t="s">
        <v>88</v>
      </c>
      <c r="C2332" s="103" t="s">
        <v>89</v>
      </c>
      <c r="D2332" s="103" t="s">
        <v>425</v>
      </c>
      <c r="E2332" s="103" t="s">
        <v>426</v>
      </c>
      <c r="F2332" s="103" t="s">
        <v>426</v>
      </c>
      <c r="G2332" s="103" t="s">
        <v>148</v>
      </c>
      <c r="H2332" s="103" t="s">
        <v>390</v>
      </c>
      <c r="I2332" s="103" t="s">
        <v>92</v>
      </c>
      <c r="J2332" s="215">
        <v>988.15</v>
      </c>
      <c r="K2332" s="216" t="s">
        <v>88</v>
      </c>
    </row>
    <row r="2333" spans="1:11" x14ac:dyDescent="0.25">
      <c r="A2333" s="103" t="s">
        <v>807</v>
      </c>
      <c r="B2333" s="103" t="s">
        <v>88</v>
      </c>
      <c r="C2333" s="103" t="s">
        <v>89</v>
      </c>
      <c r="D2333" s="103" t="s">
        <v>425</v>
      </c>
      <c r="E2333" s="103" t="s">
        <v>426</v>
      </c>
      <c r="F2333" s="103" t="s">
        <v>426</v>
      </c>
      <c r="G2333" s="103" t="s">
        <v>148</v>
      </c>
      <c r="H2333" s="103" t="s">
        <v>390</v>
      </c>
      <c r="I2333" s="103" t="s">
        <v>92</v>
      </c>
      <c r="J2333" s="215">
        <v>-217.45</v>
      </c>
      <c r="K2333" s="216" t="s">
        <v>88</v>
      </c>
    </row>
    <row r="2334" spans="1:11" x14ac:dyDescent="0.25">
      <c r="A2334" s="103" t="s">
        <v>808</v>
      </c>
      <c r="B2334" s="103" t="s">
        <v>88</v>
      </c>
      <c r="C2334" s="103" t="s">
        <v>89</v>
      </c>
      <c r="D2334" s="103" t="s">
        <v>425</v>
      </c>
      <c r="E2334" s="103" t="s">
        <v>426</v>
      </c>
      <c r="F2334" s="103" t="s">
        <v>426</v>
      </c>
      <c r="G2334" s="103" t="s">
        <v>124</v>
      </c>
      <c r="H2334" s="103" t="s">
        <v>746</v>
      </c>
      <c r="I2334" s="103" t="s">
        <v>92</v>
      </c>
      <c r="J2334" s="215">
        <v>300</v>
      </c>
      <c r="K2334" s="216" t="s">
        <v>88</v>
      </c>
    </row>
    <row r="2335" spans="1:11" x14ac:dyDescent="0.25">
      <c r="A2335" s="103" t="s">
        <v>809</v>
      </c>
      <c r="B2335" s="103" t="s">
        <v>88</v>
      </c>
      <c r="C2335" s="103" t="s">
        <v>89</v>
      </c>
      <c r="D2335" s="103" t="s">
        <v>425</v>
      </c>
      <c r="E2335" s="103" t="s">
        <v>426</v>
      </c>
      <c r="F2335" s="103" t="s">
        <v>426</v>
      </c>
      <c r="G2335" s="103" t="s">
        <v>124</v>
      </c>
      <c r="H2335" s="103" t="s">
        <v>746</v>
      </c>
      <c r="I2335" s="103" t="s">
        <v>92</v>
      </c>
      <c r="J2335" s="215">
        <v>1425</v>
      </c>
      <c r="K2335" s="216" t="s">
        <v>88</v>
      </c>
    </row>
    <row r="2336" spans="1:11" x14ac:dyDescent="0.25">
      <c r="A2336" s="103" t="s">
        <v>1038</v>
      </c>
      <c r="B2336" s="103" t="s">
        <v>88</v>
      </c>
      <c r="C2336" s="103" t="s">
        <v>89</v>
      </c>
      <c r="D2336" s="103" t="s">
        <v>425</v>
      </c>
      <c r="E2336" s="103" t="s">
        <v>426</v>
      </c>
      <c r="F2336" s="103" t="s">
        <v>426</v>
      </c>
      <c r="G2336" s="103" t="s">
        <v>124</v>
      </c>
      <c r="H2336" s="103" t="s">
        <v>746</v>
      </c>
      <c r="I2336" s="103" t="s">
        <v>92</v>
      </c>
      <c r="J2336" s="215">
        <v>437.5</v>
      </c>
      <c r="K2336" s="216" t="s">
        <v>88</v>
      </c>
    </row>
    <row r="2337" spans="1:11" x14ac:dyDescent="0.25">
      <c r="A2337" s="103" t="s">
        <v>806</v>
      </c>
      <c r="B2337" s="103" t="s">
        <v>88</v>
      </c>
      <c r="C2337" s="103" t="s">
        <v>89</v>
      </c>
      <c r="D2337" s="103" t="s">
        <v>425</v>
      </c>
      <c r="E2337" s="103" t="s">
        <v>426</v>
      </c>
      <c r="F2337" s="103" t="s">
        <v>426</v>
      </c>
      <c r="G2337" s="103" t="s">
        <v>124</v>
      </c>
      <c r="H2337" s="103" t="s">
        <v>746</v>
      </c>
      <c r="I2337" s="103" t="s">
        <v>92</v>
      </c>
      <c r="J2337" s="215">
        <v>375</v>
      </c>
      <c r="K2337" s="216" t="s">
        <v>88</v>
      </c>
    </row>
    <row r="2338" spans="1:11" x14ac:dyDescent="0.25">
      <c r="A2338" s="103" t="s">
        <v>807</v>
      </c>
      <c r="B2338" s="103" t="s">
        <v>88</v>
      </c>
      <c r="C2338" s="103" t="s">
        <v>89</v>
      </c>
      <c r="D2338" s="103" t="s">
        <v>425</v>
      </c>
      <c r="E2338" s="103" t="s">
        <v>426</v>
      </c>
      <c r="F2338" s="103" t="s">
        <v>426</v>
      </c>
      <c r="G2338" s="103" t="s">
        <v>124</v>
      </c>
      <c r="H2338" s="103" t="s">
        <v>746</v>
      </c>
      <c r="I2338" s="103" t="s">
        <v>92</v>
      </c>
      <c r="J2338" s="215">
        <v>-1137.5</v>
      </c>
      <c r="K2338" s="216" t="s">
        <v>88</v>
      </c>
    </row>
    <row r="2339" spans="1:11" x14ac:dyDescent="0.25">
      <c r="A2339" s="103" t="s">
        <v>808</v>
      </c>
      <c r="B2339" s="103" t="s">
        <v>88</v>
      </c>
      <c r="C2339" s="103" t="s">
        <v>89</v>
      </c>
      <c r="D2339" s="103" t="s">
        <v>425</v>
      </c>
      <c r="E2339" s="103" t="s">
        <v>426</v>
      </c>
      <c r="F2339" s="103" t="s">
        <v>426</v>
      </c>
      <c r="G2339" s="103" t="s">
        <v>155</v>
      </c>
      <c r="H2339" s="103" t="s">
        <v>395</v>
      </c>
      <c r="I2339" s="103" t="s">
        <v>92</v>
      </c>
      <c r="J2339" s="215">
        <v>600.6</v>
      </c>
      <c r="K2339" s="216" t="s">
        <v>88</v>
      </c>
    </row>
    <row r="2340" spans="1:11" x14ac:dyDescent="0.25">
      <c r="A2340" s="103" t="s">
        <v>809</v>
      </c>
      <c r="B2340" s="103" t="s">
        <v>88</v>
      </c>
      <c r="C2340" s="103" t="s">
        <v>89</v>
      </c>
      <c r="D2340" s="103" t="s">
        <v>425</v>
      </c>
      <c r="E2340" s="103" t="s">
        <v>426</v>
      </c>
      <c r="F2340" s="103" t="s">
        <v>426</v>
      </c>
      <c r="G2340" s="103" t="s">
        <v>155</v>
      </c>
      <c r="H2340" s="103" t="s">
        <v>395</v>
      </c>
      <c r="I2340" s="103" t="s">
        <v>92</v>
      </c>
      <c r="J2340" s="215">
        <v>-154</v>
      </c>
      <c r="K2340" s="216" t="s">
        <v>88</v>
      </c>
    </row>
    <row r="2341" spans="1:11" x14ac:dyDescent="0.25">
      <c r="A2341" s="103" t="s">
        <v>810</v>
      </c>
      <c r="B2341" s="103" t="s">
        <v>88</v>
      </c>
      <c r="C2341" s="103" t="s">
        <v>89</v>
      </c>
      <c r="D2341" s="103" t="s">
        <v>425</v>
      </c>
      <c r="E2341" s="103" t="s">
        <v>426</v>
      </c>
      <c r="F2341" s="103" t="s">
        <v>426</v>
      </c>
      <c r="G2341" s="103" t="s">
        <v>155</v>
      </c>
      <c r="H2341" s="103" t="s">
        <v>395</v>
      </c>
      <c r="I2341" s="103" t="s">
        <v>92</v>
      </c>
      <c r="J2341" s="215">
        <v>418</v>
      </c>
      <c r="K2341" s="216" t="s">
        <v>88</v>
      </c>
    </row>
    <row r="2342" spans="1:11" x14ac:dyDescent="0.25">
      <c r="A2342" s="103" t="s">
        <v>1038</v>
      </c>
      <c r="B2342" s="103" t="s">
        <v>88</v>
      </c>
      <c r="C2342" s="103" t="s">
        <v>89</v>
      </c>
      <c r="D2342" s="103" t="s">
        <v>425</v>
      </c>
      <c r="E2342" s="103" t="s">
        <v>426</v>
      </c>
      <c r="F2342" s="103" t="s">
        <v>426</v>
      </c>
      <c r="G2342" s="103" t="s">
        <v>155</v>
      </c>
      <c r="H2342" s="103" t="s">
        <v>395</v>
      </c>
      <c r="I2342" s="103" t="s">
        <v>92</v>
      </c>
      <c r="J2342" s="215">
        <v>534.6</v>
      </c>
      <c r="K2342" s="216" t="s">
        <v>88</v>
      </c>
    </row>
    <row r="2343" spans="1:11" x14ac:dyDescent="0.25">
      <c r="A2343" s="103" t="s">
        <v>806</v>
      </c>
      <c r="B2343" s="103" t="s">
        <v>88</v>
      </c>
      <c r="C2343" s="103" t="s">
        <v>89</v>
      </c>
      <c r="D2343" s="103" t="s">
        <v>425</v>
      </c>
      <c r="E2343" s="103" t="s">
        <v>426</v>
      </c>
      <c r="F2343" s="103" t="s">
        <v>426</v>
      </c>
      <c r="G2343" s="103" t="s">
        <v>155</v>
      </c>
      <c r="H2343" s="103" t="s">
        <v>395</v>
      </c>
      <c r="I2343" s="103" t="s">
        <v>92</v>
      </c>
      <c r="J2343" s="215">
        <v>-242</v>
      </c>
      <c r="K2343" s="216" t="s">
        <v>88</v>
      </c>
    </row>
    <row r="2344" spans="1:11" x14ac:dyDescent="0.25">
      <c r="A2344" s="103" t="s">
        <v>807</v>
      </c>
      <c r="B2344" s="103" t="s">
        <v>88</v>
      </c>
      <c r="C2344" s="103" t="s">
        <v>89</v>
      </c>
      <c r="D2344" s="103" t="s">
        <v>425</v>
      </c>
      <c r="E2344" s="103" t="s">
        <v>426</v>
      </c>
      <c r="F2344" s="103" t="s">
        <v>426</v>
      </c>
      <c r="G2344" s="103" t="s">
        <v>155</v>
      </c>
      <c r="H2344" s="103" t="s">
        <v>395</v>
      </c>
      <c r="I2344" s="103" t="s">
        <v>92</v>
      </c>
      <c r="J2344" s="215">
        <v>-457.6</v>
      </c>
      <c r="K2344" s="216" t="s">
        <v>88</v>
      </c>
    </row>
    <row r="2345" spans="1:11" x14ac:dyDescent="0.25">
      <c r="A2345" s="103" t="s">
        <v>808</v>
      </c>
      <c r="B2345" s="103" t="s">
        <v>88</v>
      </c>
      <c r="C2345" s="103" t="s">
        <v>89</v>
      </c>
      <c r="D2345" s="103" t="s">
        <v>425</v>
      </c>
      <c r="E2345" s="103" t="s">
        <v>426</v>
      </c>
      <c r="F2345" s="103" t="s">
        <v>426</v>
      </c>
      <c r="G2345" s="103" t="s">
        <v>650</v>
      </c>
      <c r="H2345" s="103" t="s">
        <v>651</v>
      </c>
      <c r="I2345" s="103" t="s">
        <v>92</v>
      </c>
      <c r="J2345" s="215">
        <v>371.25</v>
      </c>
      <c r="K2345" s="216" t="s">
        <v>88</v>
      </c>
    </row>
    <row r="2346" spans="1:11" x14ac:dyDescent="0.25">
      <c r="A2346" s="103" t="s">
        <v>809</v>
      </c>
      <c r="B2346" s="103" t="s">
        <v>88</v>
      </c>
      <c r="C2346" s="103" t="s">
        <v>89</v>
      </c>
      <c r="D2346" s="103" t="s">
        <v>425</v>
      </c>
      <c r="E2346" s="103" t="s">
        <v>426</v>
      </c>
      <c r="F2346" s="103" t="s">
        <v>426</v>
      </c>
      <c r="G2346" s="103" t="s">
        <v>650</v>
      </c>
      <c r="H2346" s="103" t="s">
        <v>651</v>
      </c>
      <c r="I2346" s="103" t="s">
        <v>92</v>
      </c>
      <c r="J2346" s="215">
        <v>-193.75</v>
      </c>
      <c r="K2346" s="216" t="s">
        <v>88</v>
      </c>
    </row>
    <row r="2347" spans="1:11" x14ac:dyDescent="0.25">
      <c r="A2347" s="103" t="s">
        <v>810</v>
      </c>
      <c r="B2347" s="103" t="s">
        <v>88</v>
      </c>
      <c r="C2347" s="103" t="s">
        <v>89</v>
      </c>
      <c r="D2347" s="103" t="s">
        <v>425</v>
      </c>
      <c r="E2347" s="103" t="s">
        <v>426</v>
      </c>
      <c r="F2347" s="103" t="s">
        <v>426</v>
      </c>
      <c r="G2347" s="103" t="s">
        <v>650</v>
      </c>
      <c r="H2347" s="103" t="s">
        <v>651</v>
      </c>
      <c r="I2347" s="103" t="s">
        <v>92</v>
      </c>
      <c r="J2347" s="215">
        <v>131</v>
      </c>
      <c r="K2347" s="216" t="s">
        <v>88</v>
      </c>
    </row>
    <row r="2348" spans="1:11" x14ac:dyDescent="0.25">
      <c r="A2348" s="103" t="s">
        <v>1038</v>
      </c>
      <c r="B2348" s="103" t="s">
        <v>88</v>
      </c>
      <c r="C2348" s="103" t="s">
        <v>89</v>
      </c>
      <c r="D2348" s="103" t="s">
        <v>425</v>
      </c>
      <c r="E2348" s="103" t="s">
        <v>426</v>
      </c>
      <c r="F2348" s="103" t="s">
        <v>426</v>
      </c>
      <c r="G2348" s="103" t="s">
        <v>650</v>
      </c>
      <c r="H2348" s="103" t="s">
        <v>651</v>
      </c>
      <c r="I2348" s="103" t="s">
        <v>92</v>
      </c>
      <c r="J2348" s="215">
        <v>1176.25</v>
      </c>
      <c r="K2348" s="216" t="s">
        <v>88</v>
      </c>
    </row>
    <row r="2349" spans="1:11" x14ac:dyDescent="0.25">
      <c r="A2349" s="103" t="s">
        <v>806</v>
      </c>
      <c r="B2349" s="103" t="s">
        <v>88</v>
      </c>
      <c r="C2349" s="103" t="s">
        <v>89</v>
      </c>
      <c r="D2349" s="103" t="s">
        <v>425</v>
      </c>
      <c r="E2349" s="103" t="s">
        <v>426</v>
      </c>
      <c r="F2349" s="103" t="s">
        <v>426</v>
      </c>
      <c r="G2349" s="103" t="s">
        <v>650</v>
      </c>
      <c r="H2349" s="103" t="s">
        <v>651</v>
      </c>
      <c r="I2349" s="103" t="s">
        <v>92</v>
      </c>
      <c r="J2349" s="215">
        <v>-96.25</v>
      </c>
      <c r="K2349" s="216" t="s">
        <v>88</v>
      </c>
    </row>
    <row r="2350" spans="1:11" x14ac:dyDescent="0.25">
      <c r="A2350" s="103" t="s">
        <v>807</v>
      </c>
      <c r="B2350" s="103" t="s">
        <v>88</v>
      </c>
      <c r="C2350" s="103" t="s">
        <v>89</v>
      </c>
      <c r="D2350" s="103" t="s">
        <v>425</v>
      </c>
      <c r="E2350" s="103" t="s">
        <v>426</v>
      </c>
      <c r="F2350" s="103" t="s">
        <v>426</v>
      </c>
      <c r="G2350" s="103" t="s">
        <v>650</v>
      </c>
      <c r="H2350" s="103" t="s">
        <v>651</v>
      </c>
      <c r="I2350" s="103" t="s">
        <v>92</v>
      </c>
      <c r="J2350" s="215">
        <v>-449.99</v>
      </c>
      <c r="K2350" s="216" t="s">
        <v>88</v>
      </c>
    </row>
    <row r="2351" spans="1:11" x14ac:dyDescent="0.25">
      <c r="A2351" s="103" t="s">
        <v>806</v>
      </c>
      <c r="B2351" s="103" t="s">
        <v>88</v>
      </c>
      <c r="C2351" s="103" t="s">
        <v>89</v>
      </c>
      <c r="D2351" s="103" t="s">
        <v>427</v>
      </c>
      <c r="E2351" s="103" t="s">
        <v>428</v>
      </c>
      <c r="F2351" s="103" t="s">
        <v>428</v>
      </c>
      <c r="G2351" s="103" t="s">
        <v>138</v>
      </c>
      <c r="H2351" s="103" t="s">
        <v>647</v>
      </c>
      <c r="I2351" s="103" t="s">
        <v>92</v>
      </c>
      <c r="J2351" s="215">
        <v>66</v>
      </c>
      <c r="K2351" s="216" t="s">
        <v>88</v>
      </c>
    </row>
    <row r="2352" spans="1:11" x14ac:dyDescent="0.25">
      <c r="A2352" s="103" t="s">
        <v>806</v>
      </c>
      <c r="B2352" s="103" t="s">
        <v>88</v>
      </c>
      <c r="C2352" s="103" t="s">
        <v>89</v>
      </c>
      <c r="D2352" s="103" t="s">
        <v>427</v>
      </c>
      <c r="E2352" s="111"/>
      <c r="F2352" s="103" t="s">
        <v>428</v>
      </c>
      <c r="G2352" s="103" t="s">
        <v>138</v>
      </c>
      <c r="H2352" s="103" t="s">
        <v>647</v>
      </c>
      <c r="I2352" s="103" t="s">
        <v>92</v>
      </c>
      <c r="J2352" s="215">
        <v>-17.149999999999999</v>
      </c>
      <c r="K2352" s="216" t="s">
        <v>88</v>
      </c>
    </row>
    <row r="2353" spans="1:11" x14ac:dyDescent="0.25">
      <c r="A2353" s="103" t="s">
        <v>810</v>
      </c>
      <c r="B2353" s="103" t="s">
        <v>88</v>
      </c>
      <c r="C2353" s="103" t="s">
        <v>89</v>
      </c>
      <c r="D2353" s="103" t="s">
        <v>427</v>
      </c>
      <c r="E2353" s="103" t="s">
        <v>428</v>
      </c>
      <c r="F2353" s="103" t="s">
        <v>428</v>
      </c>
      <c r="G2353" s="103" t="s">
        <v>133</v>
      </c>
      <c r="H2353" s="103" t="s">
        <v>378</v>
      </c>
      <c r="I2353" s="103" t="s">
        <v>92</v>
      </c>
      <c r="J2353" s="215">
        <v>37.5</v>
      </c>
      <c r="K2353" s="216" t="s">
        <v>88</v>
      </c>
    </row>
    <row r="2354" spans="1:11" x14ac:dyDescent="0.25">
      <c r="A2354" s="103" t="s">
        <v>808</v>
      </c>
      <c r="B2354" s="103" t="s">
        <v>88</v>
      </c>
      <c r="C2354" s="103" t="s">
        <v>89</v>
      </c>
      <c r="D2354" s="103" t="s">
        <v>429</v>
      </c>
      <c r="E2354" s="103" t="s">
        <v>430</v>
      </c>
      <c r="F2354" s="103" t="s">
        <v>430</v>
      </c>
      <c r="G2354" s="103" t="s">
        <v>158</v>
      </c>
      <c r="H2354" s="103" t="s">
        <v>311</v>
      </c>
      <c r="I2354" s="103" t="s">
        <v>92</v>
      </c>
      <c r="J2354" s="215">
        <v>-312.25</v>
      </c>
      <c r="K2354" s="216" t="s">
        <v>88</v>
      </c>
    </row>
    <row r="2355" spans="1:11" x14ac:dyDescent="0.25">
      <c r="A2355" s="103" t="s">
        <v>809</v>
      </c>
      <c r="B2355" s="103" t="s">
        <v>88</v>
      </c>
      <c r="C2355" s="103" t="s">
        <v>89</v>
      </c>
      <c r="D2355" s="103" t="s">
        <v>429</v>
      </c>
      <c r="E2355" s="103" t="s">
        <v>430</v>
      </c>
      <c r="F2355" s="103" t="s">
        <v>430</v>
      </c>
      <c r="G2355" s="103" t="s">
        <v>158</v>
      </c>
      <c r="H2355" s="103" t="s">
        <v>311</v>
      </c>
      <c r="I2355" s="103" t="s">
        <v>92</v>
      </c>
      <c r="J2355" s="215">
        <v>667.7</v>
      </c>
      <c r="K2355" s="216" t="s">
        <v>88</v>
      </c>
    </row>
    <row r="2356" spans="1:11" x14ac:dyDescent="0.25">
      <c r="A2356" s="103" t="s">
        <v>810</v>
      </c>
      <c r="B2356" s="103" t="s">
        <v>88</v>
      </c>
      <c r="C2356" s="103" t="s">
        <v>89</v>
      </c>
      <c r="D2356" s="103" t="s">
        <v>429</v>
      </c>
      <c r="E2356" s="103" t="s">
        <v>430</v>
      </c>
      <c r="F2356" s="103" t="s">
        <v>430</v>
      </c>
      <c r="G2356" s="103" t="s">
        <v>158</v>
      </c>
      <c r="H2356" s="103" t="s">
        <v>311</v>
      </c>
      <c r="I2356" s="103" t="s">
        <v>92</v>
      </c>
      <c r="J2356" s="215">
        <v>-603.02</v>
      </c>
      <c r="K2356" s="216" t="s">
        <v>88</v>
      </c>
    </row>
    <row r="2357" spans="1:11" x14ac:dyDescent="0.25">
      <c r="A2357" s="103" t="s">
        <v>1038</v>
      </c>
      <c r="B2357" s="103" t="s">
        <v>88</v>
      </c>
      <c r="C2357" s="103" t="s">
        <v>89</v>
      </c>
      <c r="D2357" s="103" t="s">
        <v>429</v>
      </c>
      <c r="E2357" s="103" t="s">
        <v>430</v>
      </c>
      <c r="F2357" s="103" t="s">
        <v>430</v>
      </c>
      <c r="G2357" s="103" t="s">
        <v>158</v>
      </c>
      <c r="H2357" s="103" t="s">
        <v>311</v>
      </c>
      <c r="I2357" s="103" t="s">
        <v>92</v>
      </c>
      <c r="J2357" s="215">
        <v>317.22000000000003</v>
      </c>
      <c r="K2357" s="216" t="s">
        <v>88</v>
      </c>
    </row>
    <row r="2358" spans="1:11" x14ac:dyDescent="0.25">
      <c r="A2358" s="103" t="s">
        <v>806</v>
      </c>
      <c r="B2358" s="103" t="s">
        <v>88</v>
      </c>
      <c r="C2358" s="103" t="s">
        <v>89</v>
      </c>
      <c r="D2358" s="103" t="s">
        <v>429</v>
      </c>
      <c r="E2358" s="103" t="s">
        <v>430</v>
      </c>
      <c r="F2358" s="103" t="s">
        <v>430</v>
      </c>
      <c r="G2358" s="103" t="s">
        <v>158</v>
      </c>
      <c r="H2358" s="103" t="s">
        <v>311</v>
      </c>
      <c r="I2358" s="103" t="s">
        <v>92</v>
      </c>
      <c r="J2358" s="215">
        <v>1495.78</v>
      </c>
      <c r="K2358" s="216" t="s">
        <v>88</v>
      </c>
    </row>
    <row r="2359" spans="1:11" x14ac:dyDescent="0.25">
      <c r="A2359" s="103" t="s">
        <v>807</v>
      </c>
      <c r="B2359" s="103" t="s">
        <v>88</v>
      </c>
      <c r="C2359" s="103" t="s">
        <v>89</v>
      </c>
      <c r="D2359" s="103" t="s">
        <v>429</v>
      </c>
      <c r="E2359" s="103" t="s">
        <v>430</v>
      </c>
      <c r="F2359" s="103" t="s">
        <v>430</v>
      </c>
      <c r="G2359" s="103" t="s">
        <v>158</v>
      </c>
      <c r="H2359" s="103" t="s">
        <v>311</v>
      </c>
      <c r="I2359" s="103" t="s">
        <v>92</v>
      </c>
      <c r="J2359" s="215">
        <v>-2160.02</v>
      </c>
      <c r="K2359" s="216" t="s">
        <v>88</v>
      </c>
    </row>
    <row r="2360" spans="1:11" x14ac:dyDescent="0.25">
      <c r="A2360" s="103" t="s">
        <v>810</v>
      </c>
      <c r="B2360" s="103" t="s">
        <v>88</v>
      </c>
      <c r="C2360" s="103" t="s">
        <v>89</v>
      </c>
      <c r="D2360" s="103" t="s">
        <v>429</v>
      </c>
      <c r="E2360" s="103" t="s">
        <v>430</v>
      </c>
      <c r="F2360" s="103" t="s">
        <v>430</v>
      </c>
      <c r="G2360" s="103" t="s">
        <v>154</v>
      </c>
      <c r="H2360" s="103" t="s">
        <v>313</v>
      </c>
      <c r="I2360" s="103" t="s">
        <v>92</v>
      </c>
      <c r="J2360" s="215">
        <v>-165.46</v>
      </c>
      <c r="K2360" s="216" t="s">
        <v>88</v>
      </c>
    </row>
    <row r="2361" spans="1:11" x14ac:dyDescent="0.25">
      <c r="A2361" s="103" t="s">
        <v>1038</v>
      </c>
      <c r="B2361" s="103" t="s">
        <v>88</v>
      </c>
      <c r="C2361" s="103" t="s">
        <v>89</v>
      </c>
      <c r="D2361" s="103" t="s">
        <v>429</v>
      </c>
      <c r="E2361" s="103" t="s">
        <v>430</v>
      </c>
      <c r="F2361" s="103" t="s">
        <v>430</v>
      </c>
      <c r="G2361" s="103" t="s">
        <v>152</v>
      </c>
      <c r="H2361" s="103" t="s">
        <v>615</v>
      </c>
      <c r="I2361" s="103" t="s">
        <v>92</v>
      </c>
      <c r="J2361" s="215">
        <v>-70.7</v>
      </c>
      <c r="K2361" s="216" t="s">
        <v>88</v>
      </c>
    </row>
    <row r="2362" spans="1:11" x14ac:dyDescent="0.25">
      <c r="A2362" s="103" t="s">
        <v>807</v>
      </c>
      <c r="B2362" s="103" t="s">
        <v>88</v>
      </c>
      <c r="C2362" s="103" t="s">
        <v>89</v>
      </c>
      <c r="D2362" s="103" t="s">
        <v>429</v>
      </c>
      <c r="E2362" s="103" t="s">
        <v>430</v>
      </c>
      <c r="F2362" s="103" t="s">
        <v>430</v>
      </c>
      <c r="G2362" s="103" t="s">
        <v>152</v>
      </c>
      <c r="H2362" s="103" t="s">
        <v>615</v>
      </c>
      <c r="I2362" s="103" t="s">
        <v>92</v>
      </c>
      <c r="J2362" s="215">
        <v>70.7</v>
      </c>
      <c r="K2362" s="216" t="s">
        <v>88</v>
      </c>
    </row>
    <row r="2363" spans="1:11" x14ac:dyDescent="0.25">
      <c r="A2363" s="103" t="s">
        <v>808</v>
      </c>
      <c r="B2363" s="103" t="s">
        <v>88</v>
      </c>
      <c r="C2363" s="103" t="s">
        <v>89</v>
      </c>
      <c r="D2363" s="103" t="s">
        <v>429</v>
      </c>
      <c r="E2363" s="103" t="s">
        <v>430</v>
      </c>
      <c r="F2363" s="103" t="s">
        <v>430</v>
      </c>
      <c r="G2363" s="103" t="s">
        <v>750</v>
      </c>
      <c r="H2363" s="103" t="s">
        <v>820</v>
      </c>
      <c r="I2363" s="103" t="s">
        <v>92</v>
      </c>
      <c r="J2363" s="215">
        <v>-715.25</v>
      </c>
      <c r="K2363" s="216" t="s">
        <v>88</v>
      </c>
    </row>
    <row r="2364" spans="1:11" x14ac:dyDescent="0.25">
      <c r="A2364" s="103" t="s">
        <v>806</v>
      </c>
      <c r="B2364" s="103" t="s">
        <v>88</v>
      </c>
      <c r="C2364" s="103" t="s">
        <v>89</v>
      </c>
      <c r="D2364" s="103" t="s">
        <v>429</v>
      </c>
      <c r="E2364" s="103" t="s">
        <v>430</v>
      </c>
      <c r="F2364" s="103" t="s">
        <v>430</v>
      </c>
      <c r="G2364" s="103" t="s">
        <v>750</v>
      </c>
      <c r="H2364" s="103" t="s">
        <v>820</v>
      </c>
      <c r="I2364" s="103" t="s">
        <v>92</v>
      </c>
      <c r="J2364" s="215">
        <v>715.25</v>
      </c>
      <c r="K2364" s="216" t="s">
        <v>88</v>
      </c>
    </row>
    <row r="2365" spans="1:11" x14ac:dyDescent="0.25">
      <c r="A2365" s="103" t="s">
        <v>808</v>
      </c>
      <c r="B2365" s="103" t="s">
        <v>88</v>
      </c>
      <c r="C2365" s="103" t="s">
        <v>89</v>
      </c>
      <c r="D2365" s="103" t="s">
        <v>429</v>
      </c>
      <c r="E2365" s="103" t="s">
        <v>430</v>
      </c>
      <c r="F2365" s="103" t="s">
        <v>430</v>
      </c>
      <c r="G2365" s="103" t="s">
        <v>143</v>
      </c>
      <c r="H2365" s="103" t="s">
        <v>365</v>
      </c>
      <c r="I2365" s="103" t="s">
        <v>92</v>
      </c>
      <c r="J2365" s="215">
        <v>-222.3</v>
      </c>
      <c r="K2365" s="216" t="s">
        <v>88</v>
      </c>
    </row>
    <row r="2366" spans="1:11" x14ac:dyDescent="0.25">
      <c r="A2366" s="103" t="s">
        <v>809</v>
      </c>
      <c r="B2366" s="103" t="s">
        <v>88</v>
      </c>
      <c r="C2366" s="103" t="s">
        <v>89</v>
      </c>
      <c r="D2366" s="103" t="s">
        <v>429</v>
      </c>
      <c r="E2366" s="103" t="s">
        <v>430</v>
      </c>
      <c r="F2366" s="103" t="s">
        <v>430</v>
      </c>
      <c r="G2366" s="103" t="s">
        <v>143</v>
      </c>
      <c r="H2366" s="103" t="s">
        <v>365</v>
      </c>
      <c r="I2366" s="103" t="s">
        <v>92</v>
      </c>
      <c r="J2366" s="215">
        <v>107.42</v>
      </c>
      <c r="K2366" s="216" t="s">
        <v>88</v>
      </c>
    </row>
    <row r="2367" spans="1:11" x14ac:dyDescent="0.25">
      <c r="A2367" s="103" t="s">
        <v>806</v>
      </c>
      <c r="B2367" s="103" t="s">
        <v>88</v>
      </c>
      <c r="C2367" s="103" t="s">
        <v>89</v>
      </c>
      <c r="D2367" s="103" t="s">
        <v>429</v>
      </c>
      <c r="E2367" s="103" t="s">
        <v>430</v>
      </c>
      <c r="F2367" s="103" t="s">
        <v>430</v>
      </c>
      <c r="G2367" s="103" t="s">
        <v>143</v>
      </c>
      <c r="H2367" s="103" t="s">
        <v>365</v>
      </c>
      <c r="I2367" s="103" t="s">
        <v>92</v>
      </c>
      <c r="J2367" s="215">
        <v>426.18</v>
      </c>
      <c r="K2367" s="216" t="s">
        <v>88</v>
      </c>
    </row>
    <row r="2368" spans="1:11" x14ac:dyDescent="0.25">
      <c r="A2368" s="103" t="s">
        <v>807</v>
      </c>
      <c r="B2368" s="103" t="s">
        <v>88</v>
      </c>
      <c r="C2368" s="103" t="s">
        <v>89</v>
      </c>
      <c r="D2368" s="103" t="s">
        <v>429</v>
      </c>
      <c r="E2368" s="103" t="s">
        <v>430</v>
      </c>
      <c r="F2368" s="103" t="s">
        <v>430</v>
      </c>
      <c r="G2368" s="103" t="s">
        <v>143</v>
      </c>
      <c r="H2368" s="103" t="s">
        <v>365</v>
      </c>
      <c r="I2368" s="103" t="s">
        <v>92</v>
      </c>
      <c r="J2368" s="215">
        <v>-311.3</v>
      </c>
      <c r="K2368" s="216" t="s">
        <v>88</v>
      </c>
    </row>
    <row r="2369" spans="1:11" x14ac:dyDescent="0.25">
      <c r="A2369" s="103" t="s">
        <v>808</v>
      </c>
      <c r="B2369" s="103" t="s">
        <v>88</v>
      </c>
      <c r="C2369" s="103" t="s">
        <v>89</v>
      </c>
      <c r="D2369" s="103" t="s">
        <v>429</v>
      </c>
      <c r="E2369" s="103" t="s">
        <v>430</v>
      </c>
      <c r="F2369" s="103" t="s">
        <v>430</v>
      </c>
      <c r="G2369" s="103" t="s">
        <v>139</v>
      </c>
      <c r="H2369" s="103" t="s">
        <v>646</v>
      </c>
      <c r="I2369" s="103" t="s">
        <v>92</v>
      </c>
      <c r="J2369" s="215">
        <v>-361</v>
      </c>
      <c r="K2369" s="216" t="s">
        <v>88</v>
      </c>
    </row>
    <row r="2370" spans="1:11" x14ac:dyDescent="0.25">
      <c r="A2370" s="103" t="s">
        <v>808</v>
      </c>
      <c r="B2370" s="103" t="s">
        <v>88</v>
      </c>
      <c r="C2370" s="103" t="s">
        <v>89</v>
      </c>
      <c r="D2370" s="103" t="s">
        <v>429</v>
      </c>
      <c r="E2370" s="111"/>
      <c r="F2370" s="103" t="s">
        <v>430</v>
      </c>
      <c r="G2370" s="103" t="s">
        <v>139</v>
      </c>
      <c r="H2370" s="103" t="s">
        <v>646</v>
      </c>
      <c r="I2370" s="103" t="s">
        <v>92</v>
      </c>
      <c r="J2370" s="215">
        <v>93.82</v>
      </c>
      <c r="K2370" s="216" t="s">
        <v>88</v>
      </c>
    </row>
    <row r="2371" spans="1:11" x14ac:dyDescent="0.25">
      <c r="A2371" s="103" t="s">
        <v>810</v>
      </c>
      <c r="B2371" s="103" t="s">
        <v>88</v>
      </c>
      <c r="C2371" s="103" t="s">
        <v>89</v>
      </c>
      <c r="D2371" s="103" t="s">
        <v>429</v>
      </c>
      <c r="E2371" s="103" t="s">
        <v>430</v>
      </c>
      <c r="F2371" s="103" t="s">
        <v>430</v>
      </c>
      <c r="G2371" s="103" t="s">
        <v>139</v>
      </c>
      <c r="H2371" s="103" t="s">
        <v>646</v>
      </c>
      <c r="I2371" s="103" t="s">
        <v>92</v>
      </c>
      <c r="J2371" s="215">
        <v>-407.89</v>
      </c>
      <c r="K2371" s="216" t="s">
        <v>88</v>
      </c>
    </row>
    <row r="2372" spans="1:11" x14ac:dyDescent="0.25">
      <c r="A2372" s="103" t="s">
        <v>810</v>
      </c>
      <c r="B2372" s="103" t="s">
        <v>88</v>
      </c>
      <c r="C2372" s="103" t="s">
        <v>89</v>
      </c>
      <c r="D2372" s="103" t="s">
        <v>429</v>
      </c>
      <c r="E2372" s="111"/>
      <c r="F2372" s="103" t="s">
        <v>430</v>
      </c>
      <c r="G2372" s="103" t="s">
        <v>139</v>
      </c>
      <c r="H2372" s="103" t="s">
        <v>646</v>
      </c>
      <c r="I2372" s="103" t="s">
        <v>92</v>
      </c>
      <c r="J2372" s="215">
        <v>106.01</v>
      </c>
      <c r="K2372" s="216" t="s">
        <v>88</v>
      </c>
    </row>
    <row r="2373" spans="1:11" x14ac:dyDescent="0.25">
      <c r="A2373" s="103" t="s">
        <v>1038</v>
      </c>
      <c r="B2373" s="103" t="s">
        <v>88</v>
      </c>
      <c r="C2373" s="103" t="s">
        <v>89</v>
      </c>
      <c r="D2373" s="103" t="s">
        <v>429</v>
      </c>
      <c r="E2373" s="103" t="s">
        <v>430</v>
      </c>
      <c r="F2373" s="103" t="s">
        <v>430</v>
      </c>
      <c r="G2373" s="103" t="s">
        <v>139</v>
      </c>
      <c r="H2373" s="103" t="s">
        <v>646</v>
      </c>
      <c r="I2373" s="103" t="s">
        <v>92</v>
      </c>
      <c r="J2373" s="215">
        <v>105.29</v>
      </c>
      <c r="K2373" s="216" t="s">
        <v>88</v>
      </c>
    </row>
    <row r="2374" spans="1:11" x14ac:dyDescent="0.25">
      <c r="A2374" s="103" t="s">
        <v>1038</v>
      </c>
      <c r="B2374" s="103" t="s">
        <v>88</v>
      </c>
      <c r="C2374" s="103" t="s">
        <v>89</v>
      </c>
      <c r="D2374" s="103" t="s">
        <v>429</v>
      </c>
      <c r="E2374" s="111"/>
      <c r="F2374" s="103" t="s">
        <v>430</v>
      </c>
      <c r="G2374" s="103" t="s">
        <v>139</v>
      </c>
      <c r="H2374" s="103" t="s">
        <v>646</v>
      </c>
      <c r="I2374" s="103" t="s">
        <v>92</v>
      </c>
      <c r="J2374" s="215">
        <v>-27.36</v>
      </c>
      <c r="K2374" s="216" t="s">
        <v>88</v>
      </c>
    </row>
    <row r="2375" spans="1:11" x14ac:dyDescent="0.25">
      <c r="A2375" s="103" t="s">
        <v>806</v>
      </c>
      <c r="B2375" s="103" t="s">
        <v>88</v>
      </c>
      <c r="C2375" s="103" t="s">
        <v>89</v>
      </c>
      <c r="D2375" s="103" t="s">
        <v>429</v>
      </c>
      <c r="E2375" s="103" t="s">
        <v>430</v>
      </c>
      <c r="F2375" s="103" t="s">
        <v>430</v>
      </c>
      <c r="G2375" s="103" t="s">
        <v>139</v>
      </c>
      <c r="H2375" s="103" t="s">
        <v>646</v>
      </c>
      <c r="I2375" s="103" t="s">
        <v>92</v>
      </c>
      <c r="J2375" s="215">
        <v>361</v>
      </c>
      <c r="K2375" s="216" t="s">
        <v>88</v>
      </c>
    </row>
    <row r="2376" spans="1:11" x14ac:dyDescent="0.25">
      <c r="A2376" s="103" t="s">
        <v>806</v>
      </c>
      <c r="B2376" s="103" t="s">
        <v>88</v>
      </c>
      <c r="C2376" s="103" t="s">
        <v>89</v>
      </c>
      <c r="D2376" s="103" t="s">
        <v>429</v>
      </c>
      <c r="E2376" s="111"/>
      <c r="F2376" s="103" t="s">
        <v>430</v>
      </c>
      <c r="G2376" s="103" t="s">
        <v>139</v>
      </c>
      <c r="H2376" s="103" t="s">
        <v>646</v>
      </c>
      <c r="I2376" s="103" t="s">
        <v>92</v>
      </c>
      <c r="J2376" s="215">
        <v>-93.82</v>
      </c>
      <c r="K2376" s="216" t="s">
        <v>88</v>
      </c>
    </row>
    <row r="2377" spans="1:11" x14ac:dyDescent="0.25">
      <c r="A2377" s="103" t="s">
        <v>808</v>
      </c>
      <c r="B2377" s="103" t="s">
        <v>88</v>
      </c>
      <c r="C2377" s="103" t="s">
        <v>89</v>
      </c>
      <c r="D2377" s="103" t="s">
        <v>429</v>
      </c>
      <c r="E2377" s="103" t="s">
        <v>430</v>
      </c>
      <c r="F2377" s="103" t="s">
        <v>430</v>
      </c>
      <c r="G2377" s="103" t="s">
        <v>138</v>
      </c>
      <c r="H2377" s="103" t="s">
        <v>647</v>
      </c>
      <c r="I2377" s="103" t="s">
        <v>92</v>
      </c>
      <c r="J2377" s="215">
        <v>835.75</v>
      </c>
      <c r="K2377" s="216" t="s">
        <v>88</v>
      </c>
    </row>
    <row r="2378" spans="1:11" x14ac:dyDescent="0.25">
      <c r="A2378" s="103" t="s">
        <v>808</v>
      </c>
      <c r="B2378" s="103" t="s">
        <v>88</v>
      </c>
      <c r="C2378" s="103" t="s">
        <v>89</v>
      </c>
      <c r="D2378" s="103" t="s">
        <v>429</v>
      </c>
      <c r="E2378" s="111"/>
      <c r="F2378" s="103" t="s">
        <v>430</v>
      </c>
      <c r="G2378" s="103" t="s">
        <v>138</v>
      </c>
      <c r="H2378" s="103" t="s">
        <v>647</v>
      </c>
      <c r="I2378" s="103" t="s">
        <v>92</v>
      </c>
      <c r="J2378" s="215">
        <v>-217.21</v>
      </c>
      <c r="K2378" s="216" t="s">
        <v>88</v>
      </c>
    </row>
    <row r="2379" spans="1:11" x14ac:dyDescent="0.25">
      <c r="A2379" s="103" t="s">
        <v>809</v>
      </c>
      <c r="B2379" s="103" t="s">
        <v>88</v>
      </c>
      <c r="C2379" s="103" t="s">
        <v>89</v>
      </c>
      <c r="D2379" s="103" t="s">
        <v>429</v>
      </c>
      <c r="E2379" s="103" t="s">
        <v>430</v>
      </c>
      <c r="F2379" s="103" t="s">
        <v>430</v>
      </c>
      <c r="G2379" s="103" t="s">
        <v>138</v>
      </c>
      <c r="H2379" s="103" t="s">
        <v>647</v>
      </c>
      <c r="I2379" s="103" t="s">
        <v>92</v>
      </c>
      <c r="J2379" s="215">
        <v>26</v>
      </c>
      <c r="K2379" s="216" t="s">
        <v>88</v>
      </c>
    </row>
    <row r="2380" spans="1:11" x14ac:dyDescent="0.25">
      <c r="A2380" s="103" t="s">
        <v>809</v>
      </c>
      <c r="B2380" s="103" t="s">
        <v>88</v>
      </c>
      <c r="C2380" s="103" t="s">
        <v>89</v>
      </c>
      <c r="D2380" s="103" t="s">
        <v>429</v>
      </c>
      <c r="E2380" s="111"/>
      <c r="F2380" s="103" t="s">
        <v>430</v>
      </c>
      <c r="G2380" s="103" t="s">
        <v>138</v>
      </c>
      <c r="H2380" s="103" t="s">
        <v>647</v>
      </c>
      <c r="I2380" s="103" t="s">
        <v>92</v>
      </c>
      <c r="J2380" s="215">
        <v>-6.76</v>
      </c>
      <c r="K2380" s="216" t="s">
        <v>88</v>
      </c>
    </row>
    <row r="2381" spans="1:11" x14ac:dyDescent="0.25">
      <c r="A2381" s="103" t="s">
        <v>810</v>
      </c>
      <c r="B2381" s="103" t="s">
        <v>88</v>
      </c>
      <c r="C2381" s="103" t="s">
        <v>89</v>
      </c>
      <c r="D2381" s="103" t="s">
        <v>429</v>
      </c>
      <c r="E2381" s="103" t="s">
        <v>430</v>
      </c>
      <c r="F2381" s="103" t="s">
        <v>430</v>
      </c>
      <c r="G2381" s="103" t="s">
        <v>138</v>
      </c>
      <c r="H2381" s="103" t="s">
        <v>647</v>
      </c>
      <c r="I2381" s="103" t="s">
        <v>92</v>
      </c>
      <c r="J2381" s="215">
        <v>-370.03</v>
      </c>
      <c r="K2381" s="216" t="s">
        <v>88</v>
      </c>
    </row>
    <row r="2382" spans="1:11" x14ac:dyDescent="0.25">
      <c r="A2382" s="103" t="s">
        <v>810</v>
      </c>
      <c r="B2382" s="103" t="s">
        <v>88</v>
      </c>
      <c r="C2382" s="103" t="s">
        <v>89</v>
      </c>
      <c r="D2382" s="103" t="s">
        <v>429</v>
      </c>
      <c r="E2382" s="111"/>
      <c r="F2382" s="103" t="s">
        <v>430</v>
      </c>
      <c r="G2382" s="103" t="s">
        <v>138</v>
      </c>
      <c r="H2382" s="103" t="s">
        <v>647</v>
      </c>
      <c r="I2382" s="103" t="s">
        <v>92</v>
      </c>
      <c r="J2382" s="215">
        <v>96.17</v>
      </c>
      <c r="K2382" s="216" t="s">
        <v>88</v>
      </c>
    </row>
    <row r="2383" spans="1:11" x14ac:dyDescent="0.25">
      <c r="A2383" s="103" t="s">
        <v>1038</v>
      </c>
      <c r="B2383" s="103" t="s">
        <v>88</v>
      </c>
      <c r="C2383" s="103" t="s">
        <v>89</v>
      </c>
      <c r="D2383" s="103" t="s">
        <v>429</v>
      </c>
      <c r="E2383" s="103" t="s">
        <v>430</v>
      </c>
      <c r="F2383" s="103" t="s">
        <v>430</v>
      </c>
      <c r="G2383" s="103" t="s">
        <v>138</v>
      </c>
      <c r="H2383" s="103" t="s">
        <v>647</v>
      </c>
      <c r="I2383" s="103" t="s">
        <v>92</v>
      </c>
      <c r="J2383" s="215">
        <v>60.08</v>
      </c>
      <c r="K2383" s="216" t="s">
        <v>88</v>
      </c>
    </row>
    <row r="2384" spans="1:11" x14ac:dyDescent="0.25">
      <c r="A2384" s="103" t="s">
        <v>1038</v>
      </c>
      <c r="B2384" s="103" t="s">
        <v>88</v>
      </c>
      <c r="C2384" s="103" t="s">
        <v>89</v>
      </c>
      <c r="D2384" s="103" t="s">
        <v>429</v>
      </c>
      <c r="E2384" s="111"/>
      <c r="F2384" s="103" t="s">
        <v>430</v>
      </c>
      <c r="G2384" s="103" t="s">
        <v>138</v>
      </c>
      <c r="H2384" s="103" t="s">
        <v>647</v>
      </c>
      <c r="I2384" s="103" t="s">
        <v>92</v>
      </c>
      <c r="J2384" s="215">
        <v>-15.61</v>
      </c>
      <c r="K2384" s="216" t="s">
        <v>88</v>
      </c>
    </row>
    <row r="2385" spans="1:11" x14ac:dyDescent="0.25">
      <c r="A2385" s="103" t="s">
        <v>806</v>
      </c>
      <c r="B2385" s="103" t="s">
        <v>88</v>
      </c>
      <c r="C2385" s="103" t="s">
        <v>89</v>
      </c>
      <c r="D2385" s="103" t="s">
        <v>429</v>
      </c>
      <c r="E2385" s="103" t="s">
        <v>430</v>
      </c>
      <c r="F2385" s="103" t="s">
        <v>430</v>
      </c>
      <c r="G2385" s="103" t="s">
        <v>138</v>
      </c>
      <c r="H2385" s="103" t="s">
        <v>647</v>
      </c>
      <c r="I2385" s="103" t="s">
        <v>92</v>
      </c>
      <c r="J2385" s="215">
        <v>68</v>
      </c>
      <c r="K2385" s="216" t="s">
        <v>88</v>
      </c>
    </row>
    <row r="2386" spans="1:11" x14ac:dyDescent="0.25">
      <c r="A2386" s="103" t="s">
        <v>806</v>
      </c>
      <c r="B2386" s="103" t="s">
        <v>88</v>
      </c>
      <c r="C2386" s="103" t="s">
        <v>89</v>
      </c>
      <c r="D2386" s="103" t="s">
        <v>429</v>
      </c>
      <c r="E2386" s="111"/>
      <c r="F2386" s="103" t="s">
        <v>430</v>
      </c>
      <c r="G2386" s="103" t="s">
        <v>138</v>
      </c>
      <c r="H2386" s="103" t="s">
        <v>647</v>
      </c>
      <c r="I2386" s="103" t="s">
        <v>92</v>
      </c>
      <c r="J2386" s="215">
        <v>-17.670000000000002</v>
      </c>
      <c r="K2386" s="216" t="s">
        <v>88</v>
      </c>
    </row>
    <row r="2387" spans="1:11" x14ac:dyDescent="0.25">
      <c r="A2387" s="103" t="s">
        <v>807</v>
      </c>
      <c r="B2387" s="103" t="s">
        <v>88</v>
      </c>
      <c r="C2387" s="103" t="s">
        <v>89</v>
      </c>
      <c r="D2387" s="103" t="s">
        <v>429</v>
      </c>
      <c r="E2387" s="103" t="s">
        <v>430</v>
      </c>
      <c r="F2387" s="103" t="s">
        <v>430</v>
      </c>
      <c r="G2387" s="103" t="s">
        <v>138</v>
      </c>
      <c r="H2387" s="103" t="s">
        <v>647</v>
      </c>
      <c r="I2387" s="103" t="s">
        <v>92</v>
      </c>
      <c r="J2387" s="215">
        <v>-1314.3</v>
      </c>
      <c r="K2387" s="216" t="s">
        <v>88</v>
      </c>
    </row>
    <row r="2388" spans="1:11" x14ac:dyDescent="0.25">
      <c r="A2388" s="103" t="s">
        <v>807</v>
      </c>
      <c r="B2388" s="103" t="s">
        <v>88</v>
      </c>
      <c r="C2388" s="103" t="s">
        <v>89</v>
      </c>
      <c r="D2388" s="103" t="s">
        <v>429</v>
      </c>
      <c r="E2388" s="111"/>
      <c r="F2388" s="103" t="s">
        <v>430</v>
      </c>
      <c r="G2388" s="103" t="s">
        <v>138</v>
      </c>
      <c r="H2388" s="103" t="s">
        <v>647</v>
      </c>
      <c r="I2388" s="103" t="s">
        <v>92</v>
      </c>
      <c r="J2388" s="215">
        <v>341.6</v>
      </c>
      <c r="K2388" s="216" t="s">
        <v>88</v>
      </c>
    </row>
    <row r="2389" spans="1:11" x14ac:dyDescent="0.25">
      <c r="A2389" s="103" t="s">
        <v>808</v>
      </c>
      <c r="B2389" s="103" t="s">
        <v>88</v>
      </c>
      <c r="C2389" s="103" t="s">
        <v>89</v>
      </c>
      <c r="D2389" s="103" t="s">
        <v>429</v>
      </c>
      <c r="E2389" s="103" t="s">
        <v>430</v>
      </c>
      <c r="F2389" s="103" t="s">
        <v>430</v>
      </c>
      <c r="G2389" s="103" t="s">
        <v>93</v>
      </c>
      <c r="H2389" s="103" t="s">
        <v>375</v>
      </c>
      <c r="I2389" s="103" t="s">
        <v>92</v>
      </c>
      <c r="J2389" s="215">
        <v>506.14</v>
      </c>
      <c r="K2389" s="216" t="s">
        <v>88</v>
      </c>
    </row>
    <row r="2390" spans="1:11" x14ac:dyDescent="0.25">
      <c r="A2390" s="103" t="s">
        <v>1038</v>
      </c>
      <c r="B2390" s="103" t="s">
        <v>88</v>
      </c>
      <c r="C2390" s="103" t="s">
        <v>89</v>
      </c>
      <c r="D2390" s="103" t="s">
        <v>429</v>
      </c>
      <c r="E2390" s="103" t="s">
        <v>430</v>
      </c>
      <c r="F2390" s="103" t="s">
        <v>430</v>
      </c>
      <c r="G2390" s="103" t="s">
        <v>93</v>
      </c>
      <c r="H2390" s="103" t="s">
        <v>375</v>
      </c>
      <c r="I2390" s="103" t="s">
        <v>92</v>
      </c>
      <c r="J2390" s="215">
        <v>96.41</v>
      </c>
      <c r="K2390" s="216" t="s">
        <v>88</v>
      </c>
    </row>
    <row r="2391" spans="1:11" x14ac:dyDescent="0.25">
      <c r="A2391" s="103" t="s">
        <v>807</v>
      </c>
      <c r="B2391" s="103" t="s">
        <v>88</v>
      </c>
      <c r="C2391" s="103" t="s">
        <v>89</v>
      </c>
      <c r="D2391" s="103" t="s">
        <v>429</v>
      </c>
      <c r="E2391" s="103" t="s">
        <v>430</v>
      </c>
      <c r="F2391" s="103" t="s">
        <v>430</v>
      </c>
      <c r="G2391" s="103" t="s">
        <v>93</v>
      </c>
      <c r="H2391" s="103" t="s">
        <v>375</v>
      </c>
      <c r="I2391" s="103" t="s">
        <v>92</v>
      </c>
      <c r="J2391" s="215">
        <v>-476.01</v>
      </c>
      <c r="K2391" s="216" t="s">
        <v>88</v>
      </c>
    </row>
    <row r="2392" spans="1:11" x14ac:dyDescent="0.25">
      <c r="A2392" s="103" t="s">
        <v>808</v>
      </c>
      <c r="B2392" s="103" t="s">
        <v>88</v>
      </c>
      <c r="C2392" s="103" t="s">
        <v>89</v>
      </c>
      <c r="D2392" s="103" t="s">
        <v>429</v>
      </c>
      <c r="E2392" s="103" t="s">
        <v>430</v>
      </c>
      <c r="F2392" s="103" t="s">
        <v>430</v>
      </c>
      <c r="G2392" s="103" t="s">
        <v>132</v>
      </c>
      <c r="H2392" s="103" t="s">
        <v>379</v>
      </c>
      <c r="I2392" s="103" t="s">
        <v>92</v>
      </c>
      <c r="J2392" s="215">
        <v>0.01</v>
      </c>
      <c r="K2392" s="216" t="s">
        <v>88</v>
      </c>
    </row>
    <row r="2393" spans="1:11" x14ac:dyDescent="0.25">
      <c r="A2393" s="103" t="s">
        <v>809</v>
      </c>
      <c r="B2393" s="103" t="s">
        <v>88</v>
      </c>
      <c r="C2393" s="103" t="s">
        <v>89</v>
      </c>
      <c r="D2393" s="103" t="s">
        <v>429</v>
      </c>
      <c r="E2393" s="103" t="s">
        <v>430</v>
      </c>
      <c r="F2393" s="103" t="s">
        <v>430</v>
      </c>
      <c r="G2393" s="103" t="s">
        <v>132</v>
      </c>
      <c r="H2393" s="103" t="s">
        <v>379</v>
      </c>
      <c r="I2393" s="103" t="s">
        <v>92</v>
      </c>
      <c r="J2393" s="215">
        <v>325.07</v>
      </c>
      <c r="K2393" s="216" t="s">
        <v>88</v>
      </c>
    </row>
    <row r="2394" spans="1:11" x14ac:dyDescent="0.25">
      <c r="A2394" s="103" t="s">
        <v>810</v>
      </c>
      <c r="B2394" s="103" t="s">
        <v>88</v>
      </c>
      <c r="C2394" s="103" t="s">
        <v>89</v>
      </c>
      <c r="D2394" s="103" t="s">
        <v>429</v>
      </c>
      <c r="E2394" s="103" t="s">
        <v>430</v>
      </c>
      <c r="F2394" s="103" t="s">
        <v>430</v>
      </c>
      <c r="G2394" s="103" t="s">
        <v>132</v>
      </c>
      <c r="H2394" s="103" t="s">
        <v>379</v>
      </c>
      <c r="I2394" s="103" t="s">
        <v>92</v>
      </c>
      <c r="J2394" s="215">
        <v>-80.02</v>
      </c>
      <c r="K2394" s="216" t="s">
        <v>88</v>
      </c>
    </row>
    <row r="2395" spans="1:11" x14ac:dyDescent="0.25">
      <c r="A2395" s="103" t="s">
        <v>806</v>
      </c>
      <c r="B2395" s="103" t="s">
        <v>88</v>
      </c>
      <c r="C2395" s="103" t="s">
        <v>89</v>
      </c>
      <c r="D2395" s="103" t="s">
        <v>429</v>
      </c>
      <c r="E2395" s="103" t="s">
        <v>430</v>
      </c>
      <c r="F2395" s="103" t="s">
        <v>430</v>
      </c>
      <c r="G2395" s="103" t="s">
        <v>132</v>
      </c>
      <c r="H2395" s="103" t="s">
        <v>379</v>
      </c>
      <c r="I2395" s="103" t="s">
        <v>92</v>
      </c>
      <c r="J2395" s="215">
        <v>-10.01</v>
      </c>
      <c r="K2395" s="216" t="s">
        <v>88</v>
      </c>
    </row>
    <row r="2396" spans="1:11" x14ac:dyDescent="0.25">
      <c r="A2396" s="103" t="s">
        <v>807</v>
      </c>
      <c r="B2396" s="103" t="s">
        <v>88</v>
      </c>
      <c r="C2396" s="103" t="s">
        <v>89</v>
      </c>
      <c r="D2396" s="103" t="s">
        <v>429</v>
      </c>
      <c r="E2396" s="103" t="s">
        <v>430</v>
      </c>
      <c r="F2396" s="103" t="s">
        <v>430</v>
      </c>
      <c r="G2396" s="103" t="s">
        <v>132</v>
      </c>
      <c r="H2396" s="103" t="s">
        <v>379</v>
      </c>
      <c r="I2396" s="103" t="s">
        <v>92</v>
      </c>
      <c r="J2396" s="215">
        <v>-315.07</v>
      </c>
      <c r="K2396" s="216" t="s">
        <v>88</v>
      </c>
    </row>
    <row r="2397" spans="1:11" x14ac:dyDescent="0.25">
      <c r="A2397" s="103" t="s">
        <v>808</v>
      </c>
      <c r="B2397" s="103" t="s">
        <v>88</v>
      </c>
      <c r="C2397" s="103" t="s">
        <v>89</v>
      </c>
      <c r="D2397" s="103" t="s">
        <v>429</v>
      </c>
      <c r="E2397" s="103" t="s">
        <v>430</v>
      </c>
      <c r="F2397" s="103" t="s">
        <v>430</v>
      </c>
      <c r="G2397" s="103" t="s">
        <v>169</v>
      </c>
      <c r="H2397" s="103" t="s">
        <v>380</v>
      </c>
      <c r="I2397" s="103" t="s">
        <v>92</v>
      </c>
      <c r="J2397" s="215">
        <v>277.8</v>
      </c>
      <c r="K2397" s="216" t="s">
        <v>88</v>
      </c>
    </row>
    <row r="2398" spans="1:11" x14ac:dyDescent="0.25">
      <c r="A2398" s="103" t="s">
        <v>807</v>
      </c>
      <c r="B2398" s="103" t="s">
        <v>88</v>
      </c>
      <c r="C2398" s="103" t="s">
        <v>89</v>
      </c>
      <c r="D2398" s="103" t="s">
        <v>429</v>
      </c>
      <c r="E2398" s="103" t="s">
        <v>430</v>
      </c>
      <c r="F2398" s="103" t="s">
        <v>430</v>
      </c>
      <c r="G2398" s="103" t="s">
        <v>169</v>
      </c>
      <c r="H2398" s="103" t="s">
        <v>380</v>
      </c>
      <c r="I2398" s="103" t="s">
        <v>92</v>
      </c>
      <c r="J2398" s="215">
        <v>-277.8</v>
      </c>
      <c r="K2398" s="216" t="s">
        <v>88</v>
      </c>
    </row>
    <row r="2399" spans="1:11" x14ac:dyDescent="0.25">
      <c r="A2399" s="103" t="s">
        <v>808</v>
      </c>
      <c r="B2399" s="103" t="s">
        <v>88</v>
      </c>
      <c r="C2399" s="103" t="s">
        <v>89</v>
      </c>
      <c r="D2399" s="103" t="s">
        <v>429</v>
      </c>
      <c r="E2399" s="103" t="s">
        <v>430</v>
      </c>
      <c r="F2399" s="103" t="s">
        <v>430</v>
      </c>
      <c r="G2399" s="103" t="s">
        <v>130</v>
      </c>
      <c r="H2399" s="103" t="s">
        <v>381</v>
      </c>
      <c r="I2399" s="103" t="s">
        <v>92</v>
      </c>
      <c r="J2399" s="215">
        <v>-815.59</v>
      </c>
      <c r="K2399" s="216" t="s">
        <v>88</v>
      </c>
    </row>
    <row r="2400" spans="1:11" x14ac:dyDescent="0.25">
      <c r="A2400" s="103" t="s">
        <v>806</v>
      </c>
      <c r="B2400" s="103" t="s">
        <v>88</v>
      </c>
      <c r="C2400" s="103" t="s">
        <v>89</v>
      </c>
      <c r="D2400" s="103" t="s">
        <v>429</v>
      </c>
      <c r="E2400" s="103" t="s">
        <v>430</v>
      </c>
      <c r="F2400" s="103" t="s">
        <v>430</v>
      </c>
      <c r="G2400" s="103" t="s">
        <v>130</v>
      </c>
      <c r="H2400" s="103" t="s">
        <v>381</v>
      </c>
      <c r="I2400" s="103" t="s">
        <v>92</v>
      </c>
      <c r="J2400" s="215">
        <v>815.59</v>
      </c>
      <c r="K2400" s="216" t="s">
        <v>88</v>
      </c>
    </row>
    <row r="2401" spans="1:11" x14ac:dyDescent="0.25">
      <c r="A2401" s="103" t="s">
        <v>809</v>
      </c>
      <c r="B2401" s="103" t="s">
        <v>88</v>
      </c>
      <c r="C2401" s="103" t="s">
        <v>89</v>
      </c>
      <c r="D2401" s="103" t="s">
        <v>429</v>
      </c>
      <c r="E2401" s="103" t="s">
        <v>430</v>
      </c>
      <c r="F2401" s="103" t="s">
        <v>430</v>
      </c>
      <c r="G2401" s="103" t="s">
        <v>129</v>
      </c>
      <c r="H2401" s="103" t="s">
        <v>382</v>
      </c>
      <c r="I2401" s="103" t="s">
        <v>92</v>
      </c>
      <c r="J2401" s="215">
        <v>54.03</v>
      </c>
      <c r="K2401" s="216" t="s">
        <v>88</v>
      </c>
    </row>
    <row r="2402" spans="1:11" x14ac:dyDescent="0.25">
      <c r="A2402" s="103" t="s">
        <v>806</v>
      </c>
      <c r="B2402" s="103" t="s">
        <v>88</v>
      </c>
      <c r="C2402" s="103" t="s">
        <v>89</v>
      </c>
      <c r="D2402" s="103" t="s">
        <v>429</v>
      </c>
      <c r="E2402" s="103" t="s">
        <v>430</v>
      </c>
      <c r="F2402" s="103" t="s">
        <v>430</v>
      </c>
      <c r="G2402" s="103" t="s">
        <v>129</v>
      </c>
      <c r="H2402" s="103" t="s">
        <v>382</v>
      </c>
      <c r="I2402" s="103" t="s">
        <v>92</v>
      </c>
      <c r="J2402" s="215">
        <v>-54.03</v>
      </c>
      <c r="K2402" s="216" t="s">
        <v>88</v>
      </c>
    </row>
    <row r="2403" spans="1:11" x14ac:dyDescent="0.25">
      <c r="A2403" s="103" t="s">
        <v>808</v>
      </c>
      <c r="B2403" s="103" t="s">
        <v>88</v>
      </c>
      <c r="C2403" s="103" t="s">
        <v>89</v>
      </c>
      <c r="D2403" s="103" t="s">
        <v>279</v>
      </c>
      <c r="E2403" s="103" t="s">
        <v>431</v>
      </c>
      <c r="F2403" s="103" t="s">
        <v>431</v>
      </c>
      <c r="G2403" s="103" t="s">
        <v>119</v>
      </c>
      <c r="H2403" s="103" t="s">
        <v>811</v>
      </c>
      <c r="I2403" s="103" t="s">
        <v>92</v>
      </c>
      <c r="J2403" s="215">
        <v>14488.02</v>
      </c>
      <c r="K2403" s="216" t="s">
        <v>88</v>
      </c>
    </row>
    <row r="2404" spans="1:11" x14ac:dyDescent="0.25">
      <c r="A2404" s="103" t="s">
        <v>808</v>
      </c>
      <c r="B2404" s="103" t="s">
        <v>88</v>
      </c>
      <c r="C2404" s="103" t="s">
        <v>89</v>
      </c>
      <c r="D2404" s="103" t="s">
        <v>279</v>
      </c>
      <c r="E2404" s="103" t="s">
        <v>431</v>
      </c>
      <c r="F2404" s="103" t="s">
        <v>431</v>
      </c>
      <c r="G2404" s="103" t="s">
        <v>149</v>
      </c>
      <c r="H2404" s="103" t="s">
        <v>362</v>
      </c>
      <c r="I2404" s="103" t="s">
        <v>92</v>
      </c>
      <c r="J2404" s="215">
        <v>17557.96</v>
      </c>
      <c r="K2404" s="216" t="s">
        <v>88</v>
      </c>
    </row>
    <row r="2405" spans="1:11" x14ac:dyDescent="0.25">
      <c r="A2405" s="103" t="s">
        <v>1038</v>
      </c>
      <c r="B2405" s="103" t="s">
        <v>88</v>
      </c>
      <c r="C2405" s="103" t="s">
        <v>89</v>
      </c>
      <c r="D2405" s="103" t="s">
        <v>279</v>
      </c>
      <c r="E2405" s="103" t="s">
        <v>431</v>
      </c>
      <c r="F2405" s="103" t="s">
        <v>431</v>
      </c>
      <c r="G2405" s="103" t="s">
        <v>149</v>
      </c>
      <c r="H2405" s="103" t="s">
        <v>362</v>
      </c>
      <c r="I2405" s="103" t="s">
        <v>92</v>
      </c>
      <c r="J2405" s="215">
        <v>13319.83</v>
      </c>
      <c r="K2405" s="216" t="s">
        <v>88</v>
      </c>
    </row>
    <row r="2406" spans="1:11" x14ac:dyDescent="0.25">
      <c r="A2406" s="103" t="s">
        <v>807</v>
      </c>
      <c r="B2406" s="103" t="s">
        <v>88</v>
      </c>
      <c r="C2406" s="103" t="s">
        <v>89</v>
      </c>
      <c r="D2406" s="103" t="s">
        <v>279</v>
      </c>
      <c r="E2406" s="103" t="s">
        <v>431</v>
      </c>
      <c r="F2406" s="103" t="s">
        <v>431</v>
      </c>
      <c r="G2406" s="103" t="s">
        <v>149</v>
      </c>
      <c r="H2406" s="103" t="s">
        <v>362</v>
      </c>
      <c r="I2406" s="103" t="s">
        <v>92</v>
      </c>
      <c r="J2406" s="215">
        <v>33905.01</v>
      </c>
      <c r="K2406" s="216" t="s">
        <v>88</v>
      </c>
    </row>
    <row r="2407" spans="1:11" x14ac:dyDescent="0.25">
      <c r="A2407" s="103" t="s">
        <v>808</v>
      </c>
      <c r="B2407" s="103" t="s">
        <v>88</v>
      </c>
      <c r="C2407" s="103" t="s">
        <v>89</v>
      </c>
      <c r="D2407" s="103" t="s">
        <v>432</v>
      </c>
      <c r="E2407" s="103" t="s">
        <v>433</v>
      </c>
      <c r="F2407" s="103" t="s">
        <v>433</v>
      </c>
      <c r="G2407" s="103" t="s">
        <v>119</v>
      </c>
      <c r="H2407" s="103" t="s">
        <v>811</v>
      </c>
      <c r="I2407" s="103" t="s">
        <v>92</v>
      </c>
      <c r="J2407" s="215">
        <v>5795.22</v>
      </c>
      <c r="K2407" s="216" t="s">
        <v>88</v>
      </c>
    </row>
    <row r="2408" spans="1:11" x14ac:dyDescent="0.25">
      <c r="A2408" s="103" t="s">
        <v>807</v>
      </c>
      <c r="B2408" s="103" t="s">
        <v>88</v>
      </c>
      <c r="C2408" s="103" t="s">
        <v>89</v>
      </c>
      <c r="D2408" s="103" t="s">
        <v>432</v>
      </c>
      <c r="E2408" s="103" t="s">
        <v>433</v>
      </c>
      <c r="F2408" s="103" t="s">
        <v>433</v>
      </c>
      <c r="G2408" s="103" t="s">
        <v>119</v>
      </c>
      <c r="H2408" s="103" t="s">
        <v>811</v>
      </c>
      <c r="I2408" s="103" t="s">
        <v>92</v>
      </c>
      <c r="J2408" s="215">
        <v>-5795.22</v>
      </c>
      <c r="K2408" s="216" t="s">
        <v>88</v>
      </c>
    </row>
    <row r="2409" spans="1:11" x14ac:dyDescent="0.25">
      <c r="A2409" s="103" t="s">
        <v>808</v>
      </c>
      <c r="B2409" s="103" t="s">
        <v>88</v>
      </c>
      <c r="C2409" s="103" t="s">
        <v>89</v>
      </c>
      <c r="D2409" s="103" t="s">
        <v>432</v>
      </c>
      <c r="E2409" s="103" t="s">
        <v>433</v>
      </c>
      <c r="F2409" s="103" t="s">
        <v>433</v>
      </c>
      <c r="G2409" s="103" t="s">
        <v>149</v>
      </c>
      <c r="H2409" s="103" t="s">
        <v>362</v>
      </c>
      <c r="I2409" s="103" t="s">
        <v>92</v>
      </c>
      <c r="J2409" s="215">
        <v>16952.5</v>
      </c>
      <c r="K2409" s="216" t="s">
        <v>88</v>
      </c>
    </row>
    <row r="2410" spans="1:11" x14ac:dyDescent="0.25">
      <c r="A2410" s="103" t="s">
        <v>1038</v>
      </c>
      <c r="B2410" s="103" t="s">
        <v>88</v>
      </c>
      <c r="C2410" s="103" t="s">
        <v>89</v>
      </c>
      <c r="D2410" s="103" t="s">
        <v>432</v>
      </c>
      <c r="E2410" s="103" t="s">
        <v>433</v>
      </c>
      <c r="F2410" s="103" t="s">
        <v>433</v>
      </c>
      <c r="G2410" s="103" t="s">
        <v>149</v>
      </c>
      <c r="H2410" s="103" t="s">
        <v>362</v>
      </c>
      <c r="I2410" s="103" t="s">
        <v>92</v>
      </c>
      <c r="J2410" s="215">
        <v>3632.68</v>
      </c>
      <c r="K2410" s="216" t="s">
        <v>88</v>
      </c>
    </row>
    <row r="2411" spans="1:11" x14ac:dyDescent="0.25">
      <c r="A2411" s="103" t="s">
        <v>807</v>
      </c>
      <c r="B2411" s="103" t="s">
        <v>88</v>
      </c>
      <c r="C2411" s="103" t="s">
        <v>89</v>
      </c>
      <c r="D2411" s="103" t="s">
        <v>432</v>
      </c>
      <c r="E2411" s="103" t="s">
        <v>433</v>
      </c>
      <c r="F2411" s="103" t="s">
        <v>433</v>
      </c>
      <c r="G2411" s="103" t="s">
        <v>149</v>
      </c>
      <c r="H2411" s="103" t="s">
        <v>362</v>
      </c>
      <c r="I2411" s="103" t="s">
        <v>92</v>
      </c>
      <c r="J2411" s="215">
        <v>-12108.93</v>
      </c>
      <c r="K2411" s="216" t="s">
        <v>88</v>
      </c>
    </row>
    <row r="2412" spans="1:11" x14ac:dyDescent="0.25">
      <c r="A2412" s="103" t="s">
        <v>809</v>
      </c>
      <c r="B2412" s="103" t="s">
        <v>88</v>
      </c>
      <c r="C2412" s="103" t="s">
        <v>89</v>
      </c>
      <c r="D2412" s="103" t="s">
        <v>91</v>
      </c>
      <c r="E2412" s="103" t="s">
        <v>295</v>
      </c>
      <c r="F2412" s="103" t="s">
        <v>295</v>
      </c>
      <c r="G2412" s="103" t="s">
        <v>159</v>
      </c>
      <c r="H2412" s="103" t="s">
        <v>296</v>
      </c>
      <c r="I2412" s="103" t="s">
        <v>92</v>
      </c>
      <c r="J2412" s="215">
        <v>116.52</v>
      </c>
      <c r="K2412" s="216" t="s">
        <v>88</v>
      </c>
    </row>
    <row r="2413" spans="1:11" x14ac:dyDescent="0.25">
      <c r="A2413" s="103" t="s">
        <v>806</v>
      </c>
      <c r="B2413" s="103" t="s">
        <v>88</v>
      </c>
      <c r="C2413" s="103" t="s">
        <v>89</v>
      </c>
      <c r="D2413" s="103" t="s">
        <v>91</v>
      </c>
      <c r="E2413" s="103" t="s">
        <v>295</v>
      </c>
      <c r="F2413" s="103" t="s">
        <v>295</v>
      </c>
      <c r="G2413" s="103" t="s">
        <v>159</v>
      </c>
      <c r="H2413" s="103" t="s">
        <v>296</v>
      </c>
      <c r="I2413" s="103" t="s">
        <v>92</v>
      </c>
      <c r="J2413" s="215">
        <v>-58.26</v>
      </c>
      <c r="K2413" s="216" t="s">
        <v>88</v>
      </c>
    </row>
    <row r="2414" spans="1:11" x14ac:dyDescent="0.25">
      <c r="A2414" s="103" t="s">
        <v>808</v>
      </c>
      <c r="B2414" s="103" t="s">
        <v>88</v>
      </c>
      <c r="C2414" s="103" t="s">
        <v>89</v>
      </c>
      <c r="D2414" s="103" t="s">
        <v>91</v>
      </c>
      <c r="E2414" s="103" t="s">
        <v>295</v>
      </c>
      <c r="F2414" s="103" t="s">
        <v>295</v>
      </c>
      <c r="G2414" s="103" t="s">
        <v>199</v>
      </c>
      <c r="H2414" s="103" t="s">
        <v>298</v>
      </c>
      <c r="I2414" s="103" t="s">
        <v>92</v>
      </c>
      <c r="J2414" s="215">
        <v>-98.11</v>
      </c>
      <c r="K2414" s="216" t="s">
        <v>88</v>
      </c>
    </row>
    <row r="2415" spans="1:11" x14ac:dyDescent="0.25">
      <c r="A2415" s="103" t="s">
        <v>1038</v>
      </c>
      <c r="B2415" s="103" t="s">
        <v>88</v>
      </c>
      <c r="C2415" s="103" t="s">
        <v>89</v>
      </c>
      <c r="D2415" s="103" t="s">
        <v>91</v>
      </c>
      <c r="E2415" s="103" t="s">
        <v>295</v>
      </c>
      <c r="F2415" s="103" t="s">
        <v>295</v>
      </c>
      <c r="G2415" s="103" t="s">
        <v>199</v>
      </c>
      <c r="H2415" s="103" t="s">
        <v>298</v>
      </c>
      <c r="I2415" s="103" t="s">
        <v>92</v>
      </c>
      <c r="J2415" s="215">
        <v>357.93</v>
      </c>
      <c r="K2415" s="216" t="s">
        <v>88</v>
      </c>
    </row>
    <row r="2416" spans="1:11" x14ac:dyDescent="0.25">
      <c r="A2416" s="103" t="s">
        <v>806</v>
      </c>
      <c r="B2416" s="103" t="s">
        <v>88</v>
      </c>
      <c r="C2416" s="103" t="s">
        <v>89</v>
      </c>
      <c r="D2416" s="103" t="s">
        <v>91</v>
      </c>
      <c r="E2416" s="103" t="s">
        <v>295</v>
      </c>
      <c r="F2416" s="103" t="s">
        <v>295</v>
      </c>
      <c r="G2416" s="103" t="s">
        <v>199</v>
      </c>
      <c r="H2416" s="103" t="s">
        <v>298</v>
      </c>
      <c r="I2416" s="103" t="s">
        <v>92</v>
      </c>
      <c r="J2416" s="215">
        <v>225.29</v>
      </c>
      <c r="K2416" s="216" t="s">
        <v>88</v>
      </c>
    </row>
    <row r="2417" spans="1:11" x14ac:dyDescent="0.25">
      <c r="A2417" s="103" t="s">
        <v>807</v>
      </c>
      <c r="B2417" s="103" t="s">
        <v>88</v>
      </c>
      <c r="C2417" s="103" t="s">
        <v>89</v>
      </c>
      <c r="D2417" s="103" t="s">
        <v>91</v>
      </c>
      <c r="E2417" s="103" t="s">
        <v>295</v>
      </c>
      <c r="F2417" s="103" t="s">
        <v>295</v>
      </c>
      <c r="G2417" s="103" t="s">
        <v>199</v>
      </c>
      <c r="H2417" s="103" t="s">
        <v>298</v>
      </c>
      <c r="I2417" s="103" t="s">
        <v>92</v>
      </c>
      <c r="J2417" s="215">
        <v>124.61</v>
      </c>
      <c r="K2417" s="216" t="s">
        <v>88</v>
      </c>
    </row>
    <row r="2418" spans="1:11" x14ac:dyDescent="0.25">
      <c r="A2418" s="103" t="s">
        <v>808</v>
      </c>
      <c r="B2418" s="103" t="s">
        <v>88</v>
      </c>
      <c r="C2418" s="103" t="s">
        <v>89</v>
      </c>
      <c r="D2418" s="103" t="s">
        <v>91</v>
      </c>
      <c r="E2418" s="103" t="s">
        <v>295</v>
      </c>
      <c r="F2418" s="103" t="s">
        <v>295</v>
      </c>
      <c r="G2418" s="103" t="s">
        <v>456</v>
      </c>
      <c r="H2418" s="103" t="s">
        <v>457</v>
      </c>
      <c r="I2418" s="103" t="s">
        <v>92</v>
      </c>
      <c r="J2418" s="215">
        <v>-15.45</v>
      </c>
      <c r="K2418" s="216" t="s">
        <v>88</v>
      </c>
    </row>
    <row r="2419" spans="1:11" x14ac:dyDescent="0.25">
      <c r="A2419" s="103" t="s">
        <v>809</v>
      </c>
      <c r="B2419" s="103" t="s">
        <v>88</v>
      </c>
      <c r="C2419" s="103" t="s">
        <v>89</v>
      </c>
      <c r="D2419" s="103" t="s">
        <v>91</v>
      </c>
      <c r="E2419" s="103" t="s">
        <v>295</v>
      </c>
      <c r="F2419" s="103" t="s">
        <v>295</v>
      </c>
      <c r="G2419" s="103" t="s">
        <v>456</v>
      </c>
      <c r="H2419" s="103" t="s">
        <v>457</v>
      </c>
      <c r="I2419" s="103" t="s">
        <v>92</v>
      </c>
      <c r="J2419" s="215">
        <v>47.44</v>
      </c>
      <c r="K2419" s="216" t="s">
        <v>88</v>
      </c>
    </row>
    <row r="2420" spans="1:11" x14ac:dyDescent="0.25">
      <c r="A2420" s="103" t="s">
        <v>1038</v>
      </c>
      <c r="B2420" s="103" t="s">
        <v>88</v>
      </c>
      <c r="C2420" s="103" t="s">
        <v>89</v>
      </c>
      <c r="D2420" s="103" t="s">
        <v>91</v>
      </c>
      <c r="E2420" s="103" t="s">
        <v>295</v>
      </c>
      <c r="F2420" s="103" t="s">
        <v>295</v>
      </c>
      <c r="G2420" s="103" t="s">
        <v>456</v>
      </c>
      <c r="H2420" s="103" t="s">
        <v>457</v>
      </c>
      <c r="I2420" s="103" t="s">
        <v>92</v>
      </c>
      <c r="J2420" s="215">
        <v>-1874.63</v>
      </c>
      <c r="K2420" s="216" t="s">
        <v>88</v>
      </c>
    </row>
    <row r="2421" spans="1:11" x14ac:dyDescent="0.25">
      <c r="A2421" s="103" t="s">
        <v>1038</v>
      </c>
      <c r="B2421" s="103" t="s">
        <v>88</v>
      </c>
      <c r="C2421" s="103" t="s">
        <v>89</v>
      </c>
      <c r="D2421" s="103" t="s">
        <v>91</v>
      </c>
      <c r="E2421" s="111"/>
      <c r="F2421" s="103" t="s">
        <v>295</v>
      </c>
      <c r="G2421" s="103" t="s">
        <v>456</v>
      </c>
      <c r="H2421" s="103" t="s">
        <v>457</v>
      </c>
      <c r="I2421" s="103" t="s">
        <v>92</v>
      </c>
      <c r="J2421" s="215">
        <v>-344.52</v>
      </c>
      <c r="K2421" s="216" t="s">
        <v>88</v>
      </c>
    </row>
    <row r="2422" spans="1:11" x14ac:dyDescent="0.25">
      <c r="A2422" s="103" t="s">
        <v>806</v>
      </c>
      <c r="B2422" s="103" t="s">
        <v>88</v>
      </c>
      <c r="C2422" s="103" t="s">
        <v>89</v>
      </c>
      <c r="D2422" s="103" t="s">
        <v>91</v>
      </c>
      <c r="E2422" s="103" t="s">
        <v>295</v>
      </c>
      <c r="F2422" s="103" t="s">
        <v>295</v>
      </c>
      <c r="G2422" s="103" t="s">
        <v>456</v>
      </c>
      <c r="H2422" s="103" t="s">
        <v>457</v>
      </c>
      <c r="I2422" s="103" t="s">
        <v>92</v>
      </c>
      <c r="J2422" s="215">
        <v>53.25</v>
      </c>
      <c r="K2422" s="216" t="s">
        <v>88</v>
      </c>
    </row>
    <row r="2423" spans="1:11" x14ac:dyDescent="0.25">
      <c r="A2423" s="103" t="s">
        <v>807</v>
      </c>
      <c r="B2423" s="103" t="s">
        <v>88</v>
      </c>
      <c r="C2423" s="103" t="s">
        <v>89</v>
      </c>
      <c r="D2423" s="103" t="s">
        <v>91</v>
      </c>
      <c r="E2423" s="103" t="s">
        <v>295</v>
      </c>
      <c r="F2423" s="103" t="s">
        <v>295</v>
      </c>
      <c r="G2423" s="103" t="s">
        <v>456</v>
      </c>
      <c r="H2423" s="103" t="s">
        <v>457</v>
      </c>
      <c r="I2423" s="103" t="s">
        <v>92</v>
      </c>
      <c r="J2423" s="215">
        <v>2220.6799999999998</v>
      </c>
      <c r="K2423" s="216" t="s">
        <v>88</v>
      </c>
    </row>
    <row r="2424" spans="1:11" x14ac:dyDescent="0.25">
      <c r="A2424" s="103" t="s">
        <v>808</v>
      </c>
      <c r="B2424" s="103" t="s">
        <v>88</v>
      </c>
      <c r="C2424" s="103" t="s">
        <v>89</v>
      </c>
      <c r="D2424" s="103" t="s">
        <v>91</v>
      </c>
      <c r="E2424" s="103" t="s">
        <v>295</v>
      </c>
      <c r="F2424" s="103" t="s">
        <v>295</v>
      </c>
      <c r="G2424" s="103" t="s">
        <v>179</v>
      </c>
      <c r="H2424" s="103" t="s">
        <v>299</v>
      </c>
      <c r="I2424" s="103" t="s">
        <v>92</v>
      </c>
      <c r="J2424" s="215">
        <v>189.67</v>
      </c>
      <c r="K2424" s="216" t="s">
        <v>88</v>
      </c>
    </row>
    <row r="2425" spans="1:11" x14ac:dyDescent="0.25">
      <c r="A2425" s="103" t="s">
        <v>808</v>
      </c>
      <c r="B2425" s="103" t="s">
        <v>88</v>
      </c>
      <c r="C2425" s="103" t="s">
        <v>89</v>
      </c>
      <c r="D2425" s="103" t="s">
        <v>91</v>
      </c>
      <c r="E2425" s="111"/>
      <c r="F2425" s="103" t="s">
        <v>295</v>
      </c>
      <c r="G2425" s="103" t="s">
        <v>179</v>
      </c>
      <c r="H2425" s="103" t="s">
        <v>299</v>
      </c>
      <c r="I2425" s="103" t="s">
        <v>92</v>
      </c>
      <c r="J2425" s="215">
        <v>-75.87</v>
      </c>
      <c r="K2425" s="216" t="s">
        <v>88</v>
      </c>
    </row>
    <row r="2426" spans="1:11" x14ac:dyDescent="0.25">
      <c r="A2426" s="103" t="s">
        <v>809</v>
      </c>
      <c r="B2426" s="103" t="s">
        <v>88</v>
      </c>
      <c r="C2426" s="103" t="s">
        <v>89</v>
      </c>
      <c r="D2426" s="103" t="s">
        <v>91</v>
      </c>
      <c r="E2426" s="103" t="s">
        <v>295</v>
      </c>
      <c r="F2426" s="103" t="s">
        <v>295</v>
      </c>
      <c r="G2426" s="103" t="s">
        <v>179</v>
      </c>
      <c r="H2426" s="103" t="s">
        <v>299</v>
      </c>
      <c r="I2426" s="103" t="s">
        <v>92</v>
      </c>
      <c r="J2426" s="215">
        <v>921.56</v>
      </c>
      <c r="K2426" s="216" t="s">
        <v>88</v>
      </c>
    </row>
    <row r="2427" spans="1:11" x14ac:dyDescent="0.25">
      <c r="A2427" s="103" t="s">
        <v>809</v>
      </c>
      <c r="B2427" s="103" t="s">
        <v>88</v>
      </c>
      <c r="C2427" s="103" t="s">
        <v>89</v>
      </c>
      <c r="D2427" s="103" t="s">
        <v>91</v>
      </c>
      <c r="E2427" s="111"/>
      <c r="F2427" s="103" t="s">
        <v>295</v>
      </c>
      <c r="G2427" s="103" t="s">
        <v>179</v>
      </c>
      <c r="H2427" s="103" t="s">
        <v>299</v>
      </c>
      <c r="I2427" s="103" t="s">
        <v>92</v>
      </c>
      <c r="J2427" s="215">
        <v>-26.65</v>
      </c>
      <c r="K2427" s="216" t="s">
        <v>88</v>
      </c>
    </row>
    <row r="2428" spans="1:11" x14ac:dyDescent="0.25">
      <c r="A2428" s="103" t="s">
        <v>810</v>
      </c>
      <c r="B2428" s="103" t="s">
        <v>88</v>
      </c>
      <c r="C2428" s="103" t="s">
        <v>89</v>
      </c>
      <c r="D2428" s="103" t="s">
        <v>91</v>
      </c>
      <c r="E2428" s="103" t="s">
        <v>295</v>
      </c>
      <c r="F2428" s="103" t="s">
        <v>295</v>
      </c>
      <c r="G2428" s="103" t="s">
        <v>179</v>
      </c>
      <c r="H2428" s="103" t="s">
        <v>299</v>
      </c>
      <c r="I2428" s="103" t="s">
        <v>92</v>
      </c>
      <c r="J2428" s="215">
        <v>1317.3</v>
      </c>
      <c r="K2428" s="216" t="s">
        <v>88</v>
      </c>
    </row>
    <row r="2429" spans="1:11" x14ac:dyDescent="0.25">
      <c r="A2429" s="103" t="s">
        <v>810</v>
      </c>
      <c r="B2429" s="103" t="s">
        <v>88</v>
      </c>
      <c r="C2429" s="103" t="s">
        <v>89</v>
      </c>
      <c r="D2429" s="103" t="s">
        <v>91</v>
      </c>
      <c r="E2429" s="111"/>
      <c r="F2429" s="103" t="s">
        <v>295</v>
      </c>
      <c r="G2429" s="103" t="s">
        <v>179</v>
      </c>
      <c r="H2429" s="103" t="s">
        <v>299</v>
      </c>
      <c r="I2429" s="103" t="s">
        <v>92</v>
      </c>
      <c r="J2429" s="215">
        <v>-113.94</v>
      </c>
      <c r="K2429" s="216" t="s">
        <v>88</v>
      </c>
    </row>
    <row r="2430" spans="1:11" x14ac:dyDescent="0.25">
      <c r="A2430" s="103" t="s">
        <v>1038</v>
      </c>
      <c r="B2430" s="103" t="s">
        <v>88</v>
      </c>
      <c r="C2430" s="103" t="s">
        <v>89</v>
      </c>
      <c r="D2430" s="103" t="s">
        <v>91</v>
      </c>
      <c r="E2430" s="103" t="s">
        <v>295</v>
      </c>
      <c r="F2430" s="103" t="s">
        <v>295</v>
      </c>
      <c r="G2430" s="103" t="s">
        <v>179</v>
      </c>
      <c r="H2430" s="103" t="s">
        <v>299</v>
      </c>
      <c r="I2430" s="103" t="s">
        <v>92</v>
      </c>
      <c r="J2430" s="215">
        <v>428.35</v>
      </c>
      <c r="K2430" s="216" t="s">
        <v>88</v>
      </c>
    </row>
    <row r="2431" spans="1:11" x14ac:dyDescent="0.25">
      <c r="A2431" s="103" t="s">
        <v>1038</v>
      </c>
      <c r="B2431" s="103" t="s">
        <v>88</v>
      </c>
      <c r="C2431" s="103" t="s">
        <v>89</v>
      </c>
      <c r="D2431" s="103" t="s">
        <v>91</v>
      </c>
      <c r="E2431" s="111"/>
      <c r="F2431" s="103" t="s">
        <v>295</v>
      </c>
      <c r="G2431" s="103" t="s">
        <v>179</v>
      </c>
      <c r="H2431" s="103" t="s">
        <v>299</v>
      </c>
      <c r="I2431" s="103" t="s">
        <v>92</v>
      </c>
      <c r="J2431" s="215">
        <v>-56.9</v>
      </c>
      <c r="K2431" s="216" t="s">
        <v>88</v>
      </c>
    </row>
    <row r="2432" spans="1:11" x14ac:dyDescent="0.25">
      <c r="A2432" s="103" t="s">
        <v>806</v>
      </c>
      <c r="B2432" s="103" t="s">
        <v>88</v>
      </c>
      <c r="C2432" s="103" t="s">
        <v>89</v>
      </c>
      <c r="D2432" s="103" t="s">
        <v>91</v>
      </c>
      <c r="E2432" s="103" t="s">
        <v>295</v>
      </c>
      <c r="F2432" s="103" t="s">
        <v>295</v>
      </c>
      <c r="G2432" s="103" t="s">
        <v>179</v>
      </c>
      <c r="H2432" s="103" t="s">
        <v>299</v>
      </c>
      <c r="I2432" s="103" t="s">
        <v>92</v>
      </c>
      <c r="J2432" s="215">
        <v>1421.21</v>
      </c>
      <c r="K2432" s="216" t="s">
        <v>88</v>
      </c>
    </row>
    <row r="2433" spans="1:11" x14ac:dyDescent="0.25">
      <c r="A2433" s="103" t="s">
        <v>806</v>
      </c>
      <c r="B2433" s="103" t="s">
        <v>88</v>
      </c>
      <c r="C2433" s="103" t="s">
        <v>89</v>
      </c>
      <c r="D2433" s="103" t="s">
        <v>91</v>
      </c>
      <c r="E2433" s="111"/>
      <c r="F2433" s="103" t="s">
        <v>295</v>
      </c>
      <c r="G2433" s="103" t="s">
        <v>179</v>
      </c>
      <c r="H2433" s="103" t="s">
        <v>299</v>
      </c>
      <c r="I2433" s="103" t="s">
        <v>92</v>
      </c>
      <c r="J2433" s="215">
        <v>-47.93</v>
      </c>
      <c r="K2433" s="216" t="s">
        <v>88</v>
      </c>
    </row>
    <row r="2434" spans="1:11" x14ac:dyDescent="0.25">
      <c r="A2434" s="103" t="s">
        <v>807</v>
      </c>
      <c r="B2434" s="103" t="s">
        <v>88</v>
      </c>
      <c r="C2434" s="103" t="s">
        <v>89</v>
      </c>
      <c r="D2434" s="103" t="s">
        <v>91</v>
      </c>
      <c r="E2434" s="103" t="s">
        <v>295</v>
      </c>
      <c r="F2434" s="103" t="s">
        <v>295</v>
      </c>
      <c r="G2434" s="103" t="s">
        <v>179</v>
      </c>
      <c r="H2434" s="103" t="s">
        <v>299</v>
      </c>
      <c r="I2434" s="103" t="s">
        <v>92</v>
      </c>
      <c r="J2434" s="215">
        <v>378</v>
      </c>
      <c r="K2434" s="216" t="s">
        <v>88</v>
      </c>
    </row>
    <row r="2435" spans="1:11" x14ac:dyDescent="0.25">
      <c r="A2435" s="103" t="s">
        <v>807</v>
      </c>
      <c r="B2435" s="103" t="s">
        <v>88</v>
      </c>
      <c r="C2435" s="103" t="s">
        <v>89</v>
      </c>
      <c r="D2435" s="103" t="s">
        <v>91</v>
      </c>
      <c r="E2435" s="111"/>
      <c r="F2435" s="103" t="s">
        <v>295</v>
      </c>
      <c r="G2435" s="103" t="s">
        <v>179</v>
      </c>
      <c r="H2435" s="103" t="s">
        <v>299</v>
      </c>
      <c r="I2435" s="103" t="s">
        <v>92</v>
      </c>
      <c r="J2435" s="215">
        <v>-5.17</v>
      </c>
      <c r="K2435" s="216" t="s">
        <v>88</v>
      </c>
    </row>
    <row r="2436" spans="1:11" x14ac:dyDescent="0.25">
      <c r="A2436" s="103" t="s">
        <v>808</v>
      </c>
      <c r="B2436" s="103" t="s">
        <v>88</v>
      </c>
      <c r="C2436" s="103" t="s">
        <v>89</v>
      </c>
      <c r="D2436" s="103" t="s">
        <v>91</v>
      </c>
      <c r="E2436" s="103" t="s">
        <v>295</v>
      </c>
      <c r="F2436" s="103" t="s">
        <v>295</v>
      </c>
      <c r="G2436" s="103" t="s">
        <v>161</v>
      </c>
      <c r="H2436" s="103" t="s">
        <v>300</v>
      </c>
      <c r="I2436" s="103" t="s">
        <v>92</v>
      </c>
      <c r="J2436" s="215">
        <v>-486.43</v>
      </c>
      <c r="K2436" s="216" t="s">
        <v>88</v>
      </c>
    </row>
    <row r="2437" spans="1:11" x14ac:dyDescent="0.25">
      <c r="A2437" s="103" t="s">
        <v>808</v>
      </c>
      <c r="B2437" s="103" t="s">
        <v>88</v>
      </c>
      <c r="C2437" s="103" t="s">
        <v>89</v>
      </c>
      <c r="D2437" s="103" t="s">
        <v>91</v>
      </c>
      <c r="E2437" s="111"/>
      <c r="F2437" s="103" t="s">
        <v>295</v>
      </c>
      <c r="G2437" s="103" t="s">
        <v>161</v>
      </c>
      <c r="H2437" s="103" t="s">
        <v>300</v>
      </c>
      <c r="I2437" s="103" t="s">
        <v>92</v>
      </c>
      <c r="J2437" s="215">
        <v>138.87</v>
      </c>
      <c r="K2437" s="216" t="s">
        <v>88</v>
      </c>
    </row>
    <row r="2438" spans="1:11" x14ac:dyDescent="0.25">
      <c r="A2438" s="103" t="s">
        <v>809</v>
      </c>
      <c r="B2438" s="103" t="s">
        <v>88</v>
      </c>
      <c r="C2438" s="103" t="s">
        <v>89</v>
      </c>
      <c r="D2438" s="103" t="s">
        <v>91</v>
      </c>
      <c r="E2438" s="103" t="s">
        <v>295</v>
      </c>
      <c r="F2438" s="103" t="s">
        <v>295</v>
      </c>
      <c r="G2438" s="103" t="s">
        <v>161</v>
      </c>
      <c r="H2438" s="103" t="s">
        <v>300</v>
      </c>
      <c r="I2438" s="103" t="s">
        <v>92</v>
      </c>
      <c r="J2438" s="215">
        <v>890.54</v>
      </c>
      <c r="K2438" s="216" t="s">
        <v>88</v>
      </c>
    </row>
    <row r="2439" spans="1:11" x14ac:dyDescent="0.25">
      <c r="A2439" s="103" t="s">
        <v>809</v>
      </c>
      <c r="B2439" s="103" t="s">
        <v>88</v>
      </c>
      <c r="C2439" s="103" t="s">
        <v>89</v>
      </c>
      <c r="D2439" s="103" t="s">
        <v>91</v>
      </c>
      <c r="E2439" s="111"/>
      <c r="F2439" s="103" t="s">
        <v>295</v>
      </c>
      <c r="G2439" s="103" t="s">
        <v>161</v>
      </c>
      <c r="H2439" s="103" t="s">
        <v>300</v>
      </c>
      <c r="I2439" s="103" t="s">
        <v>92</v>
      </c>
      <c r="J2439" s="215">
        <v>-231.46</v>
      </c>
      <c r="K2439" s="216" t="s">
        <v>88</v>
      </c>
    </row>
    <row r="2440" spans="1:11" x14ac:dyDescent="0.25">
      <c r="A2440" s="103" t="s">
        <v>810</v>
      </c>
      <c r="B2440" s="103" t="s">
        <v>88</v>
      </c>
      <c r="C2440" s="103" t="s">
        <v>89</v>
      </c>
      <c r="D2440" s="103" t="s">
        <v>91</v>
      </c>
      <c r="E2440" s="103" t="s">
        <v>295</v>
      </c>
      <c r="F2440" s="103" t="s">
        <v>295</v>
      </c>
      <c r="G2440" s="103" t="s">
        <v>161</v>
      </c>
      <c r="H2440" s="103" t="s">
        <v>300</v>
      </c>
      <c r="I2440" s="103" t="s">
        <v>92</v>
      </c>
      <c r="J2440" s="215">
        <v>534.32000000000005</v>
      </c>
      <c r="K2440" s="216" t="s">
        <v>88</v>
      </c>
    </row>
    <row r="2441" spans="1:11" x14ac:dyDescent="0.25">
      <c r="A2441" s="103" t="s">
        <v>810</v>
      </c>
      <c r="B2441" s="103" t="s">
        <v>88</v>
      </c>
      <c r="C2441" s="103" t="s">
        <v>89</v>
      </c>
      <c r="D2441" s="103" t="s">
        <v>91</v>
      </c>
      <c r="E2441" s="111"/>
      <c r="F2441" s="103" t="s">
        <v>295</v>
      </c>
      <c r="G2441" s="103" t="s">
        <v>161</v>
      </c>
      <c r="H2441" s="103" t="s">
        <v>300</v>
      </c>
      <c r="I2441" s="103" t="s">
        <v>92</v>
      </c>
      <c r="J2441" s="215">
        <v>-138.87</v>
      </c>
      <c r="K2441" s="216" t="s">
        <v>88</v>
      </c>
    </row>
    <row r="2442" spans="1:11" x14ac:dyDescent="0.25">
      <c r="A2442" s="103" t="s">
        <v>806</v>
      </c>
      <c r="B2442" s="103" t="s">
        <v>88</v>
      </c>
      <c r="C2442" s="103" t="s">
        <v>89</v>
      </c>
      <c r="D2442" s="103" t="s">
        <v>91</v>
      </c>
      <c r="E2442" s="103" t="s">
        <v>295</v>
      </c>
      <c r="F2442" s="103" t="s">
        <v>295</v>
      </c>
      <c r="G2442" s="103" t="s">
        <v>161</v>
      </c>
      <c r="H2442" s="103" t="s">
        <v>300</v>
      </c>
      <c r="I2442" s="103" t="s">
        <v>92</v>
      </c>
      <c r="J2442" s="215">
        <v>979.59</v>
      </c>
      <c r="K2442" s="216" t="s">
        <v>88</v>
      </c>
    </row>
    <row r="2443" spans="1:11" x14ac:dyDescent="0.25">
      <c r="A2443" s="103" t="s">
        <v>806</v>
      </c>
      <c r="B2443" s="103" t="s">
        <v>88</v>
      </c>
      <c r="C2443" s="103" t="s">
        <v>89</v>
      </c>
      <c r="D2443" s="103" t="s">
        <v>91</v>
      </c>
      <c r="E2443" s="111"/>
      <c r="F2443" s="103" t="s">
        <v>295</v>
      </c>
      <c r="G2443" s="103" t="s">
        <v>161</v>
      </c>
      <c r="H2443" s="103" t="s">
        <v>300</v>
      </c>
      <c r="I2443" s="103" t="s">
        <v>92</v>
      </c>
      <c r="J2443" s="215">
        <v>-254.6</v>
      </c>
      <c r="K2443" s="216" t="s">
        <v>88</v>
      </c>
    </row>
    <row r="2444" spans="1:11" x14ac:dyDescent="0.25">
      <c r="A2444" s="103" t="s">
        <v>807</v>
      </c>
      <c r="B2444" s="103" t="s">
        <v>88</v>
      </c>
      <c r="C2444" s="103" t="s">
        <v>89</v>
      </c>
      <c r="D2444" s="103" t="s">
        <v>91</v>
      </c>
      <c r="E2444" s="103" t="s">
        <v>295</v>
      </c>
      <c r="F2444" s="103" t="s">
        <v>295</v>
      </c>
      <c r="G2444" s="103" t="s">
        <v>161</v>
      </c>
      <c r="H2444" s="103" t="s">
        <v>300</v>
      </c>
      <c r="I2444" s="103" t="s">
        <v>92</v>
      </c>
      <c r="J2444" s="215">
        <v>42.92</v>
      </c>
      <c r="K2444" s="216" t="s">
        <v>88</v>
      </c>
    </row>
    <row r="2445" spans="1:11" x14ac:dyDescent="0.25">
      <c r="A2445" s="103" t="s">
        <v>808</v>
      </c>
      <c r="B2445" s="103" t="s">
        <v>88</v>
      </c>
      <c r="C2445" s="103" t="s">
        <v>89</v>
      </c>
      <c r="D2445" s="103" t="s">
        <v>91</v>
      </c>
      <c r="E2445" s="103" t="s">
        <v>295</v>
      </c>
      <c r="F2445" s="103" t="s">
        <v>295</v>
      </c>
      <c r="G2445" s="103" t="s">
        <v>160</v>
      </c>
      <c r="H2445" s="103" t="s">
        <v>301</v>
      </c>
      <c r="I2445" s="103" t="s">
        <v>92</v>
      </c>
      <c r="J2445" s="215">
        <v>74.59</v>
      </c>
      <c r="K2445" s="216" t="s">
        <v>88</v>
      </c>
    </row>
    <row r="2446" spans="1:11" x14ac:dyDescent="0.25">
      <c r="A2446" s="103" t="s">
        <v>807</v>
      </c>
      <c r="B2446" s="103" t="s">
        <v>88</v>
      </c>
      <c r="C2446" s="103" t="s">
        <v>89</v>
      </c>
      <c r="D2446" s="103" t="s">
        <v>91</v>
      </c>
      <c r="E2446" s="103" t="s">
        <v>295</v>
      </c>
      <c r="F2446" s="103" t="s">
        <v>295</v>
      </c>
      <c r="G2446" s="103" t="s">
        <v>160</v>
      </c>
      <c r="H2446" s="103" t="s">
        <v>301</v>
      </c>
      <c r="I2446" s="103" t="s">
        <v>92</v>
      </c>
      <c r="J2446" s="215">
        <v>-43.51</v>
      </c>
      <c r="K2446" s="216" t="s">
        <v>88</v>
      </c>
    </row>
    <row r="2447" spans="1:11" x14ac:dyDescent="0.25">
      <c r="A2447" s="103" t="s">
        <v>809</v>
      </c>
      <c r="B2447" s="103" t="s">
        <v>88</v>
      </c>
      <c r="C2447" s="103" t="s">
        <v>89</v>
      </c>
      <c r="D2447" s="103" t="s">
        <v>91</v>
      </c>
      <c r="E2447" s="103" t="s">
        <v>295</v>
      </c>
      <c r="F2447" s="103" t="s">
        <v>295</v>
      </c>
      <c r="G2447" s="103" t="s">
        <v>198</v>
      </c>
      <c r="H2447" s="103" t="s">
        <v>302</v>
      </c>
      <c r="I2447" s="103" t="s">
        <v>92</v>
      </c>
      <c r="J2447" s="215">
        <v>80.599999999999994</v>
      </c>
      <c r="K2447" s="216" t="s">
        <v>88</v>
      </c>
    </row>
    <row r="2448" spans="1:11" x14ac:dyDescent="0.25">
      <c r="A2448" s="103" t="s">
        <v>806</v>
      </c>
      <c r="B2448" s="103" t="s">
        <v>88</v>
      </c>
      <c r="C2448" s="103" t="s">
        <v>89</v>
      </c>
      <c r="D2448" s="103" t="s">
        <v>91</v>
      </c>
      <c r="E2448" s="103" t="s">
        <v>295</v>
      </c>
      <c r="F2448" s="103" t="s">
        <v>295</v>
      </c>
      <c r="G2448" s="103" t="s">
        <v>198</v>
      </c>
      <c r="H2448" s="103" t="s">
        <v>302</v>
      </c>
      <c r="I2448" s="103" t="s">
        <v>92</v>
      </c>
      <c r="J2448" s="215">
        <v>-40.299999999999997</v>
      </c>
      <c r="K2448" s="216" t="s">
        <v>88</v>
      </c>
    </row>
    <row r="2449" spans="1:11" x14ac:dyDescent="0.25">
      <c r="A2449" s="103" t="s">
        <v>808</v>
      </c>
      <c r="B2449" s="103" t="s">
        <v>88</v>
      </c>
      <c r="C2449" s="103" t="s">
        <v>89</v>
      </c>
      <c r="D2449" s="103" t="s">
        <v>91</v>
      </c>
      <c r="E2449" s="103" t="s">
        <v>295</v>
      </c>
      <c r="F2449" s="103" t="s">
        <v>295</v>
      </c>
      <c r="G2449" s="103" t="s">
        <v>197</v>
      </c>
      <c r="H2449" s="103" t="s">
        <v>303</v>
      </c>
      <c r="I2449" s="103" t="s">
        <v>92</v>
      </c>
      <c r="J2449" s="215">
        <v>137.85</v>
      </c>
      <c r="K2449" s="216" t="s">
        <v>88</v>
      </c>
    </row>
    <row r="2450" spans="1:11" x14ac:dyDescent="0.25">
      <c r="A2450" s="103" t="s">
        <v>809</v>
      </c>
      <c r="B2450" s="103" t="s">
        <v>88</v>
      </c>
      <c r="C2450" s="103" t="s">
        <v>89</v>
      </c>
      <c r="D2450" s="103" t="s">
        <v>91</v>
      </c>
      <c r="E2450" s="103" t="s">
        <v>295</v>
      </c>
      <c r="F2450" s="103" t="s">
        <v>295</v>
      </c>
      <c r="G2450" s="103" t="s">
        <v>197</v>
      </c>
      <c r="H2450" s="103" t="s">
        <v>303</v>
      </c>
      <c r="I2450" s="103" t="s">
        <v>92</v>
      </c>
      <c r="J2450" s="215">
        <v>55.66</v>
      </c>
      <c r="K2450" s="216" t="s">
        <v>88</v>
      </c>
    </row>
    <row r="2451" spans="1:11" x14ac:dyDescent="0.25">
      <c r="A2451" s="103" t="s">
        <v>810</v>
      </c>
      <c r="B2451" s="103" t="s">
        <v>88</v>
      </c>
      <c r="C2451" s="103" t="s">
        <v>89</v>
      </c>
      <c r="D2451" s="103" t="s">
        <v>91</v>
      </c>
      <c r="E2451" s="103" t="s">
        <v>295</v>
      </c>
      <c r="F2451" s="103" t="s">
        <v>295</v>
      </c>
      <c r="G2451" s="103" t="s">
        <v>197</v>
      </c>
      <c r="H2451" s="103" t="s">
        <v>303</v>
      </c>
      <c r="I2451" s="103" t="s">
        <v>92</v>
      </c>
      <c r="J2451" s="215">
        <v>-10.75</v>
      </c>
      <c r="K2451" s="216" t="s">
        <v>88</v>
      </c>
    </row>
    <row r="2452" spans="1:11" x14ac:dyDescent="0.25">
      <c r="A2452" s="103" t="s">
        <v>1038</v>
      </c>
      <c r="B2452" s="103" t="s">
        <v>88</v>
      </c>
      <c r="C2452" s="103" t="s">
        <v>89</v>
      </c>
      <c r="D2452" s="103" t="s">
        <v>91</v>
      </c>
      <c r="E2452" s="103" t="s">
        <v>295</v>
      </c>
      <c r="F2452" s="103" t="s">
        <v>295</v>
      </c>
      <c r="G2452" s="103" t="s">
        <v>197</v>
      </c>
      <c r="H2452" s="103" t="s">
        <v>303</v>
      </c>
      <c r="I2452" s="103" t="s">
        <v>92</v>
      </c>
      <c r="J2452" s="215">
        <v>756.96</v>
      </c>
      <c r="K2452" s="216" t="s">
        <v>88</v>
      </c>
    </row>
    <row r="2453" spans="1:11" x14ac:dyDescent="0.25">
      <c r="A2453" s="103" t="s">
        <v>806</v>
      </c>
      <c r="B2453" s="103" t="s">
        <v>88</v>
      </c>
      <c r="C2453" s="103" t="s">
        <v>89</v>
      </c>
      <c r="D2453" s="103" t="s">
        <v>91</v>
      </c>
      <c r="E2453" s="103" t="s">
        <v>295</v>
      </c>
      <c r="F2453" s="103" t="s">
        <v>295</v>
      </c>
      <c r="G2453" s="103" t="s">
        <v>197</v>
      </c>
      <c r="H2453" s="103" t="s">
        <v>303</v>
      </c>
      <c r="I2453" s="103" t="s">
        <v>92</v>
      </c>
      <c r="J2453" s="215">
        <v>13.01</v>
      </c>
      <c r="K2453" s="216" t="s">
        <v>88</v>
      </c>
    </row>
    <row r="2454" spans="1:11" x14ac:dyDescent="0.25">
      <c r="A2454" s="103" t="s">
        <v>808</v>
      </c>
      <c r="B2454" s="103" t="s">
        <v>88</v>
      </c>
      <c r="C2454" s="103" t="s">
        <v>89</v>
      </c>
      <c r="D2454" s="103" t="s">
        <v>91</v>
      </c>
      <c r="E2454" s="103" t="s">
        <v>295</v>
      </c>
      <c r="F2454" s="103" t="s">
        <v>295</v>
      </c>
      <c r="G2454" s="103" t="s">
        <v>181</v>
      </c>
      <c r="H2454" s="103" t="s">
        <v>304</v>
      </c>
      <c r="I2454" s="103" t="s">
        <v>92</v>
      </c>
      <c r="J2454" s="215">
        <v>607.64</v>
      </c>
      <c r="K2454" s="216" t="s">
        <v>88</v>
      </c>
    </row>
    <row r="2455" spans="1:11" x14ac:dyDescent="0.25">
      <c r="A2455" s="103" t="s">
        <v>807</v>
      </c>
      <c r="B2455" s="103" t="s">
        <v>88</v>
      </c>
      <c r="C2455" s="103" t="s">
        <v>89</v>
      </c>
      <c r="D2455" s="103" t="s">
        <v>91</v>
      </c>
      <c r="E2455" s="103" t="s">
        <v>295</v>
      </c>
      <c r="F2455" s="103" t="s">
        <v>295</v>
      </c>
      <c r="G2455" s="103" t="s">
        <v>181</v>
      </c>
      <c r="H2455" s="103" t="s">
        <v>304</v>
      </c>
      <c r="I2455" s="103" t="s">
        <v>92</v>
      </c>
      <c r="J2455" s="215">
        <v>-37.25</v>
      </c>
      <c r="K2455" s="216" t="s">
        <v>88</v>
      </c>
    </row>
    <row r="2456" spans="1:11" x14ac:dyDescent="0.25">
      <c r="A2456" s="103" t="s">
        <v>808</v>
      </c>
      <c r="B2456" s="103" t="s">
        <v>88</v>
      </c>
      <c r="C2456" s="103" t="s">
        <v>89</v>
      </c>
      <c r="D2456" s="103" t="s">
        <v>91</v>
      </c>
      <c r="E2456" s="103" t="s">
        <v>295</v>
      </c>
      <c r="F2456" s="103" t="s">
        <v>295</v>
      </c>
      <c r="G2456" s="103" t="s">
        <v>458</v>
      </c>
      <c r="H2456" s="103" t="s">
        <v>459</v>
      </c>
      <c r="I2456" s="103" t="s">
        <v>92</v>
      </c>
      <c r="J2456" s="215">
        <v>-14.3</v>
      </c>
      <c r="K2456" s="216" t="s">
        <v>88</v>
      </c>
    </row>
    <row r="2457" spans="1:11" x14ac:dyDescent="0.25">
      <c r="A2457" s="103" t="s">
        <v>809</v>
      </c>
      <c r="B2457" s="103" t="s">
        <v>88</v>
      </c>
      <c r="C2457" s="103" t="s">
        <v>89</v>
      </c>
      <c r="D2457" s="103" t="s">
        <v>91</v>
      </c>
      <c r="E2457" s="103" t="s">
        <v>295</v>
      </c>
      <c r="F2457" s="103" t="s">
        <v>295</v>
      </c>
      <c r="G2457" s="103" t="s">
        <v>458</v>
      </c>
      <c r="H2457" s="103" t="s">
        <v>459</v>
      </c>
      <c r="I2457" s="103" t="s">
        <v>92</v>
      </c>
      <c r="J2457" s="215">
        <v>88.31</v>
      </c>
      <c r="K2457" s="216" t="s">
        <v>88</v>
      </c>
    </row>
    <row r="2458" spans="1:11" x14ac:dyDescent="0.25">
      <c r="A2458" s="103" t="s">
        <v>810</v>
      </c>
      <c r="B2458" s="103" t="s">
        <v>88</v>
      </c>
      <c r="C2458" s="103" t="s">
        <v>89</v>
      </c>
      <c r="D2458" s="103" t="s">
        <v>91</v>
      </c>
      <c r="E2458" s="103" t="s">
        <v>295</v>
      </c>
      <c r="F2458" s="103" t="s">
        <v>295</v>
      </c>
      <c r="G2458" s="103" t="s">
        <v>458</v>
      </c>
      <c r="H2458" s="103" t="s">
        <v>459</v>
      </c>
      <c r="I2458" s="103" t="s">
        <v>92</v>
      </c>
      <c r="J2458" s="215">
        <v>46.16</v>
      </c>
      <c r="K2458" s="216" t="s">
        <v>88</v>
      </c>
    </row>
    <row r="2459" spans="1:11" x14ac:dyDescent="0.25">
      <c r="A2459" s="103" t="s">
        <v>1038</v>
      </c>
      <c r="B2459" s="103" t="s">
        <v>88</v>
      </c>
      <c r="C2459" s="103" t="s">
        <v>89</v>
      </c>
      <c r="D2459" s="103" t="s">
        <v>91</v>
      </c>
      <c r="E2459" s="103" t="s">
        <v>295</v>
      </c>
      <c r="F2459" s="103" t="s">
        <v>295</v>
      </c>
      <c r="G2459" s="103" t="s">
        <v>458</v>
      </c>
      <c r="H2459" s="103" t="s">
        <v>459</v>
      </c>
      <c r="I2459" s="103" t="s">
        <v>92</v>
      </c>
      <c r="J2459" s="215">
        <v>20.25</v>
      </c>
      <c r="K2459" s="216" t="s">
        <v>88</v>
      </c>
    </row>
    <row r="2460" spans="1:11" x14ac:dyDescent="0.25">
      <c r="A2460" s="103" t="s">
        <v>806</v>
      </c>
      <c r="B2460" s="103" t="s">
        <v>88</v>
      </c>
      <c r="C2460" s="103" t="s">
        <v>89</v>
      </c>
      <c r="D2460" s="103" t="s">
        <v>91</v>
      </c>
      <c r="E2460" s="103" t="s">
        <v>295</v>
      </c>
      <c r="F2460" s="103" t="s">
        <v>295</v>
      </c>
      <c r="G2460" s="103" t="s">
        <v>458</v>
      </c>
      <c r="H2460" s="103" t="s">
        <v>459</v>
      </c>
      <c r="I2460" s="103" t="s">
        <v>92</v>
      </c>
      <c r="J2460" s="215">
        <v>-20.83</v>
      </c>
      <c r="K2460" s="216" t="s">
        <v>88</v>
      </c>
    </row>
    <row r="2461" spans="1:11" x14ac:dyDescent="0.25">
      <c r="A2461" s="103" t="s">
        <v>809</v>
      </c>
      <c r="B2461" s="103" t="s">
        <v>88</v>
      </c>
      <c r="C2461" s="103" t="s">
        <v>89</v>
      </c>
      <c r="D2461" s="103" t="s">
        <v>91</v>
      </c>
      <c r="E2461" s="103" t="s">
        <v>295</v>
      </c>
      <c r="F2461" s="103" t="s">
        <v>295</v>
      </c>
      <c r="G2461" s="103" t="s">
        <v>173</v>
      </c>
      <c r="H2461" s="103" t="s">
        <v>305</v>
      </c>
      <c r="I2461" s="103" t="s">
        <v>92</v>
      </c>
      <c r="J2461" s="215">
        <v>36.75</v>
      </c>
      <c r="K2461" s="216" t="s">
        <v>88</v>
      </c>
    </row>
    <row r="2462" spans="1:11" x14ac:dyDescent="0.25">
      <c r="A2462" s="103" t="s">
        <v>810</v>
      </c>
      <c r="B2462" s="103" t="s">
        <v>88</v>
      </c>
      <c r="C2462" s="103" t="s">
        <v>89</v>
      </c>
      <c r="D2462" s="103" t="s">
        <v>91</v>
      </c>
      <c r="E2462" s="103" t="s">
        <v>295</v>
      </c>
      <c r="F2462" s="103" t="s">
        <v>295</v>
      </c>
      <c r="G2462" s="103" t="s">
        <v>173</v>
      </c>
      <c r="H2462" s="103" t="s">
        <v>305</v>
      </c>
      <c r="I2462" s="103" t="s">
        <v>92</v>
      </c>
      <c r="J2462" s="215">
        <v>-7.35</v>
      </c>
      <c r="K2462" s="216" t="s">
        <v>88</v>
      </c>
    </row>
    <row r="2463" spans="1:11" x14ac:dyDescent="0.25">
      <c r="A2463" s="103" t="s">
        <v>806</v>
      </c>
      <c r="B2463" s="103" t="s">
        <v>88</v>
      </c>
      <c r="C2463" s="103" t="s">
        <v>89</v>
      </c>
      <c r="D2463" s="103" t="s">
        <v>91</v>
      </c>
      <c r="E2463" s="103" t="s">
        <v>295</v>
      </c>
      <c r="F2463" s="103" t="s">
        <v>295</v>
      </c>
      <c r="G2463" s="103" t="s">
        <v>173</v>
      </c>
      <c r="H2463" s="103" t="s">
        <v>305</v>
      </c>
      <c r="I2463" s="103" t="s">
        <v>92</v>
      </c>
      <c r="J2463" s="215">
        <v>-4.59</v>
      </c>
      <c r="K2463" s="216" t="s">
        <v>88</v>
      </c>
    </row>
    <row r="2464" spans="1:11" x14ac:dyDescent="0.25">
      <c r="A2464" s="103" t="s">
        <v>808</v>
      </c>
      <c r="B2464" s="103" t="s">
        <v>88</v>
      </c>
      <c r="C2464" s="103" t="s">
        <v>89</v>
      </c>
      <c r="D2464" s="103" t="s">
        <v>91</v>
      </c>
      <c r="E2464" s="103" t="s">
        <v>295</v>
      </c>
      <c r="F2464" s="103" t="s">
        <v>295</v>
      </c>
      <c r="G2464" s="103" t="s">
        <v>137</v>
      </c>
      <c r="H2464" s="103" t="s">
        <v>306</v>
      </c>
      <c r="I2464" s="103" t="s">
        <v>92</v>
      </c>
      <c r="J2464" s="215">
        <v>6809.52</v>
      </c>
      <c r="K2464" s="216" t="s">
        <v>88</v>
      </c>
    </row>
    <row r="2465" spans="1:11" x14ac:dyDescent="0.25">
      <c r="A2465" s="103" t="s">
        <v>808</v>
      </c>
      <c r="B2465" s="103" t="s">
        <v>88</v>
      </c>
      <c r="C2465" s="103" t="s">
        <v>89</v>
      </c>
      <c r="D2465" s="103" t="s">
        <v>91</v>
      </c>
      <c r="E2465" s="111"/>
      <c r="F2465" s="103" t="s">
        <v>295</v>
      </c>
      <c r="G2465" s="103" t="s">
        <v>137</v>
      </c>
      <c r="H2465" s="103" t="s">
        <v>306</v>
      </c>
      <c r="I2465" s="103" t="s">
        <v>92</v>
      </c>
      <c r="J2465" s="215">
        <v>-1940.39</v>
      </c>
      <c r="K2465" s="216" t="s">
        <v>88</v>
      </c>
    </row>
    <row r="2466" spans="1:11" x14ac:dyDescent="0.25">
      <c r="A2466" s="103" t="s">
        <v>809</v>
      </c>
      <c r="B2466" s="103" t="s">
        <v>88</v>
      </c>
      <c r="C2466" s="103" t="s">
        <v>89</v>
      </c>
      <c r="D2466" s="103" t="s">
        <v>91</v>
      </c>
      <c r="E2466" s="103" t="s">
        <v>295</v>
      </c>
      <c r="F2466" s="103" t="s">
        <v>295</v>
      </c>
      <c r="G2466" s="103" t="s">
        <v>137</v>
      </c>
      <c r="H2466" s="103" t="s">
        <v>306</v>
      </c>
      <c r="I2466" s="103" t="s">
        <v>92</v>
      </c>
      <c r="J2466" s="215">
        <v>4115.1099999999997</v>
      </c>
      <c r="K2466" s="216" t="s">
        <v>88</v>
      </c>
    </row>
    <row r="2467" spans="1:11" x14ac:dyDescent="0.25">
      <c r="A2467" s="103" t="s">
        <v>809</v>
      </c>
      <c r="B2467" s="103" t="s">
        <v>88</v>
      </c>
      <c r="C2467" s="103" t="s">
        <v>89</v>
      </c>
      <c r="D2467" s="103" t="s">
        <v>91</v>
      </c>
      <c r="E2467" s="111"/>
      <c r="F2467" s="103" t="s">
        <v>295</v>
      </c>
      <c r="G2467" s="103" t="s">
        <v>137</v>
      </c>
      <c r="H2467" s="103" t="s">
        <v>306</v>
      </c>
      <c r="I2467" s="103" t="s">
        <v>92</v>
      </c>
      <c r="J2467" s="215">
        <v>-933.39</v>
      </c>
      <c r="K2467" s="216" t="s">
        <v>88</v>
      </c>
    </row>
    <row r="2468" spans="1:11" x14ac:dyDescent="0.25">
      <c r="A2468" s="103" t="s">
        <v>810</v>
      </c>
      <c r="B2468" s="103" t="s">
        <v>88</v>
      </c>
      <c r="C2468" s="103" t="s">
        <v>89</v>
      </c>
      <c r="D2468" s="103" t="s">
        <v>91</v>
      </c>
      <c r="E2468" s="103" t="s">
        <v>295</v>
      </c>
      <c r="F2468" s="103" t="s">
        <v>295</v>
      </c>
      <c r="G2468" s="103" t="s">
        <v>137</v>
      </c>
      <c r="H2468" s="103" t="s">
        <v>306</v>
      </c>
      <c r="I2468" s="103" t="s">
        <v>92</v>
      </c>
      <c r="J2468" s="215">
        <v>2328.56</v>
      </c>
      <c r="K2468" s="216" t="s">
        <v>88</v>
      </c>
    </row>
    <row r="2469" spans="1:11" x14ac:dyDescent="0.25">
      <c r="A2469" s="103" t="s">
        <v>810</v>
      </c>
      <c r="B2469" s="103" t="s">
        <v>88</v>
      </c>
      <c r="C2469" s="103" t="s">
        <v>89</v>
      </c>
      <c r="D2469" s="103" t="s">
        <v>91</v>
      </c>
      <c r="E2469" s="111"/>
      <c r="F2469" s="103" t="s">
        <v>295</v>
      </c>
      <c r="G2469" s="103" t="s">
        <v>137</v>
      </c>
      <c r="H2469" s="103" t="s">
        <v>306</v>
      </c>
      <c r="I2469" s="103" t="s">
        <v>92</v>
      </c>
      <c r="J2469" s="215">
        <v>-300.22000000000003</v>
      </c>
      <c r="K2469" s="216" t="s">
        <v>88</v>
      </c>
    </row>
    <row r="2470" spans="1:11" x14ac:dyDescent="0.25">
      <c r="A2470" s="103" t="s">
        <v>1038</v>
      </c>
      <c r="B2470" s="103" t="s">
        <v>88</v>
      </c>
      <c r="C2470" s="103" t="s">
        <v>89</v>
      </c>
      <c r="D2470" s="103" t="s">
        <v>91</v>
      </c>
      <c r="E2470" s="103" t="s">
        <v>295</v>
      </c>
      <c r="F2470" s="103" t="s">
        <v>295</v>
      </c>
      <c r="G2470" s="103" t="s">
        <v>137</v>
      </c>
      <c r="H2470" s="103" t="s">
        <v>306</v>
      </c>
      <c r="I2470" s="103" t="s">
        <v>92</v>
      </c>
      <c r="J2470" s="215">
        <v>4370.28</v>
      </c>
      <c r="K2470" s="216" t="s">
        <v>88</v>
      </c>
    </row>
    <row r="2471" spans="1:11" x14ac:dyDescent="0.25">
      <c r="A2471" s="103" t="s">
        <v>1038</v>
      </c>
      <c r="B2471" s="103" t="s">
        <v>88</v>
      </c>
      <c r="C2471" s="103" t="s">
        <v>89</v>
      </c>
      <c r="D2471" s="103" t="s">
        <v>91</v>
      </c>
      <c r="E2471" s="111"/>
      <c r="F2471" s="103" t="s">
        <v>295</v>
      </c>
      <c r="G2471" s="103" t="s">
        <v>137</v>
      </c>
      <c r="H2471" s="103" t="s">
        <v>306</v>
      </c>
      <c r="I2471" s="103" t="s">
        <v>92</v>
      </c>
      <c r="J2471" s="215">
        <v>-554.1</v>
      </c>
      <c r="K2471" s="216" t="s">
        <v>88</v>
      </c>
    </row>
    <row r="2472" spans="1:11" x14ac:dyDescent="0.25">
      <c r="A2472" s="103" t="s">
        <v>806</v>
      </c>
      <c r="B2472" s="103" t="s">
        <v>88</v>
      </c>
      <c r="C2472" s="103" t="s">
        <v>89</v>
      </c>
      <c r="D2472" s="103" t="s">
        <v>91</v>
      </c>
      <c r="E2472" s="103" t="s">
        <v>295</v>
      </c>
      <c r="F2472" s="103" t="s">
        <v>295</v>
      </c>
      <c r="G2472" s="103" t="s">
        <v>137</v>
      </c>
      <c r="H2472" s="103" t="s">
        <v>306</v>
      </c>
      <c r="I2472" s="103" t="s">
        <v>92</v>
      </c>
      <c r="J2472" s="215">
        <v>3735.45</v>
      </c>
      <c r="K2472" s="216" t="s">
        <v>88</v>
      </c>
    </row>
    <row r="2473" spans="1:11" x14ac:dyDescent="0.25">
      <c r="A2473" s="103" t="s">
        <v>806</v>
      </c>
      <c r="B2473" s="103" t="s">
        <v>88</v>
      </c>
      <c r="C2473" s="103" t="s">
        <v>89</v>
      </c>
      <c r="D2473" s="103" t="s">
        <v>91</v>
      </c>
      <c r="E2473" s="111"/>
      <c r="F2473" s="103" t="s">
        <v>295</v>
      </c>
      <c r="G2473" s="103" t="s">
        <v>137</v>
      </c>
      <c r="H2473" s="103" t="s">
        <v>306</v>
      </c>
      <c r="I2473" s="103" t="s">
        <v>92</v>
      </c>
      <c r="J2473" s="215">
        <v>-596.55999999999995</v>
      </c>
      <c r="K2473" s="216" t="s">
        <v>88</v>
      </c>
    </row>
    <row r="2474" spans="1:11" x14ac:dyDescent="0.25">
      <c r="A2474" s="103" t="s">
        <v>807</v>
      </c>
      <c r="B2474" s="103" t="s">
        <v>88</v>
      </c>
      <c r="C2474" s="103" t="s">
        <v>89</v>
      </c>
      <c r="D2474" s="103" t="s">
        <v>91</v>
      </c>
      <c r="E2474" s="103" t="s">
        <v>295</v>
      </c>
      <c r="F2474" s="103" t="s">
        <v>295</v>
      </c>
      <c r="G2474" s="103" t="s">
        <v>137</v>
      </c>
      <c r="H2474" s="103" t="s">
        <v>306</v>
      </c>
      <c r="I2474" s="103" t="s">
        <v>92</v>
      </c>
      <c r="J2474" s="215">
        <v>2920.6</v>
      </c>
      <c r="K2474" s="216" t="s">
        <v>88</v>
      </c>
    </row>
    <row r="2475" spans="1:11" x14ac:dyDescent="0.25">
      <c r="A2475" s="103" t="s">
        <v>807</v>
      </c>
      <c r="B2475" s="103" t="s">
        <v>88</v>
      </c>
      <c r="C2475" s="103" t="s">
        <v>89</v>
      </c>
      <c r="D2475" s="103" t="s">
        <v>91</v>
      </c>
      <c r="E2475" s="111"/>
      <c r="F2475" s="103" t="s">
        <v>295</v>
      </c>
      <c r="G2475" s="103" t="s">
        <v>137</v>
      </c>
      <c r="H2475" s="103" t="s">
        <v>306</v>
      </c>
      <c r="I2475" s="103" t="s">
        <v>92</v>
      </c>
      <c r="J2475" s="215">
        <v>-576.45000000000005</v>
      </c>
      <c r="K2475" s="216" t="s">
        <v>88</v>
      </c>
    </row>
    <row r="2476" spans="1:11" x14ac:dyDescent="0.25">
      <c r="A2476" s="103" t="s">
        <v>808</v>
      </c>
      <c r="B2476" s="103" t="s">
        <v>88</v>
      </c>
      <c r="C2476" s="103" t="s">
        <v>89</v>
      </c>
      <c r="D2476" s="103" t="s">
        <v>91</v>
      </c>
      <c r="E2476" s="103" t="s">
        <v>295</v>
      </c>
      <c r="F2476" s="103" t="s">
        <v>295</v>
      </c>
      <c r="G2476" s="103" t="s">
        <v>176</v>
      </c>
      <c r="H2476" s="103" t="s">
        <v>307</v>
      </c>
      <c r="I2476" s="103" t="s">
        <v>92</v>
      </c>
      <c r="J2476" s="215">
        <v>308.36</v>
      </c>
      <c r="K2476" s="216" t="s">
        <v>88</v>
      </c>
    </row>
    <row r="2477" spans="1:11" x14ac:dyDescent="0.25">
      <c r="A2477" s="103" t="s">
        <v>809</v>
      </c>
      <c r="B2477" s="103" t="s">
        <v>88</v>
      </c>
      <c r="C2477" s="103" t="s">
        <v>89</v>
      </c>
      <c r="D2477" s="103" t="s">
        <v>91</v>
      </c>
      <c r="E2477" s="103" t="s">
        <v>295</v>
      </c>
      <c r="F2477" s="103" t="s">
        <v>295</v>
      </c>
      <c r="G2477" s="103" t="s">
        <v>176</v>
      </c>
      <c r="H2477" s="103" t="s">
        <v>307</v>
      </c>
      <c r="I2477" s="103" t="s">
        <v>92</v>
      </c>
      <c r="J2477" s="215">
        <v>367.77</v>
      </c>
      <c r="K2477" s="216" t="s">
        <v>88</v>
      </c>
    </row>
    <row r="2478" spans="1:11" x14ac:dyDescent="0.25">
      <c r="A2478" s="103" t="s">
        <v>810</v>
      </c>
      <c r="B2478" s="103" t="s">
        <v>88</v>
      </c>
      <c r="C2478" s="103" t="s">
        <v>89</v>
      </c>
      <c r="D2478" s="103" t="s">
        <v>91</v>
      </c>
      <c r="E2478" s="103" t="s">
        <v>295</v>
      </c>
      <c r="F2478" s="103" t="s">
        <v>295</v>
      </c>
      <c r="G2478" s="103" t="s">
        <v>176</v>
      </c>
      <c r="H2478" s="103" t="s">
        <v>307</v>
      </c>
      <c r="I2478" s="103" t="s">
        <v>92</v>
      </c>
      <c r="J2478" s="215">
        <v>211.85</v>
      </c>
      <c r="K2478" s="216" t="s">
        <v>88</v>
      </c>
    </row>
    <row r="2479" spans="1:11" x14ac:dyDescent="0.25">
      <c r="A2479" s="103" t="s">
        <v>1038</v>
      </c>
      <c r="B2479" s="103" t="s">
        <v>88</v>
      </c>
      <c r="C2479" s="103" t="s">
        <v>89</v>
      </c>
      <c r="D2479" s="103" t="s">
        <v>91</v>
      </c>
      <c r="E2479" s="103" t="s">
        <v>295</v>
      </c>
      <c r="F2479" s="103" t="s">
        <v>295</v>
      </c>
      <c r="G2479" s="103" t="s">
        <v>176</v>
      </c>
      <c r="H2479" s="103" t="s">
        <v>307</v>
      </c>
      <c r="I2479" s="103" t="s">
        <v>92</v>
      </c>
      <c r="J2479" s="215">
        <v>335.45</v>
      </c>
      <c r="K2479" s="216" t="s">
        <v>88</v>
      </c>
    </row>
    <row r="2480" spans="1:11" x14ac:dyDescent="0.25">
      <c r="A2480" s="103" t="s">
        <v>806</v>
      </c>
      <c r="B2480" s="103" t="s">
        <v>88</v>
      </c>
      <c r="C2480" s="103" t="s">
        <v>89</v>
      </c>
      <c r="D2480" s="103" t="s">
        <v>91</v>
      </c>
      <c r="E2480" s="103" t="s">
        <v>295</v>
      </c>
      <c r="F2480" s="103" t="s">
        <v>295</v>
      </c>
      <c r="G2480" s="103" t="s">
        <v>176</v>
      </c>
      <c r="H2480" s="103" t="s">
        <v>307</v>
      </c>
      <c r="I2480" s="103" t="s">
        <v>92</v>
      </c>
      <c r="J2480" s="215">
        <v>114.98</v>
      </c>
      <c r="K2480" s="216" t="s">
        <v>88</v>
      </c>
    </row>
    <row r="2481" spans="1:11" x14ac:dyDescent="0.25">
      <c r="A2481" s="103" t="s">
        <v>807</v>
      </c>
      <c r="B2481" s="103" t="s">
        <v>88</v>
      </c>
      <c r="C2481" s="103" t="s">
        <v>89</v>
      </c>
      <c r="D2481" s="103" t="s">
        <v>91</v>
      </c>
      <c r="E2481" s="103" t="s">
        <v>295</v>
      </c>
      <c r="F2481" s="103" t="s">
        <v>295</v>
      </c>
      <c r="G2481" s="103" t="s">
        <v>176</v>
      </c>
      <c r="H2481" s="103" t="s">
        <v>307</v>
      </c>
      <c r="I2481" s="103" t="s">
        <v>92</v>
      </c>
      <c r="J2481" s="215">
        <v>347.96</v>
      </c>
      <c r="K2481" s="216" t="s">
        <v>88</v>
      </c>
    </row>
    <row r="2482" spans="1:11" x14ac:dyDescent="0.25">
      <c r="A2482" s="103" t="s">
        <v>808</v>
      </c>
      <c r="B2482" s="103" t="s">
        <v>88</v>
      </c>
      <c r="C2482" s="103" t="s">
        <v>89</v>
      </c>
      <c r="D2482" s="103" t="s">
        <v>91</v>
      </c>
      <c r="E2482" s="103" t="s">
        <v>295</v>
      </c>
      <c r="F2482" s="103" t="s">
        <v>295</v>
      </c>
      <c r="G2482" s="103" t="s">
        <v>497</v>
      </c>
      <c r="H2482" s="103" t="s">
        <v>498</v>
      </c>
      <c r="I2482" s="103" t="s">
        <v>92</v>
      </c>
      <c r="J2482" s="215">
        <v>-98.58</v>
      </c>
      <c r="K2482" s="216" t="s">
        <v>88</v>
      </c>
    </row>
    <row r="2483" spans="1:11" x14ac:dyDescent="0.25">
      <c r="A2483" s="103" t="s">
        <v>809</v>
      </c>
      <c r="B2483" s="103" t="s">
        <v>88</v>
      </c>
      <c r="C2483" s="103" t="s">
        <v>89</v>
      </c>
      <c r="D2483" s="103" t="s">
        <v>91</v>
      </c>
      <c r="E2483" s="103" t="s">
        <v>295</v>
      </c>
      <c r="F2483" s="103" t="s">
        <v>295</v>
      </c>
      <c r="G2483" s="103" t="s">
        <v>497</v>
      </c>
      <c r="H2483" s="103" t="s">
        <v>498</v>
      </c>
      <c r="I2483" s="103" t="s">
        <v>92</v>
      </c>
      <c r="J2483" s="215">
        <v>184.31</v>
      </c>
      <c r="K2483" s="216" t="s">
        <v>88</v>
      </c>
    </row>
    <row r="2484" spans="1:11" x14ac:dyDescent="0.25">
      <c r="A2484" s="103" t="s">
        <v>810</v>
      </c>
      <c r="B2484" s="103" t="s">
        <v>88</v>
      </c>
      <c r="C2484" s="103" t="s">
        <v>89</v>
      </c>
      <c r="D2484" s="103" t="s">
        <v>91</v>
      </c>
      <c r="E2484" s="103" t="s">
        <v>295</v>
      </c>
      <c r="F2484" s="103" t="s">
        <v>295</v>
      </c>
      <c r="G2484" s="103" t="s">
        <v>497</v>
      </c>
      <c r="H2484" s="103" t="s">
        <v>498</v>
      </c>
      <c r="I2484" s="103" t="s">
        <v>92</v>
      </c>
      <c r="J2484" s="215">
        <v>150.15</v>
      </c>
      <c r="K2484" s="216" t="s">
        <v>88</v>
      </c>
    </row>
    <row r="2485" spans="1:11" x14ac:dyDescent="0.25">
      <c r="A2485" s="103" t="s">
        <v>1038</v>
      </c>
      <c r="B2485" s="103" t="s">
        <v>88</v>
      </c>
      <c r="C2485" s="103" t="s">
        <v>89</v>
      </c>
      <c r="D2485" s="103" t="s">
        <v>91</v>
      </c>
      <c r="E2485" s="103" t="s">
        <v>295</v>
      </c>
      <c r="F2485" s="103" t="s">
        <v>295</v>
      </c>
      <c r="G2485" s="103" t="s">
        <v>497</v>
      </c>
      <c r="H2485" s="103" t="s">
        <v>498</v>
      </c>
      <c r="I2485" s="103" t="s">
        <v>92</v>
      </c>
      <c r="J2485" s="215">
        <v>1304.07</v>
      </c>
      <c r="K2485" s="216" t="s">
        <v>88</v>
      </c>
    </row>
    <row r="2486" spans="1:11" x14ac:dyDescent="0.25">
      <c r="A2486" s="103" t="s">
        <v>806</v>
      </c>
      <c r="B2486" s="103" t="s">
        <v>88</v>
      </c>
      <c r="C2486" s="103" t="s">
        <v>89</v>
      </c>
      <c r="D2486" s="103" t="s">
        <v>91</v>
      </c>
      <c r="E2486" s="103" t="s">
        <v>295</v>
      </c>
      <c r="F2486" s="103" t="s">
        <v>295</v>
      </c>
      <c r="G2486" s="103" t="s">
        <v>497</v>
      </c>
      <c r="H2486" s="103" t="s">
        <v>498</v>
      </c>
      <c r="I2486" s="103" t="s">
        <v>92</v>
      </c>
      <c r="J2486" s="215">
        <v>330.43</v>
      </c>
      <c r="K2486" s="216" t="s">
        <v>88</v>
      </c>
    </row>
    <row r="2487" spans="1:11" x14ac:dyDescent="0.25">
      <c r="A2487" s="103" t="s">
        <v>807</v>
      </c>
      <c r="B2487" s="103" t="s">
        <v>88</v>
      </c>
      <c r="C2487" s="103" t="s">
        <v>89</v>
      </c>
      <c r="D2487" s="103" t="s">
        <v>91</v>
      </c>
      <c r="E2487" s="103" t="s">
        <v>295</v>
      </c>
      <c r="F2487" s="103" t="s">
        <v>295</v>
      </c>
      <c r="G2487" s="103" t="s">
        <v>497</v>
      </c>
      <c r="H2487" s="103" t="s">
        <v>498</v>
      </c>
      <c r="I2487" s="103" t="s">
        <v>92</v>
      </c>
      <c r="J2487" s="215">
        <v>166.87</v>
      </c>
      <c r="K2487" s="216" t="s">
        <v>88</v>
      </c>
    </row>
    <row r="2488" spans="1:11" x14ac:dyDescent="0.25">
      <c r="A2488" s="103" t="s">
        <v>808</v>
      </c>
      <c r="B2488" s="103" t="s">
        <v>88</v>
      </c>
      <c r="C2488" s="103" t="s">
        <v>89</v>
      </c>
      <c r="D2488" s="103" t="s">
        <v>91</v>
      </c>
      <c r="E2488" s="103" t="s">
        <v>295</v>
      </c>
      <c r="F2488" s="103" t="s">
        <v>295</v>
      </c>
      <c r="G2488" s="103" t="s">
        <v>119</v>
      </c>
      <c r="H2488" s="103" t="s">
        <v>811</v>
      </c>
      <c r="I2488" s="103" t="s">
        <v>92</v>
      </c>
      <c r="J2488" s="215">
        <v>274.99</v>
      </c>
      <c r="K2488" s="216" t="s">
        <v>88</v>
      </c>
    </row>
    <row r="2489" spans="1:11" x14ac:dyDescent="0.25">
      <c r="A2489" s="103" t="s">
        <v>808</v>
      </c>
      <c r="B2489" s="103" t="s">
        <v>88</v>
      </c>
      <c r="C2489" s="103" t="s">
        <v>89</v>
      </c>
      <c r="D2489" s="103" t="s">
        <v>91</v>
      </c>
      <c r="E2489" s="103" t="s">
        <v>295</v>
      </c>
      <c r="F2489" s="103" t="s">
        <v>295</v>
      </c>
      <c r="G2489" s="103" t="s">
        <v>119</v>
      </c>
      <c r="H2489" s="103" t="s">
        <v>308</v>
      </c>
      <c r="I2489" s="103" t="s">
        <v>92</v>
      </c>
      <c r="J2489" s="215">
        <v>19438.86</v>
      </c>
      <c r="K2489" s="216" t="s">
        <v>88</v>
      </c>
    </row>
    <row r="2490" spans="1:11" x14ac:dyDescent="0.25">
      <c r="A2490" s="103" t="s">
        <v>809</v>
      </c>
      <c r="B2490" s="103" t="s">
        <v>88</v>
      </c>
      <c r="C2490" s="103" t="s">
        <v>89</v>
      </c>
      <c r="D2490" s="103" t="s">
        <v>91</v>
      </c>
      <c r="E2490" s="103" t="s">
        <v>295</v>
      </c>
      <c r="F2490" s="103" t="s">
        <v>295</v>
      </c>
      <c r="G2490" s="103" t="s">
        <v>119</v>
      </c>
      <c r="H2490" s="103" t="s">
        <v>811</v>
      </c>
      <c r="I2490" s="103" t="s">
        <v>92</v>
      </c>
      <c r="J2490" s="215">
        <v>-6.87</v>
      </c>
      <c r="K2490" s="216" t="s">
        <v>88</v>
      </c>
    </row>
    <row r="2491" spans="1:11" x14ac:dyDescent="0.25">
      <c r="A2491" s="103" t="s">
        <v>809</v>
      </c>
      <c r="B2491" s="103" t="s">
        <v>88</v>
      </c>
      <c r="C2491" s="103" t="s">
        <v>89</v>
      </c>
      <c r="D2491" s="103" t="s">
        <v>91</v>
      </c>
      <c r="E2491" s="103" t="s">
        <v>295</v>
      </c>
      <c r="F2491" s="103" t="s">
        <v>295</v>
      </c>
      <c r="G2491" s="103" t="s">
        <v>119</v>
      </c>
      <c r="H2491" s="103" t="s">
        <v>308</v>
      </c>
      <c r="I2491" s="103" t="s">
        <v>92</v>
      </c>
      <c r="J2491" s="215">
        <v>10707.95</v>
      </c>
      <c r="K2491" s="216" t="s">
        <v>88</v>
      </c>
    </row>
    <row r="2492" spans="1:11" x14ac:dyDescent="0.25">
      <c r="A2492" s="103" t="s">
        <v>810</v>
      </c>
      <c r="B2492" s="103" t="s">
        <v>88</v>
      </c>
      <c r="C2492" s="103" t="s">
        <v>89</v>
      </c>
      <c r="D2492" s="103" t="s">
        <v>91</v>
      </c>
      <c r="E2492" s="103" t="s">
        <v>295</v>
      </c>
      <c r="F2492" s="103" t="s">
        <v>295</v>
      </c>
      <c r="G2492" s="103" t="s">
        <v>119</v>
      </c>
      <c r="H2492" s="103" t="s">
        <v>811</v>
      </c>
      <c r="I2492" s="103" t="s">
        <v>92</v>
      </c>
      <c r="J2492" s="215">
        <v>195.1</v>
      </c>
      <c r="K2492" s="216" t="s">
        <v>88</v>
      </c>
    </row>
    <row r="2493" spans="1:11" x14ac:dyDescent="0.25">
      <c r="A2493" s="103" t="s">
        <v>810</v>
      </c>
      <c r="B2493" s="103" t="s">
        <v>88</v>
      </c>
      <c r="C2493" s="103" t="s">
        <v>89</v>
      </c>
      <c r="D2493" s="103" t="s">
        <v>91</v>
      </c>
      <c r="E2493" s="103" t="s">
        <v>295</v>
      </c>
      <c r="F2493" s="103" t="s">
        <v>295</v>
      </c>
      <c r="G2493" s="103" t="s">
        <v>119</v>
      </c>
      <c r="H2493" s="103" t="s">
        <v>308</v>
      </c>
      <c r="I2493" s="103" t="s">
        <v>92</v>
      </c>
      <c r="J2493" s="215">
        <v>9002.02</v>
      </c>
      <c r="K2493" s="216" t="s">
        <v>88</v>
      </c>
    </row>
    <row r="2494" spans="1:11" x14ac:dyDescent="0.25">
      <c r="A2494" s="103" t="s">
        <v>1038</v>
      </c>
      <c r="B2494" s="103" t="s">
        <v>88</v>
      </c>
      <c r="C2494" s="103" t="s">
        <v>89</v>
      </c>
      <c r="D2494" s="103" t="s">
        <v>91</v>
      </c>
      <c r="E2494" s="103" t="s">
        <v>295</v>
      </c>
      <c r="F2494" s="103" t="s">
        <v>295</v>
      </c>
      <c r="G2494" s="103" t="s">
        <v>119</v>
      </c>
      <c r="H2494" s="103" t="s">
        <v>811</v>
      </c>
      <c r="I2494" s="103" t="s">
        <v>92</v>
      </c>
      <c r="J2494" s="215">
        <v>155.71</v>
      </c>
      <c r="K2494" s="216" t="s">
        <v>88</v>
      </c>
    </row>
    <row r="2495" spans="1:11" x14ac:dyDescent="0.25">
      <c r="A2495" s="103" t="s">
        <v>1038</v>
      </c>
      <c r="B2495" s="103" t="s">
        <v>88</v>
      </c>
      <c r="C2495" s="103" t="s">
        <v>89</v>
      </c>
      <c r="D2495" s="103" t="s">
        <v>91</v>
      </c>
      <c r="E2495" s="103" t="s">
        <v>295</v>
      </c>
      <c r="F2495" s="103" t="s">
        <v>295</v>
      </c>
      <c r="G2495" s="103" t="s">
        <v>119</v>
      </c>
      <c r="H2495" s="103" t="s">
        <v>308</v>
      </c>
      <c r="I2495" s="103" t="s">
        <v>92</v>
      </c>
      <c r="J2495" s="215">
        <v>12847.41</v>
      </c>
      <c r="K2495" s="216" t="s">
        <v>88</v>
      </c>
    </row>
    <row r="2496" spans="1:11" x14ac:dyDescent="0.25">
      <c r="A2496" s="103" t="s">
        <v>806</v>
      </c>
      <c r="B2496" s="103" t="s">
        <v>88</v>
      </c>
      <c r="C2496" s="103" t="s">
        <v>89</v>
      </c>
      <c r="D2496" s="103" t="s">
        <v>91</v>
      </c>
      <c r="E2496" s="103" t="s">
        <v>295</v>
      </c>
      <c r="F2496" s="103" t="s">
        <v>295</v>
      </c>
      <c r="G2496" s="103" t="s">
        <v>119</v>
      </c>
      <c r="H2496" s="103" t="s">
        <v>811</v>
      </c>
      <c r="I2496" s="103" t="s">
        <v>92</v>
      </c>
      <c r="J2496" s="215">
        <v>72.36</v>
      </c>
      <c r="K2496" s="216" t="s">
        <v>88</v>
      </c>
    </row>
    <row r="2497" spans="1:11" x14ac:dyDescent="0.25">
      <c r="A2497" s="103" t="s">
        <v>806</v>
      </c>
      <c r="B2497" s="103" t="s">
        <v>88</v>
      </c>
      <c r="C2497" s="103" t="s">
        <v>89</v>
      </c>
      <c r="D2497" s="103" t="s">
        <v>91</v>
      </c>
      <c r="E2497" s="103" t="s">
        <v>295</v>
      </c>
      <c r="F2497" s="103" t="s">
        <v>295</v>
      </c>
      <c r="G2497" s="103" t="s">
        <v>119</v>
      </c>
      <c r="H2497" s="103" t="s">
        <v>308</v>
      </c>
      <c r="I2497" s="103" t="s">
        <v>92</v>
      </c>
      <c r="J2497" s="215">
        <v>13609.55</v>
      </c>
      <c r="K2497" s="216" t="s">
        <v>88</v>
      </c>
    </row>
    <row r="2498" spans="1:11" x14ac:dyDescent="0.25">
      <c r="A2498" s="103" t="s">
        <v>807</v>
      </c>
      <c r="B2498" s="103" t="s">
        <v>88</v>
      </c>
      <c r="C2498" s="103" t="s">
        <v>89</v>
      </c>
      <c r="D2498" s="103" t="s">
        <v>91</v>
      </c>
      <c r="E2498" s="103" t="s">
        <v>295</v>
      </c>
      <c r="F2498" s="103" t="s">
        <v>295</v>
      </c>
      <c r="G2498" s="103" t="s">
        <v>119</v>
      </c>
      <c r="H2498" s="103" t="s">
        <v>811</v>
      </c>
      <c r="I2498" s="103" t="s">
        <v>92</v>
      </c>
      <c r="J2498" s="215">
        <v>199.57</v>
      </c>
      <c r="K2498" s="216" t="s">
        <v>88</v>
      </c>
    </row>
    <row r="2499" spans="1:11" x14ac:dyDescent="0.25">
      <c r="A2499" s="103" t="s">
        <v>807</v>
      </c>
      <c r="B2499" s="103" t="s">
        <v>88</v>
      </c>
      <c r="C2499" s="103" t="s">
        <v>89</v>
      </c>
      <c r="D2499" s="103" t="s">
        <v>91</v>
      </c>
      <c r="E2499" s="103" t="s">
        <v>295</v>
      </c>
      <c r="F2499" s="103" t="s">
        <v>295</v>
      </c>
      <c r="G2499" s="103" t="s">
        <v>119</v>
      </c>
      <c r="H2499" s="103" t="s">
        <v>308</v>
      </c>
      <c r="I2499" s="103" t="s">
        <v>92</v>
      </c>
      <c r="J2499" s="215">
        <v>10565.28</v>
      </c>
      <c r="K2499" s="216" t="s">
        <v>88</v>
      </c>
    </row>
    <row r="2500" spans="1:11" x14ac:dyDescent="0.25">
      <c r="A2500" s="103" t="s">
        <v>808</v>
      </c>
      <c r="B2500" s="103" t="s">
        <v>88</v>
      </c>
      <c r="C2500" s="103" t="s">
        <v>89</v>
      </c>
      <c r="D2500" s="103" t="s">
        <v>91</v>
      </c>
      <c r="E2500" s="103" t="s">
        <v>295</v>
      </c>
      <c r="F2500" s="103" t="s">
        <v>295</v>
      </c>
      <c r="G2500" s="103" t="s">
        <v>752</v>
      </c>
      <c r="H2500" s="103" t="s">
        <v>753</v>
      </c>
      <c r="I2500" s="103" t="s">
        <v>92</v>
      </c>
      <c r="J2500" s="215">
        <v>1625.42</v>
      </c>
      <c r="K2500" s="216" t="s">
        <v>88</v>
      </c>
    </row>
    <row r="2501" spans="1:11" x14ac:dyDescent="0.25">
      <c r="A2501" s="103" t="s">
        <v>1038</v>
      </c>
      <c r="B2501" s="103" t="s">
        <v>88</v>
      </c>
      <c r="C2501" s="103" t="s">
        <v>89</v>
      </c>
      <c r="D2501" s="103" t="s">
        <v>91</v>
      </c>
      <c r="E2501" s="103" t="s">
        <v>295</v>
      </c>
      <c r="F2501" s="103" t="s">
        <v>295</v>
      </c>
      <c r="G2501" s="103" t="s">
        <v>752</v>
      </c>
      <c r="H2501" s="103" t="s">
        <v>753</v>
      </c>
      <c r="I2501" s="103" t="s">
        <v>92</v>
      </c>
      <c r="J2501" s="215">
        <v>-677.26</v>
      </c>
      <c r="K2501" s="216" t="s">
        <v>88</v>
      </c>
    </row>
    <row r="2502" spans="1:11" x14ac:dyDescent="0.25">
      <c r="A2502" s="103" t="s">
        <v>807</v>
      </c>
      <c r="B2502" s="103" t="s">
        <v>88</v>
      </c>
      <c r="C2502" s="103" t="s">
        <v>89</v>
      </c>
      <c r="D2502" s="103" t="s">
        <v>91</v>
      </c>
      <c r="E2502" s="103" t="s">
        <v>295</v>
      </c>
      <c r="F2502" s="103" t="s">
        <v>295</v>
      </c>
      <c r="G2502" s="103" t="s">
        <v>752</v>
      </c>
      <c r="H2502" s="103" t="s">
        <v>753</v>
      </c>
      <c r="I2502" s="103" t="s">
        <v>92</v>
      </c>
      <c r="J2502" s="215">
        <v>-948.16</v>
      </c>
      <c r="K2502" s="216" t="s">
        <v>88</v>
      </c>
    </row>
    <row r="2503" spans="1:11" x14ac:dyDescent="0.25">
      <c r="A2503" s="103" t="s">
        <v>809</v>
      </c>
      <c r="B2503" s="103" t="s">
        <v>88</v>
      </c>
      <c r="C2503" s="103" t="s">
        <v>89</v>
      </c>
      <c r="D2503" s="103" t="s">
        <v>91</v>
      </c>
      <c r="E2503" s="103" t="s">
        <v>295</v>
      </c>
      <c r="F2503" s="103" t="s">
        <v>295</v>
      </c>
      <c r="G2503" s="103" t="s">
        <v>196</v>
      </c>
      <c r="H2503" s="103" t="s">
        <v>309</v>
      </c>
      <c r="I2503" s="103" t="s">
        <v>92</v>
      </c>
      <c r="J2503" s="215">
        <v>23</v>
      </c>
      <c r="K2503" s="216" t="s">
        <v>88</v>
      </c>
    </row>
    <row r="2504" spans="1:11" x14ac:dyDescent="0.25">
      <c r="A2504" s="103" t="s">
        <v>810</v>
      </c>
      <c r="B2504" s="103" t="s">
        <v>88</v>
      </c>
      <c r="C2504" s="103" t="s">
        <v>89</v>
      </c>
      <c r="D2504" s="103" t="s">
        <v>91</v>
      </c>
      <c r="E2504" s="103" t="s">
        <v>295</v>
      </c>
      <c r="F2504" s="103" t="s">
        <v>295</v>
      </c>
      <c r="G2504" s="103" t="s">
        <v>196</v>
      </c>
      <c r="H2504" s="103" t="s">
        <v>309</v>
      </c>
      <c r="I2504" s="103" t="s">
        <v>92</v>
      </c>
      <c r="J2504" s="215">
        <v>-3.68</v>
      </c>
      <c r="K2504" s="216" t="s">
        <v>88</v>
      </c>
    </row>
    <row r="2505" spans="1:11" x14ac:dyDescent="0.25">
      <c r="A2505" s="103" t="s">
        <v>1038</v>
      </c>
      <c r="B2505" s="103" t="s">
        <v>88</v>
      </c>
      <c r="C2505" s="103" t="s">
        <v>89</v>
      </c>
      <c r="D2505" s="103" t="s">
        <v>91</v>
      </c>
      <c r="E2505" s="103" t="s">
        <v>295</v>
      </c>
      <c r="F2505" s="103" t="s">
        <v>295</v>
      </c>
      <c r="G2505" s="103" t="s">
        <v>196</v>
      </c>
      <c r="H2505" s="103" t="s">
        <v>309</v>
      </c>
      <c r="I2505" s="103" t="s">
        <v>92</v>
      </c>
      <c r="J2505" s="215">
        <v>-4.74</v>
      </c>
      <c r="K2505" s="216" t="s">
        <v>88</v>
      </c>
    </row>
    <row r="2506" spans="1:11" x14ac:dyDescent="0.25">
      <c r="A2506" s="103" t="s">
        <v>807</v>
      </c>
      <c r="B2506" s="103" t="s">
        <v>88</v>
      </c>
      <c r="C2506" s="103" t="s">
        <v>89</v>
      </c>
      <c r="D2506" s="103" t="s">
        <v>91</v>
      </c>
      <c r="E2506" s="103" t="s">
        <v>295</v>
      </c>
      <c r="F2506" s="103" t="s">
        <v>295</v>
      </c>
      <c r="G2506" s="103" t="s">
        <v>196</v>
      </c>
      <c r="H2506" s="103" t="s">
        <v>309</v>
      </c>
      <c r="I2506" s="103" t="s">
        <v>92</v>
      </c>
      <c r="J2506" s="215">
        <v>14.22</v>
      </c>
      <c r="K2506" s="216" t="s">
        <v>88</v>
      </c>
    </row>
    <row r="2507" spans="1:11" x14ac:dyDescent="0.25">
      <c r="A2507" s="103" t="s">
        <v>1038</v>
      </c>
      <c r="B2507" s="103" t="s">
        <v>88</v>
      </c>
      <c r="C2507" s="103" t="s">
        <v>89</v>
      </c>
      <c r="D2507" s="103" t="s">
        <v>91</v>
      </c>
      <c r="E2507" s="103" t="s">
        <v>295</v>
      </c>
      <c r="F2507" s="103" t="s">
        <v>295</v>
      </c>
      <c r="G2507" s="103" t="s">
        <v>590</v>
      </c>
      <c r="H2507" s="103" t="s">
        <v>591</v>
      </c>
      <c r="I2507" s="103" t="s">
        <v>92</v>
      </c>
      <c r="J2507" s="215">
        <v>2337.9899999999998</v>
      </c>
      <c r="K2507" s="216" t="s">
        <v>88</v>
      </c>
    </row>
    <row r="2508" spans="1:11" x14ac:dyDescent="0.25">
      <c r="A2508" s="103" t="s">
        <v>808</v>
      </c>
      <c r="B2508" s="103" t="s">
        <v>88</v>
      </c>
      <c r="C2508" s="103" t="s">
        <v>89</v>
      </c>
      <c r="D2508" s="103" t="s">
        <v>91</v>
      </c>
      <c r="E2508" s="103" t="s">
        <v>295</v>
      </c>
      <c r="F2508" s="103" t="s">
        <v>295</v>
      </c>
      <c r="G2508" s="103" t="s">
        <v>157</v>
      </c>
      <c r="H2508" s="103" t="s">
        <v>310</v>
      </c>
      <c r="I2508" s="103" t="s">
        <v>92</v>
      </c>
      <c r="J2508" s="215">
        <v>1886.85</v>
      </c>
      <c r="K2508" s="216" t="s">
        <v>88</v>
      </c>
    </row>
    <row r="2509" spans="1:11" x14ac:dyDescent="0.25">
      <c r="A2509" s="103" t="s">
        <v>808</v>
      </c>
      <c r="B2509" s="103" t="s">
        <v>88</v>
      </c>
      <c r="C2509" s="103" t="s">
        <v>89</v>
      </c>
      <c r="D2509" s="103" t="s">
        <v>91</v>
      </c>
      <c r="E2509" s="111"/>
      <c r="F2509" s="103" t="s">
        <v>295</v>
      </c>
      <c r="G2509" s="103" t="s">
        <v>157</v>
      </c>
      <c r="H2509" s="103" t="s">
        <v>310</v>
      </c>
      <c r="I2509" s="103" t="s">
        <v>92</v>
      </c>
      <c r="J2509" s="215">
        <v>-1878.47</v>
      </c>
      <c r="K2509" s="216" t="s">
        <v>88</v>
      </c>
    </row>
    <row r="2510" spans="1:11" x14ac:dyDescent="0.25">
      <c r="A2510" s="103" t="s">
        <v>809</v>
      </c>
      <c r="B2510" s="103" t="s">
        <v>88</v>
      </c>
      <c r="C2510" s="103" t="s">
        <v>89</v>
      </c>
      <c r="D2510" s="103" t="s">
        <v>91</v>
      </c>
      <c r="E2510" s="103" t="s">
        <v>295</v>
      </c>
      <c r="F2510" s="103" t="s">
        <v>295</v>
      </c>
      <c r="G2510" s="103" t="s">
        <v>157</v>
      </c>
      <c r="H2510" s="103" t="s">
        <v>310</v>
      </c>
      <c r="I2510" s="103" t="s">
        <v>92</v>
      </c>
      <c r="J2510" s="215">
        <v>740.39</v>
      </c>
      <c r="K2510" s="216" t="s">
        <v>88</v>
      </c>
    </row>
    <row r="2511" spans="1:11" x14ac:dyDescent="0.25">
      <c r="A2511" s="103" t="s">
        <v>809</v>
      </c>
      <c r="B2511" s="103" t="s">
        <v>88</v>
      </c>
      <c r="C2511" s="103" t="s">
        <v>89</v>
      </c>
      <c r="D2511" s="103" t="s">
        <v>91</v>
      </c>
      <c r="E2511" s="111"/>
      <c r="F2511" s="103" t="s">
        <v>295</v>
      </c>
      <c r="G2511" s="103" t="s">
        <v>157</v>
      </c>
      <c r="H2511" s="103" t="s">
        <v>310</v>
      </c>
      <c r="I2511" s="103" t="s">
        <v>92</v>
      </c>
      <c r="J2511" s="215">
        <v>-737.1</v>
      </c>
      <c r="K2511" s="216" t="s">
        <v>88</v>
      </c>
    </row>
    <row r="2512" spans="1:11" x14ac:dyDescent="0.25">
      <c r="A2512" s="103" t="s">
        <v>1038</v>
      </c>
      <c r="B2512" s="103" t="s">
        <v>88</v>
      </c>
      <c r="C2512" s="103" t="s">
        <v>89</v>
      </c>
      <c r="D2512" s="103" t="s">
        <v>91</v>
      </c>
      <c r="E2512" s="103" t="s">
        <v>295</v>
      </c>
      <c r="F2512" s="103" t="s">
        <v>295</v>
      </c>
      <c r="G2512" s="103" t="s">
        <v>157</v>
      </c>
      <c r="H2512" s="103" t="s">
        <v>310</v>
      </c>
      <c r="I2512" s="103" t="s">
        <v>92</v>
      </c>
      <c r="J2512" s="215">
        <v>2.66</v>
      </c>
      <c r="K2512" s="216" t="s">
        <v>88</v>
      </c>
    </row>
    <row r="2513" spans="1:11" x14ac:dyDescent="0.25">
      <c r="A2513" s="103" t="s">
        <v>1038</v>
      </c>
      <c r="B2513" s="103" t="s">
        <v>88</v>
      </c>
      <c r="C2513" s="103" t="s">
        <v>89</v>
      </c>
      <c r="D2513" s="103" t="s">
        <v>91</v>
      </c>
      <c r="E2513" s="111"/>
      <c r="F2513" s="103" t="s">
        <v>295</v>
      </c>
      <c r="G2513" s="103" t="s">
        <v>157</v>
      </c>
      <c r="H2513" s="103" t="s">
        <v>310</v>
      </c>
      <c r="I2513" s="103" t="s">
        <v>92</v>
      </c>
      <c r="J2513" s="215">
        <v>-2.65</v>
      </c>
      <c r="K2513" s="216" t="s">
        <v>88</v>
      </c>
    </row>
    <row r="2514" spans="1:11" x14ac:dyDescent="0.25">
      <c r="A2514" s="103" t="s">
        <v>806</v>
      </c>
      <c r="B2514" s="103" t="s">
        <v>88</v>
      </c>
      <c r="C2514" s="103" t="s">
        <v>89</v>
      </c>
      <c r="D2514" s="103" t="s">
        <v>91</v>
      </c>
      <c r="E2514" s="103" t="s">
        <v>295</v>
      </c>
      <c r="F2514" s="103" t="s">
        <v>295</v>
      </c>
      <c r="G2514" s="103" t="s">
        <v>157</v>
      </c>
      <c r="H2514" s="103" t="s">
        <v>310</v>
      </c>
      <c r="I2514" s="103" t="s">
        <v>92</v>
      </c>
      <c r="J2514" s="215">
        <v>218.49</v>
      </c>
      <c r="K2514" s="216" t="s">
        <v>88</v>
      </c>
    </row>
    <row r="2515" spans="1:11" x14ac:dyDescent="0.25">
      <c r="A2515" s="103" t="s">
        <v>806</v>
      </c>
      <c r="B2515" s="103" t="s">
        <v>88</v>
      </c>
      <c r="C2515" s="103" t="s">
        <v>89</v>
      </c>
      <c r="D2515" s="103" t="s">
        <v>91</v>
      </c>
      <c r="E2515" s="111"/>
      <c r="F2515" s="103" t="s">
        <v>295</v>
      </c>
      <c r="G2515" s="103" t="s">
        <v>157</v>
      </c>
      <c r="H2515" s="103" t="s">
        <v>310</v>
      </c>
      <c r="I2515" s="103" t="s">
        <v>92</v>
      </c>
      <c r="J2515" s="215">
        <v>-217.52</v>
      </c>
      <c r="K2515" s="216" t="s">
        <v>88</v>
      </c>
    </row>
    <row r="2516" spans="1:11" x14ac:dyDescent="0.25">
      <c r="A2516" s="103" t="s">
        <v>807</v>
      </c>
      <c r="B2516" s="103" t="s">
        <v>88</v>
      </c>
      <c r="C2516" s="103" t="s">
        <v>89</v>
      </c>
      <c r="D2516" s="103" t="s">
        <v>91</v>
      </c>
      <c r="E2516" s="103" t="s">
        <v>295</v>
      </c>
      <c r="F2516" s="103" t="s">
        <v>295</v>
      </c>
      <c r="G2516" s="103" t="s">
        <v>157</v>
      </c>
      <c r="H2516" s="103" t="s">
        <v>310</v>
      </c>
      <c r="I2516" s="103" t="s">
        <v>92</v>
      </c>
      <c r="J2516" s="215">
        <v>-1087.3499999999999</v>
      </c>
      <c r="K2516" s="216" t="s">
        <v>88</v>
      </c>
    </row>
    <row r="2517" spans="1:11" x14ac:dyDescent="0.25">
      <c r="A2517" s="103" t="s">
        <v>807</v>
      </c>
      <c r="B2517" s="103" t="s">
        <v>88</v>
      </c>
      <c r="C2517" s="103" t="s">
        <v>89</v>
      </c>
      <c r="D2517" s="103" t="s">
        <v>91</v>
      </c>
      <c r="E2517" s="111"/>
      <c r="F2517" s="103" t="s">
        <v>295</v>
      </c>
      <c r="G2517" s="103" t="s">
        <v>157</v>
      </c>
      <c r="H2517" s="103" t="s">
        <v>310</v>
      </c>
      <c r="I2517" s="103" t="s">
        <v>92</v>
      </c>
      <c r="J2517" s="215">
        <v>1082.52</v>
      </c>
      <c r="K2517" s="216" t="s">
        <v>88</v>
      </c>
    </row>
    <row r="2518" spans="1:11" x14ac:dyDescent="0.25">
      <c r="A2518" s="103" t="s">
        <v>808</v>
      </c>
      <c r="B2518" s="103" t="s">
        <v>88</v>
      </c>
      <c r="C2518" s="103" t="s">
        <v>89</v>
      </c>
      <c r="D2518" s="103" t="s">
        <v>91</v>
      </c>
      <c r="E2518" s="103" t="s">
        <v>295</v>
      </c>
      <c r="F2518" s="103" t="s">
        <v>295</v>
      </c>
      <c r="G2518" s="103" t="s">
        <v>813</v>
      </c>
      <c r="H2518" s="103" t="s">
        <v>814</v>
      </c>
      <c r="I2518" s="103" t="s">
        <v>92</v>
      </c>
      <c r="J2518" s="215">
        <v>53.52</v>
      </c>
      <c r="K2518" s="216" t="s">
        <v>88</v>
      </c>
    </row>
    <row r="2519" spans="1:11" x14ac:dyDescent="0.25">
      <c r="A2519" s="103" t="s">
        <v>807</v>
      </c>
      <c r="B2519" s="103" t="s">
        <v>88</v>
      </c>
      <c r="C2519" s="103" t="s">
        <v>89</v>
      </c>
      <c r="D2519" s="103" t="s">
        <v>91</v>
      </c>
      <c r="E2519" s="103" t="s">
        <v>295</v>
      </c>
      <c r="F2519" s="103" t="s">
        <v>295</v>
      </c>
      <c r="G2519" s="103" t="s">
        <v>813</v>
      </c>
      <c r="H2519" s="103" t="s">
        <v>814</v>
      </c>
      <c r="I2519" s="103" t="s">
        <v>92</v>
      </c>
      <c r="J2519" s="215">
        <v>-31.22</v>
      </c>
      <c r="K2519" s="216" t="s">
        <v>88</v>
      </c>
    </row>
    <row r="2520" spans="1:11" x14ac:dyDescent="0.25">
      <c r="A2520" s="103" t="s">
        <v>808</v>
      </c>
      <c r="B2520" s="103" t="s">
        <v>88</v>
      </c>
      <c r="C2520" s="103" t="s">
        <v>89</v>
      </c>
      <c r="D2520" s="103" t="s">
        <v>91</v>
      </c>
      <c r="E2520" s="103" t="s">
        <v>295</v>
      </c>
      <c r="F2520" s="103" t="s">
        <v>295</v>
      </c>
      <c r="G2520" s="103" t="s">
        <v>158</v>
      </c>
      <c r="H2520" s="103" t="s">
        <v>311</v>
      </c>
      <c r="I2520" s="103" t="s">
        <v>92</v>
      </c>
      <c r="J2520" s="215">
        <v>28965.72</v>
      </c>
      <c r="K2520" s="216" t="s">
        <v>88</v>
      </c>
    </row>
    <row r="2521" spans="1:11" x14ac:dyDescent="0.25">
      <c r="A2521" s="103" t="s">
        <v>809</v>
      </c>
      <c r="B2521" s="103" t="s">
        <v>88</v>
      </c>
      <c r="C2521" s="103" t="s">
        <v>89</v>
      </c>
      <c r="D2521" s="103" t="s">
        <v>91</v>
      </c>
      <c r="E2521" s="103" t="s">
        <v>295</v>
      </c>
      <c r="F2521" s="103" t="s">
        <v>295</v>
      </c>
      <c r="G2521" s="103" t="s">
        <v>158</v>
      </c>
      <c r="H2521" s="103" t="s">
        <v>311</v>
      </c>
      <c r="I2521" s="103" t="s">
        <v>92</v>
      </c>
      <c r="J2521" s="215">
        <v>27074.71</v>
      </c>
      <c r="K2521" s="216" t="s">
        <v>88</v>
      </c>
    </row>
    <row r="2522" spans="1:11" x14ac:dyDescent="0.25">
      <c r="A2522" s="103" t="s">
        <v>810</v>
      </c>
      <c r="B2522" s="103" t="s">
        <v>88</v>
      </c>
      <c r="C2522" s="103" t="s">
        <v>89</v>
      </c>
      <c r="D2522" s="103" t="s">
        <v>91</v>
      </c>
      <c r="E2522" s="103" t="s">
        <v>295</v>
      </c>
      <c r="F2522" s="103" t="s">
        <v>295</v>
      </c>
      <c r="G2522" s="103" t="s">
        <v>158</v>
      </c>
      <c r="H2522" s="103" t="s">
        <v>311</v>
      </c>
      <c r="I2522" s="103" t="s">
        <v>92</v>
      </c>
      <c r="J2522" s="215">
        <v>24926.12</v>
      </c>
      <c r="K2522" s="216" t="s">
        <v>88</v>
      </c>
    </row>
    <row r="2523" spans="1:11" x14ac:dyDescent="0.25">
      <c r="A2523" s="103" t="s">
        <v>1038</v>
      </c>
      <c r="B2523" s="103" t="s">
        <v>88</v>
      </c>
      <c r="C2523" s="103" t="s">
        <v>89</v>
      </c>
      <c r="D2523" s="103" t="s">
        <v>91</v>
      </c>
      <c r="E2523" s="103" t="s">
        <v>295</v>
      </c>
      <c r="F2523" s="103" t="s">
        <v>295</v>
      </c>
      <c r="G2523" s="103" t="s">
        <v>158</v>
      </c>
      <c r="H2523" s="103" t="s">
        <v>311</v>
      </c>
      <c r="I2523" s="103" t="s">
        <v>92</v>
      </c>
      <c r="J2523" s="215">
        <v>29233.16</v>
      </c>
      <c r="K2523" s="216" t="s">
        <v>88</v>
      </c>
    </row>
    <row r="2524" spans="1:11" x14ac:dyDescent="0.25">
      <c r="A2524" s="103" t="s">
        <v>806</v>
      </c>
      <c r="B2524" s="103" t="s">
        <v>88</v>
      </c>
      <c r="C2524" s="103" t="s">
        <v>89</v>
      </c>
      <c r="D2524" s="103" t="s">
        <v>91</v>
      </c>
      <c r="E2524" s="103" t="s">
        <v>295</v>
      </c>
      <c r="F2524" s="103" t="s">
        <v>295</v>
      </c>
      <c r="G2524" s="103" t="s">
        <v>158</v>
      </c>
      <c r="H2524" s="103" t="s">
        <v>311</v>
      </c>
      <c r="I2524" s="103" t="s">
        <v>92</v>
      </c>
      <c r="J2524" s="215">
        <v>33289.35</v>
      </c>
      <c r="K2524" s="216" t="s">
        <v>88</v>
      </c>
    </row>
    <row r="2525" spans="1:11" x14ac:dyDescent="0.25">
      <c r="A2525" s="103" t="s">
        <v>807</v>
      </c>
      <c r="B2525" s="103" t="s">
        <v>88</v>
      </c>
      <c r="C2525" s="103" t="s">
        <v>89</v>
      </c>
      <c r="D2525" s="103" t="s">
        <v>91</v>
      </c>
      <c r="E2525" s="103" t="s">
        <v>295</v>
      </c>
      <c r="F2525" s="103" t="s">
        <v>295</v>
      </c>
      <c r="G2525" s="103" t="s">
        <v>158</v>
      </c>
      <c r="H2525" s="103" t="s">
        <v>311</v>
      </c>
      <c r="I2525" s="103" t="s">
        <v>92</v>
      </c>
      <c r="J2525" s="215">
        <v>27638.45</v>
      </c>
      <c r="K2525" s="216" t="s">
        <v>88</v>
      </c>
    </row>
    <row r="2526" spans="1:11" x14ac:dyDescent="0.25">
      <c r="A2526" s="103" t="s">
        <v>808</v>
      </c>
      <c r="B2526" s="103" t="s">
        <v>88</v>
      </c>
      <c r="C2526" s="103" t="s">
        <v>89</v>
      </c>
      <c r="D2526" s="103" t="s">
        <v>91</v>
      </c>
      <c r="E2526" s="103" t="s">
        <v>295</v>
      </c>
      <c r="F2526" s="103" t="s">
        <v>295</v>
      </c>
      <c r="G2526" s="103" t="s">
        <v>154</v>
      </c>
      <c r="H2526" s="103" t="s">
        <v>313</v>
      </c>
      <c r="I2526" s="103" t="s">
        <v>92</v>
      </c>
      <c r="J2526" s="215">
        <v>18.12</v>
      </c>
      <c r="K2526" s="216" t="s">
        <v>88</v>
      </c>
    </row>
    <row r="2527" spans="1:11" x14ac:dyDescent="0.25">
      <c r="A2527" s="103" t="s">
        <v>809</v>
      </c>
      <c r="B2527" s="103" t="s">
        <v>88</v>
      </c>
      <c r="C2527" s="103" t="s">
        <v>89</v>
      </c>
      <c r="D2527" s="103" t="s">
        <v>91</v>
      </c>
      <c r="E2527" s="103" t="s">
        <v>295</v>
      </c>
      <c r="F2527" s="103" t="s">
        <v>295</v>
      </c>
      <c r="G2527" s="103" t="s">
        <v>154</v>
      </c>
      <c r="H2527" s="103" t="s">
        <v>313</v>
      </c>
      <c r="I2527" s="103" t="s">
        <v>92</v>
      </c>
      <c r="J2527" s="215">
        <v>7.33</v>
      </c>
      <c r="K2527" s="216" t="s">
        <v>88</v>
      </c>
    </row>
    <row r="2528" spans="1:11" x14ac:dyDescent="0.25">
      <c r="A2528" s="103" t="s">
        <v>810</v>
      </c>
      <c r="B2528" s="103" t="s">
        <v>88</v>
      </c>
      <c r="C2528" s="103" t="s">
        <v>89</v>
      </c>
      <c r="D2528" s="103" t="s">
        <v>91</v>
      </c>
      <c r="E2528" s="103" t="s">
        <v>295</v>
      </c>
      <c r="F2528" s="103" t="s">
        <v>295</v>
      </c>
      <c r="G2528" s="103" t="s">
        <v>154</v>
      </c>
      <c r="H2528" s="103" t="s">
        <v>313</v>
      </c>
      <c r="I2528" s="103" t="s">
        <v>92</v>
      </c>
      <c r="J2528" s="215">
        <v>70.349999999999994</v>
      </c>
      <c r="K2528" s="216" t="s">
        <v>88</v>
      </c>
    </row>
    <row r="2529" spans="1:11" x14ac:dyDescent="0.25">
      <c r="A2529" s="103" t="s">
        <v>806</v>
      </c>
      <c r="B2529" s="103" t="s">
        <v>88</v>
      </c>
      <c r="C2529" s="103" t="s">
        <v>89</v>
      </c>
      <c r="D2529" s="103" t="s">
        <v>91</v>
      </c>
      <c r="E2529" s="103" t="s">
        <v>295</v>
      </c>
      <c r="F2529" s="103" t="s">
        <v>295</v>
      </c>
      <c r="G2529" s="103" t="s">
        <v>154</v>
      </c>
      <c r="H2529" s="103" t="s">
        <v>313</v>
      </c>
      <c r="I2529" s="103" t="s">
        <v>92</v>
      </c>
      <c r="J2529" s="215">
        <v>7.33</v>
      </c>
      <c r="K2529" s="216" t="s">
        <v>88</v>
      </c>
    </row>
    <row r="2530" spans="1:11" x14ac:dyDescent="0.25">
      <c r="A2530" s="103" t="s">
        <v>807</v>
      </c>
      <c r="B2530" s="103" t="s">
        <v>88</v>
      </c>
      <c r="C2530" s="103" t="s">
        <v>89</v>
      </c>
      <c r="D2530" s="103" t="s">
        <v>91</v>
      </c>
      <c r="E2530" s="103" t="s">
        <v>295</v>
      </c>
      <c r="F2530" s="103" t="s">
        <v>295</v>
      </c>
      <c r="G2530" s="103" t="s">
        <v>154</v>
      </c>
      <c r="H2530" s="103" t="s">
        <v>313</v>
      </c>
      <c r="I2530" s="103" t="s">
        <v>92</v>
      </c>
      <c r="J2530" s="215">
        <v>-10.57</v>
      </c>
      <c r="K2530" s="216" t="s">
        <v>88</v>
      </c>
    </row>
    <row r="2531" spans="1:11" x14ac:dyDescent="0.25">
      <c r="A2531" s="103" t="s">
        <v>808</v>
      </c>
      <c r="B2531" s="103" t="s">
        <v>88</v>
      </c>
      <c r="C2531" s="103" t="s">
        <v>89</v>
      </c>
      <c r="D2531" s="103" t="s">
        <v>91</v>
      </c>
      <c r="E2531" s="103" t="s">
        <v>295</v>
      </c>
      <c r="F2531" s="103" t="s">
        <v>295</v>
      </c>
      <c r="G2531" s="103" t="s">
        <v>206</v>
      </c>
      <c r="H2531" s="103" t="s">
        <v>314</v>
      </c>
      <c r="I2531" s="103" t="s">
        <v>92</v>
      </c>
      <c r="J2531" s="215">
        <v>5132.5200000000004</v>
      </c>
      <c r="K2531" s="216" t="s">
        <v>88</v>
      </c>
    </row>
    <row r="2532" spans="1:11" x14ac:dyDescent="0.25">
      <c r="A2532" s="103" t="s">
        <v>808</v>
      </c>
      <c r="B2532" s="103" t="s">
        <v>88</v>
      </c>
      <c r="C2532" s="103" t="s">
        <v>89</v>
      </c>
      <c r="D2532" s="103" t="s">
        <v>91</v>
      </c>
      <c r="E2532" s="111"/>
      <c r="F2532" s="103" t="s">
        <v>295</v>
      </c>
      <c r="G2532" s="103" t="s">
        <v>206</v>
      </c>
      <c r="H2532" s="103" t="s">
        <v>314</v>
      </c>
      <c r="I2532" s="103" t="s">
        <v>92</v>
      </c>
      <c r="J2532" s="215">
        <v>-586.86</v>
      </c>
      <c r="K2532" s="216" t="s">
        <v>88</v>
      </c>
    </row>
    <row r="2533" spans="1:11" x14ac:dyDescent="0.25">
      <c r="A2533" s="103" t="s">
        <v>809</v>
      </c>
      <c r="B2533" s="103" t="s">
        <v>88</v>
      </c>
      <c r="C2533" s="103" t="s">
        <v>89</v>
      </c>
      <c r="D2533" s="103" t="s">
        <v>91</v>
      </c>
      <c r="E2533" s="103" t="s">
        <v>295</v>
      </c>
      <c r="F2533" s="103" t="s">
        <v>295</v>
      </c>
      <c r="G2533" s="103" t="s">
        <v>206</v>
      </c>
      <c r="H2533" s="103" t="s">
        <v>314</v>
      </c>
      <c r="I2533" s="103" t="s">
        <v>92</v>
      </c>
      <c r="J2533" s="215">
        <v>4156.8599999999997</v>
      </c>
      <c r="K2533" s="216" t="s">
        <v>88</v>
      </c>
    </row>
    <row r="2534" spans="1:11" x14ac:dyDescent="0.25">
      <c r="A2534" s="103" t="s">
        <v>809</v>
      </c>
      <c r="B2534" s="103" t="s">
        <v>88</v>
      </c>
      <c r="C2534" s="103" t="s">
        <v>89</v>
      </c>
      <c r="D2534" s="103" t="s">
        <v>91</v>
      </c>
      <c r="E2534" s="111"/>
      <c r="F2534" s="103" t="s">
        <v>295</v>
      </c>
      <c r="G2534" s="103" t="s">
        <v>206</v>
      </c>
      <c r="H2534" s="103" t="s">
        <v>314</v>
      </c>
      <c r="I2534" s="103" t="s">
        <v>92</v>
      </c>
      <c r="J2534" s="215">
        <v>-348.53</v>
      </c>
      <c r="K2534" s="216" t="s">
        <v>88</v>
      </c>
    </row>
    <row r="2535" spans="1:11" x14ac:dyDescent="0.25">
      <c r="A2535" s="103" t="s">
        <v>810</v>
      </c>
      <c r="B2535" s="103" t="s">
        <v>88</v>
      </c>
      <c r="C2535" s="103" t="s">
        <v>89</v>
      </c>
      <c r="D2535" s="103" t="s">
        <v>91</v>
      </c>
      <c r="E2535" s="103" t="s">
        <v>295</v>
      </c>
      <c r="F2535" s="103" t="s">
        <v>295</v>
      </c>
      <c r="G2535" s="103" t="s">
        <v>206</v>
      </c>
      <c r="H2535" s="103" t="s">
        <v>314</v>
      </c>
      <c r="I2535" s="103" t="s">
        <v>92</v>
      </c>
      <c r="J2535" s="215">
        <v>4844.8</v>
      </c>
      <c r="K2535" s="216" t="s">
        <v>88</v>
      </c>
    </row>
    <row r="2536" spans="1:11" x14ac:dyDescent="0.25">
      <c r="A2536" s="103" t="s">
        <v>1038</v>
      </c>
      <c r="B2536" s="103" t="s">
        <v>88</v>
      </c>
      <c r="C2536" s="103" t="s">
        <v>89</v>
      </c>
      <c r="D2536" s="103" t="s">
        <v>91</v>
      </c>
      <c r="E2536" s="103" t="s">
        <v>295</v>
      </c>
      <c r="F2536" s="103" t="s">
        <v>295</v>
      </c>
      <c r="G2536" s="103" t="s">
        <v>206</v>
      </c>
      <c r="H2536" s="103" t="s">
        <v>314</v>
      </c>
      <c r="I2536" s="103" t="s">
        <v>92</v>
      </c>
      <c r="J2536" s="215">
        <v>5099.2299999999996</v>
      </c>
      <c r="K2536" s="216" t="s">
        <v>88</v>
      </c>
    </row>
    <row r="2537" spans="1:11" x14ac:dyDescent="0.25">
      <c r="A2537" s="103" t="s">
        <v>1038</v>
      </c>
      <c r="B2537" s="103" t="s">
        <v>88</v>
      </c>
      <c r="C2537" s="103" t="s">
        <v>89</v>
      </c>
      <c r="D2537" s="103" t="s">
        <v>91</v>
      </c>
      <c r="E2537" s="111"/>
      <c r="F2537" s="103" t="s">
        <v>295</v>
      </c>
      <c r="G2537" s="103" t="s">
        <v>206</v>
      </c>
      <c r="H2537" s="103" t="s">
        <v>314</v>
      </c>
      <c r="I2537" s="103" t="s">
        <v>92</v>
      </c>
      <c r="J2537" s="215">
        <v>-933.64</v>
      </c>
      <c r="K2537" s="216" t="s">
        <v>88</v>
      </c>
    </row>
    <row r="2538" spans="1:11" x14ac:dyDescent="0.25">
      <c r="A2538" s="103" t="s">
        <v>806</v>
      </c>
      <c r="B2538" s="103" t="s">
        <v>88</v>
      </c>
      <c r="C2538" s="103" t="s">
        <v>89</v>
      </c>
      <c r="D2538" s="103" t="s">
        <v>91</v>
      </c>
      <c r="E2538" s="103" t="s">
        <v>295</v>
      </c>
      <c r="F2538" s="103" t="s">
        <v>295</v>
      </c>
      <c r="G2538" s="103" t="s">
        <v>206</v>
      </c>
      <c r="H2538" s="103" t="s">
        <v>314</v>
      </c>
      <c r="I2538" s="103" t="s">
        <v>92</v>
      </c>
      <c r="J2538" s="215">
        <v>8824.89</v>
      </c>
      <c r="K2538" s="216" t="s">
        <v>88</v>
      </c>
    </row>
    <row r="2539" spans="1:11" x14ac:dyDescent="0.25">
      <c r="A2539" s="103" t="s">
        <v>806</v>
      </c>
      <c r="B2539" s="103" t="s">
        <v>88</v>
      </c>
      <c r="C2539" s="103" t="s">
        <v>89</v>
      </c>
      <c r="D2539" s="103" t="s">
        <v>91</v>
      </c>
      <c r="E2539" s="111"/>
      <c r="F2539" s="103" t="s">
        <v>295</v>
      </c>
      <c r="G2539" s="103" t="s">
        <v>206</v>
      </c>
      <c r="H2539" s="103" t="s">
        <v>314</v>
      </c>
      <c r="I2539" s="103" t="s">
        <v>92</v>
      </c>
      <c r="J2539" s="215">
        <v>-112.29</v>
      </c>
      <c r="K2539" s="216" t="s">
        <v>88</v>
      </c>
    </row>
    <row r="2540" spans="1:11" x14ac:dyDescent="0.25">
      <c r="A2540" s="103" t="s">
        <v>807</v>
      </c>
      <c r="B2540" s="103" t="s">
        <v>88</v>
      </c>
      <c r="C2540" s="103" t="s">
        <v>89</v>
      </c>
      <c r="D2540" s="103" t="s">
        <v>91</v>
      </c>
      <c r="E2540" s="103" t="s">
        <v>295</v>
      </c>
      <c r="F2540" s="103" t="s">
        <v>295</v>
      </c>
      <c r="G2540" s="103" t="s">
        <v>206</v>
      </c>
      <c r="H2540" s="103" t="s">
        <v>314</v>
      </c>
      <c r="I2540" s="103" t="s">
        <v>92</v>
      </c>
      <c r="J2540" s="215">
        <v>5847.65</v>
      </c>
      <c r="K2540" s="216" t="s">
        <v>88</v>
      </c>
    </row>
    <row r="2541" spans="1:11" x14ac:dyDescent="0.25">
      <c r="A2541" s="103" t="s">
        <v>807</v>
      </c>
      <c r="B2541" s="103" t="s">
        <v>88</v>
      </c>
      <c r="C2541" s="103" t="s">
        <v>89</v>
      </c>
      <c r="D2541" s="103" t="s">
        <v>91</v>
      </c>
      <c r="E2541" s="111"/>
      <c r="F2541" s="103" t="s">
        <v>295</v>
      </c>
      <c r="G2541" s="103" t="s">
        <v>206</v>
      </c>
      <c r="H2541" s="103" t="s">
        <v>314</v>
      </c>
      <c r="I2541" s="103" t="s">
        <v>92</v>
      </c>
      <c r="J2541" s="215">
        <v>-1411.83</v>
      </c>
      <c r="K2541" s="216" t="s">
        <v>88</v>
      </c>
    </row>
    <row r="2542" spans="1:11" x14ac:dyDescent="0.25">
      <c r="A2542" s="103" t="s">
        <v>808</v>
      </c>
      <c r="B2542" s="103" t="s">
        <v>88</v>
      </c>
      <c r="C2542" s="103" t="s">
        <v>89</v>
      </c>
      <c r="D2542" s="103" t="s">
        <v>91</v>
      </c>
      <c r="E2542" s="103" t="s">
        <v>295</v>
      </c>
      <c r="F2542" s="103" t="s">
        <v>295</v>
      </c>
      <c r="G2542" s="103" t="s">
        <v>194</v>
      </c>
      <c r="H2542" s="103" t="s">
        <v>731</v>
      </c>
      <c r="I2542" s="103" t="s">
        <v>92</v>
      </c>
      <c r="J2542" s="215">
        <v>6183.77</v>
      </c>
      <c r="K2542" s="216" t="s">
        <v>88</v>
      </c>
    </row>
    <row r="2543" spans="1:11" x14ac:dyDescent="0.25">
      <c r="A2543" s="103" t="s">
        <v>809</v>
      </c>
      <c r="B2543" s="103" t="s">
        <v>88</v>
      </c>
      <c r="C2543" s="103" t="s">
        <v>89</v>
      </c>
      <c r="D2543" s="103" t="s">
        <v>91</v>
      </c>
      <c r="E2543" s="103" t="s">
        <v>295</v>
      </c>
      <c r="F2543" s="103" t="s">
        <v>295</v>
      </c>
      <c r="G2543" s="103" t="s">
        <v>194</v>
      </c>
      <c r="H2543" s="103" t="s">
        <v>731</v>
      </c>
      <c r="I2543" s="103" t="s">
        <v>92</v>
      </c>
      <c r="J2543" s="215">
        <v>5398</v>
      </c>
      <c r="K2543" s="216" t="s">
        <v>88</v>
      </c>
    </row>
    <row r="2544" spans="1:11" x14ac:dyDescent="0.25">
      <c r="A2544" s="103" t="s">
        <v>810</v>
      </c>
      <c r="B2544" s="103" t="s">
        <v>88</v>
      </c>
      <c r="C2544" s="103" t="s">
        <v>89</v>
      </c>
      <c r="D2544" s="103" t="s">
        <v>91</v>
      </c>
      <c r="E2544" s="103" t="s">
        <v>295</v>
      </c>
      <c r="F2544" s="103" t="s">
        <v>295</v>
      </c>
      <c r="G2544" s="103" t="s">
        <v>194</v>
      </c>
      <c r="H2544" s="103" t="s">
        <v>731</v>
      </c>
      <c r="I2544" s="103" t="s">
        <v>92</v>
      </c>
      <c r="J2544" s="215">
        <v>2760.47</v>
      </c>
      <c r="K2544" s="216" t="s">
        <v>88</v>
      </c>
    </row>
    <row r="2545" spans="1:11" x14ac:dyDescent="0.25">
      <c r="A2545" s="103" t="s">
        <v>1038</v>
      </c>
      <c r="B2545" s="103" t="s">
        <v>88</v>
      </c>
      <c r="C2545" s="103" t="s">
        <v>89</v>
      </c>
      <c r="D2545" s="103" t="s">
        <v>91</v>
      </c>
      <c r="E2545" s="103" t="s">
        <v>295</v>
      </c>
      <c r="F2545" s="103" t="s">
        <v>295</v>
      </c>
      <c r="G2545" s="103" t="s">
        <v>194</v>
      </c>
      <c r="H2545" s="103" t="s">
        <v>731</v>
      </c>
      <c r="I2545" s="103" t="s">
        <v>92</v>
      </c>
      <c r="J2545" s="215">
        <v>6421.33</v>
      </c>
      <c r="K2545" s="216" t="s">
        <v>88</v>
      </c>
    </row>
    <row r="2546" spans="1:11" x14ac:dyDescent="0.25">
      <c r="A2546" s="103" t="s">
        <v>806</v>
      </c>
      <c r="B2546" s="103" t="s">
        <v>88</v>
      </c>
      <c r="C2546" s="103" t="s">
        <v>89</v>
      </c>
      <c r="D2546" s="103" t="s">
        <v>91</v>
      </c>
      <c r="E2546" s="103" t="s">
        <v>295</v>
      </c>
      <c r="F2546" s="103" t="s">
        <v>295</v>
      </c>
      <c r="G2546" s="103" t="s">
        <v>194</v>
      </c>
      <c r="H2546" s="103" t="s">
        <v>731</v>
      </c>
      <c r="I2546" s="103" t="s">
        <v>92</v>
      </c>
      <c r="J2546" s="215">
        <v>6788.66</v>
      </c>
      <c r="K2546" s="216" t="s">
        <v>88</v>
      </c>
    </row>
    <row r="2547" spans="1:11" x14ac:dyDescent="0.25">
      <c r="A2547" s="103" t="s">
        <v>807</v>
      </c>
      <c r="B2547" s="103" t="s">
        <v>88</v>
      </c>
      <c r="C2547" s="103" t="s">
        <v>89</v>
      </c>
      <c r="D2547" s="103" t="s">
        <v>91</v>
      </c>
      <c r="E2547" s="103" t="s">
        <v>295</v>
      </c>
      <c r="F2547" s="103" t="s">
        <v>295</v>
      </c>
      <c r="G2547" s="103" t="s">
        <v>194</v>
      </c>
      <c r="H2547" s="103" t="s">
        <v>731</v>
      </c>
      <c r="I2547" s="103" t="s">
        <v>92</v>
      </c>
      <c r="J2547" s="215">
        <v>5180.34</v>
      </c>
      <c r="K2547" s="216" t="s">
        <v>88</v>
      </c>
    </row>
    <row r="2548" spans="1:11" x14ac:dyDescent="0.25">
      <c r="A2548" s="103" t="s">
        <v>808</v>
      </c>
      <c r="B2548" s="103" t="s">
        <v>88</v>
      </c>
      <c r="C2548" s="103" t="s">
        <v>89</v>
      </c>
      <c r="D2548" s="103" t="s">
        <v>91</v>
      </c>
      <c r="E2548" s="103" t="s">
        <v>295</v>
      </c>
      <c r="F2548" s="103" t="s">
        <v>295</v>
      </c>
      <c r="G2548" s="103" t="s">
        <v>460</v>
      </c>
      <c r="H2548" s="103" t="s">
        <v>461</v>
      </c>
      <c r="I2548" s="103" t="s">
        <v>92</v>
      </c>
      <c r="J2548" s="215">
        <v>-34.15</v>
      </c>
      <c r="K2548" s="216" t="s">
        <v>88</v>
      </c>
    </row>
    <row r="2549" spans="1:11" x14ac:dyDescent="0.25">
      <c r="A2549" s="103" t="s">
        <v>809</v>
      </c>
      <c r="B2549" s="103" t="s">
        <v>88</v>
      </c>
      <c r="C2549" s="103" t="s">
        <v>89</v>
      </c>
      <c r="D2549" s="103" t="s">
        <v>91</v>
      </c>
      <c r="E2549" s="103" t="s">
        <v>295</v>
      </c>
      <c r="F2549" s="103" t="s">
        <v>295</v>
      </c>
      <c r="G2549" s="103" t="s">
        <v>460</v>
      </c>
      <c r="H2549" s="103" t="s">
        <v>461</v>
      </c>
      <c r="I2549" s="103" t="s">
        <v>92</v>
      </c>
      <c r="J2549" s="215">
        <v>13.77</v>
      </c>
      <c r="K2549" s="216" t="s">
        <v>88</v>
      </c>
    </row>
    <row r="2550" spans="1:11" x14ac:dyDescent="0.25">
      <c r="A2550" s="103" t="s">
        <v>806</v>
      </c>
      <c r="B2550" s="103" t="s">
        <v>88</v>
      </c>
      <c r="C2550" s="103" t="s">
        <v>89</v>
      </c>
      <c r="D2550" s="103" t="s">
        <v>91</v>
      </c>
      <c r="E2550" s="103" t="s">
        <v>295</v>
      </c>
      <c r="F2550" s="103" t="s">
        <v>295</v>
      </c>
      <c r="G2550" s="103" t="s">
        <v>460</v>
      </c>
      <c r="H2550" s="103" t="s">
        <v>461</v>
      </c>
      <c r="I2550" s="103" t="s">
        <v>92</v>
      </c>
      <c r="J2550" s="215">
        <v>62.6</v>
      </c>
      <c r="K2550" s="216" t="s">
        <v>88</v>
      </c>
    </row>
    <row r="2551" spans="1:11" x14ac:dyDescent="0.25">
      <c r="A2551" s="103" t="s">
        <v>808</v>
      </c>
      <c r="B2551" s="103" t="s">
        <v>88</v>
      </c>
      <c r="C2551" s="103" t="s">
        <v>89</v>
      </c>
      <c r="D2551" s="103" t="s">
        <v>91</v>
      </c>
      <c r="E2551" s="103" t="s">
        <v>295</v>
      </c>
      <c r="F2551" s="103" t="s">
        <v>295</v>
      </c>
      <c r="G2551" s="103" t="s">
        <v>178</v>
      </c>
      <c r="H2551" s="103" t="s">
        <v>315</v>
      </c>
      <c r="I2551" s="103" t="s">
        <v>92</v>
      </c>
      <c r="J2551" s="215">
        <v>-20.22</v>
      </c>
      <c r="K2551" s="216" t="s">
        <v>88</v>
      </c>
    </row>
    <row r="2552" spans="1:11" x14ac:dyDescent="0.25">
      <c r="A2552" s="103" t="s">
        <v>809</v>
      </c>
      <c r="B2552" s="103" t="s">
        <v>88</v>
      </c>
      <c r="C2552" s="103" t="s">
        <v>89</v>
      </c>
      <c r="D2552" s="103" t="s">
        <v>91</v>
      </c>
      <c r="E2552" s="103" t="s">
        <v>295</v>
      </c>
      <c r="F2552" s="103" t="s">
        <v>295</v>
      </c>
      <c r="G2552" s="103" t="s">
        <v>178</v>
      </c>
      <c r="H2552" s="103" t="s">
        <v>315</v>
      </c>
      <c r="I2552" s="103" t="s">
        <v>92</v>
      </c>
      <c r="J2552" s="215">
        <v>42.1</v>
      </c>
      <c r="K2552" s="216" t="s">
        <v>88</v>
      </c>
    </row>
    <row r="2553" spans="1:11" x14ac:dyDescent="0.25">
      <c r="A2553" s="103" t="s">
        <v>810</v>
      </c>
      <c r="B2553" s="103" t="s">
        <v>88</v>
      </c>
      <c r="C2553" s="103" t="s">
        <v>89</v>
      </c>
      <c r="D2553" s="103" t="s">
        <v>91</v>
      </c>
      <c r="E2553" s="103" t="s">
        <v>295</v>
      </c>
      <c r="F2553" s="103" t="s">
        <v>295</v>
      </c>
      <c r="G2553" s="103" t="s">
        <v>178</v>
      </c>
      <c r="H2553" s="103" t="s">
        <v>315</v>
      </c>
      <c r="I2553" s="103" t="s">
        <v>92</v>
      </c>
      <c r="J2553" s="215">
        <v>27.13</v>
      </c>
      <c r="K2553" s="216" t="s">
        <v>88</v>
      </c>
    </row>
    <row r="2554" spans="1:11" x14ac:dyDescent="0.25">
      <c r="A2554" s="103" t="s">
        <v>1038</v>
      </c>
      <c r="B2554" s="103" t="s">
        <v>88</v>
      </c>
      <c r="C2554" s="103" t="s">
        <v>89</v>
      </c>
      <c r="D2554" s="103" t="s">
        <v>91</v>
      </c>
      <c r="E2554" s="103" t="s">
        <v>295</v>
      </c>
      <c r="F2554" s="103" t="s">
        <v>295</v>
      </c>
      <c r="G2554" s="103" t="s">
        <v>178</v>
      </c>
      <c r="H2554" s="103" t="s">
        <v>315</v>
      </c>
      <c r="I2554" s="103" t="s">
        <v>92</v>
      </c>
      <c r="J2554" s="215">
        <v>818.04</v>
      </c>
      <c r="K2554" s="216" t="s">
        <v>88</v>
      </c>
    </row>
    <row r="2555" spans="1:11" x14ac:dyDescent="0.25">
      <c r="A2555" s="103" t="s">
        <v>806</v>
      </c>
      <c r="B2555" s="103" t="s">
        <v>88</v>
      </c>
      <c r="C2555" s="103" t="s">
        <v>89</v>
      </c>
      <c r="D2555" s="103" t="s">
        <v>91</v>
      </c>
      <c r="E2555" s="103" t="s">
        <v>295</v>
      </c>
      <c r="F2555" s="103" t="s">
        <v>295</v>
      </c>
      <c r="G2555" s="103" t="s">
        <v>178</v>
      </c>
      <c r="H2555" s="103" t="s">
        <v>315</v>
      </c>
      <c r="I2555" s="103" t="s">
        <v>92</v>
      </c>
      <c r="J2555" s="215">
        <v>70.75</v>
      </c>
      <c r="K2555" s="216" t="s">
        <v>88</v>
      </c>
    </row>
    <row r="2556" spans="1:11" x14ac:dyDescent="0.25">
      <c r="A2556" s="103" t="s">
        <v>807</v>
      </c>
      <c r="B2556" s="103" t="s">
        <v>88</v>
      </c>
      <c r="C2556" s="103" t="s">
        <v>89</v>
      </c>
      <c r="D2556" s="103" t="s">
        <v>91</v>
      </c>
      <c r="E2556" s="103" t="s">
        <v>295</v>
      </c>
      <c r="F2556" s="103" t="s">
        <v>295</v>
      </c>
      <c r="G2556" s="103" t="s">
        <v>178</v>
      </c>
      <c r="H2556" s="103" t="s">
        <v>315</v>
      </c>
      <c r="I2556" s="103" t="s">
        <v>92</v>
      </c>
      <c r="J2556" s="215">
        <v>60.72</v>
      </c>
      <c r="K2556" s="216" t="s">
        <v>88</v>
      </c>
    </row>
    <row r="2557" spans="1:11" x14ac:dyDescent="0.25">
      <c r="A2557" s="103" t="s">
        <v>808</v>
      </c>
      <c r="B2557" s="103" t="s">
        <v>88</v>
      </c>
      <c r="C2557" s="103" t="s">
        <v>89</v>
      </c>
      <c r="D2557" s="103" t="s">
        <v>91</v>
      </c>
      <c r="E2557" s="103" t="s">
        <v>295</v>
      </c>
      <c r="F2557" s="103" t="s">
        <v>295</v>
      </c>
      <c r="G2557" s="103" t="s">
        <v>180</v>
      </c>
      <c r="H2557" s="103" t="s">
        <v>648</v>
      </c>
      <c r="I2557" s="103" t="s">
        <v>92</v>
      </c>
      <c r="J2557" s="215">
        <v>986.27</v>
      </c>
      <c r="K2557" s="216" t="s">
        <v>88</v>
      </c>
    </row>
    <row r="2558" spans="1:11" x14ac:dyDescent="0.25">
      <c r="A2558" s="103" t="s">
        <v>808</v>
      </c>
      <c r="B2558" s="103" t="s">
        <v>88</v>
      </c>
      <c r="C2558" s="103" t="s">
        <v>89</v>
      </c>
      <c r="D2558" s="103" t="s">
        <v>91</v>
      </c>
      <c r="E2558" s="111"/>
      <c r="F2558" s="103" t="s">
        <v>295</v>
      </c>
      <c r="G2558" s="103" t="s">
        <v>180</v>
      </c>
      <c r="H2558" s="103" t="s">
        <v>648</v>
      </c>
      <c r="I2558" s="103" t="s">
        <v>92</v>
      </c>
      <c r="J2558" s="215">
        <v>-1039.5999999999999</v>
      </c>
      <c r="K2558" s="216" t="s">
        <v>88</v>
      </c>
    </row>
    <row r="2559" spans="1:11" x14ac:dyDescent="0.25">
      <c r="A2559" s="103" t="s">
        <v>809</v>
      </c>
      <c r="B2559" s="103" t="s">
        <v>88</v>
      </c>
      <c r="C2559" s="103" t="s">
        <v>89</v>
      </c>
      <c r="D2559" s="103" t="s">
        <v>91</v>
      </c>
      <c r="E2559" s="103" t="s">
        <v>295</v>
      </c>
      <c r="F2559" s="103" t="s">
        <v>295</v>
      </c>
      <c r="G2559" s="103" t="s">
        <v>180</v>
      </c>
      <c r="H2559" s="103" t="s">
        <v>648</v>
      </c>
      <c r="I2559" s="103" t="s">
        <v>92</v>
      </c>
      <c r="J2559" s="215">
        <v>-60.17</v>
      </c>
      <c r="K2559" s="216" t="s">
        <v>88</v>
      </c>
    </row>
    <row r="2560" spans="1:11" x14ac:dyDescent="0.25">
      <c r="A2560" s="103" t="s">
        <v>809</v>
      </c>
      <c r="B2560" s="103" t="s">
        <v>88</v>
      </c>
      <c r="C2560" s="103" t="s">
        <v>89</v>
      </c>
      <c r="D2560" s="103" t="s">
        <v>91</v>
      </c>
      <c r="E2560" s="111"/>
      <c r="F2560" s="103" t="s">
        <v>295</v>
      </c>
      <c r="G2560" s="103" t="s">
        <v>180</v>
      </c>
      <c r="H2560" s="103" t="s">
        <v>648</v>
      </c>
      <c r="I2560" s="103" t="s">
        <v>92</v>
      </c>
      <c r="J2560" s="215">
        <v>38.880000000000003</v>
      </c>
      <c r="K2560" s="216" t="s">
        <v>88</v>
      </c>
    </row>
    <row r="2561" spans="1:11" x14ac:dyDescent="0.25">
      <c r="A2561" s="103" t="s">
        <v>810</v>
      </c>
      <c r="B2561" s="103" t="s">
        <v>88</v>
      </c>
      <c r="C2561" s="103" t="s">
        <v>89</v>
      </c>
      <c r="D2561" s="103" t="s">
        <v>91</v>
      </c>
      <c r="E2561" s="103" t="s">
        <v>295</v>
      </c>
      <c r="F2561" s="103" t="s">
        <v>295</v>
      </c>
      <c r="G2561" s="103" t="s">
        <v>180</v>
      </c>
      <c r="H2561" s="103" t="s">
        <v>648</v>
      </c>
      <c r="I2561" s="103" t="s">
        <v>92</v>
      </c>
      <c r="J2561" s="215">
        <v>139.91999999999999</v>
      </c>
      <c r="K2561" s="216" t="s">
        <v>88</v>
      </c>
    </row>
    <row r="2562" spans="1:11" x14ac:dyDescent="0.25">
      <c r="A2562" s="103" t="s">
        <v>810</v>
      </c>
      <c r="B2562" s="103" t="s">
        <v>88</v>
      </c>
      <c r="C2562" s="103" t="s">
        <v>89</v>
      </c>
      <c r="D2562" s="103" t="s">
        <v>91</v>
      </c>
      <c r="E2562" s="111"/>
      <c r="F2562" s="103" t="s">
        <v>295</v>
      </c>
      <c r="G2562" s="103" t="s">
        <v>180</v>
      </c>
      <c r="H2562" s="103" t="s">
        <v>648</v>
      </c>
      <c r="I2562" s="103" t="s">
        <v>92</v>
      </c>
      <c r="J2562" s="215">
        <v>-27.34</v>
      </c>
      <c r="K2562" s="216" t="s">
        <v>88</v>
      </c>
    </row>
    <row r="2563" spans="1:11" x14ac:dyDescent="0.25">
      <c r="A2563" s="103" t="s">
        <v>1038</v>
      </c>
      <c r="B2563" s="103" t="s">
        <v>88</v>
      </c>
      <c r="C2563" s="103" t="s">
        <v>89</v>
      </c>
      <c r="D2563" s="103" t="s">
        <v>91</v>
      </c>
      <c r="E2563" s="103" t="s">
        <v>295</v>
      </c>
      <c r="F2563" s="103" t="s">
        <v>295</v>
      </c>
      <c r="G2563" s="103" t="s">
        <v>180</v>
      </c>
      <c r="H2563" s="103" t="s">
        <v>648</v>
      </c>
      <c r="I2563" s="103" t="s">
        <v>92</v>
      </c>
      <c r="J2563" s="215">
        <v>-90.78</v>
      </c>
      <c r="K2563" s="216" t="s">
        <v>88</v>
      </c>
    </row>
    <row r="2564" spans="1:11" x14ac:dyDescent="0.25">
      <c r="A2564" s="103" t="s">
        <v>1038</v>
      </c>
      <c r="B2564" s="103" t="s">
        <v>88</v>
      </c>
      <c r="C2564" s="103" t="s">
        <v>89</v>
      </c>
      <c r="D2564" s="103" t="s">
        <v>91</v>
      </c>
      <c r="E2564" s="111"/>
      <c r="F2564" s="103" t="s">
        <v>295</v>
      </c>
      <c r="G2564" s="103" t="s">
        <v>180</v>
      </c>
      <c r="H2564" s="103" t="s">
        <v>648</v>
      </c>
      <c r="I2564" s="103" t="s">
        <v>92</v>
      </c>
      <c r="J2564" s="215">
        <v>90.23</v>
      </c>
      <c r="K2564" s="216" t="s">
        <v>88</v>
      </c>
    </row>
    <row r="2565" spans="1:11" x14ac:dyDescent="0.25">
      <c r="A2565" s="103" t="s">
        <v>806</v>
      </c>
      <c r="B2565" s="103" t="s">
        <v>88</v>
      </c>
      <c r="C2565" s="103" t="s">
        <v>89</v>
      </c>
      <c r="D2565" s="103" t="s">
        <v>91</v>
      </c>
      <c r="E2565" s="103" t="s">
        <v>295</v>
      </c>
      <c r="F2565" s="103" t="s">
        <v>295</v>
      </c>
      <c r="G2565" s="103" t="s">
        <v>180</v>
      </c>
      <c r="H2565" s="103" t="s">
        <v>648</v>
      </c>
      <c r="I2565" s="103" t="s">
        <v>92</v>
      </c>
      <c r="J2565" s="215">
        <v>129.01</v>
      </c>
      <c r="K2565" s="216" t="s">
        <v>88</v>
      </c>
    </row>
    <row r="2566" spans="1:11" x14ac:dyDescent="0.25">
      <c r="A2566" s="103" t="s">
        <v>806</v>
      </c>
      <c r="B2566" s="103" t="s">
        <v>88</v>
      </c>
      <c r="C2566" s="103" t="s">
        <v>89</v>
      </c>
      <c r="D2566" s="103" t="s">
        <v>91</v>
      </c>
      <c r="E2566" s="111"/>
      <c r="F2566" s="103" t="s">
        <v>295</v>
      </c>
      <c r="G2566" s="103" t="s">
        <v>180</v>
      </c>
      <c r="H2566" s="103" t="s">
        <v>648</v>
      </c>
      <c r="I2566" s="103" t="s">
        <v>92</v>
      </c>
      <c r="J2566" s="215">
        <v>-38.909999999999997</v>
      </c>
      <c r="K2566" s="216" t="s">
        <v>88</v>
      </c>
    </row>
    <row r="2567" spans="1:11" x14ac:dyDescent="0.25">
      <c r="A2567" s="103" t="s">
        <v>807</v>
      </c>
      <c r="B2567" s="103" t="s">
        <v>88</v>
      </c>
      <c r="C2567" s="103" t="s">
        <v>89</v>
      </c>
      <c r="D2567" s="103" t="s">
        <v>91</v>
      </c>
      <c r="E2567" s="103" t="s">
        <v>295</v>
      </c>
      <c r="F2567" s="103" t="s">
        <v>295</v>
      </c>
      <c r="G2567" s="103" t="s">
        <v>180</v>
      </c>
      <c r="H2567" s="103" t="s">
        <v>648</v>
      </c>
      <c r="I2567" s="103" t="s">
        <v>92</v>
      </c>
      <c r="J2567" s="215">
        <v>247.66</v>
      </c>
      <c r="K2567" s="216" t="s">
        <v>88</v>
      </c>
    </row>
    <row r="2568" spans="1:11" x14ac:dyDescent="0.25">
      <c r="A2568" s="103" t="s">
        <v>807</v>
      </c>
      <c r="B2568" s="103" t="s">
        <v>88</v>
      </c>
      <c r="C2568" s="103" t="s">
        <v>89</v>
      </c>
      <c r="D2568" s="103" t="s">
        <v>91</v>
      </c>
      <c r="E2568" s="111"/>
      <c r="F2568" s="103" t="s">
        <v>295</v>
      </c>
      <c r="G2568" s="103" t="s">
        <v>180</v>
      </c>
      <c r="H2568" s="103" t="s">
        <v>648</v>
      </c>
      <c r="I2568" s="103" t="s">
        <v>92</v>
      </c>
      <c r="J2568" s="215">
        <v>-245.67</v>
      </c>
      <c r="K2568" s="216" t="s">
        <v>88</v>
      </c>
    </row>
    <row r="2569" spans="1:11" x14ac:dyDescent="0.25">
      <c r="A2569" s="103" t="s">
        <v>809</v>
      </c>
      <c r="B2569" s="103" t="s">
        <v>88</v>
      </c>
      <c r="C2569" s="103" t="s">
        <v>89</v>
      </c>
      <c r="D2569" s="103" t="s">
        <v>91</v>
      </c>
      <c r="E2569" s="103" t="s">
        <v>295</v>
      </c>
      <c r="F2569" s="103" t="s">
        <v>295</v>
      </c>
      <c r="G2569" s="103" t="s">
        <v>192</v>
      </c>
      <c r="H2569" s="103" t="s">
        <v>316</v>
      </c>
      <c r="I2569" s="103" t="s">
        <v>92</v>
      </c>
      <c r="J2569" s="215">
        <v>37.1</v>
      </c>
      <c r="K2569" s="216" t="s">
        <v>88</v>
      </c>
    </row>
    <row r="2570" spans="1:11" x14ac:dyDescent="0.25">
      <c r="A2570" s="103" t="s">
        <v>810</v>
      </c>
      <c r="B2570" s="103" t="s">
        <v>88</v>
      </c>
      <c r="C2570" s="103" t="s">
        <v>89</v>
      </c>
      <c r="D2570" s="103" t="s">
        <v>91</v>
      </c>
      <c r="E2570" s="103" t="s">
        <v>295</v>
      </c>
      <c r="F2570" s="103" t="s">
        <v>295</v>
      </c>
      <c r="G2570" s="103" t="s">
        <v>192</v>
      </c>
      <c r="H2570" s="103" t="s">
        <v>316</v>
      </c>
      <c r="I2570" s="103" t="s">
        <v>92</v>
      </c>
      <c r="J2570" s="215">
        <v>-5.07</v>
      </c>
      <c r="K2570" s="216" t="s">
        <v>88</v>
      </c>
    </row>
    <row r="2571" spans="1:11" x14ac:dyDescent="0.25">
      <c r="A2571" s="103" t="s">
        <v>806</v>
      </c>
      <c r="B2571" s="103" t="s">
        <v>88</v>
      </c>
      <c r="C2571" s="103" t="s">
        <v>89</v>
      </c>
      <c r="D2571" s="103" t="s">
        <v>91</v>
      </c>
      <c r="E2571" s="103" t="s">
        <v>295</v>
      </c>
      <c r="F2571" s="103" t="s">
        <v>295</v>
      </c>
      <c r="G2571" s="103" t="s">
        <v>192</v>
      </c>
      <c r="H2571" s="103" t="s">
        <v>316</v>
      </c>
      <c r="I2571" s="103" t="s">
        <v>92</v>
      </c>
      <c r="J2571" s="215">
        <v>-15.38</v>
      </c>
      <c r="K2571" s="216" t="s">
        <v>88</v>
      </c>
    </row>
    <row r="2572" spans="1:11" x14ac:dyDescent="0.25">
      <c r="A2572" s="103" t="s">
        <v>808</v>
      </c>
      <c r="B2572" s="103" t="s">
        <v>88</v>
      </c>
      <c r="C2572" s="103" t="s">
        <v>89</v>
      </c>
      <c r="D2572" s="103" t="s">
        <v>91</v>
      </c>
      <c r="E2572" s="103" t="s">
        <v>295</v>
      </c>
      <c r="F2572" s="103" t="s">
        <v>295</v>
      </c>
      <c r="G2572" s="103" t="s">
        <v>177</v>
      </c>
      <c r="H2572" s="103" t="s">
        <v>317</v>
      </c>
      <c r="I2572" s="103" t="s">
        <v>92</v>
      </c>
      <c r="J2572" s="215">
        <v>63.85</v>
      </c>
      <c r="K2572" s="216" t="s">
        <v>88</v>
      </c>
    </row>
    <row r="2573" spans="1:11" x14ac:dyDescent="0.25">
      <c r="A2573" s="103" t="s">
        <v>809</v>
      </c>
      <c r="B2573" s="103" t="s">
        <v>88</v>
      </c>
      <c r="C2573" s="103" t="s">
        <v>89</v>
      </c>
      <c r="D2573" s="103" t="s">
        <v>91</v>
      </c>
      <c r="E2573" s="103" t="s">
        <v>295</v>
      </c>
      <c r="F2573" s="103" t="s">
        <v>295</v>
      </c>
      <c r="G2573" s="103" t="s">
        <v>177</v>
      </c>
      <c r="H2573" s="103" t="s">
        <v>317</v>
      </c>
      <c r="I2573" s="103" t="s">
        <v>92</v>
      </c>
      <c r="J2573" s="215">
        <v>-21.27</v>
      </c>
      <c r="K2573" s="216" t="s">
        <v>88</v>
      </c>
    </row>
    <row r="2574" spans="1:11" x14ac:dyDescent="0.25">
      <c r="A2574" s="103" t="s">
        <v>810</v>
      </c>
      <c r="B2574" s="103" t="s">
        <v>88</v>
      </c>
      <c r="C2574" s="103" t="s">
        <v>89</v>
      </c>
      <c r="D2574" s="103" t="s">
        <v>91</v>
      </c>
      <c r="E2574" s="103" t="s">
        <v>295</v>
      </c>
      <c r="F2574" s="103" t="s">
        <v>295</v>
      </c>
      <c r="G2574" s="103" t="s">
        <v>177</v>
      </c>
      <c r="H2574" s="103" t="s">
        <v>317</v>
      </c>
      <c r="I2574" s="103" t="s">
        <v>92</v>
      </c>
      <c r="J2574" s="215">
        <v>72.88</v>
      </c>
      <c r="K2574" s="216" t="s">
        <v>88</v>
      </c>
    </row>
    <row r="2575" spans="1:11" x14ac:dyDescent="0.25">
      <c r="A2575" s="103" t="s">
        <v>806</v>
      </c>
      <c r="B2575" s="103" t="s">
        <v>88</v>
      </c>
      <c r="C2575" s="103" t="s">
        <v>89</v>
      </c>
      <c r="D2575" s="103" t="s">
        <v>91</v>
      </c>
      <c r="E2575" s="103" t="s">
        <v>295</v>
      </c>
      <c r="F2575" s="103" t="s">
        <v>295</v>
      </c>
      <c r="G2575" s="103" t="s">
        <v>177</v>
      </c>
      <c r="H2575" s="103" t="s">
        <v>317</v>
      </c>
      <c r="I2575" s="103" t="s">
        <v>92</v>
      </c>
      <c r="J2575" s="215">
        <v>7.22</v>
      </c>
      <c r="K2575" s="216" t="s">
        <v>88</v>
      </c>
    </row>
    <row r="2576" spans="1:11" x14ac:dyDescent="0.25">
      <c r="A2576" s="103" t="s">
        <v>807</v>
      </c>
      <c r="B2576" s="103" t="s">
        <v>88</v>
      </c>
      <c r="C2576" s="103" t="s">
        <v>89</v>
      </c>
      <c r="D2576" s="103" t="s">
        <v>91</v>
      </c>
      <c r="E2576" s="103" t="s">
        <v>295</v>
      </c>
      <c r="F2576" s="103" t="s">
        <v>295</v>
      </c>
      <c r="G2576" s="103" t="s">
        <v>177</v>
      </c>
      <c r="H2576" s="103" t="s">
        <v>317</v>
      </c>
      <c r="I2576" s="103" t="s">
        <v>92</v>
      </c>
      <c r="J2576" s="215">
        <v>-37.25</v>
      </c>
      <c r="K2576" s="216" t="s">
        <v>88</v>
      </c>
    </row>
    <row r="2577" spans="1:11" x14ac:dyDescent="0.25">
      <c r="A2577" s="103" t="s">
        <v>808</v>
      </c>
      <c r="B2577" s="103" t="s">
        <v>88</v>
      </c>
      <c r="C2577" s="103" t="s">
        <v>89</v>
      </c>
      <c r="D2577" s="103" t="s">
        <v>91</v>
      </c>
      <c r="E2577" s="103" t="s">
        <v>295</v>
      </c>
      <c r="F2577" s="103" t="s">
        <v>295</v>
      </c>
      <c r="G2577" s="103" t="s">
        <v>156</v>
      </c>
      <c r="H2577" s="103" t="s">
        <v>645</v>
      </c>
      <c r="I2577" s="103" t="s">
        <v>92</v>
      </c>
      <c r="J2577" s="215">
        <v>387.31</v>
      </c>
      <c r="K2577" s="216" t="s">
        <v>88</v>
      </c>
    </row>
    <row r="2578" spans="1:11" x14ac:dyDescent="0.25">
      <c r="A2578" s="103" t="s">
        <v>808</v>
      </c>
      <c r="B2578" s="103" t="s">
        <v>88</v>
      </c>
      <c r="C2578" s="103" t="s">
        <v>89</v>
      </c>
      <c r="D2578" s="103" t="s">
        <v>91</v>
      </c>
      <c r="E2578" s="111"/>
      <c r="F2578" s="103" t="s">
        <v>295</v>
      </c>
      <c r="G2578" s="103" t="s">
        <v>156</v>
      </c>
      <c r="H2578" s="103" t="s">
        <v>645</v>
      </c>
      <c r="I2578" s="103" t="s">
        <v>92</v>
      </c>
      <c r="J2578" s="215">
        <v>-384.98</v>
      </c>
      <c r="K2578" s="216" t="s">
        <v>88</v>
      </c>
    </row>
    <row r="2579" spans="1:11" x14ac:dyDescent="0.25">
      <c r="A2579" s="103" t="s">
        <v>809</v>
      </c>
      <c r="B2579" s="103" t="s">
        <v>88</v>
      </c>
      <c r="C2579" s="103" t="s">
        <v>89</v>
      </c>
      <c r="D2579" s="103" t="s">
        <v>91</v>
      </c>
      <c r="E2579" s="103" t="s">
        <v>295</v>
      </c>
      <c r="F2579" s="103" t="s">
        <v>295</v>
      </c>
      <c r="G2579" s="103" t="s">
        <v>156</v>
      </c>
      <c r="H2579" s="103" t="s">
        <v>645</v>
      </c>
      <c r="I2579" s="103" t="s">
        <v>92</v>
      </c>
      <c r="J2579" s="215">
        <v>101.44</v>
      </c>
      <c r="K2579" s="216" t="s">
        <v>88</v>
      </c>
    </row>
    <row r="2580" spans="1:11" x14ac:dyDescent="0.25">
      <c r="A2580" s="103" t="s">
        <v>810</v>
      </c>
      <c r="B2580" s="103" t="s">
        <v>88</v>
      </c>
      <c r="C2580" s="103" t="s">
        <v>89</v>
      </c>
      <c r="D2580" s="103" t="s">
        <v>91</v>
      </c>
      <c r="E2580" s="103" t="s">
        <v>295</v>
      </c>
      <c r="F2580" s="103" t="s">
        <v>295</v>
      </c>
      <c r="G2580" s="103" t="s">
        <v>156</v>
      </c>
      <c r="H2580" s="103" t="s">
        <v>645</v>
      </c>
      <c r="I2580" s="103" t="s">
        <v>92</v>
      </c>
      <c r="J2580" s="215">
        <v>-6.76</v>
      </c>
      <c r="K2580" s="216" t="s">
        <v>88</v>
      </c>
    </row>
    <row r="2581" spans="1:11" x14ac:dyDescent="0.25">
      <c r="A2581" s="103" t="s">
        <v>1038</v>
      </c>
      <c r="B2581" s="103" t="s">
        <v>88</v>
      </c>
      <c r="C2581" s="103" t="s">
        <v>89</v>
      </c>
      <c r="D2581" s="103" t="s">
        <v>91</v>
      </c>
      <c r="E2581" s="103" t="s">
        <v>295</v>
      </c>
      <c r="F2581" s="103" t="s">
        <v>295</v>
      </c>
      <c r="G2581" s="103" t="s">
        <v>156</v>
      </c>
      <c r="H2581" s="103" t="s">
        <v>645</v>
      </c>
      <c r="I2581" s="103" t="s">
        <v>92</v>
      </c>
      <c r="J2581" s="215">
        <v>3724.52</v>
      </c>
      <c r="K2581" s="216" t="s">
        <v>88</v>
      </c>
    </row>
    <row r="2582" spans="1:11" x14ac:dyDescent="0.25">
      <c r="A2582" s="103" t="s">
        <v>1038</v>
      </c>
      <c r="B2582" s="103" t="s">
        <v>88</v>
      </c>
      <c r="C2582" s="103" t="s">
        <v>89</v>
      </c>
      <c r="D2582" s="103" t="s">
        <v>91</v>
      </c>
      <c r="E2582" s="111"/>
      <c r="F2582" s="103" t="s">
        <v>295</v>
      </c>
      <c r="G2582" s="103" t="s">
        <v>156</v>
      </c>
      <c r="H2582" s="103" t="s">
        <v>645</v>
      </c>
      <c r="I2582" s="103" t="s">
        <v>92</v>
      </c>
      <c r="J2582" s="215">
        <v>-3676.1</v>
      </c>
      <c r="K2582" s="216" t="s">
        <v>88</v>
      </c>
    </row>
    <row r="2583" spans="1:11" x14ac:dyDescent="0.25">
      <c r="A2583" s="103" t="s">
        <v>806</v>
      </c>
      <c r="B2583" s="103" t="s">
        <v>88</v>
      </c>
      <c r="C2583" s="103" t="s">
        <v>89</v>
      </c>
      <c r="D2583" s="103" t="s">
        <v>91</v>
      </c>
      <c r="E2583" s="103" t="s">
        <v>295</v>
      </c>
      <c r="F2583" s="103" t="s">
        <v>295</v>
      </c>
      <c r="G2583" s="103" t="s">
        <v>156</v>
      </c>
      <c r="H2583" s="103" t="s">
        <v>645</v>
      </c>
      <c r="I2583" s="103" t="s">
        <v>92</v>
      </c>
      <c r="J2583" s="215">
        <v>-50.72</v>
      </c>
      <c r="K2583" s="216" t="s">
        <v>88</v>
      </c>
    </row>
    <row r="2584" spans="1:11" x14ac:dyDescent="0.25">
      <c r="A2584" s="103" t="s">
        <v>807</v>
      </c>
      <c r="B2584" s="103" t="s">
        <v>88</v>
      </c>
      <c r="C2584" s="103" t="s">
        <v>89</v>
      </c>
      <c r="D2584" s="103" t="s">
        <v>91</v>
      </c>
      <c r="E2584" s="103" t="s">
        <v>295</v>
      </c>
      <c r="F2584" s="103" t="s">
        <v>295</v>
      </c>
      <c r="G2584" s="103" t="s">
        <v>156</v>
      </c>
      <c r="H2584" s="103" t="s">
        <v>645</v>
      </c>
      <c r="I2584" s="103" t="s">
        <v>92</v>
      </c>
      <c r="J2584" s="215">
        <v>3832.34</v>
      </c>
      <c r="K2584" s="216" t="s">
        <v>88</v>
      </c>
    </row>
    <row r="2585" spans="1:11" x14ac:dyDescent="0.25">
      <c r="A2585" s="103" t="s">
        <v>807</v>
      </c>
      <c r="B2585" s="103" t="s">
        <v>88</v>
      </c>
      <c r="C2585" s="103" t="s">
        <v>89</v>
      </c>
      <c r="D2585" s="103" t="s">
        <v>91</v>
      </c>
      <c r="E2585" s="111"/>
      <c r="F2585" s="103" t="s">
        <v>295</v>
      </c>
      <c r="G2585" s="103" t="s">
        <v>156</v>
      </c>
      <c r="H2585" s="103" t="s">
        <v>645</v>
      </c>
      <c r="I2585" s="103" t="s">
        <v>92</v>
      </c>
      <c r="J2585" s="215">
        <v>-3809.35</v>
      </c>
      <c r="K2585" s="216" t="s">
        <v>88</v>
      </c>
    </row>
    <row r="2586" spans="1:11" x14ac:dyDescent="0.25">
      <c r="A2586" s="103" t="s">
        <v>808</v>
      </c>
      <c r="B2586" s="103" t="s">
        <v>88</v>
      </c>
      <c r="C2586" s="103" t="s">
        <v>89</v>
      </c>
      <c r="D2586" s="103" t="s">
        <v>91</v>
      </c>
      <c r="E2586" s="103" t="s">
        <v>295</v>
      </c>
      <c r="F2586" s="103" t="s">
        <v>295</v>
      </c>
      <c r="G2586" s="103" t="s">
        <v>652</v>
      </c>
      <c r="H2586" s="103" t="s">
        <v>653</v>
      </c>
      <c r="I2586" s="103" t="s">
        <v>92</v>
      </c>
      <c r="J2586" s="215">
        <v>-32.21</v>
      </c>
      <c r="K2586" s="216" t="s">
        <v>88</v>
      </c>
    </row>
    <row r="2587" spans="1:11" x14ac:dyDescent="0.25">
      <c r="A2587" s="103" t="s">
        <v>809</v>
      </c>
      <c r="B2587" s="103" t="s">
        <v>88</v>
      </c>
      <c r="C2587" s="103" t="s">
        <v>89</v>
      </c>
      <c r="D2587" s="103" t="s">
        <v>91</v>
      </c>
      <c r="E2587" s="103" t="s">
        <v>295</v>
      </c>
      <c r="F2587" s="103" t="s">
        <v>295</v>
      </c>
      <c r="G2587" s="103" t="s">
        <v>652</v>
      </c>
      <c r="H2587" s="103" t="s">
        <v>653</v>
      </c>
      <c r="I2587" s="103" t="s">
        <v>92</v>
      </c>
      <c r="J2587" s="215">
        <v>103.36</v>
      </c>
      <c r="K2587" s="216" t="s">
        <v>88</v>
      </c>
    </row>
    <row r="2588" spans="1:11" x14ac:dyDescent="0.25">
      <c r="A2588" s="103" t="s">
        <v>806</v>
      </c>
      <c r="B2588" s="103" t="s">
        <v>88</v>
      </c>
      <c r="C2588" s="103" t="s">
        <v>89</v>
      </c>
      <c r="D2588" s="103" t="s">
        <v>91</v>
      </c>
      <c r="E2588" s="103" t="s">
        <v>295</v>
      </c>
      <c r="F2588" s="103" t="s">
        <v>295</v>
      </c>
      <c r="G2588" s="103" t="s">
        <v>652</v>
      </c>
      <c r="H2588" s="103" t="s">
        <v>653</v>
      </c>
      <c r="I2588" s="103" t="s">
        <v>92</v>
      </c>
      <c r="J2588" s="215">
        <v>7.38</v>
      </c>
      <c r="K2588" s="216" t="s">
        <v>88</v>
      </c>
    </row>
    <row r="2589" spans="1:11" x14ac:dyDescent="0.25">
      <c r="A2589" s="103" t="s">
        <v>1038</v>
      </c>
      <c r="B2589" s="103" t="s">
        <v>88</v>
      </c>
      <c r="C2589" s="103" t="s">
        <v>89</v>
      </c>
      <c r="D2589" s="103" t="s">
        <v>91</v>
      </c>
      <c r="E2589" s="103" t="s">
        <v>295</v>
      </c>
      <c r="F2589" s="103" t="s">
        <v>295</v>
      </c>
      <c r="G2589" s="103" t="s">
        <v>462</v>
      </c>
      <c r="H2589" s="103" t="s">
        <v>463</v>
      </c>
      <c r="I2589" s="103" t="s">
        <v>92</v>
      </c>
      <c r="J2589" s="215">
        <v>1464.19</v>
      </c>
      <c r="K2589" s="216" t="s">
        <v>88</v>
      </c>
    </row>
    <row r="2590" spans="1:11" x14ac:dyDescent="0.25">
      <c r="A2590" s="103" t="s">
        <v>808</v>
      </c>
      <c r="B2590" s="103" t="s">
        <v>88</v>
      </c>
      <c r="C2590" s="103" t="s">
        <v>89</v>
      </c>
      <c r="D2590" s="103" t="s">
        <v>91</v>
      </c>
      <c r="E2590" s="103" t="s">
        <v>295</v>
      </c>
      <c r="F2590" s="103" t="s">
        <v>295</v>
      </c>
      <c r="G2590" s="103" t="s">
        <v>472</v>
      </c>
      <c r="H2590" s="103" t="s">
        <v>815</v>
      </c>
      <c r="I2590" s="103" t="s">
        <v>92</v>
      </c>
      <c r="J2590" s="215">
        <v>-118.72</v>
      </c>
      <c r="K2590" s="216" t="s">
        <v>88</v>
      </c>
    </row>
    <row r="2591" spans="1:11" x14ac:dyDescent="0.25">
      <c r="A2591" s="103" t="s">
        <v>809</v>
      </c>
      <c r="B2591" s="103" t="s">
        <v>88</v>
      </c>
      <c r="C2591" s="103" t="s">
        <v>89</v>
      </c>
      <c r="D2591" s="103" t="s">
        <v>91</v>
      </c>
      <c r="E2591" s="103" t="s">
        <v>295</v>
      </c>
      <c r="F2591" s="103" t="s">
        <v>295</v>
      </c>
      <c r="G2591" s="103" t="s">
        <v>472</v>
      </c>
      <c r="H2591" s="103" t="s">
        <v>815</v>
      </c>
      <c r="I2591" s="103" t="s">
        <v>92</v>
      </c>
      <c r="J2591" s="215">
        <v>899.7</v>
      </c>
      <c r="K2591" s="216" t="s">
        <v>88</v>
      </c>
    </row>
    <row r="2592" spans="1:11" x14ac:dyDescent="0.25">
      <c r="A2592" s="103" t="s">
        <v>810</v>
      </c>
      <c r="B2592" s="103" t="s">
        <v>88</v>
      </c>
      <c r="C2592" s="103" t="s">
        <v>89</v>
      </c>
      <c r="D2592" s="103" t="s">
        <v>91</v>
      </c>
      <c r="E2592" s="103" t="s">
        <v>295</v>
      </c>
      <c r="F2592" s="103" t="s">
        <v>295</v>
      </c>
      <c r="G2592" s="103" t="s">
        <v>472</v>
      </c>
      <c r="H2592" s="103" t="s">
        <v>815</v>
      </c>
      <c r="I2592" s="103" t="s">
        <v>92</v>
      </c>
      <c r="J2592" s="215">
        <v>251.2</v>
      </c>
      <c r="K2592" s="216" t="s">
        <v>88</v>
      </c>
    </row>
    <row r="2593" spans="1:11" x14ac:dyDescent="0.25">
      <c r="A2593" s="103" t="s">
        <v>806</v>
      </c>
      <c r="B2593" s="103" t="s">
        <v>88</v>
      </c>
      <c r="C2593" s="103" t="s">
        <v>89</v>
      </c>
      <c r="D2593" s="103" t="s">
        <v>91</v>
      </c>
      <c r="E2593" s="103" t="s">
        <v>295</v>
      </c>
      <c r="F2593" s="103" t="s">
        <v>295</v>
      </c>
      <c r="G2593" s="103" t="s">
        <v>472</v>
      </c>
      <c r="H2593" s="103" t="s">
        <v>815</v>
      </c>
      <c r="I2593" s="103" t="s">
        <v>92</v>
      </c>
      <c r="J2593" s="215">
        <v>-259.24</v>
      </c>
      <c r="K2593" s="216" t="s">
        <v>88</v>
      </c>
    </row>
    <row r="2594" spans="1:11" x14ac:dyDescent="0.25">
      <c r="A2594" s="103" t="s">
        <v>808</v>
      </c>
      <c r="B2594" s="103" t="s">
        <v>88</v>
      </c>
      <c r="C2594" s="103" t="s">
        <v>89</v>
      </c>
      <c r="D2594" s="103" t="s">
        <v>91</v>
      </c>
      <c r="E2594" s="103" t="s">
        <v>295</v>
      </c>
      <c r="F2594" s="103" t="s">
        <v>295</v>
      </c>
      <c r="G2594" s="103" t="s">
        <v>153</v>
      </c>
      <c r="H2594" s="103" t="s">
        <v>318</v>
      </c>
      <c r="I2594" s="103" t="s">
        <v>92</v>
      </c>
      <c r="J2594" s="215">
        <v>25517.86</v>
      </c>
      <c r="K2594" s="216" t="s">
        <v>88</v>
      </c>
    </row>
    <row r="2595" spans="1:11" x14ac:dyDescent="0.25">
      <c r="A2595" s="103" t="s">
        <v>809</v>
      </c>
      <c r="B2595" s="103" t="s">
        <v>88</v>
      </c>
      <c r="C2595" s="103" t="s">
        <v>89</v>
      </c>
      <c r="D2595" s="103" t="s">
        <v>91</v>
      </c>
      <c r="E2595" s="103" t="s">
        <v>295</v>
      </c>
      <c r="F2595" s="103" t="s">
        <v>295</v>
      </c>
      <c r="G2595" s="103" t="s">
        <v>153</v>
      </c>
      <c r="H2595" s="103" t="s">
        <v>318</v>
      </c>
      <c r="I2595" s="103" t="s">
        <v>92</v>
      </c>
      <c r="J2595" s="215">
        <v>18707.62</v>
      </c>
      <c r="K2595" s="216" t="s">
        <v>88</v>
      </c>
    </row>
    <row r="2596" spans="1:11" x14ac:dyDescent="0.25">
      <c r="A2596" s="103" t="s">
        <v>810</v>
      </c>
      <c r="B2596" s="103" t="s">
        <v>88</v>
      </c>
      <c r="C2596" s="103" t="s">
        <v>89</v>
      </c>
      <c r="D2596" s="103" t="s">
        <v>91</v>
      </c>
      <c r="E2596" s="103" t="s">
        <v>295</v>
      </c>
      <c r="F2596" s="103" t="s">
        <v>295</v>
      </c>
      <c r="G2596" s="103" t="s">
        <v>153</v>
      </c>
      <c r="H2596" s="103" t="s">
        <v>318</v>
      </c>
      <c r="I2596" s="103" t="s">
        <v>92</v>
      </c>
      <c r="J2596" s="215">
        <v>16495.45</v>
      </c>
      <c r="K2596" s="216" t="s">
        <v>88</v>
      </c>
    </row>
    <row r="2597" spans="1:11" x14ac:dyDescent="0.25">
      <c r="A2597" s="103" t="s">
        <v>1038</v>
      </c>
      <c r="B2597" s="103" t="s">
        <v>88</v>
      </c>
      <c r="C2597" s="103" t="s">
        <v>89</v>
      </c>
      <c r="D2597" s="103" t="s">
        <v>91</v>
      </c>
      <c r="E2597" s="103" t="s">
        <v>295</v>
      </c>
      <c r="F2597" s="103" t="s">
        <v>295</v>
      </c>
      <c r="G2597" s="103" t="s">
        <v>153</v>
      </c>
      <c r="H2597" s="103" t="s">
        <v>318</v>
      </c>
      <c r="I2597" s="103" t="s">
        <v>92</v>
      </c>
      <c r="J2597" s="215">
        <v>19138.919999999998</v>
      </c>
      <c r="K2597" s="216" t="s">
        <v>88</v>
      </c>
    </row>
    <row r="2598" spans="1:11" x14ac:dyDescent="0.25">
      <c r="A2598" s="103" t="s">
        <v>806</v>
      </c>
      <c r="B2598" s="103" t="s">
        <v>88</v>
      </c>
      <c r="C2598" s="103" t="s">
        <v>89</v>
      </c>
      <c r="D2598" s="103" t="s">
        <v>91</v>
      </c>
      <c r="E2598" s="103" t="s">
        <v>295</v>
      </c>
      <c r="F2598" s="103" t="s">
        <v>295</v>
      </c>
      <c r="G2598" s="103" t="s">
        <v>153</v>
      </c>
      <c r="H2598" s="103" t="s">
        <v>318</v>
      </c>
      <c r="I2598" s="103" t="s">
        <v>92</v>
      </c>
      <c r="J2598" s="215">
        <v>21668.58</v>
      </c>
      <c r="K2598" s="216" t="s">
        <v>88</v>
      </c>
    </row>
    <row r="2599" spans="1:11" x14ac:dyDescent="0.25">
      <c r="A2599" s="103" t="s">
        <v>807</v>
      </c>
      <c r="B2599" s="103" t="s">
        <v>88</v>
      </c>
      <c r="C2599" s="103" t="s">
        <v>89</v>
      </c>
      <c r="D2599" s="103" t="s">
        <v>91</v>
      </c>
      <c r="E2599" s="103" t="s">
        <v>295</v>
      </c>
      <c r="F2599" s="103" t="s">
        <v>295</v>
      </c>
      <c r="G2599" s="103" t="s">
        <v>153</v>
      </c>
      <c r="H2599" s="103" t="s">
        <v>318</v>
      </c>
      <c r="I2599" s="103" t="s">
        <v>92</v>
      </c>
      <c r="J2599" s="215">
        <v>25253.31</v>
      </c>
      <c r="K2599" s="216" t="s">
        <v>88</v>
      </c>
    </row>
    <row r="2600" spans="1:11" x14ac:dyDescent="0.25">
      <c r="A2600" s="103" t="s">
        <v>808</v>
      </c>
      <c r="B2600" s="103" t="s">
        <v>88</v>
      </c>
      <c r="C2600" s="103" t="s">
        <v>89</v>
      </c>
      <c r="D2600" s="103" t="s">
        <v>91</v>
      </c>
      <c r="E2600" s="103" t="s">
        <v>295</v>
      </c>
      <c r="F2600" s="103" t="s">
        <v>295</v>
      </c>
      <c r="G2600" s="103" t="s">
        <v>96</v>
      </c>
      <c r="H2600" s="103" t="s">
        <v>319</v>
      </c>
      <c r="I2600" s="103" t="s">
        <v>92</v>
      </c>
      <c r="J2600" s="215">
        <v>5096.66</v>
      </c>
      <c r="K2600" s="216" t="s">
        <v>88</v>
      </c>
    </row>
    <row r="2601" spans="1:11" x14ac:dyDescent="0.25">
      <c r="A2601" s="103" t="s">
        <v>809</v>
      </c>
      <c r="B2601" s="103" t="s">
        <v>88</v>
      </c>
      <c r="C2601" s="103" t="s">
        <v>89</v>
      </c>
      <c r="D2601" s="103" t="s">
        <v>91</v>
      </c>
      <c r="E2601" s="103" t="s">
        <v>295</v>
      </c>
      <c r="F2601" s="103" t="s">
        <v>295</v>
      </c>
      <c r="G2601" s="103" t="s">
        <v>96</v>
      </c>
      <c r="H2601" s="103" t="s">
        <v>319</v>
      </c>
      <c r="I2601" s="103" t="s">
        <v>92</v>
      </c>
      <c r="J2601" s="215">
        <v>4308.7700000000004</v>
      </c>
      <c r="K2601" s="216" t="s">
        <v>88</v>
      </c>
    </row>
    <row r="2602" spans="1:11" x14ac:dyDescent="0.25">
      <c r="A2602" s="103" t="s">
        <v>810</v>
      </c>
      <c r="B2602" s="103" t="s">
        <v>88</v>
      </c>
      <c r="C2602" s="103" t="s">
        <v>89</v>
      </c>
      <c r="D2602" s="103" t="s">
        <v>91</v>
      </c>
      <c r="E2602" s="103" t="s">
        <v>295</v>
      </c>
      <c r="F2602" s="103" t="s">
        <v>295</v>
      </c>
      <c r="G2602" s="103" t="s">
        <v>96</v>
      </c>
      <c r="H2602" s="103" t="s">
        <v>319</v>
      </c>
      <c r="I2602" s="103" t="s">
        <v>92</v>
      </c>
      <c r="J2602" s="215">
        <v>4063.52</v>
      </c>
      <c r="K2602" s="216" t="s">
        <v>88</v>
      </c>
    </row>
    <row r="2603" spans="1:11" x14ac:dyDescent="0.25">
      <c r="A2603" s="103" t="s">
        <v>1038</v>
      </c>
      <c r="B2603" s="103" t="s">
        <v>88</v>
      </c>
      <c r="C2603" s="103" t="s">
        <v>89</v>
      </c>
      <c r="D2603" s="103" t="s">
        <v>91</v>
      </c>
      <c r="E2603" s="103" t="s">
        <v>295</v>
      </c>
      <c r="F2603" s="103" t="s">
        <v>295</v>
      </c>
      <c r="G2603" s="103" t="s">
        <v>96</v>
      </c>
      <c r="H2603" s="103" t="s">
        <v>319</v>
      </c>
      <c r="I2603" s="103" t="s">
        <v>92</v>
      </c>
      <c r="J2603" s="215">
        <v>3730.61</v>
      </c>
      <c r="K2603" s="216" t="s">
        <v>88</v>
      </c>
    </row>
    <row r="2604" spans="1:11" x14ac:dyDescent="0.25">
      <c r="A2604" s="103" t="s">
        <v>806</v>
      </c>
      <c r="B2604" s="103" t="s">
        <v>88</v>
      </c>
      <c r="C2604" s="103" t="s">
        <v>89</v>
      </c>
      <c r="D2604" s="103" t="s">
        <v>91</v>
      </c>
      <c r="E2604" s="103" t="s">
        <v>295</v>
      </c>
      <c r="F2604" s="103" t="s">
        <v>295</v>
      </c>
      <c r="G2604" s="103" t="s">
        <v>96</v>
      </c>
      <c r="H2604" s="103" t="s">
        <v>319</v>
      </c>
      <c r="I2604" s="103" t="s">
        <v>92</v>
      </c>
      <c r="J2604" s="215">
        <v>3995.14</v>
      </c>
      <c r="K2604" s="216" t="s">
        <v>88</v>
      </c>
    </row>
    <row r="2605" spans="1:11" x14ac:dyDescent="0.25">
      <c r="A2605" s="103" t="s">
        <v>807</v>
      </c>
      <c r="B2605" s="103" t="s">
        <v>88</v>
      </c>
      <c r="C2605" s="103" t="s">
        <v>89</v>
      </c>
      <c r="D2605" s="103" t="s">
        <v>91</v>
      </c>
      <c r="E2605" s="103" t="s">
        <v>295</v>
      </c>
      <c r="F2605" s="103" t="s">
        <v>295</v>
      </c>
      <c r="G2605" s="103" t="s">
        <v>96</v>
      </c>
      <c r="H2605" s="103" t="s">
        <v>319</v>
      </c>
      <c r="I2605" s="103" t="s">
        <v>92</v>
      </c>
      <c r="J2605" s="215">
        <v>4033.78</v>
      </c>
      <c r="K2605" s="216" t="s">
        <v>88</v>
      </c>
    </row>
    <row r="2606" spans="1:11" x14ac:dyDescent="0.25">
      <c r="A2606" s="103" t="s">
        <v>1038</v>
      </c>
      <c r="B2606" s="103" t="s">
        <v>88</v>
      </c>
      <c r="C2606" s="103" t="s">
        <v>89</v>
      </c>
      <c r="D2606" s="103" t="s">
        <v>91</v>
      </c>
      <c r="E2606" s="103" t="s">
        <v>295</v>
      </c>
      <c r="F2606" s="103" t="s">
        <v>295</v>
      </c>
      <c r="G2606" s="103" t="s">
        <v>191</v>
      </c>
      <c r="H2606" s="103" t="s">
        <v>320</v>
      </c>
      <c r="I2606" s="103" t="s">
        <v>92</v>
      </c>
      <c r="J2606" s="215">
        <v>1402.42</v>
      </c>
      <c r="K2606" s="216" t="s">
        <v>88</v>
      </c>
    </row>
    <row r="2607" spans="1:11" x14ac:dyDescent="0.25">
      <c r="A2607" s="103" t="s">
        <v>808</v>
      </c>
      <c r="B2607" s="103" t="s">
        <v>88</v>
      </c>
      <c r="C2607" s="103" t="s">
        <v>89</v>
      </c>
      <c r="D2607" s="103" t="s">
        <v>91</v>
      </c>
      <c r="E2607" s="103" t="s">
        <v>295</v>
      </c>
      <c r="F2607" s="103" t="s">
        <v>295</v>
      </c>
      <c r="G2607" s="103" t="s">
        <v>190</v>
      </c>
      <c r="H2607" s="103" t="s">
        <v>321</v>
      </c>
      <c r="I2607" s="103" t="s">
        <v>92</v>
      </c>
      <c r="J2607" s="215">
        <v>242.09</v>
      </c>
      <c r="K2607" s="216" t="s">
        <v>88</v>
      </c>
    </row>
    <row r="2608" spans="1:11" x14ac:dyDescent="0.25">
      <c r="A2608" s="103" t="s">
        <v>808</v>
      </c>
      <c r="B2608" s="103" t="s">
        <v>88</v>
      </c>
      <c r="C2608" s="103" t="s">
        <v>89</v>
      </c>
      <c r="D2608" s="103" t="s">
        <v>91</v>
      </c>
      <c r="E2608" s="111"/>
      <c r="F2608" s="103" t="s">
        <v>295</v>
      </c>
      <c r="G2608" s="103" t="s">
        <v>190</v>
      </c>
      <c r="H2608" s="103" t="s">
        <v>321</v>
      </c>
      <c r="I2608" s="103" t="s">
        <v>92</v>
      </c>
      <c r="J2608" s="215">
        <v>-240.63</v>
      </c>
      <c r="K2608" s="216" t="s">
        <v>88</v>
      </c>
    </row>
    <row r="2609" spans="1:11" x14ac:dyDescent="0.25">
      <c r="A2609" s="103" t="s">
        <v>810</v>
      </c>
      <c r="B2609" s="103" t="s">
        <v>88</v>
      </c>
      <c r="C2609" s="103" t="s">
        <v>89</v>
      </c>
      <c r="D2609" s="103" t="s">
        <v>91</v>
      </c>
      <c r="E2609" s="103" t="s">
        <v>295</v>
      </c>
      <c r="F2609" s="103" t="s">
        <v>295</v>
      </c>
      <c r="G2609" s="103" t="s">
        <v>166</v>
      </c>
      <c r="H2609" s="103" t="s">
        <v>322</v>
      </c>
      <c r="I2609" s="103" t="s">
        <v>92</v>
      </c>
      <c r="J2609" s="215">
        <v>28.62</v>
      </c>
      <c r="K2609" s="216" t="s">
        <v>88</v>
      </c>
    </row>
    <row r="2610" spans="1:11" x14ac:dyDescent="0.25">
      <c r="A2610" s="103" t="s">
        <v>1038</v>
      </c>
      <c r="B2610" s="103" t="s">
        <v>88</v>
      </c>
      <c r="C2610" s="103" t="s">
        <v>89</v>
      </c>
      <c r="D2610" s="103" t="s">
        <v>91</v>
      </c>
      <c r="E2610" s="103" t="s">
        <v>295</v>
      </c>
      <c r="F2610" s="103" t="s">
        <v>295</v>
      </c>
      <c r="G2610" s="103" t="s">
        <v>166</v>
      </c>
      <c r="H2610" s="103" t="s">
        <v>322</v>
      </c>
      <c r="I2610" s="103" t="s">
        <v>92</v>
      </c>
      <c r="J2610" s="215">
        <v>842.22</v>
      </c>
      <c r="K2610" s="216" t="s">
        <v>88</v>
      </c>
    </row>
    <row r="2611" spans="1:11" x14ac:dyDescent="0.25">
      <c r="A2611" s="103" t="s">
        <v>810</v>
      </c>
      <c r="B2611" s="103" t="s">
        <v>88</v>
      </c>
      <c r="C2611" s="103" t="s">
        <v>89</v>
      </c>
      <c r="D2611" s="103" t="s">
        <v>91</v>
      </c>
      <c r="E2611" s="103" t="s">
        <v>295</v>
      </c>
      <c r="F2611" s="103" t="s">
        <v>295</v>
      </c>
      <c r="G2611" s="103" t="s">
        <v>623</v>
      </c>
      <c r="H2611" s="103" t="s">
        <v>624</v>
      </c>
      <c r="I2611" s="103" t="s">
        <v>92</v>
      </c>
      <c r="J2611" s="215">
        <v>-12.6</v>
      </c>
      <c r="K2611" s="216" t="s">
        <v>88</v>
      </c>
    </row>
    <row r="2612" spans="1:11" x14ac:dyDescent="0.25">
      <c r="A2612" s="103" t="s">
        <v>808</v>
      </c>
      <c r="B2612" s="103" t="s">
        <v>88</v>
      </c>
      <c r="C2612" s="103" t="s">
        <v>89</v>
      </c>
      <c r="D2612" s="103" t="s">
        <v>91</v>
      </c>
      <c r="E2612" s="111"/>
      <c r="F2612" s="103" t="s">
        <v>295</v>
      </c>
      <c r="G2612" s="103" t="s">
        <v>621</v>
      </c>
      <c r="H2612" s="103" t="s">
        <v>622</v>
      </c>
      <c r="I2612" s="103" t="s">
        <v>92</v>
      </c>
      <c r="J2612" s="215">
        <v>4.92</v>
      </c>
      <c r="K2612" s="216" t="s">
        <v>88</v>
      </c>
    </row>
    <row r="2613" spans="1:11" x14ac:dyDescent="0.25">
      <c r="A2613" s="103" t="s">
        <v>809</v>
      </c>
      <c r="B2613" s="103" t="s">
        <v>88</v>
      </c>
      <c r="C2613" s="103" t="s">
        <v>89</v>
      </c>
      <c r="D2613" s="103" t="s">
        <v>91</v>
      </c>
      <c r="E2613" s="111"/>
      <c r="F2613" s="103" t="s">
        <v>295</v>
      </c>
      <c r="G2613" s="103" t="s">
        <v>621</v>
      </c>
      <c r="H2613" s="103" t="s">
        <v>622</v>
      </c>
      <c r="I2613" s="103" t="s">
        <v>92</v>
      </c>
      <c r="J2613" s="215">
        <v>-5.82</v>
      </c>
      <c r="K2613" s="216" t="s">
        <v>88</v>
      </c>
    </row>
    <row r="2614" spans="1:11" x14ac:dyDescent="0.25">
      <c r="A2614" s="103" t="s">
        <v>810</v>
      </c>
      <c r="B2614" s="103" t="s">
        <v>88</v>
      </c>
      <c r="C2614" s="103" t="s">
        <v>89</v>
      </c>
      <c r="D2614" s="103" t="s">
        <v>91</v>
      </c>
      <c r="E2614" s="111"/>
      <c r="F2614" s="103" t="s">
        <v>295</v>
      </c>
      <c r="G2614" s="103" t="s">
        <v>621</v>
      </c>
      <c r="H2614" s="103" t="s">
        <v>622</v>
      </c>
      <c r="I2614" s="103" t="s">
        <v>92</v>
      </c>
      <c r="J2614" s="215">
        <v>-69.59</v>
      </c>
      <c r="K2614" s="216" t="s">
        <v>88</v>
      </c>
    </row>
    <row r="2615" spans="1:11" x14ac:dyDescent="0.25">
      <c r="A2615" s="103" t="s">
        <v>1038</v>
      </c>
      <c r="B2615" s="103" t="s">
        <v>88</v>
      </c>
      <c r="C2615" s="103" t="s">
        <v>89</v>
      </c>
      <c r="D2615" s="103" t="s">
        <v>91</v>
      </c>
      <c r="E2615" s="111"/>
      <c r="F2615" s="103" t="s">
        <v>295</v>
      </c>
      <c r="G2615" s="103" t="s">
        <v>621</v>
      </c>
      <c r="H2615" s="103" t="s">
        <v>622</v>
      </c>
      <c r="I2615" s="103" t="s">
        <v>92</v>
      </c>
      <c r="J2615" s="215">
        <v>-2.3199999999999998</v>
      </c>
      <c r="K2615" s="216" t="s">
        <v>88</v>
      </c>
    </row>
    <row r="2616" spans="1:11" x14ac:dyDescent="0.25">
      <c r="A2616" s="103" t="s">
        <v>806</v>
      </c>
      <c r="B2616" s="103" t="s">
        <v>88</v>
      </c>
      <c r="C2616" s="103" t="s">
        <v>89</v>
      </c>
      <c r="D2616" s="103" t="s">
        <v>91</v>
      </c>
      <c r="E2616" s="111"/>
      <c r="F2616" s="103" t="s">
        <v>295</v>
      </c>
      <c r="G2616" s="103" t="s">
        <v>621</v>
      </c>
      <c r="H2616" s="103" t="s">
        <v>622</v>
      </c>
      <c r="I2616" s="103" t="s">
        <v>92</v>
      </c>
      <c r="J2616" s="215">
        <v>13.12</v>
      </c>
      <c r="K2616" s="216" t="s">
        <v>88</v>
      </c>
    </row>
    <row r="2617" spans="1:11" x14ac:dyDescent="0.25">
      <c r="A2617" s="103" t="s">
        <v>807</v>
      </c>
      <c r="B2617" s="103" t="s">
        <v>88</v>
      </c>
      <c r="C2617" s="103" t="s">
        <v>89</v>
      </c>
      <c r="D2617" s="103" t="s">
        <v>91</v>
      </c>
      <c r="E2617" s="111"/>
      <c r="F2617" s="103" t="s">
        <v>295</v>
      </c>
      <c r="G2617" s="103" t="s">
        <v>621</v>
      </c>
      <c r="H2617" s="103" t="s">
        <v>622</v>
      </c>
      <c r="I2617" s="103" t="s">
        <v>92</v>
      </c>
      <c r="J2617" s="215">
        <v>68.489999999999995</v>
      </c>
      <c r="K2617" s="216" t="s">
        <v>88</v>
      </c>
    </row>
    <row r="2618" spans="1:11" x14ac:dyDescent="0.25">
      <c r="A2618" s="103" t="s">
        <v>808</v>
      </c>
      <c r="B2618" s="103" t="s">
        <v>88</v>
      </c>
      <c r="C2618" s="103" t="s">
        <v>89</v>
      </c>
      <c r="D2618" s="103" t="s">
        <v>91</v>
      </c>
      <c r="E2618" s="103" t="s">
        <v>295</v>
      </c>
      <c r="F2618" s="103" t="s">
        <v>295</v>
      </c>
      <c r="G2618" s="103" t="s">
        <v>118</v>
      </c>
      <c r="H2618" s="103" t="s">
        <v>323</v>
      </c>
      <c r="I2618" s="103" t="s">
        <v>92</v>
      </c>
      <c r="J2618" s="215">
        <v>12847.02</v>
      </c>
      <c r="K2618" s="216" t="s">
        <v>88</v>
      </c>
    </row>
    <row r="2619" spans="1:11" x14ac:dyDescent="0.25">
      <c r="A2619" s="103" t="s">
        <v>808</v>
      </c>
      <c r="B2619" s="103" t="s">
        <v>88</v>
      </c>
      <c r="C2619" s="103" t="s">
        <v>89</v>
      </c>
      <c r="D2619" s="103" t="s">
        <v>91</v>
      </c>
      <c r="E2619" s="111"/>
      <c r="F2619" s="103" t="s">
        <v>295</v>
      </c>
      <c r="G2619" s="103" t="s">
        <v>118</v>
      </c>
      <c r="H2619" s="103" t="s">
        <v>323</v>
      </c>
      <c r="I2619" s="103" t="s">
        <v>92</v>
      </c>
      <c r="J2619" s="215">
        <v>-9.84</v>
      </c>
      <c r="K2619" s="216" t="s">
        <v>88</v>
      </c>
    </row>
    <row r="2620" spans="1:11" x14ac:dyDescent="0.25">
      <c r="A2620" s="103" t="s">
        <v>809</v>
      </c>
      <c r="B2620" s="103" t="s">
        <v>88</v>
      </c>
      <c r="C2620" s="103" t="s">
        <v>89</v>
      </c>
      <c r="D2620" s="103" t="s">
        <v>91</v>
      </c>
      <c r="E2620" s="103" t="s">
        <v>295</v>
      </c>
      <c r="F2620" s="103" t="s">
        <v>295</v>
      </c>
      <c r="G2620" s="103" t="s">
        <v>118</v>
      </c>
      <c r="H2620" s="103" t="s">
        <v>323</v>
      </c>
      <c r="I2620" s="103" t="s">
        <v>92</v>
      </c>
      <c r="J2620" s="215">
        <v>8023.35</v>
      </c>
      <c r="K2620" s="216" t="s">
        <v>88</v>
      </c>
    </row>
    <row r="2621" spans="1:11" x14ac:dyDescent="0.25">
      <c r="A2621" s="103" t="s">
        <v>809</v>
      </c>
      <c r="B2621" s="103" t="s">
        <v>88</v>
      </c>
      <c r="C2621" s="103" t="s">
        <v>89</v>
      </c>
      <c r="D2621" s="103" t="s">
        <v>91</v>
      </c>
      <c r="E2621" s="111"/>
      <c r="F2621" s="103" t="s">
        <v>295</v>
      </c>
      <c r="G2621" s="103" t="s">
        <v>118</v>
      </c>
      <c r="H2621" s="103" t="s">
        <v>323</v>
      </c>
      <c r="I2621" s="103" t="s">
        <v>92</v>
      </c>
      <c r="J2621" s="215">
        <v>11.63</v>
      </c>
      <c r="K2621" s="216" t="s">
        <v>88</v>
      </c>
    </row>
    <row r="2622" spans="1:11" x14ac:dyDescent="0.25">
      <c r="A2622" s="103" t="s">
        <v>810</v>
      </c>
      <c r="B2622" s="103" t="s">
        <v>88</v>
      </c>
      <c r="C2622" s="103" t="s">
        <v>89</v>
      </c>
      <c r="D2622" s="103" t="s">
        <v>91</v>
      </c>
      <c r="E2622" s="103" t="s">
        <v>295</v>
      </c>
      <c r="F2622" s="103" t="s">
        <v>295</v>
      </c>
      <c r="G2622" s="103" t="s">
        <v>118</v>
      </c>
      <c r="H2622" s="103" t="s">
        <v>323</v>
      </c>
      <c r="I2622" s="103" t="s">
        <v>92</v>
      </c>
      <c r="J2622" s="215">
        <v>5473.03</v>
      </c>
      <c r="K2622" s="216" t="s">
        <v>88</v>
      </c>
    </row>
    <row r="2623" spans="1:11" x14ac:dyDescent="0.25">
      <c r="A2623" s="103" t="s">
        <v>810</v>
      </c>
      <c r="B2623" s="103" t="s">
        <v>88</v>
      </c>
      <c r="C2623" s="103" t="s">
        <v>89</v>
      </c>
      <c r="D2623" s="103" t="s">
        <v>91</v>
      </c>
      <c r="E2623" s="111"/>
      <c r="F2623" s="103" t="s">
        <v>295</v>
      </c>
      <c r="G2623" s="103" t="s">
        <v>118</v>
      </c>
      <c r="H2623" s="103" t="s">
        <v>323</v>
      </c>
      <c r="I2623" s="103" t="s">
        <v>92</v>
      </c>
      <c r="J2623" s="215">
        <v>139.18</v>
      </c>
      <c r="K2623" s="216" t="s">
        <v>88</v>
      </c>
    </row>
    <row r="2624" spans="1:11" x14ac:dyDescent="0.25">
      <c r="A2624" s="103" t="s">
        <v>1038</v>
      </c>
      <c r="B2624" s="103" t="s">
        <v>88</v>
      </c>
      <c r="C2624" s="103" t="s">
        <v>89</v>
      </c>
      <c r="D2624" s="103" t="s">
        <v>91</v>
      </c>
      <c r="E2624" s="103" t="s">
        <v>295</v>
      </c>
      <c r="F2624" s="103" t="s">
        <v>295</v>
      </c>
      <c r="G2624" s="103" t="s">
        <v>118</v>
      </c>
      <c r="H2624" s="103" t="s">
        <v>323</v>
      </c>
      <c r="I2624" s="103" t="s">
        <v>92</v>
      </c>
      <c r="J2624" s="215">
        <v>9002.65</v>
      </c>
      <c r="K2624" s="216" t="s">
        <v>88</v>
      </c>
    </row>
    <row r="2625" spans="1:11" x14ac:dyDescent="0.25">
      <c r="A2625" s="103" t="s">
        <v>1038</v>
      </c>
      <c r="B2625" s="103" t="s">
        <v>88</v>
      </c>
      <c r="C2625" s="103" t="s">
        <v>89</v>
      </c>
      <c r="D2625" s="103" t="s">
        <v>91</v>
      </c>
      <c r="E2625" s="111"/>
      <c r="F2625" s="103" t="s">
        <v>295</v>
      </c>
      <c r="G2625" s="103" t="s">
        <v>118</v>
      </c>
      <c r="H2625" s="103" t="s">
        <v>323</v>
      </c>
      <c r="I2625" s="103" t="s">
        <v>92</v>
      </c>
      <c r="J2625" s="215">
        <v>4.6399999999999997</v>
      </c>
      <c r="K2625" s="216" t="s">
        <v>88</v>
      </c>
    </row>
    <row r="2626" spans="1:11" x14ac:dyDescent="0.25">
      <c r="A2626" s="103" t="s">
        <v>806</v>
      </c>
      <c r="B2626" s="103" t="s">
        <v>88</v>
      </c>
      <c r="C2626" s="103" t="s">
        <v>89</v>
      </c>
      <c r="D2626" s="103" t="s">
        <v>91</v>
      </c>
      <c r="E2626" s="103" t="s">
        <v>295</v>
      </c>
      <c r="F2626" s="103" t="s">
        <v>295</v>
      </c>
      <c r="G2626" s="103" t="s">
        <v>118</v>
      </c>
      <c r="H2626" s="103" t="s">
        <v>323</v>
      </c>
      <c r="I2626" s="103" t="s">
        <v>92</v>
      </c>
      <c r="J2626" s="215">
        <v>8118.68</v>
      </c>
      <c r="K2626" s="216" t="s">
        <v>88</v>
      </c>
    </row>
    <row r="2627" spans="1:11" x14ac:dyDescent="0.25">
      <c r="A2627" s="103" t="s">
        <v>806</v>
      </c>
      <c r="B2627" s="103" t="s">
        <v>88</v>
      </c>
      <c r="C2627" s="103" t="s">
        <v>89</v>
      </c>
      <c r="D2627" s="103" t="s">
        <v>91</v>
      </c>
      <c r="E2627" s="111"/>
      <c r="F2627" s="103" t="s">
        <v>295</v>
      </c>
      <c r="G2627" s="103" t="s">
        <v>118</v>
      </c>
      <c r="H2627" s="103" t="s">
        <v>323</v>
      </c>
      <c r="I2627" s="103" t="s">
        <v>92</v>
      </c>
      <c r="J2627" s="215">
        <v>-26.24</v>
      </c>
      <c r="K2627" s="216" t="s">
        <v>88</v>
      </c>
    </row>
    <row r="2628" spans="1:11" x14ac:dyDescent="0.25">
      <c r="A2628" s="103" t="s">
        <v>807</v>
      </c>
      <c r="B2628" s="103" t="s">
        <v>88</v>
      </c>
      <c r="C2628" s="103" t="s">
        <v>89</v>
      </c>
      <c r="D2628" s="103" t="s">
        <v>91</v>
      </c>
      <c r="E2628" s="103" t="s">
        <v>295</v>
      </c>
      <c r="F2628" s="103" t="s">
        <v>295</v>
      </c>
      <c r="G2628" s="103" t="s">
        <v>118</v>
      </c>
      <c r="H2628" s="103" t="s">
        <v>323</v>
      </c>
      <c r="I2628" s="103" t="s">
        <v>92</v>
      </c>
      <c r="J2628" s="215">
        <v>7883.1</v>
      </c>
      <c r="K2628" s="216" t="s">
        <v>88</v>
      </c>
    </row>
    <row r="2629" spans="1:11" x14ac:dyDescent="0.25">
      <c r="A2629" s="103" t="s">
        <v>807</v>
      </c>
      <c r="B2629" s="103" t="s">
        <v>88</v>
      </c>
      <c r="C2629" s="103" t="s">
        <v>89</v>
      </c>
      <c r="D2629" s="103" t="s">
        <v>91</v>
      </c>
      <c r="E2629" s="111"/>
      <c r="F2629" s="103" t="s">
        <v>295</v>
      </c>
      <c r="G2629" s="103" t="s">
        <v>118</v>
      </c>
      <c r="H2629" s="103" t="s">
        <v>323</v>
      </c>
      <c r="I2629" s="103" t="s">
        <v>92</v>
      </c>
      <c r="J2629" s="215">
        <v>-136.97999999999999</v>
      </c>
      <c r="K2629" s="216" t="s">
        <v>88</v>
      </c>
    </row>
    <row r="2630" spans="1:11" x14ac:dyDescent="0.25">
      <c r="A2630" s="103" t="s">
        <v>808</v>
      </c>
      <c r="B2630" s="103" t="s">
        <v>88</v>
      </c>
      <c r="C2630" s="103" t="s">
        <v>89</v>
      </c>
      <c r="D2630" s="103" t="s">
        <v>91</v>
      </c>
      <c r="E2630" s="103" t="s">
        <v>295</v>
      </c>
      <c r="F2630" s="103" t="s">
        <v>295</v>
      </c>
      <c r="G2630" s="103" t="s">
        <v>164</v>
      </c>
      <c r="H2630" s="103" t="s">
        <v>324</v>
      </c>
      <c r="I2630" s="103" t="s">
        <v>92</v>
      </c>
      <c r="J2630" s="215">
        <v>70.52</v>
      </c>
      <c r="K2630" s="216" t="s">
        <v>88</v>
      </c>
    </row>
    <row r="2631" spans="1:11" x14ac:dyDescent="0.25">
      <c r="A2631" s="103" t="s">
        <v>809</v>
      </c>
      <c r="B2631" s="103" t="s">
        <v>88</v>
      </c>
      <c r="C2631" s="103" t="s">
        <v>89</v>
      </c>
      <c r="D2631" s="103" t="s">
        <v>91</v>
      </c>
      <c r="E2631" s="103" t="s">
        <v>295</v>
      </c>
      <c r="F2631" s="103" t="s">
        <v>295</v>
      </c>
      <c r="G2631" s="103" t="s">
        <v>164</v>
      </c>
      <c r="H2631" s="103" t="s">
        <v>324</v>
      </c>
      <c r="I2631" s="103" t="s">
        <v>92</v>
      </c>
      <c r="J2631" s="215">
        <v>75.959999999999994</v>
      </c>
      <c r="K2631" s="216" t="s">
        <v>88</v>
      </c>
    </row>
    <row r="2632" spans="1:11" x14ac:dyDescent="0.25">
      <c r="A2632" s="103" t="s">
        <v>806</v>
      </c>
      <c r="B2632" s="103" t="s">
        <v>88</v>
      </c>
      <c r="C2632" s="103" t="s">
        <v>89</v>
      </c>
      <c r="D2632" s="103" t="s">
        <v>91</v>
      </c>
      <c r="E2632" s="103" t="s">
        <v>295</v>
      </c>
      <c r="F2632" s="103" t="s">
        <v>295</v>
      </c>
      <c r="G2632" s="103" t="s">
        <v>164</v>
      </c>
      <c r="H2632" s="103" t="s">
        <v>324</v>
      </c>
      <c r="I2632" s="103" t="s">
        <v>92</v>
      </c>
      <c r="J2632" s="215">
        <v>-4.53</v>
      </c>
      <c r="K2632" s="216" t="s">
        <v>88</v>
      </c>
    </row>
    <row r="2633" spans="1:11" x14ac:dyDescent="0.25">
      <c r="A2633" s="103" t="s">
        <v>807</v>
      </c>
      <c r="B2633" s="103" t="s">
        <v>88</v>
      </c>
      <c r="C2633" s="103" t="s">
        <v>89</v>
      </c>
      <c r="D2633" s="103" t="s">
        <v>91</v>
      </c>
      <c r="E2633" s="103" t="s">
        <v>295</v>
      </c>
      <c r="F2633" s="103" t="s">
        <v>295</v>
      </c>
      <c r="G2633" s="103" t="s">
        <v>164</v>
      </c>
      <c r="H2633" s="103" t="s">
        <v>324</v>
      </c>
      <c r="I2633" s="103" t="s">
        <v>92</v>
      </c>
      <c r="J2633" s="215">
        <v>-25.85</v>
      </c>
      <c r="K2633" s="216" t="s">
        <v>88</v>
      </c>
    </row>
    <row r="2634" spans="1:11" x14ac:dyDescent="0.25">
      <c r="A2634" s="103" t="s">
        <v>808</v>
      </c>
      <c r="B2634" s="103" t="s">
        <v>88</v>
      </c>
      <c r="C2634" s="103" t="s">
        <v>89</v>
      </c>
      <c r="D2634" s="103" t="s">
        <v>91</v>
      </c>
      <c r="E2634" s="103" t="s">
        <v>295</v>
      </c>
      <c r="F2634" s="103" t="s">
        <v>295</v>
      </c>
      <c r="G2634" s="103" t="s">
        <v>163</v>
      </c>
      <c r="H2634" s="103" t="s">
        <v>327</v>
      </c>
      <c r="I2634" s="103" t="s">
        <v>92</v>
      </c>
      <c r="J2634" s="215">
        <v>236.76</v>
      </c>
      <c r="K2634" s="216" t="s">
        <v>88</v>
      </c>
    </row>
    <row r="2635" spans="1:11" x14ac:dyDescent="0.25">
      <c r="A2635" s="103" t="s">
        <v>809</v>
      </c>
      <c r="B2635" s="103" t="s">
        <v>88</v>
      </c>
      <c r="C2635" s="103" t="s">
        <v>89</v>
      </c>
      <c r="D2635" s="103" t="s">
        <v>91</v>
      </c>
      <c r="E2635" s="103" t="s">
        <v>295</v>
      </c>
      <c r="F2635" s="103" t="s">
        <v>295</v>
      </c>
      <c r="G2635" s="103" t="s">
        <v>163</v>
      </c>
      <c r="H2635" s="103" t="s">
        <v>327</v>
      </c>
      <c r="I2635" s="103" t="s">
        <v>92</v>
      </c>
      <c r="J2635" s="215">
        <v>210.13</v>
      </c>
      <c r="K2635" s="216" t="s">
        <v>88</v>
      </c>
    </row>
    <row r="2636" spans="1:11" x14ac:dyDescent="0.25">
      <c r="A2636" s="103" t="s">
        <v>810</v>
      </c>
      <c r="B2636" s="103" t="s">
        <v>88</v>
      </c>
      <c r="C2636" s="103" t="s">
        <v>89</v>
      </c>
      <c r="D2636" s="103" t="s">
        <v>91</v>
      </c>
      <c r="E2636" s="103" t="s">
        <v>295</v>
      </c>
      <c r="F2636" s="103" t="s">
        <v>295</v>
      </c>
      <c r="G2636" s="103" t="s">
        <v>163</v>
      </c>
      <c r="H2636" s="103" t="s">
        <v>327</v>
      </c>
      <c r="I2636" s="103" t="s">
        <v>92</v>
      </c>
      <c r="J2636" s="215">
        <v>294.55</v>
      </c>
      <c r="K2636" s="216" t="s">
        <v>88</v>
      </c>
    </row>
    <row r="2637" spans="1:11" x14ac:dyDescent="0.25">
      <c r="A2637" s="103" t="s">
        <v>1038</v>
      </c>
      <c r="B2637" s="103" t="s">
        <v>88</v>
      </c>
      <c r="C2637" s="103" t="s">
        <v>89</v>
      </c>
      <c r="D2637" s="103" t="s">
        <v>91</v>
      </c>
      <c r="E2637" s="103" t="s">
        <v>295</v>
      </c>
      <c r="F2637" s="103" t="s">
        <v>295</v>
      </c>
      <c r="G2637" s="103" t="s">
        <v>163</v>
      </c>
      <c r="H2637" s="103" t="s">
        <v>327</v>
      </c>
      <c r="I2637" s="103" t="s">
        <v>92</v>
      </c>
      <c r="J2637" s="215">
        <v>266.88</v>
      </c>
      <c r="K2637" s="216" t="s">
        <v>88</v>
      </c>
    </row>
    <row r="2638" spans="1:11" x14ac:dyDescent="0.25">
      <c r="A2638" s="103" t="s">
        <v>806</v>
      </c>
      <c r="B2638" s="103" t="s">
        <v>88</v>
      </c>
      <c r="C2638" s="103" t="s">
        <v>89</v>
      </c>
      <c r="D2638" s="103" t="s">
        <v>91</v>
      </c>
      <c r="E2638" s="103" t="s">
        <v>295</v>
      </c>
      <c r="F2638" s="103" t="s">
        <v>295</v>
      </c>
      <c r="G2638" s="103" t="s">
        <v>163</v>
      </c>
      <c r="H2638" s="103" t="s">
        <v>327</v>
      </c>
      <c r="I2638" s="103" t="s">
        <v>92</v>
      </c>
      <c r="J2638" s="215">
        <v>214.71</v>
      </c>
      <c r="K2638" s="216" t="s">
        <v>88</v>
      </c>
    </row>
    <row r="2639" spans="1:11" x14ac:dyDescent="0.25">
      <c r="A2639" s="103" t="s">
        <v>807</v>
      </c>
      <c r="B2639" s="103" t="s">
        <v>88</v>
      </c>
      <c r="C2639" s="103" t="s">
        <v>89</v>
      </c>
      <c r="D2639" s="103" t="s">
        <v>91</v>
      </c>
      <c r="E2639" s="103" t="s">
        <v>295</v>
      </c>
      <c r="F2639" s="103" t="s">
        <v>295</v>
      </c>
      <c r="G2639" s="103" t="s">
        <v>163</v>
      </c>
      <c r="H2639" s="103" t="s">
        <v>327</v>
      </c>
      <c r="I2639" s="103" t="s">
        <v>92</v>
      </c>
      <c r="J2639" s="215">
        <v>329.53</v>
      </c>
      <c r="K2639" s="216" t="s">
        <v>88</v>
      </c>
    </row>
    <row r="2640" spans="1:11" x14ac:dyDescent="0.25">
      <c r="A2640" s="103" t="s">
        <v>808</v>
      </c>
      <c r="B2640" s="103" t="s">
        <v>88</v>
      </c>
      <c r="C2640" s="103" t="s">
        <v>89</v>
      </c>
      <c r="D2640" s="103" t="s">
        <v>91</v>
      </c>
      <c r="E2640" s="103" t="s">
        <v>295</v>
      </c>
      <c r="F2640" s="103" t="s">
        <v>295</v>
      </c>
      <c r="G2640" s="103" t="s">
        <v>183</v>
      </c>
      <c r="H2640" s="103" t="s">
        <v>328</v>
      </c>
      <c r="I2640" s="103" t="s">
        <v>92</v>
      </c>
      <c r="J2640" s="215">
        <v>322.99</v>
      </c>
      <c r="K2640" s="216" t="s">
        <v>88</v>
      </c>
    </row>
    <row r="2641" spans="1:11" x14ac:dyDescent="0.25">
      <c r="A2641" s="103" t="s">
        <v>807</v>
      </c>
      <c r="B2641" s="103" t="s">
        <v>88</v>
      </c>
      <c r="C2641" s="103" t="s">
        <v>89</v>
      </c>
      <c r="D2641" s="103" t="s">
        <v>91</v>
      </c>
      <c r="E2641" s="103" t="s">
        <v>295</v>
      </c>
      <c r="F2641" s="103" t="s">
        <v>295</v>
      </c>
      <c r="G2641" s="103" t="s">
        <v>183</v>
      </c>
      <c r="H2641" s="103" t="s">
        <v>328</v>
      </c>
      <c r="I2641" s="103" t="s">
        <v>92</v>
      </c>
      <c r="J2641" s="215">
        <v>-188.41</v>
      </c>
      <c r="K2641" s="216" t="s">
        <v>88</v>
      </c>
    </row>
    <row r="2642" spans="1:11" x14ac:dyDescent="0.25">
      <c r="A2642" s="103" t="s">
        <v>807</v>
      </c>
      <c r="B2642" s="103" t="s">
        <v>88</v>
      </c>
      <c r="C2642" s="103" t="s">
        <v>89</v>
      </c>
      <c r="D2642" s="103" t="s">
        <v>91</v>
      </c>
      <c r="E2642" s="103" t="s">
        <v>295</v>
      </c>
      <c r="F2642" s="103" t="s">
        <v>295</v>
      </c>
      <c r="G2642" s="103" t="s">
        <v>188</v>
      </c>
      <c r="H2642" s="103" t="s">
        <v>330</v>
      </c>
      <c r="I2642" s="103" t="s">
        <v>92</v>
      </c>
      <c r="J2642" s="215">
        <v>1351.73</v>
      </c>
      <c r="K2642" s="216" t="s">
        <v>88</v>
      </c>
    </row>
    <row r="2643" spans="1:11" x14ac:dyDescent="0.25">
      <c r="A2643" s="103" t="s">
        <v>808</v>
      </c>
      <c r="B2643" s="103" t="s">
        <v>88</v>
      </c>
      <c r="C2643" s="103" t="s">
        <v>89</v>
      </c>
      <c r="D2643" s="103" t="s">
        <v>91</v>
      </c>
      <c r="E2643" s="103" t="s">
        <v>295</v>
      </c>
      <c r="F2643" s="103" t="s">
        <v>295</v>
      </c>
      <c r="G2643" s="103" t="s">
        <v>116</v>
      </c>
      <c r="H2643" s="103" t="s">
        <v>400</v>
      </c>
      <c r="I2643" s="103" t="s">
        <v>92</v>
      </c>
      <c r="J2643" s="215">
        <v>69.11</v>
      </c>
      <c r="K2643" s="216" t="s">
        <v>88</v>
      </c>
    </row>
    <row r="2644" spans="1:11" x14ac:dyDescent="0.25">
      <c r="A2644" s="103" t="s">
        <v>808</v>
      </c>
      <c r="B2644" s="103" t="s">
        <v>88</v>
      </c>
      <c r="C2644" s="103" t="s">
        <v>89</v>
      </c>
      <c r="D2644" s="103" t="s">
        <v>91</v>
      </c>
      <c r="E2644" s="111"/>
      <c r="F2644" s="103" t="s">
        <v>295</v>
      </c>
      <c r="G2644" s="103" t="s">
        <v>116</v>
      </c>
      <c r="H2644" s="103" t="s">
        <v>400</v>
      </c>
      <c r="I2644" s="103" t="s">
        <v>92</v>
      </c>
      <c r="J2644" s="215">
        <v>-34.57</v>
      </c>
      <c r="K2644" s="216" t="s">
        <v>88</v>
      </c>
    </row>
    <row r="2645" spans="1:11" x14ac:dyDescent="0.25">
      <c r="A2645" s="103" t="s">
        <v>809</v>
      </c>
      <c r="B2645" s="103" t="s">
        <v>88</v>
      </c>
      <c r="C2645" s="103" t="s">
        <v>89</v>
      </c>
      <c r="D2645" s="103" t="s">
        <v>91</v>
      </c>
      <c r="E2645" s="103" t="s">
        <v>295</v>
      </c>
      <c r="F2645" s="103" t="s">
        <v>295</v>
      </c>
      <c r="G2645" s="103" t="s">
        <v>116</v>
      </c>
      <c r="H2645" s="103" t="s">
        <v>400</v>
      </c>
      <c r="I2645" s="103" t="s">
        <v>92</v>
      </c>
      <c r="J2645" s="215">
        <v>19.45</v>
      </c>
      <c r="K2645" s="216" t="s">
        <v>88</v>
      </c>
    </row>
    <row r="2646" spans="1:11" x14ac:dyDescent="0.25">
      <c r="A2646" s="103" t="s">
        <v>809</v>
      </c>
      <c r="B2646" s="103" t="s">
        <v>88</v>
      </c>
      <c r="C2646" s="103" t="s">
        <v>89</v>
      </c>
      <c r="D2646" s="103" t="s">
        <v>91</v>
      </c>
      <c r="E2646" s="111"/>
      <c r="F2646" s="103" t="s">
        <v>295</v>
      </c>
      <c r="G2646" s="103" t="s">
        <v>116</v>
      </c>
      <c r="H2646" s="103" t="s">
        <v>400</v>
      </c>
      <c r="I2646" s="103" t="s">
        <v>92</v>
      </c>
      <c r="J2646" s="215">
        <v>-9.73</v>
      </c>
      <c r="K2646" s="216" t="s">
        <v>88</v>
      </c>
    </row>
    <row r="2647" spans="1:11" x14ac:dyDescent="0.25">
      <c r="A2647" s="103" t="s">
        <v>810</v>
      </c>
      <c r="B2647" s="103" t="s">
        <v>88</v>
      </c>
      <c r="C2647" s="103" t="s">
        <v>89</v>
      </c>
      <c r="D2647" s="103" t="s">
        <v>91</v>
      </c>
      <c r="E2647" s="103" t="s">
        <v>295</v>
      </c>
      <c r="F2647" s="103" t="s">
        <v>295</v>
      </c>
      <c r="G2647" s="103" t="s">
        <v>116</v>
      </c>
      <c r="H2647" s="103" t="s">
        <v>400</v>
      </c>
      <c r="I2647" s="103" t="s">
        <v>92</v>
      </c>
      <c r="J2647" s="215">
        <v>-116.7</v>
      </c>
      <c r="K2647" s="216" t="s">
        <v>88</v>
      </c>
    </row>
    <row r="2648" spans="1:11" x14ac:dyDescent="0.25">
      <c r="A2648" s="103" t="s">
        <v>810</v>
      </c>
      <c r="B2648" s="103" t="s">
        <v>88</v>
      </c>
      <c r="C2648" s="103" t="s">
        <v>89</v>
      </c>
      <c r="D2648" s="103" t="s">
        <v>91</v>
      </c>
      <c r="E2648" s="111"/>
      <c r="F2648" s="103" t="s">
        <v>295</v>
      </c>
      <c r="G2648" s="103" t="s">
        <v>116</v>
      </c>
      <c r="H2648" s="103" t="s">
        <v>400</v>
      </c>
      <c r="I2648" s="103" t="s">
        <v>92</v>
      </c>
      <c r="J2648" s="215">
        <v>58.34</v>
      </c>
      <c r="K2648" s="216" t="s">
        <v>88</v>
      </c>
    </row>
    <row r="2649" spans="1:11" x14ac:dyDescent="0.25">
      <c r="A2649" s="103" t="s">
        <v>1038</v>
      </c>
      <c r="B2649" s="103" t="s">
        <v>88</v>
      </c>
      <c r="C2649" s="103" t="s">
        <v>89</v>
      </c>
      <c r="D2649" s="103" t="s">
        <v>91</v>
      </c>
      <c r="E2649" s="103" t="s">
        <v>295</v>
      </c>
      <c r="F2649" s="103" t="s">
        <v>295</v>
      </c>
      <c r="G2649" s="103" t="s">
        <v>116</v>
      </c>
      <c r="H2649" s="103" t="s">
        <v>400</v>
      </c>
      <c r="I2649" s="103" t="s">
        <v>92</v>
      </c>
      <c r="J2649" s="215">
        <v>204.56</v>
      </c>
      <c r="K2649" s="216" t="s">
        <v>88</v>
      </c>
    </row>
    <row r="2650" spans="1:11" x14ac:dyDescent="0.25">
      <c r="A2650" s="103" t="s">
        <v>1038</v>
      </c>
      <c r="B2650" s="103" t="s">
        <v>88</v>
      </c>
      <c r="C2650" s="103" t="s">
        <v>89</v>
      </c>
      <c r="D2650" s="103" t="s">
        <v>91</v>
      </c>
      <c r="E2650" s="111"/>
      <c r="F2650" s="103" t="s">
        <v>295</v>
      </c>
      <c r="G2650" s="103" t="s">
        <v>116</v>
      </c>
      <c r="H2650" s="103" t="s">
        <v>400</v>
      </c>
      <c r="I2650" s="103" t="s">
        <v>92</v>
      </c>
      <c r="J2650" s="215">
        <v>-102.26</v>
      </c>
      <c r="K2650" s="216" t="s">
        <v>88</v>
      </c>
    </row>
    <row r="2651" spans="1:11" x14ac:dyDescent="0.25">
      <c r="A2651" s="103" t="s">
        <v>806</v>
      </c>
      <c r="B2651" s="103" t="s">
        <v>88</v>
      </c>
      <c r="C2651" s="103" t="s">
        <v>89</v>
      </c>
      <c r="D2651" s="103" t="s">
        <v>91</v>
      </c>
      <c r="E2651" s="103" t="s">
        <v>295</v>
      </c>
      <c r="F2651" s="103" t="s">
        <v>295</v>
      </c>
      <c r="G2651" s="103" t="s">
        <v>116</v>
      </c>
      <c r="H2651" s="103" t="s">
        <v>400</v>
      </c>
      <c r="I2651" s="103" t="s">
        <v>92</v>
      </c>
      <c r="J2651" s="215">
        <v>534.87</v>
      </c>
      <c r="K2651" s="216" t="s">
        <v>88</v>
      </c>
    </row>
    <row r="2652" spans="1:11" x14ac:dyDescent="0.25">
      <c r="A2652" s="103" t="s">
        <v>806</v>
      </c>
      <c r="B2652" s="103" t="s">
        <v>88</v>
      </c>
      <c r="C2652" s="103" t="s">
        <v>89</v>
      </c>
      <c r="D2652" s="103" t="s">
        <v>91</v>
      </c>
      <c r="E2652" s="111"/>
      <c r="F2652" s="103" t="s">
        <v>295</v>
      </c>
      <c r="G2652" s="103" t="s">
        <v>116</v>
      </c>
      <c r="H2652" s="103" t="s">
        <v>400</v>
      </c>
      <c r="I2652" s="103" t="s">
        <v>92</v>
      </c>
      <c r="J2652" s="215">
        <v>-267.43</v>
      </c>
      <c r="K2652" s="216" t="s">
        <v>88</v>
      </c>
    </row>
    <row r="2653" spans="1:11" x14ac:dyDescent="0.25">
      <c r="A2653" s="103" t="s">
        <v>807</v>
      </c>
      <c r="B2653" s="103" t="s">
        <v>88</v>
      </c>
      <c r="C2653" s="103" t="s">
        <v>89</v>
      </c>
      <c r="D2653" s="103" t="s">
        <v>91</v>
      </c>
      <c r="E2653" s="103" t="s">
        <v>295</v>
      </c>
      <c r="F2653" s="103" t="s">
        <v>295</v>
      </c>
      <c r="G2653" s="103" t="s">
        <v>116</v>
      </c>
      <c r="H2653" s="103" t="s">
        <v>400</v>
      </c>
      <c r="I2653" s="103" t="s">
        <v>92</v>
      </c>
      <c r="J2653" s="215">
        <v>48.62</v>
      </c>
      <c r="K2653" s="216" t="s">
        <v>88</v>
      </c>
    </row>
    <row r="2654" spans="1:11" x14ac:dyDescent="0.25">
      <c r="A2654" s="103" t="s">
        <v>807</v>
      </c>
      <c r="B2654" s="103" t="s">
        <v>88</v>
      </c>
      <c r="C2654" s="103" t="s">
        <v>89</v>
      </c>
      <c r="D2654" s="103" t="s">
        <v>91</v>
      </c>
      <c r="E2654" s="111"/>
      <c r="F2654" s="103" t="s">
        <v>295</v>
      </c>
      <c r="G2654" s="103" t="s">
        <v>116</v>
      </c>
      <c r="H2654" s="103" t="s">
        <v>400</v>
      </c>
      <c r="I2654" s="103" t="s">
        <v>92</v>
      </c>
      <c r="J2654" s="215">
        <v>-24.32</v>
      </c>
      <c r="K2654" s="216" t="s">
        <v>88</v>
      </c>
    </row>
    <row r="2655" spans="1:11" x14ac:dyDescent="0.25">
      <c r="A2655" s="103" t="s">
        <v>810</v>
      </c>
      <c r="B2655" s="103" t="s">
        <v>88</v>
      </c>
      <c r="C2655" s="103" t="s">
        <v>89</v>
      </c>
      <c r="D2655" s="103" t="s">
        <v>91</v>
      </c>
      <c r="E2655" s="103" t="s">
        <v>295</v>
      </c>
      <c r="F2655" s="103" t="s">
        <v>295</v>
      </c>
      <c r="G2655" s="103" t="s">
        <v>115</v>
      </c>
      <c r="H2655" s="103" t="s">
        <v>401</v>
      </c>
      <c r="I2655" s="103" t="s">
        <v>92</v>
      </c>
      <c r="J2655" s="215">
        <v>-54.86</v>
      </c>
      <c r="K2655" s="216" t="s">
        <v>88</v>
      </c>
    </row>
    <row r="2656" spans="1:11" x14ac:dyDescent="0.25">
      <c r="A2656" s="103" t="s">
        <v>810</v>
      </c>
      <c r="B2656" s="103" t="s">
        <v>88</v>
      </c>
      <c r="C2656" s="103" t="s">
        <v>89</v>
      </c>
      <c r="D2656" s="103" t="s">
        <v>91</v>
      </c>
      <c r="E2656" s="111"/>
      <c r="F2656" s="103" t="s">
        <v>295</v>
      </c>
      <c r="G2656" s="103" t="s">
        <v>115</v>
      </c>
      <c r="H2656" s="103" t="s">
        <v>401</v>
      </c>
      <c r="I2656" s="103" t="s">
        <v>92</v>
      </c>
      <c r="J2656" s="215">
        <v>27.42</v>
      </c>
      <c r="K2656" s="216" t="s">
        <v>88</v>
      </c>
    </row>
    <row r="2657" spans="1:11" x14ac:dyDescent="0.25">
      <c r="A2657" s="103" t="s">
        <v>808</v>
      </c>
      <c r="B2657" s="103" t="s">
        <v>88</v>
      </c>
      <c r="C2657" s="103" t="s">
        <v>89</v>
      </c>
      <c r="D2657" s="103" t="s">
        <v>91</v>
      </c>
      <c r="E2657" s="103" t="s">
        <v>295</v>
      </c>
      <c r="F2657" s="103" t="s">
        <v>295</v>
      </c>
      <c r="G2657" s="103" t="s">
        <v>107</v>
      </c>
      <c r="H2657" s="103" t="s">
        <v>331</v>
      </c>
      <c r="I2657" s="103" t="s">
        <v>92</v>
      </c>
      <c r="J2657" s="215">
        <v>23.52</v>
      </c>
      <c r="K2657" s="216" t="s">
        <v>88</v>
      </c>
    </row>
    <row r="2658" spans="1:11" x14ac:dyDescent="0.25">
      <c r="A2658" s="103" t="s">
        <v>808</v>
      </c>
      <c r="B2658" s="103" t="s">
        <v>88</v>
      </c>
      <c r="C2658" s="103" t="s">
        <v>89</v>
      </c>
      <c r="D2658" s="103" t="s">
        <v>91</v>
      </c>
      <c r="E2658" s="111"/>
      <c r="F2658" s="103" t="s">
        <v>295</v>
      </c>
      <c r="G2658" s="103" t="s">
        <v>107</v>
      </c>
      <c r="H2658" s="103" t="s">
        <v>331</v>
      </c>
      <c r="I2658" s="103" t="s">
        <v>92</v>
      </c>
      <c r="J2658" s="215">
        <v>-11.76</v>
      </c>
      <c r="K2658" s="216" t="s">
        <v>88</v>
      </c>
    </row>
    <row r="2659" spans="1:11" x14ac:dyDescent="0.25">
      <c r="A2659" s="103" t="s">
        <v>1038</v>
      </c>
      <c r="B2659" s="103" t="s">
        <v>88</v>
      </c>
      <c r="C2659" s="103" t="s">
        <v>89</v>
      </c>
      <c r="D2659" s="103" t="s">
        <v>91</v>
      </c>
      <c r="E2659" s="103" t="s">
        <v>295</v>
      </c>
      <c r="F2659" s="103" t="s">
        <v>295</v>
      </c>
      <c r="G2659" s="103" t="s">
        <v>107</v>
      </c>
      <c r="H2659" s="103" t="s">
        <v>331</v>
      </c>
      <c r="I2659" s="103" t="s">
        <v>92</v>
      </c>
      <c r="J2659" s="215">
        <v>1322.58</v>
      </c>
      <c r="K2659" s="216" t="s">
        <v>88</v>
      </c>
    </row>
    <row r="2660" spans="1:11" x14ac:dyDescent="0.25">
      <c r="A2660" s="103" t="s">
        <v>807</v>
      </c>
      <c r="B2660" s="103" t="s">
        <v>88</v>
      </c>
      <c r="C2660" s="103" t="s">
        <v>89</v>
      </c>
      <c r="D2660" s="103" t="s">
        <v>91</v>
      </c>
      <c r="E2660" s="103" t="s">
        <v>295</v>
      </c>
      <c r="F2660" s="103" t="s">
        <v>295</v>
      </c>
      <c r="G2660" s="103" t="s">
        <v>107</v>
      </c>
      <c r="H2660" s="103" t="s">
        <v>331</v>
      </c>
      <c r="I2660" s="103" t="s">
        <v>92</v>
      </c>
      <c r="J2660" s="215">
        <v>-13.72</v>
      </c>
      <c r="K2660" s="216" t="s">
        <v>88</v>
      </c>
    </row>
    <row r="2661" spans="1:11" x14ac:dyDescent="0.25">
      <c r="A2661" s="103" t="s">
        <v>807</v>
      </c>
      <c r="B2661" s="103" t="s">
        <v>88</v>
      </c>
      <c r="C2661" s="103" t="s">
        <v>89</v>
      </c>
      <c r="D2661" s="103" t="s">
        <v>91</v>
      </c>
      <c r="E2661" s="111"/>
      <c r="F2661" s="103" t="s">
        <v>295</v>
      </c>
      <c r="G2661" s="103" t="s">
        <v>107</v>
      </c>
      <c r="H2661" s="103" t="s">
        <v>331</v>
      </c>
      <c r="I2661" s="103" t="s">
        <v>92</v>
      </c>
      <c r="J2661" s="215">
        <v>6.86</v>
      </c>
      <c r="K2661" s="216" t="s">
        <v>88</v>
      </c>
    </row>
    <row r="2662" spans="1:11" x14ac:dyDescent="0.25">
      <c r="A2662" s="103" t="s">
        <v>1038</v>
      </c>
      <c r="B2662" s="103" t="s">
        <v>88</v>
      </c>
      <c r="C2662" s="103" t="s">
        <v>89</v>
      </c>
      <c r="D2662" s="103" t="s">
        <v>91</v>
      </c>
      <c r="E2662" s="103" t="s">
        <v>295</v>
      </c>
      <c r="F2662" s="103" t="s">
        <v>295</v>
      </c>
      <c r="G2662" s="103" t="s">
        <v>911</v>
      </c>
      <c r="H2662" s="103" t="s">
        <v>912</v>
      </c>
      <c r="I2662" s="103" t="s">
        <v>92</v>
      </c>
      <c r="J2662" s="215">
        <v>455</v>
      </c>
      <c r="K2662" s="216" t="s">
        <v>88</v>
      </c>
    </row>
    <row r="2663" spans="1:11" x14ac:dyDescent="0.25">
      <c r="A2663" s="103" t="s">
        <v>1038</v>
      </c>
      <c r="B2663" s="103" t="s">
        <v>88</v>
      </c>
      <c r="C2663" s="103" t="s">
        <v>89</v>
      </c>
      <c r="D2663" s="103" t="s">
        <v>91</v>
      </c>
      <c r="E2663" s="111"/>
      <c r="F2663" s="103" t="s">
        <v>295</v>
      </c>
      <c r="G2663" s="103" t="s">
        <v>911</v>
      </c>
      <c r="H2663" s="103" t="s">
        <v>912</v>
      </c>
      <c r="I2663" s="103" t="s">
        <v>92</v>
      </c>
      <c r="J2663" s="215">
        <v>-227.48</v>
      </c>
      <c r="K2663" s="216" t="s">
        <v>88</v>
      </c>
    </row>
    <row r="2664" spans="1:11" x14ac:dyDescent="0.25">
      <c r="A2664" s="103" t="s">
        <v>808</v>
      </c>
      <c r="B2664" s="103" t="s">
        <v>88</v>
      </c>
      <c r="C2664" s="103" t="s">
        <v>89</v>
      </c>
      <c r="D2664" s="103" t="s">
        <v>91</v>
      </c>
      <c r="E2664" s="103" t="s">
        <v>295</v>
      </c>
      <c r="F2664" s="103" t="s">
        <v>295</v>
      </c>
      <c r="G2664" s="103" t="s">
        <v>217</v>
      </c>
      <c r="H2664" s="103" t="s">
        <v>402</v>
      </c>
      <c r="I2664" s="103" t="s">
        <v>92</v>
      </c>
      <c r="J2664" s="215">
        <v>94.16</v>
      </c>
      <c r="K2664" s="216" t="s">
        <v>88</v>
      </c>
    </row>
    <row r="2665" spans="1:11" x14ac:dyDescent="0.25">
      <c r="A2665" s="103" t="s">
        <v>808</v>
      </c>
      <c r="B2665" s="103" t="s">
        <v>88</v>
      </c>
      <c r="C2665" s="103" t="s">
        <v>89</v>
      </c>
      <c r="D2665" s="103" t="s">
        <v>91</v>
      </c>
      <c r="E2665" s="111"/>
      <c r="F2665" s="103" t="s">
        <v>295</v>
      </c>
      <c r="G2665" s="103" t="s">
        <v>217</v>
      </c>
      <c r="H2665" s="103" t="s">
        <v>402</v>
      </c>
      <c r="I2665" s="103" t="s">
        <v>92</v>
      </c>
      <c r="J2665" s="215">
        <v>-47.08</v>
      </c>
      <c r="K2665" s="216" t="s">
        <v>88</v>
      </c>
    </row>
    <row r="2666" spans="1:11" x14ac:dyDescent="0.25">
      <c r="A2666" s="103" t="s">
        <v>810</v>
      </c>
      <c r="B2666" s="103" t="s">
        <v>88</v>
      </c>
      <c r="C2666" s="103" t="s">
        <v>89</v>
      </c>
      <c r="D2666" s="103" t="s">
        <v>91</v>
      </c>
      <c r="E2666" s="103" t="s">
        <v>295</v>
      </c>
      <c r="F2666" s="103" t="s">
        <v>295</v>
      </c>
      <c r="G2666" s="103" t="s">
        <v>217</v>
      </c>
      <c r="H2666" s="103" t="s">
        <v>402</v>
      </c>
      <c r="I2666" s="103" t="s">
        <v>92</v>
      </c>
      <c r="J2666" s="215">
        <v>60.49</v>
      </c>
      <c r="K2666" s="216" t="s">
        <v>88</v>
      </c>
    </row>
    <row r="2667" spans="1:11" x14ac:dyDescent="0.25">
      <c r="A2667" s="103" t="s">
        <v>810</v>
      </c>
      <c r="B2667" s="103" t="s">
        <v>88</v>
      </c>
      <c r="C2667" s="103" t="s">
        <v>89</v>
      </c>
      <c r="D2667" s="103" t="s">
        <v>91</v>
      </c>
      <c r="E2667" s="111"/>
      <c r="F2667" s="103" t="s">
        <v>295</v>
      </c>
      <c r="G2667" s="103" t="s">
        <v>217</v>
      </c>
      <c r="H2667" s="103" t="s">
        <v>402</v>
      </c>
      <c r="I2667" s="103" t="s">
        <v>92</v>
      </c>
      <c r="J2667" s="215">
        <v>-30.25</v>
      </c>
      <c r="K2667" s="216" t="s">
        <v>88</v>
      </c>
    </row>
    <row r="2668" spans="1:11" x14ac:dyDescent="0.25">
      <c r="A2668" s="103" t="s">
        <v>1038</v>
      </c>
      <c r="B2668" s="103" t="s">
        <v>88</v>
      </c>
      <c r="C2668" s="103" t="s">
        <v>89</v>
      </c>
      <c r="D2668" s="103" t="s">
        <v>91</v>
      </c>
      <c r="E2668" s="103" t="s">
        <v>295</v>
      </c>
      <c r="F2668" s="103" t="s">
        <v>295</v>
      </c>
      <c r="G2668" s="103" t="s">
        <v>217</v>
      </c>
      <c r="H2668" s="103" t="s">
        <v>402</v>
      </c>
      <c r="I2668" s="103" t="s">
        <v>92</v>
      </c>
      <c r="J2668" s="215">
        <v>39.049999999999997</v>
      </c>
      <c r="K2668" s="216" t="s">
        <v>88</v>
      </c>
    </row>
    <row r="2669" spans="1:11" x14ac:dyDescent="0.25">
      <c r="A2669" s="103" t="s">
        <v>1038</v>
      </c>
      <c r="B2669" s="103" t="s">
        <v>88</v>
      </c>
      <c r="C2669" s="103" t="s">
        <v>89</v>
      </c>
      <c r="D2669" s="103" t="s">
        <v>91</v>
      </c>
      <c r="E2669" s="111"/>
      <c r="F2669" s="103" t="s">
        <v>295</v>
      </c>
      <c r="G2669" s="103" t="s">
        <v>217</v>
      </c>
      <c r="H2669" s="103" t="s">
        <v>402</v>
      </c>
      <c r="I2669" s="103" t="s">
        <v>92</v>
      </c>
      <c r="J2669" s="215">
        <v>-19.53</v>
      </c>
      <c r="K2669" s="216" t="s">
        <v>88</v>
      </c>
    </row>
    <row r="2670" spans="1:11" x14ac:dyDescent="0.25">
      <c r="A2670" s="103" t="s">
        <v>806</v>
      </c>
      <c r="B2670" s="103" t="s">
        <v>88</v>
      </c>
      <c r="C2670" s="103" t="s">
        <v>89</v>
      </c>
      <c r="D2670" s="103" t="s">
        <v>91</v>
      </c>
      <c r="E2670" s="103" t="s">
        <v>295</v>
      </c>
      <c r="F2670" s="103" t="s">
        <v>295</v>
      </c>
      <c r="G2670" s="103" t="s">
        <v>217</v>
      </c>
      <c r="H2670" s="103" t="s">
        <v>402</v>
      </c>
      <c r="I2670" s="103" t="s">
        <v>92</v>
      </c>
      <c r="J2670" s="215">
        <v>40.659999999999997</v>
      </c>
      <c r="K2670" s="216" t="s">
        <v>88</v>
      </c>
    </row>
    <row r="2671" spans="1:11" x14ac:dyDescent="0.25">
      <c r="A2671" s="103" t="s">
        <v>806</v>
      </c>
      <c r="B2671" s="103" t="s">
        <v>88</v>
      </c>
      <c r="C2671" s="103" t="s">
        <v>89</v>
      </c>
      <c r="D2671" s="103" t="s">
        <v>91</v>
      </c>
      <c r="E2671" s="111"/>
      <c r="F2671" s="103" t="s">
        <v>295</v>
      </c>
      <c r="G2671" s="103" t="s">
        <v>217</v>
      </c>
      <c r="H2671" s="103" t="s">
        <v>402</v>
      </c>
      <c r="I2671" s="103" t="s">
        <v>92</v>
      </c>
      <c r="J2671" s="215">
        <v>-20.32</v>
      </c>
      <c r="K2671" s="216" t="s">
        <v>88</v>
      </c>
    </row>
    <row r="2672" spans="1:11" x14ac:dyDescent="0.25">
      <c r="A2672" s="103" t="s">
        <v>1038</v>
      </c>
      <c r="B2672" s="103" t="s">
        <v>88</v>
      </c>
      <c r="C2672" s="103" t="s">
        <v>89</v>
      </c>
      <c r="D2672" s="103" t="s">
        <v>91</v>
      </c>
      <c r="E2672" s="103" t="s">
        <v>295</v>
      </c>
      <c r="F2672" s="103" t="s">
        <v>295</v>
      </c>
      <c r="G2672" s="103" t="s">
        <v>114</v>
      </c>
      <c r="H2672" s="103" t="s">
        <v>333</v>
      </c>
      <c r="I2672" s="103" t="s">
        <v>92</v>
      </c>
      <c r="J2672" s="215">
        <v>212.34</v>
      </c>
      <c r="K2672" s="216" t="s">
        <v>88</v>
      </c>
    </row>
    <row r="2673" spans="1:11" x14ac:dyDescent="0.25">
      <c r="A2673" s="103" t="s">
        <v>1038</v>
      </c>
      <c r="B2673" s="103" t="s">
        <v>88</v>
      </c>
      <c r="C2673" s="103" t="s">
        <v>89</v>
      </c>
      <c r="D2673" s="103" t="s">
        <v>91</v>
      </c>
      <c r="E2673" s="111"/>
      <c r="F2673" s="103" t="s">
        <v>295</v>
      </c>
      <c r="G2673" s="103" t="s">
        <v>114</v>
      </c>
      <c r="H2673" s="103" t="s">
        <v>333</v>
      </c>
      <c r="I2673" s="103" t="s">
        <v>92</v>
      </c>
      <c r="J2673" s="215">
        <v>-106.16</v>
      </c>
      <c r="K2673" s="216" t="s">
        <v>88</v>
      </c>
    </row>
    <row r="2674" spans="1:11" x14ac:dyDescent="0.25">
      <c r="A2674" s="103" t="s">
        <v>808</v>
      </c>
      <c r="B2674" s="103" t="s">
        <v>88</v>
      </c>
      <c r="C2674" s="103" t="s">
        <v>89</v>
      </c>
      <c r="D2674" s="103" t="s">
        <v>91</v>
      </c>
      <c r="E2674" s="103" t="s">
        <v>295</v>
      </c>
      <c r="F2674" s="103" t="s">
        <v>295</v>
      </c>
      <c r="G2674" s="103" t="s">
        <v>112</v>
      </c>
      <c r="H2674" s="103" t="s">
        <v>334</v>
      </c>
      <c r="I2674" s="103" t="s">
        <v>92</v>
      </c>
      <c r="J2674" s="215">
        <v>-329.51</v>
      </c>
      <c r="K2674" s="216" t="s">
        <v>88</v>
      </c>
    </row>
    <row r="2675" spans="1:11" x14ac:dyDescent="0.25">
      <c r="A2675" s="103" t="s">
        <v>808</v>
      </c>
      <c r="B2675" s="103" t="s">
        <v>88</v>
      </c>
      <c r="C2675" s="103" t="s">
        <v>89</v>
      </c>
      <c r="D2675" s="103" t="s">
        <v>91</v>
      </c>
      <c r="E2675" s="111"/>
      <c r="F2675" s="103" t="s">
        <v>295</v>
      </c>
      <c r="G2675" s="103" t="s">
        <v>112</v>
      </c>
      <c r="H2675" s="103" t="s">
        <v>334</v>
      </c>
      <c r="I2675" s="103" t="s">
        <v>92</v>
      </c>
      <c r="J2675" s="215">
        <v>164.77</v>
      </c>
      <c r="K2675" s="216" t="s">
        <v>88</v>
      </c>
    </row>
    <row r="2676" spans="1:11" x14ac:dyDescent="0.25">
      <c r="A2676" s="103" t="s">
        <v>810</v>
      </c>
      <c r="B2676" s="103" t="s">
        <v>88</v>
      </c>
      <c r="C2676" s="103" t="s">
        <v>89</v>
      </c>
      <c r="D2676" s="103" t="s">
        <v>91</v>
      </c>
      <c r="E2676" s="103" t="s">
        <v>295</v>
      </c>
      <c r="F2676" s="103" t="s">
        <v>295</v>
      </c>
      <c r="G2676" s="103" t="s">
        <v>112</v>
      </c>
      <c r="H2676" s="103" t="s">
        <v>334</v>
      </c>
      <c r="I2676" s="103" t="s">
        <v>92</v>
      </c>
      <c r="J2676" s="215">
        <v>-157.93</v>
      </c>
      <c r="K2676" s="216" t="s">
        <v>88</v>
      </c>
    </row>
    <row r="2677" spans="1:11" x14ac:dyDescent="0.25">
      <c r="A2677" s="103" t="s">
        <v>810</v>
      </c>
      <c r="B2677" s="103" t="s">
        <v>88</v>
      </c>
      <c r="C2677" s="103" t="s">
        <v>89</v>
      </c>
      <c r="D2677" s="103" t="s">
        <v>91</v>
      </c>
      <c r="E2677" s="111"/>
      <c r="F2677" s="103" t="s">
        <v>295</v>
      </c>
      <c r="G2677" s="103" t="s">
        <v>112</v>
      </c>
      <c r="H2677" s="103" t="s">
        <v>334</v>
      </c>
      <c r="I2677" s="103" t="s">
        <v>92</v>
      </c>
      <c r="J2677" s="215">
        <v>78.97</v>
      </c>
      <c r="K2677" s="216" t="s">
        <v>88</v>
      </c>
    </row>
    <row r="2678" spans="1:11" x14ac:dyDescent="0.25">
      <c r="A2678" s="103" t="s">
        <v>1038</v>
      </c>
      <c r="B2678" s="103" t="s">
        <v>88</v>
      </c>
      <c r="C2678" s="103" t="s">
        <v>89</v>
      </c>
      <c r="D2678" s="103" t="s">
        <v>91</v>
      </c>
      <c r="E2678" s="103" t="s">
        <v>295</v>
      </c>
      <c r="F2678" s="103" t="s">
        <v>295</v>
      </c>
      <c r="G2678" s="103" t="s">
        <v>112</v>
      </c>
      <c r="H2678" s="103" t="s">
        <v>334</v>
      </c>
      <c r="I2678" s="103" t="s">
        <v>92</v>
      </c>
      <c r="J2678" s="215">
        <v>1279.6199999999999</v>
      </c>
      <c r="K2678" s="216" t="s">
        <v>88</v>
      </c>
    </row>
    <row r="2679" spans="1:11" x14ac:dyDescent="0.25">
      <c r="A2679" s="103" t="s">
        <v>1038</v>
      </c>
      <c r="B2679" s="103" t="s">
        <v>88</v>
      </c>
      <c r="C2679" s="103" t="s">
        <v>89</v>
      </c>
      <c r="D2679" s="103" t="s">
        <v>91</v>
      </c>
      <c r="E2679" s="111"/>
      <c r="F2679" s="103" t="s">
        <v>295</v>
      </c>
      <c r="G2679" s="103" t="s">
        <v>112</v>
      </c>
      <c r="H2679" s="103" t="s">
        <v>334</v>
      </c>
      <c r="I2679" s="103" t="s">
        <v>92</v>
      </c>
      <c r="J2679" s="215">
        <v>-639.78</v>
      </c>
      <c r="K2679" s="216" t="s">
        <v>88</v>
      </c>
    </row>
    <row r="2680" spans="1:11" x14ac:dyDescent="0.25">
      <c r="A2680" s="103" t="s">
        <v>806</v>
      </c>
      <c r="B2680" s="103" t="s">
        <v>88</v>
      </c>
      <c r="C2680" s="103" t="s">
        <v>89</v>
      </c>
      <c r="D2680" s="103" t="s">
        <v>91</v>
      </c>
      <c r="E2680" s="103" t="s">
        <v>295</v>
      </c>
      <c r="F2680" s="103" t="s">
        <v>295</v>
      </c>
      <c r="G2680" s="103" t="s">
        <v>112</v>
      </c>
      <c r="H2680" s="103" t="s">
        <v>334</v>
      </c>
      <c r="I2680" s="103" t="s">
        <v>92</v>
      </c>
      <c r="J2680" s="215">
        <v>724.92</v>
      </c>
      <c r="K2680" s="216" t="s">
        <v>88</v>
      </c>
    </row>
    <row r="2681" spans="1:11" x14ac:dyDescent="0.25">
      <c r="A2681" s="103" t="s">
        <v>806</v>
      </c>
      <c r="B2681" s="103" t="s">
        <v>88</v>
      </c>
      <c r="C2681" s="103" t="s">
        <v>89</v>
      </c>
      <c r="D2681" s="103" t="s">
        <v>91</v>
      </c>
      <c r="E2681" s="111"/>
      <c r="F2681" s="103" t="s">
        <v>295</v>
      </c>
      <c r="G2681" s="103" t="s">
        <v>112</v>
      </c>
      <c r="H2681" s="103" t="s">
        <v>334</v>
      </c>
      <c r="I2681" s="103" t="s">
        <v>92</v>
      </c>
      <c r="J2681" s="215">
        <v>-362.46</v>
      </c>
      <c r="K2681" s="216" t="s">
        <v>88</v>
      </c>
    </row>
    <row r="2682" spans="1:11" x14ac:dyDescent="0.25">
      <c r="A2682" s="103" t="s">
        <v>808</v>
      </c>
      <c r="B2682" s="103" t="s">
        <v>88</v>
      </c>
      <c r="C2682" s="103" t="s">
        <v>89</v>
      </c>
      <c r="D2682" s="103" t="s">
        <v>91</v>
      </c>
      <c r="E2682" s="103" t="s">
        <v>295</v>
      </c>
      <c r="F2682" s="103" t="s">
        <v>295</v>
      </c>
      <c r="G2682" s="103" t="s">
        <v>106</v>
      </c>
      <c r="H2682" s="103" t="s">
        <v>482</v>
      </c>
      <c r="I2682" s="103" t="s">
        <v>92</v>
      </c>
      <c r="J2682" s="215">
        <v>-350.24</v>
      </c>
      <c r="K2682" s="216" t="s">
        <v>88</v>
      </c>
    </row>
    <row r="2683" spans="1:11" x14ac:dyDescent="0.25">
      <c r="A2683" s="103" t="s">
        <v>808</v>
      </c>
      <c r="B2683" s="103" t="s">
        <v>88</v>
      </c>
      <c r="C2683" s="103" t="s">
        <v>89</v>
      </c>
      <c r="D2683" s="103" t="s">
        <v>91</v>
      </c>
      <c r="E2683" s="111"/>
      <c r="F2683" s="103" t="s">
        <v>295</v>
      </c>
      <c r="G2683" s="103" t="s">
        <v>106</v>
      </c>
      <c r="H2683" s="103" t="s">
        <v>482</v>
      </c>
      <c r="I2683" s="103" t="s">
        <v>92</v>
      </c>
      <c r="J2683" s="215">
        <v>175.12</v>
      </c>
      <c r="K2683" s="216" t="s">
        <v>88</v>
      </c>
    </row>
    <row r="2684" spans="1:11" x14ac:dyDescent="0.25">
      <c r="A2684" s="103" t="s">
        <v>809</v>
      </c>
      <c r="B2684" s="103" t="s">
        <v>88</v>
      </c>
      <c r="C2684" s="103" t="s">
        <v>89</v>
      </c>
      <c r="D2684" s="103" t="s">
        <v>91</v>
      </c>
      <c r="E2684" s="103" t="s">
        <v>295</v>
      </c>
      <c r="F2684" s="103" t="s">
        <v>295</v>
      </c>
      <c r="G2684" s="103" t="s">
        <v>106</v>
      </c>
      <c r="H2684" s="103" t="s">
        <v>482</v>
      </c>
      <c r="I2684" s="103" t="s">
        <v>92</v>
      </c>
      <c r="J2684" s="215">
        <v>911.06</v>
      </c>
      <c r="K2684" s="216" t="s">
        <v>88</v>
      </c>
    </row>
    <row r="2685" spans="1:11" x14ac:dyDescent="0.25">
      <c r="A2685" s="103" t="s">
        <v>809</v>
      </c>
      <c r="B2685" s="103" t="s">
        <v>88</v>
      </c>
      <c r="C2685" s="103" t="s">
        <v>89</v>
      </c>
      <c r="D2685" s="103" t="s">
        <v>91</v>
      </c>
      <c r="E2685" s="111"/>
      <c r="F2685" s="103" t="s">
        <v>295</v>
      </c>
      <c r="G2685" s="103" t="s">
        <v>106</v>
      </c>
      <c r="H2685" s="103" t="s">
        <v>482</v>
      </c>
      <c r="I2685" s="103" t="s">
        <v>92</v>
      </c>
      <c r="J2685" s="215">
        <v>-455.52</v>
      </c>
      <c r="K2685" s="216" t="s">
        <v>88</v>
      </c>
    </row>
    <row r="2686" spans="1:11" x14ac:dyDescent="0.25">
      <c r="A2686" s="103" t="s">
        <v>810</v>
      </c>
      <c r="B2686" s="103" t="s">
        <v>88</v>
      </c>
      <c r="C2686" s="103" t="s">
        <v>89</v>
      </c>
      <c r="D2686" s="103" t="s">
        <v>91</v>
      </c>
      <c r="E2686" s="103" t="s">
        <v>295</v>
      </c>
      <c r="F2686" s="103" t="s">
        <v>295</v>
      </c>
      <c r="G2686" s="103" t="s">
        <v>106</v>
      </c>
      <c r="H2686" s="103" t="s">
        <v>482</v>
      </c>
      <c r="I2686" s="103" t="s">
        <v>92</v>
      </c>
      <c r="J2686" s="215">
        <v>1145.33</v>
      </c>
      <c r="K2686" s="216" t="s">
        <v>88</v>
      </c>
    </row>
    <row r="2687" spans="1:11" x14ac:dyDescent="0.25">
      <c r="A2687" s="103" t="s">
        <v>810</v>
      </c>
      <c r="B2687" s="103" t="s">
        <v>88</v>
      </c>
      <c r="C2687" s="103" t="s">
        <v>89</v>
      </c>
      <c r="D2687" s="103" t="s">
        <v>91</v>
      </c>
      <c r="E2687" s="111"/>
      <c r="F2687" s="103" t="s">
        <v>295</v>
      </c>
      <c r="G2687" s="103" t="s">
        <v>106</v>
      </c>
      <c r="H2687" s="103" t="s">
        <v>482</v>
      </c>
      <c r="I2687" s="103" t="s">
        <v>92</v>
      </c>
      <c r="J2687" s="215">
        <v>-572.65</v>
      </c>
      <c r="K2687" s="216" t="s">
        <v>88</v>
      </c>
    </row>
    <row r="2688" spans="1:11" x14ac:dyDescent="0.25">
      <c r="A2688" s="103" t="s">
        <v>806</v>
      </c>
      <c r="B2688" s="103" t="s">
        <v>88</v>
      </c>
      <c r="C2688" s="103" t="s">
        <v>89</v>
      </c>
      <c r="D2688" s="103" t="s">
        <v>91</v>
      </c>
      <c r="E2688" s="103" t="s">
        <v>295</v>
      </c>
      <c r="F2688" s="103" t="s">
        <v>295</v>
      </c>
      <c r="G2688" s="103" t="s">
        <v>106</v>
      </c>
      <c r="H2688" s="103" t="s">
        <v>482</v>
      </c>
      <c r="I2688" s="103" t="s">
        <v>92</v>
      </c>
      <c r="J2688" s="215">
        <v>2110.5500000000002</v>
      </c>
      <c r="K2688" s="216" t="s">
        <v>88</v>
      </c>
    </row>
    <row r="2689" spans="1:11" x14ac:dyDescent="0.25">
      <c r="A2689" s="103" t="s">
        <v>806</v>
      </c>
      <c r="B2689" s="103" t="s">
        <v>88</v>
      </c>
      <c r="C2689" s="103" t="s">
        <v>89</v>
      </c>
      <c r="D2689" s="103" t="s">
        <v>91</v>
      </c>
      <c r="E2689" s="111"/>
      <c r="F2689" s="103" t="s">
        <v>295</v>
      </c>
      <c r="G2689" s="103" t="s">
        <v>106</v>
      </c>
      <c r="H2689" s="103" t="s">
        <v>482</v>
      </c>
      <c r="I2689" s="103" t="s">
        <v>92</v>
      </c>
      <c r="J2689" s="215">
        <v>-1055.27</v>
      </c>
      <c r="K2689" s="216" t="s">
        <v>88</v>
      </c>
    </row>
    <row r="2690" spans="1:11" x14ac:dyDescent="0.25">
      <c r="A2690" s="103" t="s">
        <v>808</v>
      </c>
      <c r="B2690" s="103" t="s">
        <v>88</v>
      </c>
      <c r="C2690" s="103" t="s">
        <v>89</v>
      </c>
      <c r="D2690" s="103" t="s">
        <v>91</v>
      </c>
      <c r="E2690" s="103" t="s">
        <v>295</v>
      </c>
      <c r="F2690" s="103" t="s">
        <v>295</v>
      </c>
      <c r="G2690" s="103" t="s">
        <v>749</v>
      </c>
      <c r="H2690" s="103" t="s">
        <v>816</v>
      </c>
      <c r="I2690" s="103" t="s">
        <v>92</v>
      </c>
      <c r="J2690" s="215">
        <v>2246.7399999999998</v>
      </c>
      <c r="K2690" s="216" t="s">
        <v>88</v>
      </c>
    </row>
    <row r="2691" spans="1:11" x14ac:dyDescent="0.25">
      <c r="A2691" s="103" t="s">
        <v>807</v>
      </c>
      <c r="B2691" s="103" t="s">
        <v>88</v>
      </c>
      <c r="C2691" s="103" t="s">
        <v>89</v>
      </c>
      <c r="D2691" s="103" t="s">
        <v>91</v>
      </c>
      <c r="E2691" s="103" t="s">
        <v>295</v>
      </c>
      <c r="F2691" s="103" t="s">
        <v>295</v>
      </c>
      <c r="G2691" s="103" t="s">
        <v>749</v>
      </c>
      <c r="H2691" s="103" t="s">
        <v>816</v>
      </c>
      <c r="I2691" s="103" t="s">
        <v>92</v>
      </c>
      <c r="J2691" s="215">
        <v>-1310.5999999999999</v>
      </c>
      <c r="K2691" s="216" t="s">
        <v>88</v>
      </c>
    </row>
    <row r="2692" spans="1:11" x14ac:dyDescent="0.25">
      <c r="A2692" s="103" t="s">
        <v>1038</v>
      </c>
      <c r="B2692" s="103" t="s">
        <v>88</v>
      </c>
      <c r="C2692" s="103" t="s">
        <v>89</v>
      </c>
      <c r="D2692" s="103" t="s">
        <v>91</v>
      </c>
      <c r="E2692" s="103" t="s">
        <v>295</v>
      </c>
      <c r="F2692" s="103" t="s">
        <v>295</v>
      </c>
      <c r="G2692" s="103" t="s">
        <v>202</v>
      </c>
      <c r="H2692" s="103" t="s">
        <v>493</v>
      </c>
      <c r="I2692" s="103" t="s">
        <v>92</v>
      </c>
      <c r="J2692" s="215">
        <v>838.13</v>
      </c>
      <c r="K2692" s="216" t="s">
        <v>88</v>
      </c>
    </row>
    <row r="2693" spans="1:11" x14ac:dyDescent="0.25">
      <c r="A2693" s="103" t="s">
        <v>1038</v>
      </c>
      <c r="B2693" s="103" t="s">
        <v>88</v>
      </c>
      <c r="C2693" s="103" t="s">
        <v>89</v>
      </c>
      <c r="D2693" s="103" t="s">
        <v>91</v>
      </c>
      <c r="E2693" s="111"/>
      <c r="F2693" s="103" t="s">
        <v>295</v>
      </c>
      <c r="G2693" s="103" t="s">
        <v>202</v>
      </c>
      <c r="H2693" s="103" t="s">
        <v>493</v>
      </c>
      <c r="I2693" s="103" t="s">
        <v>92</v>
      </c>
      <c r="J2693" s="215">
        <v>-158.36000000000001</v>
      </c>
      <c r="K2693" s="216" t="s">
        <v>88</v>
      </c>
    </row>
    <row r="2694" spans="1:11" x14ac:dyDescent="0.25">
      <c r="A2694" s="103" t="s">
        <v>807</v>
      </c>
      <c r="B2694" s="103" t="s">
        <v>88</v>
      </c>
      <c r="C2694" s="103" t="s">
        <v>89</v>
      </c>
      <c r="D2694" s="103" t="s">
        <v>91</v>
      </c>
      <c r="E2694" s="103" t="s">
        <v>295</v>
      </c>
      <c r="F2694" s="103" t="s">
        <v>295</v>
      </c>
      <c r="G2694" s="103" t="s">
        <v>202</v>
      </c>
      <c r="H2694" s="103" t="s">
        <v>493</v>
      </c>
      <c r="I2694" s="103" t="s">
        <v>92</v>
      </c>
      <c r="J2694" s="215">
        <v>1023.47</v>
      </c>
      <c r="K2694" s="216" t="s">
        <v>88</v>
      </c>
    </row>
    <row r="2695" spans="1:11" x14ac:dyDescent="0.25">
      <c r="A2695" s="103" t="s">
        <v>1038</v>
      </c>
      <c r="B2695" s="103" t="s">
        <v>88</v>
      </c>
      <c r="C2695" s="103" t="s">
        <v>89</v>
      </c>
      <c r="D2695" s="103" t="s">
        <v>91</v>
      </c>
      <c r="E2695" s="103" t="s">
        <v>295</v>
      </c>
      <c r="F2695" s="103" t="s">
        <v>295</v>
      </c>
      <c r="G2695" s="103" t="s">
        <v>105</v>
      </c>
      <c r="H2695" s="103" t="s">
        <v>335</v>
      </c>
      <c r="I2695" s="103" t="s">
        <v>92</v>
      </c>
      <c r="J2695" s="215">
        <v>621.02</v>
      </c>
      <c r="K2695" s="216" t="s">
        <v>88</v>
      </c>
    </row>
    <row r="2696" spans="1:11" x14ac:dyDescent="0.25">
      <c r="A2696" s="103" t="s">
        <v>1038</v>
      </c>
      <c r="B2696" s="103" t="s">
        <v>88</v>
      </c>
      <c r="C2696" s="103" t="s">
        <v>89</v>
      </c>
      <c r="D2696" s="103" t="s">
        <v>91</v>
      </c>
      <c r="E2696" s="111"/>
      <c r="F2696" s="103" t="s">
        <v>295</v>
      </c>
      <c r="G2696" s="103" t="s">
        <v>105</v>
      </c>
      <c r="H2696" s="103" t="s">
        <v>335</v>
      </c>
      <c r="I2696" s="103" t="s">
        <v>92</v>
      </c>
      <c r="J2696" s="215">
        <v>-310.5</v>
      </c>
      <c r="K2696" s="216" t="s">
        <v>88</v>
      </c>
    </row>
    <row r="2697" spans="1:11" x14ac:dyDescent="0.25">
      <c r="A2697" s="103" t="s">
        <v>807</v>
      </c>
      <c r="B2697" s="103" t="s">
        <v>88</v>
      </c>
      <c r="C2697" s="103" t="s">
        <v>89</v>
      </c>
      <c r="D2697" s="103" t="s">
        <v>91</v>
      </c>
      <c r="E2697" s="103" t="s">
        <v>295</v>
      </c>
      <c r="F2697" s="103" t="s">
        <v>295</v>
      </c>
      <c r="G2697" s="103" t="s">
        <v>105</v>
      </c>
      <c r="H2697" s="103" t="s">
        <v>335</v>
      </c>
      <c r="I2697" s="103" t="s">
        <v>92</v>
      </c>
      <c r="J2697" s="215">
        <v>51.26</v>
      </c>
      <c r="K2697" s="216" t="s">
        <v>88</v>
      </c>
    </row>
    <row r="2698" spans="1:11" x14ac:dyDescent="0.25">
      <c r="A2698" s="103" t="s">
        <v>808</v>
      </c>
      <c r="B2698" s="103" t="s">
        <v>88</v>
      </c>
      <c r="C2698" s="103" t="s">
        <v>89</v>
      </c>
      <c r="D2698" s="103" t="s">
        <v>91</v>
      </c>
      <c r="E2698" s="103" t="s">
        <v>295</v>
      </c>
      <c r="F2698" s="103" t="s">
        <v>295</v>
      </c>
      <c r="G2698" s="103" t="s">
        <v>104</v>
      </c>
      <c r="H2698" s="103" t="s">
        <v>336</v>
      </c>
      <c r="I2698" s="103" t="s">
        <v>92</v>
      </c>
      <c r="J2698" s="215">
        <v>6220.76</v>
      </c>
      <c r="K2698" s="216" t="s">
        <v>88</v>
      </c>
    </row>
    <row r="2699" spans="1:11" x14ac:dyDescent="0.25">
      <c r="A2699" s="103" t="s">
        <v>808</v>
      </c>
      <c r="B2699" s="103" t="s">
        <v>88</v>
      </c>
      <c r="C2699" s="103" t="s">
        <v>89</v>
      </c>
      <c r="D2699" s="103" t="s">
        <v>91</v>
      </c>
      <c r="E2699" s="111"/>
      <c r="F2699" s="103" t="s">
        <v>295</v>
      </c>
      <c r="G2699" s="103" t="s">
        <v>104</v>
      </c>
      <c r="H2699" s="103" t="s">
        <v>336</v>
      </c>
      <c r="I2699" s="103" t="s">
        <v>92</v>
      </c>
      <c r="J2699" s="215">
        <v>-3110.36</v>
      </c>
      <c r="K2699" s="216" t="s">
        <v>88</v>
      </c>
    </row>
    <row r="2700" spans="1:11" x14ac:dyDescent="0.25">
      <c r="A2700" s="103" t="s">
        <v>809</v>
      </c>
      <c r="B2700" s="103" t="s">
        <v>88</v>
      </c>
      <c r="C2700" s="103" t="s">
        <v>89</v>
      </c>
      <c r="D2700" s="103" t="s">
        <v>91</v>
      </c>
      <c r="E2700" s="103" t="s">
        <v>295</v>
      </c>
      <c r="F2700" s="103" t="s">
        <v>295</v>
      </c>
      <c r="G2700" s="103" t="s">
        <v>104</v>
      </c>
      <c r="H2700" s="103" t="s">
        <v>336</v>
      </c>
      <c r="I2700" s="103" t="s">
        <v>92</v>
      </c>
      <c r="J2700" s="215">
        <v>7302.74</v>
      </c>
      <c r="K2700" s="216" t="s">
        <v>88</v>
      </c>
    </row>
    <row r="2701" spans="1:11" x14ac:dyDescent="0.25">
      <c r="A2701" s="103" t="s">
        <v>809</v>
      </c>
      <c r="B2701" s="103" t="s">
        <v>88</v>
      </c>
      <c r="C2701" s="103" t="s">
        <v>89</v>
      </c>
      <c r="D2701" s="103" t="s">
        <v>91</v>
      </c>
      <c r="E2701" s="111"/>
      <c r="F2701" s="103" t="s">
        <v>295</v>
      </c>
      <c r="G2701" s="103" t="s">
        <v>104</v>
      </c>
      <c r="H2701" s="103" t="s">
        <v>336</v>
      </c>
      <c r="I2701" s="103" t="s">
        <v>92</v>
      </c>
      <c r="J2701" s="215">
        <v>-3651.38</v>
      </c>
      <c r="K2701" s="216" t="s">
        <v>88</v>
      </c>
    </row>
    <row r="2702" spans="1:11" x14ac:dyDescent="0.25">
      <c r="A2702" s="103" t="s">
        <v>810</v>
      </c>
      <c r="B2702" s="103" t="s">
        <v>88</v>
      </c>
      <c r="C2702" s="103" t="s">
        <v>89</v>
      </c>
      <c r="D2702" s="103" t="s">
        <v>91</v>
      </c>
      <c r="E2702" s="103" t="s">
        <v>295</v>
      </c>
      <c r="F2702" s="103" t="s">
        <v>295</v>
      </c>
      <c r="G2702" s="103" t="s">
        <v>104</v>
      </c>
      <c r="H2702" s="103" t="s">
        <v>336</v>
      </c>
      <c r="I2702" s="103" t="s">
        <v>92</v>
      </c>
      <c r="J2702" s="215">
        <v>6284.22</v>
      </c>
      <c r="K2702" s="216" t="s">
        <v>88</v>
      </c>
    </row>
    <row r="2703" spans="1:11" x14ac:dyDescent="0.25">
      <c r="A2703" s="103" t="s">
        <v>810</v>
      </c>
      <c r="B2703" s="103" t="s">
        <v>88</v>
      </c>
      <c r="C2703" s="103" t="s">
        <v>89</v>
      </c>
      <c r="D2703" s="103" t="s">
        <v>91</v>
      </c>
      <c r="E2703" s="111"/>
      <c r="F2703" s="103" t="s">
        <v>295</v>
      </c>
      <c r="G2703" s="103" t="s">
        <v>104</v>
      </c>
      <c r="H2703" s="103" t="s">
        <v>336</v>
      </c>
      <c r="I2703" s="103" t="s">
        <v>92</v>
      </c>
      <c r="J2703" s="215">
        <v>-3142.1</v>
      </c>
      <c r="K2703" s="216" t="s">
        <v>88</v>
      </c>
    </row>
    <row r="2704" spans="1:11" x14ac:dyDescent="0.25">
      <c r="A2704" s="103" t="s">
        <v>1038</v>
      </c>
      <c r="B2704" s="103" t="s">
        <v>88</v>
      </c>
      <c r="C2704" s="103" t="s">
        <v>89</v>
      </c>
      <c r="D2704" s="103" t="s">
        <v>91</v>
      </c>
      <c r="E2704" s="103" t="s">
        <v>295</v>
      </c>
      <c r="F2704" s="103" t="s">
        <v>295</v>
      </c>
      <c r="G2704" s="103" t="s">
        <v>104</v>
      </c>
      <c r="H2704" s="103" t="s">
        <v>336</v>
      </c>
      <c r="I2704" s="103" t="s">
        <v>92</v>
      </c>
      <c r="J2704" s="215">
        <v>2651.26</v>
      </c>
      <c r="K2704" s="216" t="s">
        <v>88</v>
      </c>
    </row>
    <row r="2705" spans="1:11" x14ac:dyDescent="0.25">
      <c r="A2705" s="103" t="s">
        <v>1038</v>
      </c>
      <c r="B2705" s="103" t="s">
        <v>88</v>
      </c>
      <c r="C2705" s="103" t="s">
        <v>89</v>
      </c>
      <c r="D2705" s="103" t="s">
        <v>91</v>
      </c>
      <c r="E2705" s="111"/>
      <c r="F2705" s="103" t="s">
        <v>295</v>
      </c>
      <c r="G2705" s="103" t="s">
        <v>104</v>
      </c>
      <c r="H2705" s="103" t="s">
        <v>336</v>
      </c>
      <c r="I2705" s="103" t="s">
        <v>92</v>
      </c>
      <c r="J2705" s="215">
        <v>-1325.62</v>
      </c>
      <c r="K2705" s="216" t="s">
        <v>88</v>
      </c>
    </row>
    <row r="2706" spans="1:11" x14ac:dyDescent="0.25">
      <c r="A2706" s="103" t="s">
        <v>806</v>
      </c>
      <c r="B2706" s="103" t="s">
        <v>88</v>
      </c>
      <c r="C2706" s="103" t="s">
        <v>89</v>
      </c>
      <c r="D2706" s="103" t="s">
        <v>91</v>
      </c>
      <c r="E2706" s="103" t="s">
        <v>295</v>
      </c>
      <c r="F2706" s="103" t="s">
        <v>295</v>
      </c>
      <c r="G2706" s="103" t="s">
        <v>104</v>
      </c>
      <c r="H2706" s="103" t="s">
        <v>336</v>
      </c>
      <c r="I2706" s="103" t="s">
        <v>92</v>
      </c>
      <c r="J2706" s="215">
        <v>7473.85</v>
      </c>
      <c r="K2706" s="216" t="s">
        <v>88</v>
      </c>
    </row>
    <row r="2707" spans="1:11" x14ac:dyDescent="0.25">
      <c r="A2707" s="103" t="s">
        <v>806</v>
      </c>
      <c r="B2707" s="103" t="s">
        <v>88</v>
      </c>
      <c r="C2707" s="103" t="s">
        <v>89</v>
      </c>
      <c r="D2707" s="103" t="s">
        <v>91</v>
      </c>
      <c r="E2707" s="111"/>
      <c r="F2707" s="103" t="s">
        <v>295</v>
      </c>
      <c r="G2707" s="103" t="s">
        <v>104</v>
      </c>
      <c r="H2707" s="103" t="s">
        <v>336</v>
      </c>
      <c r="I2707" s="103" t="s">
        <v>92</v>
      </c>
      <c r="J2707" s="215">
        <v>-3736.91</v>
      </c>
      <c r="K2707" s="216" t="s">
        <v>88</v>
      </c>
    </row>
    <row r="2708" spans="1:11" x14ac:dyDescent="0.25">
      <c r="A2708" s="103" t="s">
        <v>807</v>
      </c>
      <c r="B2708" s="103" t="s">
        <v>88</v>
      </c>
      <c r="C2708" s="103" t="s">
        <v>89</v>
      </c>
      <c r="D2708" s="103" t="s">
        <v>91</v>
      </c>
      <c r="E2708" s="103" t="s">
        <v>295</v>
      </c>
      <c r="F2708" s="103" t="s">
        <v>295</v>
      </c>
      <c r="G2708" s="103" t="s">
        <v>104</v>
      </c>
      <c r="H2708" s="103" t="s">
        <v>336</v>
      </c>
      <c r="I2708" s="103" t="s">
        <v>92</v>
      </c>
      <c r="J2708" s="215">
        <v>797.03</v>
      </c>
      <c r="K2708" s="216" t="s">
        <v>88</v>
      </c>
    </row>
    <row r="2709" spans="1:11" x14ac:dyDescent="0.25">
      <c r="A2709" s="103" t="s">
        <v>807</v>
      </c>
      <c r="B2709" s="103" t="s">
        <v>88</v>
      </c>
      <c r="C2709" s="103" t="s">
        <v>89</v>
      </c>
      <c r="D2709" s="103" t="s">
        <v>91</v>
      </c>
      <c r="E2709" s="111"/>
      <c r="F2709" s="103" t="s">
        <v>295</v>
      </c>
      <c r="G2709" s="103" t="s">
        <v>104</v>
      </c>
      <c r="H2709" s="103" t="s">
        <v>336</v>
      </c>
      <c r="I2709" s="103" t="s">
        <v>92</v>
      </c>
      <c r="J2709" s="215">
        <v>-398.51</v>
      </c>
      <c r="K2709" s="216" t="s">
        <v>88</v>
      </c>
    </row>
    <row r="2710" spans="1:11" x14ac:dyDescent="0.25">
      <c r="A2710" s="103" t="s">
        <v>808</v>
      </c>
      <c r="B2710" s="103" t="s">
        <v>88</v>
      </c>
      <c r="C2710" s="103" t="s">
        <v>89</v>
      </c>
      <c r="D2710" s="103" t="s">
        <v>91</v>
      </c>
      <c r="E2710" s="103" t="s">
        <v>295</v>
      </c>
      <c r="F2710" s="103" t="s">
        <v>295</v>
      </c>
      <c r="G2710" s="103" t="s">
        <v>103</v>
      </c>
      <c r="H2710" s="103" t="s">
        <v>337</v>
      </c>
      <c r="I2710" s="103" t="s">
        <v>92</v>
      </c>
      <c r="J2710" s="215">
        <v>4214.71</v>
      </c>
      <c r="K2710" s="216" t="s">
        <v>88</v>
      </c>
    </row>
    <row r="2711" spans="1:11" x14ac:dyDescent="0.25">
      <c r="A2711" s="103" t="s">
        <v>808</v>
      </c>
      <c r="B2711" s="103" t="s">
        <v>88</v>
      </c>
      <c r="C2711" s="103" t="s">
        <v>89</v>
      </c>
      <c r="D2711" s="103" t="s">
        <v>91</v>
      </c>
      <c r="E2711" s="111"/>
      <c r="F2711" s="103" t="s">
        <v>295</v>
      </c>
      <c r="G2711" s="103" t="s">
        <v>103</v>
      </c>
      <c r="H2711" s="103" t="s">
        <v>337</v>
      </c>
      <c r="I2711" s="103" t="s">
        <v>92</v>
      </c>
      <c r="J2711" s="215">
        <v>-2166.96</v>
      </c>
      <c r="K2711" s="216" t="s">
        <v>88</v>
      </c>
    </row>
    <row r="2712" spans="1:11" x14ac:dyDescent="0.25">
      <c r="A2712" s="103" t="s">
        <v>809</v>
      </c>
      <c r="B2712" s="103" t="s">
        <v>88</v>
      </c>
      <c r="C2712" s="103" t="s">
        <v>89</v>
      </c>
      <c r="D2712" s="103" t="s">
        <v>91</v>
      </c>
      <c r="E2712" s="103" t="s">
        <v>295</v>
      </c>
      <c r="F2712" s="103" t="s">
        <v>295</v>
      </c>
      <c r="G2712" s="103" t="s">
        <v>103</v>
      </c>
      <c r="H2712" s="103" t="s">
        <v>337</v>
      </c>
      <c r="I2712" s="103" t="s">
        <v>92</v>
      </c>
      <c r="J2712" s="215">
        <v>2677.14</v>
      </c>
      <c r="K2712" s="232"/>
    </row>
    <row r="2713" spans="1:11" x14ac:dyDescent="0.25">
      <c r="A2713" s="103" t="s">
        <v>809</v>
      </c>
      <c r="B2713" s="103" t="s">
        <v>88</v>
      </c>
      <c r="C2713" s="103" t="s">
        <v>89</v>
      </c>
      <c r="D2713" s="103" t="s">
        <v>91</v>
      </c>
      <c r="E2713" s="111"/>
      <c r="F2713" s="103" t="s">
        <v>295</v>
      </c>
      <c r="G2713" s="103" t="s">
        <v>103</v>
      </c>
      <c r="H2713" s="103" t="s">
        <v>337</v>
      </c>
      <c r="I2713" s="103" t="s">
        <v>92</v>
      </c>
      <c r="J2713" s="215">
        <v>-1319.24</v>
      </c>
      <c r="K2713" s="216" t="s">
        <v>88</v>
      </c>
    </row>
    <row r="2714" spans="1:11" x14ac:dyDescent="0.25">
      <c r="A2714" s="103" t="s">
        <v>810</v>
      </c>
      <c r="B2714" s="103" t="s">
        <v>88</v>
      </c>
      <c r="C2714" s="103" t="s">
        <v>89</v>
      </c>
      <c r="D2714" s="103" t="s">
        <v>91</v>
      </c>
      <c r="E2714" s="103" t="s">
        <v>295</v>
      </c>
      <c r="F2714" s="103" t="s">
        <v>295</v>
      </c>
      <c r="G2714" s="103" t="s">
        <v>103</v>
      </c>
      <c r="H2714" s="103" t="s">
        <v>337</v>
      </c>
      <c r="I2714" s="103" t="s">
        <v>92</v>
      </c>
      <c r="J2714" s="215">
        <v>2836.66</v>
      </c>
      <c r="K2714" s="216" t="s">
        <v>88</v>
      </c>
    </row>
    <row r="2715" spans="1:11" x14ac:dyDescent="0.25">
      <c r="A2715" s="103" t="s">
        <v>810</v>
      </c>
      <c r="B2715" s="103" t="s">
        <v>88</v>
      </c>
      <c r="C2715" s="103" t="s">
        <v>89</v>
      </c>
      <c r="D2715" s="103" t="s">
        <v>91</v>
      </c>
      <c r="E2715" s="111"/>
      <c r="F2715" s="103" t="s">
        <v>295</v>
      </c>
      <c r="G2715" s="103" t="s">
        <v>103</v>
      </c>
      <c r="H2715" s="103" t="s">
        <v>337</v>
      </c>
      <c r="I2715" s="103" t="s">
        <v>92</v>
      </c>
      <c r="J2715" s="215">
        <v>-1374.16</v>
      </c>
      <c r="K2715" s="216" t="s">
        <v>88</v>
      </c>
    </row>
    <row r="2716" spans="1:11" x14ac:dyDescent="0.25">
      <c r="A2716" s="103" t="s">
        <v>1038</v>
      </c>
      <c r="B2716" s="103" t="s">
        <v>88</v>
      </c>
      <c r="C2716" s="103" t="s">
        <v>89</v>
      </c>
      <c r="D2716" s="103" t="s">
        <v>91</v>
      </c>
      <c r="E2716" s="103" t="s">
        <v>295</v>
      </c>
      <c r="F2716" s="103" t="s">
        <v>295</v>
      </c>
      <c r="G2716" s="103" t="s">
        <v>103</v>
      </c>
      <c r="H2716" s="103" t="s">
        <v>337</v>
      </c>
      <c r="I2716" s="103" t="s">
        <v>92</v>
      </c>
      <c r="J2716" s="215">
        <v>3963.26</v>
      </c>
      <c r="K2716" s="216" t="s">
        <v>88</v>
      </c>
    </row>
    <row r="2717" spans="1:11" x14ac:dyDescent="0.25">
      <c r="A2717" s="103" t="s">
        <v>1038</v>
      </c>
      <c r="B2717" s="103" t="s">
        <v>88</v>
      </c>
      <c r="C2717" s="103" t="s">
        <v>89</v>
      </c>
      <c r="D2717" s="103" t="s">
        <v>91</v>
      </c>
      <c r="E2717" s="111"/>
      <c r="F2717" s="103" t="s">
        <v>295</v>
      </c>
      <c r="G2717" s="103" t="s">
        <v>103</v>
      </c>
      <c r="H2717" s="103" t="s">
        <v>337</v>
      </c>
      <c r="I2717" s="103" t="s">
        <v>92</v>
      </c>
      <c r="J2717" s="215">
        <v>-1981.62</v>
      </c>
      <c r="K2717" s="216" t="s">
        <v>88</v>
      </c>
    </row>
    <row r="2718" spans="1:11" x14ac:dyDescent="0.25">
      <c r="A2718" s="103" t="s">
        <v>806</v>
      </c>
      <c r="B2718" s="103" t="s">
        <v>88</v>
      </c>
      <c r="C2718" s="103" t="s">
        <v>89</v>
      </c>
      <c r="D2718" s="103" t="s">
        <v>91</v>
      </c>
      <c r="E2718" s="103" t="s">
        <v>295</v>
      </c>
      <c r="F2718" s="103" t="s">
        <v>295</v>
      </c>
      <c r="G2718" s="103" t="s">
        <v>103</v>
      </c>
      <c r="H2718" s="103" t="s">
        <v>337</v>
      </c>
      <c r="I2718" s="103" t="s">
        <v>92</v>
      </c>
      <c r="J2718" s="215">
        <v>3767.09</v>
      </c>
      <c r="K2718" s="216" t="s">
        <v>88</v>
      </c>
    </row>
    <row r="2719" spans="1:11" x14ac:dyDescent="0.25">
      <c r="A2719" s="103" t="s">
        <v>806</v>
      </c>
      <c r="B2719" s="103" t="s">
        <v>88</v>
      </c>
      <c r="C2719" s="103" t="s">
        <v>89</v>
      </c>
      <c r="D2719" s="103" t="s">
        <v>91</v>
      </c>
      <c r="E2719" s="111"/>
      <c r="F2719" s="103" t="s">
        <v>295</v>
      </c>
      <c r="G2719" s="103" t="s">
        <v>103</v>
      </c>
      <c r="H2719" s="103" t="s">
        <v>337</v>
      </c>
      <c r="I2719" s="103" t="s">
        <v>92</v>
      </c>
      <c r="J2719" s="215">
        <v>-1674.9</v>
      </c>
      <c r="K2719" s="216" t="s">
        <v>88</v>
      </c>
    </row>
    <row r="2720" spans="1:11" x14ac:dyDescent="0.25">
      <c r="A2720" s="103" t="s">
        <v>807</v>
      </c>
      <c r="B2720" s="103" t="s">
        <v>88</v>
      </c>
      <c r="C2720" s="103" t="s">
        <v>89</v>
      </c>
      <c r="D2720" s="103" t="s">
        <v>91</v>
      </c>
      <c r="E2720" s="103" t="s">
        <v>295</v>
      </c>
      <c r="F2720" s="103" t="s">
        <v>295</v>
      </c>
      <c r="G2720" s="103" t="s">
        <v>103</v>
      </c>
      <c r="H2720" s="103" t="s">
        <v>337</v>
      </c>
      <c r="I2720" s="103" t="s">
        <v>92</v>
      </c>
      <c r="J2720" s="215">
        <v>3166.08</v>
      </c>
      <c r="K2720" s="216" t="s">
        <v>88</v>
      </c>
    </row>
    <row r="2721" spans="1:11" x14ac:dyDescent="0.25">
      <c r="A2721" s="103" t="s">
        <v>807</v>
      </c>
      <c r="B2721" s="103" t="s">
        <v>88</v>
      </c>
      <c r="C2721" s="103" t="s">
        <v>89</v>
      </c>
      <c r="D2721" s="103" t="s">
        <v>91</v>
      </c>
      <c r="E2721" s="111"/>
      <c r="F2721" s="103" t="s">
        <v>295</v>
      </c>
      <c r="G2721" s="103" t="s">
        <v>103</v>
      </c>
      <c r="H2721" s="103" t="s">
        <v>337</v>
      </c>
      <c r="I2721" s="103" t="s">
        <v>92</v>
      </c>
      <c r="J2721" s="215">
        <v>-1583.04</v>
      </c>
      <c r="K2721" s="216" t="s">
        <v>88</v>
      </c>
    </row>
    <row r="2722" spans="1:11" x14ac:dyDescent="0.25">
      <c r="A2722" s="103" t="s">
        <v>808</v>
      </c>
      <c r="B2722" s="103" t="s">
        <v>88</v>
      </c>
      <c r="C2722" s="103" t="s">
        <v>89</v>
      </c>
      <c r="D2722" s="103" t="s">
        <v>91</v>
      </c>
      <c r="E2722" s="103" t="s">
        <v>295</v>
      </c>
      <c r="F2722" s="103" t="s">
        <v>295</v>
      </c>
      <c r="G2722" s="103" t="s">
        <v>102</v>
      </c>
      <c r="H2722" s="103" t="s">
        <v>338</v>
      </c>
      <c r="I2722" s="103" t="s">
        <v>92</v>
      </c>
      <c r="J2722" s="215">
        <v>1715.41</v>
      </c>
      <c r="K2722" s="216" t="s">
        <v>88</v>
      </c>
    </row>
    <row r="2723" spans="1:11" x14ac:dyDescent="0.25">
      <c r="A2723" s="103" t="s">
        <v>808</v>
      </c>
      <c r="B2723" s="103" t="s">
        <v>88</v>
      </c>
      <c r="C2723" s="103" t="s">
        <v>89</v>
      </c>
      <c r="D2723" s="103" t="s">
        <v>91</v>
      </c>
      <c r="E2723" s="111"/>
      <c r="F2723" s="103" t="s">
        <v>295</v>
      </c>
      <c r="G2723" s="103" t="s">
        <v>102</v>
      </c>
      <c r="H2723" s="103" t="s">
        <v>338</v>
      </c>
      <c r="I2723" s="103" t="s">
        <v>92</v>
      </c>
      <c r="J2723" s="215">
        <v>-857.69</v>
      </c>
      <c r="K2723" s="216" t="s">
        <v>88</v>
      </c>
    </row>
    <row r="2724" spans="1:11" x14ac:dyDescent="0.25">
      <c r="A2724" s="103" t="s">
        <v>809</v>
      </c>
      <c r="B2724" s="103" t="s">
        <v>88</v>
      </c>
      <c r="C2724" s="103" t="s">
        <v>89</v>
      </c>
      <c r="D2724" s="103" t="s">
        <v>91</v>
      </c>
      <c r="E2724" s="103" t="s">
        <v>295</v>
      </c>
      <c r="F2724" s="103" t="s">
        <v>295</v>
      </c>
      <c r="G2724" s="103" t="s">
        <v>102</v>
      </c>
      <c r="H2724" s="103" t="s">
        <v>338</v>
      </c>
      <c r="I2724" s="103" t="s">
        <v>92</v>
      </c>
      <c r="J2724" s="215">
        <v>1392.28</v>
      </c>
      <c r="K2724" s="216" t="s">
        <v>88</v>
      </c>
    </row>
    <row r="2725" spans="1:11" x14ac:dyDescent="0.25">
      <c r="A2725" s="103" t="s">
        <v>809</v>
      </c>
      <c r="B2725" s="103" t="s">
        <v>88</v>
      </c>
      <c r="C2725" s="103" t="s">
        <v>89</v>
      </c>
      <c r="D2725" s="103" t="s">
        <v>91</v>
      </c>
      <c r="E2725" s="111"/>
      <c r="F2725" s="103" t="s">
        <v>295</v>
      </c>
      <c r="G2725" s="103" t="s">
        <v>102</v>
      </c>
      <c r="H2725" s="103" t="s">
        <v>338</v>
      </c>
      <c r="I2725" s="103" t="s">
        <v>92</v>
      </c>
      <c r="J2725" s="215">
        <v>-696.12</v>
      </c>
      <c r="K2725" s="216" t="s">
        <v>88</v>
      </c>
    </row>
    <row r="2726" spans="1:11" x14ac:dyDescent="0.25">
      <c r="A2726" s="103" t="s">
        <v>810</v>
      </c>
      <c r="B2726" s="103" t="s">
        <v>88</v>
      </c>
      <c r="C2726" s="103" t="s">
        <v>89</v>
      </c>
      <c r="D2726" s="103" t="s">
        <v>91</v>
      </c>
      <c r="E2726" s="103" t="s">
        <v>295</v>
      </c>
      <c r="F2726" s="103" t="s">
        <v>295</v>
      </c>
      <c r="G2726" s="103" t="s">
        <v>102</v>
      </c>
      <c r="H2726" s="103" t="s">
        <v>338</v>
      </c>
      <c r="I2726" s="103" t="s">
        <v>92</v>
      </c>
      <c r="J2726" s="215">
        <v>1303.18</v>
      </c>
      <c r="K2726" s="216" t="s">
        <v>88</v>
      </c>
    </row>
    <row r="2727" spans="1:11" x14ac:dyDescent="0.25">
      <c r="A2727" s="103" t="s">
        <v>810</v>
      </c>
      <c r="B2727" s="103" t="s">
        <v>88</v>
      </c>
      <c r="C2727" s="103" t="s">
        <v>89</v>
      </c>
      <c r="D2727" s="103" t="s">
        <v>91</v>
      </c>
      <c r="E2727" s="111"/>
      <c r="F2727" s="103" t="s">
        <v>295</v>
      </c>
      <c r="G2727" s="103" t="s">
        <v>102</v>
      </c>
      <c r="H2727" s="103" t="s">
        <v>338</v>
      </c>
      <c r="I2727" s="103" t="s">
        <v>92</v>
      </c>
      <c r="J2727" s="215">
        <v>-651.58000000000004</v>
      </c>
      <c r="K2727" s="216" t="s">
        <v>88</v>
      </c>
    </row>
    <row r="2728" spans="1:11" x14ac:dyDescent="0.25">
      <c r="A2728" s="103" t="s">
        <v>1038</v>
      </c>
      <c r="B2728" s="103" t="s">
        <v>88</v>
      </c>
      <c r="C2728" s="103" t="s">
        <v>89</v>
      </c>
      <c r="D2728" s="103" t="s">
        <v>91</v>
      </c>
      <c r="E2728" s="103" t="s">
        <v>295</v>
      </c>
      <c r="F2728" s="103" t="s">
        <v>295</v>
      </c>
      <c r="G2728" s="103" t="s">
        <v>102</v>
      </c>
      <c r="H2728" s="103" t="s">
        <v>338</v>
      </c>
      <c r="I2728" s="103" t="s">
        <v>92</v>
      </c>
      <c r="J2728" s="215">
        <v>2518.4699999999998</v>
      </c>
      <c r="K2728" s="216" t="s">
        <v>88</v>
      </c>
    </row>
    <row r="2729" spans="1:11" x14ac:dyDescent="0.25">
      <c r="A2729" s="103" t="s">
        <v>1038</v>
      </c>
      <c r="B2729" s="103" t="s">
        <v>88</v>
      </c>
      <c r="C2729" s="103" t="s">
        <v>89</v>
      </c>
      <c r="D2729" s="103" t="s">
        <v>91</v>
      </c>
      <c r="E2729" s="111"/>
      <c r="F2729" s="103" t="s">
        <v>295</v>
      </c>
      <c r="G2729" s="103" t="s">
        <v>102</v>
      </c>
      <c r="H2729" s="103" t="s">
        <v>338</v>
      </c>
      <c r="I2729" s="103" t="s">
        <v>92</v>
      </c>
      <c r="J2729" s="215">
        <v>-629.16999999999996</v>
      </c>
      <c r="K2729" s="216" t="s">
        <v>88</v>
      </c>
    </row>
    <row r="2730" spans="1:11" x14ac:dyDescent="0.25">
      <c r="A2730" s="103" t="s">
        <v>806</v>
      </c>
      <c r="B2730" s="103" t="s">
        <v>88</v>
      </c>
      <c r="C2730" s="103" t="s">
        <v>89</v>
      </c>
      <c r="D2730" s="103" t="s">
        <v>91</v>
      </c>
      <c r="E2730" s="103" t="s">
        <v>295</v>
      </c>
      <c r="F2730" s="103" t="s">
        <v>295</v>
      </c>
      <c r="G2730" s="103" t="s">
        <v>102</v>
      </c>
      <c r="H2730" s="103" t="s">
        <v>338</v>
      </c>
      <c r="I2730" s="103" t="s">
        <v>92</v>
      </c>
      <c r="J2730" s="215">
        <v>1637.09</v>
      </c>
      <c r="K2730" s="216" t="s">
        <v>88</v>
      </c>
    </row>
    <row r="2731" spans="1:11" x14ac:dyDescent="0.25">
      <c r="A2731" s="103" t="s">
        <v>806</v>
      </c>
      <c r="B2731" s="103" t="s">
        <v>88</v>
      </c>
      <c r="C2731" s="103" t="s">
        <v>89</v>
      </c>
      <c r="D2731" s="103" t="s">
        <v>91</v>
      </c>
      <c r="E2731" s="111"/>
      <c r="F2731" s="103" t="s">
        <v>295</v>
      </c>
      <c r="G2731" s="103" t="s">
        <v>102</v>
      </c>
      <c r="H2731" s="103" t="s">
        <v>338</v>
      </c>
      <c r="I2731" s="103" t="s">
        <v>92</v>
      </c>
      <c r="J2731" s="215">
        <v>-818.53</v>
      </c>
      <c r="K2731" s="216" t="s">
        <v>88</v>
      </c>
    </row>
    <row r="2732" spans="1:11" x14ac:dyDescent="0.25">
      <c r="A2732" s="103" t="s">
        <v>807</v>
      </c>
      <c r="B2732" s="103" t="s">
        <v>88</v>
      </c>
      <c r="C2732" s="103" t="s">
        <v>89</v>
      </c>
      <c r="D2732" s="103" t="s">
        <v>91</v>
      </c>
      <c r="E2732" s="103" t="s">
        <v>295</v>
      </c>
      <c r="F2732" s="103" t="s">
        <v>295</v>
      </c>
      <c r="G2732" s="103" t="s">
        <v>102</v>
      </c>
      <c r="H2732" s="103" t="s">
        <v>338</v>
      </c>
      <c r="I2732" s="103" t="s">
        <v>92</v>
      </c>
      <c r="J2732" s="215">
        <v>1308.92</v>
      </c>
      <c r="K2732" s="216" t="s">
        <v>88</v>
      </c>
    </row>
    <row r="2733" spans="1:11" x14ac:dyDescent="0.25">
      <c r="A2733" s="103" t="s">
        <v>807</v>
      </c>
      <c r="B2733" s="103" t="s">
        <v>88</v>
      </c>
      <c r="C2733" s="103" t="s">
        <v>89</v>
      </c>
      <c r="D2733" s="103" t="s">
        <v>91</v>
      </c>
      <c r="E2733" s="111"/>
      <c r="F2733" s="103" t="s">
        <v>295</v>
      </c>
      <c r="G2733" s="103" t="s">
        <v>102</v>
      </c>
      <c r="H2733" s="103" t="s">
        <v>338</v>
      </c>
      <c r="I2733" s="103" t="s">
        <v>92</v>
      </c>
      <c r="J2733" s="215">
        <v>-654.48</v>
      </c>
      <c r="K2733" s="216" t="s">
        <v>88</v>
      </c>
    </row>
    <row r="2734" spans="1:11" x14ac:dyDescent="0.25">
      <c r="A2734" s="103" t="s">
        <v>808</v>
      </c>
      <c r="B2734" s="103" t="s">
        <v>88</v>
      </c>
      <c r="C2734" s="103" t="s">
        <v>89</v>
      </c>
      <c r="D2734" s="103" t="s">
        <v>91</v>
      </c>
      <c r="E2734" s="103" t="s">
        <v>295</v>
      </c>
      <c r="F2734" s="103" t="s">
        <v>295</v>
      </c>
      <c r="G2734" s="103" t="s">
        <v>101</v>
      </c>
      <c r="H2734" s="103" t="s">
        <v>339</v>
      </c>
      <c r="I2734" s="103" t="s">
        <v>92</v>
      </c>
      <c r="J2734" s="215">
        <v>10348.709999999999</v>
      </c>
      <c r="K2734" s="216" t="s">
        <v>88</v>
      </c>
    </row>
    <row r="2735" spans="1:11" x14ac:dyDescent="0.25">
      <c r="A2735" s="103" t="s">
        <v>808</v>
      </c>
      <c r="B2735" s="103" t="s">
        <v>88</v>
      </c>
      <c r="C2735" s="103" t="s">
        <v>89</v>
      </c>
      <c r="D2735" s="103" t="s">
        <v>91</v>
      </c>
      <c r="E2735" s="111"/>
      <c r="F2735" s="103" t="s">
        <v>295</v>
      </c>
      <c r="G2735" s="103" t="s">
        <v>101</v>
      </c>
      <c r="H2735" s="103" t="s">
        <v>339</v>
      </c>
      <c r="I2735" s="103" t="s">
        <v>92</v>
      </c>
      <c r="J2735" s="215">
        <v>-5158.3599999999997</v>
      </c>
      <c r="K2735" s="216" t="s">
        <v>88</v>
      </c>
    </row>
    <row r="2736" spans="1:11" x14ac:dyDescent="0.25">
      <c r="A2736" s="103" t="s">
        <v>809</v>
      </c>
      <c r="B2736" s="103" t="s">
        <v>88</v>
      </c>
      <c r="C2736" s="103" t="s">
        <v>89</v>
      </c>
      <c r="D2736" s="103" t="s">
        <v>91</v>
      </c>
      <c r="E2736" s="103" t="s">
        <v>295</v>
      </c>
      <c r="F2736" s="103" t="s">
        <v>295</v>
      </c>
      <c r="G2736" s="103" t="s">
        <v>101</v>
      </c>
      <c r="H2736" s="103" t="s">
        <v>339</v>
      </c>
      <c r="I2736" s="103" t="s">
        <v>92</v>
      </c>
      <c r="J2736" s="215">
        <v>7710.35</v>
      </c>
      <c r="K2736" s="216" t="s">
        <v>88</v>
      </c>
    </row>
    <row r="2737" spans="1:11" x14ac:dyDescent="0.25">
      <c r="A2737" s="103" t="s">
        <v>809</v>
      </c>
      <c r="B2737" s="103" t="s">
        <v>88</v>
      </c>
      <c r="C2737" s="103" t="s">
        <v>89</v>
      </c>
      <c r="D2737" s="103" t="s">
        <v>91</v>
      </c>
      <c r="E2737" s="111"/>
      <c r="F2737" s="103" t="s">
        <v>295</v>
      </c>
      <c r="G2737" s="103" t="s">
        <v>101</v>
      </c>
      <c r="H2737" s="103" t="s">
        <v>339</v>
      </c>
      <c r="I2737" s="103" t="s">
        <v>92</v>
      </c>
      <c r="J2737" s="215">
        <v>-3611.37</v>
      </c>
      <c r="K2737" s="216" t="s">
        <v>88</v>
      </c>
    </row>
    <row r="2738" spans="1:11" x14ac:dyDescent="0.25">
      <c r="A2738" s="103" t="s">
        <v>810</v>
      </c>
      <c r="B2738" s="103" t="s">
        <v>88</v>
      </c>
      <c r="C2738" s="103" t="s">
        <v>89</v>
      </c>
      <c r="D2738" s="103" t="s">
        <v>91</v>
      </c>
      <c r="E2738" s="103" t="s">
        <v>295</v>
      </c>
      <c r="F2738" s="103" t="s">
        <v>295</v>
      </c>
      <c r="G2738" s="103" t="s">
        <v>101</v>
      </c>
      <c r="H2738" s="103" t="s">
        <v>339</v>
      </c>
      <c r="I2738" s="103" t="s">
        <v>92</v>
      </c>
      <c r="J2738" s="215">
        <v>6070.97</v>
      </c>
      <c r="K2738" s="216" t="s">
        <v>88</v>
      </c>
    </row>
    <row r="2739" spans="1:11" x14ac:dyDescent="0.25">
      <c r="A2739" s="103" t="s">
        <v>810</v>
      </c>
      <c r="B2739" s="103" t="s">
        <v>88</v>
      </c>
      <c r="C2739" s="103" t="s">
        <v>89</v>
      </c>
      <c r="D2739" s="103" t="s">
        <v>91</v>
      </c>
      <c r="E2739" s="111"/>
      <c r="F2739" s="103" t="s">
        <v>295</v>
      </c>
      <c r="G2739" s="103" t="s">
        <v>101</v>
      </c>
      <c r="H2739" s="103" t="s">
        <v>339</v>
      </c>
      <c r="I2739" s="103" t="s">
        <v>92</v>
      </c>
      <c r="J2739" s="215">
        <v>-2768.58</v>
      </c>
      <c r="K2739" s="216" t="s">
        <v>88</v>
      </c>
    </row>
    <row r="2740" spans="1:11" x14ac:dyDescent="0.25">
      <c r="A2740" s="103" t="s">
        <v>1038</v>
      </c>
      <c r="B2740" s="103" t="s">
        <v>88</v>
      </c>
      <c r="C2740" s="103" t="s">
        <v>89</v>
      </c>
      <c r="D2740" s="103" t="s">
        <v>91</v>
      </c>
      <c r="E2740" s="103" t="s">
        <v>295</v>
      </c>
      <c r="F2740" s="103" t="s">
        <v>295</v>
      </c>
      <c r="G2740" s="103" t="s">
        <v>101</v>
      </c>
      <c r="H2740" s="103" t="s">
        <v>339</v>
      </c>
      <c r="I2740" s="103" t="s">
        <v>92</v>
      </c>
      <c r="J2740" s="215">
        <v>8974.24</v>
      </c>
      <c r="K2740" s="216" t="s">
        <v>88</v>
      </c>
    </row>
    <row r="2741" spans="1:11" x14ac:dyDescent="0.25">
      <c r="A2741" s="103" t="s">
        <v>1038</v>
      </c>
      <c r="B2741" s="103" t="s">
        <v>88</v>
      </c>
      <c r="C2741" s="103" t="s">
        <v>89</v>
      </c>
      <c r="D2741" s="103" t="s">
        <v>91</v>
      </c>
      <c r="E2741" s="111"/>
      <c r="F2741" s="103" t="s">
        <v>295</v>
      </c>
      <c r="G2741" s="103" t="s">
        <v>101</v>
      </c>
      <c r="H2741" s="103" t="s">
        <v>339</v>
      </c>
      <c r="I2741" s="103" t="s">
        <v>92</v>
      </c>
      <c r="J2741" s="215">
        <v>-4487.12</v>
      </c>
      <c r="K2741" s="216" t="s">
        <v>88</v>
      </c>
    </row>
    <row r="2742" spans="1:11" x14ac:dyDescent="0.25">
      <c r="A2742" s="103" t="s">
        <v>806</v>
      </c>
      <c r="B2742" s="103" t="s">
        <v>88</v>
      </c>
      <c r="C2742" s="103" t="s">
        <v>89</v>
      </c>
      <c r="D2742" s="103" t="s">
        <v>91</v>
      </c>
      <c r="E2742" s="103" t="s">
        <v>295</v>
      </c>
      <c r="F2742" s="103" t="s">
        <v>295</v>
      </c>
      <c r="G2742" s="103" t="s">
        <v>101</v>
      </c>
      <c r="H2742" s="103" t="s">
        <v>339</v>
      </c>
      <c r="I2742" s="103" t="s">
        <v>92</v>
      </c>
      <c r="J2742" s="215">
        <v>7157.27</v>
      </c>
      <c r="K2742" s="216" t="s">
        <v>88</v>
      </c>
    </row>
    <row r="2743" spans="1:11" x14ac:dyDescent="0.25">
      <c r="A2743" s="103" t="s">
        <v>806</v>
      </c>
      <c r="B2743" s="103" t="s">
        <v>88</v>
      </c>
      <c r="C2743" s="103" t="s">
        <v>89</v>
      </c>
      <c r="D2743" s="103" t="s">
        <v>91</v>
      </c>
      <c r="E2743" s="111"/>
      <c r="F2743" s="103" t="s">
        <v>295</v>
      </c>
      <c r="G2743" s="103" t="s">
        <v>101</v>
      </c>
      <c r="H2743" s="103" t="s">
        <v>339</v>
      </c>
      <c r="I2743" s="103" t="s">
        <v>92</v>
      </c>
      <c r="J2743" s="215">
        <v>-3306.02</v>
      </c>
      <c r="K2743" s="216" t="s">
        <v>88</v>
      </c>
    </row>
    <row r="2744" spans="1:11" x14ac:dyDescent="0.25">
      <c r="A2744" s="103" t="s">
        <v>807</v>
      </c>
      <c r="B2744" s="103" t="s">
        <v>88</v>
      </c>
      <c r="C2744" s="103" t="s">
        <v>89</v>
      </c>
      <c r="D2744" s="103" t="s">
        <v>91</v>
      </c>
      <c r="E2744" s="103" t="s">
        <v>295</v>
      </c>
      <c r="F2744" s="103" t="s">
        <v>295</v>
      </c>
      <c r="G2744" s="103" t="s">
        <v>101</v>
      </c>
      <c r="H2744" s="103" t="s">
        <v>339</v>
      </c>
      <c r="I2744" s="103" t="s">
        <v>92</v>
      </c>
      <c r="J2744" s="215">
        <v>6875.92</v>
      </c>
      <c r="K2744" s="216" t="s">
        <v>88</v>
      </c>
    </row>
    <row r="2745" spans="1:11" x14ac:dyDescent="0.25">
      <c r="A2745" s="103" t="s">
        <v>807</v>
      </c>
      <c r="B2745" s="103" t="s">
        <v>88</v>
      </c>
      <c r="C2745" s="103" t="s">
        <v>89</v>
      </c>
      <c r="D2745" s="103" t="s">
        <v>91</v>
      </c>
      <c r="E2745" s="111"/>
      <c r="F2745" s="103" t="s">
        <v>295</v>
      </c>
      <c r="G2745" s="103" t="s">
        <v>101</v>
      </c>
      <c r="H2745" s="103" t="s">
        <v>339</v>
      </c>
      <c r="I2745" s="103" t="s">
        <v>92</v>
      </c>
      <c r="J2745" s="215">
        <v>-3437.94</v>
      </c>
      <c r="K2745" s="216" t="s">
        <v>88</v>
      </c>
    </row>
    <row r="2746" spans="1:11" x14ac:dyDescent="0.25">
      <c r="A2746" s="103" t="s">
        <v>808</v>
      </c>
      <c r="B2746" s="103" t="s">
        <v>88</v>
      </c>
      <c r="C2746" s="103" t="s">
        <v>89</v>
      </c>
      <c r="D2746" s="103" t="s">
        <v>91</v>
      </c>
      <c r="E2746" s="103" t="s">
        <v>295</v>
      </c>
      <c r="F2746" s="103" t="s">
        <v>295</v>
      </c>
      <c r="G2746" s="103" t="s">
        <v>109</v>
      </c>
      <c r="H2746" s="103" t="s">
        <v>403</v>
      </c>
      <c r="I2746" s="103" t="s">
        <v>92</v>
      </c>
      <c r="J2746" s="215">
        <v>-302.89</v>
      </c>
      <c r="K2746" s="216" t="s">
        <v>88</v>
      </c>
    </row>
    <row r="2747" spans="1:11" x14ac:dyDescent="0.25">
      <c r="A2747" s="103" t="s">
        <v>808</v>
      </c>
      <c r="B2747" s="103" t="s">
        <v>88</v>
      </c>
      <c r="C2747" s="103" t="s">
        <v>89</v>
      </c>
      <c r="D2747" s="103" t="s">
        <v>91</v>
      </c>
      <c r="E2747" s="111"/>
      <c r="F2747" s="103" t="s">
        <v>295</v>
      </c>
      <c r="G2747" s="103" t="s">
        <v>109</v>
      </c>
      <c r="H2747" s="103" t="s">
        <v>403</v>
      </c>
      <c r="I2747" s="103" t="s">
        <v>92</v>
      </c>
      <c r="J2747" s="215">
        <v>151.44999999999999</v>
      </c>
      <c r="K2747" s="216" t="s">
        <v>88</v>
      </c>
    </row>
    <row r="2748" spans="1:11" x14ac:dyDescent="0.25">
      <c r="A2748" s="103" t="s">
        <v>810</v>
      </c>
      <c r="B2748" s="103" t="s">
        <v>88</v>
      </c>
      <c r="C2748" s="103" t="s">
        <v>89</v>
      </c>
      <c r="D2748" s="103" t="s">
        <v>91</v>
      </c>
      <c r="E2748" s="103" t="s">
        <v>295</v>
      </c>
      <c r="F2748" s="103" t="s">
        <v>295</v>
      </c>
      <c r="G2748" s="103" t="s">
        <v>109</v>
      </c>
      <c r="H2748" s="103" t="s">
        <v>403</v>
      </c>
      <c r="I2748" s="103" t="s">
        <v>92</v>
      </c>
      <c r="J2748" s="215">
        <v>-129.22999999999999</v>
      </c>
      <c r="K2748" s="216" t="s">
        <v>88</v>
      </c>
    </row>
    <row r="2749" spans="1:11" x14ac:dyDescent="0.25">
      <c r="A2749" s="103" t="s">
        <v>810</v>
      </c>
      <c r="B2749" s="103" t="s">
        <v>88</v>
      </c>
      <c r="C2749" s="103" t="s">
        <v>89</v>
      </c>
      <c r="D2749" s="103" t="s">
        <v>91</v>
      </c>
      <c r="E2749" s="111"/>
      <c r="F2749" s="103" t="s">
        <v>295</v>
      </c>
      <c r="G2749" s="103" t="s">
        <v>109</v>
      </c>
      <c r="H2749" s="103" t="s">
        <v>403</v>
      </c>
      <c r="I2749" s="103" t="s">
        <v>92</v>
      </c>
      <c r="J2749" s="215">
        <v>64.61</v>
      </c>
      <c r="K2749" s="216" t="s">
        <v>88</v>
      </c>
    </row>
    <row r="2750" spans="1:11" x14ac:dyDescent="0.25">
      <c r="A2750" s="103" t="s">
        <v>1038</v>
      </c>
      <c r="B2750" s="103" t="s">
        <v>88</v>
      </c>
      <c r="C2750" s="103" t="s">
        <v>89</v>
      </c>
      <c r="D2750" s="103" t="s">
        <v>91</v>
      </c>
      <c r="E2750" s="103" t="s">
        <v>295</v>
      </c>
      <c r="F2750" s="103" t="s">
        <v>295</v>
      </c>
      <c r="G2750" s="103" t="s">
        <v>109</v>
      </c>
      <c r="H2750" s="103" t="s">
        <v>403</v>
      </c>
      <c r="I2750" s="103" t="s">
        <v>92</v>
      </c>
      <c r="J2750" s="215">
        <v>961.7</v>
      </c>
      <c r="K2750" s="216" t="s">
        <v>88</v>
      </c>
    </row>
    <row r="2751" spans="1:11" x14ac:dyDescent="0.25">
      <c r="A2751" s="103" t="s">
        <v>1038</v>
      </c>
      <c r="B2751" s="103" t="s">
        <v>88</v>
      </c>
      <c r="C2751" s="103" t="s">
        <v>89</v>
      </c>
      <c r="D2751" s="103" t="s">
        <v>91</v>
      </c>
      <c r="E2751" s="111"/>
      <c r="F2751" s="103" t="s">
        <v>295</v>
      </c>
      <c r="G2751" s="103" t="s">
        <v>109</v>
      </c>
      <c r="H2751" s="103" t="s">
        <v>403</v>
      </c>
      <c r="I2751" s="103" t="s">
        <v>92</v>
      </c>
      <c r="J2751" s="215">
        <v>-480.82</v>
      </c>
      <c r="K2751" s="216" t="s">
        <v>88</v>
      </c>
    </row>
    <row r="2752" spans="1:11" x14ac:dyDescent="0.25">
      <c r="A2752" s="103" t="s">
        <v>806</v>
      </c>
      <c r="B2752" s="103" t="s">
        <v>88</v>
      </c>
      <c r="C2752" s="103" t="s">
        <v>89</v>
      </c>
      <c r="D2752" s="103" t="s">
        <v>91</v>
      </c>
      <c r="E2752" s="103" t="s">
        <v>295</v>
      </c>
      <c r="F2752" s="103" t="s">
        <v>295</v>
      </c>
      <c r="G2752" s="103" t="s">
        <v>109</v>
      </c>
      <c r="H2752" s="103" t="s">
        <v>403</v>
      </c>
      <c r="I2752" s="103" t="s">
        <v>92</v>
      </c>
      <c r="J2752" s="215">
        <v>555.29999999999995</v>
      </c>
      <c r="K2752" s="216" t="s">
        <v>88</v>
      </c>
    </row>
    <row r="2753" spans="1:11" x14ac:dyDescent="0.25">
      <c r="A2753" s="103" t="s">
        <v>806</v>
      </c>
      <c r="B2753" s="103" t="s">
        <v>88</v>
      </c>
      <c r="C2753" s="103" t="s">
        <v>89</v>
      </c>
      <c r="D2753" s="103" t="s">
        <v>91</v>
      </c>
      <c r="E2753" s="111"/>
      <c r="F2753" s="103" t="s">
        <v>295</v>
      </c>
      <c r="G2753" s="103" t="s">
        <v>109</v>
      </c>
      <c r="H2753" s="103" t="s">
        <v>403</v>
      </c>
      <c r="I2753" s="103" t="s">
        <v>92</v>
      </c>
      <c r="J2753" s="215">
        <v>-277.66000000000003</v>
      </c>
      <c r="K2753" s="216" t="s">
        <v>88</v>
      </c>
    </row>
    <row r="2754" spans="1:11" x14ac:dyDescent="0.25">
      <c r="A2754" s="103" t="s">
        <v>807</v>
      </c>
      <c r="B2754" s="103" t="s">
        <v>88</v>
      </c>
      <c r="C2754" s="103" t="s">
        <v>89</v>
      </c>
      <c r="D2754" s="103" t="s">
        <v>91</v>
      </c>
      <c r="E2754" s="103" t="s">
        <v>295</v>
      </c>
      <c r="F2754" s="103" t="s">
        <v>295</v>
      </c>
      <c r="G2754" s="103" t="s">
        <v>109</v>
      </c>
      <c r="H2754" s="103" t="s">
        <v>403</v>
      </c>
      <c r="I2754" s="103" t="s">
        <v>92</v>
      </c>
      <c r="J2754" s="215">
        <v>90.87</v>
      </c>
      <c r="K2754" s="216" t="s">
        <v>88</v>
      </c>
    </row>
    <row r="2755" spans="1:11" x14ac:dyDescent="0.25">
      <c r="A2755" s="103" t="s">
        <v>807</v>
      </c>
      <c r="B2755" s="103" t="s">
        <v>88</v>
      </c>
      <c r="C2755" s="103" t="s">
        <v>89</v>
      </c>
      <c r="D2755" s="103" t="s">
        <v>91</v>
      </c>
      <c r="E2755" s="111"/>
      <c r="F2755" s="103" t="s">
        <v>295</v>
      </c>
      <c r="G2755" s="103" t="s">
        <v>109</v>
      </c>
      <c r="H2755" s="103" t="s">
        <v>403</v>
      </c>
      <c r="I2755" s="103" t="s">
        <v>92</v>
      </c>
      <c r="J2755" s="215">
        <v>-45.43</v>
      </c>
      <c r="K2755" s="216" t="s">
        <v>88</v>
      </c>
    </row>
    <row r="2756" spans="1:11" x14ac:dyDescent="0.25">
      <c r="A2756" s="103" t="s">
        <v>808</v>
      </c>
      <c r="B2756" s="103" t="s">
        <v>88</v>
      </c>
      <c r="C2756" s="103" t="s">
        <v>89</v>
      </c>
      <c r="D2756" s="103" t="s">
        <v>91</v>
      </c>
      <c r="E2756" s="103" t="s">
        <v>295</v>
      </c>
      <c r="F2756" s="103" t="s">
        <v>295</v>
      </c>
      <c r="G2756" s="103" t="s">
        <v>100</v>
      </c>
      <c r="H2756" s="103" t="s">
        <v>340</v>
      </c>
      <c r="I2756" s="103" t="s">
        <v>92</v>
      </c>
      <c r="J2756" s="215">
        <v>369.49</v>
      </c>
      <c r="K2756" s="216" t="s">
        <v>88</v>
      </c>
    </row>
    <row r="2757" spans="1:11" x14ac:dyDescent="0.25">
      <c r="A2757" s="103" t="s">
        <v>808</v>
      </c>
      <c r="B2757" s="103" t="s">
        <v>88</v>
      </c>
      <c r="C2757" s="103" t="s">
        <v>89</v>
      </c>
      <c r="D2757" s="103" t="s">
        <v>91</v>
      </c>
      <c r="E2757" s="111"/>
      <c r="F2757" s="103" t="s">
        <v>295</v>
      </c>
      <c r="G2757" s="103" t="s">
        <v>100</v>
      </c>
      <c r="H2757" s="103" t="s">
        <v>340</v>
      </c>
      <c r="I2757" s="103" t="s">
        <v>92</v>
      </c>
      <c r="J2757" s="215">
        <v>-184.75</v>
      </c>
      <c r="K2757" s="216" t="s">
        <v>88</v>
      </c>
    </row>
    <row r="2758" spans="1:11" x14ac:dyDescent="0.25">
      <c r="A2758" s="103" t="s">
        <v>809</v>
      </c>
      <c r="B2758" s="103" t="s">
        <v>88</v>
      </c>
      <c r="C2758" s="103" t="s">
        <v>89</v>
      </c>
      <c r="D2758" s="103" t="s">
        <v>91</v>
      </c>
      <c r="E2758" s="103" t="s">
        <v>295</v>
      </c>
      <c r="F2758" s="103" t="s">
        <v>295</v>
      </c>
      <c r="G2758" s="103" t="s">
        <v>100</v>
      </c>
      <c r="H2758" s="103" t="s">
        <v>340</v>
      </c>
      <c r="I2758" s="103" t="s">
        <v>92</v>
      </c>
      <c r="J2758" s="215">
        <v>4824.33</v>
      </c>
      <c r="K2758" s="216" t="s">
        <v>88</v>
      </c>
    </row>
    <row r="2759" spans="1:11" x14ac:dyDescent="0.25">
      <c r="A2759" s="103" t="s">
        <v>809</v>
      </c>
      <c r="B2759" s="103" t="s">
        <v>88</v>
      </c>
      <c r="C2759" s="103" t="s">
        <v>89</v>
      </c>
      <c r="D2759" s="103" t="s">
        <v>91</v>
      </c>
      <c r="E2759" s="111"/>
      <c r="F2759" s="103" t="s">
        <v>295</v>
      </c>
      <c r="G2759" s="103" t="s">
        <v>100</v>
      </c>
      <c r="H2759" s="103" t="s">
        <v>340</v>
      </c>
      <c r="I2759" s="103" t="s">
        <v>92</v>
      </c>
      <c r="J2759" s="215">
        <v>-2412.15</v>
      </c>
      <c r="K2759" s="216" t="s">
        <v>88</v>
      </c>
    </row>
    <row r="2760" spans="1:11" x14ac:dyDescent="0.25">
      <c r="A2760" s="103" t="s">
        <v>810</v>
      </c>
      <c r="B2760" s="103" t="s">
        <v>88</v>
      </c>
      <c r="C2760" s="103" t="s">
        <v>89</v>
      </c>
      <c r="D2760" s="103" t="s">
        <v>91</v>
      </c>
      <c r="E2760" s="103" t="s">
        <v>295</v>
      </c>
      <c r="F2760" s="103" t="s">
        <v>295</v>
      </c>
      <c r="G2760" s="103" t="s">
        <v>100</v>
      </c>
      <c r="H2760" s="103" t="s">
        <v>340</v>
      </c>
      <c r="I2760" s="103" t="s">
        <v>92</v>
      </c>
      <c r="J2760" s="215">
        <v>3733.35</v>
      </c>
      <c r="K2760" s="216" t="s">
        <v>88</v>
      </c>
    </row>
    <row r="2761" spans="1:11" x14ac:dyDescent="0.25">
      <c r="A2761" s="103" t="s">
        <v>810</v>
      </c>
      <c r="B2761" s="103" t="s">
        <v>88</v>
      </c>
      <c r="C2761" s="103" t="s">
        <v>89</v>
      </c>
      <c r="D2761" s="103" t="s">
        <v>91</v>
      </c>
      <c r="E2761" s="111"/>
      <c r="F2761" s="103" t="s">
        <v>295</v>
      </c>
      <c r="G2761" s="103" t="s">
        <v>100</v>
      </c>
      <c r="H2761" s="103" t="s">
        <v>340</v>
      </c>
      <c r="I2761" s="103" t="s">
        <v>92</v>
      </c>
      <c r="J2761" s="215">
        <v>-1866.69</v>
      </c>
      <c r="K2761" s="216" t="s">
        <v>88</v>
      </c>
    </row>
    <row r="2762" spans="1:11" x14ac:dyDescent="0.25">
      <c r="A2762" s="103" t="s">
        <v>806</v>
      </c>
      <c r="B2762" s="103" t="s">
        <v>88</v>
      </c>
      <c r="C2762" s="103" t="s">
        <v>89</v>
      </c>
      <c r="D2762" s="103" t="s">
        <v>91</v>
      </c>
      <c r="E2762" s="103" t="s">
        <v>295</v>
      </c>
      <c r="F2762" s="103" t="s">
        <v>295</v>
      </c>
      <c r="G2762" s="103" t="s">
        <v>100</v>
      </c>
      <c r="H2762" s="103" t="s">
        <v>340</v>
      </c>
      <c r="I2762" s="103" t="s">
        <v>92</v>
      </c>
      <c r="J2762" s="215">
        <v>5312.62</v>
      </c>
      <c r="K2762" s="216" t="s">
        <v>88</v>
      </c>
    </row>
    <row r="2763" spans="1:11" x14ac:dyDescent="0.25">
      <c r="A2763" s="103" t="s">
        <v>806</v>
      </c>
      <c r="B2763" s="103" t="s">
        <v>88</v>
      </c>
      <c r="C2763" s="103" t="s">
        <v>89</v>
      </c>
      <c r="D2763" s="103" t="s">
        <v>91</v>
      </c>
      <c r="E2763" s="111"/>
      <c r="F2763" s="103" t="s">
        <v>295</v>
      </c>
      <c r="G2763" s="103" t="s">
        <v>100</v>
      </c>
      <c r="H2763" s="103" t="s">
        <v>340</v>
      </c>
      <c r="I2763" s="103" t="s">
        <v>92</v>
      </c>
      <c r="J2763" s="215">
        <v>-2656.3</v>
      </c>
      <c r="K2763" s="216" t="s">
        <v>88</v>
      </c>
    </row>
    <row r="2764" spans="1:11" x14ac:dyDescent="0.25">
      <c r="A2764" s="103" t="s">
        <v>809</v>
      </c>
      <c r="B2764" s="103" t="s">
        <v>88</v>
      </c>
      <c r="C2764" s="103" t="s">
        <v>89</v>
      </c>
      <c r="D2764" s="103" t="s">
        <v>91</v>
      </c>
      <c r="E2764" s="103" t="s">
        <v>295</v>
      </c>
      <c r="F2764" s="103" t="s">
        <v>295</v>
      </c>
      <c r="G2764" s="103" t="s">
        <v>464</v>
      </c>
      <c r="H2764" s="103" t="s">
        <v>465</v>
      </c>
      <c r="I2764" s="103" t="s">
        <v>92</v>
      </c>
      <c r="J2764" s="215">
        <v>-336.69</v>
      </c>
      <c r="K2764" s="216" t="s">
        <v>88</v>
      </c>
    </row>
    <row r="2765" spans="1:11" x14ac:dyDescent="0.25">
      <c r="A2765" s="103" t="s">
        <v>809</v>
      </c>
      <c r="B2765" s="103" t="s">
        <v>88</v>
      </c>
      <c r="C2765" s="103" t="s">
        <v>89</v>
      </c>
      <c r="D2765" s="103" t="s">
        <v>91</v>
      </c>
      <c r="E2765" s="111"/>
      <c r="F2765" s="103" t="s">
        <v>295</v>
      </c>
      <c r="G2765" s="103" t="s">
        <v>464</v>
      </c>
      <c r="H2765" s="103" t="s">
        <v>465</v>
      </c>
      <c r="I2765" s="103" t="s">
        <v>92</v>
      </c>
      <c r="J2765" s="215">
        <v>168.35</v>
      </c>
      <c r="K2765" s="216" t="s">
        <v>88</v>
      </c>
    </row>
    <row r="2766" spans="1:11" x14ac:dyDescent="0.25">
      <c r="A2766" s="103" t="s">
        <v>810</v>
      </c>
      <c r="B2766" s="103" t="s">
        <v>88</v>
      </c>
      <c r="C2766" s="103" t="s">
        <v>89</v>
      </c>
      <c r="D2766" s="103" t="s">
        <v>91</v>
      </c>
      <c r="E2766" s="103" t="s">
        <v>295</v>
      </c>
      <c r="F2766" s="103" t="s">
        <v>295</v>
      </c>
      <c r="G2766" s="103" t="s">
        <v>464</v>
      </c>
      <c r="H2766" s="103" t="s">
        <v>465</v>
      </c>
      <c r="I2766" s="103" t="s">
        <v>92</v>
      </c>
      <c r="J2766" s="215">
        <v>511.77</v>
      </c>
      <c r="K2766" s="216" t="s">
        <v>88</v>
      </c>
    </row>
    <row r="2767" spans="1:11" x14ac:dyDescent="0.25">
      <c r="A2767" s="103" t="s">
        <v>810</v>
      </c>
      <c r="B2767" s="103" t="s">
        <v>88</v>
      </c>
      <c r="C2767" s="103" t="s">
        <v>89</v>
      </c>
      <c r="D2767" s="103" t="s">
        <v>91</v>
      </c>
      <c r="E2767" s="111"/>
      <c r="F2767" s="103" t="s">
        <v>295</v>
      </c>
      <c r="G2767" s="103" t="s">
        <v>464</v>
      </c>
      <c r="H2767" s="103" t="s">
        <v>465</v>
      </c>
      <c r="I2767" s="103" t="s">
        <v>92</v>
      </c>
      <c r="J2767" s="215">
        <v>-255.89</v>
      </c>
      <c r="K2767" s="216" t="s">
        <v>88</v>
      </c>
    </row>
    <row r="2768" spans="1:11" x14ac:dyDescent="0.25">
      <c r="A2768" s="103" t="s">
        <v>807</v>
      </c>
      <c r="B2768" s="103" t="s">
        <v>88</v>
      </c>
      <c r="C2768" s="103" t="s">
        <v>89</v>
      </c>
      <c r="D2768" s="103" t="s">
        <v>91</v>
      </c>
      <c r="E2768" s="103" t="s">
        <v>295</v>
      </c>
      <c r="F2768" s="103" t="s">
        <v>295</v>
      </c>
      <c r="G2768" s="103" t="s">
        <v>464</v>
      </c>
      <c r="H2768" s="103" t="s">
        <v>465</v>
      </c>
      <c r="I2768" s="103" t="s">
        <v>92</v>
      </c>
      <c r="J2768" s="215">
        <v>244.86</v>
      </c>
      <c r="K2768" s="216" t="s">
        <v>88</v>
      </c>
    </row>
    <row r="2769" spans="1:11" x14ac:dyDescent="0.25">
      <c r="A2769" s="103" t="s">
        <v>808</v>
      </c>
      <c r="B2769" s="103" t="s">
        <v>88</v>
      </c>
      <c r="C2769" s="103" t="s">
        <v>89</v>
      </c>
      <c r="D2769" s="103" t="s">
        <v>91</v>
      </c>
      <c r="E2769" s="103" t="s">
        <v>295</v>
      </c>
      <c r="F2769" s="103" t="s">
        <v>295</v>
      </c>
      <c r="G2769" s="103" t="s">
        <v>98</v>
      </c>
      <c r="H2769" s="103" t="s">
        <v>341</v>
      </c>
      <c r="I2769" s="103" t="s">
        <v>92</v>
      </c>
      <c r="J2769" s="215">
        <v>4536.0600000000004</v>
      </c>
      <c r="K2769" s="216" t="s">
        <v>88</v>
      </c>
    </row>
    <row r="2770" spans="1:11" x14ac:dyDescent="0.25">
      <c r="A2770" s="103" t="s">
        <v>808</v>
      </c>
      <c r="B2770" s="103" t="s">
        <v>88</v>
      </c>
      <c r="C2770" s="103" t="s">
        <v>89</v>
      </c>
      <c r="D2770" s="103" t="s">
        <v>91</v>
      </c>
      <c r="E2770" s="111"/>
      <c r="F2770" s="103" t="s">
        <v>295</v>
      </c>
      <c r="G2770" s="103" t="s">
        <v>98</v>
      </c>
      <c r="H2770" s="103" t="s">
        <v>341</v>
      </c>
      <c r="I2770" s="103" t="s">
        <v>92</v>
      </c>
      <c r="J2770" s="215">
        <v>-1214.56</v>
      </c>
      <c r="K2770" s="216" t="s">
        <v>88</v>
      </c>
    </row>
    <row r="2771" spans="1:11" x14ac:dyDescent="0.25">
      <c r="A2771" s="103" t="s">
        <v>809</v>
      </c>
      <c r="B2771" s="103" t="s">
        <v>88</v>
      </c>
      <c r="C2771" s="103" t="s">
        <v>89</v>
      </c>
      <c r="D2771" s="103" t="s">
        <v>91</v>
      </c>
      <c r="E2771" s="103" t="s">
        <v>295</v>
      </c>
      <c r="F2771" s="103" t="s">
        <v>295</v>
      </c>
      <c r="G2771" s="103" t="s">
        <v>98</v>
      </c>
      <c r="H2771" s="103" t="s">
        <v>341</v>
      </c>
      <c r="I2771" s="103" t="s">
        <v>92</v>
      </c>
      <c r="J2771" s="215">
        <v>2634.53</v>
      </c>
      <c r="K2771" s="216" t="s">
        <v>88</v>
      </c>
    </row>
    <row r="2772" spans="1:11" x14ac:dyDescent="0.25">
      <c r="A2772" s="103" t="s">
        <v>809</v>
      </c>
      <c r="B2772" s="103" t="s">
        <v>88</v>
      </c>
      <c r="C2772" s="103" t="s">
        <v>89</v>
      </c>
      <c r="D2772" s="103" t="s">
        <v>91</v>
      </c>
      <c r="E2772" s="111"/>
      <c r="F2772" s="103" t="s">
        <v>295</v>
      </c>
      <c r="G2772" s="103" t="s">
        <v>98</v>
      </c>
      <c r="H2772" s="103" t="s">
        <v>341</v>
      </c>
      <c r="I2772" s="103" t="s">
        <v>92</v>
      </c>
      <c r="J2772" s="215">
        <v>-353.89</v>
      </c>
      <c r="K2772" s="216" t="s">
        <v>88</v>
      </c>
    </row>
    <row r="2773" spans="1:11" x14ac:dyDescent="0.25">
      <c r="A2773" s="103" t="s">
        <v>810</v>
      </c>
      <c r="B2773" s="103" t="s">
        <v>88</v>
      </c>
      <c r="C2773" s="103" t="s">
        <v>89</v>
      </c>
      <c r="D2773" s="103" t="s">
        <v>91</v>
      </c>
      <c r="E2773" s="103" t="s">
        <v>295</v>
      </c>
      <c r="F2773" s="103" t="s">
        <v>295</v>
      </c>
      <c r="G2773" s="103" t="s">
        <v>98</v>
      </c>
      <c r="H2773" s="103" t="s">
        <v>341</v>
      </c>
      <c r="I2773" s="103" t="s">
        <v>92</v>
      </c>
      <c r="J2773" s="215">
        <v>2671.78</v>
      </c>
      <c r="K2773" s="216" t="s">
        <v>88</v>
      </c>
    </row>
    <row r="2774" spans="1:11" x14ac:dyDescent="0.25">
      <c r="A2774" s="103" t="s">
        <v>810</v>
      </c>
      <c r="B2774" s="103" t="s">
        <v>88</v>
      </c>
      <c r="C2774" s="103" t="s">
        <v>89</v>
      </c>
      <c r="D2774" s="103" t="s">
        <v>91</v>
      </c>
      <c r="E2774" s="111"/>
      <c r="F2774" s="103" t="s">
        <v>295</v>
      </c>
      <c r="G2774" s="103" t="s">
        <v>98</v>
      </c>
      <c r="H2774" s="103" t="s">
        <v>341</v>
      </c>
      <c r="I2774" s="103" t="s">
        <v>92</v>
      </c>
      <c r="J2774" s="215">
        <v>-619.13</v>
      </c>
      <c r="K2774" s="216" t="s">
        <v>88</v>
      </c>
    </row>
    <row r="2775" spans="1:11" x14ac:dyDescent="0.25">
      <c r="A2775" s="103" t="s">
        <v>1038</v>
      </c>
      <c r="B2775" s="103" t="s">
        <v>88</v>
      </c>
      <c r="C2775" s="103" t="s">
        <v>89</v>
      </c>
      <c r="D2775" s="103" t="s">
        <v>91</v>
      </c>
      <c r="E2775" s="103" t="s">
        <v>295</v>
      </c>
      <c r="F2775" s="103" t="s">
        <v>295</v>
      </c>
      <c r="G2775" s="103" t="s">
        <v>98</v>
      </c>
      <c r="H2775" s="103" t="s">
        <v>341</v>
      </c>
      <c r="I2775" s="103" t="s">
        <v>92</v>
      </c>
      <c r="J2775" s="215">
        <v>3868.93</v>
      </c>
      <c r="K2775" s="216" t="s">
        <v>88</v>
      </c>
    </row>
    <row r="2776" spans="1:11" x14ac:dyDescent="0.25">
      <c r="A2776" s="103" t="s">
        <v>1038</v>
      </c>
      <c r="B2776" s="103" t="s">
        <v>88</v>
      </c>
      <c r="C2776" s="103" t="s">
        <v>89</v>
      </c>
      <c r="D2776" s="103" t="s">
        <v>91</v>
      </c>
      <c r="E2776" s="111"/>
      <c r="F2776" s="103" t="s">
        <v>295</v>
      </c>
      <c r="G2776" s="103" t="s">
        <v>98</v>
      </c>
      <c r="H2776" s="103" t="s">
        <v>341</v>
      </c>
      <c r="I2776" s="103" t="s">
        <v>92</v>
      </c>
      <c r="J2776" s="215">
        <v>-830.86</v>
      </c>
      <c r="K2776" s="216" t="s">
        <v>88</v>
      </c>
    </row>
    <row r="2777" spans="1:11" x14ac:dyDescent="0.25">
      <c r="A2777" s="103" t="s">
        <v>806</v>
      </c>
      <c r="B2777" s="103" t="s">
        <v>88</v>
      </c>
      <c r="C2777" s="103" t="s">
        <v>89</v>
      </c>
      <c r="D2777" s="103" t="s">
        <v>91</v>
      </c>
      <c r="E2777" s="103" t="s">
        <v>295</v>
      </c>
      <c r="F2777" s="103" t="s">
        <v>295</v>
      </c>
      <c r="G2777" s="103" t="s">
        <v>98</v>
      </c>
      <c r="H2777" s="103" t="s">
        <v>341</v>
      </c>
      <c r="I2777" s="103" t="s">
        <v>92</v>
      </c>
      <c r="J2777" s="215">
        <v>3497.08</v>
      </c>
      <c r="K2777" s="216" t="s">
        <v>88</v>
      </c>
    </row>
    <row r="2778" spans="1:11" x14ac:dyDescent="0.25">
      <c r="A2778" s="103" t="s">
        <v>806</v>
      </c>
      <c r="B2778" s="103" t="s">
        <v>88</v>
      </c>
      <c r="C2778" s="103" t="s">
        <v>89</v>
      </c>
      <c r="D2778" s="103" t="s">
        <v>91</v>
      </c>
      <c r="E2778" s="111"/>
      <c r="F2778" s="103" t="s">
        <v>295</v>
      </c>
      <c r="G2778" s="103" t="s">
        <v>98</v>
      </c>
      <c r="H2778" s="103" t="s">
        <v>341</v>
      </c>
      <c r="I2778" s="103" t="s">
        <v>92</v>
      </c>
      <c r="J2778" s="215">
        <v>-860.2</v>
      </c>
      <c r="K2778" s="216" t="s">
        <v>88</v>
      </c>
    </row>
    <row r="2779" spans="1:11" x14ac:dyDescent="0.25">
      <c r="A2779" s="103" t="s">
        <v>807</v>
      </c>
      <c r="B2779" s="103" t="s">
        <v>88</v>
      </c>
      <c r="C2779" s="103" t="s">
        <v>89</v>
      </c>
      <c r="D2779" s="103" t="s">
        <v>91</v>
      </c>
      <c r="E2779" s="103" t="s">
        <v>295</v>
      </c>
      <c r="F2779" s="103" t="s">
        <v>295</v>
      </c>
      <c r="G2779" s="103" t="s">
        <v>98</v>
      </c>
      <c r="H2779" s="103" t="s">
        <v>341</v>
      </c>
      <c r="I2779" s="103" t="s">
        <v>92</v>
      </c>
      <c r="J2779" s="215">
        <v>2562.66</v>
      </c>
      <c r="K2779" s="216" t="s">
        <v>88</v>
      </c>
    </row>
    <row r="2780" spans="1:11" x14ac:dyDescent="0.25">
      <c r="A2780" s="103" t="s">
        <v>807</v>
      </c>
      <c r="B2780" s="103" t="s">
        <v>88</v>
      </c>
      <c r="C2780" s="103" t="s">
        <v>89</v>
      </c>
      <c r="D2780" s="103" t="s">
        <v>91</v>
      </c>
      <c r="E2780" s="111"/>
      <c r="F2780" s="103" t="s">
        <v>295</v>
      </c>
      <c r="G2780" s="103" t="s">
        <v>98</v>
      </c>
      <c r="H2780" s="103" t="s">
        <v>341</v>
      </c>
      <c r="I2780" s="103" t="s">
        <v>92</v>
      </c>
      <c r="J2780" s="215">
        <v>-789.82</v>
      </c>
      <c r="K2780" s="216" t="s">
        <v>88</v>
      </c>
    </row>
    <row r="2781" spans="1:11" x14ac:dyDescent="0.25">
      <c r="A2781" s="103" t="s">
        <v>808</v>
      </c>
      <c r="B2781" s="103" t="s">
        <v>88</v>
      </c>
      <c r="C2781" s="103" t="s">
        <v>89</v>
      </c>
      <c r="D2781" s="103" t="s">
        <v>91</v>
      </c>
      <c r="E2781" s="103" t="s">
        <v>342</v>
      </c>
      <c r="F2781" s="103" t="s">
        <v>295</v>
      </c>
      <c r="G2781" s="103" t="s">
        <v>478</v>
      </c>
      <c r="H2781" s="103" t="s">
        <v>479</v>
      </c>
      <c r="I2781" s="103" t="s">
        <v>92</v>
      </c>
      <c r="J2781" s="215">
        <v>-42.99</v>
      </c>
      <c r="K2781" s="216" t="s">
        <v>344</v>
      </c>
    </row>
    <row r="2782" spans="1:11" x14ac:dyDescent="0.25">
      <c r="A2782" s="103" t="s">
        <v>809</v>
      </c>
      <c r="B2782" s="103" t="s">
        <v>88</v>
      </c>
      <c r="C2782" s="103" t="s">
        <v>89</v>
      </c>
      <c r="D2782" s="103" t="s">
        <v>91</v>
      </c>
      <c r="E2782" s="103" t="s">
        <v>342</v>
      </c>
      <c r="F2782" s="103" t="s">
        <v>295</v>
      </c>
      <c r="G2782" s="103" t="s">
        <v>478</v>
      </c>
      <c r="H2782" s="103" t="s">
        <v>479</v>
      </c>
      <c r="I2782" s="103" t="s">
        <v>92</v>
      </c>
      <c r="J2782" s="215">
        <v>247.19</v>
      </c>
      <c r="K2782" s="216" t="s">
        <v>344</v>
      </c>
    </row>
    <row r="2783" spans="1:11" x14ac:dyDescent="0.25">
      <c r="A2783" s="103" t="s">
        <v>810</v>
      </c>
      <c r="B2783" s="103" t="s">
        <v>88</v>
      </c>
      <c r="C2783" s="103" t="s">
        <v>89</v>
      </c>
      <c r="D2783" s="103" t="s">
        <v>91</v>
      </c>
      <c r="E2783" s="103" t="s">
        <v>342</v>
      </c>
      <c r="F2783" s="103" t="s">
        <v>295</v>
      </c>
      <c r="G2783" s="103" t="s">
        <v>478</v>
      </c>
      <c r="H2783" s="103" t="s">
        <v>479</v>
      </c>
      <c r="I2783" s="103" t="s">
        <v>92</v>
      </c>
      <c r="J2783" s="215">
        <v>501.91</v>
      </c>
      <c r="K2783" s="216" t="s">
        <v>344</v>
      </c>
    </row>
    <row r="2784" spans="1:11" x14ac:dyDescent="0.25">
      <c r="A2784" s="103" t="s">
        <v>806</v>
      </c>
      <c r="B2784" s="103" t="s">
        <v>88</v>
      </c>
      <c r="C2784" s="103" t="s">
        <v>89</v>
      </c>
      <c r="D2784" s="103" t="s">
        <v>91</v>
      </c>
      <c r="E2784" s="103" t="s">
        <v>342</v>
      </c>
      <c r="F2784" s="103" t="s">
        <v>295</v>
      </c>
      <c r="G2784" s="103" t="s">
        <v>478</v>
      </c>
      <c r="H2784" s="103" t="s">
        <v>479</v>
      </c>
      <c r="I2784" s="103" t="s">
        <v>92</v>
      </c>
      <c r="J2784" s="215">
        <v>202.71</v>
      </c>
      <c r="K2784" s="216" t="s">
        <v>344</v>
      </c>
    </row>
    <row r="2785" spans="1:11" x14ac:dyDescent="0.25">
      <c r="A2785" s="103" t="s">
        <v>807</v>
      </c>
      <c r="B2785" s="103" t="s">
        <v>88</v>
      </c>
      <c r="C2785" s="103" t="s">
        <v>89</v>
      </c>
      <c r="D2785" s="103" t="s">
        <v>91</v>
      </c>
      <c r="E2785" s="103" t="s">
        <v>342</v>
      </c>
      <c r="F2785" s="103" t="s">
        <v>295</v>
      </c>
      <c r="G2785" s="103" t="s">
        <v>478</v>
      </c>
      <c r="H2785" s="103" t="s">
        <v>479</v>
      </c>
      <c r="I2785" s="103" t="s">
        <v>92</v>
      </c>
      <c r="J2785" s="215">
        <v>-21.5</v>
      </c>
      <c r="K2785" s="216" t="s">
        <v>344</v>
      </c>
    </row>
    <row r="2786" spans="1:11" x14ac:dyDescent="0.25">
      <c r="A2786" s="103" t="s">
        <v>808</v>
      </c>
      <c r="B2786" s="103" t="s">
        <v>88</v>
      </c>
      <c r="C2786" s="103" t="s">
        <v>89</v>
      </c>
      <c r="D2786" s="103" t="s">
        <v>91</v>
      </c>
      <c r="E2786" s="103" t="s">
        <v>342</v>
      </c>
      <c r="F2786" s="103" t="s">
        <v>295</v>
      </c>
      <c r="G2786" s="103" t="s">
        <v>205</v>
      </c>
      <c r="H2786" s="103" t="s">
        <v>343</v>
      </c>
      <c r="I2786" s="103" t="s">
        <v>92</v>
      </c>
      <c r="J2786" s="215">
        <v>282.47000000000003</v>
      </c>
      <c r="K2786" s="216" t="s">
        <v>344</v>
      </c>
    </row>
    <row r="2787" spans="1:11" x14ac:dyDescent="0.25">
      <c r="A2787" s="103" t="s">
        <v>808</v>
      </c>
      <c r="B2787" s="103" t="s">
        <v>88</v>
      </c>
      <c r="C2787" s="103" t="s">
        <v>89</v>
      </c>
      <c r="D2787" s="103" t="s">
        <v>91</v>
      </c>
      <c r="E2787" s="111"/>
      <c r="F2787" s="103" t="s">
        <v>295</v>
      </c>
      <c r="G2787" s="103" t="s">
        <v>205</v>
      </c>
      <c r="H2787" s="103" t="s">
        <v>343</v>
      </c>
      <c r="I2787" s="103" t="s">
        <v>92</v>
      </c>
      <c r="J2787" s="215">
        <v>-281.22000000000003</v>
      </c>
      <c r="K2787" s="216" t="s">
        <v>344</v>
      </c>
    </row>
    <row r="2788" spans="1:11" x14ac:dyDescent="0.25">
      <c r="A2788" s="103" t="s">
        <v>809</v>
      </c>
      <c r="B2788" s="103" t="s">
        <v>88</v>
      </c>
      <c r="C2788" s="103" t="s">
        <v>89</v>
      </c>
      <c r="D2788" s="103" t="s">
        <v>91</v>
      </c>
      <c r="E2788" s="103" t="s">
        <v>342</v>
      </c>
      <c r="F2788" s="103" t="s">
        <v>295</v>
      </c>
      <c r="G2788" s="103" t="s">
        <v>205</v>
      </c>
      <c r="H2788" s="103" t="s">
        <v>343</v>
      </c>
      <c r="I2788" s="103" t="s">
        <v>92</v>
      </c>
      <c r="J2788" s="215">
        <v>279.77999999999997</v>
      </c>
      <c r="K2788" s="216" t="s">
        <v>344</v>
      </c>
    </row>
    <row r="2789" spans="1:11" x14ac:dyDescent="0.25">
      <c r="A2789" s="103" t="s">
        <v>809</v>
      </c>
      <c r="B2789" s="103" t="s">
        <v>88</v>
      </c>
      <c r="C2789" s="103" t="s">
        <v>89</v>
      </c>
      <c r="D2789" s="103" t="s">
        <v>91</v>
      </c>
      <c r="E2789" s="111"/>
      <c r="F2789" s="103" t="s">
        <v>295</v>
      </c>
      <c r="G2789" s="103" t="s">
        <v>205</v>
      </c>
      <c r="H2789" s="103" t="s">
        <v>343</v>
      </c>
      <c r="I2789" s="103" t="s">
        <v>92</v>
      </c>
      <c r="J2789" s="215">
        <v>-278.54000000000002</v>
      </c>
      <c r="K2789" s="216" t="s">
        <v>344</v>
      </c>
    </row>
    <row r="2790" spans="1:11" x14ac:dyDescent="0.25">
      <c r="A2790" s="103" t="s">
        <v>810</v>
      </c>
      <c r="B2790" s="103" t="s">
        <v>88</v>
      </c>
      <c r="C2790" s="103" t="s">
        <v>89</v>
      </c>
      <c r="D2790" s="103" t="s">
        <v>91</v>
      </c>
      <c r="E2790" s="103" t="s">
        <v>342</v>
      </c>
      <c r="F2790" s="103" t="s">
        <v>295</v>
      </c>
      <c r="G2790" s="103" t="s">
        <v>205</v>
      </c>
      <c r="H2790" s="103" t="s">
        <v>343</v>
      </c>
      <c r="I2790" s="103" t="s">
        <v>92</v>
      </c>
      <c r="J2790" s="215">
        <v>-589.27</v>
      </c>
      <c r="K2790" s="216" t="s">
        <v>344</v>
      </c>
    </row>
    <row r="2791" spans="1:11" x14ac:dyDescent="0.25">
      <c r="A2791" s="103" t="s">
        <v>810</v>
      </c>
      <c r="B2791" s="103" t="s">
        <v>88</v>
      </c>
      <c r="C2791" s="103" t="s">
        <v>89</v>
      </c>
      <c r="D2791" s="103" t="s">
        <v>91</v>
      </c>
      <c r="E2791" s="111"/>
      <c r="F2791" s="103" t="s">
        <v>295</v>
      </c>
      <c r="G2791" s="103" t="s">
        <v>205</v>
      </c>
      <c r="H2791" s="103" t="s">
        <v>343</v>
      </c>
      <c r="I2791" s="103" t="s">
        <v>92</v>
      </c>
      <c r="J2791" s="215">
        <v>586.66</v>
      </c>
      <c r="K2791" s="216" t="s">
        <v>344</v>
      </c>
    </row>
    <row r="2792" spans="1:11" x14ac:dyDescent="0.25">
      <c r="A2792" s="103" t="s">
        <v>1038</v>
      </c>
      <c r="B2792" s="103" t="s">
        <v>88</v>
      </c>
      <c r="C2792" s="103" t="s">
        <v>89</v>
      </c>
      <c r="D2792" s="103" t="s">
        <v>91</v>
      </c>
      <c r="E2792" s="103" t="s">
        <v>342</v>
      </c>
      <c r="F2792" s="103" t="s">
        <v>295</v>
      </c>
      <c r="G2792" s="103" t="s">
        <v>205</v>
      </c>
      <c r="H2792" s="103" t="s">
        <v>343</v>
      </c>
      <c r="I2792" s="103" t="s">
        <v>92</v>
      </c>
      <c r="J2792" s="215">
        <v>260.27</v>
      </c>
      <c r="K2792" s="216" t="s">
        <v>344</v>
      </c>
    </row>
    <row r="2793" spans="1:11" x14ac:dyDescent="0.25">
      <c r="A2793" s="103" t="s">
        <v>1038</v>
      </c>
      <c r="B2793" s="103" t="s">
        <v>88</v>
      </c>
      <c r="C2793" s="103" t="s">
        <v>89</v>
      </c>
      <c r="D2793" s="103" t="s">
        <v>91</v>
      </c>
      <c r="E2793" s="111"/>
      <c r="F2793" s="103" t="s">
        <v>295</v>
      </c>
      <c r="G2793" s="103" t="s">
        <v>205</v>
      </c>
      <c r="H2793" s="103" t="s">
        <v>343</v>
      </c>
      <c r="I2793" s="103" t="s">
        <v>92</v>
      </c>
      <c r="J2793" s="215">
        <v>-259.11</v>
      </c>
      <c r="K2793" s="216" t="s">
        <v>344</v>
      </c>
    </row>
    <row r="2794" spans="1:11" x14ac:dyDescent="0.25">
      <c r="A2794" s="103" t="s">
        <v>806</v>
      </c>
      <c r="B2794" s="103" t="s">
        <v>88</v>
      </c>
      <c r="C2794" s="103" t="s">
        <v>89</v>
      </c>
      <c r="D2794" s="103" t="s">
        <v>91</v>
      </c>
      <c r="E2794" s="103" t="s">
        <v>342</v>
      </c>
      <c r="F2794" s="103" t="s">
        <v>295</v>
      </c>
      <c r="G2794" s="103" t="s">
        <v>205</v>
      </c>
      <c r="H2794" s="103" t="s">
        <v>343</v>
      </c>
      <c r="I2794" s="103" t="s">
        <v>92</v>
      </c>
      <c r="J2794" s="215">
        <v>-129.04</v>
      </c>
      <c r="K2794" s="216" t="s">
        <v>344</v>
      </c>
    </row>
    <row r="2795" spans="1:11" x14ac:dyDescent="0.25">
      <c r="A2795" s="103" t="s">
        <v>806</v>
      </c>
      <c r="B2795" s="103" t="s">
        <v>88</v>
      </c>
      <c r="C2795" s="103" t="s">
        <v>89</v>
      </c>
      <c r="D2795" s="103" t="s">
        <v>91</v>
      </c>
      <c r="E2795" s="111"/>
      <c r="F2795" s="103" t="s">
        <v>295</v>
      </c>
      <c r="G2795" s="103" t="s">
        <v>205</v>
      </c>
      <c r="H2795" s="103" t="s">
        <v>343</v>
      </c>
      <c r="I2795" s="103" t="s">
        <v>92</v>
      </c>
      <c r="J2795" s="215">
        <v>128.46</v>
      </c>
      <c r="K2795" s="216" t="s">
        <v>344</v>
      </c>
    </row>
    <row r="2796" spans="1:11" x14ac:dyDescent="0.25">
      <c r="A2796" s="103" t="s">
        <v>807</v>
      </c>
      <c r="B2796" s="103" t="s">
        <v>88</v>
      </c>
      <c r="C2796" s="103" t="s">
        <v>89</v>
      </c>
      <c r="D2796" s="103" t="s">
        <v>91</v>
      </c>
      <c r="E2796" s="103" t="s">
        <v>342</v>
      </c>
      <c r="F2796" s="103" t="s">
        <v>295</v>
      </c>
      <c r="G2796" s="103" t="s">
        <v>205</v>
      </c>
      <c r="H2796" s="103" t="s">
        <v>343</v>
      </c>
      <c r="I2796" s="103" t="s">
        <v>92</v>
      </c>
      <c r="J2796" s="215">
        <v>1244.1300000000001</v>
      </c>
      <c r="K2796" s="216" t="s">
        <v>344</v>
      </c>
    </row>
    <row r="2797" spans="1:11" x14ac:dyDescent="0.25">
      <c r="A2797" s="103" t="s">
        <v>807</v>
      </c>
      <c r="B2797" s="103" t="s">
        <v>88</v>
      </c>
      <c r="C2797" s="103" t="s">
        <v>89</v>
      </c>
      <c r="D2797" s="103" t="s">
        <v>91</v>
      </c>
      <c r="E2797" s="111"/>
      <c r="F2797" s="103" t="s">
        <v>295</v>
      </c>
      <c r="G2797" s="103" t="s">
        <v>205</v>
      </c>
      <c r="H2797" s="103" t="s">
        <v>343</v>
      </c>
      <c r="I2797" s="103" t="s">
        <v>92</v>
      </c>
      <c r="J2797" s="215">
        <v>-1238.5999999999999</v>
      </c>
      <c r="K2797" s="216" t="s">
        <v>344</v>
      </c>
    </row>
    <row r="2798" spans="1:11" x14ac:dyDescent="0.25">
      <c r="A2798" s="103" t="s">
        <v>808</v>
      </c>
      <c r="B2798" s="103" t="s">
        <v>88</v>
      </c>
      <c r="C2798" s="103" t="s">
        <v>89</v>
      </c>
      <c r="D2798" s="103" t="s">
        <v>91</v>
      </c>
      <c r="E2798" s="103" t="s">
        <v>342</v>
      </c>
      <c r="F2798" s="103" t="s">
        <v>295</v>
      </c>
      <c r="G2798" s="103" t="s">
        <v>483</v>
      </c>
      <c r="H2798" s="103" t="s">
        <v>484</v>
      </c>
      <c r="I2798" s="103" t="s">
        <v>92</v>
      </c>
      <c r="J2798" s="215">
        <v>-60.18</v>
      </c>
      <c r="K2798" s="216" t="s">
        <v>344</v>
      </c>
    </row>
    <row r="2799" spans="1:11" x14ac:dyDescent="0.25">
      <c r="A2799" s="103" t="s">
        <v>808</v>
      </c>
      <c r="B2799" s="103" t="s">
        <v>88</v>
      </c>
      <c r="C2799" s="103" t="s">
        <v>89</v>
      </c>
      <c r="D2799" s="103" t="s">
        <v>91</v>
      </c>
      <c r="E2799" s="111"/>
      <c r="F2799" s="103" t="s">
        <v>295</v>
      </c>
      <c r="G2799" s="103" t="s">
        <v>483</v>
      </c>
      <c r="H2799" s="103" t="s">
        <v>484</v>
      </c>
      <c r="I2799" s="103" t="s">
        <v>92</v>
      </c>
      <c r="J2799" s="215">
        <v>59.82</v>
      </c>
      <c r="K2799" s="216" t="s">
        <v>344</v>
      </c>
    </row>
    <row r="2800" spans="1:11" x14ac:dyDescent="0.25">
      <c r="A2800" s="103" t="s">
        <v>806</v>
      </c>
      <c r="B2800" s="103" t="s">
        <v>88</v>
      </c>
      <c r="C2800" s="103" t="s">
        <v>89</v>
      </c>
      <c r="D2800" s="103" t="s">
        <v>91</v>
      </c>
      <c r="E2800" s="103" t="s">
        <v>342</v>
      </c>
      <c r="F2800" s="103" t="s">
        <v>295</v>
      </c>
      <c r="G2800" s="103" t="s">
        <v>483</v>
      </c>
      <c r="H2800" s="103" t="s">
        <v>484</v>
      </c>
      <c r="I2800" s="103" t="s">
        <v>92</v>
      </c>
      <c r="J2800" s="215">
        <v>110.33</v>
      </c>
      <c r="K2800" s="216" t="s">
        <v>344</v>
      </c>
    </row>
    <row r="2801" spans="1:11" x14ac:dyDescent="0.25">
      <c r="A2801" s="103" t="s">
        <v>806</v>
      </c>
      <c r="B2801" s="103" t="s">
        <v>88</v>
      </c>
      <c r="C2801" s="103" t="s">
        <v>89</v>
      </c>
      <c r="D2801" s="103" t="s">
        <v>91</v>
      </c>
      <c r="E2801" s="111"/>
      <c r="F2801" s="103" t="s">
        <v>295</v>
      </c>
      <c r="G2801" s="103" t="s">
        <v>483</v>
      </c>
      <c r="H2801" s="103" t="s">
        <v>484</v>
      </c>
      <c r="I2801" s="103" t="s">
        <v>92</v>
      </c>
      <c r="J2801" s="215">
        <v>-109.67</v>
      </c>
      <c r="K2801" s="216" t="s">
        <v>344</v>
      </c>
    </row>
    <row r="2802" spans="1:11" x14ac:dyDescent="0.25">
      <c r="A2802" s="103" t="s">
        <v>807</v>
      </c>
      <c r="B2802" s="103" t="s">
        <v>88</v>
      </c>
      <c r="C2802" s="103" t="s">
        <v>89</v>
      </c>
      <c r="D2802" s="103" t="s">
        <v>91</v>
      </c>
      <c r="E2802" s="103" t="s">
        <v>342</v>
      </c>
      <c r="F2802" s="103" t="s">
        <v>295</v>
      </c>
      <c r="G2802" s="103" t="s">
        <v>483</v>
      </c>
      <c r="H2802" s="103" t="s">
        <v>484</v>
      </c>
      <c r="I2802" s="103" t="s">
        <v>92</v>
      </c>
      <c r="J2802" s="215">
        <v>16.72</v>
      </c>
      <c r="K2802" s="216" t="s">
        <v>344</v>
      </c>
    </row>
    <row r="2803" spans="1:11" x14ac:dyDescent="0.25">
      <c r="A2803" s="103" t="s">
        <v>807</v>
      </c>
      <c r="B2803" s="103" t="s">
        <v>88</v>
      </c>
      <c r="C2803" s="103" t="s">
        <v>89</v>
      </c>
      <c r="D2803" s="103" t="s">
        <v>91</v>
      </c>
      <c r="E2803" s="111"/>
      <c r="F2803" s="103" t="s">
        <v>295</v>
      </c>
      <c r="G2803" s="103" t="s">
        <v>483</v>
      </c>
      <c r="H2803" s="103" t="s">
        <v>484</v>
      </c>
      <c r="I2803" s="103" t="s">
        <v>92</v>
      </c>
      <c r="J2803" s="215">
        <v>-16.62</v>
      </c>
      <c r="K2803" s="216" t="s">
        <v>344</v>
      </c>
    </row>
    <row r="2804" spans="1:11" x14ac:dyDescent="0.25">
      <c r="A2804" s="103" t="s">
        <v>808</v>
      </c>
      <c r="B2804" s="103" t="s">
        <v>88</v>
      </c>
      <c r="C2804" s="103" t="s">
        <v>89</v>
      </c>
      <c r="D2804" s="103" t="s">
        <v>91</v>
      </c>
      <c r="E2804" s="103" t="s">
        <v>342</v>
      </c>
      <c r="F2804" s="103" t="s">
        <v>295</v>
      </c>
      <c r="G2804" s="103" t="s">
        <v>511</v>
      </c>
      <c r="H2804" s="103" t="s">
        <v>512</v>
      </c>
      <c r="I2804" s="103" t="s">
        <v>92</v>
      </c>
      <c r="J2804" s="215">
        <v>-55.34</v>
      </c>
      <c r="K2804" s="216" t="s">
        <v>344</v>
      </c>
    </row>
    <row r="2805" spans="1:11" x14ac:dyDescent="0.25">
      <c r="A2805" s="103" t="s">
        <v>809</v>
      </c>
      <c r="B2805" s="103" t="s">
        <v>88</v>
      </c>
      <c r="C2805" s="103" t="s">
        <v>89</v>
      </c>
      <c r="D2805" s="103" t="s">
        <v>91</v>
      </c>
      <c r="E2805" s="103" t="s">
        <v>342</v>
      </c>
      <c r="F2805" s="103" t="s">
        <v>295</v>
      </c>
      <c r="G2805" s="103" t="s">
        <v>511</v>
      </c>
      <c r="H2805" s="103" t="s">
        <v>512</v>
      </c>
      <c r="I2805" s="103" t="s">
        <v>92</v>
      </c>
      <c r="J2805" s="215">
        <v>8.93</v>
      </c>
      <c r="K2805" s="216" t="s">
        <v>344</v>
      </c>
    </row>
    <row r="2806" spans="1:11" x14ac:dyDescent="0.25">
      <c r="A2806" s="103" t="s">
        <v>810</v>
      </c>
      <c r="B2806" s="103" t="s">
        <v>88</v>
      </c>
      <c r="C2806" s="103" t="s">
        <v>89</v>
      </c>
      <c r="D2806" s="103" t="s">
        <v>91</v>
      </c>
      <c r="E2806" s="103" t="s">
        <v>342</v>
      </c>
      <c r="F2806" s="103" t="s">
        <v>295</v>
      </c>
      <c r="G2806" s="103" t="s">
        <v>511</v>
      </c>
      <c r="H2806" s="103" t="s">
        <v>512</v>
      </c>
      <c r="I2806" s="103" t="s">
        <v>92</v>
      </c>
      <c r="J2806" s="215">
        <v>-7.14</v>
      </c>
      <c r="K2806" s="216" t="s">
        <v>344</v>
      </c>
    </row>
    <row r="2807" spans="1:11" x14ac:dyDescent="0.25">
      <c r="A2807" s="103" t="s">
        <v>806</v>
      </c>
      <c r="B2807" s="103" t="s">
        <v>88</v>
      </c>
      <c r="C2807" s="103" t="s">
        <v>89</v>
      </c>
      <c r="D2807" s="103" t="s">
        <v>91</v>
      </c>
      <c r="E2807" s="103" t="s">
        <v>342</v>
      </c>
      <c r="F2807" s="103" t="s">
        <v>295</v>
      </c>
      <c r="G2807" s="103" t="s">
        <v>511</v>
      </c>
      <c r="H2807" s="103" t="s">
        <v>512</v>
      </c>
      <c r="I2807" s="103" t="s">
        <v>92</v>
      </c>
      <c r="J2807" s="215">
        <v>110.39</v>
      </c>
      <c r="K2807" s="216" t="s">
        <v>344</v>
      </c>
    </row>
    <row r="2808" spans="1:11" x14ac:dyDescent="0.25">
      <c r="A2808" s="103" t="s">
        <v>808</v>
      </c>
      <c r="B2808" s="103" t="s">
        <v>88</v>
      </c>
      <c r="C2808" s="103" t="s">
        <v>89</v>
      </c>
      <c r="D2808" s="103" t="s">
        <v>91</v>
      </c>
      <c r="E2808" s="103" t="s">
        <v>342</v>
      </c>
      <c r="F2808" s="103" t="s">
        <v>295</v>
      </c>
      <c r="G2808" s="103" t="s">
        <v>515</v>
      </c>
      <c r="H2808" s="103" t="s">
        <v>516</v>
      </c>
      <c r="I2808" s="103" t="s">
        <v>92</v>
      </c>
      <c r="J2808" s="215">
        <v>-152.47999999999999</v>
      </c>
      <c r="K2808" s="216" t="s">
        <v>344</v>
      </c>
    </row>
    <row r="2809" spans="1:11" x14ac:dyDescent="0.25">
      <c r="A2809" s="103" t="s">
        <v>808</v>
      </c>
      <c r="B2809" s="103" t="s">
        <v>88</v>
      </c>
      <c r="C2809" s="103" t="s">
        <v>89</v>
      </c>
      <c r="D2809" s="103" t="s">
        <v>91</v>
      </c>
      <c r="E2809" s="111"/>
      <c r="F2809" s="103" t="s">
        <v>295</v>
      </c>
      <c r="G2809" s="103" t="s">
        <v>515</v>
      </c>
      <c r="H2809" s="103" t="s">
        <v>516</v>
      </c>
      <c r="I2809" s="103" t="s">
        <v>92</v>
      </c>
      <c r="J2809" s="215">
        <v>138.83000000000001</v>
      </c>
      <c r="K2809" s="216" t="s">
        <v>344</v>
      </c>
    </row>
    <row r="2810" spans="1:11" x14ac:dyDescent="0.25">
      <c r="A2810" s="103" t="s">
        <v>809</v>
      </c>
      <c r="B2810" s="103" t="s">
        <v>88</v>
      </c>
      <c r="C2810" s="103" t="s">
        <v>89</v>
      </c>
      <c r="D2810" s="103" t="s">
        <v>91</v>
      </c>
      <c r="E2810" s="103" t="s">
        <v>342</v>
      </c>
      <c r="F2810" s="103" t="s">
        <v>295</v>
      </c>
      <c r="G2810" s="103" t="s">
        <v>515</v>
      </c>
      <c r="H2810" s="103" t="s">
        <v>516</v>
      </c>
      <c r="I2810" s="103" t="s">
        <v>92</v>
      </c>
      <c r="J2810" s="215">
        <v>265.18</v>
      </c>
      <c r="K2810" s="216" t="s">
        <v>344</v>
      </c>
    </row>
    <row r="2811" spans="1:11" x14ac:dyDescent="0.25">
      <c r="A2811" s="103" t="s">
        <v>809</v>
      </c>
      <c r="B2811" s="103" t="s">
        <v>88</v>
      </c>
      <c r="C2811" s="103" t="s">
        <v>89</v>
      </c>
      <c r="D2811" s="103" t="s">
        <v>91</v>
      </c>
      <c r="E2811" s="111"/>
      <c r="F2811" s="103" t="s">
        <v>295</v>
      </c>
      <c r="G2811" s="103" t="s">
        <v>515</v>
      </c>
      <c r="H2811" s="103" t="s">
        <v>516</v>
      </c>
      <c r="I2811" s="103" t="s">
        <v>92</v>
      </c>
      <c r="J2811" s="215">
        <v>-212.25</v>
      </c>
      <c r="K2811" s="216" t="s">
        <v>344</v>
      </c>
    </row>
    <row r="2812" spans="1:11" x14ac:dyDescent="0.25">
      <c r="A2812" s="103" t="s">
        <v>810</v>
      </c>
      <c r="B2812" s="103" t="s">
        <v>88</v>
      </c>
      <c r="C2812" s="103" t="s">
        <v>89</v>
      </c>
      <c r="D2812" s="103" t="s">
        <v>91</v>
      </c>
      <c r="E2812" s="103" t="s">
        <v>342</v>
      </c>
      <c r="F2812" s="103" t="s">
        <v>295</v>
      </c>
      <c r="G2812" s="103" t="s">
        <v>515</v>
      </c>
      <c r="H2812" s="103" t="s">
        <v>516</v>
      </c>
      <c r="I2812" s="103" t="s">
        <v>92</v>
      </c>
      <c r="J2812" s="215">
        <v>40.6</v>
      </c>
      <c r="K2812" s="216" t="s">
        <v>344</v>
      </c>
    </row>
    <row r="2813" spans="1:11" x14ac:dyDescent="0.25">
      <c r="A2813" s="103" t="s">
        <v>810</v>
      </c>
      <c r="B2813" s="103" t="s">
        <v>88</v>
      </c>
      <c r="C2813" s="103" t="s">
        <v>89</v>
      </c>
      <c r="D2813" s="103" t="s">
        <v>91</v>
      </c>
      <c r="E2813" s="111"/>
      <c r="F2813" s="103" t="s">
        <v>295</v>
      </c>
      <c r="G2813" s="103" t="s">
        <v>515</v>
      </c>
      <c r="H2813" s="103" t="s">
        <v>516</v>
      </c>
      <c r="I2813" s="103" t="s">
        <v>92</v>
      </c>
      <c r="J2813" s="215">
        <v>-40.33</v>
      </c>
      <c r="K2813" s="216" t="s">
        <v>344</v>
      </c>
    </row>
    <row r="2814" spans="1:11" x14ac:dyDescent="0.25">
      <c r="A2814" s="103" t="s">
        <v>1038</v>
      </c>
      <c r="B2814" s="103" t="s">
        <v>88</v>
      </c>
      <c r="C2814" s="103" t="s">
        <v>89</v>
      </c>
      <c r="D2814" s="103" t="s">
        <v>91</v>
      </c>
      <c r="E2814" s="103" t="s">
        <v>342</v>
      </c>
      <c r="F2814" s="103" t="s">
        <v>295</v>
      </c>
      <c r="G2814" s="103" t="s">
        <v>515</v>
      </c>
      <c r="H2814" s="103" t="s">
        <v>516</v>
      </c>
      <c r="I2814" s="103" t="s">
        <v>92</v>
      </c>
      <c r="J2814" s="215">
        <v>1106.92</v>
      </c>
      <c r="K2814" s="216" t="s">
        <v>344</v>
      </c>
    </row>
    <row r="2815" spans="1:11" x14ac:dyDescent="0.25">
      <c r="A2815" s="103" t="s">
        <v>1038</v>
      </c>
      <c r="B2815" s="103" t="s">
        <v>88</v>
      </c>
      <c r="C2815" s="103" t="s">
        <v>89</v>
      </c>
      <c r="D2815" s="103" t="s">
        <v>91</v>
      </c>
      <c r="E2815" s="111"/>
      <c r="F2815" s="103" t="s">
        <v>295</v>
      </c>
      <c r="G2815" s="103" t="s">
        <v>515</v>
      </c>
      <c r="H2815" s="103" t="s">
        <v>516</v>
      </c>
      <c r="I2815" s="103" t="s">
        <v>92</v>
      </c>
      <c r="J2815" s="215">
        <v>-1100.28</v>
      </c>
      <c r="K2815" s="216" t="s">
        <v>344</v>
      </c>
    </row>
    <row r="2816" spans="1:11" x14ac:dyDescent="0.25">
      <c r="A2816" s="103" t="s">
        <v>806</v>
      </c>
      <c r="B2816" s="103" t="s">
        <v>88</v>
      </c>
      <c r="C2816" s="103" t="s">
        <v>89</v>
      </c>
      <c r="D2816" s="103" t="s">
        <v>91</v>
      </c>
      <c r="E2816" s="103" t="s">
        <v>342</v>
      </c>
      <c r="F2816" s="103" t="s">
        <v>295</v>
      </c>
      <c r="G2816" s="103" t="s">
        <v>515</v>
      </c>
      <c r="H2816" s="103" t="s">
        <v>516</v>
      </c>
      <c r="I2816" s="103" t="s">
        <v>92</v>
      </c>
      <c r="J2816" s="215">
        <v>256.17</v>
      </c>
      <c r="K2816" s="216" t="s">
        <v>344</v>
      </c>
    </row>
    <row r="2817" spans="1:11" x14ac:dyDescent="0.25">
      <c r="A2817" s="103" t="s">
        <v>806</v>
      </c>
      <c r="B2817" s="103" t="s">
        <v>88</v>
      </c>
      <c r="C2817" s="103" t="s">
        <v>89</v>
      </c>
      <c r="D2817" s="103" t="s">
        <v>91</v>
      </c>
      <c r="E2817" s="111"/>
      <c r="F2817" s="103" t="s">
        <v>295</v>
      </c>
      <c r="G2817" s="103" t="s">
        <v>515</v>
      </c>
      <c r="H2817" s="103" t="s">
        <v>516</v>
      </c>
      <c r="I2817" s="103" t="s">
        <v>92</v>
      </c>
      <c r="J2817" s="215">
        <v>-251.85</v>
      </c>
      <c r="K2817" s="216" t="s">
        <v>344</v>
      </c>
    </row>
    <row r="2818" spans="1:11" x14ac:dyDescent="0.25">
      <c r="A2818" s="103" t="s">
        <v>807</v>
      </c>
      <c r="B2818" s="103" t="s">
        <v>88</v>
      </c>
      <c r="C2818" s="103" t="s">
        <v>89</v>
      </c>
      <c r="D2818" s="103" t="s">
        <v>91</v>
      </c>
      <c r="E2818" s="103" t="s">
        <v>342</v>
      </c>
      <c r="F2818" s="103" t="s">
        <v>295</v>
      </c>
      <c r="G2818" s="103" t="s">
        <v>515</v>
      </c>
      <c r="H2818" s="103" t="s">
        <v>516</v>
      </c>
      <c r="I2818" s="103" t="s">
        <v>92</v>
      </c>
      <c r="J2818" s="215">
        <v>202.8</v>
      </c>
      <c r="K2818" s="216" t="s">
        <v>344</v>
      </c>
    </row>
    <row r="2819" spans="1:11" x14ac:dyDescent="0.25">
      <c r="A2819" s="103" t="s">
        <v>807</v>
      </c>
      <c r="B2819" s="103" t="s">
        <v>88</v>
      </c>
      <c r="C2819" s="103" t="s">
        <v>89</v>
      </c>
      <c r="D2819" s="103" t="s">
        <v>91</v>
      </c>
      <c r="E2819" s="111"/>
      <c r="F2819" s="103" t="s">
        <v>295</v>
      </c>
      <c r="G2819" s="103" t="s">
        <v>515</v>
      </c>
      <c r="H2819" s="103" t="s">
        <v>516</v>
      </c>
      <c r="I2819" s="103" t="s">
        <v>92</v>
      </c>
      <c r="J2819" s="215">
        <v>-201.59</v>
      </c>
      <c r="K2819" s="216" t="s">
        <v>344</v>
      </c>
    </row>
    <row r="2820" spans="1:11" x14ac:dyDescent="0.25">
      <c r="A2820" s="103" t="s">
        <v>808</v>
      </c>
      <c r="B2820" s="103" t="s">
        <v>88</v>
      </c>
      <c r="C2820" s="103" t="s">
        <v>89</v>
      </c>
      <c r="D2820" s="103" t="s">
        <v>91</v>
      </c>
      <c r="E2820" s="103" t="s">
        <v>342</v>
      </c>
      <c r="F2820" s="103" t="s">
        <v>295</v>
      </c>
      <c r="G2820" s="103" t="s">
        <v>531</v>
      </c>
      <c r="H2820" s="103" t="s">
        <v>532</v>
      </c>
      <c r="I2820" s="103" t="s">
        <v>92</v>
      </c>
      <c r="J2820" s="215">
        <v>-108.47</v>
      </c>
      <c r="K2820" s="216" t="s">
        <v>344</v>
      </c>
    </row>
    <row r="2821" spans="1:11" x14ac:dyDescent="0.25">
      <c r="A2821" s="103" t="s">
        <v>808</v>
      </c>
      <c r="B2821" s="103" t="s">
        <v>88</v>
      </c>
      <c r="C2821" s="103" t="s">
        <v>89</v>
      </c>
      <c r="D2821" s="103" t="s">
        <v>91</v>
      </c>
      <c r="E2821" s="111"/>
      <c r="F2821" s="103" t="s">
        <v>295</v>
      </c>
      <c r="G2821" s="103" t="s">
        <v>531</v>
      </c>
      <c r="H2821" s="103" t="s">
        <v>532</v>
      </c>
      <c r="I2821" s="103" t="s">
        <v>92</v>
      </c>
      <c r="J2821" s="215">
        <v>107.83</v>
      </c>
      <c r="K2821" s="216" t="s">
        <v>344</v>
      </c>
    </row>
    <row r="2822" spans="1:11" x14ac:dyDescent="0.25">
      <c r="A2822" s="103" t="s">
        <v>806</v>
      </c>
      <c r="B2822" s="103" t="s">
        <v>88</v>
      </c>
      <c r="C2822" s="103" t="s">
        <v>89</v>
      </c>
      <c r="D2822" s="103" t="s">
        <v>91</v>
      </c>
      <c r="E2822" s="103" t="s">
        <v>342</v>
      </c>
      <c r="F2822" s="103" t="s">
        <v>295</v>
      </c>
      <c r="G2822" s="103" t="s">
        <v>531</v>
      </c>
      <c r="H2822" s="103" t="s">
        <v>532</v>
      </c>
      <c r="I2822" s="103" t="s">
        <v>92</v>
      </c>
      <c r="J2822" s="215">
        <v>198.86</v>
      </c>
      <c r="K2822" s="216" t="s">
        <v>344</v>
      </c>
    </row>
    <row r="2823" spans="1:11" x14ac:dyDescent="0.25">
      <c r="A2823" s="103" t="s">
        <v>806</v>
      </c>
      <c r="B2823" s="103" t="s">
        <v>88</v>
      </c>
      <c r="C2823" s="103" t="s">
        <v>89</v>
      </c>
      <c r="D2823" s="103" t="s">
        <v>91</v>
      </c>
      <c r="E2823" s="111"/>
      <c r="F2823" s="103" t="s">
        <v>295</v>
      </c>
      <c r="G2823" s="103" t="s">
        <v>531</v>
      </c>
      <c r="H2823" s="103" t="s">
        <v>532</v>
      </c>
      <c r="I2823" s="103" t="s">
        <v>92</v>
      </c>
      <c r="J2823" s="215">
        <v>-197.66</v>
      </c>
      <c r="K2823" s="216" t="s">
        <v>344</v>
      </c>
    </row>
    <row r="2824" spans="1:11" x14ac:dyDescent="0.25">
      <c r="A2824" s="103" t="s">
        <v>807</v>
      </c>
      <c r="B2824" s="103" t="s">
        <v>88</v>
      </c>
      <c r="C2824" s="103" t="s">
        <v>89</v>
      </c>
      <c r="D2824" s="103" t="s">
        <v>91</v>
      </c>
      <c r="E2824" s="103" t="s">
        <v>342</v>
      </c>
      <c r="F2824" s="103" t="s">
        <v>295</v>
      </c>
      <c r="G2824" s="103" t="s">
        <v>531</v>
      </c>
      <c r="H2824" s="103" t="s">
        <v>532</v>
      </c>
      <c r="I2824" s="103" t="s">
        <v>92</v>
      </c>
      <c r="J2824" s="215">
        <v>242.28</v>
      </c>
      <c r="K2824" s="216" t="s">
        <v>344</v>
      </c>
    </row>
    <row r="2825" spans="1:11" x14ac:dyDescent="0.25">
      <c r="A2825" s="103" t="s">
        <v>807</v>
      </c>
      <c r="B2825" s="103" t="s">
        <v>88</v>
      </c>
      <c r="C2825" s="103" t="s">
        <v>89</v>
      </c>
      <c r="D2825" s="103" t="s">
        <v>91</v>
      </c>
      <c r="E2825" s="111"/>
      <c r="F2825" s="103" t="s">
        <v>295</v>
      </c>
      <c r="G2825" s="103" t="s">
        <v>531</v>
      </c>
      <c r="H2825" s="103" t="s">
        <v>532</v>
      </c>
      <c r="I2825" s="103" t="s">
        <v>92</v>
      </c>
      <c r="J2825" s="215">
        <v>-240.82</v>
      </c>
      <c r="K2825" s="216" t="s">
        <v>344</v>
      </c>
    </row>
    <row r="2826" spans="1:11" x14ac:dyDescent="0.25">
      <c r="A2826" s="103" t="s">
        <v>808</v>
      </c>
      <c r="B2826" s="103" t="s">
        <v>88</v>
      </c>
      <c r="C2826" s="103" t="s">
        <v>89</v>
      </c>
      <c r="D2826" s="103" t="s">
        <v>91</v>
      </c>
      <c r="E2826" s="103" t="s">
        <v>342</v>
      </c>
      <c r="F2826" s="103" t="s">
        <v>295</v>
      </c>
      <c r="G2826" s="103" t="s">
        <v>553</v>
      </c>
      <c r="H2826" s="103" t="s">
        <v>554</v>
      </c>
      <c r="I2826" s="103" t="s">
        <v>92</v>
      </c>
      <c r="J2826" s="215">
        <v>-80.239999999999995</v>
      </c>
      <c r="K2826" s="216" t="s">
        <v>344</v>
      </c>
    </row>
    <row r="2827" spans="1:11" x14ac:dyDescent="0.25">
      <c r="A2827" s="103" t="s">
        <v>808</v>
      </c>
      <c r="B2827" s="103" t="s">
        <v>88</v>
      </c>
      <c r="C2827" s="103" t="s">
        <v>89</v>
      </c>
      <c r="D2827" s="103" t="s">
        <v>91</v>
      </c>
      <c r="E2827" s="111"/>
      <c r="F2827" s="103" t="s">
        <v>295</v>
      </c>
      <c r="G2827" s="103" t="s">
        <v>553</v>
      </c>
      <c r="H2827" s="103" t="s">
        <v>554</v>
      </c>
      <c r="I2827" s="103" t="s">
        <v>92</v>
      </c>
      <c r="J2827" s="215">
        <v>79.760000000000005</v>
      </c>
      <c r="K2827" s="216" t="s">
        <v>344</v>
      </c>
    </row>
    <row r="2828" spans="1:11" x14ac:dyDescent="0.25">
      <c r="A2828" s="103" t="s">
        <v>806</v>
      </c>
      <c r="B2828" s="103" t="s">
        <v>88</v>
      </c>
      <c r="C2828" s="103" t="s">
        <v>89</v>
      </c>
      <c r="D2828" s="103" t="s">
        <v>91</v>
      </c>
      <c r="E2828" s="103" t="s">
        <v>342</v>
      </c>
      <c r="F2828" s="103" t="s">
        <v>295</v>
      </c>
      <c r="G2828" s="103" t="s">
        <v>553</v>
      </c>
      <c r="H2828" s="103" t="s">
        <v>554</v>
      </c>
      <c r="I2828" s="103" t="s">
        <v>92</v>
      </c>
      <c r="J2828" s="215">
        <v>147.11000000000001</v>
      </c>
      <c r="K2828" s="216" t="s">
        <v>344</v>
      </c>
    </row>
    <row r="2829" spans="1:11" x14ac:dyDescent="0.25">
      <c r="A2829" s="103" t="s">
        <v>806</v>
      </c>
      <c r="B2829" s="103" t="s">
        <v>88</v>
      </c>
      <c r="C2829" s="103" t="s">
        <v>89</v>
      </c>
      <c r="D2829" s="103" t="s">
        <v>91</v>
      </c>
      <c r="E2829" s="111"/>
      <c r="F2829" s="103" t="s">
        <v>295</v>
      </c>
      <c r="G2829" s="103" t="s">
        <v>553</v>
      </c>
      <c r="H2829" s="103" t="s">
        <v>554</v>
      </c>
      <c r="I2829" s="103" t="s">
        <v>92</v>
      </c>
      <c r="J2829" s="215">
        <v>-146.22</v>
      </c>
      <c r="K2829" s="216" t="s">
        <v>344</v>
      </c>
    </row>
    <row r="2830" spans="1:11" x14ac:dyDescent="0.25">
      <c r="A2830" s="103" t="s">
        <v>807</v>
      </c>
      <c r="B2830" s="103" t="s">
        <v>88</v>
      </c>
      <c r="C2830" s="103" t="s">
        <v>89</v>
      </c>
      <c r="D2830" s="103" t="s">
        <v>91</v>
      </c>
      <c r="E2830" s="103" t="s">
        <v>342</v>
      </c>
      <c r="F2830" s="103" t="s">
        <v>295</v>
      </c>
      <c r="G2830" s="103" t="s">
        <v>553</v>
      </c>
      <c r="H2830" s="103" t="s">
        <v>554</v>
      </c>
      <c r="I2830" s="103" t="s">
        <v>92</v>
      </c>
      <c r="J2830" s="215">
        <v>100.3</v>
      </c>
      <c r="K2830" s="216" t="s">
        <v>344</v>
      </c>
    </row>
    <row r="2831" spans="1:11" x14ac:dyDescent="0.25">
      <c r="A2831" s="103" t="s">
        <v>807</v>
      </c>
      <c r="B2831" s="103" t="s">
        <v>88</v>
      </c>
      <c r="C2831" s="103" t="s">
        <v>89</v>
      </c>
      <c r="D2831" s="103" t="s">
        <v>91</v>
      </c>
      <c r="E2831" s="111"/>
      <c r="F2831" s="103" t="s">
        <v>295</v>
      </c>
      <c r="G2831" s="103" t="s">
        <v>553</v>
      </c>
      <c r="H2831" s="103" t="s">
        <v>554</v>
      </c>
      <c r="I2831" s="103" t="s">
        <v>92</v>
      </c>
      <c r="J2831" s="215">
        <v>-99.7</v>
      </c>
      <c r="K2831" s="216" t="s">
        <v>344</v>
      </c>
    </row>
    <row r="2832" spans="1:11" x14ac:dyDescent="0.25">
      <c r="A2832" s="103" t="s">
        <v>808</v>
      </c>
      <c r="B2832" s="103" t="s">
        <v>88</v>
      </c>
      <c r="C2832" s="103" t="s">
        <v>89</v>
      </c>
      <c r="D2832" s="103" t="s">
        <v>91</v>
      </c>
      <c r="E2832" s="103" t="s">
        <v>342</v>
      </c>
      <c r="F2832" s="103" t="s">
        <v>295</v>
      </c>
      <c r="G2832" s="103" t="s">
        <v>485</v>
      </c>
      <c r="H2832" s="103" t="s">
        <v>486</v>
      </c>
      <c r="I2832" s="103" t="s">
        <v>92</v>
      </c>
      <c r="J2832" s="215">
        <v>-130.83000000000001</v>
      </c>
      <c r="K2832" s="216" t="s">
        <v>344</v>
      </c>
    </row>
    <row r="2833" spans="1:11" x14ac:dyDescent="0.25">
      <c r="A2833" s="103" t="s">
        <v>808</v>
      </c>
      <c r="B2833" s="103" t="s">
        <v>88</v>
      </c>
      <c r="C2833" s="103" t="s">
        <v>89</v>
      </c>
      <c r="D2833" s="103" t="s">
        <v>91</v>
      </c>
      <c r="E2833" s="111"/>
      <c r="F2833" s="103" t="s">
        <v>295</v>
      </c>
      <c r="G2833" s="103" t="s">
        <v>485</v>
      </c>
      <c r="H2833" s="103" t="s">
        <v>486</v>
      </c>
      <c r="I2833" s="103" t="s">
        <v>92</v>
      </c>
      <c r="J2833" s="215">
        <v>130.04</v>
      </c>
      <c r="K2833" s="216" t="s">
        <v>344</v>
      </c>
    </row>
    <row r="2834" spans="1:11" x14ac:dyDescent="0.25">
      <c r="A2834" s="103" t="s">
        <v>806</v>
      </c>
      <c r="B2834" s="103" t="s">
        <v>88</v>
      </c>
      <c r="C2834" s="103" t="s">
        <v>89</v>
      </c>
      <c r="D2834" s="103" t="s">
        <v>91</v>
      </c>
      <c r="E2834" s="103" t="s">
        <v>342</v>
      </c>
      <c r="F2834" s="103" t="s">
        <v>295</v>
      </c>
      <c r="G2834" s="103" t="s">
        <v>485</v>
      </c>
      <c r="H2834" s="103" t="s">
        <v>486</v>
      </c>
      <c r="I2834" s="103" t="s">
        <v>92</v>
      </c>
      <c r="J2834" s="215">
        <v>239.85</v>
      </c>
      <c r="K2834" s="216" t="s">
        <v>344</v>
      </c>
    </row>
    <row r="2835" spans="1:11" x14ac:dyDescent="0.25">
      <c r="A2835" s="103" t="s">
        <v>806</v>
      </c>
      <c r="B2835" s="103" t="s">
        <v>88</v>
      </c>
      <c r="C2835" s="103" t="s">
        <v>89</v>
      </c>
      <c r="D2835" s="103" t="s">
        <v>91</v>
      </c>
      <c r="E2835" s="111"/>
      <c r="F2835" s="103" t="s">
        <v>295</v>
      </c>
      <c r="G2835" s="103" t="s">
        <v>485</v>
      </c>
      <c r="H2835" s="103" t="s">
        <v>486</v>
      </c>
      <c r="I2835" s="103" t="s">
        <v>92</v>
      </c>
      <c r="J2835" s="215">
        <v>-238.41</v>
      </c>
      <c r="K2835" s="216" t="s">
        <v>344</v>
      </c>
    </row>
    <row r="2836" spans="1:11" x14ac:dyDescent="0.25">
      <c r="A2836" s="103" t="s">
        <v>807</v>
      </c>
      <c r="B2836" s="103" t="s">
        <v>88</v>
      </c>
      <c r="C2836" s="103" t="s">
        <v>89</v>
      </c>
      <c r="D2836" s="103" t="s">
        <v>91</v>
      </c>
      <c r="E2836" s="103" t="s">
        <v>342</v>
      </c>
      <c r="F2836" s="103" t="s">
        <v>295</v>
      </c>
      <c r="G2836" s="103" t="s">
        <v>485</v>
      </c>
      <c r="H2836" s="103" t="s">
        <v>486</v>
      </c>
      <c r="I2836" s="103" t="s">
        <v>92</v>
      </c>
      <c r="J2836" s="215">
        <v>132.46</v>
      </c>
      <c r="K2836" s="216" t="s">
        <v>344</v>
      </c>
    </row>
    <row r="2837" spans="1:11" x14ac:dyDescent="0.25">
      <c r="A2837" s="103" t="s">
        <v>807</v>
      </c>
      <c r="B2837" s="103" t="s">
        <v>88</v>
      </c>
      <c r="C2837" s="103" t="s">
        <v>89</v>
      </c>
      <c r="D2837" s="103" t="s">
        <v>91</v>
      </c>
      <c r="E2837" s="111"/>
      <c r="F2837" s="103" t="s">
        <v>295</v>
      </c>
      <c r="G2837" s="103" t="s">
        <v>485</v>
      </c>
      <c r="H2837" s="103" t="s">
        <v>486</v>
      </c>
      <c r="I2837" s="103" t="s">
        <v>92</v>
      </c>
      <c r="J2837" s="215">
        <v>-131.66999999999999</v>
      </c>
      <c r="K2837" s="216" t="s">
        <v>344</v>
      </c>
    </row>
    <row r="2838" spans="1:11" x14ac:dyDescent="0.25">
      <c r="A2838" s="103" t="s">
        <v>808</v>
      </c>
      <c r="B2838" s="103" t="s">
        <v>88</v>
      </c>
      <c r="C2838" s="103" t="s">
        <v>89</v>
      </c>
      <c r="D2838" s="103" t="s">
        <v>91</v>
      </c>
      <c r="E2838" s="103" t="s">
        <v>342</v>
      </c>
      <c r="F2838" s="103" t="s">
        <v>295</v>
      </c>
      <c r="G2838" s="103" t="s">
        <v>535</v>
      </c>
      <c r="H2838" s="103" t="s">
        <v>536</v>
      </c>
      <c r="I2838" s="103" t="s">
        <v>92</v>
      </c>
      <c r="J2838" s="215">
        <v>-60.18</v>
      </c>
      <c r="K2838" s="216" t="s">
        <v>344</v>
      </c>
    </row>
    <row r="2839" spans="1:11" x14ac:dyDescent="0.25">
      <c r="A2839" s="103" t="s">
        <v>808</v>
      </c>
      <c r="B2839" s="103" t="s">
        <v>88</v>
      </c>
      <c r="C2839" s="103" t="s">
        <v>89</v>
      </c>
      <c r="D2839" s="103" t="s">
        <v>91</v>
      </c>
      <c r="E2839" s="111"/>
      <c r="F2839" s="103" t="s">
        <v>295</v>
      </c>
      <c r="G2839" s="103" t="s">
        <v>535</v>
      </c>
      <c r="H2839" s="103" t="s">
        <v>536</v>
      </c>
      <c r="I2839" s="103" t="s">
        <v>92</v>
      </c>
      <c r="J2839" s="215">
        <v>59.82</v>
      </c>
      <c r="K2839" s="216" t="s">
        <v>344</v>
      </c>
    </row>
    <row r="2840" spans="1:11" x14ac:dyDescent="0.25">
      <c r="A2840" s="103" t="s">
        <v>806</v>
      </c>
      <c r="B2840" s="103" t="s">
        <v>88</v>
      </c>
      <c r="C2840" s="103" t="s">
        <v>89</v>
      </c>
      <c r="D2840" s="103" t="s">
        <v>91</v>
      </c>
      <c r="E2840" s="103" t="s">
        <v>342</v>
      </c>
      <c r="F2840" s="103" t="s">
        <v>295</v>
      </c>
      <c r="G2840" s="103" t="s">
        <v>535</v>
      </c>
      <c r="H2840" s="103" t="s">
        <v>536</v>
      </c>
      <c r="I2840" s="103" t="s">
        <v>92</v>
      </c>
      <c r="J2840" s="215">
        <v>110.33</v>
      </c>
      <c r="K2840" s="216" t="s">
        <v>344</v>
      </c>
    </row>
    <row r="2841" spans="1:11" x14ac:dyDescent="0.25">
      <c r="A2841" s="103" t="s">
        <v>806</v>
      </c>
      <c r="B2841" s="103" t="s">
        <v>88</v>
      </c>
      <c r="C2841" s="103" t="s">
        <v>89</v>
      </c>
      <c r="D2841" s="103" t="s">
        <v>91</v>
      </c>
      <c r="E2841" s="111"/>
      <c r="F2841" s="103" t="s">
        <v>295</v>
      </c>
      <c r="G2841" s="103" t="s">
        <v>535</v>
      </c>
      <c r="H2841" s="103" t="s">
        <v>536</v>
      </c>
      <c r="I2841" s="103" t="s">
        <v>92</v>
      </c>
      <c r="J2841" s="215">
        <v>-109.67</v>
      </c>
      <c r="K2841" s="216" t="s">
        <v>344</v>
      </c>
    </row>
    <row r="2842" spans="1:11" x14ac:dyDescent="0.25">
      <c r="A2842" s="103" t="s">
        <v>807</v>
      </c>
      <c r="B2842" s="103" t="s">
        <v>88</v>
      </c>
      <c r="C2842" s="103" t="s">
        <v>89</v>
      </c>
      <c r="D2842" s="103" t="s">
        <v>91</v>
      </c>
      <c r="E2842" s="103" t="s">
        <v>342</v>
      </c>
      <c r="F2842" s="103" t="s">
        <v>295</v>
      </c>
      <c r="G2842" s="103" t="s">
        <v>535</v>
      </c>
      <c r="H2842" s="103" t="s">
        <v>536</v>
      </c>
      <c r="I2842" s="103" t="s">
        <v>92</v>
      </c>
      <c r="J2842" s="215">
        <v>112.84</v>
      </c>
      <c r="K2842" s="216" t="s">
        <v>344</v>
      </c>
    </row>
    <row r="2843" spans="1:11" x14ac:dyDescent="0.25">
      <c r="A2843" s="103" t="s">
        <v>807</v>
      </c>
      <c r="B2843" s="103" t="s">
        <v>88</v>
      </c>
      <c r="C2843" s="103" t="s">
        <v>89</v>
      </c>
      <c r="D2843" s="103" t="s">
        <v>91</v>
      </c>
      <c r="E2843" s="111"/>
      <c r="F2843" s="103" t="s">
        <v>295</v>
      </c>
      <c r="G2843" s="103" t="s">
        <v>535</v>
      </c>
      <c r="H2843" s="103" t="s">
        <v>536</v>
      </c>
      <c r="I2843" s="103" t="s">
        <v>92</v>
      </c>
      <c r="J2843" s="215">
        <v>-112.16</v>
      </c>
      <c r="K2843" s="216" t="s">
        <v>344</v>
      </c>
    </row>
    <row r="2844" spans="1:11" x14ac:dyDescent="0.25">
      <c r="A2844" s="103" t="s">
        <v>808</v>
      </c>
      <c r="B2844" s="103" t="s">
        <v>88</v>
      </c>
      <c r="C2844" s="103" t="s">
        <v>89</v>
      </c>
      <c r="D2844" s="103" t="s">
        <v>91</v>
      </c>
      <c r="E2844" s="103" t="s">
        <v>342</v>
      </c>
      <c r="F2844" s="103" t="s">
        <v>295</v>
      </c>
      <c r="G2844" s="103" t="s">
        <v>521</v>
      </c>
      <c r="H2844" s="103" t="s">
        <v>522</v>
      </c>
      <c r="I2844" s="103" t="s">
        <v>92</v>
      </c>
      <c r="J2844" s="215">
        <v>-60.18</v>
      </c>
      <c r="K2844" s="216" t="s">
        <v>344</v>
      </c>
    </row>
    <row r="2845" spans="1:11" x14ac:dyDescent="0.25">
      <c r="A2845" s="103" t="s">
        <v>808</v>
      </c>
      <c r="B2845" s="103" t="s">
        <v>88</v>
      </c>
      <c r="C2845" s="103" t="s">
        <v>89</v>
      </c>
      <c r="D2845" s="103" t="s">
        <v>91</v>
      </c>
      <c r="E2845" s="111"/>
      <c r="F2845" s="103" t="s">
        <v>295</v>
      </c>
      <c r="G2845" s="103" t="s">
        <v>521</v>
      </c>
      <c r="H2845" s="103" t="s">
        <v>522</v>
      </c>
      <c r="I2845" s="103" t="s">
        <v>92</v>
      </c>
      <c r="J2845" s="215">
        <v>59.82</v>
      </c>
      <c r="K2845" s="216" t="s">
        <v>344</v>
      </c>
    </row>
    <row r="2846" spans="1:11" x14ac:dyDescent="0.25">
      <c r="A2846" s="103" t="s">
        <v>806</v>
      </c>
      <c r="B2846" s="103" t="s">
        <v>88</v>
      </c>
      <c r="C2846" s="103" t="s">
        <v>89</v>
      </c>
      <c r="D2846" s="103" t="s">
        <v>91</v>
      </c>
      <c r="E2846" s="103" t="s">
        <v>342</v>
      </c>
      <c r="F2846" s="103" t="s">
        <v>295</v>
      </c>
      <c r="G2846" s="103" t="s">
        <v>521</v>
      </c>
      <c r="H2846" s="103" t="s">
        <v>522</v>
      </c>
      <c r="I2846" s="103" t="s">
        <v>92</v>
      </c>
      <c r="J2846" s="215">
        <v>110.33</v>
      </c>
      <c r="K2846" s="216" t="s">
        <v>344</v>
      </c>
    </row>
    <row r="2847" spans="1:11" x14ac:dyDescent="0.25">
      <c r="A2847" s="103" t="s">
        <v>806</v>
      </c>
      <c r="B2847" s="103" t="s">
        <v>88</v>
      </c>
      <c r="C2847" s="103" t="s">
        <v>89</v>
      </c>
      <c r="D2847" s="103" t="s">
        <v>91</v>
      </c>
      <c r="E2847" s="111"/>
      <c r="F2847" s="103" t="s">
        <v>295</v>
      </c>
      <c r="G2847" s="103" t="s">
        <v>521</v>
      </c>
      <c r="H2847" s="103" t="s">
        <v>522</v>
      </c>
      <c r="I2847" s="103" t="s">
        <v>92</v>
      </c>
      <c r="J2847" s="215">
        <v>-109.67</v>
      </c>
      <c r="K2847" s="216" t="s">
        <v>344</v>
      </c>
    </row>
    <row r="2848" spans="1:11" x14ac:dyDescent="0.25">
      <c r="A2848" s="103" t="s">
        <v>807</v>
      </c>
      <c r="B2848" s="103" t="s">
        <v>88</v>
      </c>
      <c r="C2848" s="103" t="s">
        <v>89</v>
      </c>
      <c r="D2848" s="103" t="s">
        <v>91</v>
      </c>
      <c r="E2848" s="103" t="s">
        <v>342</v>
      </c>
      <c r="F2848" s="103" t="s">
        <v>295</v>
      </c>
      <c r="G2848" s="103" t="s">
        <v>521</v>
      </c>
      <c r="H2848" s="103" t="s">
        <v>522</v>
      </c>
      <c r="I2848" s="103" t="s">
        <v>92</v>
      </c>
      <c r="J2848" s="215">
        <v>300.91000000000003</v>
      </c>
      <c r="K2848" s="216" t="s">
        <v>344</v>
      </c>
    </row>
    <row r="2849" spans="1:11" x14ac:dyDescent="0.25">
      <c r="A2849" s="103" t="s">
        <v>807</v>
      </c>
      <c r="B2849" s="103" t="s">
        <v>88</v>
      </c>
      <c r="C2849" s="103" t="s">
        <v>89</v>
      </c>
      <c r="D2849" s="103" t="s">
        <v>91</v>
      </c>
      <c r="E2849" s="111"/>
      <c r="F2849" s="103" t="s">
        <v>295</v>
      </c>
      <c r="G2849" s="103" t="s">
        <v>521</v>
      </c>
      <c r="H2849" s="103" t="s">
        <v>522</v>
      </c>
      <c r="I2849" s="103" t="s">
        <v>92</v>
      </c>
      <c r="J2849" s="215">
        <v>-299.10000000000002</v>
      </c>
      <c r="K2849" s="216" t="s">
        <v>344</v>
      </c>
    </row>
    <row r="2850" spans="1:11" x14ac:dyDescent="0.25">
      <c r="A2850" s="103" t="s">
        <v>808</v>
      </c>
      <c r="B2850" s="103" t="s">
        <v>88</v>
      </c>
      <c r="C2850" s="103" t="s">
        <v>89</v>
      </c>
      <c r="D2850" s="103" t="s">
        <v>91</v>
      </c>
      <c r="E2850" s="103" t="s">
        <v>342</v>
      </c>
      <c r="F2850" s="103" t="s">
        <v>295</v>
      </c>
      <c r="G2850" s="103" t="s">
        <v>172</v>
      </c>
      <c r="H2850" s="103" t="s">
        <v>345</v>
      </c>
      <c r="I2850" s="103" t="s">
        <v>92</v>
      </c>
      <c r="J2850" s="215">
        <v>660.4</v>
      </c>
      <c r="K2850" s="216" t="s">
        <v>344</v>
      </c>
    </row>
    <row r="2851" spans="1:11" x14ac:dyDescent="0.25">
      <c r="A2851" s="103" t="s">
        <v>808</v>
      </c>
      <c r="B2851" s="103" t="s">
        <v>88</v>
      </c>
      <c r="C2851" s="103" t="s">
        <v>89</v>
      </c>
      <c r="D2851" s="103" t="s">
        <v>91</v>
      </c>
      <c r="E2851" s="111"/>
      <c r="F2851" s="103" t="s">
        <v>295</v>
      </c>
      <c r="G2851" s="103" t="s">
        <v>172</v>
      </c>
      <c r="H2851" s="103" t="s">
        <v>345</v>
      </c>
      <c r="I2851" s="103" t="s">
        <v>92</v>
      </c>
      <c r="J2851" s="215">
        <v>-765.66</v>
      </c>
      <c r="K2851" s="216" t="s">
        <v>344</v>
      </c>
    </row>
    <row r="2852" spans="1:11" x14ac:dyDescent="0.25">
      <c r="A2852" s="103" t="s">
        <v>809</v>
      </c>
      <c r="B2852" s="103" t="s">
        <v>88</v>
      </c>
      <c r="C2852" s="103" t="s">
        <v>89</v>
      </c>
      <c r="D2852" s="103" t="s">
        <v>91</v>
      </c>
      <c r="E2852" s="103" t="s">
        <v>342</v>
      </c>
      <c r="F2852" s="103" t="s">
        <v>295</v>
      </c>
      <c r="G2852" s="103" t="s">
        <v>172</v>
      </c>
      <c r="H2852" s="103" t="s">
        <v>345</v>
      </c>
      <c r="I2852" s="103" t="s">
        <v>92</v>
      </c>
      <c r="J2852" s="215">
        <v>111.68</v>
      </c>
      <c r="K2852" s="216" t="s">
        <v>344</v>
      </c>
    </row>
    <row r="2853" spans="1:11" x14ac:dyDescent="0.25">
      <c r="A2853" s="103" t="s">
        <v>810</v>
      </c>
      <c r="B2853" s="103" t="s">
        <v>88</v>
      </c>
      <c r="C2853" s="103" t="s">
        <v>89</v>
      </c>
      <c r="D2853" s="103" t="s">
        <v>91</v>
      </c>
      <c r="E2853" s="103" t="s">
        <v>342</v>
      </c>
      <c r="F2853" s="103" t="s">
        <v>295</v>
      </c>
      <c r="G2853" s="103" t="s">
        <v>172</v>
      </c>
      <c r="H2853" s="103" t="s">
        <v>345</v>
      </c>
      <c r="I2853" s="103" t="s">
        <v>92</v>
      </c>
      <c r="J2853" s="215">
        <v>309.01</v>
      </c>
      <c r="K2853" s="216" t="s">
        <v>344</v>
      </c>
    </row>
    <row r="2854" spans="1:11" x14ac:dyDescent="0.25">
      <c r="A2854" s="103" t="s">
        <v>1038</v>
      </c>
      <c r="B2854" s="103" t="s">
        <v>88</v>
      </c>
      <c r="C2854" s="103" t="s">
        <v>89</v>
      </c>
      <c r="D2854" s="103" t="s">
        <v>91</v>
      </c>
      <c r="E2854" s="103" t="s">
        <v>342</v>
      </c>
      <c r="F2854" s="103" t="s">
        <v>295</v>
      </c>
      <c r="G2854" s="103" t="s">
        <v>172</v>
      </c>
      <c r="H2854" s="103" t="s">
        <v>345</v>
      </c>
      <c r="I2854" s="103" t="s">
        <v>92</v>
      </c>
      <c r="J2854" s="215">
        <v>2054.88</v>
      </c>
      <c r="K2854" s="216" t="s">
        <v>344</v>
      </c>
    </row>
    <row r="2855" spans="1:11" x14ac:dyDescent="0.25">
      <c r="A2855" s="103" t="s">
        <v>1038</v>
      </c>
      <c r="B2855" s="103" t="s">
        <v>88</v>
      </c>
      <c r="C2855" s="103" t="s">
        <v>89</v>
      </c>
      <c r="D2855" s="103" t="s">
        <v>91</v>
      </c>
      <c r="E2855" s="111"/>
      <c r="F2855" s="103" t="s">
        <v>295</v>
      </c>
      <c r="G2855" s="103" t="s">
        <v>172</v>
      </c>
      <c r="H2855" s="103" t="s">
        <v>345</v>
      </c>
      <c r="I2855" s="103" t="s">
        <v>92</v>
      </c>
      <c r="J2855" s="215">
        <v>-100.12</v>
      </c>
      <c r="K2855" s="216" t="s">
        <v>344</v>
      </c>
    </row>
    <row r="2856" spans="1:11" x14ac:dyDescent="0.25">
      <c r="A2856" s="103" t="s">
        <v>806</v>
      </c>
      <c r="B2856" s="103" t="s">
        <v>88</v>
      </c>
      <c r="C2856" s="103" t="s">
        <v>89</v>
      </c>
      <c r="D2856" s="103" t="s">
        <v>91</v>
      </c>
      <c r="E2856" s="103" t="s">
        <v>342</v>
      </c>
      <c r="F2856" s="103" t="s">
        <v>295</v>
      </c>
      <c r="G2856" s="103" t="s">
        <v>172</v>
      </c>
      <c r="H2856" s="103" t="s">
        <v>345</v>
      </c>
      <c r="I2856" s="103" t="s">
        <v>92</v>
      </c>
      <c r="J2856" s="215">
        <v>649.54999999999995</v>
      </c>
      <c r="K2856" s="216" t="s">
        <v>344</v>
      </c>
    </row>
    <row r="2857" spans="1:11" x14ac:dyDescent="0.25">
      <c r="A2857" s="103" t="s">
        <v>806</v>
      </c>
      <c r="B2857" s="103" t="s">
        <v>88</v>
      </c>
      <c r="C2857" s="103" t="s">
        <v>89</v>
      </c>
      <c r="D2857" s="103" t="s">
        <v>91</v>
      </c>
      <c r="E2857" s="111"/>
      <c r="F2857" s="103" t="s">
        <v>295</v>
      </c>
      <c r="G2857" s="103" t="s">
        <v>172</v>
      </c>
      <c r="H2857" s="103" t="s">
        <v>345</v>
      </c>
      <c r="I2857" s="103" t="s">
        <v>92</v>
      </c>
      <c r="J2857" s="215">
        <v>-365.22</v>
      </c>
      <c r="K2857" s="216" t="s">
        <v>344</v>
      </c>
    </row>
    <row r="2858" spans="1:11" x14ac:dyDescent="0.25">
      <c r="A2858" s="103" t="s">
        <v>807</v>
      </c>
      <c r="B2858" s="103" t="s">
        <v>88</v>
      </c>
      <c r="C2858" s="103" t="s">
        <v>89</v>
      </c>
      <c r="D2858" s="103" t="s">
        <v>91</v>
      </c>
      <c r="E2858" s="103" t="s">
        <v>342</v>
      </c>
      <c r="F2858" s="103" t="s">
        <v>295</v>
      </c>
      <c r="G2858" s="103" t="s">
        <v>172</v>
      </c>
      <c r="H2858" s="103" t="s">
        <v>345</v>
      </c>
      <c r="I2858" s="103" t="s">
        <v>92</v>
      </c>
      <c r="J2858" s="215">
        <v>735.15</v>
      </c>
      <c r="K2858" s="216" t="s">
        <v>344</v>
      </c>
    </row>
    <row r="2859" spans="1:11" x14ac:dyDescent="0.25">
      <c r="A2859" s="103" t="s">
        <v>807</v>
      </c>
      <c r="B2859" s="103" t="s">
        <v>88</v>
      </c>
      <c r="C2859" s="103" t="s">
        <v>89</v>
      </c>
      <c r="D2859" s="103" t="s">
        <v>91</v>
      </c>
      <c r="E2859" s="111"/>
      <c r="F2859" s="103" t="s">
        <v>295</v>
      </c>
      <c r="G2859" s="103" t="s">
        <v>172</v>
      </c>
      <c r="H2859" s="103" t="s">
        <v>345</v>
      </c>
      <c r="I2859" s="103" t="s">
        <v>92</v>
      </c>
      <c r="J2859" s="215">
        <v>-731.29</v>
      </c>
      <c r="K2859" s="216" t="s">
        <v>344</v>
      </c>
    </row>
    <row r="2860" spans="1:11" x14ac:dyDescent="0.25">
      <c r="A2860" s="103" t="s">
        <v>808</v>
      </c>
      <c r="B2860" s="103" t="s">
        <v>88</v>
      </c>
      <c r="C2860" s="103" t="s">
        <v>89</v>
      </c>
      <c r="D2860" s="103" t="s">
        <v>91</v>
      </c>
      <c r="E2860" s="103" t="s">
        <v>346</v>
      </c>
      <c r="F2860" s="103" t="s">
        <v>295</v>
      </c>
      <c r="G2860" s="103" t="s">
        <v>561</v>
      </c>
      <c r="H2860" s="103" t="s">
        <v>562</v>
      </c>
      <c r="I2860" s="103" t="s">
        <v>92</v>
      </c>
      <c r="J2860" s="215">
        <v>-8.5299999999999994</v>
      </c>
      <c r="K2860" s="216" t="s">
        <v>347</v>
      </c>
    </row>
    <row r="2861" spans="1:11" x14ac:dyDescent="0.25">
      <c r="A2861" s="103" t="s">
        <v>810</v>
      </c>
      <c r="B2861" s="103" t="s">
        <v>88</v>
      </c>
      <c r="C2861" s="103" t="s">
        <v>89</v>
      </c>
      <c r="D2861" s="103" t="s">
        <v>91</v>
      </c>
      <c r="E2861" s="103" t="s">
        <v>346</v>
      </c>
      <c r="F2861" s="103" t="s">
        <v>295</v>
      </c>
      <c r="G2861" s="103" t="s">
        <v>561</v>
      </c>
      <c r="H2861" s="103" t="s">
        <v>562</v>
      </c>
      <c r="I2861" s="103" t="s">
        <v>92</v>
      </c>
      <c r="J2861" s="215">
        <v>-5.51</v>
      </c>
      <c r="K2861" s="216" t="s">
        <v>347</v>
      </c>
    </row>
    <row r="2862" spans="1:11" x14ac:dyDescent="0.25">
      <c r="A2862" s="103" t="s">
        <v>806</v>
      </c>
      <c r="B2862" s="103" t="s">
        <v>88</v>
      </c>
      <c r="C2862" s="103" t="s">
        <v>89</v>
      </c>
      <c r="D2862" s="103" t="s">
        <v>91</v>
      </c>
      <c r="E2862" s="103" t="s">
        <v>346</v>
      </c>
      <c r="F2862" s="103" t="s">
        <v>295</v>
      </c>
      <c r="G2862" s="103" t="s">
        <v>561</v>
      </c>
      <c r="H2862" s="103" t="s">
        <v>562</v>
      </c>
      <c r="I2862" s="103" t="s">
        <v>92</v>
      </c>
      <c r="J2862" s="215">
        <v>15.64</v>
      </c>
      <c r="K2862" s="216" t="s">
        <v>347</v>
      </c>
    </row>
    <row r="2863" spans="1:11" x14ac:dyDescent="0.25">
      <c r="A2863" s="103" t="s">
        <v>808</v>
      </c>
      <c r="B2863" s="103" t="s">
        <v>88</v>
      </c>
      <c r="C2863" s="103" t="s">
        <v>89</v>
      </c>
      <c r="D2863" s="103" t="s">
        <v>91</v>
      </c>
      <c r="E2863" s="103" t="s">
        <v>346</v>
      </c>
      <c r="F2863" s="103" t="s">
        <v>295</v>
      </c>
      <c r="G2863" s="103" t="s">
        <v>171</v>
      </c>
      <c r="H2863" s="103" t="s">
        <v>348</v>
      </c>
      <c r="I2863" s="103" t="s">
        <v>92</v>
      </c>
      <c r="J2863" s="215">
        <v>1866.58</v>
      </c>
      <c r="K2863" s="216" t="s">
        <v>347</v>
      </c>
    </row>
    <row r="2864" spans="1:11" x14ac:dyDescent="0.25">
      <c r="A2864" s="103" t="s">
        <v>808</v>
      </c>
      <c r="B2864" s="103" t="s">
        <v>88</v>
      </c>
      <c r="C2864" s="103" t="s">
        <v>89</v>
      </c>
      <c r="D2864" s="103" t="s">
        <v>91</v>
      </c>
      <c r="E2864" s="111"/>
      <c r="F2864" s="103" t="s">
        <v>295</v>
      </c>
      <c r="G2864" s="103" t="s">
        <v>171</v>
      </c>
      <c r="H2864" s="103" t="s">
        <v>348</v>
      </c>
      <c r="I2864" s="103" t="s">
        <v>92</v>
      </c>
      <c r="J2864" s="215">
        <v>-1855.39</v>
      </c>
      <c r="K2864" s="216" t="s">
        <v>347</v>
      </c>
    </row>
    <row r="2865" spans="1:11" x14ac:dyDescent="0.25">
      <c r="A2865" s="103" t="s">
        <v>809</v>
      </c>
      <c r="B2865" s="103" t="s">
        <v>88</v>
      </c>
      <c r="C2865" s="103" t="s">
        <v>89</v>
      </c>
      <c r="D2865" s="103" t="s">
        <v>91</v>
      </c>
      <c r="E2865" s="103" t="s">
        <v>346</v>
      </c>
      <c r="F2865" s="103" t="s">
        <v>295</v>
      </c>
      <c r="G2865" s="103" t="s">
        <v>171</v>
      </c>
      <c r="H2865" s="103" t="s">
        <v>348</v>
      </c>
      <c r="I2865" s="103" t="s">
        <v>92</v>
      </c>
      <c r="J2865" s="215">
        <v>-38.42</v>
      </c>
      <c r="K2865" s="216" t="s">
        <v>347</v>
      </c>
    </row>
    <row r="2866" spans="1:11" x14ac:dyDescent="0.25">
      <c r="A2866" s="103" t="s">
        <v>809</v>
      </c>
      <c r="B2866" s="103" t="s">
        <v>88</v>
      </c>
      <c r="C2866" s="103" t="s">
        <v>89</v>
      </c>
      <c r="D2866" s="103" t="s">
        <v>91</v>
      </c>
      <c r="E2866" s="111"/>
      <c r="F2866" s="103" t="s">
        <v>295</v>
      </c>
      <c r="G2866" s="103" t="s">
        <v>171</v>
      </c>
      <c r="H2866" s="103" t="s">
        <v>348</v>
      </c>
      <c r="I2866" s="103" t="s">
        <v>92</v>
      </c>
      <c r="J2866" s="215">
        <v>38.25</v>
      </c>
      <c r="K2866" s="216" t="s">
        <v>347</v>
      </c>
    </row>
    <row r="2867" spans="1:11" x14ac:dyDescent="0.25">
      <c r="A2867" s="103" t="s">
        <v>810</v>
      </c>
      <c r="B2867" s="103" t="s">
        <v>88</v>
      </c>
      <c r="C2867" s="103" t="s">
        <v>89</v>
      </c>
      <c r="D2867" s="103" t="s">
        <v>91</v>
      </c>
      <c r="E2867" s="103" t="s">
        <v>346</v>
      </c>
      <c r="F2867" s="103" t="s">
        <v>295</v>
      </c>
      <c r="G2867" s="103" t="s">
        <v>171</v>
      </c>
      <c r="H2867" s="103" t="s">
        <v>348</v>
      </c>
      <c r="I2867" s="103" t="s">
        <v>92</v>
      </c>
      <c r="J2867" s="215">
        <v>143.46</v>
      </c>
      <c r="K2867" s="216" t="s">
        <v>347</v>
      </c>
    </row>
    <row r="2868" spans="1:11" x14ac:dyDescent="0.25">
      <c r="A2868" s="103" t="s">
        <v>810</v>
      </c>
      <c r="B2868" s="103" t="s">
        <v>88</v>
      </c>
      <c r="C2868" s="103" t="s">
        <v>89</v>
      </c>
      <c r="D2868" s="103" t="s">
        <v>91</v>
      </c>
      <c r="E2868" s="111"/>
      <c r="F2868" s="103" t="s">
        <v>295</v>
      </c>
      <c r="G2868" s="103" t="s">
        <v>171</v>
      </c>
      <c r="H2868" s="103" t="s">
        <v>348</v>
      </c>
      <c r="I2868" s="103" t="s">
        <v>92</v>
      </c>
      <c r="J2868" s="215">
        <v>-142.72999999999999</v>
      </c>
      <c r="K2868" s="216" t="s">
        <v>347</v>
      </c>
    </row>
    <row r="2869" spans="1:11" x14ac:dyDescent="0.25">
      <c r="A2869" s="103" t="s">
        <v>1038</v>
      </c>
      <c r="B2869" s="103" t="s">
        <v>88</v>
      </c>
      <c r="C2869" s="103" t="s">
        <v>89</v>
      </c>
      <c r="D2869" s="103" t="s">
        <v>91</v>
      </c>
      <c r="E2869" s="103" t="s">
        <v>346</v>
      </c>
      <c r="F2869" s="103" t="s">
        <v>295</v>
      </c>
      <c r="G2869" s="103" t="s">
        <v>171</v>
      </c>
      <c r="H2869" s="103" t="s">
        <v>348</v>
      </c>
      <c r="I2869" s="103" t="s">
        <v>92</v>
      </c>
      <c r="J2869" s="215">
        <v>-44.54</v>
      </c>
      <c r="K2869" s="216" t="s">
        <v>347</v>
      </c>
    </row>
    <row r="2870" spans="1:11" x14ac:dyDescent="0.25">
      <c r="A2870" s="103" t="s">
        <v>1038</v>
      </c>
      <c r="B2870" s="103" t="s">
        <v>88</v>
      </c>
      <c r="C2870" s="103" t="s">
        <v>89</v>
      </c>
      <c r="D2870" s="103" t="s">
        <v>91</v>
      </c>
      <c r="E2870" s="111"/>
      <c r="F2870" s="103" t="s">
        <v>295</v>
      </c>
      <c r="G2870" s="103" t="s">
        <v>171</v>
      </c>
      <c r="H2870" s="103" t="s">
        <v>348</v>
      </c>
      <c r="I2870" s="103" t="s">
        <v>92</v>
      </c>
      <c r="J2870" s="215">
        <v>44.28</v>
      </c>
      <c r="K2870" s="216" t="s">
        <v>347</v>
      </c>
    </row>
    <row r="2871" spans="1:11" x14ac:dyDescent="0.25">
      <c r="A2871" s="103" t="s">
        <v>806</v>
      </c>
      <c r="B2871" s="103" t="s">
        <v>88</v>
      </c>
      <c r="C2871" s="103" t="s">
        <v>89</v>
      </c>
      <c r="D2871" s="103" t="s">
        <v>91</v>
      </c>
      <c r="E2871" s="103" t="s">
        <v>346</v>
      </c>
      <c r="F2871" s="103" t="s">
        <v>295</v>
      </c>
      <c r="G2871" s="103" t="s">
        <v>171</v>
      </c>
      <c r="H2871" s="103" t="s">
        <v>348</v>
      </c>
      <c r="I2871" s="103" t="s">
        <v>92</v>
      </c>
      <c r="J2871" s="215">
        <v>64.040000000000006</v>
      </c>
      <c r="K2871" s="216" t="s">
        <v>347</v>
      </c>
    </row>
    <row r="2872" spans="1:11" x14ac:dyDescent="0.25">
      <c r="A2872" s="103" t="s">
        <v>806</v>
      </c>
      <c r="B2872" s="103" t="s">
        <v>88</v>
      </c>
      <c r="C2872" s="103" t="s">
        <v>89</v>
      </c>
      <c r="D2872" s="103" t="s">
        <v>91</v>
      </c>
      <c r="E2872" s="111"/>
      <c r="F2872" s="103" t="s">
        <v>295</v>
      </c>
      <c r="G2872" s="103" t="s">
        <v>171</v>
      </c>
      <c r="H2872" s="103" t="s">
        <v>348</v>
      </c>
      <c r="I2872" s="103" t="s">
        <v>92</v>
      </c>
      <c r="J2872" s="215">
        <v>-63.65</v>
      </c>
      <c r="K2872" s="216" t="s">
        <v>347</v>
      </c>
    </row>
    <row r="2873" spans="1:11" x14ac:dyDescent="0.25">
      <c r="A2873" s="103" t="s">
        <v>807</v>
      </c>
      <c r="B2873" s="103" t="s">
        <v>88</v>
      </c>
      <c r="C2873" s="103" t="s">
        <v>89</v>
      </c>
      <c r="D2873" s="103" t="s">
        <v>91</v>
      </c>
      <c r="E2873" s="103" t="s">
        <v>346</v>
      </c>
      <c r="F2873" s="103" t="s">
        <v>295</v>
      </c>
      <c r="G2873" s="103" t="s">
        <v>171</v>
      </c>
      <c r="H2873" s="103" t="s">
        <v>348</v>
      </c>
      <c r="I2873" s="103" t="s">
        <v>92</v>
      </c>
      <c r="J2873" s="215">
        <v>675.74</v>
      </c>
      <c r="K2873" s="216" t="s">
        <v>347</v>
      </c>
    </row>
    <row r="2874" spans="1:11" x14ac:dyDescent="0.25">
      <c r="A2874" s="103" t="s">
        <v>807</v>
      </c>
      <c r="B2874" s="103" t="s">
        <v>88</v>
      </c>
      <c r="C2874" s="103" t="s">
        <v>89</v>
      </c>
      <c r="D2874" s="103" t="s">
        <v>91</v>
      </c>
      <c r="E2874" s="111"/>
      <c r="F2874" s="103" t="s">
        <v>295</v>
      </c>
      <c r="G2874" s="103" t="s">
        <v>171</v>
      </c>
      <c r="H2874" s="103" t="s">
        <v>348</v>
      </c>
      <c r="I2874" s="103" t="s">
        <v>92</v>
      </c>
      <c r="J2874" s="215">
        <v>-671.69</v>
      </c>
      <c r="K2874" s="216" t="s">
        <v>347</v>
      </c>
    </row>
    <row r="2875" spans="1:11" x14ac:dyDescent="0.25">
      <c r="A2875" s="103" t="s">
        <v>806</v>
      </c>
      <c r="B2875" s="103" t="s">
        <v>88</v>
      </c>
      <c r="C2875" s="103" t="s">
        <v>89</v>
      </c>
      <c r="D2875" s="103" t="s">
        <v>91</v>
      </c>
      <c r="E2875" s="103" t="s">
        <v>346</v>
      </c>
      <c r="F2875" s="103" t="s">
        <v>295</v>
      </c>
      <c r="G2875" s="103" t="s">
        <v>555</v>
      </c>
      <c r="H2875" s="103" t="s">
        <v>556</v>
      </c>
      <c r="I2875" s="103" t="s">
        <v>92</v>
      </c>
      <c r="J2875" s="215">
        <v>10.48</v>
      </c>
      <c r="K2875" s="216" t="s">
        <v>347</v>
      </c>
    </row>
    <row r="2876" spans="1:11" x14ac:dyDescent="0.25">
      <c r="A2876" s="103" t="s">
        <v>808</v>
      </c>
      <c r="B2876" s="103" t="s">
        <v>88</v>
      </c>
      <c r="C2876" s="103" t="s">
        <v>89</v>
      </c>
      <c r="D2876" s="103" t="s">
        <v>91</v>
      </c>
      <c r="E2876" s="103" t="s">
        <v>346</v>
      </c>
      <c r="F2876" s="103" t="s">
        <v>295</v>
      </c>
      <c r="G2876" s="103" t="s">
        <v>210</v>
      </c>
      <c r="H2876" s="103" t="s">
        <v>350</v>
      </c>
      <c r="I2876" s="103" t="s">
        <v>92</v>
      </c>
      <c r="J2876" s="215">
        <v>434.77</v>
      </c>
      <c r="K2876" s="216" t="s">
        <v>347</v>
      </c>
    </row>
    <row r="2877" spans="1:11" x14ac:dyDescent="0.25">
      <c r="A2877" s="103" t="s">
        <v>808</v>
      </c>
      <c r="B2877" s="103" t="s">
        <v>88</v>
      </c>
      <c r="C2877" s="103" t="s">
        <v>89</v>
      </c>
      <c r="D2877" s="103" t="s">
        <v>91</v>
      </c>
      <c r="E2877" s="111"/>
      <c r="F2877" s="103" t="s">
        <v>295</v>
      </c>
      <c r="G2877" s="103" t="s">
        <v>210</v>
      </c>
      <c r="H2877" s="103" t="s">
        <v>350</v>
      </c>
      <c r="I2877" s="103" t="s">
        <v>92</v>
      </c>
      <c r="J2877" s="215">
        <v>-443.02</v>
      </c>
      <c r="K2877" s="216" t="s">
        <v>347</v>
      </c>
    </row>
    <row r="2878" spans="1:11" x14ac:dyDescent="0.25">
      <c r="A2878" s="103" t="s">
        <v>809</v>
      </c>
      <c r="B2878" s="103" t="s">
        <v>88</v>
      </c>
      <c r="C2878" s="103" t="s">
        <v>89</v>
      </c>
      <c r="D2878" s="103" t="s">
        <v>91</v>
      </c>
      <c r="E2878" s="103" t="s">
        <v>346</v>
      </c>
      <c r="F2878" s="103" t="s">
        <v>295</v>
      </c>
      <c r="G2878" s="103" t="s">
        <v>210</v>
      </c>
      <c r="H2878" s="103" t="s">
        <v>350</v>
      </c>
      <c r="I2878" s="103" t="s">
        <v>92</v>
      </c>
      <c r="J2878" s="215">
        <v>18.18</v>
      </c>
      <c r="K2878" s="216" t="s">
        <v>347</v>
      </c>
    </row>
    <row r="2879" spans="1:11" x14ac:dyDescent="0.25">
      <c r="A2879" s="103" t="s">
        <v>1038</v>
      </c>
      <c r="B2879" s="103" t="s">
        <v>88</v>
      </c>
      <c r="C2879" s="103" t="s">
        <v>89</v>
      </c>
      <c r="D2879" s="103" t="s">
        <v>91</v>
      </c>
      <c r="E2879" s="103" t="s">
        <v>346</v>
      </c>
      <c r="F2879" s="103" t="s">
        <v>295</v>
      </c>
      <c r="G2879" s="103" t="s">
        <v>210</v>
      </c>
      <c r="H2879" s="103" t="s">
        <v>350</v>
      </c>
      <c r="I2879" s="103" t="s">
        <v>92</v>
      </c>
      <c r="J2879" s="215">
        <v>491.15</v>
      </c>
      <c r="K2879" s="216" t="s">
        <v>347</v>
      </c>
    </row>
    <row r="2880" spans="1:11" x14ac:dyDescent="0.25">
      <c r="A2880" s="103" t="s">
        <v>1038</v>
      </c>
      <c r="B2880" s="103" t="s">
        <v>88</v>
      </c>
      <c r="C2880" s="103" t="s">
        <v>89</v>
      </c>
      <c r="D2880" s="103" t="s">
        <v>91</v>
      </c>
      <c r="E2880" s="111"/>
      <c r="F2880" s="103" t="s">
        <v>295</v>
      </c>
      <c r="G2880" s="103" t="s">
        <v>210</v>
      </c>
      <c r="H2880" s="103" t="s">
        <v>350</v>
      </c>
      <c r="I2880" s="103" t="s">
        <v>92</v>
      </c>
      <c r="J2880" s="215">
        <v>-488.2</v>
      </c>
      <c r="K2880" s="216" t="s">
        <v>347</v>
      </c>
    </row>
    <row r="2881" spans="1:11" x14ac:dyDescent="0.25">
      <c r="A2881" s="103" t="s">
        <v>806</v>
      </c>
      <c r="B2881" s="103" t="s">
        <v>88</v>
      </c>
      <c r="C2881" s="103" t="s">
        <v>89</v>
      </c>
      <c r="D2881" s="103" t="s">
        <v>91</v>
      </c>
      <c r="E2881" s="103" t="s">
        <v>346</v>
      </c>
      <c r="F2881" s="103" t="s">
        <v>295</v>
      </c>
      <c r="G2881" s="103" t="s">
        <v>210</v>
      </c>
      <c r="H2881" s="103" t="s">
        <v>350</v>
      </c>
      <c r="I2881" s="103" t="s">
        <v>92</v>
      </c>
      <c r="J2881" s="215">
        <v>10.91</v>
      </c>
      <c r="K2881" s="216" t="s">
        <v>347</v>
      </c>
    </row>
    <row r="2882" spans="1:11" x14ac:dyDescent="0.25">
      <c r="A2882" s="103" t="s">
        <v>807</v>
      </c>
      <c r="B2882" s="103" t="s">
        <v>88</v>
      </c>
      <c r="C2882" s="103" t="s">
        <v>89</v>
      </c>
      <c r="D2882" s="103" t="s">
        <v>91</v>
      </c>
      <c r="E2882" s="103" t="s">
        <v>346</v>
      </c>
      <c r="F2882" s="103" t="s">
        <v>295</v>
      </c>
      <c r="G2882" s="103" t="s">
        <v>210</v>
      </c>
      <c r="H2882" s="103" t="s">
        <v>350</v>
      </c>
      <c r="I2882" s="103" t="s">
        <v>92</v>
      </c>
      <c r="J2882" s="215">
        <v>1434.8</v>
      </c>
      <c r="K2882" s="216" t="s">
        <v>347</v>
      </c>
    </row>
    <row r="2883" spans="1:11" x14ac:dyDescent="0.25">
      <c r="A2883" s="103" t="s">
        <v>807</v>
      </c>
      <c r="B2883" s="103" t="s">
        <v>88</v>
      </c>
      <c r="C2883" s="103" t="s">
        <v>89</v>
      </c>
      <c r="D2883" s="103" t="s">
        <v>91</v>
      </c>
      <c r="E2883" s="111"/>
      <c r="F2883" s="103" t="s">
        <v>295</v>
      </c>
      <c r="G2883" s="103" t="s">
        <v>210</v>
      </c>
      <c r="H2883" s="103" t="s">
        <v>350</v>
      </c>
      <c r="I2883" s="103" t="s">
        <v>92</v>
      </c>
      <c r="J2883" s="215">
        <v>-1426.19</v>
      </c>
      <c r="K2883" s="216" t="s">
        <v>347</v>
      </c>
    </row>
    <row r="2884" spans="1:11" x14ac:dyDescent="0.25">
      <c r="A2884" s="103" t="s">
        <v>809</v>
      </c>
      <c r="B2884" s="103" t="s">
        <v>88</v>
      </c>
      <c r="C2884" s="103" t="s">
        <v>89</v>
      </c>
      <c r="D2884" s="103" t="s">
        <v>91</v>
      </c>
      <c r="E2884" s="103" t="s">
        <v>346</v>
      </c>
      <c r="F2884" s="103" t="s">
        <v>295</v>
      </c>
      <c r="G2884" s="103" t="s">
        <v>201</v>
      </c>
      <c r="H2884" s="103" t="s">
        <v>351</v>
      </c>
      <c r="I2884" s="103" t="s">
        <v>92</v>
      </c>
      <c r="J2884" s="215">
        <v>7.04</v>
      </c>
      <c r="K2884" s="216" t="s">
        <v>347</v>
      </c>
    </row>
    <row r="2885" spans="1:11" x14ac:dyDescent="0.25">
      <c r="A2885" s="103" t="s">
        <v>810</v>
      </c>
      <c r="B2885" s="103" t="s">
        <v>88</v>
      </c>
      <c r="C2885" s="103" t="s">
        <v>89</v>
      </c>
      <c r="D2885" s="103" t="s">
        <v>91</v>
      </c>
      <c r="E2885" s="103" t="s">
        <v>346</v>
      </c>
      <c r="F2885" s="103" t="s">
        <v>295</v>
      </c>
      <c r="G2885" s="103" t="s">
        <v>201</v>
      </c>
      <c r="H2885" s="103" t="s">
        <v>351</v>
      </c>
      <c r="I2885" s="103" t="s">
        <v>92</v>
      </c>
      <c r="J2885" s="215">
        <v>-5.47</v>
      </c>
      <c r="K2885" s="216" t="s">
        <v>347</v>
      </c>
    </row>
    <row r="2886" spans="1:11" x14ac:dyDescent="0.25">
      <c r="A2886" s="103" t="s">
        <v>809</v>
      </c>
      <c r="B2886" s="103" t="s">
        <v>88</v>
      </c>
      <c r="C2886" s="103" t="s">
        <v>89</v>
      </c>
      <c r="D2886" s="103" t="s">
        <v>91</v>
      </c>
      <c r="E2886" s="103" t="s">
        <v>346</v>
      </c>
      <c r="F2886" s="103" t="s">
        <v>295</v>
      </c>
      <c r="G2886" s="103" t="s">
        <v>557</v>
      </c>
      <c r="H2886" s="103" t="s">
        <v>558</v>
      </c>
      <c r="I2886" s="103" t="s">
        <v>92</v>
      </c>
      <c r="J2886" s="215">
        <v>41.9</v>
      </c>
      <c r="K2886" s="216" t="s">
        <v>347</v>
      </c>
    </row>
    <row r="2887" spans="1:11" x14ac:dyDescent="0.25">
      <c r="A2887" s="103" t="s">
        <v>806</v>
      </c>
      <c r="B2887" s="103" t="s">
        <v>88</v>
      </c>
      <c r="C2887" s="103" t="s">
        <v>89</v>
      </c>
      <c r="D2887" s="103" t="s">
        <v>91</v>
      </c>
      <c r="E2887" s="103" t="s">
        <v>346</v>
      </c>
      <c r="F2887" s="103" t="s">
        <v>295</v>
      </c>
      <c r="G2887" s="103" t="s">
        <v>557</v>
      </c>
      <c r="H2887" s="103" t="s">
        <v>558</v>
      </c>
      <c r="I2887" s="103" t="s">
        <v>92</v>
      </c>
      <c r="J2887" s="215">
        <v>-20.95</v>
      </c>
      <c r="K2887" s="216" t="s">
        <v>347</v>
      </c>
    </row>
    <row r="2888" spans="1:11" x14ac:dyDescent="0.25">
      <c r="A2888" s="103" t="s">
        <v>808</v>
      </c>
      <c r="B2888" s="103" t="s">
        <v>88</v>
      </c>
      <c r="C2888" s="103" t="s">
        <v>89</v>
      </c>
      <c r="D2888" s="103" t="s">
        <v>91</v>
      </c>
      <c r="E2888" s="103" t="s">
        <v>346</v>
      </c>
      <c r="F2888" s="103" t="s">
        <v>295</v>
      </c>
      <c r="G2888" s="103" t="s">
        <v>204</v>
      </c>
      <c r="H2888" s="103" t="s">
        <v>353</v>
      </c>
      <c r="I2888" s="103" t="s">
        <v>92</v>
      </c>
      <c r="J2888" s="215">
        <v>917.29</v>
      </c>
      <c r="K2888" s="216" t="s">
        <v>347</v>
      </c>
    </row>
    <row r="2889" spans="1:11" x14ac:dyDescent="0.25">
      <c r="A2889" s="103" t="s">
        <v>808</v>
      </c>
      <c r="B2889" s="103" t="s">
        <v>88</v>
      </c>
      <c r="C2889" s="103" t="s">
        <v>89</v>
      </c>
      <c r="D2889" s="103" t="s">
        <v>91</v>
      </c>
      <c r="E2889" s="111"/>
      <c r="F2889" s="103" t="s">
        <v>295</v>
      </c>
      <c r="G2889" s="103" t="s">
        <v>204</v>
      </c>
      <c r="H2889" s="103" t="s">
        <v>353</v>
      </c>
      <c r="I2889" s="103" t="s">
        <v>92</v>
      </c>
      <c r="J2889" s="215">
        <v>-912.47</v>
      </c>
      <c r="K2889" s="216" t="s">
        <v>347</v>
      </c>
    </row>
    <row r="2890" spans="1:11" x14ac:dyDescent="0.25">
      <c r="A2890" s="103" t="s">
        <v>809</v>
      </c>
      <c r="B2890" s="103" t="s">
        <v>88</v>
      </c>
      <c r="C2890" s="103" t="s">
        <v>89</v>
      </c>
      <c r="D2890" s="103" t="s">
        <v>91</v>
      </c>
      <c r="E2890" s="103" t="s">
        <v>346</v>
      </c>
      <c r="F2890" s="103" t="s">
        <v>295</v>
      </c>
      <c r="G2890" s="103" t="s">
        <v>204</v>
      </c>
      <c r="H2890" s="103" t="s">
        <v>353</v>
      </c>
      <c r="I2890" s="103" t="s">
        <v>92</v>
      </c>
      <c r="J2890" s="215">
        <v>103.45</v>
      </c>
      <c r="K2890" s="216" t="s">
        <v>347</v>
      </c>
    </row>
    <row r="2891" spans="1:11" x14ac:dyDescent="0.25">
      <c r="A2891" s="103" t="s">
        <v>809</v>
      </c>
      <c r="B2891" s="103" t="s">
        <v>88</v>
      </c>
      <c r="C2891" s="103" t="s">
        <v>89</v>
      </c>
      <c r="D2891" s="103" t="s">
        <v>91</v>
      </c>
      <c r="E2891" s="111"/>
      <c r="F2891" s="103" t="s">
        <v>295</v>
      </c>
      <c r="G2891" s="103" t="s">
        <v>204</v>
      </c>
      <c r="H2891" s="103" t="s">
        <v>353</v>
      </c>
      <c r="I2891" s="103" t="s">
        <v>92</v>
      </c>
      <c r="J2891" s="215">
        <v>-102.81</v>
      </c>
      <c r="K2891" s="216" t="s">
        <v>347</v>
      </c>
    </row>
    <row r="2892" spans="1:11" x14ac:dyDescent="0.25">
      <c r="A2892" s="103" t="s">
        <v>810</v>
      </c>
      <c r="B2892" s="103" t="s">
        <v>88</v>
      </c>
      <c r="C2892" s="103" t="s">
        <v>89</v>
      </c>
      <c r="D2892" s="103" t="s">
        <v>91</v>
      </c>
      <c r="E2892" s="103" t="s">
        <v>346</v>
      </c>
      <c r="F2892" s="103" t="s">
        <v>295</v>
      </c>
      <c r="G2892" s="103" t="s">
        <v>204</v>
      </c>
      <c r="H2892" s="103" t="s">
        <v>353</v>
      </c>
      <c r="I2892" s="103" t="s">
        <v>92</v>
      </c>
      <c r="J2892" s="215">
        <v>124.01</v>
      </c>
      <c r="K2892" s="216" t="s">
        <v>347</v>
      </c>
    </row>
    <row r="2893" spans="1:11" x14ac:dyDescent="0.25">
      <c r="A2893" s="103" t="s">
        <v>810</v>
      </c>
      <c r="B2893" s="103" t="s">
        <v>88</v>
      </c>
      <c r="C2893" s="103" t="s">
        <v>89</v>
      </c>
      <c r="D2893" s="103" t="s">
        <v>91</v>
      </c>
      <c r="E2893" s="111"/>
      <c r="F2893" s="103" t="s">
        <v>295</v>
      </c>
      <c r="G2893" s="103" t="s">
        <v>204</v>
      </c>
      <c r="H2893" s="103" t="s">
        <v>353</v>
      </c>
      <c r="I2893" s="103" t="s">
        <v>92</v>
      </c>
      <c r="J2893" s="215">
        <v>-123.3</v>
      </c>
      <c r="K2893" s="216" t="s">
        <v>347</v>
      </c>
    </row>
    <row r="2894" spans="1:11" x14ac:dyDescent="0.25">
      <c r="A2894" s="103" t="s">
        <v>1038</v>
      </c>
      <c r="B2894" s="103" t="s">
        <v>88</v>
      </c>
      <c r="C2894" s="103" t="s">
        <v>89</v>
      </c>
      <c r="D2894" s="103" t="s">
        <v>91</v>
      </c>
      <c r="E2894" s="103" t="s">
        <v>346</v>
      </c>
      <c r="F2894" s="103" t="s">
        <v>295</v>
      </c>
      <c r="G2894" s="103" t="s">
        <v>204</v>
      </c>
      <c r="H2894" s="103" t="s">
        <v>353</v>
      </c>
      <c r="I2894" s="103" t="s">
        <v>92</v>
      </c>
      <c r="J2894" s="215">
        <v>315.89</v>
      </c>
      <c r="K2894" s="216" t="s">
        <v>347</v>
      </c>
    </row>
    <row r="2895" spans="1:11" x14ac:dyDescent="0.25">
      <c r="A2895" s="103" t="s">
        <v>1038</v>
      </c>
      <c r="B2895" s="103" t="s">
        <v>88</v>
      </c>
      <c r="C2895" s="103" t="s">
        <v>89</v>
      </c>
      <c r="D2895" s="103" t="s">
        <v>91</v>
      </c>
      <c r="E2895" s="111"/>
      <c r="F2895" s="103" t="s">
        <v>295</v>
      </c>
      <c r="G2895" s="103" t="s">
        <v>204</v>
      </c>
      <c r="H2895" s="103" t="s">
        <v>353</v>
      </c>
      <c r="I2895" s="103" t="s">
        <v>92</v>
      </c>
      <c r="J2895" s="215">
        <v>-314</v>
      </c>
      <c r="K2895" s="216" t="s">
        <v>347</v>
      </c>
    </row>
    <row r="2896" spans="1:11" x14ac:dyDescent="0.25">
      <c r="A2896" s="103" t="s">
        <v>806</v>
      </c>
      <c r="B2896" s="103" t="s">
        <v>88</v>
      </c>
      <c r="C2896" s="103" t="s">
        <v>89</v>
      </c>
      <c r="D2896" s="103" t="s">
        <v>91</v>
      </c>
      <c r="E2896" s="103" t="s">
        <v>346</v>
      </c>
      <c r="F2896" s="103" t="s">
        <v>295</v>
      </c>
      <c r="G2896" s="103" t="s">
        <v>204</v>
      </c>
      <c r="H2896" s="103" t="s">
        <v>353</v>
      </c>
      <c r="I2896" s="103" t="s">
        <v>92</v>
      </c>
      <c r="J2896" s="215">
        <v>27.42</v>
      </c>
      <c r="K2896" s="216" t="s">
        <v>347</v>
      </c>
    </row>
    <row r="2897" spans="1:11" x14ac:dyDescent="0.25">
      <c r="A2897" s="103" t="s">
        <v>806</v>
      </c>
      <c r="B2897" s="103" t="s">
        <v>88</v>
      </c>
      <c r="C2897" s="103" t="s">
        <v>89</v>
      </c>
      <c r="D2897" s="103" t="s">
        <v>91</v>
      </c>
      <c r="E2897" s="111"/>
      <c r="F2897" s="103" t="s">
        <v>295</v>
      </c>
      <c r="G2897" s="103" t="s">
        <v>204</v>
      </c>
      <c r="H2897" s="103" t="s">
        <v>353</v>
      </c>
      <c r="I2897" s="103" t="s">
        <v>92</v>
      </c>
      <c r="J2897" s="215">
        <v>-27.25</v>
      </c>
      <c r="K2897" s="216" t="s">
        <v>347</v>
      </c>
    </row>
    <row r="2898" spans="1:11" x14ac:dyDescent="0.25">
      <c r="A2898" s="103" t="s">
        <v>807</v>
      </c>
      <c r="B2898" s="103" t="s">
        <v>88</v>
      </c>
      <c r="C2898" s="103" t="s">
        <v>89</v>
      </c>
      <c r="D2898" s="103" t="s">
        <v>91</v>
      </c>
      <c r="E2898" s="103" t="s">
        <v>346</v>
      </c>
      <c r="F2898" s="103" t="s">
        <v>295</v>
      </c>
      <c r="G2898" s="103" t="s">
        <v>204</v>
      </c>
      <c r="H2898" s="103" t="s">
        <v>353</v>
      </c>
      <c r="I2898" s="103" t="s">
        <v>92</v>
      </c>
      <c r="J2898" s="215">
        <v>881.58</v>
      </c>
      <c r="K2898" s="216" t="s">
        <v>347</v>
      </c>
    </row>
    <row r="2899" spans="1:11" x14ac:dyDescent="0.25">
      <c r="A2899" s="103" t="s">
        <v>807</v>
      </c>
      <c r="B2899" s="103" t="s">
        <v>88</v>
      </c>
      <c r="C2899" s="103" t="s">
        <v>89</v>
      </c>
      <c r="D2899" s="103" t="s">
        <v>91</v>
      </c>
      <c r="E2899" s="111"/>
      <c r="F2899" s="103" t="s">
        <v>295</v>
      </c>
      <c r="G2899" s="103" t="s">
        <v>204</v>
      </c>
      <c r="H2899" s="103" t="s">
        <v>353</v>
      </c>
      <c r="I2899" s="103" t="s">
        <v>92</v>
      </c>
      <c r="J2899" s="215">
        <v>-875.9</v>
      </c>
      <c r="K2899" s="216" t="s">
        <v>347</v>
      </c>
    </row>
    <row r="2900" spans="1:11" x14ac:dyDescent="0.25">
      <c r="A2900" s="103" t="s">
        <v>808</v>
      </c>
      <c r="B2900" s="103" t="s">
        <v>88</v>
      </c>
      <c r="C2900" s="103" t="s">
        <v>89</v>
      </c>
      <c r="D2900" s="103" t="s">
        <v>91</v>
      </c>
      <c r="E2900" s="103" t="s">
        <v>346</v>
      </c>
      <c r="F2900" s="103" t="s">
        <v>295</v>
      </c>
      <c r="G2900" s="103" t="s">
        <v>213</v>
      </c>
      <c r="H2900" s="103" t="s">
        <v>355</v>
      </c>
      <c r="I2900" s="103" t="s">
        <v>92</v>
      </c>
      <c r="J2900" s="215">
        <v>-424.99</v>
      </c>
      <c r="K2900" s="216" t="s">
        <v>347</v>
      </c>
    </row>
    <row r="2901" spans="1:11" x14ac:dyDescent="0.25">
      <c r="A2901" s="103" t="s">
        <v>809</v>
      </c>
      <c r="B2901" s="103" t="s">
        <v>88</v>
      </c>
      <c r="C2901" s="103" t="s">
        <v>89</v>
      </c>
      <c r="D2901" s="103" t="s">
        <v>91</v>
      </c>
      <c r="E2901" s="103" t="s">
        <v>346</v>
      </c>
      <c r="F2901" s="103" t="s">
        <v>295</v>
      </c>
      <c r="G2901" s="103" t="s">
        <v>213</v>
      </c>
      <c r="H2901" s="103" t="s">
        <v>355</v>
      </c>
      <c r="I2901" s="103" t="s">
        <v>92</v>
      </c>
      <c r="J2901" s="215">
        <v>-14.06</v>
      </c>
      <c r="K2901" s="216" t="s">
        <v>347</v>
      </c>
    </row>
    <row r="2902" spans="1:11" x14ac:dyDescent="0.25">
      <c r="A2902" s="103" t="s">
        <v>810</v>
      </c>
      <c r="B2902" s="103" t="s">
        <v>88</v>
      </c>
      <c r="C2902" s="103" t="s">
        <v>89</v>
      </c>
      <c r="D2902" s="103" t="s">
        <v>91</v>
      </c>
      <c r="E2902" s="103" t="s">
        <v>346</v>
      </c>
      <c r="F2902" s="103" t="s">
        <v>295</v>
      </c>
      <c r="G2902" s="103" t="s">
        <v>213</v>
      </c>
      <c r="H2902" s="103" t="s">
        <v>355</v>
      </c>
      <c r="I2902" s="103" t="s">
        <v>92</v>
      </c>
      <c r="J2902" s="215">
        <v>424.43</v>
      </c>
      <c r="K2902" s="216" t="s">
        <v>347</v>
      </c>
    </row>
    <row r="2903" spans="1:11" x14ac:dyDescent="0.25">
      <c r="A2903" s="103" t="s">
        <v>806</v>
      </c>
      <c r="B2903" s="103" t="s">
        <v>88</v>
      </c>
      <c r="C2903" s="103" t="s">
        <v>89</v>
      </c>
      <c r="D2903" s="103" t="s">
        <v>91</v>
      </c>
      <c r="E2903" s="103" t="s">
        <v>346</v>
      </c>
      <c r="F2903" s="103" t="s">
        <v>295</v>
      </c>
      <c r="G2903" s="103" t="s">
        <v>213</v>
      </c>
      <c r="H2903" s="103" t="s">
        <v>355</v>
      </c>
      <c r="I2903" s="103" t="s">
        <v>92</v>
      </c>
      <c r="J2903" s="215">
        <v>736.99</v>
      </c>
      <c r="K2903" s="216" t="s">
        <v>347</v>
      </c>
    </row>
    <row r="2904" spans="1:11" x14ac:dyDescent="0.25">
      <c r="A2904" s="103" t="s">
        <v>808</v>
      </c>
      <c r="B2904" s="103" t="s">
        <v>88</v>
      </c>
      <c r="C2904" s="103" t="s">
        <v>89</v>
      </c>
      <c r="D2904" s="103" t="s">
        <v>91</v>
      </c>
      <c r="E2904" s="103" t="s">
        <v>295</v>
      </c>
      <c r="F2904" s="103" t="s">
        <v>295</v>
      </c>
      <c r="G2904" s="103" t="s">
        <v>613</v>
      </c>
      <c r="H2904" s="103" t="s">
        <v>614</v>
      </c>
      <c r="I2904" s="103" t="s">
        <v>92</v>
      </c>
      <c r="J2904" s="215">
        <v>2885.92</v>
      </c>
      <c r="K2904" s="216" t="s">
        <v>88</v>
      </c>
    </row>
    <row r="2905" spans="1:11" x14ac:dyDescent="0.25">
      <c r="A2905" s="103" t="s">
        <v>808</v>
      </c>
      <c r="B2905" s="103" t="s">
        <v>88</v>
      </c>
      <c r="C2905" s="103" t="s">
        <v>89</v>
      </c>
      <c r="D2905" s="103" t="s">
        <v>91</v>
      </c>
      <c r="E2905" s="111"/>
      <c r="F2905" s="103" t="s">
        <v>295</v>
      </c>
      <c r="G2905" s="103" t="s">
        <v>613</v>
      </c>
      <c r="H2905" s="103" t="s">
        <v>614</v>
      </c>
      <c r="I2905" s="103" t="s">
        <v>92</v>
      </c>
      <c r="J2905" s="215">
        <v>-721.48</v>
      </c>
      <c r="K2905" s="216" t="s">
        <v>88</v>
      </c>
    </row>
    <row r="2906" spans="1:11" x14ac:dyDescent="0.25">
      <c r="A2906" s="103" t="s">
        <v>1038</v>
      </c>
      <c r="B2906" s="103" t="s">
        <v>88</v>
      </c>
      <c r="C2906" s="103" t="s">
        <v>89</v>
      </c>
      <c r="D2906" s="103" t="s">
        <v>91</v>
      </c>
      <c r="E2906" s="103" t="s">
        <v>295</v>
      </c>
      <c r="F2906" s="103" t="s">
        <v>295</v>
      </c>
      <c r="G2906" s="103" t="s">
        <v>613</v>
      </c>
      <c r="H2906" s="103" t="s">
        <v>614</v>
      </c>
      <c r="I2906" s="103" t="s">
        <v>92</v>
      </c>
      <c r="J2906" s="215">
        <v>2885.92</v>
      </c>
      <c r="K2906" s="216" t="s">
        <v>88</v>
      </c>
    </row>
    <row r="2907" spans="1:11" x14ac:dyDescent="0.25">
      <c r="A2907" s="103" t="s">
        <v>1038</v>
      </c>
      <c r="B2907" s="103" t="s">
        <v>88</v>
      </c>
      <c r="C2907" s="103" t="s">
        <v>89</v>
      </c>
      <c r="D2907" s="103" t="s">
        <v>91</v>
      </c>
      <c r="E2907" s="111"/>
      <c r="F2907" s="103" t="s">
        <v>295</v>
      </c>
      <c r="G2907" s="103" t="s">
        <v>613</v>
      </c>
      <c r="H2907" s="103" t="s">
        <v>614</v>
      </c>
      <c r="I2907" s="103" t="s">
        <v>92</v>
      </c>
      <c r="J2907" s="215">
        <v>-721.48</v>
      </c>
      <c r="K2907" s="216" t="s">
        <v>88</v>
      </c>
    </row>
    <row r="2908" spans="1:11" x14ac:dyDescent="0.25">
      <c r="A2908" s="103" t="s">
        <v>806</v>
      </c>
      <c r="B2908" s="103" t="s">
        <v>88</v>
      </c>
      <c r="C2908" s="103" t="s">
        <v>89</v>
      </c>
      <c r="D2908" s="103" t="s">
        <v>91</v>
      </c>
      <c r="E2908" s="103" t="s">
        <v>295</v>
      </c>
      <c r="F2908" s="103" t="s">
        <v>295</v>
      </c>
      <c r="G2908" s="103" t="s">
        <v>613</v>
      </c>
      <c r="H2908" s="103" t="s">
        <v>614</v>
      </c>
      <c r="I2908" s="103" t="s">
        <v>92</v>
      </c>
      <c r="J2908" s="215">
        <v>4153.34</v>
      </c>
      <c r="K2908" s="216" t="s">
        <v>88</v>
      </c>
    </row>
    <row r="2909" spans="1:11" x14ac:dyDescent="0.25">
      <c r="A2909" s="103" t="s">
        <v>806</v>
      </c>
      <c r="B2909" s="103" t="s">
        <v>88</v>
      </c>
      <c r="C2909" s="103" t="s">
        <v>89</v>
      </c>
      <c r="D2909" s="103" t="s">
        <v>91</v>
      </c>
      <c r="E2909" s="111"/>
      <c r="F2909" s="103" t="s">
        <v>295</v>
      </c>
      <c r="G2909" s="103" t="s">
        <v>613</v>
      </c>
      <c r="H2909" s="103" t="s">
        <v>614</v>
      </c>
      <c r="I2909" s="103" t="s">
        <v>92</v>
      </c>
      <c r="J2909" s="215">
        <v>-1038.3399999999999</v>
      </c>
      <c r="K2909" s="216" t="s">
        <v>88</v>
      </c>
    </row>
    <row r="2910" spans="1:11" x14ac:dyDescent="0.25">
      <c r="A2910" s="103" t="s">
        <v>807</v>
      </c>
      <c r="B2910" s="103" t="s">
        <v>88</v>
      </c>
      <c r="C2910" s="103" t="s">
        <v>89</v>
      </c>
      <c r="D2910" s="103" t="s">
        <v>91</v>
      </c>
      <c r="E2910" s="103" t="s">
        <v>295</v>
      </c>
      <c r="F2910" s="103" t="s">
        <v>295</v>
      </c>
      <c r="G2910" s="103" t="s">
        <v>613</v>
      </c>
      <c r="H2910" s="103" t="s">
        <v>614</v>
      </c>
      <c r="I2910" s="103" t="s">
        <v>92</v>
      </c>
      <c r="J2910" s="215">
        <v>2262.8200000000002</v>
      </c>
      <c r="K2910" s="216" t="s">
        <v>88</v>
      </c>
    </row>
    <row r="2911" spans="1:11" x14ac:dyDescent="0.25">
      <c r="A2911" s="103" t="s">
        <v>807</v>
      </c>
      <c r="B2911" s="103" t="s">
        <v>88</v>
      </c>
      <c r="C2911" s="103" t="s">
        <v>89</v>
      </c>
      <c r="D2911" s="103" t="s">
        <v>91</v>
      </c>
      <c r="E2911" s="111"/>
      <c r="F2911" s="103" t="s">
        <v>295</v>
      </c>
      <c r="G2911" s="103" t="s">
        <v>613</v>
      </c>
      <c r="H2911" s="103" t="s">
        <v>614</v>
      </c>
      <c r="I2911" s="103" t="s">
        <v>92</v>
      </c>
      <c r="J2911" s="215">
        <v>-565.71</v>
      </c>
      <c r="K2911" s="216" t="s">
        <v>88</v>
      </c>
    </row>
    <row r="2912" spans="1:11" x14ac:dyDescent="0.25">
      <c r="A2912" s="103" t="s">
        <v>808</v>
      </c>
      <c r="B2912" s="103" t="s">
        <v>88</v>
      </c>
      <c r="C2912" s="103" t="s">
        <v>89</v>
      </c>
      <c r="D2912" s="103" t="s">
        <v>91</v>
      </c>
      <c r="E2912" s="103" t="s">
        <v>295</v>
      </c>
      <c r="F2912" s="103" t="s">
        <v>295</v>
      </c>
      <c r="G2912" s="103" t="s">
        <v>470</v>
      </c>
      <c r="H2912" s="103" t="s">
        <v>817</v>
      </c>
      <c r="I2912" s="103" t="s">
        <v>92</v>
      </c>
      <c r="J2912" s="215">
        <v>5375.55</v>
      </c>
      <c r="K2912" s="216" t="s">
        <v>88</v>
      </c>
    </row>
    <row r="2913" spans="1:11" x14ac:dyDescent="0.25">
      <c r="A2913" s="103" t="s">
        <v>809</v>
      </c>
      <c r="B2913" s="103" t="s">
        <v>88</v>
      </c>
      <c r="C2913" s="103" t="s">
        <v>89</v>
      </c>
      <c r="D2913" s="103" t="s">
        <v>91</v>
      </c>
      <c r="E2913" s="103" t="s">
        <v>295</v>
      </c>
      <c r="F2913" s="103" t="s">
        <v>295</v>
      </c>
      <c r="G2913" s="103" t="s">
        <v>470</v>
      </c>
      <c r="H2913" s="103" t="s">
        <v>817</v>
      </c>
      <c r="I2913" s="103" t="s">
        <v>92</v>
      </c>
      <c r="J2913" s="215">
        <v>5998.6</v>
      </c>
      <c r="K2913" s="216" t="s">
        <v>88</v>
      </c>
    </row>
    <row r="2914" spans="1:11" x14ac:dyDescent="0.25">
      <c r="A2914" s="103" t="s">
        <v>810</v>
      </c>
      <c r="B2914" s="103" t="s">
        <v>88</v>
      </c>
      <c r="C2914" s="103" t="s">
        <v>89</v>
      </c>
      <c r="D2914" s="103" t="s">
        <v>91</v>
      </c>
      <c r="E2914" s="103" t="s">
        <v>295</v>
      </c>
      <c r="F2914" s="103" t="s">
        <v>295</v>
      </c>
      <c r="G2914" s="103" t="s">
        <v>470</v>
      </c>
      <c r="H2914" s="103" t="s">
        <v>817</v>
      </c>
      <c r="I2914" s="103" t="s">
        <v>92</v>
      </c>
      <c r="J2914" s="215">
        <v>4922.1400000000003</v>
      </c>
      <c r="K2914" s="216" t="s">
        <v>88</v>
      </c>
    </row>
    <row r="2915" spans="1:11" x14ac:dyDescent="0.25">
      <c r="A2915" s="103" t="s">
        <v>1038</v>
      </c>
      <c r="B2915" s="103" t="s">
        <v>88</v>
      </c>
      <c r="C2915" s="103" t="s">
        <v>89</v>
      </c>
      <c r="D2915" s="103" t="s">
        <v>91</v>
      </c>
      <c r="E2915" s="103" t="s">
        <v>295</v>
      </c>
      <c r="F2915" s="103" t="s">
        <v>295</v>
      </c>
      <c r="G2915" s="103" t="s">
        <v>470</v>
      </c>
      <c r="H2915" s="103" t="s">
        <v>817</v>
      </c>
      <c r="I2915" s="103" t="s">
        <v>92</v>
      </c>
      <c r="J2915" s="215">
        <v>5145.46</v>
      </c>
      <c r="K2915" s="216" t="s">
        <v>88</v>
      </c>
    </row>
    <row r="2916" spans="1:11" x14ac:dyDescent="0.25">
      <c r="A2916" s="103" t="s">
        <v>806</v>
      </c>
      <c r="B2916" s="103" t="s">
        <v>88</v>
      </c>
      <c r="C2916" s="103" t="s">
        <v>89</v>
      </c>
      <c r="D2916" s="103" t="s">
        <v>91</v>
      </c>
      <c r="E2916" s="103" t="s">
        <v>295</v>
      </c>
      <c r="F2916" s="103" t="s">
        <v>295</v>
      </c>
      <c r="G2916" s="103" t="s">
        <v>470</v>
      </c>
      <c r="H2916" s="103" t="s">
        <v>817</v>
      </c>
      <c r="I2916" s="103" t="s">
        <v>92</v>
      </c>
      <c r="J2916" s="215">
        <v>3907.23</v>
      </c>
      <c r="K2916" s="216" t="s">
        <v>88</v>
      </c>
    </row>
    <row r="2917" spans="1:11" x14ac:dyDescent="0.25">
      <c r="A2917" s="103" t="s">
        <v>807</v>
      </c>
      <c r="B2917" s="103" t="s">
        <v>88</v>
      </c>
      <c r="C2917" s="103" t="s">
        <v>89</v>
      </c>
      <c r="D2917" s="103" t="s">
        <v>91</v>
      </c>
      <c r="E2917" s="103" t="s">
        <v>295</v>
      </c>
      <c r="F2917" s="103" t="s">
        <v>295</v>
      </c>
      <c r="G2917" s="103" t="s">
        <v>470</v>
      </c>
      <c r="H2917" s="103" t="s">
        <v>817</v>
      </c>
      <c r="I2917" s="103" t="s">
        <v>92</v>
      </c>
      <c r="J2917" s="215">
        <v>4268.1099999999997</v>
      </c>
      <c r="K2917" s="216" t="s">
        <v>88</v>
      </c>
    </row>
    <row r="2918" spans="1:11" x14ac:dyDescent="0.25">
      <c r="A2918" s="103" t="s">
        <v>808</v>
      </c>
      <c r="B2918" s="103" t="s">
        <v>88</v>
      </c>
      <c r="C2918" s="103" t="s">
        <v>89</v>
      </c>
      <c r="D2918" s="103" t="s">
        <v>91</v>
      </c>
      <c r="E2918" s="103" t="s">
        <v>295</v>
      </c>
      <c r="F2918" s="103" t="s">
        <v>295</v>
      </c>
      <c r="G2918" s="103" t="s">
        <v>818</v>
      </c>
      <c r="H2918" s="103" t="s">
        <v>819</v>
      </c>
      <c r="I2918" s="103" t="s">
        <v>92</v>
      </c>
      <c r="J2918" s="215">
        <v>8492.2099999999991</v>
      </c>
      <c r="K2918" s="216" t="s">
        <v>88</v>
      </c>
    </row>
    <row r="2919" spans="1:11" x14ac:dyDescent="0.25">
      <c r="A2919" s="103" t="s">
        <v>809</v>
      </c>
      <c r="B2919" s="103" t="s">
        <v>88</v>
      </c>
      <c r="C2919" s="103" t="s">
        <v>89</v>
      </c>
      <c r="D2919" s="103" t="s">
        <v>91</v>
      </c>
      <c r="E2919" s="103" t="s">
        <v>295</v>
      </c>
      <c r="F2919" s="103" t="s">
        <v>295</v>
      </c>
      <c r="G2919" s="103" t="s">
        <v>818</v>
      </c>
      <c r="H2919" s="103" t="s">
        <v>819</v>
      </c>
      <c r="I2919" s="103" t="s">
        <v>92</v>
      </c>
      <c r="J2919" s="215">
        <v>12844.05</v>
      </c>
      <c r="K2919" s="216" t="s">
        <v>88</v>
      </c>
    </row>
    <row r="2920" spans="1:11" x14ac:dyDescent="0.25">
      <c r="A2920" s="103" t="s">
        <v>810</v>
      </c>
      <c r="B2920" s="103" t="s">
        <v>88</v>
      </c>
      <c r="C2920" s="103" t="s">
        <v>89</v>
      </c>
      <c r="D2920" s="103" t="s">
        <v>91</v>
      </c>
      <c r="E2920" s="103" t="s">
        <v>295</v>
      </c>
      <c r="F2920" s="103" t="s">
        <v>295</v>
      </c>
      <c r="G2920" s="103" t="s">
        <v>818</v>
      </c>
      <c r="H2920" s="103" t="s">
        <v>819</v>
      </c>
      <c r="I2920" s="103" t="s">
        <v>92</v>
      </c>
      <c r="J2920" s="215">
        <v>10817.01</v>
      </c>
      <c r="K2920" s="216" t="s">
        <v>88</v>
      </c>
    </row>
    <row r="2921" spans="1:11" x14ac:dyDescent="0.25">
      <c r="A2921" s="103" t="s">
        <v>1038</v>
      </c>
      <c r="B2921" s="103" t="s">
        <v>88</v>
      </c>
      <c r="C2921" s="103" t="s">
        <v>89</v>
      </c>
      <c r="D2921" s="103" t="s">
        <v>91</v>
      </c>
      <c r="E2921" s="103" t="s">
        <v>295</v>
      </c>
      <c r="F2921" s="103" t="s">
        <v>295</v>
      </c>
      <c r="G2921" s="103" t="s">
        <v>818</v>
      </c>
      <c r="H2921" s="103" t="s">
        <v>819</v>
      </c>
      <c r="I2921" s="103" t="s">
        <v>92</v>
      </c>
      <c r="J2921" s="215">
        <v>16638.310000000001</v>
      </c>
      <c r="K2921" s="216" t="s">
        <v>88</v>
      </c>
    </row>
    <row r="2922" spans="1:11" x14ac:dyDescent="0.25">
      <c r="A2922" s="103" t="s">
        <v>806</v>
      </c>
      <c r="B2922" s="103" t="s">
        <v>88</v>
      </c>
      <c r="C2922" s="103" t="s">
        <v>89</v>
      </c>
      <c r="D2922" s="103" t="s">
        <v>91</v>
      </c>
      <c r="E2922" s="103" t="s">
        <v>295</v>
      </c>
      <c r="F2922" s="103" t="s">
        <v>295</v>
      </c>
      <c r="G2922" s="103" t="s">
        <v>818</v>
      </c>
      <c r="H2922" s="103" t="s">
        <v>819</v>
      </c>
      <c r="I2922" s="103" t="s">
        <v>92</v>
      </c>
      <c r="J2922" s="215">
        <v>14566.79</v>
      </c>
      <c r="K2922" s="216" t="s">
        <v>88</v>
      </c>
    </row>
    <row r="2923" spans="1:11" x14ac:dyDescent="0.25">
      <c r="A2923" s="103" t="s">
        <v>807</v>
      </c>
      <c r="B2923" s="103" t="s">
        <v>88</v>
      </c>
      <c r="C2923" s="103" t="s">
        <v>89</v>
      </c>
      <c r="D2923" s="103" t="s">
        <v>91</v>
      </c>
      <c r="E2923" s="103" t="s">
        <v>295</v>
      </c>
      <c r="F2923" s="103" t="s">
        <v>295</v>
      </c>
      <c r="G2923" s="103" t="s">
        <v>818</v>
      </c>
      <c r="H2923" s="103" t="s">
        <v>819</v>
      </c>
      <c r="I2923" s="103" t="s">
        <v>92</v>
      </c>
      <c r="J2923" s="215">
        <v>13189.75</v>
      </c>
      <c r="K2923" s="216" t="s">
        <v>88</v>
      </c>
    </row>
    <row r="2924" spans="1:11" x14ac:dyDescent="0.25">
      <c r="A2924" s="103" t="s">
        <v>808</v>
      </c>
      <c r="B2924" s="103" t="s">
        <v>88</v>
      </c>
      <c r="C2924" s="103" t="s">
        <v>89</v>
      </c>
      <c r="D2924" s="103" t="s">
        <v>91</v>
      </c>
      <c r="E2924" s="111"/>
      <c r="F2924" s="103" t="s">
        <v>295</v>
      </c>
      <c r="G2924" s="103" t="s">
        <v>212</v>
      </c>
      <c r="H2924" s="103" t="s">
        <v>356</v>
      </c>
      <c r="I2924" s="103" t="s">
        <v>92</v>
      </c>
      <c r="J2924" s="215">
        <v>3.69</v>
      </c>
      <c r="K2924" s="216" t="s">
        <v>88</v>
      </c>
    </row>
    <row r="2925" spans="1:11" x14ac:dyDescent="0.25">
      <c r="A2925" s="103" t="s">
        <v>809</v>
      </c>
      <c r="B2925" s="103" t="s">
        <v>88</v>
      </c>
      <c r="C2925" s="103" t="s">
        <v>89</v>
      </c>
      <c r="D2925" s="103" t="s">
        <v>91</v>
      </c>
      <c r="E2925" s="103" t="s">
        <v>295</v>
      </c>
      <c r="F2925" s="103" t="s">
        <v>295</v>
      </c>
      <c r="G2925" s="103" t="s">
        <v>212</v>
      </c>
      <c r="H2925" s="103" t="s">
        <v>356</v>
      </c>
      <c r="I2925" s="103" t="s">
        <v>92</v>
      </c>
      <c r="J2925" s="215">
        <v>2534.84</v>
      </c>
      <c r="K2925" s="216" t="s">
        <v>88</v>
      </c>
    </row>
    <row r="2926" spans="1:11" x14ac:dyDescent="0.25">
      <c r="A2926" s="103" t="s">
        <v>809</v>
      </c>
      <c r="B2926" s="103" t="s">
        <v>88</v>
      </c>
      <c r="C2926" s="103" t="s">
        <v>89</v>
      </c>
      <c r="D2926" s="103" t="s">
        <v>91</v>
      </c>
      <c r="E2926" s="111"/>
      <c r="F2926" s="103" t="s">
        <v>295</v>
      </c>
      <c r="G2926" s="103" t="s">
        <v>212</v>
      </c>
      <c r="H2926" s="103" t="s">
        <v>356</v>
      </c>
      <c r="I2926" s="103" t="s">
        <v>92</v>
      </c>
      <c r="J2926" s="215">
        <v>-638.07000000000005</v>
      </c>
      <c r="K2926" s="216" t="s">
        <v>88</v>
      </c>
    </row>
    <row r="2927" spans="1:11" x14ac:dyDescent="0.25">
      <c r="A2927" s="103" t="s">
        <v>810</v>
      </c>
      <c r="B2927" s="103" t="s">
        <v>88</v>
      </c>
      <c r="C2927" s="103" t="s">
        <v>89</v>
      </c>
      <c r="D2927" s="103" t="s">
        <v>91</v>
      </c>
      <c r="E2927" s="103" t="s">
        <v>295</v>
      </c>
      <c r="F2927" s="103" t="s">
        <v>295</v>
      </c>
      <c r="G2927" s="103" t="s">
        <v>212</v>
      </c>
      <c r="H2927" s="103" t="s">
        <v>356</v>
      </c>
      <c r="I2927" s="103" t="s">
        <v>92</v>
      </c>
      <c r="J2927" s="215">
        <v>2281.36</v>
      </c>
      <c r="K2927" s="216" t="s">
        <v>88</v>
      </c>
    </row>
    <row r="2928" spans="1:11" x14ac:dyDescent="0.25">
      <c r="A2928" s="103" t="s">
        <v>810</v>
      </c>
      <c r="B2928" s="103" t="s">
        <v>88</v>
      </c>
      <c r="C2928" s="103" t="s">
        <v>89</v>
      </c>
      <c r="D2928" s="103" t="s">
        <v>91</v>
      </c>
      <c r="E2928" s="111"/>
      <c r="F2928" s="103" t="s">
        <v>295</v>
      </c>
      <c r="G2928" s="103" t="s">
        <v>212</v>
      </c>
      <c r="H2928" s="103" t="s">
        <v>356</v>
      </c>
      <c r="I2928" s="103" t="s">
        <v>92</v>
      </c>
      <c r="J2928" s="215">
        <v>-622.53</v>
      </c>
      <c r="K2928" s="216" t="s">
        <v>88</v>
      </c>
    </row>
    <row r="2929" spans="1:11" x14ac:dyDescent="0.25">
      <c r="A2929" s="103" t="s">
        <v>1038</v>
      </c>
      <c r="B2929" s="103" t="s">
        <v>88</v>
      </c>
      <c r="C2929" s="103" t="s">
        <v>89</v>
      </c>
      <c r="D2929" s="103" t="s">
        <v>91</v>
      </c>
      <c r="E2929" s="111"/>
      <c r="F2929" s="103" t="s">
        <v>295</v>
      </c>
      <c r="G2929" s="103" t="s">
        <v>212</v>
      </c>
      <c r="H2929" s="103" t="s">
        <v>356</v>
      </c>
      <c r="I2929" s="103" t="s">
        <v>92</v>
      </c>
      <c r="J2929" s="215">
        <v>-1.74</v>
      </c>
      <c r="K2929" s="216" t="s">
        <v>88</v>
      </c>
    </row>
    <row r="2930" spans="1:11" x14ac:dyDescent="0.25">
      <c r="A2930" s="103" t="s">
        <v>806</v>
      </c>
      <c r="B2930" s="103" t="s">
        <v>88</v>
      </c>
      <c r="C2930" s="103" t="s">
        <v>89</v>
      </c>
      <c r="D2930" s="103" t="s">
        <v>91</v>
      </c>
      <c r="E2930" s="103" t="s">
        <v>295</v>
      </c>
      <c r="F2930" s="103" t="s">
        <v>295</v>
      </c>
      <c r="G2930" s="103" t="s">
        <v>212</v>
      </c>
      <c r="H2930" s="103" t="s">
        <v>356</v>
      </c>
      <c r="I2930" s="103" t="s">
        <v>92</v>
      </c>
      <c r="J2930" s="215">
        <v>-1267.42</v>
      </c>
      <c r="K2930" s="216" t="s">
        <v>88</v>
      </c>
    </row>
    <row r="2931" spans="1:11" x14ac:dyDescent="0.25">
      <c r="A2931" s="103" t="s">
        <v>806</v>
      </c>
      <c r="B2931" s="103" t="s">
        <v>88</v>
      </c>
      <c r="C2931" s="103" t="s">
        <v>89</v>
      </c>
      <c r="D2931" s="103" t="s">
        <v>91</v>
      </c>
      <c r="E2931" s="111"/>
      <c r="F2931" s="103" t="s">
        <v>295</v>
      </c>
      <c r="G2931" s="103" t="s">
        <v>212</v>
      </c>
      <c r="H2931" s="103" t="s">
        <v>356</v>
      </c>
      <c r="I2931" s="103" t="s">
        <v>92</v>
      </c>
      <c r="J2931" s="215">
        <v>326.7</v>
      </c>
      <c r="K2931" s="216" t="s">
        <v>88</v>
      </c>
    </row>
    <row r="2932" spans="1:11" x14ac:dyDescent="0.25">
      <c r="A2932" s="103" t="s">
        <v>807</v>
      </c>
      <c r="B2932" s="103" t="s">
        <v>88</v>
      </c>
      <c r="C2932" s="103" t="s">
        <v>89</v>
      </c>
      <c r="D2932" s="103" t="s">
        <v>91</v>
      </c>
      <c r="E2932" s="111"/>
      <c r="F2932" s="103" t="s">
        <v>295</v>
      </c>
      <c r="G2932" s="103" t="s">
        <v>212</v>
      </c>
      <c r="H2932" s="103" t="s">
        <v>356</v>
      </c>
      <c r="I2932" s="103" t="s">
        <v>92</v>
      </c>
      <c r="J2932" s="215">
        <v>51.37</v>
      </c>
      <c r="K2932" s="216" t="s">
        <v>88</v>
      </c>
    </row>
    <row r="2933" spans="1:11" x14ac:dyDescent="0.25">
      <c r="A2933" s="103" t="s">
        <v>808</v>
      </c>
      <c r="B2933" s="103" t="s">
        <v>88</v>
      </c>
      <c r="C2933" s="103" t="s">
        <v>89</v>
      </c>
      <c r="D2933" s="103" t="s">
        <v>91</v>
      </c>
      <c r="E2933" s="103" t="s">
        <v>295</v>
      </c>
      <c r="F2933" s="103" t="s">
        <v>295</v>
      </c>
      <c r="G2933" s="103" t="s">
        <v>152</v>
      </c>
      <c r="H2933" s="103" t="s">
        <v>615</v>
      </c>
      <c r="I2933" s="103" t="s">
        <v>92</v>
      </c>
      <c r="J2933" s="215">
        <v>6560.87</v>
      </c>
      <c r="K2933" s="216" t="s">
        <v>88</v>
      </c>
    </row>
    <row r="2934" spans="1:11" x14ac:dyDescent="0.25">
      <c r="A2934" s="103" t="s">
        <v>809</v>
      </c>
      <c r="B2934" s="103" t="s">
        <v>88</v>
      </c>
      <c r="C2934" s="103" t="s">
        <v>89</v>
      </c>
      <c r="D2934" s="103" t="s">
        <v>91</v>
      </c>
      <c r="E2934" s="103" t="s">
        <v>295</v>
      </c>
      <c r="F2934" s="103" t="s">
        <v>295</v>
      </c>
      <c r="G2934" s="103" t="s">
        <v>152</v>
      </c>
      <c r="H2934" s="103" t="s">
        <v>615</v>
      </c>
      <c r="I2934" s="103" t="s">
        <v>92</v>
      </c>
      <c r="J2934" s="215">
        <v>6719.99</v>
      </c>
      <c r="K2934" s="216" t="s">
        <v>88</v>
      </c>
    </row>
    <row r="2935" spans="1:11" x14ac:dyDescent="0.25">
      <c r="A2935" s="103" t="s">
        <v>810</v>
      </c>
      <c r="B2935" s="103" t="s">
        <v>88</v>
      </c>
      <c r="C2935" s="103" t="s">
        <v>89</v>
      </c>
      <c r="D2935" s="103" t="s">
        <v>91</v>
      </c>
      <c r="E2935" s="103" t="s">
        <v>295</v>
      </c>
      <c r="F2935" s="103" t="s">
        <v>295</v>
      </c>
      <c r="G2935" s="103" t="s">
        <v>152</v>
      </c>
      <c r="H2935" s="103" t="s">
        <v>615</v>
      </c>
      <c r="I2935" s="103" t="s">
        <v>92</v>
      </c>
      <c r="J2935" s="215">
        <v>6466.91</v>
      </c>
      <c r="K2935" s="216" t="s">
        <v>88</v>
      </c>
    </row>
    <row r="2936" spans="1:11" x14ac:dyDescent="0.25">
      <c r="A2936" s="103" t="s">
        <v>1038</v>
      </c>
      <c r="B2936" s="103" t="s">
        <v>88</v>
      </c>
      <c r="C2936" s="103" t="s">
        <v>89</v>
      </c>
      <c r="D2936" s="103" t="s">
        <v>91</v>
      </c>
      <c r="E2936" s="103" t="s">
        <v>295</v>
      </c>
      <c r="F2936" s="103" t="s">
        <v>295</v>
      </c>
      <c r="G2936" s="103" t="s">
        <v>152</v>
      </c>
      <c r="H2936" s="103" t="s">
        <v>615</v>
      </c>
      <c r="I2936" s="103" t="s">
        <v>92</v>
      </c>
      <c r="J2936" s="215">
        <v>6753.28</v>
      </c>
      <c r="K2936" s="216" t="s">
        <v>88</v>
      </c>
    </row>
    <row r="2937" spans="1:11" x14ac:dyDescent="0.25">
      <c r="A2937" s="103" t="s">
        <v>806</v>
      </c>
      <c r="B2937" s="103" t="s">
        <v>88</v>
      </c>
      <c r="C2937" s="103" t="s">
        <v>89</v>
      </c>
      <c r="D2937" s="103" t="s">
        <v>91</v>
      </c>
      <c r="E2937" s="103" t="s">
        <v>295</v>
      </c>
      <c r="F2937" s="103" t="s">
        <v>295</v>
      </c>
      <c r="G2937" s="103" t="s">
        <v>152</v>
      </c>
      <c r="H2937" s="103" t="s">
        <v>615</v>
      </c>
      <c r="I2937" s="103" t="s">
        <v>92</v>
      </c>
      <c r="J2937" s="215">
        <v>7747.97</v>
      </c>
      <c r="K2937" s="216" t="s">
        <v>88</v>
      </c>
    </row>
    <row r="2938" spans="1:11" x14ac:dyDescent="0.25">
      <c r="A2938" s="103" t="s">
        <v>807</v>
      </c>
      <c r="B2938" s="103" t="s">
        <v>88</v>
      </c>
      <c r="C2938" s="103" t="s">
        <v>89</v>
      </c>
      <c r="D2938" s="103" t="s">
        <v>91</v>
      </c>
      <c r="E2938" s="103" t="s">
        <v>295</v>
      </c>
      <c r="F2938" s="103" t="s">
        <v>295</v>
      </c>
      <c r="G2938" s="103" t="s">
        <v>152</v>
      </c>
      <c r="H2938" s="103" t="s">
        <v>615</v>
      </c>
      <c r="I2938" s="103" t="s">
        <v>92</v>
      </c>
      <c r="J2938" s="215">
        <v>6000.27</v>
      </c>
      <c r="K2938" s="216" t="s">
        <v>88</v>
      </c>
    </row>
    <row r="2939" spans="1:11" x14ac:dyDescent="0.25">
      <c r="A2939" s="103" t="s">
        <v>808</v>
      </c>
      <c r="B2939" s="103" t="s">
        <v>88</v>
      </c>
      <c r="C2939" s="103" t="s">
        <v>89</v>
      </c>
      <c r="D2939" s="103" t="s">
        <v>91</v>
      </c>
      <c r="E2939" s="103" t="s">
        <v>295</v>
      </c>
      <c r="F2939" s="103" t="s">
        <v>295</v>
      </c>
      <c r="G2939" s="103" t="s">
        <v>750</v>
      </c>
      <c r="H2939" s="103" t="s">
        <v>820</v>
      </c>
      <c r="I2939" s="103" t="s">
        <v>92</v>
      </c>
      <c r="J2939" s="215">
        <v>-285.11</v>
      </c>
      <c r="K2939" s="216" t="s">
        <v>88</v>
      </c>
    </row>
    <row r="2940" spans="1:11" x14ac:dyDescent="0.25">
      <c r="A2940" s="103" t="s">
        <v>809</v>
      </c>
      <c r="B2940" s="103" t="s">
        <v>88</v>
      </c>
      <c r="C2940" s="103" t="s">
        <v>89</v>
      </c>
      <c r="D2940" s="103" t="s">
        <v>91</v>
      </c>
      <c r="E2940" s="103" t="s">
        <v>295</v>
      </c>
      <c r="F2940" s="103" t="s">
        <v>295</v>
      </c>
      <c r="G2940" s="103" t="s">
        <v>750</v>
      </c>
      <c r="H2940" s="103" t="s">
        <v>820</v>
      </c>
      <c r="I2940" s="103" t="s">
        <v>92</v>
      </c>
      <c r="J2940" s="215">
        <v>891.88</v>
      </c>
      <c r="K2940" s="216" t="s">
        <v>88</v>
      </c>
    </row>
    <row r="2941" spans="1:11" x14ac:dyDescent="0.25">
      <c r="A2941" s="103" t="s">
        <v>1038</v>
      </c>
      <c r="B2941" s="103" t="s">
        <v>88</v>
      </c>
      <c r="C2941" s="103" t="s">
        <v>89</v>
      </c>
      <c r="D2941" s="103" t="s">
        <v>91</v>
      </c>
      <c r="E2941" s="103" t="s">
        <v>295</v>
      </c>
      <c r="F2941" s="103" t="s">
        <v>295</v>
      </c>
      <c r="G2941" s="103" t="s">
        <v>750</v>
      </c>
      <c r="H2941" s="103" t="s">
        <v>820</v>
      </c>
      <c r="I2941" s="103" t="s">
        <v>92</v>
      </c>
      <c r="J2941" s="215">
        <v>71.81</v>
      </c>
      <c r="K2941" s="216" t="s">
        <v>88</v>
      </c>
    </row>
    <row r="2942" spans="1:11" x14ac:dyDescent="0.25">
      <c r="A2942" s="103" t="s">
        <v>806</v>
      </c>
      <c r="B2942" s="103" t="s">
        <v>88</v>
      </c>
      <c r="C2942" s="103" t="s">
        <v>89</v>
      </c>
      <c r="D2942" s="103" t="s">
        <v>91</v>
      </c>
      <c r="E2942" s="103" t="s">
        <v>295</v>
      </c>
      <c r="F2942" s="103" t="s">
        <v>295</v>
      </c>
      <c r="G2942" s="103" t="s">
        <v>750</v>
      </c>
      <c r="H2942" s="103" t="s">
        <v>820</v>
      </c>
      <c r="I2942" s="103" t="s">
        <v>92</v>
      </c>
      <c r="J2942" s="215">
        <v>826.75</v>
      </c>
      <c r="K2942" s="216" t="s">
        <v>88</v>
      </c>
    </row>
    <row r="2943" spans="1:11" x14ac:dyDescent="0.25">
      <c r="A2943" s="103" t="s">
        <v>807</v>
      </c>
      <c r="B2943" s="103" t="s">
        <v>88</v>
      </c>
      <c r="C2943" s="103" t="s">
        <v>89</v>
      </c>
      <c r="D2943" s="103" t="s">
        <v>91</v>
      </c>
      <c r="E2943" s="103" t="s">
        <v>295</v>
      </c>
      <c r="F2943" s="103" t="s">
        <v>295</v>
      </c>
      <c r="G2943" s="103" t="s">
        <v>750</v>
      </c>
      <c r="H2943" s="103" t="s">
        <v>820</v>
      </c>
      <c r="I2943" s="103" t="s">
        <v>92</v>
      </c>
      <c r="J2943" s="215">
        <v>45.58</v>
      </c>
      <c r="K2943" s="216" t="s">
        <v>88</v>
      </c>
    </row>
    <row r="2944" spans="1:11" x14ac:dyDescent="0.25">
      <c r="A2944" s="103" t="s">
        <v>806</v>
      </c>
      <c r="B2944" s="103" t="s">
        <v>88</v>
      </c>
      <c r="C2944" s="103" t="s">
        <v>89</v>
      </c>
      <c r="D2944" s="103" t="s">
        <v>91</v>
      </c>
      <c r="E2944" s="103" t="s">
        <v>295</v>
      </c>
      <c r="F2944" s="103" t="s">
        <v>295</v>
      </c>
      <c r="G2944" s="103" t="s">
        <v>174</v>
      </c>
      <c r="H2944" s="103" t="s">
        <v>358</v>
      </c>
      <c r="I2944" s="103" t="s">
        <v>92</v>
      </c>
      <c r="J2944" s="215">
        <v>19.350000000000001</v>
      </c>
      <c r="K2944" s="216" t="s">
        <v>88</v>
      </c>
    </row>
    <row r="2945" spans="1:11" x14ac:dyDescent="0.25">
      <c r="A2945" s="103" t="s">
        <v>807</v>
      </c>
      <c r="B2945" s="103" t="s">
        <v>88</v>
      </c>
      <c r="C2945" s="103" t="s">
        <v>89</v>
      </c>
      <c r="D2945" s="103" t="s">
        <v>91</v>
      </c>
      <c r="E2945" s="103" t="s">
        <v>295</v>
      </c>
      <c r="F2945" s="103" t="s">
        <v>295</v>
      </c>
      <c r="G2945" s="103" t="s">
        <v>174</v>
      </c>
      <c r="H2945" s="103" t="s">
        <v>358</v>
      </c>
      <c r="I2945" s="103" t="s">
        <v>92</v>
      </c>
      <c r="J2945" s="215">
        <v>12.57</v>
      </c>
      <c r="K2945" s="216" t="s">
        <v>88</v>
      </c>
    </row>
    <row r="2946" spans="1:11" x14ac:dyDescent="0.25">
      <c r="A2946" s="103" t="s">
        <v>808</v>
      </c>
      <c r="B2946" s="103" t="s">
        <v>88</v>
      </c>
      <c r="C2946" s="103" t="s">
        <v>89</v>
      </c>
      <c r="D2946" s="103" t="s">
        <v>91</v>
      </c>
      <c r="E2946" s="103" t="s">
        <v>295</v>
      </c>
      <c r="F2946" s="103" t="s">
        <v>295</v>
      </c>
      <c r="G2946" s="103" t="s">
        <v>218</v>
      </c>
      <c r="H2946" s="103" t="s">
        <v>466</v>
      </c>
      <c r="I2946" s="103" t="s">
        <v>92</v>
      </c>
      <c r="J2946" s="215">
        <v>791.21</v>
      </c>
      <c r="K2946" s="216" t="s">
        <v>88</v>
      </c>
    </row>
    <row r="2947" spans="1:11" x14ac:dyDescent="0.25">
      <c r="A2947" s="103" t="s">
        <v>807</v>
      </c>
      <c r="B2947" s="103" t="s">
        <v>88</v>
      </c>
      <c r="C2947" s="103" t="s">
        <v>89</v>
      </c>
      <c r="D2947" s="103" t="s">
        <v>91</v>
      </c>
      <c r="E2947" s="103" t="s">
        <v>295</v>
      </c>
      <c r="F2947" s="103" t="s">
        <v>295</v>
      </c>
      <c r="G2947" s="103" t="s">
        <v>218</v>
      </c>
      <c r="H2947" s="103" t="s">
        <v>466</v>
      </c>
      <c r="I2947" s="103" t="s">
        <v>92</v>
      </c>
      <c r="J2947" s="215">
        <v>-791.21</v>
      </c>
      <c r="K2947" s="216" t="s">
        <v>88</v>
      </c>
    </row>
    <row r="2948" spans="1:11" x14ac:dyDescent="0.25">
      <c r="A2948" s="103" t="s">
        <v>808</v>
      </c>
      <c r="B2948" s="103" t="s">
        <v>88</v>
      </c>
      <c r="C2948" s="103" t="s">
        <v>89</v>
      </c>
      <c r="D2948" s="103" t="s">
        <v>91</v>
      </c>
      <c r="E2948" s="103" t="s">
        <v>295</v>
      </c>
      <c r="F2948" s="103" t="s">
        <v>295</v>
      </c>
      <c r="G2948" s="103" t="s">
        <v>145</v>
      </c>
      <c r="H2948" s="103" t="s">
        <v>359</v>
      </c>
      <c r="I2948" s="103" t="s">
        <v>92</v>
      </c>
      <c r="J2948" s="215">
        <v>9715.49</v>
      </c>
      <c r="K2948" s="216" t="s">
        <v>88</v>
      </c>
    </row>
    <row r="2949" spans="1:11" x14ac:dyDescent="0.25">
      <c r="A2949" s="103" t="s">
        <v>809</v>
      </c>
      <c r="B2949" s="103" t="s">
        <v>88</v>
      </c>
      <c r="C2949" s="103" t="s">
        <v>89</v>
      </c>
      <c r="D2949" s="103" t="s">
        <v>91</v>
      </c>
      <c r="E2949" s="103" t="s">
        <v>295</v>
      </c>
      <c r="F2949" s="103" t="s">
        <v>295</v>
      </c>
      <c r="G2949" s="103" t="s">
        <v>145</v>
      </c>
      <c r="H2949" s="103" t="s">
        <v>359</v>
      </c>
      <c r="I2949" s="103" t="s">
        <v>92</v>
      </c>
      <c r="J2949" s="215">
        <v>7518.32</v>
      </c>
      <c r="K2949" s="216" t="s">
        <v>88</v>
      </c>
    </row>
    <row r="2950" spans="1:11" x14ac:dyDescent="0.25">
      <c r="A2950" s="103" t="s">
        <v>810</v>
      </c>
      <c r="B2950" s="103" t="s">
        <v>88</v>
      </c>
      <c r="C2950" s="103" t="s">
        <v>89</v>
      </c>
      <c r="D2950" s="103" t="s">
        <v>91</v>
      </c>
      <c r="E2950" s="103" t="s">
        <v>295</v>
      </c>
      <c r="F2950" s="103" t="s">
        <v>295</v>
      </c>
      <c r="G2950" s="103" t="s">
        <v>145</v>
      </c>
      <c r="H2950" s="103" t="s">
        <v>359</v>
      </c>
      <c r="I2950" s="103" t="s">
        <v>92</v>
      </c>
      <c r="J2950" s="215">
        <v>6853.91</v>
      </c>
      <c r="K2950" s="216" t="s">
        <v>88</v>
      </c>
    </row>
    <row r="2951" spans="1:11" x14ac:dyDescent="0.25">
      <c r="A2951" s="103" t="s">
        <v>1038</v>
      </c>
      <c r="B2951" s="103" t="s">
        <v>88</v>
      </c>
      <c r="C2951" s="103" t="s">
        <v>89</v>
      </c>
      <c r="D2951" s="103" t="s">
        <v>91</v>
      </c>
      <c r="E2951" s="103" t="s">
        <v>295</v>
      </c>
      <c r="F2951" s="103" t="s">
        <v>295</v>
      </c>
      <c r="G2951" s="103" t="s">
        <v>145</v>
      </c>
      <c r="H2951" s="103" t="s">
        <v>359</v>
      </c>
      <c r="I2951" s="103" t="s">
        <v>92</v>
      </c>
      <c r="J2951" s="215">
        <v>8526.8700000000008</v>
      </c>
      <c r="K2951" s="216" t="s">
        <v>88</v>
      </c>
    </row>
    <row r="2952" spans="1:11" x14ac:dyDescent="0.25">
      <c r="A2952" s="103" t="s">
        <v>806</v>
      </c>
      <c r="B2952" s="103" t="s">
        <v>88</v>
      </c>
      <c r="C2952" s="103" t="s">
        <v>89</v>
      </c>
      <c r="D2952" s="103" t="s">
        <v>91</v>
      </c>
      <c r="E2952" s="103" t="s">
        <v>295</v>
      </c>
      <c r="F2952" s="103" t="s">
        <v>295</v>
      </c>
      <c r="G2952" s="103" t="s">
        <v>145</v>
      </c>
      <c r="H2952" s="103" t="s">
        <v>359</v>
      </c>
      <c r="I2952" s="103" t="s">
        <v>92</v>
      </c>
      <c r="J2952" s="215">
        <v>7527.42</v>
      </c>
      <c r="K2952" s="216" t="s">
        <v>88</v>
      </c>
    </row>
    <row r="2953" spans="1:11" x14ac:dyDescent="0.25">
      <c r="A2953" s="103" t="s">
        <v>807</v>
      </c>
      <c r="B2953" s="103" t="s">
        <v>88</v>
      </c>
      <c r="C2953" s="103" t="s">
        <v>89</v>
      </c>
      <c r="D2953" s="103" t="s">
        <v>91</v>
      </c>
      <c r="E2953" s="103" t="s">
        <v>295</v>
      </c>
      <c r="F2953" s="103" t="s">
        <v>295</v>
      </c>
      <c r="G2953" s="103" t="s">
        <v>145</v>
      </c>
      <c r="H2953" s="103" t="s">
        <v>359</v>
      </c>
      <c r="I2953" s="103" t="s">
        <v>92</v>
      </c>
      <c r="J2953" s="215">
        <v>5380.76</v>
      </c>
      <c r="K2953" s="216" t="s">
        <v>88</v>
      </c>
    </row>
    <row r="2954" spans="1:11" x14ac:dyDescent="0.25">
      <c r="A2954" s="103" t="s">
        <v>808</v>
      </c>
      <c r="B2954" s="103" t="s">
        <v>88</v>
      </c>
      <c r="C2954" s="103" t="s">
        <v>89</v>
      </c>
      <c r="D2954" s="103" t="s">
        <v>91</v>
      </c>
      <c r="E2954" s="103" t="s">
        <v>295</v>
      </c>
      <c r="F2954" s="103" t="s">
        <v>295</v>
      </c>
      <c r="G2954" s="103" t="s">
        <v>151</v>
      </c>
      <c r="H2954" s="103" t="s">
        <v>616</v>
      </c>
      <c r="I2954" s="103" t="s">
        <v>92</v>
      </c>
      <c r="J2954" s="215">
        <v>8244.84</v>
      </c>
      <c r="K2954" s="216" t="s">
        <v>88</v>
      </c>
    </row>
    <row r="2955" spans="1:11" x14ac:dyDescent="0.25">
      <c r="A2955" s="103" t="s">
        <v>809</v>
      </c>
      <c r="B2955" s="103" t="s">
        <v>88</v>
      </c>
      <c r="C2955" s="103" t="s">
        <v>89</v>
      </c>
      <c r="D2955" s="103" t="s">
        <v>91</v>
      </c>
      <c r="E2955" s="103" t="s">
        <v>295</v>
      </c>
      <c r="F2955" s="103" t="s">
        <v>295</v>
      </c>
      <c r="G2955" s="103" t="s">
        <v>151</v>
      </c>
      <c r="H2955" s="103" t="s">
        <v>616</v>
      </c>
      <c r="I2955" s="103" t="s">
        <v>92</v>
      </c>
      <c r="J2955" s="215">
        <v>6834.73</v>
      </c>
      <c r="K2955" s="216" t="s">
        <v>88</v>
      </c>
    </row>
    <row r="2956" spans="1:11" x14ac:dyDescent="0.25">
      <c r="A2956" s="103" t="s">
        <v>810</v>
      </c>
      <c r="B2956" s="103" t="s">
        <v>88</v>
      </c>
      <c r="C2956" s="103" t="s">
        <v>89</v>
      </c>
      <c r="D2956" s="103" t="s">
        <v>91</v>
      </c>
      <c r="E2956" s="103" t="s">
        <v>295</v>
      </c>
      <c r="F2956" s="103" t="s">
        <v>295</v>
      </c>
      <c r="G2956" s="103" t="s">
        <v>151</v>
      </c>
      <c r="H2956" s="103" t="s">
        <v>616</v>
      </c>
      <c r="I2956" s="103" t="s">
        <v>92</v>
      </c>
      <c r="J2956" s="215">
        <v>7766.8</v>
      </c>
      <c r="K2956" s="216" t="s">
        <v>88</v>
      </c>
    </row>
    <row r="2957" spans="1:11" x14ac:dyDescent="0.25">
      <c r="A2957" s="103" t="s">
        <v>1038</v>
      </c>
      <c r="B2957" s="103" t="s">
        <v>88</v>
      </c>
      <c r="C2957" s="103" t="s">
        <v>89</v>
      </c>
      <c r="D2957" s="103" t="s">
        <v>91</v>
      </c>
      <c r="E2957" s="103" t="s">
        <v>295</v>
      </c>
      <c r="F2957" s="103" t="s">
        <v>295</v>
      </c>
      <c r="G2957" s="103" t="s">
        <v>151</v>
      </c>
      <c r="H2957" s="103" t="s">
        <v>616</v>
      </c>
      <c r="I2957" s="103" t="s">
        <v>92</v>
      </c>
      <c r="J2957" s="215">
        <v>6197.18</v>
      </c>
      <c r="K2957" s="216" t="s">
        <v>88</v>
      </c>
    </row>
    <row r="2958" spans="1:11" x14ac:dyDescent="0.25">
      <c r="A2958" s="103" t="s">
        <v>806</v>
      </c>
      <c r="B2958" s="103" t="s">
        <v>88</v>
      </c>
      <c r="C2958" s="103" t="s">
        <v>89</v>
      </c>
      <c r="D2958" s="103" t="s">
        <v>91</v>
      </c>
      <c r="E2958" s="103" t="s">
        <v>295</v>
      </c>
      <c r="F2958" s="103" t="s">
        <v>295</v>
      </c>
      <c r="G2958" s="103" t="s">
        <v>151</v>
      </c>
      <c r="H2958" s="103" t="s">
        <v>616</v>
      </c>
      <c r="I2958" s="103" t="s">
        <v>92</v>
      </c>
      <c r="J2958" s="215">
        <v>8689.92</v>
      </c>
      <c r="K2958" s="216" t="s">
        <v>88</v>
      </c>
    </row>
    <row r="2959" spans="1:11" x14ac:dyDescent="0.25">
      <c r="A2959" s="103" t="s">
        <v>807</v>
      </c>
      <c r="B2959" s="103" t="s">
        <v>88</v>
      </c>
      <c r="C2959" s="103" t="s">
        <v>89</v>
      </c>
      <c r="D2959" s="103" t="s">
        <v>91</v>
      </c>
      <c r="E2959" s="103" t="s">
        <v>295</v>
      </c>
      <c r="F2959" s="103" t="s">
        <v>295</v>
      </c>
      <c r="G2959" s="103" t="s">
        <v>151</v>
      </c>
      <c r="H2959" s="103" t="s">
        <v>616</v>
      </c>
      <c r="I2959" s="103" t="s">
        <v>92</v>
      </c>
      <c r="J2959" s="215">
        <v>8526.44</v>
      </c>
      <c r="K2959" s="216" t="s">
        <v>88</v>
      </c>
    </row>
    <row r="2960" spans="1:11" x14ac:dyDescent="0.25">
      <c r="A2960" s="103" t="s">
        <v>808</v>
      </c>
      <c r="B2960" s="103" t="s">
        <v>88</v>
      </c>
      <c r="C2960" s="103" t="s">
        <v>89</v>
      </c>
      <c r="D2960" s="103" t="s">
        <v>91</v>
      </c>
      <c r="E2960" s="103" t="s">
        <v>295</v>
      </c>
      <c r="F2960" s="103" t="s">
        <v>295</v>
      </c>
      <c r="G2960" s="103" t="s">
        <v>162</v>
      </c>
      <c r="H2960" s="103" t="s">
        <v>360</v>
      </c>
      <c r="I2960" s="103" t="s">
        <v>92</v>
      </c>
      <c r="J2960" s="215">
        <v>5910.01</v>
      </c>
      <c r="K2960" s="216" t="s">
        <v>88</v>
      </c>
    </row>
    <row r="2961" spans="1:11" x14ac:dyDescent="0.25">
      <c r="A2961" s="103" t="s">
        <v>808</v>
      </c>
      <c r="B2961" s="103" t="s">
        <v>88</v>
      </c>
      <c r="C2961" s="103" t="s">
        <v>89</v>
      </c>
      <c r="D2961" s="103" t="s">
        <v>91</v>
      </c>
      <c r="E2961" s="111"/>
      <c r="F2961" s="103" t="s">
        <v>295</v>
      </c>
      <c r="G2961" s="103" t="s">
        <v>162</v>
      </c>
      <c r="H2961" s="103" t="s">
        <v>360</v>
      </c>
      <c r="I2961" s="103" t="s">
        <v>92</v>
      </c>
      <c r="J2961" s="215">
        <v>-4280.41</v>
      </c>
      <c r="K2961" s="216" t="s">
        <v>88</v>
      </c>
    </row>
    <row r="2962" spans="1:11" x14ac:dyDescent="0.25">
      <c r="A2962" s="103" t="s">
        <v>809</v>
      </c>
      <c r="B2962" s="103" t="s">
        <v>88</v>
      </c>
      <c r="C2962" s="103" t="s">
        <v>89</v>
      </c>
      <c r="D2962" s="103" t="s">
        <v>91</v>
      </c>
      <c r="E2962" s="103" t="s">
        <v>295</v>
      </c>
      <c r="F2962" s="103" t="s">
        <v>295</v>
      </c>
      <c r="G2962" s="103" t="s">
        <v>162</v>
      </c>
      <c r="H2962" s="103" t="s">
        <v>360</v>
      </c>
      <c r="I2962" s="103" t="s">
        <v>92</v>
      </c>
      <c r="J2962" s="215">
        <v>5069.8</v>
      </c>
      <c r="K2962" s="216" t="s">
        <v>88</v>
      </c>
    </row>
    <row r="2963" spans="1:11" x14ac:dyDescent="0.25">
      <c r="A2963" s="103" t="s">
        <v>809</v>
      </c>
      <c r="B2963" s="103" t="s">
        <v>88</v>
      </c>
      <c r="C2963" s="103" t="s">
        <v>89</v>
      </c>
      <c r="D2963" s="103" t="s">
        <v>91</v>
      </c>
      <c r="E2963" s="111"/>
      <c r="F2963" s="103" t="s">
        <v>295</v>
      </c>
      <c r="G2963" s="103" t="s">
        <v>162</v>
      </c>
      <c r="H2963" s="103" t="s">
        <v>360</v>
      </c>
      <c r="I2963" s="103" t="s">
        <v>92</v>
      </c>
      <c r="J2963" s="215">
        <v>-3045.53</v>
      </c>
      <c r="K2963" s="216" t="s">
        <v>88</v>
      </c>
    </row>
    <row r="2964" spans="1:11" x14ac:dyDescent="0.25">
      <c r="A2964" s="103" t="s">
        <v>810</v>
      </c>
      <c r="B2964" s="103" t="s">
        <v>88</v>
      </c>
      <c r="C2964" s="103" t="s">
        <v>89</v>
      </c>
      <c r="D2964" s="103" t="s">
        <v>91</v>
      </c>
      <c r="E2964" s="103" t="s">
        <v>295</v>
      </c>
      <c r="F2964" s="103" t="s">
        <v>295</v>
      </c>
      <c r="G2964" s="103" t="s">
        <v>162</v>
      </c>
      <c r="H2964" s="103" t="s">
        <v>360</v>
      </c>
      <c r="I2964" s="103" t="s">
        <v>92</v>
      </c>
      <c r="J2964" s="215">
        <v>5358.35</v>
      </c>
      <c r="K2964" s="216" t="s">
        <v>88</v>
      </c>
    </row>
    <row r="2965" spans="1:11" x14ac:dyDescent="0.25">
      <c r="A2965" s="103" t="s">
        <v>810</v>
      </c>
      <c r="B2965" s="103" t="s">
        <v>88</v>
      </c>
      <c r="C2965" s="103" t="s">
        <v>89</v>
      </c>
      <c r="D2965" s="103" t="s">
        <v>91</v>
      </c>
      <c r="E2965" s="111"/>
      <c r="F2965" s="103" t="s">
        <v>295</v>
      </c>
      <c r="G2965" s="103" t="s">
        <v>162</v>
      </c>
      <c r="H2965" s="103" t="s">
        <v>360</v>
      </c>
      <c r="I2965" s="103" t="s">
        <v>92</v>
      </c>
      <c r="J2965" s="215">
        <v>-2837.68</v>
      </c>
      <c r="K2965" s="216" t="s">
        <v>88</v>
      </c>
    </row>
    <row r="2966" spans="1:11" x14ac:dyDescent="0.25">
      <c r="A2966" s="103" t="s">
        <v>1038</v>
      </c>
      <c r="B2966" s="103" t="s">
        <v>88</v>
      </c>
      <c r="C2966" s="103" t="s">
        <v>89</v>
      </c>
      <c r="D2966" s="103" t="s">
        <v>91</v>
      </c>
      <c r="E2966" s="103" t="s">
        <v>295</v>
      </c>
      <c r="F2966" s="103" t="s">
        <v>295</v>
      </c>
      <c r="G2966" s="103" t="s">
        <v>162</v>
      </c>
      <c r="H2966" s="103" t="s">
        <v>360</v>
      </c>
      <c r="I2966" s="103" t="s">
        <v>92</v>
      </c>
      <c r="J2966" s="215">
        <v>3480.1</v>
      </c>
      <c r="K2966" s="216" t="s">
        <v>88</v>
      </c>
    </row>
    <row r="2967" spans="1:11" x14ac:dyDescent="0.25">
      <c r="A2967" s="103" t="s">
        <v>1038</v>
      </c>
      <c r="B2967" s="103" t="s">
        <v>88</v>
      </c>
      <c r="C2967" s="103" t="s">
        <v>89</v>
      </c>
      <c r="D2967" s="103" t="s">
        <v>91</v>
      </c>
      <c r="E2967" s="111"/>
      <c r="F2967" s="103" t="s">
        <v>295</v>
      </c>
      <c r="G2967" s="103" t="s">
        <v>162</v>
      </c>
      <c r="H2967" s="103" t="s">
        <v>360</v>
      </c>
      <c r="I2967" s="103" t="s">
        <v>92</v>
      </c>
      <c r="J2967" s="215">
        <v>-1445.99</v>
      </c>
      <c r="K2967" s="216" t="s">
        <v>88</v>
      </c>
    </row>
    <row r="2968" spans="1:11" x14ac:dyDescent="0.25">
      <c r="A2968" s="103" t="s">
        <v>806</v>
      </c>
      <c r="B2968" s="103" t="s">
        <v>88</v>
      </c>
      <c r="C2968" s="103" t="s">
        <v>89</v>
      </c>
      <c r="D2968" s="103" t="s">
        <v>91</v>
      </c>
      <c r="E2968" s="103" t="s">
        <v>295</v>
      </c>
      <c r="F2968" s="103" t="s">
        <v>295</v>
      </c>
      <c r="G2968" s="103" t="s">
        <v>162</v>
      </c>
      <c r="H2968" s="103" t="s">
        <v>360</v>
      </c>
      <c r="I2968" s="103" t="s">
        <v>92</v>
      </c>
      <c r="J2968" s="215">
        <v>5084.3900000000003</v>
      </c>
      <c r="K2968" s="216" t="s">
        <v>88</v>
      </c>
    </row>
    <row r="2969" spans="1:11" x14ac:dyDescent="0.25">
      <c r="A2969" s="103" t="s">
        <v>806</v>
      </c>
      <c r="B2969" s="103" t="s">
        <v>88</v>
      </c>
      <c r="C2969" s="103" t="s">
        <v>89</v>
      </c>
      <c r="D2969" s="103" t="s">
        <v>91</v>
      </c>
      <c r="E2969" s="111"/>
      <c r="F2969" s="103" t="s">
        <v>295</v>
      </c>
      <c r="G2969" s="103" t="s">
        <v>162</v>
      </c>
      <c r="H2969" s="103" t="s">
        <v>360</v>
      </c>
      <c r="I2969" s="103" t="s">
        <v>92</v>
      </c>
      <c r="J2969" s="215">
        <v>-3123.37</v>
      </c>
      <c r="K2969" s="216" t="s">
        <v>88</v>
      </c>
    </row>
    <row r="2970" spans="1:11" x14ac:dyDescent="0.25">
      <c r="A2970" s="103" t="s">
        <v>807</v>
      </c>
      <c r="B2970" s="103" t="s">
        <v>88</v>
      </c>
      <c r="C2970" s="103" t="s">
        <v>89</v>
      </c>
      <c r="D2970" s="103" t="s">
        <v>91</v>
      </c>
      <c r="E2970" s="103" t="s">
        <v>295</v>
      </c>
      <c r="F2970" s="103" t="s">
        <v>295</v>
      </c>
      <c r="G2970" s="103" t="s">
        <v>162</v>
      </c>
      <c r="H2970" s="103" t="s">
        <v>360</v>
      </c>
      <c r="I2970" s="103" t="s">
        <v>92</v>
      </c>
      <c r="J2970" s="215">
        <v>5299.48</v>
      </c>
      <c r="K2970" s="216" t="s">
        <v>88</v>
      </c>
    </row>
    <row r="2971" spans="1:11" x14ac:dyDescent="0.25">
      <c r="A2971" s="103" t="s">
        <v>807</v>
      </c>
      <c r="B2971" s="103" t="s">
        <v>88</v>
      </c>
      <c r="C2971" s="103" t="s">
        <v>89</v>
      </c>
      <c r="D2971" s="103" t="s">
        <v>91</v>
      </c>
      <c r="E2971" s="111"/>
      <c r="F2971" s="103" t="s">
        <v>295</v>
      </c>
      <c r="G2971" s="103" t="s">
        <v>162</v>
      </c>
      <c r="H2971" s="103" t="s">
        <v>360</v>
      </c>
      <c r="I2971" s="103" t="s">
        <v>92</v>
      </c>
      <c r="J2971" s="215">
        <v>-3763.22</v>
      </c>
      <c r="K2971" s="216" t="s">
        <v>88</v>
      </c>
    </row>
    <row r="2972" spans="1:11" x14ac:dyDescent="0.25">
      <c r="A2972" s="103" t="s">
        <v>808</v>
      </c>
      <c r="B2972" s="103" t="s">
        <v>88</v>
      </c>
      <c r="C2972" s="103" t="s">
        <v>89</v>
      </c>
      <c r="D2972" s="103" t="s">
        <v>91</v>
      </c>
      <c r="E2972" s="103" t="s">
        <v>295</v>
      </c>
      <c r="F2972" s="103" t="s">
        <v>295</v>
      </c>
      <c r="G2972" s="103" t="s">
        <v>150</v>
      </c>
      <c r="H2972" s="103" t="s">
        <v>361</v>
      </c>
      <c r="I2972" s="103" t="s">
        <v>92</v>
      </c>
      <c r="J2972" s="215">
        <v>15642.41</v>
      </c>
      <c r="K2972" s="216" t="s">
        <v>88</v>
      </c>
    </row>
    <row r="2973" spans="1:11" x14ac:dyDescent="0.25">
      <c r="A2973" s="103" t="s">
        <v>809</v>
      </c>
      <c r="B2973" s="103" t="s">
        <v>88</v>
      </c>
      <c r="C2973" s="103" t="s">
        <v>89</v>
      </c>
      <c r="D2973" s="103" t="s">
        <v>91</v>
      </c>
      <c r="E2973" s="103" t="s">
        <v>295</v>
      </c>
      <c r="F2973" s="103" t="s">
        <v>295</v>
      </c>
      <c r="G2973" s="103" t="s">
        <v>150</v>
      </c>
      <c r="H2973" s="103" t="s">
        <v>361</v>
      </c>
      <c r="I2973" s="103" t="s">
        <v>92</v>
      </c>
      <c r="J2973" s="215">
        <v>10320.780000000001</v>
      </c>
      <c r="K2973" s="216" t="s">
        <v>88</v>
      </c>
    </row>
    <row r="2974" spans="1:11" x14ac:dyDescent="0.25">
      <c r="A2974" s="103" t="s">
        <v>810</v>
      </c>
      <c r="B2974" s="103" t="s">
        <v>88</v>
      </c>
      <c r="C2974" s="103" t="s">
        <v>89</v>
      </c>
      <c r="D2974" s="103" t="s">
        <v>91</v>
      </c>
      <c r="E2974" s="103" t="s">
        <v>295</v>
      </c>
      <c r="F2974" s="103" t="s">
        <v>295</v>
      </c>
      <c r="G2974" s="103" t="s">
        <v>150</v>
      </c>
      <c r="H2974" s="103" t="s">
        <v>361</v>
      </c>
      <c r="I2974" s="103" t="s">
        <v>92</v>
      </c>
      <c r="J2974" s="215">
        <v>12345.57</v>
      </c>
      <c r="K2974" s="216" t="s">
        <v>88</v>
      </c>
    </row>
    <row r="2975" spans="1:11" x14ac:dyDescent="0.25">
      <c r="A2975" s="103" t="s">
        <v>1038</v>
      </c>
      <c r="B2975" s="103" t="s">
        <v>88</v>
      </c>
      <c r="C2975" s="103" t="s">
        <v>89</v>
      </c>
      <c r="D2975" s="103" t="s">
        <v>91</v>
      </c>
      <c r="E2975" s="103" t="s">
        <v>295</v>
      </c>
      <c r="F2975" s="103" t="s">
        <v>295</v>
      </c>
      <c r="G2975" s="103" t="s">
        <v>150</v>
      </c>
      <c r="H2975" s="103" t="s">
        <v>361</v>
      </c>
      <c r="I2975" s="103" t="s">
        <v>92</v>
      </c>
      <c r="J2975" s="215">
        <v>13969.87</v>
      </c>
      <c r="K2975" s="216" t="s">
        <v>88</v>
      </c>
    </row>
    <row r="2976" spans="1:11" x14ac:dyDescent="0.25">
      <c r="A2976" s="103" t="s">
        <v>806</v>
      </c>
      <c r="B2976" s="103" t="s">
        <v>88</v>
      </c>
      <c r="C2976" s="103" t="s">
        <v>89</v>
      </c>
      <c r="D2976" s="103" t="s">
        <v>91</v>
      </c>
      <c r="E2976" s="103" t="s">
        <v>295</v>
      </c>
      <c r="F2976" s="103" t="s">
        <v>295</v>
      </c>
      <c r="G2976" s="103" t="s">
        <v>150</v>
      </c>
      <c r="H2976" s="103" t="s">
        <v>361</v>
      </c>
      <c r="I2976" s="103" t="s">
        <v>92</v>
      </c>
      <c r="J2976" s="215">
        <v>16975.55</v>
      </c>
      <c r="K2976" s="216" t="s">
        <v>88</v>
      </c>
    </row>
    <row r="2977" spans="1:11" x14ac:dyDescent="0.25">
      <c r="A2977" s="103" t="s">
        <v>807</v>
      </c>
      <c r="B2977" s="103" t="s">
        <v>88</v>
      </c>
      <c r="C2977" s="103" t="s">
        <v>89</v>
      </c>
      <c r="D2977" s="103" t="s">
        <v>91</v>
      </c>
      <c r="E2977" s="103" t="s">
        <v>295</v>
      </c>
      <c r="F2977" s="103" t="s">
        <v>295</v>
      </c>
      <c r="G2977" s="103" t="s">
        <v>150</v>
      </c>
      <c r="H2977" s="103" t="s">
        <v>361</v>
      </c>
      <c r="I2977" s="103" t="s">
        <v>92</v>
      </c>
      <c r="J2977" s="215">
        <v>12924.15</v>
      </c>
      <c r="K2977" s="216" t="s">
        <v>88</v>
      </c>
    </row>
    <row r="2978" spans="1:11" x14ac:dyDescent="0.25">
      <c r="A2978" s="103" t="s">
        <v>808</v>
      </c>
      <c r="B2978" s="103" t="s">
        <v>88</v>
      </c>
      <c r="C2978" s="103" t="s">
        <v>89</v>
      </c>
      <c r="D2978" s="103" t="s">
        <v>91</v>
      </c>
      <c r="E2978" s="103" t="s">
        <v>295</v>
      </c>
      <c r="F2978" s="103" t="s">
        <v>295</v>
      </c>
      <c r="G2978" s="103" t="s">
        <v>149</v>
      </c>
      <c r="H2978" s="103" t="s">
        <v>362</v>
      </c>
      <c r="I2978" s="103" t="s">
        <v>92</v>
      </c>
      <c r="J2978" s="215">
        <v>13009.1</v>
      </c>
      <c r="K2978" s="216" t="s">
        <v>88</v>
      </c>
    </row>
    <row r="2979" spans="1:11" x14ac:dyDescent="0.25">
      <c r="A2979" s="103" t="s">
        <v>809</v>
      </c>
      <c r="B2979" s="103" t="s">
        <v>88</v>
      </c>
      <c r="C2979" s="103" t="s">
        <v>89</v>
      </c>
      <c r="D2979" s="103" t="s">
        <v>91</v>
      </c>
      <c r="E2979" s="103" t="s">
        <v>295</v>
      </c>
      <c r="F2979" s="103" t="s">
        <v>295</v>
      </c>
      <c r="G2979" s="103" t="s">
        <v>149</v>
      </c>
      <c r="H2979" s="103" t="s">
        <v>362</v>
      </c>
      <c r="I2979" s="103" t="s">
        <v>92</v>
      </c>
      <c r="J2979" s="215">
        <v>3664.71</v>
      </c>
      <c r="K2979" s="216" t="s">
        <v>88</v>
      </c>
    </row>
    <row r="2980" spans="1:11" x14ac:dyDescent="0.25">
      <c r="A2980" s="103" t="s">
        <v>810</v>
      </c>
      <c r="B2980" s="103" t="s">
        <v>88</v>
      </c>
      <c r="C2980" s="103" t="s">
        <v>89</v>
      </c>
      <c r="D2980" s="103" t="s">
        <v>91</v>
      </c>
      <c r="E2980" s="103" t="s">
        <v>295</v>
      </c>
      <c r="F2980" s="103" t="s">
        <v>295</v>
      </c>
      <c r="G2980" s="103" t="s">
        <v>149</v>
      </c>
      <c r="H2980" s="103" t="s">
        <v>362</v>
      </c>
      <c r="I2980" s="103" t="s">
        <v>92</v>
      </c>
      <c r="J2980" s="215">
        <v>3889.66</v>
      </c>
      <c r="K2980" s="216" t="s">
        <v>88</v>
      </c>
    </row>
    <row r="2981" spans="1:11" x14ac:dyDescent="0.25">
      <c r="A2981" s="103" t="s">
        <v>1038</v>
      </c>
      <c r="B2981" s="103" t="s">
        <v>88</v>
      </c>
      <c r="C2981" s="103" t="s">
        <v>89</v>
      </c>
      <c r="D2981" s="103" t="s">
        <v>91</v>
      </c>
      <c r="E2981" s="103" t="s">
        <v>295</v>
      </c>
      <c r="F2981" s="103" t="s">
        <v>295</v>
      </c>
      <c r="G2981" s="103" t="s">
        <v>149</v>
      </c>
      <c r="H2981" s="103" t="s">
        <v>362</v>
      </c>
      <c r="I2981" s="103" t="s">
        <v>92</v>
      </c>
      <c r="J2981" s="215">
        <v>7003.83</v>
      </c>
      <c r="K2981" s="216" t="s">
        <v>88</v>
      </c>
    </row>
    <row r="2982" spans="1:11" x14ac:dyDescent="0.25">
      <c r="A2982" s="103" t="s">
        <v>806</v>
      </c>
      <c r="B2982" s="103" t="s">
        <v>88</v>
      </c>
      <c r="C2982" s="103" t="s">
        <v>89</v>
      </c>
      <c r="D2982" s="103" t="s">
        <v>91</v>
      </c>
      <c r="E2982" s="103" t="s">
        <v>295</v>
      </c>
      <c r="F2982" s="103" t="s">
        <v>295</v>
      </c>
      <c r="G2982" s="103" t="s">
        <v>149</v>
      </c>
      <c r="H2982" s="103" t="s">
        <v>362</v>
      </c>
      <c r="I2982" s="103" t="s">
        <v>92</v>
      </c>
      <c r="J2982" s="215">
        <v>5155.93</v>
      </c>
      <c r="K2982" s="216" t="s">
        <v>88</v>
      </c>
    </row>
    <row r="2983" spans="1:11" x14ac:dyDescent="0.25">
      <c r="A2983" s="103" t="s">
        <v>807</v>
      </c>
      <c r="B2983" s="103" t="s">
        <v>88</v>
      </c>
      <c r="C2983" s="103" t="s">
        <v>89</v>
      </c>
      <c r="D2983" s="103" t="s">
        <v>91</v>
      </c>
      <c r="E2983" s="103" t="s">
        <v>295</v>
      </c>
      <c r="F2983" s="103" t="s">
        <v>295</v>
      </c>
      <c r="G2983" s="103" t="s">
        <v>149</v>
      </c>
      <c r="H2983" s="103" t="s">
        <v>362</v>
      </c>
      <c r="I2983" s="103" t="s">
        <v>92</v>
      </c>
      <c r="J2983" s="215">
        <v>9831.5499999999993</v>
      </c>
      <c r="K2983" s="216" t="s">
        <v>88</v>
      </c>
    </row>
    <row r="2984" spans="1:11" x14ac:dyDescent="0.25">
      <c r="A2984" s="103" t="s">
        <v>808</v>
      </c>
      <c r="B2984" s="103" t="s">
        <v>88</v>
      </c>
      <c r="C2984" s="103" t="s">
        <v>89</v>
      </c>
      <c r="D2984" s="103" t="s">
        <v>91</v>
      </c>
      <c r="E2984" s="103" t="s">
        <v>295</v>
      </c>
      <c r="F2984" s="103" t="s">
        <v>295</v>
      </c>
      <c r="G2984" s="103" t="s">
        <v>147</v>
      </c>
      <c r="H2984" s="103" t="s">
        <v>617</v>
      </c>
      <c r="I2984" s="103" t="s">
        <v>92</v>
      </c>
      <c r="J2984" s="215">
        <v>12421.06</v>
      </c>
      <c r="K2984" s="216" t="s">
        <v>88</v>
      </c>
    </row>
    <row r="2985" spans="1:11" x14ac:dyDescent="0.25">
      <c r="A2985" s="103" t="s">
        <v>809</v>
      </c>
      <c r="B2985" s="103" t="s">
        <v>88</v>
      </c>
      <c r="C2985" s="103" t="s">
        <v>89</v>
      </c>
      <c r="D2985" s="103" t="s">
        <v>91</v>
      </c>
      <c r="E2985" s="103" t="s">
        <v>295</v>
      </c>
      <c r="F2985" s="103" t="s">
        <v>295</v>
      </c>
      <c r="G2985" s="103" t="s">
        <v>147</v>
      </c>
      <c r="H2985" s="103" t="s">
        <v>617</v>
      </c>
      <c r="I2985" s="103" t="s">
        <v>92</v>
      </c>
      <c r="J2985" s="215">
        <v>9362.02</v>
      </c>
      <c r="K2985" s="216" t="s">
        <v>88</v>
      </c>
    </row>
    <row r="2986" spans="1:11" x14ac:dyDescent="0.25">
      <c r="A2986" s="103" t="s">
        <v>810</v>
      </c>
      <c r="B2986" s="103" t="s">
        <v>88</v>
      </c>
      <c r="C2986" s="103" t="s">
        <v>89</v>
      </c>
      <c r="D2986" s="103" t="s">
        <v>91</v>
      </c>
      <c r="E2986" s="103" t="s">
        <v>295</v>
      </c>
      <c r="F2986" s="103" t="s">
        <v>295</v>
      </c>
      <c r="G2986" s="103" t="s">
        <v>147</v>
      </c>
      <c r="H2986" s="103" t="s">
        <v>617</v>
      </c>
      <c r="I2986" s="103" t="s">
        <v>92</v>
      </c>
      <c r="J2986" s="215">
        <v>7140.58</v>
      </c>
      <c r="K2986" s="216" t="s">
        <v>88</v>
      </c>
    </row>
    <row r="2987" spans="1:11" x14ac:dyDescent="0.25">
      <c r="A2987" s="103" t="s">
        <v>1038</v>
      </c>
      <c r="B2987" s="103" t="s">
        <v>88</v>
      </c>
      <c r="C2987" s="103" t="s">
        <v>89</v>
      </c>
      <c r="D2987" s="103" t="s">
        <v>91</v>
      </c>
      <c r="E2987" s="103" t="s">
        <v>295</v>
      </c>
      <c r="F2987" s="103" t="s">
        <v>295</v>
      </c>
      <c r="G2987" s="103" t="s">
        <v>147</v>
      </c>
      <c r="H2987" s="103" t="s">
        <v>617</v>
      </c>
      <c r="I2987" s="103" t="s">
        <v>92</v>
      </c>
      <c r="J2987" s="215">
        <v>12067.58</v>
      </c>
      <c r="K2987" s="216" t="s">
        <v>88</v>
      </c>
    </row>
    <row r="2988" spans="1:11" x14ac:dyDescent="0.25">
      <c r="A2988" s="103" t="s">
        <v>806</v>
      </c>
      <c r="B2988" s="103" t="s">
        <v>88</v>
      </c>
      <c r="C2988" s="103" t="s">
        <v>89</v>
      </c>
      <c r="D2988" s="103" t="s">
        <v>91</v>
      </c>
      <c r="E2988" s="103" t="s">
        <v>295</v>
      </c>
      <c r="F2988" s="103" t="s">
        <v>295</v>
      </c>
      <c r="G2988" s="103" t="s">
        <v>147</v>
      </c>
      <c r="H2988" s="103" t="s">
        <v>617</v>
      </c>
      <c r="I2988" s="103" t="s">
        <v>92</v>
      </c>
      <c r="J2988" s="215">
        <v>8450.5499999999993</v>
      </c>
      <c r="K2988" s="216" t="s">
        <v>88</v>
      </c>
    </row>
    <row r="2989" spans="1:11" x14ac:dyDescent="0.25">
      <c r="A2989" s="103" t="s">
        <v>807</v>
      </c>
      <c r="B2989" s="103" t="s">
        <v>88</v>
      </c>
      <c r="C2989" s="103" t="s">
        <v>89</v>
      </c>
      <c r="D2989" s="103" t="s">
        <v>91</v>
      </c>
      <c r="E2989" s="103" t="s">
        <v>295</v>
      </c>
      <c r="F2989" s="103" t="s">
        <v>295</v>
      </c>
      <c r="G2989" s="103" t="s">
        <v>147</v>
      </c>
      <c r="H2989" s="103" t="s">
        <v>617</v>
      </c>
      <c r="I2989" s="103" t="s">
        <v>92</v>
      </c>
      <c r="J2989" s="215">
        <v>9719.5</v>
      </c>
      <c r="K2989" s="216" t="s">
        <v>88</v>
      </c>
    </row>
    <row r="2990" spans="1:11" x14ac:dyDescent="0.25">
      <c r="A2990" s="103" t="s">
        <v>808</v>
      </c>
      <c r="B2990" s="103" t="s">
        <v>88</v>
      </c>
      <c r="C2990" s="103" t="s">
        <v>89</v>
      </c>
      <c r="D2990" s="103" t="s">
        <v>91</v>
      </c>
      <c r="E2990" s="103" t="s">
        <v>295</v>
      </c>
      <c r="F2990" s="103" t="s">
        <v>295</v>
      </c>
      <c r="G2990" s="103" t="s">
        <v>99</v>
      </c>
      <c r="H2990" s="103" t="s">
        <v>363</v>
      </c>
      <c r="I2990" s="103" t="s">
        <v>92</v>
      </c>
      <c r="J2990" s="215">
        <v>24384.55</v>
      </c>
      <c r="K2990" s="216" t="s">
        <v>88</v>
      </c>
    </row>
    <row r="2991" spans="1:11" x14ac:dyDescent="0.25">
      <c r="A2991" s="103" t="s">
        <v>809</v>
      </c>
      <c r="B2991" s="103" t="s">
        <v>88</v>
      </c>
      <c r="C2991" s="103" t="s">
        <v>89</v>
      </c>
      <c r="D2991" s="103" t="s">
        <v>91</v>
      </c>
      <c r="E2991" s="103" t="s">
        <v>295</v>
      </c>
      <c r="F2991" s="103" t="s">
        <v>295</v>
      </c>
      <c r="G2991" s="103" t="s">
        <v>99</v>
      </c>
      <c r="H2991" s="103" t="s">
        <v>363</v>
      </c>
      <c r="I2991" s="103" t="s">
        <v>92</v>
      </c>
      <c r="J2991" s="215">
        <v>18954.82</v>
      </c>
      <c r="K2991" s="216" t="s">
        <v>88</v>
      </c>
    </row>
    <row r="2992" spans="1:11" x14ac:dyDescent="0.25">
      <c r="A2992" s="103" t="s">
        <v>809</v>
      </c>
      <c r="B2992" s="103" t="s">
        <v>88</v>
      </c>
      <c r="C2992" s="103" t="s">
        <v>89</v>
      </c>
      <c r="D2992" s="103" t="s">
        <v>91</v>
      </c>
      <c r="E2992" s="111"/>
      <c r="F2992" s="103" t="s">
        <v>295</v>
      </c>
      <c r="G2992" s="103" t="s">
        <v>99</v>
      </c>
      <c r="H2992" s="103" t="s">
        <v>363</v>
      </c>
      <c r="I2992" s="103" t="s">
        <v>92</v>
      </c>
      <c r="J2992" s="215">
        <v>296.07</v>
      </c>
      <c r="K2992" s="216" t="s">
        <v>88</v>
      </c>
    </row>
    <row r="2993" spans="1:11" x14ac:dyDescent="0.25">
      <c r="A2993" s="103" t="s">
        <v>810</v>
      </c>
      <c r="B2993" s="103" t="s">
        <v>88</v>
      </c>
      <c r="C2993" s="103" t="s">
        <v>89</v>
      </c>
      <c r="D2993" s="103" t="s">
        <v>91</v>
      </c>
      <c r="E2993" s="103" t="s">
        <v>295</v>
      </c>
      <c r="F2993" s="103" t="s">
        <v>295</v>
      </c>
      <c r="G2993" s="103" t="s">
        <v>99</v>
      </c>
      <c r="H2993" s="103" t="s">
        <v>363</v>
      </c>
      <c r="I2993" s="103" t="s">
        <v>92</v>
      </c>
      <c r="J2993" s="215">
        <v>19518.96</v>
      </c>
      <c r="K2993" s="216" t="s">
        <v>88</v>
      </c>
    </row>
    <row r="2994" spans="1:11" x14ac:dyDescent="0.25">
      <c r="A2994" s="103" t="s">
        <v>810</v>
      </c>
      <c r="B2994" s="103" t="s">
        <v>88</v>
      </c>
      <c r="C2994" s="103" t="s">
        <v>89</v>
      </c>
      <c r="D2994" s="103" t="s">
        <v>91</v>
      </c>
      <c r="E2994" s="111"/>
      <c r="F2994" s="103" t="s">
        <v>295</v>
      </c>
      <c r="G2994" s="103" t="s">
        <v>99</v>
      </c>
      <c r="H2994" s="103" t="s">
        <v>363</v>
      </c>
      <c r="I2994" s="103" t="s">
        <v>92</v>
      </c>
      <c r="J2994" s="215">
        <v>-646.32000000000005</v>
      </c>
      <c r="K2994" s="216" t="s">
        <v>88</v>
      </c>
    </row>
    <row r="2995" spans="1:11" x14ac:dyDescent="0.25">
      <c r="A2995" s="103" t="s">
        <v>1038</v>
      </c>
      <c r="B2995" s="103" t="s">
        <v>88</v>
      </c>
      <c r="C2995" s="103" t="s">
        <v>89</v>
      </c>
      <c r="D2995" s="103" t="s">
        <v>91</v>
      </c>
      <c r="E2995" s="103" t="s">
        <v>295</v>
      </c>
      <c r="F2995" s="103" t="s">
        <v>295</v>
      </c>
      <c r="G2995" s="103" t="s">
        <v>99</v>
      </c>
      <c r="H2995" s="103" t="s">
        <v>363</v>
      </c>
      <c r="I2995" s="103" t="s">
        <v>92</v>
      </c>
      <c r="J2995" s="215">
        <v>19010.060000000001</v>
      </c>
      <c r="K2995" s="216" t="s">
        <v>88</v>
      </c>
    </row>
    <row r="2996" spans="1:11" x14ac:dyDescent="0.25">
      <c r="A2996" s="103" t="s">
        <v>806</v>
      </c>
      <c r="B2996" s="103" t="s">
        <v>88</v>
      </c>
      <c r="C2996" s="103" t="s">
        <v>89</v>
      </c>
      <c r="D2996" s="103" t="s">
        <v>91</v>
      </c>
      <c r="E2996" s="103" t="s">
        <v>295</v>
      </c>
      <c r="F2996" s="103" t="s">
        <v>295</v>
      </c>
      <c r="G2996" s="103" t="s">
        <v>99</v>
      </c>
      <c r="H2996" s="103" t="s">
        <v>363</v>
      </c>
      <c r="I2996" s="103" t="s">
        <v>92</v>
      </c>
      <c r="J2996" s="215">
        <v>20634.21</v>
      </c>
      <c r="K2996" s="216" t="s">
        <v>88</v>
      </c>
    </row>
    <row r="2997" spans="1:11" x14ac:dyDescent="0.25">
      <c r="A2997" s="103" t="s">
        <v>807</v>
      </c>
      <c r="B2997" s="103" t="s">
        <v>88</v>
      </c>
      <c r="C2997" s="103" t="s">
        <v>89</v>
      </c>
      <c r="D2997" s="103" t="s">
        <v>91</v>
      </c>
      <c r="E2997" s="103" t="s">
        <v>295</v>
      </c>
      <c r="F2997" s="103" t="s">
        <v>295</v>
      </c>
      <c r="G2997" s="103" t="s">
        <v>99</v>
      </c>
      <c r="H2997" s="103" t="s">
        <v>363</v>
      </c>
      <c r="I2997" s="103" t="s">
        <v>92</v>
      </c>
      <c r="J2997" s="215">
        <v>18626.28</v>
      </c>
      <c r="K2997" s="216" t="s">
        <v>88</v>
      </c>
    </row>
    <row r="2998" spans="1:11" x14ac:dyDescent="0.25">
      <c r="A2998" s="103" t="s">
        <v>808</v>
      </c>
      <c r="B2998" s="103" t="s">
        <v>88</v>
      </c>
      <c r="C2998" s="103" t="s">
        <v>89</v>
      </c>
      <c r="D2998" s="103" t="s">
        <v>91</v>
      </c>
      <c r="E2998" s="103" t="s">
        <v>295</v>
      </c>
      <c r="F2998" s="103" t="s">
        <v>295</v>
      </c>
      <c r="G2998" s="103" t="s">
        <v>821</v>
      </c>
      <c r="H2998" s="103" t="s">
        <v>822</v>
      </c>
      <c r="I2998" s="103" t="s">
        <v>92</v>
      </c>
      <c r="J2998" s="215">
        <v>9447.5300000000007</v>
      </c>
      <c r="K2998" s="216" t="s">
        <v>88</v>
      </c>
    </row>
    <row r="2999" spans="1:11" x14ac:dyDescent="0.25">
      <c r="A2999" s="103" t="s">
        <v>808</v>
      </c>
      <c r="B2999" s="103" t="s">
        <v>88</v>
      </c>
      <c r="C2999" s="103" t="s">
        <v>89</v>
      </c>
      <c r="D2999" s="103" t="s">
        <v>91</v>
      </c>
      <c r="E2999" s="103" t="s">
        <v>295</v>
      </c>
      <c r="F2999" s="103" t="s">
        <v>295</v>
      </c>
      <c r="G2999" s="103" t="s">
        <v>821</v>
      </c>
      <c r="H2999" s="103" t="s">
        <v>823</v>
      </c>
      <c r="I2999" s="103" t="s">
        <v>92</v>
      </c>
      <c r="J2999" s="215">
        <v>344.93</v>
      </c>
      <c r="K2999" s="216" t="s">
        <v>88</v>
      </c>
    </row>
    <row r="3000" spans="1:11" x14ac:dyDescent="0.25">
      <c r="A3000" s="103" t="s">
        <v>808</v>
      </c>
      <c r="B3000" s="103" t="s">
        <v>88</v>
      </c>
      <c r="C3000" s="103" t="s">
        <v>89</v>
      </c>
      <c r="D3000" s="103" t="s">
        <v>91</v>
      </c>
      <c r="E3000" s="111"/>
      <c r="F3000" s="103" t="s">
        <v>295</v>
      </c>
      <c r="G3000" s="103" t="s">
        <v>821</v>
      </c>
      <c r="H3000" s="103" t="s">
        <v>822</v>
      </c>
      <c r="I3000" s="103" t="s">
        <v>92</v>
      </c>
      <c r="J3000" s="215">
        <v>46.41</v>
      </c>
      <c r="K3000" s="216" t="s">
        <v>88</v>
      </c>
    </row>
    <row r="3001" spans="1:11" x14ac:dyDescent="0.25">
      <c r="A3001" s="103" t="s">
        <v>809</v>
      </c>
      <c r="B3001" s="103" t="s">
        <v>88</v>
      </c>
      <c r="C3001" s="103" t="s">
        <v>89</v>
      </c>
      <c r="D3001" s="103" t="s">
        <v>91</v>
      </c>
      <c r="E3001" s="103" t="s">
        <v>295</v>
      </c>
      <c r="F3001" s="103" t="s">
        <v>295</v>
      </c>
      <c r="G3001" s="103" t="s">
        <v>821</v>
      </c>
      <c r="H3001" s="103" t="s">
        <v>822</v>
      </c>
      <c r="I3001" s="103" t="s">
        <v>92</v>
      </c>
      <c r="J3001" s="215">
        <v>3224.17</v>
      </c>
      <c r="K3001" s="216" t="s">
        <v>88</v>
      </c>
    </row>
    <row r="3002" spans="1:11" x14ac:dyDescent="0.25">
      <c r="A3002" s="103" t="s">
        <v>809</v>
      </c>
      <c r="B3002" s="103" t="s">
        <v>88</v>
      </c>
      <c r="C3002" s="103" t="s">
        <v>89</v>
      </c>
      <c r="D3002" s="103" t="s">
        <v>91</v>
      </c>
      <c r="E3002" s="103" t="s">
        <v>295</v>
      </c>
      <c r="F3002" s="103" t="s">
        <v>295</v>
      </c>
      <c r="G3002" s="103" t="s">
        <v>821</v>
      </c>
      <c r="H3002" s="103" t="s">
        <v>823</v>
      </c>
      <c r="I3002" s="103" t="s">
        <v>92</v>
      </c>
      <c r="J3002" s="215">
        <v>-19.149999999999999</v>
      </c>
      <c r="K3002" s="216" t="s">
        <v>88</v>
      </c>
    </row>
    <row r="3003" spans="1:11" x14ac:dyDescent="0.25">
      <c r="A3003" s="103" t="s">
        <v>809</v>
      </c>
      <c r="B3003" s="103" t="s">
        <v>88</v>
      </c>
      <c r="C3003" s="103" t="s">
        <v>89</v>
      </c>
      <c r="D3003" s="103" t="s">
        <v>91</v>
      </c>
      <c r="E3003" s="111"/>
      <c r="F3003" s="103" t="s">
        <v>295</v>
      </c>
      <c r="G3003" s="103" t="s">
        <v>821</v>
      </c>
      <c r="H3003" s="103" t="s">
        <v>822</v>
      </c>
      <c r="I3003" s="103" t="s">
        <v>92</v>
      </c>
      <c r="J3003" s="215">
        <v>-8.02</v>
      </c>
      <c r="K3003" s="216" t="s">
        <v>88</v>
      </c>
    </row>
    <row r="3004" spans="1:11" x14ac:dyDescent="0.25">
      <c r="A3004" s="103" t="s">
        <v>810</v>
      </c>
      <c r="B3004" s="103" t="s">
        <v>88</v>
      </c>
      <c r="C3004" s="103" t="s">
        <v>89</v>
      </c>
      <c r="D3004" s="103" t="s">
        <v>91</v>
      </c>
      <c r="E3004" s="103" t="s">
        <v>295</v>
      </c>
      <c r="F3004" s="103" t="s">
        <v>295</v>
      </c>
      <c r="G3004" s="103" t="s">
        <v>821</v>
      </c>
      <c r="H3004" s="103" t="s">
        <v>822</v>
      </c>
      <c r="I3004" s="103" t="s">
        <v>92</v>
      </c>
      <c r="J3004" s="215">
        <v>8611.16</v>
      </c>
      <c r="K3004" s="216" t="s">
        <v>88</v>
      </c>
    </row>
    <row r="3005" spans="1:11" x14ac:dyDescent="0.25">
      <c r="A3005" s="103" t="s">
        <v>810</v>
      </c>
      <c r="B3005" s="103" t="s">
        <v>88</v>
      </c>
      <c r="C3005" s="103" t="s">
        <v>89</v>
      </c>
      <c r="D3005" s="103" t="s">
        <v>91</v>
      </c>
      <c r="E3005" s="103" t="s">
        <v>295</v>
      </c>
      <c r="F3005" s="103" t="s">
        <v>295</v>
      </c>
      <c r="G3005" s="103" t="s">
        <v>821</v>
      </c>
      <c r="H3005" s="103" t="s">
        <v>823</v>
      </c>
      <c r="I3005" s="103" t="s">
        <v>92</v>
      </c>
      <c r="J3005" s="215">
        <v>38.299999999999997</v>
      </c>
      <c r="K3005" s="216" t="s">
        <v>88</v>
      </c>
    </row>
    <row r="3006" spans="1:11" x14ac:dyDescent="0.25">
      <c r="A3006" s="103" t="s">
        <v>810</v>
      </c>
      <c r="B3006" s="103" t="s">
        <v>88</v>
      </c>
      <c r="C3006" s="103" t="s">
        <v>89</v>
      </c>
      <c r="D3006" s="103" t="s">
        <v>91</v>
      </c>
      <c r="E3006" s="111"/>
      <c r="F3006" s="103" t="s">
        <v>295</v>
      </c>
      <c r="G3006" s="103" t="s">
        <v>821</v>
      </c>
      <c r="H3006" s="103" t="s">
        <v>822</v>
      </c>
      <c r="I3006" s="103" t="s">
        <v>92</v>
      </c>
      <c r="J3006" s="215">
        <v>-130.08000000000001</v>
      </c>
      <c r="K3006" s="216" t="s">
        <v>88</v>
      </c>
    </row>
    <row r="3007" spans="1:11" x14ac:dyDescent="0.25">
      <c r="A3007" s="103" t="s">
        <v>1038</v>
      </c>
      <c r="B3007" s="103" t="s">
        <v>88</v>
      </c>
      <c r="C3007" s="103" t="s">
        <v>89</v>
      </c>
      <c r="D3007" s="103" t="s">
        <v>91</v>
      </c>
      <c r="E3007" s="103" t="s">
        <v>295</v>
      </c>
      <c r="F3007" s="103" t="s">
        <v>295</v>
      </c>
      <c r="G3007" s="103" t="s">
        <v>821</v>
      </c>
      <c r="H3007" s="103" t="s">
        <v>822</v>
      </c>
      <c r="I3007" s="103" t="s">
        <v>92</v>
      </c>
      <c r="J3007" s="215">
        <v>7464.29</v>
      </c>
      <c r="K3007" s="216" t="s">
        <v>88</v>
      </c>
    </row>
    <row r="3008" spans="1:11" x14ac:dyDescent="0.25">
      <c r="A3008" s="103" t="s">
        <v>1038</v>
      </c>
      <c r="B3008" s="103" t="s">
        <v>88</v>
      </c>
      <c r="C3008" s="103" t="s">
        <v>89</v>
      </c>
      <c r="D3008" s="103" t="s">
        <v>91</v>
      </c>
      <c r="E3008" s="103" t="s">
        <v>295</v>
      </c>
      <c r="F3008" s="103" t="s">
        <v>295</v>
      </c>
      <c r="G3008" s="103" t="s">
        <v>821</v>
      </c>
      <c r="H3008" s="103" t="s">
        <v>823</v>
      </c>
      <c r="I3008" s="103" t="s">
        <v>92</v>
      </c>
      <c r="J3008" s="215">
        <v>345.48</v>
      </c>
      <c r="K3008" s="216" t="s">
        <v>88</v>
      </c>
    </row>
    <row r="3009" spans="1:11" x14ac:dyDescent="0.25">
      <c r="A3009" s="103" t="s">
        <v>1038</v>
      </c>
      <c r="B3009" s="103" t="s">
        <v>88</v>
      </c>
      <c r="C3009" s="103" t="s">
        <v>89</v>
      </c>
      <c r="D3009" s="103" t="s">
        <v>91</v>
      </c>
      <c r="E3009" s="111"/>
      <c r="F3009" s="103" t="s">
        <v>295</v>
      </c>
      <c r="G3009" s="103" t="s">
        <v>821</v>
      </c>
      <c r="H3009" s="103" t="s">
        <v>822</v>
      </c>
      <c r="I3009" s="103" t="s">
        <v>92</v>
      </c>
      <c r="J3009" s="215">
        <v>-31.35</v>
      </c>
      <c r="K3009" s="216" t="s">
        <v>88</v>
      </c>
    </row>
    <row r="3010" spans="1:11" x14ac:dyDescent="0.25">
      <c r="A3010" s="103" t="s">
        <v>806</v>
      </c>
      <c r="B3010" s="103" t="s">
        <v>88</v>
      </c>
      <c r="C3010" s="103" t="s">
        <v>89</v>
      </c>
      <c r="D3010" s="103" t="s">
        <v>91</v>
      </c>
      <c r="E3010" s="103" t="s">
        <v>295</v>
      </c>
      <c r="F3010" s="103" t="s">
        <v>295</v>
      </c>
      <c r="G3010" s="103" t="s">
        <v>821</v>
      </c>
      <c r="H3010" s="103" t="s">
        <v>822</v>
      </c>
      <c r="I3010" s="103" t="s">
        <v>92</v>
      </c>
      <c r="J3010" s="215">
        <v>7632.95</v>
      </c>
      <c r="K3010" s="216" t="s">
        <v>88</v>
      </c>
    </row>
    <row r="3011" spans="1:11" x14ac:dyDescent="0.25">
      <c r="A3011" s="103" t="s">
        <v>806</v>
      </c>
      <c r="B3011" s="103" t="s">
        <v>88</v>
      </c>
      <c r="C3011" s="103" t="s">
        <v>89</v>
      </c>
      <c r="D3011" s="103" t="s">
        <v>91</v>
      </c>
      <c r="E3011" s="103" t="s">
        <v>295</v>
      </c>
      <c r="F3011" s="103" t="s">
        <v>295</v>
      </c>
      <c r="G3011" s="103" t="s">
        <v>821</v>
      </c>
      <c r="H3011" s="103" t="s">
        <v>823</v>
      </c>
      <c r="I3011" s="103" t="s">
        <v>92</v>
      </c>
      <c r="J3011" s="215">
        <v>318.89999999999998</v>
      </c>
      <c r="K3011" s="216" t="s">
        <v>88</v>
      </c>
    </row>
    <row r="3012" spans="1:11" x14ac:dyDescent="0.25">
      <c r="A3012" s="103" t="s">
        <v>806</v>
      </c>
      <c r="B3012" s="103" t="s">
        <v>88</v>
      </c>
      <c r="C3012" s="103" t="s">
        <v>89</v>
      </c>
      <c r="D3012" s="103" t="s">
        <v>91</v>
      </c>
      <c r="E3012" s="111"/>
      <c r="F3012" s="103" t="s">
        <v>295</v>
      </c>
      <c r="G3012" s="103" t="s">
        <v>821</v>
      </c>
      <c r="H3012" s="103" t="s">
        <v>822</v>
      </c>
      <c r="I3012" s="103" t="s">
        <v>92</v>
      </c>
      <c r="J3012" s="215">
        <v>-195.61</v>
      </c>
      <c r="K3012" s="216" t="s">
        <v>88</v>
      </c>
    </row>
    <row r="3013" spans="1:11" x14ac:dyDescent="0.25">
      <c r="A3013" s="103" t="s">
        <v>807</v>
      </c>
      <c r="B3013" s="103" t="s">
        <v>88</v>
      </c>
      <c r="C3013" s="103" t="s">
        <v>89</v>
      </c>
      <c r="D3013" s="103" t="s">
        <v>91</v>
      </c>
      <c r="E3013" s="103" t="s">
        <v>295</v>
      </c>
      <c r="F3013" s="103" t="s">
        <v>295</v>
      </c>
      <c r="G3013" s="103" t="s">
        <v>821</v>
      </c>
      <c r="H3013" s="103" t="s">
        <v>822</v>
      </c>
      <c r="I3013" s="103" t="s">
        <v>92</v>
      </c>
      <c r="J3013" s="215">
        <v>7079.77</v>
      </c>
      <c r="K3013" s="216" t="s">
        <v>88</v>
      </c>
    </row>
    <row r="3014" spans="1:11" x14ac:dyDescent="0.25">
      <c r="A3014" s="103" t="s">
        <v>807</v>
      </c>
      <c r="B3014" s="103" t="s">
        <v>88</v>
      </c>
      <c r="C3014" s="103" t="s">
        <v>89</v>
      </c>
      <c r="D3014" s="103" t="s">
        <v>91</v>
      </c>
      <c r="E3014" s="103" t="s">
        <v>295</v>
      </c>
      <c r="F3014" s="103" t="s">
        <v>295</v>
      </c>
      <c r="G3014" s="103" t="s">
        <v>821</v>
      </c>
      <c r="H3014" s="103" t="s">
        <v>823</v>
      </c>
      <c r="I3014" s="103" t="s">
        <v>92</v>
      </c>
      <c r="J3014" s="215">
        <v>344.91</v>
      </c>
      <c r="K3014" s="216" t="s">
        <v>88</v>
      </c>
    </row>
    <row r="3015" spans="1:11" x14ac:dyDescent="0.25">
      <c r="A3015" s="103" t="s">
        <v>807</v>
      </c>
      <c r="B3015" s="103" t="s">
        <v>88</v>
      </c>
      <c r="C3015" s="103" t="s">
        <v>89</v>
      </c>
      <c r="D3015" s="103" t="s">
        <v>91</v>
      </c>
      <c r="E3015" s="111"/>
      <c r="F3015" s="103" t="s">
        <v>295</v>
      </c>
      <c r="G3015" s="103" t="s">
        <v>821</v>
      </c>
      <c r="H3015" s="103" t="s">
        <v>822</v>
      </c>
      <c r="I3015" s="103" t="s">
        <v>92</v>
      </c>
      <c r="J3015" s="215">
        <v>-21.78</v>
      </c>
      <c r="K3015" s="216" t="s">
        <v>88</v>
      </c>
    </row>
    <row r="3016" spans="1:11" x14ac:dyDescent="0.25">
      <c r="A3016" s="103" t="s">
        <v>808</v>
      </c>
      <c r="B3016" s="103" t="s">
        <v>88</v>
      </c>
      <c r="C3016" s="103" t="s">
        <v>89</v>
      </c>
      <c r="D3016" s="103" t="s">
        <v>91</v>
      </c>
      <c r="E3016" s="103" t="s">
        <v>295</v>
      </c>
      <c r="F3016" s="103" t="s">
        <v>295</v>
      </c>
      <c r="G3016" s="103" t="s">
        <v>146</v>
      </c>
      <c r="H3016" s="103" t="s">
        <v>364</v>
      </c>
      <c r="I3016" s="103" t="s">
        <v>92</v>
      </c>
      <c r="J3016" s="215">
        <v>8304.76</v>
      </c>
      <c r="K3016" s="216" t="s">
        <v>88</v>
      </c>
    </row>
    <row r="3017" spans="1:11" x14ac:dyDescent="0.25">
      <c r="A3017" s="103" t="s">
        <v>809</v>
      </c>
      <c r="B3017" s="103" t="s">
        <v>88</v>
      </c>
      <c r="C3017" s="103" t="s">
        <v>89</v>
      </c>
      <c r="D3017" s="103" t="s">
        <v>91</v>
      </c>
      <c r="E3017" s="103" t="s">
        <v>295</v>
      </c>
      <c r="F3017" s="103" t="s">
        <v>295</v>
      </c>
      <c r="G3017" s="103" t="s">
        <v>146</v>
      </c>
      <c r="H3017" s="103" t="s">
        <v>364</v>
      </c>
      <c r="I3017" s="103" t="s">
        <v>92</v>
      </c>
      <c r="J3017" s="215">
        <v>6824.63</v>
      </c>
      <c r="K3017" s="216" t="s">
        <v>88</v>
      </c>
    </row>
    <row r="3018" spans="1:11" x14ac:dyDescent="0.25">
      <c r="A3018" s="103" t="s">
        <v>810</v>
      </c>
      <c r="B3018" s="103" t="s">
        <v>88</v>
      </c>
      <c r="C3018" s="103" t="s">
        <v>89</v>
      </c>
      <c r="D3018" s="103" t="s">
        <v>91</v>
      </c>
      <c r="E3018" s="103" t="s">
        <v>295</v>
      </c>
      <c r="F3018" s="103" t="s">
        <v>295</v>
      </c>
      <c r="G3018" s="103" t="s">
        <v>146</v>
      </c>
      <c r="H3018" s="103" t="s">
        <v>364</v>
      </c>
      <c r="I3018" s="103" t="s">
        <v>92</v>
      </c>
      <c r="J3018" s="215">
        <v>7247.29</v>
      </c>
      <c r="K3018" s="216" t="s">
        <v>88</v>
      </c>
    </row>
    <row r="3019" spans="1:11" x14ac:dyDescent="0.25">
      <c r="A3019" s="103" t="s">
        <v>1038</v>
      </c>
      <c r="B3019" s="103" t="s">
        <v>88</v>
      </c>
      <c r="C3019" s="103" t="s">
        <v>89</v>
      </c>
      <c r="D3019" s="103" t="s">
        <v>91</v>
      </c>
      <c r="E3019" s="103" t="s">
        <v>295</v>
      </c>
      <c r="F3019" s="103" t="s">
        <v>295</v>
      </c>
      <c r="G3019" s="103" t="s">
        <v>146</v>
      </c>
      <c r="H3019" s="103" t="s">
        <v>364</v>
      </c>
      <c r="I3019" s="103" t="s">
        <v>92</v>
      </c>
      <c r="J3019" s="215">
        <v>9290.8799999999992</v>
      </c>
      <c r="K3019" s="216" t="s">
        <v>88</v>
      </c>
    </row>
    <row r="3020" spans="1:11" x14ac:dyDescent="0.25">
      <c r="A3020" s="103" t="s">
        <v>806</v>
      </c>
      <c r="B3020" s="103" t="s">
        <v>88</v>
      </c>
      <c r="C3020" s="103" t="s">
        <v>89</v>
      </c>
      <c r="D3020" s="103" t="s">
        <v>91</v>
      </c>
      <c r="E3020" s="103" t="s">
        <v>295</v>
      </c>
      <c r="F3020" s="103" t="s">
        <v>295</v>
      </c>
      <c r="G3020" s="103" t="s">
        <v>146</v>
      </c>
      <c r="H3020" s="103" t="s">
        <v>364</v>
      </c>
      <c r="I3020" s="103" t="s">
        <v>92</v>
      </c>
      <c r="J3020" s="215">
        <v>10521.59</v>
      </c>
      <c r="K3020" s="216" t="s">
        <v>88</v>
      </c>
    </row>
    <row r="3021" spans="1:11" x14ac:dyDescent="0.25">
      <c r="A3021" s="103" t="s">
        <v>807</v>
      </c>
      <c r="B3021" s="103" t="s">
        <v>88</v>
      </c>
      <c r="C3021" s="103" t="s">
        <v>89</v>
      </c>
      <c r="D3021" s="103" t="s">
        <v>91</v>
      </c>
      <c r="E3021" s="103" t="s">
        <v>295</v>
      </c>
      <c r="F3021" s="103" t="s">
        <v>295</v>
      </c>
      <c r="G3021" s="103" t="s">
        <v>146</v>
      </c>
      <c r="H3021" s="103" t="s">
        <v>364</v>
      </c>
      <c r="I3021" s="103" t="s">
        <v>92</v>
      </c>
      <c r="J3021" s="215">
        <v>8073.57</v>
      </c>
      <c r="K3021" s="216" t="s">
        <v>88</v>
      </c>
    </row>
    <row r="3022" spans="1:11" x14ac:dyDescent="0.25">
      <c r="A3022" s="103" t="s">
        <v>808</v>
      </c>
      <c r="B3022" s="103" t="s">
        <v>88</v>
      </c>
      <c r="C3022" s="103" t="s">
        <v>89</v>
      </c>
      <c r="D3022" s="103" t="s">
        <v>91</v>
      </c>
      <c r="E3022" s="103" t="s">
        <v>295</v>
      </c>
      <c r="F3022" s="103" t="s">
        <v>295</v>
      </c>
      <c r="G3022" s="103" t="s">
        <v>143</v>
      </c>
      <c r="H3022" s="103" t="s">
        <v>365</v>
      </c>
      <c r="I3022" s="103" t="s">
        <v>92</v>
      </c>
      <c r="J3022" s="215">
        <v>4406.3599999999997</v>
      </c>
      <c r="K3022" s="216" t="s">
        <v>88</v>
      </c>
    </row>
    <row r="3023" spans="1:11" x14ac:dyDescent="0.25">
      <c r="A3023" s="103" t="s">
        <v>809</v>
      </c>
      <c r="B3023" s="103" t="s">
        <v>88</v>
      </c>
      <c r="C3023" s="103" t="s">
        <v>89</v>
      </c>
      <c r="D3023" s="103" t="s">
        <v>91</v>
      </c>
      <c r="E3023" s="103" t="s">
        <v>295</v>
      </c>
      <c r="F3023" s="103" t="s">
        <v>295</v>
      </c>
      <c r="G3023" s="103" t="s">
        <v>143</v>
      </c>
      <c r="H3023" s="103" t="s">
        <v>365</v>
      </c>
      <c r="I3023" s="103" t="s">
        <v>92</v>
      </c>
      <c r="J3023" s="215">
        <v>4987.1000000000004</v>
      </c>
      <c r="K3023" s="216" t="s">
        <v>88</v>
      </c>
    </row>
    <row r="3024" spans="1:11" x14ac:dyDescent="0.25">
      <c r="A3024" s="103" t="s">
        <v>810</v>
      </c>
      <c r="B3024" s="103" t="s">
        <v>88</v>
      </c>
      <c r="C3024" s="103" t="s">
        <v>89</v>
      </c>
      <c r="D3024" s="103" t="s">
        <v>91</v>
      </c>
      <c r="E3024" s="103" t="s">
        <v>295</v>
      </c>
      <c r="F3024" s="103" t="s">
        <v>295</v>
      </c>
      <c r="G3024" s="103" t="s">
        <v>143</v>
      </c>
      <c r="H3024" s="103" t="s">
        <v>365</v>
      </c>
      <c r="I3024" s="103" t="s">
        <v>92</v>
      </c>
      <c r="J3024" s="215">
        <v>3832.03</v>
      </c>
      <c r="K3024" s="216" t="s">
        <v>88</v>
      </c>
    </row>
    <row r="3025" spans="1:11" x14ac:dyDescent="0.25">
      <c r="A3025" s="103" t="s">
        <v>1038</v>
      </c>
      <c r="B3025" s="103" t="s">
        <v>88</v>
      </c>
      <c r="C3025" s="103" t="s">
        <v>89</v>
      </c>
      <c r="D3025" s="103" t="s">
        <v>91</v>
      </c>
      <c r="E3025" s="103" t="s">
        <v>295</v>
      </c>
      <c r="F3025" s="103" t="s">
        <v>295</v>
      </c>
      <c r="G3025" s="103" t="s">
        <v>143</v>
      </c>
      <c r="H3025" s="103" t="s">
        <v>365</v>
      </c>
      <c r="I3025" s="103" t="s">
        <v>92</v>
      </c>
      <c r="J3025" s="215">
        <v>4764.96</v>
      </c>
      <c r="K3025" s="216" t="s">
        <v>88</v>
      </c>
    </row>
    <row r="3026" spans="1:11" x14ac:dyDescent="0.25">
      <c r="A3026" s="103" t="s">
        <v>806</v>
      </c>
      <c r="B3026" s="103" t="s">
        <v>88</v>
      </c>
      <c r="C3026" s="103" t="s">
        <v>89</v>
      </c>
      <c r="D3026" s="103" t="s">
        <v>91</v>
      </c>
      <c r="E3026" s="103" t="s">
        <v>295</v>
      </c>
      <c r="F3026" s="103" t="s">
        <v>295</v>
      </c>
      <c r="G3026" s="103" t="s">
        <v>143</v>
      </c>
      <c r="H3026" s="103" t="s">
        <v>365</v>
      </c>
      <c r="I3026" s="103" t="s">
        <v>92</v>
      </c>
      <c r="J3026" s="215">
        <v>5862.05</v>
      </c>
      <c r="K3026" s="216" t="s">
        <v>88</v>
      </c>
    </row>
    <row r="3027" spans="1:11" x14ac:dyDescent="0.25">
      <c r="A3027" s="103" t="s">
        <v>807</v>
      </c>
      <c r="B3027" s="103" t="s">
        <v>88</v>
      </c>
      <c r="C3027" s="103" t="s">
        <v>89</v>
      </c>
      <c r="D3027" s="103" t="s">
        <v>91</v>
      </c>
      <c r="E3027" s="103" t="s">
        <v>295</v>
      </c>
      <c r="F3027" s="103" t="s">
        <v>295</v>
      </c>
      <c r="G3027" s="103" t="s">
        <v>143</v>
      </c>
      <c r="H3027" s="103" t="s">
        <v>365</v>
      </c>
      <c r="I3027" s="103" t="s">
        <v>92</v>
      </c>
      <c r="J3027" s="215">
        <v>3017.64</v>
      </c>
      <c r="K3027" s="216" t="s">
        <v>88</v>
      </c>
    </row>
    <row r="3028" spans="1:11" x14ac:dyDescent="0.25">
      <c r="A3028" s="103" t="s">
        <v>808</v>
      </c>
      <c r="B3028" s="103" t="s">
        <v>88</v>
      </c>
      <c r="C3028" s="103" t="s">
        <v>89</v>
      </c>
      <c r="D3028" s="103" t="s">
        <v>91</v>
      </c>
      <c r="E3028" s="103" t="s">
        <v>295</v>
      </c>
      <c r="F3028" s="103" t="s">
        <v>295</v>
      </c>
      <c r="G3028" s="103" t="s">
        <v>95</v>
      </c>
      <c r="H3028" s="103" t="s">
        <v>366</v>
      </c>
      <c r="I3028" s="103" t="s">
        <v>92</v>
      </c>
      <c r="J3028" s="215">
        <v>1660.51</v>
      </c>
      <c r="K3028" s="216" t="s">
        <v>88</v>
      </c>
    </row>
    <row r="3029" spans="1:11" x14ac:dyDescent="0.25">
      <c r="A3029" s="103" t="s">
        <v>809</v>
      </c>
      <c r="B3029" s="103" t="s">
        <v>88</v>
      </c>
      <c r="C3029" s="103" t="s">
        <v>89</v>
      </c>
      <c r="D3029" s="103" t="s">
        <v>91</v>
      </c>
      <c r="E3029" s="103" t="s">
        <v>295</v>
      </c>
      <c r="F3029" s="103" t="s">
        <v>295</v>
      </c>
      <c r="G3029" s="103" t="s">
        <v>95</v>
      </c>
      <c r="H3029" s="103" t="s">
        <v>366</v>
      </c>
      <c r="I3029" s="103" t="s">
        <v>92</v>
      </c>
      <c r="J3029" s="215">
        <v>1798.65</v>
      </c>
      <c r="K3029" s="216" t="s">
        <v>88</v>
      </c>
    </row>
    <row r="3030" spans="1:11" x14ac:dyDescent="0.25">
      <c r="A3030" s="103" t="s">
        <v>810</v>
      </c>
      <c r="B3030" s="103" t="s">
        <v>88</v>
      </c>
      <c r="C3030" s="103" t="s">
        <v>89</v>
      </c>
      <c r="D3030" s="103" t="s">
        <v>91</v>
      </c>
      <c r="E3030" s="103" t="s">
        <v>295</v>
      </c>
      <c r="F3030" s="103" t="s">
        <v>295</v>
      </c>
      <c r="G3030" s="103" t="s">
        <v>95</v>
      </c>
      <c r="H3030" s="103" t="s">
        <v>366</v>
      </c>
      <c r="I3030" s="103" t="s">
        <v>92</v>
      </c>
      <c r="J3030" s="215">
        <v>1891.53</v>
      </c>
      <c r="K3030" s="216" t="s">
        <v>88</v>
      </c>
    </row>
    <row r="3031" spans="1:11" x14ac:dyDescent="0.25">
      <c r="A3031" s="103" t="s">
        <v>1038</v>
      </c>
      <c r="B3031" s="103" t="s">
        <v>88</v>
      </c>
      <c r="C3031" s="103" t="s">
        <v>89</v>
      </c>
      <c r="D3031" s="103" t="s">
        <v>91</v>
      </c>
      <c r="E3031" s="103" t="s">
        <v>295</v>
      </c>
      <c r="F3031" s="103" t="s">
        <v>295</v>
      </c>
      <c r="G3031" s="103" t="s">
        <v>95</v>
      </c>
      <c r="H3031" s="103" t="s">
        <v>366</v>
      </c>
      <c r="I3031" s="103" t="s">
        <v>92</v>
      </c>
      <c r="J3031" s="215">
        <v>2870.92</v>
      </c>
      <c r="K3031" s="216" t="s">
        <v>88</v>
      </c>
    </row>
    <row r="3032" spans="1:11" x14ac:dyDescent="0.25">
      <c r="A3032" s="103" t="s">
        <v>806</v>
      </c>
      <c r="B3032" s="103" t="s">
        <v>88</v>
      </c>
      <c r="C3032" s="103" t="s">
        <v>89</v>
      </c>
      <c r="D3032" s="103" t="s">
        <v>91</v>
      </c>
      <c r="E3032" s="103" t="s">
        <v>295</v>
      </c>
      <c r="F3032" s="103" t="s">
        <v>295</v>
      </c>
      <c r="G3032" s="103" t="s">
        <v>95</v>
      </c>
      <c r="H3032" s="103" t="s">
        <v>366</v>
      </c>
      <c r="I3032" s="103" t="s">
        <v>92</v>
      </c>
      <c r="J3032" s="215">
        <v>2396.27</v>
      </c>
      <c r="K3032" s="216" t="s">
        <v>88</v>
      </c>
    </row>
    <row r="3033" spans="1:11" x14ac:dyDescent="0.25">
      <c r="A3033" s="103" t="s">
        <v>807</v>
      </c>
      <c r="B3033" s="103" t="s">
        <v>88</v>
      </c>
      <c r="C3033" s="103" t="s">
        <v>89</v>
      </c>
      <c r="D3033" s="103" t="s">
        <v>91</v>
      </c>
      <c r="E3033" s="103" t="s">
        <v>295</v>
      </c>
      <c r="F3033" s="103" t="s">
        <v>295</v>
      </c>
      <c r="G3033" s="103" t="s">
        <v>95</v>
      </c>
      <c r="H3033" s="103" t="s">
        <v>366</v>
      </c>
      <c r="I3033" s="103" t="s">
        <v>92</v>
      </c>
      <c r="J3033" s="215">
        <v>3576.99</v>
      </c>
      <c r="K3033" s="216" t="s">
        <v>88</v>
      </c>
    </row>
    <row r="3034" spans="1:11" x14ac:dyDescent="0.25">
      <c r="A3034" s="103" t="s">
        <v>808</v>
      </c>
      <c r="B3034" s="103" t="s">
        <v>88</v>
      </c>
      <c r="C3034" s="103" t="s">
        <v>89</v>
      </c>
      <c r="D3034" s="103" t="s">
        <v>91</v>
      </c>
      <c r="E3034" s="103" t="s">
        <v>295</v>
      </c>
      <c r="F3034" s="103" t="s">
        <v>295</v>
      </c>
      <c r="G3034" s="103" t="s">
        <v>732</v>
      </c>
      <c r="H3034" s="103" t="s">
        <v>733</v>
      </c>
      <c r="I3034" s="103" t="s">
        <v>92</v>
      </c>
      <c r="J3034" s="215">
        <v>9574.7000000000007</v>
      </c>
      <c r="K3034" s="216" t="s">
        <v>88</v>
      </c>
    </row>
    <row r="3035" spans="1:11" x14ac:dyDescent="0.25">
      <c r="A3035" s="103" t="s">
        <v>808</v>
      </c>
      <c r="B3035" s="103" t="s">
        <v>88</v>
      </c>
      <c r="C3035" s="103" t="s">
        <v>89</v>
      </c>
      <c r="D3035" s="103" t="s">
        <v>91</v>
      </c>
      <c r="E3035" s="111"/>
      <c r="F3035" s="103" t="s">
        <v>295</v>
      </c>
      <c r="G3035" s="103" t="s">
        <v>732</v>
      </c>
      <c r="H3035" s="103" t="s">
        <v>733</v>
      </c>
      <c r="I3035" s="103" t="s">
        <v>92</v>
      </c>
      <c r="J3035" s="215">
        <v>-3579.2</v>
      </c>
      <c r="K3035" s="216" t="s">
        <v>88</v>
      </c>
    </row>
    <row r="3036" spans="1:11" x14ac:dyDescent="0.25">
      <c r="A3036" s="103" t="s">
        <v>809</v>
      </c>
      <c r="B3036" s="103" t="s">
        <v>88</v>
      </c>
      <c r="C3036" s="103" t="s">
        <v>89</v>
      </c>
      <c r="D3036" s="103" t="s">
        <v>91</v>
      </c>
      <c r="E3036" s="103" t="s">
        <v>295</v>
      </c>
      <c r="F3036" s="103" t="s">
        <v>295</v>
      </c>
      <c r="G3036" s="103" t="s">
        <v>732</v>
      </c>
      <c r="H3036" s="103" t="s">
        <v>733</v>
      </c>
      <c r="I3036" s="103" t="s">
        <v>92</v>
      </c>
      <c r="J3036" s="215">
        <v>7628.47</v>
      </c>
      <c r="K3036" s="216" t="s">
        <v>88</v>
      </c>
    </row>
    <row r="3037" spans="1:11" x14ac:dyDescent="0.25">
      <c r="A3037" s="103" t="s">
        <v>809</v>
      </c>
      <c r="B3037" s="103" t="s">
        <v>88</v>
      </c>
      <c r="C3037" s="103" t="s">
        <v>89</v>
      </c>
      <c r="D3037" s="103" t="s">
        <v>91</v>
      </c>
      <c r="E3037" s="111"/>
      <c r="F3037" s="103" t="s">
        <v>295</v>
      </c>
      <c r="G3037" s="103" t="s">
        <v>732</v>
      </c>
      <c r="H3037" s="103" t="s">
        <v>733</v>
      </c>
      <c r="I3037" s="103" t="s">
        <v>92</v>
      </c>
      <c r="J3037" s="215">
        <v>-3237.75</v>
      </c>
      <c r="K3037" s="216" t="s">
        <v>88</v>
      </c>
    </row>
    <row r="3038" spans="1:11" x14ac:dyDescent="0.25">
      <c r="A3038" s="103" t="s">
        <v>810</v>
      </c>
      <c r="B3038" s="103" t="s">
        <v>88</v>
      </c>
      <c r="C3038" s="103" t="s">
        <v>89</v>
      </c>
      <c r="D3038" s="103" t="s">
        <v>91</v>
      </c>
      <c r="E3038" s="103" t="s">
        <v>295</v>
      </c>
      <c r="F3038" s="103" t="s">
        <v>295</v>
      </c>
      <c r="G3038" s="103" t="s">
        <v>732</v>
      </c>
      <c r="H3038" s="103" t="s">
        <v>733</v>
      </c>
      <c r="I3038" s="103" t="s">
        <v>92</v>
      </c>
      <c r="J3038" s="215">
        <v>10724.14</v>
      </c>
      <c r="K3038" s="216" t="s">
        <v>88</v>
      </c>
    </row>
    <row r="3039" spans="1:11" x14ac:dyDescent="0.25">
      <c r="A3039" s="103" t="s">
        <v>810</v>
      </c>
      <c r="B3039" s="103" t="s">
        <v>88</v>
      </c>
      <c r="C3039" s="103" t="s">
        <v>89</v>
      </c>
      <c r="D3039" s="103" t="s">
        <v>91</v>
      </c>
      <c r="E3039" s="111"/>
      <c r="F3039" s="103" t="s">
        <v>295</v>
      </c>
      <c r="G3039" s="103" t="s">
        <v>732</v>
      </c>
      <c r="H3039" s="103" t="s">
        <v>733</v>
      </c>
      <c r="I3039" s="103" t="s">
        <v>92</v>
      </c>
      <c r="J3039" s="215">
        <v>-4355.01</v>
      </c>
      <c r="K3039" s="216" t="s">
        <v>88</v>
      </c>
    </row>
    <row r="3040" spans="1:11" x14ac:dyDescent="0.25">
      <c r="A3040" s="103" t="s">
        <v>1038</v>
      </c>
      <c r="B3040" s="103" t="s">
        <v>88</v>
      </c>
      <c r="C3040" s="103" t="s">
        <v>89</v>
      </c>
      <c r="D3040" s="103" t="s">
        <v>91</v>
      </c>
      <c r="E3040" s="103" t="s">
        <v>295</v>
      </c>
      <c r="F3040" s="103" t="s">
        <v>295</v>
      </c>
      <c r="G3040" s="103" t="s">
        <v>732</v>
      </c>
      <c r="H3040" s="103" t="s">
        <v>733</v>
      </c>
      <c r="I3040" s="103" t="s">
        <v>92</v>
      </c>
      <c r="J3040" s="215">
        <v>6311.46</v>
      </c>
      <c r="K3040" s="216" t="s">
        <v>88</v>
      </c>
    </row>
    <row r="3041" spans="1:11" x14ac:dyDescent="0.25">
      <c r="A3041" s="103" t="s">
        <v>1038</v>
      </c>
      <c r="B3041" s="103" t="s">
        <v>88</v>
      </c>
      <c r="C3041" s="103" t="s">
        <v>89</v>
      </c>
      <c r="D3041" s="103" t="s">
        <v>91</v>
      </c>
      <c r="E3041" s="111"/>
      <c r="F3041" s="103" t="s">
        <v>295</v>
      </c>
      <c r="G3041" s="103" t="s">
        <v>732</v>
      </c>
      <c r="H3041" s="103" t="s">
        <v>733</v>
      </c>
      <c r="I3041" s="103" t="s">
        <v>92</v>
      </c>
      <c r="J3041" s="215">
        <v>-2655.5</v>
      </c>
      <c r="K3041" s="216" t="s">
        <v>88</v>
      </c>
    </row>
    <row r="3042" spans="1:11" x14ac:dyDescent="0.25">
      <c r="A3042" s="103" t="s">
        <v>806</v>
      </c>
      <c r="B3042" s="103" t="s">
        <v>88</v>
      </c>
      <c r="C3042" s="103" t="s">
        <v>89</v>
      </c>
      <c r="D3042" s="103" t="s">
        <v>91</v>
      </c>
      <c r="E3042" s="103" t="s">
        <v>295</v>
      </c>
      <c r="F3042" s="103" t="s">
        <v>295</v>
      </c>
      <c r="G3042" s="103" t="s">
        <v>732</v>
      </c>
      <c r="H3042" s="103" t="s">
        <v>733</v>
      </c>
      <c r="I3042" s="103" t="s">
        <v>92</v>
      </c>
      <c r="J3042" s="215">
        <v>7854.44</v>
      </c>
      <c r="K3042" s="216" t="s">
        <v>88</v>
      </c>
    </row>
    <row r="3043" spans="1:11" x14ac:dyDescent="0.25">
      <c r="A3043" s="103" t="s">
        <v>806</v>
      </c>
      <c r="B3043" s="103" t="s">
        <v>88</v>
      </c>
      <c r="C3043" s="103" t="s">
        <v>89</v>
      </c>
      <c r="D3043" s="103" t="s">
        <v>91</v>
      </c>
      <c r="E3043" s="111"/>
      <c r="F3043" s="103" t="s">
        <v>295</v>
      </c>
      <c r="G3043" s="103" t="s">
        <v>732</v>
      </c>
      <c r="H3043" s="103" t="s">
        <v>733</v>
      </c>
      <c r="I3043" s="103" t="s">
        <v>92</v>
      </c>
      <c r="J3043" s="215">
        <v>-3507.91</v>
      </c>
      <c r="K3043" s="216" t="s">
        <v>88</v>
      </c>
    </row>
    <row r="3044" spans="1:11" x14ac:dyDescent="0.25">
      <c r="A3044" s="103" t="s">
        <v>807</v>
      </c>
      <c r="B3044" s="103" t="s">
        <v>88</v>
      </c>
      <c r="C3044" s="103" t="s">
        <v>89</v>
      </c>
      <c r="D3044" s="103" t="s">
        <v>91</v>
      </c>
      <c r="E3044" s="103" t="s">
        <v>295</v>
      </c>
      <c r="F3044" s="103" t="s">
        <v>295</v>
      </c>
      <c r="G3044" s="103" t="s">
        <v>732</v>
      </c>
      <c r="H3044" s="103" t="s">
        <v>733</v>
      </c>
      <c r="I3044" s="103" t="s">
        <v>92</v>
      </c>
      <c r="J3044" s="215">
        <v>8481.3700000000008</v>
      </c>
      <c r="K3044" s="216" t="s">
        <v>88</v>
      </c>
    </row>
    <row r="3045" spans="1:11" x14ac:dyDescent="0.25">
      <c r="A3045" s="103" t="s">
        <v>807</v>
      </c>
      <c r="B3045" s="103" t="s">
        <v>88</v>
      </c>
      <c r="C3045" s="103" t="s">
        <v>89</v>
      </c>
      <c r="D3045" s="103" t="s">
        <v>91</v>
      </c>
      <c r="E3045" s="111"/>
      <c r="F3045" s="103" t="s">
        <v>295</v>
      </c>
      <c r="G3045" s="103" t="s">
        <v>732</v>
      </c>
      <c r="H3045" s="103" t="s">
        <v>733</v>
      </c>
      <c r="I3045" s="103" t="s">
        <v>92</v>
      </c>
      <c r="J3045" s="215">
        <v>-2841.44</v>
      </c>
      <c r="K3045" s="216" t="s">
        <v>88</v>
      </c>
    </row>
    <row r="3046" spans="1:11" x14ac:dyDescent="0.25">
      <c r="A3046" s="103" t="s">
        <v>808</v>
      </c>
      <c r="B3046" s="103" t="s">
        <v>88</v>
      </c>
      <c r="C3046" s="103" t="s">
        <v>89</v>
      </c>
      <c r="D3046" s="103" t="s">
        <v>91</v>
      </c>
      <c r="E3046" s="103" t="s">
        <v>295</v>
      </c>
      <c r="F3046" s="103" t="s">
        <v>295</v>
      </c>
      <c r="G3046" s="103" t="s">
        <v>142</v>
      </c>
      <c r="H3046" s="103" t="s">
        <v>367</v>
      </c>
      <c r="I3046" s="103" t="s">
        <v>92</v>
      </c>
      <c r="J3046" s="215">
        <v>17975.27</v>
      </c>
      <c r="K3046" s="216" t="s">
        <v>88</v>
      </c>
    </row>
    <row r="3047" spans="1:11" x14ac:dyDescent="0.25">
      <c r="A3047" s="103" t="s">
        <v>808</v>
      </c>
      <c r="B3047" s="103" t="s">
        <v>88</v>
      </c>
      <c r="C3047" s="103" t="s">
        <v>89</v>
      </c>
      <c r="D3047" s="103" t="s">
        <v>91</v>
      </c>
      <c r="E3047" s="103" t="s">
        <v>295</v>
      </c>
      <c r="F3047" s="103" t="s">
        <v>295</v>
      </c>
      <c r="G3047" s="103" t="s">
        <v>142</v>
      </c>
      <c r="H3047" s="103" t="s">
        <v>734</v>
      </c>
      <c r="I3047" s="103" t="s">
        <v>92</v>
      </c>
      <c r="J3047" s="215">
        <v>15633.14</v>
      </c>
      <c r="K3047" s="216" t="s">
        <v>88</v>
      </c>
    </row>
    <row r="3048" spans="1:11" x14ac:dyDescent="0.25">
      <c r="A3048" s="103" t="s">
        <v>808</v>
      </c>
      <c r="B3048" s="103" t="s">
        <v>88</v>
      </c>
      <c r="C3048" s="103" t="s">
        <v>89</v>
      </c>
      <c r="D3048" s="103" t="s">
        <v>91</v>
      </c>
      <c r="E3048" s="111"/>
      <c r="F3048" s="103" t="s">
        <v>295</v>
      </c>
      <c r="G3048" s="103" t="s">
        <v>142</v>
      </c>
      <c r="H3048" s="103" t="s">
        <v>367</v>
      </c>
      <c r="I3048" s="103" t="s">
        <v>92</v>
      </c>
      <c r="J3048" s="215">
        <v>-3575.27</v>
      </c>
      <c r="K3048" s="216" t="s">
        <v>88</v>
      </c>
    </row>
    <row r="3049" spans="1:11" x14ac:dyDescent="0.25">
      <c r="A3049" s="103" t="s">
        <v>809</v>
      </c>
      <c r="B3049" s="103" t="s">
        <v>88</v>
      </c>
      <c r="C3049" s="103" t="s">
        <v>89</v>
      </c>
      <c r="D3049" s="103" t="s">
        <v>91</v>
      </c>
      <c r="E3049" s="103" t="s">
        <v>295</v>
      </c>
      <c r="F3049" s="103" t="s">
        <v>295</v>
      </c>
      <c r="G3049" s="103" t="s">
        <v>142</v>
      </c>
      <c r="H3049" s="103" t="s">
        <v>367</v>
      </c>
      <c r="I3049" s="103" t="s">
        <v>92</v>
      </c>
      <c r="J3049" s="215">
        <v>18783.560000000001</v>
      </c>
      <c r="K3049" s="216" t="s">
        <v>88</v>
      </c>
    </row>
    <row r="3050" spans="1:11" x14ac:dyDescent="0.25">
      <c r="A3050" s="103" t="s">
        <v>809</v>
      </c>
      <c r="B3050" s="103" t="s">
        <v>88</v>
      </c>
      <c r="C3050" s="103" t="s">
        <v>89</v>
      </c>
      <c r="D3050" s="103" t="s">
        <v>91</v>
      </c>
      <c r="E3050" s="103" t="s">
        <v>295</v>
      </c>
      <c r="F3050" s="103" t="s">
        <v>295</v>
      </c>
      <c r="G3050" s="103" t="s">
        <v>142</v>
      </c>
      <c r="H3050" s="103" t="s">
        <v>734</v>
      </c>
      <c r="I3050" s="103" t="s">
        <v>92</v>
      </c>
      <c r="J3050" s="215">
        <v>5790.25</v>
      </c>
      <c r="K3050" s="216" t="s">
        <v>88</v>
      </c>
    </row>
    <row r="3051" spans="1:11" x14ac:dyDescent="0.25">
      <c r="A3051" s="103" t="s">
        <v>809</v>
      </c>
      <c r="B3051" s="103" t="s">
        <v>88</v>
      </c>
      <c r="C3051" s="103" t="s">
        <v>89</v>
      </c>
      <c r="D3051" s="103" t="s">
        <v>91</v>
      </c>
      <c r="E3051" s="111"/>
      <c r="F3051" s="103" t="s">
        <v>295</v>
      </c>
      <c r="G3051" s="103" t="s">
        <v>142</v>
      </c>
      <c r="H3051" s="103" t="s">
        <v>367</v>
      </c>
      <c r="I3051" s="103" t="s">
        <v>92</v>
      </c>
      <c r="J3051" s="215">
        <v>-3946.64</v>
      </c>
      <c r="K3051" s="216" t="s">
        <v>88</v>
      </c>
    </row>
    <row r="3052" spans="1:11" x14ac:dyDescent="0.25">
      <c r="A3052" s="103" t="s">
        <v>810</v>
      </c>
      <c r="B3052" s="103" t="s">
        <v>88</v>
      </c>
      <c r="C3052" s="103" t="s">
        <v>89</v>
      </c>
      <c r="D3052" s="103" t="s">
        <v>91</v>
      </c>
      <c r="E3052" s="103" t="s">
        <v>295</v>
      </c>
      <c r="F3052" s="103" t="s">
        <v>295</v>
      </c>
      <c r="G3052" s="103" t="s">
        <v>142</v>
      </c>
      <c r="H3052" s="103" t="s">
        <v>367</v>
      </c>
      <c r="I3052" s="103" t="s">
        <v>92</v>
      </c>
      <c r="J3052" s="215">
        <v>9875.9699999999993</v>
      </c>
      <c r="K3052" s="216" t="s">
        <v>88</v>
      </c>
    </row>
    <row r="3053" spans="1:11" x14ac:dyDescent="0.25">
      <c r="A3053" s="103" t="s">
        <v>810</v>
      </c>
      <c r="B3053" s="103" t="s">
        <v>88</v>
      </c>
      <c r="C3053" s="103" t="s">
        <v>89</v>
      </c>
      <c r="D3053" s="103" t="s">
        <v>91</v>
      </c>
      <c r="E3053" s="103" t="s">
        <v>295</v>
      </c>
      <c r="F3053" s="103" t="s">
        <v>295</v>
      </c>
      <c r="G3053" s="103" t="s">
        <v>142</v>
      </c>
      <c r="H3053" s="103" t="s">
        <v>734</v>
      </c>
      <c r="I3053" s="103" t="s">
        <v>92</v>
      </c>
      <c r="J3053" s="215">
        <v>4875.6400000000003</v>
      </c>
      <c r="K3053" s="216" t="s">
        <v>88</v>
      </c>
    </row>
    <row r="3054" spans="1:11" x14ac:dyDescent="0.25">
      <c r="A3054" s="103" t="s">
        <v>810</v>
      </c>
      <c r="B3054" s="103" t="s">
        <v>88</v>
      </c>
      <c r="C3054" s="103" t="s">
        <v>89</v>
      </c>
      <c r="D3054" s="103" t="s">
        <v>91</v>
      </c>
      <c r="E3054" s="111"/>
      <c r="F3054" s="103" t="s">
        <v>295</v>
      </c>
      <c r="G3054" s="103" t="s">
        <v>142</v>
      </c>
      <c r="H3054" s="103" t="s">
        <v>367</v>
      </c>
      <c r="I3054" s="103" t="s">
        <v>92</v>
      </c>
      <c r="J3054" s="215">
        <v>-2096.08</v>
      </c>
      <c r="K3054" s="216" t="s">
        <v>88</v>
      </c>
    </row>
    <row r="3055" spans="1:11" x14ac:dyDescent="0.25">
      <c r="A3055" s="103" t="s">
        <v>1038</v>
      </c>
      <c r="B3055" s="103" t="s">
        <v>88</v>
      </c>
      <c r="C3055" s="103" t="s">
        <v>89</v>
      </c>
      <c r="D3055" s="103" t="s">
        <v>91</v>
      </c>
      <c r="E3055" s="103" t="s">
        <v>295</v>
      </c>
      <c r="F3055" s="103" t="s">
        <v>295</v>
      </c>
      <c r="G3055" s="103" t="s">
        <v>142</v>
      </c>
      <c r="H3055" s="103" t="s">
        <v>367</v>
      </c>
      <c r="I3055" s="103" t="s">
        <v>92</v>
      </c>
      <c r="J3055" s="215">
        <v>14336.05</v>
      </c>
      <c r="K3055" s="216" t="s">
        <v>88</v>
      </c>
    </row>
    <row r="3056" spans="1:11" x14ac:dyDescent="0.25">
      <c r="A3056" s="103" t="s">
        <v>1038</v>
      </c>
      <c r="B3056" s="103" t="s">
        <v>88</v>
      </c>
      <c r="C3056" s="103" t="s">
        <v>89</v>
      </c>
      <c r="D3056" s="103" t="s">
        <v>91</v>
      </c>
      <c r="E3056" s="103" t="s">
        <v>295</v>
      </c>
      <c r="F3056" s="103" t="s">
        <v>295</v>
      </c>
      <c r="G3056" s="103" t="s">
        <v>142</v>
      </c>
      <c r="H3056" s="103" t="s">
        <v>734</v>
      </c>
      <c r="I3056" s="103" t="s">
        <v>92</v>
      </c>
      <c r="J3056" s="215">
        <v>15821.3</v>
      </c>
      <c r="K3056" s="216" t="s">
        <v>88</v>
      </c>
    </row>
    <row r="3057" spans="1:11" x14ac:dyDescent="0.25">
      <c r="A3057" s="103" t="s">
        <v>1038</v>
      </c>
      <c r="B3057" s="103" t="s">
        <v>88</v>
      </c>
      <c r="C3057" s="103" t="s">
        <v>89</v>
      </c>
      <c r="D3057" s="103" t="s">
        <v>91</v>
      </c>
      <c r="E3057" s="111"/>
      <c r="F3057" s="103" t="s">
        <v>295</v>
      </c>
      <c r="G3057" s="103" t="s">
        <v>142</v>
      </c>
      <c r="H3057" s="103" t="s">
        <v>367</v>
      </c>
      <c r="I3057" s="103" t="s">
        <v>92</v>
      </c>
      <c r="J3057" s="215">
        <v>-2147.56</v>
      </c>
      <c r="K3057" s="216" t="s">
        <v>88</v>
      </c>
    </row>
    <row r="3058" spans="1:11" x14ac:dyDescent="0.25">
      <c r="A3058" s="103" t="s">
        <v>1038</v>
      </c>
      <c r="B3058" s="103" t="s">
        <v>88</v>
      </c>
      <c r="C3058" s="103" t="s">
        <v>89</v>
      </c>
      <c r="D3058" s="103" t="s">
        <v>91</v>
      </c>
      <c r="E3058" s="111"/>
      <c r="F3058" s="103" t="s">
        <v>295</v>
      </c>
      <c r="G3058" s="103" t="s">
        <v>142</v>
      </c>
      <c r="H3058" s="103" t="s">
        <v>734</v>
      </c>
      <c r="I3058" s="103" t="s">
        <v>92</v>
      </c>
      <c r="J3058" s="215">
        <v>-814.98</v>
      </c>
      <c r="K3058" s="216" t="s">
        <v>88</v>
      </c>
    </row>
    <row r="3059" spans="1:11" x14ac:dyDescent="0.25">
      <c r="A3059" s="103" t="s">
        <v>806</v>
      </c>
      <c r="B3059" s="103" t="s">
        <v>88</v>
      </c>
      <c r="C3059" s="103" t="s">
        <v>89</v>
      </c>
      <c r="D3059" s="103" t="s">
        <v>91</v>
      </c>
      <c r="E3059" s="103" t="s">
        <v>295</v>
      </c>
      <c r="F3059" s="103" t="s">
        <v>295</v>
      </c>
      <c r="G3059" s="103" t="s">
        <v>142</v>
      </c>
      <c r="H3059" s="103" t="s">
        <v>367</v>
      </c>
      <c r="I3059" s="103" t="s">
        <v>92</v>
      </c>
      <c r="J3059" s="215">
        <v>28351.64</v>
      </c>
      <c r="K3059" s="216" t="s">
        <v>88</v>
      </c>
    </row>
    <row r="3060" spans="1:11" x14ac:dyDescent="0.25">
      <c r="A3060" s="103" t="s">
        <v>806</v>
      </c>
      <c r="B3060" s="103" t="s">
        <v>88</v>
      </c>
      <c r="C3060" s="103" t="s">
        <v>89</v>
      </c>
      <c r="D3060" s="103" t="s">
        <v>91</v>
      </c>
      <c r="E3060" s="103" t="s">
        <v>295</v>
      </c>
      <c r="F3060" s="103" t="s">
        <v>295</v>
      </c>
      <c r="G3060" s="103" t="s">
        <v>142</v>
      </c>
      <c r="H3060" s="103" t="s">
        <v>734</v>
      </c>
      <c r="I3060" s="103" t="s">
        <v>92</v>
      </c>
      <c r="J3060" s="215">
        <v>18525.77</v>
      </c>
      <c r="K3060" s="216" t="s">
        <v>88</v>
      </c>
    </row>
    <row r="3061" spans="1:11" x14ac:dyDescent="0.25">
      <c r="A3061" s="103" t="s">
        <v>806</v>
      </c>
      <c r="B3061" s="103" t="s">
        <v>88</v>
      </c>
      <c r="C3061" s="103" t="s">
        <v>89</v>
      </c>
      <c r="D3061" s="103" t="s">
        <v>91</v>
      </c>
      <c r="E3061" s="111"/>
      <c r="F3061" s="103" t="s">
        <v>295</v>
      </c>
      <c r="G3061" s="103" t="s">
        <v>142</v>
      </c>
      <c r="H3061" s="103" t="s">
        <v>367</v>
      </c>
      <c r="I3061" s="103" t="s">
        <v>92</v>
      </c>
      <c r="J3061" s="215">
        <v>-6096.07</v>
      </c>
      <c r="K3061" s="216" t="s">
        <v>88</v>
      </c>
    </row>
    <row r="3062" spans="1:11" x14ac:dyDescent="0.25">
      <c r="A3062" s="103" t="s">
        <v>807</v>
      </c>
      <c r="B3062" s="103" t="s">
        <v>88</v>
      </c>
      <c r="C3062" s="103" t="s">
        <v>89</v>
      </c>
      <c r="D3062" s="103" t="s">
        <v>91</v>
      </c>
      <c r="E3062" s="103" t="s">
        <v>295</v>
      </c>
      <c r="F3062" s="103" t="s">
        <v>295</v>
      </c>
      <c r="G3062" s="103" t="s">
        <v>142</v>
      </c>
      <c r="H3062" s="103" t="s">
        <v>367</v>
      </c>
      <c r="I3062" s="103" t="s">
        <v>92</v>
      </c>
      <c r="J3062" s="215">
        <v>12675.45</v>
      </c>
      <c r="K3062" s="216" t="s">
        <v>88</v>
      </c>
    </row>
    <row r="3063" spans="1:11" x14ac:dyDescent="0.25">
      <c r="A3063" s="103" t="s">
        <v>807</v>
      </c>
      <c r="B3063" s="103" t="s">
        <v>88</v>
      </c>
      <c r="C3063" s="103" t="s">
        <v>89</v>
      </c>
      <c r="D3063" s="103" t="s">
        <v>91</v>
      </c>
      <c r="E3063" s="103" t="s">
        <v>295</v>
      </c>
      <c r="F3063" s="103" t="s">
        <v>295</v>
      </c>
      <c r="G3063" s="103" t="s">
        <v>142</v>
      </c>
      <c r="H3063" s="103" t="s">
        <v>734</v>
      </c>
      <c r="I3063" s="103" t="s">
        <v>92</v>
      </c>
      <c r="J3063" s="215">
        <v>13832.32</v>
      </c>
      <c r="K3063" s="216" t="s">
        <v>88</v>
      </c>
    </row>
    <row r="3064" spans="1:11" x14ac:dyDescent="0.25">
      <c r="A3064" s="103" t="s">
        <v>807</v>
      </c>
      <c r="B3064" s="103" t="s">
        <v>88</v>
      </c>
      <c r="C3064" s="103" t="s">
        <v>89</v>
      </c>
      <c r="D3064" s="103" t="s">
        <v>91</v>
      </c>
      <c r="E3064" s="111"/>
      <c r="F3064" s="103" t="s">
        <v>295</v>
      </c>
      <c r="G3064" s="103" t="s">
        <v>142</v>
      </c>
      <c r="H3064" s="103" t="s">
        <v>367</v>
      </c>
      <c r="I3064" s="103" t="s">
        <v>92</v>
      </c>
      <c r="J3064" s="215">
        <v>-2389.85</v>
      </c>
      <c r="K3064" s="216" t="s">
        <v>88</v>
      </c>
    </row>
    <row r="3065" spans="1:11" x14ac:dyDescent="0.25">
      <c r="A3065" s="103" t="s">
        <v>808</v>
      </c>
      <c r="B3065" s="103" t="s">
        <v>88</v>
      </c>
      <c r="C3065" s="103" t="s">
        <v>89</v>
      </c>
      <c r="D3065" s="103" t="s">
        <v>91</v>
      </c>
      <c r="E3065" s="103" t="s">
        <v>295</v>
      </c>
      <c r="F3065" s="103" t="s">
        <v>295</v>
      </c>
      <c r="G3065" s="103" t="s">
        <v>141</v>
      </c>
      <c r="H3065" s="103" t="s">
        <v>368</v>
      </c>
      <c r="I3065" s="103" t="s">
        <v>92</v>
      </c>
      <c r="J3065" s="215">
        <v>16450.09</v>
      </c>
      <c r="K3065" s="216" t="s">
        <v>88</v>
      </c>
    </row>
    <row r="3066" spans="1:11" x14ac:dyDescent="0.25">
      <c r="A3066" s="103" t="s">
        <v>808</v>
      </c>
      <c r="B3066" s="103" t="s">
        <v>88</v>
      </c>
      <c r="C3066" s="103" t="s">
        <v>89</v>
      </c>
      <c r="D3066" s="103" t="s">
        <v>91</v>
      </c>
      <c r="E3066" s="111"/>
      <c r="F3066" s="103" t="s">
        <v>295</v>
      </c>
      <c r="G3066" s="103" t="s">
        <v>141</v>
      </c>
      <c r="H3066" s="103" t="s">
        <v>368</v>
      </c>
      <c r="I3066" s="103" t="s">
        <v>92</v>
      </c>
      <c r="J3066" s="215">
        <v>-2453.91</v>
      </c>
      <c r="K3066" s="216" t="s">
        <v>88</v>
      </c>
    </row>
    <row r="3067" spans="1:11" x14ac:dyDescent="0.25">
      <c r="A3067" s="103" t="s">
        <v>809</v>
      </c>
      <c r="B3067" s="103" t="s">
        <v>88</v>
      </c>
      <c r="C3067" s="103" t="s">
        <v>89</v>
      </c>
      <c r="D3067" s="103" t="s">
        <v>91</v>
      </c>
      <c r="E3067" s="103" t="s">
        <v>295</v>
      </c>
      <c r="F3067" s="103" t="s">
        <v>295</v>
      </c>
      <c r="G3067" s="103" t="s">
        <v>141</v>
      </c>
      <c r="H3067" s="103" t="s">
        <v>368</v>
      </c>
      <c r="I3067" s="103" t="s">
        <v>92</v>
      </c>
      <c r="J3067" s="215">
        <v>14886.66</v>
      </c>
      <c r="K3067" s="216" t="s">
        <v>88</v>
      </c>
    </row>
    <row r="3068" spans="1:11" x14ac:dyDescent="0.25">
      <c r="A3068" s="103" t="s">
        <v>809</v>
      </c>
      <c r="B3068" s="103" t="s">
        <v>88</v>
      </c>
      <c r="C3068" s="103" t="s">
        <v>89</v>
      </c>
      <c r="D3068" s="103" t="s">
        <v>91</v>
      </c>
      <c r="E3068" s="111"/>
      <c r="F3068" s="103" t="s">
        <v>295</v>
      </c>
      <c r="G3068" s="103" t="s">
        <v>141</v>
      </c>
      <c r="H3068" s="103" t="s">
        <v>368</v>
      </c>
      <c r="I3068" s="103" t="s">
        <v>92</v>
      </c>
      <c r="J3068" s="215">
        <v>-2162.08</v>
      </c>
      <c r="K3068" s="216" t="s">
        <v>88</v>
      </c>
    </row>
    <row r="3069" spans="1:11" x14ac:dyDescent="0.25">
      <c r="A3069" s="103" t="s">
        <v>810</v>
      </c>
      <c r="B3069" s="103" t="s">
        <v>88</v>
      </c>
      <c r="C3069" s="103" t="s">
        <v>89</v>
      </c>
      <c r="D3069" s="103" t="s">
        <v>91</v>
      </c>
      <c r="E3069" s="103" t="s">
        <v>295</v>
      </c>
      <c r="F3069" s="103" t="s">
        <v>295</v>
      </c>
      <c r="G3069" s="103" t="s">
        <v>141</v>
      </c>
      <c r="H3069" s="103" t="s">
        <v>368</v>
      </c>
      <c r="I3069" s="103" t="s">
        <v>92</v>
      </c>
      <c r="J3069" s="215">
        <v>8318.9599999999991</v>
      </c>
      <c r="K3069" s="216" t="s">
        <v>88</v>
      </c>
    </row>
    <row r="3070" spans="1:11" x14ac:dyDescent="0.25">
      <c r="A3070" s="103" t="s">
        <v>810</v>
      </c>
      <c r="B3070" s="103" t="s">
        <v>88</v>
      </c>
      <c r="C3070" s="103" t="s">
        <v>89</v>
      </c>
      <c r="D3070" s="103" t="s">
        <v>91</v>
      </c>
      <c r="E3070" s="111"/>
      <c r="F3070" s="103" t="s">
        <v>295</v>
      </c>
      <c r="G3070" s="103" t="s">
        <v>141</v>
      </c>
      <c r="H3070" s="103" t="s">
        <v>368</v>
      </c>
      <c r="I3070" s="103" t="s">
        <v>92</v>
      </c>
      <c r="J3070" s="215">
        <v>-1418.08</v>
      </c>
      <c r="K3070" s="216" t="s">
        <v>88</v>
      </c>
    </row>
    <row r="3071" spans="1:11" x14ac:dyDescent="0.25">
      <c r="A3071" s="103" t="s">
        <v>1038</v>
      </c>
      <c r="B3071" s="103" t="s">
        <v>88</v>
      </c>
      <c r="C3071" s="103" t="s">
        <v>89</v>
      </c>
      <c r="D3071" s="103" t="s">
        <v>91</v>
      </c>
      <c r="E3071" s="103" t="s">
        <v>295</v>
      </c>
      <c r="F3071" s="103" t="s">
        <v>295</v>
      </c>
      <c r="G3071" s="103" t="s">
        <v>141</v>
      </c>
      <c r="H3071" s="103" t="s">
        <v>368</v>
      </c>
      <c r="I3071" s="103" t="s">
        <v>92</v>
      </c>
      <c r="J3071" s="215">
        <v>11306.06</v>
      </c>
      <c r="K3071" s="216" t="s">
        <v>88</v>
      </c>
    </row>
    <row r="3072" spans="1:11" x14ac:dyDescent="0.25">
      <c r="A3072" s="103" t="s">
        <v>1038</v>
      </c>
      <c r="B3072" s="103" t="s">
        <v>88</v>
      </c>
      <c r="C3072" s="103" t="s">
        <v>89</v>
      </c>
      <c r="D3072" s="103" t="s">
        <v>91</v>
      </c>
      <c r="E3072" s="111"/>
      <c r="F3072" s="103" t="s">
        <v>295</v>
      </c>
      <c r="G3072" s="103" t="s">
        <v>141</v>
      </c>
      <c r="H3072" s="103" t="s">
        <v>368</v>
      </c>
      <c r="I3072" s="103" t="s">
        <v>92</v>
      </c>
      <c r="J3072" s="215">
        <v>-1738.98</v>
      </c>
      <c r="K3072" s="216" t="s">
        <v>88</v>
      </c>
    </row>
    <row r="3073" spans="1:11" x14ac:dyDescent="0.25">
      <c r="A3073" s="103" t="s">
        <v>806</v>
      </c>
      <c r="B3073" s="103" t="s">
        <v>88</v>
      </c>
      <c r="C3073" s="103" t="s">
        <v>89</v>
      </c>
      <c r="D3073" s="103" t="s">
        <v>91</v>
      </c>
      <c r="E3073" s="103" t="s">
        <v>295</v>
      </c>
      <c r="F3073" s="103" t="s">
        <v>295</v>
      </c>
      <c r="G3073" s="103" t="s">
        <v>141</v>
      </c>
      <c r="H3073" s="103" t="s">
        <v>368</v>
      </c>
      <c r="I3073" s="103" t="s">
        <v>92</v>
      </c>
      <c r="J3073" s="215">
        <v>15470.3</v>
      </c>
      <c r="K3073" s="216" t="s">
        <v>88</v>
      </c>
    </row>
    <row r="3074" spans="1:11" x14ac:dyDescent="0.25">
      <c r="A3074" s="103" t="s">
        <v>806</v>
      </c>
      <c r="B3074" s="103" t="s">
        <v>88</v>
      </c>
      <c r="C3074" s="103" t="s">
        <v>89</v>
      </c>
      <c r="D3074" s="103" t="s">
        <v>91</v>
      </c>
      <c r="E3074" s="111"/>
      <c r="F3074" s="103" t="s">
        <v>295</v>
      </c>
      <c r="G3074" s="103" t="s">
        <v>141</v>
      </c>
      <c r="H3074" s="103" t="s">
        <v>368</v>
      </c>
      <c r="I3074" s="103" t="s">
        <v>92</v>
      </c>
      <c r="J3074" s="215">
        <v>-2632.13</v>
      </c>
      <c r="K3074" s="216" t="s">
        <v>88</v>
      </c>
    </row>
    <row r="3075" spans="1:11" x14ac:dyDescent="0.25">
      <c r="A3075" s="103" t="s">
        <v>807</v>
      </c>
      <c r="B3075" s="103" t="s">
        <v>88</v>
      </c>
      <c r="C3075" s="103" t="s">
        <v>89</v>
      </c>
      <c r="D3075" s="103" t="s">
        <v>91</v>
      </c>
      <c r="E3075" s="103" t="s">
        <v>295</v>
      </c>
      <c r="F3075" s="103" t="s">
        <v>295</v>
      </c>
      <c r="G3075" s="103" t="s">
        <v>141</v>
      </c>
      <c r="H3075" s="103" t="s">
        <v>368</v>
      </c>
      <c r="I3075" s="103" t="s">
        <v>92</v>
      </c>
      <c r="J3075" s="215">
        <v>6866.84</v>
      </c>
      <c r="K3075" s="216" t="s">
        <v>88</v>
      </c>
    </row>
    <row r="3076" spans="1:11" x14ac:dyDescent="0.25">
      <c r="A3076" s="103" t="s">
        <v>807</v>
      </c>
      <c r="B3076" s="103" t="s">
        <v>88</v>
      </c>
      <c r="C3076" s="103" t="s">
        <v>89</v>
      </c>
      <c r="D3076" s="103" t="s">
        <v>91</v>
      </c>
      <c r="E3076" s="111"/>
      <c r="F3076" s="103" t="s">
        <v>295</v>
      </c>
      <c r="G3076" s="103" t="s">
        <v>141</v>
      </c>
      <c r="H3076" s="103" t="s">
        <v>368</v>
      </c>
      <c r="I3076" s="103" t="s">
        <v>92</v>
      </c>
      <c r="J3076" s="215">
        <v>-1016.02</v>
      </c>
      <c r="K3076" s="216" t="s">
        <v>88</v>
      </c>
    </row>
    <row r="3077" spans="1:11" x14ac:dyDescent="0.25">
      <c r="A3077" s="103" t="s">
        <v>808</v>
      </c>
      <c r="B3077" s="103" t="s">
        <v>88</v>
      </c>
      <c r="C3077" s="103" t="s">
        <v>89</v>
      </c>
      <c r="D3077" s="103" t="s">
        <v>91</v>
      </c>
      <c r="E3077" s="103" t="s">
        <v>295</v>
      </c>
      <c r="F3077" s="103" t="s">
        <v>295</v>
      </c>
      <c r="G3077" s="103" t="s">
        <v>97</v>
      </c>
      <c r="H3077" s="103" t="s">
        <v>369</v>
      </c>
      <c r="I3077" s="103" t="s">
        <v>92</v>
      </c>
      <c r="J3077" s="215">
        <v>26079.63</v>
      </c>
      <c r="K3077" s="216" t="s">
        <v>88</v>
      </c>
    </row>
    <row r="3078" spans="1:11" x14ac:dyDescent="0.25">
      <c r="A3078" s="103" t="s">
        <v>808</v>
      </c>
      <c r="B3078" s="103" t="s">
        <v>88</v>
      </c>
      <c r="C3078" s="103" t="s">
        <v>89</v>
      </c>
      <c r="D3078" s="103" t="s">
        <v>91</v>
      </c>
      <c r="E3078" s="111"/>
      <c r="F3078" s="103" t="s">
        <v>295</v>
      </c>
      <c r="G3078" s="103" t="s">
        <v>97</v>
      </c>
      <c r="H3078" s="103" t="s">
        <v>369</v>
      </c>
      <c r="I3078" s="103" t="s">
        <v>92</v>
      </c>
      <c r="J3078" s="215">
        <v>-5062.47</v>
      </c>
      <c r="K3078" s="216" t="s">
        <v>88</v>
      </c>
    </row>
    <row r="3079" spans="1:11" x14ac:dyDescent="0.25">
      <c r="A3079" s="103" t="s">
        <v>809</v>
      </c>
      <c r="B3079" s="103" t="s">
        <v>88</v>
      </c>
      <c r="C3079" s="103" t="s">
        <v>89</v>
      </c>
      <c r="D3079" s="103" t="s">
        <v>91</v>
      </c>
      <c r="E3079" s="103" t="s">
        <v>295</v>
      </c>
      <c r="F3079" s="103" t="s">
        <v>295</v>
      </c>
      <c r="G3079" s="103" t="s">
        <v>97</v>
      </c>
      <c r="H3079" s="103" t="s">
        <v>369</v>
      </c>
      <c r="I3079" s="103" t="s">
        <v>92</v>
      </c>
      <c r="J3079" s="215">
        <v>27721.25</v>
      </c>
      <c r="K3079" s="216" t="s">
        <v>88</v>
      </c>
    </row>
    <row r="3080" spans="1:11" x14ac:dyDescent="0.25">
      <c r="A3080" s="103" t="s">
        <v>809</v>
      </c>
      <c r="B3080" s="103" t="s">
        <v>88</v>
      </c>
      <c r="C3080" s="103" t="s">
        <v>89</v>
      </c>
      <c r="D3080" s="103" t="s">
        <v>91</v>
      </c>
      <c r="E3080" s="111"/>
      <c r="F3080" s="103" t="s">
        <v>295</v>
      </c>
      <c r="G3080" s="103" t="s">
        <v>97</v>
      </c>
      <c r="H3080" s="103" t="s">
        <v>369</v>
      </c>
      <c r="I3080" s="103" t="s">
        <v>92</v>
      </c>
      <c r="J3080" s="215">
        <v>-5307.46</v>
      </c>
      <c r="K3080" s="216" t="s">
        <v>88</v>
      </c>
    </row>
    <row r="3081" spans="1:11" x14ac:dyDescent="0.25">
      <c r="A3081" s="103" t="s">
        <v>810</v>
      </c>
      <c r="B3081" s="103" t="s">
        <v>88</v>
      </c>
      <c r="C3081" s="103" t="s">
        <v>89</v>
      </c>
      <c r="D3081" s="103" t="s">
        <v>91</v>
      </c>
      <c r="E3081" s="103" t="s">
        <v>295</v>
      </c>
      <c r="F3081" s="103" t="s">
        <v>295</v>
      </c>
      <c r="G3081" s="103" t="s">
        <v>97</v>
      </c>
      <c r="H3081" s="103" t="s">
        <v>369</v>
      </c>
      <c r="I3081" s="103" t="s">
        <v>92</v>
      </c>
      <c r="J3081" s="215">
        <v>21624.46</v>
      </c>
      <c r="K3081" s="216" t="s">
        <v>88</v>
      </c>
    </row>
    <row r="3082" spans="1:11" x14ac:dyDescent="0.25">
      <c r="A3082" s="103" t="s">
        <v>810</v>
      </c>
      <c r="B3082" s="103" t="s">
        <v>88</v>
      </c>
      <c r="C3082" s="103" t="s">
        <v>89</v>
      </c>
      <c r="D3082" s="103" t="s">
        <v>91</v>
      </c>
      <c r="E3082" s="111"/>
      <c r="F3082" s="103" t="s">
        <v>295</v>
      </c>
      <c r="G3082" s="103" t="s">
        <v>97</v>
      </c>
      <c r="H3082" s="103" t="s">
        <v>369</v>
      </c>
      <c r="I3082" s="103" t="s">
        <v>92</v>
      </c>
      <c r="J3082" s="215">
        <v>-4342.8900000000003</v>
      </c>
      <c r="K3082" s="216" t="s">
        <v>88</v>
      </c>
    </row>
    <row r="3083" spans="1:11" x14ac:dyDescent="0.25">
      <c r="A3083" s="103" t="s">
        <v>1038</v>
      </c>
      <c r="B3083" s="103" t="s">
        <v>88</v>
      </c>
      <c r="C3083" s="103" t="s">
        <v>89</v>
      </c>
      <c r="D3083" s="103" t="s">
        <v>91</v>
      </c>
      <c r="E3083" s="103" t="s">
        <v>295</v>
      </c>
      <c r="F3083" s="103" t="s">
        <v>295</v>
      </c>
      <c r="G3083" s="103" t="s">
        <v>97</v>
      </c>
      <c r="H3083" s="103" t="s">
        <v>369</v>
      </c>
      <c r="I3083" s="103" t="s">
        <v>92</v>
      </c>
      <c r="J3083" s="215">
        <v>18267.98</v>
      </c>
      <c r="K3083" s="216" t="s">
        <v>88</v>
      </c>
    </row>
    <row r="3084" spans="1:11" x14ac:dyDescent="0.25">
      <c r="A3084" s="103" t="s">
        <v>1038</v>
      </c>
      <c r="B3084" s="103" t="s">
        <v>88</v>
      </c>
      <c r="C3084" s="103" t="s">
        <v>89</v>
      </c>
      <c r="D3084" s="103" t="s">
        <v>91</v>
      </c>
      <c r="E3084" s="111"/>
      <c r="F3084" s="103" t="s">
        <v>295</v>
      </c>
      <c r="G3084" s="103" t="s">
        <v>97</v>
      </c>
      <c r="H3084" s="103" t="s">
        <v>369</v>
      </c>
      <c r="I3084" s="103" t="s">
        <v>92</v>
      </c>
      <c r="J3084" s="215">
        <v>-4012.8</v>
      </c>
      <c r="K3084" s="216" t="s">
        <v>88</v>
      </c>
    </row>
    <row r="3085" spans="1:11" x14ac:dyDescent="0.25">
      <c r="A3085" s="103" t="s">
        <v>806</v>
      </c>
      <c r="B3085" s="103" t="s">
        <v>88</v>
      </c>
      <c r="C3085" s="103" t="s">
        <v>89</v>
      </c>
      <c r="D3085" s="103" t="s">
        <v>91</v>
      </c>
      <c r="E3085" s="103" t="s">
        <v>295</v>
      </c>
      <c r="F3085" s="103" t="s">
        <v>295</v>
      </c>
      <c r="G3085" s="103" t="s">
        <v>97</v>
      </c>
      <c r="H3085" s="103" t="s">
        <v>369</v>
      </c>
      <c r="I3085" s="103" t="s">
        <v>92</v>
      </c>
      <c r="J3085" s="215">
        <v>30593.54</v>
      </c>
      <c r="K3085" s="216" t="s">
        <v>88</v>
      </c>
    </row>
    <row r="3086" spans="1:11" x14ac:dyDescent="0.25">
      <c r="A3086" s="103" t="s">
        <v>806</v>
      </c>
      <c r="B3086" s="103" t="s">
        <v>88</v>
      </c>
      <c r="C3086" s="103" t="s">
        <v>89</v>
      </c>
      <c r="D3086" s="103" t="s">
        <v>91</v>
      </c>
      <c r="E3086" s="111"/>
      <c r="F3086" s="103" t="s">
        <v>295</v>
      </c>
      <c r="G3086" s="103" t="s">
        <v>97</v>
      </c>
      <c r="H3086" s="103" t="s">
        <v>369</v>
      </c>
      <c r="I3086" s="103" t="s">
        <v>92</v>
      </c>
      <c r="J3086" s="215">
        <v>-6419.1</v>
      </c>
      <c r="K3086" s="216" t="s">
        <v>88</v>
      </c>
    </row>
    <row r="3087" spans="1:11" x14ac:dyDescent="0.25">
      <c r="A3087" s="103" t="s">
        <v>807</v>
      </c>
      <c r="B3087" s="103" t="s">
        <v>88</v>
      </c>
      <c r="C3087" s="103" t="s">
        <v>89</v>
      </c>
      <c r="D3087" s="103" t="s">
        <v>91</v>
      </c>
      <c r="E3087" s="103" t="s">
        <v>295</v>
      </c>
      <c r="F3087" s="103" t="s">
        <v>295</v>
      </c>
      <c r="G3087" s="103" t="s">
        <v>97</v>
      </c>
      <c r="H3087" s="103" t="s">
        <v>369</v>
      </c>
      <c r="I3087" s="103" t="s">
        <v>92</v>
      </c>
      <c r="J3087" s="215">
        <v>26408.44</v>
      </c>
      <c r="K3087" s="216" t="s">
        <v>88</v>
      </c>
    </row>
    <row r="3088" spans="1:11" x14ac:dyDescent="0.25">
      <c r="A3088" s="103" t="s">
        <v>807</v>
      </c>
      <c r="B3088" s="103" t="s">
        <v>88</v>
      </c>
      <c r="C3088" s="103" t="s">
        <v>89</v>
      </c>
      <c r="D3088" s="103" t="s">
        <v>91</v>
      </c>
      <c r="E3088" s="111"/>
      <c r="F3088" s="103" t="s">
        <v>295</v>
      </c>
      <c r="G3088" s="103" t="s">
        <v>97</v>
      </c>
      <c r="H3088" s="103" t="s">
        <v>369</v>
      </c>
      <c r="I3088" s="103" t="s">
        <v>92</v>
      </c>
      <c r="J3088" s="215">
        <v>-6490.74</v>
      </c>
      <c r="K3088" s="216" t="s">
        <v>88</v>
      </c>
    </row>
    <row r="3089" spans="1:11" x14ac:dyDescent="0.25">
      <c r="A3089" s="103" t="s">
        <v>808</v>
      </c>
      <c r="B3089" s="103" t="s">
        <v>88</v>
      </c>
      <c r="C3089" s="103" t="s">
        <v>89</v>
      </c>
      <c r="D3089" s="103" t="s">
        <v>91</v>
      </c>
      <c r="E3089" s="103" t="s">
        <v>295</v>
      </c>
      <c r="F3089" s="103" t="s">
        <v>295</v>
      </c>
      <c r="G3089" s="103" t="s">
        <v>140</v>
      </c>
      <c r="H3089" s="103" t="s">
        <v>649</v>
      </c>
      <c r="I3089" s="103" t="s">
        <v>92</v>
      </c>
      <c r="J3089" s="215">
        <v>29685.98</v>
      </c>
      <c r="K3089" s="216" t="s">
        <v>88</v>
      </c>
    </row>
    <row r="3090" spans="1:11" x14ac:dyDescent="0.25">
      <c r="A3090" s="103" t="s">
        <v>808</v>
      </c>
      <c r="B3090" s="103" t="s">
        <v>88</v>
      </c>
      <c r="C3090" s="103" t="s">
        <v>89</v>
      </c>
      <c r="D3090" s="103" t="s">
        <v>91</v>
      </c>
      <c r="E3090" s="111"/>
      <c r="F3090" s="103" t="s">
        <v>295</v>
      </c>
      <c r="G3090" s="103" t="s">
        <v>140</v>
      </c>
      <c r="H3090" s="103" t="s">
        <v>649</v>
      </c>
      <c r="I3090" s="103" t="s">
        <v>92</v>
      </c>
      <c r="J3090" s="215">
        <v>-6712.37</v>
      </c>
      <c r="K3090" s="216" t="s">
        <v>88</v>
      </c>
    </row>
    <row r="3091" spans="1:11" x14ac:dyDescent="0.25">
      <c r="A3091" s="103" t="s">
        <v>809</v>
      </c>
      <c r="B3091" s="103" t="s">
        <v>88</v>
      </c>
      <c r="C3091" s="103" t="s">
        <v>89</v>
      </c>
      <c r="D3091" s="103" t="s">
        <v>91</v>
      </c>
      <c r="E3091" s="103" t="s">
        <v>295</v>
      </c>
      <c r="F3091" s="103" t="s">
        <v>295</v>
      </c>
      <c r="G3091" s="103" t="s">
        <v>140</v>
      </c>
      <c r="H3091" s="103" t="s">
        <v>649</v>
      </c>
      <c r="I3091" s="103" t="s">
        <v>92</v>
      </c>
      <c r="J3091" s="215">
        <v>22549.77</v>
      </c>
      <c r="K3091" s="216" t="s">
        <v>88</v>
      </c>
    </row>
    <row r="3092" spans="1:11" x14ac:dyDescent="0.25">
      <c r="A3092" s="103" t="s">
        <v>809</v>
      </c>
      <c r="B3092" s="103" t="s">
        <v>88</v>
      </c>
      <c r="C3092" s="103" t="s">
        <v>89</v>
      </c>
      <c r="D3092" s="103" t="s">
        <v>91</v>
      </c>
      <c r="E3092" s="111"/>
      <c r="F3092" s="103" t="s">
        <v>295</v>
      </c>
      <c r="G3092" s="103" t="s">
        <v>140</v>
      </c>
      <c r="H3092" s="103" t="s">
        <v>649</v>
      </c>
      <c r="I3092" s="103" t="s">
        <v>92</v>
      </c>
      <c r="J3092" s="215">
        <v>-5120.13</v>
      </c>
      <c r="K3092" s="216" t="s">
        <v>88</v>
      </c>
    </row>
    <row r="3093" spans="1:11" x14ac:dyDescent="0.25">
      <c r="A3093" s="103" t="s">
        <v>810</v>
      </c>
      <c r="B3093" s="103" t="s">
        <v>88</v>
      </c>
      <c r="C3093" s="103" t="s">
        <v>89</v>
      </c>
      <c r="D3093" s="103" t="s">
        <v>91</v>
      </c>
      <c r="E3093" s="103" t="s">
        <v>295</v>
      </c>
      <c r="F3093" s="103" t="s">
        <v>295</v>
      </c>
      <c r="G3093" s="103" t="s">
        <v>140</v>
      </c>
      <c r="H3093" s="103" t="s">
        <v>649</v>
      </c>
      <c r="I3093" s="103" t="s">
        <v>92</v>
      </c>
      <c r="J3093" s="215">
        <v>25385.360000000001</v>
      </c>
      <c r="K3093" s="216" t="s">
        <v>88</v>
      </c>
    </row>
    <row r="3094" spans="1:11" x14ac:dyDescent="0.25">
      <c r="A3094" s="103" t="s">
        <v>810</v>
      </c>
      <c r="B3094" s="103" t="s">
        <v>88</v>
      </c>
      <c r="C3094" s="103" t="s">
        <v>89</v>
      </c>
      <c r="D3094" s="103" t="s">
        <v>91</v>
      </c>
      <c r="E3094" s="111"/>
      <c r="F3094" s="103" t="s">
        <v>295</v>
      </c>
      <c r="G3094" s="103" t="s">
        <v>140</v>
      </c>
      <c r="H3094" s="103" t="s">
        <v>649</v>
      </c>
      <c r="I3094" s="103" t="s">
        <v>92</v>
      </c>
      <c r="J3094" s="215">
        <v>-5898.94</v>
      </c>
      <c r="K3094" s="216" t="s">
        <v>88</v>
      </c>
    </row>
    <row r="3095" spans="1:11" x14ac:dyDescent="0.25">
      <c r="A3095" s="103" t="s">
        <v>1038</v>
      </c>
      <c r="B3095" s="103" t="s">
        <v>88</v>
      </c>
      <c r="C3095" s="103" t="s">
        <v>89</v>
      </c>
      <c r="D3095" s="103" t="s">
        <v>91</v>
      </c>
      <c r="E3095" s="103" t="s">
        <v>295</v>
      </c>
      <c r="F3095" s="103" t="s">
        <v>295</v>
      </c>
      <c r="G3095" s="103" t="s">
        <v>140</v>
      </c>
      <c r="H3095" s="103" t="s">
        <v>649</v>
      </c>
      <c r="I3095" s="103" t="s">
        <v>92</v>
      </c>
      <c r="J3095" s="215">
        <v>32191.22</v>
      </c>
      <c r="K3095" s="216" t="s">
        <v>88</v>
      </c>
    </row>
    <row r="3096" spans="1:11" x14ac:dyDescent="0.25">
      <c r="A3096" s="103" t="s">
        <v>1038</v>
      </c>
      <c r="B3096" s="103" t="s">
        <v>88</v>
      </c>
      <c r="C3096" s="103" t="s">
        <v>89</v>
      </c>
      <c r="D3096" s="103" t="s">
        <v>91</v>
      </c>
      <c r="E3096" s="103" t="s">
        <v>295</v>
      </c>
      <c r="F3096" s="103" t="s">
        <v>295</v>
      </c>
      <c r="G3096" s="103" t="s">
        <v>140</v>
      </c>
      <c r="H3096" s="103" t="s">
        <v>1039</v>
      </c>
      <c r="I3096" s="103" t="s">
        <v>92</v>
      </c>
      <c r="J3096" s="215">
        <v>3308.81</v>
      </c>
      <c r="K3096" s="216" t="s">
        <v>88</v>
      </c>
    </row>
    <row r="3097" spans="1:11" x14ac:dyDescent="0.25">
      <c r="A3097" s="103" t="s">
        <v>1038</v>
      </c>
      <c r="B3097" s="103" t="s">
        <v>88</v>
      </c>
      <c r="C3097" s="103" t="s">
        <v>89</v>
      </c>
      <c r="D3097" s="103" t="s">
        <v>91</v>
      </c>
      <c r="E3097" s="111"/>
      <c r="F3097" s="103" t="s">
        <v>295</v>
      </c>
      <c r="G3097" s="103" t="s">
        <v>140</v>
      </c>
      <c r="H3097" s="103" t="s">
        <v>649</v>
      </c>
      <c r="I3097" s="103" t="s">
        <v>92</v>
      </c>
      <c r="J3097" s="215">
        <v>-7658.3</v>
      </c>
      <c r="K3097" s="216" t="s">
        <v>88</v>
      </c>
    </row>
    <row r="3098" spans="1:11" x14ac:dyDescent="0.25">
      <c r="A3098" s="103" t="s">
        <v>806</v>
      </c>
      <c r="B3098" s="103" t="s">
        <v>88</v>
      </c>
      <c r="C3098" s="103" t="s">
        <v>89</v>
      </c>
      <c r="D3098" s="103" t="s">
        <v>91</v>
      </c>
      <c r="E3098" s="103" t="s">
        <v>295</v>
      </c>
      <c r="F3098" s="103" t="s">
        <v>295</v>
      </c>
      <c r="G3098" s="103" t="s">
        <v>140</v>
      </c>
      <c r="H3098" s="103" t="s">
        <v>649</v>
      </c>
      <c r="I3098" s="103" t="s">
        <v>92</v>
      </c>
      <c r="J3098" s="215">
        <v>28178.68</v>
      </c>
      <c r="K3098" s="216" t="s">
        <v>88</v>
      </c>
    </row>
    <row r="3099" spans="1:11" x14ac:dyDescent="0.25">
      <c r="A3099" s="103" t="s">
        <v>806</v>
      </c>
      <c r="B3099" s="103" t="s">
        <v>88</v>
      </c>
      <c r="C3099" s="103" t="s">
        <v>89</v>
      </c>
      <c r="D3099" s="103" t="s">
        <v>91</v>
      </c>
      <c r="E3099" s="111"/>
      <c r="F3099" s="103" t="s">
        <v>295</v>
      </c>
      <c r="G3099" s="103" t="s">
        <v>140</v>
      </c>
      <c r="H3099" s="103" t="s">
        <v>649</v>
      </c>
      <c r="I3099" s="103" t="s">
        <v>92</v>
      </c>
      <c r="J3099" s="215">
        <v>-6791.92</v>
      </c>
      <c r="K3099" s="216" t="s">
        <v>88</v>
      </c>
    </row>
    <row r="3100" spans="1:11" x14ac:dyDescent="0.25">
      <c r="A3100" s="103" t="s">
        <v>807</v>
      </c>
      <c r="B3100" s="103" t="s">
        <v>88</v>
      </c>
      <c r="C3100" s="103" t="s">
        <v>89</v>
      </c>
      <c r="D3100" s="103" t="s">
        <v>91</v>
      </c>
      <c r="E3100" s="103" t="s">
        <v>295</v>
      </c>
      <c r="F3100" s="103" t="s">
        <v>295</v>
      </c>
      <c r="G3100" s="103" t="s">
        <v>140</v>
      </c>
      <c r="H3100" s="103" t="s">
        <v>649</v>
      </c>
      <c r="I3100" s="103" t="s">
        <v>92</v>
      </c>
      <c r="J3100" s="215">
        <v>25137.94</v>
      </c>
      <c r="K3100" s="216" t="s">
        <v>88</v>
      </c>
    </row>
    <row r="3101" spans="1:11" x14ac:dyDescent="0.25">
      <c r="A3101" s="103" t="s">
        <v>807</v>
      </c>
      <c r="B3101" s="103" t="s">
        <v>88</v>
      </c>
      <c r="C3101" s="103" t="s">
        <v>89</v>
      </c>
      <c r="D3101" s="103" t="s">
        <v>91</v>
      </c>
      <c r="E3101" s="111"/>
      <c r="F3101" s="103" t="s">
        <v>295</v>
      </c>
      <c r="G3101" s="103" t="s">
        <v>140</v>
      </c>
      <c r="H3101" s="103" t="s">
        <v>649</v>
      </c>
      <c r="I3101" s="103" t="s">
        <v>92</v>
      </c>
      <c r="J3101" s="215">
        <v>-5861.07</v>
      </c>
      <c r="K3101" s="216" t="s">
        <v>88</v>
      </c>
    </row>
    <row r="3102" spans="1:11" x14ac:dyDescent="0.25">
      <c r="A3102" s="103" t="s">
        <v>808</v>
      </c>
      <c r="B3102" s="103" t="s">
        <v>88</v>
      </c>
      <c r="C3102" s="103" t="s">
        <v>89</v>
      </c>
      <c r="D3102" s="103" t="s">
        <v>91</v>
      </c>
      <c r="E3102" s="103" t="s">
        <v>295</v>
      </c>
      <c r="F3102" s="103" t="s">
        <v>295</v>
      </c>
      <c r="G3102" s="103" t="s">
        <v>139</v>
      </c>
      <c r="H3102" s="103" t="s">
        <v>646</v>
      </c>
      <c r="I3102" s="103" t="s">
        <v>92</v>
      </c>
      <c r="J3102" s="215">
        <v>40752.89</v>
      </c>
      <c r="K3102" s="216" t="s">
        <v>88</v>
      </c>
    </row>
    <row r="3103" spans="1:11" x14ac:dyDescent="0.25">
      <c r="A3103" s="103" t="s">
        <v>808</v>
      </c>
      <c r="B3103" s="103" t="s">
        <v>88</v>
      </c>
      <c r="C3103" s="103" t="s">
        <v>89</v>
      </c>
      <c r="D3103" s="103" t="s">
        <v>91</v>
      </c>
      <c r="E3103" s="111"/>
      <c r="F3103" s="103" t="s">
        <v>295</v>
      </c>
      <c r="G3103" s="103" t="s">
        <v>139</v>
      </c>
      <c r="H3103" s="103" t="s">
        <v>646</v>
      </c>
      <c r="I3103" s="103" t="s">
        <v>92</v>
      </c>
      <c r="J3103" s="215">
        <v>-9129.7800000000007</v>
      </c>
      <c r="K3103" s="216" t="s">
        <v>88</v>
      </c>
    </row>
    <row r="3104" spans="1:11" x14ac:dyDescent="0.25">
      <c r="A3104" s="103" t="s">
        <v>809</v>
      </c>
      <c r="B3104" s="103" t="s">
        <v>88</v>
      </c>
      <c r="C3104" s="103" t="s">
        <v>89</v>
      </c>
      <c r="D3104" s="103" t="s">
        <v>91</v>
      </c>
      <c r="E3104" s="103" t="s">
        <v>295</v>
      </c>
      <c r="F3104" s="103" t="s">
        <v>295</v>
      </c>
      <c r="G3104" s="103" t="s">
        <v>139</v>
      </c>
      <c r="H3104" s="103" t="s">
        <v>646</v>
      </c>
      <c r="I3104" s="103" t="s">
        <v>92</v>
      </c>
      <c r="J3104" s="215">
        <v>34632.199999999997</v>
      </c>
      <c r="K3104" s="216" t="s">
        <v>88</v>
      </c>
    </row>
    <row r="3105" spans="1:11" x14ac:dyDescent="0.25">
      <c r="A3105" s="103" t="s">
        <v>809</v>
      </c>
      <c r="B3105" s="103" t="s">
        <v>88</v>
      </c>
      <c r="C3105" s="103" t="s">
        <v>89</v>
      </c>
      <c r="D3105" s="103" t="s">
        <v>91</v>
      </c>
      <c r="E3105" s="111"/>
      <c r="F3105" s="103" t="s">
        <v>295</v>
      </c>
      <c r="G3105" s="103" t="s">
        <v>139</v>
      </c>
      <c r="H3105" s="103" t="s">
        <v>646</v>
      </c>
      <c r="I3105" s="103" t="s">
        <v>92</v>
      </c>
      <c r="J3105" s="215">
        <v>-7702</v>
      </c>
      <c r="K3105" s="216" t="s">
        <v>88</v>
      </c>
    </row>
    <row r="3106" spans="1:11" x14ac:dyDescent="0.25">
      <c r="A3106" s="103" t="s">
        <v>810</v>
      </c>
      <c r="B3106" s="103" t="s">
        <v>88</v>
      </c>
      <c r="C3106" s="103" t="s">
        <v>89</v>
      </c>
      <c r="D3106" s="103" t="s">
        <v>91</v>
      </c>
      <c r="E3106" s="103" t="s">
        <v>295</v>
      </c>
      <c r="F3106" s="103" t="s">
        <v>295</v>
      </c>
      <c r="G3106" s="103" t="s">
        <v>139</v>
      </c>
      <c r="H3106" s="103" t="s">
        <v>646</v>
      </c>
      <c r="I3106" s="103" t="s">
        <v>92</v>
      </c>
      <c r="J3106" s="215">
        <v>35613.29</v>
      </c>
      <c r="K3106" s="216" t="s">
        <v>88</v>
      </c>
    </row>
    <row r="3107" spans="1:11" x14ac:dyDescent="0.25">
      <c r="A3107" s="103" t="s">
        <v>810</v>
      </c>
      <c r="B3107" s="103" t="s">
        <v>88</v>
      </c>
      <c r="C3107" s="103" t="s">
        <v>89</v>
      </c>
      <c r="D3107" s="103" t="s">
        <v>91</v>
      </c>
      <c r="E3107" s="111"/>
      <c r="F3107" s="103" t="s">
        <v>295</v>
      </c>
      <c r="G3107" s="103" t="s">
        <v>139</v>
      </c>
      <c r="H3107" s="103" t="s">
        <v>646</v>
      </c>
      <c r="I3107" s="103" t="s">
        <v>92</v>
      </c>
      <c r="J3107" s="215">
        <v>-8063.39</v>
      </c>
      <c r="K3107" s="216" t="s">
        <v>88</v>
      </c>
    </row>
    <row r="3108" spans="1:11" x14ac:dyDescent="0.25">
      <c r="A3108" s="103" t="s">
        <v>1038</v>
      </c>
      <c r="B3108" s="103" t="s">
        <v>88</v>
      </c>
      <c r="C3108" s="103" t="s">
        <v>89</v>
      </c>
      <c r="D3108" s="103" t="s">
        <v>91</v>
      </c>
      <c r="E3108" s="103" t="s">
        <v>295</v>
      </c>
      <c r="F3108" s="103" t="s">
        <v>295</v>
      </c>
      <c r="G3108" s="103" t="s">
        <v>139</v>
      </c>
      <c r="H3108" s="103" t="s">
        <v>646</v>
      </c>
      <c r="I3108" s="103" t="s">
        <v>92</v>
      </c>
      <c r="J3108" s="215">
        <v>38518.03</v>
      </c>
      <c r="K3108" s="216" t="s">
        <v>88</v>
      </c>
    </row>
    <row r="3109" spans="1:11" x14ac:dyDescent="0.25">
      <c r="A3109" s="103" t="s">
        <v>1038</v>
      </c>
      <c r="B3109" s="103" t="s">
        <v>88</v>
      </c>
      <c r="C3109" s="103" t="s">
        <v>89</v>
      </c>
      <c r="D3109" s="103" t="s">
        <v>91</v>
      </c>
      <c r="E3109" s="111"/>
      <c r="F3109" s="103" t="s">
        <v>295</v>
      </c>
      <c r="G3109" s="103" t="s">
        <v>139</v>
      </c>
      <c r="H3109" s="103" t="s">
        <v>646</v>
      </c>
      <c r="I3109" s="103" t="s">
        <v>92</v>
      </c>
      <c r="J3109" s="215">
        <v>-8224.39</v>
      </c>
      <c r="K3109" s="216" t="s">
        <v>88</v>
      </c>
    </row>
    <row r="3110" spans="1:11" x14ac:dyDescent="0.25">
      <c r="A3110" s="103" t="s">
        <v>806</v>
      </c>
      <c r="B3110" s="103" t="s">
        <v>88</v>
      </c>
      <c r="C3110" s="103" t="s">
        <v>89</v>
      </c>
      <c r="D3110" s="103" t="s">
        <v>91</v>
      </c>
      <c r="E3110" s="103" t="s">
        <v>295</v>
      </c>
      <c r="F3110" s="103" t="s">
        <v>295</v>
      </c>
      <c r="G3110" s="103" t="s">
        <v>139</v>
      </c>
      <c r="H3110" s="103" t="s">
        <v>646</v>
      </c>
      <c r="I3110" s="103" t="s">
        <v>92</v>
      </c>
      <c r="J3110" s="215">
        <v>45223.22</v>
      </c>
      <c r="K3110" s="216" t="s">
        <v>88</v>
      </c>
    </row>
    <row r="3111" spans="1:11" x14ac:dyDescent="0.25">
      <c r="A3111" s="103" t="s">
        <v>806</v>
      </c>
      <c r="B3111" s="103" t="s">
        <v>88</v>
      </c>
      <c r="C3111" s="103" t="s">
        <v>89</v>
      </c>
      <c r="D3111" s="103" t="s">
        <v>91</v>
      </c>
      <c r="E3111" s="111"/>
      <c r="F3111" s="103" t="s">
        <v>295</v>
      </c>
      <c r="G3111" s="103" t="s">
        <v>139</v>
      </c>
      <c r="H3111" s="103" t="s">
        <v>646</v>
      </c>
      <c r="I3111" s="103" t="s">
        <v>92</v>
      </c>
      <c r="J3111" s="215">
        <v>-10106.92</v>
      </c>
      <c r="K3111" s="216" t="s">
        <v>88</v>
      </c>
    </row>
    <row r="3112" spans="1:11" x14ac:dyDescent="0.25">
      <c r="A3112" s="103" t="s">
        <v>807</v>
      </c>
      <c r="B3112" s="103" t="s">
        <v>88</v>
      </c>
      <c r="C3112" s="103" t="s">
        <v>89</v>
      </c>
      <c r="D3112" s="103" t="s">
        <v>91</v>
      </c>
      <c r="E3112" s="103" t="s">
        <v>295</v>
      </c>
      <c r="F3112" s="103" t="s">
        <v>295</v>
      </c>
      <c r="G3112" s="103" t="s">
        <v>139</v>
      </c>
      <c r="H3112" s="103" t="s">
        <v>646</v>
      </c>
      <c r="I3112" s="103" t="s">
        <v>92</v>
      </c>
      <c r="J3112" s="215">
        <v>39055.839999999997</v>
      </c>
      <c r="K3112" s="216" t="s">
        <v>88</v>
      </c>
    </row>
    <row r="3113" spans="1:11" x14ac:dyDescent="0.25">
      <c r="A3113" s="103" t="s">
        <v>807</v>
      </c>
      <c r="B3113" s="103" t="s">
        <v>88</v>
      </c>
      <c r="C3113" s="103" t="s">
        <v>89</v>
      </c>
      <c r="D3113" s="103" t="s">
        <v>91</v>
      </c>
      <c r="E3113" s="111"/>
      <c r="F3113" s="103" t="s">
        <v>295</v>
      </c>
      <c r="G3113" s="103" t="s">
        <v>139</v>
      </c>
      <c r="H3113" s="103" t="s">
        <v>646</v>
      </c>
      <c r="I3113" s="103" t="s">
        <v>92</v>
      </c>
      <c r="J3113" s="215">
        <v>-8844.51</v>
      </c>
      <c r="K3113" s="216" t="s">
        <v>88</v>
      </c>
    </row>
    <row r="3114" spans="1:11" x14ac:dyDescent="0.25">
      <c r="A3114" s="103" t="s">
        <v>808</v>
      </c>
      <c r="B3114" s="103" t="s">
        <v>88</v>
      </c>
      <c r="C3114" s="103" t="s">
        <v>89</v>
      </c>
      <c r="D3114" s="103" t="s">
        <v>91</v>
      </c>
      <c r="E3114" s="103" t="s">
        <v>295</v>
      </c>
      <c r="F3114" s="103" t="s">
        <v>295</v>
      </c>
      <c r="G3114" s="103" t="s">
        <v>138</v>
      </c>
      <c r="H3114" s="103" t="s">
        <v>647</v>
      </c>
      <c r="I3114" s="103" t="s">
        <v>92</v>
      </c>
      <c r="J3114" s="215">
        <v>37137.03</v>
      </c>
      <c r="K3114" s="216" t="s">
        <v>88</v>
      </c>
    </row>
    <row r="3115" spans="1:11" x14ac:dyDescent="0.25">
      <c r="A3115" s="103" t="s">
        <v>808</v>
      </c>
      <c r="B3115" s="103" t="s">
        <v>88</v>
      </c>
      <c r="C3115" s="103" t="s">
        <v>89</v>
      </c>
      <c r="D3115" s="103" t="s">
        <v>91</v>
      </c>
      <c r="E3115" s="111"/>
      <c r="F3115" s="103" t="s">
        <v>295</v>
      </c>
      <c r="G3115" s="103" t="s">
        <v>138</v>
      </c>
      <c r="H3115" s="103" t="s">
        <v>647</v>
      </c>
      <c r="I3115" s="103" t="s">
        <v>92</v>
      </c>
      <c r="J3115" s="215">
        <v>-8238.1299999999992</v>
      </c>
      <c r="K3115" s="216" t="s">
        <v>88</v>
      </c>
    </row>
    <row r="3116" spans="1:11" x14ac:dyDescent="0.25">
      <c r="A3116" s="103" t="s">
        <v>809</v>
      </c>
      <c r="B3116" s="103" t="s">
        <v>88</v>
      </c>
      <c r="C3116" s="103" t="s">
        <v>89</v>
      </c>
      <c r="D3116" s="103" t="s">
        <v>91</v>
      </c>
      <c r="E3116" s="103" t="s">
        <v>295</v>
      </c>
      <c r="F3116" s="103" t="s">
        <v>295</v>
      </c>
      <c r="G3116" s="103" t="s">
        <v>138</v>
      </c>
      <c r="H3116" s="103" t="s">
        <v>647</v>
      </c>
      <c r="I3116" s="103" t="s">
        <v>92</v>
      </c>
      <c r="J3116" s="215">
        <v>34176.9</v>
      </c>
      <c r="K3116" s="216" t="s">
        <v>88</v>
      </c>
    </row>
    <row r="3117" spans="1:11" x14ac:dyDescent="0.25">
      <c r="A3117" s="103" t="s">
        <v>809</v>
      </c>
      <c r="B3117" s="103" t="s">
        <v>88</v>
      </c>
      <c r="C3117" s="103" t="s">
        <v>89</v>
      </c>
      <c r="D3117" s="103" t="s">
        <v>91</v>
      </c>
      <c r="E3117" s="111"/>
      <c r="F3117" s="103" t="s">
        <v>295</v>
      </c>
      <c r="G3117" s="103" t="s">
        <v>138</v>
      </c>
      <c r="H3117" s="103" t="s">
        <v>647</v>
      </c>
      <c r="I3117" s="103" t="s">
        <v>92</v>
      </c>
      <c r="J3117" s="215">
        <v>-7761.93</v>
      </c>
      <c r="K3117" s="216" t="s">
        <v>88</v>
      </c>
    </row>
    <row r="3118" spans="1:11" x14ac:dyDescent="0.25">
      <c r="A3118" s="103" t="s">
        <v>810</v>
      </c>
      <c r="B3118" s="103" t="s">
        <v>88</v>
      </c>
      <c r="C3118" s="103" t="s">
        <v>89</v>
      </c>
      <c r="D3118" s="103" t="s">
        <v>91</v>
      </c>
      <c r="E3118" s="103" t="s">
        <v>295</v>
      </c>
      <c r="F3118" s="103" t="s">
        <v>295</v>
      </c>
      <c r="G3118" s="103" t="s">
        <v>138</v>
      </c>
      <c r="H3118" s="103" t="s">
        <v>647</v>
      </c>
      <c r="I3118" s="103" t="s">
        <v>92</v>
      </c>
      <c r="J3118" s="215">
        <v>29460.81</v>
      </c>
      <c r="K3118" s="216" t="s">
        <v>88</v>
      </c>
    </row>
    <row r="3119" spans="1:11" x14ac:dyDescent="0.25">
      <c r="A3119" s="103" t="s">
        <v>810</v>
      </c>
      <c r="B3119" s="103" t="s">
        <v>88</v>
      </c>
      <c r="C3119" s="103" t="s">
        <v>89</v>
      </c>
      <c r="D3119" s="103" t="s">
        <v>91</v>
      </c>
      <c r="E3119" s="111"/>
      <c r="F3119" s="103" t="s">
        <v>295</v>
      </c>
      <c r="G3119" s="103" t="s">
        <v>138</v>
      </c>
      <c r="H3119" s="103" t="s">
        <v>647</v>
      </c>
      <c r="I3119" s="103" t="s">
        <v>92</v>
      </c>
      <c r="J3119" s="215">
        <v>-6854.89</v>
      </c>
      <c r="K3119" s="216" t="s">
        <v>88</v>
      </c>
    </row>
    <row r="3120" spans="1:11" x14ac:dyDescent="0.25">
      <c r="A3120" s="103" t="s">
        <v>1038</v>
      </c>
      <c r="B3120" s="103" t="s">
        <v>88</v>
      </c>
      <c r="C3120" s="103" t="s">
        <v>89</v>
      </c>
      <c r="D3120" s="103" t="s">
        <v>91</v>
      </c>
      <c r="E3120" s="103" t="s">
        <v>295</v>
      </c>
      <c r="F3120" s="103" t="s">
        <v>295</v>
      </c>
      <c r="G3120" s="103" t="s">
        <v>138</v>
      </c>
      <c r="H3120" s="103" t="s">
        <v>647</v>
      </c>
      <c r="I3120" s="103" t="s">
        <v>92</v>
      </c>
      <c r="J3120" s="215">
        <v>30493.08</v>
      </c>
      <c r="K3120" s="216" t="s">
        <v>88</v>
      </c>
    </row>
    <row r="3121" spans="1:11" x14ac:dyDescent="0.25">
      <c r="A3121" s="103" t="s">
        <v>1038</v>
      </c>
      <c r="B3121" s="103" t="s">
        <v>88</v>
      </c>
      <c r="C3121" s="103" t="s">
        <v>89</v>
      </c>
      <c r="D3121" s="103" t="s">
        <v>91</v>
      </c>
      <c r="E3121" s="111"/>
      <c r="F3121" s="103" t="s">
        <v>295</v>
      </c>
      <c r="G3121" s="103" t="s">
        <v>138</v>
      </c>
      <c r="H3121" s="103" t="s">
        <v>647</v>
      </c>
      <c r="I3121" s="103" t="s">
        <v>92</v>
      </c>
      <c r="J3121" s="215">
        <v>-6780.2</v>
      </c>
      <c r="K3121" s="216" t="s">
        <v>88</v>
      </c>
    </row>
    <row r="3122" spans="1:11" x14ac:dyDescent="0.25">
      <c r="A3122" s="103" t="s">
        <v>806</v>
      </c>
      <c r="B3122" s="103" t="s">
        <v>88</v>
      </c>
      <c r="C3122" s="103" t="s">
        <v>89</v>
      </c>
      <c r="D3122" s="103" t="s">
        <v>91</v>
      </c>
      <c r="E3122" s="103" t="s">
        <v>295</v>
      </c>
      <c r="F3122" s="103" t="s">
        <v>295</v>
      </c>
      <c r="G3122" s="103" t="s">
        <v>138</v>
      </c>
      <c r="H3122" s="103" t="s">
        <v>647</v>
      </c>
      <c r="I3122" s="103" t="s">
        <v>92</v>
      </c>
      <c r="J3122" s="215">
        <v>39690.720000000001</v>
      </c>
      <c r="K3122" s="216" t="s">
        <v>88</v>
      </c>
    </row>
    <row r="3123" spans="1:11" x14ac:dyDescent="0.25">
      <c r="A3123" s="103" t="s">
        <v>806</v>
      </c>
      <c r="B3123" s="103" t="s">
        <v>88</v>
      </c>
      <c r="C3123" s="103" t="s">
        <v>89</v>
      </c>
      <c r="D3123" s="103" t="s">
        <v>91</v>
      </c>
      <c r="E3123" s="111"/>
      <c r="F3123" s="103" t="s">
        <v>295</v>
      </c>
      <c r="G3123" s="103" t="s">
        <v>138</v>
      </c>
      <c r="H3123" s="103" t="s">
        <v>647</v>
      </c>
      <c r="I3123" s="103" t="s">
        <v>92</v>
      </c>
      <c r="J3123" s="215">
        <v>-9478.7800000000007</v>
      </c>
      <c r="K3123" s="216" t="s">
        <v>88</v>
      </c>
    </row>
    <row r="3124" spans="1:11" x14ac:dyDescent="0.25">
      <c r="A3124" s="103" t="s">
        <v>807</v>
      </c>
      <c r="B3124" s="103" t="s">
        <v>88</v>
      </c>
      <c r="C3124" s="103" t="s">
        <v>89</v>
      </c>
      <c r="D3124" s="103" t="s">
        <v>91</v>
      </c>
      <c r="E3124" s="103" t="s">
        <v>295</v>
      </c>
      <c r="F3124" s="103" t="s">
        <v>295</v>
      </c>
      <c r="G3124" s="103" t="s">
        <v>138</v>
      </c>
      <c r="H3124" s="103" t="s">
        <v>647</v>
      </c>
      <c r="I3124" s="103" t="s">
        <v>92</v>
      </c>
      <c r="J3124" s="215">
        <v>37643.370000000003</v>
      </c>
      <c r="K3124" s="216" t="s">
        <v>88</v>
      </c>
    </row>
    <row r="3125" spans="1:11" x14ac:dyDescent="0.25">
      <c r="A3125" s="103" t="s">
        <v>807</v>
      </c>
      <c r="B3125" s="103" t="s">
        <v>88</v>
      </c>
      <c r="C3125" s="103" t="s">
        <v>89</v>
      </c>
      <c r="D3125" s="103" t="s">
        <v>91</v>
      </c>
      <c r="E3125" s="111"/>
      <c r="F3125" s="103" t="s">
        <v>295</v>
      </c>
      <c r="G3125" s="103" t="s">
        <v>138</v>
      </c>
      <c r="H3125" s="103" t="s">
        <v>647</v>
      </c>
      <c r="I3125" s="103" t="s">
        <v>92</v>
      </c>
      <c r="J3125" s="215">
        <v>-8678.32</v>
      </c>
      <c r="K3125" s="216" t="s">
        <v>88</v>
      </c>
    </row>
    <row r="3126" spans="1:11" x14ac:dyDescent="0.25">
      <c r="A3126" s="103" t="s">
        <v>808</v>
      </c>
      <c r="B3126" s="103" t="s">
        <v>88</v>
      </c>
      <c r="C3126" s="103" t="s">
        <v>89</v>
      </c>
      <c r="D3126" s="103" t="s">
        <v>91</v>
      </c>
      <c r="E3126" s="103" t="s">
        <v>295</v>
      </c>
      <c r="F3126" s="103" t="s">
        <v>295</v>
      </c>
      <c r="G3126" s="103" t="s">
        <v>136</v>
      </c>
      <c r="H3126" s="103" t="s">
        <v>370</v>
      </c>
      <c r="I3126" s="103" t="s">
        <v>92</v>
      </c>
      <c r="J3126" s="215">
        <v>20966.91</v>
      </c>
      <c r="K3126" s="216" t="s">
        <v>88</v>
      </c>
    </row>
    <row r="3127" spans="1:11" x14ac:dyDescent="0.25">
      <c r="A3127" s="103" t="s">
        <v>808</v>
      </c>
      <c r="B3127" s="103" t="s">
        <v>88</v>
      </c>
      <c r="C3127" s="103" t="s">
        <v>89</v>
      </c>
      <c r="D3127" s="103" t="s">
        <v>91</v>
      </c>
      <c r="E3127" s="111"/>
      <c r="F3127" s="103" t="s">
        <v>295</v>
      </c>
      <c r="G3127" s="103" t="s">
        <v>136</v>
      </c>
      <c r="H3127" s="103" t="s">
        <v>370</v>
      </c>
      <c r="I3127" s="103" t="s">
        <v>92</v>
      </c>
      <c r="J3127" s="215">
        <v>-587.19000000000005</v>
      </c>
      <c r="K3127" s="216" t="s">
        <v>88</v>
      </c>
    </row>
    <row r="3128" spans="1:11" x14ac:dyDescent="0.25">
      <c r="A3128" s="103" t="s">
        <v>809</v>
      </c>
      <c r="B3128" s="103" t="s">
        <v>88</v>
      </c>
      <c r="C3128" s="103" t="s">
        <v>89</v>
      </c>
      <c r="D3128" s="103" t="s">
        <v>91</v>
      </c>
      <c r="E3128" s="103" t="s">
        <v>295</v>
      </c>
      <c r="F3128" s="103" t="s">
        <v>295</v>
      </c>
      <c r="G3128" s="103" t="s">
        <v>136</v>
      </c>
      <c r="H3128" s="103" t="s">
        <v>370</v>
      </c>
      <c r="I3128" s="103" t="s">
        <v>92</v>
      </c>
      <c r="J3128" s="215">
        <v>18833.16</v>
      </c>
      <c r="K3128" s="216" t="s">
        <v>88</v>
      </c>
    </row>
    <row r="3129" spans="1:11" x14ac:dyDescent="0.25">
      <c r="A3129" s="103" t="s">
        <v>809</v>
      </c>
      <c r="B3129" s="103" t="s">
        <v>88</v>
      </c>
      <c r="C3129" s="103" t="s">
        <v>89</v>
      </c>
      <c r="D3129" s="103" t="s">
        <v>91</v>
      </c>
      <c r="E3129" s="111"/>
      <c r="F3129" s="103" t="s">
        <v>295</v>
      </c>
      <c r="G3129" s="103" t="s">
        <v>136</v>
      </c>
      <c r="H3129" s="103" t="s">
        <v>370</v>
      </c>
      <c r="I3129" s="103" t="s">
        <v>92</v>
      </c>
      <c r="J3129" s="215">
        <v>-39.33</v>
      </c>
      <c r="K3129" s="216" t="s">
        <v>88</v>
      </c>
    </row>
    <row r="3130" spans="1:11" x14ac:dyDescent="0.25">
      <c r="A3130" s="103" t="s">
        <v>810</v>
      </c>
      <c r="B3130" s="103" t="s">
        <v>88</v>
      </c>
      <c r="C3130" s="103" t="s">
        <v>89</v>
      </c>
      <c r="D3130" s="103" t="s">
        <v>91</v>
      </c>
      <c r="E3130" s="103" t="s">
        <v>295</v>
      </c>
      <c r="F3130" s="103" t="s">
        <v>295</v>
      </c>
      <c r="G3130" s="103" t="s">
        <v>136</v>
      </c>
      <c r="H3130" s="103" t="s">
        <v>370</v>
      </c>
      <c r="I3130" s="103" t="s">
        <v>92</v>
      </c>
      <c r="J3130" s="215">
        <v>11361.29</v>
      </c>
      <c r="K3130" s="216" t="s">
        <v>88</v>
      </c>
    </row>
    <row r="3131" spans="1:11" x14ac:dyDescent="0.25">
      <c r="A3131" s="103" t="s">
        <v>810</v>
      </c>
      <c r="B3131" s="103" t="s">
        <v>88</v>
      </c>
      <c r="C3131" s="103" t="s">
        <v>89</v>
      </c>
      <c r="D3131" s="103" t="s">
        <v>91</v>
      </c>
      <c r="E3131" s="111"/>
      <c r="F3131" s="103" t="s">
        <v>295</v>
      </c>
      <c r="G3131" s="103" t="s">
        <v>136</v>
      </c>
      <c r="H3131" s="103" t="s">
        <v>370</v>
      </c>
      <c r="I3131" s="103" t="s">
        <v>92</v>
      </c>
      <c r="J3131" s="215">
        <v>0.98</v>
      </c>
      <c r="K3131" s="216" t="s">
        <v>88</v>
      </c>
    </row>
    <row r="3132" spans="1:11" x14ac:dyDescent="0.25">
      <c r="A3132" s="103" t="s">
        <v>1038</v>
      </c>
      <c r="B3132" s="103" t="s">
        <v>88</v>
      </c>
      <c r="C3132" s="103" t="s">
        <v>89</v>
      </c>
      <c r="D3132" s="103" t="s">
        <v>91</v>
      </c>
      <c r="E3132" s="103" t="s">
        <v>295</v>
      </c>
      <c r="F3132" s="103" t="s">
        <v>295</v>
      </c>
      <c r="G3132" s="103" t="s">
        <v>136</v>
      </c>
      <c r="H3132" s="103" t="s">
        <v>370</v>
      </c>
      <c r="I3132" s="103" t="s">
        <v>92</v>
      </c>
      <c r="J3132" s="215">
        <v>15049.36</v>
      </c>
      <c r="K3132" s="216" t="s">
        <v>88</v>
      </c>
    </row>
    <row r="3133" spans="1:11" x14ac:dyDescent="0.25">
      <c r="A3133" s="103" t="s">
        <v>1038</v>
      </c>
      <c r="B3133" s="103" t="s">
        <v>88</v>
      </c>
      <c r="C3133" s="103" t="s">
        <v>89</v>
      </c>
      <c r="D3133" s="103" t="s">
        <v>91</v>
      </c>
      <c r="E3133" s="111"/>
      <c r="F3133" s="103" t="s">
        <v>295</v>
      </c>
      <c r="G3133" s="103" t="s">
        <v>136</v>
      </c>
      <c r="H3133" s="103" t="s">
        <v>370</v>
      </c>
      <c r="I3133" s="103" t="s">
        <v>92</v>
      </c>
      <c r="J3133" s="215">
        <v>-84.92</v>
      </c>
      <c r="K3133" s="216" t="s">
        <v>88</v>
      </c>
    </row>
    <row r="3134" spans="1:11" x14ac:dyDescent="0.25">
      <c r="A3134" s="103" t="s">
        <v>806</v>
      </c>
      <c r="B3134" s="103" t="s">
        <v>88</v>
      </c>
      <c r="C3134" s="103" t="s">
        <v>89</v>
      </c>
      <c r="D3134" s="103" t="s">
        <v>91</v>
      </c>
      <c r="E3134" s="103" t="s">
        <v>295</v>
      </c>
      <c r="F3134" s="103" t="s">
        <v>295</v>
      </c>
      <c r="G3134" s="103" t="s">
        <v>136</v>
      </c>
      <c r="H3134" s="103" t="s">
        <v>370</v>
      </c>
      <c r="I3134" s="103" t="s">
        <v>92</v>
      </c>
      <c r="J3134" s="215">
        <v>16374.6</v>
      </c>
      <c r="K3134" s="216" t="s">
        <v>88</v>
      </c>
    </row>
    <row r="3135" spans="1:11" x14ac:dyDescent="0.25">
      <c r="A3135" s="103" t="s">
        <v>806</v>
      </c>
      <c r="B3135" s="103" t="s">
        <v>88</v>
      </c>
      <c r="C3135" s="103" t="s">
        <v>89</v>
      </c>
      <c r="D3135" s="103" t="s">
        <v>91</v>
      </c>
      <c r="E3135" s="111"/>
      <c r="F3135" s="103" t="s">
        <v>295</v>
      </c>
      <c r="G3135" s="103" t="s">
        <v>136</v>
      </c>
      <c r="H3135" s="103" t="s">
        <v>370</v>
      </c>
      <c r="I3135" s="103" t="s">
        <v>92</v>
      </c>
      <c r="J3135" s="215">
        <v>-585.91</v>
      </c>
      <c r="K3135" s="216" t="s">
        <v>88</v>
      </c>
    </row>
    <row r="3136" spans="1:11" x14ac:dyDescent="0.25">
      <c r="A3136" s="103" t="s">
        <v>807</v>
      </c>
      <c r="B3136" s="103" t="s">
        <v>88</v>
      </c>
      <c r="C3136" s="103" t="s">
        <v>89</v>
      </c>
      <c r="D3136" s="103" t="s">
        <v>91</v>
      </c>
      <c r="E3136" s="103" t="s">
        <v>295</v>
      </c>
      <c r="F3136" s="103" t="s">
        <v>295</v>
      </c>
      <c r="G3136" s="103" t="s">
        <v>136</v>
      </c>
      <c r="H3136" s="103" t="s">
        <v>370</v>
      </c>
      <c r="I3136" s="103" t="s">
        <v>92</v>
      </c>
      <c r="J3136" s="215">
        <v>14889.64</v>
      </c>
      <c r="K3136" s="216" t="s">
        <v>88</v>
      </c>
    </row>
    <row r="3137" spans="1:11" x14ac:dyDescent="0.25">
      <c r="A3137" s="103" t="s">
        <v>807</v>
      </c>
      <c r="B3137" s="103" t="s">
        <v>88</v>
      </c>
      <c r="C3137" s="103" t="s">
        <v>89</v>
      </c>
      <c r="D3137" s="103" t="s">
        <v>91</v>
      </c>
      <c r="E3137" s="111"/>
      <c r="F3137" s="103" t="s">
        <v>295</v>
      </c>
      <c r="G3137" s="103" t="s">
        <v>136</v>
      </c>
      <c r="H3137" s="103" t="s">
        <v>370</v>
      </c>
      <c r="I3137" s="103" t="s">
        <v>92</v>
      </c>
      <c r="J3137" s="215">
        <v>-321.68</v>
      </c>
      <c r="K3137" s="216" t="s">
        <v>88</v>
      </c>
    </row>
    <row r="3138" spans="1:11" x14ac:dyDescent="0.25">
      <c r="A3138" s="103" t="s">
        <v>808</v>
      </c>
      <c r="B3138" s="103" t="s">
        <v>88</v>
      </c>
      <c r="C3138" s="103" t="s">
        <v>89</v>
      </c>
      <c r="D3138" s="103" t="s">
        <v>91</v>
      </c>
      <c r="E3138" s="103" t="s">
        <v>295</v>
      </c>
      <c r="F3138" s="103" t="s">
        <v>295</v>
      </c>
      <c r="G3138" s="103" t="s">
        <v>121</v>
      </c>
      <c r="H3138" s="103" t="s">
        <v>372</v>
      </c>
      <c r="I3138" s="103" t="s">
        <v>92</v>
      </c>
      <c r="J3138" s="215">
        <v>3852.22</v>
      </c>
      <c r="K3138" s="216" t="s">
        <v>88</v>
      </c>
    </row>
    <row r="3139" spans="1:11" x14ac:dyDescent="0.25">
      <c r="A3139" s="103" t="s">
        <v>809</v>
      </c>
      <c r="B3139" s="103" t="s">
        <v>88</v>
      </c>
      <c r="C3139" s="103" t="s">
        <v>89</v>
      </c>
      <c r="D3139" s="103" t="s">
        <v>91</v>
      </c>
      <c r="E3139" s="103" t="s">
        <v>295</v>
      </c>
      <c r="F3139" s="103" t="s">
        <v>295</v>
      </c>
      <c r="G3139" s="103" t="s">
        <v>121</v>
      </c>
      <c r="H3139" s="103" t="s">
        <v>372</v>
      </c>
      <c r="I3139" s="103" t="s">
        <v>92</v>
      </c>
      <c r="J3139" s="215">
        <v>3220.85</v>
      </c>
      <c r="K3139" s="216" t="s">
        <v>88</v>
      </c>
    </row>
    <row r="3140" spans="1:11" x14ac:dyDescent="0.25">
      <c r="A3140" s="103" t="s">
        <v>810</v>
      </c>
      <c r="B3140" s="103" t="s">
        <v>88</v>
      </c>
      <c r="C3140" s="103" t="s">
        <v>89</v>
      </c>
      <c r="D3140" s="103" t="s">
        <v>91</v>
      </c>
      <c r="E3140" s="103" t="s">
        <v>295</v>
      </c>
      <c r="F3140" s="103" t="s">
        <v>295</v>
      </c>
      <c r="G3140" s="103" t="s">
        <v>121</v>
      </c>
      <c r="H3140" s="103" t="s">
        <v>372</v>
      </c>
      <c r="I3140" s="103" t="s">
        <v>92</v>
      </c>
      <c r="J3140" s="215">
        <v>2838.89</v>
      </c>
      <c r="K3140" s="216" t="s">
        <v>88</v>
      </c>
    </row>
    <row r="3141" spans="1:11" x14ac:dyDescent="0.25">
      <c r="A3141" s="103" t="s">
        <v>1038</v>
      </c>
      <c r="B3141" s="103" t="s">
        <v>88</v>
      </c>
      <c r="C3141" s="103" t="s">
        <v>89</v>
      </c>
      <c r="D3141" s="103" t="s">
        <v>91</v>
      </c>
      <c r="E3141" s="103" t="s">
        <v>295</v>
      </c>
      <c r="F3141" s="103" t="s">
        <v>295</v>
      </c>
      <c r="G3141" s="103" t="s">
        <v>121</v>
      </c>
      <c r="H3141" s="103" t="s">
        <v>372</v>
      </c>
      <c r="I3141" s="103" t="s">
        <v>92</v>
      </c>
      <c r="J3141" s="215">
        <v>2996.9</v>
      </c>
      <c r="K3141" s="216" t="s">
        <v>88</v>
      </c>
    </row>
    <row r="3142" spans="1:11" x14ac:dyDescent="0.25">
      <c r="A3142" s="103" t="s">
        <v>806</v>
      </c>
      <c r="B3142" s="103" t="s">
        <v>88</v>
      </c>
      <c r="C3142" s="103" t="s">
        <v>89</v>
      </c>
      <c r="D3142" s="103" t="s">
        <v>91</v>
      </c>
      <c r="E3142" s="103" t="s">
        <v>295</v>
      </c>
      <c r="F3142" s="103" t="s">
        <v>295</v>
      </c>
      <c r="G3142" s="103" t="s">
        <v>121</v>
      </c>
      <c r="H3142" s="103" t="s">
        <v>372</v>
      </c>
      <c r="I3142" s="103" t="s">
        <v>92</v>
      </c>
      <c r="J3142" s="215">
        <v>3860.78</v>
      </c>
      <c r="K3142" s="216" t="s">
        <v>88</v>
      </c>
    </row>
    <row r="3143" spans="1:11" x14ac:dyDescent="0.25">
      <c r="A3143" s="103" t="s">
        <v>807</v>
      </c>
      <c r="B3143" s="103" t="s">
        <v>88</v>
      </c>
      <c r="C3143" s="103" t="s">
        <v>89</v>
      </c>
      <c r="D3143" s="103" t="s">
        <v>91</v>
      </c>
      <c r="E3143" s="103" t="s">
        <v>295</v>
      </c>
      <c r="F3143" s="103" t="s">
        <v>295</v>
      </c>
      <c r="G3143" s="103" t="s">
        <v>121</v>
      </c>
      <c r="H3143" s="103" t="s">
        <v>372</v>
      </c>
      <c r="I3143" s="103" t="s">
        <v>92</v>
      </c>
      <c r="J3143" s="215">
        <v>3865.38</v>
      </c>
      <c r="K3143" s="216" t="s">
        <v>88</v>
      </c>
    </row>
    <row r="3144" spans="1:11" x14ac:dyDescent="0.25">
      <c r="A3144" s="103" t="s">
        <v>808</v>
      </c>
      <c r="B3144" s="103" t="s">
        <v>88</v>
      </c>
      <c r="C3144" s="103" t="s">
        <v>89</v>
      </c>
      <c r="D3144" s="103" t="s">
        <v>91</v>
      </c>
      <c r="E3144" s="103" t="s">
        <v>295</v>
      </c>
      <c r="F3144" s="103" t="s">
        <v>295</v>
      </c>
      <c r="G3144" s="103" t="s">
        <v>134</v>
      </c>
      <c r="H3144" s="103" t="s">
        <v>374</v>
      </c>
      <c r="I3144" s="103" t="s">
        <v>92</v>
      </c>
      <c r="J3144" s="215">
        <v>2282.1</v>
      </c>
      <c r="K3144" s="216" t="s">
        <v>88</v>
      </c>
    </row>
    <row r="3145" spans="1:11" x14ac:dyDescent="0.25">
      <c r="A3145" s="103" t="s">
        <v>809</v>
      </c>
      <c r="B3145" s="103" t="s">
        <v>88</v>
      </c>
      <c r="C3145" s="103" t="s">
        <v>89</v>
      </c>
      <c r="D3145" s="103" t="s">
        <v>91</v>
      </c>
      <c r="E3145" s="103" t="s">
        <v>295</v>
      </c>
      <c r="F3145" s="103" t="s">
        <v>295</v>
      </c>
      <c r="G3145" s="103" t="s">
        <v>134</v>
      </c>
      <c r="H3145" s="103" t="s">
        <v>374</v>
      </c>
      <c r="I3145" s="103" t="s">
        <v>92</v>
      </c>
      <c r="J3145" s="215">
        <v>1072.3499999999999</v>
      </c>
      <c r="K3145" s="216" t="s">
        <v>88</v>
      </c>
    </row>
    <row r="3146" spans="1:11" x14ac:dyDescent="0.25">
      <c r="A3146" s="103" t="s">
        <v>810</v>
      </c>
      <c r="B3146" s="103" t="s">
        <v>88</v>
      </c>
      <c r="C3146" s="103" t="s">
        <v>89</v>
      </c>
      <c r="D3146" s="103" t="s">
        <v>91</v>
      </c>
      <c r="E3146" s="103" t="s">
        <v>295</v>
      </c>
      <c r="F3146" s="103" t="s">
        <v>295</v>
      </c>
      <c r="G3146" s="103" t="s">
        <v>134</v>
      </c>
      <c r="H3146" s="103" t="s">
        <v>374</v>
      </c>
      <c r="I3146" s="103" t="s">
        <v>92</v>
      </c>
      <c r="J3146" s="215">
        <v>732.2</v>
      </c>
      <c r="K3146" s="216" t="s">
        <v>88</v>
      </c>
    </row>
    <row r="3147" spans="1:11" x14ac:dyDescent="0.25">
      <c r="A3147" s="103" t="s">
        <v>1038</v>
      </c>
      <c r="B3147" s="103" t="s">
        <v>88</v>
      </c>
      <c r="C3147" s="103" t="s">
        <v>89</v>
      </c>
      <c r="D3147" s="103" t="s">
        <v>91</v>
      </c>
      <c r="E3147" s="103" t="s">
        <v>295</v>
      </c>
      <c r="F3147" s="103" t="s">
        <v>295</v>
      </c>
      <c r="G3147" s="103" t="s">
        <v>134</v>
      </c>
      <c r="H3147" s="103" t="s">
        <v>374</v>
      </c>
      <c r="I3147" s="103" t="s">
        <v>92</v>
      </c>
      <c r="J3147" s="215">
        <v>2870.37</v>
      </c>
      <c r="K3147" s="216" t="s">
        <v>88</v>
      </c>
    </row>
    <row r="3148" spans="1:11" x14ac:dyDescent="0.25">
      <c r="A3148" s="103" t="s">
        <v>806</v>
      </c>
      <c r="B3148" s="103" t="s">
        <v>88</v>
      </c>
      <c r="C3148" s="103" t="s">
        <v>89</v>
      </c>
      <c r="D3148" s="103" t="s">
        <v>91</v>
      </c>
      <c r="E3148" s="103" t="s">
        <v>295</v>
      </c>
      <c r="F3148" s="103" t="s">
        <v>295</v>
      </c>
      <c r="G3148" s="103" t="s">
        <v>134</v>
      </c>
      <c r="H3148" s="103" t="s">
        <v>374</v>
      </c>
      <c r="I3148" s="103" t="s">
        <v>92</v>
      </c>
      <c r="J3148" s="215">
        <v>2581.34</v>
      </c>
      <c r="K3148" s="216" t="s">
        <v>88</v>
      </c>
    </row>
    <row r="3149" spans="1:11" x14ac:dyDescent="0.25">
      <c r="A3149" s="103" t="s">
        <v>807</v>
      </c>
      <c r="B3149" s="103" t="s">
        <v>88</v>
      </c>
      <c r="C3149" s="103" t="s">
        <v>89</v>
      </c>
      <c r="D3149" s="103" t="s">
        <v>91</v>
      </c>
      <c r="E3149" s="103" t="s">
        <v>295</v>
      </c>
      <c r="F3149" s="103" t="s">
        <v>295</v>
      </c>
      <c r="G3149" s="103" t="s">
        <v>134</v>
      </c>
      <c r="H3149" s="103" t="s">
        <v>374</v>
      </c>
      <c r="I3149" s="103" t="s">
        <v>92</v>
      </c>
      <c r="J3149" s="215">
        <v>70.87</v>
      </c>
      <c r="K3149" s="216" t="s">
        <v>88</v>
      </c>
    </row>
    <row r="3150" spans="1:11" x14ac:dyDescent="0.25">
      <c r="A3150" s="103" t="s">
        <v>808</v>
      </c>
      <c r="B3150" s="103" t="s">
        <v>88</v>
      </c>
      <c r="C3150" s="103" t="s">
        <v>89</v>
      </c>
      <c r="D3150" s="103" t="s">
        <v>91</v>
      </c>
      <c r="E3150" s="103" t="s">
        <v>295</v>
      </c>
      <c r="F3150" s="103" t="s">
        <v>295</v>
      </c>
      <c r="G3150" s="103" t="s">
        <v>93</v>
      </c>
      <c r="H3150" s="103" t="s">
        <v>375</v>
      </c>
      <c r="I3150" s="103" t="s">
        <v>92</v>
      </c>
      <c r="J3150" s="215">
        <v>976.37</v>
      </c>
      <c r="K3150" s="216" t="s">
        <v>88</v>
      </c>
    </row>
    <row r="3151" spans="1:11" x14ac:dyDescent="0.25">
      <c r="A3151" s="103" t="s">
        <v>809</v>
      </c>
      <c r="B3151" s="103" t="s">
        <v>88</v>
      </c>
      <c r="C3151" s="103" t="s">
        <v>89</v>
      </c>
      <c r="D3151" s="103" t="s">
        <v>91</v>
      </c>
      <c r="E3151" s="103" t="s">
        <v>295</v>
      </c>
      <c r="F3151" s="103" t="s">
        <v>295</v>
      </c>
      <c r="G3151" s="103" t="s">
        <v>93</v>
      </c>
      <c r="H3151" s="103" t="s">
        <v>375</v>
      </c>
      <c r="I3151" s="103" t="s">
        <v>92</v>
      </c>
      <c r="J3151" s="215">
        <v>784.77</v>
      </c>
      <c r="K3151" s="216" t="s">
        <v>88</v>
      </c>
    </row>
    <row r="3152" spans="1:11" x14ac:dyDescent="0.25">
      <c r="A3152" s="103" t="s">
        <v>810</v>
      </c>
      <c r="B3152" s="103" t="s">
        <v>88</v>
      </c>
      <c r="C3152" s="103" t="s">
        <v>89</v>
      </c>
      <c r="D3152" s="103" t="s">
        <v>91</v>
      </c>
      <c r="E3152" s="103" t="s">
        <v>295</v>
      </c>
      <c r="F3152" s="103" t="s">
        <v>295</v>
      </c>
      <c r="G3152" s="103" t="s">
        <v>93</v>
      </c>
      <c r="H3152" s="103" t="s">
        <v>375</v>
      </c>
      <c r="I3152" s="103" t="s">
        <v>92</v>
      </c>
      <c r="J3152" s="215">
        <v>439.54</v>
      </c>
      <c r="K3152" s="216" t="s">
        <v>88</v>
      </c>
    </row>
    <row r="3153" spans="1:11" x14ac:dyDescent="0.25">
      <c r="A3153" s="103" t="s">
        <v>1038</v>
      </c>
      <c r="B3153" s="103" t="s">
        <v>88</v>
      </c>
      <c r="C3153" s="103" t="s">
        <v>89</v>
      </c>
      <c r="D3153" s="103" t="s">
        <v>91</v>
      </c>
      <c r="E3153" s="103" t="s">
        <v>295</v>
      </c>
      <c r="F3153" s="103" t="s">
        <v>295</v>
      </c>
      <c r="G3153" s="103" t="s">
        <v>93</v>
      </c>
      <c r="H3153" s="103" t="s">
        <v>375</v>
      </c>
      <c r="I3153" s="103" t="s">
        <v>92</v>
      </c>
      <c r="J3153" s="215">
        <v>1372.08</v>
      </c>
      <c r="K3153" s="216" t="s">
        <v>88</v>
      </c>
    </row>
    <row r="3154" spans="1:11" x14ac:dyDescent="0.25">
      <c r="A3154" s="103" t="s">
        <v>806</v>
      </c>
      <c r="B3154" s="103" t="s">
        <v>88</v>
      </c>
      <c r="C3154" s="103" t="s">
        <v>89</v>
      </c>
      <c r="D3154" s="103" t="s">
        <v>91</v>
      </c>
      <c r="E3154" s="103" t="s">
        <v>295</v>
      </c>
      <c r="F3154" s="103" t="s">
        <v>295</v>
      </c>
      <c r="G3154" s="103" t="s">
        <v>93</v>
      </c>
      <c r="H3154" s="103" t="s">
        <v>375</v>
      </c>
      <c r="I3154" s="103" t="s">
        <v>92</v>
      </c>
      <c r="J3154" s="215">
        <v>615.76</v>
      </c>
      <c r="K3154" s="216" t="s">
        <v>88</v>
      </c>
    </row>
    <row r="3155" spans="1:11" x14ac:dyDescent="0.25">
      <c r="A3155" s="103" t="s">
        <v>807</v>
      </c>
      <c r="B3155" s="103" t="s">
        <v>88</v>
      </c>
      <c r="C3155" s="103" t="s">
        <v>89</v>
      </c>
      <c r="D3155" s="103" t="s">
        <v>91</v>
      </c>
      <c r="E3155" s="103" t="s">
        <v>295</v>
      </c>
      <c r="F3155" s="103" t="s">
        <v>295</v>
      </c>
      <c r="G3155" s="103" t="s">
        <v>93</v>
      </c>
      <c r="H3155" s="103" t="s">
        <v>375</v>
      </c>
      <c r="I3155" s="103" t="s">
        <v>92</v>
      </c>
      <c r="J3155" s="215">
        <v>566.03</v>
      </c>
      <c r="K3155" s="216" t="s">
        <v>88</v>
      </c>
    </row>
    <row r="3156" spans="1:11" x14ac:dyDescent="0.25">
      <c r="A3156" s="103" t="s">
        <v>808</v>
      </c>
      <c r="B3156" s="103" t="s">
        <v>88</v>
      </c>
      <c r="C3156" s="103" t="s">
        <v>89</v>
      </c>
      <c r="D3156" s="103" t="s">
        <v>91</v>
      </c>
      <c r="E3156" s="103" t="s">
        <v>295</v>
      </c>
      <c r="F3156" s="103" t="s">
        <v>295</v>
      </c>
      <c r="G3156" s="103" t="s">
        <v>90</v>
      </c>
      <c r="H3156" s="103" t="s">
        <v>376</v>
      </c>
      <c r="I3156" s="103" t="s">
        <v>92</v>
      </c>
      <c r="J3156" s="215">
        <v>1399.09</v>
      </c>
      <c r="K3156" s="216" t="s">
        <v>88</v>
      </c>
    </row>
    <row r="3157" spans="1:11" x14ac:dyDescent="0.25">
      <c r="A3157" s="103" t="s">
        <v>809</v>
      </c>
      <c r="B3157" s="103" t="s">
        <v>88</v>
      </c>
      <c r="C3157" s="103" t="s">
        <v>89</v>
      </c>
      <c r="D3157" s="103" t="s">
        <v>91</v>
      </c>
      <c r="E3157" s="103" t="s">
        <v>295</v>
      </c>
      <c r="F3157" s="103" t="s">
        <v>295</v>
      </c>
      <c r="G3157" s="103" t="s">
        <v>90</v>
      </c>
      <c r="H3157" s="103" t="s">
        <v>376</v>
      </c>
      <c r="I3157" s="103" t="s">
        <v>92</v>
      </c>
      <c r="J3157" s="215">
        <v>1263.33</v>
      </c>
      <c r="K3157" s="216" t="s">
        <v>88</v>
      </c>
    </row>
    <row r="3158" spans="1:11" x14ac:dyDescent="0.25">
      <c r="A3158" s="103" t="s">
        <v>810</v>
      </c>
      <c r="B3158" s="103" t="s">
        <v>88</v>
      </c>
      <c r="C3158" s="103" t="s">
        <v>89</v>
      </c>
      <c r="D3158" s="103" t="s">
        <v>91</v>
      </c>
      <c r="E3158" s="103" t="s">
        <v>295</v>
      </c>
      <c r="F3158" s="103" t="s">
        <v>295</v>
      </c>
      <c r="G3158" s="103" t="s">
        <v>90</v>
      </c>
      <c r="H3158" s="103" t="s">
        <v>376</v>
      </c>
      <c r="I3158" s="103" t="s">
        <v>92</v>
      </c>
      <c r="J3158" s="215">
        <v>821.16</v>
      </c>
      <c r="K3158" s="216" t="s">
        <v>88</v>
      </c>
    </row>
    <row r="3159" spans="1:11" x14ac:dyDescent="0.25">
      <c r="A3159" s="103" t="s">
        <v>1038</v>
      </c>
      <c r="B3159" s="103" t="s">
        <v>88</v>
      </c>
      <c r="C3159" s="103" t="s">
        <v>89</v>
      </c>
      <c r="D3159" s="103" t="s">
        <v>91</v>
      </c>
      <c r="E3159" s="103" t="s">
        <v>295</v>
      </c>
      <c r="F3159" s="103" t="s">
        <v>295</v>
      </c>
      <c r="G3159" s="103" t="s">
        <v>90</v>
      </c>
      <c r="H3159" s="103" t="s">
        <v>376</v>
      </c>
      <c r="I3159" s="103" t="s">
        <v>92</v>
      </c>
      <c r="J3159" s="215">
        <v>872.79</v>
      </c>
      <c r="K3159" s="216" t="s">
        <v>88</v>
      </c>
    </row>
    <row r="3160" spans="1:11" x14ac:dyDescent="0.25">
      <c r="A3160" s="103" t="s">
        <v>806</v>
      </c>
      <c r="B3160" s="103" t="s">
        <v>88</v>
      </c>
      <c r="C3160" s="103" t="s">
        <v>89</v>
      </c>
      <c r="D3160" s="103" t="s">
        <v>91</v>
      </c>
      <c r="E3160" s="103" t="s">
        <v>295</v>
      </c>
      <c r="F3160" s="103" t="s">
        <v>295</v>
      </c>
      <c r="G3160" s="103" t="s">
        <v>90</v>
      </c>
      <c r="H3160" s="103" t="s">
        <v>376</v>
      </c>
      <c r="I3160" s="103" t="s">
        <v>92</v>
      </c>
      <c r="J3160" s="215">
        <v>1118.52</v>
      </c>
      <c r="K3160" s="216" t="s">
        <v>88</v>
      </c>
    </row>
    <row r="3161" spans="1:11" x14ac:dyDescent="0.25">
      <c r="A3161" s="103" t="s">
        <v>807</v>
      </c>
      <c r="B3161" s="103" t="s">
        <v>88</v>
      </c>
      <c r="C3161" s="103" t="s">
        <v>89</v>
      </c>
      <c r="D3161" s="103" t="s">
        <v>91</v>
      </c>
      <c r="E3161" s="103" t="s">
        <v>295</v>
      </c>
      <c r="F3161" s="103" t="s">
        <v>295</v>
      </c>
      <c r="G3161" s="103" t="s">
        <v>90</v>
      </c>
      <c r="H3161" s="103" t="s">
        <v>376</v>
      </c>
      <c r="I3161" s="103" t="s">
        <v>92</v>
      </c>
      <c r="J3161" s="215">
        <v>1297.75</v>
      </c>
      <c r="K3161" s="216" t="s">
        <v>88</v>
      </c>
    </row>
    <row r="3162" spans="1:11" x14ac:dyDescent="0.25">
      <c r="A3162" s="103" t="s">
        <v>808</v>
      </c>
      <c r="B3162" s="103" t="s">
        <v>88</v>
      </c>
      <c r="C3162" s="103" t="s">
        <v>89</v>
      </c>
      <c r="D3162" s="103" t="s">
        <v>91</v>
      </c>
      <c r="E3162" s="103" t="s">
        <v>295</v>
      </c>
      <c r="F3162" s="103" t="s">
        <v>295</v>
      </c>
      <c r="G3162" s="103" t="s">
        <v>168</v>
      </c>
      <c r="H3162" s="103" t="s">
        <v>377</v>
      </c>
      <c r="I3162" s="103" t="s">
        <v>92</v>
      </c>
      <c r="J3162" s="215">
        <v>16245.33</v>
      </c>
      <c r="K3162" s="216" t="s">
        <v>88</v>
      </c>
    </row>
    <row r="3163" spans="1:11" x14ac:dyDescent="0.25">
      <c r="A3163" s="103" t="s">
        <v>809</v>
      </c>
      <c r="B3163" s="103" t="s">
        <v>88</v>
      </c>
      <c r="C3163" s="103" t="s">
        <v>89</v>
      </c>
      <c r="D3163" s="103" t="s">
        <v>91</v>
      </c>
      <c r="E3163" s="103" t="s">
        <v>295</v>
      </c>
      <c r="F3163" s="103" t="s">
        <v>295</v>
      </c>
      <c r="G3163" s="103" t="s">
        <v>168</v>
      </c>
      <c r="H3163" s="103" t="s">
        <v>377</v>
      </c>
      <c r="I3163" s="103" t="s">
        <v>92</v>
      </c>
      <c r="J3163" s="215">
        <v>12666.64</v>
      </c>
      <c r="K3163" s="216" t="s">
        <v>88</v>
      </c>
    </row>
    <row r="3164" spans="1:11" x14ac:dyDescent="0.25">
      <c r="A3164" s="103" t="s">
        <v>810</v>
      </c>
      <c r="B3164" s="103" t="s">
        <v>88</v>
      </c>
      <c r="C3164" s="103" t="s">
        <v>89</v>
      </c>
      <c r="D3164" s="103" t="s">
        <v>91</v>
      </c>
      <c r="E3164" s="103" t="s">
        <v>295</v>
      </c>
      <c r="F3164" s="103" t="s">
        <v>295</v>
      </c>
      <c r="G3164" s="103" t="s">
        <v>168</v>
      </c>
      <c r="H3164" s="103" t="s">
        <v>377</v>
      </c>
      <c r="I3164" s="103" t="s">
        <v>92</v>
      </c>
      <c r="J3164" s="215">
        <v>14441.86</v>
      </c>
      <c r="K3164" s="216" t="s">
        <v>88</v>
      </c>
    </row>
    <row r="3165" spans="1:11" x14ac:dyDescent="0.25">
      <c r="A3165" s="103" t="s">
        <v>1038</v>
      </c>
      <c r="B3165" s="103" t="s">
        <v>88</v>
      </c>
      <c r="C3165" s="103" t="s">
        <v>89</v>
      </c>
      <c r="D3165" s="103" t="s">
        <v>91</v>
      </c>
      <c r="E3165" s="103" t="s">
        <v>295</v>
      </c>
      <c r="F3165" s="103" t="s">
        <v>295</v>
      </c>
      <c r="G3165" s="103" t="s">
        <v>168</v>
      </c>
      <c r="H3165" s="103" t="s">
        <v>377</v>
      </c>
      <c r="I3165" s="103" t="s">
        <v>92</v>
      </c>
      <c r="J3165" s="215">
        <v>11363.29</v>
      </c>
      <c r="K3165" s="216" t="s">
        <v>88</v>
      </c>
    </row>
    <row r="3166" spans="1:11" x14ac:dyDescent="0.25">
      <c r="A3166" s="103" t="s">
        <v>806</v>
      </c>
      <c r="B3166" s="103" t="s">
        <v>88</v>
      </c>
      <c r="C3166" s="103" t="s">
        <v>89</v>
      </c>
      <c r="D3166" s="103" t="s">
        <v>91</v>
      </c>
      <c r="E3166" s="103" t="s">
        <v>295</v>
      </c>
      <c r="F3166" s="103" t="s">
        <v>295</v>
      </c>
      <c r="G3166" s="103" t="s">
        <v>168</v>
      </c>
      <c r="H3166" s="103" t="s">
        <v>377</v>
      </c>
      <c r="I3166" s="103" t="s">
        <v>92</v>
      </c>
      <c r="J3166" s="215">
        <v>15523.6</v>
      </c>
      <c r="K3166" s="216" t="s">
        <v>88</v>
      </c>
    </row>
    <row r="3167" spans="1:11" x14ac:dyDescent="0.25">
      <c r="A3167" s="103" t="s">
        <v>807</v>
      </c>
      <c r="B3167" s="103" t="s">
        <v>88</v>
      </c>
      <c r="C3167" s="103" t="s">
        <v>89</v>
      </c>
      <c r="D3167" s="103" t="s">
        <v>91</v>
      </c>
      <c r="E3167" s="103" t="s">
        <v>295</v>
      </c>
      <c r="F3167" s="103" t="s">
        <v>295</v>
      </c>
      <c r="G3167" s="103" t="s">
        <v>168</v>
      </c>
      <c r="H3167" s="103" t="s">
        <v>377</v>
      </c>
      <c r="I3167" s="103" t="s">
        <v>92</v>
      </c>
      <c r="J3167" s="215">
        <v>13515.86</v>
      </c>
      <c r="K3167" s="216" t="s">
        <v>88</v>
      </c>
    </row>
    <row r="3168" spans="1:11" x14ac:dyDescent="0.25">
      <c r="A3168" s="103" t="s">
        <v>808</v>
      </c>
      <c r="B3168" s="103" t="s">
        <v>88</v>
      </c>
      <c r="C3168" s="103" t="s">
        <v>89</v>
      </c>
      <c r="D3168" s="103" t="s">
        <v>91</v>
      </c>
      <c r="E3168" s="103" t="s">
        <v>295</v>
      </c>
      <c r="F3168" s="103" t="s">
        <v>295</v>
      </c>
      <c r="G3168" s="103" t="s">
        <v>133</v>
      </c>
      <c r="H3168" s="103" t="s">
        <v>378</v>
      </c>
      <c r="I3168" s="103" t="s">
        <v>92</v>
      </c>
      <c r="J3168" s="215">
        <v>6117.46</v>
      </c>
      <c r="K3168" s="216" t="s">
        <v>88</v>
      </c>
    </row>
    <row r="3169" spans="1:11" x14ac:dyDescent="0.25">
      <c r="A3169" s="103" t="s">
        <v>809</v>
      </c>
      <c r="B3169" s="103" t="s">
        <v>88</v>
      </c>
      <c r="C3169" s="103" t="s">
        <v>89</v>
      </c>
      <c r="D3169" s="103" t="s">
        <v>91</v>
      </c>
      <c r="E3169" s="103" t="s">
        <v>295</v>
      </c>
      <c r="F3169" s="103" t="s">
        <v>295</v>
      </c>
      <c r="G3169" s="103" t="s">
        <v>133</v>
      </c>
      <c r="H3169" s="103" t="s">
        <v>378</v>
      </c>
      <c r="I3169" s="103" t="s">
        <v>92</v>
      </c>
      <c r="J3169" s="215">
        <v>3896.43</v>
      </c>
      <c r="K3169" s="216" t="s">
        <v>88</v>
      </c>
    </row>
    <row r="3170" spans="1:11" x14ac:dyDescent="0.25">
      <c r="A3170" s="103" t="s">
        <v>810</v>
      </c>
      <c r="B3170" s="103" t="s">
        <v>88</v>
      </c>
      <c r="C3170" s="103" t="s">
        <v>89</v>
      </c>
      <c r="D3170" s="103" t="s">
        <v>91</v>
      </c>
      <c r="E3170" s="103" t="s">
        <v>295</v>
      </c>
      <c r="F3170" s="103" t="s">
        <v>295</v>
      </c>
      <c r="G3170" s="103" t="s">
        <v>133</v>
      </c>
      <c r="H3170" s="103" t="s">
        <v>378</v>
      </c>
      <c r="I3170" s="103" t="s">
        <v>92</v>
      </c>
      <c r="J3170" s="215">
        <v>3681.82</v>
      </c>
      <c r="K3170" s="216" t="s">
        <v>88</v>
      </c>
    </row>
    <row r="3171" spans="1:11" x14ac:dyDescent="0.25">
      <c r="A3171" s="103" t="s">
        <v>1038</v>
      </c>
      <c r="B3171" s="103" t="s">
        <v>88</v>
      </c>
      <c r="C3171" s="103" t="s">
        <v>89</v>
      </c>
      <c r="D3171" s="103" t="s">
        <v>91</v>
      </c>
      <c r="E3171" s="103" t="s">
        <v>295</v>
      </c>
      <c r="F3171" s="103" t="s">
        <v>295</v>
      </c>
      <c r="G3171" s="103" t="s">
        <v>133</v>
      </c>
      <c r="H3171" s="103" t="s">
        <v>378</v>
      </c>
      <c r="I3171" s="103" t="s">
        <v>92</v>
      </c>
      <c r="J3171" s="215">
        <v>7000.26</v>
      </c>
      <c r="K3171" s="216" t="s">
        <v>88</v>
      </c>
    </row>
    <row r="3172" spans="1:11" x14ac:dyDescent="0.25">
      <c r="A3172" s="103" t="s">
        <v>806</v>
      </c>
      <c r="B3172" s="103" t="s">
        <v>88</v>
      </c>
      <c r="C3172" s="103" t="s">
        <v>89</v>
      </c>
      <c r="D3172" s="103" t="s">
        <v>91</v>
      </c>
      <c r="E3172" s="103" t="s">
        <v>295</v>
      </c>
      <c r="F3172" s="103" t="s">
        <v>295</v>
      </c>
      <c r="G3172" s="103" t="s">
        <v>133</v>
      </c>
      <c r="H3172" s="103" t="s">
        <v>378</v>
      </c>
      <c r="I3172" s="103" t="s">
        <v>92</v>
      </c>
      <c r="J3172" s="215">
        <v>5621.85</v>
      </c>
      <c r="K3172" s="216" t="s">
        <v>88</v>
      </c>
    </row>
    <row r="3173" spans="1:11" x14ac:dyDescent="0.25">
      <c r="A3173" s="103" t="s">
        <v>807</v>
      </c>
      <c r="B3173" s="103" t="s">
        <v>88</v>
      </c>
      <c r="C3173" s="103" t="s">
        <v>89</v>
      </c>
      <c r="D3173" s="103" t="s">
        <v>91</v>
      </c>
      <c r="E3173" s="103" t="s">
        <v>295</v>
      </c>
      <c r="F3173" s="103" t="s">
        <v>295</v>
      </c>
      <c r="G3173" s="103" t="s">
        <v>133</v>
      </c>
      <c r="H3173" s="103" t="s">
        <v>378</v>
      </c>
      <c r="I3173" s="103" t="s">
        <v>92</v>
      </c>
      <c r="J3173" s="215">
        <v>5935.34</v>
      </c>
      <c r="K3173" s="216" t="s">
        <v>88</v>
      </c>
    </row>
    <row r="3174" spans="1:11" x14ac:dyDescent="0.25">
      <c r="A3174" s="103" t="s">
        <v>808</v>
      </c>
      <c r="B3174" s="103" t="s">
        <v>88</v>
      </c>
      <c r="C3174" s="103" t="s">
        <v>89</v>
      </c>
      <c r="D3174" s="103" t="s">
        <v>91</v>
      </c>
      <c r="E3174" s="103" t="s">
        <v>295</v>
      </c>
      <c r="F3174" s="103" t="s">
        <v>295</v>
      </c>
      <c r="G3174" s="103" t="s">
        <v>132</v>
      </c>
      <c r="H3174" s="103" t="s">
        <v>379</v>
      </c>
      <c r="I3174" s="103" t="s">
        <v>92</v>
      </c>
      <c r="J3174" s="215">
        <v>12404.9</v>
      </c>
      <c r="K3174" s="216" t="s">
        <v>88</v>
      </c>
    </row>
    <row r="3175" spans="1:11" x14ac:dyDescent="0.25">
      <c r="A3175" s="103" t="s">
        <v>809</v>
      </c>
      <c r="B3175" s="103" t="s">
        <v>88</v>
      </c>
      <c r="C3175" s="103" t="s">
        <v>89</v>
      </c>
      <c r="D3175" s="103" t="s">
        <v>91</v>
      </c>
      <c r="E3175" s="103" t="s">
        <v>295</v>
      </c>
      <c r="F3175" s="103" t="s">
        <v>295</v>
      </c>
      <c r="G3175" s="103" t="s">
        <v>132</v>
      </c>
      <c r="H3175" s="103" t="s">
        <v>379</v>
      </c>
      <c r="I3175" s="103" t="s">
        <v>92</v>
      </c>
      <c r="J3175" s="215">
        <v>13548.89</v>
      </c>
      <c r="K3175" s="216" t="s">
        <v>88</v>
      </c>
    </row>
    <row r="3176" spans="1:11" x14ac:dyDescent="0.25">
      <c r="A3176" s="103" t="s">
        <v>810</v>
      </c>
      <c r="B3176" s="103" t="s">
        <v>88</v>
      </c>
      <c r="C3176" s="103" t="s">
        <v>89</v>
      </c>
      <c r="D3176" s="103" t="s">
        <v>91</v>
      </c>
      <c r="E3176" s="103" t="s">
        <v>295</v>
      </c>
      <c r="F3176" s="103" t="s">
        <v>295</v>
      </c>
      <c r="G3176" s="103" t="s">
        <v>132</v>
      </c>
      <c r="H3176" s="103" t="s">
        <v>379</v>
      </c>
      <c r="I3176" s="103" t="s">
        <v>92</v>
      </c>
      <c r="J3176" s="215">
        <v>8372.2000000000007</v>
      </c>
      <c r="K3176" s="216" t="s">
        <v>88</v>
      </c>
    </row>
    <row r="3177" spans="1:11" x14ac:dyDescent="0.25">
      <c r="A3177" s="103" t="s">
        <v>1038</v>
      </c>
      <c r="B3177" s="103" t="s">
        <v>88</v>
      </c>
      <c r="C3177" s="103" t="s">
        <v>89</v>
      </c>
      <c r="D3177" s="103" t="s">
        <v>91</v>
      </c>
      <c r="E3177" s="103" t="s">
        <v>295</v>
      </c>
      <c r="F3177" s="103" t="s">
        <v>295</v>
      </c>
      <c r="G3177" s="103" t="s">
        <v>132</v>
      </c>
      <c r="H3177" s="103" t="s">
        <v>379</v>
      </c>
      <c r="I3177" s="103" t="s">
        <v>92</v>
      </c>
      <c r="J3177" s="215">
        <v>9794.8700000000008</v>
      </c>
      <c r="K3177" s="216" t="s">
        <v>88</v>
      </c>
    </row>
    <row r="3178" spans="1:11" x14ac:dyDescent="0.25">
      <c r="A3178" s="103" t="s">
        <v>806</v>
      </c>
      <c r="B3178" s="103" t="s">
        <v>88</v>
      </c>
      <c r="C3178" s="103" t="s">
        <v>89</v>
      </c>
      <c r="D3178" s="103" t="s">
        <v>91</v>
      </c>
      <c r="E3178" s="103" t="s">
        <v>295</v>
      </c>
      <c r="F3178" s="103" t="s">
        <v>295</v>
      </c>
      <c r="G3178" s="103" t="s">
        <v>132</v>
      </c>
      <c r="H3178" s="103" t="s">
        <v>379</v>
      </c>
      <c r="I3178" s="103" t="s">
        <v>92</v>
      </c>
      <c r="J3178" s="215">
        <v>14977</v>
      </c>
      <c r="K3178" s="216" t="s">
        <v>88</v>
      </c>
    </row>
    <row r="3179" spans="1:11" x14ac:dyDescent="0.25">
      <c r="A3179" s="103" t="s">
        <v>807</v>
      </c>
      <c r="B3179" s="103" t="s">
        <v>88</v>
      </c>
      <c r="C3179" s="103" t="s">
        <v>89</v>
      </c>
      <c r="D3179" s="103" t="s">
        <v>91</v>
      </c>
      <c r="E3179" s="103" t="s">
        <v>295</v>
      </c>
      <c r="F3179" s="103" t="s">
        <v>295</v>
      </c>
      <c r="G3179" s="103" t="s">
        <v>132</v>
      </c>
      <c r="H3179" s="103" t="s">
        <v>379</v>
      </c>
      <c r="I3179" s="103" t="s">
        <v>92</v>
      </c>
      <c r="J3179" s="215">
        <v>13050.53</v>
      </c>
      <c r="K3179" s="216" t="s">
        <v>88</v>
      </c>
    </row>
    <row r="3180" spans="1:11" x14ac:dyDescent="0.25">
      <c r="A3180" s="103" t="s">
        <v>808</v>
      </c>
      <c r="B3180" s="103" t="s">
        <v>88</v>
      </c>
      <c r="C3180" s="103" t="s">
        <v>89</v>
      </c>
      <c r="D3180" s="103" t="s">
        <v>91</v>
      </c>
      <c r="E3180" s="103" t="s">
        <v>295</v>
      </c>
      <c r="F3180" s="103" t="s">
        <v>295</v>
      </c>
      <c r="G3180" s="103" t="s">
        <v>169</v>
      </c>
      <c r="H3180" s="103" t="s">
        <v>380</v>
      </c>
      <c r="I3180" s="103" t="s">
        <v>92</v>
      </c>
      <c r="J3180" s="215">
        <v>1041.8900000000001</v>
      </c>
      <c r="K3180" s="216" t="s">
        <v>88</v>
      </c>
    </row>
    <row r="3181" spans="1:11" x14ac:dyDescent="0.25">
      <c r="A3181" s="103" t="s">
        <v>809</v>
      </c>
      <c r="B3181" s="103" t="s">
        <v>88</v>
      </c>
      <c r="C3181" s="103" t="s">
        <v>89</v>
      </c>
      <c r="D3181" s="103" t="s">
        <v>91</v>
      </c>
      <c r="E3181" s="103" t="s">
        <v>295</v>
      </c>
      <c r="F3181" s="103" t="s">
        <v>295</v>
      </c>
      <c r="G3181" s="103" t="s">
        <v>169</v>
      </c>
      <c r="H3181" s="103" t="s">
        <v>380</v>
      </c>
      <c r="I3181" s="103" t="s">
        <v>92</v>
      </c>
      <c r="J3181" s="215">
        <v>874.56</v>
      </c>
      <c r="K3181" s="216" t="s">
        <v>88</v>
      </c>
    </row>
    <row r="3182" spans="1:11" x14ac:dyDescent="0.25">
      <c r="A3182" s="103" t="s">
        <v>810</v>
      </c>
      <c r="B3182" s="103" t="s">
        <v>88</v>
      </c>
      <c r="C3182" s="103" t="s">
        <v>89</v>
      </c>
      <c r="D3182" s="103" t="s">
        <v>91</v>
      </c>
      <c r="E3182" s="103" t="s">
        <v>295</v>
      </c>
      <c r="F3182" s="103" t="s">
        <v>295</v>
      </c>
      <c r="G3182" s="103" t="s">
        <v>169</v>
      </c>
      <c r="H3182" s="103" t="s">
        <v>380</v>
      </c>
      <c r="I3182" s="103" t="s">
        <v>92</v>
      </c>
      <c r="J3182" s="215">
        <v>671.08</v>
      </c>
      <c r="K3182" s="216" t="s">
        <v>88</v>
      </c>
    </row>
    <row r="3183" spans="1:11" x14ac:dyDescent="0.25">
      <c r="A3183" s="103" t="s">
        <v>1038</v>
      </c>
      <c r="B3183" s="103" t="s">
        <v>88</v>
      </c>
      <c r="C3183" s="103" t="s">
        <v>89</v>
      </c>
      <c r="D3183" s="103" t="s">
        <v>91</v>
      </c>
      <c r="E3183" s="103" t="s">
        <v>295</v>
      </c>
      <c r="F3183" s="103" t="s">
        <v>295</v>
      </c>
      <c r="G3183" s="103" t="s">
        <v>169</v>
      </c>
      <c r="H3183" s="103" t="s">
        <v>380</v>
      </c>
      <c r="I3183" s="103" t="s">
        <v>92</v>
      </c>
      <c r="J3183" s="215">
        <v>1033.77</v>
      </c>
      <c r="K3183" s="216" t="s">
        <v>88</v>
      </c>
    </row>
    <row r="3184" spans="1:11" x14ac:dyDescent="0.25">
      <c r="A3184" s="103" t="s">
        <v>806</v>
      </c>
      <c r="B3184" s="103" t="s">
        <v>88</v>
      </c>
      <c r="C3184" s="103" t="s">
        <v>89</v>
      </c>
      <c r="D3184" s="103" t="s">
        <v>91</v>
      </c>
      <c r="E3184" s="103" t="s">
        <v>295</v>
      </c>
      <c r="F3184" s="103" t="s">
        <v>295</v>
      </c>
      <c r="G3184" s="103" t="s">
        <v>169</v>
      </c>
      <c r="H3184" s="103" t="s">
        <v>380</v>
      </c>
      <c r="I3184" s="103" t="s">
        <v>92</v>
      </c>
      <c r="J3184" s="215">
        <v>757.11</v>
      </c>
      <c r="K3184" s="216" t="s">
        <v>88</v>
      </c>
    </row>
    <row r="3185" spans="1:11" x14ac:dyDescent="0.25">
      <c r="A3185" s="103" t="s">
        <v>807</v>
      </c>
      <c r="B3185" s="103" t="s">
        <v>88</v>
      </c>
      <c r="C3185" s="103" t="s">
        <v>89</v>
      </c>
      <c r="D3185" s="103" t="s">
        <v>91</v>
      </c>
      <c r="E3185" s="103" t="s">
        <v>295</v>
      </c>
      <c r="F3185" s="103" t="s">
        <v>295</v>
      </c>
      <c r="G3185" s="103" t="s">
        <v>169</v>
      </c>
      <c r="H3185" s="103" t="s">
        <v>380</v>
      </c>
      <c r="I3185" s="103" t="s">
        <v>92</v>
      </c>
      <c r="J3185" s="215">
        <v>759.75</v>
      </c>
      <c r="K3185" s="216" t="s">
        <v>88</v>
      </c>
    </row>
    <row r="3186" spans="1:11" x14ac:dyDescent="0.25">
      <c r="A3186" s="103" t="s">
        <v>808</v>
      </c>
      <c r="B3186" s="103" t="s">
        <v>88</v>
      </c>
      <c r="C3186" s="103" t="s">
        <v>89</v>
      </c>
      <c r="D3186" s="103" t="s">
        <v>91</v>
      </c>
      <c r="E3186" s="103" t="s">
        <v>295</v>
      </c>
      <c r="F3186" s="103" t="s">
        <v>295</v>
      </c>
      <c r="G3186" s="103" t="s">
        <v>130</v>
      </c>
      <c r="H3186" s="103" t="s">
        <v>381</v>
      </c>
      <c r="I3186" s="103" t="s">
        <v>92</v>
      </c>
      <c r="J3186" s="215">
        <v>9456.74</v>
      </c>
      <c r="K3186" s="216" t="s">
        <v>88</v>
      </c>
    </row>
    <row r="3187" spans="1:11" x14ac:dyDescent="0.25">
      <c r="A3187" s="103" t="s">
        <v>809</v>
      </c>
      <c r="B3187" s="103" t="s">
        <v>88</v>
      </c>
      <c r="C3187" s="103" t="s">
        <v>89</v>
      </c>
      <c r="D3187" s="103" t="s">
        <v>91</v>
      </c>
      <c r="E3187" s="103" t="s">
        <v>295</v>
      </c>
      <c r="F3187" s="103" t="s">
        <v>295</v>
      </c>
      <c r="G3187" s="103" t="s">
        <v>130</v>
      </c>
      <c r="H3187" s="103" t="s">
        <v>381</v>
      </c>
      <c r="I3187" s="103" t="s">
        <v>92</v>
      </c>
      <c r="J3187" s="215">
        <v>3732.06</v>
      </c>
      <c r="K3187" s="216" t="s">
        <v>88</v>
      </c>
    </row>
    <row r="3188" spans="1:11" x14ac:dyDescent="0.25">
      <c r="A3188" s="103" t="s">
        <v>810</v>
      </c>
      <c r="B3188" s="103" t="s">
        <v>88</v>
      </c>
      <c r="C3188" s="103" t="s">
        <v>89</v>
      </c>
      <c r="D3188" s="103" t="s">
        <v>91</v>
      </c>
      <c r="E3188" s="103" t="s">
        <v>295</v>
      </c>
      <c r="F3188" s="103" t="s">
        <v>295</v>
      </c>
      <c r="G3188" s="103" t="s">
        <v>130</v>
      </c>
      <c r="H3188" s="103" t="s">
        <v>381</v>
      </c>
      <c r="I3188" s="103" t="s">
        <v>92</v>
      </c>
      <c r="J3188" s="215">
        <v>4455.46</v>
      </c>
      <c r="K3188" s="216" t="s">
        <v>88</v>
      </c>
    </row>
    <row r="3189" spans="1:11" x14ac:dyDescent="0.25">
      <c r="A3189" s="103" t="s">
        <v>1038</v>
      </c>
      <c r="B3189" s="103" t="s">
        <v>88</v>
      </c>
      <c r="C3189" s="103" t="s">
        <v>89</v>
      </c>
      <c r="D3189" s="103" t="s">
        <v>91</v>
      </c>
      <c r="E3189" s="103" t="s">
        <v>295</v>
      </c>
      <c r="F3189" s="103" t="s">
        <v>295</v>
      </c>
      <c r="G3189" s="103" t="s">
        <v>130</v>
      </c>
      <c r="H3189" s="103" t="s">
        <v>381</v>
      </c>
      <c r="I3189" s="103" t="s">
        <v>92</v>
      </c>
      <c r="J3189" s="215">
        <v>8046.13</v>
      </c>
      <c r="K3189" s="216" t="s">
        <v>88</v>
      </c>
    </row>
    <row r="3190" spans="1:11" x14ac:dyDescent="0.25">
      <c r="A3190" s="103" t="s">
        <v>806</v>
      </c>
      <c r="B3190" s="103" t="s">
        <v>88</v>
      </c>
      <c r="C3190" s="103" t="s">
        <v>89</v>
      </c>
      <c r="D3190" s="103" t="s">
        <v>91</v>
      </c>
      <c r="E3190" s="103" t="s">
        <v>295</v>
      </c>
      <c r="F3190" s="103" t="s">
        <v>295</v>
      </c>
      <c r="G3190" s="103" t="s">
        <v>130</v>
      </c>
      <c r="H3190" s="103" t="s">
        <v>381</v>
      </c>
      <c r="I3190" s="103" t="s">
        <v>92</v>
      </c>
      <c r="J3190" s="215">
        <v>8953.76</v>
      </c>
      <c r="K3190" s="216" t="s">
        <v>88</v>
      </c>
    </row>
    <row r="3191" spans="1:11" x14ac:dyDescent="0.25">
      <c r="A3191" s="103" t="s">
        <v>807</v>
      </c>
      <c r="B3191" s="103" t="s">
        <v>88</v>
      </c>
      <c r="C3191" s="103" t="s">
        <v>89</v>
      </c>
      <c r="D3191" s="103" t="s">
        <v>91</v>
      </c>
      <c r="E3191" s="103" t="s">
        <v>295</v>
      </c>
      <c r="F3191" s="103" t="s">
        <v>295</v>
      </c>
      <c r="G3191" s="103" t="s">
        <v>130</v>
      </c>
      <c r="H3191" s="103" t="s">
        <v>381</v>
      </c>
      <c r="I3191" s="103" t="s">
        <v>92</v>
      </c>
      <c r="J3191" s="215">
        <v>6167.6</v>
      </c>
      <c r="K3191" s="216" t="s">
        <v>88</v>
      </c>
    </row>
    <row r="3192" spans="1:11" x14ac:dyDescent="0.25">
      <c r="A3192" s="103" t="s">
        <v>808</v>
      </c>
      <c r="B3192" s="103" t="s">
        <v>88</v>
      </c>
      <c r="C3192" s="103" t="s">
        <v>89</v>
      </c>
      <c r="D3192" s="103" t="s">
        <v>91</v>
      </c>
      <c r="E3192" s="103" t="s">
        <v>295</v>
      </c>
      <c r="F3192" s="103" t="s">
        <v>295</v>
      </c>
      <c r="G3192" s="103" t="s">
        <v>129</v>
      </c>
      <c r="H3192" s="103" t="s">
        <v>382</v>
      </c>
      <c r="I3192" s="103" t="s">
        <v>92</v>
      </c>
      <c r="J3192" s="215">
        <v>11973.99</v>
      </c>
      <c r="K3192" s="216" t="s">
        <v>88</v>
      </c>
    </row>
    <row r="3193" spans="1:11" x14ac:dyDescent="0.25">
      <c r="A3193" s="103" t="s">
        <v>809</v>
      </c>
      <c r="B3193" s="103" t="s">
        <v>88</v>
      </c>
      <c r="C3193" s="103" t="s">
        <v>89</v>
      </c>
      <c r="D3193" s="103" t="s">
        <v>91</v>
      </c>
      <c r="E3193" s="103" t="s">
        <v>295</v>
      </c>
      <c r="F3193" s="103" t="s">
        <v>295</v>
      </c>
      <c r="G3193" s="103" t="s">
        <v>129</v>
      </c>
      <c r="H3193" s="103" t="s">
        <v>382</v>
      </c>
      <c r="I3193" s="103" t="s">
        <v>92</v>
      </c>
      <c r="J3193" s="215">
        <v>8268.93</v>
      </c>
      <c r="K3193" s="216" t="s">
        <v>88</v>
      </c>
    </row>
    <row r="3194" spans="1:11" x14ac:dyDescent="0.25">
      <c r="A3194" s="103" t="s">
        <v>810</v>
      </c>
      <c r="B3194" s="103" t="s">
        <v>88</v>
      </c>
      <c r="C3194" s="103" t="s">
        <v>89</v>
      </c>
      <c r="D3194" s="103" t="s">
        <v>91</v>
      </c>
      <c r="E3194" s="103" t="s">
        <v>295</v>
      </c>
      <c r="F3194" s="103" t="s">
        <v>295</v>
      </c>
      <c r="G3194" s="103" t="s">
        <v>129</v>
      </c>
      <c r="H3194" s="103" t="s">
        <v>382</v>
      </c>
      <c r="I3194" s="103" t="s">
        <v>92</v>
      </c>
      <c r="J3194" s="215">
        <v>9588.98</v>
      </c>
      <c r="K3194" s="216" t="s">
        <v>88</v>
      </c>
    </row>
    <row r="3195" spans="1:11" x14ac:dyDescent="0.25">
      <c r="A3195" s="103" t="s">
        <v>1038</v>
      </c>
      <c r="B3195" s="103" t="s">
        <v>88</v>
      </c>
      <c r="C3195" s="103" t="s">
        <v>89</v>
      </c>
      <c r="D3195" s="103" t="s">
        <v>91</v>
      </c>
      <c r="E3195" s="103" t="s">
        <v>295</v>
      </c>
      <c r="F3195" s="103" t="s">
        <v>295</v>
      </c>
      <c r="G3195" s="103" t="s">
        <v>129</v>
      </c>
      <c r="H3195" s="103" t="s">
        <v>382</v>
      </c>
      <c r="I3195" s="103" t="s">
        <v>92</v>
      </c>
      <c r="J3195" s="215">
        <v>11724.35</v>
      </c>
      <c r="K3195" s="216" t="s">
        <v>88</v>
      </c>
    </row>
    <row r="3196" spans="1:11" x14ac:dyDescent="0.25">
      <c r="A3196" s="103" t="s">
        <v>806</v>
      </c>
      <c r="B3196" s="103" t="s">
        <v>88</v>
      </c>
      <c r="C3196" s="103" t="s">
        <v>89</v>
      </c>
      <c r="D3196" s="103" t="s">
        <v>91</v>
      </c>
      <c r="E3196" s="103" t="s">
        <v>295</v>
      </c>
      <c r="F3196" s="103" t="s">
        <v>295</v>
      </c>
      <c r="G3196" s="103" t="s">
        <v>129</v>
      </c>
      <c r="H3196" s="103" t="s">
        <v>382</v>
      </c>
      <c r="I3196" s="103" t="s">
        <v>92</v>
      </c>
      <c r="J3196" s="215">
        <v>9327.68</v>
      </c>
      <c r="K3196" s="216" t="s">
        <v>88</v>
      </c>
    </row>
    <row r="3197" spans="1:11" x14ac:dyDescent="0.25">
      <c r="A3197" s="103" t="s">
        <v>807</v>
      </c>
      <c r="B3197" s="103" t="s">
        <v>88</v>
      </c>
      <c r="C3197" s="103" t="s">
        <v>89</v>
      </c>
      <c r="D3197" s="103" t="s">
        <v>91</v>
      </c>
      <c r="E3197" s="103" t="s">
        <v>295</v>
      </c>
      <c r="F3197" s="103" t="s">
        <v>295</v>
      </c>
      <c r="G3197" s="103" t="s">
        <v>129</v>
      </c>
      <c r="H3197" s="103" t="s">
        <v>382</v>
      </c>
      <c r="I3197" s="103" t="s">
        <v>92</v>
      </c>
      <c r="J3197" s="215">
        <v>11520.91</v>
      </c>
      <c r="K3197" s="216" t="s">
        <v>88</v>
      </c>
    </row>
    <row r="3198" spans="1:11" x14ac:dyDescent="0.25">
      <c r="A3198" s="103" t="s">
        <v>808</v>
      </c>
      <c r="B3198" s="103" t="s">
        <v>88</v>
      </c>
      <c r="C3198" s="103" t="s">
        <v>89</v>
      </c>
      <c r="D3198" s="103" t="s">
        <v>91</v>
      </c>
      <c r="E3198" s="103" t="s">
        <v>295</v>
      </c>
      <c r="F3198" s="103" t="s">
        <v>295</v>
      </c>
      <c r="G3198" s="103" t="s">
        <v>446</v>
      </c>
      <c r="H3198" s="103" t="s">
        <v>447</v>
      </c>
      <c r="I3198" s="103" t="s">
        <v>92</v>
      </c>
      <c r="J3198" s="215">
        <v>125.42</v>
      </c>
      <c r="K3198" s="216" t="s">
        <v>88</v>
      </c>
    </row>
    <row r="3199" spans="1:11" x14ac:dyDescent="0.25">
      <c r="A3199" s="103" t="s">
        <v>809</v>
      </c>
      <c r="B3199" s="103" t="s">
        <v>88</v>
      </c>
      <c r="C3199" s="103" t="s">
        <v>89</v>
      </c>
      <c r="D3199" s="103" t="s">
        <v>91</v>
      </c>
      <c r="E3199" s="103" t="s">
        <v>295</v>
      </c>
      <c r="F3199" s="103" t="s">
        <v>295</v>
      </c>
      <c r="G3199" s="103" t="s">
        <v>446</v>
      </c>
      <c r="H3199" s="103" t="s">
        <v>447</v>
      </c>
      <c r="I3199" s="103" t="s">
        <v>92</v>
      </c>
      <c r="J3199" s="215">
        <v>196.52</v>
      </c>
      <c r="K3199" s="216" t="s">
        <v>88</v>
      </c>
    </row>
    <row r="3200" spans="1:11" x14ac:dyDescent="0.25">
      <c r="A3200" s="103" t="s">
        <v>810</v>
      </c>
      <c r="B3200" s="103" t="s">
        <v>88</v>
      </c>
      <c r="C3200" s="103" t="s">
        <v>89</v>
      </c>
      <c r="D3200" s="103" t="s">
        <v>91</v>
      </c>
      <c r="E3200" s="103" t="s">
        <v>295</v>
      </c>
      <c r="F3200" s="103" t="s">
        <v>295</v>
      </c>
      <c r="G3200" s="103" t="s">
        <v>446</v>
      </c>
      <c r="H3200" s="103" t="s">
        <v>447</v>
      </c>
      <c r="I3200" s="103" t="s">
        <v>92</v>
      </c>
      <c r="J3200" s="215">
        <v>260.19</v>
      </c>
      <c r="K3200" s="216" t="s">
        <v>88</v>
      </c>
    </row>
    <row r="3201" spans="1:11" x14ac:dyDescent="0.25">
      <c r="A3201" s="103" t="s">
        <v>1038</v>
      </c>
      <c r="B3201" s="103" t="s">
        <v>88</v>
      </c>
      <c r="C3201" s="103" t="s">
        <v>89</v>
      </c>
      <c r="D3201" s="103" t="s">
        <v>91</v>
      </c>
      <c r="E3201" s="103" t="s">
        <v>295</v>
      </c>
      <c r="F3201" s="103" t="s">
        <v>295</v>
      </c>
      <c r="G3201" s="103" t="s">
        <v>446</v>
      </c>
      <c r="H3201" s="103" t="s">
        <v>447</v>
      </c>
      <c r="I3201" s="103" t="s">
        <v>92</v>
      </c>
      <c r="J3201" s="215">
        <v>788.08</v>
      </c>
      <c r="K3201" s="216" t="s">
        <v>88</v>
      </c>
    </row>
    <row r="3202" spans="1:11" x14ac:dyDescent="0.25">
      <c r="A3202" s="103" t="s">
        <v>806</v>
      </c>
      <c r="B3202" s="103" t="s">
        <v>88</v>
      </c>
      <c r="C3202" s="103" t="s">
        <v>89</v>
      </c>
      <c r="D3202" s="103" t="s">
        <v>91</v>
      </c>
      <c r="E3202" s="103" t="s">
        <v>295</v>
      </c>
      <c r="F3202" s="103" t="s">
        <v>295</v>
      </c>
      <c r="G3202" s="103" t="s">
        <v>446</v>
      </c>
      <c r="H3202" s="103" t="s">
        <v>447</v>
      </c>
      <c r="I3202" s="103" t="s">
        <v>92</v>
      </c>
      <c r="J3202" s="215">
        <v>22.59</v>
      </c>
      <c r="K3202" s="216" t="s">
        <v>88</v>
      </c>
    </row>
    <row r="3203" spans="1:11" x14ac:dyDescent="0.25">
      <c r="A3203" s="103" t="s">
        <v>807</v>
      </c>
      <c r="B3203" s="103" t="s">
        <v>88</v>
      </c>
      <c r="C3203" s="103" t="s">
        <v>89</v>
      </c>
      <c r="D3203" s="103" t="s">
        <v>91</v>
      </c>
      <c r="E3203" s="103" t="s">
        <v>295</v>
      </c>
      <c r="F3203" s="103" t="s">
        <v>295</v>
      </c>
      <c r="G3203" s="103" t="s">
        <v>446</v>
      </c>
      <c r="H3203" s="103" t="s">
        <v>447</v>
      </c>
      <c r="I3203" s="103" t="s">
        <v>92</v>
      </c>
      <c r="J3203" s="215">
        <v>467.42</v>
      </c>
      <c r="K3203" s="216" t="s">
        <v>88</v>
      </c>
    </row>
    <row r="3204" spans="1:11" x14ac:dyDescent="0.25">
      <c r="A3204" s="103" t="s">
        <v>809</v>
      </c>
      <c r="B3204" s="103" t="s">
        <v>88</v>
      </c>
      <c r="C3204" s="103" t="s">
        <v>89</v>
      </c>
      <c r="D3204" s="103" t="s">
        <v>91</v>
      </c>
      <c r="E3204" s="103" t="s">
        <v>295</v>
      </c>
      <c r="F3204" s="103" t="s">
        <v>295</v>
      </c>
      <c r="G3204" s="103" t="s">
        <v>751</v>
      </c>
      <c r="H3204" s="103" t="s">
        <v>812</v>
      </c>
      <c r="I3204" s="103" t="s">
        <v>92</v>
      </c>
      <c r="J3204" s="215">
        <v>9.57</v>
      </c>
      <c r="K3204" s="216" t="s">
        <v>88</v>
      </c>
    </row>
    <row r="3205" spans="1:11" x14ac:dyDescent="0.25">
      <c r="A3205" s="103" t="s">
        <v>810</v>
      </c>
      <c r="B3205" s="103" t="s">
        <v>88</v>
      </c>
      <c r="C3205" s="103" t="s">
        <v>89</v>
      </c>
      <c r="D3205" s="103" t="s">
        <v>91</v>
      </c>
      <c r="E3205" s="103" t="s">
        <v>295</v>
      </c>
      <c r="F3205" s="103" t="s">
        <v>295</v>
      </c>
      <c r="G3205" s="103" t="s">
        <v>751</v>
      </c>
      <c r="H3205" s="103" t="s">
        <v>812</v>
      </c>
      <c r="I3205" s="103" t="s">
        <v>92</v>
      </c>
      <c r="J3205" s="215">
        <v>-13.52</v>
      </c>
      <c r="K3205" s="216" t="s">
        <v>88</v>
      </c>
    </row>
    <row r="3206" spans="1:11" x14ac:dyDescent="0.25">
      <c r="A3206" s="103" t="s">
        <v>806</v>
      </c>
      <c r="B3206" s="103" t="s">
        <v>88</v>
      </c>
      <c r="C3206" s="103" t="s">
        <v>89</v>
      </c>
      <c r="D3206" s="103" t="s">
        <v>91</v>
      </c>
      <c r="E3206" s="103" t="s">
        <v>295</v>
      </c>
      <c r="F3206" s="103" t="s">
        <v>295</v>
      </c>
      <c r="G3206" s="103" t="s">
        <v>751</v>
      </c>
      <c r="H3206" s="103" t="s">
        <v>812</v>
      </c>
      <c r="I3206" s="103" t="s">
        <v>92</v>
      </c>
      <c r="J3206" s="215">
        <v>9.57</v>
      </c>
      <c r="K3206" s="216" t="s">
        <v>88</v>
      </c>
    </row>
    <row r="3207" spans="1:11" x14ac:dyDescent="0.25">
      <c r="A3207" s="103" t="s">
        <v>808</v>
      </c>
      <c r="B3207" s="103" t="s">
        <v>88</v>
      </c>
      <c r="C3207" s="103" t="s">
        <v>89</v>
      </c>
      <c r="D3207" s="103" t="s">
        <v>91</v>
      </c>
      <c r="E3207" s="103" t="s">
        <v>295</v>
      </c>
      <c r="F3207" s="103" t="s">
        <v>295</v>
      </c>
      <c r="G3207" s="103" t="s">
        <v>128</v>
      </c>
      <c r="H3207" s="103" t="s">
        <v>386</v>
      </c>
      <c r="I3207" s="103" t="s">
        <v>92</v>
      </c>
      <c r="J3207" s="215">
        <v>5136.0200000000004</v>
      </c>
      <c r="K3207" s="216" t="s">
        <v>88</v>
      </c>
    </row>
    <row r="3208" spans="1:11" x14ac:dyDescent="0.25">
      <c r="A3208" s="103" t="s">
        <v>809</v>
      </c>
      <c r="B3208" s="103" t="s">
        <v>88</v>
      </c>
      <c r="C3208" s="103" t="s">
        <v>89</v>
      </c>
      <c r="D3208" s="103" t="s">
        <v>91</v>
      </c>
      <c r="E3208" s="103" t="s">
        <v>295</v>
      </c>
      <c r="F3208" s="103" t="s">
        <v>295</v>
      </c>
      <c r="G3208" s="103" t="s">
        <v>128</v>
      </c>
      <c r="H3208" s="103" t="s">
        <v>386</v>
      </c>
      <c r="I3208" s="103" t="s">
        <v>92</v>
      </c>
      <c r="J3208" s="215">
        <v>3958.64</v>
      </c>
      <c r="K3208" s="216" t="s">
        <v>88</v>
      </c>
    </row>
    <row r="3209" spans="1:11" x14ac:dyDescent="0.25">
      <c r="A3209" s="103" t="s">
        <v>810</v>
      </c>
      <c r="B3209" s="103" t="s">
        <v>88</v>
      </c>
      <c r="C3209" s="103" t="s">
        <v>89</v>
      </c>
      <c r="D3209" s="103" t="s">
        <v>91</v>
      </c>
      <c r="E3209" s="103" t="s">
        <v>295</v>
      </c>
      <c r="F3209" s="103" t="s">
        <v>295</v>
      </c>
      <c r="G3209" s="103" t="s">
        <v>128</v>
      </c>
      <c r="H3209" s="103" t="s">
        <v>386</v>
      </c>
      <c r="I3209" s="103" t="s">
        <v>92</v>
      </c>
      <c r="J3209" s="215">
        <v>4713.29</v>
      </c>
      <c r="K3209" s="216" t="s">
        <v>88</v>
      </c>
    </row>
    <row r="3210" spans="1:11" x14ac:dyDescent="0.25">
      <c r="A3210" s="103" t="s">
        <v>1038</v>
      </c>
      <c r="B3210" s="103" t="s">
        <v>88</v>
      </c>
      <c r="C3210" s="103" t="s">
        <v>89</v>
      </c>
      <c r="D3210" s="103" t="s">
        <v>91</v>
      </c>
      <c r="E3210" s="103" t="s">
        <v>295</v>
      </c>
      <c r="F3210" s="103" t="s">
        <v>295</v>
      </c>
      <c r="G3210" s="103" t="s">
        <v>128</v>
      </c>
      <c r="H3210" s="103" t="s">
        <v>386</v>
      </c>
      <c r="I3210" s="103" t="s">
        <v>92</v>
      </c>
      <c r="J3210" s="215">
        <v>4907.2</v>
      </c>
      <c r="K3210" s="216" t="s">
        <v>88</v>
      </c>
    </row>
    <row r="3211" spans="1:11" x14ac:dyDescent="0.25">
      <c r="A3211" s="103" t="s">
        <v>806</v>
      </c>
      <c r="B3211" s="103" t="s">
        <v>88</v>
      </c>
      <c r="C3211" s="103" t="s">
        <v>89</v>
      </c>
      <c r="D3211" s="103" t="s">
        <v>91</v>
      </c>
      <c r="E3211" s="103" t="s">
        <v>295</v>
      </c>
      <c r="F3211" s="103" t="s">
        <v>295</v>
      </c>
      <c r="G3211" s="103" t="s">
        <v>128</v>
      </c>
      <c r="H3211" s="103" t="s">
        <v>386</v>
      </c>
      <c r="I3211" s="103" t="s">
        <v>92</v>
      </c>
      <c r="J3211" s="215">
        <v>5608.64</v>
      </c>
      <c r="K3211" s="216" t="s">
        <v>88</v>
      </c>
    </row>
    <row r="3212" spans="1:11" x14ac:dyDescent="0.25">
      <c r="A3212" s="103" t="s">
        <v>807</v>
      </c>
      <c r="B3212" s="103" t="s">
        <v>88</v>
      </c>
      <c r="C3212" s="103" t="s">
        <v>89</v>
      </c>
      <c r="D3212" s="103" t="s">
        <v>91</v>
      </c>
      <c r="E3212" s="103" t="s">
        <v>295</v>
      </c>
      <c r="F3212" s="103" t="s">
        <v>295</v>
      </c>
      <c r="G3212" s="103" t="s">
        <v>128</v>
      </c>
      <c r="H3212" s="103" t="s">
        <v>386</v>
      </c>
      <c r="I3212" s="103" t="s">
        <v>92</v>
      </c>
      <c r="J3212" s="215">
        <v>4957.1400000000003</v>
      </c>
      <c r="K3212" s="216" t="s">
        <v>88</v>
      </c>
    </row>
    <row r="3213" spans="1:11" x14ac:dyDescent="0.25">
      <c r="A3213" s="103" t="s">
        <v>1038</v>
      </c>
      <c r="B3213" s="103" t="s">
        <v>88</v>
      </c>
      <c r="C3213" s="103" t="s">
        <v>89</v>
      </c>
      <c r="D3213" s="103" t="s">
        <v>91</v>
      </c>
      <c r="E3213" s="103" t="s">
        <v>295</v>
      </c>
      <c r="F3213" s="103" t="s">
        <v>295</v>
      </c>
      <c r="G3213" s="103" t="s">
        <v>594</v>
      </c>
      <c r="H3213" s="103" t="s">
        <v>735</v>
      </c>
      <c r="I3213" s="103" t="s">
        <v>92</v>
      </c>
      <c r="J3213" s="215">
        <v>239.3</v>
      </c>
      <c r="K3213" s="216" t="s">
        <v>88</v>
      </c>
    </row>
    <row r="3214" spans="1:11" x14ac:dyDescent="0.25">
      <c r="A3214" s="103" t="s">
        <v>807</v>
      </c>
      <c r="B3214" s="103" t="s">
        <v>88</v>
      </c>
      <c r="C3214" s="103" t="s">
        <v>89</v>
      </c>
      <c r="D3214" s="103" t="s">
        <v>91</v>
      </c>
      <c r="E3214" s="103" t="s">
        <v>295</v>
      </c>
      <c r="F3214" s="103" t="s">
        <v>295</v>
      </c>
      <c r="G3214" s="103" t="s">
        <v>594</v>
      </c>
      <c r="H3214" s="103" t="s">
        <v>735</v>
      </c>
      <c r="I3214" s="103" t="s">
        <v>92</v>
      </c>
      <c r="J3214" s="215">
        <v>506.01</v>
      </c>
      <c r="K3214" s="216" t="s">
        <v>88</v>
      </c>
    </row>
    <row r="3215" spans="1:11" x14ac:dyDescent="0.25">
      <c r="A3215" s="103" t="s">
        <v>808</v>
      </c>
      <c r="B3215" s="103" t="s">
        <v>88</v>
      </c>
      <c r="C3215" s="103" t="s">
        <v>89</v>
      </c>
      <c r="D3215" s="103" t="s">
        <v>91</v>
      </c>
      <c r="E3215" s="103" t="s">
        <v>295</v>
      </c>
      <c r="F3215" s="103" t="s">
        <v>295</v>
      </c>
      <c r="G3215" s="103" t="s">
        <v>618</v>
      </c>
      <c r="H3215" s="103" t="s">
        <v>824</v>
      </c>
      <c r="I3215" s="103" t="s">
        <v>92</v>
      </c>
      <c r="J3215" s="215">
        <v>11104.66</v>
      </c>
      <c r="K3215" s="216" t="s">
        <v>88</v>
      </c>
    </row>
    <row r="3216" spans="1:11" x14ac:dyDescent="0.25">
      <c r="A3216" s="103" t="s">
        <v>809</v>
      </c>
      <c r="B3216" s="103" t="s">
        <v>88</v>
      </c>
      <c r="C3216" s="103" t="s">
        <v>89</v>
      </c>
      <c r="D3216" s="103" t="s">
        <v>91</v>
      </c>
      <c r="E3216" s="103" t="s">
        <v>295</v>
      </c>
      <c r="F3216" s="103" t="s">
        <v>295</v>
      </c>
      <c r="G3216" s="103" t="s">
        <v>618</v>
      </c>
      <c r="H3216" s="103" t="s">
        <v>824</v>
      </c>
      <c r="I3216" s="103" t="s">
        <v>92</v>
      </c>
      <c r="J3216" s="215">
        <v>9194.7999999999993</v>
      </c>
      <c r="K3216" s="216" t="s">
        <v>88</v>
      </c>
    </row>
    <row r="3217" spans="1:11" x14ac:dyDescent="0.25">
      <c r="A3217" s="103" t="s">
        <v>810</v>
      </c>
      <c r="B3217" s="103" t="s">
        <v>88</v>
      </c>
      <c r="C3217" s="103" t="s">
        <v>89</v>
      </c>
      <c r="D3217" s="103" t="s">
        <v>91</v>
      </c>
      <c r="E3217" s="103" t="s">
        <v>295</v>
      </c>
      <c r="F3217" s="103" t="s">
        <v>295</v>
      </c>
      <c r="G3217" s="103" t="s">
        <v>618</v>
      </c>
      <c r="H3217" s="103" t="s">
        <v>824</v>
      </c>
      <c r="I3217" s="103" t="s">
        <v>92</v>
      </c>
      <c r="J3217" s="215">
        <v>8664.84</v>
      </c>
      <c r="K3217" s="216" t="s">
        <v>88</v>
      </c>
    </row>
    <row r="3218" spans="1:11" x14ac:dyDescent="0.25">
      <c r="A3218" s="103" t="s">
        <v>1038</v>
      </c>
      <c r="B3218" s="103" t="s">
        <v>88</v>
      </c>
      <c r="C3218" s="103" t="s">
        <v>89</v>
      </c>
      <c r="D3218" s="103" t="s">
        <v>91</v>
      </c>
      <c r="E3218" s="103" t="s">
        <v>295</v>
      </c>
      <c r="F3218" s="103" t="s">
        <v>295</v>
      </c>
      <c r="G3218" s="103" t="s">
        <v>618</v>
      </c>
      <c r="H3218" s="103" t="s">
        <v>824</v>
      </c>
      <c r="I3218" s="103" t="s">
        <v>92</v>
      </c>
      <c r="J3218" s="215">
        <v>6384.73</v>
      </c>
      <c r="K3218" s="216" t="s">
        <v>88</v>
      </c>
    </row>
    <row r="3219" spans="1:11" x14ac:dyDescent="0.25">
      <c r="A3219" s="103" t="s">
        <v>806</v>
      </c>
      <c r="B3219" s="103" t="s">
        <v>88</v>
      </c>
      <c r="C3219" s="103" t="s">
        <v>89</v>
      </c>
      <c r="D3219" s="103" t="s">
        <v>91</v>
      </c>
      <c r="E3219" s="103" t="s">
        <v>295</v>
      </c>
      <c r="F3219" s="103" t="s">
        <v>295</v>
      </c>
      <c r="G3219" s="103" t="s">
        <v>618</v>
      </c>
      <c r="H3219" s="103" t="s">
        <v>824</v>
      </c>
      <c r="I3219" s="103" t="s">
        <v>92</v>
      </c>
      <c r="J3219" s="215">
        <v>11084.27</v>
      </c>
      <c r="K3219" s="216" t="s">
        <v>88</v>
      </c>
    </row>
    <row r="3220" spans="1:11" x14ac:dyDescent="0.25">
      <c r="A3220" s="103" t="s">
        <v>807</v>
      </c>
      <c r="B3220" s="103" t="s">
        <v>88</v>
      </c>
      <c r="C3220" s="103" t="s">
        <v>89</v>
      </c>
      <c r="D3220" s="103" t="s">
        <v>91</v>
      </c>
      <c r="E3220" s="103" t="s">
        <v>295</v>
      </c>
      <c r="F3220" s="103" t="s">
        <v>295</v>
      </c>
      <c r="G3220" s="103" t="s">
        <v>618</v>
      </c>
      <c r="H3220" s="103" t="s">
        <v>824</v>
      </c>
      <c r="I3220" s="103" t="s">
        <v>92</v>
      </c>
      <c r="J3220" s="215">
        <v>9312.11</v>
      </c>
      <c r="K3220" s="216" t="s">
        <v>88</v>
      </c>
    </row>
    <row r="3221" spans="1:11" x14ac:dyDescent="0.25">
      <c r="A3221" s="103" t="s">
        <v>808</v>
      </c>
      <c r="B3221" s="103" t="s">
        <v>88</v>
      </c>
      <c r="C3221" s="103" t="s">
        <v>89</v>
      </c>
      <c r="D3221" s="103" t="s">
        <v>91</v>
      </c>
      <c r="E3221" s="103" t="s">
        <v>295</v>
      </c>
      <c r="F3221" s="103" t="s">
        <v>295</v>
      </c>
      <c r="G3221" s="103" t="s">
        <v>619</v>
      </c>
      <c r="H3221" s="103" t="s">
        <v>620</v>
      </c>
      <c r="I3221" s="103" t="s">
        <v>92</v>
      </c>
      <c r="J3221" s="215">
        <v>6842.32</v>
      </c>
      <c r="K3221" s="216" t="s">
        <v>88</v>
      </c>
    </row>
    <row r="3222" spans="1:11" x14ac:dyDescent="0.25">
      <c r="A3222" s="103" t="s">
        <v>809</v>
      </c>
      <c r="B3222" s="103" t="s">
        <v>88</v>
      </c>
      <c r="C3222" s="103" t="s">
        <v>89</v>
      </c>
      <c r="D3222" s="103" t="s">
        <v>91</v>
      </c>
      <c r="E3222" s="103" t="s">
        <v>295</v>
      </c>
      <c r="F3222" s="103" t="s">
        <v>295</v>
      </c>
      <c r="G3222" s="103" t="s">
        <v>619</v>
      </c>
      <c r="H3222" s="103" t="s">
        <v>620</v>
      </c>
      <c r="I3222" s="103" t="s">
        <v>92</v>
      </c>
      <c r="J3222" s="215">
        <v>6282.33</v>
      </c>
      <c r="K3222" s="216" t="s">
        <v>88</v>
      </c>
    </row>
    <row r="3223" spans="1:11" x14ac:dyDescent="0.25">
      <c r="A3223" s="103" t="s">
        <v>810</v>
      </c>
      <c r="B3223" s="103" t="s">
        <v>88</v>
      </c>
      <c r="C3223" s="103" t="s">
        <v>89</v>
      </c>
      <c r="D3223" s="103" t="s">
        <v>91</v>
      </c>
      <c r="E3223" s="103" t="s">
        <v>295</v>
      </c>
      <c r="F3223" s="103" t="s">
        <v>295</v>
      </c>
      <c r="G3223" s="103" t="s">
        <v>619</v>
      </c>
      <c r="H3223" s="103" t="s">
        <v>620</v>
      </c>
      <c r="I3223" s="103" t="s">
        <v>92</v>
      </c>
      <c r="J3223" s="215">
        <v>5904.87</v>
      </c>
      <c r="K3223" s="216" t="s">
        <v>88</v>
      </c>
    </row>
    <row r="3224" spans="1:11" x14ac:dyDescent="0.25">
      <c r="A3224" s="103" t="s">
        <v>1038</v>
      </c>
      <c r="B3224" s="103" t="s">
        <v>88</v>
      </c>
      <c r="C3224" s="103" t="s">
        <v>89</v>
      </c>
      <c r="D3224" s="103" t="s">
        <v>91</v>
      </c>
      <c r="E3224" s="103" t="s">
        <v>295</v>
      </c>
      <c r="F3224" s="103" t="s">
        <v>295</v>
      </c>
      <c r="G3224" s="103" t="s">
        <v>619</v>
      </c>
      <c r="H3224" s="103" t="s">
        <v>620</v>
      </c>
      <c r="I3224" s="103" t="s">
        <v>92</v>
      </c>
      <c r="J3224" s="215">
        <v>6639.23</v>
      </c>
      <c r="K3224" s="216" t="s">
        <v>88</v>
      </c>
    </row>
    <row r="3225" spans="1:11" x14ac:dyDescent="0.25">
      <c r="A3225" s="103" t="s">
        <v>806</v>
      </c>
      <c r="B3225" s="103" t="s">
        <v>88</v>
      </c>
      <c r="C3225" s="103" t="s">
        <v>89</v>
      </c>
      <c r="D3225" s="103" t="s">
        <v>91</v>
      </c>
      <c r="E3225" s="103" t="s">
        <v>295</v>
      </c>
      <c r="F3225" s="103" t="s">
        <v>295</v>
      </c>
      <c r="G3225" s="103" t="s">
        <v>619</v>
      </c>
      <c r="H3225" s="103" t="s">
        <v>620</v>
      </c>
      <c r="I3225" s="103" t="s">
        <v>92</v>
      </c>
      <c r="J3225" s="215">
        <v>6377.83</v>
      </c>
      <c r="K3225" s="216" t="s">
        <v>88</v>
      </c>
    </row>
    <row r="3226" spans="1:11" x14ac:dyDescent="0.25">
      <c r="A3226" s="103" t="s">
        <v>807</v>
      </c>
      <c r="B3226" s="103" t="s">
        <v>88</v>
      </c>
      <c r="C3226" s="103" t="s">
        <v>89</v>
      </c>
      <c r="D3226" s="103" t="s">
        <v>91</v>
      </c>
      <c r="E3226" s="103" t="s">
        <v>295</v>
      </c>
      <c r="F3226" s="103" t="s">
        <v>295</v>
      </c>
      <c r="G3226" s="103" t="s">
        <v>619</v>
      </c>
      <c r="H3226" s="103" t="s">
        <v>620</v>
      </c>
      <c r="I3226" s="103" t="s">
        <v>92</v>
      </c>
      <c r="J3226" s="215">
        <v>5045.38</v>
      </c>
      <c r="K3226" s="216" t="s">
        <v>88</v>
      </c>
    </row>
    <row r="3227" spans="1:11" x14ac:dyDescent="0.25">
      <c r="A3227" s="103" t="s">
        <v>808</v>
      </c>
      <c r="B3227" s="103" t="s">
        <v>88</v>
      </c>
      <c r="C3227" s="103" t="s">
        <v>89</v>
      </c>
      <c r="D3227" s="103" t="s">
        <v>91</v>
      </c>
      <c r="E3227" s="103" t="s">
        <v>295</v>
      </c>
      <c r="F3227" s="103" t="s">
        <v>295</v>
      </c>
      <c r="G3227" s="103" t="s">
        <v>736</v>
      </c>
      <c r="H3227" s="103" t="s">
        <v>737</v>
      </c>
      <c r="I3227" s="103" t="s">
        <v>92</v>
      </c>
      <c r="J3227" s="215">
        <v>3875.82</v>
      </c>
      <c r="K3227" s="216" t="s">
        <v>88</v>
      </c>
    </row>
    <row r="3228" spans="1:11" x14ac:dyDescent="0.25">
      <c r="A3228" s="103" t="s">
        <v>808</v>
      </c>
      <c r="B3228" s="103" t="s">
        <v>88</v>
      </c>
      <c r="C3228" s="103" t="s">
        <v>89</v>
      </c>
      <c r="D3228" s="103" t="s">
        <v>91</v>
      </c>
      <c r="E3228" s="103" t="s">
        <v>295</v>
      </c>
      <c r="F3228" s="103" t="s">
        <v>295</v>
      </c>
      <c r="G3228" s="103" t="s">
        <v>736</v>
      </c>
      <c r="H3228" s="103" t="s">
        <v>738</v>
      </c>
      <c r="I3228" s="103" t="s">
        <v>92</v>
      </c>
      <c r="J3228" s="215">
        <v>6143.63</v>
      </c>
      <c r="K3228" s="216" t="s">
        <v>88</v>
      </c>
    </row>
    <row r="3229" spans="1:11" x14ac:dyDescent="0.25">
      <c r="A3229" s="103" t="s">
        <v>808</v>
      </c>
      <c r="B3229" s="103" t="s">
        <v>88</v>
      </c>
      <c r="C3229" s="103" t="s">
        <v>89</v>
      </c>
      <c r="D3229" s="103" t="s">
        <v>91</v>
      </c>
      <c r="E3229" s="111"/>
      <c r="F3229" s="103" t="s">
        <v>295</v>
      </c>
      <c r="G3229" s="103" t="s">
        <v>736</v>
      </c>
      <c r="H3229" s="103" t="s">
        <v>737</v>
      </c>
      <c r="I3229" s="103" t="s">
        <v>92</v>
      </c>
      <c r="J3229" s="215">
        <v>-310.52999999999997</v>
      </c>
      <c r="K3229" s="216" t="s">
        <v>88</v>
      </c>
    </row>
    <row r="3230" spans="1:11" x14ac:dyDescent="0.25">
      <c r="A3230" s="103" t="s">
        <v>809</v>
      </c>
      <c r="B3230" s="103" t="s">
        <v>88</v>
      </c>
      <c r="C3230" s="103" t="s">
        <v>89</v>
      </c>
      <c r="D3230" s="103" t="s">
        <v>91</v>
      </c>
      <c r="E3230" s="103" t="s">
        <v>295</v>
      </c>
      <c r="F3230" s="103" t="s">
        <v>295</v>
      </c>
      <c r="G3230" s="103" t="s">
        <v>736</v>
      </c>
      <c r="H3230" s="103" t="s">
        <v>737</v>
      </c>
      <c r="I3230" s="103" t="s">
        <v>92</v>
      </c>
      <c r="J3230" s="215">
        <v>3727.38</v>
      </c>
      <c r="K3230" s="216" t="s">
        <v>88</v>
      </c>
    </row>
    <row r="3231" spans="1:11" x14ac:dyDescent="0.25">
      <c r="A3231" s="103" t="s">
        <v>809</v>
      </c>
      <c r="B3231" s="103" t="s">
        <v>88</v>
      </c>
      <c r="C3231" s="103" t="s">
        <v>89</v>
      </c>
      <c r="D3231" s="103" t="s">
        <v>91</v>
      </c>
      <c r="E3231" s="103" t="s">
        <v>295</v>
      </c>
      <c r="F3231" s="103" t="s">
        <v>295</v>
      </c>
      <c r="G3231" s="103" t="s">
        <v>736</v>
      </c>
      <c r="H3231" s="103" t="s">
        <v>738</v>
      </c>
      <c r="I3231" s="103" t="s">
        <v>92</v>
      </c>
      <c r="J3231" s="215">
        <v>651.91999999999996</v>
      </c>
      <c r="K3231" s="216" t="s">
        <v>88</v>
      </c>
    </row>
    <row r="3232" spans="1:11" x14ac:dyDescent="0.25">
      <c r="A3232" s="103" t="s">
        <v>809</v>
      </c>
      <c r="B3232" s="103" t="s">
        <v>88</v>
      </c>
      <c r="C3232" s="103" t="s">
        <v>89</v>
      </c>
      <c r="D3232" s="103" t="s">
        <v>91</v>
      </c>
      <c r="E3232" s="111"/>
      <c r="F3232" s="103" t="s">
        <v>295</v>
      </c>
      <c r="G3232" s="103" t="s">
        <v>736</v>
      </c>
      <c r="H3232" s="103" t="s">
        <v>737</v>
      </c>
      <c r="I3232" s="103" t="s">
        <v>92</v>
      </c>
      <c r="J3232" s="215">
        <v>-50.04</v>
      </c>
      <c r="K3232" s="216" t="s">
        <v>88</v>
      </c>
    </row>
    <row r="3233" spans="1:11" x14ac:dyDescent="0.25">
      <c r="A3233" s="103" t="s">
        <v>810</v>
      </c>
      <c r="B3233" s="103" t="s">
        <v>88</v>
      </c>
      <c r="C3233" s="103" t="s">
        <v>89</v>
      </c>
      <c r="D3233" s="103" t="s">
        <v>91</v>
      </c>
      <c r="E3233" s="103" t="s">
        <v>295</v>
      </c>
      <c r="F3233" s="103" t="s">
        <v>295</v>
      </c>
      <c r="G3233" s="103" t="s">
        <v>736</v>
      </c>
      <c r="H3233" s="103" t="s">
        <v>737</v>
      </c>
      <c r="I3233" s="103" t="s">
        <v>92</v>
      </c>
      <c r="J3233" s="215">
        <v>2037.41</v>
      </c>
      <c r="K3233" s="216" t="s">
        <v>88</v>
      </c>
    </row>
    <row r="3234" spans="1:11" x14ac:dyDescent="0.25">
      <c r="A3234" s="103" t="s">
        <v>810</v>
      </c>
      <c r="B3234" s="103" t="s">
        <v>88</v>
      </c>
      <c r="C3234" s="103" t="s">
        <v>89</v>
      </c>
      <c r="D3234" s="103" t="s">
        <v>91</v>
      </c>
      <c r="E3234" s="103" t="s">
        <v>295</v>
      </c>
      <c r="F3234" s="103" t="s">
        <v>295</v>
      </c>
      <c r="G3234" s="103" t="s">
        <v>736</v>
      </c>
      <c r="H3234" s="103" t="s">
        <v>738</v>
      </c>
      <c r="I3234" s="103" t="s">
        <v>92</v>
      </c>
      <c r="J3234" s="215">
        <v>615.61</v>
      </c>
      <c r="K3234" s="216" t="s">
        <v>88</v>
      </c>
    </row>
    <row r="3235" spans="1:11" x14ac:dyDescent="0.25">
      <c r="A3235" s="103" t="s">
        <v>810</v>
      </c>
      <c r="B3235" s="103" t="s">
        <v>88</v>
      </c>
      <c r="C3235" s="103" t="s">
        <v>89</v>
      </c>
      <c r="D3235" s="103" t="s">
        <v>91</v>
      </c>
      <c r="E3235" s="111"/>
      <c r="F3235" s="103" t="s">
        <v>295</v>
      </c>
      <c r="G3235" s="103" t="s">
        <v>736</v>
      </c>
      <c r="H3235" s="103" t="s">
        <v>737</v>
      </c>
      <c r="I3235" s="103" t="s">
        <v>92</v>
      </c>
      <c r="J3235" s="215">
        <v>-171.89</v>
      </c>
      <c r="K3235" s="216" t="s">
        <v>88</v>
      </c>
    </row>
    <row r="3236" spans="1:11" x14ac:dyDescent="0.25">
      <c r="A3236" s="103" t="s">
        <v>1038</v>
      </c>
      <c r="B3236" s="103" t="s">
        <v>88</v>
      </c>
      <c r="C3236" s="103" t="s">
        <v>89</v>
      </c>
      <c r="D3236" s="103" t="s">
        <v>91</v>
      </c>
      <c r="E3236" s="103" t="s">
        <v>295</v>
      </c>
      <c r="F3236" s="103" t="s">
        <v>295</v>
      </c>
      <c r="G3236" s="103" t="s">
        <v>736</v>
      </c>
      <c r="H3236" s="103" t="s">
        <v>737</v>
      </c>
      <c r="I3236" s="103" t="s">
        <v>92</v>
      </c>
      <c r="J3236" s="215">
        <v>1273.1400000000001</v>
      </c>
      <c r="K3236" s="216" t="s">
        <v>88</v>
      </c>
    </row>
    <row r="3237" spans="1:11" x14ac:dyDescent="0.25">
      <c r="A3237" s="103" t="s">
        <v>1038</v>
      </c>
      <c r="B3237" s="103" t="s">
        <v>88</v>
      </c>
      <c r="C3237" s="103" t="s">
        <v>89</v>
      </c>
      <c r="D3237" s="103" t="s">
        <v>91</v>
      </c>
      <c r="E3237" s="103" t="s">
        <v>295</v>
      </c>
      <c r="F3237" s="103" t="s">
        <v>295</v>
      </c>
      <c r="G3237" s="103" t="s">
        <v>736</v>
      </c>
      <c r="H3237" s="103" t="s">
        <v>738</v>
      </c>
      <c r="I3237" s="103" t="s">
        <v>92</v>
      </c>
      <c r="J3237" s="215">
        <v>2574.41</v>
      </c>
      <c r="K3237" s="216" t="s">
        <v>88</v>
      </c>
    </row>
    <row r="3238" spans="1:11" x14ac:dyDescent="0.25">
      <c r="A3238" s="103" t="s">
        <v>1038</v>
      </c>
      <c r="B3238" s="103" t="s">
        <v>88</v>
      </c>
      <c r="C3238" s="103" t="s">
        <v>89</v>
      </c>
      <c r="D3238" s="103" t="s">
        <v>91</v>
      </c>
      <c r="E3238" s="111"/>
      <c r="F3238" s="103" t="s">
        <v>295</v>
      </c>
      <c r="G3238" s="103" t="s">
        <v>736</v>
      </c>
      <c r="H3238" s="103" t="s">
        <v>737</v>
      </c>
      <c r="I3238" s="103" t="s">
        <v>92</v>
      </c>
      <c r="J3238" s="215">
        <v>-582.29999999999995</v>
      </c>
      <c r="K3238" s="216" t="s">
        <v>88</v>
      </c>
    </row>
    <row r="3239" spans="1:11" x14ac:dyDescent="0.25">
      <c r="A3239" s="103" t="s">
        <v>806</v>
      </c>
      <c r="B3239" s="103" t="s">
        <v>88</v>
      </c>
      <c r="C3239" s="103" t="s">
        <v>89</v>
      </c>
      <c r="D3239" s="103" t="s">
        <v>91</v>
      </c>
      <c r="E3239" s="103" t="s">
        <v>295</v>
      </c>
      <c r="F3239" s="103" t="s">
        <v>295</v>
      </c>
      <c r="G3239" s="103" t="s">
        <v>736</v>
      </c>
      <c r="H3239" s="103" t="s">
        <v>737</v>
      </c>
      <c r="I3239" s="103" t="s">
        <v>92</v>
      </c>
      <c r="J3239" s="215">
        <v>2580.6799999999998</v>
      </c>
      <c r="K3239" s="216" t="s">
        <v>88</v>
      </c>
    </row>
    <row r="3240" spans="1:11" x14ac:dyDescent="0.25">
      <c r="A3240" s="103" t="s">
        <v>806</v>
      </c>
      <c r="B3240" s="103" t="s">
        <v>88</v>
      </c>
      <c r="C3240" s="103" t="s">
        <v>89</v>
      </c>
      <c r="D3240" s="103" t="s">
        <v>91</v>
      </c>
      <c r="E3240" s="103" t="s">
        <v>295</v>
      </c>
      <c r="F3240" s="103" t="s">
        <v>295</v>
      </c>
      <c r="G3240" s="103" t="s">
        <v>736</v>
      </c>
      <c r="H3240" s="103" t="s">
        <v>738</v>
      </c>
      <c r="I3240" s="103" t="s">
        <v>92</v>
      </c>
      <c r="J3240" s="215">
        <v>429.09</v>
      </c>
      <c r="K3240" s="216" t="s">
        <v>88</v>
      </c>
    </row>
    <row r="3241" spans="1:11" x14ac:dyDescent="0.25">
      <c r="A3241" s="103" t="s">
        <v>806</v>
      </c>
      <c r="B3241" s="103" t="s">
        <v>88</v>
      </c>
      <c r="C3241" s="103" t="s">
        <v>89</v>
      </c>
      <c r="D3241" s="103" t="s">
        <v>91</v>
      </c>
      <c r="E3241" s="111"/>
      <c r="F3241" s="103" t="s">
        <v>295</v>
      </c>
      <c r="G3241" s="103" t="s">
        <v>736</v>
      </c>
      <c r="H3241" s="103" t="s">
        <v>737</v>
      </c>
      <c r="I3241" s="103" t="s">
        <v>92</v>
      </c>
      <c r="J3241" s="215">
        <v>-165.16</v>
      </c>
      <c r="K3241" s="216" t="s">
        <v>88</v>
      </c>
    </row>
    <row r="3242" spans="1:11" x14ac:dyDescent="0.25">
      <c r="A3242" s="103" t="s">
        <v>807</v>
      </c>
      <c r="B3242" s="103" t="s">
        <v>88</v>
      </c>
      <c r="C3242" s="103" t="s">
        <v>89</v>
      </c>
      <c r="D3242" s="103" t="s">
        <v>91</v>
      </c>
      <c r="E3242" s="103" t="s">
        <v>295</v>
      </c>
      <c r="F3242" s="103" t="s">
        <v>295</v>
      </c>
      <c r="G3242" s="103" t="s">
        <v>736</v>
      </c>
      <c r="H3242" s="103" t="s">
        <v>737</v>
      </c>
      <c r="I3242" s="103" t="s">
        <v>92</v>
      </c>
      <c r="J3242" s="215">
        <v>942.52</v>
      </c>
      <c r="K3242" s="216" t="s">
        <v>88</v>
      </c>
    </row>
    <row r="3243" spans="1:11" x14ac:dyDescent="0.25">
      <c r="A3243" s="103" t="s">
        <v>807</v>
      </c>
      <c r="B3243" s="103" t="s">
        <v>88</v>
      </c>
      <c r="C3243" s="103" t="s">
        <v>89</v>
      </c>
      <c r="D3243" s="103" t="s">
        <v>91</v>
      </c>
      <c r="E3243" s="103" t="s">
        <v>295</v>
      </c>
      <c r="F3243" s="103" t="s">
        <v>295</v>
      </c>
      <c r="G3243" s="103" t="s">
        <v>736</v>
      </c>
      <c r="H3243" s="103" t="s">
        <v>738</v>
      </c>
      <c r="I3243" s="103" t="s">
        <v>92</v>
      </c>
      <c r="J3243" s="215">
        <v>2022.15</v>
      </c>
      <c r="K3243" s="216" t="s">
        <v>88</v>
      </c>
    </row>
    <row r="3244" spans="1:11" x14ac:dyDescent="0.25">
      <c r="A3244" s="103" t="s">
        <v>807</v>
      </c>
      <c r="B3244" s="103" t="s">
        <v>88</v>
      </c>
      <c r="C3244" s="103" t="s">
        <v>89</v>
      </c>
      <c r="D3244" s="103" t="s">
        <v>91</v>
      </c>
      <c r="E3244" s="111"/>
      <c r="F3244" s="103" t="s">
        <v>295</v>
      </c>
      <c r="G3244" s="103" t="s">
        <v>736</v>
      </c>
      <c r="H3244" s="103" t="s">
        <v>737</v>
      </c>
      <c r="I3244" s="103" t="s">
        <v>92</v>
      </c>
      <c r="J3244" s="215">
        <v>-465.35</v>
      </c>
      <c r="K3244" s="216" t="s">
        <v>88</v>
      </c>
    </row>
    <row r="3245" spans="1:11" x14ac:dyDescent="0.25">
      <c r="A3245" s="103" t="s">
        <v>809</v>
      </c>
      <c r="B3245" s="103" t="s">
        <v>88</v>
      </c>
      <c r="C3245" s="103" t="s">
        <v>89</v>
      </c>
      <c r="D3245" s="103" t="s">
        <v>91</v>
      </c>
      <c r="E3245" s="103" t="s">
        <v>295</v>
      </c>
      <c r="F3245" s="103" t="s">
        <v>295</v>
      </c>
      <c r="G3245" s="103" t="s">
        <v>131</v>
      </c>
      <c r="H3245" s="103" t="s">
        <v>389</v>
      </c>
      <c r="I3245" s="103" t="s">
        <v>92</v>
      </c>
      <c r="J3245" s="215">
        <v>7.33</v>
      </c>
      <c r="K3245" s="216" t="s">
        <v>88</v>
      </c>
    </row>
    <row r="3246" spans="1:11" x14ac:dyDescent="0.25">
      <c r="A3246" s="103" t="s">
        <v>810</v>
      </c>
      <c r="B3246" s="103" t="s">
        <v>88</v>
      </c>
      <c r="C3246" s="103" t="s">
        <v>89</v>
      </c>
      <c r="D3246" s="103" t="s">
        <v>91</v>
      </c>
      <c r="E3246" s="103" t="s">
        <v>295</v>
      </c>
      <c r="F3246" s="103" t="s">
        <v>295</v>
      </c>
      <c r="G3246" s="103" t="s">
        <v>131</v>
      </c>
      <c r="H3246" s="103" t="s">
        <v>389</v>
      </c>
      <c r="I3246" s="103" t="s">
        <v>92</v>
      </c>
      <c r="J3246" s="215">
        <v>-5.86</v>
      </c>
      <c r="K3246" s="216" t="s">
        <v>88</v>
      </c>
    </row>
    <row r="3247" spans="1:11" x14ac:dyDescent="0.25">
      <c r="A3247" s="103" t="s">
        <v>806</v>
      </c>
      <c r="B3247" s="103" t="s">
        <v>88</v>
      </c>
      <c r="C3247" s="103" t="s">
        <v>89</v>
      </c>
      <c r="D3247" s="103" t="s">
        <v>91</v>
      </c>
      <c r="E3247" s="103" t="s">
        <v>295</v>
      </c>
      <c r="F3247" s="103" t="s">
        <v>295</v>
      </c>
      <c r="G3247" s="103" t="s">
        <v>131</v>
      </c>
      <c r="H3247" s="103" t="s">
        <v>389</v>
      </c>
      <c r="I3247" s="103" t="s">
        <v>92</v>
      </c>
      <c r="J3247" s="215">
        <v>7.33</v>
      </c>
      <c r="K3247" s="216" t="s">
        <v>88</v>
      </c>
    </row>
    <row r="3248" spans="1:11" x14ac:dyDescent="0.25">
      <c r="A3248" s="103" t="s">
        <v>807</v>
      </c>
      <c r="B3248" s="103" t="s">
        <v>88</v>
      </c>
      <c r="C3248" s="103" t="s">
        <v>89</v>
      </c>
      <c r="D3248" s="103" t="s">
        <v>91</v>
      </c>
      <c r="E3248" s="103" t="s">
        <v>295</v>
      </c>
      <c r="F3248" s="103" t="s">
        <v>295</v>
      </c>
      <c r="G3248" s="103" t="s">
        <v>131</v>
      </c>
      <c r="H3248" s="103" t="s">
        <v>389</v>
      </c>
      <c r="I3248" s="103" t="s">
        <v>92</v>
      </c>
      <c r="J3248" s="215">
        <v>1688.14</v>
      </c>
      <c r="K3248" s="216" t="s">
        <v>88</v>
      </c>
    </row>
    <row r="3249" spans="1:11" x14ac:dyDescent="0.25">
      <c r="A3249" s="103" t="s">
        <v>808</v>
      </c>
      <c r="B3249" s="103" t="s">
        <v>88</v>
      </c>
      <c r="C3249" s="103" t="s">
        <v>89</v>
      </c>
      <c r="D3249" s="103" t="s">
        <v>91</v>
      </c>
      <c r="E3249" s="103" t="s">
        <v>295</v>
      </c>
      <c r="F3249" s="103" t="s">
        <v>295</v>
      </c>
      <c r="G3249" s="103" t="s">
        <v>148</v>
      </c>
      <c r="H3249" s="103" t="s">
        <v>390</v>
      </c>
      <c r="I3249" s="103" t="s">
        <v>92</v>
      </c>
      <c r="J3249" s="215">
        <v>21235.68</v>
      </c>
      <c r="K3249" s="216" t="s">
        <v>88</v>
      </c>
    </row>
    <row r="3250" spans="1:11" x14ac:dyDescent="0.25">
      <c r="A3250" s="103" t="s">
        <v>809</v>
      </c>
      <c r="B3250" s="103" t="s">
        <v>88</v>
      </c>
      <c r="C3250" s="103" t="s">
        <v>89</v>
      </c>
      <c r="D3250" s="103" t="s">
        <v>91</v>
      </c>
      <c r="E3250" s="103" t="s">
        <v>295</v>
      </c>
      <c r="F3250" s="103" t="s">
        <v>295</v>
      </c>
      <c r="G3250" s="103" t="s">
        <v>148</v>
      </c>
      <c r="H3250" s="103" t="s">
        <v>390</v>
      </c>
      <c r="I3250" s="103" t="s">
        <v>92</v>
      </c>
      <c r="J3250" s="215">
        <v>13130.23</v>
      </c>
      <c r="K3250" s="216" t="s">
        <v>88</v>
      </c>
    </row>
    <row r="3251" spans="1:11" x14ac:dyDescent="0.25">
      <c r="A3251" s="103" t="s">
        <v>810</v>
      </c>
      <c r="B3251" s="103" t="s">
        <v>88</v>
      </c>
      <c r="C3251" s="103" t="s">
        <v>89</v>
      </c>
      <c r="D3251" s="103" t="s">
        <v>91</v>
      </c>
      <c r="E3251" s="103" t="s">
        <v>295</v>
      </c>
      <c r="F3251" s="103" t="s">
        <v>295</v>
      </c>
      <c r="G3251" s="103" t="s">
        <v>148</v>
      </c>
      <c r="H3251" s="103" t="s">
        <v>390</v>
      </c>
      <c r="I3251" s="103" t="s">
        <v>92</v>
      </c>
      <c r="J3251" s="215">
        <v>11574.18</v>
      </c>
      <c r="K3251" s="216" t="s">
        <v>88</v>
      </c>
    </row>
    <row r="3252" spans="1:11" x14ac:dyDescent="0.25">
      <c r="A3252" s="103" t="s">
        <v>1038</v>
      </c>
      <c r="B3252" s="103" t="s">
        <v>88</v>
      </c>
      <c r="C3252" s="103" t="s">
        <v>89</v>
      </c>
      <c r="D3252" s="103" t="s">
        <v>91</v>
      </c>
      <c r="E3252" s="103" t="s">
        <v>295</v>
      </c>
      <c r="F3252" s="103" t="s">
        <v>295</v>
      </c>
      <c r="G3252" s="103" t="s">
        <v>148</v>
      </c>
      <c r="H3252" s="103" t="s">
        <v>390</v>
      </c>
      <c r="I3252" s="103" t="s">
        <v>92</v>
      </c>
      <c r="J3252" s="215">
        <v>15454.43</v>
      </c>
      <c r="K3252" s="216" t="s">
        <v>88</v>
      </c>
    </row>
    <row r="3253" spans="1:11" x14ac:dyDescent="0.25">
      <c r="A3253" s="103" t="s">
        <v>806</v>
      </c>
      <c r="B3253" s="103" t="s">
        <v>88</v>
      </c>
      <c r="C3253" s="103" t="s">
        <v>89</v>
      </c>
      <c r="D3253" s="103" t="s">
        <v>91</v>
      </c>
      <c r="E3253" s="103" t="s">
        <v>295</v>
      </c>
      <c r="F3253" s="103" t="s">
        <v>295</v>
      </c>
      <c r="G3253" s="103" t="s">
        <v>148</v>
      </c>
      <c r="H3253" s="103" t="s">
        <v>390</v>
      </c>
      <c r="I3253" s="103" t="s">
        <v>92</v>
      </c>
      <c r="J3253" s="215">
        <v>14447.35</v>
      </c>
      <c r="K3253" s="216" t="s">
        <v>88</v>
      </c>
    </row>
    <row r="3254" spans="1:11" x14ac:dyDescent="0.25">
      <c r="A3254" s="103" t="s">
        <v>807</v>
      </c>
      <c r="B3254" s="103" t="s">
        <v>88</v>
      </c>
      <c r="C3254" s="103" t="s">
        <v>89</v>
      </c>
      <c r="D3254" s="103" t="s">
        <v>91</v>
      </c>
      <c r="E3254" s="103" t="s">
        <v>295</v>
      </c>
      <c r="F3254" s="103" t="s">
        <v>295</v>
      </c>
      <c r="G3254" s="103" t="s">
        <v>148</v>
      </c>
      <c r="H3254" s="103" t="s">
        <v>390</v>
      </c>
      <c r="I3254" s="103" t="s">
        <v>92</v>
      </c>
      <c r="J3254" s="215">
        <v>16350.29</v>
      </c>
      <c r="K3254" s="216" t="s">
        <v>88</v>
      </c>
    </row>
    <row r="3255" spans="1:11" x14ac:dyDescent="0.25">
      <c r="A3255" s="103" t="s">
        <v>808</v>
      </c>
      <c r="B3255" s="103" t="s">
        <v>88</v>
      </c>
      <c r="C3255" s="103" t="s">
        <v>89</v>
      </c>
      <c r="D3255" s="103" t="s">
        <v>91</v>
      </c>
      <c r="E3255" s="103" t="s">
        <v>295</v>
      </c>
      <c r="F3255" s="103" t="s">
        <v>295</v>
      </c>
      <c r="G3255" s="103" t="s">
        <v>127</v>
      </c>
      <c r="H3255" s="103" t="s">
        <v>391</v>
      </c>
      <c r="I3255" s="103" t="s">
        <v>92</v>
      </c>
      <c r="J3255" s="215">
        <v>24269.77</v>
      </c>
      <c r="K3255" s="216" t="s">
        <v>88</v>
      </c>
    </row>
    <row r="3256" spans="1:11" x14ac:dyDescent="0.25">
      <c r="A3256" s="103" t="s">
        <v>809</v>
      </c>
      <c r="B3256" s="103" t="s">
        <v>88</v>
      </c>
      <c r="C3256" s="103" t="s">
        <v>89</v>
      </c>
      <c r="D3256" s="103" t="s">
        <v>91</v>
      </c>
      <c r="E3256" s="103" t="s">
        <v>295</v>
      </c>
      <c r="F3256" s="103" t="s">
        <v>295</v>
      </c>
      <c r="G3256" s="103" t="s">
        <v>127</v>
      </c>
      <c r="H3256" s="103" t="s">
        <v>391</v>
      </c>
      <c r="I3256" s="103" t="s">
        <v>92</v>
      </c>
      <c r="J3256" s="215">
        <v>18770.990000000002</v>
      </c>
      <c r="K3256" s="216" t="s">
        <v>88</v>
      </c>
    </row>
    <row r="3257" spans="1:11" x14ac:dyDescent="0.25">
      <c r="A3257" s="103" t="s">
        <v>810</v>
      </c>
      <c r="B3257" s="103" t="s">
        <v>88</v>
      </c>
      <c r="C3257" s="103" t="s">
        <v>89</v>
      </c>
      <c r="D3257" s="103" t="s">
        <v>91</v>
      </c>
      <c r="E3257" s="103" t="s">
        <v>295</v>
      </c>
      <c r="F3257" s="103" t="s">
        <v>295</v>
      </c>
      <c r="G3257" s="103" t="s">
        <v>127</v>
      </c>
      <c r="H3257" s="103" t="s">
        <v>391</v>
      </c>
      <c r="I3257" s="103" t="s">
        <v>92</v>
      </c>
      <c r="J3257" s="215">
        <v>13643.74</v>
      </c>
      <c r="K3257" s="216" t="s">
        <v>88</v>
      </c>
    </row>
    <row r="3258" spans="1:11" x14ac:dyDescent="0.25">
      <c r="A3258" s="103" t="s">
        <v>1038</v>
      </c>
      <c r="B3258" s="103" t="s">
        <v>88</v>
      </c>
      <c r="C3258" s="103" t="s">
        <v>89</v>
      </c>
      <c r="D3258" s="103" t="s">
        <v>91</v>
      </c>
      <c r="E3258" s="103" t="s">
        <v>295</v>
      </c>
      <c r="F3258" s="103" t="s">
        <v>295</v>
      </c>
      <c r="G3258" s="103" t="s">
        <v>127</v>
      </c>
      <c r="H3258" s="103" t="s">
        <v>391</v>
      </c>
      <c r="I3258" s="103" t="s">
        <v>92</v>
      </c>
      <c r="J3258" s="215">
        <v>21024.38</v>
      </c>
      <c r="K3258" s="216" t="s">
        <v>88</v>
      </c>
    </row>
    <row r="3259" spans="1:11" x14ac:dyDescent="0.25">
      <c r="A3259" s="103" t="s">
        <v>806</v>
      </c>
      <c r="B3259" s="103" t="s">
        <v>88</v>
      </c>
      <c r="C3259" s="103" t="s">
        <v>89</v>
      </c>
      <c r="D3259" s="103" t="s">
        <v>91</v>
      </c>
      <c r="E3259" s="103" t="s">
        <v>295</v>
      </c>
      <c r="F3259" s="103" t="s">
        <v>295</v>
      </c>
      <c r="G3259" s="103" t="s">
        <v>127</v>
      </c>
      <c r="H3259" s="103" t="s">
        <v>391</v>
      </c>
      <c r="I3259" s="103" t="s">
        <v>92</v>
      </c>
      <c r="J3259" s="215">
        <v>19433.759999999998</v>
      </c>
      <c r="K3259" s="216" t="s">
        <v>88</v>
      </c>
    </row>
    <row r="3260" spans="1:11" x14ac:dyDescent="0.25">
      <c r="A3260" s="103" t="s">
        <v>807</v>
      </c>
      <c r="B3260" s="103" t="s">
        <v>88</v>
      </c>
      <c r="C3260" s="103" t="s">
        <v>89</v>
      </c>
      <c r="D3260" s="103" t="s">
        <v>91</v>
      </c>
      <c r="E3260" s="103" t="s">
        <v>295</v>
      </c>
      <c r="F3260" s="103" t="s">
        <v>295</v>
      </c>
      <c r="G3260" s="103" t="s">
        <v>127</v>
      </c>
      <c r="H3260" s="103" t="s">
        <v>391</v>
      </c>
      <c r="I3260" s="103" t="s">
        <v>92</v>
      </c>
      <c r="J3260" s="215">
        <v>18595.689999999999</v>
      </c>
      <c r="K3260" s="216" t="s">
        <v>88</v>
      </c>
    </row>
    <row r="3261" spans="1:11" x14ac:dyDescent="0.25">
      <c r="A3261" s="103" t="s">
        <v>808</v>
      </c>
      <c r="B3261" s="103" t="s">
        <v>88</v>
      </c>
      <c r="C3261" s="103" t="s">
        <v>89</v>
      </c>
      <c r="D3261" s="103" t="s">
        <v>91</v>
      </c>
      <c r="E3261" s="103" t="s">
        <v>295</v>
      </c>
      <c r="F3261" s="103" t="s">
        <v>295</v>
      </c>
      <c r="G3261" s="103" t="s">
        <v>126</v>
      </c>
      <c r="H3261" s="103" t="s">
        <v>392</v>
      </c>
      <c r="I3261" s="103" t="s">
        <v>92</v>
      </c>
      <c r="J3261" s="215">
        <v>654.75</v>
      </c>
      <c r="K3261" s="216" t="s">
        <v>88</v>
      </c>
    </row>
    <row r="3262" spans="1:11" x14ac:dyDescent="0.25">
      <c r="A3262" s="103" t="s">
        <v>809</v>
      </c>
      <c r="B3262" s="103" t="s">
        <v>88</v>
      </c>
      <c r="C3262" s="103" t="s">
        <v>89</v>
      </c>
      <c r="D3262" s="103" t="s">
        <v>91</v>
      </c>
      <c r="E3262" s="103" t="s">
        <v>295</v>
      </c>
      <c r="F3262" s="103" t="s">
        <v>295</v>
      </c>
      <c r="G3262" s="103" t="s">
        <v>126</v>
      </c>
      <c r="H3262" s="103" t="s">
        <v>392</v>
      </c>
      <c r="I3262" s="103" t="s">
        <v>92</v>
      </c>
      <c r="J3262" s="215">
        <v>717.53</v>
      </c>
      <c r="K3262" s="216" t="s">
        <v>88</v>
      </c>
    </row>
    <row r="3263" spans="1:11" x14ac:dyDescent="0.25">
      <c r="A3263" s="103" t="s">
        <v>810</v>
      </c>
      <c r="B3263" s="103" t="s">
        <v>88</v>
      </c>
      <c r="C3263" s="103" t="s">
        <v>89</v>
      </c>
      <c r="D3263" s="103" t="s">
        <v>91</v>
      </c>
      <c r="E3263" s="103" t="s">
        <v>295</v>
      </c>
      <c r="F3263" s="103" t="s">
        <v>295</v>
      </c>
      <c r="G3263" s="103" t="s">
        <v>126</v>
      </c>
      <c r="H3263" s="103" t="s">
        <v>392</v>
      </c>
      <c r="I3263" s="103" t="s">
        <v>92</v>
      </c>
      <c r="J3263" s="215">
        <v>827.74</v>
      </c>
      <c r="K3263" s="216" t="s">
        <v>88</v>
      </c>
    </row>
    <row r="3264" spans="1:11" x14ac:dyDescent="0.25">
      <c r="A3264" s="103" t="s">
        <v>1038</v>
      </c>
      <c r="B3264" s="103" t="s">
        <v>88</v>
      </c>
      <c r="C3264" s="103" t="s">
        <v>89</v>
      </c>
      <c r="D3264" s="103" t="s">
        <v>91</v>
      </c>
      <c r="E3264" s="103" t="s">
        <v>295</v>
      </c>
      <c r="F3264" s="103" t="s">
        <v>295</v>
      </c>
      <c r="G3264" s="103" t="s">
        <v>126</v>
      </c>
      <c r="H3264" s="103" t="s">
        <v>392</v>
      </c>
      <c r="I3264" s="103" t="s">
        <v>92</v>
      </c>
      <c r="J3264" s="215">
        <v>-256.74</v>
      </c>
      <c r="K3264" s="216" t="s">
        <v>88</v>
      </c>
    </row>
    <row r="3265" spans="1:11" x14ac:dyDescent="0.25">
      <c r="A3265" s="103" t="s">
        <v>806</v>
      </c>
      <c r="B3265" s="103" t="s">
        <v>88</v>
      </c>
      <c r="C3265" s="103" t="s">
        <v>89</v>
      </c>
      <c r="D3265" s="103" t="s">
        <v>91</v>
      </c>
      <c r="E3265" s="103" t="s">
        <v>295</v>
      </c>
      <c r="F3265" s="103" t="s">
        <v>295</v>
      </c>
      <c r="G3265" s="103" t="s">
        <v>126</v>
      </c>
      <c r="H3265" s="103" t="s">
        <v>392</v>
      </c>
      <c r="I3265" s="103" t="s">
        <v>92</v>
      </c>
      <c r="J3265" s="215">
        <v>1123.3699999999999</v>
      </c>
      <c r="K3265" s="216" t="s">
        <v>88</v>
      </c>
    </row>
    <row r="3266" spans="1:11" x14ac:dyDescent="0.25">
      <c r="A3266" s="103" t="s">
        <v>807</v>
      </c>
      <c r="B3266" s="103" t="s">
        <v>88</v>
      </c>
      <c r="C3266" s="103" t="s">
        <v>89</v>
      </c>
      <c r="D3266" s="103" t="s">
        <v>91</v>
      </c>
      <c r="E3266" s="103" t="s">
        <v>295</v>
      </c>
      <c r="F3266" s="103" t="s">
        <v>295</v>
      </c>
      <c r="G3266" s="103" t="s">
        <v>126</v>
      </c>
      <c r="H3266" s="103" t="s">
        <v>392</v>
      </c>
      <c r="I3266" s="103" t="s">
        <v>92</v>
      </c>
      <c r="J3266" s="215">
        <v>1301.6500000000001</v>
      </c>
      <c r="K3266" s="216" t="s">
        <v>88</v>
      </c>
    </row>
    <row r="3267" spans="1:11" x14ac:dyDescent="0.25">
      <c r="A3267" s="103" t="s">
        <v>808</v>
      </c>
      <c r="B3267" s="103" t="s">
        <v>88</v>
      </c>
      <c r="C3267" s="103" t="s">
        <v>89</v>
      </c>
      <c r="D3267" s="103" t="s">
        <v>91</v>
      </c>
      <c r="E3267" s="103" t="s">
        <v>295</v>
      </c>
      <c r="F3267" s="103" t="s">
        <v>295</v>
      </c>
      <c r="G3267" s="103" t="s">
        <v>125</v>
      </c>
      <c r="H3267" s="103" t="s">
        <v>393</v>
      </c>
      <c r="I3267" s="103" t="s">
        <v>92</v>
      </c>
      <c r="J3267" s="215">
        <v>5956.46</v>
      </c>
      <c r="K3267" s="216" t="s">
        <v>88</v>
      </c>
    </row>
    <row r="3268" spans="1:11" x14ac:dyDescent="0.25">
      <c r="A3268" s="103" t="s">
        <v>809</v>
      </c>
      <c r="B3268" s="103" t="s">
        <v>88</v>
      </c>
      <c r="C3268" s="103" t="s">
        <v>89</v>
      </c>
      <c r="D3268" s="103" t="s">
        <v>91</v>
      </c>
      <c r="E3268" s="103" t="s">
        <v>295</v>
      </c>
      <c r="F3268" s="103" t="s">
        <v>295</v>
      </c>
      <c r="G3268" s="103" t="s">
        <v>125</v>
      </c>
      <c r="H3268" s="103" t="s">
        <v>393</v>
      </c>
      <c r="I3268" s="103" t="s">
        <v>92</v>
      </c>
      <c r="J3268" s="215">
        <v>4697.09</v>
      </c>
      <c r="K3268" s="216" t="s">
        <v>88</v>
      </c>
    </row>
    <row r="3269" spans="1:11" x14ac:dyDescent="0.25">
      <c r="A3269" s="103" t="s">
        <v>810</v>
      </c>
      <c r="B3269" s="103" t="s">
        <v>88</v>
      </c>
      <c r="C3269" s="103" t="s">
        <v>89</v>
      </c>
      <c r="D3269" s="103" t="s">
        <v>91</v>
      </c>
      <c r="E3269" s="103" t="s">
        <v>295</v>
      </c>
      <c r="F3269" s="103" t="s">
        <v>295</v>
      </c>
      <c r="G3269" s="103" t="s">
        <v>125</v>
      </c>
      <c r="H3269" s="103" t="s">
        <v>393</v>
      </c>
      <c r="I3269" s="103" t="s">
        <v>92</v>
      </c>
      <c r="J3269" s="215">
        <v>5420.27</v>
      </c>
      <c r="K3269" s="216" t="s">
        <v>88</v>
      </c>
    </row>
    <row r="3270" spans="1:11" x14ac:dyDescent="0.25">
      <c r="A3270" s="103" t="s">
        <v>1038</v>
      </c>
      <c r="B3270" s="103" t="s">
        <v>88</v>
      </c>
      <c r="C3270" s="103" t="s">
        <v>89</v>
      </c>
      <c r="D3270" s="103" t="s">
        <v>91</v>
      </c>
      <c r="E3270" s="103" t="s">
        <v>295</v>
      </c>
      <c r="F3270" s="103" t="s">
        <v>295</v>
      </c>
      <c r="G3270" s="103" t="s">
        <v>125</v>
      </c>
      <c r="H3270" s="103" t="s">
        <v>393</v>
      </c>
      <c r="I3270" s="103" t="s">
        <v>92</v>
      </c>
      <c r="J3270" s="215">
        <v>5655.47</v>
      </c>
      <c r="K3270" s="216" t="s">
        <v>88</v>
      </c>
    </row>
    <row r="3271" spans="1:11" x14ac:dyDescent="0.25">
      <c r="A3271" s="103" t="s">
        <v>806</v>
      </c>
      <c r="B3271" s="103" t="s">
        <v>88</v>
      </c>
      <c r="C3271" s="103" t="s">
        <v>89</v>
      </c>
      <c r="D3271" s="103" t="s">
        <v>91</v>
      </c>
      <c r="E3271" s="103" t="s">
        <v>295</v>
      </c>
      <c r="F3271" s="103" t="s">
        <v>295</v>
      </c>
      <c r="G3271" s="103" t="s">
        <v>125</v>
      </c>
      <c r="H3271" s="103" t="s">
        <v>393</v>
      </c>
      <c r="I3271" s="103" t="s">
        <v>92</v>
      </c>
      <c r="J3271" s="215">
        <v>5414.05</v>
      </c>
      <c r="K3271" s="216" t="s">
        <v>88</v>
      </c>
    </row>
    <row r="3272" spans="1:11" x14ac:dyDescent="0.25">
      <c r="A3272" s="103" t="s">
        <v>807</v>
      </c>
      <c r="B3272" s="103" t="s">
        <v>88</v>
      </c>
      <c r="C3272" s="103" t="s">
        <v>89</v>
      </c>
      <c r="D3272" s="103" t="s">
        <v>91</v>
      </c>
      <c r="E3272" s="103" t="s">
        <v>295</v>
      </c>
      <c r="F3272" s="103" t="s">
        <v>295</v>
      </c>
      <c r="G3272" s="103" t="s">
        <v>125</v>
      </c>
      <c r="H3272" s="103" t="s">
        <v>393</v>
      </c>
      <c r="I3272" s="103" t="s">
        <v>92</v>
      </c>
      <c r="J3272" s="215">
        <v>4850.3599999999997</v>
      </c>
      <c r="K3272" s="216" t="s">
        <v>88</v>
      </c>
    </row>
    <row r="3273" spans="1:11" x14ac:dyDescent="0.25">
      <c r="A3273" s="103" t="s">
        <v>808</v>
      </c>
      <c r="B3273" s="103" t="s">
        <v>88</v>
      </c>
      <c r="C3273" s="103" t="s">
        <v>89</v>
      </c>
      <c r="D3273" s="103" t="s">
        <v>91</v>
      </c>
      <c r="E3273" s="103" t="s">
        <v>295</v>
      </c>
      <c r="F3273" s="103" t="s">
        <v>295</v>
      </c>
      <c r="G3273" s="103" t="s">
        <v>480</v>
      </c>
      <c r="H3273" s="103" t="s">
        <v>739</v>
      </c>
      <c r="I3273" s="103" t="s">
        <v>92</v>
      </c>
      <c r="J3273" s="215">
        <v>3975.66</v>
      </c>
      <c r="K3273" s="216" t="s">
        <v>88</v>
      </c>
    </row>
    <row r="3274" spans="1:11" x14ac:dyDescent="0.25">
      <c r="A3274" s="103" t="s">
        <v>809</v>
      </c>
      <c r="B3274" s="103" t="s">
        <v>88</v>
      </c>
      <c r="C3274" s="103" t="s">
        <v>89</v>
      </c>
      <c r="D3274" s="103" t="s">
        <v>91</v>
      </c>
      <c r="E3274" s="103" t="s">
        <v>295</v>
      </c>
      <c r="F3274" s="103" t="s">
        <v>295</v>
      </c>
      <c r="G3274" s="103" t="s">
        <v>480</v>
      </c>
      <c r="H3274" s="103" t="s">
        <v>739</v>
      </c>
      <c r="I3274" s="103" t="s">
        <v>92</v>
      </c>
      <c r="J3274" s="215">
        <v>3804.6</v>
      </c>
      <c r="K3274" s="216" t="s">
        <v>88</v>
      </c>
    </row>
    <row r="3275" spans="1:11" x14ac:dyDescent="0.25">
      <c r="A3275" s="103" t="s">
        <v>810</v>
      </c>
      <c r="B3275" s="103" t="s">
        <v>88</v>
      </c>
      <c r="C3275" s="103" t="s">
        <v>89</v>
      </c>
      <c r="D3275" s="103" t="s">
        <v>91</v>
      </c>
      <c r="E3275" s="103" t="s">
        <v>295</v>
      </c>
      <c r="F3275" s="103" t="s">
        <v>295</v>
      </c>
      <c r="G3275" s="103" t="s">
        <v>480</v>
      </c>
      <c r="H3275" s="103" t="s">
        <v>739</v>
      </c>
      <c r="I3275" s="103" t="s">
        <v>92</v>
      </c>
      <c r="J3275" s="215">
        <v>2052.8000000000002</v>
      </c>
      <c r="K3275" s="216" t="s">
        <v>88</v>
      </c>
    </row>
    <row r="3276" spans="1:11" x14ac:dyDescent="0.25">
      <c r="A3276" s="103" t="s">
        <v>1038</v>
      </c>
      <c r="B3276" s="103" t="s">
        <v>88</v>
      </c>
      <c r="C3276" s="103" t="s">
        <v>89</v>
      </c>
      <c r="D3276" s="103" t="s">
        <v>91</v>
      </c>
      <c r="E3276" s="103" t="s">
        <v>295</v>
      </c>
      <c r="F3276" s="103" t="s">
        <v>295</v>
      </c>
      <c r="G3276" s="103" t="s">
        <v>480</v>
      </c>
      <c r="H3276" s="103" t="s">
        <v>739</v>
      </c>
      <c r="I3276" s="103" t="s">
        <v>92</v>
      </c>
      <c r="J3276" s="215">
        <v>3662.95</v>
      </c>
      <c r="K3276" s="216" t="s">
        <v>88</v>
      </c>
    </row>
    <row r="3277" spans="1:11" x14ac:dyDescent="0.25">
      <c r="A3277" s="103" t="s">
        <v>806</v>
      </c>
      <c r="B3277" s="103" t="s">
        <v>88</v>
      </c>
      <c r="C3277" s="103" t="s">
        <v>89</v>
      </c>
      <c r="D3277" s="103" t="s">
        <v>91</v>
      </c>
      <c r="E3277" s="103" t="s">
        <v>295</v>
      </c>
      <c r="F3277" s="103" t="s">
        <v>295</v>
      </c>
      <c r="G3277" s="103" t="s">
        <v>480</v>
      </c>
      <c r="H3277" s="103" t="s">
        <v>739</v>
      </c>
      <c r="I3277" s="103" t="s">
        <v>92</v>
      </c>
      <c r="J3277" s="215">
        <v>3948.57</v>
      </c>
      <c r="K3277" s="216" t="s">
        <v>88</v>
      </c>
    </row>
    <row r="3278" spans="1:11" x14ac:dyDescent="0.25">
      <c r="A3278" s="103" t="s">
        <v>807</v>
      </c>
      <c r="B3278" s="103" t="s">
        <v>88</v>
      </c>
      <c r="C3278" s="103" t="s">
        <v>89</v>
      </c>
      <c r="D3278" s="103" t="s">
        <v>91</v>
      </c>
      <c r="E3278" s="103" t="s">
        <v>295</v>
      </c>
      <c r="F3278" s="103" t="s">
        <v>295</v>
      </c>
      <c r="G3278" s="103" t="s">
        <v>480</v>
      </c>
      <c r="H3278" s="103" t="s">
        <v>739</v>
      </c>
      <c r="I3278" s="103" t="s">
        <v>92</v>
      </c>
      <c r="J3278" s="215">
        <v>3370.94</v>
      </c>
      <c r="K3278" s="216" t="s">
        <v>88</v>
      </c>
    </row>
    <row r="3279" spans="1:11" x14ac:dyDescent="0.25">
      <c r="A3279" s="103" t="s">
        <v>808</v>
      </c>
      <c r="B3279" s="103" t="s">
        <v>88</v>
      </c>
      <c r="C3279" s="103" t="s">
        <v>89</v>
      </c>
      <c r="D3279" s="103" t="s">
        <v>91</v>
      </c>
      <c r="E3279" s="103" t="s">
        <v>295</v>
      </c>
      <c r="F3279" s="103" t="s">
        <v>295</v>
      </c>
      <c r="G3279" s="103" t="s">
        <v>740</v>
      </c>
      <c r="H3279" s="103" t="s">
        <v>741</v>
      </c>
      <c r="I3279" s="103" t="s">
        <v>92</v>
      </c>
      <c r="J3279" s="215">
        <v>16721.52</v>
      </c>
      <c r="K3279" s="216" t="s">
        <v>88</v>
      </c>
    </row>
    <row r="3280" spans="1:11" x14ac:dyDescent="0.25">
      <c r="A3280" s="103" t="s">
        <v>808</v>
      </c>
      <c r="B3280" s="103" t="s">
        <v>88</v>
      </c>
      <c r="C3280" s="103" t="s">
        <v>89</v>
      </c>
      <c r="D3280" s="103" t="s">
        <v>91</v>
      </c>
      <c r="E3280" s="111"/>
      <c r="F3280" s="103" t="s">
        <v>295</v>
      </c>
      <c r="G3280" s="103" t="s">
        <v>740</v>
      </c>
      <c r="H3280" s="103" t="s">
        <v>741</v>
      </c>
      <c r="I3280" s="103" t="s">
        <v>92</v>
      </c>
      <c r="J3280" s="215">
        <v>0</v>
      </c>
      <c r="K3280" s="216" t="s">
        <v>88</v>
      </c>
    </row>
    <row r="3281" spans="1:11" x14ac:dyDescent="0.25">
      <c r="A3281" s="103" t="s">
        <v>809</v>
      </c>
      <c r="B3281" s="103" t="s">
        <v>88</v>
      </c>
      <c r="C3281" s="103" t="s">
        <v>89</v>
      </c>
      <c r="D3281" s="103" t="s">
        <v>91</v>
      </c>
      <c r="E3281" s="103" t="s">
        <v>295</v>
      </c>
      <c r="F3281" s="103" t="s">
        <v>295</v>
      </c>
      <c r="G3281" s="103" t="s">
        <v>740</v>
      </c>
      <c r="H3281" s="103" t="s">
        <v>741</v>
      </c>
      <c r="I3281" s="103" t="s">
        <v>92</v>
      </c>
      <c r="J3281" s="215">
        <v>10847.22</v>
      </c>
      <c r="K3281" s="216" t="s">
        <v>88</v>
      </c>
    </row>
    <row r="3282" spans="1:11" x14ac:dyDescent="0.25">
      <c r="A3282" s="103" t="s">
        <v>809</v>
      </c>
      <c r="B3282" s="103" t="s">
        <v>88</v>
      </c>
      <c r="C3282" s="103" t="s">
        <v>89</v>
      </c>
      <c r="D3282" s="103" t="s">
        <v>91</v>
      </c>
      <c r="E3282" s="111"/>
      <c r="F3282" s="103" t="s">
        <v>295</v>
      </c>
      <c r="G3282" s="103" t="s">
        <v>740</v>
      </c>
      <c r="H3282" s="103" t="s">
        <v>741</v>
      </c>
      <c r="I3282" s="103" t="s">
        <v>92</v>
      </c>
      <c r="J3282" s="215">
        <v>0</v>
      </c>
      <c r="K3282" s="216" t="s">
        <v>88</v>
      </c>
    </row>
    <row r="3283" spans="1:11" x14ac:dyDescent="0.25">
      <c r="A3283" s="103" t="s">
        <v>810</v>
      </c>
      <c r="B3283" s="103" t="s">
        <v>88</v>
      </c>
      <c r="C3283" s="103" t="s">
        <v>89</v>
      </c>
      <c r="D3283" s="103" t="s">
        <v>91</v>
      </c>
      <c r="E3283" s="103" t="s">
        <v>295</v>
      </c>
      <c r="F3283" s="103" t="s">
        <v>295</v>
      </c>
      <c r="G3283" s="103" t="s">
        <v>740</v>
      </c>
      <c r="H3283" s="103" t="s">
        <v>741</v>
      </c>
      <c r="I3283" s="103" t="s">
        <v>92</v>
      </c>
      <c r="J3283" s="215">
        <v>14547.67</v>
      </c>
      <c r="K3283" s="216" t="s">
        <v>88</v>
      </c>
    </row>
    <row r="3284" spans="1:11" x14ac:dyDescent="0.25">
      <c r="A3284" s="103" t="s">
        <v>810</v>
      </c>
      <c r="B3284" s="103" t="s">
        <v>88</v>
      </c>
      <c r="C3284" s="103" t="s">
        <v>89</v>
      </c>
      <c r="D3284" s="103" t="s">
        <v>91</v>
      </c>
      <c r="E3284" s="111"/>
      <c r="F3284" s="103" t="s">
        <v>295</v>
      </c>
      <c r="G3284" s="103" t="s">
        <v>740</v>
      </c>
      <c r="H3284" s="103" t="s">
        <v>741</v>
      </c>
      <c r="I3284" s="103" t="s">
        <v>92</v>
      </c>
      <c r="J3284" s="215">
        <v>0</v>
      </c>
      <c r="K3284" s="216" t="s">
        <v>88</v>
      </c>
    </row>
    <row r="3285" spans="1:11" x14ac:dyDescent="0.25">
      <c r="A3285" s="103" t="s">
        <v>1038</v>
      </c>
      <c r="B3285" s="103" t="s">
        <v>88</v>
      </c>
      <c r="C3285" s="103" t="s">
        <v>89</v>
      </c>
      <c r="D3285" s="103" t="s">
        <v>91</v>
      </c>
      <c r="E3285" s="103" t="s">
        <v>295</v>
      </c>
      <c r="F3285" s="103" t="s">
        <v>295</v>
      </c>
      <c r="G3285" s="103" t="s">
        <v>740</v>
      </c>
      <c r="H3285" s="103" t="s">
        <v>741</v>
      </c>
      <c r="I3285" s="103" t="s">
        <v>92</v>
      </c>
      <c r="J3285" s="215">
        <v>15394.21</v>
      </c>
      <c r="K3285" s="216" t="s">
        <v>88</v>
      </c>
    </row>
    <row r="3286" spans="1:11" x14ac:dyDescent="0.25">
      <c r="A3286" s="103" t="s">
        <v>1038</v>
      </c>
      <c r="B3286" s="103" t="s">
        <v>88</v>
      </c>
      <c r="C3286" s="103" t="s">
        <v>89</v>
      </c>
      <c r="D3286" s="103" t="s">
        <v>91</v>
      </c>
      <c r="E3286" s="111"/>
      <c r="F3286" s="103" t="s">
        <v>295</v>
      </c>
      <c r="G3286" s="103" t="s">
        <v>740</v>
      </c>
      <c r="H3286" s="103" t="s">
        <v>741</v>
      </c>
      <c r="I3286" s="103" t="s">
        <v>92</v>
      </c>
      <c r="J3286" s="215">
        <v>0</v>
      </c>
      <c r="K3286" s="216" t="s">
        <v>88</v>
      </c>
    </row>
    <row r="3287" spans="1:11" x14ac:dyDescent="0.25">
      <c r="A3287" s="103" t="s">
        <v>806</v>
      </c>
      <c r="B3287" s="103" t="s">
        <v>88</v>
      </c>
      <c r="C3287" s="103" t="s">
        <v>89</v>
      </c>
      <c r="D3287" s="103" t="s">
        <v>91</v>
      </c>
      <c r="E3287" s="103" t="s">
        <v>295</v>
      </c>
      <c r="F3287" s="103" t="s">
        <v>295</v>
      </c>
      <c r="G3287" s="103" t="s">
        <v>740</v>
      </c>
      <c r="H3287" s="103" t="s">
        <v>741</v>
      </c>
      <c r="I3287" s="103" t="s">
        <v>92</v>
      </c>
      <c r="J3287" s="215">
        <v>18354.599999999999</v>
      </c>
      <c r="K3287" s="216" t="s">
        <v>88</v>
      </c>
    </row>
    <row r="3288" spans="1:11" x14ac:dyDescent="0.25">
      <c r="A3288" s="103" t="s">
        <v>806</v>
      </c>
      <c r="B3288" s="103" t="s">
        <v>88</v>
      </c>
      <c r="C3288" s="103" t="s">
        <v>89</v>
      </c>
      <c r="D3288" s="103" t="s">
        <v>91</v>
      </c>
      <c r="E3288" s="111"/>
      <c r="F3288" s="103" t="s">
        <v>295</v>
      </c>
      <c r="G3288" s="103" t="s">
        <v>740</v>
      </c>
      <c r="H3288" s="103" t="s">
        <v>741</v>
      </c>
      <c r="I3288" s="103" t="s">
        <v>92</v>
      </c>
      <c r="J3288" s="215">
        <v>0</v>
      </c>
      <c r="K3288" s="216" t="s">
        <v>88</v>
      </c>
    </row>
    <row r="3289" spans="1:11" x14ac:dyDescent="0.25">
      <c r="A3289" s="103" t="s">
        <v>807</v>
      </c>
      <c r="B3289" s="103" t="s">
        <v>88</v>
      </c>
      <c r="C3289" s="103" t="s">
        <v>89</v>
      </c>
      <c r="D3289" s="103" t="s">
        <v>91</v>
      </c>
      <c r="E3289" s="103" t="s">
        <v>295</v>
      </c>
      <c r="F3289" s="103" t="s">
        <v>295</v>
      </c>
      <c r="G3289" s="103" t="s">
        <v>740</v>
      </c>
      <c r="H3289" s="103" t="s">
        <v>741</v>
      </c>
      <c r="I3289" s="103" t="s">
        <v>92</v>
      </c>
      <c r="J3289" s="215">
        <v>12952.44</v>
      </c>
      <c r="K3289" s="216" t="s">
        <v>88</v>
      </c>
    </row>
    <row r="3290" spans="1:11" x14ac:dyDescent="0.25">
      <c r="A3290" s="103" t="s">
        <v>807</v>
      </c>
      <c r="B3290" s="103" t="s">
        <v>88</v>
      </c>
      <c r="C3290" s="103" t="s">
        <v>89</v>
      </c>
      <c r="D3290" s="103" t="s">
        <v>91</v>
      </c>
      <c r="E3290" s="111"/>
      <c r="F3290" s="103" t="s">
        <v>295</v>
      </c>
      <c r="G3290" s="103" t="s">
        <v>740</v>
      </c>
      <c r="H3290" s="103" t="s">
        <v>741</v>
      </c>
      <c r="I3290" s="103" t="s">
        <v>92</v>
      </c>
      <c r="J3290" s="215">
        <v>0</v>
      </c>
      <c r="K3290" s="216" t="s">
        <v>88</v>
      </c>
    </row>
    <row r="3291" spans="1:11" x14ac:dyDescent="0.25">
      <c r="A3291" s="103" t="s">
        <v>808</v>
      </c>
      <c r="B3291" s="103" t="s">
        <v>88</v>
      </c>
      <c r="C3291" s="103" t="s">
        <v>89</v>
      </c>
      <c r="D3291" s="103" t="s">
        <v>91</v>
      </c>
      <c r="E3291" s="103" t="s">
        <v>295</v>
      </c>
      <c r="F3291" s="103" t="s">
        <v>295</v>
      </c>
      <c r="G3291" s="103" t="s">
        <v>490</v>
      </c>
      <c r="H3291" s="103" t="s">
        <v>742</v>
      </c>
      <c r="I3291" s="103" t="s">
        <v>92</v>
      </c>
      <c r="J3291" s="215">
        <v>564.09</v>
      </c>
      <c r="K3291" s="216" t="s">
        <v>88</v>
      </c>
    </row>
    <row r="3292" spans="1:11" x14ac:dyDescent="0.25">
      <c r="A3292" s="103" t="s">
        <v>809</v>
      </c>
      <c r="B3292" s="103" t="s">
        <v>88</v>
      </c>
      <c r="C3292" s="103" t="s">
        <v>89</v>
      </c>
      <c r="D3292" s="103" t="s">
        <v>91</v>
      </c>
      <c r="E3292" s="103" t="s">
        <v>295</v>
      </c>
      <c r="F3292" s="103" t="s">
        <v>295</v>
      </c>
      <c r="G3292" s="103" t="s">
        <v>490</v>
      </c>
      <c r="H3292" s="103" t="s">
        <v>742</v>
      </c>
      <c r="I3292" s="103" t="s">
        <v>92</v>
      </c>
      <c r="J3292" s="215">
        <v>2230.5700000000002</v>
      </c>
      <c r="K3292" s="216" t="s">
        <v>88</v>
      </c>
    </row>
    <row r="3293" spans="1:11" x14ac:dyDescent="0.25">
      <c r="A3293" s="103" t="s">
        <v>810</v>
      </c>
      <c r="B3293" s="103" t="s">
        <v>88</v>
      </c>
      <c r="C3293" s="103" t="s">
        <v>89</v>
      </c>
      <c r="D3293" s="103" t="s">
        <v>91</v>
      </c>
      <c r="E3293" s="103" t="s">
        <v>295</v>
      </c>
      <c r="F3293" s="103" t="s">
        <v>295</v>
      </c>
      <c r="G3293" s="103" t="s">
        <v>490</v>
      </c>
      <c r="H3293" s="103" t="s">
        <v>742</v>
      </c>
      <c r="I3293" s="103" t="s">
        <v>92</v>
      </c>
      <c r="J3293" s="215">
        <v>1413.46</v>
      </c>
      <c r="K3293" s="216" t="s">
        <v>88</v>
      </c>
    </row>
    <row r="3294" spans="1:11" x14ac:dyDescent="0.25">
      <c r="A3294" s="103" t="s">
        <v>1038</v>
      </c>
      <c r="B3294" s="103" t="s">
        <v>88</v>
      </c>
      <c r="C3294" s="103" t="s">
        <v>89</v>
      </c>
      <c r="D3294" s="103" t="s">
        <v>91</v>
      </c>
      <c r="E3294" s="103" t="s">
        <v>295</v>
      </c>
      <c r="F3294" s="103" t="s">
        <v>295</v>
      </c>
      <c r="G3294" s="103" t="s">
        <v>490</v>
      </c>
      <c r="H3294" s="103" t="s">
        <v>742</v>
      </c>
      <c r="I3294" s="103" t="s">
        <v>92</v>
      </c>
      <c r="J3294" s="215">
        <v>3774.06</v>
      </c>
      <c r="K3294" s="216" t="s">
        <v>88</v>
      </c>
    </row>
    <row r="3295" spans="1:11" x14ac:dyDescent="0.25">
      <c r="A3295" s="103" t="s">
        <v>806</v>
      </c>
      <c r="B3295" s="103" t="s">
        <v>88</v>
      </c>
      <c r="C3295" s="103" t="s">
        <v>89</v>
      </c>
      <c r="D3295" s="103" t="s">
        <v>91</v>
      </c>
      <c r="E3295" s="103" t="s">
        <v>295</v>
      </c>
      <c r="F3295" s="103" t="s">
        <v>295</v>
      </c>
      <c r="G3295" s="103" t="s">
        <v>490</v>
      </c>
      <c r="H3295" s="103" t="s">
        <v>742</v>
      </c>
      <c r="I3295" s="103" t="s">
        <v>92</v>
      </c>
      <c r="J3295" s="215">
        <v>8470.6200000000008</v>
      </c>
      <c r="K3295" s="216" t="s">
        <v>88</v>
      </c>
    </row>
    <row r="3296" spans="1:11" x14ac:dyDescent="0.25">
      <c r="A3296" s="103" t="s">
        <v>807</v>
      </c>
      <c r="B3296" s="103" t="s">
        <v>88</v>
      </c>
      <c r="C3296" s="103" t="s">
        <v>89</v>
      </c>
      <c r="D3296" s="103" t="s">
        <v>91</v>
      </c>
      <c r="E3296" s="103" t="s">
        <v>295</v>
      </c>
      <c r="F3296" s="103" t="s">
        <v>295</v>
      </c>
      <c r="G3296" s="103" t="s">
        <v>490</v>
      </c>
      <c r="H3296" s="103" t="s">
        <v>742</v>
      </c>
      <c r="I3296" s="103" t="s">
        <v>92</v>
      </c>
      <c r="J3296" s="215">
        <v>3028.94</v>
      </c>
      <c r="K3296" s="216" t="s">
        <v>88</v>
      </c>
    </row>
    <row r="3297" spans="1:11" x14ac:dyDescent="0.25">
      <c r="A3297" s="103" t="s">
        <v>807</v>
      </c>
      <c r="B3297" s="103" t="s">
        <v>88</v>
      </c>
      <c r="C3297" s="103" t="s">
        <v>89</v>
      </c>
      <c r="D3297" s="103" t="s">
        <v>91</v>
      </c>
      <c r="E3297" s="111"/>
      <c r="F3297" s="103" t="s">
        <v>295</v>
      </c>
      <c r="G3297" s="103" t="s">
        <v>490</v>
      </c>
      <c r="H3297" s="103" t="s">
        <v>742</v>
      </c>
      <c r="I3297" s="103" t="s">
        <v>92</v>
      </c>
      <c r="J3297" s="215">
        <v>0</v>
      </c>
      <c r="K3297" s="216" t="s">
        <v>88</v>
      </c>
    </row>
    <row r="3298" spans="1:11" x14ac:dyDescent="0.25">
      <c r="A3298" s="103" t="s">
        <v>808</v>
      </c>
      <c r="B3298" s="103" t="s">
        <v>88</v>
      </c>
      <c r="C3298" s="103" t="s">
        <v>89</v>
      </c>
      <c r="D3298" s="103" t="s">
        <v>91</v>
      </c>
      <c r="E3298" s="103" t="s">
        <v>295</v>
      </c>
      <c r="F3298" s="103" t="s">
        <v>295</v>
      </c>
      <c r="G3298" s="103" t="s">
        <v>489</v>
      </c>
      <c r="H3298" s="103" t="s">
        <v>743</v>
      </c>
      <c r="I3298" s="103" t="s">
        <v>92</v>
      </c>
      <c r="J3298" s="215">
        <v>7158.37</v>
      </c>
      <c r="K3298" s="216" t="s">
        <v>88</v>
      </c>
    </row>
    <row r="3299" spans="1:11" x14ac:dyDescent="0.25">
      <c r="A3299" s="103" t="s">
        <v>809</v>
      </c>
      <c r="B3299" s="103" t="s">
        <v>88</v>
      </c>
      <c r="C3299" s="103" t="s">
        <v>89</v>
      </c>
      <c r="D3299" s="103" t="s">
        <v>91</v>
      </c>
      <c r="E3299" s="103" t="s">
        <v>295</v>
      </c>
      <c r="F3299" s="103" t="s">
        <v>295</v>
      </c>
      <c r="G3299" s="103" t="s">
        <v>489</v>
      </c>
      <c r="H3299" s="103" t="s">
        <v>743</v>
      </c>
      <c r="I3299" s="103" t="s">
        <v>92</v>
      </c>
      <c r="J3299" s="215">
        <v>4822.18</v>
      </c>
      <c r="K3299" s="216" t="s">
        <v>88</v>
      </c>
    </row>
    <row r="3300" spans="1:11" x14ac:dyDescent="0.25">
      <c r="A3300" s="103" t="s">
        <v>810</v>
      </c>
      <c r="B3300" s="103" t="s">
        <v>88</v>
      </c>
      <c r="C3300" s="103" t="s">
        <v>89</v>
      </c>
      <c r="D3300" s="103" t="s">
        <v>91</v>
      </c>
      <c r="E3300" s="103" t="s">
        <v>295</v>
      </c>
      <c r="F3300" s="103" t="s">
        <v>295</v>
      </c>
      <c r="G3300" s="103" t="s">
        <v>489</v>
      </c>
      <c r="H3300" s="103" t="s">
        <v>743</v>
      </c>
      <c r="I3300" s="103" t="s">
        <v>92</v>
      </c>
      <c r="J3300" s="215">
        <v>3866.48</v>
      </c>
      <c r="K3300" s="216" t="s">
        <v>88</v>
      </c>
    </row>
    <row r="3301" spans="1:11" x14ac:dyDescent="0.25">
      <c r="A3301" s="103" t="s">
        <v>1038</v>
      </c>
      <c r="B3301" s="103" t="s">
        <v>88</v>
      </c>
      <c r="C3301" s="103" t="s">
        <v>89</v>
      </c>
      <c r="D3301" s="103" t="s">
        <v>91</v>
      </c>
      <c r="E3301" s="103" t="s">
        <v>295</v>
      </c>
      <c r="F3301" s="103" t="s">
        <v>295</v>
      </c>
      <c r="G3301" s="103" t="s">
        <v>489</v>
      </c>
      <c r="H3301" s="103" t="s">
        <v>743</v>
      </c>
      <c r="I3301" s="103" t="s">
        <v>92</v>
      </c>
      <c r="J3301" s="215">
        <v>4920.21</v>
      </c>
      <c r="K3301" s="216" t="s">
        <v>88</v>
      </c>
    </row>
    <row r="3302" spans="1:11" x14ac:dyDescent="0.25">
      <c r="A3302" s="103" t="s">
        <v>806</v>
      </c>
      <c r="B3302" s="103" t="s">
        <v>88</v>
      </c>
      <c r="C3302" s="103" t="s">
        <v>89</v>
      </c>
      <c r="D3302" s="103" t="s">
        <v>91</v>
      </c>
      <c r="E3302" s="103" t="s">
        <v>295</v>
      </c>
      <c r="F3302" s="103" t="s">
        <v>295</v>
      </c>
      <c r="G3302" s="103" t="s">
        <v>489</v>
      </c>
      <c r="H3302" s="103" t="s">
        <v>743</v>
      </c>
      <c r="I3302" s="103" t="s">
        <v>92</v>
      </c>
      <c r="J3302" s="215">
        <v>6087.33</v>
      </c>
      <c r="K3302" s="216" t="s">
        <v>88</v>
      </c>
    </row>
    <row r="3303" spans="1:11" x14ac:dyDescent="0.25">
      <c r="A3303" s="103" t="s">
        <v>807</v>
      </c>
      <c r="B3303" s="103" t="s">
        <v>88</v>
      </c>
      <c r="C3303" s="103" t="s">
        <v>89</v>
      </c>
      <c r="D3303" s="103" t="s">
        <v>91</v>
      </c>
      <c r="E3303" s="103" t="s">
        <v>295</v>
      </c>
      <c r="F3303" s="103" t="s">
        <v>295</v>
      </c>
      <c r="G3303" s="103" t="s">
        <v>489</v>
      </c>
      <c r="H3303" s="103" t="s">
        <v>743</v>
      </c>
      <c r="I3303" s="103" t="s">
        <v>92</v>
      </c>
      <c r="J3303" s="215">
        <v>5558.51</v>
      </c>
      <c r="K3303" s="216" t="s">
        <v>88</v>
      </c>
    </row>
    <row r="3304" spans="1:11" x14ac:dyDescent="0.25">
      <c r="A3304" s="103" t="s">
        <v>808</v>
      </c>
      <c r="B3304" s="103" t="s">
        <v>88</v>
      </c>
      <c r="C3304" s="103" t="s">
        <v>89</v>
      </c>
      <c r="D3304" s="103" t="s">
        <v>91</v>
      </c>
      <c r="E3304" s="103" t="s">
        <v>295</v>
      </c>
      <c r="F3304" s="103" t="s">
        <v>295</v>
      </c>
      <c r="G3304" s="103" t="s">
        <v>744</v>
      </c>
      <c r="H3304" s="103" t="s">
        <v>745</v>
      </c>
      <c r="I3304" s="103" t="s">
        <v>92</v>
      </c>
      <c r="J3304" s="215">
        <v>13676.68</v>
      </c>
      <c r="K3304" s="216" t="s">
        <v>88</v>
      </c>
    </row>
    <row r="3305" spans="1:11" x14ac:dyDescent="0.25">
      <c r="A3305" s="103" t="s">
        <v>809</v>
      </c>
      <c r="B3305" s="103" t="s">
        <v>88</v>
      </c>
      <c r="C3305" s="103" t="s">
        <v>89</v>
      </c>
      <c r="D3305" s="103" t="s">
        <v>91</v>
      </c>
      <c r="E3305" s="103" t="s">
        <v>295</v>
      </c>
      <c r="F3305" s="103" t="s">
        <v>295</v>
      </c>
      <c r="G3305" s="103" t="s">
        <v>744</v>
      </c>
      <c r="H3305" s="103" t="s">
        <v>745</v>
      </c>
      <c r="I3305" s="103" t="s">
        <v>92</v>
      </c>
      <c r="J3305" s="215">
        <v>7068.29</v>
      </c>
      <c r="K3305" s="216" t="s">
        <v>88</v>
      </c>
    </row>
    <row r="3306" spans="1:11" x14ac:dyDescent="0.25">
      <c r="A3306" s="103" t="s">
        <v>810</v>
      </c>
      <c r="B3306" s="103" t="s">
        <v>88</v>
      </c>
      <c r="C3306" s="103" t="s">
        <v>89</v>
      </c>
      <c r="D3306" s="103" t="s">
        <v>91</v>
      </c>
      <c r="E3306" s="103" t="s">
        <v>295</v>
      </c>
      <c r="F3306" s="103" t="s">
        <v>295</v>
      </c>
      <c r="G3306" s="103" t="s">
        <v>744</v>
      </c>
      <c r="H3306" s="103" t="s">
        <v>745</v>
      </c>
      <c r="I3306" s="103" t="s">
        <v>92</v>
      </c>
      <c r="J3306" s="215">
        <v>6856.55</v>
      </c>
      <c r="K3306" s="216" t="s">
        <v>88</v>
      </c>
    </row>
    <row r="3307" spans="1:11" x14ac:dyDescent="0.25">
      <c r="A3307" s="103" t="s">
        <v>1038</v>
      </c>
      <c r="B3307" s="103" t="s">
        <v>88</v>
      </c>
      <c r="C3307" s="103" t="s">
        <v>89</v>
      </c>
      <c r="D3307" s="103" t="s">
        <v>91</v>
      </c>
      <c r="E3307" s="103" t="s">
        <v>295</v>
      </c>
      <c r="F3307" s="103" t="s">
        <v>295</v>
      </c>
      <c r="G3307" s="103" t="s">
        <v>744</v>
      </c>
      <c r="H3307" s="103" t="s">
        <v>745</v>
      </c>
      <c r="I3307" s="103" t="s">
        <v>92</v>
      </c>
      <c r="J3307" s="215">
        <v>13467.07</v>
      </c>
      <c r="K3307" s="216" t="s">
        <v>88</v>
      </c>
    </row>
    <row r="3308" spans="1:11" x14ac:dyDescent="0.25">
      <c r="A3308" s="103" t="s">
        <v>806</v>
      </c>
      <c r="B3308" s="103" t="s">
        <v>88</v>
      </c>
      <c r="C3308" s="103" t="s">
        <v>89</v>
      </c>
      <c r="D3308" s="103" t="s">
        <v>91</v>
      </c>
      <c r="E3308" s="103" t="s">
        <v>295</v>
      </c>
      <c r="F3308" s="103" t="s">
        <v>295</v>
      </c>
      <c r="G3308" s="103" t="s">
        <v>744</v>
      </c>
      <c r="H3308" s="103" t="s">
        <v>745</v>
      </c>
      <c r="I3308" s="103" t="s">
        <v>92</v>
      </c>
      <c r="J3308" s="215">
        <v>13685.1</v>
      </c>
      <c r="K3308" s="216" t="s">
        <v>88</v>
      </c>
    </row>
    <row r="3309" spans="1:11" x14ac:dyDescent="0.25">
      <c r="A3309" s="103" t="s">
        <v>807</v>
      </c>
      <c r="B3309" s="103" t="s">
        <v>88</v>
      </c>
      <c r="C3309" s="103" t="s">
        <v>89</v>
      </c>
      <c r="D3309" s="103" t="s">
        <v>91</v>
      </c>
      <c r="E3309" s="103" t="s">
        <v>295</v>
      </c>
      <c r="F3309" s="103" t="s">
        <v>295</v>
      </c>
      <c r="G3309" s="103" t="s">
        <v>744</v>
      </c>
      <c r="H3309" s="103" t="s">
        <v>745</v>
      </c>
      <c r="I3309" s="103" t="s">
        <v>92</v>
      </c>
      <c r="J3309" s="215">
        <v>13242.84</v>
      </c>
      <c r="K3309" s="216" t="s">
        <v>88</v>
      </c>
    </row>
    <row r="3310" spans="1:11" x14ac:dyDescent="0.25">
      <c r="A3310" s="103" t="s">
        <v>808</v>
      </c>
      <c r="B3310" s="103" t="s">
        <v>88</v>
      </c>
      <c r="C3310" s="103" t="s">
        <v>89</v>
      </c>
      <c r="D3310" s="103" t="s">
        <v>91</v>
      </c>
      <c r="E3310" s="103" t="s">
        <v>295</v>
      </c>
      <c r="F3310" s="103" t="s">
        <v>295</v>
      </c>
      <c r="G3310" s="103" t="s">
        <v>124</v>
      </c>
      <c r="H3310" s="103" t="s">
        <v>746</v>
      </c>
      <c r="I3310" s="103" t="s">
        <v>92</v>
      </c>
      <c r="J3310" s="215">
        <v>23937.99</v>
      </c>
      <c r="K3310" s="216" t="s">
        <v>88</v>
      </c>
    </row>
    <row r="3311" spans="1:11" x14ac:dyDescent="0.25">
      <c r="A3311" s="103" t="s">
        <v>808</v>
      </c>
      <c r="B3311" s="103" t="s">
        <v>88</v>
      </c>
      <c r="C3311" s="103" t="s">
        <v>89</v>
      </c>
      <c r="D3311" s="103" t="s">
        <v>91</v>
      </c>
      <c r="E3311" s="103" t="s">
        <v>295</v>
      </c>
      <c r="F3311" s="103" t="s">
        <v>295</v>
      </c>
      <c r="G3311" s="103" t="s">
        <v>124</v>
      </c>
      <c r="H3311" s="103" t="s">
        <v>394</v>
      </c>
      <c r="I3311" s="103" t="s">
        <v>92</v>
      </c>
      <c r="J3311" s="215">
        <v>3229.9</v>
      </c>
      <c r="K3311" s="216" t="s">
        <v>88</v>
      </c>
    </row>
    <row r="3312" spans="1:11" x14ac:dyDescent="0.25">
      <c r="A3312" s="103" t="s">
        <v>809</v>
      </c>
      <c r="B3312" s="103" t="s">
        <v>88</v>
      </c>
      <c r="C3312" s="103" t="s">
        <v>89</v>
      </c>
      <c r="D3312" s="103" t="s">
        <v>91</v>
      </c>
      <c r="E3312" s="103" t="s">
        <v>295</v>
      </c>
      <c r="F3312" s="103" t="s">
        <v>295</v>
      </c>
      <c r="G3312" s="103" t="s">
        <v>124</v>
      </c>
      <c r="H3312" s="103" t="s">
        <v>746</v>
      </c>
      <c r="I3312" s="103" t="s">
        <v>92</v>
      </c>
      <c r="J3312" s="215">
        <v>6114.73</v>
      </c>
      <c r="K3312" s="216" t="s">
        <v>88</v>
      </c>
    </row>
    <row r="3313" spans="1:11" x14ac:dyDescent="0.25">
      <c r="A3313" s="103" t="s">
        <v>809</v>
      </c>
      <c r="B3313" s="103" t="s">
        <v>88</v>
      </c>
      <c r="C3313" s="103" t="s">
        <v>89</v>
      </c>
      <c r="D3313" s="103" t="s">
        <v>91</v>
      </c>
      <c r="E3313" s="103" t="s">
        <v>295</v>
      </c>
      <c r="F3313" s="103" t="s">
        <v>295</v>
      </c>
      <c r="G3313" s="103" t="s">
        <v>124</v>
      </c>
      <c r="H3313" s="103" t="s">
        <v>394</v>
      </c>
      <c r="I3313" s="103" t="s">
        <v>92</v>
      </c>
      <c r="J3313" s="215">
        <v>772.97</v>
      </c>
      <c r="K3313" s="216" t="s">
        <v>88</v>
      </c>
    </row>
    <row r="3314" spans="1:11" x14ac:dyDescent="0.25">
      <c r="A3314" s="103" t="s">
        <v>810</v>
      </c>
      <c r="B3314" s="103" t="s">
        <v>88</v>
      </c>
      <c r="C3314" s="103" t="s">
        <v>89</v>
      </c>
      <c r="D3314" s="103" t="s">
        <v>91</v>
      </c>
      <c r="E3314" s="103" t="s">
        <v>295</v>
      </c>
      <c r="F3314" s="103" t="s">
        <v>295</v>
      </c>
      <c r="G3314" s="103" t="s">
        <v>124</v>
      </c>
      <c r="H3314" s="103" t="s">
        <v>746</v>
      </c>
      <c r="I3314" s="103" t="s">
        <v>92</v>
      </c>
      <c r="J3314" s="215">
        <v>7902.12</v>
      </c>
      <c r="K3314" s="216" t="s">
        <v>88</v>
      </c>
    </row>
    <row r="3315" spans="1:11" x14ac:dyDescent="0.25">
      <c r="A3315" s="103" t="s">
        <v>810</v>
      </c>
      <c r="B3315" s="103" t="s">
        <v>88</v>
      </c>
      <c r="C3315" s="103" t="s">
        <v>89</v>
      </c>
      <c r="D3315" s="103" t="s">
        <v>91</v>
      </c>
      <c r="E3315" s="103" t="s">
        <v>295</v>
      </c>
      <c r="F3315" s="103" t="s">
        <v>295</v>
      </c>
      <c r="G3315" s="103" t="s">
        <v>124</v>
      </c>
      <c r="H3315" s="103" t="s">
        <v>394</v>
      </c>
      <c r="I3315" s="103" t="s">
        <v>92</v>
      </c>
      <c r="J3315" s="215">
        <v>1737.6</v>
      </c>
      <c r="K3315" s="216" t="s">
        <v>88</v>
      </c>
    </row>
    <row r="3316" spans="1:11" x14ac:dyDescent="0.25">
      <c r="A3316" s="103" t="s">
        <v>1038</v>
      </c>
      <c r="B3316" s="103" t="s">
        <v>88</v>
      </c>
      <c r="C3316" s="103" t="s">
        <v>89</v>
      </c>
      <c r="D3316" s="103" t="s">
        <v>91</v>
      </c>
      <c r="E3316" s="103" t="s">
        <v>295</v>
      </c>
      <c r="F3316" s="103" t="s">
        <v>295</v>
      </c>
      <c r="G3316" s="103" t="s">
        <v>124</v>
      </c>
      <c r="H3316" s="103" t="s">
        <v>746</v>
      </c>
      <c r="I3316" s="103" t="s">
        <v>92</v>
      </c>
      <c r="J3316" s="215">
        <v>13231.29</v>
      </c>
      <c r="K3316" s="216" t="s">
        <v>88</v>
      </c>
    </row>
    <row r="3317" spans="1:11" x14ac:dyDescent="0.25">
      <c r="A3317" s="103" t="s">
        <v>806</v>
      </c>
      <c r="B3317" s="103" t="s">
        <v>88</v>
      </c>
      <c r="C3317" s="103" t="s">
        <v>89</v>
      </c>
      <c r="D3317" s="103" t="s">
        <v>91</v>
      </c>
      <c r="E3317" s="103" t="s">
        <v>295</v>
      </c>
      <c r="F3317" s="103" t="s">
        <v>295</v>
      </c>
      <c r="G3317" s="103" t="s">
        <v>124</v>
      </c>
      <c r="H3317" s="103" t="s">
        <v>746</v>
      </c>
      <c r="I3317" s="103" t="s">
        <v>92</v>
      </c>
      <c r="J3317" s="215">
        <v>8958.77</v>
      </c>
      <c r="K3317" s="216" t="s">
        <v>88</v>
      </c>
    </row>
    <row r="3318" spans="1:11" x14ac:dyDescent="0.25">
      <c r="A3318" s="103" t="s">
        <v>806</v>
      </c>
      <c r="B3318" s="103" t="s">
        <v>88</v>
      </c>
      <c r="C3318" s="103" t="s">
        <v>89</v>
      </c>
      <c r="D3318" s="103" t="s">
        <v>91</v>
      </c>
      <c r="E3318" s="103" t="s">
        <v>295</v>
      </c>
      <c r="F3318" s="103" t="s">
        <v>295</v>
      </c>
      <c r="G3318" s="103" t="s">
        <v>124</v>
      </c>
      <c r="H3318" s="103" t="s">
        <v>394</v>
      </c>
      <c r="I3318" s="103" t="s">
        <v>92</v>
      </c>
      <c r="J3318" s="215">
        <v>-520.64</v>
      </c>
      <c r="K3318" s="216" t="s">
        <v>88</v>
      </c>
    </row>
    <row r="3319" spans="1:11" x14ac:dyDescent="0.25">
      <c r="A3319" s="103" t="s">
        <v>807</v>
      </c>
      <c r="B3319" s="103" t="s">
        <v>88</v>
      </c>
      <c r="C3319" s="103" t="s">
        <v>89</v>
      </c>
      <c r="D3319" s="103" t="s">
        <v>91</v>
      </c>
      <c r="E3319" s="103" t="s">
        <v>295</v>
      </c>
      <c r="F3319" s="103" t="s">
        <v>295</v>
      </c>
      <c r="G3319" s="103" t="s">
        <v>124</v>
      </c>
      <c r="H3319" s="103" t="s">
        <v>746</v>
      </c>
      <c r="I3319" s="103" t="s">
        <v>92</v>
      </c>
      <c r="J3319" s="215">
        <v>15370.21</v>
      </c>
      <c r="K3319" s="216" t="s">
        <v>88</v>
      </c>
    </row>
    <row r="3320" spans="1:11" x14ac:dyDescent="0.25">
      <c r="A3320" s="103" t="s">
        <v>807</v>
      </c>
      <c r="B3320" s="103" t="s">
        <v>88</v>
      </c>
      <c r="C3320" s="103" t="s">
        <v>89</v>
      </c>
      <c r="D3320" s="103" t="s">
        <v>91</v>
      </c>
      <c r="E3320" s="103" t="s">
        <v>295</v>
      </c>
      <c r="F3320" s="103" t="s">
        <v>295</v>
      </c>
      <c r="G3320" s="103" t="s">
        <v>124</v>
      </c>
      <c r="H3320" s="103" t="s">
        <v>394</v>
      </c>
      <c r="I3320" s="103" t="s">
        <v>92</v>
      </c>
      <c r="J3320" s="215">
        <v>-1287.8699999999999</v>
      </c>
      <c r="K3320" s="216" t="s">
        <v>88</v>
      </c>
    </row>
    <row r="3321" spans="1:11" x14ac:dyDescent="0.25">
      <c r="A3321" s="103" t="s">
        <v>808</v>
      </c>
      <c r="B3321" s="103" t="s">
        <v>88</v>
      </c>
      <c r="C3321" s="103" t="s">
        <v>89</v>
      </c>
      <c r="D3321" s="103" t="s">
        <v>91</v>
      </c>
      <c r="E3321" s="103" t="s">
        <v>295</v>
      </c>
      <c r="F3321" s="103" t="s">
        <v>295</v>
      </c>
      <c r="G3321" s="103" t="s">
        <v>155</v>
      </c>
      <c r="H3321" s="103" t="s">
        <v>395</v>
      </c>
      <c r="I3321" s="103" t="s">
        <v>92</v>
      </c>
      <c r="J3321" s="215">
        <v>12294.26</v>
      </c>
      <c r="K3321" s="216" t="s">
        <v>88</v>
      </c>
    </row>
    <row r="3322" spans="1:11" x14ac:dyDescent="0.25">
      <c r="A3322" s="103" t="s">
        <v>809</v>
      </c>
      <c r="B3322" s="103" t="s">
        <v>88</v>
      </c>
      <c r="C3322" s="103" t="s">
        <v>89</v>
      </c>
      <c r="D3322" s="103" t="s">
        <v>91</v>
      </c>
      <c r="E3322" s="103" t="s">
        <v>295</v>
      </c>
      <c r="F3322" s="103" t="s">
        <v>295</v>
      </c>
      <c r="G3322" s="103" t="s">
        <v>155</v>
      </c>
      <c r="H3322" s="103" t="s">
        <v>395</v>
      </c>
      <c r="I3322" s="103" t="s">
        <v>92</v>
      </c>
      <c r="J3322" s="215">
        <v>7667.67</v>
      </c>
      <c r="K3322" s="216" t="s">
        <v>88</v>
      </c>
    </row>
    <row r="3323" spans="1:11" x14ac:dyDescent="0.25">
      <c r="A3323" s="103" t="s">
        <v>810</v>
      </c>
      <c r="B3323" s="103" t="s">
        <v>88</v>
      </c>
      <c r="C3323" s="103" t="s">
        <v>89</v>
      </c>
      <c r="D3323" s="103" t="s">
        <v>91</v>
      </c>
      <c r="E3323" s="103" t="s">
        <v>295</v>
      </c>
      <c r="F3323" s="103" t="s">
        <v>295</v>
      </c>
      <c r="G3323" s="103" t="s">
        <v>155</v>
      </c>
      <c r="H3323" s="103" t="s">
        <v>395</v>
      </c>
      <c r="I3323" s="103" t="s">
        <v>92</v>
      </c>
      <c r="J3323" s="215">
        <v>8665.2900000000009</v>
      </c>
      <c r="K3323" s="216" t="s">
        <v>88</v>
      </c>
    </row>
    <row r="3324" spans="1:11" x14ac:dyDescent="0.25">
      <c r="A3324" s="103" t="s">
        <v>1038</v>
      </c>
      <c r="B3324" s="103" t="s">
        <v>88</v>
      </c>
      <c r="C3324" s="103" t="s">
        <v>89</v>
      </c>
      <c r="D3324" s="103" t="s">
        <v>91</v>
      </c>
      <c r="E3324" s="103" t="s">
        <v>295</v>
      </c>
      <c r="F3324" s="103" t="s">
        <v>295</v>
      </c>
      <c r="G3324" s="103" t="s">
        <v>155</v>
      </c>
      <c r="H3324" s="103" t="s">
        <v>395</v>
      </c>
      <c r="I3324" s="103" t="s">
        <v>92</v>
      </c>
      <c r="J3324" s="215">
        <v>10085.68</v>
      </c>
      <c r="K3324" s="216" t="s">
        <v>88</v>
      </c>
    </row>
    <row r="3325" spans="1:11" x14ac:dyDescent="0.25">
      <c r="A3325" s="103" t="s">
        <v>806</v>
      </c>
      <c r="B3325" s="103" t="s">
        <v>88</v>
      </c>
      <c r="C3325" s="103" t="s">
        <v>89</v>
      </c>
      <c r="D3325" s="103" t="s">
        <v>91</v>
      </c>
      <c r="E3325" s="103" t="s">
        <v>295</v>
      </c>
      <c r="F3325" s="103" t="s">
        <v>295</v>
      </c>
      <c r="G3325" s="103" t="s">
        <v>155</v>
      </c>
      <c r="H3325" s="103" t="s">
        <v>395</v>
      </c>
      <c r="I3325" s="103" t="s">
        <v>92</v>
      </c>
      <c r="J3325" s="215">
        <v>11353.01</v>
      </c>
      <c r="K3325" s="216" t="s">
        <v>88</v>
      </c>
    </row>
    <row r="3326" spans="1:11" x14ac:dyDescent="0.25">
      <c r="A3326" s="103" t="s">
        <v>807</v>
      </c>
      <c r="B3326" s="103" t="s">
        <v>88</v>
      </c>
      <c r="C3326" s="103" t="s">
        <v>89</v>
      </c>
      <c r="D3326" s="103" t="s">
        <v>91</v>
      </c>
      <c r="E3326" s="103" t="s">
        <v>295</v>
      </c>
      <c r="F3326" s="103" t="s">
        <v>295</v>
      </c>
      <c r="G3326" s="103" t="s">
        <v>155</v>
      </c>
      <c r="H3326" s="103" t="s">
        <v>395</v>
      </c>
      <c r="I3326" s="103" t="s">
        <v>92</v>
      </c>
      <c r="J3326" s="215">
        <v>10089.15</v>
      </c>
      <c r="K3326" s="216" t="s">
        <v>88</v>
      </c>
    </row>
    <row r="3327" spans="1:11" x14ac:dyDescent="0.25">
      <c r="A3327" s="103" t="s">
        <v>808</v>
      </c>
      <c r="B3327" s="103" t="s">
        <v>88</v>
      </c>
      <c r="C3327" s="103" t="s">
        <v>89</v>
      </c>
      <c r="D3327" s="103" t="s">
        <v>91</v>
      </c>
      <c r="E3327" s="103" t="s">
        <v>295</v>
      </c>
      <c r="F3327" s="103" t="s">
        <v>295</v>
      </c>
      <c r="G3327" s="103" t="s">
        <v>650</v>
      </c>
      <c r="H3327" s="103" t="s">
        <v>651</v>
      </c>
      <c r="I3327" s="103" t="s">
        <v>92</v>
      </c>
      <c r="J3327" s="215">
        <v>2247.27</v>
      </c>
      <c r="K3327" s="216" t="s">
        <v>88</v>
      </c>
    </row>
    <row r="3328" spans="1:11" x14ac:dyDescent="0.25">
      <c r="A3328" s="103" t="s">
        <v>809</v>
      </c>
      <c r="B3328" s="103" t="s">
        <v>88</v>
      </c>
      <c r="C3328" s="103" t="s">
        <v>89</v>
      </c>
      <c r="D3328" s="103" t="s">
        <v>91</v>
      </c>
      <c r="E3328" s="103" t="s">
        <v>295</v>
      </c>
      <c r="F3328" s="103" t="s">
        <v>295</v>
      </c>
      <c r="G3328" s="103" t="s">
        <v>650</v>
      </c>
      <c r="H3328" s="103" t="s">
        <v>651</v>
      </c>
      <c r="I3328" s="103" t="s">
        <v>92</v>
      </c>
      <c r="J3328" s="215">
        <v>1701.33</v>
      </c>
      <c r="K3328" s="216" t="s">
        <v>88</v>
      </c>
    </row>
    <row r="3329" spans="1:11" x14ac:dyDescent="0.25">
      <c r="A3329" s="103" t="s">
        <v>810</v>
      </c>
      <c r="B3329" s="103" t="s">
        <v>88</v>
      </c>
      <c r="C3329" s="103" t="s">
        <v>89</v>
      </c>
      <c r="D3329" s="103" t="s">
        <v>91</v>
      </c>
      <c r="E3329" s="103" t="s">
        <v>295</v>
      </c>
      <c r="F3329" s="103" t="s">
        <v>295</v>
      </c>
      <c r="G3329" s="103" t="s">
        <v>650</v>
      </c>
      <c r="H3329" s="103" t="s">
        <v>651</v>
      </c>
      <c r="I3329" s="103" t="s">
        <v>92</v>
      </c>
      <c r="J3329" s="215">
        <v>1213.26</v>
      </c>
      <c r="K3329" s="216" t="s">
        <v>88</v>
      </c>
    </row>
    <row r="3330" spans="1:11" x14ac:dyDescent="0.25">
      <c r="A3330" s="103" t="s">
        <v>1038</v>
      </c>
      <c r="B3330" s="103" t="s">
        <v>88</v>
      </c>
      <c r="C3330" s="103" t="s">
        <v>89</v>
      </c>
      <c r="D3330" s="103" t="s">
        <v>91</v>
      </c>
      <c r="E3330" s="103" t="s">
        <v>295</v>
      </c>
      <c r="F3330" s="103" t="s">
        <v>295</v>
      </c>
      <c r="G3330" s="103" t="s">
        <v>650</v>
      </c>
      <c r="H3330" s="103" t="s">
        <v>651</v>
      </c>
      <c r="I3330" s="103" t="s">
        <v>92</v>
      </c>
      <c r="J3330" s="215">
        <v>1681.65</v>
      </c>
      <c r="K3330" s="216" t="s">
        <v>88</v>
      </c>
    </row>
    <row r="3331" spans="1:11" x14ac:dyDescent="0.25">
      <c r="A3331" s="103" t="s">
        <v>806</v>
      </c>
      <c r="B3331" s="103" t="s">
        <v>88</v>
      </c>
      <c r="C3331" s="103" t="s">
        <v>89</v>
      </c>
      <c r="D3331" s="103" t="s">
        <v>91</v>
      </c>
      <c r="E3331" s="103" t="s">
        <v>295</v>
      </c>
      <c r="F3331" s="103" t="s">
        <v>295</v>
      </c>
      <c r="G3331" s="103" t="s">
        <v>650</v>
      </c>
      <c r="H3331" s="103" t="s">
        <v>651</v>
      </c>
      <c r="I3331" s="103" t="s">
        <v>92</v>
      </c>
      <c r="J3331" s="215">
        <v>2264.29</v>
      </c>
      <c r="K3331" s="216" t="s">
        <v>88</v>
      </c>
    </row>
    <row r="3332" spans="1:11" x14ac:dyDescent="0.25">
      <c r="A3332" s="103" t="s">
        <v>807</v>
      </c>
      <c r="B3332" s="103" t="s">
        <v>88</v>
      </c>
      <c r="C3332" s="103" t="s">
        <v>89</v>
      </c>
      <c r="D3332" s="103" t="s">
        <v>91</v>
      </c>
      <c r="E3332" s="103" t="s">
        <v>295</v>
      </c>
      <c r="F3332" s="103" t="s">
        <v>295</v>
      </c>
      <c r="G3332" s="103" t="s">
        <v>650</v>
      </c>
      <c r="H3332" s="103" t="s">
        <v>651</v>
      </c>
      <c r="I3332" s="103" t="s">
        <v>92</v>
      </c>
      <c r="J3332" s="215">
        <v>2429.65</v>
      </c>
      <c r="K3332" s="216" t="s">
        <v>88</v>
      </c>
    </row>
    <row r="3333" spans="1:11" x14ac:dyDescent="0.25">
      <c r="A3333" s="103" t="s">
        <v>808</v>
      </c>
      <c r="B3333" s="103" t="s">
        <v>88</v>
      </c>
      <c r="C3333" s="103" t="s">
        <v>89</v>
      </c>
      <c r="D3333" s="103" t="s">
        <v>91</v>
      </c>
      <c r="E3333" s="103" t="s">
        <v>295</v>
      </c>
      <c r="F3333" s="103" t="s">
        <v>295</v>
      </c>
      <c r="G3333" s="103" t="s">
        <v>491</v>
      </c>
      <c r="H3333" s="103" t="s">
        <v>492</v>
      </c>
      <c r="I3333" s="103" t="s">
        <v>92</v>
      </c>
      <c r="J3333" s="215">
        <v>1637.75</v>
      </c>
      <c r="K3333" s="216" t="s">
        <v>88</v>
      </c>
    </row>
    <row r="3334" spans="1:11" x14ac:dyDescent="0.25">
      <c r="A3334" s="103" t="s">
        <v>808</v>
      </c>
      <c r="B3334" s="103" t="s">
        <v>88</v>
      </c>
      <c r="C3334" s="103" t="s">
        <v>89</v>
      </c>
      <c r="D3334" s="103" t="s">
        <v>91</v>
      </c>
      <c r="E3334" s="111"/>
      <c r="F3334" s="103" t="s">
        <v>295</v>
      </c>
      <c r="G3334" s="103" t="s">
        <v>491</v>
      </c>
      <c r="H3334" s="103" t="s">
        <v>492</v>
      </c>
      <c r="I3334" s="103" t="s">
        <v>92</v>
      </c>
      <c r="J3334" s="215">
        <v>0</v>
      </c>
      <c r="K3334" s="216" t="s">
        <v>88</v>
      </c>
    </row>
    <row r="3335" spans="1:11" x14ac:dyDescent="0.25">
      <c r="A3335" s="103" t="s">
        <v>809</v>
      </c>
      <c r="B3335" s="103" t="s">
        <v>88</v>
      </c>
      <c r="C3335" s="103" t="s">
        <v>89</v>
      </c>
      <c r="D3335" s="103" t="s">
        <v>91</v>
      </c>
      <c r="E3335" s="103" t="s">
        <v>295</v>
      </c>
      <c r="F3335" s="103" t="s">
        <v>295</v>
      </c>
      <c r="G3335" s="103" t="s">
        <v>491</v>
      </c>
      <c r="H3335" s="103" t="s">
        <v>492</v>
      </c>
      <c r="I3335" s="103" t="s">
        <v>92</v>
      </c>
      <c r="J3335" s="215">
        <v>-711.96</v>
      </c>
      <c r="K3335" s="216" t="s">
        <v>88</v>
      </c>
    </row>
    <row r="3336" spans="1:11" x14ac:dyDescent="0.25">
      <c r="A3336" s="103" t="s">
        <v>809</v>
      </c>
      <c r="B3336" s="103" t="s">
        <v>88</v>
      </c>
      <c r="C3336" s="103" t="s">
        <v>89</v>
      </c>
      <c r="D3336" s="103" t="s">
        <v>91</v>
      </c>
      <c r="E3336" s="111"/>
      <c r="F3336" s="103" t="s">
        <v>295</v>
      </c>
      <c r="G3336" s="103" t="s">
        <v>491</v>
      </c>
      <c r="H3336" s="103" t="s">
        <v>492</v>
      </c>
      <c r="I3336" s="103" t="s">
        <v>92</v>
      </c>
      <c r="J3336" s="215">
        <v>0</v>
      </c>
      <c r="K3336" s="216" t="s">
        <v>88</v>
      </c>
    </row>
    <row r="3337" spans="1:11" x14ac:dyDescent="0.25">
      <c r="A3337" s="103" t="s">
        <v>810</v>
      </c>
      <c r="B3337" s="103" t="s">
        <v>88</v>
      </c>
      <c r="C3337" s="103" t="s">
        <v>89</v>
      </c>
      <c r="D3337" s="103" t="s">
        <v>91</v>
      </c>
      <c r="E3337" s="103" t="s">
        <v>295</v>
      </c>
      <c r="F3337" s="103" t="s">
        <v>295</v>
      </c>
      <c r="G3337" s="103" t="s">
        <v>491</v>
      </c>
      <c r="H3337" s="103" t="s">
        <v>492</v>
      </c>
      <c r="I3337" s="103" t="s">
        <v>92</v>
      </c>
      <c r="J3337" s="215">
        <v>1487.2</v>
      </c>
      <c r="K3337" s="216" t="s">
        <v>88</v>
      </c>
    </row>
    <row r="3338" spans="1:11" x14ac:dyDescent="0.25">
      <c r="A3338" s="103" t="s">
        <v>810</v>
      </c>
      <c r="B3338" s="103" t="s">
        <v>88</v>
      </c>
      <c r="C3338" s="103" t="s">
        <v>89</v>
      </c>
      <c r="D3338" s="103" t="s">
        <v>91</v>
      </c>
      <c r="E3338" s="111"/>
      <c r="F3338" s="103" t="s">
        <v>295</v>
      </c>
      <c r="G3338" s="103" t="s">
        <v>491</v>
      </c>
      <c r="H3338" s="103" t="s">
        <v>492</v>
      </c>
      <c r="I3338" s="103" t="s">
        <v>92</v>
      </c>
      <c r="J3338" s="215">
        <v>0</v>
      </c>
      <c r="K3338" s="216" t="s">
        <v>88</v>
      </c>
    </row>
    <row r="3339" spans="1:11" x14ac:dyDescent="0.25">
      <c r="A3339" s="103" t="s">
        <v>1038</v>
      </c>
      <c r="B3339" s="103" t="s">
        <v>88</v>
      </c>
      <c r="C3339" s="103" t="s">
        <v>89</v>
      </c>
      <c r="D3339" s="103" t="s">
        <v>91</v>
      </c>
      <c r="E3339" s="103" t="s">
        <v>295</v>
      </c>
      <c r="F3339" s="103" t="s">
        <v>295</v>
      </c>
      <c r="G3339" s="103" t="s">
        <v>491</v>
      </c>
      <c r="H3339" s="103" t="s">
        <v>492</v>
      </c>
      <c r="I3339" s="103" t="s">
        <v>92</v>
      </c>
      <c r="J3339" s="215">
        <v>1588.86</v>
      </c>
      <c r="K3339" s="216" t="s">
        <v>88</v>
      </c>
    </row>
    <row r="3340" spans="1:11" x14ac:dyDescent="0.25">
      <c r="A3340" s="103" t="s">
        <v>1038</v>
      </c>
      <c r="B3340" s="103" t="s">
        <v>88</v>
      </c>
      <c r="C3340" s="103" t="s">
        <v>89</v>
      </c>
      <c r="D3340" s="103" t="s">
        <v>91</v>
      </c>
      <c r="E3340" s="111"/>
      <c r="F3340" s="103" t="s">
        <v>295</v>
      </c>
      <c r="G3340" s="103" t="s">
        <v>491</v>
      </c>
      <c r="H3340" s="103" t="s">
        <v>492</v>
      </c>
      <c r="I3340" s="103" t="s">
        <v>92</v>
      </c>
      <c r="J3340" s="215">
        <v>0</v>
      </c>
      <c r="K3340" s="216" t="s">
        <v>88</v>
      </c>
    </row>
    <row r="3341" spans="1:11" x14ac:dyDescent="0.25">
      <c r="A3341" s="103" t="s">
        <v>806</v>
      </c>
      <c r="B3341" s="103" t="s">
        <v>88</v>
      </c>
      <c r="C3341" s="103" t="s">
        <v>89</v>
      </c>
      <c r="D3341" s="103" t="s">
        <v>91</v>
      </c>
      <c r="E3341" s="103" t="s">
        <v>295</v>
      </c>
      <c r="F3341" s="103" t="s">
        <v>295</v>
      </c>
      <c r="G3341" s="103" t="s">
        <v>491</v>
      </c>
      <c r="H3341" s="103" t="s">
        <v>492</v>
      </c>
      <c r="I3341" s="103" t="s">
        <v>92</v>
      </c>
      <c r="J3341" s="215">
        <v>5137.13</v>
      </c>
      <c r="K3341" s="216" t="s">
        <v>88</v>
      </c>
    </row>
    <row r="3342" spans="1:11" x14ac:dyDescent="0.25">
      <c r="A3342" s="103" t="s">
        <v>806</v>
      </c>
      <c r="B3342" s="103" t="s">
        <v>88</v>
      </c>
      <c r="C3342" s="103" t="s">
        <v>89</v>
      </c>
      <c r="D3342" s="103" t="s">
        <v>91</v>
      </c>
      <c r="E3342" s="111"/>
      <c r="F3342" s="103" t="s">
        <v>295</v>
      </c>
      <c r="G3342" s="103" t="s">
        <v>491</v>
      </c>
      <c r="H3342" s="103" t="s">
        <v>492</v>
      </c>
      <c r="I3342" s="103" t="s">
        <v>92</v>
      </c>
      <c r="J3342" s="215">
        <v>0</v>
      </c>
      <c r="K3342" s="216" t="s">
        <v>88</v>
      </c>
    </row>
    <row r="3343" spans="1:11" x14ac:dyDescent="0.25">
      <c r="A3343" s="103" t="s">
        <v>807</v>
      </c>
      <c r="B3343" s="103" t="s">
        <v>88</v>
      </c>
      <c r="C3343" s="103" t="s">
        <v>89</v>
      </c>
      <c r="D3343" s="103" t="s">
        <v>91</v>
      </c>
      <c r="E3343" s="103" t="s">
        <v>295</v>
      </c>
      <c r="F3343" s="103" t="s">
        <v>295</v>
      </c>
      <c r="G3343" s="103" t="s">
        <v>491</v>
      </c>
      <c r="H3343" s="103" t="s">
        <v>492</v>
      </c>
      <c r="I3343" s="103" t="s">
        <v>92</v>
      </c>
      <c r="J3343" s="215">
        <v>794.43</v>
      </c>
      <c r="K3343" s="216" t="s">
        <v>88</v>
      </c>
    </row>
    <row r="3344" spans="1:11" x14ac:dyDescent="0.25">
      <c r="A3344" s="103" t="s">
        <v>807</v>
      </c>
      <c r="B3344" s="103" t="s">
        <v>88</v>
      </c>
      <c r="C3344" s="103" t="s">
        <v>89</v>
      </c>
      <c r="D3344" s="103" t="s">
        <v>91</v>
      </c>
      <c r="E3344" s="111"/>
      <c r="F3344" s="103" t="s">
        <v>295</v>
      </c>
      <c r="G3344" s="103" t="s">
        <v>491</v>
      </c>
      <c r="H3344" s="103" t="s">
        <v>492</v>
      </c>
      <c r="I3344" s="103" t="s">
        <v>92</v>
      </c>
      <c r="J3344" s="215">
        <v>0</v>
      </c>
      <c r="K3344" s="216" t="s">
        <v>88</v>
      </c>
    </row>
    <row r="3345" spans="1:11" x14ac:dyDescent="0.25">
      <c r="A3345" s="103" t="s">
        <v>808</v>
      </c>
      <c r="B3345" s="103" t="s">
        <v>88</v>
      </c>
      <c r="C3345" s="103" t="s">
        <v>89</v>
      </c>
      <c r="D3345" s="103" t="s">
        <v>91</v>
      </c>
      <c r="E3345" s="103" t="s">
        <v>295</v>
      </c>
      <c r="F3345" s="103" t="s">
        <v>295</v>
      </c>
      <c r="G3345" s="103" t="s">
        <v>123</v>
      </c>
      <c r="H3345" s="103" t="s">
        <v>396</v>
      </c>
      <c r="I3345" s="103" t="s">
        <v>92</v>
      </c>
      <c r="J3345" s="215">
        <v>10391.24</v>
      </c>
      <c r="K3345" s="216" t="s">
        <v>88</v>
      </c>
    </row>
    <row r="3346" spans="1:11" x14ac:dyDescent="0.25">
      <c r="A3346" s="103" t="s">
        <v>809</v>
      </c>
      <c r="B3346" s="103" t="s">
        <v>88</v>
      </c>
      <c r="C3346" s="103" t="s">
        <v>89</v>
      </c>
      <c r="D3346" s="103" t="s">
        <v>91</v>
      </c>
      <c r="E3346" s="103" t="s">
        <v>295</v>
      </c>
      <c r="F3346" s="103" t="s">
        <v>295</v>
      </c>
      <c r="G3346" s="103" t="s">
        <v>123</v>
      </c>
      <c r="H3346" s="103" t="s">
        <v>396</v>
      </c>
      <c r="I3346" s="103" t="s">
        <v>92</v>
      </c>
      <c r="J3346" s="215">
        <v>7504.05</v>
      </c>
      <c r="K3346" s="216" t="s">
        <v>88</v>
      </c>
    </row>
    <row r="3347" spans="1:11" x14ac:dyDescent="0.25">
      <c r="A3347" s="103" t="s">
        <v>810</v>
      </c>
      <c r="B3347" s="103" t="s">
        <v>88</v>
      </c>
      <c r="C3347" s="103" t="s">
        <v>89</v>
      </c>
      <c r="D3347" s="103" t="s">
        <v>91</v>
      </c>
      <c r="E3347" s="103" t="s">
        <v>295</v>
      </c>
      <c r="F3347" s="103" t="s">
        <v>295</v>
      </c>
      <c r="G3347" s="103" t="s">
        <v>123</v>
      </c>
      <c r="H3347" s="103" t="s">
        <v>396</v>
      </c>
      <c r="I3347" s="103" t="s">
        <v>92</v>
      </c>
      <c r="J3347" s="215">
        <v>7169.25</v>
      </c>
      <c r="K3347" s="216" t="s">
        <v>88</v>
      </c>
    </row>
    <row r="3348" spans="1:11" x14ac:dyDescent="0.25">
      <c r="A3348" s="103" t="s">
        <v>1038</v>
      </c>
      <c r="B3348" s="103" t="s">
        <v>88</v>
      </c>
      <c r="C3348" s="103" t="s">
        <v>89</v>
      </c>
      <c r="D3348" s="103" t="s">
        <v>91</v>
      </c>
      <c r="E3348" s="103" t="s">
        <v>295</v>
      </c>
      <c r="F3348" s="103" t="s">
        <v>295</v>
      </c>
      <c r="G3348" s="103" t="s">
        <v>123</v>
      </c>
      <c r="H3348" s="103" t="s">
        <v>396</v>
      </c>
      <c r="I3348" s="103" t="s">
        <v>92</v>
      </c>
      <c r="J3348" s="215">
        <v>10776.72</v>
      </c>
      <c r="K3348" s="216" t="s">
        <v>88</v>
      </c>
    </row>
    <row r="3349" spans="1:11" x14ac:dyDescent="0.25">
      <c r="A3349" s="103" t="s">
        <v>806</v>
      </c>
      <c r="B3349" s="103" t="s">
        <v>88</v>
      </c>
      <c r="C3349" s="103" t="s">
        <v>89</v>
      </c>
      <c r="D3349" s="103" t="s">
        <v>91</v>
      </c>
      <c r="E3349" s="103" t="s">
        <v>295</v>
      </c>
      <c r="F3349" s="103" t="s">
        <v>295</v>
      </c>
      <c r="G3349" s="103" t="s">
        <v>123</v>
      </c>
      <c r="H3349" s="103" t="s">
        <v>396</v>
      </c>
      <c r="I3349" s="103" t="s">
        <v>92</v>
      </c>
      <c r="J3349" s="215">
        <v>10018.370000000001</v>
      </c>
      <c r="K3349" s="216" t="s">
        <v>88</v>
      </c>
    </row>
    <row r="3350" spans="1:11" x14ac:dyDescent="0.25">
      <c r="A3350" s="103" t="s">
        <v>807</v>
      </c>
      <c r="B3350" s="103" t="s">
        <v>88</v>
      </c>
      <c r="C3350" s="103" t="s">
        <v>89</v>
      </c>
      <c r="D3350" s="103" t="s">
        <v>91</v>
      </c>
      <c r="E3350" s="103" t="s">
        <v>295</v>
      </c>
      <c r="F3350" s="103" t="s">
        <v>295</v>
      </c>
      <c r="G3350" s="103" t="s">
        <v>123</v>
      </c>
      <c r="H3350" s="103" t="s">
        <v>396</v>
      </c>
      <c r="I3350" s="103" t="s">
        <v>92</v>
      </c>
      <c r="J3350" s="215">
        <v>10240.620000000001</v>
      </c>
      <c r="K3350" s="216" t="s">
        <v>88</v>
      </c>
    </row>
    <row r="3351" spans="1:11" x14ac:dyDescent="0.25">
      <c r="A3351" s="103" t="s">
        <v>1038</v>
      </c>
      <c r="B3351" s="103" t="s">
        <v>88</v>
      </c>
      <c r="C3351" s="103" t="s">
        <v>89</v>
      </c>
      <c r="D3351" s="103" t="s">
        <v>91</v>
      </c>
      <c r="E3351" s="103" t="s">
        <v>295</v>
      </c>
      <c r="F3351" s="103" t="s">
        <v>295</v>
      </c>
      <c r="G3351" s="103" t="s">
        <v>454</v>
      </c>
      <c r="H3351" s="103" t="s">
        <v>455</v>
      </c>
      <c r="I3351" s="103" t="s">
        <v>92</v>
      </c>
      <c r="J3351" s="215">
        <v>923.05</v>
      </c>
      <c r="K3351" s="216" t="s">
        <v>88</v>
      </c>
    </row>
    <row r="3352" spans="1:11" x14ac:dyDescent="0.25">
      <c r="A3352" s="103" t="s">
        <v>808</v>
      </c>
      <c r="B3352" s="103" t="s">
        <v>88</v>
      </c>
      <c r="C3352" s="103" t="s">
        <v>89</v>
      </c>
      <c r="D3352" s="103" t="s">
        <v>91</v>
      </c>
      <c r="E3352" s="103" t="s">
        <v>295</v>
      </c>
      <c r="F3352" s="103" t="s">
        <v>295</v>
      </c>
      <c r="G3352" s="103" t="s">
        <v>94</v>
      </c>
      <c r="H3352" s="103" t="s">
        <v>397</v>
      </c>
      <c r="I3352" s="103" t="s">
        <v>92</v>
      </c>
      <c r="J3352" s="215">
        <v>33370.9</v>
      </c>
      <c r="K3352" s="216" t="s">
        <v>88</v>
      </c>
    </row>
    <row r="3353" spans="1:11" x14ac:dyDescent="0.25">
      <c r="A3353" s="103" t="s">
        <v>809</v>
      </c>
      <c r="B3353" s="103" t="s">
        <v>88</v>
      </c>
      <c r="C3353" s="103" t="s">
        <v>89</v>
      </c>
      <c r="D3353" s="103" t="s">
        <v>91</v>
      </c>
      <c r="E3353" s="103" t="s">
        <v>295</v>
      </c>
      <c r="F3353" s="103" t="s">
        <v>295</v>
      </c>
      <c r="G3353" s="103" t="s">
        <v>94</v>
      </c>
      <c r="H3353" s="103" t="s">
        <v>397</v>
      </c>
      <c r="I3353" s="103" t="s">
        <v>92</v>
      </c>
      <c r="J3353" s="215">
        <v>25587.4</v>
      </c>
      <c r="K3353" s="216" t="s">
        <v>88</v>
      </c>
    </row>
    <row r="3354" spans="1:11" x14ac:dyDescent="0.25">
      <c r="A3354" s="103" t="s">
        <v>810</v>
      </c>
      <c r="B3354" s="103" t="s">
        <v>88</v>
      </c>
      <c r="C3354" s="103" t="s">
        <v>89</v>
      </c>
      <c r="D3354" s="103" t="s">
        <v>91</v>
      </c>
      <c r="E3354" s="103" t="s">
        <v>295</v>
      </c>
      <c r="F3354" s="103" t="s">
        <v>295</v>
      </c>
      <c r="G3354" s="103" t="s">
        <v>94</v>
      </c>
      <c r="H3354" s="103" t="s">
        <v>397</v>
      </c>
      <c r="I3354" s="103" t="s">
        <v>92</v>
      </c>
      <c r="J3354" s="215">
        <v>21890.53</v>
      </c>
      <c r="K3354" s="216" t="s">
        <v>88</v>
      </c>
    </row>
    <row r="3355" spans="1:11" x14ac:dyDescent="0.25">
      <c r="A3355" s="103" t="s">
        <v>1038</v>
      </c>
      <c r="B3355" s="103" t="s">
        <v>88</v>
      </c>
      <c r="C3355" s="103" t="s">
        <v>89</v>
      </c>
      <c r="D3355" s="103" t="s">
        <v>91</v>
      </c>
      <c r="E3355" s="103" t="s">
        <v>295</v>
      </c>
      <c r="F3355" s="103" t="s">
        <v>295</v>
      </c>
      <c r="G3355" s="103" t="s">
        <v>94</v>
      </c>
      <c r="H3355" s="103" t="s">
        <v>397</v>
      </c>
      <c r="I3355" s="103" t="s">
        <v>92</v>
      </c>
      <c r="J3355" s="215">
        <v>23507.66</v>
      </c>
      <c r="K3355" s="216" t="s">
        <v>88</v>
      </c>
    </row>
    <row r="3356" spans="1:11" x14ac:dyDescent="0.25">
      <c r="A3356" s="103" t="s">
        <v>806</v>
      </c>
      <c r="B3356" s="103" t="s">
        <v>88</v>
      </c>
      <c r="C3356" s="103" t="s">
        <v>89</v>
      </c>
      <c r="D3356" s="103" t="s">
        <v>91</v>
      </c>
      <c r="E3356" s="103" t="s">
        <v>295</v>
      </c>
      <c r="F3356" s="103" t="s">
        <v>295</v>
      </c>
      <c r="G3356" s="103" t="s">
        <v>94</v>
      </c>
      <c r="H3356" s="103" t="s">
        <v>397</v>
      </c>
      <c r="I3356" s="103" t="s">
        <v>92</v>
      </c>
      <c r="J3356" s="215">
        <v>29322.13</v>
      </c>
      <c r="K3356" s="216" t="s">
        <v>88</v>
      </c>
    </row>
    <row r="3357" spans="1:11" x14ac:dyDescent="0.25">
      <c r="A3357" s="103" t="s">
        <v>807</v>
      </c>
      <c r="B3357" s="103" t="s">
        <v>88</v>
      </c>
      <c r="C3357" s="103" t="s">
        <v>89</v>
      </c>
      <c r="D3357" s="103" t="s">
        <v>91</v>
      </c>
      <c r="E3357" s="103" t="s">
        <v>295</v>
      </c>
      <c r="F3357" s="103" t="s">
        <v>295</v>
      </c>
      <c r="G3357" s="103" t="s">
        <v>94</v>
      </c>
      <c r="H3357" s="103" t="s">
        <v>397</v>
      </c>
      <c r="I3357" s="103" t="s">
        <v>92</v>
      </c>
      <c r="J3357" s="215">
        <v>25676.98</v>
      </c>
      <c r="K3357" s="216" t="s">
        <v>88</v>
      </c>
    </row>
    <row r="3358" spans="1:11" x14ac:dyDescent="0.25">
      <c r="A3358" s="103" t="s">
        <v>808</v>
      </c>
      <c r="B3358" s="103" t="s">
        <v>88</v>
      </c>
      <c r="C3358" s="103" t="s">
        <v>89</v>
      </c>
      <c r="D3358" s="103" t="s">
        <v>91</v>
      </c>
      <c r="E3358" s="103" t="s">
        <v>295</v>
      </c>
      <c r="F3358" s="103" t="s">
        <v>295</v>
      </c>
      <c r="G3358" s="103" t="s">
        <v>120</v>
      </c>
      <c r="H3358" s="103" t="s">
        <v>398</v>
      </c>
      <c r="I3358" s="103" t="s">
        <v>92</v>
      </c>
      <c r="J3358" s="215">
        <v>10856.81</v>
      </c>
      <c r="K3358" s="216" t="s">
        <v>88</v>
      </c>
    </row>
    <row r="3359" spans="1:11" x14ac:dyDescent="0.25">
      <c r="A3359" s="103" t="s">
        <v>809</v>
      </c>
      <c r="B3359" s="103" t="s">
        <v>88</v>
      </c>
      <c r="C3359" s="103" t="s">
        <v>89</v>
      </c>
      <c r="D3359" s="103" t="s">
        <v>91</v>
      </c>
      <c r="E3359" s="103" t="s">
        <v>295</v>
      </c>
      <c r="F3359" s="103" t="s">
        <v>295</v>
      </c>
      <c r="G3359" s="103" t="s">
        <v>120</v>
      </c>
      <c r="H3359" s="103" t="s">
        <v>398</v>
      </c>
      <c r="I3359" s="103" t="s">
        <v>92</v>
      </c>
      <c r="J3359" s="215">
        <v>3899.32</v>
      </c>
      <c r="K3359" s="216" t="s">
        <v>88</v>
      </c>
    </row>
    <row r="3360" spans="1:11" x14ac:dyDescent="0.25">
      <c r="A3360" s="103" t="s">
        <v>810</v>
      </c>
      <c r="B3360" s="103" t="s">
        <v>88</v>
      </c>
      <c r="C3360" s="103" t="s">
        <v>89</v>
      </c>
      <c r="D3360" s="103" t="s">
        <v>91</v>
      </c>
      <c r="E3360" s="103" t="s">
        <v>295</v>
      </c>
      <c r="F3360" s="103" t="s">
        <v>295</v>
      </c>
      <c r="G3360" s="103" t="s">
        <v>120</v>
      </c>
      <c r="H3360" s="103" t="s">
        <v>398</v>
      </c>
      <c r="I3360" s="103" t="s">
        <v>92</v>
      </c>
      <c r="J3360" s="215">
        <v>8219.65</v>
      </c>
      <c r="K3360" s="216" t="s">
        <v>88</v>
      </c>
    </row>
    <row r="3361" spans="1:11" x14ac:dyDescent="0.25">
      <c r="A3361" s="103" t="s">
        <v>1038</v>
      </c>
      <c r="B3361" s="103" t="s">
        <v>88</v>
      </c>
      <c r="C3361" s="103" t="s">
        <v>89</v>
      </c>
      <c r="D3361" s="103" t="s">
        <v>91</v>
      </c>
      <c r="E3361" s="103" t="s">
        <v>295</v>
      </c>
      <c r="F3361" s="103" t="s">
        <v>295</v>
      </c>
      <c r="G3361" s="103" t="s">
        <v>120</v>
      </c>
      <c r="H3361" s="103" t="s">
        <v>398</v>
      </c>
      <c r="I3361" s="103" t="s">
        <v>92</v>
      </c>
      <c r="J3361" s="215">
        <v>7851.82</v>
      </c>
      <c r="K3361" s="216" t="s">
        <v>88</v>
      </c>
    </row>
    <row r="3362" spans="1:11" x14ac:dyDescent="0.25">
      <c r="A3362" s="103" t="s">
        <v>806</v>
      </c>
      <c r="B3362" s="103" t="s">
        <v>88</v>
      </c>
      <c r="C3362" s="103" t="s">
        <v>89</v>
      </c>
      <c r="D3362" s="103" t="s">
        <v>91</v>
      </c>
      <c r="E3362" s="103" t="s">
        <v>295</v>
      </c>
      <c r="F3362" s="103" t="s">
        <v>295</v>
      </c>
      <c r="G3362" s="103" t="s">
        <v>120</v>
      </c>
      <c r="H3362" s="103" t="s">
        <v>398</v>
      </c>
      <c r="I3362" s="103" t="s">
        <v>92</v>
      </c>
      <c r="J3362" s="215">
        <v>12577.94</v>
      </c>
      <c r="K3362" s="216" t="s">
        <v>88</v>
      </c>
    </row>
    <row r="3363" spans="1:11" x14ac:dyDescent="0.25">
      <c r="A3363" s="103" t="s">
        <v>807</v>
      </c>
      <c r="B3363" s="103" t="s">
        <v>88</v>
      </c>
      <c r="C3363" s="103" t="s">
        <v>89</v>
      </c>
      <c r="D3363" s="103" t="s">
        <v>91</v>
      </c>
      <c r="E3363" s="103" t="s">
        <v>295</v>
      </c>
      <c r="F3363" s="103" t="s">
        <v>295</v>
      </c>
      <c r="G3363" s="103" t="s">
        <v>120</v>
      </c>
      <c r="H3363" s="103" t="s">
        <v>398</v>
      </c>
      <c r="I3363" s="103" t="s">
        <v>92</v>
      </c>
      <c r="J3363" s="215">
        <v>12642.18</v>
      </c>
      <c r="K3363" s="216" t="s">
        <v>88</v>
      </c>
    </row>
    <row r="3364" spans="1:11" x14ac:dyDescent="0.25">
      <c r="A3364" s="103" t="s">
        <v>808</v>
      </c>
      <c r="B3364" s="103" t="s">
        <v>88</v>
      </c>
      <c r="C3364" s="103" t="s">
        <v>89</v>
      </c>
      <c r="D3364" s="103" t="s">
        <v>91</v>
      </c>
      <c r="E3364" s="103" t="s">
        <v>295</v>
      </c>
      <c r="F3364" s="103" t="s">
        <v>295</v>
      </c>
      <c r="G3364" s="103" t="s">
        <v>448</v>
      </c>
      <c r="H3364" s="103" t="s">
        <v>449</v>
      </c>
      <c r="I3364" s="103" t="s">
        <v>92</v>
      </c>
      <c r="J3364" s="215">
        <v>1193.1500000000001</v>
      </c>
      <c r="K3364" s="216" t="s">
        <v>88</v>
      </c>
    </row>
    <row r="3365" spans="1:11" x14ac:dyDescent="0.25">
      <c r="A3365" s="103" t="s">
        <v>808</v>
      </c>
      <c r="B3365" s="103" t="s">
        <v>88</v>
      </c>
      <c r="C3365" s="103" t="s">
        <v>89</v>
      </c>
      <c r="D3365" s="103" t="s">
        <v>91</v>
      </c>
      <c r="E3365" s="111"/>
      <c r="F3365" s="103" t="s">
        <v>295</v>
      </c>
      <c r="G3365" s="103" t="s">
        <v>448</v>
      </c>
      <c r="H3365" s="103" t="s">
        <v>449</v>
      </c>
      <c r="I3365" s="103" t="s">
        <v>92</v>
      </c>
      <c r="J3365" s="215">
        <v>-1151.53</v>
      </c>
      <c r="K3365" s="216" t="s">
        <v>88</v>
      </c>
    </row>
    <row r="3366" spans="1:11" x14ac:dyDescent="0.25">
      <c r="A3366" s="103" t="s">
        <v>809</v>
      </c>
      <c r="B3366" s="103" t="s">
        <v>88</v>
      </c>
      <c r="C3366" s="103" t="s">
        <v>89</v>
      </c>
      <c r="D3366" s="103" t="s">
        <v>91</v>
      </c>
      <c r="E3366" s="103" t="s">
        <v>295</v>
      </c>
      <c r="F3366" s="103" t="s">
        <v>295</v>
      </c>
      <c r="G3366" s="103" t="s">
        <v>448</v>
      </c>
      <c r="H3366" s="103" t="s">
        <v>449</v>
      </c>
      <c r="I3366" s="103" t="s">
        <v>92</v>
      </c>
      <c r="J3366" s="215">
        <v>-424.29</v>
      </c>
      <c r="K3366" s="216" t="s">
        <v>88</v>
      </c>
    </row>
    <row r="3367" spans="1:11" x14ac:dyDescent="0.25">
      <c r="A3367" s="103" t="s">
        <v>809</v>
      </c>
      <c r="B3367" s="103" t="s">
        <v>88</v>
      </c>
      <c r="C3367" s="103" t="s">
        <v>89</v>
      </c>
      <c r="D3367" s="103" t="s">
        <v>91</v>
      </c>
      <c r="E3367" s="111"/>
      <c r="F3367" s="103" t="s">
        <v>295</v>
      </c>
      <c r="G3367" s="103" t="s">
        <v>448</v>
      </c>
      <c r="H3367" s="103" t="s">
        <v>449</v>
      </c>
      <c r="I3367" s="103" t="s">
        <v>92</v>
      </c>
      <c r="J3367" s="215">
        <v>-968.86</v>
      </c>
      <c r="K3367" s="216" t="s">
        <v>88</v>
      </c>
    </row>
    <row r="3368" spans="1:11" x14ac:dyDescent="0.25">
      <c r="A3368" s="103" t="s">
        <v>810</v>
      </c>
      <c r="B3368" s="103" t="s">
        <v>88</v>
      </c>
      <c r="C3368" s="103" t="s">
        <v>89</v>
      </c>
      <c r="D3368" s="103" t="s">
        <v>91</v>
      </c>
      <c r="E3368" s="103" t="s">
        <v>295</v>
      </c>
      <c r="F3368" s="103" t="s">
        <v>295</v>
      </c>
      <c r="G3368" s="103" t="s">
        <v>448</v>
      </c>
      <c r="H3368" s="103" t="s">
        <v>449</v>
      </c>
      <c r="I3368" s="103" t="s">
        <v>92</v>
      </c>
      <c r="J3368" s="215">
        <v>2951.86</v>
      </c>
      <c r="K3368" s="216" t="s">
        <v>88</v>
      </c>
    </row>
    <row r="3369" spans="1:11" x14ac:dyDescent="0.25">
      <c r="A3369" s="103" t="s">
        <v>1038</v>
      </c>
      <c r="B3369" s="103" t="s">
        <v>88</v>
      </c>
      <c r="C3369" s="103" t="s">
        <v>89</v>
      </c>
      <c r="D3369" s="103" t="s">
        <v>91</v>
      </c>
      <c r="E3369" s="103" t="s">
        <v>295</v>
      </c>
      <c r="F3369" s="103" t="s">
        <v>295</v>
      </c>
      <c r="G3369" s="103" t="s">
        <v>448</v>
      </c>
      <c r="H3369" s="103" t="s">
        <v>449</v>
      </c>
      <c r="I3369" s="103" t="s">
        <v>92</v>
      </c>
      <c r="J3369" s="215">
        <v>1845.16</v>
      </c>
      <c r="K3369" s="216" t="s">
        <v>88</v>
      </c>
    </row>
    <row r="3370" spans="1:11" x14ac:dyDescent="0.25">
      <c r="A3370" s="103" t="s">
        <v>1038</v>
      </c>
      <c r="B3370" s="103" t="s">
        <v>88</v>
      </c>
      <c r="C3370" s="103" t="s">
        <v>89</v>
      </c>
      <c r="D3370" s="103" t="s">
        <v>91</v>
      </c>
      <c r="E3370" s="111"/>
      <c r="F3370" s="103" t="s">
        <v>295</v>
      </c>
      <c r="G3370" s="103" t="s">
        <v>448</v>
      </c>
      <c r="H3370" s="103" t="s">
        <v>449</v>
      </c>
      <c r="I3370" s="103" t="s">
        <v>92</v>
      </c>
      <c r="J3370" s="215">
        <v>-1692.52</v>
      </c>
      <c r="K3370" s="216" t="s">
        <v>88</v>
      </c>
    </row>
    <row r="3371" spans="1:11" x14ac:dyDescent="0.25">
      <c r="A3371" s="103" t="s">
        <v>806</v>
      </c>
      <c r="B3371" s="103" t="s">
        <v>88</v>
      </c>
      <c r="C3371" s="103" t="s">
        <v>89</v>
      </c>
      <c r="D3371" s="103" t="s">
        <v>91</v>
      </c>
      <c r="E3371" s="103" t="s">
        <v>295</v>
      </c>
      <c r="F3371" s="103" t="s">
        <v>295</v>
      </c>
      <c r="G3371" s="103" t="s">
        <v>448</v>
      </c>
      <c r="H3371" s="103" t="s">
        <v>449</v>
      </c>
      <c r="I3371" s="103" t="s">
        <v>92</v>
      </c>
      <c r="J3371" s="215">
        <v>1167.58</v>
      </c>
      <c r="K3371" s="216" t="s">
        <v>88</v>
      </c>
    </row>
    <row r="3372" spans="1:11" x14ac:dyDescent="0.25">
      <c r="A3372" s="103" t="s">
        <v>806</v>
      </c>
      <c r="B3372" s="103" t="s">
        <v>88</v>
      </c>
      <c r="C3372" s="103" t="s">
        <v>89</v>
      </c>
      <c r="D3372" s="103" t="s">
        <v>91</v>
      </c>
      <c r="E3372" s="111"/>
      <c r="F3372" s="103" t="s">
        <v>295</v>
      </c>
      <c r="G3372" s="103" t="s">
        <v>448</v>
      </c>
      <c r="H3372" s="103" t="s">
        <v>449</v>
      </c>
      <c r="I3372" s="103" t="s">
        <v>92</v>
      </c>
      <c r="J3372" s="215">
        <v>-1161.47</v>
      </c>
      <c r="K3372" s="216" t="s">
        <v>88</v>
      </c>
    </row>
    <row r="3373" spans="1:11" x14ac:dyDescent="0.25">
      <c r="A3373" s="103" t="s">
        <v>807</v>
      </c>
      <c r="B3373" s="103" t="s">
        <v>88</v>
      </c>
      <c r="C3373" s="103" t="s">
        <v>89</v>
      </c>
      <c r="D3373" s="103" t="s">
        <v>91</v>
      </c>
      <c r="E3373" s="103" t="s">
        <v>295</v>
      </c>
      <c r="F3373" s="103" t="s">
        <v>295</v>
      </c>
      <c r="G3373" s="103" t="s">
        <v>448</v>
      </c>
      <c r="H3373" s="103" t="s">
        <v>449</v>
      </c>
      <c r="I3373" s="103" t="s">
        <v>92</v>
      </c>
      <c r="J3373" s="215">
        <v>947.25</v>
      </c>
      <c r="K3373" s="216" t="s">
        <v>88</v>
      </c>
    </row>
    <row r="3374" spans="1:11" x14ac:dyDescent="0.25">
      <c r="A3374" s="103" t="s">
        <v>807</v>
      </c>
      <c r="B3374" s="103" t="s">
        <v>88</v>
      </c>
      <c r="C3374" s="103" t="s">
        <v>89</v>
      </c>
      <c r="D3374" s="103" t="s">
        <v>91</v>
      </c>
      <c r="E3374" s="111"/>
      <c r="F3374" s="103" t="s">
        <v>295</v>
      </c>
      <c r="G3374" s="103" t="s">
        <v>448</v>
      </c>
      <c r="H3374" s="103" t="s">
        <v>449</v>
      </c>
      <c r="I3374" s="103" t="s">
        <v>92</v>
      </c>
      <c r="J3374" s="215">
        <v>-830.26</v>
      </c>
      <c r="K3374" s="216" t="s">
        <v>88</v>
      </c>
    </row>
    <row r="3375" spans="1:11" x14ac:dyDescent="0.25">
      <c r="A3375" s="103" t="s">
        <v>806</v>
      </c>
      <c r="B3375" s="103" t="s">
        <v>88</v>
      </c>
      <c r="C3375" s="103" t="s">
        <v>89</v>
      </c>
      <c r="D3375" s="103" t="s">
        <v>91</v>
      </c>
      <c r="E3375" s="103" t="s">
        <v>295</v>
      </c>
      <c r="F3375" s="103" t="s">
        <v>295</v>
      </c>
      <c r="G3375" s="103" t="s">
        <v>214</v>
      </c>
      <c r="H3375" s="103" t="s">
        <v>399</v>
      </c>
      <c r="I3375" s="103" t="s">
        <v>92</v>
      </c>
      <c r="J3375" s="215">
        <v>-116</v>
      </c>
      <c r="K3375" s="216" t="s">
        <v>88</v>
      </c>
    </row>
    <row r="3376" spans="1:11" x14ac:dyDescent="0.25">
      <c r="A3376" s="103" t="s">
        <v>806</v>
      </c>
      <c r="B3376" s="103" t="s">
        <v>88</v>
      </c>
      <c r="C3376" s="103" t="s">
        <v>89</v>
      </c>
      <c r="D3376" s="103" t="s">
        <v>91</v>
      </c>
      <c r="E3376" s="111"/>
      <c r="F3376" s="103" t="s">
        <v>295</v>
      </c>
      <c r="G3376" s="103" t="s">
        <v>214</v>
      </c>
      <c r="H3376" s="103" t="s">
        <v>399</v>
      </c>
      <c r="I3376" s="103" t="s">
        <v>92</v>
      </c>
      <c r="J3376" s="215">
        <v>30.14</v>
      </c>
      <c r="K3376" s="216" t="s">
        <v>88</v>
      </c>
    </row>
    <row r="3377" spans="1:11" x14ac:dyDescent="0.25">
      <c r="A3377" s="103" t="s">
        <v>808</v>
      </c>
      <c r="B3377" s="103" t="s">
        <v>88</v>
      </c>
      <c r="C3377" s="103" t="s">
        <v>89</v>
      </c>
      <c r="D3377" s="103" t="s">
        <v>434</v>
      </c>
      <c r="E3377" s="111"/>
      <c r="F3377" s="103" t="s">
        <v>435</v>
      </c>
      <c r="G3377" s="103" t="s">
        <v>214</v>
      </c>
      <c r="H3377" s="103" t="s">
        <v>399</v>
      </c>
      <c r="I3377" s="103" t="s">
        <v>92</v>
      </c>
      <c r="J3377" s="215">
        <v>-449227.03</v>
      </c>
      <c r="K3377" s="216" t="s">
        <v>88</v>
      </c>
    </row>
    <row r="3378" spans="1:11" x14ac:dyDescent="0.25">
      <c r="A3378" s="103" t="s">
        <v>809</v>
      </c>
      <c r="B3378" s="103" t="s">
        <v>88</v>
      </c>
      <c r="C3378" s="103" t="s">
        <v>89</v>
      </c>
      <c r="D3378" s="103" t="s">
        <v>434</v>
      </c>
      <c r="E3378" s="111"/>
      <c r="F3378" s="103" t="s">
        <v>435</v>
      </c>
      <c r="G3378" s="103" t="s">
        <v>214</v>
      </c>
      <c r="H3378" s="103" t="s">
        <v>399</v>
      </c>
      <c r="I3378" s="103" t="s">
        <v>92</v>
      </c>
      <c r="J3378" s="215">
        <v>-46750.91</v>
      </c>
      <c r="K3378" s="216" t="s">
        <v>88</v>
      </c>
    </row>
    <row r="3379" spans="1:11" x14ac:dyDescent="0.25">
      <c r="A3379" s="103" t="s">
        <v>810</v>
      </c>
      <c r="B3379" s="103" t="s">
        <v>88</v>
      </c>
      <c r="C3379" s="103" t="s">
        <v>89</v>
      </c>
      <c r="D3379" s="103" t="s">
        <v>434</v>
      </c>
      <c r="E3379" s="111"/>
      <c r="F3379" s="103" t="s">
        <v>435</v>
      </c>
      <c r="G3379" s="103" t="s">
        <v>214</v>
      </c>
      <c r="H3379" s="103" t="s">
        <v>399</v>
      </c>
      <c r="I3379" s="103" t="s">
        <v>92</v>
      </c>
      <c r="J3379" s="215">
        <v>-149914.23000000001</v>
      </c>
      <c r="K3379" s="216" t="s">
        <v>88</v>
      </c>
    </row>
    <row r="3380" spans="1:11" x14ac:dyDescent="0.25">
      <c r="A3380" s="103" t="s">
        <v>1038</v>
      </c>
      <c r="B3380" s="103" t="s">
        <v>88</v>
      </c>
      <c r="C3380" s="103" t="s">
        <v>89</v>
      </c>
      <c r="D3380" s="103" t="s">
        <v>434</v>
      </c>
      <c r="E3380" s="111"/>
      <c r="F3380" s="103" t="s">
        <v>435</v>
      </c>
      <c r="G3380" s="103" t="s">
        <v>214</v>
      </c>
      <c r="H3380" s="103" t="s">
        <v>399</v>
      </c>
      <c r="I3380" s="103" t="s">
        <v>92</v>
      </c>
      <c r="J3380" s="215">
        <v>114118.28</v>
      </c>
      <c r="K3380" s="216" t="s">
        <v>88</v>
      </c>
    </row>
    <row r="3381" spans="1:11" x14ac:dyDescent="0.25">
      <c r="A3381" s="103" t="s">
        <v>806</v>
      </c>
      <c r="B3381" s="103" t="s">
        <v>88</v>
      </c>
      <c r="C3381" s="103" t="s">
        <v>89</v>
      </c>
      <c r="D3381" s="103" t="s">
        <v>434</v>
      </c>
      <c r="E3381" s="111"/>
      <c r="F3381" s="103" t="s">
        <v>435</v>
      </c>
      <c r="G3381" s="103" t="s">
        <v>214</v>
      </c>
      <c r="H3381" s="103" t="s">
        <v>399</v>
      </c>
      <c r="I3381" s="103" t="s">
        <v>92</v>
      </c>
      <c r="J3381" s="215">
        <v>380945.4</v>
      </c>
      <c r="K3381" s="216" t="s">
        <v>88</v>
      </c>
    </row>
    <row r="3382" spans="1:11" x14ac:dyDescent="0.25">
      <c r="A3382" s="103" t="s">
        <v>807</v>
      </c>
      <c r="B3382" s="103" t="s">
        <v>88</v>
      </c>
      <c r="C3382" s="103" t="s">
        <v>89</v>
      </c>
      <c r="D3382" s="103" t="s">
        <v>434</v>
      </c>
      <c r="E3382" s="111"/>
      <c r="F3382" s="103" t="s">
        <v>435</v>
      </c>
      <c r="G3382" s="103" t="s">
        <v>214</v>
      </c>
      <c r="H3382" s="103" t="s">
        <v>399</v>
      </c>
      <c r="I3382" s="103" t="s">
        <v>92</v>
      </c>
      <c r="J3382" s="215">
        <v>-179182.69</v>
      </c>
      <c r="K3382" s="216" t="s">
        <v>88</v>
      </c>
    </row>
    <row r="3383" spans="1:11" x14ac:dyDescent="0.25">
      <c r="A3383" s="103" t="s">
        <v>808</v>
      </c>
      <c r="B3383" s="103" t="s">
        <v>88</v>
      </c>
      <c r="C3383" s="103" t="s">
        <v>89</v>
      </c>
      <c r="D3383" s="103" t="s">
        <v>222</v>
      </c>
      <c r="E3383" s="111"/>
      <c r="F3383" s="103" t="s">
        <v>436</v>
      </c>
      <c r="G3383" s="103" t="s">
        <v>621</v>
      </c>
      <c r="H3383" s="103" t="s">
        <v>622</v>
      </c>
      <c r="I3383" s="103" t="s">
        <v>92</v>
      </c>
      <c r="J3383" s="215">
        <v>498</v>
      </c>
      <c r="K3383" s="216" t="s">
        <v>88</v>
      </c>
    </row>
    <row r="3384" spans="1:11" x14ac:dyDescent="0.25">
      <c r="A3384" s="103" t="s">
        <v>809</v>
      </c>
      <c r="B3384" s="103" t="s">
        <v>88</v>
      </c>
      <c r="C3384" s="103" t="s">
        <v>89</v>
      </c>
      <c r="D3384" s="103" t="s">
        <v>222</v>
      </c>
      <c r="E3384" s="111"/>
      <c r="F3384" s="103" t="s">
        <v>436</v>
      </c>
      <c r="G3384" s="103" t="s">
        <v>621</v>
      </c>
      <c r="H3384" s="103" t="s">
        <v>622</v>
      </c>
      <c r="I3384" s="103" t="s">
        <v>92</v>
      </c>
      <c r="J3384" s="215">
        <v>-2177</v>
      </c>
      <c r="K3384" s="216" t="s">
        <v>88</v>
      </c>
    </row>
    <row r="3385" spans="1:11" x14ac:dyDescent="0.25">
      <c r="A3385" s="103" t="s">
        <v>810</v>
      </c>
      <c r="B3385" s="103" t="s">
        <v>88</v>
      </c>
      <c r="C3385" s="103" t="s">
        <v>89</v>
      </c>
      <c r="D3385" s="103" t="s">
        <v>222</v>
      </c>
      <c r="E3385" s="111"/>
      <c r="F3385" s="103" t="s">
        <v>436</v>
      </c>
      <c r="G3385" s="103" t="s">
        <v>621</v>
      </c>
      <c r="H3385" s="103" t="s">
        <v>622</v>
      </c>
      <c r="I3385" s="103" t="s">
        <v>92</v>
      </c>
      <c r="J3385" s="215">
        <v>15819</v>
      </c>
      <c r="K3385" s="216" t="s">
        <v>88</v>
      </c>
    </row>
    <row r="3386" spans="1:11" x14ac:dyDescent="0.25">
      <c r="A3386" s="103" t="s">
        <v>1038</v>
      </c>
      <c r="B3386" s="103" t="s">
        <v>88</v>
      </c>
      <c r="C3386" s="103" t="s">
        <v>89</v>
      </c>
      <c r="D3386" s="103" t="s">
        <v>222</v>
      </c>
      <c r="E3386" s="111"/>
      <c r="F3386" s="103" t="s">
        <v>436</v>
      </c>
      <c r="G3386" s="103" t="s">
        <v>621</v>
      </c>
      <c r="H3386" s="103" t="s">
        <v>622</v>
      </c>
      <c r="I3386" s="103" t="s">
        <v>92</v>
      </c>
      <c r="J3386" s="215">
        <v>467</v>
      </c>
      <c r="K3386" s="216" t="s">
        <v>88</v>
      </c>
    </row>
    <row r="3387" spans="1:11" x14ac:dyDescent="0.25">
      <c r="A3387" s="103" t="s">
        <v>806</v>
      </c>
      <c r="B3387" s="103" t="s">
        <v>88</v>
      </c>
      <c r="C3387" s="103" t="s">
        <v>89</v>
      </c>
      <c r="D3387" s="103" t="s">
        <v>222</v>
      </c>
      <c r="E3387" s="111"/>
      <c r="F3387" s="103" t="s">
        <v>436</v>
      </c>
      <c r="G3387" s="103" t="s">
        <v>621</v>
      </c>
      <c r="H3387" s="103" t="s">
        <v>622</v>
      </c>
      <c r="I3387" s="103" t="s">
        <v>92</v>
      </c>
      <c r="J3387" s="215">
        <v>-151</v>
      </c>
      <c r="K3387" s="216" t="s">
        <v>88</v>
      </c>
    </row>
    <row r="3388" spans="1:11" x14ac:dyDescent="0.25">
      <c r="A3388" s="103" t="s">
        <v>807</v>
      </c>
      <c r="B3388" s="103" t="s">
        <v>88</v>
      </c>
      <c r="C3388" s="103" t="s">
        <v>89</v>
      </c>
      <c r="D3388" s="103" t="s">
        <v>222</v>
      </c>
      <c r="E3388" s="111"/>
      <c r="F3388" s="103" t="s">
        <v>436</v>
      </c>
      <c r="G3388" s="103" t="s">
        <v>621</v>
      </c>
      <c r="H3388" s="103" t="s">
        <v>622</v>
      </c>
      <c r="I3388" s="103" t="s">
        <v>92</v>
      </c>
      <c r="J3388" s="215">
        <v>-622</v>
      </c>
      <c r="K3388" s="216" t="s">
        <v>88</v>
      </c>
    </row>
    <row r="3389" spans="1:11" x14ac:dyDescent="0.25">
      <c r="A3389" s="103" t="s">
        <v>808</v>
      </c>
      <c r="B3389" s="103" t="s">
        <v>88</v>
      </c>
      <c r="C3389" s="103" t="s">
        <v>89</v>
      </c>
      <c r="D3389" s="103" t="s">
        <v>222</v>
      </c>
      <c r="E3389" s="111"/>
      <c r="F3389" s="103" t="s">
        <v>436</v>
      </c>
      <c r="G3389" s="103" t="s">
        <v>212</v>
      </c>
      <c r="H3389" s="103" t="s">
        <v>356</v>
      </c>
      <c r="I3389" s="103" t="s">
        <v>92</v>
      </c>
      <c r="J3389" s="215">
        <v>-42</v>
      </c>
      <c r="K3389" s="216" t="s">
        <v>88</v>
      </c>
    </row>
    <row r="3390" spans="1:11" x14ac:dyDescent="0.25">
      <c r="A3390" s="103" t="s">
        <v>809</v>
      </c>
      <c r="B3390" s="103" t="s">
        <v>88</v>
      </c>
      <c r="C3390" s="103" t="s">
        <v>89</v>
      </c>
      <c r="D3390" s="103" t="s">
        <v>222</v>
      </c>
      <c r="E3390" s="111"/>
      <c r="F3390" s="103" t="s">
        <v>436</v>
      </c>
      <c r="G3390" s="103" t="s">
        <v>212</v>
      </c>
      <c r="H3390" s="103" t="s">
        <v>356</v>
      </c>
      <c r="I3390" s="103" t="s">
        <v>92</v>
      </c>
      <c r="J3390" s="215">
        <v>7620.75</v>
      </c>
      <c r="K3390" s="216" t="s">
        <v>88</v>
      </c>
    </row>
    <row r="3391" spans="1:11" x14ac:dyDescent="0.25">
      <c r="A3391" s="103" t="s">
        <v>810</v>
      </c>
      <c r="B3391" s="103" t="s">
        <v>88</v>
      </c>
      <c r="C3391" s="103" t="s">
        <v>89</v>
      </c>
      <c r="D3391" s="103" t="s">
        <v>222</v>
      </c>
      <c r="E3391" s="111"/>
      <c r="F3391" s="103" t="s">
        <v>436</v>
      </c>
      <c r="G3391" s="103" t="s">
        <v>212</v>
      </c>
      <c r="H3391" s="103" t="s">
        <v>356</v>
      </c>
      <c r="I3391" s="103" t="s">
        <v>92</v>
      </c>
      <c r="J3391" s="215">
        <v>6078</v>
      </c>
      <c r="K3391" s="216" t="s">
        <v>88</v>
      </c>
    </row>
    <row r="3392" spans="1:11" x14ac:dyDescent="0.25">
      <c r="A3392" s="103" t="s">
        <v>1038</v>
      </c>
      <c r="B3392" s="103" t="s">
        <v>88</v>
      </c>
      <c r="C3392" s="103" t="s">
        <v>89</v>
      </c>
      <c r="D3392" s="103" t="s">
        <v>222</v>
      </c>
      <c r="E3392" s="111"/>
      <c r="F3392" s="103" t="s">
        <v>436</v>
      </c>
      <c r="G3392" s="103" t="s">
        <v>212</v>
      </c>
      <c r="H3392" s="103" t="s">
        <v>356</v>
      </c>
      <c r="I3392" s="103" t="s">
        <v>92</v>
      </c>
      <c r="J3392" s="215">
        <v>339.75</v>
      </c>
      <c r="K3392" s="216" t="s">
        <v>88</v>
      </c>
    </row>
    <row r="3393" spans="1:11" x14ac:dyDescent="0.25">
      <c r="A3393" s="103" t="s">
        <v>806</v>
      </c>
      <c r="B3393" s="103" t="s">
        <v>88</v>
      </c>
      <c r="C3393" s="103" t="s">
        <v>89</v>
      </c>
      <c r="D3393" s="103" t="s">
        <v>222</v>
      </c>
      <c r="E3393" s="111"/>
      <c r="F3393" s="103" t="s">
        <v>436</v>
      </c>
      <c r="G3393" s="103" t="s">
        <v>212</v>
      </c>
      <c r="H3393" s="103" t="s">
        <v>356</v>
      </c>
      <c r="I3393" s="103" t="s">
        <v>92</v>
      </c>
      <c r="J3393" s="215">
        <v>-7288.5</v>
      </c>
      <c r="K3393" s="216" t="s">
        <v>88</v>
      </c>
    </row>
    <row r="3394" spans="1:11" x14ac:dyDescent="0.25">
      <c r="A3394" s="103" t="s">
        <v>807</v>
      </c>
      <c r="B3394" s="103" t="s">
        <v>88</v>
      </c>
      <c r="C3394" s="103" t="s">
        <v>89</v>
      </c>
      <c r="D3394" s="103" t="s">
        <v>222</v>
      </c>
      <c r="E3394" s="111"/>
      <c r="F3394" s="103" t="s">
        <v>436</v>
      </c>
      <c r="G3394" s="103" t="s">
        <v>212</v>
      </c>
      <c r="H3394" s="103" t="s">
        <v>356</v>
      </c>
      <c r="I3394" s="103" t="s">
        <v>92</v>
      </c>
      <c r="J3394" s="215">
        <v>-40.5</v>
      </c>
      <c r="K3394" s="216" t="s">
        <v>88</v>
      </c>
    </row>
    <row r="3395" spans="1:11" x14ac:dyDescent="0.25">
      <c r="A3395" s="103" t="s">
        <v>808</v>
      </c>
      <c r="B3395" s="103" t="s">
        <v>88</v>
      </c>
      <c r="C3395" s="103" t="s">
        <v>89</v>
      </c>
      <c r="D3395" s="103" t="s">
        <v>222</v>
      </c>
      <c r="E3395" s="111"/>
      <c r="F3395" s="103" t="s">
        <v>436</v>
      </c>
      <c r="G3395" s="103" t="s">
        <v>437</v>
      </c>
      <c r="H3395" s="103" t="s">
        <v>438</v>
      </c>
      <c r="I3395" s="103" t="s">
        <v>92</v>
      </c>
      <c r="J3395" s="215">
        <v>11.85</v>
      </c>
      <c r="K3395" s="216" t="s">
        <v>88</v>
      </c>
    </row>
    <row r="3396" spans="1:11" x14ac:dyDescent="0.25">
      <c r="A3396" s="103" t="s">
        <v>809</v>
      </c>
      <c r="B3396" s="103" t="s">
        <v>88</v>
      </c>
      <c r="C3396" s="103" t="s">
        <v>89</v>
      </c>
      <c r="D3396" s="103" t="s">
        <v>222</v>
      </c>
      <c r="E3396" s="111"/>
      <c r="F3396" s="103" t="s">
        <v>436</v>
      </c>
      <c r="G3396" s="103" t="s">
        <v>437</v>
      </c>
      <c r="H3396" s="103" t="s">
        <v>438</v>
      </c>
      <c r="I3396" s="103" t="s">
        <v>92</v>
      </c>
      <c r="J3396" s="215">
        <v>364.5</v>
      </c>
      <c r="K3396" s="216" t="s">
        <v>88</v>
      </c>
    </row>
    <row r="3397" spans="1:11" x14ac:dyDescent="0.25">
      <c r="A3397" s="103" t="s">
        <v>810</v>
      </c>
      <c r="B3397" s="103" t="s">
        <v>88</v>
      </c>
      <c r="C3397" s="103" t="s">
        <v>89</v>
      </c>
      <c r="D3397" s="103" t="s">
        <v>222</v>
      </c>
      <c r="E3397" s="111"/>
      <c r="F3397" s="103" t="s">
        <v>436</v>
      </c>
      <c r="G3397" s="103" t="s">
        <v>437</v>
      </c>
      <c r="H3397" s="103" t="s">
        <v>438</v>
      </c>
      <c r="I3397" s="103" t="s">
        <v>92</v>
      </c>
      <c r="J3397" s="215">
        <v>2.71</v>
      </c>
      <c r="K3397" s="216" t="s">
        <v>88</v>
      </c>
    </row>
    <row r="3398" spans="1:11" x14ac:dyDescent="0.25">
      <c r="A3398" s="103" t="s">
        <v>1038</v>
      </c>
      <c r="B3398" s="103" t="s">
        <v>88</v>
      </c>
      <c r="C3398" s="103" t="s">
        <v>89</v>
      </c>
      <c r="D3398" s="103" t="s">
        <v>222</v>
      </c>
      <c r="E3398" s="111"/>
      <c r="F3398" s="103" t="s">
        <v>436</v>
      </c>
      <c r="G3398" s="103" t="s">
        <v>437</v>
      </c>
      <c r="H3398" s="103" t="s">
        <v>438</v>
      </c>
      <c r="I3398" s="103" t="s">
        <v>92</v>
      </c>
      <c r="J3398" s="215">
        <v>12.77</v>
      </c>
      <c r="K3398" s="216" t="s">
        <v>88</v>
      </c>
    </row>
    <row r="3399" spans="1:11" x14ac:dyDescent="0.25">
      <c r="A3399" s="103" t="s">
        <v>806</v>
      </c>
      <c r="B3399" s="103" t="s">
        <v>88</v>
      </c>
      <c r="C3399" s="103" t="s">
        <v>89</v>
      </c>
      <c r="D3399" s="103" t="s">
        <v>222</v>
      </c>
      <c r="E3399" s="111"/>
      <c r="F3399" s="103" t="s">
        <v>436</v>
      </c>
      <c r="G3399" s="103" t="s">
        <v>437</v>
      </c>
      <c r="H3399" s="103" t="s">
        <v>438</v>
      </c>
      <c r="I3399" s="103" t="s">
        <v>92</v>
      </c>
      <c r="J3399" s="215">
        <v>12.06</v>
      </c>
      <c r="K3399" s="216" t="s">
        <v>88</v>
      </c>
    </row>
    <row r="3400" spans="1:11" x14ac:dyDescent="0.25">
      <c r="A3400" s="103" t="s">
        <v>807</v>
      </c>
      <c r="B3400" s="103" t="s">
        <v>88</v>
      </c>
      <c r="C3400" s="103" t="s">
        <v>89</v>
      </c>
      <c r="D3400" s="103" t="s">
        <v>222</v>
      </c>
      <c r="E3400" s="111"/>
      <c r="F3400" s="103" t="s">
        <v>436</v>
      </c>
      <c r="G3400" s="103" t="s">
        <v>437</v>
      </c>
      <c r="H3400" s="103" t="s">
        <v>438</v>
      </c>
      <c r="I3400" s="103" t="s">
        <v>92</v>
      </c>
      <c r="J3400" s="215">
        <v>7.37</v>
      </c>
      <c r="K3400" s="216" t="s">
        <v>88</v>
      </c>
    </row>
    <row r="3401" spans="1:11" x14ac:dyDescent="0.25">
      <c r="A3401" s="103" t="s">
        <v>808</v>
      </c>
      <c r="B3401" s="103" t="s">
        <v>88</v>
      </c>
      <c r="C3401" s="103" t="s">
        <v>89</v>
      </c>
      <c r="D3401" s="103" t="s">
        <v>747</v>
      </c>
      <c r="E3401" s="111"/>
      <c r="F3401" s="103" t="s">
        <v>748</v>
      </c>
      <c r="G3401" s="103" t="s">
        <v>116</v>
      </c>
      <c r="H3401" s="103" t="s">
        <v>400</v>
      </c>
      <c r="I3401" s="103" t="s">
        <v>92</v>
      </c>
      <c r="J3401" s="215">
        <v>-230.83</v>
      </c>
      <c r="K3401" s="216" t="s">
        <v>88</v>
      </c>
    </row>
    <row r="3402" spans="1:11" x14ac:dyDescent="0.25">
      <c r="A3402" s="103" t="s">
        <v>809</v>
      </c>
      <c r="B3402" s="103" t="s">
        <v>88</v>
      </c>
      <c r="C3402" s="103" t="s">
        <v>89</v>
      </c>
      <c r="D3402" s="103" t="s">
        <v>747</v>
      </c>
      <c r="E3402" s="111"/>
      <c r="F3402" s="103" t="s">
        <v>748</v>
      </c>
      <c r="G3402" s="103" t="s">
        <v>116</v>
      </c>
      <c r="H3402" s="103" t="s">
        <v>400</v>
      </c>
      <c r="I3402" s="103" t="s">
        <v>92</v>
      </c>
      <c r="J3402" s="215">
        <v>-33.14</v>
      </c>
      <c r="K3402" s="216" t="s">
        <v>88</v>
      </c>
    </row>
    <row r="3403" spans="1:11" x14ac:dyDescent="0.25">
      <c r="A3403" s="103" t="s">
        <v>810</v>
      </c>
      <c r="B3403" s="103" t="s">
        <v>88</v>
      </c>
      <c r="C3403" s="103" t="s">
        <v>89</v>
      </c>
      <c r="D3403" s="103" t="s">
        <v>747</v>
      </c>
      <c r="E3403" s="111"/>
      <c r="F3403" s="103" t="s">
        <v>748</v>
      </c>
      <c r="G3403" s="103" t="s">
        <v>116</v>
      </c>
      <c r="H3403" s="103" t="s">
        <v>400</v>
      </c>
      <c r="I3403" s="103" t="s">
        <v>92</v>
      </c>
      <c r="J3403" s="215">
        <v>210.08</v>
      </c>
      <c r="K3403" s="216" t="s">
        <v>88</v>
      </c>
    </row>
    <row r="3404" spans="1:11" x14ac:dyDescent="0.25">
      <c r="A3404" s="103" t="s">
        <v>1038</v>
      </c>
      <c r="B3404" s="103" t="s">
        <v>88</v>
      </c>
      <c r="C3404" s="103" t="s">
        <v>89</v>
      </c>
      <c r="D3404" s="103" t="s">
        <v>747</v>
      </c>
      <c r="E3404" s="111"/>
      <c r="F3404" s="103" t="s">
        <v>748</v>
      </c>
      <c r="G3404" s="103" t="s">
        <v>116</v>
      </c>
      <c r="H3404" s="103" t="s">
        <v>400</v>
      </c>
      <c r="I3404" s="103" t="s">
        <v>92</v>
      </c>
      <c r="J3404" s="215">
        <v>-348.43</v>
      </c>
      <c r="K3404" s="216" t="s">
        <v>88</v>
      </c>
    </row>
    <row r="3405" spans="1:11" x14ac:dyDescent="0.25">
      <c r="A3405" s="103" t="s">
        <v>806</v>
      </c>
      <c r="B3405" s="103" t="s">
        <v>88</v>
      </c>
      <c r="C3405" s="103" t="s">
        <v>89</v>
      </c>
      <c r="D3405" s="103" t="s">
        <v>747</v>
      </c>
      <c r="E3405" s="111"/>
      <c r="F3405" s="103" t="s">
        <v>748</v>
      </c>
      <c r="G3405" s="103" t="s">
        <v>116</v>
      </c>
      <c r="H3405" s="103" t="s">
        <v>400</v>
      </c>
      <c r="I3405" s="103" t="s">
        <v>92</v>
      </c>
      <c r="J3405" s="215">
        <v>-911.12</v>
      </c>
      <c r="K3405" s="216" t="s">
        <v>88</v>
      </c>
    </row>
    <row r="3406" spans="1:11" x14ac:dyDescent="0.25">
      <c r="A3406" s="103" t="s">
        <v>807</v>
      </c>
      <c r="B3406" s="103" t="s">
        <v>88</v>
      </c>
      <c r="C3406" s="103" t="s">
        <v>89</v>
      </c>
      <c r="D3406" s="103" t="s">
        <v>747</v>
      </c>
      <c r="E3406" s="111"/>
      <c r="F3406" s="103" t="s">
        <v>748</v>
      </c>
      <c r="G3406" s="103" t="s">
        <v>116</v>
      </c>
      <c r="H3406" s="103" t="s">
        <v>400</v>
      </c>
      <c r="I3406" s="103" t="s">
        <v>92</v>
      </c>
      <c r="J3406" s="215">
        <v>-82.83</v>
      </c>
      <c r="K3406" s="216" t="s">
        <v>88</v>
      </c>
    </row>
    <row r="3407" spans="1:11" x14ac:dyDescent="0.25">
      <c r="A3407" s="103" t="s">
        <v>810</v>
      </c>
      <c r="B3407" s="103" t="s">
        <v>88</v>
      </c>
      <c r="C3407" s="103" t="s">
        <v>89</v>
      </c>
      <c r="D3407" s="103" t="s">
        <v>747</v>
      </c>
      <c r="E3407" s="111"/>
      <c r="F3407" s="103" t="s">
        <v>748</v>
      </c>
      <c r="G3407" s="103" t="s">
        <v>115</v>
      </c>
      <c r="H3407" s="103" t="s">
        <v>401</v>
      </c>
      <c r="I3407" s="103" t="s">
        <v>92</v>
      </c>
      <c r="J3407" s="215">
        <v>93.43</v>
      </c>
      <c r="K3407" s="216" t="s">
        <v>88</v>
      </c>
    </row>
    <row r="3408" spans="1:11" x14ac:dyDescent="0.25">
      <c r="A3408" s="103" t="s">
        <v>808</v>
      </c>
      <c r="B3408" s="103" t="s">
        <v>88</v>
      </c>
      <c r="C3408" s="103" t="s">
        <v>89</v>
      </c>
      <c r="D3408" s="103" t="s">
        <v>747</v>
      </c>
      <c r="E3408" s="111"/>
      <c r="F3408" s="103" t="s">
        <v>748</v>
      </c>
      <c r="G3408" s="103" t="s">
        <v>107</v>
      </c>
      <c r="H3408" s="103" t="s">
        <v>331</v>
      </c>
      <c r="I3408" s="103" t="s">
        <v>92</v>
      </c>
      <c r="J3408" s="215">
        <v>-40.04</v>
      </c>
      <c r="K3408" s="216" t="s">
        <v>88</v>
      </c>
    </row>
    <row r="3409" spans="1:11" x14ac:dyDescent="0.25">
      <c r="A3409" s="103" t="s">
        <v>807</v>
      </c>
      <c r="B3409" s="103" t="s">
        <v>88</v>
      </c>
      <c r="C3409" s="103" t="s">
        <v>89</v>
      </c>
      <c r="D3409" s="103" t="s">
        <v>747</v>
      </c>
      <c r="E3409" s="111"/>
      <c r="F3409" s="103" t="s">
        <v>748</v>
      </c>
      <c r="G3409" s="103" t="s">
        <v>107</v>
      </c>
      <c r="H3409" s="103" t="s">
        <v>331</v>
      </c>
      <c r="I3409" s="103" t="s">
        <v>92</v>
      </c>
      <c r="J3409" s="215">
        <v>23.35</v>
      </c>
      <c r="K3409" s="216" t="s">
        <v>88</v>
      </c>
    </row>
    <row r="3410" spans="1:11" x14ac:dyDescent="0.25">
      <c r="A3410" s="103" t="s">
        <v>1038</v>
      </c>
      <c r="B3410" s="103" t="s">
        <v>88</v>
      </c>
      <c r="C3410" s="103" t="s">
        <v>89</v>
      </c>
      <c r="D3410" s="103" t="s">
        <v>747</v>
      </c>
      <c r="E3410" s="111"/>
      <c r="F3410" s="103" t="s">
        <v>748</v>
      </c>
      <c r="G3410" s="103" t="s">
        <v>911</v>
      </c>
      <c r="H3410" s="103" t="s">
        <v>912</v>
      </c>
      <c r="I3410" s="103" t="s">
        <v>92</v>
      </c>
      <c r="J3410" s="215">
        <v>-775.02</v>
      </c>
      <c r="K3410" s="216" t="s">
        <v>88</v>
      </c>
    </row>
    <row r="3411" spans="1:11" x14ac:dyDescent="0.25">
      <c r="A3411" s="103" t="s">
        <v>808</v>
      </c>
      <c r="B3411" s="103" t="s">
        <v>88</v>
      </c>
      <c r="C3411" s="103" t="s">
        <v>89</v>
      </c>
      <c r="D3411" s="103" t="s">
        <v>747</v>
      </c>
      <c r="E3411" s="111"/>
      <c r="F3411" s="103" t="s">
        <v>748</v>
      </c>
      <c r="G3411" s="103" t="s">
        <v>217</v>
      </c>
      <c r="H3411" s="103" t="s">
        <v>402</v>
      </c>
      <c r="I3411" s="103" t="s">
        <v>92</v>
      </c>
      <c r="J3411" s="215">
        <v>-227.16</v>
      </c>
      <c r="K3411" s="216" t="s">
        <v>88</v>
      </c>
    </row>
    <row r="3412" spans="1:11" x14ac:dyDescent="0.25">
      <c r="A3412" s="103" t="s">
        <v>810</v>
      </c>
      <c r="B3412" s="103" t="s">
        <v>88</v>
      </c>
      <c r="C3412" s="103" t="s">
        <v>89</v>
      </c>
      <c r="D3412" s="103" t="s">
        <v>747</v>
      </c>
      <c r="E3412" s="111"/>
      <c r="F3412" s="103" t="s">
        <v>748</v>
      </c>
      <c r="G3412" s="103" t="s">
        <v>217</v>
      </c>
      <c r="H3412" s="103" t="s">
        <v>402</v>
      </c>
      <c r="I3412" s="103" t="s">
        <v>92</v>
      </c>
      <c r="J3412" s="215">
        <v>-103.03</v>
      </c>
      <c r="K3412" s="216" t="s">
        <v>88</v>
      </c>
    </row>
    <row r="3413" spans="1:11" x14ac:dyDescent="0.25">
      <c r="A3413" s="103" t="s">
        <v>1038</v>
      </c>
      <c r="B3413" s="103" t="s">
        <v>88</v>
      </c>
      <c r="C3413" s="103" t="s">
        <v>89</v>
      </c>
      <c r="D3413" s="103" t="s">
        <v>747</v>
      </c>
      <c r="E3413" s="111"/>
      <c r="F3413" s="103" t="s">
        <v>748</v>
      </c>
      <c r="G3413" s="103" t="s">
        <v>217</v>
      </c>
      <c r="H3413" s="103" t="s">
        <v>402</v>
      </c>
      <c r="I3413" s="103" t="s">
        <v>92</v>
      </c>
      <c r="J3413" s="215">
        <v>-66.52</v>
      </c>
      <c r="K3413" s="216" t="s">
        <v>88</v>
      </c>
    </row>
    <row r="3414" spans="1:11" x14ac:dyDescent="0.25">
      <c r="A3414" s="103" t="s">
        <v>806</v>
      </c>
      <c r="B3414" s="103" t="s">
        <v>88</v>
      </c>
      <c r="C3414" s="103" t="s">
        <v>89</v>
      </c>
      <c r="D3414" s="103" t="s">
        <v>747</v>
      </c>
      <c r="E3414" s="111"/>
      <c r="F3414" s="103" t="s">
        <v>748</v>
      </c>
      <c r="G3414" s="103" t="s">
        <v>217</v>
      </c>
      <c r="H3414" s="103" t="s">
        <v>402</v>
      </c>
      <c r="I3414" s="103" t="s">
        <v>92</v>
      </c>
      <c r="J3414" s="215">
        <v>-69.23</v>
      </c>
      <c r="K3414" s="216" t="s">
        <v>88</v>
      </c>
    </row>
    <row r="3415" spans="1:11" x14ac:dyDescent="0.25">
      <c r="A3415" s="103" t="s">
        <v>1038</v>
      </c>
      <c r="B3415" s="103" t="s">
        <v>88</v>
      </c>
      <c r="C3415" s="103" t="s">
        <v>89</v>
      </c>
      <c r="D3415" s="103" t="s">
        <v>747</v>
      </c>
      <c r="E3415" s="111"/>
      <c r="F3415" s="103" t="s">
        <v>748</v>
      </c>
      <c r="G3415" s="103" t="s">
        <v>114</v>
      </c>
      <c r="H3415" s="103" t="s">
        <v>333</v>
      </c>
      <c r="I3415" s="103" t="s">
        <v>92</v>
      </c>
      <c r="J3415" s="215">
        <v>-361.69</v>
      </c>
      <c r="K3415" s="216" t="s">
        <v>88</v>
      </c>
    </row>
    <row r="3416" spans="1:11" x14ac:dyDescent="0.25">
      <c r="A3416" s="103" t="s">
        <v>808</v>
      </c>
      <c r="B3416" s="103" t="s">
        <v>88</v>
      </c>
      <c r="C3416" s="103" t="s">
        <v>89</v>
      </c>
      <c r="D3416" s="103" t="s">
        <v>747</v>
      </c>
      <c r="E3416" s="111"/>
      <c r="F3416" s="103" t="s">
        <v>748</v>
      </c>
      <c r="G3416" s="103" t="s">
        <v>112</v>
      </c>
      <c r="H3416" s="103" t="s">
        <v>334</v>
      </c>
      <c r="I3416" s="103" t="s">
        <v>92</v>
      </c>
      <c r="J3416" s="215">
        <v>561.33000000000004</v>
      </c>
      <c r="K3416" s="216" t="s">
        <v>88</v>
      </c>
    </row>
    <row r="3417" spans="1:11" x14ac:dyDescent="0.25">
      <c r="A3417" s="103" t="s">
        <v>810</v>
      </c>
      <c r="B3417" s="103" t="s">
        <v>88</v>
      </c>
      <c r="C3417" s="103" t="s">
        <v>89</v>
      </c>
      <c r="D3417" s="103" t="s">
        <v>747</v>
      </c>
      <c r="E3417" s="111"/>
      <c r="F3417" s="103" t="s">
        <v>748</v>
      </c>
      <c r="G3417" s="103" t="s">
        <v>112</v>
      </c>
      <c r="H3417" s="103" t="s">
        <v>334</v>
      </c>
      <c r="I3417" s="103" t="s">
        <v>92</v>
      </c>
      <c r="J3417" s="215">
        <v>269.02999999999997</v>
      </c>
      <c r="K3417" s="216" t="s">
        <v>88</v>
      </c>
    </row>
    <row r="3418" spans="1:11" x14ac:dyDescent="0.25">
      <c r="A3418" s="103" t="s">
        <v>1038</v>
      </c>
      <c r="B3418" s="103" t="s">
        <v>88</v>
      </c>
      <c r="C3418" s="103" t="s">
        <v>89</v>
      </c>
      <c r="D3418" s="103" t="s">
        <v>747</v>
      </c>
      <c r="E3418" s="111"/>
      <c r="F3418" s="103" t="s">
        <v>748</v>
      </c>
      <c r="G3418" s="103" t="s">
        <v>112</v>
      </c>
      <c r="H3418" s="103" t="s">
        <v>334</v>
      </c>
      <c r="I3418" s="103" t="s">
        <v>92</v>
      </c>
      <c r="J3418" s="215">
        <v>-2233.66</v>
      </c>
      <c r="K3418" s="216" t="s">
        <v>88</v>
      </c>
    </row>
    <row r="3419" spans="1:11" x14ac:dyDescent="0.25">
      <c r="A3419" s="103" t="s">
        <v>806</v>
      </c>
      <c r="B3419" s="103" t="s">
        <v>88</v>
      </c>
      <c r="C3419" s="103" t="s">
        <v>89</v>
      </c>
      <c r="D3419" s="103" t="s">
        <v>747</v>
      </c>
      <c r="E3419" s="111"/>
      <c r="F3419" s="103" t="s">
        <v>748</v>
      </c>
      <c r="G3419" s="103" t="s">
        <v>112</v>
      </c>
      <c r="H3419" s="103" t="s">
        <v>334</v>
      </c>
      <c r="I3419" s="103" t="s">
        <v>92</v>
      </c>
      <c r="J3419" s="215">
        <v>-1234.8699999999999</v>
      </c>
      <c r="K3419" s="216" t="s">
        <v>88</v>
      </c>
    </row>
    <row r="3420" spans="1:11" x14ac:dyDescent="0.25">
      <c r="A3420" s="103" t="s">
        <v>808</v>
      </c>
      <c r="B3420" s="103" t="s">
        <v>88</v>
      </c>
      <c r="C3420" s="103" t="s">
        <v>89</v>
      </c>
      <c r="D3420" s="103" t="s">
        <v>747</v>
      </c>
      <c r="E3420" s="111"/>
      <c r="F3420" s="103" t="s">
        <v>748</v>
      </c>
      <c r="G3420" s="103" t="s">
        <v>106</v>
      </c>
      <c r="H3420" s="103" t="s">
        <v>482</v>
      </c>
      <c r="I3420" s="103" t="s">
        <v>92</v>
      </c>
      <c r="J3420" s="215">
        <v>596.64</v>
      </c>
      <c r="K3420" s="216" t="s">
        <v>88</v>
      </c>
    </row>
    <row r="3421" spans="1:11" x14ac:dyDescent="0.25">
      <c r="A3421" s="103" t="s">
        <v>809</v>
      </c>
      <c r="B3421" s="103" t="s">
        <v>88</v>
      </c>
      <c r="C3421" s="103" t="s">
        <v>89</v>
      </c>
      <c r="D3421" s="103" t="s">
        <v>747</v>
      </c>
      <c r="E3421" s="111"/>
      <c r="F3421" s="103" t="s">
        <v>748</v>
      </c>
      <c r="G3421" s="103" t="s">
        <v>106</v>
      </c>
      <c r="H3421" s="103" t="s">
        <v>482</v>
      </c>
      <c r="I3421" s="103" t="s">
        <v>92</v>
      </c>
      <c r="J3421" s="215">
        <v>-1551.96</v>
      </c>
      <c r="K3421" s="216" t="s">
        <v>88</v>
      </c>
    </row>
    <row r="3422" spans="1:11" x14ac:dyDescent="0.25">
      <c r="A3422" s="103" t="s">
        <v>810</v>
      </c>
      <c r="B3422" s="103" t="s">
        <v>88</v>
      </c>
      <c r="C3422" s="103" t="s">
        <v>89</v>
      </c>
      <c r="D3422" s="103" t="s">
        <v>747</v>
      </c>
      <c r="E3422" s="111"/>
      <c r="F3422" s="103" t="s">
        <v>748</v>
      </c>
      <c r="G3422" s="103" t="s">
        <v>106</v>
      </c>
      <c r="H3422" s="103" t="s">
        <v>482</v>
      </c>
      <c r="I3422" s="103" t="s">
        <v>92</v>
      </c>
      <c r="J3422" s="215">
        <v>-1951.06</v>
      </c>
      <c r="K3422" s="216" t="s">
        <v>88</v>
      </c>
    </row>
    <row r="3423" spans="1:11" x14ac:dyDescent="0.25">
      <c r="A3423" s="103" t="s">
        <v>806</v>
      </c>
      <c r="B3423" s="103" t="s">
        <v>88</v>
      </c>
      <c r="C3423" s="103" t="s">
        <v>89</v>
      </c>
      <c r="D3423" s="103" t="s">
        <v>747</v>
      </c>
      <c r="E3423" s="111"/>
      <c r="F3423" s="103" t="s">
        <v>748</v>
      </c>
      <c r="G3423" s="103" t="s">
        <v>106</v>
      </c>
      <c r="H3423" s="103" t="s">
        <v>482</v>
      </c>
      <c r="I3423" s="103" t="s">
        <v>92</v>
      </c>
      <c r="J3423" s="215">
        <v>-3595.26</v>
      </c>
      <c r="K3423" s="216" t="s">
        <v>88</v>
      </c>
    </row>
    <row r="3424" spans="1:11" x14ac:dyDescent="0.25">
      <c r="A3424" s="103" t="s">
        <v>1038</v>
      </c>
      <c r="B3424" s="103" t="s">
        <v>88</v>
      </c>
      <c r="C3424" s="103" t="s">
        <v>89</v>
      </c>
      <c r="D3424" s="103" t="s">
        <v>747</v>
      </c>
      <c r="E3424" s="111"/>
      <c r="F3424" s="103" t="s">
        <v>748</v>
      </c>
      <c r="G3424" s="103" t="s">
        <v>202</v>
      </c>
      <c r="H3424" s="103" t="s">
        <v>493</v>
      </c>
      <c r="I3424" s="103" t="s">
        <v>92</v>
      </c>
      <c r="J3424" s="215">
        <v>-539.52</v>
      </c>
      <c r="K3424" s="216" t="s">
        <v>88</v>
      </c>
    </row>
    <row r="3425" spans="1:11" x14ac:dyDescent="0.25">
      <c r="A3425" s="103" t="s">
        <v>1038</v>
      </c>
      <c r="B3425" s="103" t="s">
        <v>88</v>
      </c>
      <c r="C3425" s="103" t="s">
        <v>89</v>
      </c>
      <c r="D3425" s="103" t="s">
        <v>747</v>
      </c>
      <c r="E3425" s="111"/>
      <c r="F3425" s="103" t="s">
        <v>748</v>
      </c>
      <c r="G3425" s="103" t="s">
        <v>105</v>
      </c>
      <c r="H3425" s="103" t="s">
        <v>335</v>
      </c>
      <c r="I3425" s="103" t="s">
        <v>92</v>
      </c>
      <c r="J3425" s="215">
        <v>-1057.8900000000001</v>
      </c>
      <c r="K3425" s="216" t="s">
        <v>88</v>
      </c>
    </row>
    <row r="3426" spans="1:11" x14ac:dyDescent="0.25">
      <c r="A3426" s="103" t="s">
        <v>808</v>
      </c>
      <c r="B3426" s="103" t="s">
        <v>88</v>
      </c>
      <c r="C3426" s="103" t="s">
        <v>89</v>
      </c>
      <c r="D3426" s="103" t="s">
        <v>747</v>
      </c>
      <c r="E3426" s="111"/>
      <c r="F3426" s="103" t="s">
        <v>748</v>
      </c>
      <c r="G3426" s="103" t="s">
        <v>104</v>
      </c>
      <c r="H3426" s="103" t="s">
        <v>336</v>
      </c>
      <c r="I3426" s="103" t="s">
        <v>92</v>
      </c>
      <c r="J3426" s="215">
        <v>-10741.53</v>
      </c>
      <c r="K3426" s="216" t="s">
        <v>88</v>
      </c>
    </row>
    <row r="3427" spans="1:11" x14ac:dyDescent="0.25">
      <c r="A3427" s="103" t="s">
        <v>809</v>
      </c>
      <c r="B3427" s="103" t="s">
        <v>88</v>
      </c>
      <c r="C3427" s="103" t="s">
        <v>89</v>
      </c>
      <c r="D3427" s="103" t="s">
        <v>747</v>
      </c>
      <c r="E3427" s="111"/>
      <c r="F3427" s="103" t="s">
        <v>748</v>
      </c>
      <c r="G3427" s="103" t="s">
        <v>104</v>
      </c>
      <c r="H3427" s="103" t="s">
        <v>336</v>
      </c>
      <c r="I3427" s="103" t="s">
        <v>92</v>
      </c>
      <c r="J3427" s="215">
        <v>-14016.88</v>
      </c>
      <c r="K3427" s="216" t="s">
        <v>88</v>
      </c>
    </row>
    <row r="3428" spans="1:11" x14ac:dyDescent="0.25">
      <c r="A3428" s="103" t="s">
        <v>810</v>
      </c>
      <c r="B3428" s="103" t="s">
        <v>88</v>
      </c>
      <c r="C3428" s="103" t="s">
        <v>89</v>
      </c>
      <c r="D3428" s="103" t="s">
        <v>747</v>
      </c>
      <c r="E3428" s="111"/>
      <c r="F3428" s="103" t="s">
        <v>748</v>
      </c>
      <c r="G3428" s="103" t="s">
        <v>104</v>
      </c>
      <c r="H3428" s="103" t="s">
        <v>336</v>
      </c>
      <c r="I3428" s="103" t="s">
        <v>92</v>
      </c>
      <c r="J3428" s="215">
        <v>-10704.99</v>
      </c>
      <c r="K3428" s="216" t="s">
        <v>88</v>
      </c>
    </row>
    <row r="3429" spans="1:11" x14ac:dyDescent="0.25">
      <c r="A3429" s="103" t="s">
        <v>1038</v>
      </c>
      <c r="B3429" s="103" t="s">
        <v>88</v>
      </c>
      <c r="C3429" s="103" t="s">
        <v>89</v>
      </c>
      <c r="D3429" s="103" t="s">
        <v>747</v>
      </c>
      <c r="E3429" s="111"/>
      <c r="F3429" s="103" t="s">
        <v>748</v>
      </c>
      <c r="G3429" s="103" t="s">
        <v>104</v>
      </c>
      <c r="H3429" s="103" t="s">
        <v>336</v>
      </c>
      <c r="I3429" s="103" t="s">
        <v>92</v>
      </c>
      <c r="J3429" s="215">
        <v>-4585.46</v>
      </c>
      <c r="K3429" s="216" t="s">
        <v>88</v>
      </c>
    </row>
    <row r="3430" spans="1:11" x14ac:dyDescent="0.25">
      <c r="A3430" s="103" t="s">
        <v>806</v>
      </c>
      <c r="B3430" s="103" t="s">
        <v>88</v>
      </c>
      <c r="C3430" s="103" t="s">
        <v>89</v>
      </c>
      <c r="D3430" s="103" t="s">
        <v>747</v>
      </c>
      <c r="E3430" s="111"/>
      <c r="F3430" s="103" t="s">
        <v>748</v>
      </c>
      <c r="G3430" s="103" t="s">
        <v>104</v>
      </c>
      <c r="H3430" s="103" t="s">
        <v>336</v>
      </c>
      <c r="I3430" s="103" t="s">
        <v>92</v>
      </c>
      <c r="J3430" s="215">
        <v>-12414.11</v>
      </c>
      <c r="K3430" s="216" t="s">
        <v>88</v>
      </c>
    </row>
    <row r="3431" spans="1:11" x14ac:dyDescent="0.25">
      <c r="A3431" s="103" t="s">
        <v>807</v>
      </c>
      <c r="B3431" s="103" t="s">
        <v>88</v>
      </c>
      <c r="C3431" s="103" t="s">
        <v>89</v>
      </c>
      <c r="D3431" s="103" t="s">
        <v>747</v>
      </c>
      <c r="E3431" s="111"/>
      <c r="F3431" s="103" t="s">
        <v>748</v>
      </c>
      <c r="G3431" s="103" t="s">
        <v>104</v>
      </c>
      <c r="H3431" s="103" t="s">
        <v>336</v>
      </c>
      <c r="I3431" s="103" t="s">
        <v>92</v>
      </c>
      <c r="J3431" s="215">
        <v>-2168.94</v>
      </c>
      <c r="K3431" s="216" t="s">
        <v>88</v>
      </c>
    </row>
    <row r="3432" spans="1:11" x14ac:dyDescent="0.25">
      <c r="A3432" s="103" t="s">
        <v>808</v>
      </c>
      <c r="B3432" s="103" t="s">
        <v>88</v>
      </c>
      <c r="C3432" s="103" t="s">
        <v>89</v>
      </c>
      <c r="D3432" s="103" t="s">
        <v>747</v>
      </c>
      <c r="E3432" s="111"/>
      <c r="F3432" s="103" t="s">
        <v>748</v>
      </c>
      <c r="G3432" s="103" t="s">
        <v>103</v>
      </c>
      <c r="H3432" s="103" t="s">
        <v>337</v>
      </c>
      <c r="I3432" s="103" t="s">
        <v>92</v>
      </c>
      <c r="J3432" s="215">
        <v>-7382.8</v>
      </c>
      <c r="K3432" s="216" t="s">
        <v>88</v>
      </c>
    </row>
    <row r="3433" spans="1:11" x14ac:dyDescent="0.25">
      <c r="A3433" s="103" t="s">
        <v>809</v>
      </c>
      <c r="B3433" s="103" t="s">
        <v>88</v>
      </c>
      <c r="C3433" s="103" t="s">
        <v>89</v>
      </c>
      <c r="D3433" s="103" t="s">
        <v>747</v>
      </c>
      <c r="E3433" s="111"/>
      <c r="F3433" s="103" t="s">
        <v>748</v>
      </c>
      <c r="G3433" s="103" t="s">
        <v>103</v>
      </c>
      <c r="H3433" s="103" t="s">
        <v>337</v>
      </c>
      <c r="I3433" s="103" t="s">
        <v>92</v>
      </c>
      <c r="J3433" s="215">
        <v>-4494.58</v>
      </c>
      <c r="K3433" s="216" t="s">
        <v>88</v>
      </c>
    </row>
    <row r="3434" spans="1:11" x14ac:dyDescent="0.25">
      <c r="A3434" s="103" t="s">
        <v>810</v>
      </c>
      <c r="B3434" s="103" t="s">
        <v>88</v>
      </c>
      <c r="C3434" s="103" t="s">
        <v>89</v>
      </c>
      <c r="D3434" s="103" t="s">
        <v>747</v>
      </c>
      <c r="E3434" s="111"/>
      <c r="F3434" s="103" t="s">
        <v>748</v>
      </c>
      <c r="G3434" s="103" t="s">
        <v>103</v>
      </c>
      <c r="H3434" s="103" t="s">
        <v>337</v>
      </c>
      <c r="I3434" s="103" t="s">
        <v>92</v>
      </c>
      <c r="J3434" s="215">
        <v>-4681.74</v>
      </c>
      <c r="K3434" s="216" t="s">
        <v>88</v>
      </c>
    </row>
    <row r="3435" spans="1:11" x14ac:dyDescent="0.25">
      <c r="A3435" s="103" t="s">
        <v>1038</v>
      </c>
      <c r="B3435" s="103" t="s">
        <v>88</v>
      </c>
      <c r="C3435" s="103" t="s">
        <v>89</v>
      </c>
      <c r="D3435" s="103" t="s">
        <v>747</v>
      </c>
      <c r="E3435" s="111"/>
      <c r="F3435" s="103" t="s">
        <v>748</v>
      </c>
      <c r="G3435" s="103" t="s">
        <v>103</v>
      </c>
      <c r="H3435" s="103" t="s">
        <v>337</v>
      </c>
      <c r="I3435" s="103" t="s">
        <v>92</v>
      </c>
      <c r="J3435" s="215">
        <v>-6751.38</v>
      </c>
      <c r="K3435" s="216" t="s">
        <v>88</v>
      </c>
    </row>
    <row r="3436" spans="1:11" x14ac:dyDescent="0.25">
      <c r="A3436" s="103" t="s">
        <v>806</v>
      </c>
      <c r="B3436" s="103" t="s">
        <v>88</v>
      </c>
      <c r="C3436" s="103" t="s">
        <v>89</v>
      </c>
      <c r="D3436" s="103" t="s">
        <v>747</v>
      </c>
      <c r="E3436" s="111"/>
      <c r="F3436" s="103" t="s">
        <v>748</v>
      </c>
      <c r="G3436" s="103" t="s">
        <v>103</v>
      </c>
      <c r="H3436" s="103" t="s">
        <v>337</v>
      </c>
      <c r="I3436" s="103" t="s">
        <v>92</v>
      </c>
      <c r="J3436" s="215">
        <v>-5706.37</v>
      </c>
      <c r="K3436" s="216" t="s">
        <v>88</v>
      </c>
    </row>
    <row r="3437" spans="1:11" x14ac:dyDescent="0.25">
      <c r="A3437" s="103" t="s">
        <v>807</v>
      </c>
      <c r="B3437" s="103" t="s">
        <v>88</v>
      </c>
      <c r="C3437" s="103" t="s">
        <v>89</v>
      </c>
      <c r="D3437" s="103" t="s">
        <v>747</v>
      </c>
      <c r="E3437" s="111"/>
      <c r="F3437" s="103" t="s">
        <v>748</v>
      </c>
      <c r="G3437" s="103" t="s">
        <v>103</v>
      </c>
      <c r="H3437" s="103" t="s">
        <v>337</v>
      </c>
      <c r="I3437" s="103" t="s">
        <v>92</v>
      </c>
      <c r="J3437" s="215">
        <v>-5393.34</v>
      </c>
      <c r="K3437" s="216" t="s">
        <v>88</v>
      </c>
    </row>
    <row r="3438" spans="1:11" x14ac:dyDescent="0.25">
      <c r="A3438" s="103" t="s">
        <v>808</v>
      </c>
      <c r="B3438" s="103" t="s">
        <v>88</v>
      </c>
      <c r="C3438" s="103" t="s">
        <v>89</v>
      </c>
      <c r="D3438" s="103" t="s">
        <v>747</v>
      </c>
      <c r="E3438" s="111"/>
      <c r="F3438" s="103" t="s">
        <v>748</v>
      </c>
      <c r="G3438" s="103" t="s">
        <v>102</v>
      </c>
      <c r="H3438" s="103" t="s">
        <v>338</v>
      </c>
      <c r="I3438" s="103" t="s">
        <v>92</v>
      </c>
      <c r="J3438" s="215">
        <v>-2922.15</v>
      </c>
      <c r="K3438" s="216" t="s">
        <v>88</v>
      </c>
    </row>
    <row r="3439" spans="1:11" x14ac:dyDescent="0.25">
      <c r="A3439" s="103" t="s">
        <v>809</v>
      </c>
      <c r="B3439" s="103" t="s">
        <v>88</v>
      </c>
      <c r="C3439" s="103" t="s">
        <v>89</v>
      </c>
      <c r="D3439" s="103" t="s">
        <v>747</v>
      </c>
      <c r="E3439" s="111"/>
      <c r="F3439" s="103" t="s">
        <v>748</v>
      </c>
      <c r="G3439" s="103" t="s">
        <v>102</v>
      </c>
      <c r="H3439" s="103" t="s">
        <v>338</v>
      </c>
      <c r="I3439" s="103" t="s">
        <v>92</v>
      </c>
      <c r="J3439" s="215">
        <v>-2371.6999999999998</v>
      </c>
      <c r="K3439" s="216" t="s">
        <v>88</v>
      </c>
    </row>
    <row r="3440" spans="1:11" x14ac:dyDescent="0.25">
      <c r="A3440" s="103" t="s">
        <v>810</v>
      </c>
      <c r="B3440" s="103" t="s">
        <v>88</v>
      </c>
      <c r="C3440" s="103" t="s">
        <v>89</v>
      </c>
      <c r="D3440" s="103" t="s">
        <v>747</v>
      </c>
      <c r="E3440" s="111"/>
      <c r="F3440" s="103" t="s">
        <v>748</v>
      </c>
      <c r="G3440" s="103" t="s">
        <v>102</v>
      </c>
      <c r="H3440" s="103" t="s">
        <v>338</v>
      </c>
      <c r="I3440" s="103" t="s">
        <v>92</v>
      </c>
      <c r="J3440" s="215">
        <v>-2219.89</v>
      </c>
      <c r="K3440" s="216" t="s">
        <v>88</v>
      </c>
    </row>
    <row r="3441" spans="1:11" x14ac:dyDescent="0.25">
      <c r="A3441" s="103" t="s">
        <v>1038</v>
      </c>
      <c r="B3441" s="103" t="s">
        <v>88</v>
      </c>
      <c r="C3441" s="103" t="s">
        <v>89</v>
      </c>
      <c r="D3441" s="103" t="s">
        <v>747</v>
      </c>
      <c r="E3441" s="111"/>
      <c r="F3441" s="103" t="s">
        <v>748</v>
      </c>
      <c r="G3441" s="103" t="s">
        <v>102</v>
      </c>
      <c r="H3441" s="103" t="s">
        <v>338</v>
      </c>
      <c r="I3441" s="103" t="s">
        <v>92</v>
      </c>
      <c r="J3441" s="215">
        <v>-2143.56</v>
      </c>
      <c r="K3441" s="216" t="s">
        <v>88</v>
      </c>
    </row>
    <row r="3442" spans="1:11" x14ac:dyDescent="0.25">
      <c r="A3442" s="103" t="s">
        <v>806</v>
      </c>
      <c r="B3442" s="103" t="s">
        <v>88</v>
      </c>
      <c r="C3442" s="103" t="s">
        <v>89</v>
      </c>
      <c r="D3442" s="103" t="s">
        <v>747</v>
      </c>
      <c r="E3442" s="111"/>
      <c r="F3442" s="103" t="s">
        <v>748</v>
      </c>
      <c r="G3442" s="103" t="s">
        <v>102</v>
      </c>
      <c r="H3442" s="103" t="s">
        <v>338</v>
      </c>
      <c r="I3442" s="103" t="s">
        <v>92</v>
      </c>
      <c r="J3442" s="215">
        <v>-2788.69</v>
      </c>
      <c r="K3442" s="216" t="s">
        <v>88</v>
      </c>
    </row>
    <row r="3443" spans="1:11" x14ac:dyDescent="0.25">
      <c r="A3443" s="103" t="s">
        <v>807</v>
      </c>
      <c r="B3443" s="103" t="s">
        <v>88</v>
      </c>
      <c r="C3443" s="103" t="s">
        <v>89</v>
      </c>
      <c r="D3443" s="103" t="s">
        <v>747</v>
      </c>
      <c r="E3443" s="111"/>
      <c r="F3443" s="103" t="s">
        <v>748</v>
      </c>
      <c r="G3443" s="103" t="s">
        <v>102</v>
      </c>
      <c r="H3443" s="103" t="s">
        <v>338</v>
      </c>
      <c r="I3443" s="103" t="s">
        <v>92</v>
      </c>
      <c r="J3443" s="215">
        <v>-2229.75</v>
      </c>
      <c r="K3443" s="216" t="s">
        <v>88</v>
      </c>
    </row>
    <row r="3444" spans="1:11" x14ac:dyDescent="0.25">
      <c r="A3444" s="103" t="s">
        <v>808</v>
      </c>
      <c r="B3444" s="103" t="s">
        <v>88</v>
      </c>
      <c r="C3444" s="103" t="s">
        <v>89</v>
      </c>
      <c r="D3444" s="103" t="s">
        <v>747</v>
      </c>
      <c r="E3444" s="111"/>
      <c r="F3444" s="103" t="s">
        <v>748</v>
      </c>
      <c r="G3444" s="103" t="s">
        <v>101</v>
      </c>
      <c r="H3444" s="103" t="s">
        <v>339</v>
      </c>
      <c r="I3444" s="103" t="s">
        <v>92</v>
      </c>
      <c r="J3444" s="215">
        <v>-17574.439999999999</v>
      </c>
      <c r="K3444" s="216" t="s">
        <v>88</v>
      </c>
    </row>
    <row r="3445" spans="1:11" x14ac:dyDescent="0.25">
      <c r="A3445" s="103" t="s">
        <v>809</v>
      </c>
      <c r="B3445" s="103" t="s">
        <v>88</v>
      </c>
      <c r="C3445" s="103" t="s">
        <v>89</v>
      </c>
      <c r="D3445" s="103" t="s">
        <v>747</v>
      </c>
      <c r="E3445" s="111"/>
      <c r="F3445" s="103" t="s">
        <v>748</v>
      </c>
      <c r="G3445" s="103" t="s">
        <v>101</v>
      </c>
      <c r="H3445" s="103" t="s">
        <v>339</v>
      </c>
      <c r="I3445" s="103" t="s">
        <v>92</v>
      </c>
      <c r="J3445" s="215">
        <v>-12303.82</v>
      </c>
      <c r="K3445" s="216" t="s">
        <v>88</v>
      </c>
    </row>
    <row r="3446" spans="1:11" x14ac:dyDescent="0.25">
      <c r="A3446" s="103" t="s">
        <v>810</v>
      </c>
      <c r="B3446" s="103" t="s">
        <v>88</v>
      </c>
      <c r="C3446" s="103" t="s">
        <v>89</v>
      </c>
      <c r="D3446" s="103" t="s">
        <v>747</v>
      </c>
      <c r="E3446" s="111"/>
      <c r="F3446" s="103" t="s">
        <v>748</v>
      </c>
      <c r="G3446" s="103" t="s">
        <v>101</v>
      </c>
      <c r="H3446" s="103" t="s">
        <v>339</v>
      </c>
      <c r="I3446" s="103" t="s">
        <v>92</v>
      </c>
      <c r="J3446" s="215">
        <v>-9432.41</v>
      </c>
      <c r="K3446" s="216" t="s">
        <v>88</v>
      </c>
    </row>
    <row r="3447" spans="1:11" x14ac:dyDescent="0.25">
      <c r="A3447" s="103" t="s">
        <v>1038</v>
      </c>
      <c r="B3447" s="103" t="s">
        <v>88</v>
      </c>
      <c r="C3447" s="103" t="s">
        <v>89</v>
      </c>
      <c r="D3447" s="103" t="s">
        <v>747</v>
      </c>
      <c r="E3447" s="111"/>
      <c r="F3447" s="103" t="s">
        <v>748</v>
      </c>
      <c r="G3447" s="103" t="s">
        <v>101</v>
      </c>
      <c r="H3447" s="103" t="s">
        <v>339</v>
      </c>
      <c r="I3447" s="103" t="s">
        <v>92</v>
      </c>
      <c r="J3447" s="215">
        <v>-15287.52</v>
      </c>
      <c r="K3447" s="216" t="s">
        <v>88</v>
      </c>
    </row>
    <row r="3448" spans="1:11" x14ac:dyDescent="0.25">
      <c r="A3448" s="103" t="s">
        <v>806</v>
      </c>
      <c r="B3448" s="103" t="s">
        <v>88</v>
      </c>
      <c r="C3448" s="103" t="s">
        <v>89</v>
      </c>
      <c r="D3448" s="103" t="s">
        <v>747</v>
      </c>
      <c r="E3448" s="111"/>
      <c r="F3448" s="103" t="s">
        <v>748</v>
      </c>
      <c r="G3448" s="103" t="s">
        <v>101</v>
      </c>
      <c r="H3448" s="103" t="s">
        <v>339</v>
      </c>
      <c r="I3448" s="103" t="s">
        <v>92</v>
      </c>
      <c r="J3448" s="215">
        <v>-11263.53</v>
      </c>
      <c r="K3448" s="216" t="s">
        <v>88</v>
      </c>
    </row>
    <row r="3449" spans="1:11" x14ac:dyDescent="0.25">
      <c r="A3449" s="103" t="s">
        <v>807</v>
      </c>
      <c r="B3449" s="103" t="s">
        <v>88</v>
      </c>
      <c r="C3449" s="103" t="s">
        <v>89</v>
      </c>
      <c r="D3449" s="103" t="s">
        <v>747</v>
      </c>
      <c r="E3449" s="111"/>
      <c r="F3449" s="103" t="s">
        <v>748</v>
      </c>
      <c r="G3449" s="103" t="s">
        <v>101</v>
      </c>
      <c r="H3449" s="103" t="s">
        <v>339</v>
      </c>
      <c r="I3449" s="103" t="s">
        <v>92</v>
      </c>
      <c r="J3449" s="215">
        <v>-11713</v>
      </c>
      <c r="K3449" s="216" t="s">
        <v>88</v>
      </c>
    </row>
    <row r="3450" spans="1:11" x14ac:dyDescent="0.25">
      <c r="A3450" s="103" t="s">
        <v>808</v>
      </c>
      <c r="B3450" s="103" t="s">
        <v>88</v>
      </c>
      <c r="C3450" s="103" t="s">
        <v>89</v>
      </c>
      <c r="D3450" s="103" t="s">
        <v>747</v>
      </c>
      <c r="E3450" s="111"/>
      <c r="F3450" s="103" t="s">
        <v>748</v>
      </c>
      <c r="G3450" s="103" t="s">
        <v>109</v>
      </c>
      <c r="H3450" s="103" t="s">
        <v>403</v>
      </c>
      <c r="I3450" s="103" t="s">
        <v>92</v>
      </c>
      <c r="J3450" s="215">
        <v>586.41999999999996</v>
      </c>
      <c r="K3450" s="216" t="s">
        <v>88</v>
      </c>
    </row>
    <row r="3451" spans="1:11" x14ac:dyDescent="0.25">
      <c r="A3451" s="103" t="s">
        <v>810</v>
      </c>
      <c r="B3451" s="103" t="s">
        <v>88</v>
      </c>
      <c r="C3451" s="103" t="s">
        <v>89</v>
      </c>
      <c r="D3451" s="103" t="s">
        <v>747</v>
      </c>
      <c r="E3451" s="111"/>
      <c r="F3451" s="103" t="s">
        <v>748</v>
      </c>
      <c r="G3451" s="103" t="s">
        <v>109</v>
      </c>
      <c r="H3451" s="103" t="s">
        <v>403</v>
      </c>
      <c r="I3451" s="103" t="s">
        <v>92</v>
      </c>
      <c r="J3451" s="215">
        <v>220.14</v>
      </c>
      <c r="K3451" s="216" t="s">
        <v>88</v>
      </c>
    </row>
    <row r="3452" spans="1:11" x14ac:dyDescent="0.25">
      <c r="A3452" s="103" t="s">
        <v>1038</v>
      </c>
      <c r="B3452" s="103" t="s">
        <v>88</v>
      </c>
      <c r="C3452" s="103" t="s">
        <v>89</v>
      </c>
      <c r="D3452" s="103" t="s">
        <v>747</v>
      </c>
      <c r="E3452" s="111"/>
      <c r="F3452" s="103" t="s">
        <v>748</v>
      </c>
      <c r="G3452" s="103" t="s">
        <v>109</v>
      </c>
      <c r="H3452" s="103" t="s">
        <v>403</v>
      </c>
      <c r="I3452" s="103" t="s">
        <v>92</v>
      </c>
      <c r="J3452" s="215">
        <v>-1688.05</v>
      </c>
      <c r="K3452" s="216" t="s">
        <v>88</v>
      </c>
    </row>
    <row r="3453" spans="1:11" x14ac:dyDescent="0.25">
      <c r="A3453" s="103" t="s">
        <v>806</v>
      </c>
      <c r="B3453" s="103" t="s">
        <v>88</v>
      </c>
      <c r="C3453" s="103" t="s">
        <v>89</v>
      </c>
      <c r="D3453" s="103" t="s">
        <v>747</v>
      </c>
      <c r="E3453" s="111"/>
      <c r="F3453" s="103" t="s">
        <v>748</v>
      </c>
      <c r="G3453" s="103" t="s">
        <v>109</v>
      </c>
      <c r="H3453" s="103" t="s">
        <v>403</v>
      </c>
      <c r="I3453" s="103" t="s">
        <v>92</v>
      </c>
      <c r="J3453" s="215">
        <v>-1075.0899999999999</v>
      </c>
      <c r="K3453" s="216" t="s">
        <v>88</v>
      </c>
    </row>
    <row r="3454" spans="1:11" x14ac:dyDescent="0.25">
      <c r="A3454" s="103" t="s">
        <v>807</v>
      </c>
      <c r="B3454" s="103" t="s">
        <v>88</v>
      </c>
      <c r="C3454" s="103" t="s">
        <v>89</v>
      </c>
      <c r="D3454" s="103" t="s">
        <v>747</v>
      </c>
      <c r="E3454" s="111"/>
      <c r="F3454" s="103" t="s">
        <v>748</v>
      </c>
      <c r="G3454" s="103" t="s">
        <v>109</v>
      </c>
      <c r="H3454" s="103" t="s">
        <v>403</v>
      </c>
      <c r="I3454" s="103" t="s">
        <v>92</v>
      </c>
      <c r="J3454" s="215">
        <v>-154.77000000000001</v>
      </c>
      <c r="K3454" s="216" t="s">
        <v>88</v>
      </c>
    </row>
    <row r="3455" spans="1:11" x14ac:dyDescent="0.25">
      <c r="A3455" s="103" t="s">
        <v>808</v>
      </c>
      <c r="B3455" s="103" t="s">
        <v>88</v>
      </c>
      <c r="C3455" s="103" t="s">
        <v>89</v>
      </c>
      <c r="D3455" s="103" t="s">
        <v>747</v>
      </c>
      <c r="E3455" s="111"/>
      <c r="F3455" s="103" t="s">
        <v>748</v>
      </c>
      <c r="G3455" s="103" t="s">
        <v>100</v>
      </c>
      <c r="H3455" s="103" t="s">
        <v>340</v>
      </c>
      <c r="I3455" s="103" t="s">
        <v>92</v>
      </c>
      <c r="J3455" s="215">
        <v>-629.42999999999995</v>
      </c>
      <c r="K3455" s="216" t="s">
        <v>88</v>
      </c>
    </row>
    <row r="3456" spans="1:11" x14ac:dyDescent="0.25">
      <c r="A3456" s="103" t="s">
        <v>809</v>
      </c>
      <c r="B3456" s="103" t="s">
        <v>88</v>
      </c>
      <c r="C3456" s="103" t="s">
        <v>89</v>
      </c>
      <c r="D3456" s="103" t="s">
        <v>747</v>
      </c>
      <c r="E3456" s="111"/>
      <c r="F3456" s="103" t="s">
        <v>748</v>
      </c>
      <c r="G3456" s="103" t="s">
        <v>100</v>
      </c>
      <c r="H3456" s="103" t="s">
        <v>340</v>
      </c>
      <c r="I3456" s="103" t="s">
        <v>92</v>
      </c>
      <c r="J3456" s="215">
        <v>-8218.11</v>
      </c>
      <c r="K3456" s="216" t="s">
        <v>88</v>
      </c>
    </row>
    <row r="3457" spans="1:11" x14ac:dyDescent="0.25">
      <c r="A3457" s="103" t="s">
        <v>810</v>
      </c>
      <c r="B3457" s="103" t="s">
        <v>88</v>
      </c>
      <c r="C3457" s="103" t="s">
        <v>89</v>
      </c>
      <c r="D3457" s="103" t="s">
        <v>747</v>
      </c>
      <c r="E3457" s="111"/>
      <c r="F3457" s="103" t="s">
        <v>748</v>
      </c>
      <c r="G3457" s="103" t="s">
        <v>100</v>
      </c>
      <c r="H3457" s="103" t="s">
        <v>340</v>
      </c>
      <c r="I3457" s="103" t="s">
        <v>92</v>
      </c>
      <c r="J3457" s="215">
        <v>-6359.77</v>
      </c>
      <c r="K3457" s="216" t="s">
        <v>88</v>
      </c>
    </row>
    <row r="3458" spans="1:11" x14ac:dyDescent="0.25">
      <c r="A3458" s="103" t="s">
        <v>806</v>
      </c>
      <c r="B3458" s="103" t="s">
        <v>88</v>
      </c>
      <c r="C3458" s="103" t="s">
        <v>89</v>
      </c>
      <c r="D3458" s="103" t="s">
        <v>747</v>
      </c>
      <c r="E3458" s="111"/>
      <c r="F3458" s="103" t="s">
        <v>748</v>
      </c>
      <c r="G3458" s="103" t="s">
        <v>100</v>
      </c>
      <c r="H3458" s="103" t="s">
        <v>340</v>
      </c>
      <c r="I3458" s="103" t="s">
        <v>92</v>
      </c>
      <c r="J3458" s="215">
        <v>-9049.99</v>
      </c>
      <c r="K3458" s="216" t="s">
        <v>88</v>
      </c>
    </row>
    <row r="3459" spans="1:11" x14ac:dyDescent="0.25">
      <c r="A3459" s="103" t="s">
        <v>809</v>
      </c>
      <c r="B3459" s="103" t="s">
        <v>88</v>
      </c>
      <c r="C3459" s="103" t="s">
        <v>89</v>
      </c>
      <c r="D3459" s="103" t="s">
        <v>747</v>
      </c>
      <c r="E3459" s="111"/>
      <c r="F3459" s="103" t="s">
        <v>748</v>
      </c>
      <c r="G3459" s="103" t="s">
        <v>464</v>
      </c>
      <c r="H3459" s="103" t="s">
        <v>465</v>
      </c>
      <c r="I3459" s="103" t="s">
        <v>92</v>
      </c>
      <c r="J3459" s="215">
        <v>573.55999999999995</v>
      </c>
      <c r="K3459" s="216" t="s">
        <v>88</v>
      </c>
    </row>
    <row r="3460" spans="1:11" x14ac:dyDescent="0.25">
      <c r="A3460" s="103" t="s">
        <v>810</v>
      </c>
      <c r="B3460" s="103" t="s">
        <v>88</v>
      </c>
      <c r="C3460" s="103" t="s">
        <v>89</v>
      </c>
      <c r="D3460" s="103" t="s">
        <v>747</v>
      </c>
      <c r="E3460" s="111"/>
      <c r="F3460" s="103" t="s">
        <v>748</v>
      </c>
      <c r="G3460" s="103" t="s">
        <v>464</v>
      </c>
      <c r="H3460" s="103" t="s">
        <v>465</v>
      </c>
      <c r="I3460" s="103" t="s">
        <v>92</v>
      </c>
      <c r="J3460" s="215">
        <v>-871.81</v>
      </c>
      <c r="K3460" s="216" t="s">
        <v>88</v>
      </c>
    </row>
    <row r="3461" spans="1:11" x14ac:dyDescent="0.25">
      <c r="A3461" s="103" t="s">
        <v>808</v>
      </c>
      <c r="B3461" s="103" t="s">
        <v>88</v>
      </c>
      <c r="C3461" s="103" t="s">
        <v>89</v>
      </c>
      <c r="D3461" s="103" t="s">
        <v>747</v>
      </c>
      <c r="E3461" s="111"/>
      <c r="F3461" s="103" t="s">
        <v>748</v>
      </c>
      <c r="G3461" s="103" t="s">
        <v>98</v>
      </c>
      <c r="H3461" s="103" t="s">
        <v>341</v>
      </c>
      <c r="I3461" s="103" t="s">
        <v>92</v>
      </c>
      <c r="J3461" s="215">
        <v>-4137.9799999999996</v>
      </c>
      <c r="K3461" s="216" t="s">
        <v>88</v>
      </c>
    </row>
    <row r="3462" spans="1:11" x14ac:dyDescent="0.25">
      <c r="A3462" s="103" t="s">
        <v>809</v>
      </c>
      <c r="B3462" s="103" t="s">
        <v>88</v>
      </c>
      <c r="C3462" s="103" t="s">
        <v>89</v>
      </c>
      <c r="D3462" s="103" t="s">
        <v>747</v>
      </c>
      <c r="E3462" s="111"/>
      <c r="F3462" s="103" t="s">
        <v>748</v>
      </c>
      <c r="G3462" s="103" t="s">
        <v>98</v>
      </c>
      <c r="H3462" s="103" t="s">
        <v>341</v>
      </c>
      <c r="I3462" s="103" t="s">
        <v>92</v>
      </c>
      <c r="J3462" s="215">
        <v>-1205.71</v>
      </c>
      <c r="K3462" s="216" t="s">
        <v>88</v>
      </c>
    </row>
    <row r="3463" spans="1:11" x14ac:dyDescent="0.25">
      <c r="A3463" s="103" t="s">
        <v>810</v>
      </c>
      <c r="B3463" s="103" t="s">
        <v>88</v>
      </c>
      <c r="C3463" s="103" t="s">
        <v>89</v>
      </c>
      <c r="D3463" s="103" t="s">
        <v>747</v>
      </c>
      <c r="E3463" s="111"/>
      <c r="F3463" s="103" t="s">
        <v>748</v>
      </c>
      <c r="G3463" s="103" t="s">
        <v>98</v>
      </c>
      <c r="H3463" s="103" t="s">
        <v>341</v>
      </c>
      <c r="I3463" s="103" t="s">
        <v>92</v>
      </c>
      <c r="J3463" s="215">
        <v>-2109.38</v>
      </c>
      <c r="K3463" s="216" t="s">
        <v>88</v>
      </c>
    </row>
    <row r="3464" spans="1:11" x14ac:dyDescent="0.25">
      <c r="A3464" s="103" t="s">
        <v>1038</v>
      </c>
      <c r="B3464" s="103" t="s">
        <v>88</v>
      </c>
      <c r="C3464" s="103" t="s">
        <v>89</v>
      </c>
      <c r="D3464" s="103" t="s">
        <v>747</v>
      </c>
      <c r="E3464" s="111"/>
      <c r="F3464" s="103" t="s">
        <v>748</v>
      </c>
      <c r="G3464" s="103" t="s">
        <v>98</v>
      </c>
      <c r="H3464" s="103" t="s">
        <v>341</v>
      </c>
      <c r="I3464" s="103" t="s">
        <v>92</v>
      </c>
      <c r="J3464" s="215">
        <v>-2830.7</v>
      </c>
      <c r="K3464" s="216" t="s">
        <v>88</v>
      </c>
    </row>
    <row r="3465" spans="1:11" x14ac:dyDescent="0.25">
      <c r="A3465" s="103" t="s">
        <v>806</v>
      </c>
      <c r="B3465" s="103" t="s">
        <v>88</v>
      </c>
      <c r="C3465" s="103" t="s">
        <v>89</v>
      </c>
      <c r="D3465" s="103" t="s">
        <v>747</v>
      </c>
      <c r="E3465" s="111"/>
      <c r="F3465" s="103" t="s">
        <v>748</v>
      </c>
      <c r="G3465" s="103" t="s">
        <v>98</v>
      </c>
      <c r="H3465" s="103" t="s">
        <v>341</v>
      </c>
      <c r="I3465" s="103" t="s">
        <v>92</v>
      </c>
      <c r="J3465" s="215">
        <v>-2930.62</v>
      </c>
      <c r="K3465" s="216" t="s">
        <v>88</v>
      </c>
    </row>
    <row r="3466" spans="1:11" x14ac:dyDescent="0.25">
      <c r="A3466" s="103" t="s">
        <v>807</v>
      </c>
      <c r="B3466" s="103" t="s">
        <v>88</v>
      </c>
      <c r="C3466" s="103" t="s">
        <v>89</v>
      </c>
      <c r="D3466" s="103" t="s">
        <v>747</v>
      </c>
      <c r="E3466" s="111"/>
      <c r="F3466" s="103" t="s">
        <v>748</v>
      </c>
      <c r="G3466" s="103" t="s">
        <v>98</v>
      </c>
      <c r="H3466" s="103" t="s">
        <v>341</v>
      </c>
      <c r="I3466" s="103" t="s">
        <v>92</v>
      </c>
      <c r="J3466" s="215">
        <v>-2690.91</v>
      </c>
      <c r="K3466" s="216" t="s">
        <v>88</v>
      </c>
    </row>
    <row r="3467" spans="1:11" x14ac:dyDescent="0.25">
      <c r="A3467" s="103" t="s">
        <v>808</v>
      </c>
      <c r="B3467" s="103" t="s">
        <v>88</v>
      </c>
      <c r="C3467" s="103" t="s">
        <v>441</v>
      </c>
      <c r="D3467" s="103" t="s">
        <v>442</v>
      </c>
      <c r="E3467" s="111"/>
      <c r="F3467" s="103" t="s">
        <v>443</v>
      </c>
      <c r="G3467" s="103" t="s">
        <v>214</v>
      </c>
      <c r="H3467" s="103" t="s">
        <v>399</v>
      </c>
      <c r="I3467" s="103" t="s">
        <v>92</v>
      </c>
      <c r="J3467" s="215">
        <v>297031</v>
      </c>
      <c r="K3467" s="216" t="s">
        <v>88</v>
      </c>
    </row>
    <row r="3468" spans="1:11" x14ac:dyDescent="0.25">
      <c r="A3468" s="103" t="s">
        <v>809</v>
      </c>
      <c r="B3468" s="103" t="s">
        <v>88</v>
      </c>
      <c r="C3468" s="103" t="s">
        <v>441</v>
      </c>
      <c r="D3468" s="103" t="s">
        <v>442</v>
      </c>
      <c r="E3468" s="111"/>
      <c r="F3468" s="103" t="s">
        <v>443</v>
      </c>
      <c r="G3468" s="103" t="s">
        <v>214</v>
      </c>
      <c r="H3468" s="103" t="s">
        <v>399</v>
      </c>
      <c r="I3468" s="103" t="s">
        <v>92</v>
      </c>
      <c r="J3468" s="215">
        <v>297031</v>
      </c>
      <c r="K3468" s="216" t="s">
        <v>88</v>
      </c>
    </row>
    <row r="3469" spans="1:11" x14ac:dyDescent="0.25">
      <c r="A3469" s="103" t="s">
        <v>810</v>
      </c>
      <c r="B3469" s="103" t="s">
        <v>88</v>
      </c>
      <c r="C3469" s="103" t="s">
        <v>441</v>
      </c>
      <c r="D3469" s="103" t="s">
        <v>442</v>
      </c>
      <c r="E3469" s="111"/>
      <c r="F3469" s="103" t="s">
        <v>443</v>
      </c>
      <c r="G3469" s="103" t="s">
        <v>214</v>
      </c>
      <c r="H3469" s="103" t="s">
        <v>399</v>
      </c>
      <c r="I3469" s="103" t="s">
        <v>92</v>
      </c>
      <c r="J3469" s="215">
        <v>297031</v>
      </c>
      <c r="K3469" s="216" t="s">
        <v>88</v>
      </c>
    </row>
    <row r="3470" spans="1:11" x14ac:dyDescent="0.25">
      <c r="A3470" s="103" t="s">
        <v>1038</v>
      </c>
      <c r="B3470" s="103" t="s">
        <v>88</v>
      </c>
      <c r="C3470" s="103" t="s">
        <v>441</v>
      </c>
      <c r="D3470" s="103" t="s">
        <v>442</v>
      </c>
      <c r="E3470" s="111"/>
      <c r="F3470" s="103" t="s">
        <v>443</v>
      </c>
      <c r="G3470" s="103" t="s">
        <v>214</v>
      </c>
      <c r="H3470" s="103" t="s">
        <v>399</v>
      </c>
      <c r="I3470" s="103" t="s">
        <v>92</v>
      </c>
      <c r="J3470" s="215">
        <v>297031</v>
      </c>
      <c r="K3470" s="216" t="s">
        <v>88</v>
      </c>
    </row>
    <row r="3471" spans="1:11" x14ac:dyDescent="0.25">
      <c r="A3471" s="103" t="s">
        <v>806</v>
      </c>
      <c r="B3471" s="103" t="s">
        <v>88</v>
      </c>
      <c r="C3471" s="103" t="s">
        <v>441</v>
      </c>
      <c r="D3471" s="103" t="s">
        <v>442</v>
      </c>
      <c r="E3471" s="111"/>
      <c r="F3471" s="103" t="s">
        <v>443</v>
      </c>
      <c r="G3471" s="103" t="s">
        <v>214</v>
      </c>
      <c r="H3471" s="103" t="s">
        <v>399</v>
      </c>
      <c r="I3471" s="103" t="s">
        <v>92</v>
      </c>
      <c r="J3471" s="215">
        <v>308286</v>
      </c>
      <c r="K3471" s="216" t="s">
        <v>88</v>
      </c>
    </row>
    <row r="3472" spans="1:11" x14ac:dyDescent="0.25">
      <c r="A3472" s="103" t="s">
        <v>807</v>
      </c>
      <c r="B3472" s="103" t="s">
        <v>88</v>
      </c>
      <c r="C3472" s="103" t="s">
        <v>441</v>
      </c>
      <c r="D3472" s="103" t="s">
        <v>442</v>
      </c>
      <c r="E3472" s="111"/>
      <c r="F3472" s="103" t="s">
        <v>443</v>
      </c>
      <c r="G3472" s="103" t="s">
        <v>214</v>
      </c>
      <c r="H3472" s="103" t="s">
        <v>399</v>
      </c>
      <c r="I3472" s="103" t="s">
        <v>92</v>
      </c>
      <c r="J3472" s="215">
        <v>297031</v>
      </c>
      <c r="K3472" s="216" t="s">
        <v>88</v>
      </c>
    </row>
    <row r="3473" spans="1:11" x14ac:dyDescent="0.25">
      <c r="A3473" s="103" t="s">
        <v>808</v>
      </c>
      <c r="B3473" s="103" t="s">
        <v>88</v>
      </c>
      <c r="C3473" s="103" t="s">
        <v>441</v>
      </c>
      <c r="D3473" s="103" t="s">
        <v>444</v>
      </c>
      <c r="E3473" s="111"/>
      <c r="F3473" s="103" t="s">
        <v>445</v>
      </c>
      <c r="G3473" s="103" t="s">
        <v>214</v>
      </c>
      <c r="H3473" s="103" t="s">
        <v>399</v>
      </c>
      <c r="I3473" s="103" t="s">
        <v>92</v>
      </c>
      <c r="J3473" s="215">
        <v>204121</v>
      </c>
      <c r="K3473" s="216" t="s">
        <v>88</v>
      </c>
    </row>
    <row r="3474" spans="1:11" x14ac:dyDescent="0.25">
      <c r="A3474" s="103" t="s">
        <v>809</v>
      </c>
      <c r="B3474" s="103" t="s">
        <v>88</v>
      </c>
      <c r="C3474" s="103" t="s">
        <v>441</v>
      </c>
      <c r="D3474" s="103" t="s">
        <v>444</v>
      </c>
      <c r="E3474" s="111"/>
      <c r="F3474" s="103" t="s">
        <v>445</v>
      </c>
      <c r="G3474" s="103" t="s">
        <v>214</v>
      </c>
      <c r="H3474" s="103" t="s">
        <v>399</v>
      </c>
      <c r="I3474" s="103" t="s">
        <v>92</v>
      </c>
      <c r="J3474" s="215">
        <v>204121</v>
      </c>
      <c r="K3474" s="216" t="s">
        <v>88</v>
      </c>
    </row>
    <row r="3475" spans="1:11" x14ac:dyDescent="0.25">
      <c r="A3475" s="103" t="s">
        <v>810</v>
      </c>
      <c r="B3475" s="103" t="s">
        <v>88</v>
      </c>
      <c r="C3475" s="103" t="s">
        <v>441</v>
      </c>
      <c r="D3475" s="103" t="s">
        <v>444</v>
      </c>
      <c r="E3475" s="111"/>
      <c r="F3475" s="103" t="s">
        <v>445</v>
      </c>
      <c r="G3475" s="103" t="s">
        <v>214</v>
      </c>
      <c r="H3475" s="103" t="s">
        <v>399</v>
      </c>
      <c r="I3475" s="103" t="s">
        <v>92</v>
      </c>
      <c r="J3475" s="215">
        <v>204121</v>
      </c>
      <c r="K3475" s="216" t="s">
        <v>88</v>
      </c>
    </row>
    <row r="3476" spans="1:11" x14ac:dyDescent="0.25">
      <c r="A3476" s="103" t="s">
        <v>1038</v>
      </c>
      <c r="B3476" s="103" t="s">
        <v>88</v>
      </c>
      <c r="C3476" s="103" t="s">
        <v>441</v>
      </c>
      <c r="D3476" s="103" t="s">
        <v>444</v>
      </c>
      <c r="E3476" s="111"/>
      <c r="F3476" s="103" t="s">
        <v>445</v>
      </c>
      <c r="G3476" s="103" t="s">
        <v>214</v>
      </c>
      <c r="H3476" s="103" t="s">
        <v>399</v>
      </c>
      <c r="I3476" s="103" t="s">
        <v>92</v>
      </c>
      <c r="J3476" s="215">
        <v>204121</v>
      </c>
      <c r="K3476" s="216" t="s">
        <v>88</v>
      </c>
    </row>
    <row r="3477" spans="1:11" x14ac:dyDescent="0.25">
      <c r="A3477" s="103" t="s">
        <v>806</v>
      </c>
      <c r="B3477" s="103" t="s">
        <v>88</v>
      </c>
      <c r="C3477" s="103" t="s">
        <v>441</v>
      </c>
      <c r="D3477" s="103" t="s">
        <v>444</v>
      </c>
      <c r="E3477" s="111"/>
      <c r="F3477" s="103" t="s">
        <v>445</v>
      </c>
      <c r="G3477" s="103" t="s">
        <v>214</v>
      </c>
      <c r="H3477" s="103" t="s">
        <v>399</v>
      </c>
      <c r="I3477" s="103" t="s">
        <v>92</v>
      </c>
      <c r="J3477" s="215">
        <v>868939</v>
      </c>
      <c r="K3477" s="216" t="s">
        <v>88</v>
      </c>
    </row>
    <row r="3478" spans="1:11" x14ac:dyDescent="0.25">
      <c r="A3478" s="103" t="s">
        <v>807</v>
      </c>
      <c r="B3478" s="103" t="s">
        <v>88</v>
      </c>
      <c r="C3478" s="103" t="s">
        <v>441</v>
      </c>
      <c r="D3478" s="103" t="s">
        <v>444</v>
      </c>
      <c r="E3478" s="111"/>
      <c r="F3478" s="103" t="s">
        <v>445</v>
      </c>
      <c r="G3478" s="103" t="s">
        <v>214</v>
      </c>
      <c r="H3478" s="103" t="s">
        <v>399</v>
      </c>
      <c r="I3478" s="103" t="s">
        <v>92</v>
      </c>
      <c r="J3478" s="215">
        <v>204121</v>
      </c>
      <c r="K3478" s="216" t="s">
        <v>88</v>
      </c>
    </row>
    <row r="3479" spans="1:11" x14ac:dyDescent="0.25">
      <c r="A3479" s="103" t="s">
        <v>807</v>
      </c>
      <c r="B3479" s="103" t="s">
        <v>88</v>
      </c>
      <c r="C3479" s="103" t="s">
        <v>441</v>
      </c>
      <c r="D3479" s="103" t="s">
        <v>434</v>
      </c>
      <c r="E3479" s="103" t="s">
        <v>435</v>
      </c>
      <c r="F3479" s="103" t="s">
        <v>435</v>
      </c>
      <c r="G3479" s="103" t="s">
        <v>153</v>
      </c>
      <c r="H3479" s="103" t="s">
        <v>318</v>
      </c>
      <c r="I3479" s="103" t="s">
        <v>92</v>
      </c>
      <c r="J3479" s="215">
        <v>335.7</v>
      </c>
      <c r="K3479" s="216" t="s">
        <v>88</v>
      </c>
    </row>
    <row r="3480" spans="1:11" x14ac:dyDescent="0.25">
      <c r="A3480" s="103" t="s">
        <v>1038</v>
      </c>
      <c r="B3480" s="103" t="s">
        <v>88</v>
      </c>
      <c r="C3480" s="103" t="s">
        <v>441</v>
      </c>
      <c r="D3480" s="103" t="s">
        <v>434</v>
      </c>
      <c r="E3480" s="103" t="s">
        <v>435</v>
      </c>
      <c r="F3480" s="103" t="s">
        <v>435</v>
      </c>
      <c r="G3480" s="103" t="s">
        <v>118</v>
      </c>
      <c r="H3480" s="103" t="s">
        <v>323</v>
      </c>
      <c r="I3480" s="103" t="s">
        <v>92</v>
      </c>
      <c r="J3480" s="215">
        <v>300</v>
      </c>
      <c r="K3480" s="216" t="s">
        <v>88</v>
      </c>
    </row>
    <row r="3481" spans="1:11" x14ac:dyDescent="0.25">
      <c r="A3481" s="103" t="s">
        <v>808</v>
      </c>
      <c r="B3481" s="103" t="s">
        <v>88</v>
      </c>
      <c r="C3481" s="103" t="s">
        <v>441</v>
      </c>
      <c r="D3481" s="103" t="s">
        <v>434</v>
      </c>
      <c r="E3481" s="103" t="s">
        <v>435</v>
      </c>
      <c r="F3481" s="103" t="s">
        <v>435</v>
      </c>
      <c r="G3481" s="103" t="s">
        <v>98</v>
      </c>
      <c r="H3481" s="103" t="s">
        <v>341</v>
      </c>
      <c r="I3481" s="103" t="s">
        <v>92</v>
      </c>
      <c r="J3481" s="215">
        <v>2258.81</v>
      </c>
      <c r="K3481" s="216" t="s">
        <v>88</v>
      </c>
    </row>
    <row r="3482" spans="1:11" x14ac:dyDescent="0.25">
      <c r="A3482" s="103" t="s">
        <v>808</v>
      </c>
      <c r="B3482" s="103" t="s">
        <v>88</v>
      </c>
      <c r="C3482" s="103" t="s">
        <v>441</v>
      </c>
      <c r="D3482" s="103" t="s">
        <v>434</v>
      </c>
      <c r="E3482" s="111"/>
      <c r="F3482" s="103" t="s">
        <v>435</v>
      </c>
      <c r="G3482" s="103" t="s">
        <v>98</v>
      </c>
      <c r="H3482" s="103" t="s">
        <v>341</v>
      </c>
      <c r="I3482" s="103" t="s">
        <v>92</v>
      </c>
      <c r="J3482" s="215">
        <v>-1129.4100000000001</v>
      </c>
      <c r="K3482" s="216" t="s">
        <v>88</v>
      </c>
    </row>
    <row r="3483" spans="1:11" x14ac:dyDescent="0.25">
      <c r="A3483" s="103" t="s">
        <v>808</v>
      </c>
      <c r="B3483" s="103" t="s">
        <v>88</v>
      </c>
      <c r="C3483" s="103" t="s">
        <v>441</v>
      </c>
      <c r="D3483" s="103" t="s">
        <v>434</v>
      </c>
      <c r="E3483" s="103" t="s">
        <v>435</v>
      </c>
      <c r="F3483" s="103" t="s">
        <v>435</v>
      </c>
      <c r="G3483" s="103" t="s">
        <v>213</v>
      </c>
      <c r="H3483" s="103" t="s">
        <v>355</v>
      </c>
      <c r="I3483" s="103" t="s">
        <v>92</v>
      </c>
      <c r="J3483" s="215">
        <v>3368.99</v>
      </c>
      <c r="K3483" s="216" t="s">
        <v>347</v>
      </c>
    </row>
    <row r="3484" spans="1:11" x14ac:dyDescent="0.25">
      <c r="A3484" s="103" t="s">
        <v>808</v>
      </c>
      <c r="B3484" s="103" t="s">
        <v>88</v>
      </c>
      <c r="C3484" s="103" t="s">
        <v>441</v>
      </c>
      <c r="D3484" s="103" t="s">
        <v>434</v>
      </c>
      <c r="E3484" s="103" t="s">
        <v>435</v>
      </c>
      <c r="F3484" s="103" t="s">
        <v>435</v>
      </c>
      <c r="G3484" s="103" t="s">
        <v>150</v>
      </c>
      <c r="H3484" s="103" t="s">
        <v>361</v>
      </c>
      <c r="I3484" s="103" t="s">
        <v>92</v>
      </c>
      <c r="J3484" s="215">
        <v>88.25</v>
      </c>
      <c r="K3484" s="216" t="s">
        <v>88</v>
      </c>
    </row>
    <row r="3485" spans="1:11" x14ac:dyDescent="0.25">
      <c r="A3485" s="103" t="s">
        <v>806</v>
      </c>
      <c r="B3485" s="103" t="s">
        <v>88</v>
      </c>
      <c r="C3485" s="103" t="s">
        <v>441</v>
      </c>
      <c r="D3485" s="103" t="s">
        <v>434</v>
      </c>
      <c r="E3485" s="103" t="s">
        <v>435</v>
      </c>
      <c r="F3485" s="103" t="s">
        <v>435</v>
      </c>
      <c r="G3485" s="103" t="s">
        <v>150</v>
      </c>
      <c r="H3485" s="103" t="s">
        <v>361</v>
      </c>
      <c r="I3485" s="103" t="s">
        <v>92</v>
      </c>
      <c r="J3485" s="215">
        <v>3000</v>
      </c>
      <c r="K3485" s="216" t="s">
        <v>88</v>
      </c>
    </row>
    <row r="3486" spans="1:11" x14ac:dyDescent="0.25">
      <c r="A3486" s="103" t="s">
        <v>809</v>
      </c>
      <c r="B3486" s="103" t="s">
        <v>88</v>
      </c>
      <c r="C3486" s="103" t="s">
        <v>441</v>
      </c>
      <c r="D3486" s="103" t="s">
        <v>434</v>
      </c>
      <c r="E3486" s="103" t="s">
        <v>435</v>
      </c>
      <c r="F3486" s="103" t="s">
        <v>435</v>
      </c>
      <c r="G3486" s="103" t="s">
        <v>821</v>
      </c>
      <c r="H3486" s="103" t="s">
        <v>822</v>
      </c>
      <c r="I3486" s="103" t="s">
        <v>92</v>
      </c>
      <c r="J3486" s="215">
        <v>350</v>
      </c>
      <c r="K3486" s="216" t="s">
        <v>88</v>
      </c>
    </row>
    <row r="3487" spans="1:11" x14ac:dyDescent="0.25">
      <c r="A3487" s="103" t="s">
        <v>807</v>
      </c>
      <c r="B3487" s="103" t="s">
        <v>88</v>
      </c>
      <c r="C3487" s="103" t="s">
        <v>441</v>
      </c>
      <c r="D3487" s="103" t="s">
        <v>434</v>
      </c>
      <c r="E3487" s="103" t="s">
        <v>435</v>
      </c>
      <c r="F3487" s="103" t="s">
        <v>435</v>
      </c>
      <c r="G3487" s="103" t="s">
        <v>821</v>
      </c>
      <c r="H3487" s="103" t="s">
        <v>822</v>
      </c>
      <c r="I3487" s="103" t="s">
        <v>92</v>
      </c>
      <c r="J3487" s="215">
        <v>10.3</v>
      </c>
      <c r="K3487" s="216" t="s">
        <v>88</v>
      </c>
    </row>
    <row r="3488" spans="1:11" x14ac:dyDescent="0.25">
      <c r="A3488" s="103" t="s">
        <v>808</v>
      </c>
      <c r="B3488" s="103" t="s">
        <v>88</v>
      </c>
      <c r="C3488" s="103" t="s">
        <v>441</v>
      </c>
      <c r="D3488" s="103" t="s">
        <v>434</v>
      </c>
      <c r="E3488" s="103" t="s">
        <v>435</v>
      </c>
      <c r="F3488" s="103" t="s">
        <v>435</v>
      </c>
      <c r="G3488" s="103" t="s">
        <v>142</v>
      </c>
      <c r="H3488" s="103" t="s">
        <v>367</v>
      </c>
      <c r="I3488" s="103" t="s">
        <v>92</v>
      </c>
      <c r="J3488" s="215">
        <v>65</v>
      </c>
      <c r="K3488" s="216" t="s">
        <v>88</v>
      </c>
    </row>
    <row r="3489" spans="1:11" x14ac:dyDescent="0.25">
      <c r="A3489" s="103" t="s">
        <v>808</v>
      </c>
      <c r="B3489" s="103" t="s">
        <v>88</v>
      </c>
      <c r="C3489" s="103" t="s">
        <v>441</v>
      </c>
      <c r="D3489" s="103" t="s">
        <v>434</v>
      </c>
      <c r="E3489" s="111"/>
      <c r="F3489" s="103" t="s">
        <v>435</v>
      </c>
      <c r="G3489" s="103" t="s">
        <v>142</v>
      </c>
      <c r="H3489" s="103" t="s">
        <v>367</v>
      </c>
      <c r="I3489" s="103" t="s">
        <v>92</v>
      </c>
      <c r="J3489" s="215">
        <v>-16.899999999999999</v>
      </c>
      <c r="K3489" s="216" t="s">
        <v>88</v>
      </c>
    </row>
    <row r="3490" spans="1:11" x14ac:dyDescent="0.25">
      <c r="A3490" s="103" t="s">
        <v>809</v>
      </c>
      <c r="B3490" s="103" t="s">
        <v>88</v>
      </c>
      <c r="C3490" s="103" t="s">
        <v>441</v>
      </c>
      <c r="D3490" s="103" t="s">
        <v>434</v>
      </c>
      <c r="E3490" s="103" t="s">
        <v>435</v>
      </c>
      <c r="F3490" s="103" t="s">
        <v>435</v>
      </c>
      <c r="G3490" s="103" t="s">
        <v>142</v>
      </c>
      <c r="H3490" s="103" t="s">
        <v>367</v>
      </c>
      <c r="I3490" s="103" t="s">
        <v>92</v>
      </c>
      <c r="J3490" s="215">
        <v>50000</v>
      </c>
      <c r="K3490" s="216" t="s">
        <v>88</v>
      </c>
    </row>
    <row r="3491" spans="1:11" x14ac:dyDescent="0.25">
      <c r="A3491" s="103" t="s">
        <v>809</v>
      </c>
      <c r="B3491" s="103" t="s">
        <v>88</v>
      </c>
      <c r="C3491" s="103" t="s">
        <v>441</v>
      </c>
      <c r="D3491" s="103" t="s">
        <v>434</v>
      </c>
      <c r="E3491" s="111"/>
      <c r="F3491" s="103" t="s">
        <v>435</v>
      </c>
      <c r="G3491" s="103" t="s">
        <v>142</v>
      </c>
      <c r="H3491" s="103" t="s">
        <v>367</v>
      </c>
      <c r="I3491" s="103" t="s">
        <v>92</v>
      </c>
      <c r="J3491" s="215">
        <v>-12995</v>
      </c>
      <c r="K3491" s="216" t="s">
        <v>88</v>
      </c>
    </row>
    <row r="3492" spans="1:11" x14ac:dyDescent="0.25">
      <c r="A3492" s="103" t="s">
        <v>807</v>
      </c>
      <c r="B3492" s="103" t="s">
        <v>88</v>
      </c>
      <c r="C3492" s="103" t="s">
        <v>441</v>
      </c>
      <c r="D3492" s="103" t="s">
        <v>434</v>
      </c>
      <c r="E3492" s="103" t="s">
        <v>435</v>
      </c>
      <c r="F3492" s="103" t="s">
        <v>435</v>
      </c>
      <c r="G3492" s="103" t="s">
        <v>142</v>
      </c>
      <c r="H3492" s="103" t="s">
        <v>367</v>
      </c>
      <c r="I3492" s="103" t="s">
        <v>92</v>
      </c>
      <c r="J3492" s="215">
        <v>117.4</v>
      </c>
      <c r="K3492" s="216" t="s">
        <v>88</v>
      </c>
    </row>
    <row r="3493" spans="1:11" x14ac:dyDescent="0.25">
      <c r="A3493" s="103" t="s">
        <v>807</v>
      </c>
      <c r="B3493" s="103" t="s">
        <v>88</v>
      </c>
      <c r="C3493" s="103" t="s">
        <v>441</v>
      </c>
      <c r="D3493" s="103" t="s">
        <v>434</v>
      </c>
      <c r="E3493" s="111"/>
      <c r="F3493" s="103" t="s">
        <v>435</v>
      </c>
      <c r="G3493" s="103" t="s">
        <v>142</v>
      </c>
      <c r="H3493" s="103" t="s">
        <v>367</v>
      </c>
      <c r="I3493" s="103" t="s">
        <v>92</v>
      </c>
      <c r="J3493" s="215">
        <v>-30.51</v>
      </c>
      <c r="K3493" s="216" t="s">
        <v>88</v>
      </c>
    </row>
    <row r="3494" spans="1:11" x14ac:dyDescent="0.25">
      <c r="A3494" s="103" t="s">
        <v>808</v>
      </c>
      <c r="B3494" s="103" t="s">
        <v>88</v>
      </c>
      <c r="C3494" s="103" t="s">
        <v>441</v>
      </c>
      <c r="D3494" s="103" t="s">
        <v>434</v>
      </c>
      <c r="E3494" s="103" t="s">
        <v>435</v>
      </c>
      <c r="F3494" s="103" t="s">
        <v>435</v>
      </c>
      <c r="G3494" s="103" t="s">
        <v>97</v>
      </c>
      <c r="H3494" s="103" t="s">
        <v>369</v>
      </c>
      <c r="I3494" s="103" t="s">
        <v>92</v>
      </c>
      <c r="J3494" s="215">
        <v>10000</v>
      </c>
      <c r="K3494" s="216" t="s">
        <v>88</v>
      </c>
    </row>
    <row r="3495" spans="1:11" x14ac:dyDescent="0.25">
      <c r="A3495" s="103" t="s">
        <v>808</v>
      </c>
      <c r="B3495" s="103" t="s">
        <v>88</v>
      </c>
      <c r="C3495" s="103" t="s">
        <v>441</v>
      </c>
      <c r="D3495" s="103" t="s">
        <v>434</v>
      </c>
      <c r="E3495" s="111"/>
      <c r="F3495" s="103" t="s">
        <v>435</v>
      </c>
      <c r="G3495" s="103" t="s">
        <v>97</v>
      </c>
      <c r="H3495" s="103" t="s">
        <v>369</v>
      </c>
      <c r="I3495" s="103" t="s">
        <v>92</v>
      </c>
      <c r="J3495" s="215">
        <v>-2599</v>
      </c>
      <c r="K3495" s="216" t="s">
        <v>88</v>
      </c>
    </row>
    <row r="3496" spans="1:11" x14ac:dyDescent="0.25">
      <c r="A3496" s="103" t="s">
        <v>808</v>
      </c>
      <c r="B3496" s="103" t="s">
        <v>88</v>
      </c>
      <c r="C3496" s="103" t="s">
        <v>441</v>
      </c>
      <c r="D3496" s="103" t="s">
        <v>434</v>
      </c>
      <c r="E3496" s="103" t="s">
        <v>435</v>
      </c>
      <c r="F3496" s="103" t="s">
        <v>435</v>
      </c>
      <c r="G3496" s="103" t="s">
        <v>140</v>
      </c>
      <c r="H3496" s="103" t="s">
        <v>649</v>
      </c>
      <c r="I3496" s="103" t="s">
        <v>92</v>
      </c>
      <c r="J3496" s="215">
        <v>36.83</v>
      </c>
      <c r="K3496" s="216" t="s">
        <v>88</v>
      </c>
    </row>
    <row r="3497" spans="1:11" x14ac:dyDescent="0.25">
      <c r="A3497" s="103" t="s">
        <v>808</v>
      </c>
      <c r="B3497" s="103" t="s">
        <v>88</v>
      </c>
      <c r="C3497" s="103" t="s">
        <v>441</v>
      </c>
      <c r="D3497" s="103" t="s">
        <v>434</v>
      </c>
      <c r="E3497" s="111"/>
      <c r="F3497" s="103" t="s">
        <v>435</v>
      </c>
      <c r="G3497" s="103" t="s">
        <v>140</v>
      </c>
      <c r="H3497" s="103" t="s">
        <v>649</v>
      </c>
      <c r="I3497" s="103" t="s">
        <v>92</v>
      </c>
      <c r="J3497" s="215">
        <v>-9.57</v>
      </c>
      <c r="K3497" s="216" t="s">
        <v>88</v>
      </c>
    </row>
    <row r="3498" spans="1:11" x14ac:dyDescent="0.25">
      <c r="A3498" s="103" t="s">
        <v>1038</v>
      </c>
      <c r="B3498" s="103" t="s">
        <v>88</v>
      </c>
      <c r="C3498" s="103" t="s">
        <v>441</v>
      </c>
      <c r="D3498" s="103" t="s">
        <v>434</v>
      </c>
      <c r="E3498" s="103" t="s">
        <v>435</v>
      </c>
      <c r="F3498" s="103" t="s">
        <v>435</v>
      </c>
      <c r="G3498" s="103" t="s">
        <v>140</v>
      </c>
      <c r="H3498" s="103" t="s">
        <v>649</v>
      </c>
      <c r="I3498" s="103" t="s">
        <v>92</v>
      </c>
      <c r="J3498" s="215">
        <v>625</v>
      </c>
      <c r="K3498" s="216" t="s">
        <v>88</v>
      </c>
    </row>
    <row r="3499" spans="1:11" x14ac:dyDescent="0.25">
      <c r="A3499" s="103" t="s">
        <v>1038</v>
      </c>
      <c r="B3499" s="103" t="s">
        <v>88</v>
      </c>
      <c r="C3499" s="103" t="s">
        <v>441</v>
      </c>
      <c r="D3499" s="103" t="s">
        <v>434</v>
      </c>
      <c r="E3499" s="111"/>
      <c r="F3499" s="103" t="s">
        <v>435</v>
      </c>
      <c r="G3499" s="103" t="s">
        <v>140</v>
      </c>
      <c r="H3499" s="103" t="s">
        <v>649</v>
      </c>
      <c r="I3499" s="103" t="s">
        <v>92</v>
      </c>
      <c r="J3499" s="215">
        <v>-162.44</v>
      </c>
      <c r="K3499" s="216" t="s">
        <v>88</v>
      </c>
    </row>
    <row r="3500" spans="1:11" x14ac:dyDescent="0.25">
      <c r="A3500" s="103" t="s">
        <v>807</v>
      </c>
      <c r="B3500" s="103" t="s">
        <v>88</v>
      </c>
      <c r="C3500" s="103" t="s">
        <v>441</v>
      </c>
      <c r="D3500" s="103" t="s">
        <v>434</v>
      </c>
      <c r="E3500" s="103" t="s">
        <v>435</v>
      </c>
      <c r="F3500" s="103" t="s">
        <v>435</v>
      </c>
      <c r="G3500" s="103" t="s">
        <v>139</v>
      </c>
      <c r="H3500" s="103" t="s">
        <v>646</v>
      </c>
      <c r="I3500" s="103" t="s">
        <v>92</v>
      </c>
      <c r="J3500" s="215">
        <v>250</v>
      </c>
      <c r="K3500" s="216" t="s">
        <v>88</v>
      </c>
    </row>
    <row r="3501" spans="1:11" x14ac:dyDescent="0.25">
      <c r="A3501" s="103" t="s">
        <v>807</v>
      </c>
      <c r="B3501" s="103" t="s">
        <v>88</v>
      </c>
      <c r="C3501" s="103" t="s">
        <v>441</v>
      </c>
      <c r="D3501" s="103" t="s">
        <v>434</v>
      </c>
      <c r="E3501" s="111"/>
      <c r="F3501" s="103" t="s">
        <v>435</v>
      </c>
      <c r="G3501" s="103" t="s">
        <v>139</v>
      </c>
      <c r="H3501" s="103" t="s">
        <v>646</v>
      </c>
      <c r="I3501" s="103" t="s">
        <v>92</v>
      </c>
      <c r="J3501" s="215">
        <v>-64.98</v>
      </c>
      <c r="K3501" s="216" t="s">
        <v>88</v>
      </c>
    </row>
    <row r="3502" spans="1:11" x14ac:dyDescent="0.25">
      <c r="A3502" s="103" t="s">
        <v>808</v>
      </c>
      <c r="B3502" s="103" t="s">
        <v>88</v>
      </c>
      <c r="C3502" s="103" t="s">
        <v>441</v>
      </c>
      <c r="D3502" s="103" t="s">
        <v>434</v>
      </c>
      <c r="E3502" s="103" t="s">
        <v>435</v>
      </c>
      <c r="F3502" s="103" t="s">
        <v>435</v>
      </c>
      <c r="G3502" s="103" t="s">
        <v>138</v>
      </c>
      <c r="H3502" s="103" t="s">
        <v>647</v>
      </c>
      <c r="I3502" s="103" t="s">
        <v>92</v>
      </c>
      <c r="J3502" s="215">
        <v>150</v>
      </c>
      <c r="K3502" s="216" t="s">
        <v>88</v>
      </c>
    </row>
    <row r="3503" spans="1:11" x14ac:dyDescent="0.25">
      <c r="A3503" s="103" t="s">
        <v>810</v>
      </c>
      <c r="B3503" s="103" t="s">
        <v>88</v>
      </c>
      <c r="C3503" s="103" t="s">
        <v>441</v>
      </c>
      <c r="D3503" s="103" t="s">
        <v>434</v>
      </c>
      <c r="E3503" s="103" t="s">
        <v>435</v>
      </c>
      <c r="F3503" s="103" t="s">
        <v>435</v>
      </c>
      <c r="G3503" s="103" t="s">
        <v>136</v>
      </c>
      <c r="H3503" s="103" t="s">
        <v>370</v>
      </c>
      <c r="I3503" s="103" t="s">
        <v>92</v>
      </c>
      <c r="J3503" s="215">
        <v>2500</v>
      </c>
      <c r="K3503" s="216" t="s">
        <v>88</v>
      </c>
    </row>
    <row r="3504" spans="1:11" x14ac:dyDescent="0.25">
      <c r="A3504" s="103" t="s">
        <v>810</v>
      </c>
      <c r="B3504" s="103" t="s">
        <v>88</v>
      </c>
      <c r="C3504" s="103" t="s">
        <v>441</v>
      </c>
      <c r="D3504" s="103" t="s">
        <v>434</v>
      </c>
      <c r="E3504" s="103" t="s">
        <v>435</v>
      </c>
      <c r="F3504" s="103" t="s">
        <v>435</v>
      </c>
      <c r="G3504" s="103" t="s">
        <v>135</v>
      </c>
      <c r="H3504" s="103" t="s">
        <v>371</v>
      </c>
      <c r="I3504" s="103" t="s">
        <v>92</v>
      </c>
      <c r="J3504" s="215">
        <v>3368.2</v>
      </c>
      <c r="K3504" s="216" t="s">
        <v>88</v>
      </c>
    </row>
    <row r="3505" spans="1:11" x14ac:dyDescent="0.25">
      <c r="A3505" s="103" t="s">
        <v>810</v>
      </c>
      <c r="B3505" s="103" t="s">
        <v>88</v>
      </c>
      <c r="C3505" s="103" t="s">
        <v>441</v>
      </c>
      <c r="D3505" s="103" t="s">
        <v>434</v>
      </c>
      <c r="E3505" s="103" t="s">
        <v>435</v>
      </c>
      <c r="F3505" s="103" t="s">
        <v>435</v>
      </c>
      <c r="G3505" s="103" t="s">
        <v>133</v>
      </c>
      <c r="H3505" s="103" t="s">
        <v>378</v>
      </c>
      <c r="I3505" s="103" t="s">
        <v>92</v>
      </c>
      <c r="J3505" s="215">
        <v>100</v>
      </c>
      <c r="K3505" s="216" t="s">
        <v>88</v>
      </c>
    </row>
    <row r="3506" spans="1:11" x14ac:dyDescent="0.25">
      <c r="A3506" s="103" t="s">
        <v>806</v>
      </c>
      <c r="B3506" s="103" t="s">
        <v>88</v>
      </c>
      <c r="C3506" s="103" t="s">
        <v>441</v>
      </c>
      <c r="D3506" s="103" t="s">
        <v>434</v>
      </c>
      <c r="E3506" s="103" t="s">
        <v>435</v>
      </c>
      <c r="F3506" s="103" t="s">
        <v>435</v>
      </c>
      <c r="G3506" s="103" t="s">
        <v>133</v>
      </c>
      <c r="H3506" s="103" t="s">
        <v>378</v>
      </c>
      <c r="I3506" s="103" t="s">
        <v>92</v>
      </c>
      <c r="J3506" s="215">
        <v>50000</v>
      </c>
      <c r="K3506" s="216" t="s">
        <v>88</v>
      </c>
    </row>
    <row r="3507" spans="1:11" x14ac:dyDescent="0.25">
      <c r="A3507" s="103" t="s">
        <v>807</v>
      </c>
      <c r="B3507" s="103" t="s">
        <v>88</v>
      </c>
      <c r="C3507" s="103" t="s">
        <v>441</v>
      </c>
      <c r="D3507" s="103" t="s">
        <v>434</v>
      </c>
      <c r="E3507" s="103" t="s">
        <v>435</v>
      </c>
      <c r="F3507" s="103" t="s">
        <v>435</v>
      </c>
      <c r="G3507" s="103" t="s">
        <v>133</v>
      </c>
      <c r="H3507" s="103" t="s">
        <v>378</v>
      </c>
      <c r="I3507" s="103" t="s">
        <v>92</v>
      </c>
      <c r="J3507" s="215">
        <v>75</v>
      </c>
      <c r="K3507" s="216" t="s">
        <v>88</v>
      </c>
    </row>
    <row r="3508" spans="1:11" x14ac:dyDescent="0.25">
      <c r="A3508" s="103" t="s">
        <v>810</v>
      </c>
      <c r="B3508" s="103" t="s">
        <v>88</v>
      </c>
      <c r="C3508" s="103" t="s">
        <v>441</v>
      </c>
      <c r="D3508" s="103" t="s">
        <v>434</v>
      </c>
      <c r="E3508" s="103" t="s">
        <v>435</v>
      </c>
      <c r="F3508" s="103" t="s">
        <v>435</v>
      </c>
      <c r="G3508" s="103" t="s">
        <v>132</v>
      </c>
      <c r="H3508" s="103" t="s">
        <v>379</v>
      </c>
      <c r="I3508" s="103" t="s">
        <v>92</v>
      </c>
      <c r="J3508" s="215">
        <v>60</v>
      </c>
      <c r="K3508" s="216" t="s">
        <v>88</v>
      </c>
    </row>
    <row r="3509" spans="1:11" x14ac:dyDescent="0.25">
      <c r="A3509" s="103" t="s">
        <v>807</v>
      </c>
      <c r="B3509" s="103" t="s">
        <v>88</v>
      </c>
      <c r="C3509" s="103" t="s">
        <v>441</v>
      </c>
      <c r="D3509" s="103" t="s">
        <v>434</v>
      </c>
      <c r="E3509" s="103" t="s">
        <v>435</v>
      </c>
      <c r="F3509" s="103" t="s">
        <v>435</v>
      </c>
      <c r="G3509" s="103" t="s">
        <v>129</v>
      </c>
      <c r="H3509" s="103" t="s">
        <v>382</v>
      </c>
      <c r="I3509" s="103" t="s">
        <v>92</v>
      </c>
      <c r="J3509" s="215">
        <v>25</v>
      </c>
      <c r="K3509" s="216" t="s">
        <v>88</v>
      </c>
    </row>
    <row r="3510" spans="1:11" x14ac:dyDescent="0.25">
      <c r="A3510" s="103" t="s">
        <v>809</v>
      </c>
      <c r="B3510" s="103" t="s">
        <v>88</v>
      </c>
      <c r="C3510" s="103" t="s">
        <v>441</v>
      </c>
      <c r="D3510" s="103" t="s">
        <v>434</v>
      </c>
      <c r="E3510" s="103" t="s">
        <v>435</v>
      </c>
      <c r="F3510" s="103" t="s">
        <v>435</v>
      </c>
      <c r="G3510" s="103" t="s">
        <v>165</v>
      </c>
      <c r="H3510" s="103" t="s">
        <v>383</v>
      </c>
      <c r="I3510" s="103" t="s">
        <v>92</v>
      </c>
      <c r="J3510" s="215">
        <v>75</v>
      </c>
      <c r="K3510" s="216" t="s">
        <v>88</v>
      </c>
    </row>
    <row r="3511" spans="1:11" x14ac:dyDescent="0.25">
      <c r="A3511" s="103" t="s">
        <v>807</v>
      </c>
      <c r="B3511" s="103" t="s">
        <v>88</v>
      </c>
      <c r="C3511" s="103" t="s">
        <v>441</v>
      </c>
      <c r="D3511" s="103" t="s">
        <v>434</v>
      </c>
      <c r="E3511" s="103" t="s">
        <v>435</v>
      </c>
      <c r="F3511" s="103" t="s">
        <v>435</v>
      </c>
      <c r="G3511" s="103" t="s">
        <v>446</v>
      </c>
      <c r="H3511" s="103" t="s">
        <v>447</v>
      </c>
      <c r="I3511" s="103" t="s">
        <v>92</v>
      </c>
      <c r="J3511" s="215">
        <v>1283.4000000000001</v>
      </c>
      <c r="K3511" s="216" t="s">
        <v>88</v>
      </c>
    </row>
    <row r="3512" spans="1:11" x14ac:dyDescent="0.25">
      <c r="A3512" s="103" t="s">
        <v>807</v>
      </c>
      <c r="B3512" s="103" t="s">
        <v>88</v>
      </c>
      <c r="C3512" s="103" t="s">
        <v>441</v>
      </c>
      <c r="D3512" s="103" t="s">
        <v>434</v>
      </c>
      <c r="E3512" s="103" t="s">
        <v>435</v>
      </c>
      <c r="F3512" s="103" t="s">
        <v>435</v>
      </c>
      <c r="G3512" s="103" t="s">
        <v>148</v>
      </c>
      <c r="H3512" s="103" t="s">
        <v>390</v>
      </c>
      <c r="I3512" s="103" t="s">
        <v>92</v>
      </c>
      <c r="J3512" s="215">
        <v>211.9</v>
      </c>
      <c r="K3512" s="216" t="s">
        <v>88</v>
      </c>
    </row>
    <row r="3513" spans="1:11" x14ac:dyDescent="0.25">
      <c r="A3513" s="103" t="s">
        <v>1038</v>
      </c>
      <c r="B3513" s="103" t="s">
        <v>88</v>
      </c>
      <c r="C3513" s="103" t="s">
        <v>441</v>
      </c>
      <c r="D3513" s="103" t="s">
        <v>434</v>
      </c>
      <c r="E3513" s="103" t="s">
        <v>435</v>
      </c>
      <c r="F3513" s="103" t="s">
        <v>435</v>
      </c>
      <c r="G3513" s="103" t="s">
        <v>126</v>
      </c>
      <c r="H3513" s="103" t="s">
        <v>392</v>
      </c>
      <c r="I3513" s="103" t="s">
        <v>92</v>
      </c>
      <c r="J3513" s="215">
        <v>989</v>
      </c>
      <c r="K3513" s="216" t="s">
        <v>88</v>
      </c>
    </row>
    <row r="3514" spans="1:11" x14ac:dyDescent="0.25">
      <c r="A3514" s="103" t="s">
        <v>807</v>
      </c>
      <c r="B3514" s="103" t="s">
        <v>88</v>
      </c>
      <c r="C3514" s="103" t="s">
        <v>441</v>
      </c>
      <c r="D3514" s="103" t="s">
        <v>434</v>
      </c>
      <c r="E3514" s="103" t="s">
        <v>435</v>
      </c>
      <c r="F3514" s="103" t="s">
        <v>435</v>
      </c>
      <c r="G3514" s="103" t="s">
        <v>126</v>
      </c>
      <c r="H3514" s="103" t="s">
        <v>392</v>
      </c>
      <c r="I3514" s="103" t="s">
        <v>92</v>
      </c>
      <c r="J3514" s="215">
        <v>138464.76</v>
      </c>
      <c r="K3514" s="216" t="s">
        <v>88</v>
      </c>
    </row>
    <row r="3515" spans="1:11" x14ac:dyDescent="0.25">
      <c r="A3515" s="103" t="s">
        <v>808</v>
      </c>
      <c r="B3515" s="103" t="s">
        <v>88</v>
      </c>
      <c r="C3515" s="103" t="s">
        <v>441</v>
      </c>
      <c r="D3515" s="103" t="s">
        <v>434</v>
      </c>
      <c r="E3515" s="103" t="s">
        <v>435</v>
      </c>
      <c r="F3515" s="103" t="s">
        <v>435</v>
      </c>
      <c r="G3515" s="103" t="s">
        <v>125</v>
      </c>
      <c r="H3515" s="103" t="s">
        <v>393</v>
      </c>
      <c r="I3515" s="103" t="s">
        <v>92</v>
      </c>
      <c r="J3515" s="215">
        <v>65.150000000000006</v>
      </c>
      <c r="K3515" s="216" t="s">
        <v>88</v>
      </c>
    </row>
    <row r="3516" spans="1:11" x14ac:dyDescent="0.25">
      <c r="A3516" s="103" t="s">
        <v>807</v>
      </c>
      <c r="B3516" s="103" t="s">
        <v>88</v>
      </c>
      <c r="C3516" s="103" t="s">
        <v>441</v>
      </c>
      <c r="D3516" s="103" t="s">
        <v>434</v>
      </c>
      <c r="E3516" s="103" t="s">
        <v>435</v>
      </c>
      <c r="F3516" s="103" t="s">
        <v>435</v>
      </c>
      <c r="G3516" s="103" t="s">
        <v>740</v>
      </c>
      <c r="H3516" s="103" t="s">
        <v>741</v>
      </c>
      <c r="I3516" s="103" t="s">
        <v>92</v>
      </c>
      <c r="J3516" s="215">
        <v>1500</v>
      </c>
      <c r="K3516" s="216" t="s">
        <v>88</v>
      </c>
    </row>
    <row r="3517" spans="1:11" x14ac:dyDescent="0.25">
      <c r="A3517" s="103" t="s">
        <v>807</v>
      </c>
      <c r="B3517" s="103" t="s">
        <v>88</v>
      </c>
      <c r="C3517" s="103" t="s">
        <v>441</v>
      </c>
      <c r="D3517" s="103" t="s">
        <v>434</v>
      </c>
      <c r="E3517" s="103" t="s">
        <v>435</v>
      </c>
      <c r="F3517" s="103" t="s">
        <v>435</v>
      </c>
      <c r="G3517" s="103" t="s">
        <v>744</v>
      </c>
      <c r="H3517" s="103" t="s">
        <v>745</v>
      </c>
      <c r="I3517" s="103" t="s">
        <v>92</v>
      </c>
      <c r="J3517" s="215">
        <v>209.65</v>
      </c>
      <c r="K3517" s="216" t="s">
        <v>88</v>
      </c>
    </row>
    <row r="3518" spans="1:11" x14ac:dyDescent="0.25">
      <c r="A3518" s="103" t="s">
        <v>808</v>
      </c>
      <c r="B3518" s="103" t="s">
        <v>88</v>
      </c>
      <c r="C3518" s="103" t="s">
        <v>441</v>
      </c>
      <c r="D3518" s="103" t="s">
        <v>434</v>
      </c>
      <c r="E3518" s="103" t="s">
        <v>435</v>
      </c>
      <c r="F3518" s="103" t="s">
        <v>435</v>
      </c>
      <c r="G3518" s="103" t="s">
        <v>124</v>
      </c>
      <c r="H3518" s="103" t="s">
        <v>746</v>
      </c>
      <c r="I3518" s="103" t="s">
        <v>92</v>
      </c>
      <c r="J3518" s="215">
        <v>84195.91</v>
      </c>
      <c r="K3518" s="216" t="s">
        <v>88</v>
      </c>
    </row>
    <row r="3519" spans="1:11" x14ac:dyDescent="0.25">
      <c r="A3519" s="103" t="s">
        <v>809</v>
      </c>
      <c r="B3519" s="103" t="s">
        <v>88</v>
      </c>
      <c r="C3519" s="103" t="s">
        <v>441</v>
      </c>
      <c r="D3519" s="103" t="s">
        <v>434</v>
      </c>
      <c r="E3519" s="103" t="s">
        <v>435</v>
      </c>
      <c r="F3519" s="103" t="s">
        <v>435</v>
      </c>
      <c r="G3519" s="103" t="s">
        <v>124</v>
      </c>
      <c r="H3519" s="103" t="s">
        <v>746</v>
      </c>
      <c r="I3519" s="103" t="s">
        <v>92</v>
      </c>
      <c r="J3519" s="215">
        <v>28002.45</v>
      </c>
      <c r="K3519" s="216" t="s">
        <v>88</v>
      </c>
    </row>
    <row r="3520" spans="1:11" x14ac:dyDescent="0.25">
      <c r="A3520" s="103" t="s">
        <v>810</v>
      </c>
      <c r="B3520" s="103" t="s">
        <v>88</v>
      </c>
      <c r="C3520" s="103" t="s">
        <v>441</v>
      </c>
      <c r="D3520" s="103" t="s">
        <v>434</v>
      </c>
      <c r="E3520" s="103" t="s">
        <v>435</v>
      </c>
      <c r="F3520" s="103" t="s">
        <v>435</v>
      </c>
      <c r="G3520" s="103" t="s">
        <v>124</v>
      </c>
      <c r="H3520" s="103" t="s">
        <v>746</v>
      </c>
      <c r="I3520" s="103" t="s">
        <v>92</v>
      </c>
      <c r="J3520" s="215">
        <v>50</v>
      </c>
      <c r="K3520" s="216" t="s">
        <v>88</v>
      </c>
    </row>
    <row r="3521" spans="1:11" x14ac:dyDescent="0.25">
      <c r="A3521" s="103" t="s">
        <v>1038</v>
      </c>
      <c r="B3521" s="103" t="s">
        <v>88</v>
      </c>
      <c r="C3521" s="103" t="s">
        <v>441</v>
      </c>
      <c r="D3521" s="103" t="s">
        <v>434</v>
      </c>
      <c r="E3521" s="103" t="s">
        <v>435</v>
      </c>
      <c r="F3521" s="103" t="s">
        <v>435</v>
      </c>
      <c r="G3521" s="103" t="s">
        <v>124</v>
      </c>
      <c r="H3521" s="103" t="s">
        <v>746</v>
      </c>
      <c r="I3521" s="103" t="s">
        <v>92</v>
      </c>
      <c r="J3521" s="215">
        <v>1300</v>
      </c>
      <c r="K3521" s="216" t="s">
        <v>88</v>
      </c>
    </row>
    <row r="3522" spans="1:11" x14ac:dyDescent="0.25">
      <c r="A3522" s="103" t="s">
        <v>809</v>
      </c>
      <c r="B3522" s="103" t="s">
        <v>88</v>
      </c>
      <c r="C3522" s="103" t="s">
        <v>441</v>
      </c>
      <c r="D3522" s="103" t="s">
        <v>434</v>
      </c>
      <c r="E3522" s="103" t="s">
        <v>435</v>
      </c>
      <c r="F3522" s="103" t="s">
        <v>435</v>
      </c>
      <c r="G3522" s="103" t="s">
        <v>650</v>
      </c>
      <c r="H3522" s="103" t="s">
        <v>651</v>
      </c>
      <c r="I3522" s="103" t="s">
        <v>92</v>
      </c>
      <c r="J3522" s="215">
        <v>92.98</v>
      </c>
      <c r="K3522" s="216" t="s">
        <v>88</v>
      </c>
    </row>
    <row r="3523" spans="1:11" x14ac:dyDescent="0.25">
      <c r="A3523" s="103" t="s">
        <v>810</v>
      </c>
      <c r="B3523" s="103" t="s">
        <v>88</v>
      </c>
      <c r="C3523" s="103" t="s">
        <v>441</v>
      </c>
      <c r="D3523" s="103" t="s">
        <v>434</v>
      </c>
      <c r="E3523" s="103" t="s">
        <v>435</v>
      </c>
      <c r="F3523" s="103" t="s">
        <v>435</v>
      </c>
      <c r="G3523" s="103" t="s">
        <v>650</v>
      </c>
      <c r="H3523" s="103" t="s">
        <v>651</v>
      </c>
      <c r="I3523" s="103" t="s">
        <v>92</v>
      </c>
      <c r="J3523" s="215">
        <v>190</v>
      </c>
      <c r="K3523" s="216" t="s">
        <v>88</v>
      </c>
    </row>
    <row r="3524" spans="1:11" x14ac:dyDescent="0.25">
      <c r="A3524" s="103" t="s">
        <v>806</v>
      </c>
      <c r="B3524" s="103" t="s">
        <v>88</v>
      </c>
      <c r="C3524" s="103" t="s">
        <v>441</v>
      </c>
      <c r="D3524" s="103" t="s">
        <v>434</v>
      </c>
      <c r="E3524" s="103" t="s">
        <v>435</v>
      </c>
      <c r="F3524" s="103" t="s">
        <v>435</v>
      </c>
      <c r="G3524" s="103" t="s">
        <v>650</v>
      </c>
      <c r="H3524" s="103" t="s">
        <v>651</v>
      </c>
      <c r="I3524" s="103" t="s">
        <v>92</v>
      </c>
      <c r="J3524" s="215">
        <v>97.01</v>
      </c>
      <c r="K3524" s="216" t="s">
        <v>88</v>
      </c>
    </row>
    <row r="3525" spans="1:11" x14ac:dyDescent="0.25">
      <c r="A3525" s="103" t="s">
        <v>807</v>
      </c>
      <c r="B3525" s="103" t="s">
        <v>88</v>
      </c>
      <c r="C3525" s="103" t="s">
        <v>441</v>
      </c>
      <c r="D3525" s="103" t="s">
        <v>434</v>
      </c>
      <c r="E3525" s="103" t="s">
        <v>435</v>
      </c>
      <c r="F3525" s="103" t="s">
        <v>435</v>
      </c>
      <c r="G3525" s="103" t="s">
        <v>650</v>
      </c>
      <c r="H3525" s="103" t="s">
        <v>651</v>
      </c>
      <c r="I3525" s="103" t="s">
        <v>92</v>
      </c>
      <c r="J3525" s="215">
        <v>100</v>
      </c>
      <c r="K3525" s="216" t="s">
        <v>88</v>
      </c>
    </row>
    <row r="3526" spans="1:11" x14ac:dyDescent="0.25">
      <c r="A3526" s="103" t="s">
        <v>808</v>
      </c>
      <c r="B3526" s="103" t="s">
        <v>88</v>
      </c>
      <c r="C3526" s="103" t="s">
        <v>441</v>
      </c>
      <c r="D3526" s="103" t="s">
        <v>434</v>
      </c>
      <c r="E3526" s="103" t="s">
        <v>435</v>
      </c>
      <c r="F3526" s="103" t="s">
        <v>435</v>
      </c>
      <c r="G3526" s="103" t="s">
        <v>123</v>
      </c>
      <c r="H3526" s="103" t="s">
        <v>396</v>
      </c>
      <c r="I3526" s="103" t="s">
        <v>92</v>
      </c>
      <c r="J3526" s="215">
        <v>160.03</v>
      </c>
      <c r="K3526" s="216" t="s">
        <v>88</v>
      </c>
    </row>
    <row r="3527" spans="1:11" x14ac:dyDescent="0.25">
      <c r="A3527" s="103" t="s">
        <v>808</v>
      </c>
      <c r="B3527" s="103" t="s">
        <v>88</v>
      </c>
      <c r="C3527" s="103" t="s">
        <v>441</v>
      </c>
      <c r="D3527" s="103" t="s">
        <v>434</v>
      </c>
      <c r="E3527" s="103" t="s">
        <v>435</v>
      </c>
      <c r="F3527" s="103" t="s">
        <v>435</v>
      </c>
      <c r="G3527" s="103" t="s">
        <v>94</v>
      </c>
      <c r="H3527" s="103" t="s">
        <v>397</v>
      </c>
      <c r="I3527" s="103" t="s">
        <v>92</v>
      </c>
      <c r="J3527" s="215">
        <v>5000</v>
      </c>
      <c r="K3527" s="216" t="s">
        <v>88</v>
      </c>
    </row>
    <row r="3528" spans="1:11" x14ac:dyDescent="0.25">
      <c r="A3528" s="103" t="s">
        <v>806</v>
      </c>
      <c r="B3528" s="103" t="s">
        <v>88</v>
      </c>
      <c r="C3528" s="103" t="s">
        <v>441</v>
      </c>
      <c r="D3528" s="103" t="s">
        <v>434</v>
      </c>
      <c r="E3528" s="103" t="s">
        <v>435</v>
      </c>
      <c r="F3528" s="103" t="s">
        <v>435</v>
      </c>
      <c r="G3528" s="103" t="s">
        <v>214</v>
      </c>
      <c r="H3528" s="103" t="s">
        <v>399</v>
      </c>
      <c r="I3528" s="103" t="s">
        <v>92</v>
      </c>
      <c r="J3528" s="215">
        <v>31898.86</v>
      </c>
      <c r="K3528" s="216" t="s">
        <v>88</v>
      </c>
    </row>
    <row r="3529" spans="1:11" x14ac:dyDescent="0.25">
      <c r="A3529" s="103" t="s">
        <v>809</v>
      </c>
      <c r="B3529" s="103" t="s">
        <v>88</v>
      </c>
      <c r="C3529" s="103" t="s">
        <v>441</v>
      </c>
      <c r="D3529" s="103" t="s">
        <v>450</v>
      </c>
      <c r="E3529" s="103" t="s">
        <v>451</v>
      </c>
      <c r="F3529" s="103" t="s">
        <v>451</v>
      </c>
      <c r="G3529" s="103" t="s">
        <v>158</v>
      </c>
      <c r="H3529" s="103" t="s">
        <v>311</v>
      </c>
      <c r="I3529" s="103" t="s">
        <v>92</v>
      </c>
      <c r="J3529" s="215">
        <v>2477.92</v>
      </c>
      <c r="K3529" s="216" t="s">
        <v>88</v>
      </c>
    </row>
    <row r="3530" spans="1:11" x14ac:dyDescent="0.25">
      <c r="A3530" s="103" t="s">
        <v>809</v>
      </c>
      <c r="B3530" s="103" t="s">
        <v>88</v>
      </c>
      <c r="C3530" s="103" t="s">
        <v>441</v>
      </c>
      <c r="D3530" s="103" t="s">
        <v>450</v>
      </c>
      <c r="E3530" s="103" t="s">
        <v>451</v>
      </c>
      <c r="F3530" s="103" t="s">
        <v>451</v>
      </c>
      <c r="G3530" s="103" t="s">
        <v>178</v>
      </c>
      <c r="H3530" s="103" t="s">
        <v>315</v>
      </c>
      <c r="I3530" s="103" t="s">
        <v>92</v>
      </c>
      <c r="J3530" s="215">
        <v>10631.94</v>
      </c>
      <c r="K3530" s="216" t="s">
        <v>88</v>
      </c>
    </row>
    <row r="3531" spans="1:11" x14ac:dyDescent="0.25">
      <c r="A3531" s="103" t="s">
        <v>1038</v>
      </c>
      <c r="B3531" s="103" t="s">
        <v>88</v>
      </c>
      <c r="C3531" s="103" t="s">
        <v>441</v>
      </c>
      <c r="D3531" s="103" t="s">
        <v>450</v>
      </c>
      <c r="E3531" s="103" t="s">
        <v>451</v>
      </c>
      <c r="F3531" s="103" t="s">
        <v>451</v>
      </c>
      <c r="G3531" s="103" t="s">
        <v>153</v>
      </c>
      <c r="H3531" s="103" t="s">
        <v>318</v>
      </c>
      <c r="I3531" s="103" t="s">
        <v>92</v>
      </c>
      <c r="J3531" s="215">
        <v>750</v>
      </c>
      <c r="K3531" s="216" t="s">
        <v>88</v>
      </c>
    </row>
    <row r="3532" spans="1:11" x14ac:dyDescent="0.25">
      <c r="A3532" s="103" t="s">
        <v>809</v>
      </c>
      <c r="B3532" s="103" t="s">
        <v>88</v>
      </c>
      <c r="C3532" s="103" t="s">
        <v>441</v>
      </c>
      <c r="D3532" s="103" t="s">
        <v>450</v>
      </c>
      <c r="E3532" s="103" t="s">
        <v>451</v>
      </c>
      <c r="F3532" s="103" t="s">
        <v>451</v>
      </c>
      <c r="G3532" s="103" t="s">
        <v>623</v>
      </c>
      <c r="H3532" s="103" t="s">
        <v>624</v>
      </c>
      <c r="I3532" s="103" t="s">
        <v>92</v>
      </c>
      <c r="J3532" s="215">
        <v>2011.92</v>
      </c>
      <c r="K3532" s="216" t="s">
        <v>88</v>
      </c>
    </row>
    <row r="3533" spans="1:11" x14ac:dyDescent="0.25">
      <c r="A3533" s="103" t="s">
        <v>1038</v>
      </c>
      <c r="B3533" s="103" t="s">
        <v>88</v>
      </c>
      <c r="C3533" s="103" t="s">
        <v>441</v>
      </c>
      <c r="D3533" s="103" t="s">
        <v>450</v>
      </c>
      <c r="E3533" s="103" t="s">
        <v>451</v>
      </c>
      <c r="F3533" s="103" t="s">
        <v>451</v>
      </c>
      <c r="G3533" s="103" t="s">
        <v>103</v>
      </c>
      <c r="H3533" s="103" t="s">
        <v>337</v>
      </c>
      <c r="I3533" s="103" t="s">
        <v>92</v>
      </c>
      <c r="J3533" s="215">
        <v>2250</v>
      </c>
      <c r="K3533" s="216" t="s">
        <v>88</v>
      </c>
    </row>
    <row r="3534" spans="1:11" x14ac:dyDescent="0.25">
      <c r="A3534" s="103" t="s">
        <v>807</v>
      </c>
      <c r="B3534" s="103" t="s">
        <v>88</v>
      </c>
      <c r="C3534" s="103" t="s">
        <v>441</v>
      </c>
      <c r="D3534" s="103" t="s">
        <v>450</v>
      </c>
      <c r="E3534" s="103" t="s">
        <v>451</v>
      </c>
      <c r="F3534" s="103" t="s">
        <v>451</v>
      </c>
      <c r="G3534" s="103" t="s">
        <v>145</v>
      </c>
      <c r="H3534" s="103" t="s">
        <v>359</v>
      </c>
      <c r="I3534" s="103" t="s">
        <v>92</v>
      </c>
      <c r="J3534" s="215">
        <v>1250</v>
      </c>
      <c r="K3534" s="216" t="s">
        <v>88</v>
      </c>
    </row>
    <row r="3535" spans="1:11" x14ac:dyDescent="0.25">
      <c r="A3535" s="103" t="s">
        <v>810</v>
      </c>
      <c r="B3535" s="103" t="s">
        <v>88</v>
      </c>
      <c r="C3535" s="103" t="s">
        <v>441</v>
      </c>
      <c r="D3535" s="103" t="s">
        <v>450</v>
      </c>
      <c r="E3535" s="103" t="s">
        <v>451</v>
      </c>
      <c r="F3535" s="103" t="s">
        <v>451</v>
      </c>
      <c r="G3535" s="103" t="s">
        <v>162</v>
      </c>
      <c r="H3535" s="103" t="s">
        <v>360</v>
      </c>
      <c r="I3535" s="103" t="s">
        <v>92</v>
      </c>
      <c r="J3535" s="215">
        <v>750</v>
      </c>
      <c r="K3535" s="216" t="s">
        <v>88</v>
      </c>
    </row>
    <row r="3536" spans="1:11" x14ac:dyDescent="0.25">
      <c r="A3536" s="103" t="s">
        <v>807</v>
      </c>
      <c r="B3536" s="103" t="s">
        <v>88</v>
      </c>
      <c r="C3536" s="103" t="s">
        <v>441</v>
      </c>
      <c r="D3536" s="103" t="s">
        <v>450</v>
      </c>
      <c r="E3536" s="103" t="s">
        <v>451</v>
      </c>
      <c r="F3536" s="103" t="s">
        <v>451</v>
      </c>
      <c r="G3536" s="103" t="s">
        <v>149</v>
      </c>
      <c r="H3536" s="103" t="s">
        <v>362</v>
      </c>
      <c r="I3536" s="103" t="s">
        <v>92</v>
      </c>
      <c r="J3536" s="215">
        <v>2750</v>
      </c>
      <c r="K3536" s="216" t="s">
        <v>88</v>
      </c>
    </row>
    <row r="3537" spans="1:11" x14ac:dyDescent="0.25">
      <c r="A3537" s="103" t="s">
        <v>807</v>
      </c>
      <c r="B3537" s="103" t="s">
        <v>88</v>
      </c>
      <c r="C3537" s="103" t="s">
        <v>441</v>
      </c>
      <c r="D3537" s="103" t="s">
        <v>450</v>
      </c>
      <c r="E3537" s="103" t="s">
        <v>451</v>
      </c>
      <c r="F3537" s="103" t="s">
        <v>451</v>
      </c>
      <c r="G3537" s="103" t="s">
        <v>99</v>
      </c>
      <c r="H3537" s="103" t="s">
        <v>363</v>
      </c>
      <c r="I3537" s="103" t="s">
        <v>92</v>
      </c>
      <c r="J3537" s="215">
        <v>9250</v>
      </c>
      <c r="K3537" s="216" t="s">
        <v>88</v>
      </c>
    </row>
    <row r="3538" spans="1:11" x14ac:dyDescent="0.25">
      <c r="A3538" s="103" t="s">
        <v>1038</v>
      </c>
      <c r="B3538" s="103" t="s">
        <v>88</v>
      </c>
      <c r="C3538" s="103" t="s">
        <v>441</v>
      </c>
      <c r="D3538" s="103" t="s">
        <v>450</v>
      </c>
      <c r="E3538" s="103" t="s">
        <v>451</v>
      </c>
      <c r="F3538" s="103" t="s">
        <v>451</v>
      </c>
      <c r="G3538" s="103" t="s">
        <v>821</v>
      </c>
      <c r="H3538" s="103" t="s">
        <v>823</v>
      </c>
      <c r="I3538" s="103" t="s">
        <v>92</v>
      </c>
      <c r="J3538" s="215">
        <v>2500</v>
      </c>
      <c r="K3538" s="216" t="s">
        <v>88</v>
      </c>
    </row>
    <row r="3539" spans="1:11" x14ac:dyDescent="0.25">
      <c r="A3539" s="103" t="s">
        <v>806</v>
      </c>
      <c r="B3539" s="103" t="s">
        <v>88</v>
      </c>
      <c r="C3539" s="103" t="s">
        <v>441</v>
      </c>
      <c r="D3539" s="103" t="s">
        <v>450</v>
      </c>
      <c r="E3539" s="103" t="s">
        <v>451</v>
      </c>
      <c r="F3539" s="103" t="s">
        <v>451</v>
      </c>
      <c r="G3539" s="103" t="s">
        <v>821</v>
      </c>
      <c r="H3539" s="103" t="s">
        <v>822</v>
      </c>
      <c r="I3539" s="103" t="s">
        <v>92</v>
      </c>
      <c r="J3539" s="215">
        <v>2000</v>
      </c>
      <c r="K3539" s="216" t="s">
        <v>88</v>
      </c>
    </row>
    <row r="3540" spans="1:11" x14ac:dyDescent="0.25">
      <c r="A3540" s="103" t="s">
        <v>1038</v>
      </c>
      <c r="B3540" s="103" t="s">
        <v>88</v>
      </c>
      <c r="C3540" s="103" t="s">
        <v>441</v>
      </c>
      <c r="D3540" s="103" t="s">
        <v>450</v>
      </c>
      <c r="E3540" s="103" t="s">
        <v>451</v>
      </c>
      <c r="F3540" s="103" t="s">
        <v>451</v>
      </c>
      <c r="G3540" s="103" t="s">
        <v>142</v>
      </c>
      <c r="H3540" s="103" t="s">
        <v>367</v>
      </c>
      <c r="I3540" s="103" t="s">
        <v>92</v>
      </c>
      <c r="J3540" s="215">
        <v>8500</v>
      </c>
      <c r="K3540" s="216" t="s">
        <v>88</v>
      </c>
    </row>
    <row r="3541" spans="1:11" x14ac:dyDescent="0.25">
      <c r="A3541" s="103" t="s">
        <v>1038</v>
      </c>
      <c r="B3541" s="103" t="s">
        <v>88</v>
      </c>
      <c r="C3541" s="103" t="s">
        <v>441</v>
      </c>
      <c r="D3541" s="103" t="s">
        <v>450</v>
      </c>
      <c r="E3541" s="103" t="s">
        <v>451</v>
      </c>
      <c r="F3541" s="103" t="s">
        <v>451</v>
      </c>
      <c r="G3541" s="103" t="s">
        <v>97</v>
      </c>
      <c r="H3541" s="103" t="s">
        <v>369</v>
      </c>
      <c r="I3541" s="103" t="s">
        <v>92</v>
      </c>
      <c r="J3541" s="215">
        <v>250</v>
      </c>
      <c r="K3541" s="216" t="s">
        <v>88</v>
      </c>
    </row>
    <row r="3542" spans="1:11" x14ac:dyDescent="0.25">
      <c r="A3542" s="103" t="s">
        <v>1038</v>
      </c>
      <c r="B3542" s="103" t="s">
        <v>88</v>
      </c>
      <c r="C3542" s="103" t="s">
        <v>441</v>
      </c>
      <c r="D3542" s="103" t="s">
        <v>450</v>
      </c>
      <c r="E3542" s="103" t="s">
        <v>451</v>
      </c>
      <c r="F3542" s="103" t="s">
        <v>451</v>
      </c>
      <c r="G3542" s="103" t="s">
        <v>140</v>
      </c>
      <c r="H3542" s="103" t="s">
        <v>649</v>
      </c>
      <c r="I3542" s="103" t="s">
        <v>92</v>
      </c>
      <c r="J3542" s="215">
        <v>3000</v>
      </c>
      <c r="K3542" s="216" t="s">
        <v>88</v>
      </c>
    </row>
    <row r="3543" spans="1:11" x14ac:dyDescent="0.25">
      <c r="A3543" s="103" t="s">
        <v>1038</v>
      </c>
      <c r="B3543" s="103" t="s">
        <v>88</v>
      </c>
      <c r="C3543" s="103" t="s">
        <v>441</v>
      </c>
      <c r="D3543" s="103" t="s">
        <v>450</v>
      </c>
      <c r="E3543" s="103" t="s">
        <v>451</v>
      </c>
      <c r="F3543" s="103" t="s">
        <v>451</v>
      </c>
      <c r="G3543" s="103" t="s">
        <v>138</v>
      </c>
      <c r="H3543" s="103" t="s">
        <v>647</v>
      </c>
      <c r="I3543" s="103" t="s">
        <v>92</v>
      </c>
      <c r="J3543" s="215">
        <v>250</v>
      </c>
      <c r="K3543" s="216" t="s">
        <v>88</v>
      </c>
    </row>
    <row r="3544" spans="1:11" x14ac:dyDescent="0.25">
      <c r="A3544" s="103" t="s">
        <v>809</v>
      </c>
      <c r="B3544" s="103" t="s">
        <v>88</v>
      </c>
      <c r="C3544" s="103" t="s">
        <v>441</v>
      </c>
      <c r="D3544" s="103" t="s">
        <v>450</v>
      </c>
      <c r="E3544" s="103" t="s">
        <v>451</v>
      </c>
      <c r="F3544" s="103" t="s">
        <v>451</v>
      </c>
      <c r="G3544" s="103" t="s">
        <v>136</v>
      </c>
      <c r="H3544" s="103" t="s">
        <v>370</v>
      </c>
      <c r="I3544" s="103" t="s">
        <v>92</v>
      </c>
      <c r="J3544" s="215">
        <v>2500</v>
      </c>
      <c r="K3544" s="216" t="s">
        <v>88</v>
      </c>
    </row>
    <row r="3545" spans="1:11" x14ac:dyDescent="0.25">
      <c r="A3545" s="103" t="s">
        <v>807</v>
      </c>
      <c r="B3545" s="103" t="s">
        <v>88</v>
      </c>
      <c r="C3545" s="103" t="s">
        <v>441</v>
      </c>
      <c r="D3545" s="103" t="s">
        <v>450</v>
      </c>
      <c r="E3545" s="103" t="s">
        <v>451</v>
      </c>
      <c r="F3545" s="103" t="s">
        <v>451</v>
      </c>
      <c r="G3545" s="103" t="s">
        <v>121</v>
      </c>
      <c r="H3545" s="103" t="s">
        <v>372</v>
      </c>
      <c r="I3545" s="103" t="s">
        <v>92</v>
      </c>
      <c r="J3545" s="215">
        <v>3750</v>
      </c>
      <c r="K3545" s="216" t="s">
        <v>88</v>
      </c>
    </row>
    <row r="3546" spans="1:11" x14ac:dyDescent="0.25">
      <c r="A3546" s="103" t="s">
        <v>1038</v>
      </c>
      <c r="B3546" s="103" t="s">
        <v>88</v>
      </c>
      <c r="C3546" s="103" t="s">
        <v>441</v>
      </c>
      <c r="D3546" s="103" t="s">
        <v>450</v>
      </c>
      <c r="E3546" s="103" t="s">
        <v>451</v>
      </c>
      <c r="F3546" s="103" t="s">
        <v>451</v>
      </c>
      <c r="G3546" s="103" t="s">
        <v>134</v>
      </c>
      <c r="H3546" s="103" t="s">
        <v>374</v>
      </c>
      <c r="I3546" s="103" t="s">
        <v>92</v>
      </c>
      <c r="J3546" s="215">
        <v>2000</v>
      </c>
      <c r="K3546" s="216" t="s">
        <v>88</v>
      </c>
    </row>
    <row r="3547" spans="1:11" x14ac:dyDescent="0.25">
      <c r="A3547" s="103" t="s">
        <v>1038</v>
      </c>
      <c r="B3547" s="103" t="s">
        <v>88</v>
      </c>
      <c r="C3547" s="103" t="s">
        <v>441</v>
      </c>
      <c r="D3547" s="103" t="s">
        <v>450</v>
      </c>
      <c r="E3547" s="103" t="s">
        <v>451</v>
      </c>
      <c r="F3547" s="103" t="s">
        <v>451</v>
      </c>
      <c r="G3547" s="103" t="s">
        <v>90</v>
      </c>
      <c r="H3547" s="103" t="s">
        <v>376</v>
      </c>
      <c r="I3547" s="103" t="s">
        <v>92</v>
      </c>
      <c r="J3547" s="215">
        <v>750</v>
      </c>
      <c r="K3547" s="216" t="s">
        <v>88</v>
      </c>
    </row>
    <row r="3548" spans="1:11" x14ac:dyDescent="0.25">
      <c r="A3548" s="103" t="s">
        <v>807</v>
      </c>
      <c r="B3548" s="103" t="s">
        <v>88</v>
      </c>
      <c r="C3548" s="103" t="s">
        <v>441</v>
      </c>
      <c r="D3548" s="103" t="s">
        <v>450</v>
      </c>
      <c r="E3548" s="103" t="s">
        <v>451</v>
      </c>
      <c r="F3548" s="103" t="s">
        <v>451</v>
      </c>
      <c r="G3548" s="103" t="s">
        <v>168</v>
      </c>
      <c r="H3548" s="103" t="s">
        <v>377</v>
      </c>
      <c r="I3548" s="103" t="s">
        <v>92</v>
      </c>
      <c r="J3548" s="215">
        <v>4500</v>
      </c>
      <c r="K3548" s="216" t="s">
        <v>88</v>
      </c>
    </row>
    <row r="3549" spans="1:11" x14ac:dyDescent="0.25">
      <c r="A3549" s="103" t="s">
        <v>1038</v>
      </c>
      <c r="B3549" s="103" t="s">
        <v>88</v>
      </c>
      <c r="C3549" s="103" t="s">
        <v>441</v>
      </c>
      <c r="D3549" s="103" t="s">
        <v>450</v>
      </c>
      <c r="E3549" s="103" t="s">
        <v>451</v>
      </c>
      <c r="F3549" s="103" t="s">
        <v>451</v>
      </c>
      <c r="G3549" s="103" t="s">
        <v>133</v>
      </c>
      <c r="H3549" s="103" t="s">
        <v>378</v>
      </c>
      <c r="I3549" s="103" t="s">
        <v>92</v>
      </c>
      <c r="J3549" s="215">
        <v>250</v>
      </c>
      <c r="K3549" s="216" t="s">
        <v>88</v>
      </c>
    </row>
    <row r="3550" spans="1:11" x14ac:dyDescent="0.25">
      <c r="A3550" s="103" t="s">
        <v>807</v>
      </c>
      <c r="B3550" s="103" t="s">
        <v>88</v>
      </c>
      <c r="C3550" s="103" t="s">
        <v>441</v>
      </c>
      <c r="D3550" s="103" t="s">
        <v>450</v>
      </c>
      <c r="E3550" s="103" t="s">
        <v>451</v>
      </c>
      <c r="F3550" s="103" t="s">
        <v>451</v>
      </c>
      <c r="G3550" s="103" t="s">
        <v>132</v>
      </c>
      <c r="H3550" s="103" t="s">
        <v>379</v>
      </c>
      <c r="I3550" s="103" t="s">
        <v>92</v>
      </c>
      <c r="J3550" s="215">
        <v>7500</v>
      </c>
      <c r="K3550" s="216" t="s">
        <v>88</v>
      </c>
    </row>
    <row r="3551" spans="1:11" x14ac:dyDescent="0.25">
      <c r="A3551" s="103" t="s">
        <v>1038</v>
      </c>
      <c r="B3551" s="103" t="s">
        <v>88</v>
      </c>
      <c r="C3551" s="103" t="s">
        <v>441</v>
      </c>
      <c r="D3551" s="103" t="s">
        <v>450</v>
      </c>
      <c r="E3551" s="103" t="s">
        <v>451</v>
      </c>
      <c r="F3551" s="103" t="s">
        <v>451</v>
      </c>
      <c r="G3551" s="103" t="s">
        <v>130</v>
      </c>
      <c r="H3551" s="103" t="s">
        <v>381</v>
      </c>
      <c r="I3551" s="103" t="s">
        <v>92</v>
      </c>
      <c r="J3551" s="215">
        <v>8500</v>
      </c>
      <c r="K3551" s="216" t="s">
        <v>88</v>
      </c>
    </row>
    <row r="3552" spans="1:11" x14ac:dyDescent="0.25">
      <c r="A3552" s="103" t="s">
        <v>1038</v>
      </c>
      <c r="B3552" s="103" t="s">
        <v>88</v>
      </c>
      <c r="C3552" s="103" t="s">
        <v>441</v>
      </c>
      <c r="D3552" s="103" t="s">
        <v>450</v>
      </c>
      <c r="E3552" s="103" t="s">
        <v>451</v>
      </c>
      <c r="F3552" s="103" t="s">
        <v>451</v>
      </c>
      <c r="G3552" s="103" t="s">
        <v>736</v>
      </c>
      <c r="H3552" s="103" t="s">
        <v>738</v>
      </c>
      <c r="I3552" s="103" t="s">
        <v>92</v>
      </c>
      <c r="J3552" s="215">
        <v>2500</v>
      </c>
      <c r="K3552" s="216" t="s">
        <v>88</v>
      </c>
    </row>
    <row r="3553" spans="1:11" x14ac:dyDescent="0.25">
      <c r="A3553" s="103" t="s">
        <v>807</v>
      </c>
      <c r="B3553" s="103" t="s">
        <v>88</v>
      </c>
      <c r="C3553" s="103" t="s">
        <v>441</v>
      </c>
      <c r="D3553" s="103" t="s">
        <v>450</v>
      </c>
      <c r="E3553" s="103" t="s">
        <v>451</v>
      </c>
      <c r="F3553" s="103" t="s">
        <v>451</v>
      </c>
      <c r="G3553" s="103" t="s">
        <v>131</v>
      </c>
      <c r="H3553" s="103" t="s">
        <v>389</v>
      </c>
      <c r="I3553" s="103" t="s">
        <v>92</v>
      </c>
      <c r="J3553" s="215">
        <v>1250</v>
      </c>
      <c r="K3553" s="216" t="s">
        <v>88</v>
      </c>
    </row>
    <row r="3554" spans="1:11" x14ac:dyDescent="0.25">
      <c r="A3554" s="103" t="s">
        <v>1038</v>
      </c>
      <c r="B3554" s="103" t="s">
        <v>88</v>
      </c>
      <c r="C3554" s="103" t="s">
        <v>441</v>
      </c>
      <c r="D3554" s="103" t="s">
        <v>450</v>
      </c>
      <c r="E3554" s="103" t="s">
        <v>451</v>
      </c>
      <c r="F3554" s="103" t="s">
        <v>451</v>
      </c>
      <c r="G3554" s="103" t="s">
        <v>740</v>
      </c>
      <c r="H3554" s="103" t="s">
        <v>741</v>
      </c>
      <c r="I3554" s="103" t="s">
        <v>92</v>
      </c>
      <c r="J3554" s="215">
        <v>6000</v>
      </c>
      <c r="K3554" s="216" t="s">
        <v>88</v>
      </c>
    </row>
    <row r="3555" spans="1:11" x14ac:dyDescent="0.25">
      <c r="A3555" s="103" t="s">
        <v>1038</v>
      </c>
      <c r="B3555" s="103" t="s">
        <v>88</v>
      </c>
      <c r="C3555" s="103" t="s">
        <v>441</v>
      </c>
      <c r="D3555" s="103" t="s">
        <v>450</v>
      </c>
      <c r="E3555" s="103" t="s">
        <v>451</v>
      </c>
      <c r="F3555" s="103" t="s">
        <v>451</v>
      </c>
      <c r="G3555" s="103" t="s">
        <v>490</v>
      </c>
      <c r="H3555" s="103" t="s">
        <v>742</v>
      </c>
      <c r="I3555" s="103" t="s">
        <v>92</v>
      </c>
      <c r="J3555" s="215">
        <v>8250</v>
      </c>
      <c r="K3555" s="216" t="s">
        <v>88</v>
      </c>
    </row>
    <row r="3556" spans="1:11" x14ac:dyDescent="0.25">
      <c r="A3556" s="103" t="s">
        <v>1038</v>
      </c>
      <c r="B3556" s="103" t="s">
        <v>88</v>
      </c>
      <c r="C3556" s="103" t="s">
        <v>441</v>
      </c>
      <c r="D3556" s="103" t="s">
        <v>450</v>
      </c>
      <c r="E3556" s="103" t="s">
        <v>451</v>
      </c>
      <c r="F3556" s="103" t="s">
        <v>451</v>
      </c>
      <c r="G3556" s="103" t="s">
        <v>489</v>
      </c>
      <c r="H3556" s="103" t="s">
        <v>743</v>
      </c>
      <c r="I3556" s="103" t="s">
        <v>92</v>
      </c>
      <c r="J3556" s="215">
        <v>3750</v>
      </c>
      <c r="K3556" s="216" t="s">
        <v>88</v>
      </c>
    </row>
    <row r="3557" spans="1:11" x14ac:dyDescent="0.25">
      <c r="A3557" s="103" t="s">
        <v>809</v>
      </c>
      <c r="B3557" s="103" t="s">
        <v>88</v>
      </c>
      <c r="C3557" s="103" t="s">
        <v>441</v>
      </c>
      <c r="D3557" s="103" t="s">
        <v>450</v>
      </c>
      <c r="E3557" s="103" t="s">
        <v>451</v>
      </c>
      <c r="F3557" s="103" t="s">
        <v>451</v>
      </c>
      <c r="G3557" s="103" t="s">
        <v>744</v>
      </c>
      <c r="H3557" s="103" t="s">
        <v>745</v>
      </c>
      <c r="I3557" s="103" t="s">
        <v>92</v>
      </c>
      <c r="J3557" s="215">
        <v>7900.42</v>
      </c>
      <c r="K3557" s="216" t="s">
        <v>88</v>
      </c>
    </row>
    <row r="3558" spans="1:11" x14ac:dyDescent="0.25">
      <c r="A3558" s="103" t="s">
        <v>1038</v>
      </c>
      <c r="B3558" s="103" t="s">
        <v>88</v>
      </c>
      <c r="C3558" s="103" t="s">
        <v>441</v>
      </c>
      <c r="D3558" s="103" t="s">
        <v>450</v>
      </c>
      <c r="E3558" s="103" t="s">
        <v>451</v>
      </c>
      <c r="F3558" s="103" t="s">
        <v>451</v>
      </c>
      <c r="G3558" s="103" t="s">
        <v>744</v>
      </c>
      <c r="H3558" s="103" t="s">
        <v>745</v>
      </c>
      <c r="I3558" s="103" t="s">
        <v>92</v>
      </c>
      <c r="J3558" s="215">
        <v>5750</v>
      </c>
      <c r="K3558" s="216" t="s">
        <v>88</v>
      </c>
    </row>
    <row r="3559" spans="1:11" x14ac:dyDescent="0.25">
      <c r="A3559" s="103" t="s">
        <v>1038</v>
      </c>
      <c r="B3559" s="103" t="s">
        <v>88</v>
      </c>
      <c r="C3559" s="103" t="s">
        <v>441</v>
      </c>
      <c r="D3559" s="103" t="s">
        <v>450</v>
      </c>
      <c r="E3559" s="103" t="s">
        <v>451</v>
      </c>
      <c r="F3559" s="103" t="s">
        <v>451</v>
      </c>
      <c r="G3559" s="103" t="s">
        <v>124</v>
      </c>
      <c r="H3559" s="103" t="s">
        <v>394</v>
      </c>
      <c r="I3559" s="103" t="s">
        <v>92</v>
      </c>
      <c r="J3559" s="215">
        <v>18500</v>
      </c>
      <c r="K3559" s="216" t="s">
        <v>88</v>
      </c>
    </row>
    <row r="3560" spans="1:11" x14ac:dyDescent="0.25">
      <c r="A3560" s="103" t="s">
        <v>806</v>
      </c>
      <c r="B3560" s="103" t="s">
        <v>88</v>
      </c>
      <c r="C3560" s="103" t="s">
        <v>441</v>
      </c>
      <c r="D3560" s="103" t="s">
        <v>450</v>
      </c>
      <c r="E3560" s="103" t="s">
        <v>451</v>
      </c>
      <c r="F3560" s="103" t="s">
        <v>451</v>
      </c>
      <c r="G3560" s="103" t="s">
        <v>124</v>
      </c>
      <c r="H3560" s="103" t="s">
        <v>746</v>
      </c>
      <c r="I3560" s="103" t="s">
        <v>92</v>
      </c>
      <c r="J3560" s="215">
        <v>10000</v>
      </c>
      <c r="K3560" s="216" t="s">
        <v>88</v>
      </c>
    </row>
    <row r="3561" spans="1:11" x14ac:dyDescent="0.25">
      <c r="A3561" s="103" t="s">
        <v>807</v>
      </c>
      <c r="B3561" s="103" t="s">
        <v>88</v>
      </c>
      <c r="C3561" s="103" t="s">
        <v>441</v>
      </c>
      <c r="D3561" s="103" t="s">
        <v>450</v>
      </c>
      <c r="E3561" s="103" t="s">
        <v>451</v>
      </c>
      <c r="F3561" s="103" t="s">
        <v>451</v>
      </c>
      <c r="G3561" s="103" t="s">
        <v>491</v>
      </c>
      <c r="H3561" s="103" t="s">
        <v>492</v>
      </c>
      <c r="I3561" s="103" t="s">
        <v>92</v>
      </c>
      <c r="J3561" s="215">
        <v>1250</v>
      </c>
      <c r="K3561" s="216" t="s">
        <v>88</v>
      </c>
    </row>
    <row r="3562" spans="1:11" x14ac:dyDescent="0.25">
      <c r="A3562" s="103" t="s">
        <v>807</v>
      </c>
      <c r="B3562" s="103" t="s">
        <v>88</v>
      </c>
      <c r="C3562" s="103" t="s">
        <v>441</v>
      </c>
      <c r="D3562" s="103" t="s">
        <v>450</v>
      </c>
      <c r="E3562" s="103" t="s">
        <v>451</v>
      </c>
      <c r="F3562" s="103" t="s">
        <v>451</v>
      </c>
      <c r="G3562" s="103" t="s">
        <v>94</v>
      </c>
      <c r="H3562" s="103" t="s">
        <v>397</v>
      </c>
      <c r="I3562" s="103" t="s">
        <v>92</v>
      </c>
      <c r="J3562" s="215">
        <v>750</v>
      </c>
      <c r="K3562" s="216" t="s">
        <v>88</v>
      </c>
    </row>
    <row r="3563" spans="1:11" x14ac:dyDescent="0.25">
      <c r="A3563" s="103" t="s">
        <v>807</v>
      </c>
      <c r="B3563" s="103" t="s">
        <v>88</v>
      </c>
      <c r="C3563" s="103" t="s">
        <v>441</v>
      </c>
      <c r="D3563" s="103" t="s">
        <v>450</v>
      </c>
      <c r="E3563" s="103" t="s">
        <v>451</v>
      </c>
      <c r="F3563" s="103" t="s">
        <v>451</v>
      </c>
      <c r="G3563" s="103" t="s">
        <v>120</v>
      </c>
      <c r="H3563" s="103" t="s">
        <v>398</v>
      </c>
      <c r="I3563" s="103" t="s">
        <v>92</v>
      </c>
      <c r="J3563" s="215">
        <v>6000</v>
      </c>
      <c r="K3563" s="216" t="s">
        <v>88</v>
      </c>
    </row>
    <row r="3564" spans="1:11" x14ac:dyDescent="0.25">
      <c r="A3564" s="103" t="s">
        <v>808</v>
      </c>
      <c r="B3564" s="103" t="s">
        <v>88</v>
      </c>
      <c r="C3564" s="103" t="s">
        <v>441</v>
      </c>
      <c r="D3564" s="103" t="s">
        <v>450</v>
      </c>
      <c r="E3564" s="103" t="s">
        <v>451</v>
      </c>
      <c r="F3564" s="103" t="s">
        <v>451</v>
      </c>
      <c r="G3564" s="103" t="s">
        <v>214</v>
      </c>
      <c r="H3564" s="103" t="s">
        <v>399</v>
      </c>
      <c r="I3564" s="103" t="s">
        <v>92</v>
      </c>
      <c r="J3564" s="215">
        <v>8000</v>
      </c>
      <c r="K3564" s="216" t="s">
        <v>88</v>
      </c>
    </row>
    <row r="3565" spans="1:11" x14ac:dyDescent="0.25">
      <c r="A3565" s="103" t="s">
        <v>809</v>
      </c>
      <c r="B3565" s="103" t="s">
        <v>88</v>
      </c>
      <c r="C3565" s="103" t="s">
        <v>441</v>
      </c>
      <c r="D3565" s="103" t="s">
        <v>450</v>
      </c>
      <c r="E3565" s="103" t="s">
        <v>451</v>
      </c>
      <c r="F3565" s="103" t="s">
        <v>451</v>
      </c>
      <c r="G3565" s="103" t="s">
        <v>214</v>
      </c>
      <c r="H3565" s="103" t="s">
        <v>399</v>
      </c>
      <c r="I3565" s="103" t="s">
        <v>92</v>
      </c>
      <c r="J3565" s="215">
        <v>3000</v>
      </c>
      <c r="K3565" s="216" t="s">
        <v>88</v>
      </c>
    </row>
    <row r="3566" spans="1:11" x14ac:dyDescent="0.25">
      <c r="A3566" s="103" t="s">
        <v>810</v>
      </c>
      <c r="B3566" s="103" t="s">
        <v>88</v>
      </c>
      <c r="C3566" s="103" t="s">
        <v>441</v>
      </c>
      <c r="D3566" s="103" t="s">
        <v>450</v>
      </c>
      <c r="E3566" s="103" t="s">
        <v>451</v>
      </c>
      <c r="F3566" s="103" t="s">
        <v>451</v>
      </c>
      <c r="G3566" s="103" t="s">
        <v>214</v>
      </c>
      <c r="H3566" s="103" t="s">
        <v>399</v>
      </c>
      <c r="I3566" s="103" t="s">
        <v>92</v>
      </c>
      <c r="J3566" s="215">
        <v>21000</v>
      </c>
      <c r="K3566" s="216" t="s">
        <v>88</v>
      </c>
    </row>
    <row r="3567" spans="1:11" x14ac:dyDescent="0.25">
      <c r="A3567" s="103" t="s">
        <v>1038</v>
      </c>
      <c r="B3567" s="103" t="s">
        <v>88</v>
      </c>
      <c r="C3567" s="103" t="s">
        <v>441</v>
      </c>
      <c r="D3567" s="103" t="s">
        <v>450</v>
      </c>
      <c r="E3567" s="103" t="s">
        <v>451</v>
      </c>
      <c r="F3567" s="103" t="s">
        <v>451</v>
      </c>
      <c r="G3567" s="103" t="s">
        <v>214</v>
      </c>
      <c r="H3567" s="103" t="s">
        <v>399</v>
      </c>
      <c r="I3567" s="103" t="s">
        <v>92</v>
      </c>
      <c r="J3567" s="215">
        <v>13500</v>
      </c>
      <c r="K3567" s="216" t="s">
        <v>88</v>
      </c>
    </row>
    <row r="3568" spans="1:11" x14ac:dyDescent="0.25">
      <c r="A3568" s="103" t="s">
        <v>807</v>
      </c>
      <c r="B3568" s="103" t="s">
        <v>88</v>
      </c>
      <c r="C3568" s="103" t="s">
        <v>441</v>
      </c>
      <c r="D3568" s="103" t="s">
        <v>450</v>
      </c>
      <c r="E3568" s="103" t="s">
        <v>451</v>
      </c>
      <c r="F3568" s="103" t="s">
        <v>451</v>
      </c>
      <c r="G3568" s="103" t="s">
        <v>214</v>
      </c>
      <c r="H3568" s="103" t="s">
        <v>399</v>
      </c>
      <c r="I3568" s="103" t="s">
        <v>92</v>
      </c>
      <c r="J3568" s="215">
        <v>23500</v>
      </c>
      <c r="K3568" s="216" t="s">
        <v>88</v>
      </c>
    </row>
    <row r="3569" spans="1:11" x14ac:dyDescent="0.25">
      <c r="A3569" s="103" t="s">
        <v>808</v>
      </c>
      <c r="B3569" s="103" t="s">
        <v>88</v>
      </c>
      <c r="C3569" s="103" t="s">
        <v>441</v>
      </c>
      <c r="D3569" s="103" t="s">
        <v>452</v>
      </c>
      <c r="E3569" s="111"/>
      <c r="F3569" s="103" t="s">
        <v>453</v>
      </c>
      <c r="G3569" s="103" t="s">
        <v>214</v>
      </c>
      <c r="H3569" s="103" t="s">
        <v>399</v>
      </c>
      <c r="I3569" s="103" t="s">
        <v>92</v>
      </c>
      <c r="J3569" s="215">
        <v>469756.49</v>
      </c>
      <c r="K3569" s="216" t="s">
        <v>88</v>
      </c>
    </row>
    <row r="3570" spans="1:11" x14ac:dyDescent="0.25">
      <c r="A3570" s="103" t="s">
        <v>809</v>
      </c>
      <c r="B3570" s="103" t="s">
        <v>88</v>
      </c>
      <c r="C3570" s="103" t="s">
        <v>441</v>
      </c>
      <c r="D3570" s="103" t="s">
        <v>452</v>
      </c>
      <c r="E3570" s="111"/>
      <c r="F3570" s="103" t="s">
        <v>453</v>
      </c>
      <c r="G3570" s="103" t="s">
        <v>214</v>
      </c>
      <c r="H3570" s="103" t="s">
        <v>399</v>
      </c>
      <c r="I3570" s="103" t="s">
        <v>92</v>
      </c>
      <c r="J3570" s="215">
        <v>1807480.95</v>
      </c>
      <c r="K3570" s="216" t="s">
        <v>88</v>
      </c>
    </row>
    <row r="3571" spans="1:11" x14ac:dyDescent="0.25">
      <c r="A3571" s="103" t="s">
        <v>810</v>
      </c>
      <c r="B3571" s="103" t="s">
        <v>88</v>
      </c>
      <c r="C3571" s="103" t="s">
        <v>441</v>
      </c>
      <c r="D3571" s="103" t="s">
        <v>452</v>
      </c>
      <c r="E3571" s="111"/>
      <c r="F3571" s="103" t="s">
        <v>453</v>
      </c>
      <c r="G3571" s="103" t="s">
        <v>214</v>
      </c>
      <c r="H3571" s="103" t="s">
        <v>399</v>
      </c>
      <c r="I3571" s="103" t="s">
        <v>92</v>
      </c>
      <c r="J3571" s="215">
        <v>342779.71</v>
      </c>
      <c r="K3571" s="216" t="s">
        <v>88</v>
      </c>
    </row>
    <row r="3572" spans="1:11" x14ac:dyDescent="0.25">
      <c r="A3572" s="103" t="s">
        <v>1038</v>
      </c>
      <c r="B3572" s="103" t="s">
        <v>88</v>
      </c>
      <c r="C3572" s="103" t="s">
        <v>441</v>
      </c>
      <c r="D3572" s="103" t="s">
        <v>452</v>
      </c>
      <c r="E3572" s="111"/>
      <c r="F3572" s="103" t="s">
        <v>453</v>
      </c>
      <c r="G3572" s="103" t="s">
        <v>214</v>
      </c>
      <c r="H3572" s="103" t="s">
        <v>399</v>
      </c>
      <c r="I3572" s="103" t="s">
        <v>92</v>
      </c>
      <c r="J3572" s="215">
        <v>1165016.22</v>
      </c>
      <c r="K3572" s="216" t="s">
        <v>88</v>
      </c>
    </row>
    <row r="3573" spans="1:11" x14ac:dyDescent="0.25">
      <c r="A3573" s="103" t="s">
        <v>806</v>
      </c>
      <c r="B3573" s="103" t="s">
        <v>88</v>
      </c>
      <c r="C3573" s="103" t="s">
        <v>441</v>
      </c>
      <c r="D3573" s="103" t="s">
        <v>452</v>
      </c>
      <c r="E3573" s="111"/>
      <c r="F3573" s="103" t="s">
        <v>453</v>
      </c>
      <c r="G3573" s="103" t="s">
        <v>214</v>
      </c>
      <c r="H3573" s="103" t="s">
        <v>399</v>
      </c>
      <c r="I3573" s="103" t="s">
        <v>92</v>
      </c>
      <c r="J3573" s="215">
        <v>200798.95</v>
      </c>
      <c r="K3573" s="216" t="s">
        <v>88</v>
      </c>
    </row>
    <row r="3574" spans="1:11" x14ac:dyDescent="0.25">
      <c r="A3574" s="103" t="s">
        <v>807</v>
      </c>
      <c r="B3574" s="103" t="s">
        <v>88</v>
      </c>
      <c r="C3574" s="103" t="s">
        <v>441</v>
      </c>
      <c r="D3574" s="103" t="s">
        <v>452</v>
      </c>
      <c r="E3574" s="111"/>
      <c r="F3574" s="103" t="s">
        <v>453</v>
      </c>
      <c r="G3574" s="103" t="s">
        <v>214</v>
      </c>
      <c r="H3574" s="103" t="s">
        <v>399</v>
      </c>
      <c r="I3574" s="103" t="s">
        <v>92</v>
      </c>
      <c r="J3574" s="215">
        <v>274716.53000000003</v>
      </c>
      <c r="K3574" s="216" t="s">
        <v>88</v>
      </c>
    </row>
    <row r="3575" spans="1:11" x14ac:dyDescent="0.25">
      <c r="A3575" s="103" t="s">
        <v>808</v>
      </c>
      <c r="B3575" s="103" t="s">
        <v>88</v>
      </c>
      <c r="C3575" s="103" t="s">
        <v>441</v>
      </c>
      <c r="D3575" s="103" t="s">
        <v>747</v>
      </c>
      <c r="E3575" s="111"/>
      <c r="F3575" s="103" t="s">
        <v>748</v>
      </c>
      <c r="G3575" s="103" t="s">
        <v>98</v>
      </c>
      <c r="H3575" s="103" t="s">
        <v>341</v>
      </c>
      <c r="I3575" s="103" t="s">
        <v>92</v>
      </c>
      <c r="J3575" s="215">
        <v>-564.71</v>
      </c>
      <c r="K3575" s="216" t="s">
        <v>88</v>
      </c>
    </row>
    <row r="3576" spans="1:11" x14ac:dyDescent="0.25">
      <c r="A3576" s="103" t="s">
        <v>808</v>
      </c>
      <c r="B3576" s="103" t="s">
        <v>88</v>
      </c>
      <c r="C3576" s="103" t="s">
        <v>838</v>
      </c>
      <c r="D3576" s="103" t="s">
        <v>839</v>
      </c>
      <c r="E3576" s="103" t="s">
        <v>840</v>
      </c>
      <c r="F3576" s="103" t="s">
        <v>841</v>
      </c>
      <c r="G3576" s="103" t="s">
        <v>104</v>
      </c>
      <c r="H3576" s="103" t="s">
        <v>336</v>
      </c>
      <c r="I3576" s="103" t="s">
        <v>842</v>
      </c>
      <c r="J3576" s="215">
        <v>524.77</v>
      </c>
      <c r="K3576" s="216" t="s">
        <v>88</v>
      </c>
    </row>
    <row r="3577" spans="1:11" x14ac:dyDescent="0.25">
      <c r="A3577" s="103" t="s">
        <v>808</v>
      </c>
      <c r="B3577" s="103" t="s">
        <v>88</v>
      </c>
      <c r="C3577" s="103" t="s">
        <v>838</v>
      </c>
      <c r="D3577" s="103" t="s">
        <v>839</v>
      </c>
      <c r="E3577" s="111"/>
      <c r="F3577" s="103" t="s">
        <v>841</v>
      </c>
      <c r="G3577" s="103" t="s">
        <v>104</v>
      </c>
      <c r="H3577" s="103" t="s">
        <v>336</v>
      </c>
      <c r="I3577" s="103" t="s">
        <v>842</v>
      </c>
      <c r="J3577" s="215">
        <v>-262.33</v>
      </c>
      <c r="K3577" s="216" t="s">
        <v>88</v>
      </c>
    </row>
    <row r="3578" spans="1:11" x14ac:dyDescent="0.25">
      <c r="A3578" s="103" t="s">
        <v>809</v>
      </c>
      <c r="B3578" s="103" t="s">
        <v>88</v>
      </c>
      <c r="C3578" s="103" t="s">
        <v>838</v>
      </c>
      <c r="D3578" s="103" t="s">
        <v>839</v>
      </c>
      <c r="E3578" s="103" t="s">
        <v>840</v>
      </c>
      <c r="F3578" s="103" t="s">
        <v>841</v>
      </c>
      <c r="G3578" s="103" t="s">
        <v>104</v>
      </c>
      <c r="H3578" s="103" t="s">
        <v>336</v>
      </c>
      <c r="I3578" s="103" t="s">
        <v>842</v>
      </c>
      <c r="J3578" s="215">
        <v>160.55000000000001</v>
      </c>
      <c r="K3578" s="216" t="s">
        <v>88</v>
      </c>
    </row>
    <row r="3579" spans="1:11" x14ac:dyDescent="0.25">
      <c r="A3579" s="103" t="s">
        <v>809</v>
      </c>
      <c r="B3579" s="103" t="s">
        <v>88</v>
      </c>
      <c r="C3579" s="103" t="s">
        <v>838</v>
      </c>
      <c r="D3579" s="103" t="s">
        <v>839</v>
      </c>
      <c r="E3579" s="111"/>
      <c r="F3579" s="103" t="s">
        <v>841</v>
      </c>
      <c r="G3579" s="103" t="s">
        <v>104</v>
      </c>
      <c r="H3579" s="103" t="s">
        <v>336</v>
      </c>
      <c r="I3579" s="103" t="s">
        <v>842</v>
      </c>
      <c r="J3579" s="215">
        <v>-80.290000000000006</v>
      </c>
      <c r="K3579" s="216" t="s">
        <v>88</v>
      </c>
    </row>
    <row r="3580" spans="1:11" x14ac:dyDescent="0.25">
      <c r="A3580" s="103" t="s">
        <v>810</v>
      </c>
      <c r="B3580" s="103" t="s">
        <v>88</v>
      </c>
      <c r="C3580" s="103" t="s">
        <v>838</v>
      </c>
      <c r="D3580" s="103" t="s">
        <v>839</v>
      </c>
      <c r="E3580" s="103" t="s">
        <v>840</v>
      </c>
      <c r="F3580" s="103" t="s">
        <v>841</v>
      </c>
      <c r="G3580" s="103" t="s">
        <v>104</v>
      </c>
      <c r="H3580" s="103" t="s">
        <v>336</v>
      </c>
      <c r="I3580" s="103" t="s">
        <v>842</v>
      </c>
      <c r="J3580" s="215">
        <v>1231.73</v>
      </c>
      <c r="K3580" s="216" t="s">
        <v>88</v>
      </c>
    </row>
    <row r="3581" spans="1:11" x14ac:dyDescent="0.25">
      <c r="A3581" s="103" t="s">
        <v>810</v>
      </c>
      <c r="B3581" s="103" t="s">
        <v>88</v>
      </c>
      <c r="C3581" s="103" t="s">
        <v>838</v>
      </c>
      <c r="D3581" s="103" t="s">
        <v>839</v>
      </c>
      <c r="E3581" s="111"/>
      <c r="F3581" s="103" t="s">
        <v>841</v>
      </c>
      <c r="G3581" s="103" t="s">
        <v>104</v>
      </c>
      <c r="H3581" s="103" t="s">
        <v>336</v>
      </c>
      <c r="I3581" s="103" t="s">
        <v>842</v>
      </c>
      <c r="J3581" s="215">
        <v>-615.87</v>
      </c>
      <c r="K3581" s="216" t="s">
        <v>88</v>
      </c>
    </row>
    <row r="3582" spans="1:11" x14ac:dyDescent="0.25">
      <c r="A3582" s="103" t="s">
        <v>1038</v>
      </c>
      <c r="B3582" s="103" t="s">
        <v>88</v>
      </c>
      <c r="C3582" s="103" t="s">
        <v>838</v>
      </c>
      <c r="D3582" s="103" t="s">
        <v>839</v>
      </c>
      <c r="E3582" s="103" t="s">
        <v>840</v>
      </c>
      <c r="F3582" s="103" t="s">
        <v>841</v>
      </c>
      <c r="G3582" s="103" t="s">
        <v>104</v>
      </c>
      <c r="H3582" s="103" t="s">
        <v>336</v>
      </c>
      <c r="I3582" s="103" t="s">
        <v>842</v>
      </c>
      <c r="J3582" s="215">
        <v>2406.04</v>
      </c>
      <c r="K3582" s="216" t="s">
        <v>88</v>
      </c>
    </row>
    <row r="3583" spans="1:11" x14ac:dyDescent="0.25">
      <c r="A3583" s="103" t="s">
        <v>1038</v>
      </c>
      <c r="B3583" s="103" t="s">
        <v>88</v>
      </c>
      <c r="C3583" s="103" t="s">
        <v>838</v>
      </c>
      <c r="D3583" s="103" t="s">
        <v>839</v>
      </c>
      <c r="E3583" s="111"/>
      <c r="F3583" s="103" t="s">
        <v>841</v>
      </c>
      <c r="G3583" s="103" t="s">
        <v>104</v>
      </c>
      <c r="H3583" s="103" t="s">
        <v>336</v>
      </c>
      <c r="I3583" s="103" t="s">
        <v>842</v>
      </c>
      <c r="J3583" s="215">
        <v>-1203.02</v>
      </c>
      <c r="K3583" s="216" t="s">
        <v>88</v>
      </c>
    </row>
    <row r="3584" spans="1:11" x14ac:dyDescent="0.25">
      <c r="A3584" s="103" t="s">
        <v>806</v>
      </c>
      <c r="B3584" s="103" t="s">
        <v>88</v>
      </c>
      <c r="C3584" s="103" t="s">
        <v>838</v>
      </c>
      <c r="D3584" s="103" t="s">
        <v>839</v>
      </c>
      <c r="E3584" s="103" t="s">
        <v>840</v>
      </c>
      <c r="F3584" s="103" t="s">
        <v>841</v>
      </c>
      <c r="G3584" s="103" t="s">
        <v>104</v>
      </c>
      <c r="H3584" s="103" t="s">
        <v>336</v>
      </c>
      <c r="I3584" s="103" t="s">
        <v>842</v>
      </c>
      <c r="J3584" s="215">
        <v>1554.7</v>
      </c>
      <c r="K3584" s="216" t="s">
        <v>88</v>
      </c>
    </row>
    <row r="3585" spans="1:11" x14ac:dyDescent="0.25">
      <c r="A3585" s="103" t="s">
        <v>806</v>
      </c>
      <c r="B3585" s="103" t="s">
        <v>88</v>
      </c>
      <c r="C3585" s="103" t="s">
        <v>838</v>
      </c>
      <c r="D3585" s="103" t="s">
        <v>839</v>
      </c>
      <c r="E3585" s="111"/>
      <c r="F3585" s="103" t="s">
        <v>841</v>
      </c>
      <c r="G3585" s="103" t="s">
        <v>104</v>
      </c>
      <c r="H3585" s="103" t="s">
        <v>336</v>
      </c>
      <c r="I3585" s="103" t="s">
        <v>842</v>
      </c>
      <c r="J3585" s="215">
        <v>-777.36</v>
      </c>
      <c r="K3585" s="216" t="s">
        <v>88</v>
      </c>
    </row>
    <row r="3586" spans="1:11" x14ac:dyDescent="0.25">
      <c r="A3586" s="103" t="s">
        <v>807</v>
      </c>
      <c r="B3586" s="103" t="s">
        <v>88</v>
      </c>
      <c r="C3586" s="103" t="s">
        <v>838</v>
      </c>
      <c r="D3586" s="103" t="s">
        <v>839</v>
      </c>
      <c r="E3586" s="103" t="s">
        <v>840</v>
      </c>
      <c r="F3586" s="103" t="s">
        <v>841</v>
      </c>
      <c r="G3586" s="103" t="s">
        <v>104</v>
      </c>
      <c r="H3586" s="103" t="s">
        <v>336</v>
      </c>
      <c r="I3586" s="103" t="s">
        <v>842</v>
      </c>
      <c r="J3586" s="215">
        <v>1248.8900000000001</v>
      </c>
      <c r="K3586" s="216" t="s">
        <v>88</v>
      </c>
    </row>
    <row r="3587" spans="1:11" x14ac:dyDescent="0.25">
      <c r="A3587" s="103" t="s">
        <v>807</v>
      </c>
      <c r="B3587" s="103" t="s">
        <v>88</v>
      </c>
      <c r="C3587" s="103" t="s">
        <v>838</v>
      </c>
      <c r="D3587" s="103" t="s">
        <v>839</v>
      </c>
      <c r="E3587" s="111"/>
      <c r="F3587" s="103" t="s">
        <v>841</v>
      </c>
      <c r="G3587" s="103" t="s">
        <v>104</v>
      </c>
      <c r="H3587" s="103" t="s">
        <v>336</v>
      </c>
      <c r="I3587" s="103" t="s">
        <v>842</v>
      </c>
      <c r="J3587" s="215">
        <v>-624.39</v>
      </c>
      <c r="K3587" s="216" t="s">
        <v>88</v>
      </c>
    </row>
    <row r="3588" spans="1:11" x14ac:dyDescent="0.25">
      <c r="A3588" s="103" t="s">
        <v>809</v>
      </c>
      <c r="B3588" s="103" t="s">
        <v>88</v>
      </c>
      <c r="C3588" s="103" t="s">
        <v>838</v>
      </c>
      <c r="D3588" s="103" t="s">
        <v>839</v>
      </c>
      <c r="E3588" s="103" t="s">
        <v>840</v>
      </c>
      <c r="F3588" s="103" t="s">
        <v>841</v>
      </c>
      <c r="G3588" s="103" t="s">
        <v>103</v>
      </c>
      <c r="H3588" s="103" t="s">
        <v>337</v>
      </c>
      <c r="I3588" s="103" t="s">
        <v>842</v>
      </c>
      <c r="J3588" s="215">
        <v>173.74</v>
      </c>
      <c r="K3588" s="216" t="s">
        <v>88</v>
      </c>
    </row>
    <row r="3589" spans="1:11" x14ac:dyDescent="0.25">
      <c r="A3589" s="103" t="s">
        <v>809</v>
      </c>
      <c r="B3589" s="103" t="s">
        <v>88</v>
      </c>
      <c r="C3589" s="103" t="s">
        <v>838</v>
      </c>
      <c r="D3589" s="103" t="s">
        <v>839</v>
      </c>
      <c r="E3589" s="111"/>
      <c r="F3589" s="103" t="s">
        <v>841</v>
      </c>
      <c r="G3589" s="103" t="s">
        <v>103</v>
      </c>
      <c r="H3589" s="103" t="s">
        <v>337</v>
      </c>
      <c r="I3589" s="103" t="s">
        <v>842</v>
      </c>
      <c r="J3589" s="215">
        <v>-86.88</v>
      </c>
      <c r="K3589" s="216" t="s">
        <v>88</v>
      </c>
    </row>
    <row r="3590" spans="1:11" x14ac:dyDescent="0.25">
      <c r="A3590" s="103" t="s">
        <v>1038</v>
      </c>
      <c r="B3590" s="103" t="s">
        <v>88</v>
      </c>
      <c r="C3590" s="103" t="s">
        <v>838</v>
      </c>
      <c r="D3590" s="103" t="s">
        <v>839</v>
      </c>
      <c r="E3590" s="103" t="s">
        <v>840</v>
      </c>
      <c r="F3590" s="103" t="s">
        <v>841</v>
      </c>
      <c r="G3590" s="103" t="s">
        <v>103</v>
      </c>
      <c r="H3590" s="103" t="s">
        <v>337</v>
      </c>
      <c r="I3590" s="103" t="s">
        <v>842</v>
      </c>
      <c r="J3590" s="215">
        <v>3.53</v>
      </c>
      <c r="K3590" s="216" t="s">
        <v>88</v>
      </c>
    </row>
    <row r="3591" spans="1:11" x14ac:dyDescent="0.25">
      <c r="A3591" s="103" t="s">
        <v>1038</v>
      </c>
      <c r="B3591" s="103" t="s">
        <v>88</v>
      </c>
      <c r="C3591" s="103" t="s">
        <v>838</v>
      </c>
      <c r="D3591" s="103" t="s">
        <v>839</v>
      </c>
      <c r="E3591" s="111"/>
      <c r="F3591" s="103" t="s">
        <v>841</v>
      </c>
      <c r="G3591" s="103" t="s">
        <v>103</v>
      </c>
      <c r="H3591" s="103" t="s">
        <v>337</v>
      </c>
      <c r="I3591" s="103" t="s">
        <v>842</v>
      </c>
      <c r="J3591" s="215">
        <v>-1.77</v>
      </c>
      <c r="K3591" s="216" t="s">
        <v>88</v>
      </c>
    </row>
    <row r="3592" spans="1:11" x14ac:dyDescent="0.25">
      <c r="A3592" s="103" t="s">
        <v>806</v>
      </c>
      <c r="B3592" s="103" t="s">
        <v>88</v>
      </c>
      <c r="C3592" s="103" t="s">
        <v>838</v>
      </c>
      <c r="D3592" s="103" t="s">
        <v>839</v>
      </c>
      <c r="E3592" s="103" t="s">
        <v>840</v>
      </c>
      <c r="F3592" s="103" t="s">
        <v>841</v>
      </c>
      <c r="G3592" s="103" t="s">
        <v>103</v>
      </c>
      <c r="H3592" s="103" t="s">
        <v>337</v>
      </c>
      <c r="I3592" s="103" t="s">
        <v>842</v>
      </c>
      <c r="J3592" s="215">
        <v>53.99</v>
      </c>
      <c r="K3592" s="216" t="s">
        <v>88</v>
      </c>
    </row>
    <row r="3593" spans="1:11" x14ac:dyDescent="0.25">
      <c r="A3593" s="103" t="s">
        <v>806</v>
      </c>
      <c r="B3593" s="103" t="s">
        <v>88</v>
      </c>
      <c r="C3593" s="103" t="s">
        <v>838</v>
      </c>
      <c r="D3593" s="103" t="s">
        <v>839</v>
      </c>
      <c r="E3593" s="111"/>
      <c r="F3593" s="103" t="s">
        <v>841</v>
      </c>
      <c r="G3593" s="103" t="s">
        <v>103</v>
      </c>
      <c r="H3593" s="103" t="s">
        <v>337</v>
      </c>
      <c r="I3593" s="103" t="s">
        <v>842</v>
      </c>
      <c r="J3593" s="215">
        <v>-26.99</v>
      </c>
      <c r="K3593" s="216" t="s">
        <v>88</v>
      </c>
    </row>
    <row r="3594" spans="1:11" x14ac:dyDescent="0.25">
      <c r="A3594" s="103" t="s">
        <v>807</v>
      </c>
      <c r="B3594" s="103" t="s">
        <v>88</v>
      </c>
      <c r="C3594" s="103" t="s">
        <v>838</v>
      </c>
      <c r="D3594" s="103" t="s">
        <v>839</v>
      </c>
      <c r="E3594" s="103" t="s">
        <v>840</v>
      </c>
      <c r="F3594" s="103" t="s">
        <v>841</v>
      </c>
      <c r="G3594" s="103" t="s">
        <v>103</v>
      </c>
      <c r="H3594" s="103" t="s">
        <v>337</v>
      </c>
      <c r="I3594" s="103" t="s">
        <v>842</v>
      </c>
      <c r="J3594" s="215">
        <v>122.3</v>
      </c>
      <c r="K3594" s="216" t="s">
        <v>88</v>
      </c>
    </row>
    <row r="3595" spans="1:11" x14ac:dyDescent="0.25">
      <c r="A3595" s="103" t="s">
        <v>807</v>
      </c>
      <c r="B3595" s="103" t="s">
        <v>88</v>
      </c>
      <c r="C3595" s="103" t="s">
        <v>838</v>
      </c>
      <c r="D3595" s="103" t="s">
        <v>839</v>
      </c>
      <c r="E3595" s="111"/>
      <c r="F3595" s="103" t="s">
        <v>841</v>
      </c>
      <c r="G3595" s="103" t="s">
        <v>103</v>
      </c>
      <c r="H3595" s="103" t="s">
        <v>337</v>
      </c>
      <c r="I3595" s="103" t="s">
        <v>842</v>
      </c>
      <c r="J3595" s="215">
        <v>-61.14</v>
      </c>
      <c r="K3595" s="216" t="s">
        <v>88</v>
      </c>
    </row>
    <row r="3596" spans="1:11" x14ac:dyDescent="0.25">
      <c r="A3596" s="103" t="s">
        <v>809</v>
      </c>
      <c r="B3596" s="103" t="s">
        <v>88</v>
      </c>
      <c r="C3596" s="103" t="s">
        <v>838</v>
      </c>
      <c r="D3596" s="103" t="s">
        <v>839</v>
      </c>
      <c r="E3596" s="103" t="s">
        <v>840</v>
      </c>
      <c r="F3596" s="103" t="s">
        <v>841</v>
      </c>
      <c r="G3596" s="103" t="s">
        <v>102</v>
      </c>
      <c r="H3596" s="103" t="s">
        <v>338</v>
      </c>
      <c r="I3596" s="103" t="s">
        <v>842</v>
      </c>
      <c r="J3596" s="215">
        <v>44.53</v>
      </c>
      <c r="K3596" s="216" t="s">
        <v>88</v>
      </c>
    </row>
    <row r="3597" spans="1:11" x14ac:dyDescent="0.25">
      <c r="A3597" s="103" t="s">
        <v>809</v>
      </c>
      <c r="B3597" s="103" t="s">
        <v>88</v>
      </c>
      <c r="C3597" s="103" t="s">
        <v>838</v>
      </c>
      <c r="D3597" s="103" t="s">
        <v>839</v>
      </c>
      <c r="E3597" s="111"/>
      <c r="F3597" s="103" t="s">
        <v>841</v>
      </c>
      <c r="G3597" s="103" t="s">
        <v>102</v>
      </c>
      <c r="H3597" s="103" t="s">
        <v>338</v>
      </c>
      <c r="I3597" s="103" t="s">
        <v>842</v>
      </c>
      <c r="J3597" s="215">
        <v>-22.23</v>
      </c>
      <c r="K3597" s="216" t="s">
        <v>88</v>
      </c>
    </row>
    <row r="3598" spans="1:11" x14ac:dyDescent="0.25">
      <c r="A3598" s="103" t="s">
        <v>810</v>
      </c>
      <c r="B3598" s="103" t="s">
        <v>88</v>
      </c>
      <c r="C3598" s="103" t="s">
        <v>838</v>
      </c>
      <c r="D3598" s="103" t="s">
        <v>839</v>
      </c>
      <c r="E3598" s="103" t="s">
        <v>840</v>
      </c>
      <c r="F3598" s="103" t="s">
        <v>841</v>
      </c>
      <c r="G3598" s="103" t="s">
        <v>102</v>
      </c>
      <c r="H3598" s="103" t="s">
        <v>338</v>
      </c>
      <c r="I3598" s="103" t="s">
        <v>842</v>
      </c>
      <c r="J3598" s="215">
        <v>510.03</v>
      </c>
      <c r="K3598" s="216" t="s">
        <v>88</v>
      </c>
    </row>
    <row r="3599" spans="1:11" x14ac:dyDescent="0.25">
      <c r="A3599" s="103" t="s">
        <v>810</v>
      </c>
      <c r="B3599" s="103" t="s">
        <v>88</v>
      </c>
      <c r="C3599" s="103" t="s">
        <v>838</v>
      </c>
      <c r="D3599" s="103" t="s">
        <v>839</v>
      </c>
      <c r="E3599" s="111"/>
      <c r="F3599" s="103" t="s">
        <v>841</v>
      </c>
      <c r="G3599" s="103" t="s">
        <v>102</v>
      </c>
      <c r="H3599" s="103" t="s">
        <v>338</v>
      </c>
      <c r="I3599" s="103" t="s">
        <v>842</v>
      </c>
      <c r="J3599" s="215">
        <v>-255.01</v>
      </c>
      <c r="K3599" s="216" t="s">
        <v>88</v>
      </c>
    </row>
    <row r="3600" spans="1:11" x14ac:dyDescent="0.25">
      <c r="A3600" s="103" t="s">
        <v>806</v>
      </c>
      <c r="B3600" s="103" t="s">
        <v>88</v>
      </c>
      <c r="C3600" s="103" t="s">
        <v>838</v>
      </c>
      <c r="D3600" s="103" t="s">
        <v>839</v>
      </c>
      <c r="E3600" s="103" t="s">
        <v>840</v>
      </c>
      <c r="F3600" s="103" t="s">
        <v>841</v>
      </c>
      <c r="G3600" s="103" t="s">
        <v>102</v>
      </c>
      <c r="H3600" s="103" t="s">
        <v>338</v>
      </c>
      <c r="I3600" s="103" t="s">
        <v>842</v>
      </c>
      <c r="J3600" s="215">
        <v>15.07</v>
      </c>
      <c r="K3600" s="216" t="s">
        <v>88</v>
      </c>
    </row>
    <row r="3601" spans="1:11" x14ac:dyDescent="0.25">
      <c r="A3601" s="103" t="s">
        <v>806</v>
      </c>
      <c r="B3601" s="103" t="s">
        <v>88</v>
      </c>
      <c r="C3601" s="103" t="s">
        <v>838</v>
      </c>
      <c r="D3601" s="103" t="s">
        <v>839</v>
      </c>
      <c r="E3601" s="111"/>
      <c r="F3601" s="103" t="s">
        <v>841</v>
      </c>
      <c r="G3601" s="103" t="s">
        <v>102</v>
      </c>
      <c r="H3601" s="103" t="s">
        <v>338</v>
      </c>
      <c r="I3601" s="103" t="s">
        <v>842</v>
      </c>
      <c r="J3601" s="215">
        <v>-7.53</v>
      </c>
      <c r="K3601" s="216" t="s">
        <v>88</v>
      </c>
    </row>
    <row r="3602" spans="1:11" x14ac:dyDescent="0.25">
      <c r="A3602" s="103" t="s">
        <v>809</v>
      </c>
      <c r="B3602" s="103" t="s">
        <v>88</v>
      </c>
      <c r="C3602" s="103" t="s">
        <v>838</v>
      </c>
      <c r="D3602" s="103" t="s">
        <v>839</v>
      </c>
      <c r="E3602" s="103" t="s">
        <v>840</v>
      </c>
      <c r="F3602" s="103" t="s">
        <v>841</v>
      </c>
      <c r="G3602" s="103" t="s">
        <v>101</v>
      </c>
      <c r="H3602" s="103" t="s">
        <v>339</v>
      </c>
      <c r="I3602" s="103" t="s">
        <v>842</v>
      </c>
      <c r="J3602" s="215">
        <v>38.18</v>
      </c>
      <c r="K3602" s="216" t="s">
        <v>88</v>
      </c>
    </row>
    <row r="3603" spans="1:11" x14ac:dyDescent="0.25">
      <c r="A3603" s="103" t="s">
        <v>809</v>
      </c>
      <c r="B3603" s="103" t="s">
        <v>88</v>
      </c>
      <c r="C3603" s="103" t="s">
        <v>838</v>
      </c>
      <c r="D3603" s="103" t="s">
        <v>839</v>
      </c>
      <c r="E3603" s="111"/>
      <c r="F3603" s="103" t="s">
        <v>841</v>
      </c>
      <c r="G3603" s="103" t="s">
        <v>101</v>
      </c>
      <c r="H3603" s="103" t="s">
        <v>339</v>
      </c>
      <c r="I3603" s="103" t="s">
        <v>842</v>
      </c>
      <c r="J3603" s="215">
        <v>-19.079999999999998</v>
      </c>
      <c r="K3603" s="216" t="s">
        <v>88</v>
      </c>
    </row>
    <row r="3604" spans="1:11" x14ac:dyDescent="0.25">
      <c r="A3604" s="103" t="s">
        <v>810</v>
      </c>
      <c r="B3604" s="103" t="s">
        <v>88</v>
      </c>
      <c r="C3604" s="103" t="s">
        <v>838</v>
      </c>
      <c r="D3604" s="103" t="s">
        <v>839</v>
      </c>
      <c r="E3604" s="103" t="s">
        <v>840</v>
      </c>
      <c r="F3604" s="103" t="s">
        <v>841</v>
      </c>
      <c r="G3604" s="103" t="s">
        <v>101</v>
      </c>
      <c r="H3604" s="103" t="s">
        <v>339</v>
      </c>
      <c r="I3604" s="103" t="s">
        <v>842</v>
      </c>
      <c r="J3604" s="215">
        <v>170.49</v>
      </c>
      <c r="K3604" s="216" t="s">
        <v>88</v>
      </c>
    </row>
    <row r="3605" spans="1:11" x14ac:dyDescent="0.25">
      <c r="A3605" s="103" t="s">
        <v>810</v>
      </c>
      <c r="B3605" s="103" t="s">
        <v>88</v>
      </c>
      <c r="C3605" s="103" t="s">
        <v>838</v>
      </c>
      <c r="D3605" s="103" t="s">
        <v>839</v>
      </c>
      <c r="E3605" s="111"/>
      <c r="F3605" s="103" t="s">
        <v>841</v>
      </c>
      <c r="G3605" s="103" t="s">
        <v>101</v>
      </c>
      <c r="H3605" s="103" t="s">
        <v>339</v>
      </c>
      <c r="I3605" s="103" t="s">
        <v>842</v>
      </c>
      <c r="J3605" s="215">
        <v>-85.23</v>
      </c>
      <c r="K3605" s="216" t="s">
        <v>88</v>
      </c>
    </row>
    <row r="3606" spans="1:11" x14ac:dyDescent="0.25">
      <c r="A3606" s="103" t="s">
        <v>807</v>
      </c>
      <c r="B3606" s="103" t="s">
        <v>88</v>
      </c>
      <c r="C3606" s="103" t="s">
        <v>838</v>
      </c>
      <c r="D3606" s="103" t="s">
        <v>839</v>
      </c>
      <c r="E3606" s="103" t="s">
        <v>840</v>
      </c>
      <c r="F3606" s="103" t="s">
        <v>841</v>
      </c>
      <c r="G3606" s="103" t="s">
        <v>101</v>
      </c>
      <c r="H3606" s="103" t="s">
        <v>339</v>
      </c>
      <c r="I3606" s="103" t="s">
        <v>842</v>
      </c>
      <c r="J3606" s="215">
        <v>49.47</v>
      </c>
      <c r="K3606" s="216" t="s">
        <v>88</v>
      </c>
    </row>
    <row r="3607" spans="1:11" x14ac:dyDescent="0.25">
      <c r="A3607" s="103" t="s">
        <v>807</v>
      </c>
      <c r="B3607" s="103" t="s">
        <v>88</v>
      </c>
      <c r="C3607" s="103" t="s">
        <v>838</v>
      </c>
      <c r="D3607" s="103" t="s">
        <v>839</v>
      </c>
      <c r="E3607" s="111"/>
      <c r="F3607" s="103" t="s">
        <v>841</v>
      </c>
      <c r="G3607" s="103" t="s">
        <v>101</v>
      </c>
      <c r="H3607" s="103" t="s">
        <v>339</v>
      </c>
      <c r="I3607" s="103" t="s">
        <v>842</v>
      </c>
      <c r="J3607" s="215">
        <v>-24.73</v>
      </c>
      <c r="K3607" s="216" t="s">
        <v>88</v>
      </c>
    </row>
    <row r="3608" spans="1:11" x14ac:dyDescent="0.25">
      <c r="A3608" s="103" t="s">
        <v>808</v>
      </c>
      <c r="B3608" s="103" t="s">
        <v>88</v>
      </c>
      <c r="C3608" s="103" t="s">
        <v>838</v>
      </c>
      <c r="D3608" s="103" t="s">
        <v>839</v>
      </c>
      <c r="E3608" s="103" t="s">
        <v>840</v>
      </c>
      <c r="F3608" s="103" t="s">
        <v>841</v>
      </c>
      <c r="G3608" s="103" t="s">
        <v>844</v>
      </c>
      <c r="H3608" s="103" t="s">
        <v>845</v>
      </c>
      <c r="I3608" s="103" t="s">
        <v>842</v>
      </c>
      <c r="J3608" s="215">
        <v>139.05000000000001</v>
      </c>
      <c r="K3608" s="216" t="s">
        <v>88</v>
      </c>
    </row>
    <row r="3609" spans="1:11" x14ac:dyDescent="0.25">
      <c r="A3609" s="103" t="s">
        <v>808</v>
      </c>
      <c r="B3609" s="103" t="s">
        <v>88</v>
      </c>
      <c r="C3609" s="103" t="s">
        <v>838</v>
      </c>
      <c r="D3609" s="103" t="s">
        <v>839</v>
      </c>
      <c r="E3609" s="111"/>
      <c r="F3609" s="103" t="s">
        <v>841</v>
      </c>
      <c r="G3609" s="103" t="s">
        <v>844</v>
      </c>
      <c r="H3609" s="103" t="s">
        <v>845</v>
      </c>
      <c r="I3609" s="103" t="s">
        <v>842</v>
      </c>
      <c r="J3609" s="215">
        <v>-69.510000000000005</v>
      </c>
      <c r="K3609" s="216" t="s">
        <v>88</v>
      </c>
    </row>
    <row r="3610" spans="1:11" x14ac:dyDescent="0.25">
      <c r="A3610" s="103" t="s">
        <v>809</v>
      </c>
      <c r="B3610" s="103" t="s">
        <v>88</v>
      </c>
      <c r="C3610" s="103" t="s">
        <v>838</v>
      </c>
      <c r="D3610" s="103" t="s">
        <v>839</v>
      </c>
      <c r="E3610" s="103" t="s">
        <v>840</v>
      </c>
      <c r="F3610" s="103" t="s">
        <v>841</v>
      </c>
      <c r="G3610" s="103" t="s">
        <v>844</v>
      </c>
      <c r="H3610" s="103" t="s">
        <v>845</v>
      </c>
      <c r="I3610" s="103" t="s">
        <v>842</v>
      </c>
      <c r="J3610" s="215">
        <v>629.45000000000005</v>
      </c>
      <c r="K3610" s="216" t="s">
        <v>88</v>
      </c>
    </row>
    <row r="3611" spans="1:11" x14ac:dyDescent="0.25">
      <c r="A3611" s="103" t="s">
        <v>809</v>
      </c>
      <c r="B3611" s="103" t="s">
        <v>88</v>
      </c>
      <c r="C3611" s="103" t="s">
        <v>838</v>
      </c>
      <c r="D3611" s="103" t="s">
        <v>839</v>
      </c>
      <c r="E3611" s="111"/>
      <c r="F3611" s="103" t="s">
        <v>841</v>
      </c>
      <c r="G3611" s="103" t="s">
        <v>844</v>
      </c>
      <c r="H3611" s="103" t="s">
        <v>845</v>
      </c>
      <c r="I3611" s="103" t="s">
        <v>842</v>
      </c>
      <c r="J3611" s="215">
        <v>-314.73</v>
      </c>
      <c r="K3611" s="216" t="s">
        <v>88</v>
      </c>
    </row>
    <row r="3612" spans="1:11" x14ac:dyDescent="0.25">
      <c r="A3612" s="103" t="s">
        <v>807</v>
      </c>
      <c r="B3612" s="103" t="s">
        <v>88</v>
      </c>
      <c r="C3612" s="103" t="s">
        <v>838</v>
      </c>
      <c r="D3612" s="103" t="s">
        <v>839</v>
      </c>
      <c r="E3612" s="103" t="s">
        <v>840</v>
      </c>
      <c r="F3612" s="103" t="s">
        <v>841</v>
      </c>
      <c r="G3612" s="103" t="s">
        <v>844</v>
      </c>
      <c r="H3612" s="103" t="s">
        <v>845</v>
      </c>
      <c r="I3612" s="103" t="s">
        <v>842</v>
      </c>
      <c r="J3612" s="215">
        <v>17.11</v>
      </c>
      <c r="K3612" s="232"/>
    </row>
    <row r="3613" spans="1:11" x14ac:dyDescent="0.25">
      <c r="A3613" s="103" t="s">
        <v>807</v>
      </c>
      <c r="B3613" s="103" t="s">
        <v>88</v>
      </c>
      <c r="C3613" s="103" t="s">
        <v>838</v>
      </c>
      <c r="D3613" s="103" t="s">
        <v>839</v>
      </c>
      <c r="E3613" s="111"/>
      <c r="F3613" s="103" t="s">
        <v>841</v>
      </c>
      <c r="G3613" s="103" t="s">
        <v>844</v>
      </c>
      <c r="H3613" s="103" t="s">
        <v>845</v>
      </c>
      <c r="I3613" s="103" t="s">
        <v>842</v>
      </c>
      <c r="J3613" s="215">
        <v>-8.5500000000000007</v>
      </c>
      <c r="K3613" s="216" t="s">
        <v>88</v>
      </c>
    </row>
    <row r="3614" spans="1:11" x14ac:dyDescent="0.25">
      <c r="A3614" s="103" t="s">
        <v>806</v>
      </c>
      <c r="B3614" s="103" t="s">
        <v>88</v>
      </c>
      <c r="C3614" s="103" t="s">
        <v>838</v>
      </c>
      <c r="D3614" s="103" t="s">
        <v>839</v>
      </c>
      <c r="E3614" s="103" t="s">
        <v>840</v>
      </c>
      <c r="F3614" s="103" t="s">
        <v>841</v>
      </c>
      <c r="G3614" s="103" t="s">
        <v>464</v>
      </c>
      <c r="H3614" s="103" t="s">
        <v>465</v>
      </c>
      <c r="I3614" s="103" t="s">
        <v>842</v>
      </c>
      <c r="J3614" s="215">
        <v>4.09</v>
      </c>
      <c r="K3614" s="216" t="s">
        <v>88</v>
      </c>
    </row>
    <row r="3615" spans="1:11" x14ac:dyDescent="0.25">
      <c r="A3615" s="103" t="s">
        <v>806</v>
      </c>
      <c r="B3615" s="103" t="s">
        <v>88</v>
      </c>
      <c r="C3615" s="103" t="s">
        <v>838</v>
      </c>
      <c r="D3615" s="103" t="s">
        <v>839</v>
      </c>
      <c r="E3615" s="111"/>
      <c r="F3615" s="103" t="s">
        <v>841</v>
      </c>
      <c r="G3615" s="103" t="s">
        <v>464</v>
      </c>
      <c r="H3615" s="103" t="s">
        <v>465</v>
      </c>
      <c r="I3615" s="103" t="s">
        <v>842</v>
      </c>
      <c r="J3615" s="215">
        <v>-2.0499999999999998</v>
      </c>
      <c r="K3615" s="216" t="s">
        <v>88</v>
      </c>
    </row>
    <row r="3616" spans="1:11" x14ac:dyDescent="0.25">
      <c r="A3616" s="103" t="s">
        <v>808</v>
      </c>
      <c r="B3616" s="103" t="s">
        <v>88</v>
      </c>
      <c r="C3616" s="103" t="s">
        <v>838</v>
      </c>
      <c r="D3616" s="103" t="s">
        <v>839</v>
      </c>
      <c r="E3616" s="103" t="s">
        <v>840</v>
      </c>
      <c r="F3616" s="103" t="s">
        <v>841</v>
      </c>
      <c r="G3616" s="103" t="s">
        <v>98</v>
      </c>
      <c r="H3616" s="103" t="s">
        <v>341</v>
      </c>
      <c r="I3616" s="103" t="s">
        <v>842</v>
      </c>
      <c r="J3616" s="215">
        <v>612.62</v>
      </c>
      <c r="K3616" s="216" t="s">
        <v>88</v>
      </c>
    </row>
    <row r="3617" spans="1:11" x14ac:dyDescent="0.25">
      <c r="A3617" s="103" t="s">
        <v>808</v>
      </c>
      <c r="B3617" s="103" t="s">
        <v>88</v>
      </c>
      <c r="C3617" s="103" t="s">
        <v>838</v>
      </c>
      <c r="D3617" s="103" t="s">
        <v>839</v>
      </c>
      <c r="E3617" s="111"/>
      <c r="F3617" s="103" t="s">
        <v>841</v>
      </c>
      <c r="G3617" s="103" t="s">
        <v>98</v>
      </c>
      <c r="H3617" s="103" t="s">
        <v>341</v>
      </c>
      <c r="I3617" s="103" t="s">
        <v>842</v>
      </c>
      <c r="J3617" s="215">
        <v>-306.3</v>
      </c>
      <c r="K3617" s="216" t="s">
        <v>88</v>
      </c>
    </row>
    <row r="3618" spans="1:11" x14ac:dyDescent="0.25">
      <c r="A3618" s="103" t="s">
        <v>1038</v>
      </c>
      <c r="B3618" s="103" t="s">
        <v>88</v>
      </c>
      <c r="C3618" s="103" t="s">
        <v>838</v>
      </c>
      <c r="D3618" s="103" t="s">
        <v>839</v>
      </c>
      <c r="E3618" s="103" t="s">
        <v>846</v>
      </c>
      <c r="F3618" s="103" t="s">
        <v>841</v>
      </c>
      <c r="G3618" s="103" t="s">
        <v>139</v>
      </c>
      <c r="H3618" s="103" t="s">
        <v>646</v>
      </c>
      <c r="I3618" s="103" t="s">
        <v>842</v>
      </c>
      <c r="J3618" s="215">
        <v>113.34</v>
      </c>
      <c r="K3618" s="216" t="s">
        <v>88</v>
      </c>
    </row>
    <row r="3619" spans="1:11" x14ac:dyDescent="0.25">
      <c r="A3619" s="103" t="s">
        <v>1038</v>
      </c>
      <c r="B3619" s="103" t="s">
        <v>88</v>
      </c>
      <c r="C3619" s="103" t="s">
        <v>838</v>
      </c>
      <c r="D3619" s="103" t="s">
        <v>839</v>
      </c>
      <c r="E3619" s="111"/>
      <c r="F3619" s="103" t="s">
        <v>841</v>
      </c>
      <c r="G3619" s="103" t="s">
        <v>139</v>
      </c>
      <c r="H3619" s="103" t="s">
        <v>646</v>
      </c>
      <c r="I3619" s="103" t="s">
        <v>842</v>
      </c>
      <c r="J3619" s="215">
        <v>-29.46</v>
      </c>
      <c r="K3619" s="216" t="s">
        <v>88</v>
      </c>
    </row>
    <row r="3620" spans="1:11" x14ac:dyDescent="0.25">
      <c r="A3620" s="103" t="s">
        <v>808</v>
      </c>
      <c r="B3620" s="103" t="s">
        <v>88</v>
      </c>
      <c r="C3620" s="103" t="s">
        <v>838</v>
      </c>
      <c r="D3620" s="103" t="s">
        <v>839</v>
      </c>
      <c r="E3620" s="103" t="s">
        <v>846</v>
      </c>
      <c r="F3620" s="103" t="s">
        <v>841</v>
      </c>
      <c r="G3620" s="103" t="s">
        <v>128</v>
      </c>
      <c r="H3620" s="103" t="s">
        <v>386</v>
      </c>
      <c r="I3620" s="103" t="s">
        <v>842</v>
      </c>
      <c r="J3620" s="215">
        <v>28143.68</v>
      </c>
      <c r="K3620" s="216" t="s">
        <v>88</v>
      </c>
    </row>
    <row r="3621" spans="1:11" x14ac:dyDescent="0.25">
      <c r="A3621" s="103" t="s">
        <v>809</v>
      </c>
      <c r="B3621" s="103" t="s">
        <v>88</v>
      </c>
      <c r="C3621" s="103" t="s">
        <v>838</v>
      </c>
      <c r="D3621" s="103" t="s">
        <v>839</v>
      </c>
      <c r="E3621" s="103" t="s">
        <v>846</v>
      </c>
      <c r="F3621" s="103" t="s">
        <v>841</v>
      </c>
      <c r="G3621" s="103" t="s">
        <v>128</v>
      </c>
      <c r="H3621" s="103" t="s">
        <v>386</v>
      </c>
      <c r="I3621" s="103" t="s">
        <v>842</v>
      </c>
      <c r="J3621" s="215">
        <v>19688.91</v>
      </c>
      <c r="K3621" s="216" t="s">
        <v>88</v>
      </c>
    </row>
    <row r="3622" spans="1:11" x14ac:dyDescent="0.25">
      <c r="A3622" s="103" t="s">
        <v>810</v>
      </c>
      <c r="B3622" s="103" t="s">
        <v>88</v>
      </c>
      <c r="C3622" s="103" t="s">
        <v>838</v>
      </c>
      <c r="D3622" s="103" t="s">
        <v>839</v>
      </c>
      <c r="E3622" s="103" t="s">
        <v>846</v>
      </c>
      <c r="F3622" s="103" t="s">
        <v>841</v>
      </c>
      <c r="G3622" s="103" t="s">
        <v>128</v>
      </c>
      <c r="H3622" s="103" t="s">
        <v>386</v>
      </c>
      <c r="I3622" s="103" t="s">
        <v>842</v>
      </c>
      <c r="J3622" s="215">
        <v>31479.91</v>
      </c>
      <c r="K3622" s="216" t="s">
        <v>88</v>
      </c>
    </row>
    <row r="3623" spans="1:11" x14ac:dyDescent="0.25">
      <c r="A3623" s="103" t="s">
        <v>1038</v>
      </c>
      <c r="B3623" s="103" t="s">
        <v>88</v>
      </c>
      <c r="C3623" s="103" t="s">
        <v>838</v>
      </c>
      <c r="D3623" s="103" t="s">
        <v>839</v>
      </c>
      <c r="E3623" s="103" t="s">
        <v>846</v>
      </c>
      <c r="F3623" s="103" t="s">
        <v>841</v>
      </c>
      <c r="G3623" s="103" t="s">
        <v>128</v>
      </c>
      <c r="H3623" s="103" t="s">
        <v>386</v>
      </c>
      <c r="I3623" s="103" t="s">
        <v>842</v>
      </c>
      <c r="J3623" s="215">
        <v>21823.43</v>
      </c>
      <c r="K3623" s="216" t="s">
        <v>88</v>
      </c>
    </row>
    <row r="3624" spans="1:11" x14ac:dyDescent="0.25">
      <c r="A3624" s="103" t="s">
        <v>806</v>
      </c>
      <c r="B3624" s="103" t="s">
        <v>88</v>
      </c>
      <c r="C3624" s="103" t="s">
        <v>838</v>
      </c>
      <c r="D3624" s="103" t="s">
        <v>839</v>
      </c>
      <c r="E3624" s="103" t="s">
        <v>846</v>
      </c>
      <c r="F3624" s="103" t="s">
        <v>841</v>
      </c>
      <c r="G3624" s="103" t="s">
        <v>128</v>
      </c>
      <c r="H3624" s="103" t="s">
        <v>386</v>
      </c>
      <c r="I3624" s="103" t="s">
        <v>842</v>
      </c>
      <c r="J3624" s="215">
        <v>18937.939999999999</v>
      </c>
      <c r="K3624" s="216" t="s">
        <v>88</v>
      </c>
    </row>
    <row r="3625" spans="1:11" x14ac:dyDescent="0.25">
      <c r="A3625" s="103" t="s">
        <v>807</v>
      </c>
      <c r="B3625" s="103" t="s">
        <v>88</v>
      </c>
      <c r="C3625" s="103" t="s">
        <v>838</v>
      </c>
      <c r="D3625" s="103" t="s">
        <v>839</v>
      </c>
      <c r="E3625" s="103" t="s">
        <v>846</v>
      </c>
      <c r="F3625" s="103" t="s">
        <v>841</v>
      </c>
      <c r="G3625" s="103" t="s">
        <v>128</v>
      </c>
      <c r="H3625" s="103" t="s">
        <v>386</v>
      </c>
      <c r="I3625" s="103" t="s">
        <v>842</v>
      </c>
      <c r="J3625" s="215">
        <v>21872.93</v>
      </c>
      <c r="K3625" s="216" t="s">
        <v>88</v>
      </c>
    </row>
    <row r="3626" spans="1:11" x14ac:dyDescent="0.25">
      <c r="A3626" s="103" t="s">
        <v>808</v>
      </c>
      <c r="B3626" s="103" t="s">
        <v>88</v>
      </c>
      <c r="C3626" s="103" t="s">
        <v>838</v>
      </c>
      <c r="D3626" s="103" t="s">
        <v>847</v>
      </c>
      <c r="E3626" s="103" t="s">
        <v>848</v>
      </c>
      <c r="F3626" s="103" t="s">
        <v>848</v>
      </c>
      <c r="G3626" s="103" t="s">
        <v>200</v>
      </c>
      <c r="H3626" s="103" t="s">
        <v>297</v>
      </c>
      <c r="I3626" s="103" t="s">
        <v>842</v>
      </c>
      <c r="J3626" s="215">
        <v>-2049.0700000000002</v>
      </c>
      <c r="K3626" s="216" t="s">
        <v>88</v>
      </c>
    </row>
    <row r="3627" spans="1:11" x14ac:dyDescent="0.25">
      <c r="A3627" s="103" t="s">
        <v>809</v>
      </c>
      <c r="B3627" s="103" t="s">
        <v>88</v>
      </c>
      <c r="C3627" s="103" t="s">
        <v>838</v>
      </c>
      <c r="D3627" s="103" t="s">
        <v>847</v>
      </c>
      <c r="E3627" s="103" t="s">
        <v>848</v>
      </c>
      <c r="F3627" s="103" t="s">
        <v>848</v>
      </c>
      <c r="G3627" s="103" t="s">
        <v>200</v>
      </c>
      <c r="H3627" s="103" t="s">
        <v>297</v>
      </c>
      <c r="I3627" s="103" t="s">
        <v>842</v>
      </c>
      <c r="J3627" s="215">
        <v>11087.75</v>
      </c>
      <c r="K3627" s="216" t="s">
        <v>88</v>
      </c>
    </row>
    <row r="3628" spans="1:11" x14ac:dyDescent="0.25">
      <c r="A3628" s="103" t="s">
        <v>810</v>
      </c>
      <c r="B3628" s="103" t="s">
        <v>88</v>
      </c>
      <c r="C3628" s="103" t="s">
        <v>838</v>
      </c>
      <c r="D3628" s="103" t="s">
        <v>847</v>
      </c>
      <c r="E3628" s="103" t="s">
        <v>848</v>
      </c>
      <c r="F3628" s="103" t="s">
        <v>848</v>
      </c>
      <c r="G3628" s="103" t="s">
        <v>200</v>
      </c>
      <c r="H3628" s="103" t="s">
        <v>297</v>
      </c>
      <c r="I3628" s="103" t="s">
        <v>842</v>
      </c>
      <c r="J3628" s="215">
        <v>318.49</v>
      </c>
      <c r="K3628" s="216" t="s">
        <v>88</v>
      </c>
    </row>
    <row r="3629" spans="1:11" x14ac:dyDescent="0.25">
      <c r="A3629" s="103" t="s">
        <v>1038</v>
      </c>
      <c r="B3629" s="103" t="s">
        <v>88</v>
      </c>
      <c r="C3629" s="103" t="s">
        <v>838</v>
      </c>
      <c r="D3629" s="103" t="s">
        <v>847</v>
      </c>
      <c r="E3629" s="103" t="s">
        <v>848</v>
      </c>
      <c r="F3629" s="103" t="s">
        <v>848</v>
      </c>
      <c r="G3629" s="103" t="s">
        <v>200</v>
      </c>
      <c r="H3629" s="103" t="s">
        <v>297</v>
      </c>
      <c r="I3629" s="103" t="s">
        <v>842</v>
      </c>
      <c r="J3629" s="215">
        <v>-3021.44</v>
      </c>
      <c r="K3629" s="216" t="s">
        <v>88</v>
      </c>
    </row>
    <row r="3630" spans="1:11" x14ac:dyDescent="0.25">
      <c r="A3630" s="103" t="s">
        <v>806</v>
      </c>
      <c r="B3630" s="103" t="s">
        <v>88</v>
      </c>
      <c r="C3630" s="103" t="s">
        <v>838</v>
      </c>
      <c r="D3630" s="103" t="s">
        <v>847</v>
      </c>
      <c r="E3630" s="103" t="s">
        <v>848</v>
      </c>
      <c r="F3630" s="103" t="s">
        <v>848</v>
      </c>
      <c r="G3630" s="103" t="s">
        <v>200</v>
      </c>
      <c r="H3630" s="103" t="s">
        <v>297</v>
      </c>
      <c r="I3630" s="103" t="s">
        <v>842</v>
      </c>
      <c r="J3630" s="215">
        <v>-10307.68</v>
      </c>
      <c r="K3630" s="216" t="s">
        <v>88</v>
      </c>
    </row>
    <row r="3631" spans="1:11" x14ac:dyDescent="0.25">
      <c r="A3631" s="103" t="s">
        <v>807</v>
      </c>
      <c r="B3631" s="103" t="s">
        <v>88</v>
      </c>
      <c r="C3631" s="103" t="s">
        <v>838</v>
      </c>
      <c r="D3631" s="103" t="s">
        <v>847</v>
      </c>
      <c r="E3631" s="103" t="s">
        <v>848</v>
      </c>
      <c r="F3631" s="103" t="s">
        <v>848</v>
      </c>
      <c r="G3631" s="103" t="s">
        <v>200</v>
      </c>
      <c r="H3631" s="103" t="s">
        <v>297</v>
      </c>
      <c r="I3631" s="103" t="s">
        <v>842</v>
      </c>
      <c r="J3631" s="215">
        <v>2490.35</v>
      </c>
      <c r="K3631" s="216" t="s">
        <v>88</v>
      </c>
    </row>
    <row r="3632" spans="1:11" x14ac:dyDescent="0.25">
      <c r="A3632" s="103" t="s">
        <v>808</v>
      </c>
      <c r="B3632" s="103" t="s">
        <v>88</v>
      </c>
      <c r="C3632" s="103" t="s">
        <v>838</v>
      </c>
      <c r="D3632" s="103" t="s">
        <v>847</v>
      </c>
      <c r="E3632" s="103" t="s">
        <v>848</v>
      </c>
      <c r="F3632" s="103" t="s">
        <v>848</v>
      </c>
      <c r="G3632" s="103" t="s">
        <v>161</v>
      </c>
      <c r="H3632" s="103" t="s">
        <v>300</v>
      </c>
      <c r="I3632" s="103" t="s">
        <v>842</v>
      </c>
      <c r="J3632" s="215">
        <v>1312.75</v>
      </c>
      <c r="K3632" s="216" t="s">
        <v>88</v>
      </c>
    </row>
    <row r="3633" spans="1:11" x14ac:dyDescent="0.25">
      <c r="A3633" s="103" t="s">
        <v>808</v>
      </c>
      <c r="B3633" s="103" t="s">
        <v>88</v>
      </c>
      <c r="C3633" s="103" t="s">
        <v>838</v>
      </c>
      <c r="D3633" s="103" t="s">
        <v>847</v>
      </c>
      <c r="E3633" s="111"/>
      <c r="F3633" s="103" t="s">
        <v>848</v>
      </c>
      <c r="G3633" s="103" t="s">
        <v>161</v>
      </c>
      <c r="H3633" s="103" t="s">
        <v>300</v>
      </c>
      <c r="I3633" s="103" t="s">
        <v>842</v>
      </c>
      <c r="J3633" s="215">
        <v>-341.18</v>
      </c>
      <c r="K3633" s="216" t="s">
        <v>88</v>
      </c>
    </row>
    <row r="3634" spans="1:11" x14ac:dyDescent="0.25">
      <c r="A3634" s="103" t="s">
        <v>809</v>
      </c>
      <c r="B3634" s="103" t="s">
        <v>88</v>
      </c>
      <c r="C3634" s="103" t="s">
        <v>838</v>
      </c>
      <c r="D3634" s="103" t="s">
        <v>847</v>
      </c>
      <c r="E3634" s="103" t="s">
        <v>848</v>
      </c>
      <c r="F3634" s="103" t="s">
        <v>848</v>
      </c>
      <c r="G3634" s="103" t="s">
        <v>161</v>
      </c>
      <c r="H3634" s="103" t="s">
        <v>300</v>
      </c>
      <c r="I3634" s="103" t="s">
        <v>842</v>
      </c>
      <c r="J3634" s="215">
        <v>819.05</v>
      </c>
      <c r="K3634" s="216" t="s">
        <v>88</v>
      </c>
    </row>
    <row r="3635" spans="1:11" x14ac:dyDescent="0.25">
      <c r="A3635" s="103" t="s">
        <v>809</v>
      </c>
      <c r="B3635" s="103" t="s">
        <v>88</v>
      </c>
      <c r="C3635" s="103" t="s">
        <v>838</v>
      </c>
      <c r="D3635" s="103" t="s">
        <v>847</v>
      </c>
      <c r="E3635" s="111"/>
      <c r="F3635" s="103" t="s">
        <v>848</v>
      </c>
      <c r="G3635" s="103" t="s">
        <v>161</v>
      </c>
      <c r="H3635" s="103" t="s">
        <v>300</v>
      </c>
      <c r="I3635" s="103" t="s">
        <v>842</v>
      </c>
      <c r="J3635" s="215">
        <v>-212.87</v>
      </c>
      <c r="K3635" s="216" t="s">
        <v>88</v>
      </c>
    </row>
    <row r="3636" spans="1:11" x14ac:dyDescent="0.25">
      <c r="A3636" s="103" t="s">
        <v>810</v>
      </c>
      <c r="B3636" s="103" t="s">
        <v>88</v>
      </c>
      <c r="C3636" s="103" t="s">
        <v>838</v>
      </c>
      <c r="D3636" s="103" t="s">
        <v>847</v>
      </c>
      <c r="E3636" s="103" t="s">
        <v>848</v>
      </c>
      <c r="F3636" s="103" t="s">
        <v>848</v>
      </c>
      <c r="G3636" s="103" t="s">
        <v>161</v>
      </c>
      <c r="H3636" s="103" t="s">
        <v>300</v>
      </c>
      <c r="I3636" s="103" t="s">
        <v>842</v>
      </c>
      <c r="J3636" s="215">
        <v>-713</v>
      </c>
      <c r="K3636" s="216" t="s">
        <v>88</v>
      </c>
    </row>
    <row r="3637" spans="1:11" x14ac:dyDescent="0.25">
      <c r="A3637" s="103" t="s">
        <v>810</v>
      </c>
      <c r="B3637" s="103" t="s">
        <v>88</v>
      </c>
      <c r="C3637" s="103" t="s">
        <v>838</v>
      </c>
      <c r="D3637" s="103" t="s">
        <v>847</v>
      </c>
      <c r="E3637" s="111"/>
      <c r="F3637" s="103" t="s">
        <v>848</v>
      </c>
      <c r="G3637" s="103" t="s">
        <v>161</v>
      </c>
      <c r="H3637" s="103" t="s">
        <v>300</v>
      </c>
      <c r="I3637" s="103" t="s">
        <v>842</v>
      </c>
      <c r="J3637" s="215">
        <v>185.31</v>
      </c>
      <c r="K3637" s="216" t="s">
        <v>88</v>
      </c>
    </row>
    <row r="3638" spans="1:11" x14ac:dyDescent="0.25">
      <c r="A3638" s="103" t="s">
        <v>1038</v>
      </c>
      <c r="B3638" s="103" t="s">
        <v>88</v>
      </c>
      <c r="C3638" s="103" t="s">
        <v>838</v>
      </c>
      <c r="D3638" s="103" t="s">
        <v>847</v>
      </c>
      <c r="E3638" s="103" t="s">
        <v>848</v>
      </c>
      <c r="F3638" s="103" t="s">
        <v>848</v>
      </c>
      <c r="G3638" s="103" t="s">
        <v>161</v>
      </c>
      <c r="H3638" s="103" t="s">
        <v>300</v>
      </c>
      <c r="I3638" s="103" t="s">
        <v>842</v>
      </c>
      <c r="J3638" s="215">
        <v>-923.47</v>
      </c>
      <c r="K3638" s="216" t="s">
        <v>88</v>
      </c>
    </row>
    <row r="3639" spans="1:11" x14ac:dyDescent="0.25">
      <c r="A3639" s="103" t="s">
        <v>1038</v>
      </c>
      <c r="B3639" s="103" t="s">
        <v>88</v>
      </c>
      <c r="C3639" s="103" t="s">
        <v>838</v>
      </c>
      <c r="D3639" s="103" t="s">
        <v>847</v>
      </c>
      <c r="E3639" s="111"/>
      <c r="F3639" s="103" t="s">
        <v>848</v>
      </c>
      <c r="G3639" s="103" t="s">
        <v>161</v>
      </c>
      <c r="H3639" s="103" t="s">
        <v>300</v>
      </c>
      <c r="I3639" s="103" t="s">
        <v>842</v>
      </c>
      <c r="J3639" s="215">
        <v>240.01</v>
      </c>
      <c r="K3639" s="216" t="s">
        <v>88</v>
      </c>
    </row>
    <row r="3640" spans="1:11" x14ac:dyDescent="0.25">
      <c r="A3640" s="103" t="s">
        <v>806</v>
      </c>
      <c r="B3640" s="103" t="s">
        <v>88</v>
      </c>
      <c r="C3640" s="103" t="s">
        <v>838</v>
      </c>
      <c r="D3640" s="103" t="s">
        <v>847</v>
      </c>
      <c r="E3640" s="103" t="s">
        <v>848</v>
      </c>
      <c r="F3640" s="103" t="s">
        <v>848</v>
      </c>
      <c r="G3640" s="103" t="s">
        <v>161</v>
      </c>
      <c r="H3640" s="103" t="s">
        <v>300</v>
      </c>
      <c r="I3640" s="103" t="s">
        <v>842</v>
      </c>
      <c r="J3640" s="215">
        <v>-1850</v>
      </c>
      <c r="K3640" s="216" t="s">
        <v>88</v>
      </c>
    </row>
    <row r="3641" spans="1:11" x14ac:dyDescent="0.25">
      <c r="A3641" s="103" t="s">
        <v>806</v>
      </c>
      <c r="B3641" s="103" t="s">
        <v>88</v>
      </c>
      <c r="C3641" s="103" t="s">
        <v>838</v>
      </c>
      <c r="D3641" s="103" t="s">
        <v>847</v>
      </c>
      <c r="E3641" s="111"/>
      <c r="F3641" s="103" t="s">
        <v>848</v>
      </c>
      <c r="G3641" s="103" t="s">
        <v>161</v>
      </c>
      <c r="H3641" s="103" t="s">
        <v>300</v>
      </c>
      <c r="I3641" s="103" t="s">
        <v>842</v>
      </c>
      <c r="J3641" s="215">
        <v>480.82</v>
      </c>
      <c r="K3641" s="216" t="s">
        <v>88</v>
      </c>
    </row>
    <row r="3642" spans="1:11" x14ac:dyDescent="0.25">
      <c r="A3642" s="103" t="s">
        <v>807</v>
      </c>
      <c r="B3642" s="103" t="s">
        <v>88</v>
      </c>
      <c r="C3642" s="103" t="s">
        <v>838</v>
      </c>
      <c r="D3642" s="103" t="s">
        <v>847</v>
      </c>
      <c r="E3642" s="103" t="s">
        <v>848</v>
      </c>
      <c r="F3642" s="103" t="s">
        <v>848</v>
      </c>
      <c r="G3642" s="103" t="s">
        <v>161</v>
      </c>
      <c r="H3642" s="103" t="s">
        <v>300</v>
      </c>
      <c r="I3642" s="103" t="s">
        <v>842</v>
      </c>
      <c r="J3642" s="215">
        <v>2845.24</v>
      </c>
      <c r="K3642" s="216" t="s">
        <v>88</v>
      </c>
    </row>
    <row r="3643" spans="1:11" x14ac:dyDescent="0.25">
      <c r="A3643" s="103" t="s">
        <v>807</v>
      </c>
      <c r="B3643" s="103" t="s">
        <v>88</v>
      </c>
      <c r="C3643" s="103" t="s">
        <v>838</v>
      </c>
      <c r="D3643" s="103" t="s">
        <v>847</v>
      </c>
      <c r="E3643" s="111"/>
      <c r="F3643" s="103" t="s">
        <v>848</v>
      </c>
      <c r="G3643" s="103" t="s">
        <v>161</v>
      </c>
      <c r="H3643" s="103" t="s">
        <v>300</v>
      </c>
      <c r="I3643" s="103" t="s">
        <v>842</v>
      </c>
      <c r="J3643" s="215">
        <v>-739.48</v>
      </c>
      <c r="K3643" s="216" t="s">
        <v>88</v>
      </c>
    </row>
    <row r="3644" spans="1:11" x14ac:dyDescent="0.25">
      <c r="A3644" s="103" t="s">
        <v>1038</v>
      </c>
      <c r="B3644" s="103" t="s">
        <v>88</v>
      </c>
      <c r="C3644" s="103" t="s">
        <v>838</v>
      </c>
      <c r="D3644" s="103" t="s">
        <v>847</v>
      </c>
      <c r="E3644" s="103" t="s">
        <v>848</v>
      </c>
      <c r="F3644" s="103" t="s">
        <v>848</v>
      </c>
      <c r="G3644" s="103" t="s">
        <v>194</v>
      </c>
      <c r="H3644" s="103" t="s">
        <v>731</v>
      </c>
      <c r="I3644" s="103" t="s">
        <v>842</v>
      </c>
      <c r="J3644" s="215">
        <v>3016.79</v>
      </c>
      <c r="K3644" s="216" t="s">
        <v>88</v>
      </c>
    </row>
    <row r="3645" spans="1:11" x14ac:dyDescent="0.25">
      <c r="A3645" s="103" t="s">
        <v>1038</v>
      </c>
      <c r="B3645" s="103" t="s">
        <v>88</v>
      </c>
      <c r="C3645" s="103" t="s">
        <v>838</v>
      </c>
      <c r="D3645" s="103" t="s">
        <v>847</v>
      </c>
      <c r="E3645" s="111"/>
      <c r="F3645" s="103" t="s">
        <v>848</v>
      </c>
      <c r="G3645" s="103" t="s">
        <v>194</v>
      </c>
      <c r="H3645" s="103" t="s">
        <v>731</v>
      </c>
      <c r="I3645" s="103" t="s">
        <v>842</v>
      </c>
      <c r="J3645" s="215">
        <v>-1060</v>
      </c>
      <c r="K3645" s="216" t="s">
        <v>88</v>
      </c>
    </row>
    <row r="3646" spans="1:11" x14ac:dyDescent="0.25">
      <c r="A3646" s="103" t="s">
        <v>806</v>
      </c>
      <c r="B3646" s="103" t="s">
        <v>88</v>
      </c>
      <c r="C3646" s="103" t="s">
        <v>838</v>
      </c>
      <c r="D3646" s="103" t="s">
        <v>847</v>
      </c>
      <c r="E3646" s="103" t="s">
        <v>848</v>
      </c>
      <c r="F3646" s="103" t="s">
        <v>848</v>
      </c>
      <c r="G3646" s="103" t="s">
        <v>194</v>
      </c>
      <c r="H3646" s="103" t="s">
        <v>731</v>
      </c>
      <c r="I3646" s="103" t="s">
        <v>842</v>
      </c>
      <c r="J3646" s="215">
        <v>14.66</v>
      </c>
      <c r="K3646" s="216" t="s">
        <v>88</v>
      </c>
    </row>
    <row r="3647" spans="1:11" x14ac:dyDescent="0.25">
      <c r="A3647" s="103" t="s">
        <v>807</v>
      </c>
      <c r="B3647" s="103" t="s">
        <v>88</v>
      </c>
      <c r="C3647" s="103" t="s">
        <v>838</v>
      </c>
      <c r="D3647" s="103" t="s">
        <v>847</v>
      </c>
      <c r="E3647" s="103" t="s">
        <v>848</v>
      </c>
      <c r="F3647" s="103" t="s">
        <v>848</v>
      </c>
      <c r="G3647" s="103" t="s">
        <v>194</v>
      </c>
      <c r="H3647" s="103" t="s">
        <v>731</v>
      </c>
      <c r="I3647" s="103" t="s">
        <v>842</v>
      </c>
      <c r="J3647" s="215">
        <v>-61.13</v>
      </c>
      <c r="K3647" s="216" t="s">
        <v>88</v>
      </c>
    </row>
    <row r="3648" spans="1:11" x14ac:dyDescent="0.25">
      <c r="A3648" s="103" t="s">
        <v>807</v>
      </c>
      <c r="B3648" s="103" t="s">
        <v>88</v>
      </c>
      <c r="C3648" s="103" t="s">
        <v>838</v>
      </c>
      <c r="D3648" s="103" t="s">
        <v>847</v>
      </c>
      <c r="E3648" s="111"/>
      <c r="F3648" s="103" t="s">
        <v>848</v>
      </c>
      <c r="G3648" s="103" t="s">
        <v>194</v>
      </c>
      <c r="H3648" s="103" t="s">
        <v>731</v>
      </c>
      <c r="I3648" s="103" t="s">
        <v>842</v>
      </c>
      <c r="J3648" s="215">
        <v>1060</v>
      </c>
      <c r="K3648" s="216" t="s">
        <v>88</v>
      </c>
    </row>
    <row r="3649" spans="1:11" x14ac:dyDescent="0.25">
      <c r="A3649" s="103" t="s">
        <v>808</v>
      </c>
      <c r="B3649" s="103" t="s">
        <v>88</v>
      </c>
      <c r="C3649" s="103" t="s">
        <v>838</v>
      </c>
      <c r="D3649" s="103" t="s">
        <v>847</v>
      </c>
      <c r="E3649" s="103" t="s">
        <v>848</v>
      </c>
      <c r="F3649" s="103" t="s">
        <v>848</v>
      </c>
      <c r="G3649" s="103" t="s">
        <v>178</v>
      </c>
      <c r="H3649" s="103" t="s">
        <v>315</v>
      </c>
      <c r="I3649" s="103" t="s">
        <v>842</v>
      </c>
      <c r="J3649" s="215">
        <v>2442.92</v>
      </c>
      <c r="K3649" s="216" t="s">
        <v>88</v>
      </c>
    </row>
    <row r="3650" spans="1:11" x14ac:dyDescent="0.25">
      <c r="A3650" s="103" t="s">
        <v>809</v>
      </c>
      <c r="B3650" s="103" t="s">
        <v>88</v>
      </c>
      <c r="C3650" s="103" t="s">
        <v>838</v>
      </c>
      <c r="D3650" s="103" t="s">
        <v>847</v>
      </c>
      <c r="E3650" s="103" t="s">
        <v>848</v>
      </c>
      <c r="F3650" s="103" t="s">
        <v>848</v>
      </c>
      <c r="G3650" s="103" t="s">
        <v>178</v>
      </c>
      <c r="H3650" s="103" t="s">
        <v>315</v>
      </c>
      <c r="I3650" s="103" t="s">
        <v>842</v>
      </c>
      <c r="J3650" s="215">
        <v>1236.96</v>
      </c>
      <c r="K3650" s="216" t="s">
        <v>88</v>
      </c>
    </row>
    <row r="3651" spans="1:11" x14ac:dyDescent="0.25">
      <c r="A3651" s="103" t="s">
        <v>1038</v>
      </c>
      <c r="B3651" s="103" t="s">
        <v>88</v>
      </c>
      <c r="C3651" s="103" t="s">
        <v>838</v>
      </c>
      <c r="D3651" s="103" t="s">
        <v>847</v>
      </c>
      <c r="E3651" s="103" t="s">
        <v>848</v>
      </c>
      <c r="F3651" s="103" t="s">
        <v>848</v>
      </c>
      <c r="G3651" s="103" t="s">
        <v>178</v>
      </c>
      <c r="H3651" s="103" t="s">
        <v>315</v>
      </c>
      <c r="I3651" s="103" t="s">
        <v>842</v>
      </c>
      <c r="J3651" s="215">
        <v>-1990.52</v>
      </c>
      <c r="K3651" s="216" t="s">
        <v>88</v>
      </c>
    </row>
    <row r="3652" spans="1:11" x14ac:dyDescent="0.25">
      <c r="A3652" s="103" t="s">
        <v>806</v>
      </c>
      <c r="B3652" s="103" t="s">
        <v>88</v>
      </c>
      <c r="C3652" s="103" t="s">
        <v>838</v>
      </c>
      <c r="D3652" s="103" t="s">
        <v>847</v>
      </c>
      <c r="E3652" s="103" t="s">
        <v>848</v>
      </c>
      <c r="F3652" s="103" t="s">
        <v>848</v>
      </c>
      <c r="G3652" s="103" t="s">
        <v>178</v>
      </c>
      <c r="H3652" s="103" t="s">
        <v>315</v>
      </c>
      <c r="I3652" s="103" t="s">
        <v>842</v>
      </c>
      <c r="J3652" s="215">
        <v>1210.21</v>
      </c>
      <c r="K3652" s="216" t="s">
        <v>88</v>
      </c>
    </row>
    <row r="3653" spans="1:11" x14ac:dyDescent="0.25">
      <c r="A3653" s="103" t="s">
        <v>807</v>
      </c>
      <c r="B3653" s="103" t="s">
        <v>88</v>
      </c>
      <c r="C3653" s="103" t="s">
        <v>838</v>
      </c>
      <c r="D3653" s="103" t="s">
        <v>847</v>
      </c>
      <c r="E3653" s="103" t="s">
        <v>848</v>
      </c>
      <c r="F3653" s="103" t="s">
        <v>848</v>
      </c>
      <c r="G3653" s="103" t="s">
        <v>178</v>
      </c>
      <c r="H3653" s="103" t="s">
        <v>315</v>
      </c>
      <c r="I3653" s="103" t="s">
        <v>842</v>
      </c>
      <c r="J3653" s="215">
        <v>-2615.48</v>
      </c>
      <c r="K3653" s="216" t="s">
        <v>88</v>
      </c>
    </row>
    <row r="3654" spans="1:11" x14ac:dyDescent="0.25">
      <c r="A3654" s="103" t="s">
        <v>808</v>
      </c>
      <c r="B3654" s="103" t="s">
        <v>88</v>
      </c>
      <c r="C3654" s="103" t="s">
        <v>838</v>
      </c>
      <c r="D3654" s="103" t="s">
        <v>847</v>
      </c>
      <c r="E3654" s="103" t="s">
        <v>848</v>
      </c>
      <c r="F3654" s="103" t="s">
        <v>848</v>
      </c>
      <c r="G3654" s="103" t="s">
        <v>153</v>
      </c>
      <c r="H3654" s="103" t="s">
        <v>318</v>
      </c>
      <c r="I3654" s="103" t="s">
        <v>842</v>
      </c>
      <c r="J3654" s="215">
        <v>-1000</v>
      </c>
      <c r="K3654" s="216" t="s">
        <v>88</v>
      </c>
    </row>
    <row r="3655" spans="1:11" x14ac:dyDescent="0.25">
      <c r="A3655" s="103" t="s">
        <v>809</v>
      </c>
      <c r="B3655" s="103" t="s">
        <v>88</v>
      </c>
      <c r="C3655" s="103" t="s">
        <v>838</v>
      </c>
      <c r="D3655" s="103" t="s">
        <v>847</v>
      </c>
      <c r="E3655" s="103" t="s">
        <v>848</v>
      </c>
      <c r="F3655" s="103" t="s">
        <v>848</v>
      </c>
      <c r="G3655" s="103" t="s">
        <v>153</v>
      </c>
      <c r="H3655" s="103" t="s">
        <v>318</v>
      </c>
      <c r="I3655" s="103" t="s">
        <v>842</v>
      </c>
      <c r="J3655" s="215">
        <v>128.38</v>
      </c>
      <c r="K3655" s="216" t="s">
        <v>88</v>
      </c>
    </row>
    <row r="3656" spans="1:11" x14ac:dyDescent="0.25">
      <c r="A3656" s="103" t="s">
        <v>810</v>
      </c>
      <c r="B3656" s="103" t="s">
        <v>88</v>
      </c>
      <c r="C3656" s="103" t="s">
        <v>838</v>
      </c>
      <c r="D3656" s="103" t="s">
        <v>847</v>
      </c>
      <c r="E3656" s="103" t="s">
        <v>848</v>
      </c>
      <c r="F3656" s="103" t="s">
        <v>848</v>
      </c>
      <c r="G3656" s="103" t="s">
        <v>153</v>
      </c>
      <c r="H3656" s="103" t="s">
        <v>318</v>
      </c>
      <c r="I3656" s="103" t="s">
        <v>842</v>
      </c>
      <c r="J3656" s="215">
        <v>388.22</v>
      </c>
      <c r="K3656" s="216" t="s">
        <v>88</v>
      </c>
    </row>
    <row r="3657" spans="1:11" x14ac:dyDescent="0.25">
      <c r="A3657" s="103" t="s">
        <v>806</v>
      </c>
      <c r="B3657" s="103" t="s">
        <v>88</v>
      </c>
      <c r="C3657" s="103" t="s">
        <v>838</v>
      </c>
      <c r="D3657" s="103" t="s">
        <v>847</v>
      </c>
      <c r="E3657" s="103" t="s">
        <v>848</v>
      </c>
      <c r="F3657" s="103" t="s">
        <v>848</v>
      </c>
      <c r="G3657" s="103" t="s">
        <v>153</v>
      </c>
      <c r="H3657" s="103" t="s">
        <v>318</v>
      </c>
      <c r="I3657" s="103" t="s">
        <v>842</v>
      </c>
      <c r="J3657" s="215">
        <v>1000</v>
      </c>
      <c r="K3657" s="216" t="s">
        <v>88</v>
      </c>
    </row>
    <row r="3658" spans="1:11" x14ac:dyDescent="0.25">
      <c r="A3658" s="103" t="s">
        <v>807</v>
      </c>
      <c r="B3658" s="103" t="s">
        <v>88</v>
      </c>
      <c r="C3658" s="103" t="s">
        <v>838</v>
      </c>
      <c r="D3658" s="103" t="s">
        <v>847</v>
      </c>
      <c r="E3658" s="103" t="s">
        <v>848</v>
      </c>
      <c r="F3658" s="103" t="s">
        <v>848</v>
      </c>
      <c r="G3658" s="103" t="s">
        <v>189</v>
      </c>
      <c r="H3658" s="103" t="s">
        <v>329</v>
      </c>
      <c r="I3658" s="103" t="s">
        <v>842</v>
      </c>
      <c r="J3658" s="215">
        <v>54.45</v>
      </c>
      <c r="K3658" s="216" t="s">
        <v>88</v>
      </c>
    </row>
    <row r="3659" spans="1:11" x14ac:dyDescent="0.25">
      <c r="A3659" s="103" t="s">
        <v>808</v>
      </c>
      <c r="B3659" s="103" t="s">
        <v>88</v>
      </c>
      <c r="C3659" s="103" t="s">
        <v>838</v>
      </c>
      <c r="D3659" s="103" t="s">
        <v>847</v>
      </c>
      <c r="E3659" s="103" t="s">
        <v>848</v>
      </c>
      <c r="F3659" s="103" t="s">
        <v>848</v>
      </c>
      <c r="G3659" s="103" t="s">
        <v>104</v>
      </c>
      <c r="H3659" s="103" t="s">
        <v>336</v>
      </c>
      <c r="I3659" s="103" t="s">
        <v>842</v>
      </c>
      <c r="J3659" s="215">
        <v>6751.54</v>
      </c>
      <c r="K3659" s="216" t="s">
        <v>88</v>
      </c>
    </row>
    <row r="3660" spans="1:11" x14ac:dyDescent="0.25">
      <c r="A3660" s="103" t="s">
        <v>808</v>
      </c>
      <c r="B3660" s="103" t="s">
        <v>88</v>
      </c>
      <c r="C3660" s="103" t="s">
        <v>838</v>
      </c>
      <c r="D3660" s="103" t="s">
        <v>847</v>
      </c>
      <c r="E3660" s="111"/>
      <c r="F3660" s="103" t="s">
        <v>848</v>
      </c>
      <c r="G3660" s="103" t="s">
        <v>104</v>
      </c>
      <c r="H3660" s="103" t="s">
        <v>336</v>
      </c>
      <c r="I3660" s="103" t="s">
        <v>842</v>
      </c>
      <c r="J3660" s="215">
        <v>-3375.76</v>
      </c>
      <c r="K3660" s="216" t="s">
        <v>88</v>
      </c>
    </row>
    <row r="3661" spans="1:11" x14ac:dyDescent="0.25">
      <c r="A3661" s="103" t="s">
        <v>809</v>
      </c>
      <c r="B3661" s="103" t="s">
        <v>88</v>
      </c>
      <c r="C3661" s="103" t="s">
        <v>838</v>
      </c>
      <c r="D3661" s="103" t="s">
        <v>847</v>
      </c>
      <c r="E3661" s="103" t="s">
        <v>848</v>
      </c>
      <c r="F3661" s="103" t="s">
        <v>848</v>
      </c>
      <c r="G3661" s="103" t="s">
        <v>104</v>
      </c>
      <c r="H3661" s="103" t="s">
        <v>336</v>
      </c>
      <c r="I3661" s="103" t="s">
        <v>842</v>
      </c>
      <c r="J3661" s="215">
        <v>6889.22</v>
      </c>
      <c r="K3661" s="216" t="s">
        <v>88</v>
      </c>
    </row>
    <row r="3662" spans="1:11" x14ac:dyDescent="0.25">
      <c r="A3662" s="103" t="s">
        <v>809</v>
      </c>
      <c r="B3662" s="103" t="s">
        <v>88</v>
      </c>
      <c r="C3662" s="103" t="s">
        <v>838</v>
      </c>
      <c r="D3662" s="103" t="s">
        <v>847</v>
      </c>
      <c r="E3662" s="111"/>
      <c r="F3662" s="103" t="s">
        <v>848</v>
      </c>
      <c r="G3662" s="103" t="s">
        <v>104</v>
      </c>
      <c r="H3662" s="103" t="s">
        <v>336</v>
      </c>
      <c r="I3662" s="103" t="s">
        <v>842</v>
      </c>
      <c r="J3662" s="215">
        <v>-3444.6</v>
      </c>
      <c r="K3662" s="216" t="s">
        <v>88</v>
      </c>
    </row>
    <row r="3663" spans="1:11" x14ac:dyDescent="0.25">
      <c r="A3663" s="103" t="s">
        <v>810</v>
      </c>
      <c r="B3663" s="103" t="s">
        <v>88</v>
      </c>
      <c r="C3663" s="103" t="s">
        <v>838</v>
      </c>
      <c r="D3663" s="103" t="s">
        <v>847</v>
      </c>
      <c r="E3663" s="103" t="s">
        <v>848</v>
      </c>
      <c r="F3663" s="103" t="s">
        <v>848</v>
      </c>
      <c r="G3663" s="103" t="s">
        <v>104</v>
      </c>
      <c r="H3663" s="103" t="s">
        <v>336</v>
      </c>
      <c r="I3663" s="103" t="s">
        <v>842</v>
      </c>
      <c r="J3663" s="215">
        <v>4526.54</v>
      </c>
      <c r="K3663" s="216" t="s">
        <v>88</v>
      </c>
    </row>
    <row r="3664" spans="1:11" x14ac:dyDescent="0.25">
      <c r="A3664" s="103" t="s">
        <v>810</v>
      </c>
      <c r="B3664" s="103" t="s">
        <v>88</v>
      </c>
      <c r="C3664" s="103" t="s">
        <v>838</v>
      </c>
      <c r="D3664" s="103" t="s">
        <v>847</v>
      </c>
      <c r="E3664" s="111"/>
      <c r="F3664" s="103" t="s">
        <v>848</v>
      </c>
      <c r="G3664" s="103" t="s">
        <v>104</v>
      </c>
      <c r="H3664" s="103" t="s">
        <v>336</v>
      </c>
      <c r="I3664" s="103" t="s">
        <v>842</v>
      </c>
      <c r="J3664" s="215">
        <v>-2263.2399999999998</v>
      </c>
      <c r="K3664" s="216" t="s">
        <v>88</v>
      </c>
    </row>
    <row r="3665" spans="1:11" x14ac:dyDescent="0.25">
      <c r="A3665" s="103" t="s">
        <v>1038</v>
      </c>
      <c r="B3665" s="103" t="s">
        <v>88</v>
      </c>
      <c r="C3665" s="103" t="s">
        <v>838</v>
      </c>
      <c r="D3665" s="103" t="s">
        <v>847</v>
      </c>
      <c r="E3665" s="103" t="s">
        <v>848</v>
      </c>
      <c r="F3665" s="103" t="s">
        <v>848</v>
      </c>
      <c r="G3665" s="103" t="s">
        <v>104</v>
      </c>
      <c r="H3665" s="103" t="s">
        <v>336</v>
      </c>
      <c r="I3665" s="103" t="s">
        <v>842</v>
      </c>
      <c r="J3665" s="215">
        <v>17.47</v>
      </c>
      <c r="K3665" s="216" t="s">
        <v>88</v>
      </c>
    </row>
    <row r="3666" spans="1:11" x14ac:dyDescent="0.25">
      <c r="A3666" s="103" t="s">
        <v>1038</v>
      </c>
      <c r="B3666" s="103" t="s">
        <v>88</v>
      </c>
      <c r="C3666" s="103" t="s">
        <v>838</v>
      </c>
      <c r="D3666" s="103" t="s">
        <v>847</v>
      </c>
      <c r="E3666" s="111"/>
      <c r="F3666" s="103" t="s">
        <v>848</v>
      </c>
      <c r="G3666" s="103" t="s">
        <v>104</v>
      </c>
      <c r="H3666" s="103" t="s">
        <v>336</v>
      </c>
      <c r="I3666" s="103" t="s">
        <v>842</v>
      </c>
      <c r="J3666" s="215">
        <v>-8.73</v>
      </c>
      <c r="K3666" s="216" t="s">
        <v>88</v>
      </c>
    </row>
    <row r="3667" spans="1:11" x14ac:dyDescent="0.25">
      <c r="A3667" s="103" t="s">
        <v>806</v>
      </c>
      <c r="B3667" s="103" t="s">
        <v>88</v>
      </c>
      <c r="C3667" s="103" t="s">
        <v>838</v>
      </c>
      <c r="D3667" s="103" t="s">
        <v>847</v>
      </c>
      <c r="E3667" s="103" t="s">
        <v>848</v>
      </c>
      <c r="F3667" s="103" t="s">
        <v>848</v>
      </c>
      <c r="G3667" s="103" t="s">
        <v>104</v>
      </c>
      <c r="H3667" s="103" t="s">
        <v>336</v>
      </c>
      <c r="I3667" s="103" t="s">
        <v>842</v>
      </c>
      <c r="J3667" s="215">
        <v>-3572.53</v>
      </c>
      <c r="K3667" s="216" t="s">
        <v>88</v>
      </c>
    </row>
    <row r="3668" spans="1:11" x14ac:dyDescent="0.25">
      <c r="A3668" s="103" t="s">
        <v>806</v>
      </c>
      <c r="B3668" s="103" t="s">
        <v>88</v>
      </c>
      <c r="C3668" s="103" t="s">
        <v>838</v>
      </c>
      <c r="D3668" s="103" t="s">
        <v>847</v>
      </c>
      <c r="E3668" s="111"/>
      <c r="F3668" s="103" t="s">
        <v>848</v>
      </c>
      <c r="G3668" s="103" t="s">
        <v>104</v>
      </c>
      <c r="H3668" s="103" t="s">
        <v>336</v>
      </c>
      <c r="I3668" s="103" t="s">
        <v>842</v>
      </c>
      <c r="J3668" s="215">
        <v>1786.27</v>
      </c>
      <c r="K3668" s="216" t="s">
        <v>88</v>
      </c>
    </row>
    <row r="3669" spans="1:11" x14ac:dyDescent="0.25">
      <c r="A3669" s="103" t="s">
        <v>807</v>
      </c>
      <c r="B3669" s="103" t="s">
        <v>88</v>
      </c>
      <c r="C3669" s="103" t="s">
        <v>838</v>
      </c>
      <c r="D3669" s="103" t="s">
        <v>847</v>
      </c>
      <c r="E3669" s="103" t="s">
        <v>848</v>
      </c>
      <c r="F3669" s="103" t="s">
        <v>848</v>
      </c>
      <c r="G3669" s="103" t="s">
        <v>104</v>
      </c>
      <c r="H3669" s="103" t="s">
        <v>336</v>
      </c>
      <c r="I3669" s="103" t="s">
        <v>842</v>
      </c>
      <c r="J3669" s="215">
        <v>-5519.81</v>
      </c>
      <c r="K3669" s="216" t="s">
        <v>88</v>
      </c>
    </row>
    <row r="3670" spans="1:11" x14ac:dyDescent="0.25">
      <c r="A3670" s="103" t="s">
        <v>807</v>
      </c>
      <c r="B3670" s="103" t="s">
        <v>88</v>
      </c>
      <c r="C3670" s="103" t="s">
        <v>838</v>
      </c>
      <c r="D3670" s="103" t="s">
        <v>847</v>
      </c>
      <c r="E3670" s="111"/>
      <c r="F3670" s="103" t="s">
        <v>848</v>
      </c>
      <c r="G3670" s="103" t="s">
        <v>104</v>
      </c>
      <c r="H3670" s="103" t="s">
        <v>336</v>
      </c>
      <c r="I3670" s="103" t="s">
        <v>842</v>
      </c>
      <c r="J3670" s="215">
        <v>2759.93</v>
      </c>
      <c r="K3670" s="216" t="s">
        <v>88</v>
      </c>
    </row>
    <row r="3671" spans="1:11" x14ac:dyDescent="0.25">
      <c r="A3671" s="103" t="s">
        <v>810</v>
      </c>
      <c r="B3671" s="103" t="s">
        <v>88</v>
      </c>
      <c r="C3671" s="103" t="s">
        <v>838</v>
      </c>
      <c r="D3671" s="103" t="s">
        <v>847</v>
      </c>
      <c r="E3671" s="103" t="s">
        <v>848</v>
      </c>
      <c r="F3671" s="103" t="s">
        <v>848</v>
      </c>
      <c r="G3671" s="103" t="s">
        <v>103</v>
      </c>
      <c r="H3671" s="103" t="s">
        <v>337</v>
      </c>
      <c r="I3671" s="103" t="s">
        <v>842</v>
      </c>
      <c r="J3671" s="215">
        <v>-296.55</v>
      </c>
      <c r="K3671" s="216" t="s">
        <v>88</v>
      </c>
    </row>
    <row r="3672" spans="1:11" x14ac:dyDescent="0.25">
      <c r="A3672" s="103" t="s">
        <v>810</v>
      </c>
      <c r="B3672" s="103" t="s">
        <v>88</v>
      </c>
      <c r="C3672" s="103" t="s">
        <v>838</v>
      </c>
      <c r="D3672" s="103" t="s">
        <v>847</v>
      </c>
      <c r="E3672" s="111"/>
      <c r="F3672" s="103" t="s">
        <v>848</v>
      </c>
      <c r="G3672" s="103" t="s">
        <v>103</v>
      </c>
      <c r="H3672" s="103" t="s">
        <v>337</v>
      </c>
      <c r="I3672" s="103" t="s">
        <v>842</v>
      </c>
      <c r="J3672" s="215">
        <v>148.27000000000001</v>
      </c>
      <c r="K3672" s="216" t="s">
        <v>88</v>
      </c>
    </row>
    <row r="3673" spans="1:11" x14ac:dyDescent="0.25">
      <c r="A3673" s="103" t="s">
        <v>806</v>
      </c>
      <c r="B3673" s="103" t="s">
        <v>88</v>
      </c>
      <c r="C3673" s="103" t="s">
        <v>838</v>
      </c>
      <c r="D3673" s="103" t="s">
        <v>847</v>
      </c>
      <c r="E3673" s="103" t="s">
        <v>848</v>
      </c>
      <c r="F3673" s="103" t="s">
        <v>848</v>
      </c>
      <c r="G3673" s="103" t="s">
        <v>103</v>
      </c>
      <c r="H3673" s="103" t="s">
        <v>337</v>
      </c>
      <c r="I3673" s="103" t="s">
        <v>842</v>
      </c>
      <c r="J3673" s="215">
        <v>1082.08</v>
      </c>
      <c r="K3673" s="216" t="s">
        <v>88</v>
      </c>
    </row>
    <row r="3674" spans="1:11" x14ac:dyDescent="0.25">
      <c r="A3674" s="103" t="s">
        <v>806</v>
      </c>
      <c r="B3674" s="103" t="s">
        <v>88</v>
      </c>
      <c r="C3674" s="103" t="s">
        <v>838</v>
      </c>
      <c r="D3674" s="103" t="s">
        <v>847</v>
      </c>
      <c r="E3674" s="111"/>
      <c r="F3674" s="103" t="s">
        <v>848</v>
      </c>
      <c r="G3674" s="103" t="s">
        <v>103</v>
      </c>
      <c r="H3674" s="103" t="s">
        <v>337</v>
      </c>
      <c r="I3674" s="103" t="s">
        <v>842</v>
      </c>
      <c r="J3674" s="215">
        <v>-540.96</v>
      </c>
      <c r="K3674" s="216" t="s">
        <v>88</v>
      </c>
    </row>
    <row r="3675" spans="1:11" x14ac:dyDescent="0.25">
      <c r="A3675" s="103" t="s">
        <v>808</v>
      </c>
      <c r="B3675" s="103" t="s">
        <v>88</v>
      </c>
      <c r="C3675" s="103" t="s">
        <v>838</v>
      </c>
      <c r="D3675" s="103" t="s">
        <v>847</v>
      </c>
      <c r="E3675" s="103" t="s">
        <v>848</v>
      </c>
      <c r="F3675" s="103" t="s">
        <v>848</v>
      </c>
      <c r="G3675" s="103" t="s">
        <v>101</v>
      </c>
      <c r="H3675" s="103" t="s">
        <v>339</v>
      </c>
      <c r="I3675" s="103" t="s">
        <v>842</v>
      </c>
      <c r="J3675" s="215">
        <v>801.95</v>
      </c>
      <c r="K3675" s="216" t="s">
        <v>88</v>
      </c>
    </row>
    <row r="3676" spans="1:11" x14ac:dyDescent="0.25">
      <c r="A3676" s="103" t="s">
        <v>808</v>
      </c>
      <c r="B3676" s="103" t="s">
        <v>88</v>
      </c>
      <c r="C3676" s="103" t="s">
        <v>838</v>
      </c>
      <c r="D3676" s="103" t="s">
        <v>847</v>
      </c>
      <c r="E3676" s="111"/>
      <c r="F3676" s="103" t="s">
        <v>848</v>
      </c>
      <c r="G3676" s="103" t="s">
        <v>101</v>
      </c>
      <c r="H3676" s="103" t="s">
        <v>339</v>
      </c>
      <c r="I3676" s="103" t="s">
        <v>842</v>
      </c>
      <c r="J3676" s="215">
        <v>-400.97</v>
      </c>
      <c r="K3676" s="216" t="s">
        <v>88</v>
      </c>
    </row>
    <row r="3677" spans="1:11" x14ac:dyDescent="0.25">
      <c r="A3677" s="103" t="s">
        <v>809</v>
      </c>
      <c r="B3677" s="103" t="s">
        <v>88</v>
      </c>
      <c r="C3677" s="103" t="s">
        <v>838</v>
      </c>
      <c r="D3677" s="103" t="s">
        <v>847</v>
      </c>
      <c r="E3677" s="103" t="s">
        <v>848</v>
      </c>
      <c r="F3677" s="103" t="s">
        <v>848</v>
      </c>
      <c r="G3677" s="103" t="s">
        <v>101</v>
      </c>
      <c r="H3677" s="103" t="s">
        <v>339</v>
      </c>
      <c r="I3677" s="103" t="s">
        <v>842</v>
      </c>
      <c r="J3677" s="215">
        <v>194.55</v>
      </c>
      <c r="K3677" s="216" t="s">
        <v>88</v>
      </c>
    </row>
    <row r="3678" spans="1:11" x14ac:dyDescent="0.25">
      <c r="A3678" s="103" t="s">
        <v>809</v>
      </c>
      <c r="B3678" s="103" t="s">
        <v>88</v>
      </c>
      <c r="C3678" s="103" t="s">
        <v>838</v>
      </c>
      <c r="D3678" s="103" t="s">
        <v>847</v>
      </c>
      <c r="E3678" s="111"/>
      <c r="F3678" s="103" t="s">
        <v>848</v>
      </c>
      <c r="G3678" s="103" t="s">
        <v>101</v>
      </c>
      <c r="H3678" s="103" t="s">
        <v>339</v>
      </c>
      <c r="I3678" s="103" t="s">
        <v>842</v>
      </c>
      <c r="J3678" s="215">
        <v>-97.27</v>
      </c>
      <c r="K3678" s="216" t="s">
        <v>88</v>
      </c>
    </row>
    <row r="3679" spans="1:11" x14ac:dyDescent="0.25">
      <c r="A3679" s="103" t="s">
        <v>806</v>
      </c>
      <c r="B3679" s="103" t="s">
        <v>88</v>
      </c>
      <c r="C3679" s="103" t="s">
        <v>838</v>
      </c>
      <c r="D3679" s="103" t="s">
        <v>847</v>
      </c>
      <c r="E3679" s="103" t="s">
        <v>848</v>
      </c>
      <c r="F3679" s="103" t="s">
        <v>848</v>
      </c>
      <c r="G3679" s="103" t="s">
        <v>100</v>
      </c>
      <c r="H3679" s="103" t="s">
        <v>340</v>
      </c>
      <c r="I3679" s="103" t="s">
        <v>842</v>
      </c>
      <c r="J3679" s="215">
        <v>430.05</v>
      </c>
      <c r="K3679" s="216" t="s">
        <v>88</v>
      </c>
    </row>
    <row r="3680" spans="1:11" x14ac:dyDescent="0.25">
      <c r="A3680" s="103" t="s">
        <v>806</v>
      </c>
      <c r="B3680" s="103" t="s">
        <v>88</v>
      </c>
      <c r="C3680" s="103" t="s">
        <v>838</v>
      </c>
      <c r="D3680" s="103" t="s">
        <v>847</v>
      </c>
      <c r="E3680" s="111"/>
      <c r="F3680" s="103" t="s">
        <v>848</v>
      </c>
      <c r="G3680" s="103" t="s">
        <v>100</v>
      </c>
      <c r="H3680" s="103" t="s">
        <v>340</v>
      </c>
      <c r="I3680" s="103" t="s">
        <v>842</v>
      </c>
      <c r="J3680" s="215">
        <v>-215.01</v>
      </c>
      <c r="K3680" s="216" t="s">
        <v>88</v>
      </c>
    </row>
    <row r="3681" spans="1:11" x14ac:dyDescent="0.25">
      <c r="A3681" s="103" t="s">
        <v>808</v>
      </c>
      <c r="B3681" s="103" t="s">
        <v>88</v>
      </c>
      <c r="C3681" s="103" t="s">
        <v>838</v>
      </c>
      <c r="D3681" s="103" t="s">
        <v>847</v>
      </c>
      <c r="E3681" s="103" t="s">
        <v>848</v>
      </c>
      <c r="F3681" s="103" t="s">
        <v>848</v>
      </c>
      <c r="G3681" s="103" t="s">
        <v>98</v>
      </c>
      <c r="H3681" s="103" t="s">
        <v>341</v>
      </c>
      <c r="I3681" s="103" t="s">
        <v>842</v>
      </c>
      <c r="J3681" s="215">
        <v>339.04</v>
      </c>
      <c r="K3681" s="216" t="s">
        <v>88</v>
      </c>
    </row>
    <row r="3682" spans="1:11" x14ac:dyDescent="0.25">
      <c r="A3682" s="103" t="s">
        <v>808</v>
      </c>
      <c r="B3682" s="103" t="s">
        <v>88</v>
      </c>
      <c r="C3682" s="103" t="s">
        <v>838</v>
      </c>
      <c r="D3682" s="103" t="s">
        <v>847</v>
      </c>
      <c r="E3682" s="111"/>
      <c r="F3682" s="103" t="s">
        <v>848</v>
      </c>
      <c r="G3682" s="103" t="s">
        <v>98</v>
      </c>
      <c r="H3682" s="103" t="s">
        <v>341</v>
      </c>
      <c r="I3682" s="103" t="s">
        <v>842</v>
      </c>
      <c r="J3682" s="215">
        <v>-169.52</v>
      </c>
      <c r="K3682" s="216" t="s">
        <v>88</v>
      </c>
    </row>
    <row r="3683" spans="1:11" x14ac:dyDescent="0.25">
      <c r="A3683" s="103" t="s">
        <v>809</v>
      </c>
      <c r="B3683" s="103" t="s">
        <v>88</v>
      </c>
      <c r="C3683" s="103" t="s">
        <v>838</v>
      </c>
      <c r="D3683" s="103" t="s">
        <v>847</v>
      </c>
      <c r="E3683" s="103" t="s">
        <v>848</v>
      </c>
      <c r="F3683" s="103" t="s">
        <v>848</v>
      </c>
      <c r="G3683" s="103" t="s">
        <v>98</v>
      </c>
      <c r="H3683" s="103" t="s">
        <v>341</v>
      </c>
      <c r="I3683" s="103" t="s">
        <v>842</v>
      </c>
      <c r="J3683" s="215">
        <v>887.33</v>
      </c>
      <c r="K3683" s="216" t="s">
        <v>88</v>
      </c>
    </row>
    <row r="3684" spans="1:11" x14ac:dyDescent="0.25">
      <c r="A3684" s="103" t="s">
        <v>809</v>
      </c>
      <c r="B3684" s="103" t="s">
        <v>88</v>
      </c>
      <c r="C3684" s="103" t="s">
        <v>838</v>
      </c>
      <c r="D3684" s="103" t="s">
        <v>847</v>
      </c>
      <c r="E3684" s="111"/>
      <c r="F3684" s="103" t="s">
        <v>848</v>
      </c>
      <c r="G3684" s="103" t="s">
        <v>98</v>
      </c>
      <c r="H3684" s="103" t="s">
        <v>341</v>
      </c>
      <c r="I3684" s="103" t="s">
        <v>842</v>
      </c>
      <c r="J3684" s="215">
        <v>-443.67</v>
      </c>
      <c r="K3684" s="216" t="s">
        <v>88</v>
      </c>
    </row>
    <row r="3685" spans="1:11" x14ac:dyDescent="0.25">
      <c r="A3685" s="103" t="s">
        <v>810</v>
      </c>
      <c r="B3685" s="103" t="s">
        <v>88</v>
      </c>
      <c r="C3685" s="103" t="s">
        <v>838</v>
      </c>
      <c r="D3685" s="103" t="s">
        <v>847</v>
      </c>
      <c r="E3685" s="103" t="s">
        <v>848</v>
      </c>
      <c r="F3685" s="103" t="s">
        <v>848</v>
      </c>
      <c r="G3685" s="103" t="s">
        <v>98</v>
      </c>
      <c r="H3685" s="103" t="s">
        <v>341</v>
      </c>
      <c r="I3685" s="103" t="s">
        <v>842</v>
      </c>
      <c r="J3685" s="215">
        <v>9221.67</v>
      </c>
      <c r="K3685" s="216" t="s">
        <v>88</v>
      </c>
    </row>
    <row r="3686" spans="1:11" x14ac:dyDescent="0.25">
      <c r="A3686" s="103" t="s">
        <v>810</v>
      </c>
      <c r="B3686" s="103" t="s">
        <v>88</v>
      </c>
      <c r="C3686" s="103" t="s">
        <v>838</v>
      </c>
      <c r="D3686" s="103" t="s">
        <v>847</v>
      </c>
      <c r="E3686" s="111"/>
      <c r="F3686" s="103" t="s">
        <v>848</v>
      </c>
      <c r="G3686" s="103" t="s">
        <v>98</v>
      </c>
      <c r="H3686" s="103" t="s">
        <v>341</v>
      </c>
      <c r="I3686" s="103" t="s">
        <v>842</v>
      </c>
      <c r="J3686" s="215">
        <v>-4514.49</v>
      </c>
      <c r="K3686" s="216" t="s">
        <v>88</v>
      </c>
    </row>
    <row r="3687" spans="1:11" x14ac:dyDescent="0.25">
      <c r="A3687" s="103" t="s">
        <v>1038</v>
      </c>
      <c r="B3687" s="103" t="s">
        <v>88</v>
      </c>
      <c r="C3687" s="103" t="s">
        <v>838</v>
      </c>
      <c r="D3687" s="103" t="s">
        <v>847</v>
      </c>
      <c r="E3687" s="103" t="s">
        <v>848</v>
      </c>
      <c r="F3687" s="103" t="s">
        <v>848</v>
      </c>
      <c r="G3687" s="103" t="s">
        <v>98</v>
      </c>
      <c r="H3687" s="103" t="s">
        <v>341</v>
      </c>
      <c r="I3687" s="103" t="s">
        <v>842</v>
      </c>
      <c r="J3687" s="215">
        <v>-4362.42</v>
      </c>
      <c r="K3687" s="216" t="s">
        <v>88</v>
      </c>
    </row>
    <row r="3688" spans="1:11" x14ac:dyDescent="0.25">
      <c r="A3688" s="103" t="s">
        <v>1038</v>
      </c>
      <c r="B3688" s="103" t="s">
        <v>88</v>
      </c>
      <c r="C3688" s="103" t="s">
        <v>838</v>
      </c>
      <c r="D3688" s="103" t="s">
        <v>847</v>
      </c>
      <c r="E3688" s="111"/>
      <c r="F3688" s="103" t="s">
        <v>848</v>
      </c>
      <c r="G3688" s="103" t="s">
        <v>98</v>
      </c>
      <c r="H3688" s="103" t="s">
        <v>341</v>
      </c>
      <c r="I3688" s="103" t="s">
        <v>842</v>
      </c>
      <c r="J3688" s="215">
        <v>2181.2199999999998</v>
      </c>
      <c r="K3688" s="216" t="s">
        <v>88</v>
      </c>
    </row>
    <row r="3689" spans="1:11" x14ac:dyDescent="0.25">
      <c r="A3689" s="103" t="s">
        <v>806</v>
      </c>
      <c r="B3689" s="103" t="s">
        <v>88</v>
      </c>
      <c r="C3689" s="103" t="s">
        <v>838</v>
      </c>
      <c r="D3689" s="103" t="s">
        <v>847</v>
      </c>
      <c r="E3689" s="103" t="s">
        <v>848</v>
      </c>
      <c r="F3689" s="103" t="s">
        <v>848</v>
      </c>
      <c r="G3689" s="103" t="s">
        <v>98</v>
      </c>
      <c r="H3689" s="103" t="s">
        <v>341</v>
      </c>
      <c r="I3689" s="103" t="s">
        <v>842</v>
      </c>
      <c r="J3689" s="215">
        <v>3836.94</v>
      </c>
      <c r="K3689" s="216" t="s">
        <v>88</v>
      </c>
    </row>
    <row r="3690" spans="1:11" x14ac:dyDescent="0.25">
      <c r="A3690" s="103" t="s">
        <v>806</v>
      </c>
      <c r="B3690" s="103" t="s">
        <v>88</v>
      </c>
      <c r="C3690" s="103" t="s">
        <v>838</v>
      </c>
      <c r="D3690" s="103" t="s">
        <v>847</v>
      </c>
      <c r="E3690" s="111"/>
      <c r="F3690" s="103" t="s">
        <v>848</v>
      </c>
      <c r="G3690" s="103" t="s">
        <v>98</v>
      </c>
      <c r="H3690" s="103" t="s">
        <v>341</v>
      </c>
      <c r="I3690" s="103" t="s">
        <v>842</v>
      </c>
      <c r="J3690" s="215">
        <v>-1918.44</v>
      </c>
      <c r="K3690" s="216" t="s">
        <v>88</v>
      </c>
    </row>
    <row r="3691" spans="1:11" x14ac:dyDescent="0.25">
      <c r="A3691" s="103" t="s">
        <v>807</v>
      </c>
      <c r="B3691" s="103" t="s">
        <v>88</v>
      </c>
      <c r="C3691" s="103" t="s">
        <v>838</v>
      </c>
      <c r="D3691" s="103" t="s">
        <v>847</v>
      </c>
      <c r="E3691" s="103" t="s">
        <v>848</v>
      </c>
      <c r="F3691" s="103" t="s">
        <v>848</v>
      </c>
      <c r="G3691" s="103" t="s">
        <v>98</v>
      </c>
      <c r="H3691" s="103" t="s">
        <v>341</v>
      </c>
      <c r="I3691" s="103" t="s">
        <v>842</v>
      </c>
      <c r="J3691" s="215">
        <v>711.81</v>
      </c>
      <c r="K3691" s="216" t="s">
        <v>88</v>
      </c>
    </row>
    <row r="3692" spans="1:11" x14ac:dyDescent="0.25">
      <c r="A3692" s="103" t="s">
        <v>807</v>
      </c>
      <c r="B3692" s="103" t="s">
        <v>88</v>
      </c>
      <c r="C3692" s="103" t="s">
        <v>838</v>
      </c>
      <c r="D3692" s="103" t="s">
        <v>847</v>
      </c>
      <c r="E3692" s="111"/>
      <c r="F3692" s="103" t="s">
        <v>848</v>
      </c>
      <c r="G3692" s="103" t="s">
        <v>98</v>
      </c>
      <c r="H3692" s="103" t="s">
        <v>341</v>
      </c>
      <c r="I3692" s="103" t="s">
        <v>842</v>
      </c>
      <c r="J3692" s="215">
        <v>-355.91</v>
      </c>
      <c r="K3692" s="216" t="s">
        <v>88</v>
      </c>
    </row>
    <row r="3693" spans="1:11" x14ac:dyDescent="0.25">
      <c r="A3693" s="103" t="s">
        <v>809</v>
      </c>
      <c r="B3693" s="103" t="s">
        <v>88</v>
      </c>
      <c r="C3693" s="103" t="s">
        <v>838</v>
      </c>
      <c r="D3693" s="103" t="s">
        <v>847</v>
      </c>
      <c r="E3693" s="103" t="s">
        <v>848</v>
      </c>
      <c r="F3693" s="103" t="s">
        <v>848</v>
      </c>
      <c r="G3693" s="103" t="s">
        <v>470</v>
      </c>
      <c r="H3693" s="103" t="s">
        <v>817</v>
      </c>
      <c r="I3693" s="103" t="s">
        <v>842</v>
      </c>
      <c r="J3693" s="215">
        <v>30.95</v>
      </c>
      <c r="K3693" s="216" t="s">
        <v>88</v>
      </c>
    </row>
    <row r="3694" spans="1:11" x14ac:dyDescent="0.25">
      <c r="A3694" s="103" t="s">
        <v>808</v>
      </c>
      <c r="B3694" s="103" t="s">
        <v>88</v>
      </c>
      <c r="C3694" s="103" t="s">
        <v>838</v>
      </c>
      <c r="D3694" s="103" t="s">
        <v>847</v>
      </c>
      <c r="E3694" s="103" t="s">
        <v>848</v>
      </c>
      <c r="F3694" s="103" t="s">
        <v>848</v>
      </c>
      <c r="G3694" s="103" t="s">
        <v>818</v>
      </c>
      <c r="H3694" s="103" t="s">
        <v>819</v>
      </c>
      <c r="I3694" s="103" t="s">
        <v>842</v>
      </c>
      <c r="J3694" s="215">
        <v>2399</v>
      </c>
      <c r="K3694" s="216" t="s">
        <v>88</v>
      </c>
    </row>
    <row r="3695" spans="1:11" x14ac:dyDescent="0.25">
      <c r="A3695" s="103" t="s">
        <v>810</v>
      </c>
      <c r="B3695" s="103" t="s">
        <v>88</v>
      </c>
      <c r="C3695" s="103" t="s">
        <v>838</v>
      </c>
      <c r="D3695" s="103" t="s">
        <v>847</v>
      </c>
      <c r="E3695" s="103" t="s">
        <v>848</v>
      </c>
      <c r="F3695" s="103" t="s">
        <v>848</v>
      </c>
      <c r="G3695" s="103" t="s">
        <v>818</v>
      </c>
      <c r="H3695" s="103" t="s">
        <v>819</v>
      </c>
      <c r="I3695" s="103" t="s">
        <v>842</v>
      </c>
      <c r="J3695" s="215">
        <v>201.58</v>
      </c>
      <c r="K3695" s="216" t="s">
        <v>88</v>
      </c>
    </row>
    <row r="3696" spans="1:11" x14ac:dyDescent="0.25">
      <c r="A3696" s="103" t="s">
        <v>807</v>
      </c>
      <c r="B3696" s="103" t="s">
        <v>88</v>
      </c>
      <c r="C3696" s="103" t="s">
        <v>838</v>
      </c>
      <c r="D3696" s="103" t="s">
        <v>847</v>
      </c>
      <c r="E3696" s="103" t="s">
        <v>848</v>
      </c>
      <c r="F3696" s="103" t="s">
        <v>848</v>
      </c>
      <c r="G3696" s="103" t="s">
        <v>818</v>
      </c>
      <c r="H3696" s="103" t="s">
        <v>819</v>
      </c>
      <c r="I3696" s="103" t="s">
        <v>842</v>
      </c>
      <c r="J3696" s="215">
        <v>-2399</v>
      </c>
      <c r="K3696" s="216" t="s">
        <v>88</v>
      </c>
    </row>
    <row r="3697" spans="1:11" x14ac:dyDescent="0.25">
      <c r="A3697" s="103" t="s">
        <v>809</v>
      </c>
      <c r="B3697" s="103" t="s">
        <v>88</v>
      </c>
      <c r="C3697" s="103" t="s">
        <v>838</v>
      </c>
      <c r="D3697" s="103" t="s">
        <v>847</v>
      </c>
      <c r="E3697" s="103" t="s">
        <v>848</v>
      </c>
      <c r="F3697" s="103" t="s">
        <v>848</v>
      </c>
      <c r="G3697" s="103" t="s">
        <v>750</v>
      </c>
      <c r="H3697" s="103" t="s">
        <v>820</v>
      </c>
      <c r="I3697" s="103" t="s">
        <v>842</v>
      </c>
      <c r="J3697" s="215">
        <v>1549.28</v>
      </c>
      <c r="K3697" s="216" t="s">
        <v>88</v>
      </c>
    </row>
    <row r="3698" spans="1:11" x14ac:dyDescent="0.25">
      <c r="A3698" s="103" t="s">
        <v>806</v>
      </c>
      <c r="B3698" s="103" t="s">
        <v>88</v>
      </c>
      <c r="C3698" s="103" t="s">
        <v>838</v>
      </c>
      <c r="D3698" s="103" t="s">
        <v>847</v>
      </c>
      <c r="E3698" s="103" t="s">
        <v>848</v>
      </c>
      <c r="F3698" s="103" t="s">
        <v>848</v>
      </c>
      <c r="G3698" s="103" t="s">
        <v>750</v>
      </c>
      <c r="H3698" s="103" t="s">
        <v>820</v>
      </c>
      <c r="I3698" s="103" t="s">
        <v>842</v>
      </c>
      <c r="J3698" s="215">
        <v>1295.5899999999999</v>
      </c>
      <c r="K3698" s="216" t="s">
        <v>88</v>
      </c>
    </row>
    <row r="3699" spans="1:11" x14ac:dyDescent="0.25">
      <c r="A3699" s="103" t="s">
        <v>808</v>
      </c>
      <c r="B3699" s="103" t="s">
        <v>88</v>
      </c>
      <c r="C3699" s="103" t="s">
        <v>838</v>
      </c>
      <c r="D3699" s="103" t="s">
        <v>847</v>
      </c>
      <c r="E3699" s="103" t="s">
        <v>848</v>
      </c>
      <c r="F3699" s="103" t="s">
        <v>848</v>
      </c>
      <c r="G3699" s="103" t="s">
        <v>145</v>
      </c>
      <c r="H3699" s="103" t="s">
        <v>359</v>
      </c>
      <c r="I3699" s="103" t="s">
        <v>842</v>
      </c>
      <c r="J3699" s="215">
        <v>-1075</v>
      </c>
      <c r="K3699" s="216" t="s">
        <v>88</v>
      </c>
    </row>
    <row r="3700" spans="1:11" x14ac:dyDescent="0.25">
      <c r="A3700" s="103" t="s">
        <v>806</v>
      </c>
      <c r="B3700" s="103" t="s">
        <v>88</v>
      </c>
      <c r="C3700" s="103" t="s">
        <v>838</v>
      </c>
      <c r="D3700" s="103" t="s">
        <v>847</v>
      </c>
      <c r="E3700" s="103" t="s">
        <v>848</v>
      </c>
      <c r="F3700" s="103" t="s">
        <v>848</v>
      </c>
      <c r="G3700" s="103" t="s">
        <v>145</v>
      </c>
      <c r="H3700" s="103" t="s">
        <v>359</v>
      </c>
      <c r="I3700" s="103" t="s">
        <v>842</v>
      </c>
      <c r="J3700" s="215">
        <v>1075</v>
      </c>
      <c r="K3700" s="216" t="s">
        <v>88</v>
      </c>
    </row>
    <row r="3701" spans="1:11" x14ac:dyDescent="0.25">
      <c r="A3701" s="103" t="s">
        <v>808</v>
      </c>
      <c r="B3701" s="103" t="s">
        <v>88</v>
      </c>
      <c r="C3701" s="103" t="s">
        <v>838</v>
      </c>
      <c r="D3701" s="103" t="s">
        <v>847</v>
      </c>
      <c r="E3701" s="103" t="s">
        <v>848</v>
      </c>
      <c r="F3701" s="103" t="s">
        <v>848</v>
      </c>
      <c r="G3701" s="103" t="s">
        <v>147</v>
      </c>
      <c r="H3701" s="103" t="s">
        <v>617</v>
      </c>
      <c r="I3701" s="103" t="s">
        <v>842</v>
      </c>
      <c r="J3701" s="215">
        <v>5342</v>
      </c>
      <c r="K3701" s="216" t="s">
        <v>88</v>
      </c>
    </row>
    <row r="3702" spans="1:11" x14ac:dyDescent="0.25">
      <c r="A3702" s="103" t="s">
        <v>809</v>
      </c>
      <c r="B3702" s="103" t="s">
        <v>88</v>
      </c>
      <c r="C3702" s="103" t="s">
        <v>838</v>
      </c>
      <c r="D3702" s="103" t="s">
        <v>847</v>
      </c>
      <c r="E3702" s="103" t="s">
        <v>848</v>
      </c>
      <c r="F3702" s="103" t="s">
        <v>848</v>
      </c>
      <c r="G3702" s="103" t="s">
        <v>147</v>
      </c>
      <c r="H3702" s="103" t="s">
        <v>617</v>
      </c>
      <c r="I3702" s="103" t="s">
        <v>842</v>
      </c>
      <c r="J3702" s="215">
        <v>13.84</v>
      </c>
      <c r="K3702" s="216" t="s">
        <v>88</v>
      </c>
    </row>
    <row r="3703" spans="1:11" x14ac:dyDescent="0.25">
      <c r="A3703" s="103" t="s">
        <v>807</v>
      </c>
      <c r="B3703" s="103" t="s">
        <v>88</v>
      </c>
      <c r="C3703" s="103" t="s">
        <v>838</v>
      </c>
      <c r="D3703" s="103" t="s">
        <v>847</v>
      </c>
      <c r="E3703" s="103" t="s">
        <v>848</v>
      </c>
      <c r="F3703" s="103" t="s">
        <v>848</v>
      </c>
      <c r="G3703" s="103" t="s">
        <v>147</v>
      </c>
      <c r="H3703" s="103" t="s">
        <v>617</v>
      </c>
      <c r="I3703" s="103" t="s">
        <v>842</v>
      </c>
      <c r="J3703" s="215">
        <v>-5342</v>
      </c>
      <c r="K3703" s="216" t="s">
        <v>88</v>
      </c>
    </row>
    <row r="3704" spans="1:11" x14ac:dyDescent="0.25">
      <c r="A3704" s="103" t="s">
        <v>806</v>
      </c>
      <c r="B3704" s="103" t="s">
        <v>88</v>
      </c>
      <c r="C3704" s="103" t="s">
        <v>838</v>
      </c>
      <c r="D3704" s="103" t="s">
        <v>847</v>
      </c>
      <c r="E3704" s="103" t="s">
        <v>848</v>
      </c>
      <c r="F3704" s="103" t="s">
        <v>848</v>
      </c>
      <c r="G3704" s="103" t="s">
        <v>821</v>
      </c>
      <c r="H3704" s="103" t="s">
        <v>822</v>
      </c>
      <c r="I3704" s="103" t="s">
        <v>842</v>
      </c>
      <c r="J3704" s="215">
        <v>48.62</v>
      </c>
      <c r="K3704" s="216" t="s">
        <v>88</v>
      </c>
    </row>
    <row r="3705" spans="1:11" x14ac:dyDescent="0.25">
      <c r="A3705" s="103" t="s">
        <v>809</v>
      </c>
      <c r="B3705" s="103" t="s">
        <v>88</v>
      </c>
      <c r="C3705" s="103" t="s">
        <v>838</v>
      </c>
      <c r="D3705" s="103" t="s">
        <v>847</v>
      </c>
      <c r="E3705" s="103" t="s">
        <v>848</v>
      </c>
      <c r="F3705" s="103" t="s">
        <v>848</v>
      </c>
      <c r="G3705" s="103" t="s">
        <v>97</v>
      </c>
      <c r="H3705" s="103" t="s">
        <v>369</v>
      </c>
      <c r="I3705" s="103" t="s">
        <v>842</v>
      </c>
      <c r="J3705" s="215">
        <v>500</v>
      </c>
      <c r="K3705" s="216" t="s">
        <v>88</v>
      </c>
    </row>
    <row r="3706" spans="1:11" x14ac:dyDescent="0.25">
      <c r="A3706" s="103" t="s">
        <v>809</v>
      </c>
      <c r="B3706" s="103" t="s">
        <v>88</v>
      </c>
      <c r="C3706" s="103" t="s">
        <v>838</v>
      </c>
      <c r="D3706" s="103" t="s">
        <v>847</v>
      </c>
      <c r="E3706" s="111"/>
      <c r="F3706" s="103" t="s">
        <v>848</v>
      </c>
      <c r="G3706" s="103" t="s">
        <v>97</v>
      </c>
      <c r="H3706" s="103" t="s">
        <v>369</v>
      </c>
      <c r="I3706" s="103" t="s">
        <v>842</v>
      </c>
      <c r="J3706" s="215">
        <v>-129.94999999999999</v>
      </c>
      <c r="K3706" s="216" t="s">
        <v>88</v>
      </c>
    </row>
    <row r="3707" spans="1:11" x14ac:dyDescent="0.25">
      <c r="A3707" s="103" t="s">
        <v>810</v>
      </c>
      <c r="B3707" s="103" t="s">
        <v>88</v>
      </c>
      <c r="C3707" s="103" t="s">
        <v>838</v>
      </c>
      <c r="D3707" s="103" t="s">
        <v>847</v>
      </c>
      <c r="E3707" s="103" t="s">
        <v>848</v>
      </c>
      <c r="F3707" s="103" t="s">
        <v>848</v>
      </c>
      <c r="G3707" s="103" t="s">
        <v>97</v>
      </c>
      <c r="H3707" s="103" t="s">
        <v>369</v>
      </c>
      <c r="I3707" s="103" t="s">
        <v>842</v>
      </c>
      <c r="J3707" s="215">
        <v>300</v>
      </c>
      <c r="K3707" s="216" t="s">
        <v>88</v>
      </c>
    </row>
    <row r="3708" spans="1:11" x14ac:dyDescent="0.25">
      <c r="A3708" s="103" t="s">
        <v>810</v>
      </c>
      <c r="B3708" s="103" t="s">
        <v>88</v>
      </c>
      <c r="C3708" s="103" t="s">
        <v>838</v>
      </c>
      <c r="D3708" s="103" t="s">
        <v>847</v>
      </c>
      <c r="E3708" s="111"/>
      <c r="F3708" s="103" t="s">
        <v>848</v>
      </c>
      <c r="G3708" s="103" t="s">
        <v>97</v>
      </c>
      <c r="H3708" s="103" t="s">
        <v>369</v>
      </c>
      <c r="I3708" s="103" t="s">
        <v>842</v>
      </c>
      <c r="J3708" s="215">
        <v>-77.97</v>
      </c>
      <c r="K3708" s="216" t="s">
        <v>88</v>
      </c>
    </row>
    <row r="3709" spans="1:11" x14ac:dyDescent="0.25">
      <c r="A3709" s="103" t="s">
        <v>808</v>
      </c>
      <c r="B3709" s="103" t="s">
        <v>88</v>
      </c>
      <c r="C3709" s="103" t="s">
        <v>838</v>
      </c>
      <c r="D3709" s="103" t="s">
        <v>847</v>
      </c>
      <c r="E3709" s="103" t="s">
        <v>848</v>
      </c>
      <c r="F3709" s="103" t="s">
        <v>848</v>
      </c>
      <c r="G3709" s="103" t="s">
        <v>139</v>
      </c>
      <c r="H3709" s="103" t="s">
        <v>646</v>
      </c>
      <c r="I3709" s="103" t="s">
        <v>842</v>
      </c>
      <c r="J3709" s="215">
        <v>164.71</v>
      </c>
      <c r="K3709" s="216" t="s">
        <v>88</v>
      </c>
    </row>
    <row r="3710" spans="1:11" x14ac:dyDescent="0.25">
      <c r="A3710" s="103" t="s">
        <v>808</v>
      </c>
      <c r="B3710" s="103" t="s">
        <v>88</v>
      </c>
      <c r="C3710" s="103" t="s">
        <v>838</v>
      </c>
      <c r="D3710" s="103" t="s">
        <v>847</v>
      </c>
      <c r="E3710" s="111"/>
      <c r="F3710" s="103" t="s">
        <v>848</v>
      </c>
      <c r="G3710" s="103" t="s">
        <v>139</v>
      </c>
      <c r="H3710" s="103" t="s">
        <v>646</v>
      </c>
      <c r="I3710" s="103" t="s">
        <v>842</v>
      </c>
      <c r="J3710" s="215">
        <v>-42.8</v>
      </c>
      <c r="K3710" s="216" t="s">
        <v>88</v>
      </c>
    </row>
    <row r="3711" spans="1:11" x14ac:dyDescent="0.25">
      <c r="A3711" s="103" t="s">
        <v>809</v>
      </c>
      <c r="B3711" s="103" t="s">
        <v>88</v>
      </c>
      <c r="C3711" s="103" t="s">
        <v>838</v>
      </c>
      <c r="D3711" s="103" t="s">
        <v>847</v>
      </c>
      <c r="E3711" s="103" t="s">
        <v>848</v>
      </c>
      <c r="F3711" s="103" t="s">
        <v>848</v>
      </c>
      <c r="G3711" s="103" t="s">
        <v>139</v>
      </c>
      <c r="H3711" s="103" t="s">
        <v>646</v>
      </c>
      <c r="I3711" s="103" t="s">
        <v>842</v>
      </c>
      <c r="J3711" s="215">
        <v>2691.92</v>
      </c>
      <c r="K3711" s="216" t="s">
        <v>88</v>
      </c>
    </row>
    <row r="3712" spans="1:11" x14ac:dyDescent="0.25">
      <c r="A3712" s="103" t="s">
        <v>809</v>
      </c>
      <c r="B3712" s="103" t="s">
        <v>88</v>
      </c>
      <c r="C3712" s="103" t="s">
        <v>838</v>
      </c>
      <c r="D3712" s="103" t="s">
        <v>847</v>
      </c>
      <c r="E3712" s="111"/>
      <c r="F3712" s="103" t="s">
        <v>848</v>
      </c>
      <c r="G3712" s="103" t="s">
        <v>139</v>
      </c>
      <c r="H3712" s="103" t="s">
        <v>646</v>
      </c>
      <c r="I3712" s="103" t="s">
        <v>842</v>
      </c>
      <c r="J3712" s="215">
        <v>-699.64</v>
      </c>
      <c r="K3712" s="216" t="s">
        <v>88</v>
      </c>
    </row>
    <row r="3713" spans="1:11" x14ac:dyDescent="0.25">
      <c r="A3713" s="103" t="s">
        <v>810</v>
      </c>
      <c r="B3713" s="103" t="s">
        <v>88</v>
      </c>
      <c r="C3713" s="103" t="s">
        <v>838</v>
      </c>
      <c r="D3713" s="103" t="s">
        <v>847</v>
      </c>
      <c r="E3713" s="103" t="s">
        <v>848</v>
      </c>
      <c r="F3713" s="103" t="s">
        <v>848</v>
      </c>
      <c r="G3713" s="103" t="s">
        <v>139</v>
      </c>
      <c r="H3713" s="103" t="s">
        <v>646</v>
      </c>
      <c r="I3713" s="103" t="s">
        <v>842</v>
      </c>
      <c r="J3713" s="215">
        <v>125.65</v>
      </c>
      <c r="K3713" s="216" t="s">
        <v>88</v>
      </c>
    </row>
    <row r="3714" spans="1:11" x14ac:dyDescent="0.25">
      <c r="A3714" s="103" t="s">
        <v>810</v>
      </c>
      <c r="B3714" s="103" t="s">
        <v>88</v>
      </c>
      <c r="C3714" s="103" t="s">
        <v>838</v>
      </c>
      <c r="D3714" s="103" t="s">
        <v>847</v>
      </c>
      <c r="E3714" s="111"/>
      <c r="F3714" s="103" t="s">
        <v>848</v>
      </c>
      <c r="G3714" s="103" t="s">
        <v>139</v>
      </c>
      <c r="H3714" s="103" t="s">
        <v>646</v>
      </c>
      <c r="I3714" s="103" t="s">
        <v>842</v>
      </c>
      <c r="J3714" s="215">
        <v>-32.659999999999997</v>
      </c>
      <c r="K3714" s="216" t="s">
        <v>88</v>
      </c>
    </row>
    <row r="3715" spans="1:11" x14ac:dyDescent="0.25">
      <c r="A3715" s="103" t="s">
        <v>1038</v>
      </c>
      <c r="B3715" s="103" t="s">
        <v>88</v>
      </c>
      <c r="C3715" s="103" t="s">
        <v>838</v>
      </c>
      <c r="D3715" s="103" t="s">
        <v>847</v>
      </c>
      <c r="E3715" s="103" t="s">
        <v>851</v>
      </c>
      <c r="F3715" s="103" t="s">
        <v>848</v>
      </c>
      <c r="G3715" s="103" t="s">
        <v>139</v>
      </c>
      <c r="H3715" s="103" t="s">
        <v>646</v>
      </c>
      <c r="I3715" s="103" t="s">
        <v>842</v>
      </c>
      <c r="J3715" s="215">
        <v>-874.2</v>
      </c>
      <c r="K3715" s="216" t="s">
        <v>88</v>
      </c>
    </row>
    <row r="3716" spans="1:11" x14ac:dyDescent="0.25">
      <c r="A3716" s="103" t="s">
        <v>1038</v>
      </c>
      <c r="B3716" s="103" t="s">
        <v>88</v>
      </c>
      <c r="C3716" s="103" t="s">
        <v>838</v>
      </c>
      <c r="D3716" s="103" t="s">
        <v>847</v>
      </c>
      <c r="E3716" s="103" t="s">
        <v>848</v>
      </c>
      <c r="F3716" s="103" t="s">
        <v>848</v>
      </c>
      <c r="G3716" s="103" t="s">
        <v>139</v>
      </c>
      <c r="H3716" s="103" t="s">
        <v>646</v>
      </c>
      <c r="I3716" s="103" t="s">
        <v>842</v>
      </c>
      <c r="J3716" s="215">
        <v>375.17</v>
      </c>
      <c r="K3716" s="216" t="s">
        <v>88</v>
      </c>
    </row>
    <row r="3717" spans="1:11" x14ac:dyDescent="0.25">
      <c r="A3717" s="103" t="s">
        <v>1038</v>
      </c>
      <c r="B3717" s="103" t="s">
        <v>88</v>
      </c>
      <c r="C3717" s="103" t="s">
        <v>838</v>
      </c>
      <c r="D3717" s="103" t="s">
        <v>847</v>
      </c>
      <c r="E3717" s="111"/>
      <c r="F3717" s="103" t="s">
        <v>848</v>
      </c>
      <c r="G3717" s="103" t="s">
        <v>139</v>
      </c>
      <c r="H3717" s="103" t="s">
        <v>646</v>
      </c>
      <c r="I3717" s="103" t="s">
        <v>842</v>
      </c>
      <c r="J3717" s="215">
        <v>129.69</v>
      </c>
      <c r="K3717" s="216" t="s">
        <v>88</v>
      </c>
    </row>
    <row r="3718" spans="1:11" x14ac:dyDescent="0.25">
      <c r="A3718" s="103" t="s">
        <v>806</v>
      </c>
      <c r="B3718" s="103" t="s">
        <v>88</v>
      </c>
      <c r="C3718" s="103" t="s">
        <v>838</v>
      </c>
      <c r="D3718" s="103" t="s">
        <v>847</v>
      </c>
      <c r="E3718" s="103" t="s">
        <v>848</v>
      </c>
      <c r="F3718" s="103" t="s">
        <v>848</v>
      </c>
      <c r="G3718" s="103" t="s">
        <v>139</v>
      </c>
      <c r="H3718" s="103" t="s">
        <v>646</v>
      </c>
      <c r="I3718" s="103" t="s">
        <v>842</v>
      </c>
      <c r="J3718" s="215">
        <v>3877.08</v>
      </c>
      <c r="K3718" s="216" t="s">
        <v>88</v>
      </c>
    </row>
    <row r="3719" spans="1:11" x14ac:dyDescent="0.25">
      <c r="A3719" s="103" t="s">
        <v>806</v>
      </c>
      <c r="B3719" s="103" t="s">
        <v>88</v>
      </c>
      <c r="C3719" s="103" t="s">
        <v>838</v>
      </c>
      <c r="D3719" s="103" t="s">
        <v>847</v>
      </c>
      <c r="E3719" s="111"/>
      <c r="F3719" s="103" t="s">
        <v>848</v>
      </c>
      <c r="G3719" s="103" t="s">
        <v>139</v>
      </c>
      <c r="H3719" s="103" t="s">
        <v>646</v>
      </c>
      <c r="I3719" s="103" t="s">
        <v>842</v>
      </c>
      <c r="J3719" s="215">
        <v>-1007.64</v>
      </c>
      <c r="K3719" s="216" t="s">
        <v>88</v>
      </c>
    </row>
    <row r="3720" spans="1:11" x14ac:dyDescent="0.25">
      <c r="A3720" s="103" t="s">
        <v>807</v>
      </c>
      <c r="B3720" s="103" t="s">
        <v>88</v>
      </c>
      <c r="C3720" s="103" t="s">
        <v>838</v>
      </c>
      <c r="D3720" s="103" t="s">
        <v>847</v>
      </c>
      <c r="E3720" s="103" t="s">
        <v>851</v>
      </c>
      <c r="F3720" s="103" t="s">
        <v>848</v>
      </c>
      <c r="G3720" s="103" t="s">
        <v>139</v>
      </c>
      <c r="H3720" s="103" t="s">
        <v>646</v>
      </c>
      <c r="I3720" s="103" t="s">
        <v>842</v>
      </c>
      <c r="J3720" s="215">
        <v>874.2</v>
      </c>
      <c r="K3720" s="216" t="s">
        <v>88</v>
      </c>
    </row>
    <row r="3721" spans="1:11" x14ac:dyDescent="0.25">
      <c r="A3721" s="103" t="s">
        <v>807</v>
      </c>
      <c r="B3721" s="103" t="s">
        <v>88</v>
      </c>
      <c r="C3721" s="103" t="s">
        <v>838</v>
      </c>
      <c r="D3721" s="103" t="s">
        <v>847</v>
      </c>
      <c r="E3721" s="103" t="s">
        <v>848</v>
      </c>
      <c r="F3721" s="103" t="s">
        <v>848</v>
      </c>
      <c r="G3721" s="103" t="s">
        <v>139</v>
      </c>
      <c r="H3721" s="103" t="s">
        <v>646</v>
      </c>
      <c r="I3721" s="103" t="s">
        <v>842</v>
      </c>
      <c r="J3721" s="215">
        <v>342.69</v>
      </c>
      <c r="K3721" s="216" t="s">
        <v>88</v>
      </c>
    </row>
    <row r="3722" spans="1:11" x14ac:dyDescent="0.25">
      <c r="A3722" s="103" t="s">
        <v>807</v>
      </c>
      <c r="B3722" s="103" t="s">
        <v>88</v>
      </c>
      <c r="C3722" s="103" t="s">
        <v>838</v>
      </c>
      <c r="D3722" s="103" t="s">
        <v>847</v>
      </c>
      <c r="E3722" s="111"/>
      <c r="F3722" s="103" t="s">
        <v>848</v>
      </c>
      <c r="G3722" s="103" t="s">
        <v>139</v>
      </c>
      <c r="H3722" s="103" t="s">
        <v>646</v>
      </c>
      <c r="I3722" s="103" t="s">
        <v>842</v>
      </c>
      <c r="J3722" s="215">
        <v>-316.26</v>
      </c>
      <c r="K3722" s="216" t="s">
        <v>88</v>
      </c>
    </row>
    <row r="3723" spans="1:11" x14ac:dyDescent="0.25">
      <c r="A3723" s="103" t="s">
        <v>808</v>
      </c>
      <c r="B3723" s="103" t="s">
        <v>88</v>
      </c>
      <c r="C3723" s="103" t="s">
        <v>838</v>
      </c>
      <c r="D3723" s="103" t="s">
        <v>847</v>
      </c>
      <c r="E3723" s="103" t="s">
        <v>848</v>
      </c>
      <c r="F3723" s="103" t="s">
        <v>848</v>
      </c>
      <c r="G3723" s="103" t="s">
        <v>138</v>
      </c>
      <c r="H3723" s="103" t="s">
        <v>647</v>
      </c>
      <c r="I3723" s="103" t="s">
        <v>842</v>
      </c>
      <c r="J3723" s="215">
        <v>-8004.89</v>
      </c>
      <c r="K3723" s="216" t="s">
        <v>88</v>
      </c>
    </row>
    <row r="3724" spans="1:11" x14ac:dyDescent="0.25">
      <c r="A3724" s="103" t="s">
        <v>808</v>
      </c>
      <c r="B3724" s="103" t="s">
        <v>88</v>
      </c>
      <c r="C3724" s="103" t="s">
        <v>838</v>
      </c>
      <c r="D3724" s="103" t="s">
        <v>847</v>
      </c>
      <c r="E3724" s="111"/>
      <c r="F3724" s="103" t="s">
        <v>848</v>
      </c>
      <c r="G3724" s="103" t="s">
        <v>138</v>
      </c>
      <c r="H3724" s="103" t="s">
        <v>647</v>
      </c>
      <c r="I3724" s="103" t="s">
        <v>842</v>
      </c>
      <c r="J3724" s="215">
        <v>2080.4699999999998</v>
      </c>
      <c r="K3724" s="216" t="s">
        <v>88</v>
      </c>
    </row>
    <row r="3725" spans="1:11" x14ac:dyDescent="0.25">
      <c r="A3725" s="103" t="s">
        <v>809</v>
      </c>
      <c r="B3725" s="103" t="s">
        <v>88</v>
      </c>
      <c r="C3725" s="103" t="s">
        <v>838</v>
      </c>
      <c r="D3725" s="103" t="s">
        <v>847</v>
      </c>
      <c r="E3725" s="103" t="s">
        <v>851</v>
      </c>
      <c r="F3725" s="103" t="s">
        <v>848</v>
      </c>
      <c r="G3725" s="103" t="s">
        <v>138</v>
      </c>
      <c r="H3725" s="103" t="s">
        <v>647</v>
      </c>
      <c r="I3725" s="103" t="s">
        <v>842</v>
      </c>
      <c r="J3725" s="215">
        <v>-5265</v>
      </c>
      <c r="K3725" s="216" t="s">
        <v>88</v>
      </c>
    </row>
    <row r="3726" spans="1:11" x14ac:dyDescent="0.25">
      <c r="A3726" s="103" t="s">
        <v>809</v>
      </c>
      <c r="B3726" s="103" t="s">
        <v>88</v>
      </c>
      <c r="C3726" s="103" t="s">
        <v>838</v>
      </c>
      <c r="D3726" s="103" t="s">
        <v>847</v>
      </c>
      <c r="E3726" s="103" t="s">
        <v>848</v>
      </c>
      <c r="F3726" s="103" t="s">
        <v>848</v>
      </c>
      <c r="G3726" s="103" t="s">
        <v>138</v>
      </c>
      <c r="H3726" s="103" t="s">
        <v>647</v>
      </c>
      <c r="I3726" s="103" t="s">
        <v>842</v>
      </c>
      <c r="J3726" s="215">
        <v>-46901.15</v>
      </c>
      <c r="K3726" s="216" t="s">
        <v>88</v>
      </c>
    </row>
    <row r="3727" spans="1:11" x14ac:dyDescent="0.25">
      <c r="A3727" s="103" t="s">
        <v>809</v>
      </c>
      <c r="B3727" s="103" t="s">
        <v>88</v>
      </c>
      <c r="C3727" s="103" t="s">
        <v>838</v>
      </c>
      <c r="D3727" s="103" t="s">
        <v>847</v>
      </c>
      <c r="E3727" s="111"/>
      <c r="F3727" s="103" t="s">
        <v>848</v>
      </c>
      <c r="G3727" s="103" t="s">
        <v>138</v>
      </c>
      <c r="H3727" s="103" t="s">
        <v>647</v>
      </c>
      <c r="I3727" s="103" t="s">
        <v>842</v>
      </c>
      <c r="J3727" s="215">
        <v>12189.62</v>
      </c>
      <c r="K3727" s="216" t="s">
        <v>88</v>
      </c>
    </row>
    <row r="3728" spans="1:11" x14ac:dyDescent="0.25">
      <c r="A3728" s="103" t="s">
        <v>810</v>
      </c>
      <c r="B3728" s="103" t="s">
        <v>88</v>
      </c>
      <c r="C3728" s="103" t="s">
        <v>838</v>
      </c>
      <c r="D3728" s="103" t="s">
        <v>847</v>
      </c>
      <c r="E3728" s="103" t="s">
        <v>851</v>
      </c>
      <c r="F3728" s="103" t="s">
        <v>848</v>
      </c>
      <c r="G3728" s="103" t="s">
        <v>138</v>
      </c>
      <c r="H3728" s="103" t="s">
        <v>647</v>
      </c>
      <c r="I3728" s="103" t="s">
        <v>842</v>
      </c>
      <c r="J3728" s="215">
        <v>5265</v>
      </c>
      <c r="K3728" s="216" t="s">
        <v>88</v>
      </c>
    </row>
    <row r="3729" spans="1:11" x14ac:dyDescent="0.25">
      <c r="A3729" s="103" t="s">
        <v>810</v>
      </c>
      <c r="B3729" s="103" t="s">
        <v>88</v>
      </c>
      <c r="C3729" s="103" t="s">
        <v>838</v>
      </c>
      <c r="D3729" s="103" t="s">
        <v>847</v>
      </c>
      <c r="E3729" s="103" t="s">
        <v>848</v>
      </c>
      <c r="F3729" s="103" t="s">
        <v>848</v>
      </c>
      <c r="G3729" s="103" t="s">
        <v>138</v>
      </c>
      <c r="H3729" s="103" t="s">
        <v>647</v>
      </c>
      <c r="I3729" s="103" t="s">
        <v>842</v>
      </c>
      <c r="J3729" s="215">
        <v>57835.95</v>
      </c>
      <c r="K3729" s="216" t="s">
        <v>88</v>
      </c>
    </row>
    <row r="3730" spans="1:11" x14ac:dyDescent="0.25">
      <c r="A3730" s="103" t="s">
        <v>810</v>
      </c>
      <c r="B3730" s="103" t="s">
        <v>88</v>
      </c>
      <c r="C3730" s="103" t="s">
        <v>838</v>
      </c>
      <c r="D3730" s="103" t="s">
        <v>847</v>
      </c>
      <c r="E3730" s="111"/>
      <c r="F3730" s="103" t="s">
        <v>848</v>
      </c>
      <c r="G3730" s="103" t="s">
        <v>138</v>
      </c>
      <c r="H3730" s="103" t="s">
        <v>647</v>
      </c>
      <c r="I3730" s="103" t="s">
        <v>842</v>
      </c>
      <c r="J3730" s="215">
        <v>-15031.57</v>
      </c>
      <c r="K3730" s="216" t="s">
        <v>88</v>
      </c>
    </row>
    <row r="3731" spans="1:11" x14ac:dyDescent="0.25">
      <c r="A3731" s="103" t="s">
        <v>1038</v>
      </c>
      <c r="B3731" s="103" t="s">
        <v>88</v>
      </c>
      <c r="C3731" s="103" t="s">
        <v>838</v>
      </c>
      <c r="D3731" s="103" t="s">
        <v>847</v>
      </c>
      <c r="E3731" s="103" t="s">
        <v>851</v>
      </c>
      <c r="F3731" s="103" t="s">
        <v>848</v>
      </c>
      <c r="G3731" s="103" t="s">
        <v>138</v>
      </c>
      <c r="H3731" s="103" t="s">
        <v>647</v>
      </c>
      <c r="I3731" s="103" t="s">
        <v>842</v>
      </c>
      <c r="J3731" s="215">
        <v>-31794</v>
      </c>
      <c r="K3731" s="216" t="s">
        <v>88</v>
      </c>
    </row>
    <row r="3732" spans="1:11" x14ac:dyDescent="0.25">
      <c r="A3732" s="103" t="s">
        <v>1038</v>
      </c>
      <c r="B3732" s="103" t="s">
        <v>88</v>
      </c>
      <c r="C3732" s="103" t="s">
        <v>838</v>
      </c>
      <c r="D3732" s="103" t="s">
        <v>847</v>
      </c>
      <c r="E3732" s="103" t="s">
        <v>848</v>
      </c>
      <c r="F3732" s="103" t="s">
        <v>848</v>
      </c>
      <c r="G3732" s="103" t="s">
        <v>138</v>
      </c>
      <c r="H3732" s="103" t="s">
        <v>1040</v>
      </c>
      <c r="I3732" s="103" t="s">
        <v>842</v>
      </c>
      <c r="J3732" s="215">
        <v>1215.8</v>
      </c>
      <c r="K3732" s="216" t="s">
        <v>88</v>
      </c>
    </row>
    <row r="3733" spans="1:11" x14ac:dyDescent="0.25">
      <c r="A3733" s="103" t="s">
        <v>1038</v>
      </c>
      <c r="B3733" s="103" t="s">
        <v>88</v>
      </c>
      <c r="C3733" s="103" t="s">
        <v>838</v>
      </c>
      <c r="D3733" s="103" t="s">
        <v>847</v>
      </c>
      <c r="E3733" s="103" t="s">
        <v>848</v>
      </c>
      <c r="F3733" s="103" t="s">
        <v>848</v>
      </c>
      <c r="G3733" s="103" t="s">
        <v>138</v>
      </c>
      <c r="H3733" s="103" t="s">
        <v>647</v>
      </c>
      <c r="I3733" s="103" t="s">
        <v>842</v>
      </c>
      <c r="J3733" s="215">
        <v>-15797.26</v>
      </c>
      <c r="K3733" s="216" t="s">
        <v>88</v>
      </c>
    </row>
    <row r="3734" spans="1:11" x14ac:dyDescent="0.25">
      <c r="A3734" s="103" t="s">
        <v>1038</v>
      </c>
      <c r="B3734" s="103" t="s">
        <v>88</v>
      </c>
      <c r="C3734" s="103" t="s">
        <v>838</v>
      </c>
      <c r="D3734" s="103" t="s">
        <v>847</v>
      </c>
      <c r="E3734" s="111"/>
      <c r="F3734" s="103" t="s">
        <v>848</v>
      </c>
      <c r="G3734" s="103" t="s">
        <v>138</v>
      </c>
      <c r="H3734" s="103" t="s">
        <v>647</v>
      </c>
      <c r="I3734" s="103" t="s">
        <v>842</v>
      </c>
      <c r="J3734" s="215">
        <v>12368.97</v>
      </c>
      <c r="K3734" s="216" t="s">
        <v>88</v>
      </c>
    </row>
    <row r="3735" spans="1:11" x14ac:dyDescent="0.25">
      <c r="A3735" s="103" t="s">
        <v>806</v>
      </c>
      <c r="B3735" s="103" t="s">
        <v>88</v>
      </c>
      <c r="C3735" s="103" t="s">
        <v>838</v>
      </c>
      <c r="D3735" s="103" t="s">
        <v>847</v>
      </c>
      <c r="E3735" s="103" t="s">
        <v>848</v>
      </c>
      <c r="F3735" s="103" t="s">
        <v>848</v>
      </c>
      <c r="G3735" s="103" t="s">
        <v>138</v>
      </c>
      <c r="H3735" s="103" t="s">
        <v>647</v>
      </c>
      <c r="I3735" s="103" t="s">
        <v>842</v>
      </c>
      <c r="J3735" s="215">
        <v>5118.51</v>
      </c>
      <c r="K3735" s="216" t="s">
        <v>88</v>
      </c>
    </row>
    <row r="3736" spans="1:11" x14ac:dyDescent="0.25">
      <c r="A3736" s="103" t="s">
        <v>806</v>
      </c>
      <c r="B3736" s="103" t="s">
        <v>88</v>
      </c>
      <c r="C3736" s="103" t="s">
        <v>838</v>
      </c>
      <c r="D3736" s="103" t="s">
        <v>847</v>
      </c>
      <c r="E3736" s="111"/>
      <c r="F3736" s="103" t="s">
        <v>848</v>
      </c>
      <c r="G3736" s="103" t="s">
        <v>138</v>
      </c>
      <c r="H3736" s="103" t="s">
        <v>647</v>
      </c>
      <c r="I3736" s="103" t="s">
        <v>842</v>
      </c>
      <c r="J3736" s="215">
        <v>-1330.3</v>
      </c>
      <c r="K3736" s="216" t="s">
        <v>88</v>
      </c>
    </row>
    <row r="3737" spans="1:11" x14ac:dyDescent="0.25">
      <c r="A3737" s="103" t="s">
        <v>807</v>
      </c>
      <c r="B3737" s="103" t="s">
        <v>88</v>
      </c>
      <c r="C3737" s="103" t="s">
        <v>838</v>
      </c>
      <c r="D3737" s="103" t="s">
        <v>847</v>
      </c>
      <c r="E3737" s="103" t="s">
        <v>851</v>
      </c>
      <c r="F3737" s="103" t="s">
        <v>848</v>
      </c>
      <c r="G3737" s="103" t="s">
        <v>138</v>
      </c>
      <c r="H3737" s="103" t="s">
        <v>647</v>
      </c>
      <c r="I3737" s="103" t="s">
        <v>842</v>
      </c>
      <c r="J3737" s="215">
        <v>31794</v>
      </c>
      <c r="K3737" s="216" t="s">
        <v>88</v>
      </c>
    </row>
    <row r="3738" spans="1:11" x14ac:dyDescent="0.25">
      <c r="A3738" s="103" t="s">
        <v>807</v>
      </c>
      <c r="B3738" s="103" t="s">
        <v>88</v>
      </c>
      <c r="C3738" s="103" t="s">
        <v>838</v>
      </c>
      <c r="D3738" s="103" t="s">
        <v>847</v>
      </c>
      <c r="E3738" s="103" t="s">
        <v>848</v>
      </c>
      <c r="F3738" s="103" t="s">
        <v>848</v>
      </c>
      <c r="G3738" s="103" t="s">
        <v>138</v>
      </c>
      <c r="H3738" s="103" t="s">
        <v>647</v>
      </c>
      <c r="I3738" s="103" t="s">
        <v>842</v>
      </c>
      <c r="J3738" s="215">
        <v>16247.63</v>
      </c>
      <c r="K3738" s="216" t="s">
        <v>88</v>
      </c>
    </row>
    <row r="3739" spans="1:11" x14ac:dyDescent="0.25">
      <c r="A3739" s="103" t="s">
        <v>807</v>
      </c>
      <c r="B3739" s="103" t="s">
        <v>88</v>
      </c>
      <c r="C3739" s="103" t="s">
        <v>838</v>
      </c>
      <c r="D3739" s="103" t="s">
        <v>847</v>
      </c>
      <c r="E3739" s="111"/>
      <c r="F3739" s="103" t="s">
        <v>848</v>
      </c>
      <c r="G3739" s="103" t="s">
        <v>138</v>
      </c>
      <c r="H3739" s="103" t="s">
        <v>647</v>
      </c>
      <c r="I3739" s="103" t="s">
        <v>842</v>
      </c>
      <c r="J3739" s="215">
        <v>-12018.39</v>
      </c>
      <c r="K3739" s="216" t="s">
        <v>88</v>
      </c>
    </row>
    <row r="3740" spans="1:11" x14ac:dyDescent="0.25">
      <c r="A3740" s="103" t="s">
        <v>1038</v>
      </c>
      <c r="B3740" s="103" t="s">
        <v>88</v>
      </c>
      <c r="C3740" s="103" t="s">
        <v>838</v>
      </c>
      <c r="D3740" s="103" t="s">
        <v>847</v>
      </c>
      <c r="E3740" s="103" t="s">
        <v>848</v>
      </c>
      <c r="F3740" s="103" t="s">
        <v>848</v>
      </c>
      <c r="G3740" s="103" t="s">
        <v>136</v>
      </c>
      <c r="H3740" s="103" t="s">
        <v>370</v>
      </c>
      <c r="I3740" s="103" t="s">
        <v>842</v>
      </c>
      <c r="J3740" s="215">
        <v>37.9</v>
      </c>
      <c r="K3740" s="216" t="s">
        <v>88</v>
      </c>
    </row>
    <row r="3741" spans="1:11" x14ac:dyDescent="0.25">
      <c r="A3741" s="103" t="s">
        <v>809</v>
      </c>
      <c r="B3741" s="103" t="s">
        <v>88</v>
      </c>
      <c r="C3741" s="103" t="s">
        <v>838</v>
      </c>
      <c r="D3741" s="103" t="s">
        <v>847</v>
      </c>
      <c r="E3741" s="103" t="s">
        <v>848</v>
      </c>
      <c r="F3741" s="103" t="s">
        <v>848</v>
      </c>
      <c r="G3741" s="103" t="s">
        <v>132</v>
      </c>
      <c r="H3741" s="103" t="s">
        <v>379</v>
      </c>
      <c r="I3741" s="103" t="s">
        <v>842</v>
      </c>
      <c r="J3741" s="215">
        <v>-3060</v>
      </c>
      <c r="K3741" s="216" t="s">
        <v>88</v>
      </c>
    </row>
    <row r="3742" spans="1:11" x14ac:dyDescent="0.25">
      <c r="A3742" s="103" t="s">
        <v>810</v>
      </c>
      <c r="B3742" s="103" t="s">
        <v>88</v>
      </c>
      <c r="C3742" s="103" t="s">
        <v>838</v>
      </c>
      <c r="D3742" s="103" t="s">
        <v>847</v>
      </c>
      <c r="E3742" s="103" t="s">
        <v>848</v>
      </c>
      <c r="F3742" s="103" t="s">
        <v>848</v>
      </c>
      <c r="G3742" s="103" t="s">
        <v>132</v>
      </c>
      <c r="H3742" s="103" t="s">
        <v>379</v>
      </c>
      <c r="I3742" s="103" t="s">
        <v>842</v>
      </c>
      <c r="J3742" s="215">
        <v>3060</v>
      </c>
      <c r="K3742" s="216" t="s">
        <v>88</v>
      </c>
    </row>
    <row r="3743" spans="1:11" x14ac:dyDescent="0.25">
      <c r="A3743" s="103" t="s">
        <v>808</v>
      </c>
      <c r="B3743" s="103" t="s">
        <v>88</v>
      </c>
      <c r="C3743" s="103" t="s">
        <v>838</v>
      </c>
      <c r="D3743" s="103" t="s">
        <v>847</v>
      </c>
      <c r="E3743" s="103" t="s">
        <v>848</v>
      </c>
      <c r="F3743" s="103" t="s">
        <v>848</v>
      </c>
      <c r="G3743" s="103" t="s">
        <v>130</v>
      </c>
      <c r="H3743" s="103" t="s">
        <v>381</v>
      </c>
      <c r="I3743" s="103" t="s">
        <v>842</v>
      </c>
      <c r="J3743" s="215">
        <v>1227407.75</v>
      </c>
      <c r="K3743" s="216" t="s">
        <v>88</v>
      </c>
    </row>
    <row r="3744" spans="1:11" x14ac:dyDescent="0.25">
      <c r="A3744" s="103" t="s">
        <v>808</v>
      </c>
      <c r="B3744" s="103" t="s">
        <v>88</v>
      </c>
      <c r="C3744" s="103" t="s">
        <v>838</v>
      </c>
      <c r="D3744" s="103" t="s">
        <v>847</v>
      </c>
      <c r="E3744" s="111"/>
      <c r="F3744" s="103" t="s">
        <v>848</v>
      </c>
      <c r="G3744" s="103" t="s">
        <v>130</v>
      </c>
      <c r="H3744" s="103" t="s">
        <v>381</v>
      </c>
      <c r="I3744" s="103" t="s">
        <v>842</v>
      </c>
      <c r="J3744" s="215">
        <v>-1227407.75</v>
      </c>
      <c r="K3744" s="216" t="s">
        <v>88</v>
      </c>
    </row>
    <row r="3745" spans="1:11" x14ac:dyDescent="0.25">
      <c r="A3745" s="103" t="s">
        <v>808</v>
      </c>
      <c r="B3745" s="103" t="s">
        <v>88</v>
      </c>
      <c r="C3745" s="103" t="s">
        <v>838</v>
      </c>
      <c r="D3745" s="103" t="s">
        <v>847</v>
      </c>
      <c r="E3745" s="103" t="s">
        <v>848</v>
      </c>
      <c r="F3745" s="103" t="s">
        <v>848</v>
      </c>
      <c r="G3745" s="103" t="s">
        <v>129</v>
      </c>
      <c r="H3745" s="103" t="s">
        <v>382</v>
      </c>
      <c r="I3745" s="103" t="s">
        <v>842</v>
      </c>
      <c r="J3745" s="215">
        <v>0</v>
      </c>
      <c r="K3745" s="216" t="s">
        <v>88</v>
      </c>
    </row>
    <row r="3746" spans="1:11" x14ac:dyDescent="0.25">
      <c r="A3746" s="103" t="s">
        <v>809</v>
      </c>
      <c r="B3746" s="103" t="s">
        <v>88</v>
      </c>
      <c r="C3746" s="103" t="s">
        <v>838</v>
      </c>
      <c r="D3746" s="103" t="s">
        <v>847</v>
      </c>
      <c r="E3746" s="103" t="s">
        <v>848</v>
      </c>
      <c r="F3746" s="103" t="s">
        <v>848</v>
      </c>
      <c r="G3746" s="103" t="s">
        <v>129</v>
      </c>
      <c r="H3746" s="103" t="s">
        <v>382</v>
      </c>
      <c r="I3746" s="103" t="s">
        <v>842</v>
      </c>
      <c r="J3746" s="215">
        <v>-1095</v>
      </c>
      <c r="K3746" s="216" t="s">
        <v>88</v>
      </c>
    </row>
    <row r="3747" spans="1:11" x14ac:dyDescent="0.25">
      <c r="A3747" s="103" t="s">
        <v>806</v>
      </c>
      <c r="B3747" s="103" t="s">
        <v>88</v>
      </c>
      <c r="C3747" s="103" t="s">
        <v>838</v>
      </c>
      <c r="D3747" s="103" t="s">
        <v>847</v>
      </c>
      <c r="E3747" s="103" t="s">
        <v>848</v>
      </c>
      <c r="F3747" s="103" t="s">
        <v>848</v>
      </c>
      <c r="G3747" s="103" t="s">
        <v>129</v>
      </c>
      <c r="H3747" s="103" t="s">
        <v>382</v>
      </c>
      <c r="I3747" s="103" t="s">
        <v>842</v>
      </c>
      <c r="J3747" s="215">
        <v>0</v>
      </c>
      <c r="K3747" s="216" t="s">
        <v>88</v>
      </c>
    </row>
    <row r="3748" spans="1:11" x14ac:dyDescent="0.25">
      <c r="A3748" s="103" t="s">
        <v>807</v>
      </c>
      <c r="B3748" s="103" t="s">
        <v>88</v>
      </c>
      <c r="C3748" s="103" t="s">
        <v>838</v>
      </c>
      <c r="D3748" s="103" t="s">
        <v>847</v>
      </c>
      <c r="E3748" s="103" t="s">
        <v>848</v>
      </c>
      <c r="F3748" s="103" t="s">
        <v>848</v>
      </c>
      <c r="G3748" s="103" t="s">
        <v>129</v>
      </c>
      <c r="H3748" s="103" t="s">
        <v>382</v>
      </c>
      <c r="I3748" s="103" t="s">
        <v>842</v>
      </c>
      <c r="J3748" s="215">
        <v>1095</v>
      </c>
      <c r="K3748" s="216" t="s">
        <v>88</v>
      </c>
    </row>
    <row r="3749" spans="1:11" x14ac:dyDescent="0.25">
      <c r="A3749" s="103" t="s">
        <v>808</v>
      </c>
      <c r="B3749" s="103" t="s">
        <v>88</v>
      </c>
      <c r="C3749" s="103" t="s">
        <v>838</v>
      </c>
      <c r="D3749" s="103" t="s">
        <v>847</v>
      </c>
      <c r="E3749" s="103" t="s">
        <v>851</v>
      </c>
      <c r="F3749" s="103" t="s">
        <v>848</v>
      </c>
      <c r="G3749" s="103" t="s">
        <v>128</v>
      </c>
      <c r="H3749" s="103" t="s">
        <v>386</v>
      </c>
      <c r="I3749" s="103" t="s">
        <v>842</v>
      </c>
      <c r="J3749" s="215">
        <v>-10000</v>
      </c>
      <c r="K3749" s="216" t="s">
        <v>88</v>
      </c>
    </row>
    <row r="3750" spans="1:11" x14ac:dyDescent="0.25">
      <c r="A3750" s="103" t="s">
        <v>808</v>
      </c>
      <c r="B3750" s="103" t="s">
        <v>88</v>
      </c>
      <c r="C3750" s="103" t="s">
        <v>838</v>
      </c>
      <c r="D3750" s="103" t="s">
        <v>847</v>
      </c>
      <c r="E3750" s="103" t="s">
        <v>848</v>
      </c>
      <c r="F3750" s="103" t="s">
        <v>848</v>
      </c>
      <c r="G3750" s="103" t="s">
        <v>128</v>
      </c>
      <c r="H3750" s="103" t="s">
        <v>386</v>
      </c>
      <c r="I3750" s="103" t="s">
        <v>842</v>
      </c>
      <c r="J3750" s="215">
        <v>19501.57</v>
      </c>
      <c r="K3750" s="216" t="s">
        <v>88</v>
      </c>
    </row>
    <row r="3751" spans="1:11" x14ac:dyDescent="0.25">
      <c r="A3751" s="103" t="s">
        <v>809</v>
      </c>
      <c r="B3751" s="103" t="s">
        <v>88</v>
      </c>
      <c r="C3751" s="103" t="s">
        <v>838</v>
      </c>
      <c r="D3751" s="103" t="s">
        <v>847</v>
      </c>
      <c r="E3751" s="103" t="s">
        <v>848</v>
      </c>
      <c r="F3751" s="103" t="s">
        <v>848</v>
      </c>
      <c r="G3751" s="103" t="s">
        <v>128</v>
      </c>
      <c r="H3751" s="103" t="s">
        <v>386</v>
      </c>
      <c r="I3751" s="103" t="s">
        <v>842</v>
      </c>
      <c r="J3751" s="215">
        <v>20029.009999999998</v>
      </c>
      <c r="K3751" s="216" t="s">
        <v>88</v>
      </c>
    </row>
    <row r="3752" spans="1:11" x14ac:dyDescent="0.25">
      <c r="A3752" s="103" t="s">
        <v>810</v>
      </c>
      <c r="B3752" s="103" t="s">
        <v>88</v>
      </c>
      <c r="C3752" s="103" t="s">
        <v>838</v>
      </c>
      <c r="D3752" s="103" t="s">
        <v>847</v>
      </c>
      <c r="E3752" s="103" t="s">
        <v>848</v>
      </c>
      <c r="F3752" s="103" t="s">
        <v>848</v>
      </c>
      <c r="G3752" s="103" t="s">
        <v>128</v>
      </c>
      <c r="H3752" s="103" t="s">
        <v>386</v>
      </c>
      <c r="I3752" s="103" t="s">
        <v>842</v>
      </c>
      <c r="J3752" s="215">
        <v>12531.52</v>
      </c>
      <c r="K3752" s="216" t="s">
        <v>88</v>
      </c>
    </row>
    <row r="3753" spans="1:11" x14ac:dyDescent="0.25">
      <c r="A3753" s="103" t="s">
        <v>1038</v>
      </c>
      <c r="B3753" s="103" t="s">
        <v>88</v>
      </c>
      <c r="C3753" s="103" t="s">
        <v>838</v>
      </c>
      <c r="D3753" s="103" t="s">
        <v>847</v>
      </c>
      <c r="E3753" s="103" t="s">
        <v>848</v>
      </c>
      <c r="F3753" s="103" t="s">
        <v>848</v>
      </c>
      <c r="G3753" s="103" t="s">
        <v>128</v>
      </c>
      <c r="H3753" s="103" t="s">
        <v>386</v>
      </c>
      <c r="I3753" s="103" t="s">
        <v>842</v>
      </c>
      <c r="J3753" s="215">
        <v>7856.53</v>
      </c>
      <c r="K3753" s="216" t="s">
        <v>88</v>
      </c>
    </row>
    <row r="3754" spans="1:11" x14ac:dyDescent="0.25">
      <c r="A3754" s="103" t="s">
        <v>806</v>
      </c>
      <c r="B3754" s="103" t="s">
        <v>88</v>
      </c>
      <c r="C3754" s="103" t="s">
        <v>838</v>
      </c>
      <c r="D3754" s="103" t="s">
        <v>847</v>
      </c>
      <c r="E3754" s="103" t="s">
        <v>851</v>
      </c>
      <c r="F3754" s="103" t="s">
        <v>848</v>
      </c>
      <c r="G3754" s="103" t="s">
        <v>128</v>
      </c>
      <c r="H3754" s="103" t="s">
        <v>386</v>
      </c>
      <c r="I3754" s="103" t="s">
        <v>842</v>
      </c>
      <c r="J3754" s="215">
        <v>10000</v>
      </c>
      <c r="K3754" s="216" t="s">
        <v>88</v>
      </c>
    </row>
    <row r="3755" spans="1:11" x14ac:dyDescent="0.25">
      <c r="A3755" s="103" t="s">
        <v>806</v>
      </c>
      <c r="B3755" s="103" t="s">
        <v>88</v>
      </c>
      <c r="C3755" s="103" t="s">
        <v>838</v>
      </c>
      <c r="D3755" s="103" t="s">
        <v>847</v>
      </c>
      <c r="E3755" s="103" t="s">
        <v>848</v>
      </c>
      <c r="F3755" s="103" t="s">
        <v>848</v>
      </c>
      <c r="G3755" s="103" t="s">
        <v>128</v>
      </c>
      <c r="H3755" s="103" t="s">
        <v>386</v>
      </c>
      <c r="I3755" s="103" t="s">
        <v>842</v>
      </c>
      <c r="J3755" s="215">
        <v>7110.45</v>
      </c>
      <c r="K3755" s="216" t="s">
        <v>88</v>
      </c>
    </row>
    <row r="3756" spans="1:11" x14ac:dyDescent="0.25">
      <c r="A3756" s="103" t="s">
        <v>807</v>
      </c>
      <c r="B3756" s="103" t="s">
        <v>88</v>
      </c>
      <c r="C3756" s="103" t="s">
        <v>838</v>
      </c>
      <c r="D3756" s="103" t="s">
        <v>847</v>
      </c>
      <c r="E3756" s="103" t="s">
        <v>848</v>
      </c>
      <c r="F3756" s="103" t="s">
        <v>848</v>
      </c>
      <c r="G3756" s="103" t="s">
        <v>128</v>
      </c>
      <c r="H3756" s="103" t="s">
        <v>386</v>
      </c>
      <c r="I3756" s="103" t="s">
        <v>842</v>
      </c>
      <c r="J3756" s="215">
        <v>13188.39</v>
      </c>
      <c r="K3756" s="216" t="s">
        <v>88</v>
      </c>
    </row>
    <row r="3757" spans="1:11" x14ac:dyDescent="0.25">
      <c r="A3757" s="103" t="s">
        <v>808</v>
      </c>
      <c r="B3757" s="103" t="s">
        <v>88</v>
      </c>
      <c r="C3757" s="103" t="s">
        <v>838</v>
      </c>
      <c r="D3757" s="103" t="s">
        <v>847</v>
      </c>
      <c r="E3757" s="103" t="s">
        <v>848</v>
      </c>
      <c r="F3757" s="103" t="s">
        <v>848</v>
      </c>
      <c r="G3757" s="103" t="s">
        <v>184</v>
      </c>
      <c r="H3757" s="103" t="s">
        <v>388</v>
      </c>
      <c r="I3757" s="103" t="s">
        <v>842</v>
      </c>
      <c r="J3757" s="215">
        <v>397.71</v>
      </c>
      <c r="K3757" s="216" t="s">
        <v>88</v>
      </c>
    </row>
    <row r="3758" spans="1:11" x14ac:dyDescent="0.25">
      <c r="A3758" s="103" t="s">
        <v>1038</v>
      </c>
      <c r="B3758" s="103" t="s">
        <v>88</v>
      </c>
      <c r="C3758" s="103" t="s">
        <v>838</v>
      </c>
      <c r="D3758" s="103" t="s">
        <v>847</v>
      </c>
      <c r="E3758" s="103" t="s">
        <v>848</v>
      </c>
      <c r="F3758" s="103" t="s">
        <v>848</v>
      </c>
      <c r="G3758" s="103" t="s">
        <v>184</v>
      </c>
      <c r="H3758" s="103" t="s">
        <v>388</v>
      </c>
      <c r="I3758" s="103" t="s">
        <v>842</v>
      </c>
      <c r="J3758" s="215">
        <v>-795.42</v>
      </c>
      <c r="K3758" s="216" t="s">
        <v>88</v>
      </c>
    </row>
    <row r="3759" spans="1:11" x14ac:dyDescent="0.25">
      <c r="A3759" s="103" t="s">
        <v>808</v>
      </c>
      <c r="B3759" s="103" t="s">
        <v>88</v>
      </c>
      <c r="C3759" s="103" t="s">
        <v>838</v>
      </c>
      <c r="D3759" s="103" t="s">
        <v>847</v>
      </c>
      <c r="E3759" s="103" t="s">
        <v>848</v>
      </c>
      <c r="F3759" s="103" t="s">
        <v>848</v>
      </c>
      <c r="G3759" s="103" t="s">
        <v>148</v>
      </c>
      <c r="H3759" s="103" t="s">
        <v>390</v>
      </c>
      <c r="I3759" s="103" t="s">
        <v>842</v>
      </c>
      <c r="J3759" s="215">
        <v>1349.91</v>
      </c>
      <c r="K3759" s="216" t="s">
        <v>88</v>
      </c>
    </row>
    <row r="3760" spans="1:11" x14ac:dyDescent="0.25">
      <c r="A3760" s="103" t="s">
        <v>807</v>
      </c>
      <c r="B3760" s="103" t="s">
        <v>88</v>
      </c>
      <c r="C3760" s="103" t="s">
        <v>838</v>
      </c>
      <c r="D3760" s="103" t="s">
        <v>847</v>
      </c>
      <c r="E3760" s="103" t="s">
        <v>848</v>
      </c>
      <c r="F3760" s="103" t="s">
        <v>848</v>
      </c>
      <c r="G3760" s="103" t="s">
        <v>148</v>
      </c>
      <c r="H3760" s="103" t="s">
        <v>390</v>
      </c>
      <c r="I3760" s="103" t="s">
        <v>842</v>
      </c>
      <c r="J3760" s="215">
        <v>-1349.91</v>
      </c>
      <c r="K3760" s="216" t="s">
        <v>88</v>
      </c>
    </row>
    <row r="3761" spans="1:11" x14ac:dyDescent="0.25">
      <c r="A3761" s="103" t="s">
        <v>809</v>
      </c>
      <c r="B3761" s="103" t="s">
        <v>88</v>
      </c>
      <c r="C3761" s="103" t="s">
        <v>838</v>
      </c>
      <c r="D3761" s="103" t="s">
        <v>847</v>
      </c>
      <c r="E3761" s="103" t="s">
        <v>848</v>
      </c>
      <c r="F3761" s="103" t="s">
        <v>848</v>
      </c>
      <c r="G3761" s="103" t="s">
        <v>127</v>
      </c>
      <c r="H3761" s="103" t="s">
        <v>391</v>
      </c>
      <c r="I3761" s="103" t="s">
        <v>842</v>
      </c>
      <c r="J3761" s="215">
        <v>212.14</v>
      </c>
      <c r="K3761" s="216" t="s">
        <v>88</v>
      </c>
    </row>
    <row r="3762" spans="1:11" x14ac:dyDescent="0.25">
      <c r="A3762" s="103" t="s">
        <v>810</v>
      </c>
      <c r="B3762" s="103" t="s">
        <v>88</v>
      </c>
      <c r="C3762" s="103" t="s">
        <v>838</v>
      </c>
      <c r="D3762" s="103" t="s">
        <v>847</v>
      </c>
      <c r="E3762" s="103" t="s">
        <v>848</v>
      </c>
      <c r="F3762" s="103" t="s">
        <v>848</v>
      </c>
      <c r="G3762" s="103" t="s">
        <v>127</v>
      </c>
      <c r="H3762" s="103" t="s">
        <v>391</v>
      </c>
      <c r="I3762" s="103" t="s">
        <v>842</v>
      </c>
      <c r="J3762" s="215">
        <v>1819.92</v>
      </c>
      <c r="K3762" s="216" t="s">
        <v>88</v>
      </c>
    </row>
    <row r="3763" spans="1:11" x14ac:dyDescent="0.25">
      <c r="A3763" s="103" t="s">
        <v>1038</v>
      </c>
      <c r="B3763" s="103" t="s">
        <v>88</v>
      </c>
      <c r="C3763" s="103" t="s">
        <v>838</v>
      </c>
      <c r="D3763" s="103" t="s">
        <v>847</v>
      </c>
      <c r="E3763" s="103" t="s">
        <v>848</v>
      </c>
      <c r="F3763" s="103" t="s">
        <v>848</v>
      </c>
      <c r="G3763" s="103" t="s">
        <v>127</v>
      </c>
      <c r="H3763" s="103" t="s">
        <v>391</v>
      </c>
      <c r="I3763" s="103" t="s">
        <v>842</v>
      </c>
      <c r="J3763" s="215">
        <v>79.02</v>
      </c>
      <c r="K3763" s="216" t="s">
        <v>88</v>
      </c>
    </row>
    <row r="3764" spans="1:11" x14ac:dyDescent="0.25">
      <c r="A3764" s="103" t="s">
        <v>806</v>
      </c>
      <c r="B3764" s="103" t="s">
        <v>88</v>
      </c>
      <c r="C3764" s="103" t="s">
        <v>838</v>
      </c>
      <c r="D3764" s="103" t="s">
        <v>847</v>
      </c>
      <c r="E3764" s="103" t="s">
        <v>848</v>
      </c>
      <c r="F3764" s="103" t="s">
        <v>848</v>
      </c>
      <c r="G3764" s="103" t="s">
        <v>127</v>
      </c>
      <c r="H3764" s="103" t="s">
        <v>391</v>
      </c>
      <c r="I3764" s="103" t="s">
        <v>842</v>
      </c>
      <c r="J3764" s="215">
        <v>614.26</v>
      </c>
      <c r="K3764" s="216" t="s">
        <v>88</v>
      </c>
    </row>
    <row r="3765" spans="1:11" x14ac:dyDescent="0.25">
      <c r="A3765" s="103" t="s">
        <v>809</v>
      </c>
      <c r="B3765" s="103" t="s">
        <v>88</v>
      </c>
      <c r="C3765" s="103" t="s">
        <v>838</v>
      </c>
      <c r="D3765" s="103" t="s">
        <v>847</v>
      </c>
      <c r="E3765" s="103" t="s">
        <v>848</v>
      </c>
      <c r="F3765" s="103" t="s">
        <v>848</v>
      </c>
      <c r="G3765" s="103" t="s">
        <v>126</v>
      </c>
      <c r="H3765" s="103" t="s">
        <v>392</v>
      </c>
      <c r="I3765" s="103" t="s">
        <v>842</v>
      </c>
      <c r="J3765" s="215">
        <v>380.1</v>
      </c>
      <c r="K3765" s="216" t="s">
        <v>88</v>
      </c>
    </row>
    <row r="3766" spans="1:11" x14ac:dyDescent="0.25">
      <c r="A3766" s="103" t="s">
        <v>807</v>
      </c>
      <c r="B3766" s="103" t="s">
        <v>88</v>
      </c>
      <c r="C3766" s="103" t="s">
        <v>838</v>
      </c>
      <c r="D3766" s="103" t="s">
        <v>847</v>
      </c>
      <c r="E3766" s="103" t="s">
        <v>848</v>
      </c>
      <c r="F3766" s="103" t="s">
        <v>848</v>
      </c>
      <c r="G3766" s="103" t="s">
        <v>126</v>
      </c>
      <c r="H3766" s="103" t="s">
        <v>392</v>
      </c>
      <c r="I3766" s="103" t="s">
        <v>842</v>
      </c>
      <c r="J3766" s="215">
        <v>106.61</v>
      </c>
      <c r="K3766" s="216" t="s">
        <v>88</v>
      </c>
    </row>
    <row r="3767" spans="1:11" x14ac:dyDescent="0.25">
      <c r="A3767" s="103" t="s">
        <v>809</v>
      </c>
      <c r="B3767" s="103" t="s">
        <v>88</v>
      </c>
      <c r="C3767" s="103" t="s">
        <v>838</v>
      </c>
      <c r="D3767" s="103" t="s">
        <v>847</v>
      </c>
      <c r="E3767" s="103" t="s">
        <v>848</v>
      </c>
      <c r="F3767" s="103" t="s">
        <v>848</v>
      </c>
      <c r="G3767" s="103" t="s">
        <v>480</v>
      </c>
      <c r="H3767" s="103" t="s">
        <v>739</v>
      </c>
      <c r="I3767" s="103" t="s">
        <v>842</v>
      </c>
      <c r="J3767" s="215">
        <v>9964.66</v>
      </c>
      <c r="K3767" s="216" t="s">
        <v>88</v>
      </c>
    </row>
    <row r="3768" spans="1:11" x14ac:dyDescent="0.25">
      <c r="A3768" s="103" t="s">
        <v>810</v>
      </c>
      <c r="B3768" s="103" t="s">
        <v>88</v>
      </c>
      <c r="C3768" s="103" t="s">
        <v>838</v>
      </c>
      <c r="D3768" s="103" t="s">
        <v>847</v>
      </c>
      <c r="E3768" s="103" t="s">
        <v>848</v>
      </c>
      <c r="F3768" s="103" t="s">
        <v>848</v>
      </c>
      <c r="G3768" s="103" t="s">
        <v>480</v>
      </c>
      <c r="H3768" s="103" t="s">
        <v>739</v>
      </c>
      <c r="I3768" s="103" t="s">
        <v>842</v>
      </c>
      <c r="J3768" s="215">
        <v>237.75</v>
      </c>
      <c r="K3768" s="216" t="s">
        <v>88</v>
      </c>
    </row>
    <row r="3769" spans="1:11" x14ac:dyDescent="0.25">
      <c r="A3769" s="103" t="s">
        <v>806</v>
      </c>
      <c r="B3769" s="103" t="s">
        <v>88</v>
      </c>
      <c r="C3769" s="103" t="s">
        <v>838</v>
      </c>
      <c r="D3769" s="103" t="s">
        <v>847</v>
      </c>
      <c r="E3769" s="103" t="s">
        <v>848</v>
      </c>
      <c r="F3769" s="103" t="s">
        <v>848</v>
      </c>
      <c r="G3769" s="103" t="s">
        <v>480</v>
      </c>
      <c r="H3769" s="103" t="s">
        <v>739</v>
      </c>
      <c r="I3769" s="103" t="s">
        <v>842</v>
      </c>
      <c r="J3769" s="215">
        <v>240.76</v>
      </c>
      <c r="K3769" s="216" t="s">
        <v>88</v>
      </c>
    </row>
    <row r="3770" spans="1:11" x14ac:dyDescent="0.25">
      <c r="A3770" s="103" t="s">
        <v>808</v>
      </c>
      <c r="B3770" s="103" t="s">
        <v>88</v>
      </c>
      <c r="C3770" s="103" t="s">
        <v>838</v>
      </c>
      <c r="D3770" s="103" t="s">
        <v>847</v>
      </c>
      <c r="E3770" s="103" t="s">
        <v>848</v>
      </c>
      <c r="F3770" s="103" t="s">
        <v>848</v>
      </c>
      <c r="G3770" s="103" t="s">
        <v>744</v>
      </c>
      <c r="H3770" s="103" t="s">
        <v>745</v>
      </c>
      <c r="I3770" s="103" t="s">
        <v>842</v>
      </c>
      <c r="J3770" s="215">
        <v>22.36</v>
      </c>
      <c r="K3770" s="216" t="s">
        <v>88</v>
      </c>
    </row>
    <row r="3771" spans="1:11" x14ac:dyDescent="0.25">
      <c r="A3771" s="103" t="s">
        <v>809</v>
      </c>
      <c r="B3771" s="103" t="s">
        <v>88</v>
      </c>
      <c r="C3771" s="103" t="s">
        <v>838</v>
      </c>
      <c r="D3771" s="103" t="s">
        <v>847</v>
      </c>
      <c r="E3771" s="103" t="s">
        <v>848</v>
      </c>
      <c r="F3771" s="103" t="s">
        <v>848</v>
      </c>
      <c r="G3771" s="103" t="s">
        <v>744</v>
      </c>
      <c r="H3771" s="103" t="s">
        <v>745</v>
      </c>
      <c r="I3771" s="103" t="s">
        <v>842</v>
      </c>
      <c r="J3771" s="215">
        <v>271.7</v>
      </c>
      <c r="K3771" s="216" t="s">
        <v>88</v>
      </c>
    </row>
    <row r="3772" spans="1:11" x14ac:dyDescent="0.25">
      <c r="A3772" s="103" t="s">
        <v>810</v>
      </c>
      <c r="B3772" s="103" t="s">
        <v>88</v>
      </c>
      <c r="C3772" s="103" t="s">
        <v>838</v>
      </c>
      <c r="D3772" s="103" t="s">
        <v>847</v>
      </c>
      <c r="E3772" s="103" t="s">
        <v>848</v>
      </c>
      <c r="F3772" s="103" t="s">
        <v>848</v>
      </c>
      <c r="G3772" s="103" t="s">
        <v>744</v>
      </c>
      <c r="H3772" s="103" t="s">
        <v>745</v>
      </c>
      <c r="I3772" s="103" t="s">
        <v>842</v>
      </c>
      <c r="J3772" s="215">
        <v>45027.33</v>
      </c>
      <c r="K3772" s="216" t="s">
        <v>88</v>
      </c>
    </row>
    <row r="3773" spans="1:11" x14ac:dyDescent="0.25">
      <c r="A3773" s="103" t="s">
        <v>806</v>
      </c>
      <c r="B3773" s="103" t="s">
        <v>88</v>
      </c>
      <c r="C3773" s="103" t="s">
        <v>838</v>
      </c>
      <c r="D3773" s="103" t="s">
        <v>847</v>
      </c>
      <c r="E3773" s="103" t="s">
        <v>848</v>
      </c>
      <c r="F3773" s="103" t="s">
        <v>848</v>
      </c>
      <c r="G3773" s="103" t="s">
        <v>744</v>
      </c>
      <c r="H3773" s="103" t="s">
        <v>745</v>
      </c>
      <c r="I3773" s="103" t="s">
        <v>842</v>
      </c>
      <c r="J3773" s="215">
        <v>22553.18</v>
      </c>
      <c r="K3773" s="216" t="s">
        <v>88</v>
      </c>
    </row>
    <row r="3774" spans="1:11" x14ac:dyDescent="0.25">
      <c r="A3774" s="103" t="s">
        <v>808</v>
      </c>
      <c r="B3774" s="103" t="s">
        <v>88</v>
      </c>
      <c r="C3774" s="103" t="s">
        <v>838</v>
      </c>
      <c r="D3774" s="103" t="s">
        <v>847</v>
      </c>
      <c r="E3774" s="103" t="s">
        <v>848</v>
      </c>
      <c r="F3774" s="103" t="s">
        <v>848</v>
      </c>
      <c r="G3774" s="103" t="s">
        <v>124</v>
      </c>
      <c r="H3774" s="103" t="s">
        <v>394</v>
      </c>
      <c r="I3774" s="103" t="s">
        <v>842</v>
      </c>
      <c r="J3774" s="215">
        <v>164.21</v>
      </c>
      <c r="K3774" s="216" t="s">
        <v>88</v>
      </c>
    </row>
    <row r="3775" spans="1:11" x14ac:dyDescent="0.25">
      <c r="A3775" s="103" t="s">
        <v>809</v>
      </c>
      <c r="B3775" s="103" t="s">
        <v>88</v>
      </c>
      <c r="C3775" s="103" t="s">
        <v>838</v>
      </c>
      <c r="D3775" s="103" t="s">
        <v>847</v>
      </c>
      <c r="E3775" s="103" t="s">
        <v>848</v>
      </c>
      <c r="F3775" s="103" t="s">
        <v>848</v>
      </c>
      <c r="G3775" s="103" t="s">
        <v>124</v>
      </c>
      <c r="H3775" s="103" t="s">
        <v>746</v>
      </c>
      <c r="I3775" s="103" t="s">
        <v>842</v>
      </c>
      <c r="J3775" s="215">
        <v>4433</v>
      </c>
      <c r="K3775" s="216" t="s">
        <v>88</v>
      </c>
    </row>
    <row r="3776" spans="1:11" x14ac:dyDescent="0.25">
      <c r="A3776" s="103" t="s">
        <v>809</v>
      </c>
      <c r="B3776" s="103" t="s">
        <v>88</v>
      </c>
      <c r="C3776" s="103" t="s">
        <v>838</v>
      </c>
      <c r="D3776" s="103" t="s">
        <v>847</v>
      </c>
      <c r="E3776" s="103" t="s">
        <v>848</v>
      </c>
      <c r="F3776" s="103" t="s">
        <v>848</v>
      </c>
      <c r="G3776" s="103" t="s">
        <v>124</v>
      </c>
      <c r="H3776" s="103" t="s">
        <v>394</v>
      </c>
      <c r="I3776" s="103" t="s">
        <v>842</v>
      </c>
      <c r="J3776" s="215">
        <v>258.62</v>
      </c>
      <c r="K3776" s="216" t="s">
        <v>88</v>
      </c>
    </row>
    <row r="3777" spans="1:11" x14ac:dyDescent="0.25">
      <c r="A3777" s="103" t="s">
        <v>810</v>
      </c>
      <c r="B3777" s="103" t="s">
        <v>88</v>
      </c>
      <c r="C3777" s="103" t="s">
        <v>838</v>
      </c>
      <c r="D3777" s="103" t="s">
        <v>847</v>
      </c>
      <c r="E3777" s="103" t="s">
        <v>848</v>
      </c>
      <c r="F3777" s="103" t="s">
        <v>848</v>
      </c>
      <c r="G3777" s="103" t="s">
        <v>124</v>
      </c>
      <c r="H3777" s="103" t="s">
        <v>394</v>
      </c>
      <c r="I3777" s="103" t="s">
        <v>842</v>
      </c>
      <c r="J3777" s="215">
        <v>409.82</v>
      </c>
      <c r="K3777" s="216" t="s">
        <v>88</v>
      </c>
    </row>
    <row r="3778" spans="1:11" x14ac:dyDescent="0.25">
      <c r="A3778" s="103" t="s">
        <v>1038</v>
      </c>
      <c r="B3778" s="103" t="s">
        <v>88</v>
      </c>
      <c r="C3778" s="103" t="s">
        <v>838</v>
      </c>
      <c r="D3778" s="103" t="s">
        <v>847</v>
      </c>
      <c r="E3778" s="103" t="s">
        <v>848</v>
      </c>
      <c r="F3778" s="103" t="s">
        <v>848</v>
      </c>
      <c r="G3778" s="103" t="s">
        <v>124</v>
      </c>
      <c r="H3778" s="103" t="s">
        <v>746</v>
      </c>
      <c r="I3778" s="103" t="s">
        <v>842</v>
      </c>
      <c r="J3778" s="215">
        <v>-1695.15</v>
      </c>
      <c r="K3778" s="216" t="s">
        <v>88</v>
      </c>
    </row>
    <row r="3779" spans="1:11" x14ac:dyDescent="0.25">
      <c r="A3779" s="103" t="s">
        <v>806</v>
      </c>
      <c r="B3779" s="103" t="s">
        <v>88</v>
      </c>
      <c r="C3779" s="103" t="s">
        <v>838</v>
      </c>
      <c r="D3779" s="103" t="s">
        <v>847</v>
      </c>
      <c r="E3779" s="103" t="s">
        <v>848</v>
      </c>
      <c r="F3779" s="103" t="s">
        <v>848</v>
      </c>
      <c r="G3779" s="103" t="s">
        <v>124</v>
      </c>
      <c r="H3779" s="103" t="s">
        <v>746</v>
      </c>
      <c r="I3779" s="103" t="s">
        <v>842</v>
      </c>
      <c r="J3779" s="215">
        <v>-4433</v>
      </c>
      <c r="K3779" s="216" t="s">
        <v>88</v>
      </c>
    </row>
    <row r="3780" spans="1:11" x14ac:dyDescent="0.25">
      <c r="A3780" s="103" t="s">
        <v>807</v>
      </c>
      <c r="B3780" s="103" t="s">
        <v>88</v>
      </c>
      <c r="C3780" s="103" t="s">
        <v>838</v>
      </c>
      <c r="D3780" s="103" t="s">
        <v>847</v>
      </c>
      <c r="E3780" s="103" t="s">
        <v>848</v>
      </c>
      <c r="F3780" s="103" t="s">
        <v>848</v>
      </c>
      <c r="G3780" s="103" t="s">
        <v>124</v>
      </c>
      <c r="H3780" s="103" t="s">
        <v>746</v>
      </c>
      <c r="I3780" s="103" t="s">
        <v>842</v>
      </c>
      <c r="J3780" s="215">
        <v>1695.15</v>
      </c>
      <c r="K3780" s="216" t="s">
        <v>88</v>
      </c>
    </row>
    <row r="3781" spans="1:11" x14ac:dyDescent="0.25">
      <c r="A3781" s="103" t="s">
        <v>808</v>
      </c>
      <c r="B3781" s="103" t="s">
        <v>88</v>
      </c>
      <c r="C3781" s="103" t="s">
        <v>838</v>
      </c>
      <c r="D3781" s="103" t="s">
        <v>847</v>
      </c>
      <c r="E3781" s="103" t="s">
        <v>848</v>
      </c>
      <c r="F3781" s="103" t="s">
        <v>848</v>
      </c>
      <c r="G3781" s="103" t="s">
        <v>155</v>
      </c>
      <c r="H3781" s="103" t="s">
        <v>395</v>
      </c>
      <c r="I3781" s="103" t="s">
        <v>842</v>
      </c>
      <c r="J3781" s="215">
        <v>6553.76</v>
      </c>
      <c r="K3781" s="216" t="s">
        <v>88</v>
      </c>
    </row>
    <row r="3782" spans="1:11" x14ac:dyDescent="0.25">
      <c r="A3782" s="103" t="s">
        <v>809</v>
      </c>
      <c r="B3782" s="103" t="s">
        <v>88</v>
      </c>
      <c r="C3782" s="103" t="s">
        <v>838</v>
      </c>
      <c r="D3782" s="103" t="s">
        <v>847</v>
      </c>
      <c r="E3782" s="103" t="s">
        <v>848</v>
      </c>
      <c r="F3782" s="103" t="s">
        <v>848</v>
      </c>
      <c r="G3782" s="103" t="s">
        <v>155</v>
      </c>
      <c r="H3782" s="103" t="s">
        <v>395</v>
      </c>
      <c r="I3782" s="103" t="s">
        <v>842</v>
      </c>
      <c r="J3782" s="215">
        <v>7730.78</v>
      </c>
      <c r="K3782" s="216" t="s">
        <v>88</v>
      </c>
    </row>
    <row r="3783" spans="1:11" x14ac:dyDescent="0.25">
      <c r="A3783" s="103" t="s">
        <v>810</v>
      </c>
      <c r="B3783" s="103" t="s">
        <v>88</v>
      </c>
      <c r="C3783" s="103" t="s">
        <v>838</v>
      </c>
      <c r="D3783" s="103" t="s">
        <v>847</v>
      </c>
      <c r="E3783" s="103" t="s">
        <v>848</v>
      </c>
      <c r="F3783" s="103" t="s">
        <v>848</v>
      </c>
      <c r="G3783" s="103" t="s">
        <v>155</v>
      </c>
      <c r="H3783" s="103" t="s">
        <v>395</v>
      </c>
      <c r="I3783" s="103" t="s">
        <v>842</v>
      </c>
      <c r="J3783" s="215">
        <v>687.94</v>
      </c>
      <c r="K3783" s="216" t="s">
        <v>88</v>
      </c>
    </row>
    <row r="3784" spans="1:11" x14ac:dyDescent="0.25">
      <c r="A3784" s="103" t="s">
        <v>1038</v>
      </c>
      <c r="B3784" s="103" t="s">
        <v>88</v>
      </c>
      <c r="C3784" s="103" t="s">
        <v>838</v>
      </c>
      <c r="D3784" s="103" t="s">
        <v>847</v>
      </c>
      <c r="E3784" s="103" t="s">
        <v>848</v>
      </c>
      <c r="F3784" s="103" t="s">
        <v>848</v>
      </c>
      <c r="G3784" s="103" t="s">
        <v>155</v>
      </c>
      <c r="H3784" s="103" t="s">
        <v>395</v>
      </c>
      <c r="I3784" s="103" t="s">
        <v>842</v>
      </c>
      <c r="J3784" s="215">
        <v>475.74</v>
      </c>
      <c r="K3784" s="216" t="s">
        <v>88</v>
      </c>
    </row>
    <row r="3785" spans="1:11" x14ac:dyDescent="0.25">
      <c r="A3785" s="103" t="s">
        <v>806</v>
      </c>
      <c r="B3785" s="103" t="s">
        <v>88</v>
      </c>
      <c r="C3785" s="103" t="s">
        <v>838</v>
      </c>
      <c r="D3785" s="103" t="s">
        <v>847</v>
      </c>
      <c r="E3785" s="103" t="s">
        <v>848</v>
      </c>
      <c r="F3785" s="103" t="s">
        <v>848</v>
      </c>
      <c r="G3785" s="103" t="s">
        <v>155</v>
      </c>
      <c r="H3785" s="103" t="s">
        <v>395</v>
      </c>
      <c r="I3785" s="103" t="s">
        <v>842</v>
      </c>
      <c r="J3785" s="215">
        <v>4358.95</v>
      </c>
      <c r="K3785" s="216" t="s">
        <v>88</v>
      </c>
    </row>
    <row r="3786" spans="1:11" x14ac:dyDescent="0.25">
      <c r="A3786" s="103" t="s">
        <v>807</v>
      </c>
      <c r="B3786" s="103" t="s">
        <v>88</v>
      </c>
      <c r="C3786" s="103" t="s">
        <v>838</v>
      </c>
      <c r="D3786" s="103" t="s">
        <v>847</v>
      </c>
      <c r="E3786" s="103" t="s">
        <v>848</v>
      </c>
      <c r="F3786" s="103" t="s">
        <v>848</v>
      </c>
      <c r="G3786" s="103" t="s">
        <v>155</v>
      </c>
      <c r="H3786" s="103" t="s">
        <v>395</v>
      </c>
      <c r="I3786" s="103" t="s">
        <v>842</v>
      </c>
      <c r="J3786" s="215">
        <v>7810.86</v>
      </c>
      <c r="K3786" s="216" t="s">
        <v>88</v>
      </c>
    </row>
    <row r="3787" spans="1:11" x14ac:dyDescent="0.25">
      <c r="A3787" s="103" t="s">
        <v>808</v>
      </c>
      <c r="B3787" s="103" t="s">
        <v>88</v>
      </c>
      <c r="C3787" s="103" t="s">
        <v>838</v>
      </c>
      <c r="D3787" s="103" t="s">
        <v>847</v>
      </c>
      <c r="E3787" s="103" t="s">
        <v>848</v>
      </c>
      <c r="F3787" s="103" t="s">
        <v>848</v>
      </c>
      <c r="G3787" s="103" t="s">
        <v>650</v>
      </c>
      <c r="H3787" s="103" t="s">
        <v>651</v>
      </c>
      <c r="I3787" s="103" t="s">
        <v>842</v>
      </c>
      <c r="J3787" s="215">
        <v>317.27999999999997</v>
      </c>
      <c r="K3787" s="216" t="s">
        <v>88</v>
      </c>
    </row>
    <row r="3788" spans="1:11" x14ac:dyDescent="0.25">
      <c r="A3788" s="103" t="s">
        <v>809</v>
      </c>
      <c r="B3788" s="103" t="s">
        <v>88</v>
      </c>
      <c r="C3788" s="103" t="s">
        <v>838</v>
      </c>
      <c r="D3788" s="103" t="s">
        <v>847</v>
      </c>
      <c r="E3788" s="103" t="s">
        <v>848</v>
      </c>
      <c r="F3788" s="103" t="s">
        <v>848</v>
      </c>
      <c r="G3788" s="103" t="s">
        <v>650</v>
      </c>
      <c r="H3788" s="103" t="s">
        <v>651</v>
      </c>
      <c r="I3788" s="103" t="s">
        <v>842</v>
      </c>
      <c r="J3788" s="215">
        <v>257.83999999999997</v>
      </c>
      <c r="K3788" s="216" t="s">
        <v>88</v>
      </c>
    </row>
    <row r="3789" spans="1:11" x14ac:dyDescent="0.25">
      <c r="A3789" s="103" t="s">
        <v>810</v>
      </c>
      <c r="B3789" s="103" t="s">
        <v>88</v>
      </c>
      <c r="C3789" s="103" t="s">
        <v>838</v>
      </c>
      <c r="D3789" s="103" t="s">
        <v>847</v>
      </c>
      <c r="E3789" s="103" t="s">
        <v>848</v>
      </c>
      <c r="F3789" s="103" t="s">
        <v>848</v>
      </c>
      <c r="G3789" s="103" t="s">
        <v>650</v>
      </c>
      <c r="H3789" s="103" t="s">
        <v>651</v>
      </c>
      <c r="I3789" s="103" t="s">
        <v>842</v>
      </c>
      <c r="J3789" s="215">
        <v>192.77</v>
      </c>
      <c r="K3789" s="216" t="s">
        <v>88</v>
      </c>
    </row>
    <row r="3790" spans="1:11" x14ac:dyDescent="0.25">
      <c r="A3790" s="103" t="s">
        <v>808</v>
      </c>
      <c r="B3790" s="103" t="s">
        <v>88</v>
      </c>
      <c r="C3790" s="103" t="s">
        <v>838</v>
      </c>
      <c r="D3790" s="103" t="s">
        <v>847</v>
      </c>
      <c r="E3790" s="103" t="s">
        <v>848</v>
      </c>
      <c r="F3790" s="103" t="s">
        <v>848</v>
      </c>
      <c r="G3790" s="103" t="s">
        <v>123</v>
      </c>
      <c r="H3790" s="103" t="s">
        <v>396</v>
      </c>
      <c r="I3790" s="103" t="s">
        <v>842</v>
      </c>
      <c r="J3790" s="215">
        <v>606.94000000000005</v>
      </c>
      <c r="K3790" s="216" t="s">
        <v>88</v>
      </c>
    </row>
    <row r="3791" spans="1:11" x14ac:dyDescent="0.25">
      <c r="A3791" s="103" t="s">
        <v>809</v>
      </c>
      <c r="B3791" s="103" t="s">
        <v>88</v>
      </c>
      <c r="C3791" s="103" t="s">
        <v>838</v>
      </c>
      <c r="D3791" s="103" t="s">
        <v>847</v>
      </c>
      <c r="E3791" s="103" t="s">
        <v>848</v>
      </c>
      <c r="F3791" s="103" t="s">
        <v>848</v>
      </c>
      <c r="G3791" s="103" t="s">
        <v>123</v>
      </c>
      <c r="H3791" s="103" t="s">
        <v>396</v>
      </c>
      <c r="I3791" s="103" t="s">
        <v>842</v>
      </c>
      <c r="J3791" s="215">
        <v>21.74</v>
      </c>
      <c r="K3791" s="216" t="s">
        <v>88</v>
      </c>
    </row>
    <row r="3792" spans="1:11" x14ac:dyDescent="0.25">
      <c r="A3792" s="103" t="s">
        <v>810</v>
      </c>
      <c r="B3792" s="103" t="s">
        <v>88</v>
      </c>
      <c r="C3792" s="103" t="s">
        <v>838</v>
      </c>
      <c r="D3792" s="103" t="s">
        <v>847</v>
      </c>
      <c r="E3792" s="103" t="s">
        <v>848</v>
      </c>
      <c r="F3792" s="103" t="s">
        <v>848</v>
      </c>
      <c r="G3792" s="103" t="s">
        <v>123</v>
      </c>
      <c r="H3792" s="103" t="s">
        <v>396</v>
      </c>
      <c r="I3792" s="103" t="s">
        <v>842</v>
      </c>
      <c r="J3792" s="215">
        <v>1036.02</v>
      </c>
      <c r="K3792" s="216" t="s">
        <v>88</v>
      </c>
    </row>
    <row r="3793" spans="1:11" x14ac:dyDescent="0.25">
      <c r="A3793" s="103" t="s">
        <v>1038</v>
      </c>
      <c r="B3793" s="103" t="s">
        <v>88</v>
      </c>
      <c r="C3793" s="103" t="s">
        <v>838</v>
      </c>
      <c r="D3793" s="103" t="s">
        <v>847</v>
      </c>
      <c r="E3793" s="103" t="s">
        <v>848</v>
      </c>
      <c r="F3793" s="103" t="s">
        <v>848</v>
      </c>
      <c r="G3793" s="103" t="s">
        <v>123</v>
      </c>
      <c r="H3793" s="103" t="s">
        <v>396</v>
      </c>
      <c r="I3793" s="103" t="s">
        <v>842</v>
      </c>
      <c r="J3793" s="215">
        <v>0</v>
      </c>
      <c r="K3793" s="216" t="s">
        <v>88</v>
      </c>
    </row>
    <row r="3794" spans="1:11" x14ac:dyDescent="0.25">
      <c r="A3794" s="103" t="s">
        <v>806</v>
      </c>
      <c r="B3794" s="103" t="s">
        <v>88</v>
      </c>
      <c r="C3794" s="103" t="s">
        <v>838</v>
      </c>
      <c r="D3794" s="103" t="s">
        <v>847</v>
      </c>
      <c r="E3794" s="103" t="s">
        <v>848</v>
      </c>
      <c r="F3794" s="103" t="s">
        <v>848</v>
      </c>
      <c r="G3794" s="103" t="s">
        <v>123</v>
      </c>
      <c r="H3794" s="103" t="s">
        <v>396</v>
      </c>
      <c r="I3794" s="103" t="s">
        <v>842</v>
      </c>
      <c r="J3794" s="215">
        <v>369.57</v>
      </c>
      <c r="K3794" s="216" t="s">
        <v>88</v>
      </c>
    </row>
    <row r="3795" spans="1:11" x14ac:dyDescent="0.25">
      <c r="A3795" s="103" t="s">
        <v>807</v>
      </c>
      <c r="B3795" s="103" t="s">
        <v>88</v>
      </c>
      <c r="C3795" s="103" t="s">
        <v>838</v>
      </c>
      <c r="D3795" s="103" t="s">
        <v>847</v>
      </c>
      <c r="E3795" s="103" t="s">
        <v>848</v>
      </c>
      <c r="F3795" s="103" t="s">
        <v>848</v>
      </c>
      <c r="G3795" s="103" t="s">
        <v>123</v>
      </c>
      <c r="H3795" s="103" t="s">
        <v>396</v>
      </c>
      <c r="I3795" s="103" t="s">
        <v>842</v>
      </c>
      <c r="J3795" s="215">
        <v>1290</v>
      </c>
      <c r="K3795" s="216" t="s">
        <v>88</v>
      </c>
    </row>
    <row r="3796" spans="1:11" x14ac:dyDescent="0.25">
      <c r="A3796" s="103" t="s">
        <v>808</v>
      </c>
      <c r="B3796" s="103" t="s">
        <v>88</v>
      </c>
      <c r="C3796" s="103" t="s">
        <v>838</v>
      </c>
      <c r="D3796" s="103" t="s">
        <v>847</v>
      </c>
      <c r="E3796" s="103" t="s">
        <v>848</v>
      </c>
      <c r="F3796" s="103" t="s">
        <v>848</v>
      </c>
      <c r="G3796" s="103" t="s">
        <v>454</v>
      </c>
      <c r="H3796" s="103" t="s">
        <v>455</v>
      </c>
      <c r="I3796" s="103" t="s">
        <v>842</v>
      </c>
      <c r="J3796" s="215">
        <v>1680.36</v>
      </c>
      <c r="K3796" s="216" t="s">
        <v>88</v>
      </c>
    </row>
    <row r="3797" spans="1:11" x14ac:dyDescent="0.25">
      <c r="A3797" s="103" t="s">
        <v>806</v>
      </c>
      <c r="B3797" s="103" t="s">
        <v>88</v>
      </c>
      <c r="C3797" s="103" t="s">
        <v>838</v>
      </c>
      <c r="D3797" s="103" t="s">
        <v>847</v>
      </c>
      <c r="E3797" s="103" t="s">
        <v>848</v>
      </c>
      <c r="F3797" s="103" t="s">
        <v>848</v>
      </c>
      <c r="G3797" s="103" t="s">
        <v>454</v>
      </c>
      <c r="H3797" s="103" t="s">
        <v>455</v>
      </c>
      <c r="I3797" s="103" t="s">
        <v>842</v>
      </c>
      <c r="J3797" s="215">
        <v>10.42</v>
      </c>
      <c r="K3797" s="216" t="s">
        <v>88</v>
      </c>
    </row>
    <row r="3798" spans="1:11" x14ac:dyDescent="0.25">
      <c r="A3798" s="103" t="s">
        <v>807</v>
      </c>
      <c r="B3798" s="103" t="s">
        <v>88</v>
      </c>
      <c r="C3798" s="103" t="s">
        <v>838</v>
      </c>
      <c r="D3798" s="103" t="s">
        <v>847</v>
      </c>
      <c r="E3798" s="103" t="s">
        <v>848</v>
      </c>
      <c r="F3798" s="103" t="s">
        <v>848</v>
      </c>
      <c r="G3798" s="103" t="s">
        <v>454</v>
      </c>
      <c r="H3798" s="103" t="s">
        <v>455</v>
      </c>
      <c r="I3798" s="103" t="s">
        <v>842</v>
      </c>
      <c r="J3798" s="215">
        <v>-1680.36</v>
      </c>
      <c r="K3798" s="216" t="s">
        <v>88</v>
      </c>
    </row>
    <row r="3799" spans="1:11" x14ac:dyDescent="0.25">
      <c r="A3799" s="103" t="s">
        <v>808</v>
      </c>
      <c r="B3799" s="103" t="s">
        <v>88</v>
      </c>
      <c r="C3799" s="103" t="s">
        <v>838</v>
      </c>
      <c r="D3799" s="103" t="s">
        <v>852</v>
      </c>
      <c r="E3799" s="103" t="s">
        <v>853</v>
      </c>
      <c r="F3799" s="103" t="s">
        <v>854</v>
      </c>
      <c r="G3799" s="103" t="s">
        <v>104</v>
      </c>
      <c r="H3799" s="103" t="s">
        <v>336</v>
      </c>
      <c r="I3799" s="103" t="s">
        <v>842</v>
      </c>
      <c r="J3799" s="215">
        <v>61.71</v>
      </c>
      <c r="K3799" s="216" t="s">
        <v>88</v>
      </c>
    </row>
    <row r="3800" spans="1:11" x14ac:dyDescent="0.25">
      <c r="A3800" s="103" t="s">
        <v>808</v>
      </c>
      <c r="B3800" s="103" t="s">
        <v>88</v>
      </c>
      <c r="C3800" s="103" t="s">
        <v>838</v>
      </c>
      <c r="D3800" s="103" t="s">
        <v>852</v>
      </c>
      <c r="E3800" s="111"/>
      <c r="F3800" s="103" t="s">
        <v>854</v>
      </c>
      <c r="G3800" s="103" t="s">
        <v>104</v>
      </c>
      <c r="H3800" s="103" t="s">
        <v>336</v>
      </c>
      <c r="I3800" s="103" t="s">
        <v>842</v>
      </c>
      <c r="J3800" s="215">
        <v>-30.85</v>
      </c>
      <c r="K3800" s="216" t="s">
        <v>88</v>
      </c>
    </row>
    <row r="3801" spans="1:11" x14ac:dyDescent="0.25">
      <c r="A3801" s="103" t="s">
        <v>809</v>
      </c>
      <c r="B3801" s="103" t="s">
        <v>88</v>
      </c>
      <c r="C3801" s="103" t="s">
        <v>838</v>
      </c>
      <c r="D3801" s="103" t="s">
        <v>852</v>
      </c>
      <c r="E3801" s="103" t="s">
        <v>853</v>
      </c>
      <c r="F3801" s="103" t="s">
        <v>854</v>
      </c>
      <c r="G3801" s="103" t="s">
        <v>104</v>
      </c>
      <c r="H3801" s="103" t="s">
        <v>336</v>
      </c>
      <c r="I3801" s="103" t="s">
        <v>842</v>
      </c>
      <c r="J3801" s="215">
        <v>18.88</v>
      </c>
      <c r="K3801" s="216" t="s">
        <v>88</v>
      </c>
    </row>
    <row r="3802" spans="1:11" x14ac:dyDescent="0.25">
      <c r="A3802" s="103" t="s">
        <v>809</v>
      </c>
      <c r="B3802" s="103" t="s">
        <v>88</v>
      </c>
      <c r="C3802" s="103" t="s">
        <v>838</v>
      </c>
      <c r="D3802" s="103" t="s">
        <v>852</v>
      </c>
      <c r="E3802" s="111"/>
      <c r="F3802" s="103" t="s">
        <v>854</v>
      </c>
      <c r="G3802" s="103" t="s">
        <v>104</v>
      </c>
      <c r="H3802" s="103" t="s">
        <v>336</v>
      </c>
      <c r="I3802" s="103" t="s">
        <v>842</v>
      </c>
      <c r="J3802" s="215">
        <v>-9.44</v>
      </c>
      <c r="K3802" s="216" t="s">
        <v>88</v>
      </c>
    </row>
    <row r="3803" spans="1:11" x14ac:dyDescent="0.25">
      <c r="A3803" s="103" t="s">
        <v>810</v>
      </c>
      <c r="B3803" s="103" t="s">
        <v>88</v>
      </c>
      <c r="C3803" s="103" t="s">
        <v>838</v>
      </c>
      <c r="D3803" s="103" t="s">
        <v>852</v>
      </c>
      <c r="E3803" s="103" t="s">
        <v>853</v>
      </c>
      <c r="F3803" s="103" t="s">
        <v>854</v>
      </c>
      <c r="G3803" s="103" t="s">
        <v>104</v>
      </c>
      <c r="H3803" s="103" t="s">
        <v>336</v>
      </c>
      <c r="I3803" s="103" t="s">
        <v>842</v>
      </c>
      <c r="J3803" s="215">
        <v>144.84</v>
      </c>
      <c r="K3803" s="216" t="s">
        <v>88</v>
      </c>
    </row>
    <row r="3804" spans="1:11" x14ac:dyDescent="0.25">
      <c r="A3804" s="103" t="s">
        <v>810</v>
      </c>
      <c r="B3804" s="103" t="s">
        <v>88</v>
      </c>
      <c r="C3804" s="103" t="s">
        <v>838</v>
      </c>
      <c r="D3804" s="103" t="s">
        <v>852</v>
      </c>
      <c r="E3804" s="111"/>
      <c r="F3804" s="103" t="s">
        <v>854</v>
      </c>
      <c r="G3804" s="103" t="s">
        <v>104</v>
      </c>
      <c r="H3804" s="103" t="s">
        <v>336</v>
      </c>
      <c r="I3804" s="103" t="s">
        <v>842</v>
      </c>
      <c r="J3804" s="215">
        <v>-72.42</v>
      </c>
      <c r="K3804" s="216" t="s">
        <v>88</v>
      </c>
    </row>
    <row r="3805" spans="1:11" x14ac:dyDescent="0.25">
      <c r="A3805" s="103" t="s">
        <v>1038</v>
      </c>
      <c r="B3805" s="103" t="s">
        <v>88</v>
      </c>
      <c r="C3805" s="103" t="s">
        <v>838</v>
      </c>
      <c r="D3805" s="103" t="s">
        <v>852</v>
      </c>
      <c r="E3805" s="103" t="s">
        <v>853</v>
      </c>
      <c r="F3805" s="103" t="s">
        <v>854</v>
      </c>
      <c r="G3805" s="103" t="s">
        <v>104</v>
      </c>
      <c r="H3805" s="103" t="s">
        <v>336</v>
      </c>
      <c r="I3805" s="103" t="s">
        <v>842</v>
      </c>
      <c r="J3805" s="215">
        <v>285.07</v>
      </c>
      <c r="K3805" s="216" t="s">
        <v>88</v>
      </c>
    </row>
    <row r="3806" spans="1:11" x14ac:dyDescent="0.25">
      <c r="A3806" s="103" t="s">
        <v>1038</v>
      </c>
      <c r="B3806" s="103" t="s">
        <v>88</v>
      </c>
      <c r="C3806" s="103" t="s">
        <v>838</v>
      </c>
      <c r="D3806" s="103" t="s">
        <v>852</v>
      </c>
      <c r="E3806" s="111"/>
      <c r="F3806" s="103" t="s">
        <v>854</v>
      </c>
      <c r="G3806" s="103" t="s">
        <v>104</v>
      </c>
      <c r="H3806" s="103" t="s">
        <v>336</v>
      </c>
      <c r="I3806" s="103" t="s">
        <v>842</v>
      </c>
      <c r="J3806" s="215">
        <v>-142.53</v>
      </c>
      <c r="K3806" s="216" t="s">
        <v>88</v>
      </c>
    </row>
    <row r="3807" spans="1:11" x14ac:dyDescent="0.25">
      <c r="A3807" s="103" t="s">
        <v>806</v>
      </c>
      <c r="B3807" s="103" t="s">
        <v>88</v>
      </c>
      <c r="C3807" s="103" t="s">
        <v>838</v>
      </c>
      <c r="D3807" s="103" t="s">
        <v>852</v>
      </c>
      <c r="E3807" s="103" t="s">
        <v>853</v>
      </c>
      <c r="F3807" s="103" t="s">
        <v>854</v>
      </c>
      <c r="G3807" s="103" t="s">
        <v>104</v>
      </c>
      <c r="H3807" s="103" t="s">
        <v>336</v>
      </c>
      <c r="I3807" s="103" t="s">
        <v>842</v>
      </c>
      <c r="J3807" s="215">
        <v>182.84</v>
      </c>
      <c r="K3807" s="216" t="s">
        <v>88</v>
      </c>
    </row>
    <row r="3808" spans="1:11" x14ac:dyDescent="0.25">
      <c r="A3808" s="103" t="s">
        <v>806</v>
      </c>
      <c r="B3808" s="103" t="s">
        <v>88</v>
      </c>
      <c r="C3808" s="103" t="s">
        <v>838</v>
      </c>
      <c r="D3808" s="103" t="s">
        <v>852</v>
      </c>
      <c r="E3808" s="111"/>
      <c r="F3808" s="103" t="s">
        <v>854</v>
      </c>
      <c r="G3808" s="103" t="s">
        <v>104</v>
      </c>
      <c r="H3808" s="103" t="s">
        <v>336</v>
      </c>
      <c r="I3808" s="103" t="s">
        <v>842</v>
      </c>
      <c r="J3808" s="215">
        <v>-91.4</v>
      </c>
      <c r="K3808" s="216" t="s">
        <v>88</v>
      </c>
    </row>
    <row r="3809" spans="1:11" x14ac:dyDescent="0.25">
      <c r="A3809" s="103" t="s">
        <v>807</v>
      </c>
      <c r="B3809" s="103" t="s">
        <v>88</v>
      </c>
      <c r="C3809" s="103" t="s">
        <v>838</v>
      </c>
      <c r="D3809" s="103" t="s">
        <v>852</v>
      </c>
      <c r="E3809" s="103" t="s">
        <v>853</v>
      </c>
      <c r="F3809" s="103" t="s">
        <v>854</v>
      </c>
      <c r="G3809" s="103" t="s">
        <v>104</v>
      </c>
      <c r="H3809" s="103" t="s">
        <v>336</v>
      </c>
      <c r="I3809" s="103" t="s">
        <v>842</v>
      </c>
      <c r="J3809" s="215">
        <v>147.88999999999999</v>
      </c>
      <c r="K3809" s="216" t="s">
        <v>88</v>
      </c>
    </row>
    <row r="3810" spans="1:11" x14ac:dyDescent="0.25">
      <c r="A3810" s="103" t="s">
        <v>807</v>
      </c>
      <c r="B3810" s="103" t="s">
        <v>88</v>
      </c>
      <c r="C3810" s="103" t="s">
        <v>838</v>
      </c>
      <c r="D3810" s="103" t="s">
        <v>852</v>
      </c>
      <c r="E3810" s="111"/>
      <c r="F3810" s="103" t="s">
        <v>854</v>
      </c>
      <c r="G3810" s="103" t="s">
        <v>104</v>
      </c>
      <c r="H3810" s="103" t="s">
        <v>336</v>
      </c>
      <c r="I3810" s="103" t="s">
        <v>842</v>
      </c>
      <c r="J3810" s="215">
        <v>-73.930000000000007</v>
      </c>
      <c r="K3810" s="216" t="s">
        <v>88</v>
      </c>
    </row>
    <row r="3811" spans="1:11" x14ac:dyDescent="0.25">
      <c r="A3811" s="103" t="s">
        <v>809</v>
      </c>
      <c r="B3811" s="103" t="s">
        <v>88</v>
      </c>
      <c r="C3811" s="103" t="s">
        <v>838</v>
      </c>
      <c r="D3811" s="103" t="s">
        <v>852</v>
      </c>
      <c r="E3811" s="103" t="s">
        <v>853</v>
      </c>
      <c r="F3811" s="103" t="s">
        <v>854</v>
      </c>
      <c r="G3811" s="103" t="s">
        <v>103</v>
      </c>
      <c r="H3811" s="103" t="s">
        <v>337</v>
      </c>
      <c r="I3811" s="103" t="s">
        <v>842</v>
      </c>
      <c r="J3811" s="215">
        <v>20.43</v>
      </c>
      <c r="K3811" s="216" t="s">
        <v>88</v>
      </c>
    </row>
    <row r="3812" spans="1:11" x14ac:dyDescent="0.25">
      <c r="A3812" s="103" t="s">
        <v>809</v>
      </c>
      <c r="B3812" s="103" t="s">
        <v>88</v>
      </c>
      <c r="C3812" s="103" t="s">
        <v>838</v>
      </c>
      <c r="D3812" s="103" t="s">
        <v>852</v>
      </c>
      <c r="E3812" s="111"/>
      <c r="F3812" s="103" t="s">
        <v>854</v>
      </c>
      <c r="G3812" s="103" t="s">
        <v>103</v>
      </c>
      <c r="H3812" s="103" t="s">
        <v>337</v>
      </c>
      <c r="I3812" s="103" t="s">
        <v>842</v>
      </c>
      <c r="J3812" s="215">
        <v>-10.210000000000001</v>
      </c>
      <c r="K3812" s="216" t="s">
        <v>88</v>
      </c>
    </row>
    <row r="3813" spans="1:11" x14ac:dyDescent="0.25">
      <c r="A3813" s="103" t="s">
        <v>1038</v>
      </c>
      <c r="B3813" s="103" t="s">
        <v>88</v>
      </c>
      <c r="C3813" s="103" t="s">
        <v>838</v>
      </c>
      <c r="D3813" s="103" t="s">
        <v>852</v>
      </c>
      <c r="E3813" s="103" t="s">
        <v>853</v>
      </c>
      <c r="F3813" s="103" t="s">
        <v>854</v>
      </c>
      <c r="G3813" s="103" t="s">
        <v>103</v>
      </c>
      <c r="H3813" s="103" t="s">
        <v>337</v>
      </c>
      <c r="I3813" s="103" t="s">
        <v>842</v>
      </c>
      <c r="J3813" s="215">
        <v>0.42</v>
      </c>
      <c r="K3813" s="216" t="s">
        <v>88</v>
      </c>
    </row>
    <row r="3814" spans="1:11" x14ac:dyDescent="0.25">
      <c r="A3814" s="103" t="s">
        <v>1038</v>
      </c>
      <c r="B3814" s="103" t="s">
        <v>88</v>
      </c>
      <c r="C3814" s="103" t="s">
        <v>838</v>
      </c>
      <c r="D3814" s="103" t="s">
        <v>852</v>
      </c>
      <c r="E3814" s="111"/>
      <c r="F3814" s="103" t="s">
        <v>854</v>
      </c>
      <c r="G3814" s="103" t="s">
        <v>103</v>
      </c>
      <c r="H3814" s="103" t="s">
        <v>337</v>
      </c>
      <c r="I3814" s="103" t="s">
        <v>842</v>
      </c>
      <c r="J3814" s="215">
        <v>-0.2</v>
      </c>
      <c r="K3814" s="216" t="s">
        <v>88</v>
      </c>
    </row>
    <row r="3815" spans="1:11" x14ac:dyDescent="0.25">
      <c r="A3815" s="103" t="s">
        <v>806</v>
      </c>
      <c r="B3815" s="103" t="s">
        <v>88</v>
      </c>
      <c r="C3815" s="103" t="s">
        <v>838</v>
      </c>
      <c r="D3815" s="103" t="s">
        <v>852</v>
      </c>
      <c r="E3815" s="103" t="s">
        <v>853</v>
      </c>
      <c r="F3815" s="103" t="s">
        <v>854</v>
      </c>
      <c r="G3815" s="103" t="s">
        <v>103</v>
      </c>
      <c r="H3815" s="103" t="s">
        <v>337</v>
      </c>
      <c r="I3815" s="103" t="s">
        <v>842</v>
      </c>
      <c r="J3815" s="215">
        <v>6.35</v>
      </c>
      <c r="K3815" s="216" t="s">
        <v>88</v>
      </c>
    </row>
    <row r="3816" spans="1:11" x14ac:dyDescent="0.25">
      <c r="A3816" s="103" t="s">
        <v>806</v>
      </c>
      <c r="B3816" s="103" t="s">
        <v>88</v>
      </c>
      <c r="C3816" s="103" t="s">
        <v>838</v>
      </c>
      <c r="D3816" s="103" t="s">
        <v>852</v>
      </c>
      <c r="E3816" s="111"/>
      <c r="F3816" s="103" t="s">
        <v>854</v>
      </c>
      <c r="G3816" s="103" t="s">
        <v>103</v>
      </c>
      <c r="H3816" s="103" t="s">
        <v>337</v>
      </c>
      <c r="I3816" s="103" t="s">
        <v>842</v>
      </c>
      <c r="J3816" s="215">
        <v>-3.17</v>
      </c>
      <c r="K3816" s="216" t="s">
        <v>88</v>
      </c>
    </row>
    <row r="3817" spans="1:11" x14ac:dyDescent="0.25">
      <c r="A3817" s="103" t="s">
        <v>807</v>
      </c>
      <c r="B3817" s="103" t="s">
        <v>88</v>
      </c>
      <c r="C3817" s="103" t="s">
        <v>838</v>
      </c>
      <c r="D3817" s="103" t="s">
        <v>852</v>
      </c>
      <c r="E3817" s="103" t="s">
        <v>853</v>
      </c>
      <c r="F3817" s="103" t="s">
        <v>854</v>
      </c>
      <c r="G3817" s="103" t="s">
        <v>103</v>
      </c>
      <c r="H3817" s="103" t="s">
        <v>337</v>
      </c>
      <c r="I3817" s="103" t="s">
        <v>842</v>
      </c>
      <c r="J3817" s="215">
        <v>14.48</v>
      </c>
      <c r="K3817" s="216" t="s">
        <v>88</v>
      </c>
    </row>
    <row r="3818" spans="1:11" x14ac:dyDescent="0.25">
      <c r="A3818" s="103" t="s">
        <v>807</v>
      </c>
      <c r="B3818" s="103" t="s">
        <v>88</v>
      </c>
      <c r="C3818" s="103" t="s">
        <v>838</v>
      </c>
      <c r="D3818" s="103" t="s">
        <v>852</v>
      </c>
      <c r="E3818" s="111"/>
      <c r="F3818" s="103" t="s">
        <v>854</v>
      </c>
      <c r="G3818" s="103" t="s">
        <v>103</v>
      </c>
      <c r="H3818" s="103" t="s">
        <v>337</v>
      </c>
      <c r="I3818" s="103" t="s">
        <v>842</v>
      </c>
      <c r="J3818" s="215">
        <v>-7.24</v>
      </c>
      <c r="K3818" s="216" t="s">
        <v>88</v>
      </c>
    </row>
    <row r="3819" spans="1:11" x14ac:dyDescent="0.25">
      <c r="A3819" s="103" t="s">
        <v>809</v>
      </c>
      <c r="B3819" s="103" t="s">
        <v>88</v>
      </c>
      <c r="C3819" s="103" t="s">
        <v>838</v>
      </c>
      <c r="D3819" s="103" t="s">
        <v>852</v>
      </c>
      <c r="E3819" s="103" t="s">
        <v>853</v>
      </c>
      <c r="F3819" s="103" t="s">
        <v>854</v>
      </c>
      <c r="G3819" s="103" t="s">
        <v>102</v>
      </c>
      <c r="H3819" s="103" t="s">
        <v>338</v>
      </c>
      <c r="I3819" s="103" t="s">
        <v>842</v>
      </c>
      <c r="J3819" s="215">
        <v>5.24</v>
      </c>
      <c r="K3819" s="216" t="s">
        <v>88</v>
      </c>
    </row>
    <row r="3820" spans="1:11" x14ac:dyDescent="0.25">
      <c r="A3820" s="103" t="s">
        <v>809</v>
      </c>
      <c r="B3820" s="103" t="s">
        <v>88</v>
      </c>
      <c r="C3820" s="103" t="s">
        <v>838</v>
      </c>
      <c r="D3820" s="103" t="s">
        <v>852</v>
      </c>
      <c r="E3820" s="111"/>
      <c r="F3820" s="103" t="s">
        <v>854</v>
      </c>
      <c r="G3820" s="103" t="s">
        <v>102</v>
      </c>
      <c r="H3820" s="103" t="s">
        <v>338</v>
      </c>
      <c r="I3820" s="103" t="s">
        <v>842</v>
      </c>
      <c r="J3820" s="215">
        <v>-2.62</v>
      </c>
      <c r="K3820" s="216" t="s">
        <v>88</v>
      </c>
    </row>
    <row r="3821" spans="1:11" x14ac:dyDescent="0.25">
      <c r="A3821" s="103" t="s">
        <v>810</v>
      </c>
      <c r="B3821" s="103" t="s">
        <v>88</v>
      </c>
      <c r="C3821" s="103" t="s">
        <v>838</v>
      </c>
      <c r="D3821" s="103" t="s">
        <v>852</v>
      </c>
      <c r="E3821" s="103" t="s">
        <v>853</v>
      </c>
      <c r="F3821" s="103" t="s">
        <v>854</v>
      </c>
      <c r="G3821" s="103" t="s">
        <v>102</v>
      </c>
      <c r="H3821" s="103" t="s">
        <v>338</v>
      </c>
      <c r="I3821" s="103" t="s">
        <v>842</v>
      </c>
      <c r="J3821" s="215">
        <v>59.98</v>
      </c>
      <c r="K3821" s="216" t="s">
        <v>88</v>
      </c>
    </row>
    <row r="3822" spans="1:11" x14ac:dyDescent="0.25">
      <c r="A3822" s="103" t="s">
        <v>810</v>
      </c>
      <c r="B3822" s="103" t="s">
        <v>88</v>
      </c>
      <c r="C3822" s="103" t="s">
        <v>838</v>
      </c>
      <c r="D3822" s="103" t="s">
        <v>852</v>
      </c>
      <c r="E3822" s="111"/>
      <c r="F3822" s="103" t="s">
        <v>854</v>
      </c>
      <c r="G3822" s="103" t="s">
        <v>102</v>
      </c>
      <c r="H3822" s="103" t="s">
        <v>338</v>
      </c>
      <c r="I3822" s="103" t="s">
        <v>842</v>
      </c>
      <c r="J3822" s="215">
        <v>-29.98</v>
      </c>
      <c r="K3822" s="216" t="s">
        <v>88</v>
      </c>
    </row>
    <row r="3823" spans="1:11" x14ac:dyDescent="0.25">
      <c r="A3823" s="103" t="s">
        <v>806</v>
      </c>
      <c r="B3823" s="103" t="s">
        <v>88</v>
      </c>
      <c r="C3823" s="103" t="s">
        <v>838</v>
      </c>
      <c r="D3823" s="103" t="s">
        <v>852</v>
      </c>
      <c r="E3823" s="103" t="s">
        <v>853</v>
      </c>
      <c r="F3823" s="103" t="s">
        <v>854</v>
      </c>
      <c r="G3823" s="103" t="s">
        <v>102</v>
      </c>
      <c r="H3823" s="103" t="s">
        <v>338</v>
      </c>
      <c r="I3823" s="103" t="s">
        <v>842</v>
      </c>
      <c r="J3823" s="215">
        <v>1.77</v>
      </c>
      <c r="K3823" s="216" t="s">
        <v>88</v>
      </c>
    </row>
    <row r="3824" spans="1:11" x14ac:dyDescent="0.25">
      <c r="A3824" s="103" t="s">
        <v>806</v>
      </c>
      <c r="B3824" s="103" t="s">
        <v>88</v>
      </c>
      <c r="C3824" s="103" t="s">
        <v>838</v>
      </c>
      <c r="D3824" s="103" t="s">
        <v>852</v>
      </c>
      <c r="E3824" s="111"/>
      <c r="F3824" s="103" t="s">
        <v>854</v>
      </c>
      <c r="G3824" s="103" t="s">
        <v>102</v>
      </c>
      <c r="H3824" s="103" t="s">
        <v>338</v>
      </c>
      <c r="I3824" s="103" t="s">
        <v>842</v>
      </c>
      <c r="J3824" s="215">
        <v>-0.89</v>
      </c>
      <c r="K3824" s="216" t="s">
        <v>88</v>
      </c>
    </row>
    <row r="3825" spans="1:11" x14ac:dyDescent="0.25">
      <c r="A3825" s="103" t="s">
        <v>809</v>
      </c>
      <c r="B3825" s="103" t="s">
        <v>88</v>
      </c>
      <c r="C3825" s="103" t="s">
        <v>838</v>
      </c>
      <c r="D3825" s="103" t="s">
        <v>852</v>
      </c>
      <c r="E3825" s="103" t="s">
        <v>853</v>
      </c>
      <c r="F3825" s="103" t="s">
        <v>854</v>
      </c>
      <c r="G3825" s="103" t="s">
        <v>101</v>
      </c>
      <c r="H3825" s="103" t="s">
        <v>339</v>
      </c>
      <c r="I3825" s="103" t="s">
        <v>842</v>
      </c>
      <c r="J3825" s="215">
        <v>4.49</v>
      </c>
      <c r="K3825" s="216" t="s">
        <v>88</v>
      </c>
    </row>
    <row r="3826" spans="1:11" x14ac:dyDescent="0.25">
      <c r="A3826" s="103" t="s">
        <v>809</v>
      </c>
      <c r="B3826" s="103" t="s">
        <v>88</v>
      </c>
      <c r="C3826" s="103" t="s">
        <v>838</v>
      </c>
      <c r="D3826" s="103" t="s">
        <v>852</v>
      </c>
      <c r="E3826" s="111"/>
      <c r="F3826" s="103" t="s">
        <v>854</v>
      </c>
      <c r="G3826" s="103" t="s">
        <v>101</v>
      </c>
      <c r="H3826" s="103" t="s">
        <v>339</v>
      </c>
      <c r="I3826" s="103" t="s">
        <v>842</v>
      </c>
      <c r="J3826" s="215">
        <v>-2.25</v>
      </c>
      <c r="K3826" s="216" t="s">
        <v>88</v>
      </c>
    </row>
    <row r="3827" spans="1:11" x14ac:dyDescent="0.25">
      <c r="A3827" s="103" t="s">
        <v>810</v>
      </c>
      <c r="B3827" s="103" t="s">
        <v>88</v>
      </c>
      <c r="C3827" s="103" t="s">
        <v>838</v>
      </c>
      <c r="D3827" s="103" t="s">
        <v>852</v>
      </c>
      <c r="E3827" s="103" t="s">
        <v>853</v>
      </c>
      <c r="F3827" s="103" t="s">
        <v>854</v>
      </c>
      <c r="G3827" s="103" t="s">
        <v>101</v>
      </c>
      <c r="H3827" s="103" t="s">
        <v>339</v>
      </c>
      <c r="I3827" s="103" t="s">
        <v>842</v>
      </c>
      <c r="J3827" s="215">
        <v>20.05</v>
      </c>
      <c r="K3827" s="216" t="s">
        <v>88</v>
      </c>
    </row>
    <row r="3828" spans="1:11" x14ac:dyDescent="0.25">
      <c r="A3828" s="103" t="s">
        <v>810</v>
      </c>
      <c r="B3828" s="103" t="s">
        <v>88</v>
      </c>
      <c r="C3828" s="103" t="s">
        <v>838</v>
      </c>
      <c r="D3828" s="103" t="s">
        <v>852</v>
      </c>
      <c r="E3828" s="111"/>
      <c r="F3828" s="103" t="s">
        <v>854</v>
      </c>
      <c r="G3828" s="103" t="s">
        <v>101</v>
      </c>
      <c r="H3828" s="103" t="s">
        <v>339</v>
      </c>
      <c r="I3828" s="103" t="s">
        <v>842</v>
      </c>
      <c r="J3828" s="215">
        <v>-10.029999999999999</v>
      </c>
      <c r="K3828" s="216" t="s">
        <v>88</v>
      </c>
    </row>
    <row r="3829" spans="1:11" x14ac:dyDescent="0.25">
      <c r="A3829" s="103" t="s">
        <v>807</v>
      </c>
      <c r="B3829" s="103" t="s">
        <v>88</v>
      </c>
      <c r="C3829" s="103" t="s">
        <v>838</v>
      </c>
      <c r="D3829" s="103" t="s">
        <v>852</v>
      </c>
      <c r="E3829" s="103" t="s">
        <v>853</v>
      </c>
      <c r="F3829" s="103" t="s">
        <v>854</v>
      </c>
      <c r="G3829" s="103" t="s">
        <v>101</v>
      </c>
      <c r="H3829" s="103" t="s">
        <v>339</v>
      </c>
      <c r="I3829" s="103" t="s">
        <v>842</v>
      </c>
      <c r="J3829" s="215">
        <v>5.86</v>
      </c>
      <c r="K3829" s="216" t="s">
        <v>88</v>
      </c>
    </row>
    <row r="3830" spans="1:11" x14ac:dyDescent="0.25">
      <c r="A3830" s="103" t="s">
        <v>807</v>
      </c>
      <c r="B3830" s="103" t="s">
        <v>88</v>
      </c>
      <c r="C3830" s="103" t="s">
        <v>838</v>
      </c>
      <c r="D3830" s="103" t="s">
        <v>852</v>
      </c>
      <c r="E3830" s="111"/>
      <c r="F3830" s="103" t="s">
        <v>854</v>
      </c>
      <c r="G3830" s="103" t="s">
        <v>101</v>
      </c>
      <c r="H3830" s="103" t="s">
        <v>339</v>
      </c>
      <c r="I3830" s="103" t="s">
        <v>842</v>
      </c>
      <c r="J3830" s="215">
        <v>-2.92</v>
      </c>
      <c r="K3830" s="216" t="s">
        <v>88</v>
      </c>
    </row>
    <row r="3831" spans="1:11" x14ac:dyDescent="0.25">
      <c r="A3831" s="103" t="s">
        <v>808</v>
      </c>
      <c r="B3831" s="103" t="s">
        <v>88</v>
      </c>
      <c r="C3831" s="103" t="s">
        <v>838</v>
      </c>
      <c r="D3831" s="103" t="s">
        <v>852</v>
      </c>
      <c r="E3831" s="103" t="s">
        <v>853</v>
      </c>
      <c r="F3831" s="103" t="s">
        <v>854</v>
      </c>
      <c r="G3831" s="103" t="s">
        <v>844</v>
      </c>
      <c r="H3831" s="103" t="s">
        <v>845</v>
      </c>
      <c r="I3831" s="103" t="s">
        <v>842</v>
      </c>
      <c r="J3831" s="215">
        <v>16.350000000000001</v>
      </c>
      <c r="K3831" s="216" t="s">
        <v>88</v>
      </c>
    </row>
    <row r="3832" spans="1:11" x14ac:dyDescent="0.25">
      <c r="A3832" s="103" t="s">
        <v>808</v>
      </c>
      <c r="B3832" s="103" t="s">
        <v>88</v>
      </c>
      <c r="C3832" s="103" t="s">
        <v>838</v>
      </c>
      <c r="D3832" s="103" t="s">
        <v>852</v>
      </c>
      <c r="E3832" s="111"/>
      <c r="F3832" s="103" t="s">
        <v>854</v>
      </c>
      <c r="G3832" s="103" t="s">
        <v>844</v>
      </c>
      <c r="H3832" s="103" t="s">
        <v>845</v>
      </c>
      <c r="I3832" s="103" t="s">
        <v>842</v>
      </c>
      <c r="J3832" s="215">
        <v>-8.17</v>
      </c>
      <c r="K3832" s="216" t="s">
        <v>88</v>
      </c>
    </row>
    <row r="3833" spans="1:11" x14ac:dyDescent="0.25">
      <c r="A3833" s="103" t="s">
        <v>809</v>
      </c>
      <c r="B3833" s="103" t="s">
        <v>88</v>
      </c>
      <c r="C3833" s="103" t="s">
        <v>838</v>
      </c>
      <c r="D3833" s="103" t="s">
        <v>852</v>
      </c>
      <c r="E3833" s="103" t="s">
        <v>853</v>
      </c>
      <c r="F3833" s="103" t="s">
        <v>854</v>
      </c>
      <c r="G3833" s="103" t="s">
        <v>844</v>
      </c>
      <c r="H3833" s="103" t="s">
        <v>845</v>
      </c>
      <c r="I3833" s="103" t="s">
        <v>842</v>
      </c>
      <c r="J3833" s="215">
        <v>74.02</v>
      </c>
      <c r="K3833" s="216" t="s">
        <v>88</v>
      </c>
    </row>
    <row r="3834" spans="1:11" x14ac:dyDescent="0.25">
      <c r="A3834" s="103" t="s">
        <v>809</v>
      </c>
      <c r="B3834" s="103" t="s">
        <v>88</v>
      </c>
      <c r="C3834" s="103" t="s">
        <v>838</v>
      </c>
      <c r="D3834" s="103" t="s">
        <v>852</v>
      </c>
      <c r="E3834" s="111"/>
      <c r="F3834" s="103" t="s">
        <v>854</v>
      </c>
      <c r="G3834" s="103" t="s">
        <v>844</v>
      </c>
      <c r="H3834" s="103" t="s">
        <v>845</v>
      </c>
      <c r="I3834" s="103" t="s">
        <v>842</v>
      </c>
      <c r="J3834" s="215">
        <v>-37</v>
      </c>
      <c r="K3834" s="216" t="s">
        <v>88</v>
      </c>
    </row>
    <row r="3835" spans="1:11" x14ac:dyDescent="0.25">
      <c r="A3835" s="103" t="s">
        <v>807</v>
      </c>
      <c r="B3835" s="103" t="s">
        <v>88</v>
      </c>
      <c r="C3835" s="103" t="s">
        <v>838</v>
      </c>
      <c r="D3835" s="103" t="s">
        <v>852</v>
      </c>
      <c r="E3835" s="103" t="s">
        <v>853</v>
      </c>
      <c r="F3835" s="103" t="s">
        <v>854</v>
      </c>
      <c r="G3835" s="103" t="s">
        <v>844</v>
      </c>
      <c r="H3835" s="103" t="s">
        <v>845</v>
      </c>
      <c r="I3835" s="103" t="s">
        <v>842</v>
      </c>
      <c r="J3835" s="215">
        <v>2.0299999999999998</v>
      </c>
      <c r="K3835" s="216" t="s">
        <v>88</v>
      </c>
    </row>
    <row r="3836" spans="1:11" x14ac:dyDescent="0.25">
      <c r="A3836" s="103" t="s">
        <v>807</v>
      </c>
      <c r="B3836" s="103" t="s">
        <v>88</v>
      </c>
      <c r="C3836" s="103" t="s">
        <v>838</v>
      </c>
      <c r="D3836" s="103" t="s">
        <v>852</v>
      </c>
      <c r="E3836" s="111"/>
      <c r="F3836" s="103" t="s">
        <v>854</v>
      </c>
      <c r="G3836" s="103" t="s">
        <v>844</v>
      </c>
      <c r="H3836" s="103" t="s">
        <v>845</v>
      </c>
      <c r="I3836" s="103" t="s">
        <v>842</v>
      </c>
      <c r="J3836" s="215">
        <v>-1.01</v>
      </c>
      <c r="K3836" s="216" t="s">
        <v>88</v>
      </c>
    </row>
    <row r="3837" spans="1:11" x14ac:dyDescent="0.25">
      <c r="A3837" s="103" t="s">
        <v>806</v>
      </c>
      <c r="B3837" s="103" t="s">
        <v>88</v>
      </c>
      <c r="C3837" s="103" t="s">
        <v>838</v>
      </c>
      <c r="D3837" s="103" t="s">
        <v>852</v>
      </c>
      <c r="E3837" s="103" t="s">
        <v>853</v>
      </c>
      <c r="F3837" s="103" t="s">
        <v>854</v>
      </c>
      <c r="G3837" s="103" t="s">
        <v>464</v>
      </c>
      <c r="H3837" s="103" t="s">
        <v>465</v>
      </c>
      <c r="I3837" s="103" t="s">
        <v>842</v>
      </c>
      <c r="J3837" s="215">
        <v>0.48</v>
      </c>
      <c r="K3837" s="216" t="s">
        <v>88</v>
      </c>
    </row>
    <row r="3838" spans="1:11" x14ac:dyDescent="0.25">
      <c r="A3838" s="103" t="s">
        <v>806</v>
      </c>
      <c r="B3838" s="103" t="s">
        <v>88</v>
      </c>
      <c r="C3838" s="103" t="s">
        <v>838</v>
      </c>
      <c r="D3838" s="103" t="s">
        <v>852</v>
      </c>
      <c r="E3838" s="111"/>
      <c r="F3838" s="103" t="s">
        <v>854</v>
      </c>
      <c r="G3838" s="103" t="s">
        <v>464</v>
      </c>
      <c r="H3838" s="103" t="s">
        <v>465</v>
      </c>
      <c r="I3838" s="103" t="s">
        <v>842</v>
      </c>
      <c r="J3838" s="215">
        <v>-0.24</v>
      </c>
      <c r="K3838" s="216" t="s">
        <v>88</v>
      </c>
    </row>
    <row r="3839" spans="1:11" x14ac:dyDescent="0.25">
      <c r="A3839" s="103" t="s">
        <v>808</v>
      </c>
      <c r="B3839" s="103" t="s">
        <v>88</v>
      </c>
      <c r="C3839" s="103" t="s">
        <v>838</v>
      </c>
      <c r="D3839" s="103" t="s">
        <v>852</v>
      </c>
      <c r="E3839" s="103" t="s">
        <v>853</v>
      </c>
      <c r="F3839" s="103" t="s">
        <v>854</v>
      </c>
      <c r="G3839" s="103" t="s">
        <v>98</v>
      </c>
      <c r="H3839" s="103" t="s">
        <v>341</v>
      </c>
      <c r="I3839" s="103" t="s">
        <v>842</v>
      </c>
      <c r="J3839" s="215">
        <v>72.040000000000006</v>
      </c>
      <c r="K3839" s="216" t="s">
        <v>88</v>
      </c>
    </row>
    <row r="3840" spans="1:11" x14ac:dyDescent="0.25">
      <c r="A3840" s="103" t="s">
        <v>808</v>
      </c>
      <c r="B3840" s="103" t="s">
        <v>88</v>
      </c>
      <c r="C3840" s="103" t="s">
        <v>838</v>
      </c>
      <c r="D3840" s="103" t="s">
        <v>852</v>
      </c>
      <c r="E3840" s="111"/>
      <c r="F3840" s="103" t="s">
        <v>854</v>
      </c>
      <c r="G3840" s="103" t="s">
        <v>98</v>
      </c>
      <c r="H3840" s="103" t="s">
        <v>341</v>
      </c>
      <c r="I3840" s="103" t="s">
        <v>842</v>
      </c>
      <c r="J3840" s="215">
        <v>-36.020000000000003</v>
      </c>
      <c r="K3840" s="216" t="s">
        <v>88</v>
      </c>
    </row>
    <row r="3841" spans="1:11" x14ac:dyDescent="0.25">
      <c r="A3841" s="103" t="s">
        <v>1038</v>
      </c>
      <c r="B3841" s="103" t="s">
        <v>88</v>
      </c>
      <c r="C3841" s="103" t="s">
        <v>838</v>
      </c>
      <c r="D3841" s="103" t="s">
        <v>852</v>
      </c>
      <c r="E3841" s="103" t="s">
        <v>855</v>
      </c>
      <c r="F3841" s="103" t="s">
        <v>854</v>
      </c>
      <c r="G3841" s="103" t="s">
        <v>139</v>
      </c>
      <c r="H3841" s="103" t="s">
        <v>646</v>
      </c>
      <c r="I3841" s="103" t="s">
        <v>842</v>
      </c>
      <c r="J3841" s="215">
        <v>10.46</v>
      </c>
      <c r="K3841" s="216" t="s">
        <v>88</v>
      </c>
    </row>
    <row r="3842" spans="1:11" x14ac:dyDescent="0.25">
      <c r="A3842" s="103" t="s">
        <v>1038</v>
      </c>
      <c r="B3842" s="103" t="s">
        <v>88</v>
      </c>
      <c r="C3842" s="103" t="s">
        <v>838</v>
      </c>
      <c r="D3842" s="103" t="s">
        <v>852</v>
      </c>
      <c r="E3842" s="111"/>
      <c r="F3842" s="103" t="s">
        <v>854</v>
      </c>
      <c r="G3842" s="103" t="s">
        <v>139</v>
      </c>
      <c r="H3842" s="103" t="s">
        <v>646</v>
      </c>
      <c r="I3842" s="103" t="s">
        <v>842</v>
      </c>
      <c r="J3842" s="215">
        <v>-2.72</v>
      </c>
      <c r="K3842" s="216" t="s">
        <v>88</v>
      </c>
    </row>
    <row r="3843" spans="1:11" x14ac:dyDescent="0.25">
      <c r="A3843" s="103" t="s">
        <v>808</v>
      </c>
      <c r="B3843" s="103" t="s">
        <v>88</v>
      </c>
      <c r="C3843" s="103" t="s">
        <v>838</v>
      </c>
      <c r="D3843" s="103" t="s">
        <v>852</v>
      </c>
      <c r="E3843" s="103" t="s">
        <v>855</v>
      </c>
      <c r="F3843" s="103" t="s">
        <v>854</v>
      </c>
      <c r="G3843" s="103" t="s">
        <v>128</v>
      </c>
      <c r="H3843" s="103" t="s">
        <v>386</v>
      </c>
      <c r="I3843" s="103" t="s">
        <v>842</v>
      </c>
      <c r="J3843" s="215">
        <v>2518.84</v>
      </c>
      <c r="K3843" s="216" t="s">
        <v>88</v>
      </c>
    </row>
    <row r="3844" spans="1:11" x14ac:dyDescent="0.25">
      <c r="A3844" s="103" t="s">
        <v>809</v>
      </c>
      <c r="B3844" s="103" t="s">
        <v>88</v>
      </c>
      <c r="C3844" s="103" t="s">
        <v>838</v>
      </c>
      <c r="D3844" s="103" t="s">
        <v>852</v>
      </c>
      <c r="E3844" s="103" t="s">
        <v>855</v>
      </c>
      <c r="F3844" s="103" t="s">
        <v>854</v>
      </c>
      <c r="G3844" s="103" t="s">
        <v>128</v>
      </c>
      <c r="H3844" s="103" t="s">
        <v>386</v>
      </c>
      <c r="I3844" s="103" t="s">
        <v>842</v>
      </c>
      <c r="J3844" s="215">
        <v>1762.17</v>
      </c>
      <c r="K3844" s="216" t="s">
        <v>88</v>
      </c>
    </row>
    <row r="3845" spans="1:11" x14ac:dyDescent="0.25">
      <c r="A3845" s="103" t="s">
        <v>810</v>
      </c>
      <c r="B3845" s="103" t="s">
        <v>88</v>
      </c>
      <c r="C3845" s="103" t="s">
        <v>838</v>
      </c>
      <c r="D3845" s="103" t="s">
        <v>852</v>
      </c>
      <c r="E3845" s="103" t="s">
        <v>855</v>
      </c>
      <c r="F3845" s="103" t="s">
        <v>854</v>
      </c>
      <c r="G3845" s="103" t="s">
        <v>128</v>
      </c>
      <c r="H3845" s="103" t="s">
        <v>386</v>
      </c>
      <c r="I3845" s="103" t="s">
        <v>842</v>
      </c>
      <c r="J3845" s="215">
        <v>2817.45</v>
      </c>
      <c r="K3845" s="216" t="s">
        <v>88</v>
      </c>
    </row>
    <row r="3846" spans="1:11" x14ac:dyDescent="0.25">
      <c r="A3846" s="103" t="s">
        <v>1038</v>
      </c>
      <c r="B3846" s="103" t="s">
        <v>88</v>
      </c>
      <c r="C3846" s="103" t="s">
        <v>838</v>
      </c>
      <c r="D3846" s="103" t="s">
        <v>852</v>
      </c>
      <c r="E3846" s="103" t="s">
        <v>855</v>
      </c>
      <c r="F3846" s="103" t="s">
        <v>854</v>
      </c>
      <c r="G3846" s="103" t="s">
        <v>128</v>
      </c>
      <c r="H3846" s="103" t="s">
        <v>386</v>
      </c>
      <c r="I3846" s="103" t="s">
        <v>842</v>
      </c>
      <c r="J3846" s="215">
        <v>2014.73</v>
      </c>
      <c r="K3846" s="216" t="s">
        <v>88</v>
      </c>
    </row>
    <row r="3847" spans="1:11" x14ac:dyDescent="0.25">
      <c r="A3847" s="103" t="s">
        <v>806</v>
      </c>
      <c r="B3847" s="103" t="s">
        <v>88</v>
      </c>
      <c r="C3847" s="103" t="s">
        <v>838</v>
      </c>
      <c r="D3847" s="103" t="s">
        <v>852</v>
      </c>
      <c r="E3847" s="103" t="s">
        <v>855</v>
      </c>
      <c r="F3847" s="103" t="s">
        <v>854</v>
      </c>
      <c r="G3847" s="103" t="s">
        <v>128</v>
      </c>
      <c r="H3847" s="103" t="s">
        <v>386</v>
      </c>
      <c r="I3847" s="103" t="s">
        <v>842</v>
      </c>
      <c r="J3847" s="215">
        <v>1694.93</v>
      </c>
      <c r="K3847" s="216" t="s">
        <v>88</v>
      </c>
    </row>
    <row r="3848" spans="1:11" x14ac:dyDescent="0.25">
      <c r="A3848" s="103" t="s">
        <v>807</v>
      </c>
      <c r="B3848" s="103" t="s">
        <v>88</v>
      </c>
      <c r="C3848" s="103" t="s">
        <v>838</v>
      </c>
      <c r="D3848" s="103" t="s">
        <v>852</v>
      </c>
      <c r="E3848" s="103" t="s">
        <v>855</v>
      </c>
      <c r="F3848" s="103" t="s">
        <v>854</v>
      </c>
      <c r="G3848" s="103" t="s">
        <v>128</v>
      </c>
      <c r="H3848" s="103" t="s">
        <v>386</v>
      </c>
      <c r="I3848" s="103" t="s">
        <v>842</v>
      </c>
      <c r="J3848" s="215">
        <v>2019.3</v>
      </c>
      <c r="K3848" s="216" t="s">
        <v>88</v>
      </c>
    </row>
    <row r="3849" spans="1:11" x14ac:dyDescent="0.25">
      <c r="A3849" s="103" t="s">
        <v>808</v>
      </c>
      <c r="B3849" s="103" t="s">
        <v>88</v>
      </c>
      <c r="C3849" s="103" t="s">
        <v>838</v>
      </c>
      <c r="D3849" s="103" t="s">
        <v>856</v>
      </c>
      <c r="E3849" s="103" t="s">
        <v>857</v>
      </c>
      <c r="F3849" s="103" t="s">
        <v>857</v>
      </c>
      <c r="G3849" s="103" t="s">
        <v>128</v>
      </c>
      <c r="H3849" s="103" t="s">
        <v>386</v>
      </c>
      <c r="I3849" s="103" t="s">
        <v>842</v>
      </c>
      <c r="J3849" s="215">
        <v>1173.92</v>
      </c>
      <c r="K3849" s="216" t="s">
        <v>88</v>
      </c>
    </row>
    <row r="3850" spans="1:11" x14ac:dyDescent="0.25">
      <c r="A3850" s="103" t="s">
        <v>809</v>
      </c>
      <c r="B3850" s="103" t="s">
        <v>88</v>
      </c>
      <c r="C3850" s="103" t="s">
        <v>838</v>
      </c>
      <c r="D3850" s="103" t="s">
        <v>856</v>
      </c>
      <c r="E3850" s="103" t="s">
        <v>857</v>
      </c>
      <c r="F3850" s="103" t="s">
        <v>857</v>
      </c>
      <c r="G3850" s="103" t="s">
        <v>128</v>
      </c>
      <c r="H3850" s="103" t="s">
        <v>386</v>
      </c>
      <c r="I3850" s="103" t="s">
        <v>842</v>
      </c>
      <c r="J3850" s="215">
        <v>865.31</v>
      </c>
      <c r="K3850" s="216" t="s">
        <v>88</v>
      </c>
    </row>
    <row r="3851" spans="1:11" x14ac:dyDescent="0.25">
      <c r="A3851" s="103" t="s">
        <v>1038</v>
      </c>
      <c r="B3851" s="103" t="s">
        <v>88</v>
      </c>
      <c r="C3851" s="103" t="s">
        <v>838</v>
      </c>
      <c r="D3851" s="103" t="s">
        <v>856</v>
      </c>
      <c r="E3851" s="103" t="s">
        <v>857</v>
      </c>
      <c r="F3851" s="103" t="s">
        <v>857</v>
      </c>
      <c r="G3851" s="103" t="s">
        <v>128</v>
      </c>
      <c r="H3851" s="103" t="s">
        <v>386</v>
      </c>
      <c r="I3851" s="103" t="s">
        <v>842</v>
      </c>
      <c r="J3851" s="215">
        <v>1730.62</v>
      </c>
      <c r="K3851" s="216" t="s">
        <v>88</v>
      </c>
    </row>
    <row r="3852" spans="1:11" x14ac:dyDescent="0.25">
      <c r="A3852" s="103" t="s">
        <v>806</v>
      </c>
      <c r="B3852" s="103" t="s">
        <v>88</v>
      </c>
      <c r="C3852" s="103" t="s">
        <v>838</v>
      </c>
      <c r="D3852" s="103" t="s">
        <v>856</v>
      </c>
      <c r="E3852" s="103" t="s">
        <v>857</v>
      </c>
      <c r="F3852" s="103" t="s">
        <v>857</v>
      </c>
      <c r="G3852" s="103" t="s">
        <v>128</v>
      </c>
      <c r="H3852" s="103" t="s">
        <v>386</v>
      </c>
      <c r="I3852" s="103" t="s">
        <v>842</v>
      </c>
      <c r="J3852" s="215">
        <v>638.45000000000005</v>
      </c>
      <c r="K3852" s="216" t="s">
        <v>88</v>
      </c>
    </row>
    <row r="3853" spans="1:11" x14ac:dyDescent="0.25">
      <c r="A3853" s="103" t="s">
        <v>808</v>
      </c>
      <c r="B3853" s="103" t="s">
        <v>88</v>
      </c>
      <c r="C3853" s="103" t="s">
        <v>838</v>
      </c>
      <c r="D3853" s="103" t="s">
        <v>858</v>
      </c>
      <c r="E3853" s="103" t="s">
        <v>859</v>
      </c>
      <c r="F3853" s="103" t="s">
        <v>859</v>
      </c>
      <c r="G3853" s="103" t="s">
        <v>159</v>
      </c>
      <c r="H3853" s="103" t="s">
        <v>296</v>
      </c>
      <c r="I3853" s="103" t="s">
        <v>842</v>
      </c>
      <c r="J3853" s="215">
        <v>150</v>
      </c>
      <c r="K3853" s="216" t="s">
        <v>88</v>
      </c>
    </row>
    <row r="3854" spans="1:11" x14ac:dyDescent="0.25">
      <c r="A3854" s="103" t="s">
        <v>809</v>
      </c>
      <c r="B3854" s="103" t="s">
        <v>88</v>
      </c>
      <c r="C3854" s="103" t="s">
        <v>838</v>
      </c>
      <c r="D3854" s="103" t="s">
        <v>858</v>
      </c>
      <c r="E3854" s="103" t="s">
        <v>859</v>
      </c>
      <c r="F3854" s="103" t="s">
        <v>859</v>
      </c>
      <c r="G3854" s="103" t="s">
        <v>159</v>
      </c>
      <c r="H3854" s="103" t="s">
        <v>296</v>
      </c>
      <c r="I3854" s="103" t="s">
        <v>842</v>
      </c>
      <c r="J3854" s="215">
        <v>150</v>
      </c>
      <c r="K3854" s="216" t="s">
        <v>88</v>
      </c>
    </row>
    <row r="3855" spans="1:11" x14ac:dyDescent="0.25">
      <c r="A3855" s="103" t="s">
        <v>806</v>
      </c>
      <c r="B3855" s="103" t="s">
        <v>88</v>
      </c>
      <c r="C3855" s="103" t="s">
        <v>838</v>
      </c>
      <c r="D3855" s="103" t="s">
        <v>858</v>
      </c>
      <c r="E3855" s="103" t="s">
        <v>859</v>
      </c>
      <c r="F3855" s="103" t="s">
        <v>859</v>
      </c>
      <c r="G3855" s="103" t="s">
        <v>159</v>
      </c>
      <c r="H3855" s="103" t="s">
        <v>296</v>
      </c>
      <c r="I3855" s="103" t="s">
        <v>842</v>
      </c>
      <c r="J3855" s="215">
        <v>150</v>
      </c>
      <c r="K3855" s="216" t="s">
        <v>88</v>
      </c>
    </row>
    <row r="3856" spans="1:11" x14ac:dyDescent="0.25">
      <c r="A3856" s="103" t="s">
        <v>809</v>
      </c>
      <c r="B3856" s="103" t="s">
        <v>88</v>
      </c>
      <c r="C3856" s="103" t="s">
        <v>838</v>
      </c>
      <c r="D3856" s="103" t="s">
        <v>858</v>
      </c>
      <c r="E3856" s="103" t="s">
        <v>859</v>
      </c>
      <c r="F3856" s="103" t="s">
        <v>859</v>
      </c>
      <c r="G3856" s="103" t="s">
        <v>200</v>
      </c>
      <c r="H3856" s="103" t="s">
        <v>297</v>
      </c>
      <c r="I3856" s="103" t="s">
        <v>842</v>
      </c>
      <c r="J3856" s="215">
        <v>138.38999999999999</v>
      </c>
      <c r="K3856" s="216" t="s">
        <v>88</v>
      </c>
    </row>
    <row r="3857" spans="1:11" x14ac:dyDescent="0.25">
      <c r="A3857" s="103" t="s">
        <v>810</v>
      </c>
      <c r="B3857" s="103" t="s">
        <v>88</v>
      </c>
      <c r="C3857" s="103" t="s">
        <v>838</v>
      </c>
      <c r="D3857" s="103" t="s">
        <v>858</v>
      </c>
      <c r="E3857" s="103" t="s">
        <v>859</v>
      </c>
      <c r="F3857" s="103" t="s">
        <v>859</v>
      </c>
      <c r="G3857" s="103" t="s">
        <v>200</v>
      </c>
      <c r="H3857" s="103" t="s">
        <v>297</v>
      </c>
      <c r="I3857" s="103" t="s">
        <v>842</v>
      </c>
      <c r="J3857" s="215">
        <v>150</v>
      </c>
      <c r="K3857" s="216" t="s">
        <v>88</v>
      </c>
    </row>
    <row r="3858" spans="1:11" x14ac:dyDescent="0.25">
      <c r="A3858" s="103" t="s">
        <v>808</v>
      </c>
      <c r="B3858" s="103" t="s">
        <v>88</v>
      </c>
      <c r="C3858" s="103" t="s">
        <v>838</v>
      </c>
      <c r="D3858" s="103" t="s">
        <v>858</v>
      </c>
      <c r="E3858" s="103" t="s">
        <v>859</v>
      </c>
      <c r="F3858" s="103" t="s">
        <v>859</v>
      </c>
      <c r="G3858" s="103" t="s">
        <v>161</v>
      </c>
      <c r="H3858" s="103" t="s">
        <v>300</v>
      </c>
      <c r="I3858" s="103" t="s">
        <v>842</v>
      </c>
      <c r="J3858" s="215">
        <v>56.17</v>
      </c>
      <c r="K3858" s="216" t="s">
        <v>88</v>
      </c>
    </row>
    <row r="3859" spans="1:11" x14ac:dyDescent="0.25">
      <c r="A3859" s="103" t="s">
        <v>808</v>
      </c>
      <c r="B3859" s="103" t="s">
        <v>88</v>
      </c>
      <c r="C3859" s="103" t="s">
        <v>838</v>
      </c>
      <c r="D3859" s="103" t="s">
        <v>858</v>
      </c>
      <c r="E3859" s="111"/>
      <c r="F3859" s="103" t="s">
        <v>859</v>
      </c>
      <c r="G3859" s="103" t="s">
        <v>161</v>
      </c>
      <c r="H3859" s="103" t="s">
        <v>300</v>
      </c>
      <c r="I3859" s="103" t="s">
        <v>842</v>
      </c>
      <c r="J3859" s="215">
        <v>-14.6</v>
      </c>
      <c r="K3859" s="216" t="s">
        <v>88</v>
      </c>
    </row>
    <row r="3860" spans="1:11" x14ac:dyDescent="0.25">
      <c r="A3860" s="103" t="s">
        <v>809</v>
      </c>
      <c r="B3860" s="103" t="s">
        <v>88</v>
      </c>
      <c r="C3860" s="103" t="s">
        <v>838</v>
      </c>
      <c r="D3860" s="103" t="s">
        <v>858</v>
      </c>
      <c r="E3860" s="103" t="s">
        <v>859</v>
      </c>
      <c r="F3860" s="103" t="s">
        <v>859</v>
      </c>
      <c r="G3860" s="103" t="s">
        <v>161</v>
      </c>
      <c r="H3860" s="103" t="s">
        <v>300</v>
      </c>
      <c r="I3860" s="103" t="s">
        <v>842</v>
      </c>
      <c r="J3860" s="215">
        <v>592.41</v>
      </c>
      <c r="K3860" s="216" t="s">
        <v>88</v>
      </c>
    </row>
    <row r="3861" spans="1:11" x14ac:dyDescent="0.25">
      <c r="A3861" s="103" t="s">
        <v>809</v>
      </c>
      <c r="B3861" s="103" t="s">
        <v>88</v>
      </c>
      <c r="C3861" s="103" t="s">
        <v>838</v>
      </c>
      <c r="D3861" s="103" t="s">
        <v>858</v>
      </c>
      <c r="E3861" s="111"/>
      <c r="F3861" s="103" t="s">
        <v>859</v>
      </c>
      <c r="G3861" s="103" t="s">
        <v>161</v>
      </c>
      <c r="H3861" s="103" t="s">
        <v>300</v>
      </c>
      <c r="I3861" s="103" t="s">
        <v>842</v>
      </c>
      <c r="J3861" s="215">
        <v>-114.98</v>
      </c>
      <c r="K3861" s="216" t="s">
        <v>88</v>
      </c>
    </row>
    <row r="3862" spans="1:11" x14ac:dyDescent="0.25">
      <c r="A3862" s="103" t="s">
        <v>810</v>
      </c>
      <c r="B3862" s="103" t="s">
        <v>88</v>
      </c>
      <c r="C3862" s="103" t="s">
        <v>838</v>
      </c>
      <c r="D3862" s="103" t="s">
        <v>858</v>
      </c>
      <c r="E3862" s="103" t="s">
        <v>859</v>
      </c>
      <c r="F3862" s="103" t="s">
        <v>859</v>
      </c>
      <c r="G3862" s="103" t="s">
        <v>161</v>
      </c>
      <c r="H3862" s="103" t="s">
        <v>300</v>
      </c>
      <c r="I3862" s="103" t="s">
        <v>842</v>
      </c>
      <c r="J3862" s="215">
        <v>594.03</v>
      </c>
      <c r="K3862" s="216" t="s">
        <v>88</v>
      </c>
    </row>
    <row r="3863" spans="1:11" x14ac:dyDescent="0.25">
      <c r="A3863" s="103" t="s">
        <v>810</v>
      </c>
      <c r="B3863" s="103" t="s">
        <v>88</v>
      </c>
      <c r="C3863" s="103" t="s">
        <v>838</v>
      </c>
      <c r="D3863" s="103" t="s">
        <v>858</v>
      </c>
      <c r="E3863" s="111"/>
      <c r="F3863" s="103" t="s">
        <v>859</v>
      </c>
      <c r="G3863" s="103" t="s">
        <v>161</v>
      </c>
      <c r="H3863" s="103" t="s">
        <v>300</v>
      </c>
      <c r="I3863" s="103" t="s">
        <v>842</v>
      </c>
      <c r="J3863" s="215">
        <v>-37.44</v>
      </c>
      <c r="K3863" s="216" t="s">
        <v>88</v>
      </c>
    </row>
    <row r="3864" spans="1:11" x14ac:dyDescent="0.25">
      <c r="A3864" s="103" t="s">
        <v>1038</v>
      </c>
      <c r="B3864" s="103" t="s">
        <v>88</v>
      </c>
      <c r="C3864" s="103" t="s">
        <v>838</v>
      </c>
      <c r="D3864" s="103" t="s">
        <v>858</v>
      </c>
      <c r="E3864" s="103" t="s">
        <v>859</v>
      </c>
      <c r="F3864" s="103" t="s">
        <v>859</v>
      </c>
      <c r="G3864" s="103" t="s">
        <v>161</v>
      </c>
      <c r="H3864" s="103" t="s">
        <v>300</v>
      </c>
      <c r="I3864" s="103" t="s">
        <v>842</v>
      </c>
      <c r="J3864" s="215">
        <v>1580.59</v>
      </c>
      <c r="K3864" s="216" t="s">
        <v>88</v>
      </c>
    </row>
    <row r="3865" spans="1:11" x14ac:dyDescent="0.25">
      <c r="A3865" s="103" t="s">
        <v>1038</v>
      </c>
      <c r="B3865" s="103" t="s">
        <v>88</v>
      </c>
      <c r="C3865" s="103" t="s">
        <v>838</v>
      </c>
      <c r="D3865" s="103" t="s">
        <v>858</v>
      </c>
      <c r="E3865" s="111"/>
      <c r="F3865" s="103" t="s">
        <v>859</v>
      </c>
      <c r="G3865" s="103" t="s">
        <v>161</v>
      </c>
      <c r="H3865" s="103" t="s">
        <v>300</v>
      </c>
      <c r="I3865" s="103" t="s">
        <v>842</v>
      </c>
      <c r="J3865" s="215">
        <v>-371.81</v>
      </c>
      <c r="K3865" s="216" t="s">
        <v>88</v>
      </c>
    </row>
    <row r="3866" spans="1:11" x14ac:dyDescent="0.25">
      <c r="A3866" s="103" t="s">
        <v>806</v>
      </c>
      <c r="B3866" s="103" t="s">
        <v>88</v>
      </c>
      <c r="C3866" s="103" t="s">
        <v>838</v>
      </c>
      <c r="D3866" s="103" t="s">
        <v>858</v>
      </c>
      <c r="E3866" s="103" t="s">
        <v>859</v>
      </c>
      <c r="F3866" s="103" t="s">
        <v>859</v>
      </c>
      <c r="G3866" s="103" t="s">
        <v>161</v>
      </c>
      <c r="H3866" s="103" t="s">
        <v>300</v>
      </c>
      <c r="I3866" s="103" t="s">
        <v>842</v>
      </c>
      <c r="J3866" s="215">
        <v>813.93</v>
      </c>
      <c r="K3866" s="216" t="s">
        <v>88</v>
      </c>
    </row>
    <row r="3867" spans="1:11" x14ac:dyDescent="0.25">
      <c r="A3867" s="103" t="s">
        <v>806</v>
      </c>
      <c r="B3867" s="103" t="s">
        <v>88</v>
      </c>
      <c r="C3867" s="103" t="s">
        <v>838</v>
      </c>
      <c r="D3867" s="103" t="s">
        <v>858</v>
      </c>
      <c r="E3867" s="111"/>
      <c r="F3867" s="103" t="s">
        <v>859</v>
      </c>
      <c r="G3867" s="103" t="s">
        <v>161</v>
      </c>
      <c r="H3867" s="103" t="s">
        <v>300</v>
      </c>
      <c r="I3867" s="103" t="s">
        <v>842</v>
      </c>
      <c r="J3867" s="215">
        <v>-211.54</v>
      </c>
      <c r="K3867" s="216" t="s">
        <v>88</v>
      </c>
    </row>
    <row r="3868" spans="1:11" x14ac:dyDescent="0.25">
      <c r="A3868" s="103" t="s">
        <v>807</v>
      </c>
      <c r="B3868" s="103" t="s">
        <v>88</v>
      </c>
      <c r="C3868" s="103" t="s">
        <v>838</v>
      </c>
      <c r="D3868" s="103" t="s">
        <v>858</v>
      </c>
      <c r="E3868" s="103" t="s">
        <v>859</v>
      </c>
      <c r="F3868" s="103" t="s">
        <v>859</v>
      </c>
      <c r="G3868" s="103" t="s">
        <v>161</v>
      </c>
      <c r="H3868" s="103" t="s">
        <v>300</v>
      </c>
      <c r="I3868" s="103" t="s">
        <v>842</v>
      </c>
      <c r="J3868" s="215">
        <v>1712.61</v>
      </c>
      <c r="K3868" s="216" t="s">
        <v>88</v>
      </c>
    </row>
    <row r="3869" spans="1:11" x14ac:dyDescent="0.25">
      <c r="A3869" s="103" t="s">
        <v>807</v>
      </c>
      <c r="B3869" s="103" t="s">
        <v>88</v>
      </c>
      <c r="C3869" s="103" t="s">
        <v>838</v>
      </c>
      <c r="D3869" s="103" t="s">
        <v>858</v>
      </c>
      <c r="E3869" s="111"/>
      <c r="F3869" s="103" t="s">
        <v>859</v>
      </c>
      <c r="G3869" s="103" t="s">
        <v>161</v>
      </c>
      <c r="H3869" s="103" t="s">
        <v>300</v>
      </c>
      <c r="I3869" s="103" t="s">
        <v>842</v>
      </c>
      <c r="J3869" s="215">
        <v>-445.11</v>
      </c>
      <c r="K3869" s="216" t="s">
        <v>88</v>
      </c>
    </row>
    <row r="3870" spans="1:11" x14ac:dyDescent="0.25">
      <c r="A3870" s="103" t="s">
        <v>808</v>
      </c>
      <c r="B3870" s="103" t="s">
        <v>88</v>
      </c>
      <c r="C3870" s="103" t="s">
        <v>838</v>
      </c>
      <c r="D3870" s="103" t="s">
        <v>858</v>
      </c>
      <c r="E3870" s="103" t="s">
        <v>859</v>
      </c>
      <c r="F3870" s="103" t="s">
        <v>859</v>
      </c>
      <c r="G3870" s="103" t="s">
        <v>160</v>
      </c>
      <c r="H3870" s="103" t="s">
        <v>301</v>
      </c>
      <c r="I3870" s="103" t="s">
        <v>842</v>
      </c>
      <c r="J3870" s="215">
        <v>1110.24</v>
      </c>
      <c r="K3870" s="216" t="s">
        <v>88</v>
      </c>
    </row>
    <row r="3871" spans="1:11" x14ac:dyDescent="0.25">
      <c r="A3871" s="103" t="s">
        <v>809</v>
      </c>
      <c r="B3871" s="103" t="s">
        <v>88</v>
      </c>
      <c r="C3871" s="103" t="s">
        <v>838</v>
      </c>
      <c r="D3871" s="103" t="s">
        <v>858</v>
      </c>
      <c r="E3871" s="103" t="s">
        <v>859</v>
      </c>
      <c r="F3871" s="103" t="s">
        <v>859</v>
      </c>
      <c r="G3871" s="103" t="s">
        <v>160</v>
      </c>
      <c r="H3871" s="103" t="s">
        <v>301</v>
      </c>
      <c r="I3871" s="103" t="s">
        <v>842</v>
      </c>
      <c r="J3871" s="215">
        <v>150</v>
      </c>
      <c r="K3871" s="216" t="s">
        <v>88</v>
      </c>
    </row>
    <row r="3872" spans="1:11" x14ac:dyDescent="0.25">
      <c r="A3872" s="103" t="s">
        <v>810</v>
      </c>
      <c r="B3872" s="103" t="s">
        <v>88</v>
      </c>
      <c r="C3872" s="103" t="s">
        <v>838</v>
      </c>
      <c r="D3872" s="103" t="s">
        <v>858</v>
      </c>
      <c r="E3872" s="103" t="s">
        <v>859</v>
      </c>
      <c r="F3872" s="103" t="s">
        <v>859</v>
      </c>
      <c r="G3872" s="103" t="s">
        <v>160</v>
      </c>
      <c r="H3872" s="103" t="s">
        <v>301</v>
      </c>
      <c r="I3872" s="103" t="s">
        <v>842</v>
      </c>
      <c r="J3872" s="215">
        <v>860.47</v>
      </c>
      <c r="K3872" s="216" t="s">
        <v>88</v>
      </c>
    </row>
    <row r="3873" spans="1:11" x14ac:dyDescent="0.25">
      <c r="A3873" s="103" t="s">
        <v>1038</v>
      </c>
      <c r="B3873" s="103" t="s">
        <v>88</v>
      </c>
      <c r="C3873" s="103" t="s">
        <v>838</v>
      </c>
      <c r="D3873" s="103" t="s">
        <v>858</v>
      </c>
      <c r="E3873" s="103" t="s">
        <v>859</v>
      </c>
      <c r="F3873" s="103" t="s">
        <v>859</v>
      </c>
      <c r="G3873" s="103" t="s">
        <v>160</v>
      </c>
      <c r="H3873" s="103" t="s">
        <v>301</v>
      </c>
      <c r="I3873" s="103" t="s">
        <v>842</v>
      </c>
      <c r="J3873" s="215">
        <v>333.71</v>
      </c>
      <c r="K3873" s="216" t="s">
        <v>88</v>
      </c>
    </row>
    <row r="3874" spans="1:11" x14ac:dyDescent="0.25">
      <c r="A3874" s="103" t="s">
        <v>806</v>
      </c>
      <c r="B3874" s="103" t="s">
        <v>88</v>
      </c>
      <c r="C3874" s="103" t="s">
        <v>838</v>
      </c>
      <c r="D3874" s="103" t="s">
        <v>858</v>
      </c>
      <c r="E3874" s="103" t="s">
        <v>859</v>
      </c>
      <c r="F3874" s="103" t="s">
        <v>859</v>
      </c>
      <c r="G3874" s="103" t="s">
        <v>160</v>
      </c>
      <c r="H3874" s="103" t="s">
        <v>301</v>
      </c>
      <c r="I3874" s="103" t="s">
        <v>842</v>
      </c>
      <c r="J3874" s="215">
        <v>1976.55</v>
      </c>
      <c r="K3874" s="216" t="s">
        <v>88</v>
      </c>
    </row>
    <row r="3875" spans="1:11" x14ac:dyDescent="0.25">
      <c r="A3875" s="103" t="s">
        <v>807</v>
      </c>
      <c r="B3875" s="103" t="s">
        <v>88</v>
      </c>
      <c r="C3875" s="103" t="s">
        <v>838</v>
      </c>
      <c r="D3875" s="103" t="s">
        <v>858</v>
      </c>
      <c r="E3875" s="103" t="s">
        <v>859</v>
      </c>
      <c r="F3875" s="103" t="s">
        <v>859</v>
      </c>
      <c r="G3875" s="103" t="s">
        <v>160</v>
      </c>
      <c r="H3875" s="103" t="s">
        <v>301</v>
      </c>
      <c r="I3875" s="103" t="s">
        <v>842</v>
      </c>
      <c r="J3875" s="215">
        <v>665.46</v>
      </c>
      <c r="K3875" s="216" t="s">
        <v>88</v>
      </c>
    </row>
    <row r="3876" spans="1:11" x14ac:dyDescent="0.25">
      <c r="A3876" s="103" t="s">
        <v>808</v>
      </c>
      <c r="B3876" s="103" t="s">
        <v>88</v>
      </c>
      <c r="C3876" s="103" t="s">
        <v>838</v>
      </c>
      <c r="D3876" s="103" t="s">
        <v>858</v>
      </c>
      <c r="E3876" s="103" t="s">
        <v>859</v>
      </c>
      <c r="F3876" s="103" t="s">
        <v>859</v>
      </c>
      <c r="G3876" s="103" t="s">
        <v>181</v>
      </c>
      <c r="H3876" s="103" t="s">
        <v>304</v>
      </c>
      <c r="I3876" s="103" t="s">
        <v>842</v>
      </c>
      <c r="J3876" s="215">
        <v>300</v>
      </c>
      <c r="K3876" s="216" t="s">
        <v>88</v>
      </c>
    </row>
    <row r="3877" spans="1:11" x14ac:dyDescent="0.25">
      <c r="A3877" s="103" t="s">
        <v>809</v>
      </c>
      <c r="B3877" s="103" t="s">
        <v>88</v>
      </c>
      <c r="C3877" s="103" t="s">
        <v>838</v>
      </c>
      <c r="D3877" s="103" t="s">
        <v>858</v>
      </c>
      <c r="E3877" s="103" t="s">
        <v>859</v>
      </c>
      <c r="F3877" s="103" t="s">
        <v>859</v>
      </c>
      <c r="G3877" s="103" t="s">
        <v>181</v>
      </c>
      <c r="H3877" s="103" t="s">
        <v>304</v>
      </c>
      <c r="I3877" s="103" t="s">
        <v>842</v>
      </c>
      <c r="J3877" s="215">
        <v>1500</v>
      </c>
      <c r="K3877" s="216" t="s">
        <v>88</v>
      </c>
    </row>
    <row r="3878" spans="1:11" x14ac:dyDescent="0.25">
      <c r="A3878" s="103" t="s">
        <v>1038</v>
      </c>
      <c r="B3878" s="103" t="s">
        <v>88</v>
      </c>
      <c r="C3878" s="103" t="s">
        <v>838</v>
      </c>
      <c r="D3878" s="103" t="s">
        <v>858</v>
      </c>
      <c r="E3878" s="103" t="s">
        <v>859</v>
      </c>
      <c r="F3878" s="103" t="s">
        <v>859</v>
      </c>
      <c r="G3878" s="103" t="s">
        <v>181</v>
      </c>
      <c r="H3878" s="103" t="s">
        <v>304</v>
      </c>
      <c r="I3878" s="103" t="s">
        <v>842</v>
      </c>
      <c r="J3878" s="215">
        <v>300</v>
      </c>
      <c r="K3878" s="216" t="s">
        <v>88</v>
      </c>
    </row>
    <row r="3879" spans="1:11" x14ac:dyDescent="0.25">
      <c r="A3879" s="103" t="s">
        <v>807</v>
      </c>
      <c r="B3879" s="103" t="s">
        <v>88</v>
      </c>
      <c r="C3879" s="103" t="s">
        <v>838</v>
      </c>
      <c r="D3879" s="103" t="s">
        <v>858</v>
      </c>
      <c r="E3879" s="103" t="s">
        <v>859</v>
      </c>
      <c r="F3879" s="103" t="s">
        <v>859</v>
      </c>
      <c r="G3879" s="103" t="s">
        <v>181</v>
      </c>
      <c r="H3879" s="103" t="s">
        <v>304</v>
      </c>
      <c r="I3879" s="103" t="s">
        <v>842</v>
      </c>
      <c r="J3879" s="215">
        <v>300</v>
      </c>
      <c r="K3879" s="216" t="s">
        <v>88</v>
      </c>
    </row>
    <row r="3880" spans="1:11" x14ac:dyDescent="0.25">
      <c r="A3880" s="103" t="s">
        <v>810</v>
      </c>
      <c r="B3880" s="103" t="s">
        <v>88</v>
      </c>
      <c r="C3880" s="103" t="s">
        <v>838</v>
      </c>
      <c r="D3880" s="103" t="s">
        <v>858</v>
      </c>
      <c r="E3880" s="103" t="s">
        <v>859</v>
      </c>
      <c r="F3880" s="103" t="s">
        <v>859</v>
      </c>
      <c r="G3880" s="103" t="s">
        <v>643</v>
      </c>
      <c r="H3880" s="103" t="s">
        <v>644</v>
      </c>
      <c r="I3880" s="103" t="s">
        <v>842</v>
      </c>
      <c r="J3880" s="215">
        <v>150</v>
      </c>
      <c r="K3880" s="216" t="s">
        <v>88</v>
      </c>
    </row>
    <row r="3881" spans="1:11" x14ac:dyDescent="0.25">
      <c r="A3881" s="103" t="s">
        <v>806</v>
      </c>
      <c r="B3881" s="103" t="s">
        <v>88</v>
      </c>
      <c r="C3881" s="103" t="s">
        <v>838</v>
      </c>
      <c r="D3881" s="103" t="s">
        <v>858</v>
      </c>
      <c r="E3881" s="103" t="s">
        <v>859</v>
      </c>
      <c r="F3881" s="103" t="s">
        <v>859</v>
      </c>
      <c r="G3881" s="103" t="s">
        <v>643</v>
      </c>
      <c r="H3881" s="103" t="s">
        <v>644</v>
      </c>
      <c r="I3881" s="103" t="s">
        <v>842</v>
      </c>
      <c r="J3881" s="215">
        <v>266.67</v>
      </c>
      <c r="K3881" s="216" t="s">
        <v>88</v>
      </c>
    </row>
    <row r="3882" spans="1:11" x14ac:dyDescent="0.25">
      <c r="A3882" s="103" t="s">
        <v>806</v>
      </c>
      <c r="B3882" s="103" t="s">
        <v>88</v>
      </c>
      <c r="C3882" s="103" t="s">
        <v>838</v>
      </c>
      <c r="D3882" s="103" t="s">
        <v>858</v>
      </c>
      <c r="E3882" s="103" t="s">
        <v>859</v>
      </c>
      <c r="F3882" s="103" t="s">
        <v>859</v>
      </c>
      <c r="G3882" s="103" t="s">
        <v>157</v>
      </c>
      <c r="H3882" s="103" t="s">
        <v>310</v>
      </c>
      <c r="I3882" s="103" t="s">
        <v>842</v>
      </c>
      <c r="J3882" s="215">
        <v>121.96</v>
      </c>
      <c r="K3882" s="216" t="s">
        <v>88</v>
      </c>
    </row>
    <row r="3883" spans="1:11" x14ac:dyDescent="0.25">
      <c r="A3883" s="103" t="s">
        <v>810</v>
      </c>
      <c r="B3883" s="103" t="s">
        <v>88</v>
      </c>
      <c r="C3883" s="103" t="s">
        <v>838</v>
      </c>
      <c r="D3883" s="103" t="s">
        <v>858</v>
      </c>
      <c r="E3883" s="103" t="s">
        <v>859</v>
      </c>
      <c r="F3883" s="103" t="s">
        <v>859</v>
      </c>
      <c r="G3883" s="103" t="s">
        <v>610</v>
      </c>
      <c r="H3883" s="103" t="s">
        <v>611</v>
      </c>
      <c r="I3883" s="103" t="s">
        <v>842</v>
      </c>
      <c r="J3883" s="215">
        <v>147.82</v>
      </c>
      <c r="K3883" s="216" t="s">
        <v>88</v>
      </c>
    </row>
    <row r="3884" spans="1:11" x14ac:dyDescent="0.25">
      <c r="A3884" s="103" t="s">
        <v>808</v>
      </c>
      <c r="B3884" s="103" t="s">
        <v>88</v>
      </c>
      <c r="C3884" s="103" t="s">
        <v>838</v>
      </c>
      <c r="D3884" s="103" t="s">
        <v>858</v>
      </c>
      <c r="E3884" s="103" t="s">
        <v>859</v>
      </c>
      <c r="F3884" s="103" t="s">
        <v>859</v>
      </c>
      <c r="G3884" s="103" t="s">
        <v>193</v>
      </c>
      <c r="H3884" s="103" t="s">
        <v>612</v>
      </c>
      <c r="I3884" s="103" t="s">
        <v>842</v>
      </c>
      <c r="J3884" s="215">
        <v>150</v>
      </c>
      <c r="K3884" s="216" t="s">
        <v>88</v>
      </c>
    </row>
    <row r="3885" spans="1:11" x14ac:dyDescent="0.25">
      <c r="A3885" s="103" t="s">
        <v>807</v>
      </c>
      <c r="B3885" s="103" t="s">
        <v>88</v>
      </c>
      <c r="C3885" s="103" t="s">
        <v>838</v>
      </c>
      <c r="D3885" s="103" t="s">
        <v>858</v>
      </c>
      <c r="E3885" s="103" t="s">
        <v>859</v>
      </c>
      <c r="F3885" s="103" t="s">
        <v>859</v>
      </c>
      <c r="G3885" s="103" t="s">
        <v>193</v>
      </c>
      <c r="H3885" s="103" t="s">
        <v>612</v>
      </c>
      <c r="I3885" s="103" t="s">
        <v>842</v>
      </c>
      <c r="J3885" s="215">
        <v>136.22</v>
      </c>
      <c r="K3885" s="216" t="s">
        <v>88</v>
      </c>
    </row>
    <row r="3886" spans="1:11" x14ac:dyDescent="0.25">
      <c r="A3886" s="103" t="s">
        <v>809</v>
      </c>
      <c r="B3886" s="103" t="s">
        <v>88</v>
      </c>
      <c r="C3886" s="103" t="s">
        <v>838</v>
      </c>
      <c r="D3886" s="103" t="s">
        <v>858</v>
      </c>
      <c r="E3886" s="103" t="s">
        <v>859</v>
      </c>
      <c r="F3886" s="103" t="s">
        <v>859</v>
      </c>
      <c r="G3886" s="103" t="s">
        <v>178</v>
      </c>
      <c r="H3886" s="103" t="s">
        <v>315</v>
      </c>
      <c r="I3886" s="103" t="s">
        <v>842</v>
      </c>
      <c r="J3886" s="215">
        <v>334.68</v>
      </c>
      <c r="K3886" s="216" t="s">
        <v>88</v>
      </c>
    </row>
    <row r="3887" spans="1:11" x14ac:dyDescent="0.25">
      <c r="A3887" s="103" t="s">
        <v>806</v>
      </c>
      <c r="B3887" s="103" t="s">
        <v>88</v>
      </c>
      <c r="C3887" s="103" t="s">
        <v>838</v>
      </c>
      <c r="D3887" s="103" t="s">
        <v>858</v>
      </c>
      <c r="E3887" s="103" t="s">
        <v>859</v>
      </c>
      <c r="F3887" s="103" t="s">
        <v>859</v>
      </c>
      <c r="G3887" s="103" t="s">
        <v>178</v>
      </c>
      <c r="H3887" s="103" t="s">
        <v>315</v>
      </c>
      <c r="I3887" s="103" t="s">
        <v>842</v>
      </c>
      <c r="J3887" s="215">
        <v>604.35</v>
      </c>
      <c r="K3887" s="216" t="s">
        <v>88</v>
      </c>
    </row>
    <row r="3888" spans="1:11" x14ac:dyDescent="0.25">
      <c r="A3888" s="103" t="s">
        <v>810</v>
      </c>
      <c r="B3888" s="103" t="s">
        <v>88</v>
      </c>
      <c r="C3888" s="103" t="s">
        <v>838</v>
      </c>
      <c r="D3888" s="103" t="s">
        <v>858</v>
      </c>
      <c r="E3888" s="103" t="s">
        <v>859</v>
      </c>
      <c r="F3888" s="103" t="s">
        <v>859</v>
      </c>
      <c r="G3888" s="103" t="s">
        <v>192</v>
      </c>
      <c r="H3888" s="103" t="s">
        <v>316</v>
      </c>
      <c r="I3888" s="103" t="s">
        <v>842</v>
      </c>
      <c r="J3888" s="215">
        <v>656.5</v>
      </c>
      <c r="K3888" s="216" t="s">
        <v>88</v>
      </c>
    </row>
    <row r="3889" spans="1:11" x14ac:dyDescent="0.25">
      <c r="A3889" s="103" t="s">
        <v>806</v>
      </c>
      <c r="B3889" s="103" t="s">
        <v>88</v>
      </c>
      <c r="C3889" s="103" t="s">
        <v>838</v>
      </c>
      <c r="D3889" s="103" t="s">
        <v>858</v>
      </c>
      <c r="E3889" s="103" t="s">
        <v>859</v>
      </c>
      <c r="F3889" s="103" t="s">
        <v>859</v>
      </c>
      <c r="G3889" s="103" t="s">
        <v>177</v>
      </c>
      <c r="H3889" s="103" t="s">
        <v>317</v>
      </c>
      <c r="I3889" s="103" t="s">
        <v>842</v>
      </c>
      <c r="J3889" s="215">
        <v>300</v>
      </c>
      <c r="K3889" s="216" t="s">
        <v>88</v>
      </c>
    </row>
    <row r="3890" spans="1:11" x14ac:dyDescent="0.25">
      <c r="A3890" s="103" t="s">
        <v>808</v>
      </c>
      <c r="B3890" s="103" t="s">
        <v>88</v>
      </c>
      <c r="C3890" s="103" t="s">
        <v>838</v>
      </c>
      <c r="D3890" s="103" t="s">
        <v>858</v>
      </c>
      <c r="E3890" s="103" t="s">
        <v>859</v>
      </c>
      <c r="F3890" s="103" t="s">
        <v>859</v>
      </c>
      <c r="G3890" s="103" t="s">
        <v>156</v>
      </c>
      <c r="H3890" s="103" t="s">
        <v>645</v>
      </c>
      <c r="I3890" s="103" t="s">
        <v>842</v>
      </c>
      <c r="J3890" s="215">
        <v>300</v>
      </c>
      <c r="K3890" s="216" t="s">
        <v>88</v>
      </c>
    </row>
    <row r="3891" spans="1:11" x14ac:dyDescent="0.25">
      <c r="A3891" s="103" t="s">
        <v>810</v>
      </c>
      <c r="B3891" s="103" t="s">
        <v>88</v>
      </c>
      <c r="C3891" s="103" t="s">
        <v>838</v>
      </c>
      <c r="D3891" s="103" t="s">
        <v>858</v>
      </c>
      <c r="E3891" s="103" t="s">
        <v>859</v>
      </c>
      <c r="F3891" s="103" t="s">
        <v>859</v>
      </c>
      <c r="G3891" s="103" t="s">
        <v>156</v>
      </c>
      <c r="H3891" s="103" t="s">
        <v>645</v>
      </c>
      <c r="I3891" s="103" t="s">
        <v>842</v>
      </c>
      <c r="J3891" s="215">
        <v>300</v>
      </c>
      <c r="K3891" s="216" t="s">
        <v>88</v>
      </c>
    </row>
    <row r="3892" spans="1:11" x14ac:dyDescent="0.25">
      <c r="A3892" s="103" t="s">
        <v>806</v>
      </c>
      <c r="B3892" s="103" t="s">
        <v>88</v>
      </c>
      <c r="C3892" s="103" t="s">
        <v>838</v>
      </c>
      <c r="D3892" s="103" t="s">
        <v>858</v>
      </c>
      <c r="E3892" s="103" t="s">
        <v>859</v>
      </c>
      <c r="F3892" s="103" t="s">
        <v>859</v>
      </c>
      <c r="G3892" s="103" t="s">
        <v>156</v>
      </c>
      <c r="H3892" s="103" t="s">
        <v>645</v>
      </c>
      <c r="I3892" s="103" t="s">
        <v>842</v>
      </c>
      <c r="J3892" s="215">
        <v>300</v>
      </c>
      <c r="K3892" s="216" t="s">
        <v>88</v>
      </c>
    </row>
    <row r="3893" spans="1:11" x14ac:dyDescent="0.25">
      <c r="A3893" s="103" t="s">
        <v>807</v>
      </c>
      <c r="B3893" s="103" t="s">
        <v>88</v>
      </c>
      <c r="C3893" s="103" t="s">
        <v>838</v>
      </c>
      <c r="D3893" s="103" t="s">
        <v>858</v>
      </c>
      <c r="E3893" s="103" t="s">
        <v>859</v>
      </c>
      <c r="F3893" s="103" t="s">
        <v>859</v>
      </c>
      <c r="G3893" s="103" t="s">
        <v>156</v>
      </c>
      <c r="H3893" s="103" t="s">
        <v>645</v>
      </c>
      <c r="I3893" s="103" t="s">
        <v>842</v>
      </c>
      <c r="J3893" s="215">
        <v>150</v>
      </c>
      <c r="K3893" s="216" t="s">
        <v>88</v>
      </c>
    </row>
    <row r="3894" spans="1:11" x14ac:dyDescent="0.25">
      <c r="A3894" s="103" t="s">
        <v>808</v>
      </c>
      <c r="B3894" s="103" t="s">
        <v>88</v>
      </c>
      <c r="C3894" s="103" t="s">
        <v>838</v>
      </c>
      <c r="D3894" s="103" t="s">
        <v>858</v>
      </c>
      <c r="E3894" s="103" t="s">
        <v>859</v>
      </c>
      <c r="F3894" s="103" t="s">
        <v>859</v>
      </c>
      <c r="G3894" s="103" t="s">
        <v>462</v>
      </c>
      <c r="H3894" s="103" t="s">
        <v>463</v>
      </c>
      <c r="I3894" s="103" t="s">
        <v>842</v>
      </c>
      <c r="J3894" s="215">
        <v>300</v>
      </c>
      <c r="K3894" s="216" t="s">
        <v>88</v>
      </c>
    </row>
    <row r="3895" spans="1:11" x14ac:dyDescent="0.25">
      <c r="A3895" s="103" t="s">
        <v>810</v>
      </c>
      <c r="B3895" s="103" t="s">
        <v>88</v>
      </c>
      <c r="C3895" s="103" t="s">
        <v>838</v>
      </c>
      <c r="D3895" s="103" t="s">
        <v>858</v>
      </c>
      <c r="E3895" s="103" t="s">
        <v>859</v>
      </c>
      <c r="F3895" s="103" t="s">
        <v>859</v>
      </c>
      <c r="G3895" s="103" t="s">
        <v>462</v>
      </c>
      <c r="H3895" s="103" t="s">
        <v>463</v>
      </c>
      <c r="I3895" s="103" t="s">
        <v>842</v>
      </c>
      <c r="J3895" s="215">
        <v>274.83999999999997</v>
      </c>
      <c r="K3895" s="216" t="s">
        <v>88</v>
      </c>
    </row>
    <row r="3896" spans="1:11" x14ac:dyDescent="0.25">
      <c r="A3896" s="103" t="s">
        <v>1038</v>
      </c>
      <c r="B3896" s="103" t="s">
        <v>88</v>
      </c>
      <c r="C3896" s="103" t="s">
        <v>838</v>
      </c>
      <c r="D3896" s="103" t="s">
        <v>858</v>
      </c>
      <c r="E3896" s="103" t="s">
        <v>859</v>
      </c>
      <c r="F3896" s="103" t="s">
        <v>859</v>
      </c>
      <c r="G3896" s="103" t="s">
        <v>462</v>
      </c>
      <c r="H3896" s="103" t="s">
        <v>463</v>
      </c>
      <c r="I3896" s="103" t="s">
        <v>842</v>
      </c>
      <c r="J3896" s="215">
        <v>0</v>
      </c>
      <c r="K3896" s="216" t="s">
        <v>88</v>
      </c>
    </row>
    <row r="3897" spans="1:11" x14ac:dyDescent="0.25">
      <c r="A3897" s="103" t="s">
        <v>807</v>
      </c>
      <c r="B3897" s="103" t="s">
        <v>88</v>
      </c>
      <c r="C3897" s="103" t="s">
        <v>838</v>
      </c>
      <c r="D3897" s="103" t="s">
        <v>858</v>
      </c>
      <c r="E3897" s="103" t="s">
        <v>859</v>
      </c>
      <c r="F3897" s="103" t="s">
        <v>859</v>
      </c>
      <c r="G3897" s="103" t="s">
        <v>462</v>
      </c>
      <c r="H3897" s="103" t="s">
        <v>463</v>
      </c>
      <c r="I3897" s="103" t="s">
        <v>842</v>
      </c>
      <c r="J3897" s="215">
        <v>150</v>
      </c>
      <c r="K3897" s="216" t="s">
        <v>88</v>
      </c>
    </row>
    <row r="3898" spans="1:11" x14ac:dyDescent="0.25">
      <c r="A3898" s="103" t="s">
        <v>808</v>
      </c>
      <c r="B3898" s="103" t="s">
        <v>88</v>
      </c>
      <c r="C3898" s="103" t="s">
        <v>838</v>
      </c>
      <c r="D3898" s="103" t="s">
        <v>858</v>
      </c>
      <c r="E3898" s="103" t="s">
        <v>859</v>
      </c>
      <c r="F3898" s="103" t="s">
        <v>859</v>
      </c>
      <c r="G3898" s="103" t="s">
        <v>472</v>
      </c>
      <c r="H3898" s="103" t="s">
        <v>815</v>
      </c>
      <c r="I3898" s="103" t="s">
        <v>842</v>
      </c>
      <c r="J3898" s="215">
        <v>81.36</v>
      </c>
      <c r="K3898" s="216" t="s">
        <v>88</v>
      </c>
    </row>
    <row r="3899" spans="1:11" x14ac:dyDescent="0.25">
      <c r="A3899" s="103" t="s">
        <v>808</v>
      </c>
      <c r="B3899" s="103" t="s">
        <v>88</v>
      </c>
      <c r="C3899" s="103" t="s">
        <v>838</v>
      </c>
      <c r="D3899" s="103" t="s">
        <v>858</v>
      </c>
      <c r="E3899" s="103" t="s">
        <v>859</v>
      </c>
      <c r="F3899" s="103" t="s">
        <v>859</v>
      </c>
      <c r="G3899" s="103" t="s">
        <v>166</v>
      </c>
      <c r="H3899" s="103" t="s">
        <v>322</v>
      </c>
      <c r="I3899" s="103" t="s">
        <v>842</v>
      </c>
      <c r="J3899" s="215">
        <v>150</v>
      </c>
      <c r="K3899" s="216" t="s">
        <v>88</v>
      </c>
    </row>
    <row r="3900" spans="1:11" x14ac:dyDescent="0.25">
      <c r="A3900" s="103" t="s">
        <v>1038</v>
      </c>
      <c r="B3900" s="103" t="s">
        <v>88</v>
      </c>
      <c r="C3900" s="103" t="s">
        <v>838</v>
      </c>
      <c r="D3900" s="103" t="s">
        <v>858</v>
      </c>
      <c r="E3900" s="103" t="s">
        <v>859</v>
      </c>
      <c r="F3900" s="103" t="s">
        <v>859</v>
      </c>
      <c r="G3900" s="103" t="s">
        <v>118</v>
      </c>
      <c r="H3900" s="103" t="s">
        <v>323</v>
      </c>
      <c r="I3900" s="103" t="s">
        <v>842</v>
      </c>
      <c r="J3900" s="215">
        <v>89.08</v>
      </c>
      <c r="K3900" s="216" t="s">
        <v>88</v>
      </c>
    </row>
    <row r="3901" spans="1:11" x14ac:dyDescent="0.25">
      <c r="A3901" s="103" t="s">
        <v>809</v>
      </c>
      <c r="B3901" s="103" t="s">
        <v>88</v>
      </c>
      <c r="C3901" s="103" t="s">
        <v>838</v>
      </c>
      <c r="D3901" s="103" t="s">
        <v>858</v>
      </c>
      <c r="E3901" s="103" t="s">
        <v>859</v>
      </c>
      <c r="F3901" s="103" t="s">
        <v>859</v>
      </c>
      <c r="G3901" s="103" t="s">
        <v>183</v>
      </c>
      <c r="H3901" s="103" t="s">
        <v>328</v>
      </c>
      <c r="I3901" s="103" t="s">
        <v>842</v>
      </c>
      <c r="J3901" s="215">
        <v>150</v>
      </c>
      <c r="K3901" s="216" t="s">
        <v>88</v>
      </c>
    </row>
    <row r="3902" spans="1:11" x14ac:dyDescent="0.25">
      <c r="A3902" s="103" t="s">
        <v>1038</v>
      </c>
      <c r="B3902" s="103" t="s">
        <v>88</v>
      </c>
      <c r="C3902" s="103" t="s">
        <v>838</v>
      </c>
      <c r="D3902" s="103" t="s">
        <v>858</v>
      </c>
      <c r="E3902" s="103" t="s">
        <v>859</v>
      </c>
      <c r="F3902" s="103" t="s">
        <v>859</v>
      </c>
      <c r="G3902" s="103" t="s">
        <v>104</v>
      </c>
      <c r="H3902" s="103" t="s">
        <v>336</v>
      </c>
      <c r="I3902" s="103" t="s">
        <v>842</v>
      </c>
      <c r="J3902" s="215">
        <v>109.05</v>
      </c>
      <c r="K3902" s="216" t="s">
        <v>88</v>
      </c>
    </row>
    <row r="3903" spans="1:11" x14ac:dyDescent="0.25">
      <c r="A3903" s="103" t="s">
        <v>1038</v>
      </c>
      <c r="B3903" s="103" t="s">
        <v>88</v>
      </c>
      <c r="C3903" s="103" t="s">
        <v>838</v>
      </c>
      <c r="D3903" s="103" t="s">
        <v>858</v>
      </c>
      <c r="E3903" s="111"/>
      <c r="F3903" s="103" t="s">
        <v>859</v>
      </c>
      <c r="G3903" s="103" t="s">
        <v>104</v>
      </c>
      <c r="H3903" s="103" t="s">
        <v>336</v>
      </c>
      <c r="I3903" s="103" t="s">
        <v>842</v>
      </c>
      <c r="J3903" s="215">
        <v>-54.53</v>
      </c>
      <c r="K3903" s="216" t="s">
        <v>88</v>
      </c>
    </row>
    <row r="3904" spans="1:11" x14ac:dyDescent="0.25">
      <c r="A3904" s="103" t="s">
        <v>807</v>
      </c>
      <c r="B3904" s="103" t="s">
        <v>88</v>
      </c>
      <c r="C3904" s="103" t="s">
        <v>838</v>
      </c>
      <c r="D3904" s="103" t="s">
        <v>858</v>
      </c>
      <c r="E3904" s="103" t="s">
        <v>859</v>
      </c>
      <c r="F3904" s="103" t="s">
        <v>859</v>
      </c>
      <c r="G3904" s="103" t="s">
        <v>100</v>
      </c>
      <c r="H3904" s="103" t="s">
        <v>340</v>
      </c>
      <c r="I3904" s="103" t="s">
        <v>842</v>
      </c>
      <c r="J3904" s="215">
        <v>150</v>
      </c>
      <c r="K3904" s="216" t="s">
        <v>88</v>
      </c>
    </row>
    <row r="3905" spans="1:11" x14ac:dyDescent="0.25">
      <c r="A3905" s="103" t="s">
        <v>1038</v>
      </c>
      <c r="B3905" s="103" t="s">
        <v>88</v>
      </c>
      <c r="C3905" s="103" t="s">
        <v>838</v>
      </c>
      <c r="D3905" s="103" t="s">
        <v>858</v>
      </c>
      <c r="E3905" s="103" t="s">
        <v>859</v>
      </c>
      <c r="F3905" s="103" t="s">
        <v>859</v>
      </c>
      <c r="G3905" s="103" t="s">
        <v>613</v>
      </c>
      <c r="H3905" s="103" t="s">
        <v>614</v>
      </c>
      <c r="I3905" s="103" t="s">
        <v>842</v>
      </c>
      <c r="J3905" s="215">
        <v>150</v>
      </c>
      <c r="K3905" s="216" t="s">
        <v>88</v>
      </c>
    </row>
    <row r="3906" spans="1:11" x14ac:dyDescent="0.25">
      <c r="A3906" s="103" t="s">
        <v>808</v>
      </c>
      <c r="B3906" s="103" t="s">
        <v>88</v>
      </c>
      <c r="C3906" s="103" t="s">
        <v>838</v>
      </c>
      <c r="D3906" s="103" t="s">
        <v>858</v>
      </c>
      <c r="E3906" s="103" t="s">
        <v>859</v>
      </c>
      <c r="F3906" s="103" t="s">
        <v>859</v>
      </c>
      <c r="G3906" s="103" t="s">
        <v>467</v>
      </c>
      <c r="H3906" s="103" t="s">
        <v>468</v>
      </c>
      <c r="I3906" s="103" t="s">
        <v>842</v>
      </c>
      <c r="J3906" s="215">
        <v>141.66999999999999</v>
      </c>
      <c r="K3906" s="216" t="s">
        <v>88</v>
      </c>
    </row>
    <row r="3907" spans="1:11" x14ac:dyDescent="0.25">
      <c r="A3907" s="103" t="s">
        <v>809</v>
      </c>
      <c r="B3907" s="103" t="s">
        <v>88</v>
      </c>
      <c r="C3907" s="103" t="s">
        <v>838</v>
      </c>
      <c r="D3907" s="103" t="s">
        <v>858</v>
      </c>
      <c r="E3907" s="103" t="s">
        <v>859</v>
      </c>
      <c r="F3907" s="103" t="s">
        <v>859</v>
      </c>
      <c r="G3907" s="103" t="s">
        <v>467</v>
      </c>
      <c r="H3907" s="103" t="s">
        <v>468</v>
      </c>
      <c r="I3907" s="103" t="s">
        <v>842</v>
      </c>
      <c r="J3907" s="215">
        <v>150</v>
      </c>
      <c r="K3907" s="216" t="s">
        <v>88</v>
      </c>
    </row>
    <row r="3908" spans="1:11" x14ac:dyDescent="0.25">
      <c r="A3908" s="103" t="s">
        <v>1038</v>
      </c>
      <c r="B3908" s="103" t="s">
        <v>88</v>
      </c>
      <c r="C3908" s="103" t="s">
        <v>838</v>
      </c>
      <c r="D3908" s="103" t="s">
        <v>858</v>
      </c>
      <c r="E3908" s="103" t="s">
        <v>859</v>
      </c>
      <c r="F3908" s="103" t="s">
        <v>859</v>
      </c>
      <c r="G3908" s="103" t="s">
        <v>860</v>
      </c>
      <c r="H3908" s="103" t="s">
        <v>861</v>
      </c>
      <c r="I3908" s="103" t="s">
        <v>842</v>
      </c>
      <c r="J3908" s="215">
        <v>150</v>
      </c>
      <c r="K3908" s="216" t="s">
        <v>88</v>
      </c>
    </row>
    <row r="3909" spans="1:11" x14ac:dyDescent="0.25">
      <c r="A3909" s="103" t="s">
        <v>807</v>
      </c>
      <c r="B3909" s="103" t="s">
        <v>88</v>
      </c>
      <c r="C3909" s="103" t="s">
        <v>838</v>
      </c>
      <c r="D3909" s="103" t="s">
        <v>858</v>
      </c>
      <c r="E3909" s="103" t="s">
        <v>859</v>
      </c>
      <c r="F3909" s="103" t="s">
        <v>859</v>
      </c>
      <c r="G3909" s="103" t="s">
        <v>860</v>
      </c>
      <c r="H3909" s="103" t="s">
        <v>861</v>
      </c>
      <c r="I3909" s="103" t="s">
        <v>842</v>
      </c>
      <c r="J3909" s="215">
        <v>150</v>
      </c>
      <c r="K3909" s="216" t="s">
        <v>88</v>
      </c>
    </row>
    <row r="3910" spans="1:11" x14ac:dyDescent="0.25">
      <c r="A3910" s="103" t="s">
        <v>808</v>
      </c>
      <c r="B3910" s="103" t="s">
        <v>88</v>
      </c>
      <c r="C3910" s="103" t="s">
        <v>838</v>
      </c>
      <c r="D3910" s="103" t="s">
        <v>858</v>
      </c>
      <c r="E3910" s="103" t="s">
        <v>859</v>
      </c>
      <c r="F3910" s="103" t="s">
        <v>859</v>
      </c>
      <c r="G3910" s="103" t="s">
        <v>862</v>
      </c>
      <c r="H3910" s="103" t="s">
        <v>863</v>
      </c>
      <c r="I3910" s="103" t="s">
        <v>842</v>
      </c>
      <c r="J3910" s="215">
        <v>300</v>
      </c>
      <c r="K3910" s="216" t="s">
        <v>88</v>
      </c>
    </row>
    <row r="3911" spans="1:11" x14ac:dyDescent="0.25">
      <c r="A3911" s="103" t="s">
        <v>809</v>
      </c>
      <c r="B3911" s="103" t="s">
        <v>88</v>
      </c>
      <c r="C3911" s="103" t="s">
        <v>838</v>
      </c>
      <c r="D3911" s="103" t="s">
        <v>858</v>
      </c>
      <c r="E3911" s="103" t="s">
        <v>859</v>
      </c>
      <c r="F3911" s="103" t="s">
        <v>859</v>
      </c>
      <c r="G3911" s="103" t="s">
        <v>862</v>
      </c>
      <c r="H3911" s="103" t="s">
        <v>863</v>
      </c>
      <c r="I3911" s="103" t="s">
        <v>842</v>
      </c>
      <c r="J3911" s="215">
        <v>275.01</v>
      </c>
      <c r="K3911" s="216" t="s">
        <v>88</v>
      </c>
    </row>
    <row r="3912" spans="1:11" x14ac:dyDescent="0.25">
      <c r="A3912" s="103" t="s">
        <v>810</v>
      </c>
      <c r="B3912" s="103" t="s">
        <v>88</v>
      </c>
      <c r="C3912" s="103" t="s">
        <v>838</v>
      </c>
      <c r="D3912" s="103" t="s">
        <v>858</v>
      </c>
      <c r="E3912" s="103" t="s">
        <v>859</v>
      </c>
      <c r="F3912" s="103" t="s">
        <v>859</v>
      </c>
      <c r="G3912" s="103" t="s">
        <v>862</v>
      </c>
      <c r="H3912" s="103" t="s">
        <v>863</v>
      </c>
      <c r="I3912" s="103" t="s">
        <v>842</v>
      </c>
      <c r="J3912" s="215">
        <v>450</v>
      </c>
      <c r="K3912" s="232"/>
    </row>
    <row r="3913" spans="1:11" x14ac:dyDescent="0.25">
      <c r="A3913" s="103" t="s">
        <v>1038</v>
      </c>
      <c r="B3913" s="103" t="s">
        <v>88</v>
      </c>
      <c r="C3913" s="103" t="s">
        <v>838</v>
      </c>
      <c r="D3913" s="103" t="s">
        <v>858</v>
      </c>
      <c r="E3913" s="103" t="s">
        <v>859</v>
      </c>
      <c r="F3913" s="103" t="s">
        <v>859</v>
      </c>
      <c r="G3913" s="103" t="s">
        <v>862</v>
      </c>
      <c r="H3913" s="103" t="s">
        <v>863</v>
      </c>
      <c r="I3913" s="103" t="s">
        <v>842</v>
      </c>
      <c r="J3913" s="215">
        <v>300</v>
      </c>
      <c r="K3913" s="216" t="s">
        <v>88</v>
      </c>
    </row>
    <row r="3914" spans="1:11" x14ac:dyDescent="0.25">
      <c r="A3914" s="103" t="s">
        <v>806</v>
      </c>
      <c r="B3914" s="103" t="s">
        <v>88</v>
      </c>
      <c r="C3914" s="103" t="s">
        <v>838</v>
      </c>
      <c r="D3914" s="103" t="s">
        <v>858</v>
      </c>
      <c r="E3914" s="103" t="s">
        <v>859</v>
      </c>
      <c r="F3914" s="103" t="s">
        <v>859</v>
      </c>
      <c r="G3914" s="103" t="s">
        <v>862</v>
      </c>
      <c r="H3914" s="103" t="s">
        <v>863</v>
      </c>
      <c r="I3914" s="103" t="s">
        <v>842</v>
      </c>
      <c r="J3914" s="215">
        <v>129.71</v>
      </c>
      <c r="K3914" s="216" t="s">
        <v>88</v>
      </c>
    </row>
    <row r="3915" spans="1:11" x14ac:dyDescent="0.25">
      <c r="A3915" s="103" t="s">
        <v>808</v>
      </c>
      <c r="B3915" s="103" t="s">
        <v>88</v>
      </c>
      <c r="C3915" s="103" t="s">
        <v>838</v>
      </c>
      <c r="D3915" s="103" t="s">
        <v>858</v>
      </c>
      <c r="E3915" s="103" t="s">
        <v>859</v>
      </c>
      <c r="F3915" s="103" t="s">
        <v>859</v>
      </c>
      <c r="G3915" s="103" t="s">
        <v>218</v>
      </c>
      <c r="H3915" s="103" t="s">
        <v>466</v>
      </c>
      <c r="I3915" s="103" t="s">
        <v>842</v>
      </c>
      <c r="J3915" s="215">
        <v>150</v>
      </c>
      <c r="K3915" s="216" t="s">
        <v>88</v>
      </c>
    </row>
    <row r="3916" spans="1:11" x14ac:dyDescent="0.25">
      <c r="A3916" s="103" t="s">
        <v>810</v>
      </c>
      <c r="B3916" s="103" t="s">
        <v>88</v>
      </c>
      <c r="C3916" s="103" t="s">
        <v>838</v>
      </c>
      <c r="D3916" s="103" t="s">
        <v>858</v>
      </c>
      <c r="E3916" s="103" t="s">
        <v>859</v>
      </c>
      <c r="F3916" s="103" t="s">
        <v>859</v>
      </c>
      <c r="G3916" s="103" t="s">
        <v>218</v>
      </c>
      <c r="H3916" s="103" t="s">
        <v>466</v>
      </c>
      <c r="I3916" s="103" t="s">
        <v>842</v>
      </c>
      <c r="J3916" s="215">
        <v>150</v>
      </c>
      <c r="K3916" s="216" t="s">
        <v>88</v>
      </c>
    </row>
    <row r="3917" spans="1:11" x14ac:dyDescent="0.25">
      <c r="A3917" s="103" t="s">
        <v>809</v>
      </c>
      <c r="B3917" s="103" t="s">
        <v>88</v>
      </c>
      <c r="C3917" s="103" t="s">
        <v>838</v>
      </c>
      <c r="D3917" s="103" t="s">
        <v>858</v>
      </c>
      <c r="E3917" s="103" t="s">
        <v>859</v>
      </c>
      <c r="F3917" s="103" t="s">
        <v>859</v>
      </c>
      <c r="G3917" s="103" t="s">
        <v>141</v>
      </c>
      <c r="H3917" s="103" t="s">
        <v>368</v>
      </c>
      <c r="I3917" s="103" t="s">
        <v>842</v>
      </c>
      <c r="J3917" s="215">
        <v>345.11</v>
      </c>
      <c r="K3917" s="216" t="s">
        <v>88</v>
      </c>
    </row>
    <row r="3918" spans="1:11" x14ac:dyDescent="0.25">
      <c r="A3918" s="103" t="s">
        <v>809</v>
      </c>
      <c r="B3918" s="103" t="s">
        <v>88</v>
      </c>
      <c r="C3918" s="103" t="s">
        <v>838</v>
      </c>
      <c r="D3918" s="103" t="s">
        <v>858</v>
      </c>
      <c r="E3918" s="111"/>
      <c r="F3918" s="103" t="s">
        <v>859</v>
      </c>
      <c r="G3918" s="103" t="s">
        <v>141</v>
      </c>
      <c r="H3918" s="103" t="s">
        <v>368</v>
      </c>
      <c r="I3918" s="103" t="s">
        <v>842</v>
      </c>
      <c r="J3918" s="215">
        <v>-89.7</v>
      </c>
      <c r="K3918" s="216" t="s">
        <v>88</v>
      </c>
    </row>
    <row r="3919" spans="1:11" x14ac:dyDescent="0.25">
      <c r="A3919" s="103" t="s">
        <v>806</v>
      </c>
      <c r="B3919" s="103" t="s">
        <v>88</v>
      </c>
      <c r="C3919" s="103" t="s">
        <v>838</v>
      </c>
      <c r="D3919" s="103" t="s">
        <v>858</v>
      </c>
      <c r="E3919" s="103" t="s">
        <v>859</v>
      </c>
      <c r="F3919" s="103" t="s">
        <v>859</v>
      </c>
      <c r="G3919" s="103" t="s">
        <v>141</v>
      </c>
      <c r="H3919" s="103" t="s">
        <v>368</v>
      </c>
      <c r="I3919" s="103" t="s">
        <v>842</v>
      </c>
      <c r="J3919" s="215">
        <v>196.32</v>
      </c>
      <c r="K3919" s="216" t="s">
        <v>88</v>
      </c>
    </row>
    <row r="3920" spans="1:11" x14ac:dyDescent="0.25">
      <c r="A3920" s="103" t="s">
        <v>806</v>
      </c>
      <c r="B3920" s="103" t="s">
        <v>88</v>
      </c>
      <c r="C3920" s="103" t="s">
        <v>838</v>
      </c>
      <c r="D3920" s="103" t="s">
        <v>858</v>
      </c>
      <c r="E3920" s="111"/>
      <c r="F3920" s="103" t="s">
        <v>859</v>
      </c>
      <c r="G3920" s="103" t="s">
        <v>141</v>
      </c>
      <c r="H3920" s="103" t="s">
        <v>368</v>
      </c>
      <c r="I3920" s="103" t="s">
        <v>842</v>
      </c>
      <c r="J3920" s="215">
        <v>-51.02</v>
      </c>
      <c r="K3920" s="216" t="s">
        <v>88</v>
      </c>
    </row>
    <row r="3921" spans="1:11" x14ac:dyDescent="0.25">
      <c r="A3921" s="103" t="s">
        <v>809</v>
      </c>
      <c r="B3921" s="103" t="s">
        <v>88</v>
      </c>
      <c r="C3921" s="103" t="s">
        <v>838</v>
      </c>
      <c r="D3921" s="103" t="s">
        <v>858</v>
      </c>
      <c r="E3921" s="103" t="s">
        <v>859</v>
      </c>
      <c r="F3921" s="103" t="s">
        <v>859</v>
      </c>
      <c r="G3921" s="103" t="s">
        <v>139</v>
      </c>
      <c r="H3921" s="103" t="s">
        <v>646</v>
      </c>
      <c r="I3921" s="103" t="s">
        <v>842</v>
      </c>
      <c r="J3921" s="215">
        <v>792.33</v>
      </c>
      <c r="K3921" s="216" t="s">
        <v>88</v>
      </c>
    </row>
    <row r="3922" spans="1:11" x14ac:dyDescent="0.25">
      <c r="A3922" s="103" t="s">
        <v>809</v>
      </c>
      <c r="B3922" s="103" t="s">
        <v>88</v>
      </c>
      <c r="C3922" s="103" t="s">
        <v>838</v>
      </c>
      <c r="D3922" s="103" t="s">
        <v>858</v>
      </c>
      <c r="E3922" s="111"/>
      <c r="F3922" s="103" t="s">
        <v>859</v>
      </c>
      <c r="G3922" s="103" t="s">
        <v>139</v>
      </c>
      <c r="H3922" s="103" t="s">
        <v>646</v>
      </c>
      <c r="I3922" s="103" t="s">
        <v>842</v>
      </c>
      <c r="J3922" s="215">
        <v>-205.93</v>
      </c>
      <c r="K3922" s="216" t="s">
        <v>88</v>
      </c>
    </row>
    <row r="3923" spans="1:11" x14ac:dyDescent="0.25">
      <c r="A3923" s="103" t="s">
        <v>806</v>
      </c>
      <c r="B3923" s="103" t="s">
        <v>88</v>
      </c>
      <c r="C3923" s="103" t="s">
        <v>838</v>
      </c>
      <c r="D3923" s="103" t="s">
        <v>858</v>
      </c>
      <c r="E3923" s="103" t="s">
        <v>859</v>
      </c>
      <c r="F3923" s="103" t="s">
        <v>859</v>
      </c>
      <c r="G3923" s="103" t="s">
        <v>139</v>
      </c>
      <c r="H3923" s="103" t="s">
        <v>646</v>
      </c>
      <c r="I3923" s="103" t="s">
        <v>842</v>
      </c>
      <c r="J3923" s="215">
        <v>977.01</v>
      </c>
      <c r="K3923" s="216" t="s">
        <v>88</v>
      </c>
    </row>
    <row r="3924" spans="1:11" x14ac:dyDescent="0.25">
      <c r="A3924" s="103" t="s">
        <v>806</v>
      </c>
      <c r="B3924" s="103" t="s">
        <v>88</v>
      </c>
      <c r="C3924" s="103" t="s">
        <v>838</v>
      </c>
      <c r="D3924" s="103" t="s">
        <v>858</v>
      </c>
      <c r="E3924" s="111"/>
      <c r="F3924" s="103" t="s">
        <v>859</v>
      </c>
      <c r="G3924" s="103" t="s">
        <v>139</v>
      </c>
      <c r="H3924" s="103" t="s">
        <v>646</v>
      </c>
      <c r="I3924" s="103" t="s">
        <v>842</v>
      </c>
      <c r="J3924" s="215">
        <v>-253.92</v>
      </c>
      <c r="K3924" s="216" t="s">
        <v>88</v>
      </c>
    </row>
    <row r="3925" spans="1:11" x14ac:dyDescent="0.25">
      <c r="A3925" s="103" t="s">
        <v>807</v>
      </c>
      <c r="B3925" s="103" t="s">
        <v>88</v>
      </c>
      <c r="C3925" s="103" t="s">
        <v>838</v>
      </c>
      <c r="D3925" s="103" t="s">
        <v>858</v>
      </c>
      <c r="E3925" s="103" t="s">
        <v>859</v>
      </c>
      <c r="F3925" s="103" t="s">
        <v>859</v>
      </c>
      <c r="G3925" s="103" t="s">
        <v>139</v>
      </c>
      <c r="H3925" s="103" t="s">
        <v>646</v>
      </c>
      <c r="I3925" s="103" t="s">
        <v>842</v>
      </c>
      <c r="J3925" s="215">
        <v>93.43</v>
      </c>
      <c r="K3925" s="216" t="s">
        <v>88</v>
      </c>
    </row>
    <row r="3926" spans="1:11" x14ac:dyDescent="0.25">
      <c r="A3926" s="103" t="s">
        <v>807</v>
      </c>
      <c r="B3926" s="103" t="s">
        <v>88</v>
      </c>
      <c r="C3926" s="103" t="s">
        <v>838</v>
      </c>
      <c r="D3926" s="103" t="s">
        <v>858</v>
      </c>
      <c r="E3926" s="111"/>
      <c r="F3926" s="103" t="s">
        <v>859</v>
      </c>
      <c r="G3926" s="103" t="s">
        <v>139</v>
      </c>
      <c r="H3926" s="103" t="s">
        <v>646</v>
      </c>
      <c r="I3926" s="103" t="s">
        <v>842</v>
      </c>
      <c r="J3926" s="215">
        <v>-24.28</v>
      </c>
      <c r="K3926" s="216" t="s">
        <v>88</v>
      </c>
    </row>
    <row r="3927" spans="1:11" x14ac:dyDescent="0.25">
      <c r="A3927" s="103" t="s">
        <v>808</v>
      </c>
      <c r="B3927" s="103" t="s">
        <v>88</v>
      </c>
      <c r="C3927" s="103" t="s">
        <v>838</v>
      </c>
      <c r="D3927" s="103" t="s">
        <v>858</v>
      </c>
      <c r="E3927" s="103" t="s">
        <v>859</v>
      </c>
      <c r="F3927" s="103" t="s">
        <v>859</v>
      </c>
      <c r="G3927" s="103" t="s">
        <v>155</v>
      </c>
      <c r="H3927" s="103" t="s">
        <v>395</v>
      </c>
      <c r="I3927" s="103" t="s">
        <v>842</v>
      </c>
      <c r="J3927" s="215">
        <v>1641.84</v>
      </c>
      <c r="K3927" s="216" t="s">
        <v>88</v>
      </c>
    </row>
    <row r="3928" spans="1:11" x14ac:dyDescent="0.25">
      <c r="A3928" s="103" t="s">
        <v>809</v>
      </c>
      <c r="B3928" s="103" t="s">
        <v>88</v>
      </c>
      <c r="C3928" s="103" t="s">
        <v>838</v>
      </c>
      <c r="D3928" s="103" t="s">
        <v>858</v>
      </c>
      <c r="E3928" s="103" t="s">
        <v>859</v>
      </c>
      <c r="F3928" s="103" t="s">
        <v>859</v>
      </c>
      <c r="G3928" s="103" t="s">
        <v>155</v>
      </c>
      <c r="H3928" s="103" t="s">
        <v>395</v>
      </c>
      <c r="I3928" s="103" t="s">
        <v>842</v>
      </c>
      <c r="J3928" s="215">
        <v>1200</v>
      </c>
      <c r="K3928" s="216" t="s">
        <v>88</v>
      </c>
    </row>
    <row r="3929" spans="1:11" x14ac:dyDescent="0.25">
      <c r="A3929" s="103" t="s">
        <v>810</v>
      </c>
      <c r="B3929" s="103" t="s">
        <v>88</v>
      </c>
      <c r="C3929" s="103" t="s">
        <v>838</v>
      </c>
      <c r="D3929" s="103" t="s">
        <v>858</v>
      </c>
      <c r="E3929" s="103" t="s">
        <v>859</v>
      </c>
      <c r="F3929" s="103" t="s">
        <v>859</v>
      </c>
      <c r="G3929" s="103" t="s">
        <v>155</v>
      </c>
      <c r="H3929" s="103" t="s">
        <v>395</v>
      </c>
      <c r="I3929" s="103" t="s">
        <v>842</v>
      </c>
      <c r="J3929" s="215">
        <v>579.88</v>
      </c>
      <c r="K3929" s="216" t="s">
        <v>88</v>
      </c>
    </row>
    <row r="3930" spans="1:11" x14ac:dyDescent="0.25">
      <c r="A3930" s="103" t="s">
        <v>1038</v>
      </c>
      <c r="B3930" s="103" t="s">
        <v>88</v>
      </c>
      <c r="C3930" s="103" t="s">
        <v>838</v>
      </c>
      <c r="D3930" s="103" t="s">
        <v>858</v>
      </c>
      <c r="E3930" s="103" t="s">
        <v>859</v>
      </c>
      <c r="F3930" s="103" t="s">
        <v>859</v>
      </c>
      <c r="G3930" s="103" t="s">
        <v>155</v>
      </c>
      <c r="H3930" s="103" t="s">
        <v>395</v>
      </c>
      <c r="I3930" s="103" t="s">
        <v>842</v>
      </c>
      <c r="J3930" s="215">
        <v>1308.8800000000001</v>
      </c>
      <c r="K3930" s="216" t="s">
        <v>88</v>
      </c>
    </row>
    <row r="3931" spans="1:11" x14ac:dyDescent="0.25">
      <c r="A3931" s="103" t="s">
        <v>806</v>
      </c>
      <c r="B3931" s="103" t="s">
        <v>88</v>
      </c>
      <c r="C3931" s="103" t="s">
        <v>838</v>
      </c>
      <c r="D3931" s="103" t="s">
        <v>858</v>
      </c>
      <c r="E3931" s="103" t="s">
        <v>859</v>
      </c>
      <c r="F3931" s="103" t="s">
        <v>859</v>
      </c>
      <c r="G3931" s="103" t="s">
        <v>155</v>
      </c>
      <c r="H3931" s="103" t="s">
        <v>395</v>
      </c>
      <c r="I3931" s="103" t="s">
        <v>842</v>
      </c>
      <c r="J3931" s="215">
        <v>450</v>
      </c>
      <c r="K3931" s="216" t="s">
        <v>88</v>
      </c>
    </row>
    <row r="3932" spans="1:11" x14ac:dyDescent="0.25">
      <c r="A3932" s="103" t="s">
        <v>807</v>
      </c>
      <c r="B3932" s="103" t="s">
        <v>88</v>
      </c>
      <c r="C3932" s="103" t="s">
        <v>838</v>
      </c>
      <c r="D3932" s="103" t="s">
        <v>858</v>
      </c>
      <c r="E3932" s="103" t="s">
        <v>859</v>
      </c>
      <c r="F3932" s="103" t="s">
        <v>859</v>
      </c>
      <c r="G3932" s="103" t="s">
        <v>155</v>
      </c>
      <c r="H3932" s="103" t="s">
        <v>395</v>
      </c>
      <c r="I3932" s="103" t="s">
        <v>842</v>
      </c>
      <c r="J3932" s="215">
        <v>1108.98</v>
      </c>
      <c r="K3932" s="216" t="s">
        <v>88</v>
      </c>
    </row>
    <row r="3933" spans="1:11" x14ac:dyDescent="0.25">
      <c r="A3933" s="103" t="s">
        <v>808</v>
      </c>
      <c r="B3933" s="103" t="s">
        <v>88</v>
      </c>
      <c r="C3933" s="103" t="s">
        <v>838</v>
      </c>
      <c r="D3933" s="103" t="s">
        <v>858</v>
      </c>
      <c r="E3933" s="103" t="s">
        <v>859</v>
      </c>
      <c r="F3933" s="103" t="s">
        <v>859</v>
      </c>
      <c r="G3933" s="103" t="s">
        <v>650</v>
      </c>
      <c r="H3933" s="103" t="s">
        <v>651</v>
      </c>
      <c r="I3933" s="103" t="s">
        <v>842</v>
      </c>
      <c r="J3933" s="215">
        <v>183.7</v>
      </c>
      <c r="K3933" s="216" t="s">
        <v>88</v>
      </c>
    </row>
    <row r="3934" spans="1:11" x14ac:dyDescent="0.25">
      <c r="A3934" s="103" t="s">
        <v>1038</v>
      </c>
      <c r="B3934" s="103" t="s">
        <v>88</v>
      </c>
      <c r="C3934" s="103" t="s">
        <v>838</v>
      </c>
      <c r="D3934" s="103" t="s">
        <v>858</v>
      </c>
      <c r="E3934" s="103" t="s">
        <v>859</v>
      </c>
      <c r="F3934" s="103" t="s">
        <v>859</v>
      </c>
      <c r="G3934" s="103" t="s">
        <v>650</v>
      </c>
      <c r="H3934" s="103" t="s">
        <v>651</v>
      </c>
      <c r="I3934" s="103" t="s">
        <v>842</v>
      </c>
      <c r="J3934" s="215">
        <v>119.56</v>
      </c>
      <c r="K3934" s="216" t="s">
        <v>88</v>
      </c>
    </row>
    <row r="3935" spans="1:11" x14ac:dyDescent="0.25">
      <c r="A3935" s="103" t="s">
        <v>808</v>
      </c>
      <c r="B3935" s="103" t="s">
        <v>88</v>
      </c>
      <c r="C3935" s="103" t="s">
        <v>838</v>
      </c>
      <c r="D3935" s="103" t="s">
        <v>858</v>
      </c>
      <c r="E3935" s="103" t="s">
        <v>859</v>
      </c>
      <c r="F3935" s="103" t="s">
        <v>859</v>
      </c>
      <c r="G3935" s="103" t="s">
        <v>123</v>
      </c>
      <c r="H3935" s="103" t="s">
        <v>396</v>
      </c>
      <c r="I3935" s="103" t="s">
        <v>842</v>
      </c>
      <c r="J3935" s="215">
        <v>403.07</v>
      </c>
      <c r="K3935" s="216" t="s">
        <v>88</v>
      </c>
    </row>
    <row r="3936" spans="1:11" x14ac:dyDescent="0.25">
      <c r="A3936" s="103" t="s">
        <v>809</v>
      </c>
      <c r="B3936" s="103" t="s">
        <v>88</v>
      </c>
      <c r="C3936" s="103" t="s">
        <v>838</v>
      </c>
      <c r="D3936" s="103" t="s">
        <v>858</v>
      </c>
      <c r="E3936" s="103" t="s">
        <v>859</v>
      </c>
      <c r="F3936" s="103" t="s">
        <v>859</v>
      </c>
      <c r="G3936" s="103" t="s">
        <v>123</v>
      </c>
      <c r="H3936" s="103" t="s">
        <v>396</v>
      </c>
      <c r="I3936" s="103" t="s">
        <v>842</v>
      </c>
      <c r="J3936" s="215">
        <v>24.09</v>
      </c>
      <c r="K3936" s="216" t="s">
        <v>88</v>
      </c>
    </row>
    <row r="3937" spans="1:11" x14ac:dyDescent="0.25">
      <c r="A3937" s="103" t="s">
        <v>810</v>
      </c>
      <c r="B3937" s="103" t="s">
        <v>88</v>
      </c>
      <c r="C3937" s="103" t="s">
        <v>838</v>
      </c>
      <c r="D3937" s="103" t="s">
        <v>858</v>
      </c>
      <c r="E3937" s="103" t="s">
        <v>859</v>
      </c>
      <c r="F3937" s="103" t="s">
        <v>859</v>
      </c>
      <c r="G3937" s="103" t="s">
        <v>123</v>
      </c>
      <c r="H3937" s="103" t="s">
        <v>396</v>
      </c>
      <c r="I3937" s="103" t="s">
        <v>842</v>
      </c>
      <c r="J3937" s="215">
        <v>421.1</v>
      </c>
      <c r="K3937" s="216" t="s">
        <v>88</v>
      </c>
    </row>
    <row r="3938" spans="1:11" x14ac:dyDescent="0.25">
      <c r="A3938" s="103" t="s">
        <v>1038</v>
      </c>
      <c r="B3938" s="103" t="s">
        <v>88</v>
      </c>
      <c r="C3938" s="103" t="s">
        <v>838</v>
      </c>
      <c r="D3938" s="103" t="s">
        <v>858</v>
      </c>
      <c r="E3938" s="103" t="s">
        <v>859</v>
      </c>
      <c r="F3938" s="103" t="s">
        <v>859</v>
      </c>
      <c r="G3938" s="103" t="s">
        <v>123</v>
      </c>
      <c r="H3938" s="103" t="s">
        <v>396</v>
      </c>
      <c r="I3938" s="103" t="s">
        <v>842</v>
      </c>
      <c r="J3938" s="215">
        <v>565.79</v>
      </c>
      <c r="K3938" s="216" t="s">
        <v>88</v>
      </c>
    </row>
    <row r="3939" spans="1:11" x14ac:dyDescent="0.25">
      <c r="A3939" s="103" t="s">
        <v>806</v>
      </c>
      <c r="B3939" s="103" t="s">
        <v>88</v>
      </c>
      <c r="C3939" s="103" t="s">
        <v>838</v>
      </c>
      <c r="D3939" s="103" t="s">
        <v>858</v>
      </c>
      <c r="E3939" s="103" t="s">
        <v>859</v>
      </c>
      <c r="F3939" s="103" t="s">
        <v>859</v>
      </c>
      <c r="G3939" s="103" t="s">
        <v>123</v>
      </c>
      <c r="H3939" s="103" t="s">
        <v>396</v>
      </c>
      <c r="I3939" s="103" t="s">
        <v>842</v>
      </c>
      <c r="J3939" s="215">
        <v>240.02</v>
      </c>
      <c r="K3939" s="216" t="s">
        <v>88</v>
      </c>
    </row>
    <row r="3940" spans="1:11" x14ac:dyDescent="0.25">
      <c r="A3940" s="103" t="s">
        <v>807</v>
      </c>
      <c r="B3940" s="103" t="s">
        <v>88</v>
      </c>
      <c r="C3940" s="103" t="s">
        <v>838</v>
      </c>
      <c r="D3940" s="103" t="s">
        <v>858</v>
      </c>
      <c r="E3940" s="103" t="s">
        <v>859</v>
      </c>
      <c r="F3940" s="103" t="s">
        <v>859</v>
      </c>
      <c r="G3940" s="103" t="s">
        <v>123</v>
      </c>
      <c r="H3940" s="103" t="s">
        <v>396</v>
      </c>
      <c r="I3940" s="103" t="s">
        <v>842</v>
      </c>
      <c r="J3940" s="215">
        <v>632.62</v>
      </c>
      <c r="K3940" s="216" t="s">
        <v>88</v>
      </c>
    </row>
    <row r="3941" spans="1:11" x14ac:dyDescent="0.25">
      <c r="A3941" s="103" t="s">
        <v>808</v>
      </c>
      <c r="B3941" s="103" t="s">
        <v>88</v>
      </c>
      <c r="C3941" s="103" t="s">
        <v>838</v>
      </c>
      <c r="D3941" s="103" t="s">
        <v>868</v>
      </c>
      <c r="E3941" s="103" t="s">
        <v>869</v>
      </c>
      <c r="F3941" s="103" t="s">
        <v>869</v>
      </c>
      <c r="G3941" s="103" t="s">
        <v>200</v>
      </c>
      <c r="H3941" s="103" t="s">
        <v>297</v>
      </c>
      <c r="I3941" s="103" t="s">
        <v>842</v>
      </c>
      <c r="J3941" s="215">
        <v>3785.99</v>
      </c>
      <c r="K3941" s="216" t="s">
        <v>88</v>
      </c>
    </row>
    <row r="3942" spans="1:11" x14ac:dyDescent="0.25">
      <c r="A3942" s="103" t="s">
        <v>809</v>
      </c>
      <c r="B3942" s="103" t="s">
        <v>88</v>
      </c>
      <c r="C3942" s="103" t="s">
        <v>838</v>
      </c>
      <c r="D3942" s="103" t="s">
        <v>868</v>
      </c>
      <c r="E3942" s="103" t="s">
        <v>869</v>
      </c>
      <c r="F3942" s="103" t="s">
        <v>869</v>
      </c>
      <c r="G3942" s="103" t="s">
        <v>200</v>
      </c>
      <c r="H3942" s="103" t="s">
        <v>297</v>
      </c>
      <c r="I3942" s="103" t="s">
        <v>842</v>
      </c>
      <c r="J3942" s="215">
        <v>2161.0500000000002</v>
      </c>
      <c r="K3942" s="216" t="s">
        <v>88</v>
      </c>
    </row>
    <row r="3943" spans="1:11" x14ac:dyDescent="0.25">
      <c r="A3943" s="103" t="s">
        <v>810</v>
      </c>
      <c r="B3943" s="103" t="s">
        <v>88</v>
      </c>
      <c r="C3943" s="103" t="s">
        <v>838</v>
      </c>
      <c r="D3943" s="103" t="s">
        <v>868</v>
      </c>
      <c r="E3943" s="103" t="s">
        <v>869</v>
      </c>
      <c r="F3943" s="103" t="s">
        <v>869</v>
      </c>
      <c r="G3943" s="103" t="s">
        <v>200</v>
      </c>
      <c r="H3943" s="103" t="s">
        <v>297</v>
      </c>
      <c r="I3943" s="103" t="s">
        <v>842</v>
      </c>
      <c r="J3943" s="215">
        <v>2034.6</v>
      </c>
      <c r="K3943" s="216" t="s">
        <v>88</v>
      </c>
    </row>
    <row r="3944" spans="1:11" x14ac:dyDescent="0.25">
      <c r="A3944" s="103" t="s">
        <v>1038</v>
      </c>
      <c r="B3944" s="103" t="s">
        <v>88</v>
      </c>
      <c r="C3944" s="103" t="s">
        <v>838</v>
      </c>
      <c r="D3944" s="103" t="s">
        <v>868</v>
      </c>
      <c r="E3944" s="103" t="s">
        <v>869</v>
      </c>
      <c r="F3944" s="103" t="s">
        <v>869</v>
      </c>
      <c r="G3944" s="103" t="s">
        <v>200</v>
      </c>
      <c r="H3944" s="103" t="s">
        <v>297</v>
      </c>
      <c r="I3944" s="103" t="s">
        <v>842</v>
      </c>
      <c r="J3944" s="215">
        <v>4912.58</v>
      </c>
      <c r="K3944" s="216" t="s">
        <v>88</v>
      </c>
    </row>
    <row r="3945" spans="1:11" x14ac:dyDescent="0.25">
      <c r="A3945" s="103" t="s">
        <v>806</v>
      </c>
      <c r="B3945" s="103" t="s">
        <v>88</v>
      </c>
      <c r="C3945" s="103" t="s">
        <v>838</v>
      </c>
      <c r="D3945" s="103" t="s">
        <v>868</v>
      </c>
      <c r="E3945" s="103" t="s">
        <v>869</v>
      </c>
      <c r="F3945" s="103" t="s">
        <v>869</v>
      </c>
      <c r="G3945" s="103" t="s">
        <v>200</v>
      </c>
      <c r="H3945" s="103" t="s">
        <v>297</v>
      </c>
      <c r="I3945" s="103" t="s">
        <v>842</v>
      </c>
      <c r="J3945" s="215">
        <v>2817.83</v>
      </c>
      <c r="K3945" s="216" t="s">
        <v>88</v>
      </c>
    </row>
    <row r="3946" spans="1:11" x14ac:dyDescent="0.25">
      <c r="A3946" s="103" t="s">
        <v>807</v>
      </c>
      <c r="B3946" s="103" t="s">
        <v>88</v>
      </c>
      <c r="C3946" s="103" t="s">
        <v>838</v>
      </c>
      <c r="D3946" s="103" t="s">
        <v>868</v>
      </c>
      <c r="E3946" s="103" t="s">
        <v>869</v>
      </c>
      <c r="F3946" s="103" t="s">
        <v>869</v>
      </c>
      <c r="G3946" s="103" t="s">
        <v>200</v>
      </c>
      <c r="H3946" s="103" t="s">
        <v>297</v>
      </c>
      <c r="I3946" s="103" t="s">
        <v>842</v>
      </c>
      <c r="J3946" s="215">
        <v>4210.3999999999996</v>
      </c>
      <c r="K3946" s="216" t="s">
        <v>88</v>
      </c>
    </row>
    <row r="3947" spans="1:11" x14ac:dyDescent="0.25">
      <c r="A3947" s="103" t="s">
        <v>1038</v>
      </c>
      <c r="B3947" s="103" t="s">
        <v>88</v>
      </c>
      <c r="C3947" s="103" t="s">
        <v>838</v>
      </c>
      <c r="D3947" s="103" t="s">
        <v>868</v>
      </c>
      <c r="E3947" s="103" t="s">
        <v>869</v>
      </c>
      <c r="F3947" s="103" t="s">
        <v>869</v>
      </c>
      <c r="G3947" s="103" t="s">
        <v>153</v>
      </c>
      <c r="H3947" s="103" t="s">
        <v>318</v>
      </c>
      <c r="I3947" s="103" t="s">
        <v>842</v>
      </c>
      <c r="J3947" s="215">
        <v>169.09</v>
      </c>
      <c r="K3947" s="216" t="s">
        <v>88</v>
      </c>
    </row>
    <row r="3948" spans="1:11" x14ac:dyDescent="0.25">
      <c r="A3948" s="103" t="s">
        <v>807</v>
      </c>
      <c r="B3948" s="103" t="s">
        <v>88</v>
      </c>
      <c r="C3948" s="103" t="s">
        <v>838</v>
      </c>
      <c r="D3948" s="103" t="s">
        <v>868</v>
      </c>
      <c r="E3948" s="103" t="s">
        <v>869</v>
      </c>
      <c r="F3948" s="103" t="s">
        <v>869</v>
      </c>
      <c r="G3948" s="103" t="s">
        <v>103</v>
      </c>
      <c r="H3948" s="103" t="s">
        <v>337</v>
      </c>
      <c r="I3948" s="103" t="s">
        <v>842</v>
      </c>
      <c r="J3948" s="215">
        <v>127.81</v>
      </c>
      <c r="K3948" s="216" t="s">
        <v>88</v>
      </c>
    </row>
    <row r="3949" spans="1:11" x14ac:dyDescent="0.25">
      <c r="A3949" s="103" t="s">
        <v>807</v>
      </c>
      <c r="B3949" s="103" t="s">
        <v>88</v>
      </c>
      <c r="C3949" s="103" t="s">
        <v>838</v>
      </c>
      <c r="D3949" s="103" t="s">
        <v>868</v>
      </c>
      <c r="E3949" s="111"/>
      <c r="F3949" s="103" t="s">
        <v>869</v>
      </c>
      <c r="G3949" s="103" t="s">
        <v>103</v>
      </c>
      <c r="H3949" s="103" t="s">
        <v>337</v>
      </c>
      <c r="I3949" s="103" t="s">
        <v>842</v>
      </c>
      <c r="J3949" s="215">
        <v>-63.91</v>
      </c>
      <c r="K3949" s="216" t="s">
        <v>88</v>
      </c>
    </row>
    <row r="3950" spans="1:11" x14ac:dyDescent="0.25">
      <c r="A3950" s="103" t="s">
        <v>808</v>
      </c>
      <c r="B3950" s="103" t="s">
        <v>88</v>
      </c>
      <c r="C3950" s="103" t="s">
        <v>838</v>
      </c>
      <c r="D3950" s="103" t="s">
        <v>868</v>
      </c>
      <c r="E3950" s="103" t="s">
        <v>869</v>
      </c>
      <c r="F3950" s="103" t="s">
        <v>869</v>
      </c>
      <c r="G3950" s="103" t="s">
        <v>818</v>
      </c>
      <c r="H3950" s="103" t="s">
        <v>819</v>
      </c>
      <c r="I3950" s="103" t="s">
        <v>842</v>
      </c>
      <c r="J3950" s="215">
        <v>12.42</v>
      </c>
      <c r="K3950" s="216" t="s">
        <v>88</v>
      </c>
    </row>
    <row r="3951" spans="1:11" x14ac:dyDescent="0.25">
      <c r="A3951" s="103" t="s">
        <v>807</v>
      </c>
      <c r="B3951" s="103" t="s">
        <v>88</v>
      </c>
      <c r="C3951" s="103" t="s">
        <v>838</v>
      </c>
      <c r="D3951" s="103" t="s">
        <v>868</v>
      </c>
      <c r="E3951" s="103" t="s">
        <v>869</v>
      </c>
      <c r="F3951" s="103" t="s">
        <v>869</v>
      </c>
      <c r="G3951" s="103" t="s">
        <v>140</v>
      </c>
      <c r="H3951" s="103" t="s">
        <v>649</v>
      </c>
      <c r="I3951" s="103" t="s">
        <v>842</v>
      </c>
      <c r="J3951" s="215">
        <v>79.010000000000005</v>
      </c>
      <c r="K3951" s="216" t="s">
        <v>88</v>
      </c>
    </row>
    <row r="3952" spans="1:11" x14ac:dyDescent="0.25">
      <c r="A3952" s="103" t="s">
        <v>807</v>
      </c>
      <c r="B3952" s="103" t="s">
        <v>88</v>
      </c>
      <c r="C3952" s="103" t="s">
        <v>838</v>
      </c>
      <c r="D3952" s="103" t="s">
        <v>868</v>
      </c>
      <c r="E3952" s="111"/>
      <c r="F3952" s="103" t="s">
        <v>869</v>
      </c>
      <c r="G3952" s="103" t="s">
        <v>140</v>
      </c>
      <c r="H3952" s="103" t="s">
        <v>649</v>
      </c>
      <c r="I3952" s="103" t="s">
        <v>842</v>
      </c>
      <c r="J3952" s="215">
        <v>-20.53</v>
      </c>
      <c r="K3952" s="216" t="s">
        <v>88</v>
      </c>
    </row>
    <row r="3953" spans="1:11" x14ac:dyDescent="0.25">
      <c r="A3953" s="103" t="s">
        <v>1038</v>
      </c>
      <c r="B3953" s="103" t="s">
        <v>88</v>
      </c>
      <c r="C3953" s="103" t="s">
        <v>838</v>
      </c>
      <c r="D3953" s="103" t="s">
        <v>868</v>
      </c>
      <c r="E3953" s="103" t="s">
        <v>869</v>
      </c>
      <c r="F3953" s="103" t="s">
        <v>869</v>
      </c>
      <c r="G3953" s="103" t="s">
        <v>139</v>
      </c>
      <c r="H3953" s="103" t="s">
        <v>646</v>
      </c>
      <c r="I3953" s="103" t="s">
        <v>842</v>
      </c>
      <c r="J3953" s="215">
        <v>69.78</v>
      </c>
      <c r="K3953" s="216" t="s">
        <v>88</v>
      </c>
    </row>
    <row r="3954" spans="1:11" x14ac:dyDescent="0.25">
      <c r="A3954" s="103" t="s">
        <v>1038</v>
      </c>
      <c r="B3954" s="103" t="s">
        <v>88</v>
      </c>
      <c r="C3954" s="103" t="s">
        <v>838</v>
      </c>
      <c r="D3954" s="103" t="s">
        <v>868</v>
      </c>
      <c r="E3954" s="111"/>
      <c r="F3954" s="103" t="s">
        <v>869</v>
      </c>
      <c r="G3954" s="103" t="s">
        <v>139</v>
      </c>
      <c r="H3954" s="103" t="s">
        <v>646</v>
      </c>
      <c r="I3954" s="103" t="s">
        <v>842</v>
      </c>
      <c r="J3954" s="215">
        <v>-18.13</v>
      </c>
      <c r="K3954" s="216" t="s">
        <v>88</v>
      </c>
    </row>
    <row r="3955" spans="1:11" x14ac:dyDescent="0.25">
      <c r="A3955" s="103" t="s">
        <v>1038</v>
      </c>
      <c r="B3955" s="103" t="s">
        <v>88</v>
      </c>
      <c r="C3955" s="103" t="s">
        <v>838</v>
      </c>
      <c r="D3955" s="103" t="s">
        <v>868</v>
      </c>
      <c r="E3955" s="103" t="s">
        <v>869</v>
      </c>
      <c r="F3955" s="103" t="s">
        <v>869</v>
      </c>
      <c r="G3955" s="103" t="s">
        <v>138</v>
      </c>
      <c r="H3955" s="103" t="s">
        <v>1040</v>
      </c>
      <c r="I3955" s="103" t="s">
        <v>842</v>
      </c>
      <c r="J3955" s="215">
        <v>72.459999999999994</v>
      </c>
      <c r="K3955" s="216" t="s">
        <v>88</v>
      </c>
    </row>
    <row r="3956" spans="1:11" x14ac:dyDescent="0.25">
      <c r="A3956" s="103" t="s">
        <v>809</v>
      </c>
      <c r="B3956" s="103" t="s">
        <v>88</v>
      </c>
      <c r="C3956" s="103" t="s">
        <v>838</v>
      </c>
      <c r="D3956" s="103" t="s">
        <v>868</v>
      </c>
      <c r="E3956" s="103" t="s">
        <v>869</v>
      </c>
      <c r="F3956" s="103" t="s">
        <v>869</v>
      </c>
      <c r="G3956" s="103" t="s">
        <v>126</v>
      </c>
      <c r="H3956" s="103" t="s">
        <v>392</v>
      </c>
      <c r="I3956" s="103" t="s">
        <v>842</v>
      </c>
      <c r="J3956" s="215">
        <v>87.47</v>
      </c>
      <c r="K3956" s="216" t="s">
        <v>88</v>
      </c>
    </row>
    <row r="3957" spans="1:11" x14ac:dyDescent="0.25">
      <c r="A3957" s="103" t="s">
        <v>1038</v>
      </c>
      <c r="B3957" s="103" t="s">
        <v>88</v>
      </c>
      <c r="C3957" s="103" t="s">
        <v>838</v>
      </c>
      <c r="D3957" s="103" t="s">
        <v>868</v>
      </c>
      <c r="E3957" s="103" t="s">
        <v>869</v>
      </c>
      <c r="F3957" s="103" t="s">
        <v>869</v>
      </c>
      <c r="G3957" s="103" t="s">
        <v>126</v>
      </c>
      <c r="H3957" s="103" t="s">
        <v>392</v>
      </c>
      <c r="I3957" s="103" t="s">
        <v>842</v>
      </c>
      <c r="J3957" s="215">
        <v>135.86000000000001</v>
      </c>
      <c r="K3957" s="216" t="s">
        <v>88</v>
      </c>
    </row>
    <row r="3958" spans="1:11" x14ac:dyDescent="0.25">
      <c r="A3958" s="103" t="s">
        <v>807</v>
      </c>
      <c r="B3958" s="103" t="s">
        <v>88</v>
      </c>
      <c r="C3958" s="103" t="s">
        <v>838</v>
      </c>
      <c r="D3958" s="103" t="s">
        <v>868</v>
      </c>
      <c r="E3958" s="103" t="s">
        <v>869</v>
      </c>
      <c r="F3958" s="103" t="s">
        <v>869</v>
      </c>
      <c r="G3958" s="103" t="s">
        <v>126</v>
      </c>
      <c r="H3958" s="103" t="s">
        <v>392</v>
      </c>
      <c r="I3958" s="103" t="s">
        <v>842</v>
      </c>
      <c r="J3958" s="215">
        <v>69.959999999999994</v>
      </c>
      <c r="K3958" s="216" t="s">
        <v>88</v>
      </c>
    </row>
    <row r="3959" spans="1:11" x14ac:dyDescent="0.25">
      <c r="A3959" s="103" t="s">
        <v>1038</v>
      </c>
      <c r="B3959" s="103" t="s">
        <v>88</v>
      </c>
      <c r="C3959" s="103" t="s">
        <v>838</v>
      </c>
      <c r="D3959" s="103" t="s">
        <v>868</v>
      </c>
      <c r="E3959" s="103" t="s">
        <v>869</v>
      </c>
      <c r="F3959" s="103" t="s">
        <v>869</v>
      </c>
      <c r="G3959" s="103" t="s">
        <v>155</v>
      </c>
      <c r="H3959" s="103" t="s">
        <v>395</v>
      </c>
      <c r="I3959" s="103" t="s">
        <v>842</v>
      </c>
      <c r="J3959" s="215">
        <v>45.76</v>
      </c>
      <c r="K3959" s="216" t="s">
        <v>88</v>
      </c>
    </row>
    <row r="3960" spans="1:11" x14ac:dyDescent="0.25">
      <c r="A3960" s="103" t="s">
        <v>808</v>
      </c>
      <c r="B3960" s="103" t="s">
        <v>88</v>
      </c>
      <c r="C3960" s="103" t="s">
        <v>838</v>
      </c>
      <c r="D3960" s="103" t="s">
        <v>868</v>
      </c>
      <c r="E3960" s="103" t="s">
        <v>869</v>
      </c>
      <c r="F3960" s="103" t="s">
        <v>869</v>
      </c>
      <c r="G3960" s="103" t="s">
        <v>448</v>
      </c>
      <c r="H3960" s="103" t="s">
        <v>449</v>
      </c>
      <c r="I3960" s="103" t="s">
        <v>842</v>
      </c>
      <c r="J3960" s="215">
        <v>209.96</v>
      </c>
      <c r="K3960" s="216" t="s">
        <v>88</v>
      </c>
    </row>
    <row r="3961" spans="1:11" x14ac:dyDescent="0.25">
      <c r="A3961" s="103" t="s">
        <v>809</v>
      </c>
      <c r="B3961" s="103" t="s">
        <v>88</v>
      </c>
      <c r="C3961" s="103" t="s">
        <v>838</v>
      </c>
      <c r="D3961" s="103" t="s">
        <v>872</v>
      </c>
      <c r="E3961" s="103" t="s">
        <v>873</v>
      </c>
      <c r="F3961" s="103" t="s">
        <v>873</v>
      </c>
      <c r="G3961" s="103" t="s">
        <v>200</v>
      </c>
      <c r="H3961" s="103" t="s">
        <v>297</v>
      </c>
      <c r="I3961" s="103" t="s">
        <v>842</v>
      </c>
      <c r="J3961" s="215">
        <v>-4832.5</v>
      </c>
      <c r="K3961" s="216" t="s">
        <v>88</v>
      </c>
    </row>
    <row r="3962" spans="1:11" x14ac:dyDescent="0.25">
      <c r="A3962" s="103" t="s">
        <v>810</v>
      </c>
      <c r="B3962" s="103" t="s">
        <v>88</v>
      </c>
      <c r="C3962" s="103" t="s">
        <v>838</v>
      </c>
      <c r="D3962" s="103" t="s">
        <v>872</v>
      </c>
      <c r="E3962" s="103" t="s">
        <v>873</v>
      </c>
      <c r="F3962" s="103" t="s">
        <v>873</v>
      </c>
      <c r="G3962" s="103" t="s">
        <v>200</v>
      </c>
      <c r="H3962" s="103" t="s">
        <v>297</v>
      </c>
      <c r="I3962" s="103" t="s">
        <v>842</v>
      </c>
      <c r="J3962" s="215">
        <v>3234.48</v>
      </c>
      <c r="K3962" s="216" t="s">
        <v>88</v>
      </c>
    </row>
    <row r="3963" spans="1:11" x14ac:dyDescent="0.25">
      <c r="A3963" s="103" t="s">
        <v>806</v>
      </c>
      <c r="B3963" s="103" t="s">
        <v>88</v>
      </c>
      <c r="C3963" s="103" t="s">
        <v>838</v>
      </c>
      <c r="D3963" s="103" t="s">
        <v>872</v>
      </c>
      <c r="E3963" s="103" t="s">
        <v>873</v>
      </c>
      <c r="F3963" s="103" t="s">
        <v>873</v>
      </c>
      <c r="G3963" s="103" t="s">
        <v>200</v>
      </c>
      <c r="H3963" s="103" t="s">
        <v>297</v>
      </c>
      <c r="I3963" s="103" t="s">
        <v>842</v>
      </c>
      <c r="J3963" s="215">
        <v>293.08999999999997</v>
      </c>
      <c r="K3963" s="216" t="s">
        <v>88</v>
      </c>
    </row>
    <row r="3964" spans="1:11" x14ac:dyDescent="0.25">
      <c r="A3964" s="103" t="s">
        <v>807</v>
      </c>
      <c r="B3964" s="103" t="s">
        <v>88</v>
      </c>
      <c r="C3964" s="103" t="s">
        <v>838</v>
      </c>
      <c r="D3964" s="103" t="s">
        <v>872</v>
      </c>
      <c r="E3964" s="103" t="s">
        <v>873</v>
      </c>
      <c r="F3964" s="103" t="s">
        <v>873</v>
      </c>
      <c r="G3964" s="103" t="s">
        <v>200</v>
      </c>
      <c r="H3964" s="103" t="s">
        <v>297</v>
      </c>
      <c r="I3964" s="103" t="s">
        <v>842</v>
      </c>
      <c r="J3964" s="215">
        <v>46.24</v>
      </c>
      <c r="K3964" s="216" t="s">
        <v>88</v>
      </c>
    </row>
    <row r="3965" spans="1:11" x14ac:dyDescent="0.25">
      <c r="A3965" s="103" t="s">
        <v>1038</v>
      </c>
      <c r="B3965" s="103" t="s">
        <v>88</v>
      </c>
      <c r="C3965" s="103" t="s">
        <v>838</v>
      </c>
      <c r="D3965" s="103" t="s">
        <v>872</v>
      </c>
      <c r="E3965" s="103" t="s">
        <v>873</v>
      </c>
      <c r="F3965" s="103" t="s">
        <v>873</v>
      </c>
      <c r="G3965" s="103" t="s">
        <v>179</v>
      </c>
      <c r="H3965" s="103" t="s">
        <v>299</v>
      </c>
      <c r="I3965" s="103" t="s">
        <v>842</v>
      </c>
      <c r="J3965" s="215">
        <v>136.71</v>
      </c>
      <c r="K3965" s="216" t="s">
        <v>88</v>
      </c>
    </row>
    <row r="3966" spans="1:11" x14ac:dyDescent="0.25">
      <c r="A3966" s="103" t="s">
        <v>808</v>
      </c>
      <c r="B3966" s="103" t="s">
        <v>88</v>
      </c>
      <c r="C3966" s="103" t="s">
        <v>838</v>
      </c>
      <c r="D3966" s="103" t="s">
        <v>872</v>
      </c>
      <c r="E3966" s="103" t="s">
        <v>873</v>
      </c>
      <c r="F3966" s="103" t="s">
        <v>873</v>
      </c>
      <c r="G3966" s="103" t="s">
        <v>161</v>
      </c>
      <c r="H3966" s="103" t="s">
        <v>300</v>
      </c>
      <c r="I3966" s="103" t="s">
        <v>842</v>
      </c>
      <c r="J3966" s="215">
        <v>7601.37</v>
      </c>
      <c r="K3966" s="216" t="s">
        <v>88</v>
      </c>
    </row>
    <row r="3967" spans="1:11" x14ac:dyDescent="0.25">
      <c r="A3967" s="103" t="s">
        <v>808</v>
      </c>
      <c r="B3967" s="103" t="s">
        <v>88</v>
      </c>
      <c r="C3967" s="103" t="s">
        <v>838</v>
      </c>
      <c r="D3967" s="103" t="s">
        <v>872</v>
      </c>
      <c r="E3967" s="111"/>
      <c r="F3967" s="103" t="s">
        <v>873</v>
      </c>
      <c r="G3967" s="103" t="s">
        <v>161</v>
      </c>
      <c r="H3967" s="103" t="s">
        <v>300</v>
      </c>
      <c r="I3967" s="103" t="s">
        <v>842</v>
      </c>
      <c r="J3967" s="215">
        <v>-1975.6</v>
      </c>
      <c r="K3967" s="216" t="s">
        <v>88</v>
      </c>
    </row>
    <row r="3968" spans="1:11" x14ac:dyDescent="0.25">
      <c r="A3968" s="103" t="s">
        <v>809</v>
      </c>
      <c r="B3968" s="103" t="s">
        <v>88</v>
      </c>
      <c r="C3968" s="103" t="s">
        <v>838</v>
      </c>
      <c r="D3968" s="103" t="s">
        <v>872</v>
      </c>
      <c r="E3968" s="103" t="s">
        <v>873</v>
      </c>
      <c r="F3968" s="103" t="s">
        <v>873</v>
      </c>
      <c r="G3968" s="103" t="s">
        <v>161</v>
      </c>
      <c r="H3968" s="103" t="s">
        <v>300</v>
      </c>
      <c r="I3968" s="103" t="s">
        <v>842</v>
      </c>
      <c r="J3968" s="215">
        <v>-1445</v>
      </c>
      <c r="K3968" s="216" t="s">
        <v>88</v>
      </c>
    </row>
    <row r="3969" spans="1:11" x14ac:dyDescent="0.25">
      <c r="A3969" s="103" t="s">
        <v>809</v>
      </c>
      <c r="B3969" s="103" t="s">
        <v>88</v>
      </c>
      <c r="C3969" s="103" t="s">
        <v>838</v>
      </c>
      <c r="D3969" s="103" t="s">
        <v>872</v>
      </c>
      <c r="E3969" s="111"/>
      <c r="F3969" s="103" t="s">
        <v>873</v>
      </c>
      <c r="G3969" s="103" t="s">
        <v>161</v>
      </c>
      <c r="H3969" s="103" t="s">
        <v>300</v>
      </c>
      <c r="I3969" s="103" t="s">
        <v>842</v>
      </c>
      <c r="J3969" s="215">
        <v>375.56</v>
      </c>
      <c r="K3969" s="216" t="s">
        <v>88</v>
      </c>
    </row>
    <row r="3970" spans="1:11" x14ac:dyDescent="0.25">
      <c r="A3970" s="103" t="s">
        <v>810</v>
      </c>
      <c r="B3970" s="103" t="s">
        <v>88</v>
      </c>
      <c r="C3970" s="103" t="s">
        <v>838</v>
      </c>
      <c r="D3970" s="103" t="s">
        <v>872</v>
      </c>
      <c r="E3970" s="103" t="s">
        <v>873</v>
      </c>
      <c r="F3970" s="103" t="s">
        <v>873</v>
      </c>
      <c r="G3970" s="103" t="s">
        <v>161</v>
      </c>
      <c r="H3970" s="103" t="s">
        <v>300</v>
      </c>
      <c r="I3970" s="103" t="s">
        <v>842</v>
      </c>
      <c r="J3970" s="215">
        <v>1445</v>
      </c>
      <c r="K3970" s="216" t="s">
        <v>88</v>
      </c>
    </row>
    <row r="3971" spans="1:11" x14ac:dyDescent="0.25">
      <c r="A3971" s="103" t="s">
        <v>810</v>
      </c>
      <c r="B3971" s="103" t="s">
        <v>88</v>
      </c>
      <c r="C3971" s="103" t="s">
        <v>838</v>
      </c>
      <c r="D3971" s="103" t="s">
        <v>872</v>
      </c>
      <c r="E3971" s="111"/>
      <c r="F3971" s="103" t="s">
        <v>873</v>
      </c>
      <c r="G3971" s="103" t="s">
        <v>161</v>
      </c>
      <c r="H3971" s="103" t="s">
        <v>300</v>
      </c>
      <c r="I3971" s="103" t="s">
        <v>842</v>
      </c>
      <c r="J3971" s="215">
        <v>-375.56</v>
      </c>
      <c r="K3971" s="216" t="s">
        <v>88</v>
      </c>
    </row>
    <row r="3972" spans="1:11" x14ac:dyDescent="0.25">
      <c r="A3972" s="103" t="s">
        <v>807</v>
      </c>
      <c r="B3972" s="103" t="s">
        <v>88</v>
      </c>
      <c r="C3972" s="103" t="s">
        <v>838</v>
      </c>
      <c r="D3972" s="103" t="s">
        <v>872</v>
      </c>
      <c r="E3972" s="103" t="s">
        <v>873</v>
      </c>
      <c r="F3972" s="103" t="s">
        <v>873</v>
      </c>
      <c r="G3972" s="103" t="s">
        <v>161</v>
      </c>
      <c r="H3972" s="103" t="s">
        <v>300</v>
      </c>
      <c r="I3972" s="103" t="s">
        <v>842</v>
      </c>
      <c r="J3972" s="215">
        <v>-7601.37</v>
      </c>
      <c r="K3972" s="216" t="s">
        <v>88</v>
      </c>
    </row>
    <row r="3973" spans="1:11" x14ac:dyDescent="0.25">
      <c r="A3973" s="103" t="s">
        <v>807</v>
      </c>
      <c r="B3973" s="103" t="s">
        <v>88</v>
      </c>
      <c r="C3973" s="103" t="s">
        <v>838</v>
      </c>
      <c r="D3973" s="103" t="s">
        <v>872</v>
      </c>
      <c r="E3973" s="111"/>
      <c r="F3973" s="103" t="s">
        <v>873</v>
      </c>
      <c r="G3973" s="103" t="s">
        <v>161</v>
      </c>
      <c r="H3973" s="103" t="s">
        <v>300</v>
      </c>
      <c r="I3973" s="103" t="s">
        <v>842</v>
      </c>
      <c r="J3973" s="215">
        <v>1975.6</v>
      </c>
      <c r="K3973" s="216" t="s">
        <v>88</v>
      </c>
    </row>
    <row r="3974" spans="1:11" x14ac:dyDescent="0.25">
      <c r="A3974" s="103" t="s">
        <v>808</v>
      </c>
      <c r="B3974" s="103" t="s">
        <v>88</v>
      </c>
      <c r="C3974" s="103" t="s">
        <v>838</v>
      </c>
      <c r="D3974" s="103" t="s">
        <v>872</v>
      </c>
      <c r="E3974" s="103" t="s">
        <v>873</v>
      </c>
      <c r="F3974" s="103" t="s">
        <v>873</v>
      </c>
      <c r="G3974" s="103" t="s">
        <v>119</v>
      </c>
      <c r="H3974" s="103" t="s">
        <v>308</v>
      </c>
      <c r="I3974" s="103" t="s">
        <v>842</v>
      </c>
      <c r="J3974" s="215">
        <v>428.03</v>
      </c>
      <c r="K3974" s="216" t="s">
        <v>88</v>
      </c>
    </row>
    <row r="3975" spans="1:11" x14ac:dyDescent="0.25">
      <c r="A3975" s="103" t="s">
        <v>808</v>
      </c>
      <c r="B3975" s="103" t="s">
        <v>88</v>
      </c>
      <c r="C3975" s="103" t="s">
        <v>838</v>
      </c>
      <c r="D3975" s="103" t="s">
        <v>872</v>
      </c>
      <c r="E3975" s="103" t="s">
        <v>873</v>
      </c>
      <c r="F3975" s="103" t="s">
        <v>873</v>
      </c>
      <c r="G3975" s="103" t="s">
        <v>154</v>
      </c>
      <c r="H3975" s="103" t="s">
        <v>313</v>
      </c>
      <c r="I3975" s="103" t="s">
        <v>842</v>
      </c>
      <c r="J3975" s="215">
        <v>4745.55</v>
      </c>
      <c r="K3975" s="216" t="s">
        <v>88</v>
      </c>
    </row>
    <row r="3976" spans="1:11" x14ac:dyDescent="0.25">
      <c r="A3976" s="103" t="s">
        <v>809</v>
      </c>
      <c r="B3976" s="103" t="s">
        <v>88</v>
      </c>
      <c r="C3976" s="103" t="s">
        <v>838</v>
      </c>
      <c r="D3976" s="103" t="s">
        <v>872</v>
      </c>
      <c r="E3976" s="103" t="s">
        <v>873</v>
      </c>
      <c r="F3976" s="103" t="s">
        <v>873</v>
      </c>
      <c r="G3976" s="103" t="s">
        <v>154</v>
      </c>
      <c r="H3976" s="103" t="s">
        <v>313</v>
      </c>
      <c r="I3976" s="103" t="s">
        <v>842</v>
      </c>
      <c r="J3976" s="215">
        <v>5688.54</v>
      </c>
      <c r="K3976" s="216" t="s">
        <v>88</v>
      </c>
    </row>
    <row r="3977" spans="1:11" x14ac:dyDescent="0.25">
      <c r="A3977" s="103" t="s">
        <v>810</v>
      </c>
      <c r="B3977" s="103" t="s">
        <v>88</v>
      </c>
      <c r="C3977" s="103" t="s">
        <v>838</v>
      </c>
      <c r="D3977" s="103" t="s">
        <v>872</v>
      </c>
      <c r="E3977" s="103" t="s">
        <v>873</v>
      </c>
      <c r="F3977" s="103" t="s">
        <v>873</v>
      </c>
      <c r="G3977" s="103" t="s">
        <v>154</v>
      </c>
      <c r="H3977" s="103" t="s">
        <v>313</v>
      </c>
      <c r="I3977" s="103" t="s">
        <v>842</v>
      </c>
      <c r="J3977" s="215">
        <v>5905.7</v>
      </c>
      <c r="K3977" s="216" t="s">
        <v>88</v>
      </c>
    </row>
    <row r="3978" spans="1:11" x14ac:dyDescent="0.25">
      <c r="A3978" s="103" t="s">
        <v>1038</v>
      </c>
      <c r="B3978" s="103" t="s">
        <v>88</v>
      </c>
      <c r="C3978" s="103" t="s">
        <v>838</v>
      </c>
      <c r="D3978" s="103" t="s">
        <v>872</v>
      </c>
      <c r="E3978" s="103" t="s">
        <v>873</v>
      </c>
      <c r="F3978" s="103" t="s">
        <v>873</v>
      </c>
      <c r="G3978" s="103" t="s">
        <v>154</v>
      </c>
      <c r="H3978" s="103" t="s">
        <v>313</v>
      </c>
      <c r="I3978" s="103" t="s">
        <v>842</v>
      </c>
      <c r="J3978" s="215">
        <v>3653.67</v>
      </c>
      <c r="K3978" s="216" t="s">
        <v>88</v>
      </c>
    </row>
    <row r="3979" spans="1:11" x14ac:dyDescent="0.25">
      <c r="A3979" s="103" t="s">
        <v>806</v>
      </c>
      <c r="B3979" s="103" t="s">
        <v>88</v>
      </c>
      <c r="C3979" s="103" t="s">
        <v>838</v>
      </c>
      <c r="D3979" s="103" t="s">
        <v>872</v>
      </c>
      <c r="E3979" s="103" t="s">
        <v>873</v>
      </c>
      <c r="F3979" s="103" t="s">
        <v>873</v>
      </c>
      <c r="G3979" s="103" t="s">
        <v>154</v>
      </c>
      <c r="H3979" s="103" t="s">
        <v>313</v>
      </c>
      <c r="I3979" s="103" t="s">
        <v>842</v>
      </c>
      <c r="J3979" s="215">
        <v>5763.64</v>
      </c>
      <c r="K3979" s="216" t="s">
        <v>88</v>
      </c>
    </row>
    <row r="3980" spans="1:11" x14ac:dyDescent="0.25">
      <c r="A3980" s="103" t="s">
        <v>807</v>
      </c>
      <c r="B3980" s="103" t="s">
        <v>88</v>
      </c>
      <c r="C3980" s="103" t="s">
        <v>838</v>
      </c>
      <c r="D3980" s="103" t="s">
        <v>872</v>
      </c>
      <c r="E3980" s="103" t="s">
        <v>873</v>
      </c>
      <c r="F3980" s="103" t="s">
        <v>873</v>
      </c>
      <c r="G3980" s="103" t="s">
        <v>154</v>
      </c>
      <c r="H3980" s="103" t="s">
        <v>313</v>
      </c>
      <c r="I3980" s="103" t="s">
        <v>842</v>
      </c>
      <c r="J3980" s="215">
        <v>5412.03</v>
      </c>
      <c r="K3980" s="216" t="s">
        <v>88</v>
      </c>
    </row>
    <row r="3981" spans="1:11" x14ac:dyDescent="0.25">
      <c r="A3981" s="103" t="s">
        <v>808</v>
      </c>
      <c r="B3981" s="103" t="s">
        <v>88</v>
      </c>
      <c r="C3981" s="103" t="s">
        <v>838</v>
      </c>
      <c r="D3981" s="103" t="s">
        <v>872</v>
      </c>
      <c r="E3981" s="103" t="s">
        <v>873</v>
      </c>
      <c r="F3981" s="103" t="s">
        <v>873</v>
      </c>
      <c r="G3981" s="103" t="s">
        <v>178</v>
      </c>
      <c r="H3981" s="103" t="s">
        <v>315</v>
      </c>
      <c r="I3981" s="103" t="s">
        <v>842</v>
      </c>
      <c r="J3981" s="215">
        <v>4.72</v>
      </c>
      <c r="K3981" s="216" t="s">
        <v>88</v>
      </c>
    </row>
    <row r="3982" spans="1:11" x14ac:dyDescent="0.25">
      <c r="A3982" s="103" t="s">
        <v>809</v>
      </c>
      <c r="B3982" s="103" t="s">
        <v>88</v>
      </c>
      <c r="C3982" s="103" t="s">
        <v>838</v>
      </c>
      <c r="D3982" s="103" t="s">
        <v>872</v>
      </c>
      <c r="E3982" s="103" t="s">
        <v>873</v>
      </c>
      <c r="F3982" s="103" t="s">
        <v>873</v>
      </c>
      <c r="G3982" s="103" t="s">
        <v>178</v>
      </c>
      <c r="H3982" s="103" t="s">
        <v>315</v>
      </c>
      <c r="I3982" s="103" t="s">
        <v>842</v>
      </c>
      <c r="J3982" s="215">
        <v>35.39</v>
      </c>
      <c r="K3982" s="216" t="s">
        <v>88</v>
      </c>
    </row>
    <row r="3983" spans="1:11" x14ac:dyDescent="0.25">
      <c r="A3983" s="103" t="s">
        <v>810</v>
      </c>
      <c r="B3983" s="103" t="s">
        <v>88</v>
      </c>
      <c r="C3983" s="103" t="s">
        <v>838</v>
      </c>
      <c r="D3983" s="103" t="s">
        <v>872</v>
      </c>
      <c r="E3983" s="103" t="s">
        <v>873</v>
      </c>
      <c r="F3983" s="103" t="s">
        <v>873</v>
      </c>
      <c r="G3983" s="103" t="s">
        <v>178</v>
      </c>
      <c r="H3983" s="103" t="s">
        <v>315</v>
      </c>
      <c r="I3983" s="103" t="s">
        <v>842</v>
      </c>
      <c r="J3983" s="215">
        <v>103.13</v>
      </c>
      <c r="K3983" s="216" t="s">
        <v>88</v>
      </c>
    </row>
    <row r="3984" spans="1:11" x14ac:dyDescent="0.25">
      <c r="A3984" s="103" t="s">
        <v>806</v>
      </c>
      <c r="B3984" s="103" t="s">
        <v>88</v>
      </c>
      <c r="C3984" s="103" t="s">
        <v>838</v>
      </c>
      <c r="D3984" s="103" t="s">
        <v>872</v>
      </c>
      <c r="E3984" s="103" t="s">
        <v>873</v>
      </c>
      <c r="F3984" s="103" t="s">
        <v>873</v>
      </c>
      <c r="G3984" s="103" t="s">
        <v>178</v>
      </c>
      <c r="H3984" s="103" t="s">
        <v>315</v>
      </c>
      <c r="I3984" s="103" t="s">
        <v>842</v>
      </c>
      <c r="J3984" s="215">
        <v>178.4</v>
      </c>
      <c r="K3984" s="216" t="s">
        <v>88</v>
      </c>
    </row>
    <row r="3985" spans="1:11" x14ac:dyDescent="0.25">
      <c r="A3985" s="103" t="s">
        <v>807</v>
      </c>
      <c r="B3985" s="103" t="s">
        <v>88</v>
      </c>
      <c r="C3985" s="103" t="s">
        <v>838</v>
      </c>
      <c r="D3985" s="103" t="s">
        <v>872</v>
      </c>
      <c r="E3985" s="103" t="s">
        <v>873</v>
      </c>
      <c r="F3985" s="103" t="s">
        <v>873</v>
      </c>
      <c r="G3985" s="103" t="s">
        <v>178</v>
      </c>
      <c r="H3985" s="103" t="s">
        <v>315</v>
      </c>
      <c r="I3985" s="103" t="s">
        <v>842</v>
      </c>
      <c r="J3985" s="215">
        <v>108.49</v>
      </c>
      <c r="K3985" s="216" t="s">
        <v>88</v>
      </c>
    </row>
    <row r="3986" spans="1:11" x14ac:dyDescent="0.25">
      <c r="A3986" s="103" t="s">
        <v>810</v>
      </c>
      <c r="B3986" s="103" t="s">
        <v>88</v>
      </c>
      <c r="C3986" s="103" t="s">
        <v>838</v>
      </c>
      <c r="D3986" s="103" t="s">
        <v>872</v>
      </c>
      <c r="E3986" s="103" t="s">
        <v>873</v>
      </c>
      <c r="F3986" s="103" t="s">
        <v>873</v>
      </c>
      <c r="G3986" s="103" t="s">
        <v>153</v>
      </c>
      <c r="H3986" s="103" t="s">
        <v>318</v>
      </c>
      <c r="I3986" s="103" t="s">
        <v>842</v>
      </c>
      <c r="J3986" s="215">
        <v>158.47999999999999</v>
      </c>
      <c r="K3986" s="216" t="s">
        <v>88</v>
      </c>
    </row>
    <row r="3987" spans="1:11" x14ac:dyDescent="0.25">
      <c r="A3987" s="103" t="s">
        <v>810</v>
      </c>
      <c r="B3987" s="103" t="s">
        <v>88</v>
      </c>
      <c r="C3987" s="103" t="s">
        <v>838</v>
      </c>
      <c r="D3987" s="103" t="s">
        <v>872</v>
      </c>
      <c r="E3987" s="103" t="s">
        <v>873</v>
      </c>
      <c r="F3987" s="103" t="s">
        <v>873</v>
      </c>
      <c r="G3987" s="103" t="s">
        <v>118</v>
      </c>
      <c r="H3987" s="103" t="s">
        <v>323</v>
      </c>
      <c r="I3987" s="103" t="s">
        <v>842</v>
      </c>
      <c r="J3987" s="215">
        <v>14.37</v>
      </c>
      <c r="K3987" s="216" t="s">
        <v>88</v>
      </c>
    </row>
    <row r="3988" spans="1:11" x14ac:dyDescent="0.25">
      <c r="A3988" s="103" t="s">
        <v>806</v>
      </c>
      <c r="B3988" s="103" t="s">
        <v>88</v>
      </c>
      <c r="C3988" s="103" t="s">
        <v>838</v>
      </c>
      <c r="D3988" s="103" t="s">
        <v>872</v>
      </c>
      <c r="E3988" s="103" t="s">
        <v>873</v>
      </c>
      <c r="F3988" s="103" t="s">
        <v>873</v>
      </c>
      <c r="G3988" s="103" t="s">
        <v>118</v>
      </c>
      <c r="H3988" s="103" t="s">
        <v>323</v>
      </c>
      <c r="I3988" s="103" t="s">
        <v>842</v>
      </c>
      <c r="J3988" s="215">
        <v>1529.15</v>
      </c>
      <c r="K3988" s="216" t="s">
        <v>88</v>
      </c>
    </row>
    <row r="3989" spans="1:11" x14ac:dyDescent="0.25">
      <c r="A3989" s="103" t="s">
        <v>808</v>
      </c>
      <c r="B3989" s="103" t="s">
        <v>88</v>
      </c>
      <c r="C3989" s="103" t="s">
        <v>838</v>
      </c>
      <c r="D3989" s="103" t="s">
        <v>872</v>
      </c>
      <c r="E3989" s="103" t="s">
        <v>873</v>
      </c>
      <c r="F3989" s="103" t="s">
        <v>873</v>
      </c>
      <c r="G3989" s="103" t="s">
        <v>108</v>
      </c>
      <c r="H3989" s="103" t="s">
        <v>332</v>
      </c>
      <c r="I3989" s="103" t="s">
        <v>842</v>
      </c>
      <c r="J3989" s="215">
        <v>385.56</v>
      </c>
      <c r="K3989" s="216" t="s">
        <v>88</v>
      </c>
    </row>
    <row r="3990" spans="1:11" x14ac:dyDescent="0.25">
      <c r="A3990" s="103" t="s">
        <v>808</v>
      </c>
      <c r="B3990" s="103" t="s">
        <v>88</v>
      </c>
      <c r="C3990" s="103" t="s">
        <v>838</v>
      </c>
      <c r="D3990" s="103" t="s">
        <v>872</v>
      </c>
      <c r="E3990" s="111"/>
      <c r="F3990" s="103" t="s">
        <v>873</v>
      </c>
      <c r="G3990" s="103" t="s">
        <v>108</v>
      </c>
      <c r="H3990" s="103" t="s">
        <v>332</v>
      </c>
      <c r="I3990" s="103" t="s">
        <v>842</v>
      </c>
      <c r="J3990" s="215">
        <v>-192.78</v>
      </c>
      <c r="K3990" s="216" t="s">
        <v>88</v>
      </c>
    </row>
    <row r="3991" spans="1:11" x14ac:dyDescent="0.25">
      <c r="A3991" s="103" t="s">
        <v>808</v>
      </c>
      <c r="B3991" s="103" t="s">
        <v>88</v>
      </c>
      <c r="C3991" s="103" t="s">
        <v>838</v>
      </c>
      <c r="D3991" s="103" t="s">
        <v>872</v>
      </c>
      <c r="E3991" s="103" t="s">
        <v>873</v>
      </c>
      <c r="F3991" s="103" t="s">
        <v>873</v>
      </c>
      <c r="G3991" s="103" t="s">
        <v>104</v>
      </c>
      <c r="H3991" s="103" t="s">
        <v>336</v>
      </c>
      <c r="I3991" s="103" t="s">
        <v>842</v>
      </c>
      <c r="J3991" s="215">
        <v>-1231.98</v>
      </c>
      <c r="K3991" s="216" t="s">
        <v>88</v>
      </c>
    </row>
    <row r="3992" spans="1:11" x14ac:dyDescent="0.25">
      <c r="A3992" s="103" t="s">
        <v>808</v>
      </c>
      <c r="B3992" s="103" t="s">
        <v>88</v>
      </c>
      <c r="C3992" s="103" t="s">
        <v>838</v>
      </c>
      <c r="D3992" s="103" t="s">
        <v>872</v>
      </c>
      <c r="E3992" s="111"/>
      <c r="F3992" s="103" t="s">
        <v>873</v>
      </c>
      <c r="G3992" s="103" t="s">
        <v>104</v>
      </c>
      <c r="H3992" s="103" t="s">
        <v>336</v>
      </c>
      <c r="I3992" s="103" t="s">
        <v>842</v>
      </c>
      <c r="J3992" s="215">
        <v>616</v>
      </c>
      <c r="K3992" s="216" t="s">
        <v>88</v>
      </c>
    </row>
    <row r="3993" spans="1:11" x14ac:dyDescent="0.25">
      <c r="A3993" s="103" t="s">
        <v>809</v>
      </c>
      <c r="B3993" s="103" t="s">
        <v>88</v>
      </c>
      <c r="C3993" s="103" t="s">
        <v>838</v>
      </c>
      <c r="D3993" s="103" t="s">
        <v>872</v>
      </c>
      <c r="E3993" s="103" t="s">
        <v>873</v>
      </c>
      <c r="F3993" s="103" t="s">
        <v>873</v>
      </c>
      <c r="G3993" s="103" t="s">
        <v>104</v>
      </c>
      <c r="H3993" s="103" t="s">
        <v>336</v>
      </c>
      <c r="I3993" s="103" t="s">
        <v>842</v>
      </c>
      <c r="J3993" s="215">
        <v>1965.12</v>
      </c>
      <c r="K3993" s="216" t="s">
        <v>88</v>
      </c>
    </row>
    <row r="3994" spans="1:11" x14ac:dyDescent="0.25">
      <c r="A3994" s="103" t="s">
        <v>809</v>
      </c>
      <c r="B3994" s="103" t="s">
        <v>88</v>
      </c>
      <c r="C3994" s="103" t="s">
        <v>838</v>
      </c>
      <c r="D3994" s="103" t="s">
        <v>872</v>
      </c>
      <c r="E3994" s="111"/>
      <c r="F3994" s="103" t="s">
        <v>873</v>
      </c>
      <c r="G3994" s="103" t="s">
        <v>104</v>
      </c>
      <c r="H3994" s="103" t="s">
        <v>336</v>
      </c>
      <c r="I3994" s="103" t="s">
        <v>842</v>
      </c>
      <c r="J3994" s="215">
        <v>-982.52</v>
      </c>
      <c r="K3994" s="216" t="s">
        <v>88</v>
      </c>
    </row>
    <row r="3995" spans="1:11" x14ac:dyDescent="0.25">
      <c r="A3995" s="103" t="s">
        <v>810</v>
      </c>
      <c r="B3995" s="103" t="s">
        <v>88</v>
      </c>
      <c r="C3995" s="103" t="s">
        <v>838</v>
      </c>
      <c r="D3995" s="103" t="s">
        <v>872</v>
      </c>
      <c r="E3995" s="103" t="s">
        <v>873</v>
      </c>
      <c r="F3995" s="103" t="s">
        <v>873</v>
      </c>
      <c r="G3995" s="103" t="s">
        <v>104</v>
      </c>
      <c r="H3995" s="103" t="s">
        <v>336</v>
      </c>
      <c r="I3995" s="103" t="s">
        <v>842</v>
      </c>
      <c r="J3995" s="215">
        <v>1044.8699999999999</v>
      </c>
      <c r="K3995" s="216" t="s">
        <v>88</v>
      </c>
    </row>
    <row r="3996" spans="1:11" x14ac:dyDescent="0.25">
      <c r="A3996" s="103" t="s">
        <v>810</v>
      </c>
      <c r="B3996" s="103" t="s">
        <v>88</v>
      </c>
      <c r="C3996" s="103" t="s">
        <v>838</v>
      </c>
      <c r="D3996" s="103" t="s">
        <v>872</v>
      </c>
      <c r="E3996" s="111"/>
      <c r="F3996" s="103" t="s">
        <v>873</v>
      </c>
      <c r="G3996" s="103" t="s">
        <v>104</v>
      </c>
      <c r="H3996" s="103" t="s">
        <v>336</v>
      </c>
      <c r="I3996" s="103" t="s">
        <v>842</v>
      </c>
      <c r="J3996" s="215">
        <v>-522.41</v>
      </c>
      <c r="K3996" s="216" t="s">
        <v>88</v>
      </c>
    </row>
    <row r="3997" spans="1:11" x14ac:dyDescent="0.25">
      <c r="A3997" s="103" t="s">
        <v>1038</v>
      </c>
      <c r="B3997" s="103" t="s">
        <v>88</v>
      </c>
      <c r="C3997" s="103" t="s">
        <v>838</v>
      </c>
      <c r="D3997" s="103" t="s">
        <v>872</v>
      </c>
      <c r="E3997" s="103" t="s">
        <v>873</v>
      </c>
      <c r="F3997" s="103" t="s">
        <v>873</v>
      </c>
      <c r="G3997" s="103" t="s">
        <v>104</v>
      </c>
      <c r="H3997" s="103" t="s">
        <v>336</v>
      </c>
      <c r="I3997" s="103" t="s">
        <v>842</v>
      </c>
      <c r="J3997" s="215">
        <v>130.41</v>
      </c>
      <c r="K3997" s="216" t="s">
        <v>88</v>
      </c>
    </row>
    <row r="3998" spans="1:11" x14ac:dyDescent="0.25">
      <c r="A3998" s="103" t="s">
        <v>1038</v>
      </c>
      <c r="B3998" s="103" t="s">
        <v>88</v>
      </c>
      <c r="C3998" s="103" t="s">
        <v>838</v>
      </c>
      <c r="D3998" s="103" t="s">
        <v>872</v>
      </c>
      <c r="E3998" s="111"/>
      <c r="F3998" s="103" t="s">
        <v>873</v>
      </c>
      <c r="G3998" s="103" t="s">
        <v>104</v>
      </c>
      <c r="H3998" s="103" t="s">
        <v>336</v>
      </c>
      <c r="I3998" s="103" t="s">
        <v>842</v>
      </c>
      <c r="J3998" s="215">
        <v>-65.19</v>
      </c>
      <c r="K3998" s="216" t="s">
        <v>88</v>
      </c>
    </row>
    <row r="3999" spans="1:11" x14ac:dyDescent="0.25">
      <c r="A3999" s="103" t="s">
        <v>806</v>
      </c>
      <c r="B3999" s="103" t="s">
        <v>88</v>
      </c>
      <c r="C3999" s="103" t="s">
        <v>838</v>
      </c>
      <c r="D3999" s="103" t="s">
        <v>872</v>
      </c>
      <c r="E3999" s="103" t="s">
        <v>873</v>
      </c>
      <c r="F3999" s="103" t="s">
        <v>873</v>
      </c>
      <c r="G3999" s="103" t="s">
        <v>104</v>
      </c>
      <c r="H3999" s="103" t="s">
        <v>336</v>
      </c>
      <c r="I3999" s="103" t="s">
        <v>842</v>
      </c>
      <c r="J3999" s="215">
        <v>2178.75</v>
      </c>
      <c r="K3999" s="216" t="s">
        <v>88</v>
      </c>
    </row>
    <row r="4000" spans="1:11" x14ac:dyDescent="0.25">
      <c r="A4000" s="103" t="s">
        <v>806</v>
      </c>
      <c r="B4000" s="103" t="s">
        <v>88</v>
      </c>
      <c r="C4000" s="103" t="s">
        <v>838</v>
      </c>
      <c r="D4000" s="103" t="s">
        <v>872</v>
      </c>
      <c r="E4000" s="111"/>
      <c r="F4000" s="103" t="s">
        <v>873</v>
      </c>
      <c r="G4000" s="103" t="s">
        <v>104</v>
      </c>
      <c r="H4000" s="103" t="s">
        <v>336</v>
      </c>
      <c r="I4000" s="103" t="s">
        <v>842</v>
      </c>
      <c r="J4000" s="215">
        <v>-1089.3900000000001</v>
      </c>
      <c r="K4000" s="216" t="s">
        <v>88</v>
      </c>
    </row>
    <row r="4001" spans="1:11" x14ac:dyDescent="0.25">
      <c r="A4001" s="103" t="s">
        <v>808</v>
      </c>
      <c r="B4001" s="103" t="s">
        <v>88</v>
      </c>
      <c r="C4001" s="103" t="s">
        <v>838</v>
      </c>
      <c r="D4001" s="103" t="s">
        <v>872</v>
      </c>
      <c r="E4001" s="103" t="s">
        <v>873</v>
      </c>
      <c r="F4001" s="103" t="s">
        <v>873</v>
      </c>
      <c r="G4001" s="103" t="s">
        <v>103</v>
      </c>
      <c r="H4001" s="103" t="s">
        <v>337</v>
      </c>
      <c r="I4001" s="103" t="s">
        <v>842</v>
      </c>
      <c r="J4001" s="215">
        <v>1416.32</v>
      </c>
      <c r="K4001" s="216" t="s">
        <v>88</v>
      </c>
    </row>
    <row r="4002" spans="1:11" x14ac:dyDescent="0.25">
      <c r="A4002" s="103" t="s">
        <v>808</v>
      </c>
      <c r="B4002" s="103" t="s">
        <v>88</v>
      </c>
      <c r="C4002" s="103" t="s">
        <v>838</v>
      </c>
      <c r="D4002" s="103" t="s">
        <v>872</v>
      </c>
      <c r="E4002" s="111"/>
      <c r="F4002" s="103" t="s">
        <v>873</v>
      </c>
      <c r="G4002" s="103" t="s">
        <v>103</v>
      </c>
      <c r="H4002" s="103" t="s">
        <v>337</v>
      </c>
      <c r="I4002" s="103" t="s">
        <v>842</v>
      </c>
      <c r="J4002" s="215">
        <v>-708.16</v>
      </c>
      <c r="K4002" s="216" t="s">
        <v>88</v>
      </c>
    </row>
    <row r="4003" spans="1:11" x14ac:dyDescent="0.25">
      <c r="A4003" s="103" t="s">
        <v>809</v>
      </c>
      <c r="B4003" s="103" t="s">
        <v>88</v>
      </c>
      <c r="C4003" s="103" t="s">
        <v>838</v>
      </c>
      <c r="D4003" s="103" t="s">
        <v>872</v>
      </c>
      <c r="E4003" s="103" t="s">
        <v>873</v>
      </c>
      <c r="F4003" s="103" t="s">
        <v>873</v>
      </c>
      <c r="G4003" s="103" t="s">
        <v>103</v>
      </c>
      <c r="H4003" s="103" t="s">
        <v>337</v>
      </c>
      <c r="I4003" s="103" t="s">
        <v>842</v>
      </c>
      <c r="J4003" s="215">
        <v>76.510000000000005</v>
      </c>
      <c r="K4003" s="216" t="s">
        <v>88</v>
      </c>
    </row>
    <row r="4004" spans="1:11" x14ac:dyDescent="0.25">
      <c r="A4004" s="103" t="s">
        <v>809</v>
      </c>
      <c r="B4004" s="103" t="s">
        <v>88</v>
      </c>
      <c r="C4004" s="103" t="s">
        <v>838</v>
      </c>
      <c r="D4004" s="103" t="s">
        <v>872</v>
      </c>
      <c r="E4004" s="111"/>
      <c r="F4004" s="103" t="s">
        <v>873</v>
      </c>
      <c r="G4004" s="103" t="s">
        <v>103</v>
      </c>
      <c r="H4004" s="103" t="s">
        <v>337</v>
      </c>
      <c r="I4004" s="103" t="s">
        <v>842</v>
      </c>
      <c r="J4004" s="215">
        <v>-38.25</v>
      </c>
      <c r="K4004" s="216" t="s">
        <v>88</v>
      </c>
    </row>
    <row r="4005" spans="1:11" x14ac:dyDescent="0.25">
      <c r="A4005" s="103" t="s">
        <v>810</v>
      </c>
      <c r="B4005" s="103" t="s">
        <v>88</v>
      </c>
      <c r="C4005" s="103" t="s">
        <v>838</v>
      </c>
      <c r="D4005" s="103" t="s">
        <v>872</v>
      </c>
      <c r="E4005" s="103" t="s">
        <v>873</v>
      </c>
      <c r="F4005" s="103" t="s">
        <v>873</v>
      </c>
      <c r="G4005" s="103" t="s">
        <v>103</v>
      </c>
      <c r="H4005" s="103" t="s">
        <v>337</v>
      </c>
      <c r="I4005" s="103" t="s">
        <v>842</v>
      </c>
      <c r="J4005" s="215">
        <v>1131.24</v>
      </c>
      <c r="K4005" s="216" t="s">
        <v>88</v>
      </c>
    </row>
    <row r="4006" spans="1:11" x14ac:dyDescent="0.25">
      <c r="A4006" s="103" t="s">
        <v>810</v>
      </c>
      <c r="B4006" s="103" t="s">
        <v>88</v>
      </c>
      <c r="C4006" s="103" t="s">
        <v>838</v>
      </c>
      <c r="D4006" s="103" t="s">
        <v>872</v>
      </c>
      <c r="E4006" s="111"/>
      <c r="F4006" s="103" t="s">
        <v>873</v>
      </c>
      <c r="G4006" s="103" t="s">
        <v>103</v>
      </c>
      <c r="H4006" s="103" t="s">
        <v>337</v>
      </c>
      <c r="I4006" s="103" t="s">
        <v>842</v>
      </c>
      <c r="J4006" s="215">
        <v>-565.62</v>
      </c>
      <c r="K4006" s="216" t="s">
        <v>88</v>
      </c>
    </row>
    <row r="4007" spans="1:11" x14ac:dyDescent="0.25">
      <c r="A4007" s="103" t="s">
        <v>1038</v>
      </c>
      <c r="B4007" s="103" t="s">
        <v>88</v>
      </c>
      <c r="C4007" s="103" t="s">
        <v>838</v>
      </c>
      <c r="D4007" s="103" t="s">
        <v>872</v>
      </c>
      <c r="E4007" s="103" t="s">
        <v>873</v>
      </c>
      <c r="F4007" s="103" t="s">
        <v>873</v>
      </c>
      <c r="G4007" s="103" t="s">
        <v>103</v>
      </c>
      <c r="H4007" s="103" t="s">
        <v>337</v>
      </c>
      <c r="I4007" s="103" t="s">
        <v>842</v>
      </c>
      <c r="J4007" s="215">
        <v>96.6</v>
      </c>
      <c r="K4007" s="216" t="s">
        <v>88</v>
      </c>
    </row>
    <row r="4008" spans="1:11" x14ac:dyDescent="0.25">
      <c r="A4008" s="103" t="s">
        <v>1038</v>
      </c>
      <c r="B4008" s="103" t="s">
        <v>88</v>
      </c>
      <c r="C4008" s="103" t="s">
        <v>838</v>
      </c>
      <c r="D4008" s="103" t="s">
        <v>872</v>
      </c>
      <c r="E4008" s="111"/>
      <c r="F4008" s="103" t="s">
        <v>873</v>
      </c>
      <c r="G4008" s="103" t="s">
        <v>103</v>
      </c>
      <c r="H4008" s="103" t="s">
        <v>337</v>
      </c>
      <c r="I4008" s="103" t="s">
        <v>842</v>
      </c>
      <c r="J4008" s="215">
        <v>-48.28</v>
      </c>
      <c r="K4008" s="216" t="s">
        <v>88</v>
      </c>
    </row>
    <row r="4009" spans="1:11" x14ac:dyDescent="0.25">
      <c r="A4009" s="103" t="s">
        <v>806</v>
      </c>
      <c r="B4009" s="103" t="s">
        <v>88</v>
      </c>
      <c r="C4009" s="103" t="s">
        <v>838</v>
      </c>
      <c r="D4009" s="103" t="s">
        <v>872</v>
      </c>
      <c r="E4009" s="103" t="s">
        <v>873</v>
      </c>
      <c r="F4009" s="103" t="s">
        <v>873</v>
      </c>
      <c r="G4009" s="103" t="s">
        <v>103</v>
      </c>
      <c r="H4009" s="103" t="s">
        <v>337</v>
      </c>
      <c r="I4009" s="103" t="s">
        <v>842</v>
      </c>
      <c r="J4009" s="215">
        <v>136.97999999999999</v>
      </c>
      <c r="K4009" s="216" t="s">
        <v>88</v>
      </c>
    </row>
    <row r="4010" spans="1:11" x14ac:dyDescent="0.25">
      <c r="A4010" s="103" t="s">
        <v>806</v>
      </c>
      <c r="B4010" s="103" t="s">
        <v>88</v>
      </c>
      <c r="C4010" s="103" t="s">
        <v>838</v>
      </c>
      <c r="D4010" s="103" t="s">
        <v>872</v>
      </c>
      <c r="E4010" s="111"/>
      <c r="F4010" s="103" t="s">
        <v>873</v>
      </c>
      <c r="G4010" s="103" t="s">
        <v>103</v>
      </c>
      <c r="H4010" s="103" t="s">
        <v>337</v>
      </c>
      <c r="I4010" s="103" t="s">
        <v>842</v>
      </c>
      <c r="J4010" s="215">
        <v>-68.48</v>
      </c>
      <c r="K4010" s="216" t="s">
        <v>88</v>
      </c>
    </row>
    <row r="4011" spans="1:11" x14ac:dyDescent="0.25">
      <c r="A4011" s="103" t="s">
        <v>807</v>
      </c>
      <c r="B4011" s="103" t="s">
        <v>88</v>
      </c>
      <c r="C4011" s="103" t="s">
        <v>838</v>
      </c>
      <c r="D4011" s="103" t="s">
        <v>872</v>
      </c>
      <c r="E4011" s="103" t="s">
        <v>873</v>
      </c>
      <c r="F4011" s="103" t="s">
        <v>873</v>
      </c>
      <c r="G4011" s="103" t="s">
        <v>103</v>
      </c>
      <c r="H4011" s="103" t="s">
        <v>337</v>
      </c>
      <c r="I4011" s="103" t="s">
        <v>842</v>
      </c>
      <c r="J4011" s="215">
        <v>839</v>
      </c>
      <c r="K4011" s="216" t="s">
        <v>88</v>
      </c>
    </row>
    <row r="4012" spans="1:11" x14ac:dyDescent="0.25">
      <c r="A4012" s="103" t="s">
        <v>807</v>
      </c>
      <c r="B4012" s="103" t="s">
        <v>88</v>
      </c>
      <c r="C4012" s="103" t="s">
        <v>838</v>
      </c>
      <c r="D4012" s="103" t="s">
        <v>872</v>
      </c>
      <c r="E4012" s="111"/>
      <c r="F4012" s="103" t="s">
        <v>873</v>
      </c>
      <c r="G4012" s="103" t="s">
        <v>103</v>
      </c>
      <c r="H4012" s="103" t="s">
        <v>337</v>
      </c>
      <c r="I4012" s="103" t="s">
        <v>842</v>
      </c>
      <c r="J4012" s="215">
        <v>-419.46</v>
      </c>
      <c r="K4012" s="216" t="s">
        <v>88</v>
      </c>
    </row>
    <row r="4013" spans="1:11" x14ac:dyDescent="0.25">
      <c r="A4013" s="103" t="s">
        <v>808</v>
      </c>
      <c r="B4013" s="103" t="s">
        <v>88</v>
      </c>
      <c r="C4013" s="103" t="s">
        <v>838</v>
      </c>
      <c r="D4013" s="103" t="s">
        <v>872</v>
      </c>
      <c r="E4013" s="103" t="s">
        <v>873</v>
      </c>
      <c r="F4013" s="103" t="s">
        <v>873</v>
      </c>
      <c r="G4013" s="103" t="s">
        <v>101</v>
      </c>
      <c r="H4013" s="103" t="s">
        <v>339</v>
      </c>
      <c r="I4013" s="103" t="s">
        <v>842</v>
      </c>
      <c r="J4013" s="215">
        <v>255.56</v>
      </c>
      <c r="K4013" s="216" t="s">
        <v>88</v>
      </c>
    </row>
    <row r="4014" spans="1:11" x14ac:dyDescent="0.25">
      <c r="A4014" s="103" t="s">
        <v>808</v>
      </c>
      <c r="B4014" s="103" t="s">
        <v>88</v>
      </c>
      <c r="C4014" s="103" t="s">
        <v>838</v>
      </c>
      <c r="D4014" s="103" t="s">
        <v>872</v>
      </c>
      <c r="E4014" s="111"/>
      <c r="F4014" s="103" t="s">
        <v>873</v>
      </c>
      <c r="G4014" s="103" t="s">
        <v>101</v>
      </c>
      <c r="H4014" s="103" t="s">
        <v>339</v>
      </c>
      <c r="I4014" s="103" t="s">
        <v>842</v>
      </c>
      <c r="J4014" s="215">
        <v>-127.8</v>
      </c>
      <c r="K4014" s="216" t="s">
        <v>88</v>
      </c>
    </row>
    <row r="4015" spans="1:11" x14ac:dyDescent="0.25">
      <c r="A4015" s="103" t="s">
        <v>809</v>
      </c>
      <c r="B4015" s="103" t="s">
        <v>88</v>
      </c>
      <c r="C4015" s="103" t="s">
        <v>838</v>
      </c>
      <c r="D4015" s="103" t="s">
        <v>872</v>
      </c>
      <c r="E4015" s="103" t="s">
        <v>873</v>
      </c>
      <c r="F4015" s="103" t="s">
        <v>873</v>
      </c>
      <c r="G4015" s="103" t="s">
        <v>101</v>
      </c>
      <c r="H4015" s="103" t="s">
        <v>339</v>
      </c>
      <c r="I4015" s="103" t="s">
        <v>842</v>
      </c>
      <c r="J4015" s="215">
        <v>135.16</v>
      </c>
      <c r="K4015" s="216" t="s">
        <v>88</v>
      </c>
    </row>
    <row r="4016" spans="1:11" x14ac:dyDescent="0.25">
      <c r="A4016" s="103" t="s">
        <v>809</v>
      </c>
      <c r="B4016" s="103" t="s">
        <v>88</v>
      </c>
      <c r="C4016" s="103" t="s">
        <v>838</v>
      </c>
      <c r="D4016" s="103" t="s">
        <v>872</v>
      </c>
      <c r="E4016" s="111"/>
      <c r="F4016" s="103" t="s">
        <v>873</v>
      </c>
      <c r="G4016" s="103" t="s">
        <v>101</v>
      </c>
      <c r="H4016" s="103" t="s">
        <v>339</v>
      </c>
      <c r="I4016" s="103" t="s">
        <v>842</v>
      </c>
      <c r="J4016" s="215">
        <v>-67.56</v>
      </c>
      <c r="K4016" s="216" t="s">
        <v>88</v>
      </c>
    </row>
    <row r="4017" spans="1:11" x14ac:dyDescent="0.25">
      <c r="A4017" s="103" t="s">
        <v>810</v>
      </c>
      <c r="B4017" s="103" t="s">
        <v>88</v>
      </c>
      <c r="C4017" s="103" t="s">
        <v>838</v>
      </c>
      <c r="D4017" s="103" t="s">
        <v>872</v>
      </c>
      <c r="E4017" s="103" t="s">
        <v>873</v>
      </c>
      <c r="F4017" s="103" t="s">
        <v>873</v>
      </c>
      <c r="G4017" s="103" t="s">
        <v>101</v>
      </c>
      <c r="H4017" s="103" t="s">
        <v>339</v>
      </c>
      <c r="I4017" s="103" t="s">
        <v>842</v>
      </c>
      <c r="J4017" s="215">
        <v>91.74</v>
      </c>
      <c r="K4017" s="216" t="s">
        <v>88</v>
      </c>
    </row>
    <row r="4018" spans="1:11" x14ac:dyDescent="0.25">
      <c r="A4018" s="103" t="s">
        <v>810</v>
      </c>
      <c r="B4018" s="103" t="s">
        <v>88</v>
      </c>
      <c r="C4018" s="103" t="s">
        <v>838</v>
      </c>
      <c r="D4018" s="103" t="s">
        <v>872</v>
      </c>
      <c r="E4018" s="111"/>
      <c r="F4018" s="103" t="s">
        <v>873</v>
      </c>
      <c r="G4018" s="103" t="s">
        <v>101</v>
      </c>
      <c r="H4018" s="103" t="s">
        <v>339</v>
      </c>
      <c r="I4018" s="103" t="s">
        <v>842</v>
      </c>
      <c r="J4018" s="215">
        <v>-45.86</v>
      </c>
      <c r="K4018" s="216" t="s">
        <v>88</v>
      </c>
    </row>
    <row r="4019" spans="1:11" x14ac:dyDescent="0.25">
      <c r="A4019" s="103" t="s">
        <v>1038</v>
      </c>
      <c r="B4019" s="103" t="s">
        <v>88</v>
      </c>
      <c r="C4019" s="103" t="s">
        <v>838</v>
      </c>
      <c r="D4019" s="103" t="s">
        <v>872</v>
      </c>
      <c r="E4019" s="103" t="s">
        <v>873</v>
      </c>
      <c r="F4019" s="103" t="s">
        <v>873</v>
      </c>
      <c r="G4019" s="103" t="s">
        <v>101</v>
      </c>
      <c r="H4019" s="103" t="s">
        <v>339</v>
      </c>
      <c r="I4019" s="103" t="s">
        <v>842</v>
      </c>
      <c r="J4019" s="215">
        <v>107.24</v>
      </c>
      <c r="K4019" s="216" t="s">
        <v>88</v>
      </c>
    </row>
    <row r="4020" spans="1:11" x14ac:dyDescent="0.25">
      <c r="A4020" s="103" t="s">
        <v>1038</v>
      </c>
      <c r="B4020" s="103" t="s">
        <v>88</v>
      </c>
      <c r="C4020" s="103" t="s">
        <v>838</v>
      </c>
      <c r="D4020" s="103" t="s">
        <v>872</v>
      </c>
      <c r="E4020" s="111"/>
      <c r="F4020" s="103" t="s">
        <v>873</v>
      </c>
      <c r="G4020" s="103" t="s">
        <v>101</v>
      </c>
      <c r="H4020" s="103" t="s">
        <v>339</v>
      </c>
      <c r="I4020" s="103" t="s">
        <v>842</v>
      </c>
      <c r="J4020" s="215">
        <v>-53.62</v>
      </c>
      <c r="K4020" s="216" t="s">
        <v>88</v>
      </c>
    </row>
    <row r="4021" spans="1:11" x14ac:dyDescent="0.25">
      <c r="A4021" s="103" t="s">
        <v>806</v>
      </c>
      <c r="B4021" s="103" t="s">
        <v>88</v>
      </c>
      <c r="C4021" s="103" t="s">
        <v>838</v>
      </c>
      <c r="D4021" s="103" t="s">
        <v>872</v>
      </c>
      <c r="E4021" s="103" t="s">
        <v>873</v>
      </c>
      <c r="F4021" s="103" t="s">
        <v>873</v>
      </c>
      <c r="G4021" s="103" t="s">
        <v>101</v>
      </c>
      <c r="H4021" s="103" t="s">
        <v>339</v>
      </c>
      <c r="I4021" s="103" t="s">
        <v>842</v>
      </c>
      <c r="J4021" s="215">
        <v>447.96</v>
      </c>
      <c r="K4021" s="216" t="s">
        <v>88</v>
      </c>
    </row>
    <row r="4022" spans="1:11" x14ac:dyDescent="0.25">
      <c r="A4022" s="103" t="s">
        <v>806</v>
      </c>
      <c r="B4022" s="103" t="s">
        <v>88</v>
      </c>
      <c r="C4022" s="103" t="s">
        <v>838</v>
      </c>
      <c r="D4022" s="103" t="s">
        <v>872</v>
      </c>
      <c r="E4022" s="111"/>
      <c r="F4022" s="103" t="s">
        <v>873</v>
      </c>
      <c r="G4022" s="103" t="s">
        <v>101</v>
      </c>
      <c r="H4022" s="103" t="s">
        <v>339</v>
      </c>
      <c r="I4022" s="103" t="s">
        <v>842</v>
      </c>
      <c r="J4022" s="215">
        <v>-223.96</v>
      </c>
      <c r="K4022" s="216" t="s">
        <v>88</v>
      </c>
    </row>
    <row r="4023" spans="1:11" x14ac:dyDescent="0.25">
      <c r="A4023" s="103" t="s">
        <v>807</v>
      </c>
      <c r="B4023" s="103" t="s">
        <v>88</v>
      </c>
      <c r="C4023" s="103" t="s">
        <v>838</v>
      </c>
      <c r="D4023" s="103" t="s">
        <v>872</v>
      </c>
      <c r="E4023" s="103" t="s">
        <v>873</v>
      </c>
      <c r="F4023" s="103" t="s">
        <v>873</v>
      </c>
      <c r="G4023" s="103" t="s">
        <v>101</v>
      </c>
      <c r="H4023" s="103" t="s">
        <v>339</v>
      </c>
      <c r="I4023" s="103" t="s">
        <v>842</v>
      </c>
      <c r="J4023" s="215">
        <v>147.5</v>
      </c>
      <c r="K4023" s="216" t="s">
        <v>88</v>
      </c>
    </row>
    <row r="4024" spans="1:11" x14ac:dyDescent="0.25">
      <c r="A4024" s="103" t="s">
        <v>807</v>
      </c>
      <c r="B4024" s="103" t="s">
        <v>88</v>
      </c>
      <c r="C4024" s="103" t="s">
        <v>838</v>
      </c>
      <c r="D4024" s="103" t="s">
        <v>872</v>
      </c>
      <c r="E4024" s="111"/>
      <c r="F4024" s="103" t="s">
        <v>873</v>
      </c>
      <c r="G4024" s="103" t="s">
        <v>101</v>
      </c>
      <c r="H4024" s="103" t="s">
        <v>339</v>
      </c>
      <c r="I4024" s="103" t="s">
        <v>842</v>
      </c>
      <c r="J4024" s="215">
        <v>-73.739999999999995</v>
      </c>
      <c r="K4024" s="216" t="s">
        <v>88</v>
      </c>
    </row>
    <row r="4025" spans="1:11" x14ac:dyDescent="0.25">
      <c r="A4025" s="103" t="s">
        <v>810</v>
      </c>
      <c r="B4025" s="103" t="s">
        <v>88</v>
      </c>
      <c r="C4025" s="103" t="s">
        <v>838</v>
      </c>
      <c r="D4025" s="103" t="s">
        <v>872</v>
      </c>
      <c r="E4025" s="103" t="s">
        <v>873</v>
      </c>
      <c r="F4025" s="103" t="s">
        <v>873</v>
      </c>
      <c r="G4025" s="103" t="s">
        <v>844</v>
      </c>
      <c r="H4025" s="103" t="s">
        <v>845</v>
      </c>
      <c r="I4025" s="103" t="s">
        <v>842</v>
      </c>
      <c r="J4025" s="215">
        <v>281.33999999999997</v>
      </c>
      <c r="K4025" s="216" t="s">
        <v>88</v>
      </c>
    </row>
    <row r="4026" spans="1:11" x14ac:dyDescent="0.25">
      <c r="A4026" s="103" t="s">
        <v>810</v>
      </c>
      <c r="B4026" s="103" t="s">
        <v>88</v>
      </c>
      <c r="C4026" s="103" t="s">
        <v>838</v>
      </c>
      <c r="D4026" s="103" t="s">
        <v>872</v>
      </c>
      <c r="E4026" s="111"/>
      <c r="F4026" s="103" t="s">
        <v>873</v>
      </c>
      <c r="G4026" s="103" t="s">
        <v>844</v>
      </c>
      <c r="H4026" s="103" t="s">
        <v>845</v>
      </c>
      <c r="I4026" s="103" t="s">
        <v>842</v>
      </c>
      <c r="J4026" s="215">
        <v>-140.66</v>
      </c>
      <c r="K4026" s="216" t="s">
        <v>88</v>
      </c>
    </row>
    <row r="4027" spans="1:11" x14ac:dyDescent="0.25">
      <c r="A4027" s="103" t="s">
        <v>1038</v>
      </c>
      <c r="B4027" s="103" t="s">
        <v>88</v>
      </c>
      <c r="C4027" s="103" t="s">
        <v>838</v>
      </c>
      <c r="D4027" s="103" t="s">
        <v>872</v>
      </c>
      <c r="E4027" s="103" t="s">
        <v>873</v>
      </c>
      <c r="F4027" s="103" t="s">
        <v>873</v>
      </c>
      <c r="G4027" s="103" t="s">
        <v>844</v>
      </c>
      <c r="H4027" s="103" t="s">
        <v>845</v>
      </c>
      <c r="I4027" s="103" t="s">
        <v>842</v>
      </c>
      <c r="J4027" s="215">
        <v>287.68</v>
      </c>
      <c r="K4027" s="216" t="s">
        <v>88</v>
      </c>
    </row>
    <row r="4028" spans="1:11" x14ac:dyDescent="0.25">
      <c r="A4028" s="103" t="s">
        <v>1038</v>
      </c>
      <c r="B4028" s="103" t="s">
        <v>88</v>
      </c>
      <c r="C4028" s="103" t="s">
        <v>838</v>
      </c>
      <c r="D4028" s="103" t="s">
        <v>872</v>
      </c>
      <c r="E4028" s="111"/>
      <c r="F4028" s="103" t="s">
        <v>873</v>
      </c>
      <c r="G4028" s="103" t="s">
        <v>844</v>
      </c>
      <c r="H4028" s="103" t="s">
        <v>845</v>
      </c>
      <c r="I4028" s="103" t="s">
        <v>842</v>
      </c>
      <c r="J4028" s="215">
        <v>-143.82</v>
      </c>
      <c r="K4028" s="216" t="s">
        <v>88</v>
      </c>
    </row>
    <row r="4029" spans="1:11" x14ac:dyDescent="0.25">
      <c r="A4029" s="103" t="s">
        <v>809</v>
      </c>
      <c r="B4029" s="103" t="s">
        <v>88</v>
      </c>
      <c r="C4029" s="103" t="s">
        <v>838</v>
      </c>
      <c r="D4029" s="103" t="s">
        <v>872</v>
      </c>
      <c r="E4029" s="103" t="s">
        <v>873</v>
      </c>
      <c r="F4029" s="103" t="s">
        <v>873</v>
      </c>
      <c r="G4029" s="103" t="s">
        <v>98</v>
      </c>
      <c r="H4029" s="103" t="s">
        <v>341</v>
      </c>
      <c r="I4029" s="103" t="s">
        <v>842</v>
      </c>
      <c r="J4029" s="215">
        <v>2038.76</v>
      </c>
      <c r="K4029" s="216" t="s">
        <v>88</v>
      </c>
    </row>
    <row r="4030" spans="1:11" x14ac:dyDescent="0.25">
      <c r="A4030" s="103" t="s">
        <v>809</v>
      </c>
      <c r="B4030" s="103" t="s">
        <v>88</v>
      </c>
      <c r="C4030" s="103" t="s">
        <v>838</v>
      </c>
      <c r="D4030" s="103" t="s">
        <v>872</v>
      </c>
      <c r="E4030" s="111"/>
      <c r="F4030" s="103" t="s">
        <v>873</v>
      </c>
      <c r="G4030" s="103" t="s">
        <v>98</v>
      </c>
      <c r="H4030" s="103" t="s">
        <v>341</v>
      </c>
      <c r="I4030" s="103" t="s">
        <v>842</v>
      </c>
      <c r="J4030" s="215">
        <v>-1019.38</v>
      </c>
      <c r="K4030" s="216" t="s">
        <v>88</v>
      </c>
    </row>
    <row r="4031" spans="1:11" x14ac:dyDescent="0.25">
      <c r="A4031" s="103" t="s">
        <v>810</v>
      </c>
      <c r="B4031" s="103" t="s">
        <v>88</v>
      </c>
      <c r="C4031" s="103" t="s">
        <v>838</v>
      </c>
      <c r="D4031" s="103" t="s">
        <v>872</v>
      </c>
      <c r="E4031" s="103" t="s">
        <v>873</v>
      </c>
      <c r="F4031" s="103" t="s">
        <v>873</v>
      </c>
      <c r="G4031" s="103" t="s">
        <v>98</v>
      </c>
      <c r="H4031" s="103" t="s">
        <v>341</v>
      </c>
      <c r="I4031" s="103" t="s">
        <v>842</v>
      </c>
      <c r="J4031" s="215">
        <v>629.51</v>
      </c>
      <c r="K4031" s="216" t="s">
        <v>88</v>
      </c>
    </row>
    <row r="4032" spans="1:11" x14ac:dyDescent="0.25">
      <c r="A4032" s="103" t="s">
        <v>810</v>
      </c>
      <c r="B4032" s="103" t="s">
        <v>88</v>
      </c>
      <c r="C4032" s="103" t="s">
        <v>838</v>
      </c>
      <c r="D4032" s="103" t="s">
        <v>872</v>
      </c>
      <c r="E4032" s="111"/>
      <c r="F4032" s="103" t="s">
        <v>873</v>
      </c>
      <c r="G4032" s="103" t="s">
        <v>98</v>
      </c>
      <c r="H4032" s="103" t="s">
        <v>341</v>
      </c>
      <c r="I4032" s="103" t="s">
        <v>842</v>
      </c>
      <c r="J4032" s="215">
        <v>-314.75</v>
      </c>
      <c r="K4032" s="216" t="s">
        <v>88</v>
      </c>
    </row>
    <row r="4033" spans="1:11" x14ac:dyDescent="0.25">
      <c r="A4033" s="103" t="s">
        <v>1038</v>
      </c>
      <c r="B4033" s="103" t="s">
        <v>88</v>
      </c>
      <c r="C4033" s="103" t="s">
        <v>838</v>
      </c>
      <c r="D4033" s="103" t="s">
        <v>872</v>
      </c>
      <c r="E4033" s="103" t="s">
        <v>873</v>
      </c>
      <c r="F4033" s="103" t="s">
        <v>873</v>
      </c>
      <c r="G4033" s="103" t="s">
        <v>98</v>
      </c>
      <c r="H4033" s="103" t="s">
        <v>341</v>
      </c>
      <c r="I4033" s="103" t="s">
        <v>842</v>
      </c>
      <c r="J4033" s="215">
        <v>177.68</v>
      </c>
      <c r="K4033" s="216" t="s">
        <v>88</v>
      </c>
    </row>
    <row r="4034" spans="1:11" x14ac:dyDescent="0.25">
      <c r="A4034" s="103" t="s">
        <v>1038</v>
      </c>
      <c r="B4034" s="103" t="s">
        <v>88</v>
      </c>
      <c r="C4034" s="103" t="s">
        <v>838</v>
      </c>
      <c r="D4034" s="103" t="s">
        <v>872</v>
      </c>
      <c r="E4034" s="111"/>
      <c r="F4034" s="103" t="s">
        <v>873</v>
      </c>
      <c r="G4034" s="103" t="s">
        <v>98</v>
      </c>
      <c r="H4034" s="103" t="s">
        <v>341</v>
      </c>
      <c r="I4034" s="103" t="s">
        <v>842</v>
      </c>
      <c r="J4034" s="215">
        <v>-88.84</v>
      </c>
      <c r="K4034" s="216" t="s">
        <v>88</v>
      </c>
    </row>
    <row r="4035" spans="1:11" x14ac:dyDescent="0.25">
      <c r="A4035" s="103" t="s">
        <v>806</v>
      </c>
      <c r="B4035" s="103" t="s">
        <v>88</v>
      </c>
      <c r="C4035" s="103" t="s">
        <v>838</v>
      </c>
      <c r="D4035" s="103" t="s">
        <v>872</v>
      </c>
      <c r="E4035" s="103" t="s">
        <v>873</v>
      </c>
      <c r="F4035" s="103" t="s">
        <v>873</v>
      </c>
      <c r="G4035" s="103" t="s">
        <v>98</v>
      </c>
      <c r="H4035" s="103" t="s">
        <v>341</v>
      </c>
      <c r="I4035" s="103" t="s">
        <v>842</v>
      </c>
      <c r="J4035" s="215">
        <v>211.45</v>
      </c>
      <c r="K4035" s="216" t="s">
        <v>88</v>
      </c>
    </row>
    <row r="4036" spans="1:11" x14ac:dyDescent="0.25">
      <c r="A4036" s="103" t="s">
        <v>806</v>
      </c>
      <c r="B4036" s="103" t="s">
        <v>88</v>
      </c>
      <c r="C4036" s="103" t="s">
        <v>838</v>
      </c>
      <c r="D4036" s="103" t="s">
        <v>872</v>
      </c>
      <c r="E4036" s="111"/>
      <c r="F4036" s="103" t="s">
        <v>873</v>
      </c>
      <c r="G4036" s="103" t="s">
        <v>98</v>
      </c>
      <c r="H4036" s="103" t="s">
        <v>341</v>
      </c>
      <c r="I4036" s="103" t="s">
        <v>842</v>
      </c>
      <c r="J4036" s="215">
        <v>-105.73</v>
      </c>
      <c r="K4036" s="216" t="s">
        <v>88</v>
      </c>
    </row>
    <row r="4037" spans="1:11" x14ac:dyDescent="0.25">
      <c r="A4037" s="103" t="s">
        <v>808</v>
      </c>
      <c r="B4037" s="103" t="s">
        <v>88</v>
      </c>
      <c r="C4037" s="103" t="s">
        <v>838</v>
      </c>
      <c r="D4037" s="103" t="s">
        <v>872</v>
      </c>
      <c r="E4037" s="103" t="s">
        <v>873</v>
      </c>
      <c r="F4037" s="103" t="s">
        <v>873</v>
      </c>
      <c r="G4037" s="103" t="s">
        <v>470</v>
      </c>
      <c r="H4037" s="103" t="s">
        <v>874</v>
      </c>
      <c r="I4037" s="103" t="s">
        <v>842</v>
      </c>
      <c r="J4037" s="215">
        <v>2175.61</v>
      </c>
      <c r="K4037" s="216" t="s">
        <v>88</v>
      </c>
    </row>
    <row r="4038" spans="1:11" x14ac:dyDescent="0.25">
      <c r="A4038" s="103" t="s">
        <v>809</v>
      </c>
      <c r="B4038" s="103" t="s">
        <v>88</v>
      </c>
      <c r="C4038" s="103" t="s">
        <v>838</v>
      </c>
      <c r="D4038" s="103" t="s">
        <v>872</v>
      </c>
      <c r="E4038" s="103" t="s">
        <v>873</v>
      </c>
      <c r="F4038" s="103" t="s">
        <v>873</v>
      </c>
      <c r="G4038" s="103" t="s">
        <v>470</v>
      </c>
      <c r="H4038" s="103" t="s">
        <v>874</v>
      </c>
      <c r="I4038" s="103" t="s">
        <v>842</v>
      </c>
      <c r="J4038" s="215">
        <v>2434.5300000000002</v>
      </c>
      <c r="K4038" s="216" t="s">
        <v>88</v>
      </c>
    </row>
    <row r="4039" spans="1:11" x14ac:dyDescent="0.25">
      <c r="A4039" s="103" t="s">
        <v>810</v>
      </c>
      <c r="B4039" s="103" t="s">
        <v>88</v>
      </c>
      <c r="C4039" s="103" t="s">
        <v>838</v>
      </c>
      <c r="D4039" s="103" t="s">
        <v>872</v>
      </c>
      <c r="E4039" s="103" t="s">
        <v>873</v>
      </c>
      <c r="F4039" s="103" t="s">
        <v>873</v>
      </c>
      <c r="G4039" s="103" t="s">
        <v>470</v>
      </c>
      <c r="H4039" s="103" t="s">
        <v>874</v>
      </c>
      <c r="I4039" s="103" t="s">
        <v>842</v>
      </c>
      <c r="J4039" s="215">
        <v>1363.32</v>
      </c>
      <c r="K4039" s="216" t="s">
        <v>88</v>
      </c>
    </row>
    <row r="4040" spans="1:11" x14ac:dyDescent="0.25">
      <c r="A4040" s="103" t="s">
        <v>1038</v>
      </c>
      <c r="B4040" s="103" t="s">
        <v>88</v>
      </c>
      <c r="C4040" s="103" t="s">
        <v>838</v>
      </c>
      <c r="D4040" s="103" t="s">
        <v>872</v>
      </c>
      <c r="E4040" s="103" t="s">
        <v>873</v>
      </c>
      <c r="F4040" s="103" t="s">
        <v>873</v>
      </c>
      <c r="G4040" s="103" t="s">
        <v>470</v>
      </c>
      <c r="H4040" s="103" t="s">
        <v>874</v>
      </c>
      <c r="I4040" s="103" t="s">
        <v>842</v>
      </c>
      <c r="J4040" s="215">
        <v>1139.21</v>
      </c>
      <c r="K4040" s="216" t="s">
        <v>88</v>
      </c>
    </row>
    <row r="4041" spans="1:11" x14ac:dyDescent="0.25">
      <c r="A4041" s="103" t="s">
        <v>806</v>
      </c>
      <c r="B4041" s="103" t="s">
        <v>88</v>
      </c>
      <c r="C4041" s="103" t="s">
        <v>838</v>
      </c>
      <c r="D4041" s="103" t="s">
        <v>872</v>
      </c>
      <c r="E4041" s="103" t="s">
        <v>873</v>
      </c>
      <c r="F4041" s="103" t="s">
        <v>873</v>
      </c>
      <c r="G4041" s="103" t="s">
        <v>470</v>
      </c>
      <c r="H4041" s="103" t="s">
        <v>874</v>
      </c>
      <c r="I4041" s="103" t="s">
        <v>842</v>
      </c>
      <c r="J4041" s="215">
        <v>1131.33</v>
      </c>
      <c r="K4041" s="216" t="s">
        <v>88</v>
      </c>
    </row>
    <row r="4042" spans="1:11" x14ac:dyDescent="0.25">
      <c r="A4042" s="103" t="s">
        <v>807</v>
      </c>
      <c r="B4042" s="103" t="s">
        <v>88</v>
      </c>
      <c r="C4042" s="103" t="s">
        <v>838</v>
      </c>
      <c r="D4042" s="103" t="s">
        <v>872</v>
      </c>
      <c r="E4042" s="103" t="s">
        <v>873</v>
      </c>
      <c r="F4042" s="103" t="s">
        <v>873</v>
      </c>
      <c r="G4042" s="103" t="s">
        <v>470</v>
      </c>
      <c r="H4042" s="103" t="s">
        <v>874</v>
      </c>
      <c r="I4042" s="103" t="s">
        <v>842</v>
      </c>
      <c r="J4042" s="215">
        <v>1945.32</v>
      </c>
      <c r="K4042" s="216" t="s">
        <v>88</v>
      </c>
    </row>
    <row r="4043" spans="1:11" x14ac:dyDescent="0.25">
      <c r="A4043" s="103" t="s">
        <v>807</v>
      </c>
      <c r="B4043" s="103" t="s">
        <v>88</v>
      </c>
      <c r="C4043" s="103" t="s">
        <v>838</v>
      </c>
      <c r="D4043" s="103" t="s">
        <v>872</v>
      </c>
      <c r="E4043" s="103" t="s">
        <v>873</v>
      </c>
      <c r="F4043" s="103" t="s">
        <v>873</v>
      </c>
      <c r="G4043" s="103" t="s">
        <v>470</v>
      </c>
      <c r="H4043" s="103" t="s">
        <v>817</v>
      </c>
      <c r="I4043" s="103" t="s">
        <v>842</v>
      </c>
      <c r="J4043" s="215">
        <v>10.8</v>
      </c>
      <c r="K4043" s="216" t="s">
        <v>88</v>
      </c>
    </row>
    <row r="4044" spans="1:11" x14ac:dyDescent="0.25">
      <c r="A4044" s="103" t="s">
        <v>810</v>
      </c>
      <c r="B4044" s="103" t="s">
        <v>88</v>
      </c>
      <c r="C4044" s="103" t="s">
        <v>838</v>
      </c>
      <c r="D4044" s="103" t="s">
        <v>872</v>
      </c>
      <c r="E4044" s="103" t="s">
        <v>873</v>
      </c>
      <c r="F4044" s="103" t="s">
        <v>873</v>
      </c>
      <c r="G4044" s="103" t="s">
        <v>875</v>
      </c>
      <c r="H4044" s="103" t="s">
        <v>876</v>
      </c>
      <c r="I4044" s="103" t="s">
        <v>842</v>
      </c>
      <c r="J4044" s="215">
        <v>26.94</v>
      </c>
      <c r="K4044" s="216" t="s">
        <v>88</v>
      </c>
    </row>
    <row r="4045" spans="1:11" x14ac:dyDescent="0.25">
      <c r="A4045" s="103" t="s">
        <v>809</v>
      </c>
      <c r="B4045" s="103" t="s">
        <v>88</v>
      </c>
      <c r="C4045" s="103" t="s">
        <v>838</v>
      </c>
      <c r="D4045" s="103" t="s">
        <v>872</v>
      </c>
      <c r="E4045" s="103" t="s">
        <v>873</v>
      </c>
      <c r="F4045" s="103" t="s">
        <v>873</v>
      </c>
      <c r="G4045" s="103" t="s">
        <v>818</v>
      </c>
      <c r="H4045" s="103" t="s">
        <v>819</v>
      </c>
      <c r="I4045" s="103" t="s">
        <v>842</v>
      </c>
      <c r="J4045" s="215">
        <v>3304.07</v>
      </c>
      <c r="K4045" s="216" t="s">
        <v>88</v>
      </c>
    </row>
    <row r="4046" spans="1:11" x14ac:dyDescent="0.25">
      <c r="A4046" s="103" t="s">
        <v>806</v>
      </c>
      <c r="B4046" s="103" t="s">
        <v>88</v>
      </c>
      <c r="C4046" s="103" t="s">
        <v>838</v>
      </c>
      <c r="D4046" s="103" t="s">
        <v>872</v>
      </c>
      <c r="E4046" s="103" t="s">
        <v>873</v>
      </c>
      <c r="F4046" s="103" t="s">
        <v>873</v>
      </c>
      <c r="G4046" s="103" t="s">
        <v>818</v>
      </c>
      <c r="H4046" s="103" t="s">
        <v>819</v>
      </c>
      <c r="I4046" s="103" t="s">
        <v>842</v>
      </c>
      <c r="J4046" s="215">
        <v>-3195</v>
      </c>
      <c r="K4046" s="216" t="s">
        <v>88</v>
      </c>
    </row>
    <row r="4047" spans="1:11" x14ac:dyDescent="0.25">
      <c r="A4047" s="103" t="s">
        <v>807</v>
      </c>
      <c r="B4047" s="103" t="s">
        <v>88</v>
      </c>
      <c r="C4047" s="103" t="s">
        <v>838</v>
      </c>
      <c r="D4047" s="103" t="s">
        <v>872</v>
      </c>
      <c r="E4047" s="103" t="s">
        <v>873</v>
      </c>
      <c r="F4047" s="103" t="s">
        <v>873</v>
      </c>
      <c r="G4047" s="103" t="s">
        <v>818</v>
      </c>
      <c r="H4047" s="103" t="s">
        <v>819</v>
      </c>
      <c r="I4047" s="103" t="s">
        <v>842</v>
      </c>
      <c r="J4047" s="215">
        <v>75.349999999999994</v>
      </c>
      <c r="K4047" s="216" t="s">
        <v>88</v>
      </c>
    </row>
    <row r="4048" spans="1:11" x14ac:dyDescent="0.25">
      <c r="A4048" s="103" t="s">
        <v>806</v>
      </c>
      <c r="B4048" s="103" t="s">
        <v>88</v>
      </c>
      <c r="C4048" s="103" t="s">
        <v>838</v>
      </c>
      <c r="D4048" s="103" t="s">
        <v>872</v>
      </c>
      <c r="E4048" s="103" t="s">
        <v>873</v>
      </c>
      <c r="F4048" s="103" t="s">
        <v>873</v>
      </c>
      <c r="G4048" s="103" t="s">
        <v>150</v>
      </c>
      <c r="H4048" s="103" t="s">
        <v>361</v>
      </c>
      <c r="I4048" s="103" t="s">
        <v>842</v>
      </c>
      <c r="J4048" s="215">
        <v>190.86</v>
      </c>
      <c r="K4048" s="216" t="s">
        <v>88</v>
      </c>
    </row>
    <row r="4049" spans="1:11" x14ac:dyDescent="0.25">
      <c r="A4049" s="103" t="s">
        <v>1038</v>
      </c>
      <c r="B4049" s="103" t="s">
        <v>88</v>
      </c>
      <c r="C4049" s="103" t="s">
        <v>838</v>
      </c>
      <c r="D4049" s="103" t="s">
        <v>872</v>
      </c>
      <c r="E4049" s="103" t="s">
        <v>873</v>
      </c>
      <c r="F4049" s="103" t="s">
        <v>873</v>
      </c>
      <c r="G4049" s="103" t="s">
        <v>147</v>
      </c>
      <c r="H4049" s="103" t="s">
        <v>617</v>
      </c>
      <c r="I4049" s="103" t="s">
        <v>842</v>
      </c>
      <c r="J4049" s="215">
        <v>31.82</v>
      </c>
      <c r="K4049" s="216" t="s">
        <v>88</v>
      </c>
    </row>
    <row r="4050" spans="1:11" x14ac:dyDescent="0.25">
      <c r="A4050" s="103" t="s">
        <v>807</v>
      </c>
      <c r="B4050" s="103" t="s">
        <v>88</v>
      </c>
      <c r="C4050" s="103" t="s">
        <v>838</v>
      </c>
      <c r="D4050" s="103" t="s">
        <v>872</v>
      </c>
      <c r="E4050" s="103" t="s">
        <v>873</v>
      </c>
      <c r="F4050" s="103" t="s">
        <v>873</v>
      </c>
      <c r="G4050" s="103" t="s">
        <v>147</v>
      </c>
      <c r="H4050" s="103" t="s">
        <v>617</v>
      </c>
      <c r="I4050" s="103" t="s">
        <v>842</v>
      </c>
      <c r="J4050" s="215">
        <v>19.09</v>
      </c>
      <c r="K4050" s="216" t="s">
        <v>88</v>
      </c>
    </row>
    <row r="4051" spans="1:11" x14ac:dyDescent="0.25">
      <c r="A4051" s="103" t="s">
        <v>807</v>
      </c>
      <c r="B4051" s="103" t="s">
        <v>88</v>
      </c>
      <c r="C4051" s="103" t="s">
        <v>838</v>
      </c>
      <c r="D4051" s="103" t="s">
        <v>872</v>
      </c>
      <c r="E4051" s="103" t="s">
        <v>873</v>
      </c>
      <c r="F4051" s="103" t="s">
        <v>873</v>
      </c>
      <c r="G4051" s="103" t="s">
        <v>732</v>
      </c>
      <c r="H4051" s="103" t="s">
        <v>733</v>
      </c>
      <c r="I4051" s="103" t="s">
        <v>842</v>
      </c>
      <c r="J4051" s="215">
        <v>32</v>
      </c>
      <c r="K4051" s="216" t="s">
        <v>88</v>
      </c>
    </row>
    <row r="4052" spans="1:11" x14ac:dyDescent="0.25">
      <c r="A4052" s="103" t="s">
        <v>807</v>
      </c>
      <c r="B4052" s="103" t="s">
        <v>88</v>
      </c>
      <c r="C4052" s="103" t="s">
        <v>838</v>
      </c>
      <c r="D4052" s="103" t="s">
        <v>872</v>
      </c>
      <c r="E4052" s="111"/>
      <c r="F4052" s="103" t="s">
        <v>873</v>
      </c>
      <c r="G4052" s="103" t="s">
        <v>732</v>
      </c>
      <c r="H4052" s="103" t="s">
        <v>733</v>
      </c>
      <c r="I4052" s="103" t="s">
        <v>842</v>
      </c>
      <c r="J4052" s="215">
        <v>-31.86</v>
      </c>
      <c r="K4052" s="216" t="s">
        <v>88</v>
      </c>
    </row>
    <row r="4053" spans="1:11" x14ac:dyDescent="0.25">
      <c r="A4053" s="103" t="s">
        <v>808</v>
      </c>
      <c r="B4053" s="103" t="s">
        <v>88</v>
      </c>
      <c r="C4053" s="103" t="s">
        <v>838</v>
      </c>
      <c r="D4053" s="103" t="s">
        <v>872</v>
      </c>
      <c r="E4053" s="103" t="s">
        <v>873</v>
      </c>
      <c r="F4053" s="103" t="s">
        <v>873</v>
      </c>
      <c r="G4053" s="103" t="s">
        <v>142</v>
      </c>
      <c r="H4053" s="103" t="s">
        <v>367</v>
      </c>
      <c r="I4053" s="103" t="s">
        <v>842</v>
      </c>
      <c r="J4053" s="215">
        <v>3130.53</v>
      </c>
      <c r="K4053" s="216" t="s">
        <v>88</v>
      </c>
    </row>
    <row r="4054" spans="1:11" x14ac:dyDescent="0.25">
      <c r="A4054" s="103" t="s">
        <v>808</v>
      </c>
      <c r="B4054" s="103" t="s">
        <v>88</v>
      </c>
      <c r="C4054" s="103" t="s">
        <v>838</v>
      </c>
      <c r="D4054" s="103" t="s">
        <v>872</v>
      </c>
      <c r="E4054" s="111"/>
      <c r="F4054" s="103" t="s">
        <v>873</v>
      </c>
      <c r="G4054" s="103" t="s">
        <v>142</v>
      </c>
      <c r="H4054" s="103" t="s">
        <v>367</v>
      </c>
      <c r="I4054" s="103" t="s">
        <v>842</v>
      </c>
      <c r="J4054" s="215">
        <v>-813.62</v>
      </c>
      <c r="K4054" s="216" t="s">
        <v>88</v>
      </c>
    </row>
    <row r="4055" spans="1:11" x14ac:dyDescent="0.25">
      <c r="A4055" s="103" t="s">
        <v>809</v>
      </c>
      <c r="B4055" s="103" t="s">
        <v>88</v>
      </c>
      <c r="C4055" s="103" t="s">
        <v>838</v>
      </c>
      <c r="D4055" s="103" t="s">
        <v>872</v>
      </c>
      <c r="E4055" s="103" t="s">
        <v>873</v>
      </c>
      <c r="F4055" s="103" t="s">
        <v>873</v>
      </c>
      <c r="G4055" s="103" t="s">
        <v>142</v>
      </c>
      <c r="H4055" s="103" t="s">
        <v>367</v>
      </c>
      <c r="I4055" s="103" t="s">
        <v>842</v>
      </c>
      <c r="J4055" s="215">
        <v>439.13</v>
      </c>
      <c r="K4055" s="216" t="s">
        <v>88</v>
      </c>
    </row>
    <row r="4056" spans="1:11" x14ac:dyDescent="0.25">
      <c r="A4056" s="103" t="s">
        <v>809</v>
      </c>
      <c r="B4056" s="103" t="s">
        <v>88</v>
      </c>
      <c r="C4056" s="103" t="s">
        <v>838</v>
      </c>
      <c r="D4056" s="103" t="s">
        <v>872</v>
      </c>
      <c r="E4056" s="111"/>
      <c r="F4056" s="103" t="s">
        <v>873</v>
      </c>
      <c r="G4056" s="103" t="s">
        <v>142</v>
      </c>
      <c r="H4056" s="103" t="s">
        <v>367</v>
      </c>
      <c r="I4056" s="103" t="s">
        <v>842</v>
      </c>
      <c r="J4056" s="215">
        <v>-114.13</v>
      </c>
      <c r="K4056" s="216" t="s">
        <v>88</v>
      </c>
    </row>
    <row r="4057" spans="1:11" x14ac:dyDescent="0.25">
      <c r="A4057" s="103" t="s">
        <v>810</v>
      </c>
      <c r="B4057" s="103" t="s">
        <v>88</v>
      </c>
      <c r="C4057" s="103" t="s">
        <v>838</v>
      </c>
      <c r="D4057" s="103" t="s">
        <v>872</v>
      </c>
      <c r="E4057" s="103" t="s">
        <v>873</v>
      </c>
      <c r="F4057" s="103" t="s">
        <v>873</v>
      </c>
      <c r="G4057" s="103" t="s">
        <v>142</v>
      </c>
      <c r="H4057" s="103" t="s">
        <v>367</v>
      </c>
      <c r="I4057" s="103" t="s">
        <v>842</v>
      </c>
      <c r="J4057" s="215">
        <v>731.69</v>
      </c>
      <c r="K4057" s="216" t="s">
        <v>88</v>
      </c>
    </row>
    <row r="4058" spans="1:11" x14ac:dyDescent="0.25">
      <c r="A4058" s="103" t="s">
        <v>810</v>
      </c>
      <c r="B4058" s="103" t="s">
        <v>88</v>
      </c>
      <c r="C4058" s="103" t="s">
        <v>838</v>
      </c>
      <c r="D4058" s="103" t="s">
        <v>872</v>
      </c>
      <c r="E4058" s="111"/>
      <c r="F4058" s="103" t="s">
        <v>873</v>
      </c>
      <c r="G4058" s="103" t="s">
        <v>142</v>
      </c>
      <c r="H4058" s="103" t="s">
        <v>367</v>
      </c>
      <c r="I4058" s="103" t="s">
        <v>842</v>
      </c>
      <c r="J4058" s="215">
        <v>-190.17</v>
      </c>
      <c r="K4058" s="216" t="s">
        <v>88</v>
      </c>
    </row>
    <row r="4059" spans="1:11" x14ac:dyDescent="0.25">
      <c r="A4059" s="103" t="s">
        <v>1038</v>
      </c>
      <c r="B4059" s="103" t="s">
        <v>88</v>
      </c>
      <c r="C4059" s="103" t="s">
        <v>838</v>
      </c>
      <c r="D4059" s="103" t="s">
        <v>872</v>
      </c>
      <c r="E4059" s="103" t="s">
        <v>873</v>
      </c>
      <c r="F4059" s="103" t="s">
        <v>873</v>
      </c>
      <c r="G4059" s="103" t="s">
        <v>142</v>
      </c>
      <c r="H4059" s="103" t="s">
        <v>367</v>
      </c>
      <c r="I4059" s="103" t="s">
        <v>842</v>
      </c>
      <c r="J4059" s="215">
        <v>409.45</v>
      </c>
      <c r="K4059" s="216" t="s">
        <v>88</v>
      </c>
    </row>
    <row r="4060" spans="1:11" x14ac:dyDescent="0.25">
      <c r="A4060" s="103" t="s">
        <v>1038</v>
      </c>
      <c r="B4060" s="103" t="s">
        <v>88</v>
      </c>
      <c r="C4060" s="103" t="s">
        <v>838</v>
      </c>
      <c r="D4060" s="103" t="s">
        <v>872</v>
      </c>
      <c r="E4060" s="111"/>
      <c r="F4060" s="103" t="s">
        <v>873</v>
      </c>
      <c r="G4060" s="103" t="s">
        <v>142</v>
      </c>
      <c r="H4060" s="103" t="s">
        <v>367</v>
      </c>
      <c r="I4060" s="103" t="s">
        <v>842</v>
      </c>
      <c r="J4060" s="215">
        <v>-106.41</v>
      </c>
      <c r="K4060" s="216" t="s">
        <v>88</v>
      </c>
    </row>
    <row r="4061" spans="1:11" x14ac:dyDescent="0.25">
      <c r="A4061" s="103" t="s">
        <v>806</v>
      </c>
      <c r="B4061" s="103" t="s">
        <v>88</v>
      </c>
      <c r="C4061" s="103" t="s">
        <v>838</v>
      </c>
      <c r="D4061" s="103" t="s">
        <v>872</v>
      </c>
      <c r="E4061" s="103" t="s">
        <v>873</v>
      </c>
      <c r="F4061" s="103" t="s">
        <v>873</v>
      </c>
      <c r="G4061" s="103" t="s">
        <v>142</v>
      </c>
      <c r="H4061" s="103" t="s">
        <v>367</v>
      </c>
      <c r="I4061" s="103" t="s">
        <v>842</v>
      </c>
      <c r="J4061" s="215">
        <v>247.69</v>
      </c>
      <c r="K4061" s="216" t="s">
        <v>88</v>
      </c>
    </row>
    <row r="4062" spans="1:11" x14ac:dyDescent="0.25">
      <c r="A4062" s="103" t="s">
        <v>806</v>
      </c>
      <c r="B4062" s="103" t="s">
        <v>88</v>
      </c>
      <c r="C4062" s="103" t="s">
        <v>838</v>
      </c>
      <c r="D4062" s="103" t="s">
        <v>872</v>
      </c>
      <c r="E4062" s="111"/>
      <c r="F4062" s="103" t="s">
        <v>873</v>
      </c>
      <c r="G4062" s="103" t="s">
        <v>142</v>
      </c>
      <c r="H4062" s="103" t="s">
        <v>367</v>
      </c>
      <c r="I4062" s="103" t="s">
        <v>842</v>
      </c>
      <c r="J4062" s="215">
        <v>-64.37</v>
      </c>
      <c r="K4062" s="216" t="s">
        <v>88</v>
      </c>
    </row>
    <row r="4063" spans="1:11" x14ac:dyDescent="0.25">
      <c r="A4063" s="103" t="s">
        <v>807</v>
      </c>
      <c r="B4063" s="103" t="s">
        <v>88</v>
      </c>
      <c r="C4063" s="103" t="s">
        <v>838</v>
      </c>
      <c r="D4063" s="103" t="s">
        <v>872</v>
      </c>
      <c r="E4063" s="103" t="s">
        <v>873</v>
      </c>
      <c r="F4063" s="103" t="s">
        <v>873</v>
      </c>
      <c r="G4063" s="103" t="s">
        <v>142</v>
      </c>
      <c r="H4063" s="103" t="s">
        <v>367</v>
      </c>
      <c r="I4063" s="103" t="s">
        <v>842</v>
      </c>
      <c r="J4063" s="215">
        <v>-2185.16</v>
      </c>
      <c r="K4063" s="216" t="s">
        <v>88</v>
      </c>
    </row>
    <row r="4064" spans="1:11" x14ac:dyDescent="0.25">
      <c r="A4064" s="103" t="s">
        <v>807</v>
      </c>
      <c r="B4064" s="103" t="s">
        <v>88</v>
      </c>
      <c r="C4064" s="103" t="s">
        <v>838</v>
      </c>
      <c r="D4064" s="103" t="s">
        <v>872</v>
      </c>
      <c r="E4064" s="111"/>
      <c r="F4064" s="103" t="s">
        <v>873</v>
      </c>
      <c r="G4064" s="103" t="s">
        <v>142</v>
      </c>
      <c r="H4064" s="103" t="s">
        <v>367</v>
      </c>
      <c r="I4064" s="103" t="s">
        <v>842</v>
      </c>
      <c r="J4064" s="215">
        <v>567.91999999999996</v>
      </c>
      <c r="K4064" s="216" t="s">
        <v>88</v>
      </c>
    </row>
    <row r="4065" spans="1:11" x14ac:dyDescent="0.25">
      <c r="A4065" s="103" t="s">
        <v>808</v>
      </c>
      <c r="B4065" s="103" t="s">
        <v>88</v>
      </c>
      <c r="C4065" s="103" t="s">
        <v>838</v>
      </c>
      <c r="D4065" s="103" t="s">
        <v>872</v>
      </c>
      <c r="E4065" s="103" t="s">
        <v>873</v>
      </c>
      <c r="F4065" s="103" t="s">
        <v>873</v>
      </c>
      <c r="G4065" s="103" t="s">
        <v>141</v>
      </c>
      <c r="H4065" s="103" t="s">
        <v>368</v>
      </c>
      <c r="I4065" s="103" t="s">
        <v>842</v>
      </c>
      <c r="J4065" s="215">
        <v>-3095</v>
      </c>
      <c r="K4065" s="216" t="s">
        <v>88</v>
      </c>
    </row>
    <row r="4066" spans="1:11" x14ac:dyDescent="0.25">
      <c r="A4066" s="103" t="s">
        <v>806</v>
      </c>
      <c r="B4066" s="103" t="s">
        <v>88</v>
      </c>
      <c r="C4066" s="103" t="s">
        <v>838</v>
      </c>
      <c r="D4066" s="103" t="s">
        <v>872</v>
      </c>
      <c r="E4066" s="103" t="s">
        <v>873</v>
      </c>
      <c r="F4066" s="103" t="s">
        <v>873</v>
      </c>
      <c r="G4066" s="103" t="s">
        <v>141</v>
      </c>
      <c r="H4066" s="103" t="s">
        <v>368</v>
      </c>
      <c r="I4066" s="103" t="s">
        <v>842</v>
      </c>
      <c r="J4066" s="215">
        <v>3095</v>
      </c>
      <c r="K4066" s="216" t="s">
        <v>88</v>
      </c>
    </row>
    <row r="4067" spans="1:11" x14ac:dyDescent="0.25">
      <c r="A4067" s="103" t="s">
        <v>809</v>
      </c>
      <c r="B4067" s="103" t="s">
        <v>88</v>
      </c>
      <c r="C4067" s="103" t="s">
        <v>838</v>
      </c>
      <c r="D4067" s="103" t="s">
        <v>872</v>
      </c>
      <c r="E4067" s="103" t="s">
        <v>873</v>
      </c>
      <c r="F4067" s="103" t="s">
        <v>873</v>
      </c>
      <c r="G4067" s="103" t="s">
        <v>97</v>
      </c>
      <c r="H4067" s="103" t="s">
        <v>369</v>
      </c>
      <c r="I4067" s="103" t="s">
        <v>842</v>
      </c>
      <c r="J4067" s="215">
        <v>7980</v>
      </c>
      <c r="K4067" s="216" t="s">
        <v>88</v>
      </c>
    </row>
    <row r="4068" spans="1:11" x14ac:dyDescent="0.25">
      <c r="A4068" s="103" t="s">
        <v>809</v>
      </c>
      <c r="B4068" s="103" t="s">
        <v>88</v>
      </c>
      <c r="C4068" s="103" t="s">
        <v>838</v>
      </c>
      <c r="D4068" s="103" t="s">
        <v>872</v>
      </c>
      <c r="E4068" s="111"/>
      <c r="F4068" s="103" t="s">
        <v>873</v>
      </c>
      <c r="G4068" s="103" t="s">
        <v>97</v>
      </c>
      <c r="H4068" s="103" t="s">
        <v>369</v>
      </c>
      <c r="I4068" s="103" t="s">
        <v>842</v>
      </c>
      <c r="J4068" s="215">
        <v>-2074</v>
      </c>
      <c r="K4068" s="216" t="s">
        <v>88</v>
      </c>
    </row>
    <row r="4069" spans="1:11" x14ac:dyDescent="0.25">
      <c r="A4069" s="103" t="s">
        <v>806</v>
      </c>
      <c r="B4069" s="103" t="s">
        <v>88</v>
      </c>
      <c r="C4069" s="103" t="s">
        <v>838</v>
      </c>
      <c r="D4069" s="103" t="s">
        <v>872</v>
      </c>
      <c r="E4069" s="103" t="s">
        <v>873</v>
      </c>
      <c r="F4069" s="103" t="s">
        <v>873</v>
      </c>
      <c r="G4069" s="103" t="s">
        <v>97</v>
      </c>
      <c r="H4069" s="103" t="s">
        <v>369</v>
      </c>
      <c r="I4069" s="103" t="s">
        <v>842</v>
      </c>
      <c r="J4069" s="215">
        <v>-3990</v>
      </c>
      <c r="K4069" s="216" t="s">
        <v>88</v>
      </c>
    </row>
    <row r="4070" spans="1:11" x14ac:dyDescent="0.25">
      <c r="A4070" s="103" t="s">
        <v>806</v>
      </c>
      <c r="B4070" s="103" t="s">
        <v>88</v>
      </c>
      <c r="C4070" s="103" t="s">
        <v>838</v>
      </c>
      <c r="D4070" s="103" t="s">
        <v>872</v>
      </c>
      <c r="E4070" s="111"/>
      <c r="F4070" s="103" t="s">
        <v>873</v>
      </c>
      <c r="G4070" s="103" t="s">
        <v>97</v>
      </c>
      <c r="H4070" s="103" t="s">
        <v>369</v>
      </c>
      <c r="I4070" s="103" t="s">
        <v>842</v>
      </c>
      <c r="J4070" s="215">
        <v>1037</v>
      </c>
      <c r="K4070" s="216" t="s">
        <v>88</v>
      </c>
    </row>
    <row r="4071" spans="1:11" x14ac:dyDescent="0.25">
      <c r="A4071" s="103" t="s">
        <v>809</v>
      </c>
      <c r="B4071" s="103" t="s">
        <v>88</v>
      </c>
      <c r="C4071" s="103" t="s">
        <v>838</v>
      </c>
      <c r="D4071" s="103" t="s">
        <v>872</v>
      </c>
      <c r="E4071" s="103" t="s">
        <v>873</v>
      </c>
      <c r="F4071" s="103" t="s">
        <v>873</v>
      </c>
      <c r="G4071" s="103" t="s">
        <v>139</v>
      </c>
      <c r="H4071" s="103" t="s">
        <v>646</v>
      </c>
      <c r="I4071" s="103" t="s">
        <v>842</v>
      </c>
      <c r="J4071" s="215">
        <v>125</v>
      </c>
      <c r="K4071" s="216" t="s">
        <v>88</v>
      </c>
    </row>
    <row r="4072" spans="1:11" x14ac:dyDescent="0.25">
      <c r="A4072" s="103" t="s">
        <v>809</v>
      </c>
      <c r="B4072" s="103" t="s">
        <v>88</v>
      </c>
      <c r="C4072" s="103" t="s">
        <v>838</v>
      </c>
      <c r="D4072" s="103" t="s">
        <v>872</v>
      </c>
      <c r="E4072" s="111"/>
      <c r="F4072" s="103" t="s">
        <v>873</v>
      </c>
      <c r="G4072" s="103" t="s">
        <v>139</v>
      </c>
      <c r="H4072" s="103" t="s">
        <v>646</v>
      </c>
      <c r="I4072" s="103" t="s">
        <v>842</v>
      </c>
      <c r="J4072" s="215">
        <v>-32.49</v>
      </c>
      <c r="K4072" s="216" t="s">
        <v>88</v>
      </c>
    </row>
    <row r="4073" spans="1:11" x14ac:dyDescent="0.25">
      <c r="A4073" s="103" t="s">
        <v>1038</v>
      </c>
      <c r="B4073" s="103" t="s">
        <v>88</v>
      </c>
      <c r="C4073" s="103" t="s">
        <v>838</v>
      </c>
      <c r="D4073" s="103" t="s">
        <v>872</v>
      </c>
      <c r="E4073" s="103" t="s">
        <v>873</v>
      </c>
      <c r="F4073" s="103" t="s">
        <v>873</v>
      </c>
      <c r="G4073" s="103" t="s">
        <v>139</v>
      </c>
      <c r="H4073" s="103" t="s">
        <v>646</v>
      </c>
      <c r="I4073" s="103" t="s">
        <v>842</v>
      </c>
      <c r="J4073" s="215">
        <v>43.91</v>
      </c>
      <c r="K4073" s="216" t="s">
        <v>88</v>
      </c>
    </row>
    <row r="4074" spans="1:11" x14ac:dyDescent="0.25">
      <c r="A4074" s="103" t="s">
        <v>1038</v>
      </c>
      <c r="B4074" s="103" t="s">
        <v>88</v>
      </c>
      <c r="C4074" s="103" t="s">
        <v>838</v>
      </c>
      <c r="D4074" s="103" t="s">
        <v>872</v>
      </c>
      <c r="E4074" s="111"/>
      <c r="F4074" s="103" t="s">
        <v>873</v>
      </c>
      <c r="G4074" s="103" t="s">
        <v>139</v>
      </c>
      <c r="H4074" s="103" t="s">
        <v>646</v>
      </c>
      <c r="I4074" s="103" t="s">
        <v>842</v>
      </c>
      <c r="J4074" s="215">
        <v>-11.41</v>
      </c>
      <c r="K4074" s="216" t="s">
        <v>88</v>
      </c>
    </row>
    <row r="4075" spans="1:11" x14ac:dyDescent="0.25">
      <c r="A4075" s="103" t="s">
        <v>806</v>
      </c>
      <c r="B4075" s="103" t="s">
        <v>88</v>
      </c>
      <c r="C4075" s="103" t="s">
        <v>838</v>
      </c>
      <c r="D4075" s="103" t="s">
        <v>872</v>
      </c>
      <c r="E4075" s="103" t="s">
        <v>873</v>
      </c>
      <c r="F4075" s="103" t="s">
        <v>873</v>
      </c>
      <c r="G4075" s="103" t="s">
        <v>139</v>
      </c>
      <c r="H4075" s="103" t="s">
        <v>646</v>
      </c>
      <c r="I4075" s="103" t="s">
        <v>842</v>
      </c>
      <c r="J4075" s="215">
        <v>64.66</v>
      </c>
      <c r="K4075" s="216" t="s">
        <v>88</v>
      </c>
    </row>
    <row r="4076" spans="1:11" x14ac:dyDescent="0.25">
      <c r="A4076" s="103" t="s">
        <v>806</v>
      </c>
      <c r="B4076" s="103" t="s">
        <v>88</v>
      </c>
      <c r="C4076" s="103" t="s">
        <v>838</v>
      </c>
      <c r="D4076" s="103" t="s">
        <v>872</v>
      </c>
      <c r="E4076" s="111"/>
      <c r="F4076" s="103" t="s">
        <v>873</v>
      </c>
      <c r="G4076" s="103" t="s">
        <v>139</v>
      </c>
      <c r="H4076" s="103" t="s">
        <v>646</v>
      </c>
      <c r="I4076" s="103" t="s">
        <v>842</v>
      </c>
      <c r="J4076" s="215">
        <v>-16.809999999999999</v>
      </c>
      <c r="K4076" s="216" t="s">
        <v>88</v>
      </c>
    </row>
    <row r="4077" spans="1:11" x14ac:dyDescent="0.25">
      <c r="A4077" s="103" t="s">
        <v>808</v>
      </c>
      <c r="B4077" s="103" t="s">
        <v>88</v>
      </c>
      <c r="C4077" s="103" t="s">
        <v>838</v>
      </c>
      <c r="D4077" s="103" t="s">
        <v>872</v>
      </c>
      <c r="E4077" s="103" t="s">
        <v>873</v>
      </c>
      <c r="F4077" s="103" t="s">
        <v>873</v>
      </c>
      <c r="G4077" s="103" t="s">
        <v>138</v>
      </c>
      <c r="H4077" s="103" t="s">
        <v>647</v>
      </c>
      <c r="I4077" s="103" t="s">
        <v>842</v>
      </c>
      <c r="J4077" s="215">
        <v>4235.87</v>
      </c>
      <c r="K4077" s="216" t="s">
        <v>88</v>
      </c>
    </row>
    <row r="4078" spans="1:11" x14ac:dyDescent="0.25">
      <c r="A4078" s="103" t="s">
        <v>808</v>
      </c>
      <c r="B4078" s="103" t="s">
        <v>88</v>
      </c>
      <c r="C4078" s="103" t="s">
        <v>838</v>
      </c>
      <c r="D4078" s="103" t="s">
        <v>872</v>
      </c>
      <c r="E4078" s="111"/>
      <c r="F4078" s="103" t="s">
        <v>873</v>
      </c>
      <c r="G4078" s="103" t="s">
        <v>138</v>
      </c>
      <c r="H4078" s="103" t="s">
        <v>647</v>
      </c>
      <c r="I4078" s="103" t="s">
        <v>842</v>
      </c>
      <c r="J4078" s="215">
        <v>-1124.45</v>
      </c>
      <c r="K4078" s="216" t="s">
        <v>88</v>
      </c>
    </row>
    <row r="4079" spans="1:11" x14ac:dyDescent="0.25">
      <c r="A4079" s="103" t="s">
        <v>809</v>
      </c>
      <c r="B4079" s="103" t="s">
        <v>88</v>
      </c>
      <c r="C4079" s="103" t="s">
        <v>838</v>
      </c>
      <c r="D4079" s="103" t="s">
        <v>872</v>
      </c>
      <c r="E4079" s="103" t="s">
        <v>873</v>
      </c>
      <c r="F4079" s="103" t="s">
        <v>873</v>
      </c>
      <c r="G4079" s="103" t="s">
        <v>138</v>
      </c>
      <c r="H4079" s="103" t="s">
        <v>647</v>
      </c>
      <c r="I4079" s="103" t="s">
        <v>842</v>
      </c>
      <c r="J4079" s="215">
        <v>484.35</v>
      </c>
      <c r="K4079" s="216" t="s">
        <v>88</v>
      </c>
    </row>
    <row r="4080" spans="1:11" x14ac:dyDescent="0.25">
      <c r="A4080" s="103" t="s">
        <v>809</v>
      </c>
      <c r="B4080" s="103" t="s">
        <v>88</v>
      </c>
      <c r="C4080" s="103" t="s">
        <v>838</v>
      </c>
      <c r="D4080" s="103" t="s">
        <v>872</v>
      </c>
      <c r="E4080" s="111"/>
      <c r="F4080" s="103" t="s">
        <v>873</v>
      </c>
      <c r="G4080" s="103" t="s">
        <v>138</v>
      </c>
      <c r="H4080" s="103" t="s">
        <v>647</v>
      </c>
      <c r="I4080" s="103" t="s">
        <v>842</v>
      </c>
      <c r="J4080" s="215">
        <v>-125.89</v>
      </c>
      <c r="K4080" s="216" t="s">
        <v>88</v>
      </c>
    </row>
    <row r="4081" spans="1:11" x14ac:dyDescent="0.25">
      <c r="A4081" s="103" t="s">
        <v>806</v>
      </c>
      <c r="B4081" s="103" t="s">
        <v>88</v>
      </c>
      <c r="C4081" s="103" t="s">
        <v>838</v>
      </c>
      <c r="D4081" s="103" t="s">
        <v>872</v>
      </c>
      <c r="E4081" s="103" t="s">
        <v>873</v>
      </c>
      <c r="F4081" s="103" t="s">
        <v>873</v>
      </c>
      <c r="G4081" s="103" t="s">
        <v>138</v>
      </c>
      <c r="H4081" s="103" t="s">
        <v>647</v>
      </c>
      <c r="I4081" s="103" t="s">
        <v>842</v>
      </c>
      <c r="J4081" s="215">
        <v>217.66</v>
      </c>
      <c r="K4081" s="216" t="s">
        <v>88</v>
      </c>
    </row>
    <row r="4082" spans="1:11" x14ac:dyDescent="0.25">
      <c r="A4082" s="103" t="s">
        <v>806</v>
      </c>
      <c r="B4082" s="103" t="s">
        <v>88</v>
      </c>
      <c r="C4082" s="103" t="s">
        <v>838</v>
      </c>
      <c r="D4082" s="103" t="s">
        <v>872</v>
      </c>
      <c r="E4082" s="111"/>
      <c r="F4082" s="103" t="s">
        <v>873</v>
      </c>
      <c r="G4082" s="103" t="s">
        <v>138</v>
      </c>
      <c r="H4082" s="103" t="s">
        <v>647</v>
      </c>
      <c r="I4082" s="103" t="s">
        <v>842</v>
      </c>
      <c r="J4082" s="215">
        <v>-56.57</v>
      </c>
      <c r="K4082" s="216" t="s">
        <v>88</v>
      </c>
    </row>
    <row r="4083" spans="1:11" x14ac:dyDescent="0.25">
      <c r="A4083" s="103" t="s">
        <v>807</v>
      </c>
      <c r="B4083" s="103" t="s">
        <v>88</v>
      </c>
      <c r="C4083" s="103" t="s">
        <v>838</v>
      </c>
      <c r="D4083" s="103" t="s">
        <v>872</v>
      </c>
      <c r="E4083" s="103" t="s">
        <v>873</v>
      </c>
      <c r="F4083" s="103" t="s">
        <v>873</v>
      </c>
      <c r="G4083" s="103" t="s">
        <v>138</v>
      </c>
      <c r="H4083" s="103" t="s">
        <v>647</v>
      </c>
      <c r="I4083" s="103" t="s">
        <v>842</v>
      </c>
      <c r="J4083" s="215">
        <v>-3042.92</v>
      </c>
      <c r="K4083" s="216" t="s">
        <v>88</v>
      </c>
    </row>
    <row r="4084" spans="1:11" x14ac:dyDescent="0.25">
      <c r="A4084" s="103" t="s">
        <v>807</v>
      </c>
      <c r="B4084" s="103" t="s">
        <v>88</v>
      </c>
      <c r="C4084" s="103" t="s">
        <v>838</v>
      </c>
      <c r="D4084" s="103" t="s">
        <v>872</v>
      </c>
      <c r="E4084" s="111"/>
      <c r="F4084" s="103" t="s">
        <v>873</v>
      </c>
      <c r="G4084" s="103" t="s">
        <v>138</v>
      </c>
      <c r="H4084" s="103" t="s">
        <v>647</v>
      </c>
      <c r="I4084" s="103" t="s">
        <v>842</v>
      </c>
      <c r="J4084" s="215">
        <v>828.71</v>
      </c>
      <c r="K4084" s="216" t="s">
        <v>88</v>
      </c>
    </row>
    <row r="4085" spans="1:11" x14ac:dyDescent="0.25">
      <c r="A4085" s="103" t="s">
        <v>809</v>
      </c>
      <c r="B4085" s="103" t="s">
        <v>88</v>
      </c>
      <c r="C4085" s="103" t="s">
        <v>838</v>
      </c>
      <c r="D4085" s="103" t="s">
        <v>872</v>
      </c>
      <c r="E4085" s="103" t="s">
        <v>873</v>
      </c>
      <c r="F4085" s="103" t="s">
        <v>873</v>
      </c>
      <c r="G4085" s="103" t="s">
        <v>136</v>
      </c>
      <c r="H4085" s="103" t="s">
        <v>370</v>
      </c>
      <c r="I4085" s="103" t="s">
        <v>842</v>
      </c>
      <c r="J4085" s="215">
        <v>47.97</v>
      </c>
      <c r="K4085" s="216" t="s">
        <v>88</v>
      </c>
    </row>
    <row r="4086" spans="1:11" x14ac:dyDescent="0.25">
      <c r="A4086" s="103" t="s">
        <v>809</v>
      </c>
      <c r="B4086" s="103" t="s">
        <v>88</v>
      </c>
      <c r="C4086" s="103" t="s">
        <v>838</v>
      </c>
      <c r="D4086" s="103" t="s">
        <v>872</v>
      </c>
      <c r="E4086" s="103" t="s">
        <v>873</v>
      </c>
      <c r="F4086" s="103" t="s">
        <v>873</v>
      </c>
      <c r="G4086" s="103" t="s">
        <v>132</v>
      </c>
      <c r="H4086" s="103" t="s">
        <v>379</v>
      </c>
      <c r="I4086" s="103" t="s">
        <v>842</v>
      </c>
      <c r="J4086" s="215">
        <v>114.54</v>
      </c>
      <c r="K4086" s="216" t="s">
        <v>88</v>
      </c>
    </row>
    <row r="4087" spans="1:11" x14ac:dyDescent="0.25">
      <c r="A4087" s="103" t="s">
        <v>808</v>
      </c>
      <c r="B4087" s="103" t="s">
        <v>88</v>
      </c>
      <c r="C4087" s="103" t="s">
        <v>838</v>
      </c>
      <c r="D4087" s="103" t="s">
        <v>872</v>
      </c>
      <c r="E4087" s="103" t="s">
        <v>873</v>
      </c>
      <c r="F4087" s="103" t="s">
        <v>873</v>
      </c>
      <c r="G4087" s="103" t="s">
        <v>130</v>
      </c>
      <c r="H4087" s="103" t="s">
        <v>381</v>
      </c>
      <c r="I4087" s="103" t="s">
        <v>842</v>
      </c>
      <c r="J4087" s="215">
        <v>54.21</v>
      </c>
      <c r="K4087" s="216" t="s">
        <v>88</v>
      </c>
    </row>
    <row r="4088" spans="1:11" x14ac:dyDescent="0.25">
      <c r="A4088" s="103" t="s">
        <v>810</v>
      </c>
      <c r="B4088" s="103" t="s">
        <v>88</v>
      </c>
      <c r="C4088" s="103" t="s">
        <v>838</v>
      </c>
      <c r="D4088" s="103" t="s">
        <v>872</v>
      </c>
      <c r="E4088" s="103" t="s">
        <v>873</v>
      </c>
      <c r="F4088" s="103" t="s">
        <v>873</v>
      </c>
      <c r="G4088" s="103" t="s">
        <v>130</v>
      </c>
      <c r="H4088" s="103" t="s">
        <v>381</v>
      </c>
      <c r="I4088" s="103" t="s">
        <v>842</v>
      </c>
      <c r="J4088" s="215">
        <v>574.54</v>
      </c>
      <c r="K4088" s="216" t="s">
        <v>88</v>
      </c>
    </row>
    <row r="4089" spans="1:11" x14ac:dyDescent="0.25">
      <c r="A4089" s="103" t="s">
        <v>810</v>
      </c>
      <c r="B4089" s="103" t="s">
        <v>88</v>
      </c>
      <c r="C4089" s="103" t="s">
        <v>838</v>
      </c>
      <c r="D4089" s="103" t="s">
        <v>872</v>
      </c>
      <c r="E4089" s="103" t="s">
        <v>873</v>
      </c>
      <c r="F4089" s="103" t="s">
        <v>873</v>
      </c>
      <c r="G4089" s="103" t="s">
        <v>129</v>
      </c>
      <c r="H4089" s="103" t="s">
        <v>382</v>
      </c>
      <c r="I4089" s="103" t="s">
        <v>842</v>
      </c>
      <c r="J4089" s="215">
        <v>472.04</v>
      </c>
      <c r="K4089" s="216" t="s">
        <v>88</v>
      </c>
    </row>
    <row r="4090" spans="1:11" x14ac:dyDescent="0.25">
      <c r="A4090" s="103" t="s">
        <v>808</v>
      </c>
      <c r="B4090" s="103" t="s">
        <v>88</v>
      </c>
      <c r="C4090" s="103" t="s">
        <v>838</v>
      </c>
      <c r="D4090" s="103" t="s">
        <v>872</v>
      </c>
      <c r="E4090" s="103" t="s">
        <v>873</v>
      </c>
      <c r="F4090" s="103" t="s">
        <v>873</v>
      </c>
      <c r="G4090" s="103" t="s">
        <v>128</v>
      </c>
      <c r="H4090" s="103" t="s">
        <v>386</v>
      </c>
      <c r="I4090" s="103" t="s">
        <v>842</v>
      </c>
      <c r="J4090" s="215">
        <v>-253.04</v>
      </c>
      <c r="K4090" s="216" t="s">
        <v>88</v>
      </c>
    </row>
    <row r="4091" spans="1:11" x14ac:dyDescent="0.25">
      <c r="A4091" s="103" t="s">
        <v>809</v>
      </c>
      <c r="B4091" s="103" t="s">
        <v>88</v>
      </c>
      <c r="C4091" s="103" t="s">
        <v>838</v>
      </c>
      <c r="D4091" s="103" t="s">
        <v>872</v>
      </c>
      <c r="E4091" s="103" t="s">
        <v>873</v>
      </c>
      <c r="F4091" s="103" t="s">
        <v>873</v>
      </c>
      <c r="G4091" s="103" t="s">
        <v>128</v>
      </c>
      <c r="H4091" s="103" t="s">
        <v>386</v>
      </c>
      <c r="I4091" s="103" t="s">
        <v>842</v>
      </c>
      <c r="J4091" s="215">
        <v>332.19</v>
      </c>
      <c r="K4091" s="216" t="s">
        <v>88</v>
      </c>
    </row>
    <row r="4092" spans="1:11" x14ac:dyDescent="0.25">
      <c r="A4092" s="103" t="s">
        <v>1038</v>
      </c>
      <c r="B4092" s="103" t="s">
        <v>88</v>
      </c>
      <c r="C4092" s="103" t="s">
        <v>838</v>
      </c>
      <c r="D4092" s="103" t="s">
        <v>872</v>
      </c>
      <c r="E4092" s="103" t="s">
        <v>873</v>
      </c>
      <c r="F4092" s="103" t="s">
        <v>873</v>
      </c>
      <c r="G4092" s="103" t="s">
        <v>128</v>
      </c>
      <c r="H4092" s="103" t="s">
        <v>386</v>
      </c>
      <c r="I4092" s="103" t="s">
        <v>842</v>
      </c>
      <c r="J4092" s="215">
        <v>2865.6</v>
      </c>
      <c r="K4092" s="216" t="s">
        <v>88</v>
      </c>
    </row>
    <row r="4093" spans="1:11" x14ac:dyDescent="0.25">
      <c r="A4093" s="103" t="s">
        <v>806</v>
      </c>
      <c r="B4093" s="103" t="s">
        <v>88</v>
      </c>
      <c r="C4093" s="103" t="s">
        <v>838</v>
      </c>
      <c r="D4093" s="103" t="s">
        <v>872</v>
      </c>
      <c r="E4093" s="103" t="s">
        <v>873</v>
      </c>
      <c r="F4093" s="103" t="s">
        <v>873</v>
      </c>
      <c r="G4093" s="103" t="s">
        <v>128</v>
      </c>
      <c r="H4093" s="103" t="s">
        <v>386</v>
      </c>
      <c r="I4093" s="103" t="s">
        <v>842</v>
      </c>
      <c r="J4093" s="215">
        <v>152.16</v>
      </c>
      <c r="K4093" s="216" t="s">
        <v>88</v>
      </c>
    </row>
    <row r="4094" spans="1:11" x14ac:dyDescent="0.25">
      <c r="A4094" s="103" t="s">
        <v>807</v>
      </c>
      <c r="B4094" s="103" t="s">
        <v>88</v>
      </c>
      <c r="C4094" s="103" t="s">
        <v>838</v>
      </c>
      <c r="D4094" s="103" t="s">
        <v>872</v>
      </c>
      <c r="E4094" s="103" t="s">
        <v>873</v>
      </c>
      <c r="F4094" s="103" t="s">
        <v>873</v>
      </c>
      <c r="G4094" s="103" t="s">
        <v>128</v>
      </c>
      <c r="H4094" s="103" t="s">
        <v>386</v>
      </c>
      <c r="I4094" s="103" t="s">
        <v>842</v>
      </c>
      <c r="J4094" s="215">
        <v>835.25</v>
      </c>
      <c r="K4094" s="216" t="s">
        <v>88</v>
      </c>
    </row>
    <row r="4095" spans="1:11" x14ac:dyDescent="0.25">
      <c r="A4095" s="103" t="s">
        <v>809</v>
      </c>
      <c r="B4095" s="103" t="s">
        <v>88</v>
      </c>
      <c r="C4095" s="103" t="s">
        <v>838</v>
      </c>
      <c r="D4095" s="103" t="s">
        <v>872</v>
      </c>
      <c r="E4095" s="103" t="s">
        <v>873</v>
      </c>
      <c r="F4095" s="103" t="s">
        <v>873</v>
      </c>
      <c r="G4095" s="103" t="s">
        <v>594</v>
      </c>
      <c r="H4095" s="103" t="s">
        <v>735</v>
      </c>
      <c r="I4095" s="103" t="s">
        <v>842</v>
      </c>
      <c r="J4095" s="215">
        <v>107.61</v>
      </c>
      <c r="K4095" s="216" t="s">
        <v>88</v>
      </c>
    </row>
    <row r="4096" spans="1:11" x14ac:dyDescent="0.25">
      <c r="A4096" s="103" t="s">
        <v>810</v>
      </c>
      <c r="B4096" s="103" t="s">
        <v>88</v>
      </c>
      <c r="C4096" s="103" t="s">
        <v>838</v>
      </c>
      <c r="D4096" s="103" t="s">
        <v>872</v>
      </c>
      <c r="E4096" s="103" t="s">
        <v>873</v>
      </c>
      <c r="F4096" s="103" t="s">
        <v>873</v>
      </c>
      <c r="G4096" s="103" t="s">
        <v>618</v>
      </c>
      <c r="H4096" s="103" t="s">
        <v>824</v>
      </c>
      <c r="I4096" s="103" t="s">
        <v>842</v>
      </c>
      <c r="J4096" s="215">
        <v>10</v>
      </c>
      <c r="K4096" s="216" t="s">
        <v>88</v>
      </c>
    </row>
    <row r="4097" spans="1:11" x14ac:dyDescent="0.25">
      <c r="A4097" s="103" t="s">
        <v>807</v>
      </c>
      <c r="B4097" s="103" t="s">
        <v>88</v>
      </c>
      <c r="C4097" s="103" t="s">
        <v>838</v>
      </c>
      <c r="D4097" s="103" t="s">
        <v>872</v>
      </c>
      <c r="E4097" s="103" t="s">
        <v>873</v>
      </c>
      <c r="F4097" s="103" t="s">
        <v>873</v>
      </c>
      <c r="G4097" s="103" t="s">
        <v>618</v>
      </c>
      <c r="H4097" s="103" t="s">
        <v>824</v>
      </c>
      <c r="I4097" s="103" t="s">
        <v>842</v>
      </c>
      <c r="J4097" s="215">
        <v>116.46</v>
      </c>
      <c r="K4097" s="216" t="s">
        <v>88</v>
      </c>
    </row>
    <row r="4098" spans="1:11" x14ac:dyDescent="0.25">
      <c r="A4098" s="103" t="s">
        <v>808</v>
      </c>
      <c r="B4098" s="103" t="s">
        <v>88</v>
      </c>
      <c r="C4098" s="103" t="s">
        <v>838</v>
      </c>
      <c r="D4098" s="103" t="s">
        <v>872</v>
      </c>
      <c r="E4098" s="103" t="s">
        <v>873</v>
      </c>
      <c r="F4098" s="103" t="s">
        <v>873</v>
      </c>
      <c r="G4098" s="103" t="s">
        <v>148</v>
      </c>
      <c r="H4098" s="103" t="s">
        <v>390</v>
      </c>
      <c r="I4098" s="103" t="s">
        <v>842</v>
      </c>
      <c r="J4098" s="215">
        <v>10532.28</v>
      </c>
      <c r="K4098" s="216" t="s">
        <v>88</v>
      </c>
    </row>
    <row r="4099" spans="1:11" x14ac:dyDescent="0.25">
      <c r="A4099" s="103" t="s">
        <v>809</v>
      </c>
      <c r="B4099" s="103" t="s">
        <v>88</v>
      </c>
      <c r="C4099" s="103" t="s">
        <v>838</v>
      </c>
      <c r="D4099" s="103" t="s">
        <v>872</v>
      </c>
      <c r="E4099" s="103" t="s">
        <v>873</v>
      </c>
      <c r="F4099" s="103" t="s">
        <v>873</v>
      </c>
      <c r="G4099" s="103" t="s">
        <v>148</v>
      </c>
      <c r="H4099" s="103" t="s">
        <v>390</v>
      </c>
      <c r="I4099" s="103" t="s">
        <v>842</v>
      </c>
      <c r="J4099" s="215">
        <v>-11639.4</v>
      </c>
      <c r="K4099" s="216" t="s">
        <v>88</v>
      </c>
    </row>
    <row r="4100" spans="1:11" x14ac:dyDescent="0.25">
      <c r="A4100" s="103" t="s">
        <v>810</v>
      </c>
      <c r="B4100" s="103" t="s">
        <v>88</v>
      </c>
      <c r="C4100" s="103" t="s">
        <v>838</v>
      </c>
      <c r="D4100" s="103" t="s">
        <v>872</v>
      </c>
      <c r="E4100" s="103" t="s">
        <v>873</v>
      </c>
      <c r="F4100" s="103" t="s">
        <v>873</v>
      </c>
      <c r="G4100" s="103" t="s">
        <v>148</v>
      </c>
      <c r="H4100" s="103" t="s">
        <v>390</v>
      </c>
      <c r="I4100" s="103" t="s">
        <v>842</v>
      </c>
      <c r="J4100" s="215">
        <v>11704.3</v>
      </c>
      <c r="K4100" s="216" t="s">
        <v>88</v>
      </c>
    </row>
    <row r="4101" spans="1:11" x14ac:dyDescent="0.25">
      <c r="A4101" s="103" t="s">
        <v>806</v>
      </c>
      <c r="B4101" s="103" t="s">
        <v>88</v>
      </c>
      <c r="C4101" s="103" t="s">
        <v>838</v>
      </c>
      <c r="D4101" s="103" t="s">
        <v>872</v>
      </c>
      <c r="E4101" s="103" t="s">
        <v>873</v>
      </c>
      <c r="F4101" s="103" t="s">
        <v>873</v>
      </c>
      <c r="G4101" s="103" t="s">
        <v>148</v>
      </c>
      <c r="H4101" s="103" t="s">
        <v>390</v>
      </c>
      <c r="I4101" s="103" t="s">
        <v>842</v>
      </c>
      <c r="J4101" s="215">
        <v>126.62</v>
      </c>
      <c r="K4101" s="216" t="s">
        <v>88</v>
      </c>
    </row>
    <row r="4102" spans="1:11" x14ac:dyDescent="0.25">
      <c r="A4102" s="103" t="s">
        <v>807</v>
      </c>
      <c r="B4102" s="103" t="s">
        <v>88</v>
      </c>
      <c r="C4102" s="103" t="s">
        <v>838</v>
      </c>
      <c r="D4102" s="103" t="s">
        <v>872</v>
      </c>
      <c r="E4102" s="103" t="s">
        <v>873</v>
      </c>
      <c r="F4102" s="103" t="s">
        <v>873</v>
      </c>
      <c r="G4102" s="103" t="s">
        <v>148</v>
      </c>
      <c r="H4102" s="103" t="s">
        <v>390</v>
      </c>
      <c r="I4102" s="103" t="s">
        <v>842</v>
      </c>
      <c r="J4102" s="215">
        <v>-10123.120000000001</v>
      </c>
      <c r="K4102" s="216" t="s">
        <v>88</v>
      </c>
    </row>
    <row r="4103" spans="1:11" x14ac:dyDescent="0.25">
      <c r="A4103" s="103" t="s">
        <v>808</v>
      </c>
      <c r="B4103" s="103" t="s">
        <v>88</v>
      </c>
      <c r="C4103" s="103" t="s">
        <v>838</v>
      </c>
      <c r="D4103" s="103" t="s">
        <v>872</v>
      </c>
      <c r="E4103" s="103" t="s">
        <v>873</v>
      </c>
      <c r="F4103" s="103" t="s">
        <v>873</v>
      </c>
      <c r="G4103" s="103" t="s">
        <v>127</v>
      </c>
      <c r="H4103" s="103" t="s">
        <v>391</v>
      </c>
      <c r="I4103" s="103" t="s">
        <v>842</v>
      </c>
      <c r="J4103" s="215">
        <v>749.94</v>
      </c>
      <c r="K4103" s="216" t="s">
        <v>88</v>
      </c>
    </row>
    <row r="4104" spans="1:11" x14ac:dyDescent="0.25">
      <c r="A4104" s="103" t="s">
        <v>806</v>
      </c>
      <c r="B4104" s="103" t="s">
        <v>88</v>
      </c>
      <c r="C4104" s="103" t="s">
        <v>838</v>
      </c>
      <c r="D4104" s="103" t="s">
        <v>872</v>
      </c>
      <c r="E4104" s="103" t="s">
        <v>873</v>
      </c>
      <c r="F4104" s="103" t="s">
        <v>873</v>
      </c>
      <c r="G4104" s="103" t="s">
        <v>127</v>
      </c>
      <c r="H4104" s="103" t="s">
        <v>391</v>
      </c>
      <c r="I4104" s="103" t="s">
        <v>842</v>
      </c>
      <c r="J4104" s="215">
        <v>122.02</v>
      </c>
      <c r="K4104" s="216" t="s">
        <v>88</v>
      </c>
    </row>
    <row r="4105" spans="1:11" x14ac:dyDescent="0.25">
      <c r="A4105" s="103" t="s">
        <v>807</v>
      </c>
      <c r="B4105" s="103" t="s">
        <v>88</v>
      </c>
      <c r="C4105" s="103" t="s">
        <v>838</v>
      </c>
      <c r="D4105" s="103" t="s">
        <v>872</v>
      </c>
      <c r="E4105" s="103" t="s">
        <v>873</v>
      </c>
      <c r="F4105" s="103" t="s">
        <v>873</v>
      </c>
      <c r="G4105" s="103" t="s">
        <v>127</v>
      </c>
      <c r="H4105" s="103" t="s">
        <v>391</v>
      </c>
      <c r="I4105" s="103" t="s">
        <v>842</v>
      </c>
      <c r="J4105" s="215">
        <v>19.57</v>
      </c>
      <c r="K4105" s="216" t="s">
        <v>88</v>
      </c>
    </row>
    <row r="4106" spans="1:11" x14ac:dyDescent="0.25">
      <c r="A4106" s="103" t="s">
        <v>1038</v>
      </c>
      <c r="B4106" s="103" t="s">
        <v>88</v>
      </c>
      <c r="C4106" s="103" t="s">
        <v>838</v>
      </c>
      <c r="D4106" s="103" t="s">
        <v>872</v>
      </c>
      <c r="E4106" s="103" t="s">
        <v>873</v>
      </c>
      <c r="F4106" s="103" t="s">
        <v>873</v>
      </c>
      <c r="G4106" s="103" t="s">
        <v>126</v>
      </c>
      <c r="H4106" s="103" t="s">
        <v>392</v>
      </c>
      <c r="I4106" s="103" t="s">
        <v>842</v>
      </c>
      <c r="J4106" s="215">
        <v>55.06</v>
      </c>
      <c r="K4106" s="216" t="s">
        <v>88</v>
      </c>
    </row>
    <row r="4107" spans="1:11" x14ac:dyDescent="0.25">
      <c r="A4107" s="103" t="s">
        <v>807</v>
      </c>
      <c r="B4107" s="103" t="s">
        <v>88</v>
      </c>
      <c r="C4107" s="103" t="s">
        <v>838</v>
      </c>
      <c r="D4107" s="103" t="s">
        <v>872</v>
      </c>
      <c r="E4107" s="103" t="s">
        <v>873</v>
      </c>
      <c r="F4107" s="103" t="s">
        <v>873</v>
      </c>
      <c r="G4107" s="103" t="s">
        <v>126</v>
      </c>
      <c r="H4107" s="103" t="s">
        <v>392</v>
      </c>
      <c r="I4107" s="103" t="s">
        <v>842</v>
      </c>
      <c r="J4107" s="215">
        <v>804.28</v>
      </c>
      <c r="K4107" s="216" t="s">
        <v>88</v>
      </c>
    </row>
    <row r="4108" spans="1:11" x14ac:dyDescent="0.25">
      <c r="A4108" s="103" t="s">
        <v>808</v>
      </c>
      <c r="B4108" s="103" t="s">
        <v>88</v>
      </c>
      <c r="C4108" s="103" t="s">
        <v>838</v>
      </c>
      <c r="D4108" s="103" t="s">
        <v>872</v>
      </c>
      <c r="E4108" s="103" t="s">
        <v>873</v>
      </c>
      <c r="F4108" s="103" t="s">
        <v>873</v>
      </c>
      <c r="G4108" s="103" t="s">
        <v>125</v>
      </c>
      <c r="H4108" s="103" t="s">
        <v>393</v>
      </c>
      <c r="I4108" s="103" t="s">
        <v>842</v>
      </c>
      <c r="J4108" s="215">
        <v>58.11</v>
      </c>
      <c r="K4108" s="216" t="s">
        <v>88</v>
      </c>
    </row>
    <row r="4109" spans="1:11" x14ac:dyDescent="0.25">
      <c r="A4109" s="103" t="s">
        <v>809</v>
      </c>
      <c r="B4109" s="103" t="s">
        <v>88</v>
      </c>
      <c r="C4109" s="103" t="s">
        <v>838</v>
      </c>
      <c r="D4109" s="103" t="s">
        <v>872</v>
      </c>
      <c r="E4109" s="103" t="s">
        <v>873</v>
      </c>
      <c r="F4109" s="103" t="s">
        <v>873</v>
      </c>
      <c r="G4109" s="103" t="s">
        <v>125</v>
      </c>
      <c r="H4109" s="103" t="s">
        <v>393</v>
      </c>
      <c r="I4109" s="103" t="s">
        <v>842</v>
      </c>
      <c r="J4109" s="215">
        <v>4.99</v>
      </c>
      <c r="K4109" s="216" t="s">
        <v>88</v>
      </c>
    </row>
    <row r="4110" spans="1:11" x14ac:dyDescent="0.25">
      <c r="A4110" s="103" t="s">
        <v>806</v>
      </c>
      <c r="B4110" s="103" t="s">
        <v>88</v>
      </c>
      <c r="C4110" s="103" t="s">
        <v>838</v>
      </c>
      <c r="D4110" s="103" t="s">
        <v>872</v>
      </c>
      <c r="E4110" s="103" t="s">
        <v>873</v>
      </c>
      <c r="F4110" s="103" t="s">
        <v>873</v>
      </c>
      <c r="G4110" s="103" t="s">
        <v>125</v>
      </c>
      <c r="H4110" s="103" t="s">
        <v>393</v>
      </c>
      <c r="I4110" s="103" t="s">
        <v>842</v>
      </c>
      <c r="J4110" s="215">
        <v>66.05</v>
      </c>
      <c r="K4110" s="216" t="s">
        <v>88</v>
      </c>
    </row>
    <row r="4111" spans="1:11" x14ac:dyDescent="0.25">
      <c r="A4111" s="103" t="s">
        <v>807</v>
      </c>
      <c r="B4111" s="103" t="s">
        <v>88</v>
      </c>
      <c r="C4111" s="103" t="s">
        <v>838</v>
      </c>
      <c r="D4111" s="103" t="s">
        <v>872</v>
      </c>
      <c r="E4111" s="103" t="s">
        <v>873</v>
      </c>
      <c r="F4111" s="103" t="s">
        <v>873</v>
      </c>
      <c r="G4111" s="103" t="s">
        <v>125</v>
      </c>
      <c r="H4111" s="103" t="s">
        <v>393</v>
      </c>
      <c r="I4111" s="103" t="s">
        <v>842</v>
      </c>
      <c r="J4111" s="215">
        <v>50.31</v>
      </c>
      <c r="K4111" s="216" t="s">
        <v>88</v>
      </c>
    </row>
    <row r="4112" spans="1:11" x14ac:dyDescent="0.25">
      <c r="A4112" s="103" t="s">
        <v>808</v>
      </c>
      <c r="B4112" s="103" t="s">
        <v>88</v>
      </c>
      <c r="C4112" s="103" t="s">
        <v>838</v>
      </c>
      <c r="D4112" s="103" t="s">
        <v>872</v>
      </c>
      <c r="E4112" s="103" t="s">
        <v>873</v>
      </c>
      <c r="F4112" s="103" t="s">
        <v>873</v>
      </c>
      <c r="G4112" s="103" t="s">
        <v>480</v>
      </c>
      <c r="H4112" s="103" t="s">
        <v>739</v>
      </c>
      <c r="I4112" s="103" t="s">
        <v>842</v>
      </c>
      <c r="J4112" s="215">
        <v>147.9</v>
      </c>
      <c r="K4112" s="216" t="s">
        <v>88</v>
      </c>
    </row>
    <row r="4113" spans="1:11" x14ac:dyDescent="0.25">
      <c r="A4113" s="103" t="s">
        <v>810</v>
      </c>
      <c r="B4113" s="103" t="s">
        <v>88</v>
      </c>
      <c r="C4113" s="103" t="s">
        <v>838</v>
      </c>
      <c r="D4113" s="103" t="s">
        <v>872</v>
      </c>
      <c r="E4113" s="103" t="s">
        <v>873</v>
      </c>
      <c r="F4113" s="103" t="s">
        <v>873</v>
      </c>
      <c r="G4113" s="103" t="s">
        <v>480</v>
      </c>
      <c r="H4113" s="103" t="s">
        <v>739</v>
      </c>
      <c r="I4113" s="103" t="s">
        <v>842</v>
      </c>
      <c r="J4113" s="215">
        <v>36.11</v>
      </c>
      <c r="K4113" s="216" t="s">
        <v>88</v>
      </c>
    </row>
    <row r="4114" spans="1:11" x14ac:dyDescent="0.25">
      <c r="A4114" s="103" t="s">
        <v>808</v>
      </c>
      <c r="B4114" s="103" t="s">
        <v>88</v>
      </c>
      <c r="C4114" s="103" t="s">
        <v>838</v>
      </c>
      <c r="D4114" s="103" t="s">
        <v>872</v>
      </c>
      <c r="E4114" s="103" t="s">
        <v>873</v>
      </c>
      <c r="F4114" s="103" t="s">
        <v>873</v>
      </c>
      <c r="G4114" s="103" t="s">
        <v>744</v>
      </c>
      <c r="H4114" s="103" t="s">
        <v>745</v>
      </c>
      <c r="I4114" s="103" t="s">
        <v>842</v>
      </c>
      <c r="J4114" s="215">
        <v>100.65</v>
      </c>
      <c r="K4114" s="216" t="s">
        <v>88</v>
      </c>
    </row>
    <row r="4115" spans="1:11" x14ac:dyDescent="0.25">
      <c r="A4115" s="103" t="s">
        <v>810</v>
      </c>
      <c r="B4115" s="103" t="s">
        <v>88</v>
      </c>
      <c r="C4115" s="103" t="s">
        <v>838</v>
      </c>
      <c r="D4115" s="103" t="s">
        <v>872</v>
      </c>
      <c r="E4115" s="103" t="s">
        <v>873</v>
      </c>
      <c r="F4115" s="103" t="s">
        <v>873</v>
      </c>
      <c r="G4115" s="103" t="s">
        <v>744</v>
      </c>
      <c r="H4115" s="103" t="s">
        <v>745</v>
      </c>
      <c r="I4115" s="103" t="s">
        <v>842</v>
      </c>
      <c r="J4115" s="215">
        <v>43.46</v>
      </c>
      <c r="K4115" s="216" t="s">
        <v>88</v>
      </c>
    </row>
    <row r="4116" spans="1:11" x14ac:dyDescent="0.25">
      <c r="A4116" s="103" t="s">
        <v>808</v>
      </c>
      <c r="B4116" s="103" t="s">
        <v>88</v>
      </c>
      <c r="C4116" s="103" t="s">
        <v>838</v>
      </c>
      <c r="D4116" s="103" t="s">
        <v>872</v>
      </c>
      <c r="E4116" s="103" t="s">
        <v>873</v>
      </c>
      <c r="F4116" s="103" t="s">
        <v>873</v>
      </c>
      <c r="G4116" s="103" t="s">
        <v>124</v>
      </c>
      <c r="H4116" s="103" t="s">
        <v>746</v>
      </c>
      <c r="I4116" s="103" t="s">
        <v>842</v>
      </c>
      <c r="J4116" s="215">
        <v>2776.51</v>
      </c>
      <c r="K4116" s="216" t="s">
        <v>88</v>
      </c>
    </row>
    <row r="4117" spans="1:11" x14ac:dyDescent="0.25">
      <c r="A4117" s="103" t="s">
        <v>809</v>
      </c>
      <c r="B4117" s="103" t="s">
        <v>88</v>
      </c>
      <c r="C4117" s="103" t="s">
        <v>838</v>
      </c>
      <c r="D4117" s="103" t="s">
        <v>872</v>
      </c>
      <c r="E4117" s="103" t="s">
        <v>873</v>
      </c>
      <c r="F4117" s="103" t="s">
        <v>873</v>
      </c>
      <c r="G4117" s="103" t="s">
        <v>124</v>
      </c>
      <c r="H4117" s="103" t="s">
        <v>746</v>
      </c>
      <c r="I4117" s="103" t="s">
        <v>842</v>
      </c>
      <c r="J4117" s="215">
        <v>71.94</v>
      </c>
      <c r="K4117" s="216" t="s">
        <v>88</v>
      </c>
    </row>
    <row r="4118" spans="1:11" x14ac:dyDescent="0.25">
      <c r="A4118" s="103" t="s">
        <v>810</v>
      </c>
      <c r="B4118" s="103" t="s">
        <v>88</v>
      </c>
      <c r="C4118" s="103" t="s">
        <v>838</v>
      </c>
      <c r="D4118" s="103" t="s">
        <v>872</v>
      </c>
      <c r="E4118" s="103" t="s">
        <v>873</v>
      </c>
      <c r="F4118" s="103" t="s">
        <v>873</v>
      </c>
      <c r="G4118" s="103" t="s">
        <v>124</v>
      </c>
      <c r="H4118" s="103" t="s">
        <v>746</v>
      </c>
      <c r="I4118" s="103" t="s">
        <v>842</v>
      </c>
      <c r="J4118" s="215">
        <v>1460.18</v>
      </c>
      <c r="K4118" s="216" t="s">
        <v>88</v>
      </c>
    </row>
    <row r="4119" spans="1:11" x14ac:dyDescent="0.25">
      <c r="A4119" s="103" t="s">
        <v>1038</v>
      </c>
      <c r="B4119" s="103" t="s">
        <v>88</v>
      </c>
      <c r="C4119" s="103" t="s">
        <v>838</v>
      </c>
      <c r="D4119" s="103" t="s">
        <v>872</v>
      </c>
      <c r="E4119" s="103" t="s">
        <v>873</v>
      </c>
      <c r="F4119" s="103" t="s">
        <v>873</v>
      </c>
      <c r="G4119" s="103" t="s">
        <v>124</v>
      </c>
      <c r="H4119" s="103" t="s">
        <v>746</v>
      </c>
      <c r="I4119" s="103" t="s">
        <v>842</v>
      </c>
      <c r="J4119" s="215">
        <v>5.42</v>
      </c>
      <c r="K4119" s="216" t="s">
        <v>88</v>
      </c>
    </row>
    <row r="4120" spans="1:11" x14ac:dyDescent="0.25">
      <c r="A4120" s="103" t="s">
        <v>806</v>
      </c>
      <c r="B4120" s="103" t="s">
        <v>88</v>
      </c>
      <c r="C4120" s="103" t="s">
        <v>838</v>
      </c>
      <c r="D4120" s="103" t="s">
        <v>872</v>
      </c>
      <c r="E4120" s="103" t="s">
        <v>873</v>
      </c>
      <c r="F4120" s="103" t="s">
        <v>873</v>
      </c>
      <c r="G4120" s="103" t="s">
        <v>124</v>
      </c>
      <c r="H4120" s="103" t="s">
        <v>746</v>
      </c>
      <c r="I4120" s="103" t="s">
        <v>842</v>
      </c>
      <c r="J4120" s="215">
        <v>4433</v>
      </c>
      <c r="K4120" s="216" t="s">
        <v>88</v>
      </c>
    </row>
    <row r="4121" spans="1:11" x14ac:dyDescent="0.25">
      <c r="A4121" s="103" t="s">
        <v>807</v>
      </c>
      <c r="B4121" s="103" t="s">
        <v>88</v>
      </c>
      <c r="C4121" s="103" t="s">
        <v>838</v>
      </c>
      <c r="D4121" s="103" t="s">
        <v>872</v>
      </c>
      <c r="E4121" s="103" t="s">
        <v>873</v>
      </c>
      <c r="F4121" s="103" t="s">
        <v>873</v>
      </c>
      <c r="G4121" s="103" t="s">
        <v>124</v>
      </c>
      <c r="H4121" s="103" t="s">
        <v>746</v>
      </c>
      <c r="I4121" s="103" t="s">
        <v>842</v>
      </c>
      <c r="J4121" s="215">
        <v>-385.46</v>
      </c>
      <c r="K4121" s="216" t="s">
        <v>88</v>
      </c>
    </row>
    <row r="4122" spans="1:11" x14ac:dyDescent="0.25">
      <c r="A4122" s="103" t="s">
        <v>808</v>
      </c>
      <c r="B4122" s="103" t="s">
        <v>88</v>
      </c>
      <c r="C4122" s="103" t="s">
        <v>838</v>
      </c>
      <c r="D4122" s="103" t="s">
        <v>872</v>
      </c>
      <c r="E4122" s="103" t="s">
        <v>873</v>
      </c>
      <c r="F4122" s="103" t="s">
        <v>873</v>
      </c>
      <c r="G4122" s="103" t="s">
        <v>155</v>
      </c>
      <c r="H4122" s="103" t="s">
        <v>395</v>
      </c>
      <c r="I4122" s="103" t="s">
        <v>842</v>
      </c>
      <c r="J4122" s="215">
        <v>8.99</v>
      </c>
      <c r="K4122" s="216" t="s">
        <v>88</v>
      </c>
    </row>
    <row r="4123" spans="1:11" x14ac:dyDescent="0.25">
      <c r="A4123" s="103" t="s">
        <v>810</v>
      </c>
      <c r="B4123" s="103" t="s">
        <v>88</v>
      </c>
      <c r="C4123" s="103" t="s">
        <v>838</v>
      </c>
      <c r="D4123" s="103" t="s">
        <v>872</v>
      </c>
      <c r="E4123" s="103" t="s">
        <v>873</v>
      </c>
      <c r="F4123" s="103" t="s">
        <v>873</v>
      </c>
      <c r="G4123" s="103" t="s">
        <v>155</v>
      </c>
      <c r="H4123" s="103" t="s">
        <v>395</v>
      </c>
      <c r="I4123" s="103" t="s">
        <v>842</v>
      </c>
      <c r="J4123" s="215">
        <v>12.26</v>
      </c>
      <c r="K4123" s="216" t="s">
        <v>88</v>
      </c>
    </row>
    <row r="4124" spans="1:11" x14ac:dyDescent="0.25">
      <c r="A4124" s="103" t="s">
        <v>1038</v>
      </c>
      <c r="B4124" s="103" t="s">
        <v>88</v>
      </c>
      <c r="C4124" s="103" t="s">
        <v>838</v>
      </c>
      <c r="D4124" s="103" t="s">
        <v>872</v>
      </c>
      <c r="E4124" s="103" t="s">
        <v>873</v>
      </c>
      <c r="F4124" s="103" t="s">
        <v>873</v>
      </c>
      <c r="G4124" s="103" t="s">
        <v>155</v>
      </c>
      <c r="H4124" s="103" t="s">
        <v>395</v>
      </c>
      <c r="I4124" s="103" t="s">
        <v>842</v>
      </c>
      <c r="J4124" s="215">
        <v>42.15</v>
      </c>
      <c r="K4124" s="216" t="s">
        <v>88</v>
      </c>
    </row>
    <row r="4125" spans="1:11" x14ac:dyDescent="0.25">
      <c r="A4125" s="103" t="s">
        <v>806</v>
      </c>
      <c r="B4125" s="103" t="s">
        <v>88</v>
      </c>
      <c r="C4125" s="103" t="s">
        <v>838</v>
      </c>
      <c r="D4125" s="103" t="s">
        <v>872</v>
      </c>
      <c r="E4125" s="103" t="s">
        <v>873</v>
      </c>
      <c r="F4125" s="103" t="s">
        <v>873</v>
      </c>
      <c r="G4125" s="103" t="s">
        <v>155</v>
      </c>
      <c r="H4125" s="103" t="s">
        <v>395</v>
      </c>
      <c r="I4125" s="103" t="s">
        <v>842</v>
      </c>
      <c r="J4125" s="215">
        <v>14.9</v>
      </c>
      <c r="K4125" s="216" t="s">
        <v>88</v>
      </c>
    </row>
    <row r="4126" spans="1:11" x14ac:dyDescent="0.25">
      <c r="A4126" s="103" t="s">
        <v>807</v>
      </c>
      <c r="B4126" s="103" t="s">
        <v>88</v>
      </c>
      <c r="C4126" s="103" t="s">
        <v>838</v>
      </c>
      <c r="D4126" s="103" t="s">
        <v>872</v>
      </c>
      <c r="E4126" s="103" t="s">
        <v>873</v>
      </c>
      <c r="F4126" s="103" t="s">
        <v>873</v>
      </c>
      <c r="G4126" s="103" t="s">
        <v>155</v>
      </c>
      <c r="H4126" s="103" t="s">
        <v>395</v>
      </c>
      <c r="I4126" s="103" t="s">
        <v>842</v>
      </c>
      <c r="J4126" s="215">
        <v>15.12</v>
      </c>
      <c r="K4126" s="216" t="s">
        <v>88</v>
      </c>
    </row>
    <row r="4127" spans="1:11" x14ac:dyDescent="0.25">
      <c r="A4127" s="103" t="s">
        <v>809</v>
      </c>
      <c r="B4127" s="103" t="s">
        <v>88</v>
      </c>
      <c r="C4127" s="103" t="s">
        <v>838</v>
      </c>
      <c r="D4127" s="103" t="s">
        <v>872</v>
      </c>
      <c r="E4127" s="103" t="s">
        <v>873</v>
      </c>
      <c r="F4127" s="103" t="s">
        <v>873</v>
      </c>
      <c r="G4127" s="103" t="s">
        <v>650</v>
      </c>
      <c r="H4127" s="103" t="s">
        <v>651</v>
      </c>
      <c r="I4127" s="103" t="s">
        <v>842</v>
      </c>
      <c r="J4127" s="215">
        <v>46.9</v>
      </c>
      <c r="K4127" s="216" t="s">
        <v>88</v>
      </c>
    </row>
    <row r="4128" spans="1:11" x14ac:dyDescent="0.25">
      <c r="A4128" s="103" t="s">
        <v>810</v>
      </c>
      <c r="B4128" s="103" t="s">
        <v>88</v>
      </c>
      <c r="C4128" s="103" t="s">
        <v>838</v>
      </c>
      <c r="D4128" s="103" t="s">
        <v>872</v>
      </c>
      <c r="E4128" s="103" t="s">
        <v>873</v>
      </c>
      <c r="F4128" s="103" t="s">
        <v>873</v>
      </c>
      <c r="G4128" s="103" t="s">
        <v>650</v>
      </c>
      <c r="H4128" s="103" t="s">
        <v>651</v>
      </c>
      <c r="I4128" s="103" t="s">
        <v>842</v>
      </c>
      <c r="J4128" s="215">
        <v>15.27</v>
      </c>
      <c r="K4128" s="216" t="s">
        <v>88</v>
      </c>
    </row>
    <row r="4129" spans="1:11" x14ac:dyDescent="0.25">
      <c r="A4129" s="103" t="s">
        <v>1038</v>
      </c>
      <c r="B4129" s="103" t="s">
        <v>88</v>
      </c>
      <c r="C4129" s="103" t="s">
        <v>838</v>
      </c>
      <c r="D4129" s="103" t="s">
        <v>872</v>
      </c>
      <c r="E4129" s="103" t="s">
        <v>873</v>
      </c>
      <c r="F4129" s="103" t="s">
        <v>873</v>
      </c>
      <c r="G4129" s="103" t="s">
        <v>650</v>
      </c>
      <c r="H4129" s="103" t="s">
        <v>651</v>
      </c>
      <c r="I4129" s="103" t="s">
        <v>842</v>
      </c>
      <c r="J4129" s="215">
        <v>21.18</v>
      </c>
      <c r="K4129" s="216" t="s">
        <v>88</v>
      </c>
    </row>
    <row r="4130" spans="1:11" x14ac:dyDescent="0.25">
      <c r="A4130" s="103" t="s">
        <v>806</v>
      </c>
      <c r="B4130" s="103" t="s">
        <v>88</v>
      </c>
      <c r="C4130" s="103" t="s">
        <v>838</v>
      </c>
      <c r="D4130" s="103" t="s">
        <v>872</v>
      </c>
      <c r="E4130" s="103" t="s">
        <v>873</v>
      </c>
      <c r="F4130" s="103" t="s">
        <v>873</v>
      </c>
      <c r="G4130" s="103" t="s">
        <v>650</v>
      </c>
      <c r="H4130" s="103" t="s">
        <v>651</v>
      </c>
      <c r="I4130" s="103" t="s">
        <v>842</v>
      </c>
      <c r="J4130" s="215">
        <v>21.18</v>
      </c>
      <c r="K4130" s="216" t="s">
        <v>88</v>
      </c>
    </row>
    <row r="4131" spans="1:11" x14ac:dyDescent="0.25">
      <c r="A4131" s="103" t="s">
        <v>807</v>
      </c>
      <c r="B4131" s="103" t="s">
        <v>88</v>
      </c>
      <c r="C4131" s="103" t="s">
        <v>838</v>
      </c>
      <c r="D4131" s="103" t="s">
        <v>872</v>
      </c>
      <c r="E4131" s="103" t="s">
        <v>873</v>
      </c>
      <c r="F4131" s="103" t="s">
        <v>873</v>
      </c>
      <c r="G4131" s="103" t="s">
        <v>650</v>
      </c>
      <c r="H4131" s="103" t="s">
        <v>651</v>
      </c>
      <c r="I4131" s="103" t="s">
        <v>842</v>
      </c>
      <c r="J4131" s="215">
        <v>8.69</v>
      </c>
      <c r="K4131" s="216" t="s">
        <v>88</v>
      </c>
    </row>
    <row r="4132" spans="1:11" x14ac:dyDescent="0.25">
      <c r="A4132" s="103" t="s">
        <v>809</v>
      </c>
      <c r="B4132" s="103" t="s">
        <v>88</v>
      </c>
      <c r="C4132" s="103" t="s">
        <v>838</v>
      </c>
      <c r="D4132" s="103" t="s">
        <v>872</v>
      </c>
      <c r="E4132" s="103" t="s">
        <v>873</v>
      </c>
      <c r="F4132" s="103" t="s">
        <v>873</v>
      </c>
      <c r="G4132" s="103" t="s">
        <v>123</v>
      </c>
      <c r="H4132" s="103" t="s">
        <v>396</v>
      </c>
      <c r="I4132" s="103" t="s">
        <v>842</v>
      </c>
      <c r="J4132" s="215">
        <v>375</v>
      </c>
      <c r="K4132" s="216" t="s">
        <v>88</v>
      </c>
    </row>
    <row r="4133" spans="1:11" x14ac:dyDescent="0.25">
      <c r="A4133" s="103" t="s">
        <v>810</v>
      </c>
      <c r="B4133" s="103" t="s">
        <v>88</v>
      </c>
      <c r="C4133" s="103" t="s">
        <v>838</v>
      </c>
      <c r="D4133" s="103" t="s">
        <v>872</v>
      </c>
      <c r="E4133" s="103" t="s">
        <v>873</v>
      </c>
      <c r="F4133" s="103" t="s">
        <v>873</v>
      </c>
      <c r="G4133" s="103" t="s">
        <v>123</v>
      </c>
      <c r="H4133" s="103" t="s">
        <v>396</v>
      </c>
      <c r="I4133" s="103" t="s">
        <v>842</v>
      </c>
      <c r="J4133" s="215">
        <v>-2008.01</v>
      </c>
      <c r="K4133" s="216" t="s">
        <v>88</v>
      </c>
    </row>
    <row r="4134" spans="1:11" x14ac:dyDescent="0.25">
      <c r="A4134" s="103" t="s">
        <v>808</v>
      </c>
      <c r="B4134" s="103" t="s">
        <v>88</v>
      </c>
      <c r="C4134" s="103" t="s">
        <v>838</v>
      </c>
      <c r="D4134" s="103" t="s">
        <v>872</v>
      </c>
      <c r="E4134" s="103" t="s">
        <v>873</v>
      </c>
      <c r="F4134" s="103" t="s">
        <v>873</v>
      </c>
      <c r="G4134" s="103" t="s">
        <v>94</v>
      </c>
      <c r="H4134" s="103" t="s">
        <v>397</v>
      </c>
      <c r="I4134" s="103" t="s">
        <v>842</v>
      </c>
      <c r="J4134" s="215">
        <v>116.11</v>
      </c>
      <c r="K4134" s="216" t="s">
        <v>88</v>
      </c>
    </row>
    <row r="4135" spans="1:11" x14ac:dyDescent="0.25">
      <c r="A4135" s="103" t="s">
        <v>809</v>
      </c>
      <c r="B4135" s="103" t="s">
        <v>88</v>
      </c>
      <c r="C4135" s="103" t="s">
        <v>838</v>
      </c>
      <c r="D4135" s="103" t="s">
        <v>872</v>
      </c>
      <c r="E4135" s="103" t="s">
        <v>873</v>
      </c>
      <c r="F4135" s="103" t="s">
        <v>873</v>
      </c>
      <c r="G4135" s="103" t="s">
        <v>94</v>
      </c>
      <c r="H4135" s="103" t="s">
        <v>397</v>
      </c>
      <c r="I4135" s="103" t="s">
        <v>842</v>
      </c>
      <c r="J4135" s="215">
        <v>19.260000000000002</v>
      </c>
      <c r="K4135" s="216" t="s">
        <v>88</v>
      </c>
    </row>
    <row r="4136" spans="1:11" x14ac:dyDescent="0.25">
      <c r="A4136" s="103" t="s">
        <v>810</v>
      </c>
      <c r="B4136" s="103" t="s">
        <v>88</v>
      </c>
      <c r="C4136" s="103" t="s">
        <v>838</v>
      </c>
      <c r="D4136" s="103" t="s">
        <v>872</v>
      </c>
      <c r="E4136" s="103" t="s">
        <v>873</v>
      </c>
      <c r="F4136" s="103" t="s">
        <v>873</v>
      </c>
      <c r="G4136" s="103" t="s">
        <v>94</v>
      </c>
      <c r="H4136" s="103" t="s">
        <v>397</v>
      </c>
      <c r="I4136" s="103" t="s">
        <v>842</v>
      </c>
      <c r="J4136" s="215">
        <v>210.17</v>
      </c>
      <c r="K4136" s="216" t="s">
        <v>88</v>
      </c>
    </row>
    <row r="4137" spans="1:11" x14ac:dyDescent="0.25">
      <c r="A4137" s="103" t="s">
        <v>806</v>
      </c>
      <c r="B4137" s="103" t="s">
        <v>88</v>
      </c>
      <c r="C4137" s="103" t="s">
        <v>838</v>
      </c>
      <c r="D4137" s="103" t="s">
        <v>872</v>
      </c>
      <c r="E4137" s="103" t="s">
        <v>873</v>
      </c>
      <c r="F4137" s="103" t="s">
        <v>873</v>
      </c>
      <c r="G4137" s="103" t="s">
        <v>94</v>
      </c>
      <c r="H4137" s="103" t="s">
        <v>397</v>
      </c>
      <c r="I4137" s="103" t="s">
        <v>842</v>
      </c>
      <c r="J4137" s="215">
        <v>13.04</v>
      </c>
      <c r="K4137" s="216" t="s">
        <v>88</v>
      </c>
    </row>
    <row r="4138" spans="1:11" x14ac:dyDescent="0.25">
      <c r="A4138" s="103" t="s">
        <v>807</v>
      </c>
      <c r="B4138" s="103" t="s">
        <v>88</v>
      </c>
      <c r="C4138" s="103" t="s">
        <v>838</v>
      </c>
      <c r="D4138" s="103" t="s">
        <v>872</v>
      </c>
      <c r="E4138" s="103" t="s">
        <v>873</v>
      </c>
      <c r="F4138" s="103" t="s">
        <v>873</v>
      </c>
      <c r="G4138" s="103" t="s">
        <v>94</v>
      </c>
      <c r="H4138" s="103" t="s">
        <v>397</v>
      </c>
      <c r="I4138" s="103" t="s">
        <v>842</v>
      </c>
      <c r="J4138" s="215">
        <v>74.790000000000006</v>
      </c>
      <c r="K4138" s="216" t="s">
        <v>88</v>
      </c>
    </row>
    <row r="4139" spans="1:11" x14ac:dyDescent="0.25">
      <c r="A4139" s="103" t="s">
        <v>808</v>
      </c>
      <c r="B4139" s="103" t="s">
        <v>88</v>
      </c>
      <c r="C4139" s="103" t="s">
        <v>838</v>
      </c>
      <c r="D4139" s="103" t="s">
        <v>872</v>
      </c>
      <c r="E4139" s="103" t="s">
        <v>873</v>
      </c>
      <c r="F4139" s="103" t="s">
        <v>873</v>
      </c>
      <c r="G4139" s="103" t="s">
        <v>448</v>
      </c>
      <c r="H4139" s="103" t="s">
        <v>449</v>
      </c>
      <c r="I4139" s="103" t="s">
        <v>842</v>
      </c>
      <c r="J4139" s="215">
        <v>161.6</v>
      </c>
      <c r="K4139" s="216" t="s">
        <v>88</v>
      </c>
    </row>
    <row r="4140" spans="1:11" x14ac:dyDescent="0.25">
      <c r="A4140" s="103" t="s">
        <v>809</v>
      </c>
      <c r="B4140" s="103" t="s">
        <v>88</v>
      </c>
      <c r="C4140" s="103" t="s">
        <v>838</v>
      </c>
      <c r="D4140" s="103" t="s">
        <v>872</v>
      </c>
      <c r="E4140" s="103" t="s">
        <v>873</v>
      </c>
      <c r="F4140" s="103" t="s">
        <v>873</v>
      </c>
      <c r="G4140" s="103" t="s">
        <v>448</v>
      </c>
      <c r="H4140" s="103" t="s">
        <v>449</v>
      </c>
      <c r="I4140" s="103" t="s">
        <v>842</v>
      </c>
      <c r="J4140" s="215">
        <v>208.54</v>
      </c>
      <c r="K4140" s="216" t="s">
        <v>88</v>
      </c>
    </row>
    <row r="4141" spans="1:11" x14ac:dyDescent="0.25">
      <c r="A4141" s="103" t="s">
        <v>810</v>
      </c>
      <c r="B4141" s="103" t="s">
        <v>88</v>
      </c>
      <c r="C4141" s="103" t="s">
        <v>838</v>
      </c>
      <c r="D4141" s="103" t="s">
        <v>872</v>
      </c>
      <c r="E4141" s="103" t="s">
        <v>873</v>
      </c>
      <c r="F4141" s="103" t="s">
        <v>873</v>
      </c>
      <c r="G4141" s="103" t="s">
        <v>448</v>
      </c>
      <c r="H4141" s="103" t="s">
        <v>449</v>
      </c>
      <c r="I4141" s="103" t="s">
        <v>842</v>
      </c>
      <c r="J4141" s="215">
        <v>39.22</v>
      </c>
      <c r="K4141" s="216" t="s">
        <v>88</v>
      </c>
    </row>
    <row r="4142" spans="1:11" x14ac:dyDescent="0.25">
      <c r="A4142" s="103" t="s">
        <v>1038</v>
      </c>
      <c r="B4142" s="103" t="s">
        <v>88</v>
      </c>
      <c r="C4142" s="103" t="s">
        <v>838</v>
      </c>
      <c r="D4142" s="103" t="s">
        <v>872</v>
      </c>
      <c r="E4142" s="103" t="s">
        <v>873</v>
      </c>
      <c r="F4142" s="103" t="s">
        <v>873</v>
      </c>
      <c r="G4142" s="103" t="s">
        <v>448</v>
      </c>
      <c r="H4142" s="103" t="s">
        <v>449</v>
      </c>
      <c r="I4142" s="103" t="s">
        <v>842</v>
      </c>
      <c r="J4142" s="215">
        <v>300.8</v>
      </c>
      <c r="K4142" s="216" t="s">
        <v>88</v>
      </c>
    </row>
    <row r="4143" spans="1:11" x14ac:dyDescent="0.25">
      <c r="A4143" s="103" t="s">
        <v>806</v>
      </c>
      <c r="B4143" s="103" t="s">
        <v>88</v>
      </c>
      <c r="C4143" s="103" t="s">
        <v>838</v>
      </c>
      <c r="D4143" s="103" t="s">
        <v>872</v>
      </c>
      <c r="E4143" s="103" t="s">
        <v>873</v>
      </c>
      <c r="F4143" s="103" t="s">
        <v>873</v>
      </c>
      <c r="G4143" s="103" t="s">
        <v>448</v>
      </c>
      <c r="H4143" s="103" t="s">
        <v>449</v>
      </c>
      <c r="I4143" s="103" t="s">
        <v>842</v>
      </c>
      <c r="J4143" s="215">
        <v>100.64</v>
      </c>
      <c r="K4143" s="216" t="s">
        <v>88</v>
      </c>
    </row>
    <row r="4144" spans="1:11" x14ac:dyDescent="0.25">
      <c r="A4144" s="103" t="s">
        <v>807</v>
      </c>
      <c r="B4144" s="103" t="s">
        <v>88</v>
      </c>
      <c r="C4144" s="103" t="s">
        <v>838</v>
      </c>
      <c r="D4144" s="103" t="s">
        <v>872</v>
      </c>
      <c r="E4144" s="103" t="s">
        <v>873</v>
      </c>
      <c r="F4144" s="103" t="s">
        <v>873</v>
      </c>
      <c r="G4144" s="103" t="s">
        <v>448</v>
      </c>
      <c r="H4144" s="103" t="s">
        <v>449</v>
      </c>
      <c r="I4144" s="103" t="s">
        <v>842</v>
      </c>
      <c r="J4144" s="215">
        <v>93.94</v>
      </c>
      <c r="K4144" s="216" t="s">
        <v>88</v>
      </c>
    </row>
    <row r="4145" spans="1:11" x14ac:dyDescent="0.25">
      <c r="A4145" s="103" t="s">
        <v>808</v>
      </c>
      <c r="B4145" s="103" t="s">
        <v>88</v>
      </c>
      <c r="C4145" s="103" t="s">
        <v>838</v>
      </c>
      <c r="D4145" s="103" t="s">
        <v>222</v>
      </c>
      <c r="E4145" s="111"/>
      <c r="F4145" s="103" t="s">
        <v>436</v>
      </c>
      <c r="G4145" s="103" t="s">
        <v>877</v>
      </c>
      <c r="H4145" s="103" t="s">
        <v>878</v>
      </c>
      <c r="I4145" s="103" t="s">
        <v>842</v>
      </c>
      <c r="J4145" s="215">
        <v>468.45</v>
      </c>
      <c r="K4145" s="216" t="s">
        <v>88</v>
      </c>
    </row>
    <row r="4146" spans="1:11" x14ac:dyDescent="0.25">
      <c r="A4146" s="103" t="s">
        <v>810</v>
      </c>
      <c r="B4146" s="103" t="s">
        <v>88</v>
      </c>
      <c r="C4146" s="103" t="s">
        <v>838</v>
      </c>
      <c r="D4146" s="103" t="s">
        <v>222</v>
      </c>
      <c r="E4146" s="111"/>
      <c r="F4146" s="103" t="s">
        <v>436</v>
      </c>
      <c r="G4146" s="103" t="s">
        <v>877</v>
      </c>
      <c r="H4146" s="103" t="s">
        <v>878</v>
      </c>
      <c r="I4146" s="103" t="s">
        <v>842</v>
      </c>
      <c r="J4146" s="215">
        <v>387.4</v>
      </c>
      <c r="K4146" s="216" t="s">
        <v>88</v>
      </c>
    </row>
    <row r="4147" spans="1:11" x14ac:dyDescent="0.25">
      <c r="A4147" s="103" t="s">
        <v>808</v>
      </c>
      <c r="B4147" s="103" t="s">
        <v>88</v>
      </c>
      <c r="C4147" s="103" t="s">
        <v>838</v>
      </c>
      <c r="D4147" s="103" t="s">
        <v>222</v>
      </c>
      <c r="E4147" s="111"/>
      <c r="F4147" s="103" t="s">
        <v>436</v>
      </c>
      <c r="G4147" s="103" t="s">
        <v>621</v>
      </c>
      <c r="H4147" s="103" t="s">
        <v>622</v>
      </c>
      <c r="I4147" s="103" t="s">
        <v>842</v>
      </c>
      <c r="J4147" s="215">
        <v>83</v>
      </c>
      <c r="K4147" s="216" t="s">
        <v>88</v>
      </c>
    </row>
    <row r="4148" spans="1:11" x14ac:dyDescent="0.25">
      <c r="A4148" s="103" t="s">
        <v>809</v>
      </c>
      <c r="B4148" s="103" t="s">
        <v>88</v>
      </c>
      <c r="C4148" s="103" t="s">
        <v>838</v>
      </c>
      <c r="D4148" s="103" t="s">
        <v>222</v>
      </c>
      <c r="E4148" s="111"/>
      <c r="F4148" s="103" t="s">
        <v>436</v>
      </c>
      <c r="G4148" s="103" t="s">
        <v>621</v>
      </c>
      <c r="H4148" s="103" t="s">
        <v>622</v>
      </c>
      <c r="I4148" s="103" t="s">
        <v>842</v>
      </c>
      <c r="J4148" s="215">
        <v>-360</v>
      </c>
      <c r="K4148" s="216" t="s">
        <v>88</v>
      </c>
    </row>
    <row r="4149" spans="1:11" x14ac:dyDescent="0.25">
      <c r="A4149" s="103" t="s">
        <v>810</v>
      </c>
      <c r="B4149" s="103" t="s">
        <v>88</v>
      </c>
      <c r="C4149" s="103" t="s">
        <v>838</v>
      </c>
      <c r="D4149" s="103" t="s">
        <v>222</v>
      </c>
      <c r="E4149" s="111"/>
      <c r="F4149" s="103" t="s">
        <v>436</v>
      </c>
      <c r="G4149" s="103" t="s">
        <v>621</v>
      </c>
      <c r="H4149" s="103" t="s">
        <v>622</v>
      </c>
      <c r="I4149" s="103" t="s">
        <v>842</v>
      </c>
      <c r="J4149" s="215">
        <v>788</v>
      </c>
      <c r="K4149" s="216" t="s">
        <v>88</v>
      </c>
    </row>
    <row r="4150" spans="1:11" x14ac:dyDescent="0.25">
      <c r="A4150" s="103" t="s">
        <v>1038</v>
      </c>
      <c r="B4150" s="103" t="s">
        <v>88</v>
      </c>
      <c r="C4150" s="103" t="s">
        <v>838</v>
      </c>
      <c r="D4150" s="103" t="s">
        <v>222</v>
      </c>
      <c r="E4150" s="111"/>
      <c r="F4150" s="103" t="s">
        <v>436</v>
      </c>
      <c r="G4150" s="103" t="s">
        <v>621</v>
      </c>
      <c r="H4150" s="103" t="s">
        <v>622</v>
      </c>
      <c r="I4150" s="103" t="s">
        <v>842</v>
      </c>
      <c r="J4150" s="215">
        <v>77</v>
      </c>
      <c r="K4150" s="216" t="s">
        <v>88</v>
      </c>
    </row>
    <row r="4151" spans="1:11" x14ac:dyDescent="0.25">
      <c r="A4151" s="103" t="s">
        <v>806</v>
      </c>
      <c r="B4151" s="103" t="s">
        <v>88</v>
      </c>
      <c r="C4151" s="103" t="s">
        <v>838</v>
      </c>
      <c r="D4151" s="103" t="s">
        <v>222</v>
      </c>
      <c r="E4151" s="111"/>
      <c r="F4151" s="103" t="s">
        <v>436</v>
      </c>
      <c r="G4151" s="103" t="s">
        <v>621</v>
      </c>
      <c r="H4151" s="103" t="s">
        <v>622</v>
      </c>
      <c r="I4151" s="103" t="s">
        <v>842</v>
      </c>
      <c r="J4151" s="215">
        <v>-25</v>
      </c>
      <c r="K4151" s="216" t="s">
        <v>88</v>
      </c>
    </row>
    <row r="4152" spans="1:11" x14ac:dyDescent="0.25">
      <c r="A4152" s="103" t="s">
        <v>807</v>
      </c>
      <c r="B4152" s="103" t="s">
        <v>88</v>
      </c>
      <c r="C4152" s="103" t="s">
        <v>838</v>
      </c>
      <c r="D4152" s="103" t="s">
        <v>222</v>
      </c>
      <c r="E4152" s="111"/>
      <c r="F4152" s="103" t="s">
        <v>436</v>
      </c>
      <c r="G4152" s="103" t="s">
        <v>621</v>
      </c>
      <c r="H4152" s="103" t="s">
        <v>622</v>
      </c>
      <c r="I4152" s="103" t="s">
        <v>842</v>
      </c>
      <c r="J4152" s="215">
        <v>-103</v>
      </c>
      <c r="K4152" s="216" t="s">
        <v>88</v>
      </c>
    </row>
    <row r="4153" spans="1:11" x14ac:dyDescent="0.25">
      <c r="A4153" s="103" t="s">
        <v>808</v>
      </c>
      <c r="B4153" s="103" t="s">
        <v>88</v>
      </c>
      <c r="C4153" s="103" t="s">
        <v>838</v>
      </c>
      <c r="D4153" s="103" t="s">
        <v>222</v>
      </c>
      <c r="E4153" s="111"/>
      <c r="F4153" s="103" t="s">
        <v>436</v>
      </c>
      <c r="G4153" s="103" t="s">
        <v>212</v>
      </c>
      <c r="H4153" s="103" t="s">
        <v>356</v>
      </c>
      <c r="I4153" s="103" t="s">
        <v>842</v>
      </c>
      <c r="J4153" s="215">
        <v>-7.5</v>
      </c>
      <c r="K4153" s="216" t="s">
        <v>88</v>
      </c>
    </row>
    <row r="4154" spans="1:11" x14ac:dyDescent="0.25">
      <c r="A4154" s="103" t="s">
        <v>809</v>
      </c>
      <c r="B4154" s="103" t="s">
        <v>88</v>
      </c>
      <c r="C4154" s="103" t="s">
        <v>838</v>
      </c>
      <c r="D4154" s="103" t="s">
        <v>222</v>
      </c>
      <c r="E4154" s="111"/>
      <c r="F4154" s="103" t="s">
        <v>436</v>
      </c>
      <c r="G4154" s="103" t="s">
        <v>212</v>
      </c>
      <c r="H4154" s="103" t="s">
        <v>356</v>
      </c>
      <c r="I4154" s="103" t="s">
        <v>842</v>
      </c>
      <c r="J4154" s="215">
        <v>1260.75</v>
      </c>
      <c r="K4154" s="216" t="s">
        <v>88</v>
      </c>
    </row>
    <row r="4155" spans="1:11" x14ac:dyDescent="0.25">
      <c r="A4155" s="103" t="s">
        <v>810</v>
      </c>
      <c r="B4155" s="103" t="s">
        <v>88</v>
      </c>
      <c r="C4155" s="103" t="s">
        <v>838</v>
      </c>
      <c r="D4155" s="103" t="s">
        <v>222</v>
      </c>
      <c r="E4155" s="111"/>
      <c r="F4155" s="103" t="s">
        <v>436</v>
      </c>
      <c r="G4155" s="103" t="s">
        <v>212</v>
      </c>
      <c r="H4155" s="103" t="s">
        <v>356</v>
      </c>
      <c r="I4155" s="103" t="s">
        <v>842</v>
      </c>
      <c r="J4155" s="215">
        <v>97.5</v>
      </c>
      <c r="K4155" s="216" t="s">
        <v>88</v>
      </c>
    </row>
    <row r="4156" spans="1:11" x14ac:dyDescent="0.25">
      <c r="A4156" s="103" t="s">
        <v>1038</v>
      </c>
      <c r="B4156" s="103" t="s">
        <v>88</v>
      </c>
      <c r="C4156" s="103" t="s">
        <v>838</v>
      </c>
      <c r="D4156" s="103" t="s">
        <v>222</v>
      </c>
      <c r="E4156" s="111"/>
      <c r="F4156" s="103" t="s">
        <v>436</v>
      </c>
      <c r="G4156" s="103" t="s">
        <v>212</v>
      </c>
      <c r="H4156" s="103" t="s">
        <v>356</v>
      </c>
      <c r="I4156" s="103" t="s">
        <v>842</v>
      </c>
      <c r="J4156" s="215">
        <v>56.25</v>
      </c>
      <c r="K4156" s="216" t="s">
        <v>88</v>
      </c>
    </row>
    <row r="4157" spans="1:11" x14ac:dyDescent="0.25">
      <c r="A4157" s="103" t="s">
        <v>806</v>
      </c>
      <c r="B4157" s="103" t="s">
        <v>88</v>
      </c>
      <c r="C4157" s="103" t="s">
        <v>838</v>
      </c>
      <c r="D4157" s="103" t="s">
        <v>222</v>
      </c>
      <c r="E4157" s="111"/>
      <c r="F4157" s="103" t="s">
        <v>436</v>
      </c>
      <c r="G4157" s="103" t="s">
        <v>212</v>
      </c>
      <c r="H4157" s="103" t="s">
        <v>356</v>
      </c>
      <c r="I4157" s="103" t="s">
        <v>842</v>
      </c>
      <c r="J4157" s="215">
        <v>-1205.25</v>
      </c>
      <c r="K4157" s="216" t="s">
        <v>88</v>
      </c>
    </row>
    <row r="4158" spans="1:11" x14ac:dyDescent="0.25">
      <c r="A4158" s="103" t="s">
        <v>807</v>
      </c>
      <c r="B4158" s="103" t="s">
        <v>88</v>
      </c>
      <c r="C4158" s="103" t="s">
        <v>838</v>
      </c>
      <c r="D4158" s="103" t="s">
        <v>222</v>
      </c>
      <c r="E4158" s="111"/>
      <c r="F4158" s="103" t="s">
        <v>436</v>
      </c>
      <c r="G4158" s="103" t="s">
        <v>212</v>
      </c>
      <c r="H4158" s="103" t="s">
        <v>356</v>
      </c>
      <c r="I4158" s="103" t="s">
        <v>842</v>
      </c>
      <c r="J4158" s="215">
        <v>-6.75</v>
      </c>
      <c r="K4158" s="216" t="s">
        <v>88</v>
      </c>
    </row>
    <row r="4159" spans="1:11" x14ac:dyDescent="0.25">
      <c r="A4159" s="103" t="s">
        <v>808</v>
      </c>
      <c r="B4159" s="103" t="s">
        <v>88</v>
      </c>
      <c r="C4159" s="103" t="s">
        <v>838</v>
      </c>
      <c r="D4159" s="103" t="s">
        <v>222</v>
      </c>
      <c r="E4159" s="111"/>
      <c r="F4159" s="103" t="s">
        <v>436</v>
      </c>
      <c r="G4159" s="103" t="s">
        <v>879</v>
      </c>
      <c r="H4159" s="103" t="s">
        <v>880</v>
      </c>
      <c r="I4159" s="103" t="s">
        <v>842</v>
      </c>
      <c r="J4159" s="215">
        <v>1207.6300000000001</v>
      </c>
      <c r="K4159" s="216" t="s">
        <v>88</v>
      </c>
    </row>
    <row r="4160" spans="1:11" x14ac:dyDescent="0.25">
      <c r="A4160" s="103" t="s">
        <v>809</v>
      </c>
      <c r="B4160" s="103" t="s">
        <v>88</v>
      </c>
      <c r="C4160" s="103" t="s">
        <v>838</v>
      </c>
      <c r="D4160" s="103" t="s">
        <v>222</v>
      </c>
      <c r="E4160" s="111"/>
      <c r="F4160" s="103" t="s">
        <v>436</v>
      </c>
      <c r="G4160" s="103" t="s">
        <v>879</v>
      </c>
      <c r="H4160" s="103" t="s">
        <v>880</v>
      </c>
      <c r="I4160" s="103" t="s">
        <v>842</v>
      </c>
      <c r="J4160" s="215">
        <v>4420.55</v>
      </c>
      <c r="K4160" s="216" t="s">
        <v>88</v>
      </c>
    </row>
    <row r="4161" spans="1:11" x14ac:dyDescent="0.25">
      <c r="A4161" s="103" t="s">
        <v>810</v>
      </c>
      <c r="B4161" s="103" t="s">
        <v>88</v>
      </c>
      <c r="C4161" s="103" t="s">
        <v>838</v>
      </c>
      <c r="D4161" s="103" t="s">
        <v>222</v>
      </c>
      <c r="E4161" s="111"/>
      <c r="F4161" s="103" t="s">
        <v>436</v>
      </c>
      <c r="G4161" s="103" t="s">
        <v>879</v>
      </c>
      <c r="H4161" s="103" t="s">
        <v>880</v>
      </c>
      <c r="I4161" s="103" t="s">
        <v>842</v>
      </c>
      <c r="J4161" s="215">
        <v>2941.25</v>
      </c>
      <c r="K4161" s="216" t="s">
        <v>88</v>
      </c>
    </row>
    <row r="4162" spans="1:11" x14ac:dyDescent="0.25">
      <c r="A4162" s="103" t="s">
        <v>1038</v>
      </c>
      <c r="B4162" s="103" t="s">
        <v>88</v>
      </c>
      <c r="C4162" s="103" t="s">
        <v>838</v>
      </c>
      <c r="D4162" s="103" t="s">
        <v>222</v>
      </c>
      <c r="E4162" s="111"/>
      <c r="F4162" s="103" t="s">
        <v>436</v>
      </c>
      <c r="G4162" s="103" t="s">
        <v>879</v>
      </c>
      <c r="H4162" s="103" t="s">
        <v>880</v>
      </c>
      <c r="I4162" s="103" t="s">
        <v>842</v>
      </c>
      <c r="J4162" s="215">
        <v>3429.33</v>
      </c>
      <c r="K4162" s="216" t="s">
        <v>88</v>
      </c>
    </row>
    <row r="4163" spans="1:11" x14ac:dyDescent="0.25">
      <c r="A4163" s="103" t="s">
        <v>806</v>
      </c>
      <c r="B4163" s="103" t="s">
        <v>88</v>
      </c>
      <c r="C4163" s="103" t="s">
        <v>838</v>
      </c>
      <c r="D4163" s="103" t="s">
        <v>222</v>
      </c>
      <c r="E4163" s="111"/>
      <c r="F4163" s="103" t="s">
        <v>436</v>
      </c>
      <c r="G4163" s="103" t="s">
        <v>879</v>
      </c>
      <c r="H4163" s="103" t="s">
        <v>880</v>
      </c>
      <c r="I4163" s="103" t="s">
        <v>842</v>
      </c>
      <c r="J4163" s="215">
        <v>5373.81</v>
      </c>
      <c r="K4163" s="216" t="s">
        <v>88</v>
      </c>
    </row>
    <row r="4164" spans="1:11" x14ac:dyDescent="0.25">
      <c r="A4164" s="103" t="s">
        <v>807</v>
      </c>
      <c r="B4164" s="103" t="s">
        <v>88</v>
      </c>
      <c r="C4164" s="103" t="s">
        <v>838</v>
      </c>
      <c r="D4164" s="103" t="s">
        <v>222</v>
      </c>
      <c r="E4164" s="111"/>
      <c r="F4164" s="103" t="s">
        <v>436</v>
      </c>
      <c r="G4164" s="103" t="s">
        <v>879</v>
      </c>
      <c r="H4164" s="103" t="s">
        <v>880</v>
      </c>
      <c r="I4164" s="103" t="s">
        <v>842</v>
      </c>
      <c r="J4164" s="215">
        <v>3597.35</v>
      </c>
      <c r="K4164" s="216" t="s">
        <v>88</v>
      </c>
    </row>
    <row r="4165" spans="1:11" x14ac:dyDescent="0.25">
      <c r="A4165" s="103" t="s">
        <v>808</v>
      </c>
      <c r="B4165" s="103" t="s">
        <v>88</v>
      </c>
      <c r="C4165" s="103" t="s">
        <v>838</v>
      </c>
      <c r="D4165" s="103" t="s">
        <v>222</v>
      </c>
      <c r="E4165" s="111"/>
      <c r="F4165" s="103" t="s">
        <v>436</v>
      </c>
      <c r="G4165" s="103" t="s">
        <v>437</v>
      </c>
      <c r="H4165" s="103" t="s">
        <v>438</v>
      </c>
      <c r="I4165" s="103" t="s">
        <v>842</v>
      </c>
      <c r="J4165" s="215">
        <v>0.48</v>
      </c>
      <c r="K4165" s="216" t="s">
        <v>88</v>
      </c>
    </row>
    <row r="4166" spans="1:11" x14ac:dyDescent="0.25">
      <c r="A4166" s="103" t="s">
        <v>809</v>
      </c>
      <c r="B4166" s="103" t="s">
        <v>88</v>
      </c>
      <c r="C4166" s="103" t="s">
        <v>838</v>
      </c>
      <c r="D4166" s="103" t="s">
        <v>222</v>
      </c>
      <c r="E4166" s="111"/>
      <c r="F4166" s="103" t="s">
        <v>436</v>
      </c>
      <c r="G4166" s="103" t="s">
        <v>437</v>
      </c>
      <c r="H4166" s="103" t="s">
        <v>438</v>
      </c>
      <c r="I4166" s="103" t="s">
        <v>842</v>
      </c>
      <c r="J4166" s="215">
        <v>-11.49</v>
      </c>
      <c r="K4166" s="216" t="s">
        <v>88</v>
      </c>
    </row>
    <row r="4167" spans="1:11" x14ac:dyDescent="0.25">
      <c r="A4167" s="103" t="s">
        <v>810</v>
      </c>
      <c r="B4167" s="103" t="s">
        <v>88</v>
      </c>
      <c r="C4167" s="103" t="s">
        <v>838</v>
      </c>
      <c r="D4167" s="103" t="s">
        <v>222</v>
      </c>
      <c r="E4167" s="111"/>
      <c r="F4167" s="103" t="s">
        <v>436</v>
      </c>
      <c r="G4167" s="103" t="s">
        <v>437</v>
      </c>
      <c r="H4167" s="103" t="s">
        <v>438</v>
      </c>
      <c r="I4167" s="103" t="s">
        <v>842</v>
      </c>
      <c r="J4167" s="215">
        <v>0.44</v>
      </c>
      <c r="K4167" s="216" t="s">
        <v>88</v>
      </c>
    </row>
    <row r="4168" spans="1:11" x14ac:dyDescent="0.25">
      <c r="A4168" s="103" t="s">
        <v>1038</v>
      </c>
      <c r="B4168" s="103" t="s">
        <v>88</v>
      </c>
      <c r="C4168" s="103" t="s">
        <v>838</v>
      </c>
      <c r="D4168" s="103" t="s">
        <v>222</v>
      </c>
      <c r="E4168" s="111"/>
      <c r="F4168" s="103" t="s">
        <v>436</v>
      </c>
      <c r="G4168" s="103" t="s">
        <v>437</v>
      </c>
      <c r="H4168" s="103" t="s">
        <v>438</v>
      </c>
      <c r="I4168" s="103" t="s">
        <v>842</v>
      </c>
      <c r="J4168" s="215">
        <v>0.52</v>
      </c>
      <c r="K4168" s="216" t="s">
        <v>88</v>
      </c>
    </row>
    <row r="4169" spans="1:11" x14ac:dyDescent="0.25">
      <c r="A4169" s="103" t="s">
        <v>806</v>
      </c>
      <c r="B4169" s="103" t="s">
        <v>88</v>
      </c>
      <c r="C4169" s="103" t="s">
        <v>838</v>
      </c>
      <c r="D4169" s="103" t="s">
        <v>222</v>
      </c>
      <c r="E4169" s="111"/>
      <c r="F4169" s="103" t="s">
        <v>436</v>
      </c>
      <c r="G4169" s="103" t="s">
        <v>437</v>
      </c>
      <c r="H4169" s="103" t="s">
        <v>438</v>
      </c>
      <c r="I4169" s="103" t="s">
        <v>842</v>
      </c>
      <c r="J4169" s="215">
        <v>0.49</v>
      </c>
      <c r="K4169" s="216" t="s">
        <v>88</v>
      </c>
    </row>
    <row r="4170" spans="1:11" x14ac:dyDescent="0.25">
      <c r="A4170" s="103" t="s">
        <v>807</v>
      </c>
      <c r="B4170" s="103" t="s">
        <v>88</v>
      </c>
      <c r="C4170" s="103" t="s">
        <v>838</v>
      </c>
      <c r="D4170" s="103" t="s">
        <v>222</v>
      </c>
      <c r="E4170" s="111"/>
      <c r="F4170" s="103" t="s">
        <v>436</v>
      </c>
      <c r="G4170" s="103" t="s">
        <v>437</v>
      </c>
      <c r="H4170" s="103" t="s">
        <v>438</v>
      </c>
      <c r="I4170" s="103" t="s">
        <v>842</v>
      </c>
      <c r="J4170" s="215">
        <v>0.3</v>
      </c>
      <c r="K4170" s="216" t="s">
        <v>88</v>
      </c>
    </row>
    <row r="4171" spans="1:11" x14ac:dyDescent="0.25">
      <c r="A4171" s="103" t="s">
        <v>808</v>
      </c>
      <c r="B4171" s="103" t="s">
        <v>88</v>
      </c>
      <c r="C4171" s="103" t="s">
        <v>838</v>
      </c>
      <c r="D4171" s="103" t="s">
        <v>747</v>
      </c>
      <c r="E4171" s="111"/>
      <c r="F4171" s="103" t="s">
        <v>748</v>
      </c>
      <c r="G4171" s="103" t="s">
        <v>108</v>
      </c>
      <c r="H4171" s="103" t="s">
        <v>332</v>
      </c>
      <c r="I4171" s="103" t="s">
        <v>842</v>
      </c>
      <c r="J4171" s="215">
        <v>-96.39</v>
      </c>
      <c r="K4171" s="216" t="s">
        <v>88</v>
      </c>
    </row>
    <row r="4172" spans="1:11" x14ac:dyDescent="0.25">
      <c r="A4172" s="103" t="s">
        <v>808</v>
      </c>
      <c r="B4172" s="103" t="s">
        <v>88</v>
      </c>
      <c r="C4172" s="103" t="s">
        <v>838</v>
      </c>
      <c r="D4172" s="103" t="s">
        <v>747</v>
      </c>
      <c r="E4172" s="111"/>
      <c r="F4172" s="103" t="s">
        <v>748</v>
      </c>
      <c r="G4172" s="103" t="s">
        <v>104</v>
      </c>
      <c r="H4172" s="103" t="s">
        <v>336</v>
      </c>
      <c r="I4172" s="103" t="s">
        <v>842</v>
      </c>
      <c r="J4172" s="215">
        <v>-1526.39</v>
      </c>
      <c r="K4172" s="216" t="s">
        <v>88</v>
      </c>
    </row>
    <row r="4173" spans="1:11" x14ac:dyDescent="0.25">
      <c r="A4173" s="103" t="s">
        <v>809</v>
      </c>
      <c r="B4173" s="103" t="s">
        <v>88</v>
      </c>
      <c r="C4173" s="103" t="s">
        <v>838</v>
      </c>
      <c r="D4173" s="103" t="s">
        <v>747</v>
      </c>
      <c r="E4173" s="111"/>
      <c r="F4173" s="103" t="s">
        <v>748</v>
      </c>
      <c r="G4173" s="103" t="s">
        <v>104</v>
      </c>
      <c r="H4173" s="103" t="s">
        <v>336</v>
      </c>
      <c r="I4173" s="103" t="s">
        <v>842</v>
      </c>
      <c r="J4173" s="215">
        <v>-2258.39</v>
      </c>
      <c r="K4173" s="216" t="s">
        <v>88</v>
      </c>
    </row>
    <row r="4174" spans="1:11" x14ac:dyDescent="0.25">
      <c r="A4174" s="103" t="s">
        <v>810</v>
      </c>
      <c r="B4174" s="103" t="s">
        <v>88</v>
      </c>
      <c r="C4174" s="103" t="s">
        <v>838</v>
      </c>
      <c r="D4174" s="103" t="s">
        <v>747</v>
      </c>
      <c r="E4174" s="111"/>
      <c r="F4174" s="103" t="s">
        <v>748</v>
      </c>
      <c r="G4174" s="103" t="s">
        <v>104</v>
      </c>
      <c r="H4174" s="103" t="s">
        <v>336</v>
      </c>
      <c r="I4174" s="103" t="s">
        <v>842</v>
      </c>
      <c r="J4174" s="215">
        <v>-1736.92</v>
      </c>
      <c r="K4174" s="216" t="s">
        <v>88</v>
      </c>
    </row>
    <row r="4175" spans="1:11" x14ac:dyDescent="0.25">
      <c r="A4175" s="103" t="s">
        <v>1038</v>
      </c>
      <c r="B4175" s="103" t="s">
        <v>88</v>
      </c>
      <c r="C4175" s="103" t="s">
        <v>838</v>
      </c>
      <c r="D4175" s="103" t="s">
        <v>747</v>
      </c>
      <c r="E4175" s="111"/>
      <c r="F4175" s="103" t="s">
        <v>748</v>
      </c>
      <c r="G4175" s="103" t="s">
        <v>104</v>
      </c>
      <c r="H4175" s="103" t="s">
        <v>336</v>
      </c>
      <c r="I4175" s="103" t="s">
        <v>842</v>
      </c>
      <c r="J4175" s="215">
        <v>-737.4</v>
      </c>
      <c r="K4175" s="216" t="s">
        <v>88</v>
      </c>
    </row>
    <row r="4176" spans="1:11" x14ac:dyDescent="0.25">
      <c r="A4176" s="103" t="s">
        <v>806</v>
      </c>
      <c r="B4176" s="103" t="s">
        <v>88</v>
      </c>
      <c r="C4176" s="103" t="s">
        <v>838</v>
      </c>
      <c r="D4176" s="103" t="s">
        <v>747</v>
      </c>
      <c r="E4176" s="111"/>
      <c r="F4176" s="103" t="s">
        <v>748</v>
      </c>
      <c r="G4176" s="103" t="s">
        <v>104</v>
      </c>
      <c r="H4176" s="103" t="s">
        <v>336</v>
      </c>
      <c r="I4176" s="103" t="s">
        <v>842</v>
      </c>
      <c r="J4176" s="215">
        <v>-85.94</v>
      </c>
      <c r="K4176" s="216" t="s">
        <v>88</v>
      </c>
    </row>
    <row r="4177" spans="1:11" x14ac:dyDescent="0.25">
      <c r="A4177" s="103" t="s">
        <v>807</v>
      </c>
      <c r="B4177" s="103" t="s">
        <v>88</v>
      </c>
      <c r="C4177" s="103" t="s">
        <v>838</v>
      </c>
      <c r="D4177" s="103" t="s">
        <v>747</v>
      </c>
      <c r="E4177" s="111"/>
      <c r="F4177" s="103" t="s">
        <v>748</v>
      </c>
      <c r="G4177" s="103" t="s">
        <v>104</v>
      </c>
      <c r="H4177" s="103" t="s">
        <v>336</v>
      </c>
      <c r="I4177" s="103" t="s">
        <v>842</v>
      </c>
      <c r="J4177" s="215">
        <v>1030.9000000000001</v>
      </c>
      <c r="K4177" s="216" t="s">
        <v>88</v>
      </c>
    </row>
    <row r="4178" spans="1:11" x14ac:dyDescent="0.25">
      <c r="A4178" s="103" t="s">
        <v>808</v>
      </c>
      <c r="B4178" s="103" t="s">
        <v>88</v>
      </c>
      <c r="C4178" s="103" t="s">
        <v>838</v>
      </c>
      <c r="D4178" s="103" t="s">
        <v>747</v>
      </c>
      <c r="E4178" s="111"/>
      <c r="F4178" s="103" t="s">
        <v>748</v>
      </c>
      <c r="G4178" s="103" t="s">
        <v>103</v>
      </c>
      <c r="H4178" s="103" t="s">
        <v>337</v>
      </c>
      <c r="I4178" s="103" t="s">
        <v>842</v>
      </c>
      <c r="J4178" s="215">
        <v>-354.08</v>
      </c>
      <c r="K4178" s="216" t="s">
        <v>88</v>
      </c>
    </row>
    <row r="4179" spans="1:11" x14ac:dyDescent="0.25">
      <c r="A4179" s="103" t="s">
        <v>809</v>
      </c>
      <c r="B4179" s="103" t="s">
        <v>88</v>
      </c>
      <c r="C4179" s="103" t="s">
        <v>838</v>
      </c>
      <c r="D4179" s="103" t="s">
        <v>747</v>
      </c>
      <c r="E4179" s="111"/>
      <c r="F4179" s="103" t="s">
        <v>748</v>
      </c>
      <c r="G4179" s="103" t="s">
        <v>103</v>
      </c>
      <c r="H4179" s="103" t="s">
        <v>337</v>
      </c>
      <c r="I4179" s="103" t="s">
        <v>842</v>
      </c>
      <c r="J4179" s="215">
        <v>-67.67</v>
      </c>
      <c r="K4179" s="216" t="s">
        <v>88</v>
      </c>
    </row>
    <row r="4180" spans="1:11" x14ac:dyDescent="0.25">
      <c r="A4180" s="103" t="s">
        <v>810</v>
      </c>
      <c r="B4180" s="103" t="s">
        <v>88</v>
      </c>
      <c r="C4180" s="103" t="s">
        <v>838</v>
      </c>
      <c r="D4180" s="103" t="s">
        <v>747</v>
      </c>
      <c r="E4180" s="111"/>
      <c r="F4180" s="103" t="s">
        <v>748</v>
      </c>
      <c r="G4180" s="103" t="s">
        <v>103</v>
      </c>
      <c r="H4180" s="103" t="s">
        <v>337</v>
      </c>
      <c r="I4180" s="103" t="s">
        <v>842</v>
      </c>
      <c r="J4180" s="215">
        <v>-208.68</v>
      </c>
      <c r="K4180" s="216" t="s">
        <v>88</v>
      </c>
    </row>
    <row r="4181" spans="1:11" x14ac:dyDescent="0.25">
      <c r="A4181" s="103" t="s">
        <v>1038</v>
      </c>
      <c r="B4181" s="103" t="s">
        <v>88</v>
      </c>
      <c r="C4181" s="103" t="s">
        <v>838</v>
      </c>
      <c r="D4181" s="103" t="s">
        <v>747</v>
      </c>
      <c r="E4181" s="111"/>
      <c r="F4181" s="103" t="s">
        <v>748</v>
      </c>
      <c r="G4181" s="103" t="s">
        <v>103</v>
      </c>
      <c r="H4181" s="103" t="s">
        <v>337</v>
      </c>
      <c r="I4181" s="103" t="s">
        <v>842</v>
      </c>
      <c r="J4181" s="215">
        <v>-25.1</v>
      </c>
      <c r="K4181" s="216" t="s">
        <v>88</v>
      </c>
    </row>
    <row r="4182" spans="1:11" x14ac:dyDescent="0.25">
      <c r="A4182" s="103" t="s">
        <v>806</v>
      </c>
      <c r="B4182" s="103" t="s">
        <v>88</v>
      </c>
      <c r="C4182" s="103" t="s">
        <v>838</v>
      </c>
      <c r="D4182" s="103" t="s">
        <v>747</v>
      </c>
      <c r="E4182" s="111"/>
      <c r="F4182" s="103" t="s">
        <v>748</v>
      </c>
      <c r="G4182" s="103" t="s">
        <v>103</v>
      </c>
      <c r="H4182" s="103" t="s">
        <v>337</v>
      </c>
      <c r="I4182" s="103" t="s">
        <v>842</v>
      </c>
      <c r="J4182" s="215">
        <v>-319.7</v>
      </c>
      <c r="K4182" s="216" t="s">
        <v>88</v>
      </c>
    </row>
    <row r="4183" spans="1:11" x14ac:dyDescent="0.25">
      <c r="A4183" s="103" t="s">
        <v>807</v>
      </c>
      <c r="B4183" s="103" t="s">
        <v>88</v>
      </c>
      <c r="C4183" s="103" t="s">
        <v>838</v>
      </c>
      <c r="D4183" s="103" t="s">
        <v>747</v>
      </c>
      <c r="E4183" s="111"/>
      <c r="F4183" s="103" t="s">
        <v>748</v>
      </c>
      <c r="G4183" s="103" t="s">
        <v>103</v>
      </c>
      <c r="H4183" s="103" t="s">
        <v>337</v>
      </c>
      <c r="I4183" s="103" t="s">
        <v>842</v>
      </c>
      <c r="J4183" s="215">
        <v>-275.83</v>
      </c>
      <c r="K4183" s="216" t="s">
        <v>88</v>
      </c>
    </row>
    <row r="4184" spans="1:11" x14ac:dyDescent="0.25">
      <c r="A4184" s="103" t="s">
        <v>809</v>
      </c>
      <c r="B4184" s="103" t="s">
        <v>88</v>
      </c>
      <c r="C4184" s="103" t="s">
        <v>838</v>
      </c>
      <c r="D4184" s="103" t="s">
        <v>747</v>
      </c>
      <c r="E4184" s="111"/>
      <c r="F4184" s="103" t="s">
        <v>748</v>
      </c>
      <c r="G4184" s="103" t="s">
        <v>102</v>
      </c>
      <c r="H4184" s="103" t="s">
        <v>338</v>
      </c>
      <c r="I4184" s="103" t="s">
        <v>842</v>
      </c>
      <c r="J4184" s="215">
        <v>-12.39</v>
      </c>
      <c r="K4184" s="216" t="s">
        <v>88</v>
      </c>
    </row>
    <row r="4185" spans="1:11" x14ac:dyDescent="0.25">
      <c r="A4185" s="103" t="s">
        <v>810</v>
      </c>
      <c r="B4185" s="103" t="s">
        <v>88</v>
      </c>
      <c r="C4185" s="103" t="s">
        <v>838</v>
      </c>
      <c r="D4185" s="103" t="s">
        <v>747</v>
      </c>
      <c r="E4185" s="111"/>
      <c r="F4185" s="103" t="s">
        <v>748</v>
      </c>
      <c r="G4185" s="103" t="s">
        <v>102</v>
      </c>
      <c r="H4185" s="103" t="s">
        <v>338</v>
      </c>
      <c r="I4185" s="103" t="s">
        <v>842</v>
      </c>
      <c r="J4185" s="215">
        <v>-142.47999999999999</v>
      </c>
      <c r="K4185" s="216" t="s">
        <v>88</v>
      </c>
    </row>
    <row r="4186" spans="1:11" x14ac:dyDescent="0.25">
      <c r="A4186" s="103" t="s">
        <v>806</v>
      </c>
      <c r="B4186" s="103" t="s">
        <v>88</v>
      </c>
      <c r="C4186" s="103" t="s">
        <v>838</v>
      </c>
      <c r="D4186" s="103" t="s">
        <v>747</v>
      </c>
      <c r="E4186" s="111"/>
      <c r="F4186" s="103" t="s">
        <v>748</v>
      </c>
      <c r="G4186" s="103" t="s">
        <v>102</v>
      </c>
      <c r="H4186" s="103" t="s">
        <v>338</v>
      </c>
      <c r="I4186" s="103" t="s">
        <v>842</v>
      </c>
      <c r="J4186" s="215">
        <v>-4.21</v>
      </c>
      <c r="K4186" s="216" t="s">
        <v>88</v>
      </c>
    </row>
    <row r="4187" spans="1:11" x14ac:dyDescent="0.25">
      <c r="A4187" s="103" t="s">
        <v>808</v>
      </c>
      <c r="B4187" s="103" t="s">
        <v>88</v>
      </c>
      <c r="C4187" s="103" t="s">
        <v>838</v>
      </c>
      <c r="D4187" s="103" t="s">
        <v>747</v>
      </c>
      <c r="E4187" s="111"/>
      <c r="F4187" s="103" t="s">
        <v>748</v>
      </c>
      <c r="G4187" s="103" t="s">
        <v>101</v>
      </c>
      <c r="H4187" s="103" t="s">
        <v>339</v>
      </c>
      <c r="I4187" s="103" t="s">
        <v>842</v>
      </c>
      <c r="J4187" s="215">
        <v>-264.39999999999998</v>
      </c>
      <c r="K4187" s="216" t="s">
        <v>88</v>
      </c>
    </row>
    <row r="4188" spans="1:11" x14ac:dyDescent="0.25">
      <c r="A4188" s="103" t="s">
        <v>809</v>
      </c>
      <c r="B4188" s="103" t="s">
        <v>88</v>
      </c>
      <c r="C4188" s="103" t="s">
        <v>838</v>
      </c>
      <c r="D4188" s="103" t="s">
        <v>747</v>
      </c>
      <c r="E4188" s="111"/>
      <c r="F4188" s="103" t="s">
        <v>748</v>
      </c>
      <c r="G4188" s="103" t="s">
        <v>101</v>
      </c>
      <c r="H4188" s="103" t="s">
        <v>339</v>
      </c>
      <c r="I4188" s="103" t="s">
        <v>842</v>
      </c>
      <c r="J4188" s="215">
        <v>-93.05</v>
      </c>
      <c r="K4188" s="216" t="s">
        <v>88</v>
      </c>
    </row>
    <row r="4189" spans="1:11" x14ac:dyDescent="0.25">
      <c r="A4189" s="103" t="s">
        <v>810</v>
      </c>
      <c r="B4189" s="103" t="s">
        <v>88</v>
      </c>
      <c r="C4189" s="103" t="s">
        <v>838</v>
      </c>
      <c r="D4189" s="103" t="s">
        <v>747</v>
      </c>
      <c r="E4189" s="111"/>
      <c r="F4189" s="103" t="s">
        <v>748</v>
      </c>
      <c r="G4189" s="103" t="s">
        <v>101</v>
      </c>
      <c r="H4189" s="103" t="s">
        <v>339</v>
      </c>
      <c r="I4189" s="103" t="s">
        <v>842</v>
      </c>
      <c r="J4189" s="215">
        <v>-70.540000000000006</v>
      </c>
      <c r="K4189" s="216" t="s">
        <v>88</v>
      </c>
    </row>
    <row r="4190" spans="1:11" x14ac:dyDescent="0.25">
      <c r="A4190" s="103" t="s">
        <v>1038</v>
      </c>
      <c r="B4190" s="103" t="s">
        <v>88</v>
      </c>
      <c r="C4190" s="103" t="s">
        <v>838</v>
      </c>
      <c r="D4190" s="103" t="s">
        <v>747</v>
      </c>
      <c r="E4190" s="111"/>
      <c r="F4190" s="103" t="s">
        <v>748</v>
      </c>
      <c r="G4190" s="103" t="s">
        <v>101</v>
      </c>
      <c r="H4190" s="103" t="s">
        <v>339</v>
      </c>
      <c r="I4190" s="103" t="s">
        <v>842</v>
      </c>
      <c r="J4190" s="215">
        <v>-26.81</v>
      </c>
      <c r="K4190" s="216" t="s">
        <v>88</v>
      </c>
    </row>
    <row r="4191" spans="1:11" x14ac:dyDescent="0.25">
      <c r="A4191" s="103" t="s">
        <v>806</v>
      </c>
      <c r="B4191" s="103" t="s">
        <v>88</v>
      </c>
      <c r="C4191" s="103" t="s">
        <v>838</v>
      </c>
      <c r="D4191" s="103" t="s">
        <v>747</v>
      </c>
      <c r="E4191" s="111"/>
      <c r="F4191" s="103" t="s">
        <v>748</v>
      </c>
      <c r="G4191" s="103" t="s">
        <v>101</v>
      </c>
      <c r="H4191" s="103" t="s">
        <v>339</v>
      </c>
      <c r="I4191" s="103" t="s">
        <v>842</v>
      </c>
      <c r="J4191" s="215">
        <v>-111.96</v>
      </c>
      <c r="K4191" s="216" t="s">
        <v>88</v>
      </c>
    </row>
    <row r="4192" spans="1:11" x14ac:dyDescent="0.25">
      <c r="A4192" s="103" t="s">
        <v>807</v>
      </c>
      <c r="B4192" s="103" t="s">
        <v>88</v>
      </c>
      <c r="C4192" s="103" t="s">
        <v>838</v>
      </c>
      <c r="D4192" s="103" t="s">
        <v>747</v>
      </c>
      <c r="E4192" s="111"/>
      <c r="F4192" s="103" t="s">
        <v>748</v>
      </c>
      <c r="G4192" s="103" t="s">
        <v>101</v>
      </c>
      <c r="H4192" s="103" t="s">
        <v>339</v>
      </c>
      <c r="I4192" s="103" t="s">
        <v>842</v>
      </c>
      <c r="J4192" s="215">
        <v>-50.67</v>
      </c>
      <c r="K4192" s="216" t="s">
        <v>88</v>
      </c>
    </row>
    <row r="4193" spans="1:11" x14ac:dyDescent="0.25">
      <c r="A4193" s="103" t="s">
        <v>808</v>
      </c>
      <c r="B4193" s="103" t="s">
        <v>88</v>
      </c>
      <c r="C4193" s="103" t="s">
        <v>838</v>
      </c>
      <c r="D4193" s="103" t="s">
        <v>747</v>
      </c>
      <c r="E4193" s="111"/>
      <c r="F4193" s="103" t="s">
        <v>748</v>
      </c>
      <c r="G4193" s="103" t="s">
        <v>844</v>
      </c>
      <c r="H4193" s="103" t="s">
        <v>845</v>
      </c>
      <c r="I4193" s="103" t="s">
        <v>842</v>
      </c>
      <c r="J4193" s="215">
        <v>-38.82</v>
      </c>
      <c r="K4193" s="216" t="s">
        <v>88</v>
      </c>
    </row>
    <row r="4194" spans="1:11" x14ac:dyDescent="0.25">
      <c r="A4194" s="103" t="s">
        <v>809</v>
      </c>
      <c r="B4194" s="103" t="s">
        <v>88</v>
      </c>
      <c r="C4194" s="103" t="s">
        <v>838</v>
      </c>
      <c r="D4194" s="103" t="s">
        <v>747</v>
      </c>
      <c r="E4194" s="111"/>
      <c r="F4194" s="103" t="s">
        <v>748</v>
      </c>
      <c r="G4194" s="103" t="s">
        <v>844</v>
      </c>
      <c r="H4194" s="103" t="s">
        <v>845</v>
      </c>
      <c r="I4194" s="103" t="s">
        <v>842</v>
      </c>
      <c r="J4194" s="215">
        <v>-175.86</v>
      </c>
      <c r="K4194" s="216" t="s">
        <v>88</v>
      </c>
    </row>
    <row r="4195" spans="1:11" x14ac:dyDescent="0.25">
      <c r="A4195" s="103" t="s">
        <v>810</v>
      </c>
      <c r="B4195" s="103" t="s">
        <v>88</v>
      </c>
      <c r="C4195" s="103" t="s">
        <v>838</v>
      </c>
      <c r="D4195" s="103" t="s">
        <v>747</v>
      </c>
      <c r="E4195" s="111"/>
      <c r="F4195" s="103" t="s">
        <v>748</v>
      </c>
      <c r="G4195" s="103" t="s">
        <v>844</v>
      </c>
      <c r="H4195" s="103" t="s">
        <v>845</v>
      </c>
      <c r="I4195" s="103" t="s">
        <v>842</v>
      </c>
      <c r="J4195" s="215">
        <v>-70.319999999999993</v>
      </c>
      <c r="K4195" s="216" t="s">
        <v>88</v>
      </c>
    </row>
    <row r="4196" spans="1:11" x14ac:dyDescent="0.25">
      <c r="A4196" s="103" t="s">
        <v>1038</v>
      </c>
      <c r="B4196" s="103" t="s">
        <v>88</v>
      </c>
      <c r="C4196" s="103" t="s">
        <v>838</v>
      </c>
      <c r="D4196" s="103" t="s">
        <v>747</v>
      </c>
      <c r="E4196" s="111"/>
      <c r="F4196" s="103" t="s">
        <v>748</v>
      </c>
      <c r="G4196" s="103" t="s">
        <v>844</v>
      </c>
      <c r="H4196" s="103" t="s">
        <v>845</v>
      </c>
      <c r="I4196" s="103" t="s">
        <v>842</v>
      </c>
      <c r="J4196" s="215">
        <v>-71.89</v>
      </c>
      <c r="K4196" s="216" t="s">
        <v>88</v>
      </c>
    </row>
    <row r="4197" spans="1:11" x14ac:dyDescent="0.25">
      <c r="A4197" s="103" t="s">
        <v>807</v>
      </c>
      <c r="B4197" s="103" t="s">
        <v>88</v>
      </c>
      <c r="C4197" s="103" t="s">
        <v>838</v>
      </c>
      <c r="D4197" s="103" t="s">
        <v>747</v>
      </c>
      <c r="E4197" s="111"/>
      <c r="F4197" s="103" t="s">
        <v>748</v>
      </c>
      <c r="G4197" s="103" t="s">
        <v>844</v>
      </c>
      <c r="H4197" s="103" t="s">
        <v>845</v>
      </c>
      <c r="I4197" s="103" t="s">
        <v>842</v>
      </c>
      <c r="J4197" s="215">
        <v>-4.7699999999999996</v>
      </c>
      <c r="K4197" s="216" t="s">
        <v>88</v>
      </c>
    </row>
    <row r="4198" spans="1:11" x14ac:dyDescent="0.25">
      <c r="A4198" s="103" t="s">
        <v>806</v>
      </c>
      <c r="B4198" s="103" t="s">
        <v>88</v>
      </c>
      <c r="C4198" s="103" t="s">
        <v>838</v>
      </c>
      <c r="D4198" s="103" t="s">
        <v>747</v>
      </c>
      <c r="E4198" s="111"/>
      <c r="F4198" s="103" t="s">
        <v>748</v>
      </c>
      <c r="G4198" s="103" t="s">
        <v>100</v>
      </c>
      <c r="H4198" s="103" t="s">
        <v>340</v>
      </c>
      <c r="I4198" s="103" t="s">
        <v>842</v>
      </c>
      <c r="J4198" s="215">
        <v>-107.49</v>
      </c>
      <c r="K4198" s="216" t="s">
        <v>88</v>
      </c>
    </row>
    <row r="4199" spans="1:11" x14ac:dyDescent="0.25">
      <c r="A4199" s="103" t="s">
        <v>806</v>
      </c>
      <c r="B4199" s="103" t="s">
        <v>88</v>
      </c>
      <c r="C4199" s="103" t="s">
        <v>838</v>
      </c>
      <c r="D4199" s="103" t="s">
        <v>747</v>
      </c>
      <c r="E4199" s="111"/>
      <c r="F4199" s="103" t="s">
        <v>748</v>
      </c>
      <c r="G4199" s="103" t="s">
        <v>464</v>
      </c>
      <c r="H4199" s="103" t="s">
        <v>465</v>
      </c>
      <c r="I4199" s="103" t="s">
        <v>842</v>
      </c>
      <c r="J4199" s="215">
        <v>-1.1499999999999999</v>
      </c>
      <c r="K4199" s="216" t="s">
        <v>88</v>
      </c>
    </row>
    <row r="4200" spans="1:11" x14ac:dyDescent="0.25">
      <c r="A4200" s="103" t="s">
        <v>808</v>
      </c>
      <c r="B4200" s="103" t="s">
        <v>88</v>
      </c>
      <c r="C4200" s="103" t="s">
        <v>838</v>
      </c>
      <c r="D4200" s="103" t="s">
        <v>747</v>
      </c>
      <c r="E4200" s="111"/>
      <c r="F4200" s="103" t="s">
        <v>748</v>
      </c>
      <c r="G4200" s="103" t="s">
        <v>98</v>
      </c>
      <c r="H4200" s="103" t="s">
        <v>341</v>
      </c>
      <c r="I4200" s="103" t="s">
        <v>842</v>
      </c>
      <c r="J4200" s="215">
        <v>-255.91</v>
      </c>
      <c r="K4200" s="216" t="s">
        <v>88</v>
      </c>
    </row>
    <row r="4201" spans="1:11" x14ac:dyDescent="0.25">
      <c r="A4201" s="103" t="s">
        <v>809</v>
      </c>
      <c r="B4201" s="103" t="s">
        <v>88</v>
      </c>
      <c r="C4201" s="103" t="s">
        <v>838</v>
      </c>
      <c r="D4201" s="103" t="s">
        <v>747</v>
      </c>
      <c r="E4201" s="111"/>
      <c r="F4201" s="103" t="s">
        <v>748</v>
      </c>
      <c r="G4201" s="103" t="s">
        <v>98</v>
      </c>
      <c r="H4201" s="103" t="s">
        <v>341</v>
      </c>
      <c r="I4201" s="103" t="s">
        <v>842</v>
      </c>
      <c r="J4201" s="215">
        <v>-731.53</v>
      </c>
      <c r="K4201" s="216" t="s">
        <v>88</v>
      </c>
    </row>
    <row r="4202" spans="1:11" x14ac:dyDescent="0.25">
      <c r="A4202" s="103" t="s">
        <v>810</v>
      </c>
      <c r="B4202" s="103" t="s">
        <v>88</v>
      </c>
      <c r="C4202" s="103" t="s">
        <v>838</v>
      </c>
      <c r="D4202" s="103" t="s">
        <v>747</v>
      </c>
      <c r="E4202" s="111"/>
      <c r="F4202" s="103" t="s">
        <v>748</v>
      </c>
      <c r="G4202" s="103" t="s">
        <v>98</v>
      </c>
      <c r="H4202" s="103" t="s">
        <v>341</v>
      </c>
      <c r="I4202" s="103" t="s">
        <v>842</v>
      </c>
      <c r="J4202" s="215">
        <v>-2414.61</v>
      </c>
      <c r="K4202" s="216" t="s">
        <v>88</v>
      </c>
    </row>
    <row r="4203" spans="1:11" x14ac:dyDescent="0.25">
      <c r="A4203" s="103" t="s">
        <v>1038</v>
      </c>
      <c r="B4203" s="103" t="s">
        <v>88</v>
      </c>
      <c r="C4203" s="103" t="s">
        <v>838</v>
      </c>
      <c r="D4203" s="103" t="s">
        <v>747</v>
      </c>
      <c r="E4203" s="111"/>
      <c r="F4203" s="103" t="s">
        <v>748</v>
      </c>
      <c r="G4203" s="103" t="s">
        <v>98</v>
      </c>
      <c r="H4203" s="103" t="s">
        <v>341</v>
      </c>
      <c r="I4203" s="103" t="s">
        <v>842</v>
      </c>
      <c r="J4203" s="215">
        <v>1046.2</v>
      </c>
      <c r="K4203" s="216" t="s">
        <v>88</v>
      </c>
    </row>
    <row r="4204" spans="1:11" x14ac:dyDescent="0.25">
      <c r="A4204" s="103" t="s">
        <v>806</v>
      </c>
      <c r="B4204" s="103" t="s">
        <v>88</v>
      </c>
      <c r="C4204" s="103" t="s">
        <v>838</v>
      </c>
      <c r="D4204" s="103" t="s">
        <v>747</v>
      </c>
      <c r="E4204" s="111"/>
      <c r="F4204" s="103" t="s">
        <v>748</v>
      </c>
      <c r="G4204" s="103" t="s">
        <v>98</v>
      </c>
      <c r="H4204" s="103" t="s">
        <v>341</v>
      </c>
      <c r="I4204" s="103" t="s">
        <v>842</v>
      </c>
      <c r="J4204" s="215">
        <v>-1012.06</v>
      </c>
      <c r="K4204" s="216" t="s">
        <v>88</v>
      </c>
    </row>
    <row r="4205" spans="1:11" x14ac:dyDescent="0.25">
      <c r="A4205" s="103" t="s">
        <v>807</v>
      </c>
      <c r="B4205" s="103" t="s">
        <v>88</v>
      </c>
      <c r="C4205" s="103" t="s">
        <v>838</v>
      </c>
      <c r="D4205" s="103" t="s">
        <v>747</v>
      </c>
      <c r="E4205" s="111"/>
      <c r="F4205" s="103" t="s">
        <v>748</v>
      </c>
      <c r="G4205" s="103" t="s">
        <v>98</v>
      </c>
      <c r="H4205" s="103" t="s">
        <v>341</v>
      </c>
      <c r="I4205" s="103" t="s">
        <v>842</v>
      </c>
      <c r="J4205" s="215">
        <v>-177.96</v>
      </c>
      <c r="K4205" s="216" t="s">
        <v>88</v>
      </c>
    </row>
    <row r="4206" spans="1:11" x14ac:dyDescent="0.25">
      <c r="A4206" s="103" t="s">
        <v>1038</v>
      </c>
      <c r="B4206" s="103" t="s">
        <v>88</v>
      </c>
      <c r="C4206" s="103" t="s">
        <v>838</v>
      </c>
      <c r="D4206" s="103" t="s">
        <v>211</v>
      </c>
      <c r="E4206" s="103" t="s">
        <v>881</v>
      </c>
      <c r="F4206" s="103" t="s">
        <v>881</v>
      </c>
      <c r="G4206" s="103" t="s">
        <v>104</v>
      </c>
      <c r="H4206" s="103" t="s">
        <v>336</v>
      </c>
      <c r="I4206" s="103" t="s">
        <v>842</v>
      </c>
      <c r="J4206" s="215">
        <v>1.71</v>
      </c>
      <c r="K4206" s="216" t="s">
        <v>88</v>
      </c>
    </row>
    <row r="4207" spans="1:11" x14ac:dyDescent="0.25">
      <c r="A4207" s="103" t="s">
        <v>1038</v>
      </c>
      <c r="B4207" s="103" t="s">
        <v>88</v>
      </c>
      <c r="C4207" s="103" t="s">
        <v>838</v>
      </c>
      <c r="D4207" s="103" t="s">
        <v>211</v>
      </c>
      <c r="E4207" s="111"/>
      <c r="F4207" s="103" t="s">
        <v>881</v>
      </c>
      <c r="G4207" s="103" t="s">
        <v>104</v>
      </c>
      <c r="H4207" s="103" t="s">
        <v>336</v>
      </c>
      <c r="I4207" s="103" t="s">
        <v>842</v>
      </c>
      <c r="J4207" s="215">
        <v>-0.85</v>
      </c>
      <c r="K4207" s="216" t="s">
        <v>88</v>
      </c>
    </row>
    <row r="4208" spans="1:11" x14ac:dyDescent="0.25">
      <c r="A4208" s="103" t="s">
        <v>808</v>
      </c>
      <c r="B4208" s="103" t="s">
        <v>88</v>
      </c>
      <c r="C4208" s="103" t="s">
        <v>883</v>
      </c>
      <c r="D4208" s="103" t="s">
        <v>123</v>
      </c>
      <c r="E4208" s="103" t="s">
        <v>884</v>
      </c>
      <c r="F4208" s="103" t="s">
        <v>884</v>
      </c>
      <c r="G4208" s="103" t="s">
        <v>200</v>
      </c>
      <c r="H4208" s="103" t="s">
        <v>297</v>
      </c>
      <c r="I4208" s="103" t="s">
        <v>842</v>
      </c>
      <c r="J4208" s="215">
        <v>-5483.48</v>
      </c>
      <c r="K4208" s="216" t="s">
        <v>88</v>
      </c>
    </row>
    <row r="4209" spans="1:11" x14ac:dyDescent="0.25">
      <c r="A4209" s="103" t="s">
        <v>806</v>
      </c>
      <c r="B4209" s="103" t="s">
        <v>88</v>
      </c>
      <c r="C4209" s="103" t="s">
        <v>883</v>
      </c>
      <c r="D4209" s="103" t="s">
        <v>123</v>
      </c>
      <c r="E4209" s="103" t="s">
        <v>884</v>
      </c>
      <c r="F4209" s="103" t="s">
        <v>884</v>
      </c>
      <c r="G4209" s="103" t="s">
        <v>200</v>
      </c>
      <c r="H4209" s="103" t="s">
        <v>297</v>
      </c>
      <c r="I4209" s="103" t="s">
        <v>842</v>
      </c>
      <c r="J4209" s="215">
        <v>5483.48</v>
      </c>
      <c r="K4209" s="216" t="s">
        <v>88</v>
      </c>
    </row>
    <row r="4210" spans="1:11" x14ac:dyDescent="0.25">
      <c r="A4210" s="103" t="s">
        <v>808</v>
      </c>
      <c r="B4210" s="103" t="s">
        <v>88</v>
      </c>
      <c r="C4210" s="103" t="s">
        <v>883</v>
      </c>
      <c r="D4210" s="103" t="s">
        <v>123</v>
      </c>
      <c r="E4210" s="103" t="s">
        <v>884</v>
      </c>
      <c r="F4210" s="103" t="s">
        <v>884</v>
      </c>
      <c r="G4210" s="103" t="s">
        <v>101</v>
      </c>
      <c r="H4210" s="103" t="s">
        <v>339</v>
      </c>
      <c r="I4210" s="103" t="s">
        <v>842</v>
      </c>
      <c r="J4210" s="215">
        <v>15</v>
      </c>
      <c r="K4210" s="216" t="s">
        <v>88</v>
      </c>
    </row>
    <row r="4211" spans="1:11" x14ac:dyDescent="0.25">
      <c r="A4211" s="103" t="s">
        <v>808</v>
      </c>
      <c r="B4211" s="103" t="s">
        <v>88</v>
      </c>
      <c r="C4211" s="103" t="s">
        <v>883</v>
      </c>
      <c r="D4211" s="103" t="s">
        <v>123</v>
      </c>
      <c r="E4211" s="111"/>
      <c r="F4211" s="103" t="s">
        <v>884</v>
      </c>
      <c r="G4211" s="103" t="s">
        <v>101</v>
      </c>
      <c r="H4211" s="103" t="s">
        <v>339</v>
      </c>
      <c r="I4211" s="103" t="s">
        <v>842</v>
      </c>
      <c r="J4211" s="215">
        <v>-7.5</v>
      </c>
      <c r="K4211" s="216" t="s">
        <v>88</v>
      </c>
    </row>
    <row r="4212" spans="1:11" x14ac:dyDescent="0.25">
      <c r="A4212" s="103" t="s">
        <v>808</v>
      </c>
      <c r="B4212" s="103" t="s">
        <v>88</v>
      </c>
      <c r="C4212" s="103" t="s">
        <v>883</v>
      </c>
      <c r="D4212" s="103" t="s">
        <v>123</v>
      </c>
      <c r="E4212" s="103" t="s">
        <v>884</v>
      </c>
      <c r="F4212" s="103" t="s">
        <v>884</v>
      </c>
      <c r="G4212" s="103" t="s">
        <v>454</v>
      </c>
      <c r="H4212" s="103" t="s">
        <v>455</v>
      </c>
      <c r="I4212" s="103" t="s">
        <v>842</v>
      </c>
      <c r="J4212" s="215">
        <v>-1641.55</v>
      </c>
      <c r="K4212" s="216" t="s">
        <v>88</v>
      </c>
    </row>
    <row r="4213" spans="1:11" x14ac:dyDescent="0.25">
      <c r="A4213" s="103" t="s">
        <v>806</v>
      </c>
      <c r="B4213" s="103" t="s">
        <v>88</v>
      </c>
      <c r="C4213" s="103" t="s">
        <v>883</v>
      </c>
      <c r="D4213" s="103" t="s">
        <v>123</v>
      </c>
      <c r="E4213" s="103" t="s">
        <v>884</v>
      </c>
      <c r="F4213" s="103" t="s">
        <v>884</v>
      </c>
      <c r="G4213" s="103" t="s">
        <v>454</v>
      </c>
      <c r="H4213" s="103" t="s">
        <v>455</v>
      </c>
      <c r="I4213" s="103" t="s">
        <v>842</v>
      </c>
      <c r="J4213" s="215">
        <v>1641.55</v>
      </c>
      <c r="K4213" s="216" t="s">
        <v>88</v>
      </c>
    </row>
    <row r="4214" spans="1:11" x14ac:dyDescent="0.25">
      <c r="A4214" s="103" t="s">
        <v>808</v>
      </c>
      <c r="B4214" s="103" t="s">
        <v>88</v>
      </c>
      <c r="C4214" s="103" t="s">
        <v>883</v>
      </c>
      <c r="D4214" s="103" t="s">
        <v>885</v>
      </c>
      <c r="E4214" s="103" t="s">
        <v>886</v>
      </c>
      <c r="F4214" s="103" t="s">
        <v>886</v>
      </c>
      <c r="G4214" s="103" t="s">
        <v>119</v>
      </c>
      <c r="H4214" s="103" t="s">
        <v>308</v>
      </c>
      <c r="I4214" s="103" t="s">
        <v>842</v>
      </c>
      <c r="J4214" s="215">
        <v>762.46</v>
      </c>
      <c r="K4214" s="216" t="s">
        <v>88</v>
      </c>
    </row>
    <row r="4215" spans="1:11" x14ac:dyDescent="0.25">
      <c r="A4215" s="103" t="s">
        <v>1038</v>
      </c>
      <c r="B4215" s="103" t="s">
        <v>88</v>
      </c>
      <c r="C4215" s="103" t="s">
        <v>883</v>
      </c>
      <c r="D4215" s="103" t="s">
        <v>885</v>
      </c>
      <c r="E4215" s="103" t="s">
        <v>886</v>
      </c>
      <c r="F4215" s="103" t="s">
        <v>886</v>
      </c>
      <c r="G4215" s="103" t="s">
        <v>119</v>
      </c>
      <c r="H4215" s="103" t="s">
        <v>308</v>
      </c>
      <c r="I4215" s="103" t="s">
        <v>842</v>
      </c>
      <c r="J4215" s="215">
        <v>149.96</v>
      </c>
      <c r="K4215" s="216" t="s">
        <v>88</v>
      </c>
    </row>
    <row r="4216" spans="1:11" x14ac:dyDescent="0.25">
      <c r="A4216" s="103" t="s">
        <v>807</v>
      </c>
      <c r="B4216" s="103" t="s">
        <v>88</v>
      </c>
      <c r="C4216" s="103" t="s">
        <v>883</v>
      </c>
      <c r="D4216" s="103" t="s">
        <v>885</v>
      </c>
      <c r="E4216" s="103" t="s">
        <v>886</v>
      </c>
      <c r="F4216" s="103" t="s">
        <v>886</v>
      </c>
      <c r="G4216" s="103" t="s">
        <v>119</v>
      </c>
      <c r="H4216" s="103" t="s">
        <v>308</v>
      </c>
      <c r="I4216" s="103" t="s">
        <v>842</v>
      </c>
      <c r="J4216" s="215">
        <v>987.06</v>
      </c>
      <c r="K4216" s="216" t="s">
        <v>88</v>
      </c>
    </row>
    <row r="4217" spans="1:11" x14ac:dyDescent="0.25">
      <c r="A4217" s="103" t="s">
        <v>1038</v>
      </c>
      <c r="B4217" s="103" t="s">
        <v>88</v>
      </c>
      <c r="C4217" s="103" t="s">
        <v>883</v>
      </c>
      <c r="D4217" s="103" t="s">
        <v>885</v>
      </c>
      <c r="E4217" s="103" t="s">
        <v>886</v>
      </c>
      <c r="F4217" s="103" t="s">
        <v>886</v>
      </c>
      <c r="G4217" s="103" t="s">
        <v>158</v>
      </c>
      <c r="H4217" s="103" t="s">
        <v>311</v>
      </c>
      <c r="I4217" s="103" t="s">
        <v>842</v>
      </c>
      <c r="J4217" s="215">
        <v>74.03</v>
      </c>
      <c r="K4217" s="216" t="s">
        <v>88</v>
      </c>
    </row>
    <row r="4218" spans="1:11" x14ac:dyDescent="0.25">
      <c r="A4218" s="103" t="s">
        <v>808</v>
      </c>
      <c r="B4218" s="103" t="s">
        <v>88</v>
      </c>
      <c r="C4218" s="103" t="s">
        <v>883</v>
      </c>
      <c r="D4218" s="103" t="s">
        <v>885</v>
      </c>
      <c r="E4218" s="103" t="s">
        <v>886</v>
      </c>
      <c r="F4218" s="103" t="s">
        <v>886</v>
      </c>
      <c r="G4218" s="103" t="s">
        <v>194</v>
      </c>
      <c r="H4218" s="103" t="s">
        <v>731</v>
      </c>
      <c r="I4218" s="103" t="s">
        <v>842</v>
      </c>
      <c r="J4218" s="215">
        <v>1794.67</v>
      </c>
      <c r="K4218" s="216" t="s">
        <v>88</v>
      </c>
    </row>
    <row r="4219" spans="1:11" x14ac:dyDescent="0.25">
      <c r="A4219" s="103" t="s">
        <v>809</v>
      </c>
      <c r="B4219" s="103" t="s">
        <v>88</v>
      </c>
      <c r="C4219" s="103" t="s">
        <v>883</v>
      </c>
      <c r="D4219" s="103" t="s">
        <v>885</v>
      </c>
      <c r="E4219" s="103" t="s">
        <v>886</v>
      </c>
      <c r="F4219" s="103" t="s">
        <v>886</v>
      </c>
      <c r="G4219" s="103" t="s">
        <v>194</v>
      </c>
      <c r="H4219" s="103" t="s">
        <v>731</v>
      </c>
      <c r="I4219" s="103" t="s">
        <v>842</v>
      </c>
      <c r="J4219" s="215">
        <v>514.65</v>
      </c>
      <c r="K4219" s="216" t="s">
        <v>88</v>
      </c>
    </row>
    <row r="4220" spans="1:11" x14ac:dyDescent="0.25">
      <c r="A4220" s="103" t="s">
        <v>810</v>
      </c>
      <c r="B4220" s="103" t="s">
        <v>88</v>
      </c>
      <c r="C4220" s="103" t="s">
        <v>883</v>
      </c>
      <c r="D4220" s="103" t="s">
        <v>885</v>
      </c>
      <c r="E4220" s="103" t="s">
        <v>886</v>
      </c>
      <c r="F4220" s="103" t="s">
        <v>886</v>
      </c>
      <c r="G4220" s="103" t="s">
        <v>194</v>
      </c>
      <c r="H4220" s="103" t="s">
        <v>731</v>
      </c>
      <c r="I4220" s="103" t="s">
        <v>842</v>
      </c>
      <c r="J4220" s="215">
        <v>4055.11</v>
      </c>
      <c r="K4220" s="216" t="s">
        <v>88</v>
      </c>
    </row>
    <row r="4221" spans="1:11" x14ac:dyDescent="0.25">
      <c r="A4221" s="103" t="s">
        <v>1038</v>
      </c>
      <c r="B4221" s="103" t="s">
        <v>88</v>
      </c>
      <c r="C4221" s="103" t="s">
        <v>883</v>
      </c>
      <c r="D4221" s="103" t="s">
        <v>885</v>
      </c>
      <c r="E4221" s="103" t="s">
        <v>886</v>
      </c>
      <c r="F4221" s="103" t="s">
        <v>886</v>
      </c>
      <c r="G4221" s="103" t="s">
        <v>194</v>
      </c>
      <c r="H4221" s="103" t="s">
        <v>731</v>
      </c>
      <c r="I4221" s="103" t="s">
        <v>842</v>
      </c>
      <c r="J4221" s="215">
        <v>5169.68</v>
      </c>
      <c r="K4221" s="216" t="s">
        <v>88</v>
      </c>
    </row>
    <row r="4222" spans="1:11" x14ac:dyDescent="0.25">
      <c r="A4222" s="103" t="s">
        <v>806</v>
      </c>
      <c r="B4222" s="103" t="s">
        <v>88</v>
      </c>
      <c r="C4222" s="103" t="s">
        <v>883</v>
      </c>
      <c r="D4222" s="103" t="s">
        <v>885</v>
      </c>
      <c r="E4222" s="103" t="s">
        <v>886</v>
      </c>
      <c r="F4222" s="103" t="s">
        <v>886</v>
      </c>
      <c r="G4222" s="103" t="s">
        <v>194</v>
      </c>
      <c r="H4222" s="103" t="s">
        <v>731</v>
      </c>
      <c r="I4222" s="103" t="s">
        <v>842</v>
      </c>
      <c r="J4222" s="215">
        <v>1107.8399999999999</v>
      </c>
      <c r="K4222" s="216" t="s">
        <v>88</v>
      </c>
    </row>
    <row r="4223" spans="1:11" x14ac:dyDescent="0.25">
      <c r="A4223" s="103" t="s">
        <v>807</v>
      </c>
      <c r="B4223" s="103" t="s">
        <v>88</v>
      </c>
      <c r="C4223" s="103" t="s">
        <v>883</v>
      </c>
      <c r="D4223" s="103" t="s">
        <v>885</v>
      </c>
      <c r="E4223" s="103" t="s">
        <v>886</v>
      </c>
      <c r="F4223" s="103" t="s">
        <v>886</v>
      </c>
      <c r="G4223" s="103" t="s">
        <v>194</v>
      </c>
      <c r="H4223" s="103" t="s">
        <v>731</v>
      </c>
      <c r="I4223" s="103" t="s">
        <v>842</v>
      </c>
      <c r="J4223" s="215">
        <v>966.86</v>
      </c>
      <c r="K4223" s="216" t="s">
        <v>88</v>
      </c>
    </row>
    <row r="4224" spans="1:11" x14ac:dyDescent="0.25">
      <c r="A4224" s="103" t="s">
        <v>808</v>
      </c>
      <c r="B4224" s="103" t="s">
        <v>88</v>
      </c>
      <c r="C4224" s="103" t="s">
        <v>883</v>
      </c>
      <c r="D4224" s="103" t="s">
        <v>885</v>
      </c>
      <c r="E4224" s="103" t="s">
        <v>886</v>
      </c>
      <c r="F4224" s="103" t="s">
        <v>886</v>
      </c>
      <c r="G4224" s="103" t="s">
        <v>118</v>
      </c>
      <c r="H4224" s="103" t="s">
        <v>323</v>
      </c>
      <c r="I4224" s="103" t="s">
        <v>842</v>
      </c>
      <c r="J4224" s="215">
        <v>968.62</v>
      </c>
      <c r="K4224" s="216" t="s">
        <v>88</v>
      </c>
    </row>
    <row r="4225" spans="1:11" x14ac:dyDescent="0.25">
      <c r="A4225" s="103" t="s">
        <v>809</v>
      </c>
      <c r="B4225" s="103" t="s">
        <v>88</v>
      </c>
      <c r="C4225" s="103" t="s">
        <v>883</v>
      </c>
      <c r="D4225" s="103" t="s">
        <v>885</v>
      </c>
      <c r="E4225" s="103" t="s">
        <v>886</v>
      </c>
      <c r="F4225" s="103" t="s">
        <v>886</v>
      </c>
      <c r="G4225" s="103" t="s">
        <v>188</v>
      </c>
      <c r="H4225" s="103" t="s">
        <v>330</v>
      </c>
      <c r="I4225" s="103" t="s">
        <v>842</v>
      </c>
      <c r="J4225" s="215">
        <v>185.1</v>
      </c>
      <c r="K4225" s="216" t="s">
        <v>88</v>
      </c>
    </row>
    <row r="4226" spans="1:11" x14ac:dyDescent="0.25">
      <c r="A4226" s="103" t="s">
        <v>809</v>
      </c>
      <c r="B4226" s="103" t="s">
        <v>88</v>
      </c>
      <c r="C4226" s="103" t="s">
        <v>883</v>
      </c>
      <c r="D4226" s="103" t="s">
        <v>885</v>
      </c>
      <c r="E4226" s="103" t="s">
        <v>886</v>
      </c>
      <c r="F4226" s="103" t="s">
        <v>886</v>
      </c>
      <c r="G4226" s="103" t="s">
        <v>145</v>
      </c>
      <c r="H4226" s="103" t="s">
        <v>359</v>
      </c>
      <c r="I4226" s="103" t="s">
        <v>842</v>
      </c>
      <c r="J4226" s="215">
        <v>233.34</v>
      </c>
      <c r="K4226" s="216" t="s">
        <v>88</v>
      </c>
    </row>
    <row r="4227" spans="1:11" x14ac:dyDescent="0.25">
      <c r="A4227" s="103" t="s">
        <v>809</v>
      </c>
      <c r="B4227" s="103" t="s">
        <v>88</v>
      </c>
      <c r="C4227" s="103" t="s">
        <v>883</v>
      </c>
      <c r="D4227" s="103" t="s">
        <v>885</v>
      </c>
      <c r="E4227" s="103" t="s">
        <v>886</v>
      </c>
      <c r="F4227" s="103" t="s">
        <v>886</v>
      </c>
      <c r="G4227" s="103" t="s">
        <v>135</v>
      </c>
      <c r="H4227" s="103" t="s">
        <v>371</v>
      </c>
      <c r="I4227" s="103" t="s">
        <v>842</v>
      </c>
      <c r="J4227" s="215">
        <v>508.71</v>
      </c>
      <c r="K4227" s="216" t="s">
        <v>88</v>
      </c>
    </row>
    <row r="4228" spans="1:11" x14ac:dyDescent="0.25">
      <c r="A4228" s="103" t="s">
        <v>810</v>
      </c>
      <c r="B4228" s="103" t="s">
        <v>88</v>
      </c>
      <c r="C4228" s="103" t="s">
        <v>883</v>
      </c>
      <c r="D4228" s="103" t="s">
        <v>885</v>
      </c>
      <c r="E4228" s="103" t="s">
        <v>886</v>
      </c>
      <c r="F4228" s="103" t="s">
        <v>886</v>
      </c>
      <c r="G4228" s="103" t="s">
        <v>132</v>
      </c>
      <c r="H4228" s="103" t="s">
        <v>379</v>
      </c>
      <c r="I4228" s="103" t="s">
        <v>842</v>
      </c>
      <c r="J4228" s="215">
        <v>78.08</v>
      </c>
      <c r="K4228" s="216" t="s">
        <v>88</v>
      </c>
    </row>
    <row r="4229" spans="1:11" x14ac:dyDescent="0.25">
      <c r="A4229" s="103" t="s">
        <v>809</v>
      </c>
      <c r="B4229" s="103" t="s">
        <v>88</v>
      </c>
      <c r="C4229" s="103" t="s">
        <v>883</v>
      </c>
      <c r="D4229" s="103" t="s">
        <v>885</v>
      </c>
      <c r="E4229" s="103" t="s">
        <v>886</v>
      </c>
      <c r="F4229" s="103" t="s">
        <v>886</v>
      </c>
      <c r="G4229" s="103" t="s">
        <v>446</v>
      </c>
      <c r="H4229" s="103" t="s">
        <v>447</v>
      </c>
      <c r="I4229" s="103" t="s">
        <v>842</v>
      </c>
      <c r="J4229" s="215">
        <v>793.18</v>
      </c>
      <c r="K4229" s="216" t="s">
        <v>88</v>
      </c>
    </row>
    <row r="4230" spans="1:11" x14ac:dyDescent="0.25">
      <c r="A4230" s="103" t="s">
        <v>807</v>
      </c>
      <c r="B4230" s="103" t="s">
        <v>88</v>
      </c>
      <c r="C4230" s="103" t="s">
        <v>883</v>
      </c>
      <c r="D4230" s="103" t="s">
        <v>885</v>
      </c>
      <c r="E4230" s="103" t="s">
        <v>886</v>
      </c>
      <c r="F4230" s="103" t="s">
        <v>886</v>
      </c>
      <c r="G4230" s="103" t="s">
        <v>446</v>
      </c>
      <c r="H4230" s="103" t="s">
        <v>447</v>
      </c>
      <c r="I4230" s="103" t="s">
        <v>842</v>
      </c>
      <c r="J4230" s="215">
        <v>1072.4000000000001</v>
      </c>
      <c r="K4230" s="216" t="s">
        <v>88</v>
      </c>
    </row>
    <row r="4231" spans="1:11" x14ac:dyDescent="0.25">
      <c r="A4231" s="103" t="s">
        <v>808</v>
      </c>
      <c r="B4231" s="103" t="s">
        <v>88</v>
      </c>
      <c r="C4231" s="103" t="s">
        <v>883</v>
      </c>
      <c r="D4231" s="103" t="s">
        <v>885</v>
      </c>
      <c r="E4231" s="103" t="s">
        <v>886</v>
      </c>
      <c r="F4231" s="103" t="s">
        <v>886</v>
      </c>
      <c r="G4231" s="103" t="s">
        <v>126</v>
      </c>
      <c r="H4231" s="103" t="s">
        <v>392</v>
      </c>
      <c r="I4231" s="103" t="s">
        <v>842</v>
      </c>
      <c r="J4231" s="215">
        <v>12936.89</v>
      </c>
      <c r="K4231" s="216" t="s">
        <v>88</v>
      </c>
    </row>
    <row r="4232" spans="1:11" x14ac:dyDescent="0.25">
      <c r="A4232" s="103" t="s">
        <v>1038</v>
      </c>
      <c r="B4232" s="103" t="s">
        <v>88</v>
      </c>
      <c r="C4232" s="103" t="s">
        <v>883</v>
      </c>
      <c r="D4232" s="103" t="s">
        <v>885</v>
      </c>
      <c r="E4232" s="103" t="s">
        <v>886</v>
      </c>
      <c r="F4232" s="103" t="s">
        <v>886</v>
      </c>
      <c r="G4232" s="103" t="s">
        <v>126</v>
      </c>
      <c r="H4232" s="103" t="s">
        <v>392</v>
      </c>
      <c r="I4232" s="103" t="s">
        <v>842</v>
      </c>
      <c r="J4232" s="215">
        <v>183.52</v>
      </c>
      <c r="K4232" s="216" t="s">
        <v>88</v>
      </c>
    </row>
    <row r="4233" spans="1:11" x14ac:dyDescent="0.25">
      <c r="A4233" s="103" t="s">
        <v>807</v>
      </c>
      <c r="B4233" s="103" t="s">
        <v>88</v>
      </c>
      <c r="C4233" s="103" t="s">
        <v>883</v>
      </c>
      <c r="D4233" s="103" t="s">
        <v>885</v>
      </c>
      <c r="E4233" s="103" t="s">
        <v>886</v>
      </c>
      <c r="F4233" s="103" t="s">
        <v>886</v>
      </c>
      <c r="G4233" s="103" t="s">
        <v>126</v>
      </c>
      <c r="H4233" s="103" t="s">
        <v>392</v>
      </c>
      <c r="I4233" s="103" t="s">
        <v>842</v>
      </c>
      <c r="J4233" s="215">
        <v>0</v>
      </c>
      <c r="K4233" s="216" t="s">
        <v>88</v>
      </c>
    </row>
    <row r="4234" spans="1:11" x14ac:dyDescent="0.25">
      <c r="A4234" s="103" t="s">
        <v>809</v>
      </c>
      <c r="B4234" s="103" t="s">
        <v>88</v>
      </c>
      <c r="C4234" s="103" t="s">
        <v>883</v>
      </c>
      <c r="D4234" s="103" t="s">
        <v>885</v>
      </c>
      <c r="E4234" s="103" t="s">
        <v>886</v>
      </c>
      <c r="F4234" s="103" t="s">
        <v>886</v>
      </c>
      <c r="G4234" s="103" t="s">
        <v>982</v>
      </c>
      <c r="H4234" s="103" t="s">
        <v>983</v>
      </c>
      <c r="I4234" s="103" t="s">
        <v>842</v>
      </c>
      <c r="J4234" s="215">
        <v>490</v>
      </c>
      <c r="K4234" s="216" t="s">
        <v>88</v>
      </c>
    </row>
    <row r="4235" spans="1:11" x14ac:dyDescent="0.25">
      <c r="A4235" s="103" t="s">
        <v>810</v>
      </c>
      <c r="B4235" s="103" t="s">
        <v>88</v>
      </c>
      <c r="C4235" s="103" t="s">
        <v>883</v>
      </c>
      <c r="D4235" s="103" t="s">
        <v>885</v>
      </c>
      <c r="E4235" s="103" t="s">
        <v>886</v>
      </c>
      <c r="F4235" s="103" t="s">
        <v>886</v>
      </c>
      <c r="G4235" s="103" t="s">
        <v>982</v>
      </c>
      <c r="H4235" s="103" t="s">
        <v>983</v>
      </c>
      <c r="I4235" s="103" t="s">
        <v>842</v>
      </c>
      <c r="J4235" s="215">
        <v>356.97</v>
      </c>
      <c r="K4235" s="216" t="s">
        <v>88</v>
      </c>
    </row>
    <row r="4236" spans="1:11" x14ac:dyDescent="0.25">
      <c r="A4236" s="103" t="s">
        <v>808</v>
      </c>
      <c r="B4236" s="103" t="s">
        <v>88</v>
      </c>
      <c r="C4236" s="103" t="s">
        <v>883</v>
      </c>
      <c r="D4236" s="103" t="s">
        <v>885</v>
      </c>
      <c r="E4236" s="103" t="s">
        <v>886</v>
      </c>
      <c r="F4236" s="103" t="s">
        <v>886</v>
      </c>
      <c r="G4236" s="103" t="s">
        <v>448</v>
      </c>
      <c r="H4236" s="103" t="s">
        <v>449</v>
      </c>
      <c r="I4236" s="103" t="s">
        <v>842</v>
      </c>
      <c r="J4236" s="215">
        <v>1751.41</v>
      </c>
      <c r="K4236" s="216" t="s">
        <v>88</v>
      </c>
    </row>
    <row r="4237" spans="1:11" x14ac:dyDescent="0.25">
      <c r="A4237" s="103" t="s">
        <v>807</v>
      </c>
      <c r="B4237" s="103" t="s">
        <v>88</v>
      </c>
      <c r="C4237" s="103" t="s">
        <v>883</v>
      </c>
      <c r="D4237" s="103" t="s">
        <v>885</v>
      </c>
      <c r="E4237" s="103" t="s">
        <v>886</v>
      </c>
      <c r="F4237" s="103" t="s">
        <v>886</v>
      </c>
      <c r="G4237" s="103" t="s">
        <v>448</v>
      </c>
      <c r="H4237" s="103" t="s">
        <v>449</v>
      </c>
      <c r="I4237" s="103" t="s">
        <v>842</v>
      </c>
      <c r="J4237" s="215">
        <v>0</v>
      </c>
      <c r="K4237" s="216" t="s">
        <v>88</v>
      </c>
    </row>
    <row r="4238" spans="1:11" x14ac:dyDescent="0.25">
      <c r="A4238" s="103" t="s">
        <v>807</v>
      </c>
      <c r="B4238" s="103" t="s">
        <v>88</v>
      </c>
      <c r="C4238" s="103" t="s">
        <v>883</v>
      </c>
      <c r="D4238" s="103" t="s">
        <v>887</v>
      </c>
      <c r="E4238" s="103" t="s">
        <v>888</v>
      </c>
      <c r="F4238" s="103" t="s">
        <v>888</v>
      </c>
      <c r="G4238" s="103" t="s">
        <v>126</v>
      </c>
      <c r="H4238" s="103" t="s">
        <v>392</v>
      </c>
      <c r="I4238" s="103" t="s">
        <v>842</v>
      </c>
      <c r="J4238" s="215">
        <v>16.309999999999999</v>
      </c>
      <c r="K4238" s="216" t="s">
        <v>88</v>
      </c>
    </row>
    <row r="4239" spans="1:11" x14ac:dyDescent="0.25">
      <c r="A4239" s="103" t="s">
        <v>808</v>
      </c>
      <c r="B4239" s="103" t="s">
        <v>88</v>
      </c>
      <c r="C4239" s="103" t="s">
        <v>883</v>
      </c>
      <c r="D4239" s="103" t="s">
        <v>747</v>
      </c>
      <c r="E4239" s="111"/>
      <c r="F4239" s="103" t="s">
        <v>748</v>
      </c>
      <c r="G4239" s="103" t="s">
        <v>101</v>
      </c>
      <c r="H4239" s="103" t="s">
        <v>339</v>
      </c>
      <c r="I4239" s="103" t="s">
        <v>842</v>
      </c>
      <c r="J4239" s="215">
        <v>-3.75</v>
      </c>
      <c r="K4239" s="216" t="s">
        <v>88</v>
      </c>
    </row>
    <row r="4240" spans="1:11" x14ac:dyDescent="0.25">
      <c r="A4240" s="103" t="s">
        <v>808</v>
      </c>
      <c r="B4240" s="103" t="s">
        <v>88</v>
      </c>
      <c r="C4240" s="103" t="s">
        <v>889</v>
      </c>
      <c r="D4240" s="103" t="s">
        <v>890</v>
      </c>
      <c r="E4240" s="103" t="s">
        <v>891</v>
      </c>
      <c r="F4240" s="103" t="s">
        <v>891</v>
      </c>
      <c r="G4240" s="103" t="s">
        <v>200</v>
      </c>
      <c r="H4240" s="103" t="s">
        <v>297</v>
      </c>
      <c r="I4240" s="103" t="s">
        <v>842</v>
      </c>
      <c r="J4240" s="215">
        <v>2558.0100000000002</v>
      </c>
      <c r="K4240" s="216" t="s">
        <v>88</v>
      </c>
    </row>
    <row r="4241" spans="1:11" x14ac:dyDescent="0.25">
      <c r="A4241" s="103" t="s">
        <v>808</v>
      </c>
      <c r="B4241" s="103" t="s">
        <v>88</v>
      </c>
      <c r="C4241" s="103" t="s">
        <v>889</v>
      </c>
      <c r="D4241" s="103" t="s">
        <v>890</v>
      </c>
      <c r="E4241" s="111"/>
      <c r="F4241" s="103" t="s">
        <v>891</v>
      </c>
      <c r="G4241" s="103" t="s">
        <v>200</v>
      </c>
      <c r="H4241" s="103" t="s">
        <v>297</v>
      </c>
      <c r="I4241" s="103" t="s">
        <v>842</v>
      </c>
      <c r="J4241" s="215">
        <v>-436.8</v>
      </c>
      <c r="K4241" s="216" t="s">
        <v>88</v>
      </c>
    </row>
    <row r="4242" spans="1:11" x14ac:dyDescent="0.25">
      <c r="A4242" s="103" t="s">
        <v>809</v>
      </c>
      <c r="B4242" s="103" t="s">
        <v>88</v>
      </c>
      <c r="C4242" s="103" t="s">
        <v>889</v>
      </c>
      <c r="D4242" s="103" t="s">
        <v>890</v>
      </c>
      <c r="E4242" s="103" t="s">
        <v>891</v>
      </c>
      <c r="F4242" s="103" t="s">
        <v>891</v>
      </c>
      <c r="G4242" s="103" t="s">
        <v>200</v>
      </c>
      <c r="H4242" s="103" t="s">
        <v>297</v>
      </c>
      <c r="I4242" s="103" t="s">
        <v>842</v>
      </c>
      <c r="J4242" s="215">
        <v>2404.0300000000002</v>
      </c>
      <c r="K4242" s="216" t="s">
        <v>88</v>
      </c>
    </row>
    <row r="4243" spans="1:11" x14ac:dyDescent="0.25">
      <c r="A4243" s="103" t="s">
        <v>809</v>
      </c>
      <c r="B4243" s="103" t="s">
        <v>88</v>
      </c>
      <c r="C4243" s="103" t="s">
        <v>889</v>
      </c>
      <c r="D4243" s="103" t="s">
        <v>890</v>
      </c>
      <c r="E4243" s="111"/>
      <c r="F4243" s="103" t="s">
        <v>891</v>
      </c>
      <c r="G4243" s="103" t="s">
        <v>200</v>
      </c>
      <c r="H4243" s="103" t="s">
        <v>297</v>
      </c>
      <c r="I4243" s="103" t="s">
        <v>842</v>
      </c>
      <c r="J4243" s="215">
        <v>-310.5</v>
      </c>
      <c r="K4243" s="216" t="s">
        <v>88</v>
      </c>
    </row>
    <row r="4244" spans="1:11" x14ac:dyDescent="0.25">
      <c r="A4244" s="103" t="s">
        <v>810</v>
      </c>
      <c r="B4244" s="103" t="s">
        <v>88</v>
      </c>
      <c r="C4244" s="103" t="s">
        <v>889</v>
      </c>
      <c r="D4244" s="103" t="s">
        <v>890</v>
      </c>
      <c r="E4244" s="103" t="s">
        <v>891</v>
      </c>
      <c r="F4244" s="103" t="s">
        <v>891</v>
      </c>
      <c r="G4244" s="103" t="s">
        <v>200</v>
      </c>
      <c r="H4244" s="103" t="s">
        <v>297</v>
      </c>
      <c r="I4244" s="103" t="s">
        <v>842</v>
      </c>
      <c r="J4244" s="215">
        <v>2065.3200000000002</v>
      </c>
      <c r="K4244" s="216" t="s">
        <v>88</v>
      </c>
    </row>
    <row r="4245" spans="1:11" x14ac:dyDescent="0.25">
      <c r="A4245" s="103" t="s">
        <v>810</v>
      </c>
      <c r="B4245" s="103" t="s">
        <v>88</v>
      </c>
      <c r="C4245" s="103" t="s">
        <v>889</v>
      </c>
      <c r="D4245" s="103" t="s">
        <v>890</v>
      </c>
      <c r="E4245" s="111"/>
      <c r="F4245" s="103" t="s">
        <v>891</v>
      </c>
      <c r="G4245" s="103" t="s">
        <v>200</v>
      </c>
      <c r="H4245" s="103" t="s">
        <v>297</v>
      </c>
      <c r="I4245" s="103" t="s">
        <v>842</v>
      </c>
      <c r="J4245" s="215">
        <v>-216.79</v>
      </c>
      <c r="K4245" s="216" t="s">
        <v>88</v>
      </c>
    </row>
    <row r="4246" spans="1:11" x14ac:dyDescent="0.25">
      <c r="A4246" s="103" t="s">
        <v>1038</v>
      </c>
      <c r="B4246" s="103" t="s">
        <v>88</v>
      </c>
      <c r="C4246" s="103" t="s">
        <v>889</v>
      </c>
      <c r="D4246" s="103" t="s">
        <v>890</v>
      </c>
      <c r="E4246" s="103" t="s">
        <v>891</v>
      </c>
      <c r="F4246" s="103" t="s">
        <v>891</v>
      </c>
      <c r="G4246" s="103" t="s">
        <v>200</v>
      </c>
      <c r="H4246" s="103" t="s">
        <v>297</v>
      </c>
      <c r="I4246" s="103" t="s">
        <v>842</v>
      </c>
      <c r="J4246" s="215">
        <v>7418.56</v>
      </c>
      <c r="K4246" s="216" t="s">
        <v>88</v>
      </c>
    </row>
    <row r="4247" spans="1:11" x14ac:dyDescent="0.25">
      <c r="A4247" s="103" t="s">
        <v>1038</v>
      </c>
      <c r="B4247" s="103" t="s">
        <v>88</v>
      </c>
      <c r="C4247" s="103" t="s">
        <v>889</v>
      </c>
      <c r="D4247" s="103" t="s">
        <v>890</v>
      </c>
      <c r="E4247" s="111"/>
      <c r="F4247" s="103" t="s">
        <v>891</v>
      </c>
      <c r="G4247" s="103" t="s">
        <v>200</v>
      </c>
      <c r="H4247" s="103" t="s">
        <v>297</v>
      </c>
      <c r="I4247" s="103" t="s">
        <v>842</v>
      </c>
      <c r="J4247" s="215">
        <v>-5783.2</v>
      </c>
      <c r="K4247" s="216" t="s">
        <v>88</v>
      </c>
    </row>
    <row r="4248" spans="1:11" x14ac:dyDescent="0.25">
      <c r="A4248" s="103" t="s">
        <v>806</v>
      </c>
      <c r="B4248" s="103" t="s">
        <v>88</v>
      </c>
      <c r="C4248" s="103" t="s">
        <v>889</v>
      </c>
      <c r="D4248" s="103" t="s">
        <v>890</v>
      </c>
      <c r="E4248" s="103" t="s">
        <v>891</v>
      </c>
      <c r="F4248" s="103" t="s">
        <v>891</v>
      </c>
      <c r="G4248" s="103" t="s">
        <v>200</v>
      </c>
      <c r="H4248" s="103" t="s">
        <v>297</v>
      </c>
      <c r="I4248" s="103" t="s">
        <v>842</v>
      </c>
      <c r="J4248" s="215">
        <v>2704.62</v>
      </c>
      <c r="K4248" s="216" t="s">
        <v>88</v>
      </c>
    </row>
    <row r="4249" spans="1:11" x14ac:dyDescent="0.25">
      <c r="A4249" s="103" t="s">
        <v>806</v>
      </c>
      <c r="B4249" s="103" t="s">
        <v>88</v>
      </c>
      <c r="C4249" s="103" t="s">
        <v>889</v>
      </c>
      <c r="D4249" s="103" t="s">
        <v>890</v>
      </c>
      <c r="E4249" s="111"/>
      <c r="F4249" s="103" t="s">
        <v>891</v>
      </c>
      <c r="G4249" s="103" t="s">
        <v>200</v>
      </c>
      <c r="H4249" s="103" t="s">
        <v>297</v>
      </c>
      <c r="I4249" s="103" t="s">
        <v>842</v>
      </c>
      <c r="J4249" s="215">
        <v>-322.10000000000002</v>
      </c>
      <c r="K4249" s="216" t="s">
        <v>88</v>
      </c>
    </row>
    <row r="4250" spans="1:11" x14ac:dyDescent="0.25">
      <c r="A4250" s="103" t="s">
        <v>807</v>
      </c>
      <c r="B4250" s="103" t="s">
        <v>88</v>
      </c>
      <c r="C4250" s="103" t="s">
        <v>889</v>
      </c>
      <c r="D4250" s="103" t="s">
        <v>890</v>
      </c>
      <c r="E4250" s="103" t="s">
        <v>891</v>
      </c>
      <c r="F4250" s="103" t="s">
        <v>891</v>
      </c>
      <c r="G4250" s="103" t="s">
        <v>200</v>
      </c>
      <c r="H4250" s="103" t="s">
        <v>297</v>
      </c>
      <c r="I4250" s="103" t="s">
        <v>842</v>
      </c>
      <c r="J4250" s="215">
        <v>3727.19</v>
      </c>
      <c r="K4250" s="216" t="s">
        <v>88</v>
      </c>
    </row>
    <row r="4251" spans="1:11" x14ac:dyDescent="0.25">
      <c r="A4251" s="103" t="s">
        <v>807</v>
      </c>
      <c r="B4251" s="103" t="s">
        <v>88</v>
      </c>
      <c r="C4251" s="103" t="s">
        <v>889</v>
      </c>
      <c r="D4251" s="103" t="s">
        <v>890</v>
      </c>
      <c r="E4251" s="111"/>
      <c r="F4251" s="103" t="s">
        <v>891</v>
      </c>
      <c r="G4251" s="103" t="s">
        <v>200</v>
      </c>
      <c r="H4251" s="103" t="s">
        <v>297</v>
      </c>
      <c r="I4251" s="103" t="s">
        <v>842</v>
      </c>
      <c r="J4251" s="215">
        <v>-2439.33</v>
      </c>
      <c r="K4251" s="216" t="s">
        <v>88</v>
      </c>
    </row>
    <row r="4252" spans="1:11" x14ac:dyDescent="0.25">
      <c r="A4252" s="103" t="s">
        <v>808</v>
      </c>
      <c r="B4252" s="103" t="s">
        <v>88</v>
      </c>
      <c r="C4252" s="103" t="s">
        <v>473</v>
      </c>
      <c r="D4252" s="103" t="s">
        <v>894</v>
      </c>
      <c r="E4252" s="103" t="s">
        <v>895</v>
      </c>
      <c r="F4252" s="103" t="s">
        <v>895</v>
      </c>
      <c r="G4252" s="103" t="s">
        <v>475</v>
      </c>
      <c r="H4252" s="103" t="s">
        <v>476</v>
      </c>
      <c r="I4252" s="103" t="s">
        <v>842</v>
      </c>
      <c r="J4252" s="215">
        <v>8837</v>
      </c>
      <c r="K4252" s="216" t="s">
        <v>88</v>
      </c>
    </row>
    <row r="4253" spans="1:11" x14ac:dyDescent="0.25">
      <c r="A4253" s="103" t="s">
        <v>1038</v>
      </c>
      <c r="B4253" s="103" t="s">
        <v>88</v>
      </c>
      <c r="C4253" s="103" t="s">
        <v>473</v>
      </c>
      <c r="D4253" s="103" t="s">
        <v>894</v>
      </c>
      <c r="E4253" s="103" t="s">
        <v>895</v>
      </c>
      <c r="F4253" s="103" t="s">
        <v>895</v>
      </c>
      <c r="G4253" s="103" t="s">
        <v>475</v>
      </c>
      <c r="H4253" s="103" t="s">
        <v>476</v>
      </c>
      <c r="I4253" s="103" t="s">
        <v>842</v>
      </c>
      <c r="J4253" s="215">
        <v>8837</v>
      </c>
      <c r="K4253" s="216" t="s">
        <v>88</v>
      </c>
    </row>
    <row r="4254" spans="1:11" x14ac:dyDescent="0.25">
      <c r="A4254" s="103" t="s">
        <v>806</v>
      </c>
      <c r="B4254" s="103" t="s">
        <v>88</v>
      </c>
      <c r="C4254" s="103" t="s">
        <v>473</v>
      </c>
      <c r="D4254" s="103" t="s">
        <v>894</v>
      </c>
      <c r="E4254" s="103" t="s">
        <v>895</v>
      </c>
      <c r="F4254" s="103" t="s">
        <v>895</v>
      </c>
      <c r="G4254" s="103" t="s">
        <v>475</v>
      </c>
      <c r="H4254" s="103" t="s">
        <v>476</v>
      </c>
      <c r="I4254" s="103" t="s">
        <v>842</v>
      </c>
      <c r="J4254" s="215">
        <v>26511</v>
      </c>
      <c r="K4254" s="216" t="s">
        <v>88</v>
      </c>
    </row>
    <row r="4255" spans="1:11" x14ac:dyDescent="0.25">
      <c r="A4255" s="103" t="s">
        <v>807</v>
      </c>
      <c r="B4255" s="103" t="s">
        <v>88</v>
      </c>
      <c r="C4255" s="103" t="s">
        <v>473</v>
      </c>
      <c r="D4255" s="103" t="s">
        <v>894</v>
      </c>
      <c r="E4255" s="103" t="s">
        <v>895</v>
      </c>
      <c r="F4255" s="103" t="s">
        <v>895</v>
      </c>
      <c r="G4255" s="103" t="s">
        <v>475</v>
      </c>
      <c r="H4255" s="103" t="s">
        <v>476</v>
      </c>
      <c r="I4255" s="103" t="s">
        <v>842</v>
      </c>
      <c r="J4255" s="215">
        <v>8837</v>
      </c>
      <c r="K4255" s="216" t="s">
        <v>88</v>
      </c>
    </row>
    <row r="4256" spans="1:11" x14ac:dyDescent="0.25">
      <c r="A4256" s="103" t="s">
        <v>808</v>
      </c>
      <c r="B4256" s="103" t="s">
        <v>88</v>
      </c>
      <c r="C4256" s="103" t="s">
        <v>473</v>
      </c>
      <c r="D4256" s="103" t="s">
        <v>145</v>
      </c>
      <c r="E4256" s="111"/>
      <c r="F4256" s="103" t="s">
        <v>474</v>
      </c>
      <c r="G4256" s="103" t="s">
        <v>475</v>
      </c>
      <c r="H4256" s="103" t="s">
        <v>476</v>
      </c>
      <c r="I4256" s="103" t="s">
        <v>842</v>
      </c>
      <c r="J4256" s="215">
        <v>326729.19</v>
      </c>
      <c r="K4256" s="216" t="s">
        <v>88</v>
      </c>
    </row>
    <row r="4257" spans="1:11" x14ac:dyDescent="0.25">
      <c r="A4257" s="103" t="s">
        <v>809</v>
      </c>
      <c r="B4257" s="103" t="s">
        <v>88</v>
      </c>
      <c r="C4257" s="103" t="s">
        <v>473</v>
      </c>
      <c r="D4257" s="103" t="s">
        <v>145</v>
      </c>
      <c r="E4257" s="111"/>
      <c r="F4257" s="103" t="s">
        <v>474</v>
      </c>
      <c r="G4257" s="103" t="s">
        <v>475</v>
      </c>
      <c r="H4257" s="103" t="s">
        <v>476</v>
      </c>
      <c r="I4257" s="103" t="s">
        <v>842</v>
      </c>
      <c r="J4257" s="215">
        <v>188381.76</v>
      </c>
      <c r="K4257" s="216" t="s">
        <v>88</v>
      </c>
    </row>
    <row r="4258" spans="1:11" x14ac:dyDescent="0.25">
      <c r="A4258" s="103" t="s">
        <v>810</v>
      </c>
      <c r="B4258" s="103" t="s">
        <v>88</v>
      </c>
      <c r="C4258" s="103" t="s">
        <v>473</v>
      </c>
      <c r="D4258" s="103" t="s">
        <v>145</v>
      </c>
      <c r="E4258" s="111"/>
      <c r="F4258" s="103" t="s">
        <v>474</v>
      </c>
      <c r="G4258" s="103" t="s">
        <v>475</v>
      </c>
      <c r="H4258" s="103" t="s">
        <v>476</v>
      </c>
      <c r="I4258" s="103" t="s">
        <v>842</v>
      </c>
      <c r="J4258" s="215">
        <v>156546.09</v>
      </c>
      <c r="K4258" s="216" t="s">
        <v>88</v>
      </c>
    </row>
    <row r="4259" spans="1:11" x14ac:dyDescent="0.25">
      <c r="A4259" s="103" t="s">
        <v>1038</v>
      </c>
      <c r="B4259" s="103" t="s">
        <v>88</v>
      </c>
      <c r="C4259" s="103" t="s">
        <v>473</v>
      </c>
      <c r="D4259" s="103" t="s">
        <v>145</v>
      </c>
      <c r="E4259" s="111"/>
      <c r="F4259" s="103" t="s">
        <v>474</v>
      </c>
      <c r="G4259" s="103" t="s">
        <v>475</v>
      </c>
      <c r="H4259" s="103" t="s">
        <v>476</v>
      </c>
      <c r="I4259" s="103" t="s">
        <v>842</v>
      </c>
      <c r="J4259" s="215">
        <v>232420.79</v>
      </c>
      <c r="K4259" s="216" t="s">
        <v>88</v>
      </c>
    </row>
    <row r="4260" spans="1:11" x14ac:dyDescent="0.25">
      <c r="A4260" s="103" t="s">
        <v>806</v>
      </c>
      <c r="B4260" s="103" t="s">
        <v>88</v>
      </c>
      <c r="C4260" s="103" t="s">
        <v>473</v>
      </c>
      <c r="D4260" s="103" t="s">
        <v>145</v>
      </c>
      <c r="E4260" s="111"/>
      <c r="F4260" s="103" t="s">
        <v>474</v>
      </c>
      <c r="G4260" s="103" t="s">
        <v>475</v>
      </c>
      <c r="H4260" s="103" t="s">
        <v>476</v>
      </c>
      <c r="I4260" s="103" t="s">
        <v>842</v>
      </c>
      <c r="J4260" s="215">
        <v>231867.91</v>
      </c>
      <c r="K4260" s="216" t="s">
        <v>88</v>
      </c>
    </row>
    <row r="4261" spans="1:11" x14ac:dyDescent="0.25">
      <c r="A4261" s="103" t="s">
        <v>807</v>
      </c>
      <c r="B4261" s="103" t="s">
        <v>88</v>
      </c>
      <c r="C4261" s="103" t="s">
        <v>473</v>
      </c>
      <c r="D4261" s="103" t="s">
        <v>145</v>
      </c>
      <c r="E4261" s="111"/>
      <c r="F4261" s="103" t="s">
        <v>474</v>
      </c>
      <c r="G4261" s="103" t="s">
        <v>475</v>
      </c>
      <c r="H4261" s="103" t="s">
        <v>476</v>
      </c>
      <c r="I4261" s="103" t="s">
        <v>842</v>
      </c>
      <c r="J4261" s="215">
        <v>167378.59</v>
      </c>
      <c r="K4261" s="216" t="s">
        <v>88</v>
      </c>
    </row>
    <row r="4262" spans="1:11" x14ac:dyDescent="0.25">
      <c r="A4262" s="103" t="s">
        <v>808</v>
      </c>
      <c r="B4262" s="103" t="s">
        <v>88</v>
      </c>
      <c r="C4262" s="103" t="s">
        <v>896</v>
      </c>
      <c r="D4262" s="103" t="s">
        <v>897</v>
      </c>
      <c r="E4262" s="103" t="s">
        <v>898</v>
      </c>
      <c r="F4262" s="103" t="s">
        <v>898</v>
      </c>
      <c r="G4262" s="103" t="s">
        <v>161</v>
      </c>
      <c r="H4262" s="103" t="s">
        <v>300</v>
      </c>
      <c r="I4262" s="103" t="s">
        <v>842</v>
      </c>
      <c r="J4262" s="215">
        <v>2643.56</v>
      </c>
      <c r="K4262" s="216" t="s">
        <v>88</v>
      </c>
    </row>
    <row r="4263" spans="1:11" x14ac:dyDescent="0.25">
      <c r="A4263" s="103" t="s">
        <v>808</v>
      </c>
      <c r="B4263" s="103" t="s">
        <v>88</v>
      </c>
      <c r="C4263" s="103" t="s">
        <v>896</v>
      </c>
      <c r="D4263" s="103" t="s">
        <v>897</v>
      </c>
      <c r="E4263" s="111"/>
      <c r="F4263" s="103" t="s">
        <v>898</v>
      </c>
      <c r="G4263" s="103" t="s">
        <v>161</v>
      </c>
      <c r="H4263" s="103" t="s">
        <v>300</v>
      </c>
      <c r="I4263" s="103" t="s">
        <v>842</v>
      </c>
      <c r="J4263" s="215">
        <v>-687.06</v>
      </c>
      <c r="K4263" s="216" t="s">
        <v>88</v>
      </c>
    </row>
    <row r="4264" spans="1:11" x14ac:dyDescent="0.25">
      <c r="A4264" s="103" t="s">
        <v>809</v>
      </c>
      <c r="B4264" s="103" t="s">
        <v>88</v>
      </c>
      <c r="C4264" s="103" t="s">
        <v>896</v>
      </c>
      <c r="D4264" s="103" t="s">
        <v>897</v>
      </c>
      <c r="E4264" s="103" t="s">
        <v>898</v>
      </c>
      <c r="F4264" s="103" t="s">
        <v>898</v>
      </c>
      <c r="G4264" s="103" t="s">
        <v>161</v>
      </c>
      <c r="H4264" s="103" t="s">
        <v>300</v>
      </c>
      <c r="I4264" s="103" t="s">
        <v>842</v>
      </c>
      <c r="J4264" s="215">
        <v>2827.51</v>
      </c>
      <c r="K4264" s="216" t="s">
        <v>88</v>
      </c>
    </row>
    <row r="4265" spans="1:11" x14ac:dyDescent="0.25">
      <c r="A4265" s="103" t="s">
        <v>809</v>
      </c>
      <c r="B4265" s="103" t="s">
        <v>88</v>
      </c>
      <c r="C4265" s="103" t="s">
        <v>896</v>
      </c>
      <c r="D4265" s="103" t="s">
        <v>897</v>
      </c>
      <c r="E4265" s="111"/>
      <c r="F4265" s="103" t="s">
        <v>898</v>
      </c>
      <c r="G4265" s="103" t="s">
        <v>161</v>
      </c>
      <c r="H4265" s="103" t="s">
        <v>300</v>
      </c>
      <c r="I4265" s="103" t="s">
        <v>842</v>
      </c>
      <c r="J4265" s="215">
        <v>-734.87</v>
      </c>
      <c r="K4265" s="216" t="s">
        <v>88</v>
      </c>
    </row>
    <row r="4266" spans="1:11" x14ac:dyDescent="0.25">
      <c r="A4266" s="103" t="s">
        <v>810</v>
      </c>
      <c r="B4266" s="103" t="s">
        <v>88</v>
      </c>
      <c r="C4266" s="103" t="s">
        <v>896</v>
      </c>
      <c r="D4266" s="103" t="s">
        <v>897</v>
      </c>
      <c r="E4266" s="103" t="s">
        <v>898</v>
      </c>
      <c r="F4266" s="103" t="s">
        <v>898</v>
      </c>
      <c r="G4266" s="103" t="s">
        <v>161</v>
      </c>
      <c r="H4266" s="103" t="s">
        <v>300</v>
      </c>
      <c r="I4266" s="103" t="s">
        <v>842</v>
      </c>
      <c r="J4266" s="215">
        <v>2482.7600000000002</v>
      </c>
      <c r="K4266" s="216" t="s">
        <v>88</v>
      </c>
    </row>
    <row r="4267" spans="1:11" x14ac:dyDescent="0.25">
      <c r="A4267" s="103" t="s">
        <v>810</v>
      </c>
      <c r="B4267" s="103" t="s">
        <v>88</v>
      </c>
      <c r="C4267" s="103" t="s">
        <v>896</v>
      </c>
      <c r="D4267" s="103" t="s">
        <v>897</v>
      </c>
      <c r="E4267" s="111"/>
      <c r="F4267" s="103" t="s">
        <v>898</v>
      </c>
      <c r="G4267" s="103" t="s">
        <v>161</v>
      </c>
      <c r="H4267" s="103" t="s">
        <v>300</v>
      </c>
      <c r="I4267" s="103" t="s">
        <v>842</v>
      </c>
      <c r="J4267" s="215">
        <v>-645.27</v>
      </c>
      <c r="K4267" s="216" t="s">
        <v>88</v>
      </c>
    </row>
    <row r="4268" spans="1:11" x14ac:dyDescent="0.25">
      <c r="A4268" s="103" t="s">
        <v>1038</v>
      </c>
      <c r="B4268" s="103" t="s">
        <v>88</v>
      </c>
      <c r="C4268" s="103" t="s">
        <v>896</v>
      </c>
      <c r="D4268" s="103" t="s">
        <v>897</v>
      </c>
      <c r="E4268" s="103" t="s">
        <v>898</v>
      </c>
      <c r="F4268" s="103" t="s">
        <v>898</v>
      </c>
      <c r="G4268" s="103" t="s">
        <v>161</v>
      </c>
      <c r="H4268" s="103" t="s">
        <v>300</v>
      </c>
      <c r="I4268" s="103" t="s">
        <v>842</v>
      </c>
      <c r="J4268" s="215">
        <v>2769.47</v>
      </c>
      <c r="K4268" s="216" t="s">
        <v>88</v>
      </c>
    </row>
    <row r="4269" spans="1:11" x14ac:dyDescent="0.25">
      <c r="A4269" s="103" t="s">
        <v>1038</v>
      </c>
      <c r="B4269" s="103" t="s">
        <v>88</v>
      </c>
      <c r="C4269" s="103" t="s">
        <v>896</v>
      </c>
      <c r="D4269" s="103" t="s">
        <v>897</v>
      </c>
      <c r="E4269" s="111"/>
      <c r="F4269" s="103" t="s">
        <v>898</v>
      </c>
      <c r="G4269" s="103" t="s">
        <v>161</v>
      </c>
      <c r="H4269" s="103" t="s">
        <v>300</v>
      </c>
      <c r="I4269" s="103" t="s">
        <v>842</v>
      </c>
      <c r="J4269" s="215">
        <v>-719.78</v>
      </c>
      <c r="K4269" s="216" t="s">
        <v>88</v>
      </c>
    </row>
    <row r="4270" spans="1:11" x14ac:dyDescent="0.25">
      <c r="A4270" s="103" t="s">
        <v>806</v>
      </c>
      <c r="B4270" s="103" t="s">
        <v>88</v>
      </c>
      <c r="C4270" s="103" t="s">
        <v>896</v>
      </c>
      <c r="D4270" s="103" t="s">
        <v>897</v>
      </c>
      <c r="E4270" s="103" t="s">
        <v>898</v>
      </c>
      <c r="F4270" s="103" t="s">
        <v>898</v>
      </c>
      <c r="G4270" s="103" t="s">
        <v>161</v>
      </c>
      <c r="H4270" s="103" t="s">
        <v>300</v>
      </c>
      <c r="I4270" s="103" t="s">
        <v>842</v>
      </c>
      <c r="J4270" s="215">
        <v>2257.38</v>
      </c>
      <c r="K4270" s="216" t="s">
        <v>88</v>
      </c>
    </row>
    <row r="4271" spans="1:11" x14ac:dyDescent="0.25">
      <c r="A4271" s="103" t="s">
        <v>806</v>
      </c>
      <c r="B4271" s="103" t="s">
        <v>88</v>
      </c>
      <c r="C4271" s="103" t="s">
        <v>896</v>
      </c>
      <c r="D4271" s="103" t="s">
        <v>897</v>
      </c>
      <c r="E4271" s="111"/>
      <c r="F4271" s="103" t="s">
        <v>898</v>
      </c>
      <c r="G4271" s="103" t="s">
        <v>161</v>
      </c>
      <c r="H4271" s="103" t="s">
        <v>300</v>
      </c>
      <c r="I4271" s="103" t="s">
        <v>842</v>
      </c>
      <c r="J4271" s="215">
        <v>-586.69000000000005</v>
      </c>
      <c r="K4271" s="216" t="s">
        <v>88</v>
      </c>
    </row>
    <row r="4272" spans="1:11" x14ac:dyDescent="0.25">
      <c r="A4272" s="103" t="s">
        <v>807</v>
      </c>
      <c r="B4272" s="103" t="s">
        <v>88</v>
      </c>
      <c r="C4272" s="103" t="s">
        <v>896</v>
      </c>
      <c r="D4272" s="103" t="s">
        <v>897</v>
      </c>
      <c r="E4272" s="103" t="s">
        <v>898</v>
      </c>
      <c r="F4272" s="103" t="s">
        <v>898</v>
      </c>
      <c r="G4272" s="103" t="s">
        <v>161</v>
      </c>
      <c r="H4272" s="103" t="s">
        <v>300</v>
      </c>
      <c r="I4272" s="103" t="s">
        <v>842</v>
      </c>
      <c r="J4272" s="215">
        <v>2272.2600000000002</v>
      </c>
      <c r="K4272" s="216" t="s">
        <v>88</v>
      </c>
    </row>
    <row r="4273" spans="1:11" x14ac:dyDescent="0.25">
      <c r="A4273" s="103" t="s">
        <v>807</v>
      </c>
      <c r="B4273" s="103" t="s">
        <v>88</v>
      </c>
      <c r="C4273" s="103" t="s">
        <v>896</v>
      </c>
      <c r="D4273" s="103" t="s">
        <v>897</v>
      </c>
      <c r="E4273" s="111"/>
      <c r="F4273" s="103" t="s">
        <v>898</v>
      </c>
      <c r="G4273" s="103" t="s">
        <v>161</v>
      </c>
      <c r="H4273" s="103" t="s">
        <v>300</v>
      </c>
      <c r="I4273" s="103" t="s">
        <v>842</v>
      </c>
      <c r="J4273" s="215">
        <v>-590.55999999999995</v>
      </c>
      <c r="K4273" s="216" t="s">
        <v>88</v>
      </c>
    </row>
    <row r="4274" spans="1:11" x14ac:dyDescent="0.25">
      <c r="A4274" s="103" t="s">
        <v>809</v>
      </c>
      <c r="B4274" s="103" t="s">
        <v>88</v>
      </c>
      <c r="C4274" s="103" t="s">
        <v>896</v>
      </c>
      <c r="D4274" s="103" t="s">
        <v>897</v>
      </c>
      <c r="E4274" s="103" t="s">
        <v>898</v>
      </c>
      <c r="F4274" s="103" t="s">
        <v>898</v>
      </c>
      <c r="G4274" s="103" t="s">
        <v>155</v>
      </c>
      <c r="H4274" s="103" t="s">
        <v>395</v>
      </c>
      <c r="I4274" s="103" t="s">
        <v>842</v>
      </c>
      <c r="J4274" s="215">
        <v>8</v>
      </c>
      <c r="K4274" s="216" t="s">
        <v>88</v>
      </c>
    </row>
    <row r="4275" spans="1:11" x14ac:dyDescent="0.25">
      <c r="A4275" s="103" t="s">
        <v>809</v>
      </c>
      <c r="B4275" s="103" t="s">
        <v>88</v>
      </c>
      <c r="C4275" s="103" t="s">
        <v>899</v>
      </c>
      <c r="D4275" s="103" t="s">
        <v>747</v>
      </c>
      <c r="E4275" s="111"/>
      <c r="F4275" s="103" t="s">
        <v>748</v>
      </c>
      <c r="G4275" s="103" t="s">
        <v>118</v>
      </c>
      <c r="H4275" s="103" t="s">
        <v>323</v>
      </c>
      <c r="I4275" s="103" t="s">
        <v>842</v>
      </c>
      <c r="J4275" s="215">
        <v>2</v>
      </c>
      <c r="K4275" s="216" t="s">
        <v>88</v>
      </c>
    </row>
    <row r="4276" spans="1:11" x14ac:dyDescent="0.25">
      <c r="A4276" s="103" t="s">
        <v>809</v>
      </c>
      <c r="B4276" s="103" t="s">
        <v>88</v>
      </c>
      <c r="C4276" s="103" t="s">
        <v>899</v>
      </c>
      <c r="D4276" s="103" t="s">
        <v>747</v>
      </c>
      <c r="E4276" s="111"/>
      <c r="F4276" s="103" t="s">
        <v>748</v>
      </c>
      <c r="G4276" s="103" t="s">
        <v>98</v>
      </c>
      <c r="H4276" s="103" t="s">
        <v>341</v>
      </c>
      <c r="I4276" s="103" t="s">
        <v>842</v>
      </c>
      <c r="J4276" s="215">
        <v>-2</v>
      </c>
      <c r="K4276" s="216" t="s">
        <v>88</v>
      </c>
    </row>
    <row r="4277" spans="1:11" x14ac:dyDescent="0.25">
      <c r="A4277" s="103" t="s">
        <v>808</v>
      </c>
      <c r="B4277" s="103" t="s">
        <v>88</v>
      </c>
      <c r="C4277" s="103" t="s">
        <v>899</v>
      </c>
      <c r="D4277" s="103" t="s">
        <v>900</v>
      </c>
      <c r="E4277" s="111"/>
      <c r="F4277" s="103" t="s">
        <v>901</v>
      </c>
      <c r="G4277" s="103" t="s">
        <v>138</v>
      </c>
      <c r="H4277" s="103" t="s">
        <v>647</v>
      </c>
      <c r="I4277" s="103" t="s">
        <v>842</v>
      </c>
      <c r="J4277" s="215">
        <v>93466.04</v>
      </c>
      <c r="K4277" s="216" t="s">
        <v>88</v>
      </c>
    </row>
    <row r="4278" spans="1:11" x14ac:dyDescent="0.25">
      <c r="A4278" s="103" t="s">
        <v>809</v>
      </c>
      <c r="B4278" s="103" t="s">
        <v>88</v>
      </c>
      <c r="C4278" s="103" t="s">
        <v>899</v>
      </c>
      <c r="D4278" s="103" t="s">
        <v>900</v>
      </c>
      <c r="E4278" s="111"/>
      <c r="F4278" s="103" t="s">
        <v>901</v>
      </c>
      <c r="G4278" s="103" t="s">
        <v>138</v>
      </c>
      <c r="H4278" s="103" t="s">
        <v>647</v>
      </c>
      <c r="I4278" s="103" t="s">
        <v>842</v>
      </c>
      <c r="J4278" s="215">
        <v>119563.17</v>
      </c>
      <c r="K4278" s="216" t="s">
        <v>88</v>
      </c>
    </row>
    <row r="4279" spans="1:11" x14ac:dyDescent="0.25">
      <c r="A4279" s="103" t="s">
        <v>810</v>
      </c>
      <c r="B4279" s="103" t="s">
        <v>88</v>
      </c>
      <c r="C4279" s="103" t="s">
        <v>899</v>
      </c>
      <c r="D4279" s="103" t="s">
        <v>900</v>
      </c>
      <c r="E4279" s="111"/>
      <c r="F4279" s="103" t="s">
        <v>901</v>
      </c>
      <c r="G4279" s="103" t="s">
        <v>138</v>
      </c>
      <c r="H4279" s="103" t="s">
        <v>647</v>
      </c>
      <c r="I4279" s="103" t="s">
        <v>842</v>
      </c>
      <c r="J4279" s="215">
        <v>86233.37</v>
      </c>
      <c r="K4279" s="216" t="s">
        <v>88</v>
      </c>
    </row>
    <row r="4280" spans="1:11" x14ac:dyDescent="0.25">
      <c r="A4280" s="103" t="s">
        <v>1038</v>
      </c>
      <c r="B4280" s="103" t="s">
        <v>88</v>
      </c>
      <c r="C4280" s="103" t="s">
        <v>899</v>
      </c>
      <c r="D4280" s="103" t="s">
        <v>900</v>
      </c>
      <c r="E4280" s="111"/>
      <c r="F4280" s="103" t="s">
        <v>901</v>
      </c>
      <c r="G4280" s="103" t="s">
        <v>138</v>
      </c>
      <c r="H4280" s="103" t="s">
        <v>647</v>
      </c>
      <c r="I4280" s="103" t="s">
        <v>842</v>
      </c>
      <c r="J4280" s="215">
        <v>60631.34</v>
      </c>
      <c r="K4280" s="216" t="s">
        <v>88</v>
      </c>
    </row>
    <row r="4281" spans="1:11" x14ac:dyDescent="0.25">
      <c r="A4281" s="103" t="s">
        <v>806</v>
      </c>
      <c r="B4281" s="103" t="s">
        <v>88</v>
      </c>
      <c r="C4281" s="103" t="s">
        <v>899</v>
      </c>
      <c r="D4281" s="103" t="s">
        <v>900</v>
      </c>
      <c r="E4281" s="111"/>
      <c r="F4281" s="103" t="s">
        <v>901</v>
      </c>
      <c r="G4281" s="103" t="s">
        <v>138</v>
      </c>
      <c r="H4281" s="103" t="s">
        <v>647</v>
      </c>
      <c r="I4281" s="103" t="s">
        <v>842</v>
      </c>
      <c r="J4281" s="215">
        <v>83718.63</v>
      </c>
      <c r="K4281" s="216" t="s">
        <v>88</v>
      </c>
    </row>
    <row r="4282" spans="1:11" x14ac:dyDescent="0.25">
      <c r="A4282" s="103" t="s">
        <v>807</v>
      </c>
      <c r="B4282" s="103" t="s">
        <v>88</v>
      </c>
      <c r="C4282" s="103" t="s">
        <v>899</v>
      </c>
      <c r="D4282" s="103" t="s">
        <v>900</v>
      </c>
      <c r="E4282" s="111"/>
      <c r="F4282" s="103" t="s">
        <v>901</v>
      </c>
      <c r="G4282" s="103" t="s">
        <v>138</v>
      </c>
      <c r="H4282" s="103" t="s">
        <v>647</v>
      </c>
      <c r="I4282" s="103" t="s">
        <v>842</v>
      </c>
      <c r="J4282" s="215">
        <v>88177.69</v>
      </c>
      <c r="K4282" s="216" t="s">
        <v>88</v>
      </c>
    </row>
    <row r="4283" spans="1:11" x14ac:dyDescent="0.25">
      <c r="A4283" s="103" t="s">
        <v>808</v>
      </c>
      <c r="B4283" s="103" t="s">
        <v>88</v>
      </c>
      <c r="C4283" s="103" t="s">
        <v>899</v>
      </c>
      <c r="D4283" s="103" t="s">
        <v>902</v>
      </c>
      <c r="E4283" s="103" t="s">
        <v>903</v>
      </c>
      <c r="F4283" s="103" t="s">
        <v>903</v>
      </c>
      <c r="G4283" s="103" t="s">
        <v>161</v>
      </c>
      <c r="H4283" s="103" t="s">
        <v>300</v>
      </c>
      <c r="I4283" s="103" t="s">
        <v>842</v>
      </c>
      <c r="J4283" s="215">
        <v>-4313.17</v>
      </c>
      <c r="K4283" s="216" t="s">
        <v>88</v>
      </c>
    </row>
    <row r="4284" spans="1:11" x14ac:dyDescent="0.25">
      <c r="A4284" s="103" t="s">
        <v>808</v>
      </c>
      <c r="B4284" s="103" t="s">
        <v>88</v>
      </c>
      <c r="C4284" s="103" t="s">
        <v>899</v>
      </c>
      <c r="D4284" s="103" t="s">
        <v>902</v>
      </c>
      <c r="E4284" s="111"/>
      <c r="F4284" s="103" t="s">
        <v>903</v>
      </c>
      <c r="G4284" s="103" t="s">
        <v>161</v>
      </c>
      <c r="H4284" s="103" t="s">
        <v>300</v>
      </c>
      <c r="I4284" s="103" t="s">
        <v>842</v>
      </c>
      <c r="J4284" s="215">
        <v>1120.99</v>
      </c>
      <c r="K4284" s="216" t="s">
        <v>88</v>
      </c>
    </row>
    <row r="4285" spans="1:11" x14ac:dyDescent="0.25">
      <c r="A4285" s="103" t="s">
        <v>806</v>
      </c>
      <c r="B4285" s="103" t="s">
        <v>88</v>
      </c>
      <c r="C4285" s="103" t="s">
        <v>899</v>
      </c>
      <c r="D4285" s="103" t="s">
        <v>902</v>
      </c>
      <c r="E4285" s="103" t="s">
        <v>903</v>
      </c>
      <c r="F4285" s="103" t="s">
        <v>903</v>
      </c>
      <c r="G4285" s="103" t="s">
        <v>161</v>
      </c>
      <c r="H4285" s="103" t="s">
        <v>300</v>
      </c>
      <c r="I4285" s="103" t="s">
        <v>842</v>
      </c>
      <c r="J4285" s="215">
        <v>4313.17</v>
      </c>
      <c r="K4285" s="216" t="s">
        <v>88</v>
      </c>
    </row>
    <row r="4286" spans="1:11" x14ac:dyDescent="0.25">
      <c r="A4286" s="103" t="s">
        <v>806</v>
      </c>
      <c r="B4286" s="103" t="s">
        <v>88</v>
      </c>
      <c r="C4286" s="103" t="s">
        <v>899</v>
      </c>
      <c r="D4286" s="103" t="s">
        <v>902</v>
      </c>
      <c r="E4286" s="111"/>
      <c r="F4286" s="103" t="s">
        <v>903</v>
      </c>
      <c r="G4286" s="103" t="s">
        <v>161</v>
      </c>
      <c r="H4286" s="103" t="s">
        <v>300</v>
      </c>
      <c r="I4286" s="103" t="s">
        <v>842</v>
      </c>
      <c r="J4286" s="215">
        <v>-1120.99</v>
      </c>
      <c r="K4286" s="216" t="s">
        <v>88</v>
      </c>
    </row>
    <row r="4287" spans="1:11" x14ac:dyDescent="0.25">
      <c r="A4287" s="103" t="s">
        <v>808</v>
      </c>
      <c r="B4287" s="103" t="s">
        <v>88</v>
      </c>
      <c r="C4287" s="103" t="s">
        <v>899</v>
      </c>
      <c r="D4287" s="103" t="s">
        <v>902</v>
      </c>
      <c r="E4287" s="103" t="s">
        <v>903</v>
      </c>
      <c r="F4287" s="103" t="s">
        <v>903</v>
      </c>
      <c r="G4287" s="103" t="s">
        <v>178</v>
      </c>
      <c r="H4287" s="103" t="s">
        <v>315</v>
      </c>
      <c r="I4287" s="103" t="s">
        <v>842</v>
      </c>
      <c r="J4287" s="215">
        <v>50</v>
      </c>
      <c r="K4287" s="216" t="s">
        <v>88</v>
      </c>
    </row>
    <row r="4288" spans="1:11" x14ac:dyDescent="0.25">
      <c r="A4288" s="103" t="s">
        <v>1038</v>
      </c>
      <c r="B4288" s="103" t="s">
        <v>88</v>
      </c>
      <c r="C4288" s="103" t="s">
        <v>899</v>
      </c>
      <c r="D4288" s="103" t="s">
        <v>902</v>
      </c>
      <c r="E4288" s="103" t="s">
        <v>903</v>
      </c>
      <c r="F4288" s="103" t="s">
        <v>903</v>
      </c>
      <c r="G4288" s="103" t="s">
        <v>178</v>
      </c>
      <c r="H4288" s="103" t="s">
        <v>315</v>
      </c>
      <c r="I4288" s="103" t="s">
        <v>842</v>
      </c>
      <c r="J4288" s="215">
        <v>50</v>
      </c>
      <c r="K4288" s="216" t="s">
        <v>88</v>
      </c>
    </row>
    <row r="4289" spans="1:11" x14ac:dyDescent="0.25">
      <c r="A4289" s="103" t="s">
        <v>806</v>
      </c>
      <c r="B4289" s="103" t="s">
        <v>88</v>
      </c>
      <c r="C4289" s="103" t="s">
        <v>899</v>
      </c>
      <c r="D4289" s="103" t="s">
        <v>902</v>
      </c>
      <c r="E4289" s="103" t="s">
        <v>903</v>
      </c>
      <c r="F4289" s="103" t="s">
        <v>903</v>
      </c>
      <c r="G4289" s="103" t="s">
        <v>178</v>
      </c>
      <c r="H4289" s="103" t="s">
        <v>315</v>
      </c>
      <c r="I4289" s="103" t="s">
        <v>842</v>
      </c>
      <c r="J4289" s="215">
        <v>335.41</v>
      </c>
      <c r="K4289" s="216" t="s">
        <v>88</v>
      </c>
    </row>
    <row r="4290" spans="1:11" x14ac:dyDescent="0.25">
      <c r="A4290" s="103" t="s">
        <v>807</v>
      </c>
      <c r="B4290" s="103" t="s">
        <v>88</v>
      </c>
      <c r="C4290" s="103" t="s">
        <v>899</v>
      </c>
      <c r="D4290" s="103" t="s">
        <v>902</v>
      </c>
      <c r="E4290" s="103" t="s">
        <v>903</v>
      </c>
      <c r="F4290" s="103" t="s">
        <v>903</v>
      </c>
      <c r="G4290" s="103" t="s">
        <v>178</v>
      </c>
      <c r="H4290" s="103" t="s">
        <v>315</v>
      </c>
      <c r="I4290" s="103" t="s">
        <v>842</v>
      </c>
      <c r="J4290" s="215">
        <v>50</v>
      </c>
      <c r="K4290" s="216" t="s">
        <v>88</v>
      </c>
    </row>
    <row r="4291" spans="1:11" x14ac:dyDescent="0.25">
      <c r="A4291" s="103" t="s">
        <v>809</v>
      </c>
      <c r="B4291" s="103" t="s">
        <v>88</v>
      </c>
      <c r="C4291" s="103" t="s">
        <v>899</v>
      </c>
      <c r="D4291" s="103" t="s">
        <v>902</v>
      </c>
      <c r="E4291" s="103" t="s">
        <v>903</v>
      </c>
      <c r="F4291" s="103" t="s">
        <v>903</v>
      </c>
      <c r="G4291" s="103" t="s">
        <v>118</v>
      </c>
      <c r="H4291" s="103" t="s">
        <v>323</v>
      </c>
      <c r="I4291" s="103" t="s">
        <v>842</v>
      </c>
      <c r="J4291" s="215">
        <v>-8</v>
      </c>
      <c r="K4291" s="216" t="s">
        <v>88</v>
      </c>
    </row>
    <row r="4292" spans="1:11" x14ac:dyDescent="0.25">
      <c r="A4292" s="103" t="s">
        <v>809</v>
      </c>
      <c r="B4292" s="103" t="s">
        <v>88</v>
      </c>
      <c r="C4292" s="103" t="s">
        <v>899</v>
      </c>
      <c r="D4292" s="103" t="s">
        <v>902</v>
      </c>
      <c r="E4292" s="111"/>
      <c r="F4292" s="103" t="s">
        <v>903</v>
      </c>
      <c r="G4292" s="103" t="s">
        <v>118</v>
      </c>
      <c r="H4292" s="103" t="s">
        <v>323</v>
      </c>
      <c r="I4292" s="103" t="s">
        <v>842</v>
      </c>
      <c r="J4292" s="215">
        <v>4</v>
      </c>
      <c r="K4292" s="216" t="s">
        <v>88</v>
      </c>
    </row>
    <row r="4293" spans="1:11" x14ac:dyDescent="0.25">
      <c r="A4293" s="103" t="s">
        <v>810</v>
      </c>
      <c r="B4293" s="103" t="s">
        <v>88</v>
      </c>
      <c r="C4293" s="103" t="s">
        <v>899</v>
      </c>
      <c r="D4293" s="103" t="s">
        <v>902</v>
      </c>
      <c r="E4293" s="103" t="s">
        <v>903</v>
      </c>
      <c r="F4293" s="103" t="s">
        <v>903</v>
      </c>
      <c r="G4293" s="103" t="s">
        <v>118</v>
      </c>
      <c r="H4293" s="103" t="s">
        <v>323</v>
      </c>
      <c r="I4293" s="103" t="s">
        <v>842</v>
      </c>
      <c r="J4293" s="215">
        <v>44</v>
      </c>
      <c r="K4293" s="216" t="s">
        <v>88</v>
      </c>
    </row>
    <row r="4294" spans="1:11" x14ac:dyDescent="0.25">
      <c r="A4294" s="103" t="s">
        <v>809</v>
      </c>
      <c r="B4294" s="103" t="s">
        <v>88</v>
      </c>
      <c r="C4294" s="103" t="s">
        <v>899</v>
      </c>
      <c r="D4294" s="103" t="s">
        <v>902</v>
      </c>
      <c r="E4294" s="103" t="s">
        <v>903</v>
      </c>
      <c r="F4294" s="103" t="s">
        <v>903</v>
      </c>
      <c r="G4294" s="103" t="s">
        <v>98</v>
      </c>
      <c r="H4294" s="103" t="s">
        <v>341</v>
      </c>
      <c r="I4294" s="103" t="s">
        <v>842</v>
      </c>
      <c r="J4294" s="215">
        <v>8</v>
      </c>
      <c r="K4294" s="216" t="s">
        <v>88</v>
      </c>
    </row>
    <row r="4295" spans="1:11" x14ac:dyDescent="0.25">
      <c r="A4295" s="103" t="s">
        <v>809</v>
      </c>
      <c r="B4295" s="103" t="s">
        <v>88</v>
      </c>
      <c r="C4295" s="103" t="s">
        <v>899</v>
      </c>
      <c r="D4295" s="103" t="s">
        <v>902</v>
      </c>
      <c r="E4295" s="111"/>
      <c r="F4295" s="103" t="s">
        <v>903</v>
      </c>
      <c r="G4295" s="103" t="s">
        <v>98</v>
      </c>
      <c r="H4295" s="103" t="s">
        <v>341</v>
      </c>
      <c r="I4295" s="103" t="s">
        <v>842</v>
      </c>
      <c r="J4295" s="215">
        <v>-4</v>
      </c>
      <c r="K4295" s="216" t="s">
        <v>88</v>
      </c>
    </row>
    <row r="4296" spans="1:11" x14ac:dyDescent="0.25">
      <c r="A4296" s="103" t="s">
        <v>810</v>
      </c>
      <c r="B4296" s="103" t="s">
        <v>88</v>
      </c>
      <c r="C4296" s="103" t="s">
        <v>899</v>
      </c>
      <c r="D4296" s="103" t="s">
        <v>902</v>
      </c>
      <c r="E4296" s="103" t="s">
        <v>903</v>
      </c>
      <c r="F4296" s="103" t="s">
        <v>903</v>
      </c>
      <c r="G4296" s="103" t="s">
        <v>875</v>
      </c>
      <c r="H4296" s="103" t="s">
        <v>876</v>
      </c>
      <c r="I4296" s="103" t="s">
        <v>842</v>
      </c>
      <c r="J4296" s="215">
        <v>59</v>
      </c>
      <c r="K4296" s="216" t="s">
        <v>88</v>
      </c>
    </row>
    <row r="4297" spans="1:11" x14ac:dyDescent="0.25">
      <c r="A4297" s="103" t="s">
        <v>808</v>
      </c>
      <c r="B4297" s="103" t="s">
        <v>88</v>
      </c>
      <c r="C4297" s="103" t="s">
        <v>899</v>
      </c>
      <c r="D4297" s="103" t="s">
        <v>902</v>
      </c>
      <c r="E4297" s="103" t="s">
        <v>903</v>
      </c>
      <c r="F4297" s="103" t="s">
        <v>903</v>
      </c>
      <c r="G4297" s="103" t="s">
        <v>139</v>
      </c>
      <c r="H4297" s="103" t="s">
        <v>646</v>
      </c>
      <c r="I4297" s="103" t="s">
        <v>842</v>
      </c>
      <c r="J4297" s="215">
        <v>455</v>
      </c>
      <c r="K4297" s="216" t="s">
        <v>88</v>
      </c>
    </row>
    <row r="4298" spans="1:11" x14ac:dyDescent="0.25">
      <c r="A4298" s="103" t="s">
        <v>808</v>
      </c>
      <c r="B4298" s="103" t="s">
        <v>88</v>
      </c>
      <c r="C4298" s="103" t="s">
        <v>899</v>
      </c>
      <c r="D4298" s="103" t="s">
        <v>902</v>
      </c>
      <c r="E4298" s="111"/>
      <c r="F4298" s="103" t="s">
        <v>903</v>
      </c>
      <c r="G4298" s="103" t="s">
        <v>139</v>
      </c>
      <c r="H4298" s="103" t="s">
        <v>646</v>
      </c>
      <c r="I4298" s="103" t="s">
        <v>842</v>
      </c>
      <c r="J4298" s="215">
        <v>-118.26</v>
      </c>
      <c r="K4298" s="216" t="s">
        <v>88</v>
      </c>
    </row>
    <row r="4299" spans="1:11" x14ac:dyDescent="0.25">
      <c r="A4299" s="103" t="s">
        <v>809</v>
      </c>
      <c r="B4299" s="103" t="s">
        <v>88</v>
      </c>
      <c r="C4299" s="103" t="s">
        <v>899</v>
      </c>
      <c r="D4299" s="103" t="s">
        <v>902</v>
      </c>
      <c r="E4299" s="103" t="s">
        <v>903</v>
      </c>
      <c r="F4299" s="103" t="s">
        <v>903</v>
      </c>
      <c r="G4299" s="103" t="s">
        <v>139</v>
      </c>
      <c r="H4299" s="103" t="s">
        <v>646</v>
      </c>
      <c r="I4299" s="103" t="s">
        <v>842</v>
      </c>
      <c r="J4299" s="215">
        <v>580</v>
      </c>
      <c r="K4299" s="216" t="s">
        <v>88</v>
      </c>
    </row>
    <row r="4300" spans="1:11" x14ac:dyDescent="0.25">
      <c r="A4300" s="103" t="s">
        <v>809</v>
      </c>
      <c r="B4300" s="103" t="s">
        <v>88</v>
      </c>
      <c r="C4300" s="103" t="s">
        <v>899</v>
      </c>
      <c r="D4300" s="103" t="s">
        <v>902</v>
      </c>
      <c r="E4300" s="111"/>
      <c r="F4300" s="103" t="s">
        <v>903</v>
      </c>
      <c r="G4300" s="103" t="s">
        <v>139</v>
      </c>
      <c r="H4300" s="103" t="s">
        <v>646</v>
      </c>
      <c r="I4300" s="103" t="s">
        <v>842</v>
      </c>
      <c r="J4300" s="215">
        <v>-150.74</v>
      </c>
      <c r="K4300" s="216" t="s">
        <v>88</v>
      </c>
    </row>
    <row r="4301" spans="1:11" x14ac:dyDescent="0.25">
      <c r="A4301" s="103" t="s">
        <v>810</v>
      </c>
      <c r="B4301" s="103" t="s">
        <v>88</v>
      </c>
      <c r="C4301" s="103" t="s">
        <v>899</v>
      </c>
      <c r="D4301" s="103" t="s">
        <v>902</v>
      </c>
      <c r="E4301" s="103" t="s">
        <v>903</v>
      </c>
      <c r="F4301" s="103" t="s">
        <v>903</v>
      </c>
      <c r="G4301" s="103" t="s">
        <v>139</v>
      </c>
      <c r="H4301" s="103" t="s">
        <v>646</v>
      </c>
      <c r="I4301" s="103" t="s">
        <v>842</v>
      </c>
      <c r="J4301" s="215">
        <v>256.94</v>
      </c>
      <c r="K4301" s="216" t="s">
        <v>88</v>
      </c>
    </row>
    <row r="4302" spans="1:11" x14ac:dyDescent="0.25">
      <c r="A4302" s="103" t="s">
        <v>810</v>
      </c>
      <c r="B4302" s="103" t="s">
        <v>88</v>
      </c>
      <c r="C4302" s="103" t="s">
        <v>899</v>
      </c>
      <c r="D4302" s="103" t="s">
        <v>902</v>
      </c>
      <c r="E4302" s="111"/>
      <c r="F4302" s="103" t="s">
        <v>903</v>
      </c>
      <c r="G4302" s="103" t="s">
        <v>139</v>
      </c>
      <c r="H4302" s="103" t="s">
        <v>646</v>
      </c>
      <c r="I4302" s="103" t="s">
        <v>842</v>
      </c>
      <c r="J4302" s="215">
        <v>-66.78</v>
      </c>
      <c r="K4302" s="216" t="s">
        <v>88</v>
      </c>
    </row>
    <row r="4303" spans="1:11" x14ac:dyDescent="0.25">
      <c r="A4303" s="103" t="s">
        <v>1038</v>
      </c>
      <c r="B4303" s="103" t="s">
        <v>88</v>
      </c>
      <c r="C4303" s="103" t="s">
        <v>899</v>
      </c>
      <c r="D4303" s="103" t="s">
        <v>902</v>
      </c>
      <c r="E4303" s="103" t="s">
        <v>903</v>
      </c>
      <c r="F4303" s="103" t="s">
        <v>903</v>
      </c>
      <c r="G4303" s="103" t="s">
        <v>139</v>
      </c>
      <c r="H4303" s="103" t="s">
        <v>646</v>
      </c>
      <c r="I4303" s="103" t="s">
        <v>842</v>
      </c>
      <c r="J4303" s="215">
        <v>770</v>
      </c>
      <c r="K4303" s="216" t="s">
        <v>88</v>
      </c>
    </row>
    <row r="4304" spans="1:11" x14ac:dyDescent="0.25">
      <c r="A4304" s="103" t="s">
        <v>1038</v>
      </c>
      <c r="B4304" s="103" t="s">
        <v>88</v>
      </c>
      <c r="C4304" s="103" t="s">
        <v>899</v>
      </c>
      <c r="D4304" s="103" t="s">
        <v>902</v>
      </c>
      <c r="E4304" s="111"/>
      <c r="F4304" s="103" t="s">
        <v>903</v>
      </c>
      <c r="G4304" s="103" t="s">
        <v>139</v>
      </c>
      <c r="H4304" s="103" t="s">
        <v>646</v>
      </c>
      <c r="I4304" s="103" t="s">
        <v>842</v>
      </c>
      <c r="J4304" s="215">
        <v>-200.12</v>
      </c>
      <c r="K4304" s="216" t="s">
        <v>88</v>
      </c>
    </row>
    <row r="4305" spans="1:11" x14ac:dyDescent="0.25">
      <c r="A4305" s="103" t="s">
        <v>806</v>
      </c>
      <c r="B4305" s="103" t="s">
        <v>88</v>
      </c>
      <c r="C4305" s="103" t="s">
        <v>899</v>
      </c>
      <c r="D4305" s="103" t="s">
        <v>902</v>
      </c>
      <c r="E4305" s="103" t="s">
        <v>903</v>
      </c>
      <c r="F4305" s="103" t="s">
        <v>903</v>
      </c>
      <c r="G4305" s="103" t="s">
        <v>139</v>
      </c>
      <c r="H4305" s="103" t="s">
        <v>646</v>
      </c>
      <c r="I4305" s="103" t="s">
        <v>842</v>
      </c>
      <c r="J4305" s="215">
        <v>455</v>
      </c>
      <c r="K4305" s="216" t="s">
        <v>88</v>
      </c>
    </row>
    <row r="4306" spans="1:11" x14ac:dyDescent="0.25">
      <c r="A4306" s="103" t="s">
        <v>806</v>
      </c>
      <c r="B4306" s="103" t="s">
        <v>88</v>
      </c>
      <c r="C4306" s="103" t="s">
        <v>899</v>
      </c>
      <c r="D4306" s="103" t="s">
        <v>902</v>
      </c>
      <c r="E4306" s="111"/>
      <c r="F4306" s="103" t="s">
        <v>903</v>
      </c>
      <c r="G4306" s="103" t="s">
        <v>139</v>
      </c>
      <c r="H4306" s="103" t="s">
        <v>646</v>
      </c>
      <c r="I4306" s="103" t="s">
        <v>842</v>
      </c>
      <c r="J4306" s="215">
        <v>-118.26</v>
      </c>
      <c r="K4306" s="216" t="s">
        <v>88</v>
      </c>
    </row>
    <row r="4307" spans="1:11" x14ac:dyDescent="0.25">
      <c r="A4307" s="103" t="s">
        <v>807</v>
      </c>
      <c r="B4307" s="103" t="s">
        <v>88</v>
      </c>
      <c r="C4307" s="103" t="s">
        <v>899</v>
      </c>
      <c r="D4307" s="103" t="s">
        <v>902</v>
      </c>
      <c r="E4307" s="103" t="s">
        <v>903</v>
      </c>
      <c r="F4307" s="103" t="s">
        <v>903</v>
      </c>
      <c r="G4307" s="103" t="s">
        <v>139</v>
      </c>
      <c r="H4307" s="103" t="s">
        <v>646</v>
      </c>
      <c r="I4307" s="103" t="s">
        <v>842</v>
      </c>
      <c r="J4307" s="215">
        <v>65</v>
      </c>
      <c r="K4307" s="216" t="s">
        <v>88</v>
      </c>
    </row>
    <row r="4308" spans="1:11" x14ac:dyDescent="0.25">
      <c r="A4308" s="103" t="s">
        <v>807</v>
      </c>
      <c r="B4308" s="103" t="s">
        <v>88</v>
      </c>
      <c r="C4308" s="103" t="s">
        <v>899</v>
      </c>
      <c r="D4308" s="103" t="s">
        <v>902</v>
      </c>
      <c r="E4308" s="111"/>
      <c r="F4308" s="103" t="s">
        <v>903</v>
      </c>
      <c r="G4308" s="103" t="s">
        <v>139</v>
      </c>
      <c r="H4308" s="103" t="s">
        <v>646</v>
      </c>
      <c r="I4308" s="103" t="s">
        <v>842</v>
      </c>
      <c r="J4308" s="215">
        <v>-16.899999999999999</v>
      </c>
      <c r="K4308" s="216" t="s">
        <v>88</v>
      </c>
    </row>
    <row r="4309" spans="1:11" x14ac:dyDescent="0.25">
      <c r="A4309" s="103" t="s">
        <v>810</v>
      </c>
      <c r="B4309" s="103" t="s">
        <v>88</v>
      </c>
      <c r="C4309" s="103" t="s">
        <v>899</v>
      </c>
      <c r="D4309" s="103" t="s">
        <v>902</v>
      </c>
      <c r="E4309" s="103" t="s">
        <v>903</v>
      </c>
      <c r="F4309" s="103" t="s">
        <v>903</v>
      </c>
      <c r="G4309" s="103" t="s">
        <v>138</v>
      </c>
      <c r="H4309" s="103" t="s">
        <v>647</v>
      </c>
      <c r="I4309" s="103" t="s">
        <v>842</v>
      </c>
      <c r="J4309" s="215">
        <v>132.02000000000001</v>
      </c>
      <c r="K4309" s="216" t="s">
        <v>88</v>
      </c>
    </row>
    <row r="4310" spans="1:11" x14ac:dyDescent="0.25">
      <c r="A4310" s="103" t="s">
        <v>810</v>
      </c>
      <c r="B4310" s="103" t="s">
        <v>88</v>
      </c>
      <c r="C4310" s="103" t="s">
        <v>899</v>
      </c>
      <c r="D4310" s="103" t="s">
        <v>902</v>
      </c>
      <c r="E4310" s="111"/>
      <c r="F4310" s="103" t="s">
        <v>903</v>
      </c>
      <c r="G4310" s="103" t="s">
        <v>138</v>
      </c>
      <c r="H4310" s="103" t="s">
        <v>647</v>
      </c>
      <c r="I4310" s="103" t="s">
        <v>842</v>
      </c>
      <c r="J4310" s="215">
        <v>-34.31</v>
      </c>
      <c r="K4310" s="216" t="s">
        <v>88</v>
      </c>
    </row>
    <row r="4311" spans="1:11" x14ac:dyDescent="0.25">
      <c r="A4311" s="103" t="s">
        <v>1038</v>
      </c>
      <c r="B4311" s="103" t="s">
        <v>88</v>
      </c>
      <c r="C4311" s="103" t="s">
        <v>899</v>
      </c>
      <c r="D4311" s="103" t="s">
        <v>902</v>
      </c>
      <c r="E4311" s="103" t="s">
        <v>903</v>
      </c>
      <c r="F4311" s="103" t="s">
        <v>903</v>
      </c>
      <c r="G4311" s="103" t="s">
        <v>138</v>
      </c>
      <c r="H4311" s="103" t="s">
        <v>1040</v>
      </c>
      <c r="I4311" s="103" t="s">
        <v>842</v>
      </c>
      <c r="J4311" s="215">
        <v>55</v>
      </c>
      <c r="K4311" s="216" t="s">
        <v>88</v>
      </c>
    </row>
    <row r="4312" spans="1:11" x14ac:dyDescent="0.25">
      <c r="A4312" s="103" t="s">
        <v>1038</v>
      </c>
      <c r="B4312" s="103" t="s">
        <v>88</v>
      </c>
      <c r="C4312" s="103" t="s">
        <v>899</v>
      </c>
      <c r="D4312" s="103" t="s">
        <v>902</v>
      </c>
      <c r="E4312" s="111"/>
      <c r="F4312" s="103" t="s">
        <v>903</v>
      </c>
      <c r="G4312" s="103" t="s">
        <v>138</v>
      </c>
      <c r="H4312" s="103" t="s">
        <v>1040</v>
      </c>
      <c r="I4312" s="103" t="s">
        <v>842</v>
      </c>
      <c r="J4312" s="215">
        <v>-14.3</v>
      </c>
      <c r="K4312" s="216" t="s">
        <v>88</v>
      </c>
    </row>
    <row r="4313" spans="1:11" x14ac:dyDescent="0.25">
      <c r="A4313" s="103" t="s">
        <v>807</v>
      </c>
      <c r="B4313" s="103" t="s">
        <v>88</v>
      </c>
      <c r="C4313" s="103" t="s">
        <v>899</v>
      </c>
      <c r="D4313" s="103" t="s">
        <v>902</v>
      </c>
      <c r="E4313" s="103" t="s">
        <v>903</v>
      </c>
      <c r="F4313" s="103" t="s">
        <v>903</v>
      </c>
      <c r="G4313" s="103" t="s">
        <v>125</v>
      </c>
      <c r="H4313" s="103" t="s">
        <v>393</v>
      </c>
      <c r="I4313" s="103" t="s">
        <v>842</v>
      </c>
      <c r="J4313" s="215">
        <v>22.03</v>
      </c>
      <c r="K4313" s="216" t="s">
        <v>88</v>
      </c>
    </row>
    <row r="4314" spans="1:11" x14ac:dyDescent="0.25">
      <c r="A4314" s="103" t="s">
        <v>809</v>
      </c>
      <c r="B4314" s="103" t="s">
        <v>88</v>
      </c>
      <c r="C4314" s="103" t="s">
        <v>899</v>
      </c>
      <c r="D4314" s="103" t="s">
        <v>902</v>
      </c>
      <c r="E4314" s="103" t="s">
        <v>903</v>
      </c>
      <c r="F4314" s="103" t="s">
        <v>903</v>
      </c>
      <c r="G4314" s="103" t="s">
        <v>448</v>
      </c>
      <c r="H4314" s="103" t="s">
        <v>449</v>
      </c>
      <c r="I4314" s="103" t="s">
        <v>842</v>
      </c>
      <c r="J4314" s="215">
        <v>59.95</v>
      </c>
      <c r="K4314" s="216" t="s">
        <v>88</v>
      </c>
    </row>
    <row r="4315" spans="1:11" x14ac:dyDescent="0.25">
      <c r="A4315" s="103" t="s">
        <v>810</v>
      </c>
      <c r="B4315" s="103" t="s">
        <v>88</v>
      </c>
      <c r="C4315" s="103" t="s">
        <v>899</v>
      </c>
      <c r="D4315" s="103" t="s">
        <v>902</v>
      </c>
      <c r="E4315" s="103" t="s">
        <v>903</v>
      </c>
      <c r="F4315" s="103" t="s">
        <v>903</v>
      </c>
      <c r="G4315" s="103" t="s">
        <v>448</v>
      </c>
      <c r="H4315" s="103" t="s">
        <v>449</v>
      </c>
      <c r="I4315" s="103" t="s">
        <v>842</v>
      </c>
      <c r="J4315" s="215">
        <v>59.95</v>
      </c>
      <c r="K4315" s="216" t="s">
        <v>88</v>
      </c>
    </row>
    <row r="4316" spans="1:11" x14ac:dyDescent="0.25">
      <c r="A4316" s="103" t="s">
        <v>807</v>
      </c>
      <c r="B4316" s="103" t="s">
        <v>88</v>
      </c>
      <c r="C4316" s="103" t="s">
        <v>899</v>
      </c>
      <c r="D4316" s="103" t="s">
        <v>902</v>
      </c>
      <c r="E4316" s="103" t="s">
        <v>903</v>
      </c>
      <c r="F4316" s="103" t="s">
        <v>903</v>
      </c>
      <c r="G4316" s="103" t="s">
        <v>448</v>
      </c>
      <c r="H4316" s="103" t="s">
        <v>449</v>
      </c>
      <c r="I4316" s="103" t="s">
        <v>842</v>
      </c>
      <c r="J4316" s="215">
        <v>8</v>
      </c>
      <c r="K4316" s="216" t="s">
        <v>88</v>
      </c>
    </row>
    <row r="4317" spans="1:11" x14ac:dyDescent="0.25">
      <c r="A4317" s="103" t="s">
        <v>808</v>
      </c>
      <c r="B4317" s="103" t="s">
        <v>88</v>
      </c>
      <c r="C4317" s="103" t="s">
        <v>904</v>
      </c>
      <c r="D4317" s="103" t="s">
        <v>905</v>
      </c>
      <c r="E4317" s="103" t="s">
        <v>906</v>
      </c>
      <c r="F4317" s="103" t="s">
        <v>906</v>
      </c>
      <c r="G4317" s="103" t="s">
        <v>200</v>
      </c>
      <c r="H4317" s="103" t="s">
        <v>297</v>
      </c>
      <c r="I4317" s="103" t="s">
        <v>842</v>
      </c>
      <c r="J4317" s="215">
        <v>-1196.05</v>
      </c>
      <c r="K4317" s="216" t="s">
        <v>88</v>
      </c>
    </row>
    <row r="4318" spans="1:11" x14ac:dyDescent="0.25">
      <c r="A4318" s="103" t="s">
        <v>806</v>
      </c>
      <c r="B4318" s="103" t="s">
        <v>88</v>
      </c>
      <c r="C4318" s="103" t="s">
        <v>904</v>
      </c>
      <c r="D4318" s="103" t="s">
        <v>905</v>
      </c>
      <c r="E4318" s="103" t="s">
        <v>906</v>
      </c>
      <c r="F4318" s="103" t="s">
        <v>906</v>
      </c>
      <c r="G4318" s="103" t="s">
        <v>200</v>
      </c>
      <c r="H4318" s="103" t="s">
        <v>297</v>
      </c>
      <c r="I4318" s="103" t="s">
        <v>842</v>
      </c>
      <c r="J4318" s="215">
        <v>1217.95</v>
      </c>
      <c r="K4318" s="216" t="s">
        <v>88</v>
      </c>
    </row>
    <row r="4319" spans="1:11" x14ac:dyDescent="0.25">
      <c r="A4319" s="103" t="s">
        <v>806</v>
      </c>
      <c r="B4319" s="103" t="s">
        <v>88</v>
      </c>
      <c r="C4319" s="103" t="s">
        <v>904</v>
      </c>
      <c r="D4319" s="103" t="s">
        <v>905</v>
      </c>
      <c r="E4319" s="111"/>
      <c r="F4319" s="103" t="s">
        <v>906</v>
      </c>
      <c r="G4319" s="103" t="s">
        <v>200</v>
      </c>
      <c r="H4319" s="103" t="s">
        <v>297</v>
      </c>
      <c r="I4319" s="103" t="s">
        <v>842</v>
      </c>
      <c r="J4319" s="215">
        <v>0</v>
      </c>
      <c r="K4319" s="216" t="s">
        <v>88</v>
      </c>
    </row>
    <row r="4320" spans="1:11" x14ac:dyDescent="0.25">
      <c r="A4320" s="103" t="s">
        <v>808</v>
      </c>
      <c r="B4320" s="103" t="s">
        <v>88</v>
      </c>
      <c r="C4320" s="103" t="s">
        <v>904</v>
      </c>
      <c r="D4320" s="103" t="s">
        <v>905</v>
      </c>
      <c r="E4320" s="103" t="s">
        <v>906</v>
      </c>
      <c r="F4320" s="103" t="s">
        <v>906</v>
      </c>
      <c r="G4320" s="103" t="s">
        <v>179</v>
      </c>
      <c r="H4320" s="103" t="s">
        <v>299</v>
      </c>
      <c r="I4320" s="103" t="s">
        <v>842</v>
      </c>
      <c r="J4320" s="215">
        <v>120.88</v>
      </c>
      <c r="K4320" s="216" t="s">
        <v>88</v>
      </c>
    </row>
    <row r="4321" spans="1:11" x14ac:dyDescent="0.25">
      <c r="A4321" s="103" t="s">
        <v>809</v>
      </c>
      <c r="B4321" s="103" t="s">
        <v>88</v>
      </c>
      <c r="C4321" s="103" t="s">
        <v>904</v>
      </c>
      <c r="D4321" s="103" t="s">
        <v>905</v>
      </c>
      <c r="E4321" s="103" t="s">
        <v>906</v>
      </c>
      <c r="F4321" s="103" t="s">
        <v>906</v>
      </c>
      <c r="G4321" s="103" t="s">
        <v>179</v>
      </c>
      <c r="H4321" s="103" t="s">
        <v>299</v>
      </c>
      <c r="I4321" s="103" t="s">
        <v>842</v>
      </c>
      <c r="J4321" s="215">
        <v>943.53</v>
      </c>
      <c r="K4321" s="216" t="s">
        <v>88</v>
      </c>
    </row>
    <row r="4322" spans="1:11" x14ac:dyDescent="0.25">
      <c r="A4322" s="103" t="s">
        <v>1038</v>
      </c>
      <c r="B4322" s="103" t="s">
        <v>88</v>
      </c>
      <c r="C4322" s="103" t="s">
        <v>904</v>
      </c>
      <c r="D4322" s="103" t="s">
        <v>905</v>
      </c>
      <c r="E4322" s="103" t="s">
        <v>906</v>
      </c>
      <c r="F4322" s="103" t="s">
        <v>906</v>
      </c>
      <c r="G4322" s="103" t="s">
        <v>179</v>
      </c>
      <c r="H4322" s="103" t="s">
        <v>299</v>
      </c>
      <c r="I4322" s="103" t="s">
        <v>842</v>
      </c>
      <c r="J4322" s="215">
        <v>1016.79</v>
      </c>
      <c r="K4322" s="216" t="s">
        <v>88</v>
      </c>
    </row>
    <row r="4323" spans="1:11" x14ac:dyDescent="0.25">
      <c r="A4323" s="103" t="s">
        <v>806</v>
      </c>
      <c r="B4323" s="103" t="s">
        <v>88</v>
      </c>
      <c r="C4323" s="103" t="s">
        <v>904</v>
      </c>
      <c r="D4323" s="103" t="s">
        <v>905</v>
      </c>
      <c r="E4323" s="103" t="s">
        <v>906</v>
      </c>
      <c r="F4323" s="103" t="s">
        <v>906</v>
      </c>
      <c r="G4323" s="103" t="s">
        <v>179</v>
      </c>
      <c r="H4323" s="103" t="s">
        <v>299</v>
      </c>
      <c r="I4323" s="103" t="s">
        <v>842</v>
      </c>
      <c r="J4323" s="215">
        <v>2017.01</v>
      </c>
      <c r="K4323" s="216" t="s">
        <v>88</v>
      </c>
    </row>
    <row r="4324" spans="1:11" x14ac:dyDescent="0.25">
      <c r="A4324" s="103" t="s">
        <v>807</v>
      </c>
      <c r="B4324" s="103" t="s">
        <v>88</v>
      </c>
      <c r="C4324" s="103" t="s">
        <v>904</v>
      </c>
      <c r="D4324" s="103" t="s">
        <v>905</v>
      </c>
      <c r="E4324" s="103" t="s">
        <v>906</v>
      </c>
      <c r="F4324" s="103" t="s">
        <v>906</v>
      </c>
      <c r="G4324" s="103" t="s">
        <v>179</v>
      </c>
      <c r="H4324" s="103" t="s">
        <v>299</v>
      </c>
      <c r="I4324" s="103" t="s">
        <v>842</v>
      </c>
      <c r="J4324" s="215">
        <v>1420.88</v>
      </c>
      <c r="K4324" s="216" t="s">
        <v>88</v>
      </c>
    </row>
    <row r="4325" spans="1:11" x14ac:dyDescent="0.25">
      <c r="A4325" s="103" t="s">
        <v>809</v>
      </c>
      <c r="B4325" s="103" t="s">
        <v>88</v>
      </c>
      <c r="C4325" s="103" t="s">
        <v>904</v>
      </c>
      <c r="D4325" s="103" t="s">
        <v>905</v>
      </c>
      <c r="E4325" s="103" t="s">
        <v>906</v>
      </c>
      <c r="F4325" s="103" t="s">
        <v>906</v>
      </c>
      <c r="G4325" s="103" t="s">
        <v>161</v>
      </c>
      <c r="H4325" s="103" t="s">
        <v>300</v>
      </c>
      <c r="I4325" s="103" t="s">
        <v>842</v>
      </c>
      <c r="J4325" s="215">
        <v>-2520.4899999999998</v>
      </c>
      <c r="K4325" s="216" t="s">
        <v>88</v>
      </c>
    </row>
    <row r="4326" spans="1:11" x14ac:dyDescent="0.25">
      <c r="A4326" s="103" t="s">
        <v>809</v>
      </c>
      <c r="B4326" s="103" t="s">
        <v>88</v>
      </c>
      <c r="C4326" s="103" t="s">
        <v>904</v>
      </c>
      <c r="D4326" s="103" t="s">
        <v>905</v>
      </c>
      <c r="E4326" s="111"/>
      <c r="F4326" s="103" t="s">
        <v>906</v>
      </c>
      <c r="G4326" s="103" t="s">
        <v>161</v>
      </c>
      <c r="H4326" s="103" t="s">
        <v>300</v>
      </c>
      <c r="I4326" s="103" t="s">
        <v>842</v>
      </c>
      <c r="J4326" s="215">
        <v>655.07000000000005</v>
      </c>
      <c r="K4326" s="216" t="s">
        <v>88</v>
      </c>
    </row>
    <row r="4327" spans="1:11" x14ac:dyDescent="0.25">
      <c r="A4327" s="103" t="s">
        <v>810</v>
      </c>
      <c r="B4327" s="103" t="s">
        <v>88</v>
      </c>
      <c r="C4327" s="103" t="s">
        <v>904</v>
      </c>
      <c r="D4327" s="103" t="s">
        <v>905</v>
      </c>
      <c r="E4327" s="103" t="s">
        <v>906</v>
      </c>
      <c r="F4327" s="103" t="s">
        <v>906</v>
      </c>
      <c r="G4327" s="103" t="s">
        <v>161</v>
      </c>
      <c r="H4327" s="103" t="s">
        <v>300</v>
      </c>
      <c r="I4327" s="103" t="s">
        <v>842</v>
      </c>
      <c r="J4327" s="215">
        <v>2550.4899999999998</v>
      </c>
      <c r="K4327" s="216" t="s">
        <v>88</v>
      </c>
    </row>
    <row r="4328" spans="1:11" x14ac:dyDescent="0.25">
      <c r="A4328" s="103" t="s">
        <v>810</v>
      </c>
      <c r="B4328" s="103" t="s">
        <v>88</v>
      </c>
      <c r="C4328" s="103" t="s">
        <v>904</v>
      </c>
      <c r="D4328" s="103" t="s">
        <v>905</v>
      </c>
      <c r="E4328" s="111"/>
      <c r="F4328" s="103" t="s">
        <v>906</v>
      </c>
      <c r="G4328" s="103" t="s">
        <v>161</v>
      </c>
      <c r="H4328" s="103" t="s">
        <v>300</v>
      </c>
      <c r="I4328" s="103" t="s">
        <v>842</v>
      </c>
      <c r="J4328" s="215">
        <v>-662.87</v>
      </c>
      <c r="K4328" s="216" t="s">
        <v>88</v>
      </c>
    </row>
    <row r="4329" spans="1:11" x14ac:dyDescent="0.25">
      <c r="A4329" s="103" t="s">
        <v>808</v>
      </c>
      <c r="B4329" s="103" t="s">
        <v>88</v>
      </c>
      <c r="C4329" s="103" t="s">
        <v>904</v>
      </c>
      <c r="D4329" s="103" t="s">
        <v>905</v>
      </c>
      <c r="E4329" s="103" t="s">
        <v>906</v>
      </c>
      <c r="F4329" s="103" t="s">
        <v>906</v>
      </c>
      <c r="G4329" s="103" t="s">
        <v>160</v>
      </c>
      <c r="H4329" s="103" t="s">
        <v>301</v>
      </c>
      <c r="I4329" s="103" t="s">
        <v>842</v>
      </c>
      <c r="J4329" s="215">
        <v>1420.88</v>
      </c>
      <c r="K4329" s="216" t="s">
        <v>88</v>
      </c>
    </row>
    <row r="4330" spans="1:11" x14ac:dyDescent="0.25">
      <c r="A4330" s="103" t="s">
        <v>1038</v>
      </c>
      <c r="B4330" s="103" t="s">
        <v>88</v>
      </c>
      <c r="C4330" s="103" t="s">
        <v>904</v>
      </c>
      <c r="D4330" s="103" t="s">
        <v>905</v>
      </c>
      <c r="E4330" s="103" t="s">
        <v>906</v>
      </c>
      <c r="F4330" s="103" t="s">
        <v>906</v>
      </c>
      <c r="G4330" s="103" t="s">
        <v>160</v>
      </c>
      <c r="H4330" s="103" t="s">
        <v>301</v>
      </c>
      <c r="I4330" s="103" t="s">
        <v>842</v>
      </c>
      <c r="J4330" s="215">
        <v>-1045.27</v>
      </c>
      <c r="K4330" s="216" t="s">
        <v>88</v>
      </c>
    </row>
    <row r="4331" spans="1:11" x14ac:dyDescent="0.25">
      <c r="A4331" s="103" t="s">
        <v>807</v>
      </c>
      <c r="B4331" s="103" t="s">
        <v>88</v>
      </c>
      <c r="C4331" s="103" t="s">
        <v>904</v>
      </c>
      <c r="D4331" s="103" t="s">
        <v>905</v>
      </c>
      <c r="E4331" s="103" t="s">
        <v>906</v>
      </c>
      <c r="F4331" s="103" t="s">
        <v>906</v>
      </c>
      <c r="G4331" s="103" t="s">
        <v>160</v>
      </c>
      <c r="H4331" s="103" t="s">
        <v>301</v>
      </c>
      <c r="I4331" s="103" t="s">
        <v>842</v>
      </c>
      <c r="J4331" s="215">
        <v>1168.1600000000001</v>
      </c>
      <c r="K4331" s="216" t="s">
        <v>88</v>
      </c>
    </row>
    <row r="4332" spans="1:11" x14ac:dyDescent="0.25">
      <c r="A4332" s="103" t="s">
        <v>809</v>
      </c>
      <c r="B4332" s="103" t="s">
        <v>88</v>
      </c>
      <c r="C4332" s="103" t="s">
        <v>904</v>
      </c>
      <c r="D4332" s="103" t="s">
        <v>905</v>
      </c>
      <c r="E4332" s="103" t="s">
        <v>906</v>
      </c>
      <c r="F4332" s="103" t="s">
        <v>906</v>
      </c>
      <c r="G4332" s="103" t="s">
        <v>137</v>
      </c>
      <c r="H4332" s="103" t="s">
        <v>306</v>
      </c>
      <c r="I4332" s="103" t="s">
        <v>842</v>
      </c>
      <c r="J4332" s="215">
        <v>1770.86</v>
      </c>
      <c r="K4332" s="216" t="s">
        <v>88</v>
      </c>
    </row>
    <row r="4333" spans="1:11" x14ac:dyDescent="0.25">
      <c r="A4333" s="103" t="s">
        <v>809</v>
      </c>
      <c r="B4333" s="103" t="s">
        <v>88</v>
      </c>
      <c r="C4333" s="103" t="s">
        <v>904</v>
      </c>
      <c r="D4333" s="103" t="s">
        <v>905</v>
      </c>
      <c r="E4333" s="111"/>
      <c r="F4333" s="103" t="s">
        <v>906</v>
      </c>
      <c r="G4333" s="103" t="s">
        <v>137</v>
      </c>
      <c r="H4333" s="103" t="s">
        <v>306</v>
      </c>
      <c r="I4333" s="103" t="s">
        <v>842</v>
      </c>
      <c r="J4333" s="215">
        <v>-1762.99</v>
      </c>
      <c r="K4333" s="216" t="s">
        <v>88</v>
      </c>
    </row>
    <row r="4334" spans="1:11" x14ac:dyDescent="0.25">
      <c r="A4334" s="103" t="s">
        <v>809</v>
      </c>
      <c r="B4334" s="103" t="s">
        <v>88</v>
      </c>
      <c r="C4334" s="103" t="s">
        <v>904</v>
      </c>
      <c r="D4334" s="103" t="s">
        <v>905</v>
      </c>
      <c r="E4334" s="103" t="s">
        <v>906</v>
      </c>
      <c r="F4334" s="103" t="s">
        <v>906</v>
      </c>
      <c r="G4334" s="103" t="s">
        <v>119</v>
      </c>
      <c r="H4334" s="103" t="s">
        <v>308</v>
      </c>
      <c r="I4334" s="103" t="s">
        <v>842</v>
      </c>
      <c r="J4334" s="215">
        <v>295.44</v>
      </c>
      <c r="K4334" s="216" t="s">
        <v>88</v>
      </c>
    </row>
    <row r="4335" spans="1:11" x14ac:dyDescent="0.25">
      <c r="A4335" s="103" t="s">
        <v>810</v>
      </c>
      <c r="B4335" s="103" t="s">
        <v>88</v>
      </c>
      <c r="C4335" s="103" t="s">
        <v>904</v>
      </c>
      <c r="D4335" s="103" t="s">
        <v>905</v>
      </c>
      <c r="E4335" s="103" t="s">
        <v>906</v>
      </c>
      <c r="F4335" s="103" t="s">
        <v>906</v>
      </c>
      <c r="G4335" s="103" t="s">
        <v>119</v>
      </c>
      <c r="H4335" s="103" t="s">
        <v>308</v>
      </c>
      <c r="I4335" s="103" t="s">
        <v>842</v>
      </c>
      <c r="J4335" s="215">
        <v>230.59</v>
      </c>
      <c r="K4335" s="216" t="s">
        <v>88</v>
      </c>
    </row>
    <row r="4336" spans="1:11" x14ac:dyDescent="0.25">
      <c r="A4336" s="103" t="s">
        <v>808</v>
      </c>
      <c r="B4336" s="103" t="s">
        <v>88</v>
      </c>
      <c r="C4336" s="103" t="s">
        <v>904</v>
      </c>
      <c r="D4336" s="103" t="s">
        <v>905</v>
      </c>
      <c r="E4336" s="103" t="s">
        <v>906</v>
      </c>
      <c r="F4336" s="103" t="s">
        <v>906</v>
      </c>
      <c r="G4336" s="103" t="s">
        <v>158</v>
      </c>
      <c r="H4336" s="103" t="s">
        <v>311</v>
      </c>
      <c r="I4336" s="103" t="s">
        <v>842</v>
      </c>
      <c r="J4336" s="215">
        <v>493.74</v>
      </c>
      <c r="K4336" s="216" t="s">
        <v>88</v>
      </c>
    </row>
    <row r="4337" spans="1:11" x14ac:dyDescent="0.25">
      <c r="A4337" s="103" t="s">
        <v>809</v>
      </c>
      <c r="B4337" s="103" t="s">
        <v>88</v>
      </c>
      <c r="C4337" s="103" t="s">
        <v>904</v>
      </c>
      <c r="D4337" s="103" t="s">
        <v>905</v>
      </c>
      <c r="E4337" s="103" t="s">
        <v>906</v>
      </c>
      <c r="F4337" s="103" t="s">
        <v>906</v>
      </c>
      <c r="G4337" s="103" t="s">
        <v>158</v>
      </c>
      <c r="H4337" s="103" t="s">
        <v>311</v>
      </c>
      <c r="I4337" s="103" t="s">
        <v>842</v>
      </c>
      <c r="J4337" s="215">
        <v>634.42999999999995</v>
      </c>
      <c r="K4337" s="216" t="s">
        <v>88</v>
      </c>
    </row>
    <row r="4338" spans="1:11" x14ac:dyDescent="0.25">
      <c r="A4338" s="103" t="s">
        <v>810</v>
      </c>
      <c r="B4338" s="103" t="s">
        <v>88</v>
      </c>
      <c r="C4338" s="103" t="s">
        <v>904</v>
      </c>
      <c r="D4338" s="103" t="s">
        <v>905</v>
      </c>
      <c r="E4338" s="103" t="s">
        <v>906</v>
      </c>
      <c r="F4338" s="103" t="s">
        <v>906</v>
      </c>
      <c r="G4338" s="103" t="s">
        <v>158</v>
      </c>
      <c r="H4338" s="103" t="s">
        <v>311</v>
      </c>
      <c r="I4338" s="103" t="s">
        <v>842</v>
      </c>
      <c r="J4338" s="215">
        <v>22</v>
      </c>
      <c r="K4338" s="216" t="s">
        <v>88</v>
      </c>
    </row>
    <row r="4339" spans="1:11" x14ac:dyDescent="0.25">
      <c r="A4339" s="103" t="s">
        <v>806</v>
      </c>
      <c r="B4339" s="103" t="s">
        <v>88</v>
      </c>
      <c r="C4339" s="103" t="s">
        <v>904</v>
      </c>
      <c r="D4339" s="103" t="s">
        <v>905</v>
      </c>
      <c r="E4339" s="103" t="s">
        <v>906</v>
      </c>
      <c r="F4339" s="103" t="s">
        <v>906</v>
      </c>
      <c r="G4339" s="103" t="s">
        <v>158</v>
      </c>
      <c r="H4339" s="103" t="s">
        <v>311</v>
      </c>
      <c r="I4339" s="103" t="s">
        <v>842</v>
      </c>
      <c r="J4339" s="215">
        <v>405.33</v>
      </c>
      <c r="K4339" s="216" t="s">
        <v>88</v>
      </c>
    </row>
    <row r="4340" spans="1:11" x14ac:dyDescent="0.25">
      <c r="A4340" s="103" t="s">
        <v>807</v>
      </c>
      <c r="B4340" s="103" t="s">
        <v>88</v>
      </c>
      <c r="C4340" s="103" t="s">
        <v>904</v>
      </c>
      <c r="D4340" s="103" t="s">
        <v>905</v>
      </c>
      <c r="E4340" s="103" t="s">
        <v>906</v>
      </c>
      <c r="F4340" s="103" t="s">
        <v>906</v>
      </c>
      <c r="G4340" s="103" t="s">
        <v>158</v>
      </c>
      <c r="H4340" s="103" t="s">
        <v>311</v>
      </c>
      <c r="I4340" s="103" t="s">
        <v>842</v>
      </c>
      <c r="J4340" s="215">
        <v>606.19000000000005</v>
      </c>
      <c r="K4340" s="216" t="s">
        <v>88</v>
      </c>
    </row>
    <row r="4341" spans="1:11" x14ac:dyDescent="0.25">
      <c r="A4341" s="103" t="s">
        <v>1038</v>
      </c>
      <c r="B4341" s="103" t="s">
        <v>88</v>
      </c>
      <c r="C4341" s="103" t="s">
        <v>904</v>
      </c>
      <c r="D4341" s="103" t="s">
        <v>905</v>
      </c>
      <c r="E4341" s="103" t="s">
        <v>906</v>
      </c>
      <c r="F4341" s="103" t="s">
        <v>906</v>
      </c>
      <c r="G4341" s="103" t="s">
        <v>154</v>
      </c>
      <c r="H4341" s="103" t="s">
        <v>313</v>
      </c>
      <c r="I4341" s="103" t="s">
        <v>842</v>
      </c>
      <c r="J4341" s="215">
        <v>22</v>
      </c>
      <c r="K4341" s="216" t="s">
        <v>88</v>
      </c>
    </row>
    <row r="4342" spans="1:11" x14ac:dyDescent="0.25">
      <c r="A4342" s="103" t="s">
        <v>808</v>
      </c>
      <c r="B4342" s="103" t="s">
        <v>88</v>
      </c>
      <c r="C4342" s="103" t="s">
        <v>904</v>
      </c>
      <c r="D4342" s="103" t="s">
        <v>905</v>
      </c>
      <c r="E4342" s="103" t="s">
        <v>906</v>
      </c>
      <c r="F4342" s="103" t="s">
        <v>906</v>
      </c>
      <c r="G4342" s="103" t="s">
        <v>206</v>
      </c>
      <c r="H4342" s="103" t="s">
        <v>314</v>
      </c>
      <c r="I4342" s="103" t="s">
        <v>842</v>
      </c>
      <c r="J4342" s="215">
        <v>401.79</v>
      </c>
      <c r="K4342" s="216" t="s">
        <v>88</v>
      </c>
    </row>
    <row r="4343" spans="1:11" x14ac:dyDescent="0.25">
      <c r="A4343" s="103" t="s">
        <v>809</v>
      </c>
      <c r="B4343" s="103" t="s">
        <v>88</v>
      </c>
      <c r="C4343" s="103" t="s">
        <v>904</v>
      </c>
      <c r="D4343" s="103" t="s">
        <v>905</v>
      </c>
      <c r="E4343" s="103" t="s">
        <v>906</v>
      </c>
      <c r="F4343" s="103" t="s">
        <v>906</v>
      </c>
      <c r="G4343" s="103" t="s">
        <v>206</v>
      </c>
      <c r="H4343" s="103" t="s">
        <v>314</v>
      </c>
      <c r="I4343" s="103" t="s">
        <v>842</v>
      </c>
      <c r="J4343" s="215">
        <v>288.41000000000003</v>
      </c>
      <c r="K4343" s="216" t="s">
        <v>88</v>
      </c>
    </row>
    <row r="4344" spans="1:11" x14ac:dyDescent="0.25">
      <c r="A4344" s="103" t="s">
        <v>1038</v>
      </c>
      <c r="B4344" s="103" t="s">
        <v>88</v>
      </c>
      <c r="C4344" s="103" t="s">
        <v>904</v>
      </c>
      <c r="D4344" s="103" t="s">
        <v>905</v>
      </c>
      <c r="E4344" s="103" t="s">
        <v>906</v>
      </c>
      <c r="F4344" s="103" t="s">
        <v>906</v>
      </c>
      <c r="G4344" s="103" t="s">
        <v>206</v>
      </c>
      <c r="H4344" s="103" t="s">
        <v>314</v>
      </c>
      <c r="I4344" s="103" t="s">
        <v>842</v>
      </c>
      <c r="J4344" s="215">
        <v>1110.67</v>
      </c>
      <c r="K4344" s="216" t="s">
        <v>88</v>
      </c>
    </row>
    <row r="4345" spans="1:11" x14ac:dyDescent="0.25">
      <c r="A4345" s="103" t="s">
        <v>806</v>
      </c>
      <c r="B4345" s="103" t="s">
        <v>88</v>
      </c>
      <c r="C4345" s="103" t="s">
        <v>904</v>
      </c>
      <c r="D4345" s="103" t="s">
        <v>905</v>
      </c>
      <c r="E4345" s="103" t="s">
        <v>906</v>
      </c>
      <c r="F4345" s="103" t="s">
        <v>906</v>
      </c>
      <c r="G4345" s="103" t="s">
        <v>206</v>
      </c>
      <c r="H4345" s="103" t="s">
        <v>314</v>
      </c>
      <c r="I4345" s="103" t="s">
        <v>842</v>
      </c>
      <c r="J4345" s="215">
        <v>820.28</v>
      </c>
      <c r="K4345" s="216" t="s">
        <v>88</v>
      </c>
    </row>
    <row r="4346" spans="1:11" x14ac:dyDescent="0.25">
      <c r="A4346" s="103" t="s">
        <v>809</v>
      </c>
      <c r="B4346" s="103" t="s">
        <v>88</v>
      </c>
      <c r="C4346" s="103" t="s">
        <v>904</v>
      </c>
      <c r="D4346" s="103" t="s">
        <v>905</v>
      </c>
      <c r="E4346" s="103" t="s">
        <v>906</v>
      </c>
      <c r="F4346" s="103" t="s">
        <v>906</v>
      </c>
      <c r="G4346" s="103" t="s">
        <v>194</v>
      </c>
      <c r="H4346" s="103" t="s">
        <v>731</v>
      </c>
      <c r="I4346" s="103" t="s">
        <v>842</v>
      </c>
      <c r="J4346" s="215">
        <v>8</v>
      </c>
      <c r="K4346" s="216" t="s">
        <v>88</v>
      </c>
    </row>
    <row r="4347" spans="1:11" x14ac:dyDescent="0.25">
      <c r="A4347" s="103" t="s">
        <v>806</v>
      </c>
      <c r="B4347" s="103" t="s">
        <v>88</v>
      </c>
      <c r="C4347" s="103" t="s">
        <v>904</v>
      </c>
      <c r="D4347" s="103" t="s">
        <v>905</v>
      </c>
      <c r="E4347" s="103" t="s">
        <v>906</v>
      </c>
      <c r="F4347" s="103" t="s">
        <v>906</v>
      </c>
      <c r="G4347" s="103" t="s">
        <v>194</v>
      </c>
      <c r="H4347" s="103" t="s">
        <v>731</v>
      </c>
      <c r="I4347" s="103" t="s">
        <v>842</v>
      </c>
      <c r="J4347" s="215">
        <v>490.97</v>
      </c>
      <c r="K4347" s="216" t="s">
        <v>88</v>
      </c>
    </row>
    <row r="4348" spans="1:11" x14ac:dyDescent="0.25">
      <c r="A4348" s="103" t="s">
        <v>808</v>
      </c>
      <c r="B4348" s="103" t="s">
        <v>88</v>
      </c>
      <c r="C4348" s="103" t="s">
        <v>904</v>
      </c>
      <c r="D4348" s="103" t="s">
        <v>905</v>
      </c>
      <c r="E4348" s="103" t="s">
        <v>906</v>
      </c>
      <c r="F4348" s="103" t="s">
        <v>906</v>
      </c>
      <c r="G4348" s="103" t="s">
        <v>178</v>
      </c>
      <c r="H4348" s="103" t="s">
        <v>315</v>
      </c>
      <c r="I4348" s="103" t="s">
        <v>842</v>
      </c>
      <c r="J4348" s="215">
        <v>2089.14</v>
      </c>
      <c r="K4348" s="216" t="s">
        <v>88</v>
      </c>
    </row>
    <row r="4349" spans="1:11" x14ac:dyDescent="0.25">
      <c r="A4349" s="103" t="s">
        <v>1038</v>
      </c>
      <c r="B4349" s="103" t="s">
        <v>88</v>
      </c>
      <c r="C4349" s="103" t="s">
        <v>904</v>
      </c>
      <c r="D4349" s="103" t="s">
        <v>905</v>
      </c>
      <c r="E4349" s="103" t="s">
        <v>906</v>
      </c>
      <c r="F4349" s="103" t="s">
        <v>906</v>
      </c>
      <c r="G4349" s="103" t="s">
        <v>178</v>
      </c>
      <c r="H4349" s="103" t="s">
        <v>315</v>
      </c>
      <c r="I4349" s="103" t="s">
        <v>842</v>
      </c>
      <c r="J4349" s="215">
        <v>651.87</v>
      </c>
      <c r="K4349" s="216" t="s">
        <v>88</v>
      </c>
    </row>
    <row r="4350" spans="1:11" x14ac:dyDescent="0.25">
      <c r="A4350" s="103" t="s">
        <v>807</v>
      </c>
      <c r="B4350" s="103" t="s">
        <v>88</v>
      </c>
      <c r="C4350" s="103" t="s">
        <v>904</v>
      </c>
      <c r="D4350" s="103" t="s">
        <v>905</v>
      </c>
      <c r="E4350" s="103" t="s">
        <v>906</v>
      </c>
      <c r="F4350" s="103" t="s">
        <v>906</v>
      </c>
      <c r="G4350" s="103" t="s">
        <v>178</v>
      </c>
      <c r="H4350" s="103" t="s">
        <v>315</v>
      </c>
      <c r="I4350" s="103" t="s">
        <v>842</v>
      </c>
      <c r="J4350" s="215">
        <v>-2089.14</v>
      </c>
      <c r="K4350" s="216" t="s">
        <v>88</v>
      </c>
    </row>
    <row r="4351" spans="1:11" x14ac:dyDescent="0.25">
      <c r="A4351" s="103" t="s">
        <v>808</v>
      </c>
      <c r="B4351" s="103" t="s">
        <v>88</v>
      </c>
      <c r="C4351" s="103" t="s">
        <v>904</v>
      </c>
      <c r="D4351" s="103" t="s">
        <v>905</v>
      </c>
      <c r="E4351" s="103" t="s">
        <v>906</v>
      </c>
      <c r="F4351" s="103" t="s">
        <v>906</v>
      </c>
      <c r="G4351" s="103" t="s">
        <v>153</v>
      </c>
      <c r="H4351" s="103" t="s">
        <v>318</v>
      </c>
      <c r="I4351" s="103" t="s">
        <v>842</v>
      </c>
      <c r="J4351" s="215">
        <v>2296.11</v>
      </c>
      <c r="K4351" s="216" t="s">
        <v>88</v>
      </c>
    </row>
    <row r="4352" spans="1:11" x14ac:dyDescent="0.25">
      <c r="A4352" s="103" t="s">
        <v>1038</v>
      </c>
      <c r="B4352" s="103" t="s">
        <v>88</v>
      </c>
      <c r="C4352" s="103" t="s">
        <v>904</v>
      </c>
      <c r="D4352" s="103" t="s">
        <v>905</v>
      </c>
      <c r="E4352" s="103" t="s">
        <v>906</v>
      </c>
      <c r="F4352" s="103" t="s">
        <v>906</v>
      </c>
      <c r="G4352" s="103" t="s">
        <v>153</v>
      </c>
      <c r="H4352" s="103" t="s">
        <v>318</v>
      </c>
      <c r="I4352" s="103" t="s">
        <v>842</v>
      </c>
      <c r="J4352" s="215">
        <v>2902.84</v>
      </c>
      <c r="K4352" s="216" t="s">
        <v>88</v>
      </c>
    </row>
    <row r="4353" spans="1:11" x14ac:dyDescent="0.25">
      <c r="A4353" s="103" t="s">
        <v>806</v>
      </c>
      <c r="B4353" s="103" t="s">
        <v>88</v>
      </c>
      <c r="C4353" s="103" t="s">
        <v>904</v>
      </c>
      <c r="D4353" s="103" t="s">
        <v>905</v>
      </c>
      <c r="E4353" s="103" t="s">
        <v>906</v>
      </c>
      <c r="F4353" s="103" t="s">
        <v>906</v>
      </c>
      <c r="G4353" s="103" t="s">
        <v>153</v>
      </c>
      <c r="H4353" s="103" t="s">
        <v>318</v>
      </c>
      <c r="I4353" s="103" t="s">
        <v>842</v>
      </c>
      <c r="J4353" s="215">
        <v>2676.5</v>
      </c>
      <c r="K4353" s="216" t="s">
        <v>88</v>
      </c>
    </row>
    <row r="4354" spans="1:11" x14ac:dyDescent="0.25">
      <c r="A4354" s="103" t="s">
        <v>807</v>
      </c>
      <c r="B4354" s="103" t="s">
        <v>88</v>
      </c>
      <c r="C4354" s="103" t="s">
        <v>904</v>
      </c>
      <c r="D4354" s="103" t="s">
        <v>905</v>
      </c>
      <c r="E4354" s="103" t="s">
        <v>906</v>
      </c>
      <c r="F4354" s="103" t="s">
        <v>906</v>
      </c>
      <c r="G4354" s="103" t="s">
        <v>153</v>
      </c>
      <c r="H4354" s="103" t="s">
        <v>318</v>
      </c>
      <c r="I4354" s="103" t="s">
        <v>842</v>
      </c>
      <c r="J4354" s="215">
        <v>4198.67</v>
      </c>
      <c r="K4354" s="216" t="s">
        <v>88</v>
      </c>
    </row>
    <row r="4355" spans="1:11" x14ac:dyDescent="0.25">
      <c r="A4355" s="103" t="s">
        <v>806</v>
      </c>
      <c r="B4355" s="103" t="s">
        <v>88</v>
      </c>
      <c r="C4355" s="103" t="s">
        <v>904</v>
      </c>
      <c r="D4355" s="103" t="s">
        <v>905</v>
      </c>
      <c r="E4355" s="103" t="s">
        <v>906</v>
      </c>
      <c r="F4355" s="103" t="s">
        <v>906</v>
      </c>
      <c r="G4355" s="103" t="s">
        <v>96</v>
      </c>
      <c r="H4355" s="103" t="s">
        <v>319</v>
      </c>
      <c r="I4355" s="103" t="s">
        <v>842</v>
      </c>
      <c r="J4355" s="215">
        <v>283.93</v>
      </c>
      <c r="K4355" s="216" t="s">
        <v>88</v>
      </c>
    </row>
    <row r="4356" spans="1:11" x14ac:dyDescent="0.25">
      <c r="A4356" s="103" t="s">
        <v>808</v>
      </c>
      <c r="B4356" s="103" t="s">
        <v>88</v>
      </c>
      <c r="C4356" s="103" t="s">
        <v>904</v>
      </c>
      <c r="D4356" s="103" t="s">
        <v>905</v>
      </c>
      <c r="E4356" s="103" t="s">
        <v>906</v>
      </c>
      <c r="F4356" s="103" t="s">
        <v>906</v>
      </c>
      <c r="G4356" s="103" t="s">
        <v>118</v>
      </c>
      <c r="H4356" s="103" t="s">
        <v>323</v>
      </c>
      <c r="I4356" s="103" t="s">
        <v>842</v>
      </c>
      <c r="J4356" s="215">
        <v>8193.2000000000007</v>
      </c>
      <c r="K4356" s="216" t="s">
        <v>88</v>
      </c>
    </row>
    <row r="4357" spans="1:11" x14ac:dyDescent="0.25">
      <c r="A4357" s="103" t="s">
        <v>809</v>
      </c>
      <c r="B4357" s="103" t="s">
        <v>88</v>
      </c>
      <c r="C4357" s="103" t="s">
        <v>904</v>
      </c>
      <c r="D4357" s="103" t="s">
        <v>905</v>
      </c>
      <c r="E4357" s="103" t="s">
        <v>906</v>
      </c>
      <c r="F4357" s="103" t="s">
        <v>906</v>
      </c>
      <c r="G4357" s="103" t="s">
        <v>118</v>
      </c>
      <c r="H4357" s="103" t="s">
        <v>323</v>
      </c>
      <c r="I4357" s="103" t="s">
        <v>842</v>
      </c>
      <c r="J4357" s="215">
        <v>1763.44</v>
      </c>
      <c r="K4357" s="216" t="s">
        <v>88</v>
      </c>
    </row>
    <row r="4358" spans="1:11" x14ac:dyDescent="0.25">
      <c r="A4358" s="103" t="s">
        <v>809</v>
      </c>
      <c r="B4358" s="103" t="s">
        <v>88</v>
      </c>
      <c r="C4358" s="103" t="s">
        <v>904</v>
      </c>
      <c r="D4358" s="103" t="s">
        <v>905</v>
      </c>
      <c r="E4358" s="111"/>
      <c r="F4358" s="103" t="s">
        <v>906</v>
      </c>
      <c r="G4358" s="103" t="s">
        <v>118</v>
      </c>
      <c r="H4358" s="103" t="s">
        <v>323</v>
      </c>
      <c r="I4358" s="103" t="s">
        <v>842</v>
      </c>
      <c r="J4358" s="215">
        <v>488</v>
      </c>
      <c r="K4358" s="216" t="s">
        <v>88</v>
      </c>
    </row>
    <row r="4359" spans="1:11" x14ac:dyDescent="0.25">
      <c r="A4359" s="103" t="s">
        <v>810</v>
      </c>
      <c r="B4359" s="103" t="s">
        <v>88</v>
      </c>
      <c r="C4359" s="103" t="s">
        <v>904</v>
      </c>
      <c r="D4359" s="103" t="s">
        <v>905</v>
      </c>
      <c r="E4359" s="103" t="s">
        <v>906</v>
      </c>
      <c r="F4359" s="103" t="s">
        <v>906</v>
      </c>
      <c r="G4359" s="103" t="s">
        <v>118</v>
      </c>
      <c r="H4359" s="103" t="s">
        <v>323</v>
      </c>
      <c r="I4359" s="103" t="s">
        <v>842</v>
      </c>
      <c r="J4359" s="215">
        <v>2026.91</v>
      </c>
      <c r="K4359" s="216" t="s">
        <v>88</v>
      </c>
    </row>
    <row r="4360" spans="1:11" x14ac:dyDescent="0.25">
      <c r="A4360" s="103" t="s">
        <v>810</v>
      </c>
      <c r="B4360" s="103" t="s">
        <v>88</v>
      </c>
      <c r="C4360" s="103" t="s">
        <v>904</v>
      </c>
      <c r="D4360" s="103" t="s">
        <v>905</v>
      </c>
      <c r="E4360" s="111"/>
      <c r="F4360" s="103" t="s">
        <v>906</v>
      </c>
      <c r="G4360" s="103" t="s">
        <v>118</v>
      </c>
      <c r="H4360" s="103" t="s">
        <v>323</v>
      </c>
      <c r="I4360" s="103" t="s">
        <v>842</v>
      </c>
      <c r="J4360" s="215">
        <v>-222.76</v>
      </c>
      <c r="K4360" s="216" t="s">
        <v>88</v>
      </c>
    </row>
    <row r="4361" spans="1:11" x14ac:dyDescent="0.25">
      <c r="A4361" s="103" t="s">
        <v>1038</v>
      </c>
      <c r="B4361" s="103" t="s">
        <v>88</v>
      </c>
      <c r="C4361" s="103" t="s">
        <v>904</v>
      </c>
      <c r="D4361" s="103" t="s">
        <v>905</v>
      </c>
      <c r="E4361" s="103" t="s">
        <v>906</v>
      </c>
      <c r="F4361" s="103" t="s">
        <v>906</v>
      </c>
      <c r="G4361" s="103" t="s">
        <v>118</v>
      </c>
      <c r="H4361" s="103" t="s">
        <v>323</v>
      </c>
      <c r="I4361" s="103" t="s">
        <v>842</v>
      </c>
      <c r="J4361" s="215">
        <v>293.12</v>
      </c>
      <c r="K4361" s="216" t="s">
        <v>88</v>
      </c>
    </row>
    <row r="4362" spans="1:11" x14ac:dyDescent="0.25">
      <c r="A4362" s="103" t="s">
        <v>806</v>
      </c>
      <c r="B4362" s="103" t="s">
        <v>88</v>
      </c>
      <c r="C4362" s="103" t="s">
        <v>904</v>
      </c>
      <c r="D4362" s="103" t="s">
        <v>905</v>
      </c>
      <c r="E4362" s="103" t="s">
        <v>906</v>
      </c>
      <c r="F4362" s="103" t="s">
        <v>906</v>
      </c>
      <c r="G4362" s="103" t="s">
        <v>118</v>
      </c>
      <c r="H4362" s="103" t="s">
        <v>323</v>
      </c>
      <c r="I4362" s="103" t="s">
        <v>842</v>
      </c>
      <c r="J4362" s="215">
        <v>3547.26</v>
      </c>
      <c r="K4362" s="216" t="s">
        <v>88</v>
      </c>
    </row>
    <row r="4363" spans="1:11" x14ac:dyDescent="0.25">
      <c r="A4363" s="103" t="s">
        <v>807</v>
      </c>
      <c r="B4363" s="103" t="s">
        <v>88</v>
      </c>
      <c r="C4363" s="103" t="s">
        <v>904</v>
      </c>
      <c r="D4363" s="103" t="s">
        <v>905</v>
      </c>
      <c r="E4363" s="103" t="s">
        <v>906</v>
      </c>
      <c r="F4363" s="103" t="s">
        <v>906</v>
      </c>
      <c r="G4363" s="103" t="s">
        <v>118</v>
      </c>
      <c r="H4363" s="103" t="s">
        <v>323</v>
      </c>
      <c r="I4363" s="103" t="s">
        <v>842</v>
      </c>
      <c r="J4363" s="215">
        <v>-3188.38</v>
      </c>
      <c r="K4363" s="216" t="s">
        <v>88</v>
      </c>
    </row>
    <row r="4364" spans="1:11" x14ac:dyDescent="0.25">
      <c r="A4364" s="103" t="s">
        <v>808</v>
      </c>
      <c r="B4364" s="103" t="s">
        <v>88</v>
      </c>
      <c r="C4364" s="103" t="s">
        <v>904</v>
      </c>
      <c r="D4364" s="103" t="s">
        <v>905</v>
      </c>
      <c r="E4364" s="103" t="s">
        <v>906</v>
      </c>
      <c r="F4364" s="103" t="s">
        <v>906</v>
      </c>
      <c r="G4364" s="103" t="s">
        <v>116</v>
      </c>
      <c r="H4364" s="103" t="s">
        <v>400</v>
      </c>
      <c r="I4364" s="103" t="s">
        <v>842</v>
      </c>
      <c r="J4364" s="215">
        <v>260</v>
      </c>
      <c r="K4364" s="216" t="s">
        <v>88</v>
      </c>
    </row>
    <row r="4365" spans="1:11" x14ac:dyDescent="0.25">
      <c r="A4365" s="103" t="s">
        <v>808</v>
      </c>
      <c r="B4365" s="103" t="s">
        <v>88</v>
      </c>
      <c r="C4365" s="103" t="s">
        <v>904</v>
      </c>
      <c r="D4365" s="103" t="s">
        <v>905</v>
      </c>
      <c r="E4365" s="111"/>
      <c r="F4365" s="103" t="s">
        <v>906</v>
      </c>
      <c r="G4365" s="103" t="s">
        <v>116</v>
      </c>
      <c r="H4365" s="103" t="s">
        <v>400</v>
      </c>
      <c r="I4365" s="103" t="s">
        <v>842</v>
      </c>
      <c r="J4365" s="215">
        <v>-130</v>
      </c>
      <c r="K4365" s="216" t="s">
        <v>88</v>
      </c>
    </row>
    <row r="4366" spans="1:11" x14ac:dyDescent="0.25">
      <c r="A4366" s="103" t="s">
        <v>810</v>
      </c>
      <c r="B4366" s="103" t="s">
        <v>88</v>
      </c>
      <c r="C4366" s="103" t="s">
        <v>904</v>
      </c>
      <c r="D4366" s="103" t="s">
        <v>905</v>
      </c>
      <c r="E4366" s="103" t="s">
        <v>906</v>
      </c>
      <c r="F4366" s="103" t="s">
        <v>906</v>
      </c>
      <c r="G4366" s="103" t="s">
        <v>112</v>
      </c>
      <c r="H4366" s="103" t="s">
        <v>334</v>
      </c>
      <c r="I4366" s="103" t="s">
        <v>842</v>
      </c>
      <c r="J4366" s="215">
        <v>204.42</v>
      </c>
      <c r="K4366" s="216" t="s">
        <v>88</v>
      </c>
    </row>
    <row r="4367" spans="1:11" x14ac:dyDescent="0.25">
      <c r="A4367" s="103" t="s">
        <v>810</v>
      </c>
      <c r="B4367" s="103" t="s">
        <v>88</v>
      </c>
      <c r="C4367" s="103" t="s">
        <v>904</v>
      </c>
      <c r="D4367" s="103" t="s">
        <v>905</v>
      </c>
      <c r="E4367" s="111"/>
      <c r="F4367" s="103" t="s">
        <v>906</v>
      </c>
      <c r="G4367" s="103" t="s">
        <v>112</v>
      </c>
      <c r="H4367" s="103" t="s">
        <v>334</v>
      </c>
      <c r="I4367" s="103" t="s">
        <v>842</v>
      </c>
      <c r="J4367" s="215">
        <v>-102.2</v>
      </c>
      <c r="K4367" s="216" t="s">
        <v>88</v>
      </c>
    </row>
    <row r="4368" spans="1:11" x14ac:dyDescent="0.25">
      <c r="A4368" s="103" t="s">
        <v>806</v>
      </c>
      <c r="B4368" s="103" t="s">
        <v>88</v>
      </c>
      <c r="C4368" s="103" t="s">
        <v>904</v>
      </c>
      <c r="D4368" s="103" t="s">
        <v>905</v>
      </c>
      <c r="E4368" s="103" t="s">
        <v>906</v>
      </c>
      <c r="F4368" s="103" t="s">
        <v>906</v>
      </c>
      <c r="G4368" s="103" t="s">
        <v>112</v>
      </c>
      <c r="H4368" s="103" t="s">
        <v>334</v>
      </c>
      <c r="I4368" s="103" t="s">
        <v>842</v>
      </c>
      <c r="J4368" s="215">
        <v>1590.98</v>
      </c>
      <c r="K4368" s="216" t="s">
        <v>88</v>
      </c>
    </row>
    <row r="4369" spans="1:11" x14ac:dyDescent="0.25">
      <c r="A4369" s="103" t="s">
        <v>806</v>
      </c>
      <c r="B4369" s="103" t="s">
        <v>88</v>
      </c>
      <c r="C4369" s="103" t="s">
        <v>904</v>
      </c>
      <c r="D4369" s="103" t="s">
        <v>905</v>
      </c>
      <c r="E4369" s="111"/>
      <c r="F4369" s="103" t="s">
        <v>906</v>
      </c>
      <c r="G4369" s="103" t="s">
        <v>112</v>
      </c>
      <c r="H4369" s="103" t="s">
        <v>334</v>
      </c>
      <c r="I4369" s="103" t="s">
        <v>842</v>
      </c>
      <c r="J4369" s="215">
        <v>-795.48</v>
      </c>
      <c r="K4369" s="216" t="s">
        <v>88</v>
      </c>
    </row>
    <row r="4370" spans="1:11" x14ac:dyDescent="0.25">
      <c r="A4370" s="103" t="s">
        <v>808</v>
      </c>
      <c r="B4370" s="103" t="s">
        <v>88</v>
      </c>
      <c r="C4370" s="103" t="s">
        <v>904</v>
      </c>
      <c r="D4370" s="103" t="s">
        <v>905</v>
      </c>
      <c r="E4370" s="103" t="s">
        <v>906</v>
      </c>
      <c r="F4370" s="103" t="s">
        <v>906</v>
      </c>
      <c r="G4370" s="103" t="s">
        <v>984</v>
      </c>
      <c r="H4370" s="103" t="s">
        <v>985</v>
      </c>
      <c r="I4370" s="103" t="s">
        <v>842</v>
      </c>
      <c r="J4370" s="215">
        <v>2699.21</v>
      </c>
      <c r="K4370" s="216" t="s">
        <v>88</v>
      </c>
    </row>
    <row r="4371" spans="1:11" x14ac:dyDescent="0.25">
      <c r="A4371" s="103" t="s">
        <v>808</v>
      </c>
      <c r="B4371" s="103" t="s">
        <v>88</v>
      </c>
      <c r="C4371" s="103" t="s">
        <v>904</v>
      </c>
      <c r="D4371" s="103" t="s">
        <v>905</v>
      </c>
      <c r="E4371" s="111"/>
      <c r="F4371" s="103" t="s">
        <v>906</v>
      </c>
      <c r="G4371" s="103" t="s">
        <v>984</v>
      </c>
      <c r="H4371" s="103" t="s">
        <v>985</v>
      </c>
      <c r="I4371" s="103" t="s">
        <v>842</v>
      </c>
      <c r="J4371" s="215">
        <v>-1349.59</v>
      </c>
      <c r="K4371" s="216" t="s">
        <v>88</v>
      </c>
    </row>
    <row r="4372" spans="1:11" x14ac:dyDescent="0.25">
      <c r="A4372" s="103" t="s">
        <v>1038</v>
      </c>
      <c r="B4372" s="103" t="s">
        <v>88</v>
      </c>
      <c r="C4372" s="103" t="s">
        <v>904</v>
      </c>
      <c r="D4372" s="103" t="s">
        <v>905</v>
      </c>
      <c r="E4372" s="103" t="s">
        <v>906</v>
      </c>
      <c r="F4372" s="103" t="s">
        <v>906</v>
      </c>
      <c r="G4372" s="103" t="s">
        <v>105</v>
      </c>
      <c r="H4372" s="103" t="s">
        <v>335</v>
      </c>
      <c r="I4372" s="103" t="s">
        <v>842</v>
      </c>
      <c r="J4372" s="215">
        <v>884.99</v>
      </c>
      <c r="K4372" s="216" t="s">
        <v>88</v>
      </c>
    </row>
    <row r="4373" spans="1:11" x14ac:dyDescent="0.25">
      <c r="A4373" s="103" t="s">
        <v>1038</v>
      </c>
      <c r="B4373" s="103" t="s">
        <v>88</v>
      </c>
      <c r="C4373" s="103" t="s">
        <v>904</v>
      </c>
      <c r="D4373" s="103" t="s">
        <v>905</v>
      </c>
      <c r="E4373" s="111"/>
      <c r="F4373" s="103" t="s">
        <v>906</v>
      </c>
      <c r="G4373" s="103" t="s">
        <v>105</v>
      </c>
      <c r="H4373" s="103" t="s">
        <v>335</v>
      </c>
      <c r="I4373" s="103" t="s">
        <v>842</v>
      </c>
      <c r="J4373" s="215">
        <v>-442.49</v>
      </c>
      <c r="K4373" s="216" t="s">
        <v>88</v>
      </c>
    </row>
    <row r="4374" spans="1:11" x14ac:dyDescent="0.25">
      <c r="A4374" s="103" t="s">
        <v>809</v>
      </c>
      <c r="B4374" s="103" t="s">
        <v>88</v>
      </c>
      <c r="C4374" s="103" t="s">
        <v>904</v>
      </c>
      <c r="D4374" s="103" t="s">
        <v>905</v>
      </c>
      <c r="E4374" s="103" t="s">
        <v>906</v>
      </c>
      <c r="F4374" s="103" t="s">
        <v>906</v>
      </c>
      <c r="G4374" s="103" t="s">
        <v>104</v>
      </c>
      <c r="H4374" s="103" t="s">
        <v>336</v>
      </c>
      <c r="I4374" s="103" t="s">
        <v>842</v>
      </c>
      <c r="J4374" s="215">
        <v>922.05</v>
      </c>
      <c r="K4374" s="216" t="s">
        <v>88</v>
      </c>
    </row>
    <row r="4375" spans="1:11" x14ac:dyDescent="0.25">
      <c r="A4375" s="103" t="s">
        <v>809</v>
      </c>
      <c r="B4375" s="103" t="s">
        <v>88</v>
      </c>
      <c r="C4375" s="103" t="s">
        <v>904</v>
      </c>
      <c r="D4375" s="103" t="s">
        <v>905</v>
      </c>
      <c r="E4375" s="111"/>
      <c r="F4375" s="103" t="s">
        <v>906</v>
      </c>
      <c r="G4375" s="103" t="s">
        <v>104</v>
      </c>
      <c r="H4375" s="103" t="s">
        <v>336</v>
      </c>
      <c r="I4375" s="103" t="s">
        <v>842</v>
      </c>
      <c r="J4375" s="215">
        <v>-461.01</v>
      </c>
      <c r="K4375" s="216" t="s">
        <v>88</v>
      </c>
    </row>
    <row r="4376" spans="1:11" x14ac:dyDescent="0.25">
      <c r="A4376" s="103" t="s">
        <v>810</v>
      </c>
      <c r="B4376" s="103" t="s">
        <v>88</v>
      </c>
      <c r="C4376" s="103" t="s">
        <v>904</v>
      </c>
      <c r="D4376" s="103" t="s">
        <v>905</v>
      </c>
      <c r="E4376" s="103" t="s">
        <v>906</v>
      </c>
      <c r="F4376" s="103" t="s">
        <v>906</v>
      </c>
      <c r="G4376" s="103" t="s">
        <v>104</v>
      </c>
      <c r="H4376" s="103" t="s">
        <v>336</v>
      </c>
      <c r="I4376" s="103" t="s">
        <v>842</v>
      </c>
      <c r="J4376" s="215">
        <v>1713.58</v>
      </c>
      <c r="K4376" s="216" t="s">
        <v>88</v>
      </c>
    </row>
    <row r="4377" spans="1:11" x14ac:dyDescent="0.25">
      <c r="A4377" s="103" t="s">
        <v>810</v>
      </c>
      <c r="B4377" s="103" t="s">
        <v>88</v>
      </c>
      <c r="C4377" s="103" t="s">
        <v>904</v>
      </c>
      <c r="D4377" s="103" t="s">
        <v>905</v>
      </c>
      <c r="E4377" s="111"/>
      <c r="F4377" s="103" t="s">
        <v>906</v>
      </c>
      <c r="G4377" s="103" t="s">
        <v>104</v>
      </c>
      <c r="H4377" s="103" t="s">
        <v>336</v>
      </c>
      <c r="I4377" s="103" t="s">
        <v>842</v>
      </c>
      <c r="J4377" s="215">
        <v>-856.78</v>
      </c>
      <c r="K4377" s="216" t="s">
        <v>88</v>
      </c>
    </row>
    <row r="4378" spans="1:11" x14ac:dyDescent="0.25">
      <c r="A4378" s="103" t="s">
        <v>1038</v>
      </c>
      <c r="B4378" s="103" t="s">
        <v>88</v>
      </c>
      <c r="C4378" s="103" t="s">
        <v>904</v>
      </c>
      <c r="D4378" s="103" t="s">
        <v>905</v>
      </c>
      <c r="E4378" s="103" t="s">
        <v>906</v>
      </c>
      <c r="F4378" s="103" t="s">
        <v>906</v>
      </c>
      <c r="G4378" s="103" t="s">
        <v>104</v>
      </c>
      <c r="H4378" s="103" t="s">
        <v>336</v>
      </c>
      <c r="I4378" s="103" t="s">
        <v>842</v>
      </c>
      <c r="J4378" s="215">
        <v>165.84</v>
      </c>
      <c r="K4378" s="216" t="s">
        <v>88</v>
      </c>
    </row>
    <row r="4379" spans="1:11" x14ac:dyDescent="0.25">
      <c r="A4379" s="103" t="s">
        <v>1038</v>
      </c>
      <c r="B4379" s="103" t="s">
        <v>88</v>
      </c>
      <c r="C4379" s="103" t="s">
        <v>904</v>
      </c>
      <c r="D4379" s="103" t="s">
        <v>905</v>
      </c>
      <c r="E4379" s="111"/>
      <c r="F4379" s="103" t="s">
        <v>906</v>
      </c>
      <c r="G4379" s="103" t="s">
        <v>104</v>
      </c>
      <c r="H4379" s="103" t="s">
        <v>336</v>
      </c>
      <c r="I4379" s="103" t="s">
        <v>842</v>
      </c>
      <c r="J4379" s="215">
        <v>-82.92</v>
      </c>
      <c r="K4379" s="216" t="s">
        <v>88</v>
      </c>
    </row>
    <row r="4380" spans="1:11" x14ac:dyDescent="0.25">
      <c r="A4380" s="103" t="s">
        <v>806</v>
      </c>
      <c r="B4380" s="103" t="s">
        <v>88</v>
      </c>
      <c r="C4380" s="103" t="s">
        <v>904</v>
      </c>
      <c r="D4380" s="103" t="s">
        <v>905</v>
      </c>
      <c r="E4380" s="103" t="s">
        <v>906</v>
      </c>
      <c r="F4380" s="103" t="s">
        <v>906</v>
      </c>
      <c r="G4380" s="103" t="s">
        <v>104</v>
      </c>
      <c r="H4380" s="103" t="s">
        <v>336</v>
      </c>
      <c r="I4380" s="103" t="s">
        <v>842</v>
      </c>
      <c r="J4380" s="215">
        <v>1755.13</v>
      </c>
      <c r="K4380" s="216" t="s">
        <v>88</v>
      </c>
    </row>
    <row r="4381" spans="1:11" x14ac:dyDescent="0.25">
      <c r="A4381" s="103" t="s">
        <v>806</v>
      </c>
      <c r="B4381" s="103" t="s">
        <v>88</v>
      </c>
      <c r="C4381" s="103" t="s">
        <v>904</v>
      </c>
      <c r="D4381" s="103" t="s">
        <v>905</v>
      </c>
      <c r="E4381" s="111"/>
      <c r="F4381" s="103" t="s">
        <v>906</v>
      </c>
      <c r="G4381" s="103" t="s">
        <v>104</v>
      </c>
      <c r="H4381" s="103" t="s">
        <v>336</v>
      </c>
      <c r="I4381" s="103" t="s">
        <v>842</v>
      </c>
      <c r="J4381" s="215">
        <v>-877.55</v>
      </c>
      <c r="K4381" s="216" t="s">
        <v>88</v>
      </c>
    </row>
    <row r="4382" spans="1:11" x14ac:dyDescent="0.25">
      <c r="A4382" s="103" t="s">
        <v>807</v>
      </c>
      <c r="B4382" s="103" t="s">
        <v>88</v>
      </c>
      <c r="C4382" s="103" t="s">
        <v>904</v>
      </c>
      <c r="D4382" s="103" t="s">
        <v>905</v>
      </c>
      <c r="E4382" s="103" t="s">
        <v>906</v>
      </c>
      <c r="F4382" s="103" t="s">
        <v>906</v>
      </c>
      <c r="G4382" s="103" t="s">
        <v>104</v>
      </c>
      <c r="H4382" s="103" t="s">
        <v>336</v>
      </c>
      <c r="I4382" s="103" t="s">
        <v>842</v>
      </c>
      <c r="J4382" s="215">
        <v>584.39</v>
      </c>
      <c r="K4382" s="216" t="s">
        <v>88</v>
      </c>
    </row>
    <row r="4383" spans="1:11" x14ac:dyDescent="0.25">
      <c r="A4383" s="103" t="s">
        <v>807</v>
      </c>
      <c r="B4383" s="103" t="s">
        <v>88</v>
      </c>
      <c r="C4383" s="103" t="s">
        <v>904</v>
      </c>
      <c r="D4383" s="103" t="s">
        <v>905</v>
      </c>
      <c r="E4383" s="111"/>
      <c r="F4383" s="103" t="s">
        <v>906</v>
      </c>
      <c r="G4383" s="103" t="s">
        <v>104</v>
      </c>
      <c r="H4383" s="103" t="s">
        <v>336</v>
      </c>
      <c r="I4383" s="103" t="s">
        <v>842</v>
      </c>
      <c r="J4383" s="215">
        <v>-292.19</v>
      </c>
      <c r="K4383" s="216" t="s">
        <v>88</v>
      </c>
    </row>
    <row r="4384" spans="1:11" x14ac:dyDescent="0.25">
      <c r="A4384" s="103" t="s">
        <v>809</v>
      </c>
      <c r="B4384" s="103" t="s">
        <v>88</v>
      </c>
      <c r="C4384" s="103" t="s">
        <v>904</v>
      </c>
      <c r="D4384" s="103" t="s">
        <v>905</v>
      </c>
      <c r="E4384" s="103" t="s">
        <v>906</v>
      </c>
      <c r="F4384" s="103" t="s">
        <v>906</v>
      </c>
      <c r="G4384" s="103" t="s">
        <v>103</v>
      </c>
      <c r="H4384" s="103" t="s">
        <v>337</v>
      </c>
      <c r="I4384" s="103" t="s">
        <v>842</v>
      </c>
      <c r="J4384" s="215">
        <v>958.46</v>
      </c>
      <c r="K4384" s="216" t="s">
        <v>88</v>
      </c>
    </row>
    <row r="4385" spans="1:11" x14ac:dyDescent="0.25">
      <c r="A4385" s="103" t="s">
        <v>809</v>
      </c>
      <c r="B4385" s="103" t="s">
        <v>88</v>
      </c>
      <c r="C4385" s="103" t="s">
        <v>904</v>
      </c>
      <c r="D4385" s="103" t="s">
        <v>905</v>
      </c>
      <c r="E4385" s="111"/>
      <c r="F4385" s="103" t="s">
        <v>906</v>
      </c>
      <c r="G4385" s="103" t="s">
        <v>103</v>
      </c>
      <c r="H4385" s="103" t="s">
        <v>337</v>
      </c>
      <c r="I4385" s="103" t="s">
        <v>842</v>
      </c>
      <c r="J4385" s="215">
        <v>-479.22</v>
      </c>
      <c r="K4385" s="216" t="s">
        <v>88</v>
      </c>
    </row>
    <row r="4386" spans="1:11" x14ac:dyDescent="0.25">
      <c r="A4386" s="103" t="s">
        <v>810</v>
      </c>
      <c r="B4386" s="103" t="s">
        <v>88</v>
      </c>
      <c r="C4386" s="103" t="s">
        <v>904</v>
      </c>
      <c r="D4386" s="103" t="s">
        <v>905</v>
      </c>
      <c r="E4386" s="103" t="s">
        <v>906</v>
      </c>
      <c r="F4386" s="103" t="s">
        <v>906</v>
      </c>
      <c r="G4386" s="103" t="s">
        <v>103</v>
      </c>
      <c r="H4386" s="103" t="s">
        <v>337</v>
      </c>
      <c r="I4386" s="103" t="s">
        <v>842</v>
      </c>
      <c r="J4386" s="215">
        <v>1702.23</v>
      </c>
      <c r="K4386" s="216" t="s">
        <v>88</v>
      </c>
    </row>
    <row r="4387" spans="1:11" x14ac:dyDescent="0.25">
      <c r="A4387" s="103" t="s">
        <v>810</v>
      </c>
      <c r="B4387" s="103" t="s">
        <v>88</v>
      </c>
      <c r="C4387" s="103" t="s">
        <v>904</v>
      </c>
      <c r="D4387" s="103" t="s">
        <v>905</v>
      </c>
      <c r="E4387" s="111"/>
      <c r="F4387" s="103" t="s">
        <v>906</v>
      </c>
      <c r="G4387" s="103" t="s">
        <v>103</v>
      </c>
      <c r="H4387" s="103" t="s">
        <v>337</v>
      </c>
      <c r="I4387" s="103" t="s">
        <v>842</v>
      </c>
      <c r="J4387" s="215">
        <v>-851.11</v>
      </c>
      <c r="K4387" s="216" t="s">
        <v>88</v>
      </c>
    </row>
    <row r="4388" spans="1:11" x14ac:dyDescent="0.25">
      <c r="A4388" s="103" t="s">
        <v>1038</v>
      </c>
      <c r="B4388" s="103" t="s">
        <v>88</v>
      </c>
      <c r="C4388" s="103" t="s">
        <v>904</v>
      </c>
      <c r="D4388" s="103" t="s">
        <v>905</v>
      </c>
      <c r="E4388" s="103" t="s">
        <v>906</v>
      </c>
      <c r="F4388" s="103" t="s">
        <v>906</v>
      </c>
      <c r="G4388" s="103" t="s">
        <v>103</v>
      </c>
      <c r="H4388" s="103" t="s">
        <v>337</v>
      </c>
      <c r="I4388" s="103" t="s">
        <v>842</v>
      </c>
      <c r="J4388" s="215">
        <v>200.72</v>
      </c>
      <c r="K4388" s="216" t="s">
        <v>88</v>
      </c>
    </row>
    <row r="4389" spans="1:11" x14ac:dyDescent="0.25">
      <c r="A4389" s="103" t="s">
        <v>1038</v>
      </c>
      <c r="B4389" s="103" t="s">
        <v>88</v>
      </c>
      <c r="C4389" s="103" t="s">
        <v>904</v>
      </c>
      <c r="D4389" s="103" t="s">
        <v>905</v>
      </c>
      <c r="E4389" s="111"/>
      <c r="F4389" s="103" t="s">
        <v>906</v>
      </c>
      <c r="G4389" s="103" t="s">
        <v>103</v>
      </c>
      <c r="H4389" s="103" t="s">
        <v>337</v>
      </c>
      <c r="I4389" s="103" t="s">
        <v>842</v>
      </c>
      <c r="J4389" s="215">
        <v>-100.36</v>
      </c>
      <c r="K4389" s="216" t="s">
        <v>88</v>
      </c>
    </row>
    <row r="4390" spans="1:11" x14ac:dyDescent="0.25">
      <c r="A4390" s="103" t="s">
        <v>806</v>
      </c>
      <c r="B4390" s="103" t="s">
        <v>88</v>
      </c>
      <c r="C4390" s="103" t="s">
        <v>904</v>
      </c>
      <c r="D4390" s="103" t="s">
        <v>905</v>
      </c>
      <c r="E4390" s="103" t="s">
        <v>906</v>
      </c>
      <c r="F4390" s="103" t="s">
        <v>906</v>
      </c>
      <c r="G4390" s="103" t="s">
        <v>103</v>
      </c>
      <c r="H4390" s="103" t="s">
        <v>337</v>
      </c>
      <c r="I4390" s="103" t="s">
        <v>842</v>
      </c>
      <c r="J4390" s="215">
        <v>799.18</v>
      </c>
      <c r="K4390" s="216" t="s">
        <v>88</v>
      </c>
    </row>
    <row r="4391" spans="1:11" x14ac:dyDescent="0.25">
      <c r="A4391" s="103" t="s">
        <v>806</v>
      </c>
      <c r="B4391" s="103" t="s">
        <v>88</v>
      </c>
      <c r="C4391" s="103" t="s">
        <v>904</v>
      </c>
      <c r="D4391" s="103" t="s">
        <v>905</v>
      </c>
      <c r="E4391" s="111"/>
      <c r="F4391" s="103" t="s">
        <v>906</v>
      </c>
      <c r="G4391" s="103" t="s">
        <v>103</v>
      </c>
      <c r="H4391" s="103" t="s">
        <v>337</v>
      </c>
      <c r="I4391" s="103" t="s">
        <v>842</v>
      </c>
      <c r="J4391" s="215">
        <v>-399.58</v>
      </c>
      <c r="K4391" s="216" t="s">
        <v>88</v>
      </c>
    </row>
    <row r="4392" spans="1:11" x14ac:dyDescent="0.25">
      <c r="A4392" s="103" t="s">
        <v>807</v>
      </c>
      <c r="B4392" s="103" t="s">
        <v>88</v>
      </c>
      <c r="C4392" s="103" t="s">
        <v>904</v>
      </c>
      <c r="D4392" s="103" t="s">
        <v>905</v>
      </c>
      <c r="E4392" s="103" t="s">
        <v>906</v>
      </c>
      <c r="F4392" s="103" t="s">
        <v>906</v>
      </c>
      <c r="G4392" s="103" t="s">
        <v>103</v>
      </c>
      <c r="H4392" s="103" t="s">
        <v>337</v>
      </c>
      <c r="I4392" s="103" t="s">
        <v>842</v>
      </c>
      <c r="J4392" s="215">
        <v>2882.51</v>
      </c>
      <c r="K4392" s="216" t="s">
        <v>88</v>
      </c>
    </row>
    <row r="4393" spans="1:11" x14ac:dyDescent="0.25">
      <c r="A4393" s="103" t="s">
        <v>807</v>
      </c>
      <c r="B4393" s="103" t="s">
        <v>88</v>
      </c>
      <c r="C4393" s="103" t="s">
        <v>904</v>
      </c>
      <c r="D4393" s="103" t="s">
        <v>905</v>
      </c>
      <c r="E4393" s="111"/>
      <c r="F4393" s="103" t="s">
        <v>906</v>
      </c>
      <c r="G4393" s="103" t="s">
        <v>103</v>
      </c>
      <c r="H4393" s="103" t="s">
        <v>337</v>
      </c>
      <c r="I4393" s="103" t="s">
        <v>842</v>
      </c>
      <c r="J4393" s="215">
        <v>-1441.27</v>
      </c>
      <c r="K4393" s="216" t="s">
        <v>88</v>
      </c>
    </row>
    <row r="4394" spans="1:11" x14ac:dyDescent="0.25">
      <c r="A4394" s="103" t="s">
        <v>808</v>
      </c>
      <c r="B4394" s="103" t="s">
        <v>88</v>
      </c>
      <c r="C4394" s="103" t="s">
        <v>904</v>
      </c>
      <c r="D4394" s="103" t="s">
        <v>905</v>
      </c>
      <c r="E4394" s="103" t="s">
        <v>906</v>
      </c>
      <c r="F4394" s="103" t="s">
        <v>906</v>
      </c>
      <c r="G4394" s="103" t="s">
        <v>101</v>
      </c>
      <c r="H4394" s="103" t="s">
        <v>339</v>
      </c>
      <c r="I4394" s="103" t="s">
        <v>842</v>
      </c>
      <c r="J4394" s="215">
        <v>1409.11</v>
      </c>
      <c r="K4394" s="216" t="s">
        <v>88</v>
      </c>
    </row>
    <row r="4395" spans="1:11" x14ac:dyDescent="0.25">
      <c r="A4395" s="103" t="s">
        <v>808</v>
      </c>
      <c r="B4395" s="103" t="s">
        <v>88</v>
      </c>
      <c r="C4395" s="103" t="s">
        <v>904</v>
      </c>
      <c r="D4395" s="103" t="s">
        <v>905</v>
      </c>
      <c r="E4395" s="111"/>
      <c r="F4395" s="103" t="s">
        <v>906</v>
      </c>
      <c r="G4395" s="103" t="s">
        <v>101</v>
      </c>
      <c r="H4395" s="103" t="s">
        <v>339</v>
      </c>
      <c r="I4395" s="103" t="s">
        <v>842</v>
      </c>
      <c r="J4395" s="215">
        <v>-704.53</v>
      </c>
      <c r="K4395" s="216" t="s">
        <v>88</v>
      </c>
    </row>
    <row r="4396" spans="1:11" x14ac:dyDescent="0.25">
      <c r="A4396" s="103" t="s">
        <v>809</v>
      </c>
      <c r="B4396" s="103" t="s">
        <v>88</v>
      </c>
      <c r="C4396" s="103" t="s">
        <v>904</v>
      </c>
      <c r="D4396" s="103" t="s">
        <v>905</v>
      </c>
      <c r="E4396" s="103" t="s">
        <v>906</v>
      </c>
      <c r="F4396" s="103" t="s">
        <v>906</v>
      </c>
      <c r="G4396" s="103" t="s">
        <v>101</v>
      </c>
      <c r="H4396" s="103" t="s">
        <v>339</v>
      </c>
      <c r="I4396" s="103" t="s">
        <v>842</v>
      </c>
      <c r="J4396" s="215">
        <v>1946.04</v>
      </c>
      <c r="K4396" s="216" t="s">
        <v>88</v>
      </c>
    </row>
    <row r="4397" spans="1:11" x14ac:dyDescent="0.25">
      <c r="A4397" s="103" t="s">
        <v>809</v>
      </c>
      <c r="B4397" s="103" t="s">
        <v>88</v>
      </c>
      <c r="C4397" s="103" t="s">
        <v>904</v>
      </c>
      <c r="D4397" s="103" t="s">
        <v>905</v>
      </c>
      <c r="E4397" s="111"/>
      <c r="F4397" s="103" t="s">
        <v>906</v>
      </c>
      <c r="G4397" s="103" t="s">
        <v>101</v>
      </c>
      <c r="H4397" s="103" t="s">
        <v>339</v>
      </c>
      <c r="I4397" s="103" t="s">
        <v>842</v>
      </c>
      <c r="J4397" s="215">
        <v>-973.02</v>
      </c>
      <c r="K4397" s="216" t="s">
        <v>88</v>
      </c>
    </row>
    <row r="4398" spans="1:11" x14ac:dyDescent="0.25">
      <c r="A4398" s="103" t="s">
        <v>1038</v>
      </c>
      <c r="B4398" s="103" t="s">
        <v>88</v>
      </c>
      <c r="C4398" s="103" t="s">
        <v>904</v>
      </c>
      <c r="D4398" s="103" t="s">
        <v>905</v>
      </c>
      <c r="E4398" s="103" t="s">
        <v>906</v>
      </c>
      <c r="F4398" s="103" t="s">
        <v>906</v>
      </c>
      <c r="G4398" s="103" t="s">
        <v>101</v>
      </c>
      <c r="H4398" s="103" t="s">
        <v>339</v>
      </c>
      <c r="I4398" s="103" t="s">
        <v>842</v>
      </c>
      <c r="J4398" s="215">
        <v>863.44</v>
      </c>
      <c r="K4398" s="216" t="s">
        <v>88</v>
      </c>
    </row>
    <row r="4399" spans="1:11" x14ac:dyDescent="0.25">
      <c r="A4399" s="103" t="s">
        <v>1038</v>
      </c>
      <c r="B4399" s="103" t="s">
        <v>88</v>
      </c>
      <c r="C4399" s="103" t="s">
        <v>904</v>
      </c>
      <c r="D4399" s="103" t="s">
        <v>905</v>
      </c>
      <c r="E4399" s="111"/>
      <c r="F4399" s="103" t="s">
        <v>906</v>
      </c>
      <c r="G4399" s="103" t="s">
        <v>101</v>
      </c>
      <c r="H4399" s="103" t="s">
        <v>339</v>
      </c>
      <c r="I4399" s="103" t="s">
        <v>842</v>
      </c>
      <c r="J4399" s="215">
        <v>-431.7</v>
      </c>
      <c r="K4399" s="216" t="s">
        <v>88</v>
      </c>
    </row>
    <row r="4400" spans="1:11" x14ac:dyDescent="0.25">
      <c r="A4400" s="103" t="s">
        <v>806</v>
      </c>
      <c r="B4400" s="103" t="s">
        <v>88</v>
      </c>
      <c r="C4400" s="103" t="s">
        <v>904</v>
      </c>
      <c r="D4400" s="103" t="s">
        <v>905</v>
      </c>
      <c r="E4400" s="103" t="s">
        <v>906</v>
      </c>
      <c r="F4400" s="103" t="s">
        <v>906</v>
      </c>
      <c r="G4400" s="103" t="s">
        <v>101</v>
      </c>
      <c r="H4400" s="103" t="s">
        <v>339</v>
      </c>
      <c r="I4400" s="103" t="s">
        <v>842</v>
      </c>
      <c r="J4400" s="215">
        <v>838.31</v>
      </c>
      <c r="K4400" s="216" t="s">
        <v>88</v>
      </c>
    </row>
    <row r="4401" spans="1:11" x14ac:dyDescent="0.25">
      <c r="A4401" s="103" t="s">
        <v>806</v>
      </c>
      <c r="B4401" s="103" t="s">
        <v>88</v>
      </c>
      <c r="C4401" s="103" t="s">
        <v>904</v>
      </c>
      <c r="D4401" s="103" t="s">
        <v>905</v>
      </c>
      <c r="E4401" s="111"/>
      <c r="F4401" s="103" t="s">
        <v>906</v>
      </c>
      <c r="G4401" s="103" t="s">
        <v>101</v>
      </c>
      <c r="H4401" s="103" t="s">
        <v>339</v>
      </c>
      <c r="I4401" s="103" t="s">
        <v>842</v>
      </c>
      <c r="J4401" s="215">
        <v>-419.15</v>
      </c>
      <c r="K4401" s="216" t="s">
        <v>88</v>
      </c>
    </row>
    <row r="4402" spans="1:11" x14ac:dyDescent="0.25">
      <c r="A4402" s="103" t="s">
        <v>807</v>
      </c>
      <c r="B4402" s="103" t="s">
        <v>88</v>
      </c>
      <c r="C4402" s="103" t="s">
        <v>904</v>
      </c>
      <c r="D4402" s="103" t="s">
        <v>905</v>
      </c>
      <c r="E4402" s="103" t="s">
        <v>906</v>
      </c>
      <c r="F4402" s="103" t="s">
        <v>906</v>
      </c>
      <c r="G4402" s="103" t="s">
        <v>101</v>
      </c>
      <c r="H4402" s="103" t="s">
        <v>339</v>
      </c>
      <c r="I4402" s="103" t="s">
        <v>842</v>
      </c>
      <c r="J4402" s="215">
        <v>966.75</v>
      </c>
      <c r="K4402" s="216" t="s">
        <v>88</v>
      </c>
    </row>
    <row r="4403" spans="1:11" x14ac:dyDescent="0.25">
      <c r="A4403" s="103" t="s">
        <v>807</v>
      </c>
      <c r="B4403" s="103" t="s">
        <v>88</v>
      </c>
      <c r="C4403" s="103" t="s">
        <v>904</v>
      </c>
      <c r="D4403" s="103" t="s">
        <v>905</v>
      </c>
      <c r="E4403" s="111"/>
      <c r="F4403" s="103" t="s">
        <v>906</v>
      </c>
      <c r="G4403" s="103" t="s">
        <v>101</v>
      </c>
      <c r="H4403" s="103" t="s">
        <v>339</v>
      </c>
      <c r="I4403" s="103" t="s">
        <v>842</v>
      </c>
      <c r="J4403" s="215">
        <v>-483.35</v>
      </c>
      <c r="K4403" s="216" t="s">
        <v>88</v>
      </c>
    </row>
    <row r="4404" spans="1:11" x14ac:dyDescent="0.25">
      <c r="A4404" s="103" t="s">
        <v>808</v>
      </c>
      <c r="B4404" s="103" t="s">
        <v>88</v>
      </c>
      <c r="C4404" s="103" t="s">
        <v>904</v>
      </c>
      <c r="D4404" s="103" t="s">
        <v>905</v>
      </c>
      <c r="E4404" s="103" t="s">
        <v>906</v>
      </c>
      <c r="F4404" s="103" t="s">
        <v>906</v>
      </c>
      <c r="G4404" s="103" t="s">
        <v>109</v>
      </c>
      <c r="H4404" s="103" t="s">
        <v>403</v>
      </c>
      <c r="I4404" s="103" t="s">
        <v>842</v>
      </c>
      <c r="J4404" s="215">
        <v>200</v>
      </c>
      <c r="K4404" s="216" t="s">
        <v>88</v>
      </c>
    </row>
    <row r="4405" spans="1:11" x14ac:dyDescent="0.25">
      <c r="A4405" s="103" t="s">
        <v>808</v>
      </c>
      <c r="B4405" s="103" t="s">
        <v>88</v>
      </c>
      <c r="C4405" s="103" t="s">
        <v>904</v>
      </c>
      <c r="D4405" s="103" t="s">
        <v>905</v>
      </c>
      <c r="E4405" s="111"/>
      <c r="F4405" s="103" t="s">
        <v>906</v>
      </c>
      <c r="G4405" s="103" t="s">
        <v>109</v>
      </c>
      <c r="H4405" s="103" t="s">
        <v>403</v>
      </c>
      <c r="I4405" s="103" t="s">
        <v>842</v>
      </c>
      <c r="J4405" s="215">
        <v>-100</v>
      </c>
      <c r="K4405" s="216" t="s">
        <v>88</v>
      </c>
    </row>
    <row r="4406" spans="1:11" x14ac:dyDescent="0.25">
      <c r="A4406" s="103" t="s">
        <v>808</v>
      </c>
      <c r="B4406" s="103" t="s">
        <v>88</v>
      </c>
      <c r="C4406" s="103" t="s">
        <v>904</v>
      </c>
      <c r="D4406" s="103" t="s">
        <v>905</v>
      </c>
      <c r="E4406" s="103" t="s">
        <v>906</v>
      </c>
      <c r="F4406" s="103" t="s">
        <v>906</v>
      </c>
      <c r="G4406" s="103" t="s">
        <v>98</v>
      </c>
      <c r="H4406" s="103" t="s">
        <v>341</v>
      </c>
      <c r="I4406" s="103" t="s">
        <v>842</v>
      </c>
      <c r="J4406" s="215">
        <v>1376.15</v>
      </c>
      <c r="K4406" s="216" t="s">
        <v>88</v>
      </c>
    </row>
    <row r="4407" spans="1:11" x14ac:dyDescent="0.25">
      <c r="A4407" s="103" t="s">
        <v>808</v>
      </c>
      <c r="B4407" s="103" t="s">
        <v>88</v>
      </c>
      <c r="C4407" s="103" t="s">
        <v>904</v>
      </c>
      <c r="D4407" s="103" t="s">
        <v>905</v>
      </c>
      <c r="E4407" s="111"/>
      <c r="F4407" s="103" t="s">
        <v>906</v>
      </c>
      <c r="G4407" s="103" t="s">
        <v>98</v>
      </c>
      <c r="H4407" s="103" t="s">
        <v>341</v>
      </c>
      <c r="I4407" s="103" t="s">
        <v>842</v>
      </c>
      <c r="J4407" s="215">
        <v>-688.07</v>
      </c>
      <c r="K4407" s="216" t="s">
        <v>88</v>
      </c>
    </row>
    <row r="4408" spans="1:11" x14ac:dyDescent="0.25">
      <c r="A4408" s="103" t="s">
        <v>809</v>
      </c>
      <c r="B4408" s="103" t="s">
        <v>88</v>
      </c>
      <c r="C4408" s="103" t="s">
        <v>904</v>
      </c>
      <c r="D4408" s="103" t="s">
        <v>905</v>
      </c>
      <c r="E4408" s="103" t="s">
        <v>906</v>
      </c>
      <c r="F4408" s="103" t="s">
        <v>906</v>
      </c>
      <c r="G4408" s="103" t="s">
        <v>98</v>
      </c>
      <c r="H4408" s="103" t="s">
        <v>341</v>
      </c>
      <c r="I4408" s="103" t="s">
        <v>842</v>
      </c>
      <c r="J4408" s="215">
        <v>4484.46</v>
      </c>
      <c r="K4408" s="216" t="s">
        <v>88</v>
      </c>
    </row>
    <row r="4409" spans="1:11" x14ac:dyDescent="0.25">
      <c r="A4409" s="103" t="s">
        <v>809</v>
      </c>
      <c r="B4409" s="103" t="s">
        <v>88</v>
      </c>
      <c r="C4409" s="103" t="s">
        <v>904</v>
      </c>
      <c r="D4409" s="103" t="s">
        <v>905</v>
      </c>
      <c r="E4409" s="111"/>
      <c r="F4409" s="103" t="s">
        <v>906</v>
      </c>
      <c r="G4409" s="103" t="s">
        <v>98</v>
      </c>
      <c r="H4409" s="103" t="s">
        <v>341</v>
      </c>
      <c r="I4409" s="103" t="s">
        <v>842</v>
      </c>
      <c r="J4409" s="215">
        <v>-2242.1999999999998</v>
      </c>
      <c r="K4409" s="216" t="s">
        <v>88</v>
      </c>
    </row>
    <row r="4410" spans="1:11" x14ac:dyDescent="0.25">
      <c r="A4410" s="103" t="s">
        <v>810</v>
      </c>
      <c r="B4410" s="103" t="s">
        <v>88</v>
      </c>
      <c r="C4410" s="103" t="s">
        <v>904</v>
      </c>
      <c r="D4410" s="103" t="s">
        <v>905</v>
      </c>
      <c r="E4410" s="103" t="s">
        <v>906</v>
      </c>
      <c r="F4410" s="103" t="s">
        <v>906</v>
      </c>
      <c r="G4410" s="103" t="s">
        <v>98</v>
      </c>
      <c r="H4410" s="103" t="s">
        <v>341</v>
      </c>
      <c r="I4410" s="103" t="s">
        <v>842</v>
      </c>
      <c r="J4410" s="215">
        <v>2203.2800000000002</v>
      </c>
      <c r="K4410" s="216" t="s">
        <v>88</v>
      </c>
    </row>
    <row r="4411" spans="1:11" x14ac:dyDescent="0.25">
      <c r="A4411" s="103" t="s">
        <v>810</v>
      </c>
      <c r="B4411" s="103" t="s">
        <v>88</v>
      </c>
      <c r="C4411" s="103" t="s">
        <v>904</v>
      </c>
      <c r="D4411" s="103" t="s">
        <v>905</v>
      </c>
      <c r="E4411" s="111"/>
      <c r="F4411" s="103" t="s">
        <v>906</v>
      </c>
      <c r="G4411" s="103" t="s">
        <v>98</v>
      </c>
      <c r="H4411" s="103" t="s">
        <v>341</v>
      </c>
      <c r="I4411" s="103" t="s">
        <v>842</v>
      </c>
      <c r="J4411" s="215">
        <v>-822.52</v>
      </c>
      <c r="K4411" s="216" t="s">
        <v>88</v>
      </c>
    </row>
    <row r="4412" spans="1:11" x14ac:dyDescent="0.25">
      <c r="A4412" s="103" t="s">
        <v>1038</v>
      </c>
      <c r="B4412" s="103" t="s">
        <v>88</v>
      </c>
      <c r="C4412" s="103" t="s">
        <v>904</v>
      </c>
      <c r="D4412" s="103" t="s">
        <v>905</v>
      </c>
      <c r="E4412" s="103" t="s">
        <v>906</v>
      </c>
      <c r="F4412" s="103" t="s">
        <v>906</v>
      </c>
      <c r="G4412" s="103" t="s">
        <v>98</v>
      </c>
      <c r="H4412" s="103" t="s">
        <v>341</v>
      </c>
      <c r="I4412" s="103" t="s">
        <v>842</v>
      </c>
      <c r="J4412" s="215">
        <v>780.17</v>
      </c>
      <c r="K4412" s="216" t="s">
        <v>88</v>
      </c>
    </row>
    <row r="4413" spans="1:11" x14ac:dyDescent="0.25">
      <c r="A4413" s="103" t="s">
        <v>1038</v>
      </c>
      <c r="B4413" s="103" t="s">
        <v>88</v>
      </c>
      <c r="C4413" s="103" t="s">
        <v>904</v>
      </c>
      <c r="D4413" s="103" t="s">
        <v>905</v>
      </c>
      <c r="E4413" s="111"/>
      <c r="F4413" s="103" t="s">
        <v>906</v>
      </c>
      <c r="G4413" s="103" t="s">
        <v>98</v>
      </c>
      <c r="H4413" s="103" t="s">
        <v>341</v>
      </c>
      <c r="I4413" s="103" t="s">
        <v>842</v>
      </c>
      <c r="J4413" s="215">
        <v>-390.07</v>
      </c>
      <c r="K4413" s="216" t="s">
        <v>88</v>
      </c>
    </row>
    <row r="4414" spans="1:11" x14ac:dyDescent="0.25">
      <c r="A4414" s="103" t="s">
        <v>806</v>
      </c>
      <c r="B4414" s="103" t="s">
        <v>88</v>
      </c>
      <c r="C4414" s="103" t="s">
        <v>904</v>
      </c>
      <c r="D4414" s="103" t="s">
        <v>905</v>
      </c>
      <c r="E4414" s="103" t="s">
        <v>906</v>
      </c>
      <c r="F4414" s="103" t="s">
        <v>906</v>
      </c>
      <c r="G4414" s="103" t="s">
        <v>98</v>
      </c>
      <c r="H4414" s="103" t="s">
        <v>341</v>
      </c>
      <c r="I4414" s="103" t="s">
        <v>842</v>
      </c>
      <c r="J4414" s="215">
        <v>2127.4499999999998</v>
      </c>
      <c r="K4414" s="216" t="s">
        <v>88</v>
      </c>
    </row>
    <row r="4415" spans="1:11" x14ac:dyDescent="0.25">
      <c r="A4415" s="103" t="s">
        <v>806</v>
      </c>
      <c r="B4415" s="103" t="s">
        <v>88</v>
      </c>
      <c r="C4415" s="103" t="s">
        <v>904</v>
      </c>
      <c r="D4415" s="103" t="s">
        <v>905</v>
      </c>
      <c r="E4415" s="111"/>
      <c r="F4415" s="103" t="s">
        <v>906</v>
      </c>
      <c r="G4415" s="103" t="s">
        <v>98</v>
      </c>
      <c r="H4415" s="103" t="s">
        <v>341</v>
      </c>
      <c r="I4415" s="103" t="s">
        <v>842</v>
      </c>
      <c r="J4415" s="215">
        <v>-1063.69</v>
      </c>
      <c r="K4415" s="216" t="s">
        <v>88</v>
      </c>
    </row>
    <row r="4416" spans="1:11" x14ac:dyDescent="0.25">
      <c r="A4416" s="103" t="s">
        <v>807</v>
      </c>
      <c r="B4416" s="103" t="s">
        <v>88</v>
      </c>
      <c r="C4416" s="103" t="s">
        <v>904</v>
      </c>
      <c r="D4416" s="103" t="s">
        <v>905</v>
      </c>
      <c r="E4416" s="103" t="s">
        <v>906</v>
      </c>
      <c r="F4416" s="103" t="s">
        <v>906</v>
      </c>
      <c r="G4416" s="103" t="s">
        <v>98</v>
      </c>
      <c r="H4416" s="103" t="s">
        <v>341</v>
      </c>
      <c r="I4416" s="103" t="s">
        <v>842</v>
      </c>
      <c r="J4416" s="215">
        <v>532.4</v>
      </c>
      <c r="K4416" s="216" t="s">
        <v>88</v>
      </c>
    </row>
    <row r="4417" spans="1:11" x14ac:dyDescent="0.25">
      <c r="A4417" s="103" t="s">
        <v>807</v>
      </c>
      <c r="B4417" s="103" t="s">
        <v>88</v>
      </c>
      <c r="C4417" s="103" t="s">
        <v>904</v>
      </c>
      <c r="D4417" s="103" t="s">
        <v>905</v>
      </c>
      <c r="E4417" s="111"/>
      <c r="F4417" s="103" t="s">
        <v>906</v>
      </c>
      <c r="G4417" s="103" t="s">
        <v>98</v>
      </c>
      <c r="H4417" s="103" t="s">
        <v>341</v>
      </c>
      <c r="I4417" s="103" t="s">
        <v>842</v>
      </c>
      <c r="J4417" s="215">
        <v>-266.18</v>
      </c>
      <c r="K4417" s="216" t="s">
        <v>88</v>
      </c>
    </row>
    <row r="4418" spans="1:11" x14ac:dyDescent="0.25">
      <c r="A4418" s="103" t="s">
        <v>806</v>
      </c>
      <c r="B4418" s="103" t="s">
        <v>88</v>
      </c>
      <c r="C4418" s="103" t="s">
        <v>904</v>
      </c>
      <c r="D4418" s="103" t="s">
        <v>905</v>
      </c>
      <c r="E4418" s="103" t="s">
        <v>906</v>
      </c>
      <c r="F4418" s="103" t="s">
        <v>906</v>
      </c>
      <c r="G4418" s="103" t="s">
        <v>172</v>
      </c>
      <c r="H4418" s="103" t="s">
        <v>345</v>
      </c>
      <c r="I4418" s="103" t="s">
        <v>842</v>
      </c>
      <c r="J4418" s="215">
        <v>224.97</v>
      </c>
      <c r="K4418" s="216" t="s">
        <v>344</v>
      </c>
    </row>
    <row r="4419" spans="1:11" x14ac:dyDescent="0.25">
      <c r="A4419" s="103" t="s">
        <v>809</v>
      </c>
      <c r="B4419" s="103" t="s">
        <v>88</v>
      </c>
      <c r="C4419" s="103" t="s">
        <v>904</v>
      </c>
      <c r="D4419" s="103" t="s">
        <v>905</v>
      </c>
      <c r="E4419" s="103" t="s">
        <v>906</v>
      </c>
      <c r="F4419" s="103" t="s">
        <v>906</v>
      </c>
      <c r="G4419" s="103" t="s">
        <v>849</v>
      </c>
      <c r="H4419" s="103" t="s">
        <v>850</v>
      </c>
      <c r="I4419" s="103" t="s">
        <v>842</v>
      </c>
      <c r="J4419" s="215">
        <v>156.79</v>
      </c>
      <c r="K4419" s="216" t="s">
        <v>347</v>
      </c>
    </row>
    <row r="4420" spans="1:11" x14ac:dyDescent="0.25">
      <c r="A4420" s="103" t="s">
        <v>806</v>
      </c>
      <c r="B4420" s="103" t="s">
        <v>88</v>
      </c>
      <c r="C4420" s="103" t="s">
        <v>904</v>
      </c>
      <c r="D4420" s="103" t="s">
        <v>905</v>
      </c>
      <c r="E4420" s="103" t="s">
        <v>906</v>
      </c>
      <c r="F4420" s="103" t="s">
        <v>906</v>
      </c>
      <c r="G4420" s="103" t="s">
        <v>849</v>
      </c>
      <c r="H4420" s="103" t="s">
        <v>850</v>
      </c>
      <c r="I4420" s="103" t="s">
        <v>842</v>
      </c>
      <c r="J4420" s="215">
        <v>262.44</v>
      </c>
      <c r="K4420" s="216" t="s">
        <v>347</v>
      </c>
    </row>
    <row r="4421" spans="1:11" x14ac:dyDescent="0.25">
      <c r="A4421" s="103" t="s">
        <v>808</v>
      </c>
      <c r="B4421" s="103" t="s">
        <v>88</v>
      </c>
      <c r="C4421" s="103" t="s">
        <v>904</v>
      </c>
      <c r="D4421" s="103" t="s">
        <v>905</v>
      </c>
      <c r="E4421" s="103" t="s">
        <v>906</v>
      </c>
      <c r="F4421" s="103" t="s">
        <v>906</v>
      </c>
      <c r="G4421" s="103" t="s">
        <v>210</v>
      </c>
      <c r="H4421" s="103" t="s">
        <v>350</v>
      </c>
      <c r="I4421" s="103" t="s">
        <v>842</v>
      </c>
      <c r="J4421" s="215">
        <v>374</v>
      </c>
      <c r="K4421" s="216" t="s">
        <v>347</v>
      </c>
    </row>
    <row r="4422" spans="1:11" x14ac:dyDescent="0.25">
      <c r="A4422" s="103" t="s">
        <v>808</v>
      </c>
      <c r="B4422" s="103" t="s">
        <v>88</v>
      </c>
      <c r="C4422" s="103" t="s">
        <v>904</v>
      </c>
      <c r="D4422" s="103" t="s">
        <v>905</v>
      </c>
      <c r="E4422" s="111"/>
      <c r="F4422" s="103" t="s">
        <v>906</v>
      </c>
      <c r="G4422" s="103" t="s">
        <v>210</v>
      </c>
      <c r="H4422" s="103" t="s">
        <v>350</v>
      </c>
      <c r="I4422" s="103" t="s">
        <v>842</v>
      </c>
      <c r="J4422" s="215">
        <v>-371.76</v>
      </c>
      <c r="K4422" s="216" t="s">
        <v>347</v>
      </c>
    </row>
    <row r="4423" spans="1:11" x14ac:dyDescent="0.25">
      <c r="A4423" s="103" t="s">
        <v>808</v>
      </c>
      <c r="B4423" s="103" t="s">
        <v>88</v>
      </c>
      <c r="C4423" s="103" t="s">
        <v>904</v>
      </c>
      <c r="D4423" s="103" t="s">
        <v>905</v>
      </c>
      <c r="E4423" s="103" t="s">
        <v>906</v>
      </c>
      <c r="F4423" s="103" t="s">
        <v>906</v>
      </c>
      <c r="G4423" s="103" t="s">
        <v>204</v>
      </c>
      <c r="H4423" s="103" t="s">
        <v>353</v>
      </c>
      <c r="I4423" s="103" t="s">
        <v>842</v>
      </c>
      <c r="J4423" s="215">
        <v>1633.71</v>
      </c>
      <c r="K4423" s="216" t="s">
        <v>347</v>
      </c>
    </row>
    <row r="4424" spans="1:11" x14ac:dyDescent="0.25">
      <c r="A4424" s="103" t="s">
        <v>808</v>
      </c>
      <c r="B4424" s="103" t="s">
        <v>88</v>
      </c>
      <c r="C4424" s="103" t="s">
        <v>904</v>
      </c>
      <c r="D4424" s="103" t="s">
        <v>905</v>
      </c>
      <c r="E4424" s="111"/>
      <c r="F4424" s="103" t="s">
        <v>906</v>
      </c>
      <c r="G4424" s="103" t="s">
        <v>204</v>
      </c>
      <c r="H4424" s="103" t="s">
        <v>353</v>
      </c>
      <c r="I4424" s="103" t="s">
        <v>842</v>
      </c>
      <c r="J4424" s="215">
        <v>-1623.91</v>
      </c>
      <c r="K4424" s="216" t="s">
        <v>347</v>
      </c>
    </row>
    <row r="4425" spans="1:11" x14ac:dyDescent="0.25">
      <c r="A4425" s="103" t="s">
        <v>1038</v>
      </c>
      <c r="B4425" s="103" t="s">
        <v>88</v>
      </c>
      <c r="C4425" s="103" t="s">
        <v>904</v>
      </c>
      <c r="D4425" s="103" t="s">
        <v>905</v>
      </c>
      <c r="E4425" s="103" t="s">
        <v>906</v>
      </c>
      <c r="F4425" s="103" t="s">
        <v>906</v>
      </c>
      <c r="G4425" s="103" t="s">
        <v>204</v>
      </c>
      <c r="H4425" s="103" t="s">
        <v>353</v>
      </c>
      <c r="I4425" s="103" t="s">
        <v>842</v>
      </c>
      <c r="J4425" s="215">
        <v>616.67999999999995</v>
      </c>
      <c r="K4425" s="216" t="s">
        <v>347</v>
      </c>
    </row>
    <row r="4426" spans="1:11" x14ac:dyDescent="0.25">
      <c r="A4426" s="103" t="s">
        <v>1038</v>
      </c>
      <c r="B4426" s="103" t="s">
        <v>88</v>
      </c>
      <c r="C4426" s="103" t="s">
        <v>904</v>
      </c>
      <c r="D4426" s="103" t="s">
        <v>905</v>
      </c>
      <c r="E4426" s="111"/>
      <c r="F4426" s="103" t="s">
        <v>906</v>
      </c>
      <c r="G4426" s="103" t="s">
        <v>204</v>
      </c>
      <c r="H4426" s="103" t="s">
        <v>353</v>
      </c>
      <c r="I4426" s="103" t="s">
        <v>842</v>
      </c>
      <c r="J4426" s="215">
        <v>-612.97</v>
      </c>
      <c r="K4426" s="216" t="s">
        <v>347</v>
      </c>
    </row>
    <row r="4427" spans="1:11" x14ac:dyDescent="0.25">
      <c r="A4427" s="103" t="s">
        <v>808</v>
      </c>
      <c r="B4427" s="103" t="s">
        <v>88</v>
      </c>
      <c r="C4427" s="103" t="s">
        <v>904</v>
      </c>
      <c r="D4427" s="103" t="s">
        <v>905</v>
      </c>
      <c r="E4427" s="103" t="s">
        <v>906</v>
      </c>
      <c r="F4427" s="103" t="s">
        <v>906</v>
      </c>
      <c r="G4427" s="103" t="s">
        <v>213</v>
      </c>
      <c r="H4427" s="103" t="s">
        <v>355</v>
      </c>
      <c r="I4427" s="103" t="s">
        <v>842</v>
      </c>
      <c r="J4427" s="215">
        <v>13.81</v>
      </c>
      <c r="K4427" s="216" t="s">
        <v>347</v>
      </c>
    </row>
    <row r="4428" spans="1:11" x14ac:dyDescent="0.25">
      <c r="A4428" s="103" t="s">
        <v>808</v>
      </c>
      <c r="B4428" s="103" t="s">
        <v>88</v>
      </c>
      <c r="C4428" s="103" t="s">
        <v>904</v>
      </c>
      <c r="D4428" s="103" t="s">
        <v>905</v>
      </c>
      <c r="E4428" s="103" t="s">
        <v>906</v>
      </c>
      <c r="F4428" s="103" t="s">
        <v>906</v>
      </c>
      <c r="G4428" s="103" t="s">
        <v>613</v>
      </c>
      <c r="H4428" s="103" t="s">
        <v>614</v>
      </c>
      <c r="I4428" s="103" t="s">
        <v>842</v>
      </c>
      <c r="J4428" s="215">
        <v>755.39</v>
      </c>
      <c r="K4428" s="216" t="s">
        <v>88</v>
      </c>
    </row>
    <row r="4429" spans="1:11" x14ac:dyDescent="0.25">
      <c r="A4429" s="103" t="s">
        <v>808</v>
      </c>
      <c r="B4429" s="103" t="s">
        <v>88</v>
      </c>
      <c r="C4429" s="103" t="s">
        <v>904</v>
      </c>
      <c r="D4429" s="103" t="s">
        <v>905</v>
      </c>
      <c r="E4429" s="111"/>
      <c r="F4429" s="103" t="s">
        <v>906</v>
      </c>
      <c r="G4429" s="103" t="s">
        <v>613</v>
      </c>
      <c r="H4429" s="103" t="s">
        <v>614</v>
      </c>
      <c r="I4429" s="103" t="s">
        <v>842</v>
      </c>
      <c r="J4429" s="215">
        <v>-188.85</v>
      </c>
      <c r="K4429" s="216" t="s">
        <v>88</v>
      </c>
    </row>
    <row r="4430" spans="1:11" x14ac:dyDescent="0.25">
      <c r="A4430" s="103" t="s">
        <v>1038</v>
      </c>
      <c r="B4430" s="103" t="s">
        <v>88</v>
      </c>
      <c r="C4430" s="103" t="s">
        <v>904</v>
      </c>
      <c r="D4430" s="103" t="s">
        <v>905</v>
      </c>
      <c r="E4430" s="103" t="s">
        <v>906</v>
      </c>
      <c r="F4430" s="103" t="s">
        <v>906</v>
      </c>
      <c r="G4430" s="103" t="s">
        <v>613</v>
      </c>
      <c r="H4430" s="103" t="s">
        <v>614</v>
      </c>
      <c r="I4430" s="103" t="s">
        <v>842</v>
      </c>
      <c r="J4430" s="215">
        <v>853.68</v>
      </c>
      <c r="K4430" s="216" t="s">
        <v>88</v>
      </c>
    </row>
    <row r="4431" spans="1:11" x14ac:dyDescent="0.25">
      <c r="A4431" s="103" t="s">
        <v>1038</v>
      </c>
      <c r="B4431" s="103" t="s">
        <v>88</v>
      </c>
      <c r="C4431" s="103" t="s">
        <v>904</v>
      </c>
      <c r="D4431" s="103" t="s">
        <v>905</v>
      </c>
      <c r="E4431" s="111"/>
      <c r="F4431" s="103" t="s">
        <v>906</v>
      </c>
      <c r="G4431" s="103" t="s">
        <v>613</v>
      </c>
      <c r="H4431" s="103" t="s">
        <v>614</v>
      </c>
      <c r="I4431" s="103" t="s">
        <v>842</v>
      </c>
      <c r="J4431" s="215">
        <v>-213.42</v>
      </c>
      <c r="K4431" s="216" t="s">
        <v>88</v>
      </c>
    </row>
    <row r="4432" spans="1:11" x14ac:dyDescent="0.25">
      <c r="A4432" s="103" t="s">
        <v>807</v>
      </c>
      <c r="B4432" s="103" t="s">
        <v>88</v>
      </c>
      <c r="C4432" s="103" t="s">
        <v>904</v>
      </c>
      <c r="D4432" s="103" t="s">
        <v>905</v>
      </c>
      <c r="E4432" s="103" t="s">
        <v>906</v>
      </c>
      <c r="F4432" s="103" t="s">
        <v>906</v>
      </c>
      <c r="G4432" s="103" t="s">
        <v>613</v>
      </c>
      <c r="H4432" s="103" t="s">
        <v>614</v>
      </c>
      <c r="I4432" s="103" t="s">
        <v>842</v>
      </c>
      <c r="J4432" s="215">
        <v>254.68</v>
      </c>
      <c r="K4432" s="216" t="s">
        <v>88</v>
      </c>
    </row>
    <row r="4433" spans="1:11" x14ac:dyDescent="0.25">
      <c r="A4433" s="103" t="s">
        <v>807</v>
      </c>
      <c r="B4433" s="103" t="s">
        <v>88</v>
      </c>
      <c r="C4433" s="103" t="s">
        <v>904</v>
      </c>
      <c r="D4433" s="103" t="s">
        <v>905</v>
      </c>
      <c r="E4433" s="111"/>
      <c r="F4433" s="103" t="s">
        <v>906</v>
      </c>
      <c r="G4433" s="103" t="s">
        <v>613</v>
      </c>
      <c r="H4433" s="103" t="s">
        <v>614</v>
      </c>
      <c r="I4433" s="103" t="s">
        <v>842</v>
      </c>
      <c r="J4433" s="215">
        <v>-63.67</v>
      </c>
      <c r="K4433" s="216" t="s">
        <v>88</v>
      </c>
    </row>
    <row r="4434" spans="1:11" x14ac:dyDescent="0.25">
      <c r="A4434" s="103" t="s">
        <v>809</v>
      </c>
      <c r="B4434" s="103" t="s">
        <v>88</v>
      </c>
      <c r="C4434" s="103" t="s">
        <v>904</v>
      </c>
      <c r="D4434" s="103" t="s">
        <v>905</v>
      </c>
      <c r="E4434" s="103" t="s">
        <v>906</v>
      </c>
      <c r="F4434" s="103" t="s">
        <v>906</v>
      </c>
      <c r="G4434" s="103" t="s">
        <v>470</v>
      </c>
      <c r="H4434" s="103" t="s">
        <v>817</v>
      </c>
      <c r="I4434" s="103" t="s">
        <v>842</v>
      </c>
      <c r="J4434" s="215">
        <v>2604.3000000000002</v>
      </c>
      <c r="K4434" s="216" t="s">
        <v>88</v>
      </c>
    </row>
    <row r="4435" spans="1:11" x14ac:dyDescent="0.25">
      <c r="A4435" s="103" t="s">
        <v>810</v>
      </c>
      <c r="B4435" s="103" t="s">
        <v>88</v>
      </c>
      <c r="C4435" s="103" t="s">
        <v>904</v>
      </c>
      <c r="D4435" s="103" t="s">
        <v>905</v>
      </c>
      <c r="E4435" s="103" t="s">
        <v>906</v>
      </c>
      <c r="F4435" s="103" t="s">
        <v>906</v>
      </c>
      <c r="G4435" s="103" t="s">
        <v>470</v>
      </c>
      <c r="H4435" s="103" t="s">
        <v>817</v>
      </c>
      <c r="I4435" s="103" t="s">
        <v>842</v>
      </c>
      <c r="J4435" s="215">
        <v>855.17</v>
      </c>
      <c r="K4435" s="216" t="s">
        <v>88</v>
      </c>
    </row>
    <row r="4436" spans="1:11" x14ac:dyDescent="0.25">
      <c r="A4436" s="103" t="s">
        <v>1038</v>
      </c>
      <c r="B4436" s="103" t="s">
        <v>88</v>
      </c>
      <c r="C4436" s="103" t="s">
        <v>904</v>
      </c>
      <c r="D4436" s="103" t="s">
        <v>905</v>
      </c>
      <c r="E4436" s="103" t="s">
        <v>906</v>
      </c>
      <c r="F4436" s="103" t="s">
        <v>906</v>
      </c>
      <c r="G4436" s="103" t="s">
        <v>470</v>
      </c>
      <c r="H4436" s="103" t="s">
        <v>817</v>
      </c>
      <c r="I4436" s="103" t="s">
        <v>842</v>
      </c>
      <c r="J4436" s="215">
        <v>2962.94</v>
      </c>
      <c r="K4436" s="216" t="s">
        <v>88</v>
      </c>
    </row>
    <row r="4437" spans="1:11" x14ac:dyDescent="0.25">
      <c r="A4437" s="103" t="s">
        <v>807</v>
      </c>
      <c r="B4437" s="103" t="s">
        <v>88</v>
      </c>
      <c r="C4437" s="103" t="s">
        <v>904</v>
      </c>
      <c r="D4437" s="103" t="s">
        <v>905</v>
      </c>
      <c r="E4437" s="103" t="s">
        <v>906</v>
      </c>
      <c r="F4437" s="103" t="s">
        <v>906</v>
      </c>
      <c r="G4437" s="103" t="s">
        <v>470</v>
      </c>
      <c r="H4437" s="103" t="s">
        <v>817</v>
      </c>
      <c r="I4437" s="103" t="s">
        <v>842</v>
      </c>
      <c r="J4437" s="215">
        <v>3405.03</v>
      </c>
      <c r="K4437" s="216" t="s">
        <v>88</v>
      </c>
    </row>
    <row r="4438" spans="1:11" x14ac:dyDescent="0.25">
      <c r="A4438" s="103" t="s">
        <v>808</v>
      </c>
      <c r="B4438" s="103" t="s">
        <v>88</v>
      </c>
      <c r="C4438" s="103" t="s">
        <v>904</v>
      </c>
      <c r="D4438" s="103" t="s">
        <v>905</v>
      </c>
      <c r="E4438" s="103" t="s">
        <v>906</v>
      </c>
      <c r="F4438" s="103" t="s">
        <v>906</v>
      </c>
      <c r="G4438" s="103" t="s">
        <v>875</v>
      </c>
      <c r="H4438" s="103" t="s">
        <v>876</v>
      </c>
      <c r="I4438" s="103" t="s">
        <v>842</v>
      </c>
      <c r="J4438" s="215">
        <v>-1596.63</v>
      </c>
      <c r="K4438" s="216" t="s">
        <v>88</v>
      </c>
    </row>
    <row r="4439" spans="1:11" x14ac:dyDescent="0.25">
      <c r="A4439" s="103" t="s">
        <v>809</v>
      </c>
      <c r="B4439" s="103" t="s">
        <v>88</v>
      </c>
      <c r="C4439" s="103" t="s">
        <v>904</v>
      </c>
      <c r="D4439" s="103" t="s">
        <v>905</v>
      </c>
      <c r="E4439" s="103" t="s">
        <v>906</v>
      </c>
      <c r="F4439" s="103" t="s">
        <v>906</v>
      </c>
      <c r="G4439" s="103" t="s">
        <v>875</v>
      </c>
      <c r="H4439" s="103" t="s">
        <v>876</v>
      </c>
      <c r="I4439" s="103" t="s">
        <v>842</v>
      </c>
      <c r="J4439" s="215">
        <v>3175.4</v>
      </c>
      <c r="K4439" s="216" t="s">
        <v>88</v>
      </c>
    </row>
    <row r="4440" spans="1:11" x14ac:dyDescent="0.25">
      <c r="A4440" s="103" t="s">
        <v>810</v>
      </c>
      <c r="B4440" s="103" t="s">
        <v>88</v>
      </c>
      <c r="C4440" s="103" t="s">
        <v>904</v>
      </c>
      <c r="D4440" s="103" t="s">
        <v>905</v>
      </c>
      <c r="E4440" s="103" t="s">
        <v>906</v>
      </c>
      <c r="F4440" s="103" t="s">
        <v>906</v>
      </c>
      <c r="G4440" s="103" t="s">
        <v>875</v>
      </c>
      <c r="H4440" s="103" t="s">
        <v>876</v>
      </c>
      <c r="I4440" s="103" t="s">
        <v>842</v>
      </c>
      <c r="J4440" s="215">
        <v>1488.4</v>
      </c>
      <c r="K4440" s="216" t="s">
        <v>88</v>
      </c>
    </row>
    <row r="4441" spans="1:11" x14ac:dyDescent="0.25">
      <c r="A4441" s="103" t="s">
        <v>806</v>
      </c>
      <c r="B4441" s="103" t="s">
        <v>88</v>
      </c>
      <c r="C4441" s="103" t="s">
        <v>904</v>
      </c>
      <c r="D4441" s="103" t="s">
        <v>905</v>
      </c>
      <c r="E4441" s="103" t="s">
        <v>906</v>
      </c>
      <c r="F4441" s="103" t="s">
        <v>906</v>
      </c>
      <c r="G4441" s="103" t="s">
        <v>875</v>
      </c>
      <c r="H4441" s="103" t="s">
        <v>876</v>
      </c>
      <c r="I4441" s="103" t="s">
        <v>842</v>
      </c>
      <c r="J4441" s="215">
        <v>1680.73</v>
      </c>
      <c r="K4441" s="216" t="s">
        <v>88</v>
      </c>
    </row>
    <row r="4442" spans="1:11" x14ac:dyDescent="0.25">
      <c r="A4442" s="103" t="s">
        <v>808</v>
      </c>
      <c r="B4442" s="103" t="s">
        <v>88</v>
      </c>
      <c r="C4442" s="103" t="s">
        <v>904</v>
      </c>
      <c r="D4442" s="103" t="s">
        <v>905</v>
      </c>
      <c r="E4442" s="103" t="s">
        <v>906</v>
      </c>
      <c r="F4442" s="103" t="s">
        <v>906</v>
      </c>
      <c r="G4442" s="103" t="s">
        <v>818</v>
      </c>
      <c r="H4442" s="103" t="s">
        <v>819</v>
      </c>
      <c r="I4442" s="103" t="s">
        <v>842</v>
      </c>
      <c r="J4442" s="215">
        <v>5254.36</v>
      </c>
      <c r="K4442" s="216" t="s">
        <v>88</v>
      </c>
    </row>
    <row r="4443" spans="1:11" x14ac:dyDescent="0.25">
      <c r="A4443" s="103" t="s">
        <v>809</v>
      </c>
      <c r="B4443" s="103" t="s">
        <v>88</v>
      </c>
      <c r="C4443" s="103" t="s">
        <v>904</v>
      </c>
      <c r="D4443" s="103" t="s">
        <v>905</v>
      </c>
      <c r="E4443" s="103" t="s">
        <v>906</v>
      </c>
      <c r="F4443" s="103" t="s">
        <v>906</v>
      </c>
      <c r="G4443" s="103" t="s">
        <v>818</v>
      </c>
      <c r="H4443" s="103" t="s">
        <v>819</v>
      </c>
      <c r="I4443" s="103" t="s">
        <v>842</v>
      </c>
      <c r="J4443" s="215">
        <v>5852.34</v>
      </c>
      <c r="K4443" s="216" t="s">
        <v>88</v>
      </c>
    </row>
    <row r="4444" spans="1:11" x14ac:dyDescent="0.25">
      <c r="A4444" s="103" t="s">
        <v>810</v>
      </c>
      <c r="B4444" s="103" t="s">
        <v>88</v>
      </c>
      <c r="C4444" s="103" t="s">
        <v>904</v>
      </c>
      <c r="D4444" s="103" t="s">
        <v>905</v>
      </c>
      <c r="E4444" s="103" t="s">
        <v>906</v>
      </c>
      <c r="F4444" s="103" t="s">
        <v>906</v>
      </c>
      <c r="G4444" s="103" t="s">
        <v>818</v>
      </c>
      <c r="H4444" s="103" t="s">
        <v>819</v>
      </c>
      <c r="I4444" s="103" t="s">
        <v>842</v>
      </c>
      <c r="J4444" s="215">
        <v>474.58</v>
      </c>
      <c r="K4444" s="216" t="s">
        <v>88</v>
      </c>
    </row>
    <row r="4445" spans="1:11" x14ac:dyDescent="0.25">
      <c r="A4445" s="103" t="s">
        <v>1038</v>
      </c>
      <c r="B4445" s="103" t="s">
        <v>88</v>
      </c>
      <c r="C4445" s="103" t="s">
        <v>904</v>
      </c>
      <c r="D4445" s="103" t="s">
        <v>905</v>
      </c>
      <c r="E4445" s="103" t="s">
        <v>906</v>
      </c>
      <c r="F4445" s="103" t="s">
        <v>906</v>
      </c>
      <c r="G4445" s="103" t="s">
        <v>818</v>
      </c>
      <c r="H4445" s="103" t="s">
        <v>819</v>
      </c>
      <c r="I4445" s="103" t="s">
        <v>842</v>
      </c>
      <c r="J4445" s="215">
        <v>1639.34</v>
      </c>
      <c r="K4445" s="216" t="s">
        <v>88</v>
      </c>
    </row>
    <row r="4446" spans="1:11" x14ac:dyDescent="0.25">
      <c r="A4446" s="103" t="s">
        <v>806</v>
      </c>
      <c r="B4446" s="103" t="s">
        <v>88</v>
      </c>
      <c r="C4446" s="103" t="s">
        <v>904</v>
      </c>
      <c r="D4446" s="103" t="s">
        <v>905</v>
      </c>
      <c r="E4446" s="103" t="s">
        <v>906</v>
      </c>
      <c r="F4446" s="103" t="s">
        <v>906</v>
      </c>
      <c r="G4446" s="103" t="s">
        <v>818</v>
      </c>
      <c r="H4446" s="103" t="s">
        <v>819</v>
      </c>
      <c r="I4446" s="103" t="s">
        <v>842</v>
      </c>
      <c r="J4446" s="215">
        <v>3350.59</v>
      </c>
      <c r="K4446" s="216" t="s">
        <v>88</v>
      </c>
    </row>
    <row r="4447" spans="1:11" x14ac:dyDescent="0.25">
      <c r="A4447" s="103" t="s">
        <v>807</v>
      </c>
      <c r="B4447" s="103" t="s">
        <v>88</v>
      </c>
      <c r="C4447" s="103" t="s">
        <v>904</v>
      </c>
      <c r="D4447" s="103" t="s">
        <v>905</v>
      </c>
      <c r="E4447" s="103" t="s">
        <v>906</v>
      </c>
      <c r="F4447" s="103" t="s">
        <v>906</v>
      </c>
      <c r="G4447" s="103" t="s">
        <v>818</v>
      </c>
      <c r="H4447" s="103" t="s">
        <v>819</v>
      </c>
      <c r="I4447" s="103" t="s">
        <v>842</v>
      </c>
      <c r="J4447" s="215">
        <v>2307.62</v>
      </c>
      <c r="K4447" s="216" t="s">
        <v>88</v>
      </c>
    </row>
    <row r="4448" spans="1:11" x14ac:dyDescent="0.25">
      <c r="A4448" s="103" t="s">
        <v>808</v>
      </c>
      <c r="B4448" s="103" t="s">
        <v>88</v>
      </c>
      <c r="C4448" s="103" t="s">
        <v>904</v>
      </c>
      <c r="D4448" s="103" t="s">
        <v>905</v>
      </c>
      <c r="E4448" s="103" t="s">
        <v>906</v>
      </c>
      <c r="F4448" s="103" t="s">
        <v>906</v>
      </c>
      <c r="G4448" s="103" t="s">
        <v>145</v>
      </c>
      <c r="H4448" s="103" t="s">
        <v>359</v>
      </c>
      <c r="I4448" s="103" t="s">
        <v>842</v>
      </c>
      <c r="J4448" s="215">
        <v>1628.2</v>
      </c>
      <c r="K4448" s="216" t="s">
        <v>88</v>
      </c>
    </row>
    <row r="4449" spans="1:11" x14ac:dyDescent="0.25">
      <c r="A4449" s="103" t="s">
        <v>1038</v>
      </c>
      <c r="B4449" s="103" t="s">
        <v>88</v>
      </c>
      <c r="C4449" s="103" t="s">
        <v>904</v>
      </c>
      <c r="D4449" s="103" t="s">
        <v>905</v>
      </c>
      <c r="E4449" s="103" t="s">
        <v>906</v>
      </c>
      <c r="F4449" s="103" t="s">
        <v>906</v>
      </c>
      <c r="G4449" s="103" t="s">
        <v>145</v>
      </c>
      <c r="H4449" s="103" t="s">
        <v>359</v>
      </c>
      <c r="I4449" s="103" t="s">
        <v>842</v>
      </c>
      <c r="J4449" s="215">
        <v>503.87</v>
      </c>
      <c r="K4449" s="216" t="s">
        <v>88</v>
      </c>
    </row>
    <row r="4450" spans="1:11" x14ac:dyDescent="0.25">
      <c r="A4450" s="103" t="s">
        <v>807</v>
      </c>
      <c r="B4450" s="103" t="s">
        <v>88</v>
      </c>
      <c r="C4450" s="103" t="s">
        <v>904</v>
      </c>
      <c r="D4450" s="103" t="s">
        <v>905</v>
      </c>
      <c r="E4450" s="103" t="s">
        <v>906</v>
      </c>
      <c r="F4450" s="103" t="s">
        <v>906</v>
      </c>
      <c r="G4450" s="103" t="s">
        <v>145</v>
      </c>
      <c r="H4450" s="103" t="s">
        <v>359</v>
      </c>
      <c r="I4450" s="103" t="s">
        <v>842</v>
      </c>
      <c r="J4450" s="215">
        <v>2902.33</v>
      </c>
      <c r="K4450" s="216" t="s">
        <v>88</v>
      </c>
    </row>
    <row r="4451" spans="1:11" x14ac:dyDescent="0.25">
      <c r="A4451" s="103" t="s">
        <v>808</v>
      </c>
      <c r="B4451" s="103" t="s">
        <v>88</v>
      </c>
      <c r="C4451" s="103" t="s">
        <v>904</v>
      </c>
      <c r="D4451" s="103" t="s">
        <v>905</v>
      </c>
      <c r="E4451" s="103" t="s">
        <v>906</v>
      </c>
      <c r="F4451" s="103" t="s">
        <v>906</v>
      </c>
      <c r="G4451" s="103" t="s">
        <v>150</v>
      </c>
      <c r="H4451" s="103" t="s">
        <v>361</v>
      </c>
      <c r="I4451" s="103" t="s">
        <v>842</v>
      </c>
      <c r="J4451" s="215">
        <v>5805.58</v>
      </c>
      <c r="K4451" s="216" t="s">
        <v>88</v>
      </c>
    </row>
    <row r="4452" spans="1:11" x14ac:dyDescent="0.25">
      <c r="A4452" s="103" t="s">
        <v>809</v>
      </c>
      <c r="B4452" s="103" t="s">
        <v>88</v>
      </c>
      <c r="C4452" s="103" t="s">
        <v>904</v>
      </c>
      <c r="D4452" s="103" t="s">
        <v>905</v>
      </c>
      <c r="E4452" s="103" t="s">
        <v>906</v>
      </c>
      <c r="F4452" s="103" t="s">
        <v>906</v>
      </c>
      <c r="G4452" s="103" t="s">
        <v>150</v>
      </c>
      <c r="H4452" s="103" t="s">
        <v>361</v>
      </c>
      <c r="I4452" s="103" t="s">
        <v>842</v>
      </c>
      <c r="J4452" s="215">
        <v>0</v>
      </c>
      <c r="K4452" s="216" t="s">
        <v>88</v>
      </c>
    </row>
    <row r="4453" spans="1:11" x14ac:dyDescent="0.25">
      <c r="A4453" s="103" t="s">
        <v>1038</v>
      </c>
      <c r="B4453" s="103" t="s">
        <v>88</v>
      </c>
      <c r="C4453" s="103" t="s">
        <v>904</v>
      </c>
      <c r="D4453" s="103" t="s">
        <v>905</v>
      </c>
      <c r="E4453" s="103" t="s">
        <v>906</v>
      </c>
      <c r="F4453" s="103" t="s">
        <v>906</v>
      </c>
      <c r="G4453" s="103" t="s">
        <v>150</v>
      </c>
      <c r="H4453" s="103" t="s">
        <v>361</v>
      </c>
      <c r="I4453" s="103" t="s">
        <v>842</v>
      </c>
      <c r="J4453" s="215">
        <v>3.5</v>
      </c>
      <c r="K4453" s="216" t="s">
        <v>88</v>
      </c>
    </row>
    <row r="4454" spans="1:11" x14ac:dyDescent="0.25">
      <c r="A4454" s="103" t="s">
        <v>806</v>
      </c>
      <c r="B4454" s="103" t="s">
        <v>88</v>
      </c>
      <c r="C4454" s="103" t="s">
        <v>904</v>
      </c>
      <c r="D4454" s="103" t="s">
        <v>905</v>
      </c>
      <c r="E4454" s="103" t="s">
        <v>906</v>
      </c>
      <c r="F4454" s="103" t="s">
        <v>906</v>
      </c>
      <c r="G4454" s="103" t="s">
        <v>150</v>
      </c>
      <c r="H4454" s="103" t="s">
        <v>361</v>
      </c>
      <c r="I4454" s="103" t="s">
        <v>842</v>
      </c>
      <c r="J4454" s="215">
        <v>749.33</v>
      </c>
      <c r="K4454" s="216" t="s">
        <v>88</v>
      </c>
    </row>
    <row r="4455" spans="1:11" x14ac:dyDescent="0.25">
      <c r="A4455" s="103" t="s">
        <v>807</v>
      </c>
      <c r="B4455" s="103" t="s">
        <v>88</v>
      </c>
      <c r="C4455" s="103" t="s">
        <v>904</v>
      </c>
      <c r="D4455" s="103" t="s">
        <v>905</v>
      </c>
      <c r="E4455" s="103" t="s">
        <v>906</v>
      </c>
      <c r="F4455" s="103" t="s">
        <v>906</v>
      </c>
      <c r="G4455" s="103" t="s">
        <v>150</v>
      </c>
      <c r="H4455" s="103" t="s">
        <v>361</v>
      </c>
      <c r="I4455" s="103" t="s">
        <v>842</v>
      </c>
      <c r="J4455" s="215">
        <v>0.01</v>
      </c>
      <c r="K4455" s="216" t="s">
        <v>88</v>
      </c>
    </row>
    <row r="4456" spans="1:11" x14ac:dyDescent="0.25">
      <c r="A4456" s="103" t="s">
        <v>809</v>
      </c>
      <c r="B4456" s="103" t="s">
        <v>88</v>
      </c>
      <c r="C4456" s="103" t="s">
        <v>904</v>
      </c>
      <c r="D4456" s="103" t="s">
        <v>905</v>
      </c>
      <c r="E4456" s="103" t="s">
        <v>906</v>
      </c>
      <c r="F4456" s="103" t="s">
        <v>906</v>
      </c>
      <c r="G4456" s="103" t="s">
        <v>149</v>
      </c>
      <c r="H4456" s="103" t="s">
        <v>362</v>
      </c>
      <c r="I4456" s="103" t="s">
        <v>842</v>
      </c>
      <c r="J4456" s="215">
        <v>6920.52</v>
      </c>
      <c r="K4456" s="216" t="s">
        <v>88</v>
      </c>
    </row>
    <row r="4457" spans="1:11" x14ac:dyDescent="0.25">
      <c r="A4457" s="103" t="s">
        <v>810</v>
      </c>
      <c r="B4457" s="103" t="s">
        <v>88</v>
      </c>
      <c r="C4457" s="103" t="s">
        <v>904</v>
      </c>
      <c r="D4457" s="103" t="s">
        <v>905</v>
      </c>
      <c r="E4457" s="103" t="s">
        <v>906</v>
      </c>
      <c r="F4457" s="103" t="s">
        <v>906</v>
      </c>
      <c r="G4457" s="103" t="s">
        <v>149</v>
      </c>
      <c r="H4457" s="103" t="s">
        <v>362</v>
      </c>
      <c r="I4457" s="103" t="s">
        <v>842</v>
      </c>
      <c r="J4457" s="215">
        <v>2896.4</v>
      </c>
      <c r="K4457" s="216" t="s">
        <v>88</v>
      </c>
    </row>
    <row r="4458" spans="1:11" x14ac:dyDescent="0.25">
      <c r="A4458" s="103" t="s">
        <v>1038</v>
      </c>
      <c r="B4458" s="103" t="s">
        <v>88</v>
      </c>
      <c r="C4458" s="103" t="s">
        <v>904</v>
      </c>
      <c r="D4458" s="103" t="s">
        <v>905</v>
      </c>
      <c r="E4458" s="103" t="s">
        <v>906</v>
      </c>
      <c r="F4458" s="103" t="s">
        <v>906</v>
      </c>
      <c r="G4458" s="103" t="s">
        <v>149</v>
      </c>
      <c r="H4458" s="103" t="s">
        <v>362</v>
      </c>
      <c r="I4458" s="103" t="s">
        <v>842</v>
      </c>
      <c r="J4458" s="215">
        <v>1329.89</v>
      </c>
      <c r="K4458" s="216" t="s">
        <v>88</v>
      </c>
    </row>
    <row r="4459" spans="1:11" x14ac:dyDescent="0.25">
      <c r="A4459" s="103" t="s">
        <v>806</v>
      </c>
      <c r="B4459" s="103" t="s">
        <v>88</v>
      </c>
      <c r="C4459" s="103" t="s">
        <v>904</v>
      </c>
      <c r="D4459" s="103" t="s">
        <v>905</v>
      </c>
      <c r="E4459" s="103" t="s">
        <v>906</v>
      </c>
      <c r="F4459" s="103" t="s">
        <v>906</v>
      </c>
      <c r="G4459" s="103" t="s">
        <v>149</v>
      </c>
      <c r="H4459" s="103" t="s">
        <v>362</v>
      </c>
      <c r="I4459" s="103" t="s">
        <v>842</v>
      </c>
      <c r="J4459" s="215">
        <v>94.97</v>
      </c>
      <c r="K4459" s="216" t="s">
        <v>88</v>
      </c>
    </row>
    <row r="4460" spans="1:11" x14ac:dyDescent="0.25">
      <c r="A4460" s="103" t="s">
        <v>807</v>
      </c>
      <c r="B4460" s="103" t="s">
        <v>88</v>
      </c>
      <c r="C4460" s="103" t="s">
        <v>904</v>
      </c>
      <c r="D4460" s="103" t="s">
        <v>905</v>
      </c>
      <c r="E4460" s="103" t="s">
        <v>906</v>
      </c>
      <c r="F4460" s="103" t="s">
        <v>906</v>
      </c>
      <c r="G4460" s="103" t="s">
        <v>149</v>
      </c>
      <c r="H4460" s="103" t="s">
        <v>362</v>
      </c>
      <c r="I4460" s="103" t="s">
        <v>842</v>
      </c>
      <c r="J4460" s="215">
        <v>867.34</v>
      </c>
      <c r="K4460" s="216" t="s">
        <v>88</v>
      </c>
    </row>
    <row r="4461" spans="1:11" x14ac:dyDescent="0.25">
      <c r="A4461" s="103" t="s">
        <v>808</v>
      </c>
      <c r="B4461" s="103" t="s">
        <v>88</v>
      </c>
      <c r="C4461" s="103" t="s">
        <v>904</v>
      </c>
      <c r="D4461" s="103" t="s">
        <v>905</v>
      </c>
      <c r="E4461" s="103" t="s">
        <v>906</v>
      </c>
      <c r="F4461" s="103" t="s">
        <v>906</v>
      </c>
      <c r="G4461" s="103" t="s">
        <v>147</v>
      </c>
      <c r="H4461" s="103" t="s">
        <v>617</v>
      </c>
      <c r="I4461" s="103" t="s">
        <v>842</v>
      </c>
      <c r="J4461" s="215">
        <v>512.64</v>
      </c>
      <c r="K4461" s="216" t="s">
        <v>88</v>
      </c>
    </row>
    <row r="4462" spans="1:11" x14ac:dyDescent="0.25">
      <c r="A4462" s="103" t="s">
        <v>809</v>
      </c>
      <c r="B4462" s="103" t="s">
        <v>88</v>
      </c>
      <c r="C4462" s="103" t="s">
        <v>904</v>
      </c>
      <c r="D4462" s="103" t="s">
        <v>905</v>
      </c>
      <c r="E4462" s="103" t="s">
        <v>906</v>
      </c>
      <c r="F4462" s="103" t="s">
        <v>906</v>
      </c>
      <c r="G4462" s="103" t="s">
        <v>147</v>
      </c>
      <c r="H4462" s="103" t="s">
        <v>617</v>
      </c>
      <c r="I4462" s="103" t="s">
        <v>842</v>
      </c>
      <c r="J4462" s="215">
        <v>3</v>
      </c>
      <c r="K4462" s="216" t="s">
        <v>88</v>
      </c>
    </row>
    <row r="4463" spans="1:11" x14ac:dyDescent="0.25">
      <c r="A4463" s="103" t="s">
        <v>1038</v>
      </c>
      <c r="B4463" s="103" t="s">
        <v>88</v>
      </c>
      <c r="C4463" s="103" t="s">
        <v>904</v>
      </c>
      <c r="D4463" s="103" t="s">
        <v>905</v>
      </c>
      <c r="E4463" s="103" t="s">
        <v>906</v>
      </c>
      <c r="F4463" s="103" t="s">
        <v>906</v>
      </c>
      <c r="G4463" s="103" t="s">
        <v>147</v>
      </c>
      <c r="H4463" s="103" t="s">
        <v>617</v>
      </c>
      <c r="I4463" s="103" t="s">
        <v>842</v>
      </c>
      <c r="J4463" s="215">
        <v>-1435.28</v>
      </c>
      <c r="K4463" s="216" t="s">
        <v>88</v>
      </c>
    </row>
    <row r="4464" spans="1:11" x14ac:dyDescent="0.25">
      <c r="A4464" s="103" t="s">
        <v>807</v>
      </c>
      <c r="B4464" s="103" t="s">
        <v>88</v>
      </c>
      <c r="C4464" s="103" t="s">
        <v>904</v>
      </c>
      <c r="D4464" s="103" t="s">
        <v>905</v>
      </c>
      <c r="E4464" s="103" t="s">
        <v>906</v>
      </c>
      <c r="F4464" s="103" t="s">
        <v>906</v>
      </c>
      <c r="G4464" s="103" t="s">
        <v>147</v>
      </c>
      <c r="H4464" s="103" t="s">
        <v>617</v>
      </c>
      <c r="I4464" s="103" t="s">
        <v>842</v>
      </c>
      <c r="J4464" s="215">
        <v>2210.6799999999998</v>
      </c>
      <c r="K4464" s="216" t="s">
        <v>88</v>
      </c>
    </row>
    <row r="4465" spans="1:11" x14ac:dyDescent="0.25">
      <c r="A4465" s="103" t="s">
        <v>1038</v>
      </c>
      <c r="B4465" s="103" t="s">
        <v>88</v>
      </c>
      <c r="C4465" s="103" t="s">
        <v>904</v>
      </c>
      <c r="D4465" s="103" t="s">
        <v>905</v>
      </c>
      <c r="E4465" s="103" t="s">
        <v>906</v>
      </c>
      <c r="F4465" s="103" t="s">
        <v>906</v>
      </c>
      <c r="G4465" s="103" t="s">
        <v>144</v>
      </c>
      <c r="H4465" s="103" t="s">
        <v>583</v>
      </c>
      <c r="I4465" s="103" t="s">
        <v>842</v>
      </c>
      <c r="J4465" s="215">
        <v>5731.5</v>
      </c>
      <c r="K4465" s="216" t="s">
        <v>88</v>
      </c>
    </row>
    <row r="4466" spans="1:11" x14ac:dyDescent="0.25">
      <c r="A4466" s="103" t="s">
        <v>808</v>
      </c>
      <c r="B4466" s="103" t="s">
        <v>88</v>
      </c>
      <c r="C4466" s="103" t="s">
        <v>904</v>
      </c>
      <c r="D4466" s="103" t="s">
        <v>905</v>
      </c>
      <c r="E4466" s="103" t="s">
        <v>906</v>
      </c>
      <c r="F4466" s="103" t="s">
        <v>906</v>
      </c>
      <c r="G4466" s="103" t="s">
        <v>99</v>
      </c>
      <c r="H4466" s="103" t="s">
        <v>363</v>
      </c>
      <c r="I4466" s="103" t="s">
        <v>842</v>
      </c>
      <c r="J4466" s="215">
        <v>1152.77</v>
      </c>
      <c r="K4466" s="216" t="s">
        <v>88</v>
      </c>
    </row>
    <row r="4467" spans="1:11" x14ac:dyDescent="0.25">
      <c r="A4467" s="103" t="s">
        <v>809</v>
      </c>
      <c r="B4467" s="103" t="s">
        <v>88</v>
      </c>
      <c r="C4467" s="103" t="s">
        <v>904</v>
      </c>
      <c r="D4467" s="103" t="s">
        <v>905</v>
      </c>
      <c r="E4467" s="103" t="s">
        <v>906</v>
      </c>
      <c r="F4467" s="103" t="s">
        <v>906</v>
      </c>
      <c r="G4467" s="103" t="s">
        <v>99</v>
      </c>
      <c r="H4467" s="103" t="s">
        <v>363</v>
      </c>
      <c r="I4467" s="103" t="s">
        <v>842</v>
      </c>
      <c r="J4467" s="215">
        <v>16</v>
      </c>
      <c r="K4467" s="216" t="s">
        <v>88</v>
      </c>
    </row>
    <row r="4468" spans="1:11" x14ac:dyDescent="0.25">
      <c r="A4468" s="103" t="s">
        <v>806</v>
      </c>
      <c r="B4468" s="103" t="s">
        <v>88</v>
      </c>
      <c r="C4468" s="103" t="s">
        <v>904</v>
      </c>
      <c r="D4468" s="103" t="s">
        <v>905</v>
      </c>
      <c r="E4468" s="103" t="s">
        <v>906</v>
      </c>
      <c r="F4468" s="103" t="s">
        <v>906</v>
      </c>
      <c r="G4468" s="103" t="s">
        <v>99</v>
      </c>
      <c r="H4468" s="103" t="s">
        <v>363</v>
      </c>
      <c r="I4468" s="103" t="s">
        <v>842</v>
      </c>
      <c r="J4468" s="215">
        <v>1046.44</v>
      </c>
      <c r="K4468" s="216" t="s">
        <v>88</v>
      </c>
    </row>
    <row r="4469" spans="1:11" x14ac:dyDescent="0.25">
      <c r="A4469" s="103" t="s">
        <v>807</v>
      </c>
      <c r="B4469" s="103" t="s">
        <v>88</v>
      </c>
      <c r="C4469" s="103" t="s">
        <v>904</v>
      </c>
      <c r="D4469" s="103" t="s">
        <v>905</v>
      </c>
      <c r="E4469" s="103" t="s">
        <v>906</v>
      </c>
      <c r="F4469" s="103" t="s">
        <v>906</v>
      </c>
      <c r="G4469" s="103" t="s">
        <v>99</v>
      </c>
      <c r="H4469" s="103" t="s">
        <v>363</v>
      </c>
      <c r="I4469" s="103" t="s">
        <v>842</v>
      </c>
      <c r="J4469" s="215">
        <v>-1074.27</v>
      </c>
      <c r="K4469" s="216" t="s">
        <v>88</v>
      </c>
    </row>
    <row r="4470" spans="1:11" x14ac:dyDescent="0.25">
      <c r="A4470" s="103" t="s">
        <v>807</v>
      </c>
      <c r="B4470" s="103" t="s">
        <v>88</v>
      </c>
      <c r="C4470" s="103" t="s">
        <v>904</v>
      </c>
      <c r="D4470" s="103" t="s">
        <v>905</v>
      </c>
      <c r="E4470" s="103" t="s">
        <v>906</v>
      </c>
      <c r="F4470" s="103" t="s">
        <v>906</v>
      </c>
      <c r="G4470" s="103" t="s">
        <v>821</v>
      </c>
      <c r="H4470" s="103" t="s">
        <v>822</v>
      </c>
      <c r="I4470" s="103" t="s">
        <v>842</v>
      </c>
      <c r="J4470" s="215">
        <v>2774.03</v>
      </c>
      <c r="K4470" s="216" t="s">
        <v>88</v>
      </c>
    </row>
    <row r="4471" spans="1:11" x14ac:dyDescent="0.25">
      <c r="A4471" s="103" t="s">
        <v>807</v>
      </c>
      <c r="B4471" s="103" t="s">
        <v>88</v>
      </c>
      <c r="C4471" s="103" t="s">
        <v>904</v>
      </c>
      <c r="D4471" s="103" t="s">
        <v>905</v>
      </c>
      <c r="E4471" s="103" t="s">
        <v>906</v>
      </c>
      <c r="F4471" s="103" t="s">
        <v>906</v>
      </c>
      <c r="G4471" s="103" t="s">
        <v>821</v>
      </c>
      <c r="H4471" s="103" t="s">
        <v>823</v>
      </c>
      <c r="I4471" s="103" t="s">
        <v>842</v>
      </c>
      <c r="J4471" s="215">
        <v>1510.53</v>
      </c>
      <c r="K4471" s="216" t="s">
        <v>88</v>
      </c>
    </row>
    <row r="4472" spans="1:11" x14ac:dyDescent="0.25">
      <c r="A4472" s="103" t="s">
        <v>808</v>
      </c>
      <c r="B4472" s="103" t="s">
        <v>88</v>
      </c>
      <c r="C4472" s="103" t="s">
        <v>904</v>
      </c>
      <c r="D4472" s="103" t="s">
        <v>905</v>
      </c>
      <c r="E4472" s="103" t="s">
        <v>906</v>
      </c>
      <c r="F4472" s="103" t="s">
        <v>906</v>
      </c>
      <c r="G4472" s="103" t="s">
        <v>146</v>
      </c>
      <c r="H4472" s="103" t="s">
        <v>364</v>
      </c>
      <c r="I4472" s="103" t="s">
        <v>842</v>
      </c>
      <c r="J4472" s="215">
        <v>824.59</v>
      </c>
      <c r="K4472" s="216" t="s">
        <v>88</v>
      </c>
    </row>
    <row r="4473" spans="1:11" x14ac:dyDescent="0.25">
      <c r="A4473" s="103" t="s">
        <v>809</v>
      </c>
      <c r="B4473" s="103" t="s">
        <v>88</v>
      </c>
      <c r="C4473" s="103" t="s">
        <v>904</v>
      </c>
      <c r="D4473" s="103" t="s">
        <v>905</v>
      </c>
      <c r="E4473" s="103" t="s">
        <v>906</v>
      </c>
      <c r="F4473" s="103" t="s">
        <v>906</v>
      </c>
      <c r="G4473" s="103" t="s">
        <v>146</v>
      </c>
      <c r="H4473" s="103" t="s">
        <v>364</v>
      </c>
      <c r="I4473" s="103" t="s">
        <v>842</v>
      </c>
      <c r="J4473" s="215">
        <v>1805.39</v>
      </c>
      <c r="K4473" s="216" t="s">
        <v>88</v>
      </c>
    </row>
    <row r="4474" spans="1:11" x14ac:dyDescent="0.25">
      <c r="A4474" s="103" t="s">
        <v>810</v>
      </c>
      <c r="B4474" s="103" t="s">
        <v>88</v>
      </c>
      <c r="C4474" s="103" t="s">
        <v>904</v>
      </c>
      <c r="D4474" s="103" t="s">
        <v>905</v>
      </c>
      <c r="E4474" s="103" t="s">
        <v>906</v>
      </c>
      <c r="F4474" s="103" t="s">
        <v>906</v>
      </c>
      <c r="G4474" s="103" t="s">
        <v>146</v>
      </c>
      <c r="H4474" s="103" t="s">
        <v>364</v>
      </c>
      <c r="I4474" s="103" t="s">
        <v>842</v>
      </c>
      <c r="J4474" s="215">
        <v>740.83</v>
      </c>
      <c r="K4474" s="216" t="s">
        <v>88</v>
      </c>
    </row>
    <row r="4475" spans="1:11" x14ac:dyDescent="0.25">
      <c r="A4475" s="103" t="s">
        <v>1038</v>
      </c>
      <c r="B4475" s="103" t="s">
        <v>88</v>
      </c>
      <c r="C4475" s="103" t="s">
        <v>904</v>
      </c>
      <c r="D4475" s="103" t="s">
        <v>905</v>
      </c>
      <c r="E4475" s="103" t="s">
        <v>906</v>
      </c>
      <c r="F4475" s="103" t="s">
        <v>906</v>
      </c>
      <c r="G4475" s="103" t="s">
        <v>146</v>
      </c>
      <c r="H4475" s="103" t="s">
        <v>364</v>
      </c>
      <c r="I4475" s="103" t="s">
        <v>842</v>
      </c>
      <c r="J4475" s="215">
        <v>1052.51</v>
      </c>
      <c r="K4475" s="216" t="s">
        <v>88</v>
      </c>
    </row>
    <row r="4476" spans="1:11" x14ac:dyDescent="0.25">
      <c r="A4476" s="103" t="s">
        <v>807</v>
      </c>
      <c r="B4476" s="103" t="s">
        <v>88</v>
      </c>
      <c r="C4476" s="103" t="s">
        <v>904</v>
      </c>
      <c r="D4476" s="103" t="s">
        <v>905</v>
      </c>
      <c r="E4476" s="103" t="s">
        <v>906</v>
      </c>
      <c r="F4476" s="103" t="s">
        <v>906</v>
      </c>
      <c r="G4476" s="103" t="s">
        <v>146</v>
      </c>
      <c r="H4476" s="103" t="s">
        <v>364</v>
      </c>
      <c r="I4476" s="103" t="s">
        <v>842</v>
      </c>
      <c r="J4476" s="215">
        <v>1274.2</v>
      </c>
      <c r="K4476" s="216" t="s">
        <v>88</v>
      </c>
    </row>
    <row r="4477" spans="1:11" x14ac:dyDescent="0.25">
      <c r="A4477" s="103" t="s">
        <v>809</v>
      </c>
      <c r="B4477" s="103" t="s">
        <v>88</v>
      </c>
      <c r="C4477" s="103" t="s">
        <v>904</v>
      </c>
      <c r="D4477" s="103" t="s">
        <v>905</v>
      </c>
      <c r="E4477" s="103" t="s">
        <v>906</v>
      </c>
      <c r="F4477" s="103" t="s">
        <v>906</v>
      </c>
      <c r="G4477" s="103" t="s">
        <v>143</v>
      </c>
      <c r="H4477" s="103" t="s">
        <v>365</v>
      </c>
      <c r="I4477" s="103" t="s">
        <v>842</v>
      </c>
      <c r="J4477" s="215">
        <v>382.22</v>
      </c>
      <c r="K4477" s="216" t="s">
        <v>88</v>
      </c>
    </row>
    <row r="4478" spans="1:11" x14ac:dyDescent="0.25">
      <c r="A4478" s="103" t="s">
        <v>1038</v>
      </c>
      <c r="B4478" s="103" t="s">
        <v>88</v>
      </c>
      <c r="C4478" s="103" t="s">
        <v>904</v>
      </c>
      <c r="D4478" s="103" t="s">
        <v>905</v>
      </c>
      <c r="E4478" s="103" t="s">
        <v>906</v>
      </c>
      <c r="F4478" s="103" t="s">
        <v>906</v>
      </c>
      <c r="G4478" s="103" t="s">
        <v>143</v>
      </c>
      <c r="H4478" s="103" t="s">
        <v>365</v>
      </c>
      <c r="I4478" s="103" t="s">
        <v>842</v>
      </c>
      <c r="J4478" s="215">
        <v>1025.93</v>
      </c>
      <c r="K4478" s="216" t="s">
        <v>88</v>
      </c>
    </row>
    <row r="4479" spans="1:11" x14ac:dyDescent="0.25">
      <c r="A4479" s="103" t="s">
        <v>807</v>
      </c>
      <c r="B4479" s="103" t="s">
        <v>88</v>
      </c>
      <c r="C4479" s="103" t="s">
        <v>904</v>
      </c>
      <c r="D4479" s="103" t="s">
        <v>905</v>
      </c>
      <c r="E4479" s="103" t="s">
        <v>906</v>
      </c>
      <c r="F4479" s="103" t="s">
        <v>906</v>
      </c>
      <c r="G4479" s="103" t="s">
        <v>143</v>
      </c>
      <c r="H4479" s="103" t="s">
        <v>365</v>
      </c>
      <c r="I4479" s="103" t="s">
        <v>842</v>
      </c>
      <c r="J4479" s="215">
        <v>239.46</v>
      </c>
      <c r="K4479" s="216" t="s">
        <v>88</v>
      </c>
    </row>
    <row r="4480" spans="1:11" x14ac:dyDescent="0.25">
      <c r="A4480" s="103" t="s">
        <v>806</v>
      </c>
      <c r="B4480" s="103" t="s">
        <v>88</v>
      </c>
      <c r="C4480" s="103" t="s">
        <v>904</v>
      </c>
      <c r="D4480" s="103" t="s">
        <v>905</v>
      </c>
      <c r="E4480" s="103" t="s">
        <v>906</v>
      </c>
      <c r="F4480" s="103" t="s">
        <v>906</v>
      </c>
      <c r="G4480" s="103" t="s">
        <v>95</v>
      </c>
      <c r="H4480" s="103" t="s">
        <v>366</v>
      </c>
      <c r="I4480" s="103" t="s">
        <v>842</v>
      </c>
      <c r="J4480" s="215">
        <v>0</v>
      </c>
      <c r="K4480" s="216" t="s">
        <v>88</v>
      </c>
    </row>
    <row r="4481" spans="1:11" x14ac:dyDescent="0.25">
      <c r="A4481" s="103" t="s">
        <v>808</v>
      </c>
      <c r="B4481" s="103" t="s">
        <v>88</v>
      </c>
      <c r="C4481" s="103" t="s">
        <v>904</v>
      </c>
      <c r="D4481" s="103" t="s">
        <v>905</v>
      </c>
      <c r="E4481" s="103" t="s">
        <v>906</v>
      </c>
      <c r="F4481" s="103" t="s">
        <v>906</v>
      </c>
      <c r="G4481" s="103" t="s">
        <v>142</v>
      </c>
      <c r="H4481" s="103" t="s">
        <v>367</v>
      </c>
      <c r="I4481" s="103" t="s">
        <v>842</v>
      </c>
      <c r="J4481" s="215">
        <v>93.66</v>
      </c>
      <c r="K4481" s="216" t="s">
        <v>88</v>
      </c>
    </row>
    <row r="4482" spans="1:11" x14ac:dyDescent="0.25">
      <c r="A4482" s="103" t="s">
        <v>808</v>
      </c>
      <c r="B4482" s="103" t="s">
        <v>88</v>
      </c>
      <c r="C4482" s="103" t="s">
        <v>904</v>
      </c>
      <c r="D4482" s="103" t="s">
        <v>905</v>
      </c>
      <c r="E4482" s="103" t="s">
        <v>906</v>
      </c>
      <c r="F4482" s="103" t="s">
        <v>906</v>
      </c>
      <c r="G4482" s="103" t="s">
        <v>142</v>
      </c>
      <c r="H4482" s="103" t="s">
        <v>734</v>
      </c>
      <c r="I4482" s="103" t="s">
        <v>842</v>
      </c>
      <c r="J4482" s="215">
        <v>3085.15</v>
      </c>
      <c r="K4482" s="216" t="s">
        <v>88</v>
      </c>
    </row>
    <row r="4483" spans="1:11" x14ac:dyDescent="0.25">
      <c r="A4483" s="103" t="s">
        <v>808</v>
      </c>
      <c r="B4483" s="103" t="s">
        <v>88</v>
      </c>
      <c r="C4483" s="103" t="s">
        <v>904</v>
      </c>
      <c r="D4483" s="103" t="s">
        <v>905</v>
      </c>
      <c r="E4483" s="111"/>
      <c r="F4483" s="103" t="s">
        <v>906</v>
      </c>
      <c r="G4483" s="103" t="s">
        <v>142</v>
      </c>
      <c r="H4483" s="103" t="s">
        <v>367</v>
      </c>
      <c r="I4483" s="103" t="s">
        <v>842</v>
      </c>
      <c r="J4483" s="215">
        <v>-24.34</v>
      </c>
      <c r="K4483" s="216" t="s">
        <v>88</v>
      </c>
    </row>
    <row r="4484" spans="1:11" x14ac:dyDescent="0.25">
      <c r="A4484" s="103" t="s">
        <v>809</v>
      </c>
      <c r="B4484" s="103" t="s">
        <v>88</v>
      </c>
      <c r="C4484" s="103" t="s">
        <v>904</v>
      </c>
      <c r="D4484" s="103" t="s">
        <v>905</v>
      </c>
      <c r="E4484" s="103" t="s">
        <v>906</v>
      </c>
      <c r="F4484" s="103" t="s">
        <v>906</v>
      </c>
      <c r="G4484" s="103" t="s">
        <v>142</v>
      </c>
      <c r="H4484" s="103" t="s">
        <v>367</v>
      </c>
      <c r="I4484" s="103" t="s">
        <v>842</v>
      </c>
      <c r="J4484" s="215">
        <v>2614.11</v>
      </c>
      <c r="K4484" s="216" t="s">
        <v>88</v>
      </c>
    </row>
    <row r="4485" spans="1:11" x14ac:dyDescent="0.25">
      <c r="A4485" s="103" t="s">
        <v>809</v>
      </c>
      <c r="B4485" s="103" t="s">
        <v>88</v>
      </c>
      <c r="C4485" s="103" t="s">
        <v>904</v>
      </c>
      <c r="D4485" s="103" t="s">
        <v>905</v>
      </c>
      <c r="E4485" s="111"/>
      <c r="F4485" s="103" t="s">
        <v>906</v>
      </c>
      <c r="G4485" s="103" t="s">
        <v>142</v>
      </c>
      <c r="H4485" s="103" t="s">
        <v>367</v>
      </c>
      <c r="I4485" s="103" t="s">
        <v>842</v>
      </c>
      <c r="J4485" s="215">
        <v>-679.41</v>
      </c>
      <c r="K4485" s="216" t="s">
        <v>88</v>
      </c>
    </row>
    <row r="4486" spans="1:11" x14ac:dyDescent="0.25">
      <c r="A4486" s="103" t="s">
        <v>810</v>
      </c>
      <c r="B4486" s="103" t="s">
        <v>88</v>
      </c>
      <c r="C4486" s="103" t="s">
        <v>904</v>
      </c>
      <c r="D4486" s="103" t="s">
        <v>905</v>
      </c>
      <c r="E4486" s="103" t="s">
        <v>906</v>
      </c>
      <c r="F4486" s="103" t="s">
        <v>906</v>
      </c>
      <c r="G4486" s="103" t="s">
        <v>142</v>
      </c>
      <c r="H4486" s="103" t="s">
        <v>367</v>
      </c>
      <c r="I4486" s="103" t="s">
        <v>842</v>
      </c>
      <c r="J4486" s="215">
        <v>302.39</v>
      </c>
      <c r="K4486" s="216" t="s">
        <v>88</v>
      </c>
    </row>
    <row r="4487" spans="1:11" x14ac:dyDescent="0.25">
      <c r="A4487" s="103" t="s">
        <v>810</v>
      </c>
      <c r="B4487" s="103" t="s">
        <v>88</v>
      </c>
      <c r="C4487" s="103" t="s">
        <v>904</v>
      </c>
      <c r="D4487" s="103" t="s">
        <v>905</v>
      </c>
      <c r="E4487" s="111"/>
      <c r="F4487" s="103" t="s">
        <v>906</v>
      </c>
      <c r="G4487" s="103" t="s">
        <v>142</v>
      </c>
      <c r="H4487" s="103" t="s">
        <v>367</v>
      </c>
      <c r="I4487" s="103" t="s">
        <v>842</v>
      </c>
      <c r="J4487" s="215">
        <v>-78.59</v>
      </c>
      <c r="K4487" s="216" t="s">
        <v>88</v>
      </c>
    </row>
    <row r="4488" spans="1:11" x14ac:dyDescent="0.25">
      <c r="A4488" s="103" t="s">
        <v>1038</v>
      </c>
      <c r="B4488" s="103" t="s">
        <v>88</v>
      </c>
      <c r="C4488" s="103" t="s">
        <v>904</v>
      </c>
      <c r="D4488" s="103" t="s">
        <v>905</v>
      </c>
      <c r="E4488" s="103" t="s">
        <v>906</v>
      </c>
      <c r="F4488" s="103" t="s">
        <v>906</v>
      </c>
      <c r="G4488" s="103" t="s">
        <v>142</v>
      </c>
      <c r="H4488" s="103" t="s">
        <v>367</v>
      </c>
      <c r="I4488" s="103" t="s">
        <v>842</v>
      </c>
      <c r="J4488" s="215">
        <v>1404.68</v>
      </c>
      <c r="K4488" s="216" t="s">
        <v>88</v>
      </c>
    </row>
    <row r="4489" spans="1:11" x14ac:dyDescent="0.25">
      <c r="A4489" s="103" t="s">
        <v>1038</v>
      </c>
      <c r="B4489" s="103" t="s">
        <v>88</v>
      </c>
      <c r="C4489" s="103" t="s">
        <v>904</v>
      </c>
      <c r="D4489" s="103" t="s">
        <v>905</v>
      </c>
      <c r="E4489" s="103" t="s">
        <v>906</v>
      </c>
      <c r="F4489" s="103" t="s">
        <v>906</v>
      </c>
      <c r="G4489" s="103" t="s">
        <v>142</v>
      </c>
      <c r="H4489" s="103" t="s">
        <v>734</v>
      </c>
      <c r="I4489" s="103" t="s">
        <v>842</v>
      </c>
      <c r="J4489" s="215">
        <v>2636.2</v>
      </c>
      <c r="K4489" s="216" t="s">
        <v>88</v>
      </c>
    </row>
    <row r="4490" spans="1:11" x14ac:dyDescent="0.25">
      <c r="A4490" s="103" t="s">
        <v>1038</v>
      </c>
      <c r="B4490" s="103" t="s">
        <v>88</v>
      </c>
      <c r="C4490" s="103" t="s">
        <v>904</v>
      </c>
      <c r="D4490" s="103" t="s">
        <v>905</v>
      </c>
      <c r="E4490" s="111"/>
      <c r="F4490" s="103" t="s">
        <v>906</v>
      </c>
      <c r="G4490" s="103" t="s">
        <v>142</v>
      </c>
      <c r="H4490" s="103" t="s">
        <v>367</v>
      </c>
      <c r="I4490" s="103" t="s">
        <v>842</v>
      </c>
      <c r="J4490" s="215">
        <v>-365.08</v>
      </c>
      <c r="K4490" s="216" t="s">
        <v>88</v>
      </c>
    </row>
    <row r="4491" spans="1:11" x14ac:dyDescent="0.25">
      <c r="A4491" s="103" t="s">
        <v>806</v>
      </c>
      <c r="B4491" s="103" t="s">
        <v>88</v>
      </c>
      <c r="C4491" s="103" t="s">
        <v>904</v>
      </c>
      <c r="D4491" s="103" t="s">
        <v>905</v>
      </c>
      <c r="E4491" s="103" t="s">
        <v>906</v>
      </c>
      <c r="F4491" s="103" t="s">
        <v>906</v>
      </c>
      <c r="G4491" s="103" t="s">
        <v>142</v>
      </c>
      <c r="H4491" s="103" t="s">
        <v>367</v>
      </c>
      <c r="I4491" s="103" t="s">
        <v>842</v>
      </c>
      <c r="J4491" s="215">
        <v>1534.47</v>
      </c>
      <c r="K4491" s="216" t="s">
        <v>88</v>
      </c>
    </row>
    <row r="4492" spans="1:11" x14ac:dyDescent="0.25">
      <c r="A4492" s="103" t="s">
        <v>806</v>
      </c>
      <c r="B4492" s="103" t="s">
        <v>88</v>
      </c>
      <c r="C4492" s="103" t="s">
        <v>904</v>
      </c>
      <c r="D4492" s="103" t="s">
        <v>905</v>
      </c>
      <c r="E4492" s="111"/>
      <c r="F4492" s="103" t="s">
        <v>906</v>
      </c>
      <c r="G4492" s="103" t="s">
        <v>142</v>
      </c>
      <c r="H4492" s="103" t="s">
        <v>367</v>
      </c>
      <c r="I4492" s="103" t="s">
        <v>842</v>
      </c>
      <c r="J4492" s="215">
        <v>-398.81</v>
      </c>
      <c r="K4492" s="216" t="s">
        <v>88</v>
      </c>
    </row>
    <row r="4493" spans="1:11" x14ac:dyDescent="0.25">
      <c r="A4493" s="103" t="s">
        <v>807</v>
      </c>
      <c r="B4493" s="103" t="s">
        <v>88</v>
      </c>
      <c r="C4493" s="103" t="s">
        <v>904</v>
      </c>
      <c r="D4493" s="103" t="s">
        <v>905</v>
      </c>
      <c r="E4493" s="103" t="s">
        <v>906</v>
      </c>
      <c r="F4493" s="103" t="s">
        <v>906</v>
      </c>
      <c r="G4493" s="103" t="s">
        <v>142</v>
      </c>
      <c r="H4493" s="103" t="s">
        <v>734</v>
      </c>
      <c r="I4493" s="103" t="s">
        <v>842</v>
      </c>
      <c r="J4493" s="215">
        <v>2214.62</v>
      </c>
      <c r="K4493" s="216" t="s">
        <v>88</v>
      </c>
    </row>
    <row r="4494" spans="1:11" x14ac:dyDescent="0.25">
      <c r="A4494" s="103" t="s">
        <v>808</v>
      </c>
      <c r="B4494" s="103" t="s">
        <v>88</v>
      </c>
      <c r="C4494" s="103" t="s">
        <v>904</v>
      </c>
      <c r="D4494" s="103" t="s">
        <v>905</v>
      </c>
      <c r="E4494" s="103" t="s">
        <v>906</v>
      </c>
      <c r="F4494" s="103" t="s">
        <v>906</v>
      </c>
      <c r="G4494" s="103" t="s">
        <v>141</v>
      </c>
      <c r="H4494" s="103" t="s">
        <v>368</v>
      </c>
      <c r="I4494" s="103" t="s">
        <v>842</v>
      </c>
      <c r="J4494" s="215">
        <v>3159.08</v>
      </c>
      <c r="K4494" s="216" t="s">
        <v>88</v>
      </c>
    </row>
    <row r="4495" spans="1:11" x14ac:dyDescent="0.25">
      <c r="A4495" s="103" t="s">
        <v>808</v>
      </c>
      <c r="B4495" s="103" t="s">
        <v>88</v>
      </c>
      <c r="C4495" s="103" t="s">
        <v>904</v>
      </c>
      <c r="D4495" s="103" t="s">
        <v>905</v>
      </c>
      <c r="E4495" s="111"/>
      <c r="F4495" s="103" t="s">
        <v>906</v>
      </c>
      <c r="G4495" s="103" t="s">
        <v>141</v>
      </c>
      <c r="H4495" s="103" t="s">
        <v>368</v>
      </c>
      <c r="I4495" s="103" t="s">
        <v>842</v>
      </c>
      <c r="J4495" s="215">
        <v>-821.05</v>
      </c>
      <c r="K4495" s="216" t="s">
        <v>88</v>
      </c>
    </row>
    <row r="4496" spans="1:11" x14ac:dyDescent="0.25">
      <c r="A4496" s="103" t="s">
        <v>809</v>
      </c>
      <c r="B4496" s="103" t="s">
        <v>88</v>
      </c>
      <c r="C4496" s="103" t="s">
        <v>904</v>
      </c>
      <c r="D4496" s="103" t="s">
        <v>905</v>
      </c>
      <c r="E4496" s="103" t="s">
        <v>906</v>
      </c>
      <c r="F4496" s="103" t="s">
        <v>906</v>
      </c>
      <c r="G4496" s="103" t="s">
        <v>141</v>
      </c>
      <c r="H4496" s="103" t="s">
        <v>368</v>
      </c>
      <c r="I4496" s="103" t="s">
        <v>842</v>
      </c>
      <c r="J4496" s="215">
        <v>708.4</v>
      </c>
      <c r="K4496" s="216" t="s">
        <v>88</v>
      </c>
    </row>
    <row r="4497" spans="1:11" x14ac:dyDescent="0.25">
      <c r="A4497" s="103" t="s">
        <v>809</v>
      </c>
      <c r="B4497" s="103" t="s">
        <v>88</v>
      </c>
      <c r="C4497" s="103" t="s">
        <v>904</v>
      </c>
      <c r="D4497" s="103" t="s">
        <v>905</v>
      </c>
      <c r="E4497" s="111"/>
      <c r="F4497" s="103" t="s">
        <v>906</v>
      </c>
      <c r="G4497" s="103" t="s">
        <v>141</v>
      </c>
      <c r="H4497" s="103" t="s">
        <v>368</v>
      </c>
      <c r="I4497" s="103" t="s">
        <v>842</v>
      </c>
      <c r="J4497" s="215">
        <v>-184.11</v>
      </c>
      <c r="K4497" s="216" t="s">
        <v>88</v>
      </c>
    </row>
    <row r="4498" spans="1:11" x14ac:dyDescent="0.25">
      <c r="A4498" s="103" t="s">
        <v>807</v>
      </c>
      <c r="B4498" s="103" t="s">
        <v>88</v>
      </c>
      <c r="C4498" s="103" t="s">
        <v>904</v>
      </c>
      <c r="D4498" s="103" t="s">
        <v>905</v>
      </c>
      <c r="E4498" s="103" t="s">
        <v>906</v>
      </c>
      <c r="F4498" s="103" t="s">
        <v>906</v>
      </c>
      <c r="G4498" s="103" t="s">
        <v>141</v>
      </c>
      <c r="H4498" s="103" t="s">
        <v>368</v>
      </c>
      <c r="I4498" s="103" t="s">
        <v>842</v>
      </c>
      <c r="J4498" s="215">
        <v>-1874.21</v>
      </c>
      <c r="K4498" s="216" t="s">
        <v>88</v>
      </c>
    </row>
    <row r="4499" spans="1:11" x14ac:dyDescent="0.25">
      <c r="A4499" s="103" t="s">
        <v>807</v>
      </c>
      <c r="B4499" s="103" t="s">
        <v>88</v>
      </c>
      <c r="C4499" s="103" t="s">
        <v>904</v>
      </c>
      <c r="D4499" s="103" t="s">
        <v>905</v>
      </c>
      <c r="E4499" s="111"/>
      <c r="F4499" s="103" t="s">
        <v>906</v>
      </c>
      <c r="G4499" s="103" t="s">
        <v>141</v>
      </c>
      <c r="H4499" s="103" t="s">
        <v>368</v>
      </c>
      <c r="I4499" s="103" t="s">
        <v>842</v>
      </c>
      <c r="J4499" s="215">
        <v>487.11</v>
      </c>
      <c r="K4499" s="216" t="s">
        <v>88</v>
      </c>
    </row>
    <row r="4500" spans="1:11" x14ac:dyDescent="0.25">
      <c r="A4500" s="103" t="s">
        <v>806</v>
      </c>
      <c r="B4500" s="103" t="s">
        <v>88</v>
      </c>
      <c r="C4500" s="103" t="s">
        <v>904</v>
      </c>
      <c r="D4500" s="103" t="s">
        <v>905</v>
      </c>
      <c r="E4500" s="103" t="s">
        <v>906</v>
      </c>
      <c r="F4500" s="103" t="s">
        <v>906</v>
      </c>
      <c r="G4500" s="103" t="s">
        <v>97</v>
      </c>
      <c r="H4500" s="103" t="s">
        <v>369</v>
      </c>
      <c r="I4500" s="103" t="s">
        <v>842</v>
      </c>
      <c r="J4500" s="215">
        <v>579.28</v>
      </c>
      <c r="K4500" s="216" t="s">
        <v>88</v>
      </c>
    </row>
    <row r="4501" spans="1:11" x14ac:dyDescent="0.25">
      <c r="A4501" s="103" t="s">
        <v>806</v>
      </c>
      <c r="B4501" s="103" t="s">
        <v>88</v>
      </c>
      <c r="C4501" s="103" t="s">
        <v>904</v>
      </c>
      <c r="D4501" s="103" t="s">
        <v>905</v>
      </c>
      <c r="E4501" s="111"/>
      <c r="F4501" s="103" t="s">
        <v>906</v>
      </c>
      <c r="G4501" s="103" t="s">
        <v>97</v>
      </c>
      <c r="H4501" s="103" t="s">
        <v>369</v>
      </c>
      <c r="I4501" s="103" t="s">
        <v>842</v>
      </c>
      <c r="J4501" s="215">
        <v>-150.56</v>
      </c>
      <c r="K4501" s="216" t="s">
        <v>88</v>
      </c>
    </row>
    <row r="4502" spans="1:11" x14ac:dyDescent="0.25">
      <c r="A4502" s="103" t="s">
        <v>807</v>
      </c>
      <c r="B4502" s="103" t="s">
        <v>88</v>
      </c>
      <c r="C4502" s="103" t="s">
        <v>904</v>
      </c>
      <c r="D4502" s="103" t="s">
        <v>905</v>
      </c>
      <c r="E4502" s="103" t="s">
        <v>906</v>
      </c>
      <c r="F4502" s="103" t="s">
        <v>906</v>
      </c>
      <c r="G4502" s="103" t="s">
        <v>97</v>
      </c>
      <c r="H4502" s="103" t="s">
        <v>369</v>
      </c>
      <c r="I4502" s="103" t="s">
        <v>842</v>
      </c>
      <c r="J4502" s="215">
        <v>1911.3</v>
      </c>
      <c r="K4502" s="216" t="s">
        <v>88</v>
      </c>
    </row>
    <row r="4503" spans="1:11" x14ac:dyDescent="0.25">
      <c r="A4503" s="103" t="s">
        <v>807</v>
      </c>
      <c r="B4503" s="103" t="s">
        <v>88</v>
      </c>
      <c r="C4503" s="103" t="s">
        <v>904</v>
      </c>
      <c r="D4503" s="103" t="s">
        <v>905</v>
      </c>
      <c r="E4503" s="111"/>
      <c r="F4503" s="103" t="s">
        <v>906</v>
      </c>
      <c r="G4503" s="103" t="s">
        <v>97</v>
      </c>
      <c r="H4503" s="103" t="s">
        <v>369</v>
      </c>
      <c r="I4503" s="103" t="s">
        <v>842</v>
      </c>
      <c r="J4503" s="215">
        <v>-231.11</v>
      </c>
      <c r="K4503" s="216" t="s">
        <v>88</v>
      </c>
    </row>
    <row r="4504" spans="1:11" x14ac:dyDescent="0.25">
      <c r="A4504" s="103" t="s">
        <v>808</v>
      </c>
      <c r="B4504" s="103" t="s">
        <v>88</v>
      </c>
      <c r="C4504" s="103" t="s">
        <v>904</v>
      </c>
      <c r="D4504" s="103" t="s">
        <v>905</v>
      </c>
      <c r="E4504" s="103" t="s">
        <v>906</v>
      </c>
      <c r="F4504" s="103" t="s">
        <v>906</v>
      </c>
      <c r="G4504" s="103" t="s">
        <v>140</v>
      </c>
      <c r="H4504" s="103" t="s">
        <v>649</v>
      </c>
      <c r="I4504" s="103" t="s">
        <v>842</v>
      </c>
      <c r="J4504" s="215">
        <v>2715.52</v>
      </c>
      <c r="K4504" s="216" t="s">
        <v>88</v>
      </c>
    </row>
    <row r="4505" spans="1:11" x14ac:dyDescent="0.25">
      <c r="A4505" s="103" t="s">
        <v>808</v>
      </c>
      <c r="B4505" s="103" t="s">
        <v>88</v>
      </c>
      <c r="C4505" s="103" t="s">
        <v>904</v>
      </c>
      <c r="D4505" s="103" t="s">
        <v>905</v>
      </c>
      <c r="E4505" s="111"/>
      <c r="F4505" s="103" t="s">
        <v>906</v>
      </c>
      <c r="G4505" s="103" t="s">
        <v>140</v>
      </c>
      <c r="H4505" s="103" t="s">
        <v>649</v>
      </c>
      <c r="I4505" s="103" t="s">
        <v>842</v>
      </c>
      <c r="J4505" s="215">
        <v>-705.76</v>
      </c>
      <c r="K4505" s="216" t="s">
        <v>88</v>
      </c>
    </row>
    <row r="4506" spans="1:11" x14ac:dyDescent="0.25">
      <c r="A4506" s="103" t="s">
        <v>809</v>
      </c>
      <c r="B4506" s="103" t="s">
        <v>88</v>
      </c>
      <c r="C4506" s="103" t="s">
        <v>904</v>
      </c>
      <c r="D4506" s="103" t="s">
        <v>905</v>
      </c>
      <c r="E4506" s="103" t="s">
        <v>906</v>
      </c>
      <c r="F4506" s="103" t="s">
        <v>906</v>
      </c>
      <c r="G4506" s="103" t="s">
        <v>140</v>
      </c>
      <c r="H4506" s="103" t="s">
        <v>649</v>
      </c>
      <c r="I4506" s="103" t="s">
        <v>842</v>
      </c>
      <c r="J4506" s="215">
        <v>6359.52</v>
      </c>
      <c r="K4506" s="216" t="s">
        <v>88</v>
      </c>
    </row>
    <row r="4507" spans="1:11" x14ac:dyDescent="0.25">
      <c r="A4507" s="103" t="s">
        <v>809</v>
      </c>
      <c r="B4507" s="103" t="s">
        <v>88</v>
      </c>
      <c r="C4507" s="103" t="s">
        <v>904</v>
      </c>
      <c r="D4507" s="103" t="s">
        <v>905</v>
      </c>
      <c r="E4507" s="111"/>
      <c r="F4507" s="103" t="s">
        <v>906</v>
      </c>
      <c r="G4507" s="103" t="s">
        <v>140</v>
      </c>
      <c r="H4507" s="103" t="s">
        <v>649</v>
      </c>
      <c r="I4507" s="103" t="s">
        <v>842</v>
      </c>
      <c r="J4507" s="215">
        <v>-365.93</v>
      </c>
      <c r="K4507" s="216" t="s">
        <v>88</v>
      </c>
    </row>
    <row r="4508" spans="1:11" x14ac:dyDescent="0.25">
      <c r="A4508" s="103" t="s">
        <v>1038</v>
      </c>
      <c r="B4508" s="103" t="s">
        <v>88</v>
      </c>
      <c r="C4508" s="103" t="s">
        <v>904</v>
      </c>
      <c r="D4508" s="103" t="s">
        <v>905</v>
      </c>
      <c r="E4508" s="103" t="s">
        <v>906</v>
      </c>
      <c r="F4508" s="103" t="s">
        <v>906</v>
      </c>
      <c r="G4508" s="103" t="s">
        <v>140</v>
      </c>
      <c r="H4508" s="103" t="s">
        <v>649</v>
      </c>
      <c r="I4508" s="103" t="s">
        <v>842</v>
      </c>
      <c r="J4508" s="215">
        <v>109.9</v>
      </c>
      <c r="K4508" s="216" t="s">
        <v>88</v>
      </c>
    </row>
    <row r="4509" spans="1:11" x14ac:dyDescent="0.25">
      <c r="A4509" s="103" t="s">
        <v>1038</v>
      </c>
      <c r="B4509" s="103" t="s">
        <v>88</v>
      </c>
      <c r="C4509" s="103" t="s">
        <v>904</v>
      </c>
      <c r="D4509" s="103" t="s">
        <v>905</v>
      </c>
      <c r="E4509" s="111"/>
      <c r="F4509" s="103" t="s">
        <v>906</v>
      </c>
      <c r="G4509" s="103" t="s">
        <v>140</v>
      </c>
      <c r="H4509" s="103" t="s">
        <v>649</v>
      </c>
      <c r="I4509" s="103" t="s">
        <v>842</v>
      </c>
      <c r="J4509" s="215">
        <v>-28.57</v>
      </c>
      <c r="K4509" s="216" t="s">
        <v>88</v>
      </c>
    </row>
    <row r="4510" spans="1:11" x14ac:dyDescent="0.25">
      <c r="A4510" s="103" t="s">
        <v>806</v>
      </c>
      <c r="B4510" s="103" t="s">
        <v>88</v>
      </c>
      <c r="C4510" s="103" t="s">
        <v>904</v>
      </c>
      <c r="D4510" s="103" t="s">
        <v>905</v>
      </c>
      <c r="E4510" s="103" t="s">
        <v>906</v>
      </c>
      <c r="F4510" s="103" t="s">
        <v>906</v>
      </c>
      <c r="G4510" s="103" t="s">
        <v>140</v>
      </c>
      <c r="H4510" s="103" t="s">
        <v>649</v>
      </c>
      <c r="I4510" s="103" t="s">
        <v>842</v>
      </c>
      <c r="J4510" s="215">
        <v>2650.94</v>
      </c>
      <c r="K4510" s="216" t="s">
        <v>88</v>
      </c>
    </row>
    <row r="4511" spans="1:11" x14ac:dyDescent="0.25">
      <c r="A4511" s="103" t="s">
        <v>806</v>
      </c>
      <c r="B4511" s="103" t="s">
        <v>88</v>
      </c>
      <c r="C4511" s="103" t="s">
        <v>904</v>
      </c>
      <c r="D4511" s="103" t="s">
        <v>905</v>
      </c>
      <c r="E4511" s="111"/>
      <c r="F4511" s="103" t="s">
        <v>906</v>
      </c>
      <c r="G4511" s="103" t="s">
        <v>140</v>
      </c>
      <c r="H4511" s="103" t="s">
        <v>649</v>
      </c>
      <c r="I4511" s="103" t="s">
        <v>842</v>
      </c>
      <c r="J4511" s="215">
        <v>-169.33</v>
      </c>
      <c r="K4511" s="216" t="s">
        <v>88</v>
      </c>
    </row>
    <row r="4512" spans="1:11" x14ac:dyDescent="0.25">
      <c r="A4512" s="103" t="s">
        <v>807</v>
      </c>
      <c r="B4512" s="103" t="s">
        <v>88</v>
      </c>
      <c r="C4512" s="103" t="s">
        <v>904</v>
      </c>
      <c r="D4512" s="103" t="s">
        <v>905</v>
      </c>
      <c r="E4512" s="103" t="s">
        <v>906</v>
      </c>
      <c r="F4512" s="103" t="s">
        <v>906</v>
      </c>
      <c r="G4512" s="103" t="s">
        <v>140</v>
      </c>
      <c r="H4512" s="103" t="s">
        <v>649</v>
      </c>
      <c r="I4512" s="103" t="s">
        <v>842</v>
      </c>
      <c r="J4512" s="215">
        <v>4137.2700000000004</v>
      </c>
      <c r="K4512" s="232"/>
    </row>
    <row r="4513" spans="1:11" x14ac:dyDescent="0.25">
      <c r="A4513" s="103" t="s">
        <v>807</v>
      </c>
      <c r="B4513" s="103" t="s">
        <v>88</v>
      </c>
      <c r="C4513" s="103" t="s">
        <v>904</v>
      </c>
      <c r="D4513" s="103" t="s">
        <v>905</v>
      </c>
      <c r="E4513" s="111"/>
      <c r="F4513" s="103" t="s">
        <v>906</v>
      </c>
      <c r="G4513" s="103" t="s">
        <v>140</v>
      </c>
      <c r="H4513" s="103" t="s">
        <v>649</v>
      </c>
      <c r="I4513" s="103" t="s">
        <v>842</v>
      </c>
      <c r="J4513" s="215">
        <v>-1075.28</v>
      </c>
      <c r="K4513" s="216" t="s">
        <v>88</v>
      </c>
    </row>
    <row r="4514" spans="1:11" x14ac:dyDescent="0.25">
      <c r="A4514" s="103" t="s">
        <v>808</v>
      </c>
      <c r="B4514" s="103" t="s">
        <v>88</v>
      </c>
      <c r="C4514" s="103" t="s">
        <v>904</v>
      </c>
      <c r="D4514" s="103" t="s">
        <v>905</v>
      </c>
      <c r="E4514" s="103" t="s">
        <v>906</v>
      </c>
      <c r="F4514" s="103" t="s">
        <v>906</v>
      </c>
      <c r="G4514" s="103" t="s">
        <v>139</v>
      </c>
      <c r="H4514" s="103" t="s">
        <v>646</v>
      </c>
      <c r="I4514" s="103" t="s">
        <v>842</v>
      </c>
      <c r="J4514" s="215">
        <v>860.81</v>
      </c>
      <c r="K4514" s="216" t="s">
        <v>88</v>
      </c>
    </row>
    <row r="4515" spans="1:11" x14ac:dyDescent="0.25">
      <c r="A4515" s="103" t="s">
        <v>808</v>
      </c>
      <c r="B4515" s="103" t="s">
        <v>88</v>
      </c>
      <c r="C4515" s="103" t="s">
        <v>904</v>
      </c>
      <c r="D4515" s="103" t="s">
        <v>905</v>
      </c>
      <c r="E4515" s="111"/>
      <c r="F4515" s="103" t="s">
        <v>906</v>
      </c>
      <c r="G4515" s="103" t="s">
        <v>139</v>
      </c>
      <c r="H4515" s="103" t="s">
        <v>646</v>
      </c>
      <c r="I4515" s="103" t="s">
        <v>842</v>
      </c>
      <c r="J4515" s="215">
        <v>-223.72</v>
      </c>
      <c r="K4515" s="216" t="s">
        <v>88</v>
      </c>
    </row>
    <row r="4516" spans="1:11" x14ac:dyDescent="0.25">
      <c r="A4516" s="103" t="s">
        <v>809</v>
      </c>
      <c r="B4516" s="103" t="s">
        <v>88</v>
      </c>
      <c r="C4516" s="103" t="s">
        <v>904</v>
      </c>
      <c r="D4516" s="103" t="s">
        <v>905</v>
      </c>
      <c r="E4516" s="103" t="s">
        <v>906</v>
      </c>
      <c r="F4516" s="103" t="s">
        <v>906</v>
      </c>
      <c r="G4516" s="103" t="s">
        <v>139</v>
      </c>
      <c r="H4516" s="103" t="s">
        <v>646</v>
      </c>
      <c r="I4516" s="103" t="s">
        <v>842</v>
      </c>
      <c r="J4516" s="215">
        <v>1427.83</v>
      </c>
      <c r="K4516" s="216" t="s">
        <v>88</v>
      </c>
    </row>
    <row r="4517" spans="1:11" x14ac:dyDescent="0.25">
      <c r="A4517" s="103" t="s">
        <v>809</v>
      </c>
      <c r="B4517" s="103" t="s">
        <v>88</v>
      </c>
      <c r="C4517" s="103" t="s">
        <v>904</v>
      </c>
      <c r="D4517" s="103" t="s">
        <v>905</v>
      </c>
      <c r="E4517" s="111"/>
      <c r="F4517" s="103" t="s">
        <v>906</v>
      </c>
      <c r="G4517" s="103" t="s">
        <v>139</v>
      </c>
      <c r="H4517" s="103" t="s">
        <v>646</v>
      </c>
      <c r="I4517" s="103" t="s">
        <v>842</v>
      </c>
      <c r="J4517" s="215">
        <v>-371.1</v>
      </c>
      <c r="K4517" s="216" t="s">
        <v>88</v>
      </c>
    </row>
    <row r="4518" spans="1:11" x14ac:dyDescent="0.25">
      <c r="A4518" s="103" t="s">
        <v>810</v>
      </c>
      <c r="B4518" s="103" t="s">
        <v>88</v>
      </c>
      <c r="C4518" s="103" t="s">
        <v>904</v>
      </c>
      <c r="D4518" s="103" t="s">
        <v>905</v>
      </c>
      <c r="E4518" s="103" t="s">
        <v>906</v>
      </c>
      <c r="F4518" s="103" t="s">
        <v>906</v>
      </c>
      <c r="G4518" s="103" t="s">
        <v>139</v>
      </c>
      <c r="H4518" s="103" t="s">
        <v>646</v>
      </c>
      <c r="I4518" s="103" t="s">
        <v>842</v>
      </c>
      <c r="J4518" s="215">
        <v>531.79</v>
      </c>
      <c r="K4518" s="216" t="s">
        <v>88</v>
      </c>
    </row>
    <row r="4519" spans="1:11" x14ac:dyDescent="0.25">
      <c r="A4519" s="103" t="s">
        <v>810</v>
      </c>
      <c r="B4519" s="103" t="s">
        <v>88</v>
      </c>
      <c r="C4519" s="103" t="s">
        <v>904</v>
      </c>
      <c r="D4519" s="103" t="s">
        <v>905</v>
      </c>
      <c r="E4519" s="111"/>
      <c r="F4519" s="103" t="s">
        <v>906</v>
      </c>
      <c r="G4519" s="103" t="s">
        <v>139</v>
      </c>
      <c r="H4519" s="103" t="s">
        <v>646</v>
      </c>
      <c r="I4519" s="103" t="s">
        <v>842</v>
      </c>
      <c r="J4519" s="215">
        <v>-138.21</v>
      </c>
      <c r="K4519" s="216" t="s">
        <v>88</v>
      </c>
    </row>
    <row r="4520" spans="1:11" x14ac:dyDescent="0.25">
      <c r="A4520" s="103" t="s">
        <v>1038</v>
      </c>
      <c r="B4520" s="103" t="s">
        <v>88</v>
      </c>
      <c r="C4520" s="103" t="s">
        <v>904</v>
      </c>
      <c r="D4520" s="103" t="s">
        <v>905</v>
      </c>
      <c r="E4520" s="103" t="s">
        <v>906</v>
      </c>
      <c r="F4520" s="103" t="s">
        <v>906</v>
      </c>
      <c r="G4520" s="103" t="s">
        <v>139</v>
      </c>
      <c r="H4520" s="103" t="s">
        <v>646</v>
      </c>
      <c r="I4520" s="103" t="s">
        <v>842</v>
      </c>
      <c r="J4520" s="215">
        <v>6469.71</v>
      </c>
      <c r="K4520" s="216" t="s">
        <v>88</v>
      </c>
    </row>
    <row r="4521" spans="1:11" x14ac:dyDescent="0.25">
      <c r="A4521" s="103" t="s">
        <v>1038</v>
      </c>
      <c r="B4521" s="103" t="s">
        <v>88</v>
      </c>
      <c r="C4521" s="103" t="s">
        <v>904</v>
      </c>
      <c r="D4521" s="103" t="s">
        <v>905</v>
      </c>
      <c r="E4521" s="111"/>
      <c r="F4521" s="103" t="s">
        <v>906</v>
      </c>
      <c r="G4521" s="103" t="s">
        <v>139</v>
      </c>
      <c r="H4521" s="103" t="s">
        <v>646</v>
      </c>
      <c r="I4521" s="103" t="s">
        <v>842</v>
      </c>
      <c r="J4521" s="215">
        <v>-1681.48</v>
      </c>
      <c r="K4521" s="216" t="s">
        <v>88</v>
      </c>
    </row>
    <row r="4522" spans="1:11" x14ac:dyDescent="0.25">
      <c r="A4522" s="103" t="s">
        <v>806</v>
      </c>
      <c r="B4522" s="103" t="s">
        <v>88</v>
      </c>
      <c r="C4522" s="103" t="s">
        <v>904</v>
      </c>
      <c r="D4522" s="103" t="s">
        <v>905</v>
      </c>
      <c r="E4522" s="103" t="s">
        <v>906</v>
      </c>
      <c r="F4522" s="103" t="s">
        <v>906</v>
      </c>
      <c r="G4522" s="103" t="s">
        <v>139</v>
      </c>
      <c r="H4522" s="103" t="s">
        <v>646</v>
      </c>
      <c r="I4522" s="103" t="s">
        <v>842</v>
      </c>
      <c r="J4522" s="215">
        <v>2963.76</v>
      </c>
      <c r="K4522" s="216" t="s">
        <v>88</v>
      </c>
    </row>
    <row r="4523" spans="1:11" x14ac:dyDescent="0.25">
      <c r="A4523" s="103" t="s">
        <v>806</v>
      </c>
      <c r="B4523" s="103" t="s">
        <v>88</v>
      </c>
      <c r="C4523" s="103" t="s">
        <v>904</v>
      </c>
      <c r="D4523" s="103" t="s">
        <v>905</v>
      </c>
      <c r="E4523" s="111"/>
      <c r="F4523" s="103" t="s">
        <v>906</v>
      </c>
      <c r="G4523" s="103" t="s">
        <v>139</v>
      </c>
      <c r="H4523" s="103" t="s">
        <v>646</v>
      </c>
      <c r="I4523" s="103" t="s">
        <v>842</v>
      </c>
      <c r="J4523" s="215">
        <v>-770.28</v>
      </c>
      <c r="K4523" s="216" t="s">
        <v>88</v>
      </c>
    </row>
    <row r="4524" spans="1:11" x14ac:dyDescent="0.25">
      <c r="A4524" s="103" t="s">
        <v>808</v>
      </c>
      <c r="B4524" s="103" t="s">
        <v>88</v>
      </c>
      <c r="C4524" s="103" t="s">
        <v>904</v>
      </c>
      <c r="D4524" s="103" t="s">
        <v>905</v>
      </c>
      <c r="E4524" s="103" t="s">
        <v>906</v>
      </c>
      <c r="F4524" s="103" t="s">
        <v>906</v>
      </c>
      <c r="G4524" s="103" t="s">
        <v>138</v>
      </c>
      <c r="H4524" s="103" t="s">
        <v>647</v>
      </c>
      <c r="I4524" s="103" t="s">
        <v>842</v>
      </c>
      <c r="J4524" s="215">
        <v>664.8</v>
      </c>
      <c r="K4524" s="216" t="s">
        <v>88</v>
      </c>
    </row>
    <row r="4525" spans="1:11" x14ac:dyDescent="0.25">
      <c r="A4525" s="103" t="s">
        <v>808</v>
      </c>
      <c r="B4525" s="103" t="s">
        <v>88</v>
      </c>
      <c r="C4525" s="103" t="s">
        <v>904</v>
      </c>
      <c r="D4525" s="103" t="s">
        <v>905</v>
      </c>
      <c r="E4525" s="111"/>
      <c r="F4525" s="103" t="s">
        <v>906</v>
      </c>
      <c r="G4525" s="103" t="s">
        <v>138</v>
      </c>
      <c r="H4525" s="103" t="s">
        <v>647</v>
      </c>
      <c r="I4525" s="103" t="s">
        <v>842</v>
      </c>
      <c r="J4525" s="215">
        <v>-172.78</v>
      </c>
      <c r="K4525" s="216" t="s">
        <v>88</v>
      </c>
    </row>
    <row r="4526" spans="1:11" x14ac:dyDescent="0.25">
      <c r="A4526" s="103" t="s">
        <v>809</v>
      </c>
      <c r="B4526" s="103" t="s">
        <v>88</v>
      </c>
      <c r="C4526" s="103" t="s">
        <v>904</v>
      </c>
      <c r="D4526" s="103" t="s">
        <v>905</v>
      </c>
      <c r="E4526" s="103" t="s">
        <v>906</v>
      </c>
      <c r="F4526" s="103" t="s">
        <v>906</v>
      </c>
      <c r="G4526" s="103" t="s">
        <v>138</v>
      </c>
      <c r="H4526" s="103" t="s">
        <v>647</v>
      </c>
      <c r="I4526" s="103" t="s">
        <v>842</v>
      </c>
      <c r="J4526" s="215">
        <v>1600.01</v>
      </c>
      <c r="K4526" s="216" t="s">
        <v>88</v>
      </c>
    </row>
    <row r="4527" spans="1:11" x14ac:dyDescent="0.25">
      <c r="A4527" s="103" t="s">
        <v>809</v>
      </c>
      <c r="B4527" s="103" t="s">
        <v>88</v>
      </c>
      <c r="C4527" s="103" t="s">
        <v>904</v>
      </c>
      <c r="D4527" s="103" t="s">
        <v>905</v>
      </c>
      <c r="E4527" s="111"/>
      <c r="F4527" s="103" t="s">
        <v>906</v>
      </c>
      <c r="G4527" s="103" t="s">
        <v>138</v>
      </c>
      <c r="H4527" s="103" t="s">
        <v>647</v>
      </c>
      <c r="I4527" s="103" t="s">
        <v>842</v>
      </c>
      <c r="J4527" s="215">
        <v>-334.34</v>
      </c>
      <c r="K4527" s="216" t="s">
        <v>88</v>
      </c>
    </row>
    <row r="4528" spans="1:11" x14ac:dyDescent="0.25">
      <c r="A4528" s="103" t="s">
        <v>810</v>
      </c>
      <c r="B4528" s="103" t="s">
        <v>88</v>
      </c>
      <c r="C4528" s="103" t="s">
        <v>904</v>
      </c>
      <c r="D4528" s="103" t="s">
        <v>905</v>
      </c>
      <c r="E4528" s="103" t="s">
        <v>906</v>
      </c>
      <c r="F4528" s="103" t="s">
        <v>906</v>
      </c>
      <c r="G4528" s="103" t="s">
        <v>138</v>
      </c>
      <c r="H4528" s="103" t="s">
        <v>647</v>
      </c>
      <c r="I4528" s="103" t="s">
        <v>842</v>
      </c>
      <c r="J4528" s="215">
        <v>9565.5</v>
      </c>
      <c r="K4528" s="216" t="s">
        <v>88</v>
      </c>
    </row>
    <row r="4529" spans="1:11" x14ac:dyDescent="0.25">
      <c r="A4529" s="103" t="s">
        <v>810</v>
      </c>
      <c r="B4529" s="103" t="s">
        <v>88</v>
      </c>
      <c r="C4529" s="103" t="s">
        <v>904</v>
      </c>
      <c r="D4529" s="103" t="s">
        <v>905</v>
      </c>
      <c r="E4529" s="111"/>
      <c r="F4529" s="103" t="s">
        <v>906</v>
      </c>
      <c r="G4529" s="103" t="s">
        <v>138</v>
      </c>
      <c r="H4529" s="103" t="s">
        <v>647</v>
      </c>
      <c r="I4529" s="103" t="s">
        <v>842</v>
      </c>
      <c r="J4529" s="215">
        <v>-539.04999999999995</v>
      </c>
      <c r="K4529" s="216" t="s">
        <v>88</v>
      </c>
    </row>
    <row r="4530" spans="1:11" x14ac:dyDescent="0.25">
      <c r="A4530" s="103" t="s">
        <v>1038</v>
      </c>
      <c r="B4530" s="103" t="s">
        <v>88</v>
      </c>
      <c r="C4530" s="103" t="s">
        <v>904</v>
      </c>
      <c r="D4530" s="103" t="s">
        <v>905</v>
      </c>
      <c r="E4530" s="103" t="s">
        <v>906</v>
      </c>
      <c r="F4530" s="103" t="s">
        <v>906</v>
      </c>
      <c r="G4530" s="103" t="s">
        <v>138</v>
      </c>
      <c r="H4530" s="103" t="s">
        <v>1040</v>
      </c>
      <c r="I4530" s="103" t="s">
        <v>842</v>
      </c>
      <c r="J4530" s="215">
        <v>26.98</v>
      </c>
      <c r="K4530" s="216" t="s">
        <v>88</v>
      </c>
    </row>
    <row r="4531" spans="1:11" x14ac:dyDescent="0.25">
      <c r="A4531" s="103" t="s">
        <v>1038</v>
      </c>
      <c r="B4531" s="103" t="s">
        <v>88</v>
      </c>
      <c r="C4531" s="103" t="s">
        <v>904</v>
      </c>
      <c r="D4531" s="103" t="s">
        <v>905</v>
      </c>
      <c r="E4531" s="103" t="s">
        <v>906</v>
      </c>
      <c r="F4531" s="103" t="s">
        <v>906</v>
      </c>
      <c r="G4531" s="103" t="s">
        <v>138</v>
      </c>
      <c r="H4531" s="103" t="s">
        <v>647</v>
      </c>
      <c r="I4531" s="103" t="s">
        <v>842</v>
      </c>
      <c r="J4531" s="215">
        <v>642.34</v>
      </c>
      <c r="K4531" s="216" t="s">
        <v>88</v>
      </c>
    </row>
    <row r="4532" spans="1:11" x14ac:dyDescent="0.25">
      <c r="A4532" s="103" t="s">
        <v>1038</v>
      </c>
      <c r="B4532" s="103" t="s">
        <v>88</v>
      </c>
      <c r="C4532" s="103" t="s">
        <v>904</v>
      </c>
      <c r="D4532" s="103" t="s">
        <v>905</v>
      </c>
      <c r="E4532" s="111"/>
      <c r="F4532" s="103" t="s">
        <v>906</v>
      </c>
      <c r="G4532" s="103" t="s">
        <v>138</v>
      </c>
      <c r="H4532" s="103" t="s">
        <v>647</v>
      </c>
      <c r="I4532" s="103" t="s">
        <v>842</v>
      </c>
      <c r="J4532" s="215">
        <v>-166.95</v>
      </c>
      <c r="K4532" s="216" t="s">
        <v>88</v>
      </c>
    </row>
    <row r="4533" spans="1:11" x14ac:dyDescent="0.25">
      <c r="A4533" s="103" t="s">
        <v>806</v>
      </c>
      <c r="B4533" s="103" t="s">
        <v>88</v>
      </c>
      <c r="C4533" s="103" t="s">
        <v>904</v>
      </c>
      <c r="D4533" s="103" t="s">
        <v>905</v>
      </c>
      <c r="E4533" s="103" t="s">
        <v>906</v>
      </c>
      <c r="F4533" s="103" t="s">
        <v>906</v>
      </c>
      <c r="G4533" s="103" t="s">
        <v>138</v>
      </c>
      <c r="H4533" s="103" t="s">
        <v>647</v>
      </c>
      <c r="I4533" s="103" t="s">
        <v>842</v>
      </c>
      <c r="J4533" s="215">
        <v>1036.68</v>
      </c>
      <c r="K4533" s="216" t="s">
        <v>88</v>
      </c>
    </row>
    <row r="4534" spans="1:11" x14ac:dyDescent="0.25">
      <c r="A4534" s="103" t="s">
        <v>806</v>
      </c>
      <c r="B4534" s="103" t="s">
        <v>88</v>
      </c>
      <c r="C4534" s="103" t="s">
        <v>904</v>
      </c>
      <c r="D4534" s="103" t="s">
        <v>905</v>
      </c>
      <c r="E4534" s="111"/>
      <c r="F4534" s="103" t="s">
        <v>906</v>
      </c>
      <c r="G4534" s="103" t="s">
        <v>138</v>
      </c>
      <c r="H4534" s="103" t="s">
        <v>647</v>
      </c>
      <c r="I4534" s="103" t="s">
        <v>842</v>
      </c>
      <c r="J4534" s="215">
        <v>-269.43</v>
      </c>
      <c r="K4534" s="216" t="s">
        <v>88</v>
      </c>
    </row>
    <row r="4535" spans="1:11" x14ac:dyDescent="0.25">
      <c r="A4535" s="103" t="s">
        <v>807</v>
      </c>
      <c r="B4535" s="103" t="s">
        <v>88</v>
      </c>
      <c r="C4535" s="103" t="s">
        <v>904</v>
      </c>
      <c r="D4535" s="103" t="s">
        <v>905</v>
      </c>
      <c r="E4535" s="103" t="s">
        <v>906</v>
      </c>
      <c r="F4535" s="103" t="s">
        <v>906</v>
      </c>
      <c r="G4535" s="103" t="s">
        <v>138</v>
      </c>
      <c r="H4535" s="103" t="s">
        <v>647</v>
      </c>
      <c r="I4535" s="103" t="s">
        <v>842</v>
      </c>
      <c r="J4535" s="215">
        <v>3251.88</v>
      </c>
      <c r="K4535" s="216" t="s">
        <v>88</v>
      </c>
    </row>
    <row r="4536" spans="1:11" x14ac:dyDescent="0.25">
      <c r="A4536" s="103" t="s">
        <v>807</v>
      </c>
      <c r="B4536" s="103" t="s">
        <v>88</v>
      </c>
      <c r="C4536" s="103" t="s">
        <v>904</v>
      </c>
      <c r="D4536" s="103" t="s">
        <v>905</v>
      </c>
      <c r="E4536" s="111"/>
      <c r="F4536" s="103" t="s">
        <v>906</v>
      </c>
      <c r="G4536" s="103" t="s">
        <v>138</v>
      </c>
      <c r="H4536" s="103" t="s">
        <v>647</v>
      </c>
      <c r="I4536" s="103" t="s">
        <v>842</v>
      </c>
      <c r="J4536" s="215">
        <v>-845.17</v>
      </c>
      <c r="K4536" s="216" t="s">
        <v>88</v>
      </c>
    </row>
    <row r="4537" spans="1:11" x14ac:dyDescent="0.25">
      <c r="A4537" s="103" t="s">
        <v>808</v>
      </c>
      <c r="B4537" s="103" t="s">
        <v>88</v>
      </c>
      <c r="C4537" s="103" t="s">
        <v>904</v>
      </c>
      <c r="D4537" s="103" t="s">
        <v>905</v>
      </c>
      <c r="E4537" s="103" t="s">
        <v>906</v>
      </c>
      <c r="F4537" s="103" t="s">
        <v>906</v>
      </c>
      <c r="G4537" s="103" t="s">
        <v>136</v>
      </c>
      <c r="H4537" s="103" t="s">
        <v>370</v>
      </c>
      <c r="I4537" s="103" t="s">
        <v>842</v>
      </c>
      <c r="J4537" s="215">
        <v>2447.06</v>
      </c>
      <c r="K4537" s="216" t="s">
        <v>88</v>
      </c>
    </row>
    <row r="4538" spans="1:11" x14ac:dyDescent="0.25">
      <c r="A4538" s="103" t="s">
        <v>809</v>
      </c>
      <c r="B4538" s="103" t="s">
        <v>88</v>
      </c>
      <c r="C4538" s="103" t="s">
        <v>904</v>
      </c>
      <c r="D4538" s="103" t="s">
        <v>905</v>
      </c>
      <c r="E4538" s="103" t="s">
        <v>906</v>
      </c>
      <c r="F4538" s="103" t="s">
        <v>906</v>
      </c>
      <c r="G4538" s="103" t="s">
        <v>136</v>
      </c>
      <c r="H4538" s="103" t="s">
        <v>370</v>
      </c>
      <c r="I4538" s="103" t="s">
        <v>842</v>
      </c>
      <c r="J4538" s="215">
        <v>1576.81</v>
      </c>
      <c r="K4538" s="216" t="s">
        <v>88</v>
      </c>
    </row>
    <row r="4539" spans="1:11" x14ac:dyDescent="0.25">
      <c r="A4539" s="103" t="s">
        <v>1038</v>
      </c>
      <c r="B4539" s="103" t="s">
        <v>88</v>
      </c>
      <c r="C4539" s="103" t="s">
        <v>904</v>
      </c>
      <c r="D4539" s="103" t="s">
        <v>905</v>
      </c>
      <c r="E4539" s="103" t="s">
        <v>906</v>
      </c>
      <c r="F4539" s="103" t="s">
        <v>906</v>
      </c>
      <c r="G4539" s="103" t="s">
        <v>136</v>
      </c>
      <c r="H4539" s="103" t="s">
        <v>370</v>
      </c>
      <c r="I4539" s="103" t="s">
        <v>842</v>
      </c>
      <c r="J4539" s="215">
        <v>1212.0999999999999</v>
      </c>
      <c r="K4539" s="216" t="s">
        <v>88</v>
      </c>
    </row>
    <row r="4540" spans="1:11" x14ac:dyDescent="0.25">
      <c r="A4540" s="103" t="s">
        <v>806</v>
      </c>
      <c r="B4540" s="103" t="s">
        <v>88</v>
      </c>
      <c r="C4540" s="103" t="s">
        <v>904</v>
      </c>
      <c r="D4540" s="103" t="s">
        <v>905</v>
      </c>
      <c r="E4540" s="103" t="s">
        <v>906</v>
      </c>
      <c r="F4540" s="103" t="s">
        <v>906</v>
      </c>
      <c r="G4540" s="103" t="s">
        <v>136</v>
      </c>
      <c r="H4540" s="103" t="s">
        <v>370</v>
      </c>
      <c r="I4540" s="103" t="s">
        <v>842</v>
      </c>
      <c r="J4540" s="215">
        <v>702.73</v>
      </c>
      <c r="K4540" s="216" t="s">
        <v>88</v>
      </c>
    </row>
    <row r="4541" spans="1:11" x14ac:dyDescent="0.25">
      <c r="A4541" s="103" t="s">
        <v>807</v>
      </c>
      <c r="B4541" s="103" t="s">
        <v>88</v>
      </c>
      <c r="C4541" s="103" t="s">
        <v>904</v>
      </c>
      <c r="D4541" s="103" t="s">
        <v>905</v>
      </c>
      <c r="E4541" s="103" t="s">
        <v>906</v>
      </c>
      <c r="F4541" s="103" t="s">
        <v>906</v>
      </c>
      <c r="G4541" s="103" t="s">
        <v>136</v>
      </c>
      <c r="H4541" s="103" t="s">
        <v>370</v>
      </c>
      <c r="I4541" s="103" t="s">
        <v>842</v>
      </c>
      <c r="J4541" s="215">
        <v>1143.8</v>
      </c>
      <c r="K4541" s="216" t="s">
        <v>88</v>
      </c>
    </row>
    <row r="4542" spans="1:11" x14ac:dyDescent="0.25">
      <c r="A4542" s="103" t="s">
        <v>810</v>
      </c>
      <c r="B4542" s="103" t="s">
        <v>88</v>
      </c>
      <c r="C4542" s="103" t="s">
        <v>904</v>
      </c>
      <c r="D4542" s="103" t="s">
        <v>905</v>
      </c>
      <c r="E4542" s="103" t="s">
        <v>906</v>
      </c>
      <c r="F4542" s="103" t="s">
        <v>906</v>
      </c>
      <c r="G4542" s="103" t="s">
        <v>135</v>
      </c>
      <c r="H4542" s="103" t="s">
        <v>371</v>
      </c>
      <c r="I4542" s="103" t="s">
        <v>842</v>
      </c>
      <c r="J4542" s="215">
        <v>304.99</v>
      </c>
      <c r="K4542" s="216" t="s">
        <v>88</v>
      </c>
    </row>
    <row r="4543" spans="1:11" x14ac:dyDescent="0.25">
      <c r="A4543" s="103" t="s">
        <v>806</v>
      </c>
      <c r="B4543" s="103" t="s">
        <v>88</v>
      </c>
      <c r="C4543" s="103" t="s">
        <v>904</v>
      </c>
      <c r="D4543" s="103" t="s">
        <v>905</v>
      </c>
      <c r="E4543" s="103" t="s">
        <v>906</v>
      </c>
      <c r="F4543" s="103" t="s">
        <v>906</v>
      </c>
      <c r="G4543" s="103" t="s">
        <v>135</v>
      </c>
      <c r="H4543" s="103" t="s">
        <v>371</v>
      </c>
      <c r="I4543" s="103" t="s">
        <v>842</v>
      </c>
      <c r="J4543" s="215">
        <v>1475.81</v>
      </c>
      <c r="K4543" s="216" t="s">
        <v>88</v>
      </c>
    </row>
    <row r="4544" spans="1:11" x14ac:dyDescent="0.25">
      <c r="A4544" s="103" t="s">
        <v>808</v>
      </c>
      <c r="B4544" s="103" t="s">
        <v>88</v>
      </c>
      <c r="C4544" s="103" t="s">
        <v>904</v>
      </c>
      <c r="D4544" s="103" t="s">
        <v>905</v>
      </c>
      <c r="E4544" s="103" t="s">
        <v>906</v>
      </c>
      <c r="F4544" s="103" t="s">
        <v>906</v>
      </c>
      <c r="G4544" s="103" t="s">
        <v>133</v>
      </c>
      <c r="H4544" s="103" t="s">
        <v>378</v>
      </c>
      <c r="I4544" s="103" t="s">
        <v>842</v>
      </c>
      <c r="J4544" s="215">
        <v>228.64</v>
      </c>
      <c r="K4544" s="216" t="s">
        <v>88</v>
      </c>
    </row>
    <row r="4545" spans="1:11" x14ac:dyDescent="0.25">
      <c r="A4545" s="103" t="s">
        <v>808</v>
      </c>
      <c r="B4545" s="103" t="s">
        <v>88</v>
      </c>
      <c r="C4545" s="103" t="s">
        <v>904</v>
      </c>
      <c r="D4545" s="103" t="s">
        <v>905</v>
      </c>
      <c r="E4545" s="103" t="s">
        <v>906</v>
      </c>
      <c r="F4545" s="103" t="s">
        <v>906</v>
      </c>
      <c r="G4545" s="103" t="s">
        <v>132</v>
      </c>
      <c r="H4545" s="103" t="s">
        <v>379</v>
      </c>
      <c r="I4545" s="103" t="s">
        <v>842</v>
      </c>
      <c r="J4545" s="215">
        <v>938.82</v>
      </c>
      <c r="K4545" s="216" t="s">
        <v>88</v>
      </c>
    </row>
    <row r="4546" spans="1:11" x14ac:dyDescent="0.25">
      <c r="A4546" s="103" t="s">
        <v>1038</v>
      </c>
      <c r="B4546" s="103" t="s">
        <v>88</v>
      </c>
      <c r="C4546" s="103" t="s">
        <v>904</v>
      </c>
      <c r="D4546" s="103" t="s">
        <v>905</v>
      </c>
      <c r="E4546" s="103" t="s">
        <v>906</v>
      </c>
      <c r="F4546" s="103" t="s">
        <v>906</v>
      </c>
      <c r="G4546" s="103" t="s">
        <v>132</v>
      </c>
      <c r="H4546" s="103" t="s">
        <v>379</v>
      </c>
      <c r="I4546" s="103" t="s">
        <v>842</v>
      </c>
      <c r="J4546" s="215">
        <v>1239.1099999999999</v>
      </c>
      <c r="K4546" s="216" t="s">
        <v>88</v>
      </c>
    </row>
    <row r="4547" spans="1:11" x14ac:dyDescent="0.25">
      <c r="A4547" s="103" t="s">
        <v>807</v>
      </c>
      <c r="B4547" s="103" t="s">
        <v>88</v>
      </c>
      <c r="C4547" s="103" t="s">
        <v>904</v>
      </c>
      <c r="D4547" s="103" t="s">
        <v>905</v>
      </c>
      <c r="E4547" s="103" t="s">
        <v>906</v>
      </c>
      <c r="F4547" s="103" t="s">
        <v>906</v>
      </c>
      <c r="G4547" s="103" t="s">
        <v>132</v>
      </c>
      <c r="H4547" s="103" t="s">
        <v>379</v>
      </c>
      <c r="I4547" s="103" t="s">
        <v>842</v>
      </c>
      <c r="J4547" s="215">
        <v>378.51</v>
      </c>
      <c r="K4547" s="216" t="s">
        <v>88</v>
      </c>
    </row>
    <row r="4548" spans="1:11" x14ac:dyDescent="0.25">
      <c r="A4548" s="103" t="s">
        <v>808</v>
      </c>
      <c r="B4548" s="103" t="s">
        <v>88</v>
      </c>
      <c r="C4548" s="103" t="s">
        <v>904</v>
      </c>
      <c r="D4548" s="103" t="s">
        <v>905</v>
      </c>
      <c r="E4548" s="103" t="s">
        <v>906</v>
      </c>
      <c r="F4548" s="103" t="s">
        <v>906</v>
      </c>
      <c r="G4548" s="103" t="s">
        <v>165</v>
      </c>
      <c r="H4548" s="103" t="s">
        <v>383</v>
      </c>
      <c r="I4548" s="103" t="s">
        <v>842</v>
      </c>
      <c r="J4548" s="215">
        <v>157.6</v>
      </c>
      <c r="K4548" s="216" t="s">
        <v>88</v>
      </c>
    </row>
    <row r="4549" spans="1:11" x14ac:dyDescent="0.25">
      <c r="A4549" s="103" t="s">
        <v>808</v>
      </c>
      <c r="B4549" s="103" t="s">
        <v>88</v>
      </c>
      <c r="C4549" s="103" t="s">
        <v>904</v>
      </c>
      <c r="D4549" s="103" t="s">
        <v>905</v>
      </c>
      <c r="E4549" s="103" t="s">
        <v>906</v>
      </c>
      <c r="F4549" s="103" t="s">
        <v>906</v>
      </c>
      <c r="G4549" s="103" t="s">
        <v>618</v>
      </c>
      <c r="H4549" s="103" t="s">
        <v>824</v>
      </c>
      <c r="I4549" s="103" t="s">
        <v>842</v>
      </c>
      <c r="J4549" s="215">
        <v>2538.9699999999998</v>
      </c>
      <c r="K4549" s="216" t="s">
        <v>88</v>
      </c>
    </row>
    <row r="4550" spans="1:11" x14ac:dyDescent="0.25">
      <c r="A4550" s="103" t="s">
        <v>809</v>
      </c>
      <c r="B4550" s="103" t="s">
        <v>88</v>
      </c>
      <c r="C4550" s="103" t="s">
        <v>904</v>
      </c>
      <c r="D4550" s="103" t="s">
        <v>905</v>
      </c>
      <c r="E4550" s="103" t="s">
        <v>906</v>
      </c>
      <c r="F4550" s="103" t="s">
        <v>906</v>
      </c>
      <c r="G4550" s="103" t="s">
        <v>618</v>
      </c>
      <c r="H4550" s="103" t="s">
        <v>824</v>
      </c>
      <c r="I4550" s="103" t="s">
        <v>842</v>
      </c>
      <c r="J4550" s="215">
        <v>3620.06</v>
      </c>
      <c r="K4550" s="216" t="s">
        <v>88</v>
      </c>
    </row>
    <row r="4551" spans="1:11" x14ac:dyDescent="0.25">
      <c r="A4551" s="103" t="s">
        <v>810</v>
      </c>
      <c r="B4551" s="103" t="s">
        <v>88</v>
      </c>
      <c r="C4551" s="103" t="s">
        <v>904</v>
      </c>
      <c r="D4551" s="103" t="s">
        <v>905</v>
      </c>
      <c r="E4551" s="103" t="s">
        <v>906</v>
      </c>
      <c r="F4551" s="103" t="s">
        <v>906</v>
      </c>
      <c r="G4551" s="103" t="s">
        <v>618</v>
      </c>
      <c r="H4551" s="103" t="s">
        <v>824</v>
      </c>
      <c r="I4551" s="103" t="s">
        <v>842</v>
      </c>
      <c r="J4551" s="215">
        <v>3862.16</v>
      </c>
      <c r="K4551" s="216" t="s">
        <v>88</v>
      </c>
    </row>
    <row r="4552" spans="1:11" x14ac:dyDescent="0.25">
      <c r="A4552" s="103" t="s">
        <v>810</v>
      </c>
      <c r="B4552" s="103" t="s">
        <v>88</v>
      </c>
      <c r="C4552" s="103" t="s">
        <v>904</v>
      </c>
      <c r="D4552" s="103" t="s">
        <v>905</v>
      </c>
      <c r="E4552" s="111"/>
      <c r="F4552" s="103" t="s">
        <v>906</v>
      </c>
      <c r="G4552" s="103" t="s">
        <v>618</v>
      </c>
      <c r="H4552" s="103" t="s">
        <v>824</v>
      </c>
      <c r="I4552" s="103" t="s">
        <v>842</v>
      </c>
      <c r="J4552" s="215">
        <v>-4500</v>
      </c>
      <c r="K4552" s="216" t="s">
        <v>88</v>
      </c>
    </row>
    <row r="4553" spans="1:11" x14ac:dyDescent="0.25">
      <c r="A4553" s="103" t="s">
        <v>1038</v>
      </c>
      <c r="B4553" s="103" t="s">
        <v>88</v>
      </c>
      <c r="C4553" s="103" t="s">
        <v>904</v>
      </c>
      <c r="D4553" s="103" t="s">
        <v>905</v>
      </c>
      <c r="E4553" s="103" t="s">
        <v>906</v>
      </c>
      <c r="F4553" s="103" t="s">
        <v>906</v>
      </c>
      <c r="G4553" s="103" t="s">
        <v>618</v>
      </c>
      <c r="H4553" s="103" t="s">
        <v>824</v>
      </c>
      <c r="I4553" s="103" t="s">
        <v>842</v>
      </c>
      <c r="J4553" s="215">
        <v>2965.22</v>
      </c>
      <c r="K4553" s="216" t="s">
        <v>88</v>
      </c>
    </row>
    <row r="4554" spans="1:11" x14ac:dyDescent="0.25">
      <c r="A4554" s="103" t="s">
        <v>806</v>
      </c>
      <c r="B4554" s="103" t="s">
        <v>88</v>
      </c>
      <c r="C4554" s="103" t="s">
        <v>904</v>
      </c>
      <c r="D4554" s="103" t="s">
        <v>905</v>
      </c>
      <c r="E4554" s="103" t="s">
        <v>906</v>
      </c>
      <c r="F4554" s="103" t="s">
        <v>906</v>
      </c>
      <c r="G4554" s="103" t="s">
        <v>618</v>
      </c>
      <c r="H4554" s="103" t="s">
        <v>824</v>
      </c>
      <c r="I4554" s="103" t="s">
        <v>842</v>
      </c>
      <c r="J4554" s="215">
        <v>2391.87</v>
      </c>
      <c r="K4554" s="216" t="s">
        <v>88</v>
      </c>
    </row>
    <row r="4555" spans="1:11" x14ac:dyDescent="0.25">
      <c r="A4555" s="103" t="s">
        <v>807</v>
      </c>
      <c r="B4555" s="103" t="s">
        <v>88</v>
      </c>
      <c r="C4555" s="103" t="s">
        <v>904</v>
      </c>
      <c r="D4555" s="103" t="s">
        <v>905</v>
      </c>
      <c r="E4555" s="103" t="s">
        <v>906</v>
      </c>
      <c r="F4555" s="103" t="s">
        <v>906</v>
      </c>
      <c r="G4555" s="103" t="s">
        <v>618</v>
      </c>
      <c r="H4555" s="103" t="s">
        <v>824</v>
      </c>
      <c r="I4555" s="103" t="s">
        <v>842</v>
      </c>
      <c r="J4555" s="215">
        <v>539.5</v>
      </c>
      <c r="K4555" s="216" t="s">
        <v>88</v>
      </c>
    </row>
    <row r="4556" spans="1:11" x14ac:dyDescent="0.25">
      <c r="A4556" s="103" t="s">
        <v>1038</v>
      </c>
      <c r="B4556" s="103" t="s">
        <v>88</v>
      </c>
      <c r="C4556" s="103" t="s">
        <v>904</v>
      </c>
      <c r="D4556" s="103" t="s">
        <v>905</v>
      </c>
      <c r="E4556" s="103" t="s">
        <v>906</v>
      </c>
      <c r="F4556" s="103" t="s">
        <v>906</v>
      </c>
      <c r="G4556" s="103" t="s">
        <v>184</v>
      </c>
      <c r="H4556" s="103" t="s">
        <v>388</v>
      </c>
      <c r="I4556" s="103" t="s">
        <v>842</v>
      </c>
      <c r="J4556" s="215">
        <v>4.5999999999999996</v>
      </c>
      <c r="K4556" s="216" t="s">
        <v>88</v>
      </c>
    </row>
    <row r="4557" spans="1:11" x14ac:dyDescent="0.25">
      <c r="A4557" s="103" t="s">
        <v>806</v>
      </c>
      <c r="B4557" s="103" t="s">
        <v>88</v>
      </c>
      <c r="C4557" s="103" t="s">
        <v>904</v>
      </c>
      <c r="D4557" s="103" t="s">
        <v>905</v>
      </c>
      <c r="E4557" s="103" t="s">
        <v>906</v>
      </c>
      <c r="F4557" s="103" t="s">
        <v>906</v>
      </c>
      <c r="G4557" s="103" t="s">
        <v>184</v>
      </c>
      <c r="H4557" s="103" t="s">
        <v>388</v>
      </c>
      <c r="I4557" s="103" t="s">
        <v>842</v>
      </c>
      <c r="J4557" s="215">
        <v>965.7</v>
      </c>
      <c r="K4557" s="216" t="s">
        <v>88</v>
      </c>
    </row>
    <row r="4558" spans="1:11" x14ac:dyDescent="0.25">
      <c r="A4558" s="103" t="s">
        <v>808</v>
      </c>
      <c r="B4558" s="103" t="s">
        <v>88</v>
      </c>
      <c r="C4558" s="103" t="s">
        <v>904</v>
      </c>
      <c r="D4558" s="103" t="s">
        <v>905</v>
      </c>
      <c r="E4558" s="103" t="s">
        <v>906</v>
      </c>
      <c r="F4558" s="103" t="s">
        <v>906</v>
      </c>
      <c r="G4558" s="103" t="s">
        <v>148</v>
      </c>
      <c r="H4558" s="103" t="s">
        <v>390</v>
      </c>
      <c r="I4558" s="103" t="s">
        <v>842</v>
      </c>
      <c r="J4558" s="215">
        <v>780.6</v>
      </c>
      <c r="K4558" s="216" t="s">
        <v>88</v>
      </c>
    </row>
    <row r="4559" spans="1:11" x14ac:dyDescent="0.25">
      <c r="A4559" s="103" t="s">
        <v>809</v>
      </c>
      <c r="B4559" s="103" t="s">
        <v>88</v>
      </c>
      <c r="C4559" s="103" t="s">
        <v>904</v>
      </c>
      <c r="D4559" s="103" t="s">
        <v>905</v>
      </c>
      <c r="E4559" s="103" t="s">
        <v>906</v>
      </c>
      <c r="F4559" s="103" t="s">
        <v>906</v>
      </c>
      <c r="G4559" s="103" t="s">
        <v>148</v>
      </c>
      <c r="H4559" s="103" t="s">
        <v>390</v>
      </c>
      <c r="I4559" s="103" t="s">
        <v>842</v>
      </c>
      <c r="J4559" s="215">
        <v>7452.69</v>
      </c>
      <c r="K4559" s="216" t="s">
        <v>88</v>
      </c>
    </row>
    <row r="4560" spans="1:11" x14ac:dyDescent="0.25">
      <c r="A4560" s="103" t="s">
        <v>810</v>
      </c>
      <c r="B4560" s="103" t="s">
        <v>88</v>
      </c>
      <c r="C4560" s="103" t="s">
        <v>904</v>
      </c>
      <c r="D4560" s="103" t="s">
        <v>905</v>
      </c>
      <c r="E4560" s="103" t="s">
        <v>906</v>
      </c>
      <c r="F4560" s="103" t="s">
        <v>906</v>
      </c>
      <c r="G4560" s="103" t="s">
        <v>148</v>
      </c>
      <c r="H4560" s="103" t="s">
        <v>390</v>
      </c>
      <c r="I4560" s="103" t="s">
        <v>842</v>
      </c>
      <c r="J4560" s="215">
        <v>4329.34</v>
      </c>
      <c r="K4560" s="216" t="s">
        <v>88</v>
      </c>
    </row>
    <row r="4561" spans="1:11" x14ac:dyDescent="0.25">
      <c r="A4561" s="103" t="s">
        <v>1038</v>
      </c>
      <c r="B4561" s="103" t="s">
        <v>88</v>
      </c>
      <c r="C4561" s="103" t="s">
        <v>904</v>
      </c>
      <c r="D4561" s="103" t="s">
        <v>905</v>
      </c>
      <c r="E4561" s="103" t="s">
        <v>906</v>
      </c>
      <c r="F4561" s="103" t="s">
        <v>906</v>
      </c>
      <c r="G4561" s="103" t="s">
        <v>148</v>
      </c>
      <c r="H4561" s="103" t="s">
        <v>390</v>
      </c>
      <c r="I4561" s="103" t="s">
        <v>842</v>
      </c>
      <c r="J4561" s="215">
        <v>228.33</v>
      </c>
      <c r="K4561" s="216" t="s">
        <v>88</v>
      </c>
    </row>
    <row r="4562" spans="1:11" x14ac:dyDescent="0.25">
      <c r="A4562" s="103" t="s">
        <v>806</v>
      </c>
      <c r="B4562" s="103" t="s">
        <v>88</v>
      </c>
      <c r="C4562" s="103" t="s">
        <v>904</v>
      </c>
      <c r="D4562" s="103" t="s">
        <v>905</v>
      </c>
      <c r="E4562" s="103" t="s">
        <v>906</v>
      </c>
      <c r="F4562" s="103" t="s">
        <v>906</v>
      </c>
      <c r="G4562" s="103" t="s">
        <v>148</v>
      </c>
      <c r="H4562" s="103" t="s">
        <v>390</v>
      </c>
      <c r="I4562" s="103" t="s">
        <v>842</v>
      </c>
      <c r="J4562" s="215">
        <v>2230.9699999999998</v>
      </c>
      <c r="K4562" s="216" t="s">
        <v>88</v>
      </c>
    </row>
    <row r="4563" spans="1:11" x14ac:dyDescent="0.25">
      <c r="A4563" s="103" t="s">
        <v>807</v>
      </c>
      <c r="B4563" s="103" t="s">
        <v>88</v>
      </c>
      <c r="C4563" s="103" t="s">
        <v>904</v>
      </c>
      <c r="D4563" s="103" t="s">
        <v>905</v>
      </c>
      <c r="E4563" s="103" t="s">
        <v>906</v>
      </c>
      <c r="F4563" s="103" t="s">
        <v>906</v>
      </c>
      <c r="G4563" s="103" t="s">
        <v>148</v>
      </c>
      <c r="H4563" s="103" t="s">
        <v>390</v>
      </c>
      <c r="I4563" s="103" t="s">
        <v>842</v>
      </c>
      <c r="J4563" s="215">
        <v>249.77</v>
      </c>
      <c r="K4563" s="216" t="s">
        <v>88</v>
      </c>
    </row>
    <row r="4564" spans="1:11" x14ac:dyDescent="0.25">
      <c r="A4564" s="103" t="s">
        <v>808</v>
      </c>
      <c r="B4564" s="103" t="s">
        <v>88</v>
      </c>
      <c r="C4564" s="103" t="s">
        <v>904</v>
      </c>
      <c r="D4564" s="103" t="s">
        <v>905</v>
      </c>
      <c r="E4564" s="103" t="s">
        <v>906</v>
      </c>
      <c r="F4564" s="103" t="s">
        <v>906</v>
      </c>
      <c r="G4564" s="103" t="s">
        <v>127</v>
      </c>
      <c r="H4564" s="103" t="s">
        <v>391</v>
      </c>
      <c r="I4564" s="103" t="s">
        <v>842</v>
      </c>
      <c r="J4564" s="215">
        <v>-709.16</v>
      </c>
      <c r="K4564" s="216" t="s">
        <v>88</v>
      </c>
    </row>
    <row r="4565" spans="1:11" x14ac:dyDescent="0.25">
      <c r="A4565" s="103" t="s">
        <v>809</v>
      </c>
      <c r="B4565" s="103" t="s">
        <v>88</v>
      </c>
      <c r="C4565" s="103" t="s">
        <v>904</v>
      </c>
      <c r="D4565" s="103" t="s">
        <v>905</v>
      </c>
      <c r="E4565" s="103" t="s">
        <v>906</v>
      </c>
      <c r="F4565" s="103" t="s">
        <v>906</v>
      </c>
      <c r="G4565" s="103" t="s">
        <v>127</v>
      </c>
      <c r="H4565" s="103" t="s">
        <v>391</v>
      </c>
      <c r="I4565" s="103" t="s">
        <v>842</v>
      </c>
      <c r="J4565" s="215">
        <v>2688.79</v>
      </c>
      <c r="K4565" s="216" t="s">
        <v>88</v>
      </c>
    </row>
    <row r="4566" spans="1:11" x14ac:dyDescent="0.25">
      <c r="A4566" s="103" t="s">
        <v>1038</v>
      </c>
      <c r="B4566" s="103" t="s">
        <v>88</v>
      </c>
      <c r="C4566" s="103" t="s">
        <v>904</v>
      </c>
      <c r="D4566" s="103" t="s">
        <v>905</v>
      </c>
      <c r="E4566" s="103" t="s">
        <v>906</v>
      </c>
      <c r="F4566" s="103" t="s">
        <v>906</v>
      </c>
      <c r="G4566" s="103" t="s">
        <v>127</v>
      </c>
      <c r="H4566" s="103" t="s">
        <v>391</v>
      </c>
      <c r="I4566" s="103" t="s">
        <v>842</v>
      </c>
      <c r="J4566" s="215">
        <v>333.02</v>
      </c>
      <c r="K4566" s="216" t="s">
        <v>88</v>
      </c>
    </row>
    <row r="4567" spans="1:11" x14ac:dyDescent="0.25">
      <c r="A4567" s="103" t="s">
        <v>806</v>
      </c>
      <c r="B4567" s="103" t="s">
        <v>88</v>
      </c>
      <c r="C4567" s="103" t="s">
        <v>904</v>
      </c>
      <c r="D4567" s="103" t="s">
        <v>905</v>
      </c>
      <c r="E4567" s="103" t="s">
        <v>906</v>
      </c>
      <c r="F4567" s="103" t="s">
        <v>906</v>
      </c>
      <c r="G4567" s="103" t="s">
        <v>127</v>
      </c>
      <c r="H4567" s="103" t="s">
        <v>391</v>
      </c>
      <c r="I4567" s="103" t="s">
        <v>842</v>
      </c>
      <c r="J4567" s="215">
        <v>1068.92</v>
      </c>
      <c r="K4567" s="216" t="s">
        <v>88</v>
      </c>
    </row>
    <row r="4568" spans="1:11" x14ac:dyDescent="0.25">
      <c r="A4568" s="103" t="s">
        <v>807</v>
      </c>
      <c r="B4568" s="103" t="s">
        <v>88</v>
      </c>
      <c r="C4568" s="103" t="s">
        <v>904</v>
      </c>
      <c r="D4568" s="103" t="s">
        <v>905</v>
      </c>
      <c r="E4568" s="103" t="s">
        <v>906</v>
      </c>
      <c r="F4568" s="103" t="s">
        <v>906</v>
      </c>
      <c r="G4568" s="103" t="s">
        <v>127</v>
      </c>
      <c r="H4568" s="103" t="s">
        <v>391</v>
      </c>
      <c r="I4568" s="103" t="s">
        <v>842</v>
      </c>
      <c r="J4568" s="215">
        <v>334.14</v>
      </c>
      <c r="K4568" s="216" t="s">
        <v>88</v>
      </c>
    </row>
    <row r="4569" spans="1:11" x14ac:dyDescent="0.25">
      <c r="A4569" s="103" t="s">
        <v>809</v>
      </c>
      <c r="B4569" s="103" t="s">
        <v>88</v>
      </c>
      <c r="C4569" s="103" t="s">
        <v>904</v>
      </c>
      <c r="D4569" s="103" t="s">
        <v>905</v>
      </c>
      <c r="E4569" s="103" t="s">
        <v>906</v>
      </c>
      <c r="F4569" s="103" t="s">
        <v>906</v>
      </c>
      <c r="G4569" s="103" t="s">
        <v>126</v>
      </c>
      <c r="H4569" s="103" t="s">
        <v>392</v>
      </c>
      <c r="I4569" s="103" t="s">
        <v>842</v>
      </c>
      <c r="J4569" s="215">
        <v>2894.72</v>
      </c>
      <c r="K4569" s="216" t="s">
        <v>88</v>
      </c>
    </row>
    <row r="4570" spans="1:11" x14ac:dyDescent="0.25">
      <c r="A4570" s="103" t="s">
        <v>810</v>
      </c>
      <c r="B4570" s="103" t="s">
        <v>88</v>
      </c>
      <c r="C4570" s="103" t="s">
        <v>904</v>
      </c>
      <c r="D4570" s="103" t="s">
        <v>905</v>
      </c>
      <c r="E4570" s="103" t="s">
        <v>906</v>
      </c>
      <c r="F4570" s="103" t="s">
        <v>906</v>
      </c>
      <c r="G4570" s="103" t="s">
        <v>126</v>
      </c>
      <c r="H4570" s="103" t="s">
        <v>392</v>
      </c>
      <c r="I4570" s="103" t="s">
        <v>842</v>
      </c>
      <c r="J4570" s="215">
        <v>47.29</v>
      </c>
      <c r="K4570" s="216" t="s">
        <v>88</v>
      </c>
    </row>
    <row r="4571" spans="1:11" x14ac:dyDescent="0.25">
      <c r="A4571" s="103" t="s">
        <v>1038</v>
      </c>
      <c r="B4571" s="103" t="s">
        <v>88</v>
      </c>
      <c r="C4571" s="103" t="s">
        <v>904</v>
      </c>
      <c r="D4571" s="103" t="s">
        <v>905</v>
      </c>
      <c r="E4571" s="103" t="s">
        <v>906</v>
      </c>
      <c r="F4571" s="103" t="s">
        <v>906</v>
      </c>
      <c r="G4571" s="103" t="s">
        <v>126</v>
      </c>
      <c r="H4571" s="103" t="s">
        <v>392</v>
      </c>
      <c r="I4571" s="103" t="s">
        <v>842</v>
      </c>
      <c r="J4571" s="215">
        <v>185.92</v>
      </c>
      <c r="K4571" s="216" t="s">
        <v>88</v>
      </c>
    </row>
    <row r="4572" spans="1:11" x14ac:dyDescent="0.25">
      <c r="A4572" s="103" t="s">
        <v>807</v>
      </c>
      <c r="B4572" s="103" t="s">
        <v>88</v>
      </c>
      <c r="C4572" s="103" t="s">
        <v>904</v>
      </c>
      <c r="D4572" s="103" t="s">
        <v>905</v>
      </c>
      <c r="E4572" s="103" t="s">
        <v>906</v>
      </c>
      <c r="F4572" s="103" t="s">
        <v>906</v>
      </c>
      <c r="G4572" s="103" t="s">
        <v>126</v>
      </c>
      <c r="H4572" s="103" t="s">
        <v>392</v>
      </c>
      <c r="I4572" s="103" t="s">
        <v>842</v>
      </c>
      <c r="J4572" s="215">
        <v>179.4</v>
      </c>
      <c r="K4572" s="216" t="s">
        <v>88</v>
      </c>
    </row>
    <row r="4573" spans="1:11" x14ac:dyDescent="0.25">
      <c r="A4573" s="103" t="s">
        <v>808</v>
      </c>
      <c r="B4573" s="103" t="s">
        <v>88</v>
      </c>
      <c r="C4573" s="103" t="s">
        <v>904</v>
      </c>
      <c r="D4573" s="103" t="s">
        <v>905</v>
      </c>
      <c r="E4573" s="103" t="s">
        <v>906</v>
      </c>
      <c r="F4573" s="103" t="s">
        <v>906</v>
      </c>
      <c r="G4573" s="103" t="s">
        <v>125</v>
      </c>
      <c r="H4573" s="103" t="s">
        <v>393</v>
      </c>
      <c r="I4573" s="103" t="s">
        <v>842</v>
      </c>
      <c r="J4573" s="215">
        <v>1360.46</v>
      </c>
      <c r="K4573" s="216" t="s">
        <v>88</v>
      </c>
    </row>
    <row r="4574" spans="1:11" x14ac:dyDescent="0.25">
      <c r="A4574" s="103" t="s">
        <v>809</v>
      </c>
      <c r="B4574" s="103" t="s">
        <v>88</v>
      </c>
      <c r="C4574" s="103" t="s">
        <v>904</v>
      </c>
      <c r="D4574" s="103" t="s">
        <v>905</v>
      </c>
      <c r="E4574" s="103" t="s">
        <v>906</v>
      </c>
      <c r="F4574" s="103" t="s">
        <v>906</v>
      </c>
      <c r="G4574" s="103" t="s">
        <v>125</v>
      </c>
      <c r="H4574" s="103" t="s">
        <v>393</v>
      </c>
      <c r="I4574" s="103" t="s">
        <v>842</v>
      </c>
      <c r="J4574" s="215">
        <v>2619.39</v>
      </c>
      <c r="K4574" s="216" t="s">
        <v>88</v>
      </c>
    </row>
    <row r="4575" spans="1:11" x14ac:dyDescent="0.25">
      <c r="A4575" s="103" t="s">
        <v>810</v>
      </c>
      <c r="B4575" s="103" t="s">
        <v>88</v>
      </c>
      <c r="C4575" s="103" t="s">
        <v>904</v>
      </c>
      <c r="D4575" s="103" t="s">
        <v>905</v>
      </c>
      <c r="E4575" s="103" t="s">
        <v>906</v>
      </c>
      <c r="F4575" s="103" t="s">
        <v>906</v>
      </c>
      <c r="G4575" s="103" t="s">
        <v>125</v>
      </c>
      <c r="H4575" s="103" t="s">
        <v>393</v>
      </c>
      <c r="I4575" s="103" t="s">
        <v>842</v>
      </c>
      <c r="J4575" s="215">
        <v>293.57</v>
      </c>
      <c r="K4575" s="216" t="s">
        <v>88</v>
      </c>
    </row>
    <row r="4576" spans="1:11" x14ac:dyDescent="0.25">
      <c r="A4576" s="103" t="s">
        <v>1038</v>
      </c>
      <c r="B4576" s="103" t="s">
        <v>88</v>
      </c>
      <c r="C4576" s="103" t="s">
        <v>904</v>
      </c>
      <c r="D4576" s="103" t="s">
        <v>905</v>
      </c>
      <c r="E4576" s="103" t="s">
        <v>906</v>
      </c>
      <c r="F4576" s="103" t="s">
        <v>906</v>
      </c>
      <c r="G4576" s="103" t="s">
        <v>125</v>
      </c>
      <c r="H4576" s="103" t="s">
        <v>393</v>
      </c>
      <c r="I4576" s="103" t="s">
        <v>842</v>
      </c>
      <c r="J4576" s="215">
        <v>1044.95</v>
      </c>
      <c r="K4576" s="216" t="s">
        <v>88</v>
      </c>
    </row>
    <row r="4577" spans="1:11" x14ac:dyDescent="0.25">
      <c r="A4577" s="103" t="s">
        <v>806</v>
      </c>
      <c r="B4577" s="103" t="s">
        <v>88</v>
      </c>
      <c r="C4577" s="103" t="s">
        <v>904</v>
      </c>
      <c r="D4577" s="103" t="s">
        <v>905</v>
      </c>
      <c r="E4577" s="103" t="s">
        <v>906</v>
      </c>
      <c r="F4577" s="103" t="s">
        <v>906</v>
      </c>
      <c r="G4577" s="103" t="s">
        <v>125</v>
      </c>
      <c r="H4577" s="103" t="s">
        <v>393</v>
      </c>
      <c r="I4577" s="103" t="s">
        <v>842</v>
      </c>
      <c r="J4577" s="215">
        <v>870.81</v>
      </c>
      <c r="K4577" s="216" t="s">
        <v>88</v>
      </c>
    </row>
    <row r="4578" spans="1:11" x14ac:dyDescent="0.25">
      <c r="A4578" s="103" t="s">
        <v>807</v>
      </c>
      <c r="B4578" s="103" t="s">
        <v>88</v>
      </c>
      <c r="C4578" s="103" t="s">
        <v>904</v>
      </c>
      <c r="D4578" s="103" t="s">
        <v>905</v>
      </c>
      <c r="E4578" s="103" t="s">
        <v>906</v>
      </c>
      <c r="F4578" s="103" t="s">
        <v>906</v>
      </c>
      <c r="G4578" s="103" t="s">
        <v>125</v>
      </c>
      <c r="H4578" s="103" t="s">
        <v>393</v>
      </c>
      <c r="I4578" s="103" t="s">
        <v>842</v>
      </c>
      <c r="J4578" s="215">
        <v>945.37</v>
      </c>
      <c r="K4578" s="216" t="s">
        <v>88</v>
      </c>
    </row>
    <row r="4579" spans="1:11" x14ac:dyDescent="0.25">
      <c r="A4579" s="103" t="s">
        <v>808</v>
      </c>
      <c r="B4579" s="103" t="s">
        <v>88</v>
      </c>
      <c r="C4579" s="103" t="s">
        <v>904</v>
      </c>
      <c r="D4579" s="103" t="s">
        <v>905</v>
      </c>
      <c r="E4579" s="103" t="s">
        <v>906</v>
      </c>
      <c r="F4579" s="103" t="s">
        <v>906</v>
      </c>
      <c r="G4579" s="103" t="s">
        <v>740</v>
      </c>
      <c r="H4579" s="103" t="s">
        <v>741</v>
      </c>
      <c r="I4579" s="103" t="s">
        <v>842</v>
      </c>
      <c r="J4579" s="215">
        <v>206.39</v>
      </c>
      <c r="K4579" s="216" t="s">
        <v>88</v>
      </c>
    </row>
    <row r="4580" spans="1:11" x14ac:dyDescent="0.25">
      <c r="A4580" s="103" t="s">
        <v>809</v>
      </c>
      <c r="B4580" s="103" t="s">
        <v>88</v>
      </c>
      <c r="C4580" s="103" t="s">
        <v>904</v>
      </c>
      <c r="D4580" s="103" t="s">
        <v>905</v>
      </c>
      <c r="E4580" s="103" t="s">
        <v>906</v>
      </c>
      <c r="F4580" s="103" t="s">
        <v>906</v>
      </c>
      <c r="G4580" s="103" t="s">
        <v>740</v>
      </c>
      <c r="H4580" s="103" t="s">
        <v>741</v>
      </c>
      <c r="I4580" s="103" t="s">
        <v>842</v>
      </c>
      <c r="J4580" s="215">
        <v>0</v>
      </c>
      <c r="K4580" s="216" t="s">
        <v>88</v>
      </c>
    </row>
    <row r="4581" spans="1:11" x14ac:dyDescent="0.25">
      <c r="A4581" s="103" t="s">
        <v>809</v>
      </c>
      <c r="B4581" s="103" t="s">
        <v>88</v>
      </c>
      <c r="C4581" s="103" t="s">
        <v>904</v>
      </c>
      <c r="D4581" s="103" t="s">
        <v>905</v>
      </c>
      <c r="E4581" s="111"/>
      <c r="F4581" s="103" t="s">
        <v>906</v>
      </c>
      <c r="G4581" s="103" t="s">
        <v>740</v>
      </c>
      <c r="H4581" s="103" t="s">
        <v>741</v>
      </c>
      <c r="I4581" s="103" t="s">
        <v>842</v>
      </c>
      <c r="J4581" s="215">
        <v>142.88</v>
      </c>
      <c r="K4581" s="216" t="s">
        <v>88</v>
      </c>
    </row>
    <row r="4582" spans="1:11" x14ac:dyDescent="0.25">
      <c r="A4582" s="103" t="s">
        <v>810</v>
      </c>
      <c r="B4582" s="103" t="s">
        <v>88</v>
      </c>
      <c r="C4582" s="103" t="s">
        <v>904</v>
      </c>
      <c r="D4582" s="103" t="s">
        <v>905</v>
      </c>
      <c r="E4582" s="103" t="s">
        <v>906</v>
      </c>
      <c r="F4582" s="103" t="s">
        <v>906</v>
      </c>
      <c r="G4582" s="103" t="s">
        <v>740</v>
      </c>
      <c r="H4582" s="103" t="s">
        <v>741</v>
      </c>
      <c r="I4582" s="103" t="s">
        <v>842</v>
      </c>
      <c r="J4582" s="215">
        <v>-35</v>
      </c>
      <c r="K4582" s="216" t="s">
        <v>88</v>
      </c>
    </row>
    <row r="4583" spans="1:11" x14ac:dyDescent="0.25">
      <c r="A4583" s="103" t="s">
        <v>1038</v>
      </c>
      <c r="B4583" s="103" t="s">
        <v>88</v>
      </c>
      <c r="C4583" s="103" t="s">
        <v>904</v>
      </c>
      <c r="D4583" s="103" t="s">
        <v>905</v>
      </c>
      <c r="E4583" s="103" t="s">
        <v>906</v>
      </c>
      <c r="F4583" s="103" t="s">
        <v>906</v>
      </c>
      <c r="G4583" s="103" t="s">
        <v>740</v>
      </c>
      <c r="H4583" s="103" t="s">
        <v>741</v>
      </c>
      <c r="I4583" s="103" t="s">
        <v>842</v>
      </c>
      <c r="J4583" s="215">
        <v>834.71</v>
      </c>
      <c r="K4583" s="216" t="s">
        <v>88</v>
      </c>
    </row>
    <row r="4584" spans="1:11" x14ac:dyDescent="0.25">
      <c r="A4584" s="103" t="s">
        <v>806</v>
      </c>
      <c r="B4584" s="103" t="s">
        <v>88</v>
      </c>
      <c r="C4584" s="103" t="s">
        <v>904</v>
      </c>
      <c r="D4584" s="103" t="s">
        <v>905</v>
      </c>
      <c r="E4584" s="103" t="s">
        <v>906</v>
      </c>
      <c r="F4584" s="103" t="s">
        <v>906</v>
      </c>
      <c r="G4584" s="103" t="s">
        <v>740</v>
      </c>
      <c r="H4584" s="103" t="s">
        <v>741</v>
      </c>
      <c r="I4584" s="103" t="s">
        <v>842</v>
      </c>
      <c r="J4584" s="215">
        <v>2768.89</v>
      </c>
      <c r="K4584" s="216" t="s">
        <v>88</v>
      </c>
    </row>
    <row r="4585" spans="1:11" x14ac:dyDescent="0.25">
      <c r="A4585" s="103" t="s">
        <v>807</v>
      </c>
      <c r="B4585" s="103" t="s">
        <v>88</v>
      </c>
      <c r="C4585" s="103" t="s">
        <v>904</v>
      </c>
      <c r="D4585" s="103" t="s">
        <v>905</v>
      </c>
      <c r="E4585" s="103" t="s">
        <v>906</v>
      </c>
      <c r="F4585" s="103" t="s">
        <v>906</v>
      </c>
      <c r="G4585" s="103" t="s">
        <v>740</v>
      </c>
      <c r="H4585" s="103" t="s">
        <v>741</v>
      </c>
      <c r="I4585" s="103" t="s">
        <v>842</v>
      </c>
      <c r="J4585" s="215">
        <v>1184.5899999999999</v>
      </c>
      <c r="K4585" s="216" t="s">
        <v>88</v>
      </c>
    </row>
    <row r="4586" spans="1:11" x14ac:dyDescent="0.25">
      <c r="A4586" s="103" t="s">
        <v>1038</v>
      </c>
      <c r="B4586" s="103" t="s">
        <v>88</v>
      </c>
      <c r="C4586" s="103" t="s">
        <v>904</v>
      </c>
      <c r="D4586" s="103" t="s">
        <v>905</v>
      </c>
      <c r="E4586" s="103" t="s">
        <v>906</v>
      </c>
      <c r="F4586" s="103" t="s">
        <v>906</v>
      </c>
      <c r="G4586" s="103" t="s">
        <v>489</v>
      </c>
      <c r="H4586" s="103" t="s">
        <v>743</v>
      </c>
      <c r="I4586" s="103" t="s">
        <v>842</v>
      </c>
      <c r="J4586" s="215">
        <v>1905.94</v>
      </c>
      <c r="K4586" s="216" t="s">
        <v>88</v>
      </c>
    </row>
    <row r="4587" spans="1:11" x14ac:dyDescent="0.25">
      <c r="A4587" s="103" t="s">
        <v>808</v>
      </c>
      <c r="B4587" s="103" t="s">
        <v>88</v>
      </c>
      <c r="C4587" s="103" t="s">
        <v>904</v>
      </c>
      <c r="D4587" s="103" t="s">
        <v>905</v>
      </c>
      <c r="E4587" s="103" t="s">
        <v>906</v>
      </c>
      <c r="F4587" s="103" t="s">
        <v>906</v>
      </c>
      <c r="G4587" s="103" t="s">
        <v>744</v>
      </c>
      <c r="H4587" s="103" t="s">
        <v>745</v>
      </c>
      <c r="I4587" s="103" t="s">
        <v>842</v>
      </c>
      <c r="J4587" s="215">
        <v>2779.18</v>
      </c>
      <c r="K4587" s="216" t="s">
        <v>88</v>
      </c>
    </row>
    <row r="4588" spans="1:11" x14ac:dyDescent="0.25">
      <c r="A4588" s="103" t="s">
        <v>809</v>
      </c>
      <c r="B4588" s="103" t="s">
        <v>88</v>
      </c>
      <c r="C4588" s="103" t="s">
        <v>904</v>
      </c>
      <c r="D4588" s="103" t="s">
        <v>905</v>
      </c>
      <c r="E4588" s="103" t="s">
        <v>906</v>
      </c>
      <c r="F4588" s="103" t="s">
        <v>906</v>
      </c>
      <c r="G4588" s="103" t="s">
        <v>744</v>
      </c>
      <c r="H4588" s="103" t="s">
        <v>745</v>
      </c>
      <c r="I4588" s="103" t="s">
        <v>842</v>
      </c>
      <c r="J4588" s="215">
        <v>357.54</v>
      </c>
      <c r="K4588" s="216" t="s">
        <v>88</v>
      </c>
    </row>
    <row r="4589" spans="1:11" x14ac:dyDescent="0.25">
      <c r="A4589" s="103" t="s">
        <v>806</v>
      </c>
      <c r="B4589" s="103" t="s">
        <v>88</v>
      </c>
      <c r="C4589" s="103" t="s">
        <v>904</v>
      </c>
      <c r="D4589" s="103" t="s">
        <v>905</v>
      </c>
      <c r="E4589" s="103" t="s">
        <v>906</v>
      </c>
      <c r="F4589" s="103" t="s">
        <v>906</v>
      </c>
      <c r="G4589" s="103" t="s">
        <v>744</v>
      </c>
      <c r="H4589" s="103" t="s">
        <v>745</v>
      </c>
      <c r="I4589" s="103" t="s">
        <v>842</v>
      </c>
      <c r="J4589" s="215">
        <v>-357.54</v>
      </c>
      <c r="K4589" s="216" t="s">
        <v>88</v>
      </c>
    </row>
    <row r="4590" spans="1:11" x14ac:dyDescent="0.25">
      <c r="A4590" s="103" t="s">
        <v>808</v>
      </c>
      <c r="B4590" s="103" t="s">
        <v>88</v>
      </c>
      <c r="C4590" s="103" t="s">
        <v>904</v>
      </c>
      <c r="D4590" s="103" t="s">
        <v>905</v>
      </c>
      <c r="E4590" s="103" t="s">
        <v>906</v>
      </c>
      <c r="F4590" s="103" t="s">
        <v>906</v>
      </c>
      <c r="G4590" s="103" t="s">
        <v>124</v>
      </c>
      <c r="H4590" s="103" t="s">
        <v>746</v>
      </c>
      <c r="I4590" s="103" t="s">
        <v>842</v>
      </c>
      <c r="J4590" s="215">
        <v>1007.05</v>
      </c>
      <c r="K4590" s="216" t="s">
        <v>88</v>
      </c>
    </row>
    <row r="4591" spans="1:11" x14ac:dyDescent="0.25">
      <c r="A4591" s="103" t="s">
        <v>809</v>
      </c>
      <c r="B4591" s="103" t="s">
        <v>88</v>
      </c>
      <c r="C4591" s="103" t="s">
        <v>904</v>
      </c>
      <c r="D4591" s="103" t="s">
        <v>905</v>
      </c>
      <c r="E4591" s="103" t="s">
        <v>906</v>
      </c>
      <c r="F4591" s="103" t="s">
        <v>906</v>
      </c>
      <c r="G4591" s="103" t="s">
        <v>124</v>
      </c>
      <c r="H4591" s="103" t="s">
        <v>746</v>
      </c>
      <c r="I4591" s="103" t="s">
        <v>842</v>
      </c>
      <c r="J4591" s="215">
        <v>1458.8</v>
      </c>
      <c r="K4591" s="216" t="s">
        <v>88</v>
      </c>
    </row>
    <row r="4592" spans="1:11" x14ac:dyDescent="0.25">
      <c r="A4592" s="103" t="s">
        <v>810</v>
      </c>
      <c r="B4592" s="103" t="s">
        <v>88</v>
      </c>
      <c r="C4592" s="103" t="s">
        <v>904</v>
      </c>
      <c r="D4592" s="103" t="s">
        <v>905</v>
      </c>
      <c r="E4592" s="103" t="s">
        <v>906</v>
      </c>
      <c r="F4592" s="103" t="s">
        <v>906</v>
      </c>
      <c r="G4592" s="103" t="s">
        <v>124</v>
      </c>
      <c r="H4592" s="103" t="s">
        <v>746</v>
      </c>
      <c r="I4592" s="103" t="s">
        <v>842</v>
      </c>
      <c r="J4592" s="215">
        <v>32.47</v>
      </c>
      <c r="K4592" s="216" t="s">
        <v>88</v>
      </c>
    </row>
    <row r="4593" spans="1:11" x14ac:dyDescent="0.25">
      <c r="A4593" s="103" t="s">
        <v>807</v>
      </c>
      <c r="B4593" s="103" t="s">
        <v>88</v>
      </c>
      <c r="C4593" s="103" t="s">
        <v>904</v>
      </c>
      <c r="D4593" s="103" t="s">
        <v>905</v>
      </c>
      <c r="E4593" s="103" t="s">
        <v>906</v>
      </c>
      <c r="F4593" s="103" t="s">
        <v>906</v>
      </c>
      <c r="G4593" s="103" t="s">
        <v>124</v>
      </c>
      <c r="H4593" s="103" t="s">
        <v>746</v>
      </c>
      <c r="I4593" s="103" t="s">
        <v>842</v>
      </c>
      <c r="J4593" s="215">
        <v>575.62</v>
      </c>
      <c r="K4593" s="216" t="s">
        <v>88</v>
      </c>
    </row>
    <row r="4594" spans="1:11" x14ac:dyDescent="0.25">
      <c r="A4594" s="103" t="s">
        <v>808</v>
      </c>
      <c r="B4594" s="103" t="s">
        <v>88</v>
      </c>
      <c r="C4594" s="103" t="s">
        <v>904</v>
      </c>
      <c r="D4594" s="103" t="s">
        <v>905</v>
      </c>
      <c r="E4594" s="103" t="s">
        <v>906</v>
      </c>
      <c r="F4594" s="103" t="s">
        <v>906</v>
      </c>
      <c r="G4594" s="103" t="s">
        <v>155</v>
      </c>
      <c r="H4594" s="103" t="s">
        <v>395</v>
      </c>
      <c r="I4594" s="103" t="s">
        <v>842</v>
      </c>
      <c r="J4594" s="215">
        <v>2228.83</v>
      </c>
      <c r="K4594" s="216" t="s">
        <v>88</v>
      </c>
    </row>
    <row r="4595" spans="1:11" x14ac:dyDescent="0.25">
      <c r="A4595" s="103" t="s">
        <v>809</v>
      </c>
      <c r="B4595" s="103" t="s">
        <v>88</v>
      </c>
      <c r="C4595" s="103" t="s">
        <v>904</v>
      </c>
      <c r="D4595" s="103" t="s">
        <v>905</v>
      </c>
      <c r="E4595" s="103" t="s">
        <v>906</v>
      </c>
      <c r="F4595" s="103" t="s">
        <v>906</v>
      </c>
      <c r="G4595" s="103" t="s">
        <v>155</v>
      </c>
      <c r="H4595" s="103" t="s">
        <v>395</v>
      </c>
      <c r="I4595" s="103" t="s">
        <v>842</v>
      </c>
      <c r="J4595" s="215">
        <v>462.24</v>
      </c>
      <c r="K4595" s="216" t="s">
        <v>88</v>
      </c>
    </row>
    <row r="4596" spans="1:11" x14ac:dyDescent="0.25">
      <c r="A4596" s="103" t="s">
        <v>1038</v>
      </c>
      <c r="B4596" s="103" t="s">
        <v>88</v>
      </c>
      <c r="C4596" s="103" t="s">
        <v>904</v>
      </c>
      <c r="D4596" s="103" t="s">
        <v>905</v>
      </c>
      <c r="E4596" s="103" t="s">
        <v>906</v>
      </c>
      <c r="F4596" s="103" t="s">
        <v>906</v>
      </c>
      <c r="G4596" s="103" t="s">
        <v>155</v>
      </c>
      <c r="H4596" s="103" t="s">
        <v>395</v>
      </c>
      <c r="I4596" s="103" t="s">
        <v>842</v>
      </c>
      <c r="J4596" s="215">
        <v>2204.23</v>
      </c>
      <c r="K4596" s="216" t="s">
        <v>88</v>
      </c>
    </row>
    <row r="4597" spans="1:11" x14ac:dyDescent="0.25">
      <c r="A4597" s="103" t="s">
        <v>806</v>
      </c>
      <c r="B4597" s="103" t="s">
        <v>88</v>
      </c>
      <c r="C4597" s="103" t="s">
        <v>904</v>
      </c>
      <c r="D4597" s="103" t="s">
        <v>905</v>
      </c>
      <c r="E4597" s="103" t="s">
        <v>906</v>
      </c>
      <c r="F4597" s="103" t="s">
        <v>906</v>
      </c>
      <c r="G4597" s="103" t="s">
        <v>155</v>
      </c>
      <c r="H4597" s="103" t="s">
        <v>395</v>
      </c>
      <c r="I4597" s="103" t="s">
        <v>842</v>
      </c>
      <c r="J4597" s="215">
        <v>951.25</v>
      </c>
      <c r="K4597" s="216" t="s">
        <v>88</v>
      </c>
    </row>
    <row r="4598" spans="1:11" x14ac:dyDescent="0.25">
      <c r="A4598" s="103" t="s">
        <v>807</v>
      </c>
      <c r="B4598" s="103" t="s">
        <v>88</v>
      </c>
      <c r="C4598" s="103" t="s">
        <v>904</v>
      </c>
      <c r="D4598" s="103" t="s">
        <v>905</v>
      </c>
      <c r="E4598" s="103" t="s">
        <v>906</v>
      </c>
      <c r="F4598" s="103" t="s">
        <v>906</v>
      </c>
      <c r="G4598" s="103" t="s">
        <v>155</v>
      </c>
      <c r="H4598" s="103" t="s">
        <v>395</v>
      </c>
      <c r="I4598" s="103" t="s">
        <v>842</v>
      </c>
      <c r="J4598" s="215">
        <v>1553.79</v>
      </c>
      <c r="K4598" s="216" t="s">
        <v>88</v>
      </c>
    </row>
    <row r="4599" spans="1:11" x14ac:dyDescent="0.25">
      <c r="A4599" s="103" t="s">
        <v>808</v>
      </c>
      <c r="B4599" s="103" t="s">
        <v>88</v>
      </c>
      <c r="C4599" s="103" t="s">
        <v>904</v>
      </c>
      <c r="D4599" s="103" t="s">
        <v>905</v>
      </c>
      <c r="E4599" s="103" t="s">
        <v>906</v>
      </c>
      <c r="F4599" s="103" t="s">
        <v>906</v>
      </c>
      <c r="G4599" s="103" t="s">
        <v>650</v>
      </c>
      <c r="H4599" s="103" t="s">
        <v>651</v>
      </c>
      <c r="I4599" s="103" t="s">
        <v>842</v>
      </c>
      <c r="J4599" s="215">
        <v>3.6</v>
      </c>
      <c r="K4599" s="216" t="s">
        <v>88</v>
      </c>
    </row>
    <row r="4600" spans="1:11" x14ac:dyDescent="0.25">
      <c r="A4600" s="103" t="s">
        <v>809</v>
      </c>
      <c r="B4600" s="103" t="s">
        <v>88</v>
      </c>
      <c r="C4600" s="103" t="s">
        <v>904</v>
      </c>
      <c r="D4600" s="103" t="s">
        <v>905</v>
      </c>
      <c r="E4600" s="103" t="s">
        <v>906</v>
      </c>
      <c r="F4600" s="103" t="s">
        <v>906</v>
      </c>
      <c r="G4600" s="103" t="s">
        <v>650</v>
      </c>
      <c r="H4600" s="103" t="s">
        <v>651</v>
      </c>
      <c r="I4600" s="103" t="s">
        <v>842</v>
      </c>
      <c r="J4600" s="215">
        <v>36.299999999999997</v>
      </c>
      <c r="K4600" s="216" t="s">
        <v>88</v>
      </c>
    </row>
    <row r="4601" spans="1:11" x14ac:dyDescent="0.25">
      <c r="A4601" s="103" t="s">
        <v>1038</v>
      </c>
      <c r="B4601" s="103" t="s">
        <v>88</v>
      </c>
      <c r="C4601" s="103" t="s">
        <v>904</v>
      </c>
      <c r="D4601" s="103" t="s">
        <v>905</v>
      </c>
      <c r="E4601" s="103" t="s">
        <v>906</v>
      </c>
      <c r="F4601" s="103" t="s">
        <v>906</v>
      </c>
      <c r="G4601" s="103" t="s">
        <v>650</v>
      </c>
      <c r="H4601" s="103" t="s">
        <v>651</v>
      </c>
      <c r="I4601" s="103" t="s">
        <v>842</v>
      </c>
      <c r="J4601" s="215">
        <v>2.2999999999999998</v>
      </c>
      <c r="K4601" s="216" t="s">
        <v>88</v>
      </c>
    </row>
    <row r="4602" spans="1:11" x14ac:dyDescent="0.25">
      <c r="A4602" s="103" t="s">
        <v>806</v>
      </c>
      <c r="B4602" s="103" t="s">
        <v>88</v>
      </c>
      <c r="C4602" s="103" t="s">
        <v>904</v>
      </c>
      <c r="D4602" s="103" t="s">
        <v>905</v>
      </c>
      <c r="E4602" s="103" t="s">
        <v>906</v>
      </c>
      <c r="F4602" s="103" t="s">
        <v>906</v>
      </c>
      <c r="G4602" s="103" t="s">
        <v>650</v>
      </c>
      <c r="H4602" s="103" t="s">
        <v>651</v>
      </c>
      <c r="I4602" s="103" t="s">
        <v>842</v>
      </c>
      <c r="J4602" s="215">
        <v>2</v>
      </c>
      <c r="K4602" s="216" t="s">
        <v>88</v>
      </c>
    </row>
    <row r="4603" spans="1:11" x14ac:dyDescent="0.25">
      <c r="A4603" s="103" t="s">
        <v>809</v>
      </c>
      <c r="B4603" s="103" t="s">
        <v>88</v>
      </c>
      <c r="C4603" s="103" t="s">
        <v>904</v>
      </c>
      <c r="D4603" s="103" t="s">
        <v>905</v>
      </c>
      <c r="E4603" s="103" t="s">
        <v>906</v>
      </c>
      <c r="F4603" s="103" t="s">
        <v>906</v>
      </c>
      <c r="G4603" s="103" t="s">
        <v>491</v>
      </c>
      <c r="H4603" s="103" t="s">
        <v>492</v>
      </c>
      <c r="I4603" s="103" t="s">
        <v>842</v>
      </c>
      <c r="J4603" s="215">
        <v>210.51</v>
      </c>
      <c r="K4603" s="216" t="s">
        <v>88</v>
      </c>
    </row>
    <row r="4604" spans="1:11" x14ac:dyDescent="0.25">
      <c r="A4604" s="103" t="s">
        <v>809</v>
      </c>
      <c r="B4604" s="103" t="s">
        <v>88</v>
      </c>
      <c r="C4604" s="103" t="s">
        <v>904</v>
      </c>
      <c r="D4604" s="103" t="s">
        <v>905</v>
      </c>
      <c r="E4604" s="111"/>
      <c r="F4604" s="103" t="s">
        <v>906</v>
      </c>
      <c r="G4604" s="103" t="s">
        <v>491</v>
      </c>
      <c r="H4604" s="103" t="s">
        <v>492</v>
      </c>
      <c r="I4604" s="103" t="s">
        <v>842</v>
      </c>
      <c r="J4604" s="215">
        <v>0</v>
      </c>
      <c r="K4604" s="216" t="s">
        <v>88</v>
      </c>
    </row>
    <row r="4605" spans="1:11" x14ac:dyDescent="0.25">
      <c r="A4605" s="103" t="s">
        <v>808</v>
      </c>
      <c r="B4605" s="103" t="s">
        <v>88</v>
      </c>
      <c r="C4605" s="103" t="s">
        <v>904</v>
      </c>
      <c r="D4605" s="103" t="s">
        <v>905</v>
      </c>
      <c r="E4605" s="103" t="s">
        <v>906</v>
      </c>
      <c r="F4605" s="103" t="s">
        <v>906</v>
      </c>
      <c r="G4605" s="103" t="s">
        <v>123</v>
      </c>
      <c r="H4605" s="103" t="s">
        <v>396</v>
      </c>
      <c r="I4605" s="103" t="s">
        <v>842</v>
      </c>
      <c r="J4605" s="215">
        <v>1712.28</v>
      </c>
      <c r="K4605" s="216" t="s">
        <v>88</v>
      </c>
    </row>
    <row r="4606" spans="1:11" x14ac:dyDescent="0.25">
      <c r="A4606" s="103" t="s">
        <v>809</v>
      </c>
      <c r="B4606" s="103" t="s">
        <v>88</v>
      </c>
      <c r="C4606" s="103" t="s">
        <v>904</v>
      </c>
      <c r="D4606" s="103" t="s">
        <v>905</v>
      </c>
      <c r="E4606" s="103" t="s">
        <v>906</v>
      </c>
      <c r="F4606" s="103" t="s">
        <v>906</v>
      </c>
      <c r="G4606" s="103" t="s">
        <v>123</v>
      </c>
      <c r="H4606" s="103" t="s">
        <v>396</v>
      </c>
      <c r="I4606" s="103" t="s">
        <v>842</v>
      </c>
      <c r="J4606" s="215">
        <v>797.42</v>
      </c>
      <c r="K4606" s="216" t="s">
        <v>88</v>
      </c>
    </row>
    <row r="4607" spans="1:11" x14ac:dyDescent="0.25">
      <c r="A4607" s="103" t="s">
        <v>810</v>
      </c>
      <c r="B4607" s="103" t="s">
        <v>88</v>
      </c>
      <c r="C4607" s="103" t="s">
        <v>904</v>
      </c>
      <c r="D4607" s="103" t="s">
        <v>905</v>
      </c>
      <c r="E4607" s="103" t="s">
        <v>906</v>
      </c>
      <c r="F4607" s="103" t="s">
        <v>906</v>
      </c>
      <c r="G4607" s="103" t="s">
        <v>123</v>
      </c>
      <c r="H4607" s="103" t="s">
        <v>396</v>
      </c>
      <c r="I4607" s="103" t="s">
        <v>842</v>
      </c>
      <c r="J4607" s="215">
        <v>433.66</v>
      </c>
      <c r="K4607" s="216" t="s">
        <v>88</v>
      </c>
    </row>
    <row r="4608" spans="1:11" x14ac:dyDescent="0.25">
      <c r="A4608" s="103" t="s">
        <v>1038</v>
      </c>
      <c r="B4608" s="103" t="s">
        <v>88</v>
      </c>
      <c r="C4608" s="103" t="s">
        <v>904</v>
      </c>
      <c r="D4608" s="103" t="s">
        <v>905</v>
      </c>
      <c r="E4608" s="103" t="s">
        <v>906</v>
      </c>
      <c r="F4608" s="103" t="s">
        <v>906</v>
      </c>
      <c r="G4608" s="103" t="s">
        <v>123</v>
      </c>
      <c r="H4608" s="103" t="s">
        <v>396</v>
      </c>
      <c r="I4608" s="103" t="s">
        <v>842</v>
      </c>
      <c r="J4608" s="215">
        <v>2515.9699999999998</v>
      </c>
      <c r="K4608" s="216" t="s">
        <v>88</v>
      </c>
    </row>
    <row r="4609" spans="1:11" x14ac:dyDescent="0.25">
      <c r="A4609" s="103" t="s">
        <v>806</v>
      </c>
      <c r="B4609" s="103" t="s">
        <v>88</v>
      </c>
      <c r="C4609" s="103" t="s">
        <v>904</v>
      </c>
      <c r="D4609" s="103" t="s">
        <v>905</v>
      </c>
      <c r="E4609" s="103" t="s">
        <v>906</v>
      </c>
      <c r="F4609" s="103" t="s">
        <v>906</v>
      </c>
      <c r="G4609" s="103" t="s">
        <v>123</v>
      </c>
      <c r="H4609" s="103" t="s">
        <v>396</v>
      </c>
      <c r="I4609" s="103" t="s">
        <v>842</v>
      </c>
      <c r="J4609" s="215">
        <v>3839.36</v>
      </c>
      <c r="K4609" s="216" t="s">
        <v>88</v>
      </c>
    </row>
    <row r="4610" spans="1:11" x14ac:dyDescent="0.25">
      <c r="A4610" s="103" t="s">
        <v>807</v>
      </c>
      <c r="B4610" s="103" t="s">
        <v>88</v>
      </c>
      <c r="C4610" s="103" t="s">
        <v>904</v>
      </c>
      <c r="D4610" s="103" t="s">
        <v>905</v>
      </c>
      <c r="E4610" s="103" t="s">
        <v>906</v>
      </c>
      <c r="F4610" s="103" t="s">
        <v>906</v>
      </c>
      <c r="G4610" s="103" t="s">
        <v>123</v>
      </c>
      <c r="H4610" s="103" t="s">
        <v>396</v>
      </c>
      <c r="I4610" s="103" t="s">
        <v>842</v>
      </c>
      <c r="J4610" s="215">
        <v>1406.73</v>
      </c>
      <c r="K4610" s="216" t="s">
        <v>88</v>
      </c>
    </row>
    <row r="4611" spans="1:11" x14ac:dyDescent="0.25">
      <c r="A4611" s="103" t="s">
        <v>808</v>
      </c>
      <c r="B4611" s="103" t="s">
        <v>88</v>
      </c>
      <c r="C4611" s="103" t="s">
        <v>904</v>
      </c>
      <c r="D4611" s="103" t="s">
        <v>905</v>
      </c>
      <c r="E4611" s="103" t="s">
        <v>906</v>
      </c>
      <c r="F4611" s="103" t="s">
        <v>906</v>
      </c>
      <c r="G4611" s="103" t="s">
        <v>454</v>
      </c>
      <c r="H4611" s="103" t="s">
        <v>455</v>
      </c>
      <c r="I4611" s="103" t="s">
        <v>842</v>
      </c>
      <c r="J4611" s="215">
        <v>2446.21</v>
      </c>
      <c r="K4611" s="216" t="s">
        <v>88</v>
      </c>
    </row>
    <row r="4612" spans="1:11" x14ac:dyDescent="0.25">
      <c r="A4612" s="103" t="s">
        <v>809</v>
      </c>
      <c r="B4612" s="103" t="s">
        <v>88</v>
      </c>
      <c r="C4612" s="103" t="s">
        <v>904</v>
      </c>
      <c r="D4612" s="103" t="s">
        <v>905</v>
      </c>
      <c r="E4612" s="103" t="s">
        <v>906</v>
      </c>
      <c r="F4612" s="103" t="s">
        <v>906</v>
      </c>
      <c r="G4612" s="103" t="s">
        <v>454</v>
      </c>
      <c r="H4612" s="103" t="s">
        <v>455</v>
      </c>
      <c r="I4612" s="103" t="s">
        <v>842</v>
      </c>
      <c r="J4612" s="215">
        <v>2914.77</v>
      </c>
      <c r="K4612" s="216" t="s">
        <v>88</v>
      </c>
    </row>
    <row r="4613" spans="1:11" x14ac:dyDescent="0.25">
      <c r="A4613" s="103" t="s">
        <v>810</v>
      </c>
      <c r="B4613" s="103" t="s">
        <v>88</v>
      </c>
      <c r="C4613" s="103" t="s">
        <v>904</v>
      </c>
      <c r="D4613" s="103" t="s">
        <v>905</v>
      </c>
      <c r="E4613" s="103" t="s">
        <v>906</v>
      </c>
      <c r="F4613" s="103" t="s">
        <v>906</v>
      </c>
      <c r="G4613" s="103" t="s">
        <v>454</v>
      </c>
      <c r="H4613" s="103" t="s">
        <v>455</v>
      </c>
      <c r="I4613" s="103" t="s">
        <v>842</v>
      </c>
      <c r="J4613" s="215">
        <v>390.97</v>
      </c>
      <c r="K4613" s="216" t="s">
        <v>88</v>
      </c>
    </row>
    <row r="4614" spans="1:11" x14ac:dyDescent="0.25">
      <c r="A4614" s="103" t="s">
        <v>1038</v>
      </c>
      <c r="B4614" s="103" t="s">
        <v>88</v>
      </c>
      <c r="C4614" s="103" t="s">
        <v>904</v>
      </c>
      <c r="D4614" s="103" t="s">
        <v>905</v>
      </c>
      <c r="E4614" s="103" t="s">
        <v>906</v>
      </c>
      <c r="F4614" s="103" t="s">
        <v>906</v>
      </c>
      <c r="G4614" s="103" t="s">
        <v>454</v>
      </c>
      <c r="H4614" s="103" t="s">
        <v>455</v>
      </c>
      <c r="I4614" s="103" t="s">
        <v>842</v>
      </c>
      <c r="J4614" s="215">
        <v>4530.51</v>
      </c>
      <c r="K4614" s="216" t="s">
        <v>88</v>
      </c>
    </row>
    <row r="4615" spans="1:11" x14ac:dyDescent="0.25">
      <c r="A4615" s="103" t="s">
        <v>806</v>
      </c>
      <c r="B4615" s="103" t="s">
        <v>88</v>
      </c>
      <c r="C4615" s="103" t="s">
        <v>904</v>
      </c>
      <c r="D4615" s="103" t="s">
        <v>905</v>
      </c>
      <c r="E4615" s="103" t="s">
        <v>906</v>
      </c>
      <c r="F4615" s="103" t="s">
        <v>906</v>
      </c>
      <c r="G4615" s="103" t="s">
        <v>454</v>
      </c>
      <c r="H4615" s="103" t="s">
        <v>455</v>
      </c>
      <c r="I4615" s="103" t="s">
        <v>842</v>
      </c>
      <c r="J4615" s="215">
        <v>1964.9</v>
      </c>
      <c r="K4615" s="216" t="s">
        <v>88</v>
      </c>
    </row>
    <row r="4616" spans="1:11" x14ac:dyDescent="0.25">
      <c r="A4616" s="103" t="s">
        <v>807</v>
      </c>
      <c r="B4616" s="103" t="s">
        <v>88</v>
      </c>
      <c r="C4616" s="103" t="s">
        <v>904</v>
      </c>
      <c r="D4616" s="103" t="s">
        <v>905</v>
      </c>
      <c r="E4616" s="103" t="s">
        <v>906</v>
      </c>
      <c r="F4616" s="103" t="s">
        <v>906</v>
      </c>
      <c r="G4616" s="103" t="s">
        <v>454</v>
      </c>
      <c r="H4616" s="103" t="s">
        <v>455</v>
      </c>
      <c r="I4616" s="103" t="s">
        <v>842</v>
      </c>
      <c r="J4616" s="215">
        <v>1468.13</v>
      </c>
      <c r="K4616" s="216" t="s">
        <v>88</v>
      </c>
    </row>
    <row r="4617" spans="1:11" x14ac:dyDescent="0.25">
      <c r="A4617" s="103" t="s">
        <v>808</v>
      </c>
      <c r="B4617" s="103" t="s">
        <v>88</v>
      </c>
      <c r="C4617" s="103" t="s">
        <v>904</v>
      </c>
      <c r="D4617" s="103" t="s">
        <v>905</v>
      </c>
      <c r="E4617" s="103" t="s">
        <v>906</v>
      </c>
      <c r="F4617" s="103" t="s">
        <v>906</v>
      </c>
      <c r="G4617" s="103" t="s">
        <v>94</v>
      </c>
      <c r="H4617" s="103" t="s">
        <v>397</v>
      </c>
      <c r="I4617" s="103" t="s">
        <v>842</v>
      </c>
      <c r="J4617" s="215">
        <v>-1609.29</v>
      </c>
      <c r="K4617" s="216" t="s">
        <v>88</v>
      </c>
    </row>
    <row r="4618" spans="1:11" x14ac:dyDescent="0.25">
      <c r="A4618" s="103" t="s">
        <v>809</v>
      </c>
      <c r="B4618" s="103" t="s">
        <v>88</v>
      </c>
      <c r="C4618" s="103" t="s">
        <v>904</v>
      </c>
      <c r="D4618" s="103" t="s">
        <v>905</v>
      </c>
      <c r="E4618" s="103" t="s">
        <v>906</v>
      </c>
      <c r="F4618" s="103" t="s">
        <v>906</v>
      </c>
      <c r="G4618" s="103" t="s">
        <v>94</v>
      </c>
      <c r="H4618" s="103" t="s">
        <v>397</v>
      </c>
      <c r="I4618" s="103" t="s">
        <v>842</v>
      </c>
      <c r="J4618" s="215">
        <v>227.13</v>
      </c>
      <c r="K4618" s="216" t="s">
        <v>88</v>
      </c>
    </row>
    <row r="4619" spans="1:11" x14ac:dyDescent="0.25">
      <c r="A4619" s="103" t="s">
        <v>810</v>
      </c>
      <c r="B4619" s="103" t="s">
        <v>88</v>
      </c>
      <c r="C4619" s="103" t="s">
        <v>904</v>
      </c>
      <c r="D4619" s="103" t="s">
        <v>905</v>
      </c>
      <c r="E4619" s="103" t="s">
        <v>906</v>
      </c>
      <c r="F4619" s="103" t="s">
        <v>906</v>
      </c>
      <c r="G4619" s="103" t="s">
        <v>94</v>
      </c>
      <c r="H4619" s="103" t="s">
        <v>397</v>
      </c>
      <c r="I4619" s="103" t="s">
        <v>842</v>
      </c>
      <c r="J4619" s="215">
        <v>618</v>
      </c>
      <c r="K4619" s="216" t="s">
        <v>88</v>
      </c>
    </row>
    <row r="4620" spans="1:11" x14ac:dyDescent="0.25">
      <c r="A4620" s="103" t="s">
        <v>806</v>
      </c>
      <c r="B4620" s="103" t="s">
        <v>88</v>
      </c>
      <c r="C4620" s="103" t="s">
        <v>904</v>
      </c>
      <c r="D4620" s="103" t="s">
        <v>905</v>
      </c>
      <c r="E4620" s="103" t="s">
        <v>906</v>
      </c>
      <c r="F4620" s="103" t="s">
        <v>906</v>
      </c>
      <c r="G4620" s="103" t="s">
        <v>94</v>
      </c>
      <c r="H4620" s="103" t="s">
        <v>397</v>
      </c>
      <c r="I4620" s="103" t="s">
        <v>842</v>
      </c>
      <c r="J4620" s="215">
        <v>2588.56</v>
      </c>
      <c r="K4620" s="216" t="s">
        <v>88</v>
      </c>
    </row>
    <row r="4621" spans="1:11" x14ac:dyDescent="0.25">
      <c r="A4621" s="103" t="s">
        <v>807</v>
      </c>
      <c r="B4621" s="103" t="s">
        <v>88</v>
      </c>
      <c r="C4621" s="103" t="s">
        <v>904</v>
      </c>
      <c r="D4621" s="103" t="s">
        <v>905</v>
      </c>
      <c r="E4621" s="103" t="s">
        <v>906</v>
      </c>
      <c r="F4621" s="103" t="s">
        <v>906</v>
      </c>
      <c r="G4621" s="103" t="s">
        <v>122</v>
      </c>
      <c r="H4621" s="103" t="s">
        <v>471</v>
      </c>
      <c r="I4621" s="103" t="s">
        <v>842</v>
      </c>
      <c r="J4621" s="215">
        <v>328.15</v>
      </c>
      <c r="K4621" s="216" t="s">
        <v>88</v>
      </c>
    </row>
    <row r="4622" spans="1:11" x14ac:dyDescent="0.25">
      <c r="A4622" s="103" t="s">
        <v>808</v>
      </c>
      <c r="B4622" s="103" t="s">
        <v>88</v>
      </c>
      <c r="C4622" s="103" t="s">
        <v>904</v>
      </c>
      <c r="D4622" s="103" t="s">
        <v>905</v>
      </c>
      <c r="E4622" s="103" t="s">
        <v>906</v>
      </c>
      <c r="F4622" s="103" t="s">
        <v>906</v>
      </c>
      <c r="G4622" s="103" t="s">
        <v>120</v>
      </c>
      <c r="H4622" s="103" t="s">
        <v>398</v>
      </c>
      <c r="I4622" s="103" t="s">
        <v>842</v>
      </c>
      <c r="J4622" s="215">
        <v>2723.75</v>
      </c>
      <c r="K4622" s="216" t="s">
        <v>88</v>
      </c>
    </row>
    <row r="4623" spans="1:11" x14ac:dyDescent="0.25">
      <c r="A4623" s="103" t="s">
        <v>809</v>
      </c>
      <c r="B4623" s="103" t="s">
        <v>88</v>
      </c>
      <c r="C4623" s="103" t="s">
        <v>904</v>
      </c>
      <c r="D4623" s="103" t="s">
        <v>905</v>
      </c>
      <c r="E4623" s="103" t="s">
        <v>906</v>
      </c>
      <c r="F4623" s="103" t="s">
        <v>906</v>
      </c>
      <c r="G4623" s="103" t="s">
        <v>120</v>
      </c>
      <c r="H4623" s="103" t="s">
        <v>398</v>
      </c>
      <c r="I4623" s="103" t="s">
        <v>842</v>
      </c>
      <c r="J4623" s="215">
        <v>1572</v>
      </c>
      <c r="K4623" s="216" t="s">
        <v>88</v>
      </c>
    </row>
    <row r="4624" spans="1:11" x14ac:dyDescent="0.25">
      <c r="A4624" s="103" t="s">
        <v>810</v>
      </c>
      <c r="B4624" s="103" t="s">
        <v>88</v>
      </c>
      <c r="C4624" s="103" t="s">
        <v>904</v>
      </c>
      <c r="D4624" s="103" t="s">
        <v>905</v>
      </c>
      <c r="E4624" s="103" t="s">
        <v>906</v>
      </c>
      <c r="F4624" s="103" t="s">
        <v>906</v>
      </c>
      <c r="G4624" s="103" t="s">
        <v>120</v>
      </c>
      <c r="H4624" s="103" t="s">
        <v>398</v>
      </c>
      <c r="I4624" s="103" t="s">
        <v>842</v>
      </c>
      <c r="J4624" s="215">
        <v>1423.25</v>
      </c>
      <c r="K4624" s="216" t="s">
        <v>88</v>
      </c>
    </row>
    <row r="4625" spans="1:11" x14ac:dyDescent="0.25">
      <c r="A4625" s="103" t="s">
        <v>806</v>
      </c>
      <c r="B4625" s="103" t="s">
        <v>88</v>
      </c>
      <c r="C4625" s="103" t="s">
        <v>904</v>
      </c>
      <c r="D4625" s="103" t="s">
        <v>905</v>
      </c>
      <c r="E4625" s="103" t="s">
        <v>906</v>
      </c>
      <c r="F4625" s="103" t="s">
        <v>906</v>
      </c>
      <c r="G4625" s="103" t="s">
        <v>120</v>
      </c>
      <c r="H4625" s="103" t="s">
        <v>398</v>
      </c>
      <c r="I4625" s="103" t="s">
        <v>842</v>
      </c>
      <c r="J4625" s="215">
        <v>3672.12</v>
      </c>
      <c r="K4625" s="216" t="s">
        <v>88</v>
      </c>
    </row>
    <row r="4626" spans="1:11" x14ac:dyDescent="0.25">
      <c r="A4626" s="103" t="s">
        <v>807</v>
      </c>
      <c r="B4626" s="103" t="s">
        <v>88</v>
      </c>
      <c r="C4626" s="103" t="s">
        <v>904</v>
      </c>
      <c r="D4626" s="103" t="s">
        <v>905</v>
      </c>
      <c r="E4626" s="103" t="s">
        <v>906</v>
      </c>
      <c r="F4626" s="103" t="s">
        <v>906</v>
      </c>
      <c r="G4626" s="103" t="s">
        <v>120</v>
      </c>
      <c r="H4626" s="103" t="s">
        <v>398</v>
      </c>
      <c r="I4626" s="103" t="s">
        <v>842</v>
      </c>
      <c r="J4626" s="215">
        <v>147.25</v>
      </c>
      <c r="K4626" s="216" t="s">
        <v>88</v>
      </c>
    </row>
    <row r="4627" spans="1:11" x14ac:dyDescent="0.25">
      <c r="A4627" s="103" t="s">
        <v>808</v>
      </c>
      <c r="B4627" s="103" t="s">
        <v>88</v>
      </c>
      <c r="C4627" s="103" t="s">
        <v>904</v>
      </c>
      <c r="D4627" s="103" t="s">
        <v>905</v>
      </c>
      <c r="E4627" s="103" t="s">
        <v>906</v>
      </c>
      <c r="F4627" s="103" t="s">
        <v>906</v>
      </c>
      <c r="G4627" s="103" t="s">
        <v>448</v>
      </c>
      <c r="H4627" s="103" t="s">
        <v>449</v>
      </c>
      <c r="I4627" s="103" t="s">
        <v>842</v>
      </c>
      <c r="J4627" s="215">
        <v>872.68</v>
      </c>
      <c r="K4627" s="216" t="s">
        <v>88</v>
      </c>
    </row>
    <row r="4628" spans="1:11" x14ac:dyDescent="0.25">
      <c r="A4628" s="103" t="s">
        <v>809</v>
      </c>
      <c r="B4628" s="103" t="s">
        <v>88</v>
      </c>
      <c r="C4628" s="103" t="s">
        <v>904</v>
      </c>
      <c r="D4628" s="103" t="s">
        <v>905</v>
      </c>
      <c r="E4628" s="103" t="s">
        <v>906</v>
      </c>
      <c r="F4628" s="103" t="s">
        <v>906</v>
      </c>
      <c r="G4628" s="103" t="s">
        <v>448</v>
      </c>
      <c r="H4628" s="103" t="s">
        <v>449</v>
      </c>
      <c r="I4628" s="103" t="s">
        <v>842</v>
      </c>
      <c r="J4628" s="215">
        <v>19185.96</v>
      </c>
      <c r="K4628" s="216" t="s">
        <v>88</v>
      </c>
    </row>
    <row r="4629" spans="1:11" x14ac:dyDescent="0.25">
      <c r="A4629" s="103" t="s">
        <v>810</v>
      </c>
      <c r="B4629" s="103" t="s">
        <v>88</v>
      </c>
      <c r="C4629" s="103" t="s">
        <v>904</v>
      </c>
      <c r="D4629" s="103" t="s">
        <v>905</v>
      </c>
      <c r="E4629" s="103" t="s">
        <v>906</v>
      </c>
      <c r="F4629" s="103" t="s">
        <v>906</v>
      </c>
      <c r="G4629" s="103" t="s">
        <v>448</v>
      </c>
      <c r="H4629" s="103" t="s">
        <v>449</v>
      </c>
      <c r="I4629" s="103" t="s">
        <v>842</v>
      </c>
      <c r="J4629" s="215">
        <v>6101.98</v>
      </c>
      <c r="K4629" s="216" t="s">
        <v>88</v>
      </c>
    </row>
    <row r="4630" spans="1:11" x14ac:dyDescent="0.25">
      <c r="A4630" s="103" t="s">
        <v>1038</v>
      </c>
      <c r="B4630" s="103" t="s">
        <v>88</v>
      </c>
      <c r="C4630" s="103" t="s">
        <v>904</v>
      </c>
      <c r="D4630" s="103" t="s">
        <v>905</v>
      </c>
      <c r="E4630" s="103" t="s">
        <v>906</v>
      </c>
      <c r="F4630" s="103" t="s">
        <v>906</v>
      </c>
      <c r="G4630" s="103" t="s">
        <v>448</v>
      </c>
      <c r="H4630" s="103" t="s">
        <v>449</v>
      </c>
      <c r="I4630" s="103" t="s">
        <v>842</v>
      </c>
      <c r="J4630" s="215">
        <v>-16236.97</v>
      </c>
      <c r="K4630" s="216" t="s">
        <v>88</v>
      </c>
    </row>
    <row r="4631" spans="1:11" x14ac:dyDescent="0.25">
      <c r="A4631" s="103" t="s">
        <v>806</v>
      </c>
      <c r="B4631" s="103" t="s">
        <v>88</v>
      </c>
      <c r="C4631" s="103" t="s">
        <v>904</v>
      </c>
      <c r="D4631" s="103" t="s">
        <v>905</v>
      </c>
      <c r="E4631" s="103" t="s">
        <v>906</v>
      </c>
      <c r="F4631" s="103" t="s">
        <v>906</v>
      </c>
      <c r="G4631" s="103" t="s">
        <v>448</v>
      </c>
      <c r="H4631" s="103" t="s">
        <v>449</v>
      </c>
      <c r="I4631" s="103" t="s">
        <v>842</v>
      </c>
      <c r="J4631" s="215">
        <v>6679.43</v>
      </c>
      <c r="K4631" s="216" t="s">
        <v>88</v>
      </c>
    </row>
    <row r="4632" spans="1:11" x14ac:dyDescent="0.25">
      <c r="A4632" s="103" t="s">
        <v>807</v>
      </c>
      <c r="B4632" s="103" t="s">
        <v>88</v>
      </c>
      <c r="C4632" s="103" t="s">
        <v>904</v>
      </c>
      <c r="D4632" s="103" t="s">
        <v>905</v>
      </c>
      <c r="E4632" s="103" t="s">
        <v>906</v>
      </c>
      <c r="F4632" s="103" t="s">
        <v>906</v>
      </c>
      <c r="G4632" s="103" t="s">
        <v>448</v>
      </c>
      <c r="H4632" s="103" t="s">
        <v>449</v>
      </c>
      <c r="I4632" s="103" t="s">
        <v>842</v>
      </c>
      <c r="J4632" s="215">
        <v>30712.61</v>
      </c>
      <c r="K4632" s="216" t="s">
        <v>88</v>
      </c>
    </row>
    <row r="4633" spans="1:11" x14ac:dyDescent="0.25">
      <c r="A4633" s="103" t="s">
        <v>809</v>
      </c>
      <c r="B4633" s="103" t="s">
        <v>88</v>
      </c>
      <c r="C4633" s="103" t="s">
        <v>904</v>
      </c>
      <c r="D4633" s="103" t="s">
        <v>907</v>
      </c>
      <c r="E4633" s="103" t="s">
        <v>908</v>
      </c>
      <c r="F4633" s="103" t="s">
        <v>908</v>
      </c>
      <c r="G4633" s="103" t="s">
        <v>137</v>
      </c>
      <c r="H4633" s="103" t="s">
        <v>306</v>
      </c>
      <c r="I4633" s="103" t="s">
        <v>842</v>
      </c>
      <c r="J4633" s="215">
        <v>891.75</v>
      </c>
      <c r="K4633" s="216" t="s">
        <v>88</v>
      </c>
    </row>
    <row r="4634" spans="1:11" x14ac:dyDescent="0.25">
      <c r="A4634" s="103" t="s">
        <v>809</v>
      </c>
      <c r="B4634" s="103" t="s">
        <v>88</v>
      </c>
      <c r="C4634" s="103" t="s">
        <v>904</v>
      </c>
      <c r="D4634" s="103" t="s">
        <v>907</v>
      </c>
      <c r="E4634" s="111"/>
      <c r="F4634" s="103" t="s">
        <v>908</v>
      </c>
      <c r="G4634" s="103" t="s">
        <v>137</v>
      </c>
      <c r="H4634" s="103" t="s">
        <v>306</v>
      </c>
      <c r="I4634" s="103" t="s">
        <v>842</v>
      </c>
      <c r="J4634" s="215">
        <v>-887.79</v>
      </c>
      <c r="K4634" s="216" t="s">
        <v>88</v>
      </c>
    </row>
    <row r="4635" spans="1:11" x14ac:dyDescent="0.25">
      <c r="A4635" s="103" t="s">
        <v>809</v>
      </c>
      <c r="B4635" s="103" t="s">
        <v>88</v>
      </c>
      <c r="C4635" s="103" t="s">
        <v>904</v>
      </c>
      <c r="D4635" s="103" t="s">
        <v>907</v>
      </c>
      <c r="E4635" s="103" t="s">
        <v>908</v>
      </c>
      <c r="F4635" s="103" t="s">
        <v>908</v>
      </c>
      <c r="G4635" s="103" t="s">
        <v>119</v>
      </c>
      <c r="H4635" s="103" t="s">
        <v>308</v>
      </c>
      <c r="I4635" s="103" t="s">
        <v>842</v>
      </c>
      <c r="J4635" s="215">
        <v>327.7</v>
      </c>
      <c r="K4635" s="216" t="s">
        <v>88</v>
      </c>
    </row>
    <row r="4636" spans="1:11" x14ac:dyDescent="0.25">
      <c r="A4636" s="103" t="s">
        <v>806</v>
      </c>
      <c r="B4636" s="103" t="s">
        <v>88</v>
      </c>
      <c r="C4636" s="103" t="s">
        <v>904</v>
      </c>
      <c r="D4636" s="103" t="s">
        <v>907</v>
      </c>
      <c r="E4636" s="103" t="s">
        <v>908</v>
      </c>
      <c r="F4636" s="103" t="s">
        <v>908</v>
      </c>
      <c r="G4636" s="103" t="s">
        <v>119</v>
      </c>
      <c r="H4636" s="103" t="s">
        <v>308</v>
      </c>
      <c r="I4636" s="103" t="s">
        <v>842</v>
      </c>
      <c r="J4636" s="215">
        <v>155.15</v>
      </c>
      <c r="K4636" s="216" t="s">
        <v>88</v>
      </c>
    </row>
    <row r="4637" spans="1:11" x14ac:dyDescent="0.25">
      <c r="A4637" s="103" t="s">
        <v>807</v>
      </c>
      <c r="B4637" s="103" t="s">
        <v>88</v>
      </c>
      <c r="C4637" s="103" t="s">
        <v>904</v>
      </c>
      <c r="D4637" s="103" t="s">
        <v>907</v>
      </c>
      <c r="E4637" s="103" t="s">
        <v>908</v>
      </c>
      <c r="F4637" s="103" t="s">
        <v>908</v>
      </c>
      <c r="G4637" s="103" t="s">
        <v>153</v>
      </c>
      <c r="H4637" s="103" t="s">
        <v>318</v>
      </c>
      <c r="I4637" s="103" t="s">
        <v>842</v>
      </c>
      <c r="J4637" s="215">
        <v>376.42</v>
      </c>
      <c r="K4637" s="216" t="s">
        <v>88</v>
      </c>
    </row>
    <row r="4638" spans="1:11" x14ac:dyDescent="0.25">
      <c r="A4638" s="103" t="s">
        <v>806</v>
      </c>
      <c r="B4638" s="103" t="s">
        <v>88</v>
      </c>
      <c r="C4638" s="103" t="s">
        <v>904</v>
      </c>
      <c r="D4638" s="103" t="s">
        <v>907</v>
      </c>
      <c r="E4638" s="103" t="s">
        <v>908</v>
      </c>
      <c r="F4638" s="103" t="s">
        <v>908</v>
      </c>
      <c r="G4638" s="103" t="s">
        <v>118</v>
      </c>
      <c r="H4638" s="103" t="s">
        <v>323</v>
      </c>
      <c r="I4638" s="103" t="s">
        <v>842</v>
      </c>
      <c r="J4638" s="215">
        <v>308.85000000000002</v>
      </c>
      <c r="K4638" s="216" t="s">
        <v>88</v>
      </c>
    </row>
    <row r="4639" spans="1:11" x14ac:dyDescent="0.25">
      <c r="A4639" s="103" t="s">
        <v>808</v>
      </c>
      <c r="B4639" s="103" t="s">
        <v>88</v>
      </c>
      <c r="C4639" s="103" t="s">
        <v>904</v>
      </c>
      <c r="D4639" s="103" t="s">
        <v>907</v>
      </c>
      <c r="E4639" s="103" t="s">
        <v>908</v>
      </c>
      <c r="F4639" s="103" t="s">
        <v>908</v>
      </c>
      <c r="G4639" s="103" t="s">
        <v>116</v>
      </c>
      <c r="H4639" s="103" t="s">
        <v>400</v>
      </c>
      <c r="I4639" s="103" t="s">
        <v>842</v>
      </c>
      <c r="J4639" s="215">
        <v>736.02</v>
      </c>
      <c r="K4639" s="216" t="s">
        <v>88</v>
      </c>
    </row>
    <row r="4640" spans="1:11" x14ac:dyDescent="0.25">
      <c r="A4640" s="103" t="s">
        <v>808</v>
      </c>
      <c r="B4640" s="103" t="s">
        <v>88</v>
      </c>
      <c r="C4640" s="103" t="s">
        <v>904</v>
      </c>
      <c r="D4640" s="103" t="s">
        <v>907</v>
      </c>
      <c r="E4640" s="111"/>
      <c r="F4640" s="103" t="s">
        <v>908</v>
      </c>
      <c r="G4640" s="103" t="s">
        <v>116</v>
      </c>
      <c r="H4640" s="103" t="s">
        <v>400</v>
      </c>
      <c r="I4640" s="103" t="s">
        <v>842</v>
      </c>
      <c r="J4640" s="215">
        <v>-368</v>
      </c>
      <c r="K4640" s="216" t="s">
        <v>88</v>
      </c>
    </row>
    <row r="4641" spans="1:11" x14ac:dyDescent="0.25">
      <c r="A4641" s="103" t="s">
        <v>810</v>
      </c>
      <c r="B4641" s="103" t="s">
        <v>88</v>
      </c>
      <c r="C4641" s="103" t="s">
        <v>904</v>
      </c>
      <c r="D4641" s="103" t="s">
        <v>907</v>
      </c>
      <c r="E4641" s="103" t="s">
        <v>908</v>
      </c>
      <c r="F4641" s="103" t="s">
        <v>908</v>
      </c>
      <c r="G4641" s="103" t="s">
        <v>116</v>
      </c>
      <c r="H4641" s="103" t="s">
        <v>400</v>
      </c>
      <c r="I4641" s="103" t="s">
        <v>842</v>
      </c>
      <c r="J4641" s="215">
        <v>364</v>
      </c>
      <c r="K4641" s="216" t="s">
        <v>88</v>
      </c>
    </row>
    <row r="4642" spans="1:11" x14ac:dyDescent="0.25">
      <c r="A4642" s="103" t="s">
        <v>810</v>
      </c>
      <c r="B4642" s="103" t="s">
        <v>88</v>
      </c>
      <c r="C4642" s="103" t="s">
        <v>904</v>
      </c>
      <c r="D4642" s="103" t="s">
        <v>907</v>
      </c>
      <c r="E4642" s="111"/>
      <c r="F4642" s="103" t="s">
        <v>908</v>
      </c>
      <c r="G4642" s="103" t="s">
        <v>116</v>
      </c>
      <c r="H4642" s="103" t="s">
        <v>400</v>
      </c>
      <c r="I4642" s="103" t="s">
        <v>842</v>
      </c>
      <c r="J4642" s="215">
        <v>-182</v>
      </c>
      <c r="K4642" s="216" t="s">
        <v>88</v>
      </c>
    </row>
    <row r="4643" spans="1:11" x14ac:dyDescent="0.25">
      <c r="A4643" s="103" t="s">
        <v>808</v>
      </c>
      <c r="B4643" s="103" t="s">
        <v>88</v>
      </c>
      <c r="C4643" s="103" t="s">
        <v>904</v>
      </c>
      <c r="D4643" s="103" t="s">
        <v>907</v>
      </c>
      <c r="E4643" s="103" t="s">
        <v>908</v>
      </c>
      <c r="F4643" s="103" t="s">
        <v>908</v>
      </c>
      <c r="G4643" s="103" t="s">
        <v>112</v>
      </c>
      <c r="H4643" s="103" t="s">
        <v>334</v>
      </c>
      <c r="I4643" s="103" t="s">
        <v>842</v>
      </c>
      <c r="J4643" s="215">
        <v>352.35</v>
      </c>
      <c r="K4643" s="216" t="s">
        <v>88</v>
      </c>
    </row>
    <row r="4644" spans="1:11" x14ac:dyDescent="0.25">
      <c r="A4644" s="103" t="s">
        <v>808</v>
      </c>
      <c r="B4644" s="103" t="s">
        <v>88</v>
      </c>
      <c r="C4644" s="103" t="s">
        <v>904</v>
      </c>
      <c r="D4644" s="103" t="s">
        <v>907</v>
      </c>
      <c r="E4644" s="111"/>
      <c r="F4644" s="103" t="s">
        <v>908</v>
      </c>
      <c r="G4644" s="103" t="s">
        <v>112</v>
      </c>
      <c r="H4644" s="103" t="s">
        <v>334</v>
      </c>
      <c r="I4644" s="103" t="s">
        <v>842</v>
      </c>
      <c r="J4644" s="215">
        <v>-176.17</v>
      </c>
      <c r="K4644" s="216" t="s">
        <v>88</v>
      </c>
    </row>
    <row r="4645" spans="1:11" x14ac:dyDescent="0.25">
      <c r="A4645" s="103" t="s">
        <v>809</v>
      </c>
      <c r="B4645" s="103" t="s">
        <v>88</v>
      </c>
      <c r="C4645" s="103" t="s">
        <v>904</v>
      </c>
      <c r="D4645" s="103" t="s">
        <v>907</v>
      </c>
      <c r="E4645" s="103" t="s">
        <v>908</v>
      </c>
      <c r="F4645" s="103" t="s">
        <v>908</v>
      </c>
      <c r="G4645" s="103" t="s">
        <v>112</v>
      </c>
      <c r="H4645" s="103" t="s">
        <v>334</v>
      </c>
      <c r="I4645" s="103" t="s">
        <v>842</v>
      </c>
      <c r="J4645" s="215">
        <v>0</v>
      </c>
      <c r="K4645" s="216" t="s">
        <v>88</v>
      </c>
    </row>
    <row r="4646" spans="1:11" x14ac:dyDescent="0.25">
      <c r="A4646" s="103" t="s">
        <v>809</v>
      </c>
      <c r="B4646" s="103" t="s">
        <v>88</v>
      </c>
      <c r="C4646" s="103" t="s">
        <v>904</v>
      </c>
      <c r="D4646" s="103" t="s">
        <v>907</v>
      </c>
      <c r="E4646" s="111"/>
      <c r="F4646" s="103" t="s">
        <v>908</v>
      </c>
      <c r="G4646" s="103" t="s">
        <v>112</v>
      </c>
      <c r="H4646" s="103" t="s">
        <v>334</v>
      </c>
      <c r="I4646" s="103" t="s">
        <v>842</v>
      </c>
      <c r="J4646" s="215">
        <v>0</v>
      </c>
      <c r="K4646" s="216" t="s">
        <v>88</v>
      </c>
    </row>
    <row r="4647" spans="1:11" x14ac:dyDescent="0.25">
      <c r="A4647" s="103" t="s">
        <v>810</v>
      </c>
      <c r="B4647" s="103" t="s">
        <v>88</v>
      </c>
      <c r="C4647" s="103" t="s">
        <v>904</v>
      </c>
      <c r="D4647" s="103" t="s">
        <v>907</v>
      </c>
      <c r="E4647" s="103" t="s">
        <v>908</v>
      </c>
      <c r="F4647" s="103" t="s">
        <v>908</v>
      </c>
      <c r="G4647" s="103" t="s">
        <v>112</v>
      </c>
      <c r="H4647" s="103" t="s">
        <v>334</v>
      </c>
      <c r="I4647" s="103" t="s">
        <v>842</v>
      </c>
      <c r="J4647" s="215">
        <v>1054.2</v>
      </c>
      <c r="K4647" s="216" t="s">
        <v>88</v>
      </c>
    </row>
    <row r="4648" spans="1:11" x14ac:dyDescent="0.25">
      <c r="A4648" s="103" t="s">
        <v>810</v>
      </c>
      <c r="B4648" s="103" t="s">
        <v>88</v>
      </c>
      <c r="C4648" s="103" t="s">
        <v>904</v>
      </c>
      <c r="D4648" s="103" t="s">
        <v>907</v>
      </c>
      <c r="E4648" s="111"/>
      <c r="F4648" s="103" t="s">
        <v>908</v>
      </c>
      <c r="G4648" s="103" t="s">
        <v>112</v>
      </c>
      <c r="H4648" s="103" t="s">
        <v>334</v>
      </c>
      <c r="I4648" s="103" t="s">
        <v>842</v>
      </c>
      <c r="J4648" s="215">
        <v>-527.1</v>
      </c>
      <c r="K4648" s="216" t="s">
        <v>88</v>
      </c>
    </row>
    <row r="4649" spans="1:11" x14ac:dyDescent="0.25">
      <c r="A4649" s="103" t="s">
        <v>808</v>
      </c>
      <c r="B4649" s="103" t="s">
        <v>88</v>
      </c>
      <c r="C4649" s="103" t="s">
        <v>904</v>
      </c>
      <c r="D4649" s="103" t="s">
        <v>907</v>
      </c>
      <c r="E4649" s="103" t="s">
        <v>908</v>
      </c>
      <c r="F4649" s="103" t="s">
        <v>908</v>
      </c>
      <c r="G4649" s="103" t="s">
        <v>984</v>
      </c>
      <c r="H4649" s="103" t="s">
        <v>985</v>
      </c>
      <c r="I4649" s="103" t="s">
        <v>842</v>
      </c>
      <c r="J4649" s="215">
        <v>1753.93</v>
      </c>
      <c r="K4649" s="216" t="s">
        <v>88</v>
      </c>
    </row>
    <row r="4650" spans="1:11" x14ac:dyDescent="0.25">
      <c r="A4650" s="103" t="s">
        <v>808</v>
      </c>
      <c r="B4650" s="103" t="s">
        <v>88</v>
      </c>
      <c r="C4650" s="103" t="s">
        <v>904</v>
      </c>
      <c r="D4650" s="103" t="s">
        <v>907</v>
      </c>
      <c r="E4650" s="111"/>
      <c r="F4650" s="103" t="s">
        <v>908</v>
      </c>
      <c r="G4650" s="103" t="s">
        <v>984</v>
      </c>
      <c r="H4650" s="103" t="s">
        <v>985</v>
      </c>
      <c r="I4650" s="103" t="s">
        <v>842</v>
      </c>
      <c r="J4650" s="215">
        <v>-876.97</v>
      </c>
      <c r="K4650" s="216" t="s">
        <v>88</v>
      </c>
    </row>
    <row r="4651" spans="1:11" x14ac:dyDescent="0.25">
      <c r="A4651" s="103" t="s">
        <v>808</v>
      </c>
      <c r="B4651" s="103" t="s">
        <v>88</v>
      </c>
      <c r="C4651" s="103" t="s">
        <v>904</v>
      </c>
      <c r="D4651" s="103" t="s">
        <v>907</v>
      </c>
      <c r="E4651" s="103" t="s">
        <v>908</v>
      </c>
      <c r="F4651" s="103" t="s">
        <v>908</v>
      </c>
      <c r="G4651" s="103" t="s">
        <v>749</v>
      </c>
      <c r="H4651" s="103" t="s">
        <v>816</v>
      </c>
      <c r="I4651" s="103" t="s">
        <v>842</v>
      </c>
      <c r="J4651" s="215">
        <v>455.45</v>
      </c>
      <c r="K4651" s="216" t="s">
        <v>88</v>
      </c>
    </row>
    <row r="4652" spans="1:11" x14ac:dyDescent="0.25">
      <c r="A4652" s="103" t="s">
        <v>808</v>
      </c>
      <c r="B4652" s="103" t="s">
        <v>88</v>
      </c>
      <c r="C4652" s="103" t="s">
        <v>904</v>
      </c>
      <c r="D4652" s="103" t="s">
        <v>907</v>
      </c>
      <c r="E4652" s="103" t="s">
        <v>908</v>
      </c>
      <c r="F4652" s="103" t="s">
        <v>908</v>
      </c>
      <c r="G4652" s="103" t="s">
        <v>104</v>
      </c>
      <c r="H4652" s="103" t="s">
        <v>336</v>
      </c>
      <c r="I4652" s="103" t="s">
        <v>842</v>
      </c>
      <c r="J4652" s="215">
        <v>997.47</v>
      </c>
      <c r="K4652" s="216" t="s">
        <v>88</v>
      </c>
    </row>
    <row r="4653" spans="1:11" x14ac:dyDescent="0.25">
      <c r="A4653" s="103" t="s">
        <v>808</v>
      </c>
      <c r="B4653" s="103" t="s">
        <v>88</v>
      </c>
      <c r="C4653" s="103" t="s">
        <v>904</v>
      </c>
      <c r="D4653" s="103" t="s">
        <v>907</v>
      </c>
      <c r="E4653" s="111"/>
      <c r="F4653" s="103" t="s">
        <v>908</v>
      </c>
      <c r="G4653" s="103" t="s">
        <v>104</v>
      </c>
      <c r="H4653" s="103" t="s">
        <v>336</v>
      </c>
      <c r="I4653" s="103" t="s">
        <v>842</v>
      </c>
      <c r="J4653" s="215">
        <v>-498.73</v>
      </c>
      <c r="K4653" s="216" t="s">
        <v>88</v>
      </c>
    </row>
    <row r="4654" spans="1:11" x14ac:dyDescent="0.25">
      <c r="A4654" s="103" t="s">
        <v>809</v>
      </c>
      <c r="B4654" s="103" t="s">
        <v>88</v>
      </c>
      <c r="C4654" s="103" t="s">
        <v>904</v>
      </c>
      <c r="D4654" s="103" t="s">
        <v>907</v>
      </c>
      <c r="E4654" s="103" t="s">
        <v>908</v>
      </c>
      <c r="F4654" s="103" t="s">
        <v>908</v>
      </c>
      <c r="G4654" s="103" t="s">
        <v>104</v>
      </c>
      <c r="H4654" s="103" t="s">
        <v>336</v>
      </c>
      <c r="I4654" s="103" t="s">
        <v>842</v>
      </c>
      <c r="J4654" s="215">
        <v>326.25</v>
      </c>
      <c r="K4654" s="216" t="s">
        <v>88</v>
      </c>
    </row>
    <row r="4655" spans="1:11" x14ac:dyDescent="0.25">
      <c r="A4655" s="103" t="s">
        <v>809</v>
      </c>
      <c r="B4655" s="103" t="s">
        <v>88</v>
      </c>
      <c r="C4655" s="103" t="s">
        <v>904</v>
      </c>
      <c r="D4655" s="103" t="s">
        <v>907</v>
      </c>
      <c r="E4655" s="111"/>
      <c r="F4655" s="103" t="s">
        <v>908</v>
      </c>
      <c r="G4655" s="103" t="s">
        <v>104</v>
      </c>
      <c r="H4655" s="103" t="s">
        <v>336</v>
      </c>
      <c r="I4655" s="103" t="s">
        <v>842</v>
      </c>
      <c r="J4655" s="215">
        <v>-163.13</v>
      </c>
      <c r="K4655" s="216" t="s">
        <v>88</v>
      </c>
    </row>
    <row r="4656" spans="1:11" x14ac:dyDescent="0.25">
      <c r="A4656" s="103" t="s">
        <v>810</v>
      </c>
      <c r="B4656" s="103" t="s">
        <v>88</v>
      </c>
      <c r="C4656" s="103" t="s">
        <v>904</v>
      </c>
      <c r="D4656" s="103" t="s">
        <v>907</v>
      </c>
      <c r="E4656" s="103" t="s">
        <v>908</v>
      </c>
      <c r="F4656" s="103" t="s">
        <v>908</v>
      </c>
      <c r="G4656" s="103" t="s">
        <v>104</v>
      </c>
      <c r="H4656" s="103" t="s">
        <v>336</v>
      </c>
      <c r="I4656" s="103" t="s">
        <v>842</v>
      </c>
      <c r="J4656" s="215">
        <v>171.01</v>
      </c>
      <c r="K4656" s="216" t="s">
        <v>88</v>
      </c>
    </row>
    <row r="4657" spans="1:11" x14ac:dyDescent="0.25">
      <c r="A4657" s="103" t="s">
        <v>810</v>
      </c>
      <c r="B4657" s="103" t="s">
        <v>88</v>
      </c>
      <c r="C4657" s="103" t="s">
        <v>904</v>
      </c>
      <c r="D4657" s="103" t="s">
        <v>907</v>
      </c>
      <c r="E4657" s="111"/>
      <c r="F4657" s="103" t="s">
        <v>908</v>
      </c>
      <c r="G4657" s="103" t="s">
        <v>104</v>
      </c>
      <c r="H4657" s="103" t="s">
        <v>336</v>
      </c>
      <c r="I4657" s="103" t="s">
        <v>842</v>
      </c>
      <c r="J4657" s="215">
        <v>-85.51</v>
      </c>
      <c r="K4657" s="216" t="s">
        <v>88</v>
      </c>
    </row>
    <row r="4658" spans="1:11" x14ac:dyDescent="0.25">
      <c r="A4658" s="103" t="s">
        <v>807</v>
      </c>
      <c r="B4658" s="103" t="s">
        <v>88</v>
      </c>
      <c r="C4658" s="103" t="s">
        <v>904</v>
      </c>
      <c r="D4658" s="103" t="s">
        <v>907</v>
      </c>
      <c r="E4658" s="103" t="s">
        <v>908</v>
      </c>
      <c r="F4658" s="103" t="s">
        <v>908</v>
      </c>
      <c r="G4658" s="103" t="s">
        <v>104</v>
      </c>
      <c r="H4658" s="103" t="s">
        <v>336</v>
      </c>
      <c r="I4658" s="103" t="s">
        <v>842</v>
      </c>
      <c r="J4658" s="215">
        <v>728.2</v>
      </c>
      <c r="K4658" s="216" t="s">
        <v>88</v>
      </c>
    </row>
    <row r="4659" spans="1:11" x14ac:dyDescent="0.25">
      <c r="A4659" s="103" t="s">
        <v>807</v>
      </c>
      <c r="B4659" s="103" t="s">
        <v>88</v>
      </c>
      <c r="C4659" s="103" t="s">
        <v>904</v>
      </c>
      <c r="D4659" s="103" t="s">
        <v>907</v>
      </c>
      <c r="E4659" s="111"/>
      <c r="F4659" s="103" t="s">
        <v>908</v>
      </c>
      <c r="G4659" s="103" t="s">
        <v>104</v>
      </c>
      <c r="H4659" s="103" t="s">
        <v>336</v>
      </c>
      <c r="I4659" s="103" t="s">
        <v>842</v>
      </c>
      <c r="J4659" s="215">
        <v>-364.08</v>
      </c>
      <c r="K4659" s="216" t="s">
        <v>88</v>
      </c>
    </row>
    <row r="4660" spans="1:11" x14ac:dyDescent="0.25">
      <c r="A4660" s="103" t="s">
        <v>808</v>
      </c>
      <c r="B4660" s="103" t="s">
        <v>88</v>
      </c>
      <c r="C4660" s="103" t="s">
        <v>904</v>
      </c>
      <c r="D4660" s="103" t="s">
        <v>907</v>
      </c>
      <c r="E4660" s="103" t="s">
        <v>908</v>
      </c>
      <c r="F4660" s="103" t="s">
        <v>908</v>
      </c>
      <c r="G4660" s="103" t="s">
        <v>103</v>
      </c>
      <c r="H4660" s="103" t="s">
        <v>337</v>
      </c>
      <c r="I4660" s="103" t="s">
        <v>842</v>
      </c>
      <c r="J4660" s="215">
        <v>336.4</v>
      </c>
      <c r="K4660" s="216" t="s">
        <v>88</v>
      </c>
    </row>
    <row r="4661" spans="1:11" x14ac:dyDescent="0.25">
      <c r="A4661" s="103" t="s">
        <v>808</v>
      </c>
      <c r="B4661" s="103" t="s">
        <v>88</v>
      </c>
      <c r="C4661" s="103" t="s">
        <v>904</v>
      </c>
      <c r="D4661" s="103" t="s">
        <v>907</v>
      </c>
      <c r="E4661" s="111"/>
      <c r="F4661" s="103" t="s">
        <v>908</v>
      </c>
      <c r="G4661" s="103" t="s">
        <v>103</v>
      </c>
      <c r="H4661" s="103" t="s">
        <v>337</v>
      </c>
      <c r="I4661" s="103" t="s">
        <v>842</v>
      </c>
      <c r="J4661" s="215">
        <v>-168.2</v>
      </c>
      <c r="K4661" s="216" t="s">
        <v>88</v>
      </c>
    </row>
    <row r="4662" spans="1:11" x14ac:dyDescent="0.25">
      <c r="A4662" s="103" t="s">
        <v>809</v>
      </c>
      <c r="B4662" s="103" t="s">
        <v>88</v>
      </c>
      <c r="C4662" s="103" t="s">
        <v>904</v>
      </c>
      <c r="D4662" s="103" t="s">
        <v>907</v>
      </c>
      <c r="E4662" s="103" t="s">
        <v>908</v>
      </c>
      <c r="F4662" s="103" t="s">
        <v>908</v>
      </c>
      <c r="G4662" s="103" t="s">
        <v>103</v>
      </c>
      <c r="H4662" s="103" t="s">
        <v>337</v>
      </c>
      <c r="I4662" s="103" t="s">
        <v>842</v>
      </c>
      <c r="J4662" s="215">
        <v>773.5</v>
      </c>
      <c r="K4662" s="216" t="s">
        <v>88</v>
      </c>
    </row>
    <row r="4663" spans="1:11" x14ac:dyDescent="0.25">
      <c r="A4663" s="103" t="s">
        <v>809</v>
      </c>
      <c r="B4663" s="103" t="s">
        <v>88</v>
      </c>
      <c r="C4663" s="103" t="s">
        <v>904</v>
      </c>
      <c r="D4663" s="103" t="s">
        <v>907</v>
      </c>
      <c r="E4663" s="111"/>
      <c r="F4663" s="103" t="s">
        <v>908</v>
      </c>
      <c r="G4663" s="103" t="s">
        <v>103</v>
      </c>
      <c r="H4663" s="103" t="s">
        <v>337</v>
      </c>
      <c r="I4663" s="103" t="s">
        <v>842</v>
      </c>
      <c r="J4663" s="215">
        <v>-386.74</v>
      </c>
      <c r="K4663" s="216" t="s">
        <v>88</v>
      </c>
    </row>
    <row r="4664" spans="1:11" x14ac:dyDescent="0.25">
      <c r="A4664" s="103" t="s">
        <v>1038</v>
      </c>
      <c r="B4664" s="103" t="s">
        <v>88</v>
      </c>
      <c r="C4664" s="103" t="s">
        <v>904</v>
      </c>
      <c r="D4664" s="103" t="s">
        <v>907</v>
      </c>
      <c r="E4664" s="103" t="s">
        <v>908</v>
      </c>
      <c r="F4664" s="103" t="s">
        <v>908</v>
      </c>
      <c r="G4664" s="103" t="s">
        <v>103</v>
      </c>
      <c r="H4664" s="103" t="s">
        <v>337</v>
      </c>
      <c r="I4664" s="103" t="s">
        <v>842</v>
      </c>
      <c r="J4664" s="215">
        <v>317.26</v>
      </c>
      <c r="K4664" s="216" t="s">
        <v>88</v>
      </c>
    </row>
    <row r="4665" spans="1:11" x14ac:dyDescent="0.25">
      <c r="A4665" s="103" t="s">
        <v>1038</v>
      </c>
      <c r="B4665" s="103" t="s">
        <v>88</v>
      </c>
      <c r="C4665" s="103" t="s">
        <v>904</v>
      </c>
      <c r="D4665" s="103" t="s">
        <v>907</v>
      </c>
      <c r="E4665" s="111"/>
      <c r="F4665" s="103" t="s">
        <v>908</v>
      </c>
      <c r="G4665" s="103" t="s">
        <v>103</v>
      </c>
      <c r="H4665" s="103" t="s">
        <v>337</v>
      </c>
      <c r="I4665" s="103" t="s">
        <v>842</v>
      </c>
      <c r="J4665" s="215">
        <v>-158.62</v>
      </c>
      <c r="K4665" s="216" t="s">
        <v>88</v>
      </c>
    </row>
    <row r="4666" spans="1:11" x14ac:dyDescent="0.25">
      <c r="A4666" s="103" t="s">
        <v>806</v>
      </c>
      <c r="B4666" s="103" t="s">
        <v>88</v>
      </c>
      <c r="C4666" s="103" t="s">
        <v>904</v>
      </c>
      <c r="D4666" s="103" t="s">
        <v>907</v>
      </c>
      <c r="E4666" s="103" t="s">
        <v>908</v>
      </c>
      <c r="F4666" s="103" t="s">
        <v>908</v>
      </c>
      <c r="G4666" s="103" t="s">
        <v>103</v>
      </c>
      <c r="H4666" s="103" t="s">
        <v>337</v>
      </c>
      <c r="I4666" s="103" t="s">
        <v>842</v>
      </c>
      <c r="J4666" s="215">
        <v>1521.05</v>
      </c>
      <c r="K4666" s="216" t="s">
        <v>88</v>
      </c>
    </row>
    <row r="4667" spans="1:11" x14ac:dyDescent="0.25">
      <c r="A4667" s="103" t="s">
        <v>806</v>
      </c>
      <c r="B4667" s="103" t="s">
        <v>88</v>
      </c>
      <c r="C4667" s="103" t="s">
        <v>904</v>
      </c>
      <c r="D4667" s="103" t="s">
        <v>907</v>
      </c>
      <c r="E4667" s="111"/>
      <c r="F4667" s="103" t="s">
        <v>908</v>
      </c>
      <c r="G4667" s="103" t="s">
        <v>103</v>
      </c>
      <c r="H4667" s="103" t="s">
        <v>337</v>
      </c>
      <c r="I4667" s="103" t="s">
        <v>842</v>
      </c>
      <c r="J4667" s="215">
        <v>-760.53</v>
      </c>
      <c r="K4667" s="216" t="s">
        <v>88</v>
      </c>
    </row>
    <row r="4668" spans="1:11" x14ac:dyDescent="0.25">
      <c r="A4668" s="103" t="s">
        <v>807</v>
      </c>
      <c r="B4668" s="103" t="s">
        <v>88</v>
      </c>
      <c r="C4668" s="103" t="s">
        <v>904</v>
      </c>
      <c r="D4668" s="103" t="s">
        <v>907</v>
      </c>
      <c r="E4668" s="103" t="s">
        <v>908</v>
      </c>
      <c r="F4668" s="103" t="s">
        <v>908</v>
      </c>
      <c r="G4668" s="103" t="s">
        <v>103</v>
      </c>
      <c r="H4668" s="103" t="s">
        <v>337</v>
      </c>
      <c r="I4668" s="103" t="s">
        <v>842</v>
      </c>
      <c r="J4668" s="215">
        <v>1307.32</v>
      </c>
      <c r="K4668" s="216" t="s">
        <v>88</v>
      </c>
    </row>
    <row r="4669" spans="1:11" x14ac:dyDescent="0.25">
      <c r="A4669" s="103" t="s">
        <v>807</v>
      </c>
      <c r="B4669" s="103" t="s">
        <v>88</v>
      </c>
      <c r="C4669" s="103" t="s">
        <v>904</v>
      </c>
      <c r="D4669" s="103" t="s">
        <v>907</v>
      </c>
      <c r="E4669" s="111"/>
      <c r="F4669" s="103" t="s">
        <v>908</v>
      </c>
      <c r="G4669" s="103" t="s">
        <v>103</v>
      </c>
      <c r="H4669" s="103" t="s">
        <v>337</v>
      </c>
      <c r="I4669" s="103" t="s">
        <v>842</v>
      </c>
      <c r="J4669" s="215">
        <v>-653.64</v>
      </c>
      <c r="K4669" s="216" t="s">
        <v>88</v>
      </c>
    </row>
    <row r="4670" spans="1:11" x14ac:dyDescent="0.25">
      <c r="A4670" s="103" t="s">
        <v>808</v>
      </c>
      <c r="B4670" s="103" t="s">
        <v>88</v>
      </c>
      <c r="C4670" s="103" t="s">
        <v>904</v>
      </c>
      <c r="D4670" s="103" t="s">
        <v>907</v>
      </c>
      <c r="E4670" s="103" t="s">
        <v>908</v>
      </c>
      <c r="F4670" s="103" t="s">
        <v>908</v>
      </c>
      <c r="G4670" s="103" t="s">
        <v>101</v>
      </c>
      <c r="H4670" s="103" t="s">
        <v>339</v>
      </c>
      <c r="I4670" s="103" t="s">
        <v>842</v>
      </c>
      <c r="J4670" s="215">
        <v>297.83</v>
      </c>
      <c r="K4670" s="216" t="s">
        <v>88</v>
      </c>
    </row>
    <row r="4671" spans="1:11" x14ac:dyDescent="0.25">
      <c r="A4671" s="103" t="s">
        <v>808</v>
      </c>
      <c r="B4671" s="103" t="s">
        <v>88</v>
      </c>
      <c r="C4671" s="103" t="s">
        <v>904</v>
      </c>
      <c r="D4671" s="103" t="s">
        <v>907</v>
      </c>
      <c r="E4671" s="111"/>
      <c r="F4671" s="103" t="s">
        <v>908</v>
      </c>
      <c r="G4671" s="103" t="s">
        <v>101</v>
      </c>
      <c r="H4671" s="103" t="s">
        <v>339</v>
      </c>
      <c r="I4671" s="103" t="s">
        <v>842</v>
      </c>
      <c r="J4671" s="215">
        <v>-148.91</v>
      </c>
      <c r="K4671" s="216" t="s">
        <v>88</v>
      </c>
    </row>
    <row r="4672" spans="1:11" x14ac:dyDescent="0.25">
      <c r="A4672" s="103" t="s">
        <v>808</v>
      </c>
      <c r="B4672" s="103" t="s">
        <v>88</v>
      </c>
      <c r="C4672" s="103" t="s">
        <v>904</v>
      </c>
      <c r="D4672" s="103" t="s">
        <v>907</v>
      </c>
      <c r="E4672" s="103" t="s">
        <v>908</v>
      </c>
      <c r="F4672" s="103" t="s">
        <v>908</v>
      </c>
      <c r="G4672" s="103" t="s">
        <v>109</v>
      </c>
      <c r="H4672" s="103" t="s">
        <v>403</v>
      </c>
      <c r="I4672" s="103" t="s">
        <v>842</v>
      </c>
      <c r="J4672" s="215">
        <v>378.45</v>
      </c>
      <c r="K4672" s="216" t="s">
        <v>88</v>
      </c>
    </row>
    <row r="4673" spans="1:11" x14ac:dyDescent="0.25">
      <c r="A4673" s="103" t="s">
        <v>808</v>
      </c>
      <c r="B4673" s="103" t="s">
        <v>88</v>
      </c>
      <c r="C4673" s="103" t="s">
        <v>904</v>
      </c>
      <c r="D4673" s="103" t="s">
        <v>907</v>
      </c>
      <c r="E4673" s="111"/>
      <c r="F4673" s="103" t="s">
        <v>908</v>
      </c>
      <c r="G4673" s="103" t="s">
        <v>109</v>
      </c>
      <c r="H4673" s="103" t="s">
        <v>403</v>
      </c>
      <c r="I4673" s="103" t="s">
        <v>842</v>
      </c>
      <c r="J4673" s="215">
        <v>-189.23</v>
      </c>
      <c r="K4673" s="216" t="s">
        <v>88</v>
      </c>
    </row>
    <row r="4674" spans="1:11" x14ac:dyDescent="0.25">
      <c r="A4674" s="103" t="s">
        <v>808</v>
      </c>
      <c r="B4674" s="103" t="s">
        <v>88</v>
      </c>
      <c r="C4674" s="103" t="s">
        <v>904</v>
      </c>
      <c r="D4674" s="103" t="s">
        <v>907</v>
      </c>
      <c r="E4674" s="103" t="s">
        <v>908</v>
      </c>
      <c r="F4674" s="103" t="s">
        <v>908</v>
      </c>
      <c r="G4674" s="103" t="s">
        <v>98</v>
      </c>
      <c r="H4674" s="103" t="s">
        <v>341</v>
      </c>
      <c r="I4674" s="103" t="s">
        <v>842</v>
      </c>
      <c r="J4674" s="215">
        <v>655.4</v>
      </c>
      <c r="K4674" s="216" t="s">
        <v>88</v>
      </c>
    </row>
    <row r="4675" spans="1:11" x14ac:dyDescent="0.25">
      <c r="A4675" s="103" t="s">
        <v>808</v>
      </c>
      <c r="B4675" s="103" t="s">
        <v>88</v>
      </c>
      <c r="C4675" s="103" t="s">
        <v>904</v>
      </c>
      <c r="D4675" s="103" t="s">
        <v>907</v>
      </c>
      <c r="E4675" s="111"/>
      <c r="F4675" s="103" t="s">
        <v>908</v>
      </c>
      <c r="G4675" s="103" t="s">
        <v>98</v>
      </c>
      <c r="H4675" s="103" t="s">
        <v>341</v>
      </c>
      <c r="I4675" s="103" t="s">
        <v>842</v>
      </c>
      <c r="J4675" s="215">
        <v>-327.7</v>
      </c>
      <c r="K4675" s="216" t="s">
        <v>88</v>
      </c>
    </row>
    <row r="4676" spans="1:11" x14ac:dyDescent="0.25">
      <c r="A4676" s="103" t="s">
        <v>810</v>
      </c>
      <c r="B4676" s="103" t="s">
        <v>88</v>
      </c>
      <c r="C4676" s="103" t="s">
        <v>904</v>
      </c>
      <c r="D4676" s="103" t="s">
        <v>907</v>
      </c>
      <c r="E4676" s="103" t="s">
        <v>908</v>
      </c>
      <c r="F4676" s="103" t="s">
        <v>908</v>
      </c>
      <c r="G4676" s="103" t="s">
        <v>98</v>
      </c>
      <c r="H4676" s="103" t="s">
        <v>341</v>
      </c>
      <c r="I4676" s="103" t="s">
        <v>842</v>
      </c>
      <c r="J4676" s="215">
        <v>604.79999999999995</v>
      </c>
      <c r="K4676" s="216" t="s">
        <v>88</v>
      </c>
    </row>
    <row r="4677" spans="1:11" x14ac:dyDescent="0.25">
      <c r="A4677" s="103" t="s">
        <v>810</v>
      </c>
      <c r="B4677" s="103" t="s">
        <v>88</v>
      </c>
      <c r="C4677" s="103" t="s">
        <v>904</v>
      </c>
      <c r="D4677" s="103" t="s">
        <v>907</v>
      </c>
      <c r="E4677" s="111"/>
      <c r="F4677" s="103" t="s">
        <v>908</v>
      </c>
      <c r="G4677" s="103" t="s">
        <v>98</v>
      </c>
      <c r="H4677" s="103" t="s">
        <v>341</v>
      </c>
      <c r="I4677" s="103" t="s">
        <v>842</v>
      </c>
      <c r="J4677" s="215">
        <v>-302.39999999999998</v>
      </c>
      <c r="K4677" s="216" t="s">
        <v>88</v>
      </c>
    </row>
    <row r="4678" spans="1:11" x14ac:dyDescent="0.25">
      <c r="A4678" s="103" t="s">
        <v>1038</v>
      </c>
      <c r="B4678" s="103" t="s">
        <v>88</v>
      </c>
      <c r="C4678" s="103" t="s">
        <v>904</v>
      </c>
      <c r="D4678" s="103" t="s">
        <v>907</v>
      </c>
      <c r="E4678" s="103" t="s">
        <v>908</v>
      </c>
      <c r="F4678" s="103" t="s">
        <v>908</v>
      </c>
      <c r="G4678" s="103" t="s">
        <v>98</v>
      </c>
      <c r="H4678" s="103" t="s">
        <v>341</v>
      </c>
      <c r="I4678" s="103" t="s">
        <v>842</v>
      </c>
      <c r="J4678" s="215">
        <v>985.28</v>
      </c>
      <c r="K4678" s="216" t="s">
        <v>88</v>
      </c>
    </row>
    <row r="4679" spans="1:11" x14ac:dyDescent="0.25">
      <c r="A4679" s="103" t="s">
        <v>1038</v>
      </c>
      <c r="B4679" s="103" t="s">
        <v>88</v>
      </c>
      <c r="C4679" s="103" t="s">
        <v>904</v>
      </c>
      <c r="D4679" s="103" t="s">
        <v>907</v>
      </c>
      <c r="E4679" s="111"/>
      <c r="F4679" s="103" t="s">
        <v>908</v>
      </c>
      <c r="G4679" s="103" t="s">
        <v>98</v>
      </c>
      <c r="H4679" s="103" t="s">
        <v>341</v>
      </c>
      <c r="I4679" s="103" t="s">
        <v>842</v>
      </c>
      <c r="J4679" s="215">
        <v>-492.62</v>
      </c>
      <c r="K4679" s="216" t="s">
        <v>88</v>
      </c>
    </row>
    <row r="4680" spans="1:11" x14ac:dyDescent="0.25">
      <c r="A4680" s="103" t="s">
        <v>806</v>
      </c>
      <c r="B4680" s="103" t="s">
        <v>88</v>
      </c>
      <c r="C4680" s="103" t="s">
        <v>904</v>
      </c>
      <c r="D4680" s="103" t="s">
        <v>907</v>
      </c>
      <c r="E4680" s="103" t="s">
        <v>908</v>
      </c>
      <c r="F4680" s="103" t="s">
        <v>908</v>
      </c>
      <c r="G4680" s="103" t="s">
        <v>98</v>
      </c>
      <c r="H4680" s="103" t="s">
        <v>341</v>
      </c>
      <c r="I4680" s="103" t="s">
        <v>842</v>
      </c>
      <c r="J4680" s="215">
        <v>990.35</v>
      </c>
      <c r="K4680" s="216" t="s">
        <v>88</v>
      </c>
    </row>
    <row r="4681" spans="1:11" x14ac:dyDescent="0.25">
      <c r="A4681" s="103" t="s">
        <v>806</v>
      </c>
      <c r="B4681" s="103" t="s">
        <v>88</v>
      </c>
      <c r="C4681" s="103" t="s">
        <v>904</v>
      </c>
      <c r="D4681" s="103" t="s">
        <v>907</v>
      </c>
      <c r="E4681" s="111"/>
      <c r="F4681" s="103" t="s">
        <v>908</v>
      </c>
      <c r="G4681" s="103" t="s">
        <v>98</v>
      </c>
      <c r="H4681" s="103" t="s">
        <v>341</v>
      </c>
      <c r="I4681" s="103" t="s">
        <v>842</v>
      </c>
      <c r="J4681" s="215">
        <v>-495.17</v>
      </c>
      <c r="K4681" s="216" t="s">
        <v>88</v>
      </c>
    </row>
    <row r="4682" spans="1:11" x14ac:dyDescent="0.25">
      <c r="A4682" s="103" t="s">
        <v>810</v>
      </c>
      <c r="B4682" s="103" t="s">
        <v>88</v>
      </c>
      <c r="C4682" s="103" t="s">
        <v>904</v>
      </c>
      <c r="D4682" s="103" t="s">
        <v>907</v>
      </c>
      <c r="E4682" s="103" t="s">
        <v>908</v>
      </c>
      <c r="F4682" s="103" t="s">
        <v>908</v>
      </c>
      <c r="G4682" s="103" t="s">
        <v>470</v>
      </c>
      <c r="H4682" s="103" t="s">
        <v>817</v>
      </c>
      <c r="I4682" s="103" t="s">
        <v>842</v>
      </c>
      <c r="J4682" s="215">
        <v>299.60000000000002</v>
      </c>
      <c r="K4682" s="216" t="s">
        <v>88</v>
      </c>
    </row>
    <row r="4683" spans="1:11" x14ac:dyDescent="0.25">
      <c r="A4683" s="103" t="s">
        <v>808</v>
      </c>
      <c r="B4683" s="103" t="s">
        <v>88</v>
      </c>
      <c r="C4683" s="103" t="s">
        <v>904</v>
      </c>
      <c r="D4683" s="103" t="s">
        <v>907</v>
      </c>
      <c r="E4683" s="103" t="s">
        <v>908</v>
      </c>
      <c r="F4683" s="103" t="s">
        <v>908</v>
      </c>
      <c r="G4683" s="103" t="s">
        <v>818</v>
      </c>
      <c r="H4683" s="103" t="s">
        <v>819</v>
      </c>
      <c r="I4683" s="103" t="s">
        <v>842</v>
      </c>
      <c r="J4683" s="215">
        <v>1745.23</v>
      </c>
      <c r="K4683" s="216" t="s">
        <v>88</v>
      </c>
    </row>
    <row r="4684" spans="1:11" x14ac:dyDescent="0.25">
      <c r="A4684" s="103" t="s">
        <v>809</v>
      </c>
      <c r="B4684" s="103" t="s">
        <v>88</v>
      </c>
      <c r="C4684" s="103" t="s">
        <v>904</v>
      </c>
      <c r="D4684" s="103" t="s">
        <v>907</v>
      </c>
      <c r="E4684" s="103" t="s">
        <v>908</v>
      </c>
      <c r="F4684" s="103" t="s">
        <v>908</v>
      </c>
      <c r="G4684" s="103" t="s">
        <v>818</v>
      </c>
      <c r="H4684" s="103" t="s">
        <v>819</v>
      </c>
      <c r="I4684" s="103" t="s">
        <v>842</v>
      </c>
      <c r="J4684" s="215">
        <v>1759.1</v>
      </c>
      <c r="K4684" s="216" t="s">
        <v>88</v>
      </c>
    </row>
    <row r="4685" spans="1:11" x14ac:dyDescent="0.25">
      <c r="A4685" s="103" t="s">
        <v>810</v>
      </c>
      <c r="B4685" s="103" t="s">
        <v>88</v>
      </c>
      <c r="C4685" s="103" t="s">
        <v>904</v>
      </c>
      <c r="D4685" s="103" t="s">
        <v>907</v>
      </c>
      <c r="E4685" s="103" t="s">
        <v>908</v>
      </c>
      <c r="F4685" s="103" t="s">
        <v>908</v>
      </c>
      <c r="G4685" s="103" t="s">
        <v>818</v>
      </c>
      <c r="H4685" s="103" t="s">
        <v>819</v>
      </c>
      <c r="I4685" s="103" t="s">
        <v>842</v>
      </c>
      <c r="J4685" s="215">
        <v>322</v>
      </c>
      <c r="K4685" s="216" t="s">
        <v>88</v>
      </c>
    </row>
    <row r="4686" spans="1:11" x14ac:dyDescent="0.25">
      <c r="A4686" s="103" t="s">
        <v>1038</v>
      </c>
      <c r="B4686" s="103" t="s">
        <v>88</v>
      </c>
      <c r="C4686" s="103" t="s">
        <v>904</v>
      </c>
      <c r="D4686" s="103" t="s">
        <v>907</v>
      </c>
      <c r="E4686" s="103" t="s">
        <v>908</v>
      </c>
      <c r="F4686" s="103" t="s">
        <v>908</v>
      </c>
      <c r="G4686" s="103" t="s">
        <v>818</v>
      </c>
      <c r="H4686" s="103" t="s">
        <v>819</v>
      </c>
      <c r="I4686" s="103" t="s">
        <v>842</v>
      </c>
      <c r="J4686" s="215">
        <v>749.66</v>
      </c>
      <c r="K4686" s="216" t="s">
        <v>88</v>
      </c>
    </row>
    <row r="4687" spans="1:11" x14ac:dyDescent="0.25">
      <c r="A4687" s="103" t="s">
        <v>806</v>
      </c>
      <c r="B4687" s="103" t="s">
        <v>88</v>
      </c>
      <c r="C4687" s="103" t="s">
        <v>904</v>
      </c>
      <c r="D4687" s="103" t="s">
        <v>907</v>
      </c>
      <c r="E4687" s="103" t="s">
        <v>908</v>
      </c>
      <c r="F4687" s="103" t="s">
        <v>908</v>
      </c>
      <c r="G4687" s="103" t="s">
        <v>818</v>
      </c>
      <c r="H4687" s="103" t="s">
        <v>819</v>
      </c>
      <c r="I4687" s="103" t="s">
        <v>842</v>
      </c>
      <c r="J4687" s="215">
        <v>200.1</v>
      </c>
      <c r="K4687" s="216" t="s">
        <v>88</v>
      </c>
    </row>
    <row r="4688" spans="1:11" x14ac:dyDescent="0.25">
      <c r="A4688" s="103" t="s">
        <v>807</v>
      </c>
      <c r="B4688" s="103" t="s">
        <v>88</v>
      </c>
      <c r="C4688" s="103" t="s">
        <v>904</v>
      </c>
      <c r="D4688" s="103" t="s">
        <v>907</v>
      </c>
      <c r="E4688" s="103" t="s">
        <v>908</v>
      </c>
      <c r="F4688" s="103" t="s">
        <v>908</v>
      </c>
      <c r="G4688" s="103" t="s">
        <v>818</v>
      </c>
      <c r="H4688" s="103" t="s">
        <v>819</v>
      </c>
      <c r="I4688" s="103" t="s">
        <v>842</v>
      </c>
      <c r="J4688" s="215">
        <v>1447.26</v>
      </c>
      <c r="K4688" s="216" t="s">
        <v>88</v>
      </c>
    </row>
    <row r="4689" spans="1:11" x14ac:dyDescent="0.25">
      <c r="A4689" s="103" t="s">
        <v>807</v>
      </c>
      <c r="B4689" s="103" t="s">
        <v>88</v>
      </c>
      <c r="C4689" s="103" t="s">
        <v>904</v>
      </c>
      <c r="D4689" s="103" t="s">
        <v>907</v>
      </c>
      <c r="E4689" s="103" t="s">
        <v>908</v>
      </c>
      <c r="F4689" s="103" t="s">
        <v>908</v>
      </c>
      <c r="G4689" s="103" t="s">
        <v>150</v>
      </c>
      <c r="H4689" s="103" t="s">
        <v>361</v>
      </c>
      <c r="I4689" s="103" t="s">
        <v>842</v>
      </c>
      <c r="J4689" s="215">
        <v>175.02</v>
      </c>
      <c r="K4689" s="216" t="s">
        <v>88</v>
      </c>
    </row>
    <row r="4690" spans="1:11" x14ac:dyDescent="0.25">
      <c r="A4690" s="103" t="s">
        <v>808</v>
      </c>
      <c r="B4690" s="103" t="s">
        <v>88</v>
      </c>
      <c r="C4690" s="103" t="s">
        <v>904</v>
      </c>
      <c r="D4690" s="103" t="s">
        <v>907</v>
      </c>
      <c r="E4690" s="103" t="s">
        <v>908</v>
      </c>
      <c r="F4690" s="103" t="s">
        <v>908</v>
      </c>
      <c r="G4690" s="103" t="s">
        <v>139</v>
      </c>
      <c r="H4690" s="103" t="s">
        <v>646</v>
      </c>
      <c r="I4690" s="103" t="s">
        <v>842</v>
      </c>
      <c r="J4690" s="215">
        <v>401.65</v>
      </c>
      <c r="K4690" s="216" t="s">
        <v>88</v>
      </c>
    </row>
    <row r="4691" spans="1:11" x14ac:dyDescent="0.25">
      <c r="A4691" s="103" t="s">
        <v>808</v>
      </c>
      <c r="B4691" s="103" t="s">
        <v>88</v>
      </c>
      <c r="C4691" s="103" t="s">
        <v>904</v>
      </c>
      <c r="D4691" s="103" t="s">
        <v>907</v>
      </c>
      <c r="E4691" s="111"/>
      <c r="F4691" s="103" t="s">
        <v>908</v>
      </c>
      <c r="G4691" s="103" t="s">
        <v>139</v>
      </c>
      <c r="H4691" s="103" t="s">
        <v>646</v>
      </c>
      <c r="I4691" s="103" t="s">
        <v>842</v>
      </c>
      <c r="J4691" s="215">
        <v>-104.39</v>
      </c>
      <c r="K4691" s="216" t="s">
        <v>88</v>
      </c>
    </row>
    <row r="4692" spans="1:11" x14ac:dyDescent="0.25">
      <c r="A4692" s="103" t="s">
        <v>1038</v>
      </c>
      <c r="B4692" s="103" t="s">
        <v>88</v>
      </c>
      <c r="C4692" s="103" t="s">
        <v>904</v>
      </c>
      <c r="D4692" s="103" t="s">
        <v>907</v>
      </c>
      <c r="E4692" s="103" t="s">
        <v>908</v>
      </c>
      <c r="F4692" s="103" t="s">
        <v>908</v>
      </c>
      <c r="G4692" s="103" t="s">
        <v>138</v>
      </c>
      <c r="H4692" s="103" t="s">
        <v>647</v>
      </c>
      <c r="I4692" s="103" t="s">
        <v>842</v>
      </c>
      <c r="J4692" s="215">
        <v>636.49</v>
      </c>
      <c r="K4692" s="216" t="s">
        <v>88</v>
      </c>
    </row>
    <row r="4693" spans="1:11" x14ac:dyDescent="0.25">
      <c r="A4693" s="103" t="s">
        <v>1038</v>
      </c>
      <c r="B4693" s="103" t="s">
        <v>88</v>
      </c>
      <c r="C4693" s="103" t="s">
        <v>904</v>
      </c>
      <c r="D4693" s="103" t="s">
        <v>907</v>
      </c>
      <c r="E4693" s="111"/>
      <c r="F4693" s="103" t="s">
        <v>908</v>
      </c>
      <c r="G4693" s="103" t="s">
        <v>138</v>
      </c>
      <c r="H4693" s="103" t="s">
        <v>647</v>
      </c>
      <c r="I4693" s="103" t="s">
        <v>842</v>
      </c>
      <c r="J4693" s="215">
        <v>-165.43</v>
      </c>
      <c r="K4693" s="216" t="s">
        <v>88</v>
      </c>
    </row>
    <row r="4694" spans="1:11" x14ac:dyDescent="0.25">
      <c r="A4694" s="103" t="s">
        <v>808</v>
      </c>
      <c r="B4694" s="103" t="s">
        <v>88</v>
      </c>
      <c r="C4694" s="103" t="s">
        <v>904</v>
      </c>
      <c r="D4694" s="103" t="s">
        <v>907</v>
      </c>
      <c r="E4694" s="103" t="s">
        <v>908</v>
      </c>
      <c r="F4694" s="103" t="s">
        <v>908</v>
      </c>
      <c r="G4694" s="103" t="s">
        <v>133</v>
      </c>
      <c r="H4694" s="103" t="s">
        <v>378</v>
      </c>
      <c r="I4694" s="103" t="s">
        <v>842</v>
      </c>
      <c r="J4694" s="215">
        <v>177.19</v>
      </c>
      <c r="K4694" s="216" t="s">
        <v>88</v>
      </c>
    </row>
    <row r="4695" spans="1:11" x14ac:dyDescent="0.25">
      <c r="A4695" s="103" t="s">
        <v>807</v>
      </c>
      <c r="B4695" s="103" t="s">
        <v>88</v>
      </c>
      <c r="C4695" s="103" t="s">
        <v>904</v>
      </c>
      <c r="D4695" s="103" t="s">
        <v>907</v>
      </c>
      <c r="E4695" s="103" t="s">
        <v>908</v>
      </c>
      <c r="F4695" s="103" t="s">
        <v>908</v>
      </c>
      <c r="G4695" s="103" t="s">
        <v>133</v>
      </c>
      <c r="H4695" s="103" t="s">
        <v>378</v>
      </c>
      <c r="I4695" s="103" t="s">
        <v>842</v>
      </c>
      <c r="J4695" s="215">
        <v>347.86</v>
      </c>
      <c r="K4695" s="216" t="s">
        <v>88</v>
      </c>
    </row>
    <row r="4696" spans="1:11" x14ac:dyDescent="0.25">
      <c r="A4696" s="103" t="s">
        <v>808</v>
      </c>
      <c r="B4696" s="103" t="s">
        <v>88</v>
      </c>
      <c r="C4696" s="103" t="s">
        <v>904</v>
      </c>
      <c r="D4696" s="103" t="s">
        <v>907</v>
      </c>
      <c r="E4696" s="103" t="s">
        <v>908</v>
      </c>
      <c r="F4696" s="103" t="s">
        <v>908</v>
      </c>
      <c r="G4696" s="103" t="s">
        <v>132</v>
      </c>
      <c r="H4696" s="103" t="s">
        <v>379</v>
      </c>
      <c r="I4696" s="103" t="s">
        <v>842</v>
      </c>
      <c r="J4696" s="215">
        <v>177.19</v>
      </c>
      <c r="K4696" s="216" t="s">
        <v>88</v>
      </c>
    </row>
    <row r="4697" spans="1:11" x14ac:dyDescent="0.25">
      <c r="A4697" s="103" t="s">
        <v>807</v>
      </c>
      <c r="B4697" s="103" t="s">
        <v>88</v>
      </c>
      <c r="C4697" s="103" t="s">
        <v>904</v>
      </c>
      <c r="D4697" s="103" t="s">
        <v>907</v>
      </c>
      <c r="E4697" s="103" t="s">
        <v>908</v>
      </c>
      <c r="F4697" s="103" t="s">
        <v>908</v>
      </c>
      <c r="G4697" s="103" t="s">
        <v>132</v>
      </c>
      <c r="H4697" s="103" t="s">
        <v>379</v>
      </c>
      <c r="I4697" s="103" t="s">
        <v>842</v>
      </c>
      <c r="J4697" s="215">
        <v>177.05</v>
      </c>
      <c r="K4697" s="216" t="s">
        <v>88</v>
      </c>
    </row>
    <row r="4698" spans="1:11" x14ac:dyDescent="0.25">
      <c r="A4698" s="103" t="s">
        <v>809</v>
      </c>
      <c r="B4698" s="103" t="s">
        <v>88</v>
      </c>
      <c r="C4698" s="103" t="s">
        <v>904</v>
      </c>
      <c r="D4698" s="103" t="s">
        <v>907</v>
      </c>
      <c r="E4698" s="103" t="s">
        <v>908</v>
      </c>
      <c r="F4698" s="103" t="s">
        <v>908</v>
      </c>
      <c r="G4698" s="103" t="s">
        <v>127</v>
      </c>
      <c r="H4698" s="103" t="s">
        <v>391</v>
      </c>
      <c r="I4698" s="103" t="s">
        <v>842</v>
      </c>
      <c r="J4698" s="215">
        <v>176.9</v>
      </c>
      <c r="K4698" s="216" t="s">
        <v>88</v>
      </c>
    </row>
    <row r="4699" spans="1:11" x14ac:dyDescent="0.25">
      <c r="A4699" s="103" t="s">
        <v>808</v>
      </c>
      <c r="B4699" s="103" t="s">
        <v>88</v>
      </c>
      <c r="C4699" s="103" t="s">
        <v>904</v>
      </c>
      <c r="D4699" s="103" t="s">
        <v>907</v>
      </c>
      <c r="E4699" s="103" t="s">
        <v>908</v>
      </c>
      <c r="F4699" s="103" t="s">
        <v>908</v>
      </c>
      <c r="G4699" s="103" t="s">
        <v>125</v>
      </c>
      <c r="H4699" s="103" t="s">
        <v>393</v>
      </c>
      <c r="I4699" s="103" t="s">
        <v>842</v>
      </c>
      <c r="J4699" s="215">
        <v>609.74</v>
      </c>
      <c r="K4699" s="216" t="s">
        <v>88</v>
      </c>
    </row>
    <row r="4700" spans="1:11" x14ac:dyDescent="0.25">
      <c r="A4700" s="103" t="s">
        <v>1038</v>
      </c>
      <c r="B4700" s="103" t="s">
        <v>88</v>
      </c>
      <c r="C4700" s="103" t="s">
        <v>904</v>
      </c>
      <c r="D4700" s="103" t="s">
        <v>907</v>
      </c>
      <c r="E4700" s="103" t="s">
        <v>908</v>
      </c>
      <c r="F4700" s="103" t="s">
        <v>908</v>
      </c>
      <c r="G4700" s="103" t="s">
        <v>125</v>
      </c>
      <c r="H4700" s="103" t="s">
        <v>393</v>
      </c>
      <c r="I4700" s="103" t="s">
        <v>842</v>
      </c>
      <c r="J4700" s="215">
        <v>175.02</v>
      </c>
      <c r="K4700" s="216" t="s">
        <v>88</v>
      </c>
    </row>
    <row r="4701" spans="1:11" x14ac:dyDescent="0.25">
      <c r="A4701" s="103" t="s">
        <v>806</v>
      </c>
      <c r="B4701" s="103" t="s">
        <v>88</v>
      </c>
      <c r="C4701" s="103" t="s">
        <v>904</v>
      </c>
      <c r="D4701" s="103" t="s">
        <v>907</v>
      </c>
      <c r="E4701" s="103" t="s">
        <v>908</v>
      </c>
      <c r="F4701" s="103" t="s">
        <v>908</v>
      </c>
      <c r="G4701" s="103" t="s">
        <v>125</v>
      </c>
      <c r="H4701" s="103" t="s">
        <v>393</v>
      </c>
      <c r="I4701" s="103" t="s">
        <v>842</v>
      </c>
      <c r="J4701" s="215">
        <v>524.6</v>
      </c>
      <c r="K4701" s="216" t="s">
        <v>88</v>
      </c>
    </row>
    <row r="4702" spans="1:11" x14ac:dyDescent="0.25">
      <c r="A4702" s="103" t="s">
        <v>808</v>
      </c>
      <c r="B4702" s="103" t="s">
        <v>88</v>
      </c>
      <c r="C4702" s="103" t="s">
        <v>904</v>
      </c>
      <c r="D4702" s="103" t="s">
        <v>907</v>
      </c>
      <c r="E4702" s="103" t="s">
        <v>908</v>
      </c>
      <c r="F4702" s="103" t="s">
        <v>908</v>
      </c>
      <c r="G4702" s="103" t="s">
        <v>740</v>
      </c>
      <c r="H4702" s="103" t="s">
        <v>741</v>
      </c>
      <c r="I4702" s="103" t="s">
        <v>842</v>
      </c>
      <c r="J4702" s="215">
        <v>740.83</v>
      </c>
      <c r="K4702" s="216" t="s">
        <v>88</v>
      </c>
    </row>
    <row r="4703" spans="1:11" x14ac:dyDescent="0.25">
      <c r="A4703" s="103" t="s">
        <v>809</v>
      </c>
      <c r="B4703" s="103" t="s">
        <v>88</v>
      </c>
      <c r="C4703" s="103" t="s">
        <v>904</v>
      </c>
      <c r="D4703" s="103" t="s">
        <v>907</v>
      </c>
      <c r="E4703" s="103" t="s">
        <v>908</v>
      </c>
      <c r="F4703" s="103" t="s">
        <v>908</v>
      </c>
      <c r="G4703" s="103" t="s">
        <v>740</v>
      </c>
      <c r="H4703" s="103" t="s">
        <v>741</v>
      </c>
      <c r="I4703" s="103" t="s">
        <v>842</v>
      </c>
      <c r="J4703" s="215">
        <v>0</v>
      </c>
      <c r="K4703" s="216" t="s">
        <v>88</v>
      </c>
    </row>
    <row r="4704" spans="1:11" x14ac:dyDescent="0.25">
      <c r="A4704" s="103" t="s">
        <v>809</v>
      </c>
      <c r="B4704" s="103" t="s">
        <v>88</v>
      </c>
      <c r="C4704" s="103" t="s">
        <v>904</v>
      </c>
      <c r="D4704" s="103" t="s">
        <v>907</v>
      </c>
      <c r="E4704" s="111"/>
      <c r="F4704" s="103" t="s">
        <v>908</v>
      </c>
      <c r="G4704" s="103" t="s">
        <v>740</v>
      </c>
      <c r="H4704" s="103" t="s">
        <v>741</v>
      </c>
      <c r="I4704" s="103" t="s">
        <v>842</v>
      </c>
      <c r="J4704" s="215">
        <v>192.84</v>
      </c>
      <c r="K4704" s="216" t="s">
        <v>88</v>
      </c>
    </row>
    <row r="4705" spans="1:11" x14ac:dyDescent="0.25">
      <c r="A4705" s="103" t="s">
        <v>807</v>
      </c>
      <c r="B4705" s="103" t="s">
        <v>88</v>
      </c>
      <c r="C4705" s="103" t="s">
        <v>904</v>
      </c>
      <c r="D4705" s="103" t="s">
        <v>907</v>
      </c>
      <c r="E4705" s="103" t="s">
        <v>908</v>
      </c>
      <c r="F4705" s="103" t="s">
        <v>908</v>
      </c>
      <c r="G4705" s="103" t="s">
        <v>740</v>
      </c>
      <c r="H4705" s="103" t="s">
        <v>741</v>
      </c>
      <c r="I4705" s="103" t="s">
        <v>842</v>
      </c>
      <c r="J4705" s="215">
        <v>159.65</v>
      </c>
      <c r="K4705" s="216" t="s">
        <v>88</v>
      </c>
    </row>
    <row r="4706" spans="1:11" x14ac:dyDescent="0.25">
      <c r="A4706" s="103" t="s">
        <v>808</v>
      </c>
      <c r="B4706" s="103" t="s">
        <v>88</v>
      </c>
      <c r="C4706" s="103" t="s">
        <v>904</v>
      </c>
      <c r="D4706" s="103" t="s">
        <v>907</v>
      </c>
      <c r="E4706" s="103" t="s">
        <v>908</v>
      </c>
      <c r="F4706" s="103" t="s">
        <v>908</v>
      </c>
      <c r="G4706" s="103" t="s">
        <v>124</v>
      </c>
      <c r="H4706" s="103" t="s">
        <v>746</v>
      </c>
      <c r="I4706" s="103" t="s">
        <v>842</v>
      </c>
      <c r="J4706" s="215">
        <v>159.5</v>
      </c>
      <c r="K4706" s="216" t="s">
        <v>88</v>
      </c>
    </row>
    <row r="4707" spans="1:11" x14ac:dyDescent="0.25">
      <c r="A4707" s="103" t="s">
        <v>809</v>
      </c>
      <c r="B4707" s="103" t="s">
        <v>88</v>
      </c>
      <c r="C4707" s="103" t="s">
        <v>904</v>
      </c>
      <c r="D4707" s="103" t="s">
        <v>907</v>
      </c>
      <c r="E4707" s="103" t="s">
        <v>908</v>
      </c>
      <c r="F4707" s="103" t="s">
        <v>908</v>
      </c>
      <c r="G4707" s="103" t="s">
        <v>491</v>
      </c>
      <c r="H4707" s="103" t="s">
        <v>492</v>
      </c>
      <c r="I4707" s="103" t="s">
        <v>842</v>
      </c>
      <c r="J4707" s="215">
        <v>372.65</v>
      </c>
      <c r="K4707" s="216" t="s">
        <v>88</v>
      </c>
    </row>
    <row r="4708" spans="1:11" x14ac:dyDescent="0.25">
      <c r="A4708" s="103" t="s">
        <v>809</v>
      </c>
      <c r="B4708" s="103" t="s">
        <v>88</v>
      </c>
      <c r="C4708" s="103" t="s">
        <v>904</v>
      </c>
      <c r="D4708" s="103" t="s">
        <v>907</v>
      </c>
      <c r="E4708" s="111"/>
      <c r="F4708" s="103" t="s">
        <v>908</v>
      </c>
      <c r="G4708" s="103" t="s">
        <v>491</v>
      </c>
      <c r="H4708" s="103" t="s">
        <v>492</v>
      </c>
      <c r="I4708" s="103" t="s">
        <v>842</v>
      </c>
      <c r="J4708" s="215">
        <v>0</v>
      </c>
      <c r="K4708" s="216" t="s">
        <v>88</v>
      </c>
    </row>
    <row r="4709" spans="1:11" x14ac:dyDescent="0.25">
      <c r="A4709" s="103" t="s">
        <v>810</v>
      </c>
      <c r="B4709" s="103" t="s">
        <v>88</v>
      </c>
      <c r="C4709" s="103" t="s">
        <v>904</v>
      </c>
      <c r="D4709" s="103" t="s">
        <v>907</v>
      </c>
      <c r="E4709" s="103" t="s">
        <v>908</v>
      </c>
      <c r="F4709" s="103" t="s">
        <v>908</v>
      </c>
      <c r="G4709" s="103" t="s">
        <v>491</v>
      </c>
      <c r="H4709" s="103" t="s">
        <v>492</v>
      </c>
      <c r="I4709" s="103" t="s">
        <v>842</v>
      </c>
      <c r="J4709" s="215">
        <v>168.2</v>
      </c>
      <c r="K4709" s="216" t="s">
        <v>88</v>
      </c>
    </row>
    <row r="4710" spans="1:11" x14ac:dyDescent="0.25">
      <c r="A4710" s="103" t="s">
        <v>810</v>
      </c>
      <c r="B4710" s="103" t="s">
        <v>88</v>
      </c>
      <c r="C4710" s="103" t="s">
        <v>904</v>
      </c>
      <c r="D4710" s="103" t="s">
        <v>907</v>
      </c>
      <c r="E4710" s="111"/>
      <c r="F4710" s="103" t="s">
        <v>908</v>
      </c>
      <c r="G4710" s="103" t="s">
        <v>491</v>
      </c>
      <c r="H4710" s="103" t="s">
        <v>492</v>
      </c>
      <c r="I4710" s="103" t="s">
        <v>842</v>
      </c>
      <c r="J4710" s="215">
        <v>0</v>
      </c>
      <c r="K4710" s="216" t="s">
        <v>88</v>
      </c>
    </row>
    <row r="4711" spans="1:11" x14ac:dyDescent="0.25">
      <c r="A4711" s="103" t="s">
        <v>1038</v>
      </c>
      <c r="B4711" s="103" t="s">
        <v>88</v>
      </c>
      <c r="C4711" s="103" t="s">
        <v>904</v>
      </c>
      <c r="D4711" s="103" t="s">
        <v>907</v>
      </c>
      <c r="E4711" s="103" t="s">
        <v>908</v>
      </c>
      <c r="F4711" s="103" t="s">
        <v>908</v>
      </c>
      <c r="G4711" s="103" t="s">
        <v>491</v>
      </c>
      <c r="H4711" s="103" t="s">
        <v>492</v>
      </c>
      <c r="I4711" s="103" t="s">
        <v>842</v>
      </c>
      <c r="J4711" s="215">
        <v>169.51</v>
      </c>
      <c r="K4711" s="216" t="s">
        <v>88</v>
      </c>
    </row>
    <row r="4712" spans="1:11" x14ac:dyDescent="0.25">
      <c r="A4712" s="103" t="s">
        <v>1038</v>
      </c>
      <c r="B4712" s="103" t="s">
        <v>88</v>
      </c>
      <c r="C4712" s="103" t="s">
        <v>904</v>
      </c>
      <c r="D4712" s="103" t="s">
        <v>907</v>
      </c>
      <c r="E4712" s="111"/>
      <c r="F4712" s="103" t="s">
        <v>908</v>
      </c>
      <c r="G4712" s="103" t="s">
        <v>491</v>
      </c>
      <c r="H4712" s="103" t="s">
        <v>492</v>
      </c>
      <c r="I4712" s="103" t="s">
        <v>842</v>
      </c>
      <c r="J4712" s="215">
        <v>0</v>
      </c>
      <c r="K4712" s="216" t="s">
        <v>88</v>
      </c>
    </row>
    <row r="4713" spans="1:11" x14ac:dyDescent="0.25">
      <c r="A4713" s="103" t="s">
        <v>806</v>
      </c>
      <c r="B4713" s="103" t="s">
        <v>88</v>
      </c>
      <c r="C4713" s="103" t="s">
        <v>904</v>
      </c>
      <c r="D4713" s="103" t="s">
        <v>907</v>
      </c>
      <c r="E4713" s="103" t="s">
        <v>908</v>
      </c>
      <c r="F4713" s="103" t="s">
        <v>908</v>
      </c>
      <c r="G4713" s="103" t="s">
        <v>491</v>
      </c>
      <c r="H4713" s="103" t="s">
        <v>492</v>
      </c>
      <c r="I4713" s="103" t="s">
        <v>842</v>
      </c>
      <c r="J4713" s="215">
        <v>168.93</v>
      </c>
      <c r="K4713" s="216" t="s">
        <v>88</v>
      </c>
    </row>
    <row r="4714" spans="1:11" x14ac:dyDescent="0.25">
      <c r="A4714" s="103" t="s">
        <v>806</v>
      </c>
      <c r="B4714" s="103" t="s">
        <v>88</v>
      </c>
      <c r="C4714" s="103" t="s">
        <v>904</v>
      </c>
      <c r="D4714" s="103" t="s">
        <v>907</v>
      </c>
      <c r="E4714" s="111"/>
      <c r="F4714" s="103" t="s">
        <v>908</v>
      </c>
      <c r="G4714" s="103" t="s">
        <v>491</v>
      </c>
      <c r="H4714" s="103" t="s">
        <v>492</v>
      </c>
      <c r="I4714" s="103" t="s">
        <v>842</v>
      </c>
      <c r="J4714" s="215">
        <v>0</v>
      </c>
      <c r="K4714" s="216" t="s">
        <v>88</v>
      </c>
    </row>
    <row r="4715" spans="1:11" x14ac:dyDescent="0.25">
      <c r="A4715" s="103" t="s">
        <v>806</v>
      </c>
      <c r="B4715" s="103" t="s">
        <v>88</v>
      </c>
      <c r="C4715" s="103" t="s">
        <v>904</v>
      </c>
      <c r="D4715" s="103" t="s">
        <v>907</v>
      </c>
      <c r="E4715" s="103" t="s">
        <v>908</v>
      </c>
      <c r="F4715" s="103" t="s">
        <v>908</v>
      </c>
      <c r="G4715" s="103" t="s">
        <v>94</v>
      </c>
      <c r="H4715" s="103" t="s">
        <v>397</v>
      </c>
      <c r="I4715" s="103" t="s">
        <v>842</v>
      </c>
      <c r="J4715" s="215">
        <v>161</v>
      </c>
      <c r="K4715" s="216" t="s">
        <v>88</v>
      </c>
    </row>
    <row r="4716" spans="1:11" x14ac:dyDescent="0.25">
      <c r="A4716" s="103" t="s">
        <v>808</v>
      </c>
      <c r="B4716" s="103" t="s">
        <v>88</v>
      </c>
      <c r="C4716" s="103" t="s">
        <v>904</v>
      </c>
      <c r="D4716" s="103" t="s">
        <v>907</v>
      </c>
      <c r="E4716" s="103" t="s">
        <v>908</v>
      </c>
      <c r="F4716" s="103" t="s">
        <v>908</v>
      </c>
      <c r="G4716" s="103" t="s">
        <v>122</v>
      </c>
      <c r="H4716" s="103" t="s">
        <v>471</v>
      </c>
      <c r="I4716" s="103" t="s">
        <v>842</v>
      </c>
      <c r="J4716" s="215">
        <v>182.7</v>
      </c>
      <c r="K4716" s="216" t="s">
        <v>88</v>
      </c>
    </row>
    <row r="4717" spans="1:11" x14ac:dyDescent="0.25">
      <c r="A4717" s="103" t="s">
        <v>809</v>
      </c>
      <c r="B4717" s="103" t="s">
        <v>88</v>
      </c>
      <c r="C4717" s="103" t="s">
        <v>904</v>
      </c>
      <c r="D4717" s="103" t="s">
        <v>907</v>
      </c>
      <c r="E4717" s="103" t="s">
        <v>908</v>
      </c>
      <c r="F4717" s="103" t="s">
        <v>908</v>
      </c>
      <c r="G4717" s="103" t="s">
        <v>122</v>
      </c>
      <c r="H4717" s="103" t="s">
        <v>471</v>
      </c>
      <c r="I4717" s="103" t="s">
        <v>842</v>
      </c>
      <c r="J4717" s="215">
        <v>162.4</v>
      </c>
      <c r="K4717" s="216" t="s">
        <v>88</v>
      </c>
    </row>
    <row r="4718" spans="1:11" x14ac:dyDescent="0.25">
      <c r="A4718" s="103" t="s">
        <v>806</v>
      </c>
      <c r="B4718" s="103" t="s">
        <v>88</v>
      </c>
      <c r="C4718" s="103" t="s">
        <v>904</v>
      </c>
      <c r="D4718" s="103" t="s">
        <v>907</v>
      </c>
      <c r="E4718" s="103" t="s">
        <v>908</v>
      </c>
      <c r="F4718" s="103" t="s">
        <v>908</v>
      </c>
      <c r="G4718" s="103" t="s">
        <v>122</v>
      </c>
      <c r="H4718" s="103" t="s">
        <v>471</v>
      </c>
      <c r="I4718" s="103" t="s">
        <v>842</v>
      </c>
      <c r="J4718" s="215">
        <v>160.94999999999999</v>
      </c>
      <c r="K4718" s="216" t="s">
        <v>88</v>
      </c>
    </row>
    <row r="4719" spans="1:11" x14ac:dyDescent="0.25">
      <c r="A4719" s="103" t="s">
        <v>808</v>
      </c>
      <c r="B4719" s="103" t="s">
        <v>88</v>
      </c>
      <c r="C4719" s="103" t="s">
        <v>904</v>
      </c>
      <c r="D4719" s="103" t="s">
        <v>907</v>
      </c>
      <c r="E4719" s="103" t="s">
        <v>908</v>
      </c>
      <c r="F4719" s="103" t="s">
        <v>908</v>
      </c>
      <c r="G4719" s="103" t="s">
        <v>120</v>
      </c>
      <c r="H4719" s="103" t="s">
        <v>398</v>
      </c>
      <c r="I4719" s="103" t="s">
        <v>842</v>
      </c>
      <c r="J4719" s="215">
        <v>1513.8</v>
      </c>
      <c r="K4719" s="216" t="s">
        <v>88</v>
      </c>
    </row>
    <row r="4720" spans="1:11" x14ac:dyDescent="0.25">
      <c r="A4720" s="103" t="s">
        <v>809</v>
      </c>
      <c r="B4720" s="103" t="s">
        <v>88</v>
      </c>
      <c r="C4720" s="103" t="s">
        <v>904</v>
      </c>
      <c r="D4720" s="103" t="s">
        <v>907</v>
      </c>
      <c r="E4720" s="103" t="s">
        <v>908</v>
      </c>
      <c r="F4720" s="103" t="s">
        <v>908</v>
      </c>
      <c r="G4720" s="103" t="s">
        <v>120</v>
      </c>
      <c r="H4720" s="103" t="s">
        <v>398</v>
      </c>
      <c r="I4720" s="103" t="s">
        <v>842</v>
      </c>
      <c r="J4720" s="215">
        <v>23.93</v>
      </c>
      <c r="K4720" s="216" t="s">
        <v>88</v>
      </c>
    </row>
    <row r="4721" spans="1:11" x14ac:dyDescent="0.25">
      <c r="A4721" s="103" t="s">
        <v>810</v>
      </c>
      <c r="B4721" s="103" t="s">
        <v>88</v>
      </c>
      <c r="C4721" s="103" t="s">
        <v>904</v>
      </c>
      <c r="D4721" s="103" t="s">
        <v>907</v>
      </c>
      <c r="E4721" s="103" t="s">
        <v>908</v>
      </c>
      <c r="F4721" s="103" t="s">
        <v>908</v>
      </c>
      <c r="G4721" s="103" t="s">
        <v>120</v>
      </c>
      <c r="H4721" s="103" t="s">
        <v>398</v>
      </c>
      <c r="I4721" s="103" t="s">
        <v>842</v>
      </c>
      <c r="J4721" s="215">
        <v>31.18</v>
      </c>
      <c r="K4721" s="216" t="s">
        <v>88</v>
      </c>
    </row>
    <row r="4722" spans="1:11" x14ac:dyDescent="0.25">
      <c r="A4722" s="103" t="s">
        <v>806</v>
      </c>
      <c r="B4722" s="103" t="s">
        <v>88</v>
      </c>
      <c r="C4722" s="103" t="s">
        <v>904</v>
      </c>
      <c r="D4722" s="103" t="s">
        <v>907</v>
      </c>
      <c r="E4722" s="103" t="s">
        <v>908</v>
      </c>
      <c r="F4722" s="103" t="s">
        <v>908</v>
      </c>
      <c r="G4722" s="103" t="s">
        <v>120</v>
      </c>
      <c r="H4722" s="103" t="s">
        <v>398</v>
      </c>
      <c r="I4722" s="103" t="s">
        <v>842</v>
      </c>
      <c r="J4722" s="215">
        <v>23.93</v>
      </c>
      <c r="K4722" s="216" t="s">
        <v>88</v>
      </c>
    </row>
    <row r="4723" spans="1:11" x14ac:dyDescent="0.25">
      <c r="A4723" s="103" t="s">
        <v>808</v>
      </c>
      <c r="B4723" s="103" t="s">
        <v>88</v>
      </c>
      <c r="C4723" s="103" t="s">
        <v>904</v>
      </c>
      <c r="D4723" s="103" t="s">
        <v>907</v>
      </c>
      <c r="E4723" s="103" t="s">
        <v>908</v>
      </c>
      <c r="F4723" s="103" t="s">
        <v>908</v>
      </c>
      <c r="G4723" s="103" t="s">
        <v>448</v>
      </c>
      <c r="H4723" s="103" t="s">
        <v>449</v>
      </c>
      <c r="I4723" s="103" t="s">
        <v>842</v>
      </c>
      <c r="J4723" s="215">
        <v>14.94</v>
      </c>
      <c r="K4723" s="216" t="s">
        <v>88</v>
      </c>
    </row>
    <row r="4724" spans="1:11" x14ac:dyDescent="0.25">
      <c r="A4724" s="103" t="s">
        <v>809</v>
      </c>
      <c r="B4724" s="103" t="s">
        <v>88</v>
      </c>
      <c r="C4724" s="103" t="s">
        <v>904</v>
      </c>
      <c r="D4724" s="103" t="s">
        <v>907</v>
      </c>
      <c r="E4724" s="103" t="s">
        <v>908</v>
      </c>
      <c r="F4724" s="103" t="s">
        <v>908</v>
      </c>
      <c r="G4724" s="103" t="s">
        <v>448</v>
      </c>
      <c r="H4724" s="103" t="s">
        <v>449</v>
      </c>
      <c r="I4724" s="103" t="s">
        <v>842</v>
      </c>
      <c r="J4724" s="215">
        <v>174</v>
      </c>
      <c r="K4724" s="216" t="s">
        <v>88</v>
      </c>
    </row>
    <row r="4725" spans="1:11" x14ac:dyDescent="0.25">
      <c r="A4725" s="103" t="s">
        <v>806</v>
      </c>
      <c r="B4725" s="103" t="s">
        <v>88</v>
      </c>
      <c r="C4725" s="103" t="s">
        <v>904</v>
      </c>
      <c r="D4725" s="103" t="s">
        <v>907</v>
      </c>
      <c r="E4725" s="103" t="s">
        <v>908</v>
      </c>
      <c r="F4725" s="103" t="s">
        <v>908</v>
      </c>
      <c r="G4725" s="103" t="s">
        <v>448</v>
      </c>
      <c r="H4725" s="103" t="s">
        <v>449</v>
      </c>
      <c r="I4725" s="103" t="s">
        <v>842</v>
      </c>
      <c r="J4725" s="215">
        <v>162.33000000000001</v>
      </c>
      <c r="K4725" s="216" t="s">
        <v>88</v>
      </c>
    </row>
    <row r="4726" spans="1:11" x14ac:dyDescent="0.25">
      <c r="A4726" s="103" t="s">
        <v>808</v>
      </c>
      <c r="B4726" s="103" t="s">
        <v>88</v>
      </c>
      <c r="C4726" s="103" t="s">
        <v>904</v>
      </c>
      <c r="D4726" s="103" t="s">
        <v>909</v>
      </c>
      <c r="E4726" s="103" t="s">
        <v>910</v>
      </c>
      <c r="F4726" s="103" t="s">
        <v>910</v>
      </c>
      <c r="G4726" s="103" t="s">
        <v>200</v>
      </c>
      <c r="H4726" s="103" t="s">
        <v>297</v>
      </c>
      <c r="I4726" s="103" t="s">
        <v>842</v>
      </c>
      <c r="J4726" s="215">
        <v>42.7</v>
      </c>
      <c r="K4726" s="216" t="s">
        <v>88</v>
      </c>
    </row>
    <row r="4727" spans="1:11" x14ac:dyDescent="0.25">
      <c r="A4727" s="103" t="s">
        <v>810</v>
      </c>
      <c r="B4727" s="103" t="s">
        <v>88</v>
      </c>
      <c r="C4727" s="103" t="s">
        <v>904</v>
      </c>
      <c r="D4727" s="103" t="s">
        <v>909</v>
      </c>
      <c r="E4727" s="103" t="s">
        <v>910</v>
      </c>
      <c r="F4727" s="103" t="s">
        <v>910</v>
      </c>
      <c r="G4727" s="103" t="s">
        <v>200</v>
      </c>
      <c r="H4727" s="103" t="s">
        <v>297</v>
      </c>
      <c r="I4727" s="103" t="s">
        <v>842</v>
      </c>
      <c r="J4727" s="215">
        <v>34.950000000000003</v>
      </c>
      <c r="K4727" s="216" t="s">
        <v>88</v>
      </c>
    </row>
    <row r="4728" spans="1:11" x14ac:dyDescent="0.25">
      <c r="A4728" s="103" t="s">
        <v>806</v>
      </c>
      <c r="B4728" s="103" t="s">
        <v>88</v>
      </c>
      <c r="C4728" s="103" t="s">
        <v>904</v>
      </c>
      <c r="D4728" s="103" t="s">
        <v>909</v>
      </c>
      <c r="E4728" s="103" t="s">
        <v>910</v>
      </c>
      <c r="F4728" s="103" t="s">
        <v>910</v>
      </c>
      <c r="G4728" s="103" t="s">
        <v>200</v>
      </c>
      <c r="H4728" s="103" t="s">
        <v>297</v>
      </c>
      <c r="I4728" s="103" t="s">
        <v>842</v>
      </c>
      <c r="J4728" s="215">
        <v>27.94</v>
      </c>
      <c r="K4728" s="216" t="s">
        <v>88</v>
      </c>
    </row>
    <row r="4729" spans="1:11" x14ac:dyDescent="0.25">
      <c r="A4729" s="103" t="s">
        <v>807</v>
      </c>
      <c r="B4729" s="103" t="s">
        <v>88</v>
      </c>
      <c r="C4729" s="103" t="s">
        <v>904</v>
      </c>
      <c r="D4729" s="103" t="s">
        <v>909</v>
      </c>
      <c r="E4729" s="103" t="s">
        <v>910</v>
      </c>
      <c r="F4729" s="103" t="s">
        <v>910</v>
      </c>
      <c r="G4729" s="103" t="s">
        <v>200</v>
      </c>
      <c r="H4729" s="103" t="s">
        <v>297</v>
      </c>
      <c r="I4729" s="103" t="s">
        <v>842</v>
      </c>
      <c r="J4729" s="215">
        <v>276.31</v>
      </c>
      <c r="K4729" s="216" t="s">
        <v>88</v>
      </c>
    </row>
    <row r="4730" spans="1:11" x14ac:dyDescent="0.25">
      <c r="A4730" s="103" t="s">
        <v>1038</v>
      </c>
      <c r="B4730" s="103" t="s">
        <v>88</v>
      </c>
      <c r="C4730" s="103" t="s">
        <v>904</v>
      </c>
      <c r="D4730" s="103" t="s">
        <v>909</v>
      </c>
      <c r="E4730" s="103" t="s">
        <v>910</v>
      </c>
      <c r="F4730" s="103" t="s">
        <v>910</v>
      </c>
      <c r="G4730" s="103" t="s">
        <v>456</v>
      </c>
      <c r="H4730" s="103" t="s">
        <v>457</v>
      </c>
      <c r="I4730" s="103" t="s">
        <v>842</v>
      </c>
      <c r="J4730" s="215">
        <v>869.55</v>
      </c>
      <c r="K4730" s="216" t="s">
        <v>88</v>
      </c>
    </row>
    <row r="4731" spans="1:11" x14ac:dyDescent="0.25">
      <c r="A4731" s="103" t="s">
        <v>1038</v>
      </c>
      <c r="B4731" s="103" t="s">
        <v>88</v>
      </c>
      <c r="C4731" s="103" t="s">
        <v>904</v>
      </c>
      <c r="D4731" s="103" t="s">
        <v>909</v>
      </c>
      <c r="E4731" s="111"/>
      <c r="F4731" s="103" t="s">
        <v>910</v>
      </c>
      <c r="G4731" s="103" t="s">
        <v>456</v>
      </c>
      <c r="H4731" s="103" t="s">
        <v>457</v>
      </c>
      <c r="I4731" s="103" t="s">
        <v>842</v>
      </c>
      <c r="J4731" s="215">
        <v>-865.69</v>
      </c>
      <c r="K4731" s="216" t="s">
        <v>88</v>
      </c>
    </row>
    <row r="4732" spans="1:11" x14ac:dyDescent="0.25">
      <c r="A4732" s="103" t="s">
        <v>806</v>
      </c>
      <c r="B4732" s="103" t="s">
        <v>88</v>
      </c>
      <c r="C4732" s="103" t="s">
        <v>904</v>
      </c>
      <c r="D4732" s="103" t="s">
        <v>909</v>
      </c>
      <c r="E4732" s="103" t="s">
        <v>910</v>
      </c>
      <c r="F4732" s="103" t="s">
        <v>910</v>
      </c>
      <c r="G4732" s="103" t="s">
        <v>179</v>
      </c>
      <c r="H4732" s="103" t="s">
        <v>299</v>
      </c>
      <c r="I4732" s="103" t="s">
        <v>842</v>
      </c>
      <c r="J4732" s="215">
        <v>231.18</v>
      </c>
      <c r="K4732" s="216" t="s">
        <v>88</v>
      </c>
    </row>
    <row r="4733" spans="1:11" x14ac:dyDescent="0.25">
      <c r="A4733" s="103" t="s">
        <v>807</v>
      </c>
      <c r="B4733" s="103" t="s">
        <v>88</v>
      </c>
      <c r="C4733" s="103" t="s">
        <v>904</v>
      </c>
      <c r="D4733" s="103" t="s">
        <v>909</v>
      </c>
      <c r="E4733" s="103" t="s">
        <v>910</v>
      </c>
      <c r="F4733" s="103" t="s">
        <v>910</v>
      </c>
      <c r="G4733" s="103" t="s">
        <v>179</v>
      </c>
      <c r="H4733" s="103" t="s">
        <v>299</v>
      </c>
      <c r="I4733" s="103" t="s">
        <v>842</v>
      </c>
      <c r="J4733" s="215">
        <v>112.12</v>
      </c>
      <c r="K4733" s="216" t="s">
        <v>88</v>
      </c>
    </row>
    <row r="4734" spans="1:11" x14ac:dyDescent="0.25">
      <c r="A4734" s="103" t="s">
        <v>809</v>
      </c>
      <c r="B4734" s="103" t="s">
        <v>88</v>
      </c>
      <c r="C4734" s="103" t="s">
        <v>904</v>
      </c>
      <c r="D4734" s="103" t="s">
        <v>909</v>
      </c>
      <c r="E4734" s="103" t="s">
        <v>910</v>
      </c>
      <c r="F4734" s="103" t="s">
        <v>910</v>
      </c>
      <c r="G4734" s="103" t="s">
        <v>160</v>
      </c>
      <c r="H4734" s="103" t="s">
        <v>301</v>
      </c>
      <c r="I4734" s="103" t="s">
        <v>842</v>
      </c>
      <c r="J4734" s="215">
        <v>266.83</v>
      </c>
      <c r="K4734" s="216" t="s">
        <v>88</v>
      </c>
    </row>
    <row r="4735" spans="1:11" x14ac:dyDescent="0.25">
      <c r="A4735" s="103" t="s">
        <v>806</v>
      </c>
      <c r="B4735" s="103" t="s">
        <v>88</v>
      </c>
      <c r="C4735" s="103" t="s">
        <v>904</v>
      </c>
      <c r="D4735" s="103" t="s">
        <v>909</v>
      </c>
      <c r="E4735" s="103" t="s">
        <v>910</v>
      </c>
      <c r="F4735" s="103" t="s">
        <v>910</v>
      </c>
      <c r="G4735" s="103" t="s">
        <v>160</v>
      </c>
      <c r="H4735" s="103" t="s">
        <v>301</v>
      </c>
      <c r="I4735" s="103" t="s">
        <v>842</v>
      </c>
      <c r="J4735" s="215">
        <v>43.97</v>
      </c>
      <c r="K4735" s="216" t="s">
        <v>88</v>
      </c>
    </row>
    <row r="4736" spans="1:11" x14ac:dyDescent="0.25">
      <c r="A4736" s="103" t="s">
        <v>806</v>
      </c>
      <c r="B4736" s="103" t="s">
        <v>88</v>
      </c>
      <c r="C4736" s="103" t="s">
        <v>904</v>
      </c>
      <c r="D4736" s="103" t="s">
        <v>909</v>
      </c>
      <c r="E4736" s="103" t="s">
        <v>910</v>
      </c>
      <c r="F4736" s="103" t="s">
        <v>910</v>
      </c>
      <c r="G4736" s="103" t="s">
        <v>198</v>
      </c>
      <c r="H4736" s="103" t="s">
        <v>302</v>
      </c>
      <c r="I4736" s="103" t="s">
        <v>842</v>
      </c>
      <c r="J4736" s="215">
        <v>67.36</v>
      </c>
      <c r="K4736" s="216" t="s">
        <v>88</v>
      </c>
    </row>
    <row r="4737" spans="1:11" x14ac:dyDescent="0.25">
      <c r="A4737" s="103" t="s">
        <v>808</v>
      </c>
      <c r="B4737" s="103" t="s">
        <v>88</v>
      </c>
      <c r="C4737" s="103" t="s">
        <v>904</v>
      </c>
      <c r="D4737" s="103" t="s">
        <v>909</v>
      </c>
      <c r="E4737" s="103" t="s">
        <v>910</v>
      </c>
      <c r="F4737" s="103" t="s">
        <v>910</v>
      </c>
      <c r="G4737" s="103" t="s">
        <v>181</v>
      </c>
      <c r="H4737" s="103" t="s">
        <v>304</v>
      </c>
      <c r="I4737" s="103" t="s">
        <v>842</v>
      </c>
      <c r="J4737" s="215">
        <v>169.55</v>
      </c>
      <c r="K4737" s="216" t="s">
        <v>88</v>
      </c>
    </row>
    <row r="4738" spans="1:11" x14ac:dyDescent="0.25">
      <c r="A4738" s="103" t="s">
        <v>809</v>
      </c>
      <c r="B4738" s="103" t="s">
        <v>88</v>
      </c>
      <c r="C4738" s="103" t="s">
        <v>904</v>
      </c>
      <c r="D4738" s="103" t="s">
        <v>909</v>
      </c>
      <c r="E4738" s="103" t="s">
        <v>910</v>
      </c>
      <c r="F4738" s="103" t="s">
        <v>910</v>
      </c>
      <c r="G4738" s="103" t="s">
        <v>181</v>
      </c>
      <c r="H4738" s="103" t="s">
        <v>304</v>
      </c>
      <c r="I4738" s="103" t="s">
        <v>842</v>
      </c>
      <c r="J4738" s="215">
        <v>108.54</v>
      </c>
      <c r="K4738" s="216" t="s">
        <v>88</v>
      </c>
    </row>
    <row r="4739" spans="1:11" x14ac:dyDescent="0.25">
      <c r="A4739" s="103" t="s">
        <v>807</v>
      </c>
      <c r="B4739" s="103" t="s">
        <v>88</v>
      </c>
      <c r="C4739" s="103" t="s">
        <v>904</v>
      </c>
      <c r="D4739" s="103" t="s">
        <v>909</v>
      </c>
      <c r="E4739" s="103" t="s">
        <v>910</v>
      </c>
      <c r="F4739" s="103" t="s">
        <v>910</v>
      </c>
      <c r="G4739" s="103" t="s">
        <v>181</v>
      </c>
      <c r="H4739" s="103" t="s">
        <v>304</v>
      </c>
      <c r="I4739" s="103" t="s">
        <v>842</v>
      </c>
      <c r="J4739" s="215">
        <v>118.27</v>
      </c>
      <c r="K4739" s="216" t="s">
        <v>88</v>
      </c>
    </row>
    <row r="4740" spans="1:11" x14ac:dyDescent="0.25">
      <c r="A4740" s="103" t="s">
        <v>809</v>
      </c>
      <c r="B4740" s="103" t="s">
        <v>88</v>
      </c>
      <c r="C4740" s="103" t="s">
        <v>904</v>
      </c>
      <c r="D4740" s="103" t="s">
        <v>909</v>
      </c>
      <c r="E4740" s="103" t="s">
        <v>910</v>
      </c>
      <c r="F4740" s="103" t="s">
        <v>910</v>
      </c>
      <c r="G4740" s="103" t="s">
        <v>137</v>
      </c>
      <c r="H4740" s="103" t="s">
        <v>306</v>
      </c>
      <c r="I4740" s="103" t="s">
        <v>842</v>
      </c>
      <c r="J4740" s="215">
        <v>431.63</v>
      </c>
      <c r="K4740" s="216" t="s">
        <v>88</v>
      </c>
    </row>
    <row r="4741" spans="1:11" x14ac:dyDescent="0.25">
      <c r="A4741" s="103" t="s">
        <v>809</v>
      </c>
      <c r="B4741" s="103" t="s">
        <v>88</v>
      </c>
      <c r="C4741" s="103" t="s">
        <v>904</v>
      </c>
      <c r="D4741" s="103" t="s">
        <v>909</v>
      </c>
      <c r="E4741" s="111"/>
      <c r="F4741" s="103" t="s">
        <v>910</v>
      </c>
      <c r="G4741" s="103" t="s">
        <v>137</v>
      </c>
      <c r="H4741" s="103" t="s">
        <v>306</v>
      </c>
      <c r="I4741" s="103" t="s">
        <v>842</v>
      </c>
      <c r="J4741" s="215">
        <v>-429.71</v>
      </c>
      <c r="K4741" s="216" t="s">
        <v>88</v>
      </c>
    </row>
    <row r="4742" spans="1:11" x14ac:dyDescent="0.25">
      <c r="A4742" s="103" t="s">
        <v>808</v>
      </c>
      <c r="B4742" s="103" t="s">
        <v>88</v>
      </c>
      <c r="C4742" s="103" t="s">
        <v>904</v>
      </c>
      <c r="D4742" s="103" t="s">
        <v>909</v>
      </c>
      <c r="E4742" s="103" t="s">
        <v>910</v>
      </c>
      <c r="F4742" s="103" t="s">
        <v>910</v>
      </c>
      <c r="G4742" s="103" t="s">
        <v>119</v>
      </c>
      <c r="H4742" s="103" t="s">
        <v>308</v>
      </c>
      <c r="I4742" s="103" t="s">
        <v>842</v>
      </c>
      <c r="J4742" s="215">
        <v>-1117.6400000000001</v>
      </c>
      <c r="K4742" s="216" t="s">
        <v>88</v>
      </c>
    </row>
    <row r="4743" spans="1:11" x14ac:dyDescent="0.25">
      <c r="A4743" s="103" t="s">
        <v>809</v>
      </c>
      <c r="B4743" s="103" t="s">
        <v>88</v>
      </c>
      <c r="C4743" s="103" t="s">
        <v>904</v>
      </c>
      <c r="D4743" s="103" t="s">
        <v>909</v>
      </c>
      <c r="E4743" s="103" t="s">
        <v>910</v>
      </c>
      <c r="F4743" s="103" t="s">
        <v>910</v>
      </c>
      <c r="G4743" s="103" t="s">
        <v>119</v>
      </c>
      <c r="H4743" s="103" t="s">
        <v>308</v>
      </c>
      <c r="I4743" s="103" t="s">
        <v>842</v>
      </c>
      <c r="J4743" s="215">
        <v>682.9</v>
      </c>
      <c r="K4743" s="216" t="s">
        <v>88</v>
      </c>
    </row>
    <row r="4744" spans="1:11" x14ac:dyDescent="0.25">
      <c r="A4744" s="103" t="s">
        <v>810</v>
      </c>
      <c r="B4744" s="103" t="s">
        <v>88</v>
      </c>
      <c r="C4744" s="103" t="s">
        <v>904</v>
      </c>
      <c r="D4744" s="103" t="s">
        <v>909</v>
      </c>
      <c r="E4744" s="103" t="s">
        <v>910</v>
      </c>
      <c r="F4744" s="103" t="s">
        <v>910</v>
      </c>
      <c r="G4744" s="103" t="s">
        <v>119</v>
      </c>
      <c r="H4744" s="103" t="s">
        <v>308</v>
      </c>
      <c r="I4744" s="103" t="s">
        <v>842</v>
      </c>
      <c r="J4744" s="215">
        <v>85.17</v>
      </c>
      <c r="K4744" s="216" t="s">
        <v>88</v>
      </c>
    </row>
    <row r="4745" spans="1:11" x14ac:dyDescent="0.25">
      <c r="A4745" s="103" t="s">
        <v>806</v>
      </c>
      <c r="B4745" s="103" t="s">
        <v>88</v>
      </c>
      <c r="C4745" s="103" t="s">
        <v>904</v>
      </c>
      <c r="D4745" s="103" t="s">
        <v>909</v>
      </c>
      <c r="E4745" s="103" t="s">
        <v>910</v>
      </c>
      <c r="F4745" s="103" t="s">
        <v>910</v>
      </c>
      <c r="G4745" s="103" t="s">
        <v>119</v>
      </c>
      <c r="H4745" s="103" t="s">
        <v>308</v>
      </c>
      <c r="I4745" s="103" t="s">
        <v>842</v>
      </c>
      <c r="J4745" s="215">
        <v>1767.15</v>
      </c>
      <c r="K4745" s="216" t="s">
        <v>88</v>
      </c>
    </row>
    <row r="4746" spans="1:11" x14ac:dyDescent="0.25">
      <c r="A4746" s="103" t="s">
        <v>808</v>
      </c>
      <c r="B4746" s="103" t="s">
        <v>88</v>
      </c>
      <c r="C4746" s="103" t="s">
        <v>904</v>
      </c>
      <c r="D4746" s="103" t="s">
        <v>909</v>
      </c>
      <c r="E4746" s="103" t="s">
        <v>910</v>
      </c>
      <c r="F4746" s="103" t="s">
        <v>910</v>
      </c>
      <c r="G4746" s="103" t="s">
        <v>158</v>
      </c>
      <c r="H4746" s="103" t="s">
        <v>311</v>
      </c>
      <c r="I4746" s="103" t="s">
        <v>842</v>
      </c>
      <c r="J4746" s="215">
        <v>161.22</v>
      </c>
      <c r="K4746" s="216" t="s">
        <v>88</v>
      </c>
    </row>
    <row r="4747" spans="1:11" x14ac:dyDescent="0.25">
      <c r="A4747" s="103" t="s">
        <v>809</v>
      </c>
      <c r="B4747" s="103" t="s">
        <v>88</v>
      </c>
      <c r="C4747" s="103" t="s">
        <v>904</v>
      </c>
      <c r="D4747" s="103" t="s">
        <v>909</v>
      </c>
      <c r="E4747" s="103" t="s">
        <v>910</v>
      </c>
      <c r="F4747" s="103" t="s">
        <v>910</v>
      </c>
      <c r="G4747" s="103" t="s">
        <v>158</v>
      </c>
      <c r="H4747" s="103" t="s">
        <v>311</v>
      </c>
      <c r="I4747" s="103" t="s">
        <v>842</v>
      </c>
      <c r="J4747" s="215">
        <v>158.87</v>
      </c>
      <c r="K4747" s="216" t="s">
        <v>88</v>
      </c>
    </row>
    <row r="4748" spans="1:11" x14ac:dyDescent="0.25">
      <c r="A4748" s="103" t="s">
        <v>810</v>
      </c>
      <c r="B4748" s="103" t="s">
        <v>88</v>
      </c>
      <c r="C4748" s="103" t="s">
        <v>904</v>
      </c>
      <c r="D4748" s="103" t="s">
        <v>909</v>
      </c>
      <c r="E4748" s="103" t="s">
        <v>910</v>
      </c>
      <c r="F4748" s="103" t="s">
        <v>910</v>
      </c>
      <c r="G4748" s="103" t="s">
        <v>158</v>
      </c>
      <c r="H4748" s="103" t="s">
        <v>311</v>
      </c>
      <c r="I4748" s="103" t="s">
        <v>842</v>
      </c>
      <c r="J4748" s="215">
        <v>1069.6199999999999</v>
      </c>
      <c r="K4748" s="216" t="s">
        <v>88</v>
      </c>
    </row>
    <row r="4749" spans="1:11" x14ac:dyDescent="0.25">
      <c r="A4749" s="103" t="s">
        <v>1038</v>
      </c>
      <c r="B4749" s="103" t="s">
        <v>88</v>
      </c>
      <c r="C4749" s="103" t="s">
        <v>904</v>
      </c>
      <c r="D4749" s="103" t="s">
        <v>909</v>
      </c>
      <c r="E4749" s="103" t="s">
        <v>910</v>
      </c>
      <c r="F4749" s="103" t="s">
        <v>910</v>
      </c>
      <c r="G4749" s="103" t="s">
        <v>158</v>
      </c>
      <c r="H4749" s="103" t="s">
        <v>311</v>
      </c>
      <c r="I4749" s="103" t="s">
        <v>842</v>
      </c>
      <c r="J4749" s="215">
        <v>53.38</v>
      </c>
      <c r="K4749" s="216" t="s">
        <v>88</v>
      </c>
    </row>
    <row r="4750" spans="1:11" x14ac:dyDescent="0.25">
      <c r="A4750" s="103" t="s">
        <v>806</v>
      </c>
      <c r="B4750" s="103" t="s">
        <v>88</v>
      </c>
      <c r="C4750" s="103" t="s">
        <v>904</v>
      </c>
      <c r="D4750" s="103" t="s">
        <v>909</v>
      </c>
      <c r="E4750" s="103" t="s">
        <v>910</v>
      </c>
      <c r="F4750" s="103" t="s">
        <v>910</v>
      </c>
      <c r="G4750" s="103" t="s">
        <v>158</v>
      </c>
      <c r="H4750" s="103" t="s">
        <v>311</v>
      </c>
      <c r="I4750" s="103" t="s">
        <v>842</v>
      </c>
      <c r="J4750" s="215">
        <v>238.49</v>
      </c>
      <c r="K4750" s="216" t="s">
        <v>88</v>
      </c>
    </row>
    <row r="4751" spans="1:11" x14ac:dyDescent="0.25">
      <c r="A4751" s="103" t="s">
        <v>807</v>
      </c>
      <c r="B4751" s="103" t="s">
        <v>88</v>
      </c>
      <c r="C4751" s="103" t="s">
        <v>904</v>
      </c>
      <c r="D4751" s="103" t="s">
        <v>909</v>
      </c>
      <c r="E4751" s="103" t="s">
        <v>910</v>
      </c>
      <c r="F4751" s="103" t="s">
        <v>910</v>
      </c>
      <c r="G4751" s="103" t="s">
        <v>158</v>
      </c>
      <c r="H4751" s="103" t="s">
        <v>311</v>
      </c>
      <c r="I4751" s="103" t="s">
        <v>842</v>
      </c>
      <c r="J4751" s="215">
        <v>446.29</v>
      </c>
      <c r="K4751" s="216" t="s">
        <v>88</v>
      </c>
    </row>
    <row r="4752" spans="1:11" x14ac:dyDescent="0.25">
      <c r="A4752" s="103" t="s">
        <v>810</v>
      </c>
      <c r="B4752" s="103" t="s">
        <v>88</v>
      </c>
      <c r="C4752" s="103" t="s">
        <v>904</v>
      </c>
      <c r="D4752" s="103" t="s">
        <v>909</v>
      </c>
      <c r="E4752" s="103" t="s">
        <v>910</v>
      </c>
      <c r="F4752" s="103" t="s">
        <v>910</v>
      </c>
      <c r="G4752" s="103" t="s">
        <v>195</v>
      </c>
      <c r="H4752" s="103" t="s">
        <v>312</v>
      </c>
      <c r="I4752" s="103" t="s">
        <v>842</v>
      </c>
      <c r="J4752" s="215">
        <v>965.22</v>
      </c>
      <c r="K4752" s="216" t="s">
        <v>88</v>
      </c>
    </row>
    <row r="4753" spans="1:11" x14ac:dyDescent="0.25">
      <c r="A4753" s="103" t="s">
        <v>808</v>
      </c>
      <c r="B4753" s="103" t="s">
        <v>88</v>
      </c>
      <c r="C4753" s="103" t="s">
        <v>904</v>
      </c>
      <c r="D4753" s="103" t="s">
        <v>909</v>
      </c>
      <c r="E4753" s="103" t="s">
        <v>910</v>
      </c>
      <c r="F4753" s="103" t="s">
        <v>910</v>
      </c>
      <c r="G4753" s="103" t="s">
        <v>154</v>
      </c>
      <c r="H4753" s="103" t="s">
        <v>313</v>
      </c>
      <c r="I4753" s="103" t="s">
        <v>842</v>
      </c>
      <c r="J4753" s="215">
        <v>222.78</v>
      </c>
      <c r="K4753" s="216" t="s">
        <v>88</v>
      </c>
    </row>
    <row r="4754" spans="1:11" x14ac:dyDescent="0.25">
      <c r="A4754" s="103" t="s">
        <v>810</v>
      </c>
      <c r="B4754" s="103" t="s">
        <v>88</v>
      </c>
      <c r="C4754" s="103" t="s">
        <v>904</v>
      </c>
      <c r="D4754" s="103" t="s">
        <v>909</v>
      </c>
      <c r="E4754" s="103" t="s">
        <v>910</v>
      </c>
      <c r="F4754" s="103" t="s">
        <v>910</v>
      </c>
      <c r="G4754" s="103" t="s">
        <v>154</v>
      </c>
      <c r="H4754" s="103" t="s">
        <v>313</v>
      </c>
      <c r="I4754" s="103" t="s">
        <v>842</v>
      </c>
      <c r="J4754" s="215">
        <v>0</v>
      </c>
      <c r="K4754" s="216" t="s">
        <v>88</v>
      </c>
    </row>
    <row r="4755" spans="1:11" x14ac:dyDescent="0.25">
      <c r="A4755" s="103" t="s">
        <v>1038</v>
      </c>
      <c r="B4755" s="103" t="s">
        <v>88</v>
      </c>
      <c r="C4755" s="103" t="s">
        <v>904</v>
      </c>
      <c r="D4755" s="103" t="s">
        <v>909</v>
      </c>
      <c r="E4755" s="103" t="s">
        <v>910</v>
      </c>
      <c r="F4755" s="103" t="s">
        <v>910</v>
      </c>
      <c r="G4755" s="103" t="s">
        <v>154</v>
      </c>
      <c r="H4755" s="103" t="s">
        <v>313</v>
      </c>
      <c r="I4755" s="103" t="s">
        <v>842</v>
      </c>
      <c r="J4755" s="215">
        <v>149.72</v>
      </c>
      <c r="K4755" s="216" t="s">
        <v>88</v>
      </c>
    </row>
    <row r="4756" spans="1:11" x14ac:dyDescent="0.25">
      <c r="A4756" s="103" t="s">
        <v>809</v>
      </c>
      <c r="B4756" s="103" t="s">
        <v>88</v>
      </c>
      <c r="C4756" s="103" t="s">
        <v>904</v>
      </c>
      <c r="D4756" s="103" t="s">
        <v>909</v>
      </c>
      <c r="E4756" s="103" t="s">
        <v>910</v>
      </c>
      <c r="F4756" s="103" t="s">
        <v>910</v>
      </c>
      <c r="G4756" s="103" t="s">
        <v>206</v>
      </c>
      <c r="H4756" s="103" t="s">
        <v>314</v>
      </c>
      <c r="I4756" s="103" t="s">
        <v>842</v>
      </c>
      <c r="J4756" s="215">
        <v>488.37</v>
      </c>
      <c r="K4756" s="216" t="s">
        <v>88</v>
      </c>
    </row>
    <row r="4757" spans="1:11" x14ac:dyDescent="0.25">
      <c r="A4757" s="103" t="s">
        <v>1038</v>
      </c>
      <c r="B4757" s="103" t="s">
        <v>88</v>
      </c>
      <c r="C4757" s="103" t="s">
        <v>904</v>
      </c>
      <c r="D4757" s="103" t="s">
        <v>909</v>
      </c>
      <c r="E4757" s="103" t="s">
        <v>910</v>
      </c>
      <c r="F4757" s="103" t="s">
        <v>910</v>
      </c>
      <c r="G4757" s="103" t="s">
        <v>206</v>
      </c>
      <c r="H4757" s="103" t="s">
        <v>314</v>
      </c>
      <c r="I4757" s="103" t="s">
        <v>842</v>
      </c>
      <c r="J4757" s="215">
        <v>21.51</v>
      </c>
      <c r="K4757" s="216" t="s">
        <v>88</v>
      </c>
    </row>
    <row r="4758" spans="1:11" x14ac:dyDescent="0.25">
      <c r="A4758" s="103" t="s">
        <v>808</v>
      </c>
      <c r="B4758" s="103" t="s">
        <v>88</v>
      </c>
      <c r="C4758" s="103" t="s">
        <v>904</v>
      </c>
      <c r="D4758" s="103" t="s">
        <v>909</v>
      </c>
      <c r="E4758" s="103" t="s">
        <v>910</v>
      </c>
      <c r="F4758" s="103" t="s">
        <v>910</v>
      </c>
      <c r="G4758" s="103" t="s">
        <v>194</v>
      </c>
      <c r="H4758" s="103" t="s">
        <v>731</v>
      </c>
      <c r="I4758" s="103" t="s">
        <v>842</v>
      </c>
      <c r="J4758" s="215">
        <v>184.54</v>
      </c>
      <c r="K4758" s="216" t="s">
        <v>88</v>
      </c>
    </row>
    <row r="4759" spans="1:11" x14ac:dyDescent="0.25">
      <c r="A4759" s="103" t="s">
        <v>1038</v>
      </c>
      <c r="B4759" s="103" t="s">
        <v>88</v>
      </c>
      <c r="C4759" s="103" t="s">
        <v>904</v>
      </c>
      <c r="D4759" s="103" t="s">
        <v>909</v>
      </c>
      <c r="E4759" s="103" t="s">
        <v>910</v>
      </c>
      <c r="F4759" s="103" t="s">
        <v>910</v>
      </c>
      <c r="G4759" s="103" t="s">
        <v>194</v>
      </c>
      <c r="H4759" s="103" t="s">
        <v>731</v>
      </c>
      <c r="I4759" s="103" t="s">
        <v>842</v>
      </c>
      <c r="J4759" s="215">
        <v>-266.45999999999998</v>
      </c>
      <c r="K4759" s="216" t="s">
        <v>88</v>
      </c>
    </row>
    <row r="4760" spans="1:11" x14ac:dyDescent="0.25">
      <c r="A4760" s="103" t="s">
        <v>806</v>
      </c>
      <c r="B4760" s="103" t="s">
        <v>88</v>
      </c>
      <c r="C4760" s="103" t="s">
        <v>904</v>
      </c>
      <c r="D4760" s="103" t="s">
        <v>909</v>
      </c>
      <c r="E4760" s="103" t="s">
        <v>910</v>
      </c>
      <c r="F4760" s="103" t="s">
        <v>910</v>
      </c>
      <c r="G4760" s="103" t="s">
        <v>194</v>
      </c>
      <c r="H4760" s="103" t="s">
        <v>731</v>
      </c>
      <c r="I4760" s="103" t="s">
        <v>842</v>
      </c>
      <c r="J4760" s="215">
        <v>781.51</v>
      </c>
      <c r="K4760" s="216" t="s">
        <v>88</v>
      </c>
    </row>
    <row r="4761" spans="1:11" x14ac:dyDescent="0.25">
      <c r="A4761" s="103" t="s">
        <v>807</v>
      </c>
      <c r="B4761" s="103" t="s">
        <v>88</v>
      </c>
      <c r="C4761" s="103" t="s">
        <v>904</v>
      </c>
      <c r="D4761" s="103" t="s">
        <v>909</v>
      </c>
      <c r="E4761" s="103" t="s">
        <v>910</v>
      </c>
      <c r="F4761" s="103" t="s">
        <v>910</v>
      </c>
      <c r="G4761" s="103" t="s">
        <v>194</v>
      </c>
      <c r="H4761" s="103" t="s">
        <v>731</v>
      </c>
      <c r="I4761" s="103" t="s">
        <v>842</v>
      </c>
      <c r="J4761" s="215">
        <v>1899.69</v>
      </c>
      <c r="K4761" s="216" t="s">
        <v>88</v>
      </c>
    </row>
    <row r="4762" spans="1:11" x14ac:dyDescent="0.25">
      <c r="A4762" s="103" t="s">
        <v>1038</v>
      </c>
      <c r="B4762" s="103" t="s">
        <v>88</v>
      </c>
      <c r="C4762" s="103" t="s">
        <v>904</v>
      </c>
      <c r="D4762" s="103" t="s">
        <v>909</v>
      </c>
      <c r="E4762" s="103" t="s">
        <v>910</v>
      </c>
      <c r="F4762" s="103" t="s">
        <v>910</v>
      </c>
      <c r="G4762" s="103" t="s">
        <v>178</v>
      </c>
      <c r="H4762" s="103" t="s">
        <v>315</v>
      </c>
      <c r="I4762" s="103" t="s">
        <v>842</v>
      </c>
      <c r="J4762" s="215">
        <v>126.03</v>
      </c>
      <c r="K4762" s="216" t="s">
        <v>88</v>
      </c>
    </row>
    <row r="4763" spans="1:11" x14ac:dyDescent="0.25">
      <c r="A4763" s="103" t="s">
        <v>808</v>
      </c>
      <c r="B4763" s="103" t="s">
        <v>88</v>
      </c>
      <c r="C4763" s="103" t="s">
        <v>904</v>
      </c>
      <c r="D4763" s="103" t="s">
        <v>909</v>
      </c>
      <c r="E4763" s="103" t="s">
        <v>910</v>
      </c>
      <c r="F4763" s="103" t="s">
        <v>910</v>
      </c>
      <c r="G4763" s="103" t="s">
        <v>652</v>
      </c>
      <c r="H4763" s="103" t="s">
        <v>653</v>
      </c>
      <c r="I4763" s="103" t="s">
        <v>842</v>
      </c>
      <c r="J4763" s="215">
        <v>65.48</v>
      </c>
      <c r="K4763" s="216" t="s">
        <v>88</v>
      </c>
    </row>
    <row r="4764" spans="1:11" x14ac:dyDescent="0.25">
      <c r="A4764" s="103" t="s">
        <v>808</v>
      </c>
      <c r="B4764" s="103" t="s">
        <v>88</v>
      </c>
      <c r="C4764" s="103" t="s">
        <v>904</v>
      </c>
      <c r="D4764" s="103" t="s">
        <v>909</v>
      </c>
      <c r="E4764" s="103" t="s">
        <v>910</v>
      </c>
      <c r="F4764" s="103" t="s">
        <v>910</v>
      </c>
      <c r="G4764" s="103" t="s">
        <v>462</v>
      </c>
      <c r="H4764" s="103" t="s">
        <v>463</v>
      </c>
      <c r="I4764" s="103" t="s">
        <v>842</v>
      </c>
      <c r="J4764" s="215">
        <v>472.84</v>
      </c>
      <c r="K4764" s="216" t="s">
        <v>88</v>
      </c>
    </row>
    <row r="4765" spans="1:11" x14ac:dyDescent="0.25">
      <c r="A4765" s="103" t="s">
        <v>809</v>
      </c>
      <c r="B4765" s="103" t="s">
        <v>88</v>
      </c>
      <c r="C4765" s="103" t="s">
        <v>904</v>
      </c>
      <c r="D4765" s="103" t="s">
        <v>909</v>
      </c>
      <c r="E4765" s="103" t="s">
        <v>910</v>
      </c>
      <c r="F4765" s="103" t="s">
        <v>910</v>
      </c>
      <c r="G4765" s="103" t="s">
        <v>462</v>
      </c>
      <c r="H4765" s="103" t="s">
        <v>463</v>
      </c>
      <c r="I4765" s="103" t="s">
        <v>842</v>
      </c>
      <c r="J4765" s="215">
        <v>574.76</v>
      </c>
      <c r="K4765" s="216" t="s">
        <v>88</v>
      </c>
    </row>
    <row r="4766" spans="1:11" x14ac:dyDescent="0.25">
      <c r="A4766" s="103" t="s">
        <v>1038</v>
      </c>
      <c r="B4766" s="103" t="s">
        <v>88</v>
      </c>
      <c r="C4766" s="103" t="s">
        <v>904</v>
      </c>
      <c r="D4766" s="103" t="s">
        <v>909</v>
      </c>
      <c r="E4766" s="103" t="s">
        <v>910</v>
      </c>
      <c r="F4766" s="103" t="s">
        <v>910</v>
      </c>
      <c r="G4766" s="103" t="s">
        <v>462</v>
      </c>
      <c r="H4766" s="103" t="s">
        <v>463</v>
      </c>
      <c r="I4766" s="103" t="s">
        <v>842</v>
      </c>
      <c r="J4766" s="215">
        <v>482.36</v>
      </c>
      <c r="K4766" s="216" t="s">
        <v>88</v>
      </c>
    </row>
    <row r="4767" spans="1:11" x14ac:dyDescent="0.25">
      <c r="A4767" s="103" t="s">
        <v>806</v>
      </c>
      <c r="B4767" s="103" t="s">
        <v>88</v>
      </c>
      <c r="C4767" s="103" t="s">
        <v>904</v>
      </c>
      <c r="D4767" s="103" t="s">
        <v>909</v>
      </c>
      <c r="E4767" s="103" t="s">
        <v>910</v>
      </c>
      <c r="F4767" s="103" t="s">
        <v>910</v>
      </c>
      <c r="G4767" s="103" t="s">
        <v>462</v>
      </c>
      <c r="H4767" s="103" t="s">
        <v>463</v>
      </c>
      <c r="I4767" s="103" t="s">
        <v>842</v>
      </c>
      <c r="J4767" s="215">
        <v>369.14</v>
      </c>
      <c r="K4767" s="216" t="s">
        <v>88</v>
      </c>
    </row>
    <row r="4768" spans="1:11" x14ac:dyDescent="0.25">
      <c r="A4768" s="103" t="s">
        <v>807</v>
      </c>
      <c r="B4768" s="103" t="s">
        <v>88</v>
      </c>
      <c r="C4768" s="103" t="s">
        <v>904</v>
      </c>
      <c r="D4768" s="103" t="s">
        <v>909</v>
      </c>
      <c r="E4768" s="103" t="s">
        <v>910</v>
      </c>
      <c r="F4768" s="103" t="s">
        <v>910</v>
      </c>
      <c r="G4768" s="103" t="s">
        <v>462</v>
      </c>
      <c r="H4768" s="103" t="s">
        <v>463</v>
      </c>
      <c r="I4768" s="103" t="s">
        <v>842</v>
      </c>
      <c r="J4768" s="215">
        <v>275.47000000000003</v>
      </c>
      <c r="K4768" s="216" t="s">
        <v>88</v>
      </c>
    </row>
    <row r="4769" spans="1:11" x14ac:dyDescent="0.25">
      <c r="A4769" s="103" t="s">
        <v>808</v>
      </c>
      <c r="B4769" s="103" t="s">
        <v>88</v>
      </c>
      <c r="C4769" s="103" t="s">
        <v>904</v>
      </c>
      <c r="D4769" s="103" t="s">
        <v>909</v>
      </c>
      <c r="E4769" s="103" t="s">
        <v>910</v>
      </c>
      <c r="F4769" s="103" t="s">
        <v>910</v>
      </c>
      <c r="G4769" s="103" t="s">
        <v>472</v>
      </c>
      <c r="H4769" s="103" t="s">
        <v>815</v>
      </c>
      <c r="I4769" s="103" t="s">
        <v>842</v>
      </c>
      <c r="J4769" s="215">
        <v>84.62</v>
      </c>
      <c r="K4769" s="216" t="s">
        <v>88</v>
      </c>
    </row>
    <row r="4770" spans="1:11" x14ac:dyDescent="0.25">
      <c r="A4770" s="103" t="s">
        <v>808</v>
      </c>
      <c r="B4770" s="103" t="s">
        <v>88</v>
      </c>
      <c r="C4770" s="103" t="s">
        <v>904</v>
      </c>
      <c r="D4770" s="103" t="s">
        <v>909</v>
      </c>
      <c r="E4770" s="103" t="s">
        <v>910</v>
      </c>
      <c r="F4770" s="103" t="s">
        <v>910</v>
      </c>
      <c r="G4770" s="103" t="s">
        <v>153</v>
      </c>
      <c r="H4770" s="103" t="s">
        <v>318</v>
      </c>
      <c r="I4770" s="103" t="s">
        <v>842</v>
      </c>
      <c r="J4770" s="215">
        <v>1376.9</v>
      </c>
      <c r="K4770" s="216" t="s">
        <v>88</v>
      </c>
    </row>
    <row r="4771" spans="1:11" x14ac:dyDescent="0.25">
      <c r="A4771" s="103" t="s">
        <v>809</v>
      </c>
      <c r="B4771" s="103" t="s">
        <v>88</v>
      </c>
      <c r="C4771" s="103" t="s">
        <v>904</v>
      </c>
      <c r="D4771" s="103" t="s">
        <v>909</v>
      </c>
      <c r="E4771" s="103" t="s">
        <v>910</v>
      </c>
      <c r="F4771" s="103" t="s">
        <v>910</v>
      </c>
      <c r="G4771" s="103" t="s">
        <v>153</v>
      </c>
      <c r="H4771" s="103" t="s">
        <v>318</v>
      </c>
      <c r="I4771" s="103" t="s">
        <v>842</v>
      </c>
      <c r="J4771" s="215">
        <v>60</v>
      </c>
      <c r="K4771" s="216" t="s">
        <v>88</v>
      </c>
    </row>
    <row r="4772" spans="1:11" x14ac:dyDescent="0.25">
      <c r="A4772" s="103" t="s">
        <v>1038</v>
      </c>
      <c r="B4772" s="103" t="s">
        <v>88</v>
      </c>
      <c r="C4772" s="103" t="s">
        <v>904</v>
      </c>
      <c r="D4772" s="103" t="s">
        <v>909</v>
      </c>
      <c r="E4772" s="103" t="s">
        <v>910</v>
      </c>
      <c r="F4772" s="103" t="s">
        <v>910</v>
      </c>
      <c r="G4772" s="103" t="s">
        <v>153</v>
      </c>
      <c r="H4772" s="103" t="s">
        <v>318</v>
      </c>
      <c r="I4772" s="103" t="s">
        <v>842</v>
      </c>
      <c r="J4772" s="215">
        <v>311.36</v>
      </c>
      <c r="K4772" s="216" t="s">
        <v>88</v>
      </c>
    </row>
    <row r="4773" spans="1:11" x14ac:dyDescent="0.25">
      <c r="A4773" s="103" t="s">
        <v>806</v>
      </c>
      <c r="B4773" s="103" t="s">
        <v>88</v>
      </c>
      <c r="C4773" s="103" t="s">
        <v>904</v>
      </c>
      <c r="D4773" s="103" t="s">
        <v>909</v>
      </c>
      <c r="E4773" s="103" t="s">
        <v>910</v>
      </c>
      <c r="F4773" s="103" t="s">
        <v>910</v>
      </c>
      <c r="G4773" s="103" t="s">
        <v>153</v>
      </c>
      <c r="H4773" s="103" t="s">
        <v>318</v>
      </c>
      <c r="I4773" s="103" t="s">
        <v>842</v>
      </c>
      <c r="J4773" s="215">
        <v>22</v>
      </c>
      <c r="K4773" s="216" t="s">
        <v>88</v>
      </c>
    </row>
    <row r="4774" spans="1:11" x14ac:dyDescent="0.25">
      <c r="A4774" s="103" t="s">
        <v>807</v>
      </c>
      <c r="B4774" s="103" t="s">
        <v>88</v>
      </c>
      <c r="C4774" s="103" t="s">
        <v>904</v>
      </c>
      <c r="D4774" s="103" t="s">
        <v>909</v>
      </c>
      <c r="E4774" s="103" t="s">
        <v>910</v>
      </c>
      <c r="F4774" s="103" t="s">
        <v>910</v>
      </c>
      <c r="G4774" s="103" t="s">
        <v>153</v>
      </c>
      <c r="H4774" s="103" t="s">
        <v>318</v>
      </c>
      <c r="I4774" s="103" t="s">
        <v>842</v>
      </c>
      <c r="J4774" s="215">
        <v>536.63</v>
      </c>
      <c r="K4774" s="216" t="s">
        <v>88</v>
      </c>
    </row>
    <row r="4775" spans="1:11" x14ac:dyDescent="0.25">
      <c r="A4775" s="103" t="s">
        <v>808</v>
      </c>
      <c r="B4775" s="103" t="s">
        <v>88</v>
      </c>
      <c r="C4775" s="103" t="s">
        <v>904</v>
      </c>
      <c r="D4775" s="103" t="s">
        <v>909</v>
      </c>
      <c r="E4775" s="103" t="s">
        <v>910</v>
      </c>
      <c r="F4775" s="103" t="s">
        <v>910</v>
      </c>
      <c r="G4775" s="103" t="s">
        <v>96</v>
      </c>
      <c r="H4775" s="103" t="s">
        <v>319</v>
      </c>
      <c r="I4775" s="103" t="s">
        <v>842</v>
      </c>
      <c r="J4775" s="215">
        <v>252</v>
      </c>
      <c r="K4775" s="216" t="s">
        <v>88</v>
      </c>
    </row>
    <row r="4776" spans="1:11" x14ac:dyDescent="0.25">
      <c r="A4776" s="103" t="s">
        <v>809</v>
      </c>
      <c r="B4776" s="103" t="s">
        <v>88</v>
      </c>
      <c r="C4776" s="103" t="s">
        <v>904</v>
      </c>
      <c r="D4776" s="103" t="s">
        <v>909</v>
      </c>
      <c r="E4776" s="103" t="s">
        <v>910</v>
      </c>
      <c r="F4776" s="103" t="s">
        <v>910</v>
      </c>
      <c r="G4776" s="103" t="s">
        <v>96</v>
      </c>
      <c r="H4776" s="103" t="s">
        <v>319</v>
      </c>
      <c r="I4776" s="103" t="s">
        <v>842</v>
      </c>
      <c r="J4776" s="215">
        <v>75.89</v>
      </c>
      <c r="K4776" s="216" t="s">
        <v>88</v>
      </c>
    </row>
    <row r="4777" spans="1:11" x14ac:dyDescent="0.25">
      <c r="A4777" s="103" t="s">
        <v>806</v>
      </c>
      <c r="B4777" s="103" t="s">
        <v>88</v>
      </c>
      <c r="C4777" s="103" t="s">
        <v>904</v>
      </c>
      <c r="D4777" s="103" t="s">
        <v>909</v>
      </c>
      <c r="E4777" s="103" t="s">
        <v>910</v>
      </c>
      <c r="F4777" s="103" t="s">
        <v>910</v>
      </c>
      <c r="G4777" s="103" t="s">
        <v>96</v>
      </c>
      <c r="H4777" s="103" t="s">
        <v>319</v>
      </c>
      <c r="I4777" s="103" t="s">
        <v>842</v>
      </c>
      <c r="J4777" s="215">
        <v>114.83</v>
      </c>
      <c r="K4777" s="216" t="s">
        <v>88</v>
      </c>
    </row>
    <row r="4778" spans="1:11" x14ac:dyDescent="0.25">
      <c r="A4778" s="103" t="s">
        <v>807</v>
      </c>
      <c r="B4778" s="103" t="s">
        <v>88</v>
      </c>
      <c r="C4778" s="103" t="s">
        <v>904</v>
      </c>
      <c r="D4778" s="103" t="s">
        <v>909</v>
      </c>
      <c r="E4778" s="103" t="s">
        <v>910</v>
      </c>
      <c r="F4778" s="103" t="s">
        <v>910</v>
      </c>
      <c r="G4778" s="103" t="s">
        <v>96</v>
      </c>
      <c r="H4778" s="103" t="s">
        <v>319</v>
      </c>
      <c r="I4778" s="103" t="s">
        <v>842</v>
      </c>
      <c r="J4778" s="215">
        <v>73.900000000000006</v>
      </c>
      <c r="K4778" s="216" t="s">
        <v>88</v>
      </c>
    </row>
    <row r="4779" spans="1:11" x14ac:dyDescent="0.25">
      <c r="A4779" s="103" t="s">
        <v>810</v>
      </c>
      <c r="B4779" s="103" t="s">
        <v>88</v>
      </c>
      <c r="C4779" s="103" t="s">
        <v>904</v>
      </c>
      <c r="D4779" s="103" t="s">
        <v>909</v>
      </c>
      <c r="E4779" s="111"/>
      <c r="F4779" s="103" t="s">
        <v>910</v>
      </c>
      <c r="G4779" s="103" t="s">
        <v>621</v>
      </c>
      <c r="H4779" s="103" t="s">
        <v>622</v>
      </c>
      <c r="I4779" s="103" t="s">
        <v>842</v>
      </c>
      <c r="J4779" s="215">
        <v>7.03</v>
      </c>
      <c r="K4779" s="216" t="s">
        <v>88</v>
      </c>
    </row>
    <row r="4780" spans="1:11" x14ac:dyDescent="0.25">
      <c r="A4780" s="103" t="s">
        <v>808</v>
      </c>
      <c r="B4780" s="103" t="s">
        <v>88</v>
      </c>
      <c r="C4780" s="103" t="s">
        <v>904</v>
      </c>
      <c r="D4780" s="103" t="s">
        <v>909</v>
      </c>
      <c r="E4780" s="103" t="s">
        <v>910</v>
      </c>
      <c r="F4780" s="103" t="s">
        <v>910</v>
      </c>
      <c r="G4780" s="103" t="s">
        <v>118</v>
      </c>
      <c r="H4780" s="103" t="s">
        <v>323</v>
      </c>
      <c r="I4780" s="103" t="s">
        <v>842</v>
      </c>
      <c r="J4780" s="215">
        <v>1527.47</v>
      </c>
      <c r="K4780" s="216" t="s">
        <v>88</v>
      </c>
    </row>
    <row r="4781" spans="1:11" x14ac:dyDescent="0.25">
      <c r="A4781" s="103" t="s">
        <v>809</v>
      </c>
      <c r="B4781" s="103" t="s">
        <v>88</v>
      </c>
      <c r="C4781" s="103" t="s">
        <v>904</v>
      </c>
      <c r="D4781" s="103" t="s">
        <v>909</v>
      </c>
      <c r="E4781" s="103" t="s">
        <v>910</v>
      </c>
      <c r="F4781" s="103" t="s">
        <v>910</v>
      </c>
      <c r="G4781" s="103" t="s">
        <v>118</v>
      </c>
      <c r="H4781" s="103" t="s">
        <v>323</v>
      </c>
      <c r="I4781" s="103" t="s">
        <v>842</v>
      </c>
      <c r="J4781" s="215">
        <v>592.72</v>
      </c>
      <c r="K4781" s="216" t="s">
        <v>88</v>
      </c>
    </row>
    <row r="4782" spans="1:11" x14ac:dyDescent="0.25">
      <c r="A4782" s="103" t="s">
        <v>809</v>
      </c>
      <c r="B4782" s="103" t="s">
        <v>88</v>
      </c>
      <c r="C4782" s="103" t="s">
        <v>904</v>
      </c>
      <c r="D4782" s="103" t="s">
        <v>909</v>
      </c>
      <c r="E4782" s="111"/>
      <c r="F4782" s="103" t="s">
        <v>910</v>
      </c>
      <c r="G4782" s="103" t="s">
        <v>118</v>
      </c>
      <c r="H4782" s="103" t="s">
        <v>323</v>
      </c>
      <c r="I4782" s="103" t="s">
        <v>842</v>
      </c>
      <c r="J4782" s="215">
        <v>175.75</v>
      </c>
      <c r="K4782" s="216" t="s">
        <v>88</v>
      </c>
    </row>
    <row r="4783" spans="1:11" x14ac:dyDescent="0.25">
      <c r="A4783" s="103" t="s">
        <v>810</v>
      </c>
      <c r="B4783" s="103" t="s">
        <v>88</v>
      </c>
      <c r="C4783" s="103" t="s">
        <v>904</v>
      </c>
      <c r="D4783" s="103" t="s">
        <v>909</v>
      </c>
      <c r="E4783" s="103" t="s">
        <v>910</v>
      </c>
      <c r="F4783" s="103" t="s">
        <v>910</v>
      </c>
      <c r="G4783" s="103" t="s">
        <v>118</v>
      </c>
      <c r="H4783" s="103" t="s">
        <v>323</v>
      </c>
      <c r="I4783" s="103" t="s">
        <v>842</v>
      </c>
      <c r="J4783" s="215">
        <v>1017.68</v>
      </c>
      <c r="K4783" s="216" t="s">
        <v>88</v>
      </c>
    </row>
    <row r="4784" spans="1:11" x14ac:dyDescent="0.25">
      <c r="A4784" s="103" t="s">
        <v>810</v>
      </c>
      <c r="B4784" s="103" t="s">
        <v>88</v>
      </c>
      <c r="C4784" s="103" t="s">
        <v>904</v>
      </c>
      <c r="D4784" s="103" t="s">
        <v>909</v>
      </c>
      <c r="E4784" s="111"/>
      <c r="F4784" s="103" t="s">
        <v>910</v>
      </c>
      <c r="G4784" s="103" t="s">
        <v>118</v>
      </c>
      <c r="H4784" s="103" t="s">
        <v>323</v>
      </c>
      <c r="I4784" s="103" t="s">
        <v>842</v>
      </c>
      <c r="J4784" s="215">
        <v>-47.27</v>
      </c>
      <c r="K4784" s="216" t="s">
        <v>88</v>
      </c>
    </row>
    <row r="4785" spans="1:11" x14ac:dyDescent="0.25">
      <c r="A4785" s="103" t="s">
        <v>1038</v>
      </c>
      <c r="B4785" s="103" t="s">
        <v>88</v>
      </c>
      <c r="C4785" s="103" t="s">
        <v>904</v>
      </c>
      <c r="D4785" s="103" t="s">
        <v>909</v>
      </c>
      <c r="E4785" s="103" t="s">
        <v>910</v>
      </c>
      <c r="F4785" s="103" t="s">
        <v>910</v>
      </c>
      <c r="G4785" s="103" t="s">
        <v>118</v>
      </c>
      <c r="H4785" s="103" t="s">
        <v>323</v>
      </c>
      <c r="I4785" s="103" t="s">
        <v>842</v>
      </c>
      <c r="J4785" s="215">
        <v>1173.1300000000001</v>
      </c>
      <c r="K4785" s="216" t="s">
        <v>88</v>
      </c>
    </row>
    <row r="4786" spans="1:11" x14ac:dyDescent="0.25">
      <c r="A4786" s="103" t="s">
        <v>806</v>
      </c>
      <c r="B4786" s="103" t="s">
        <v>88</v>
      </c>
      <c r="C4786" s="103" t="s">
        <v>904</v>
      </c>
      <c r="D4786" s="103" t="s">
        <v>909</v>
      </c>
      <c r="E4786" s="103" t="s">
        <v>910</v>
      </c>
      <c r="F4786" s="103" t="s">
        <v>910</v>
      </c>
      <c r="G4786" s="103" t="s">
        <v>118</v>
      </c>
      <c r="H4786" s="103" t="s">
        <v>323</v>
      </c>
      <c r="I4786" s="103" t="s">
        <v>842</v>
      </c>
      <c r="J4786" s="215">
        <v>472.67</v>
      </c>
      <c r="K4786" s="216" t="s">
        <v>88</v>
      </c>
    </row>
    <row r="4787" spans="1:11" x14ac:dyDescent="0.25">
      <c r="A4787" s="103" t="s">
        <v>807</v>
      </c>
      <c r="B4787" s="103" t="s">
        <v>88</v>
      </c>
      <c r="C4787" s="103" t="s">
        <v>904</v>
      </c>
      <c r="D4787" s="103" t="s">
        <v>909</v>
      </c>
      <c r="E4787" s="103" t="s">
        <v>910</v>
      </c>
      <c r="F4787" s="103" t="s">
        <v>910</v>
      </c>
      <c r="G4787" s="103" t="s">
        <v>118</v>
      </c>
      <c r="H4787" s="103" t="s">
        <v>323</v>
      </c>
      <c r="I4787" s="103" t="s">
        <v>842</v>
      </c>
      <c r="J4787" s="215">
        <v>325.91000000000003</v>
      </c>
      <c r="K4787" s="216" t="s">
        <v>88</v>
      </c>
    </row>
    <row r="4788" spans="1:11" x14ac:dyDescent="0.25">
      <c r="A4788" s="103" t="s">
        <v>808</v>
      </c>
      <c r="B4788" s="103" t="s">
        <v>88</v>
      </c>
      <c r="C4788" s="103" t="s">
        <v>904</v>
      </c>
      <c r="D4788" s="103" t="s">
        <v>909</v>
      </c>
      <c r="E4788" s="103" t="s">
        <v>910</v>
      </c>
      <c r="F4788" s="103" t="s">
        <v>910</v>
      </c>
      <c r="G4788" s="103" t="s">
        <v>112</v>
      </c>
      <c r="H4788" s="103" t="s">
        <v>334</v>
      </c>
      <c r="I4788" s="103" t="s">
        <v>842</v>
      </c>
      <c r="J4788" s="215">
        <v>13.89</v>
      </c>
      <c r="K4788" s="216" t="s">
        <v>88</v>
      </c>
    </row>
    <row r="4789" spans="1:11" x14ac:dyDescent="0.25">
      <c r="A4789" s="103" t="s">
        <v>808</v>
      </c>
      <c r="B4789" s="103" t="s">
        <v>88</v>
      </c>
      <c r="C4789" s="103" t="s">
        <v>904</v>
      </c>
      <c r="D4789" s="103" t="s">
        <v>909</v>
      </c>
      <c r="E4789" s="111"/>
      <c r="F4789" s="103" t="s">
        <v>910</v>
      </c>
      <c r="G4789" s="103" t="s">
        <v>112</v>
      </c>
      <c r="H4789" s="103" t="s">
        <v>334</v>
      </c>
      <c r="I4789" s="103" t="s">
        <v>842</v>
      </c>
      <c r="J4789" s="215">
        <v>-6.95</v>
      </c>
      <c r="K4789" s="216" t="s">
        <v>88</v>
      </c>
    </row>
    <row r="4790" spans="1:11" x14ac:dyDescent="0.25">
      <c r="A4790" s="103" t="s">
        <v>810</v>
      </c>
      <c r="B4790" s="103" t="s">
        <v>88</v>
      </c>
      <c r="C4790" s="103" t="s">
        <v>904</v>
      </c>
      <c r="D4790" s="103" t="s">
        <v>909</v>
      </c>
      <c r="E4790" s="103" t="s">
        <v>910</v>
      </c>
      <c r="F4790" s="103" t="s">
        <v>910</v>
      </c>
      <c r="G4790" s="103" t="s">
        <v>112</v>
      </c>
      <c r="H4790" s="103" t="s">
        <v>334</v>
      </c>
      <c r="I4790" s="103" t="s">
        <v>842</v>
      </c>
      <c r="J4790" s="215">
        <v>63.48</v>
      </c>
      <c r="K4790" s="216" t="s">
        <v>88</v>
      </c>
    </row>
    <row r="4791" spans="1:11" x14ac:dyDescent="0.25">
      <c r="A4791" s="103" t="s">
        <v>810</v>
      </c>
      <c r="B4791" s="103" t="s">
        <v>88</v>
      </c>
      <c r="C4791" s="103" t="s">
        <v>904</v>
      </c>
      <c r="D4791" s="103" t="s">
        <v>909</v>
      </c>
      <c r="E4791" s="111"/>
      <c r="F4791" s="103" t="s">
        <v>910</v>
      </c>
      <c r="G4791" s="103" t="s">
        <v>112</v>
      </c>
      <c r="H4791" s="103" t="s">
        <v>334</v>
      </c>
      <c r="I4791" s="103" t="s">
        <v>842</v>
      </c>
      <c r="J4791" s="215">
        <v>-31.74</v>
      </c>
      <c r="K4791" s="216" t="s">
        <v>88</v>
      </c>
    </row>
    <row r="4792" spans="1:11" x14ac:dyDescent="0.25">
      <c r="A4792" s="103" t="s">
        <v>806</v>
      </c>
      <c r="B4792" s="103" t="s">
        <v>88</v>
      </c>
      <c r="C4792" s="103" t="s">
        <v>904</v>
      </c>
      <c r="D4792" s="103" t="s">
        <v>909</v>
      </c>
      <c r="E4792" s="103" t="s">
        <v>910</v>
      </c>
      <c r="F4792" s="103" t="s">
        <v>910</v>
      </c>
      <c r="G4792" s="103" t="s">
        <v>112</v>
      </c>
      <c r="H4792" s="103" t="s">
        <v>334</v>
      </c>
      <c r="I4792" s="103" t="s">
        <v>842</v>
      </c>
      <c r="J4792" s="215">
        <v>97.12</v>
      </c>
      <c r="K4792" s="216" t="s">
        <v>88</v>
      </c>
    </row>
    <row r="4793" spans="1:11" x14ac:dyDescent="0.25">
      <c r="A4793" s="103" t="s">
        <v>806</v>
      </c>
      <c r="B4793" s="103" t="s">
        <v>88</v>
      </c>
      <c r="C4793" s="103" t="s">
        <v>904</v>
      </c>
      <c r="D4793" s="103" t="s">
        <v>909</v>
      </c>
      <c r="E4793" s="111"/>
      <c r="F4793" s="103" t="s">
        <v>910</v>
      </c>
      <c r="G4793" s="103" t="s">
        <v>112</v>
      </c>
      <c r="H4793" s="103" t="s">
        <v>334</v>
      </c>
      <c r="I4793" s="103" t="s">
        <v>842</v>
      </c>
      <c r="J4793" s="215">
        <v>-48.56</v>
      </c>
      <c r="K4793" s="216" t="s">
        <v>88</v>
      </c>
    </row>
    <row r="4794" spans="1:11" x14ac:dyDescent="0.25">
      <c r="A4794" s="103" t="s">
        <v>808</v>
      </c>
      <c r="B4794" s="103" t="s">
        <v>88</v>
      </c>
      <c r="C4794" s="103" t="s">
        <v>904</v>
      </c>
      <c r="D4794" s="103" t="s">
        <v>909</v>
      </c>
      <c r="E4794" s="103" t="s">
        <v>910</v>
      </c>
      <c r="F4794" s="103" t="s">
        <v>910</v>
      </c>
      <c r="G4794" s="103" t="s">
        <v>106</v>
      </c>
      <c r="H4794" s="103" t="s">
        <v>482</v>
      </c>
      <c r="I4794" s="103" t="s">
        <v>842</v>
      </c>
      <c r="J4794" s="215">
        <v>210</v>
      </c>
      <c r="K4794" s="216" t="s">
        <v>88</v>
      </c>
    </row>
    <row r="4795" spans="1:11" x14ac:dyDescent="0.25">
      <c r="A4795" s="103" t="s">
        <v>808</v>
      </c>
      <c r="B4795" s="103" t="s">
        <v>88</v>
      </c>
      <c r="C4795" s="103" t="s">
        <v>904</v>
      </c>
      <c r="D4795" s="103" t="s">
        <v>909</v>
      </c>
      <c r="E4795" s="111"/>
      <c r="F4795" s="103" t="s">
        <v>910</v>
      </c>
      <c r="G4795" s="103" t="s">
        <v>106</v>
      </c>
      <c r="H4795" s="103" t="s">
        <v>482</v>
      </c>
      <c r="I4795" s="103" t="s">
        <v>842</v>
      </c>
      <c r="J4795" s="215">
        <v>-105</v>
      </c>
      <c r="K4795" s="216" t="s">
        <v>88</v>
      </c>
    </row>
    <row r="4796" spans="1:11" x14ac:dyDescent="0.25">
      <c r="A4796" s="103" t="s">
        <v>1038</v>
      </c>
      <c r="B4796" s="103" t="s">
        <v>88</v>
      </c>
      <c r="C4796" s="103" t="s">
        <v>904</v>
      </c>
      <c r="D4796" s="103" t="s">
        <v>909</v>
      </c>
      <c r="E4796" s="103" t="s">
        <v>910</v>
      </c>
      <c r="F4796" s="103" t="s">
        <v>910</v>
      </c>
      <c r="G4796" s="103" t="s">
        <v>105</v>
      </c>
      <c r="H4796" s="103" t="s">
        <v>335</v>
      </c>
      <c r="I4796" s="103" t="s">
        <v>842</v>
      </c>
      <c r="J4796" s="215">
        <v>461.63</v>
      </c>
      <c r="K4796" s="216" t="s">
        <v>88</v>
      </c>
    </row>
    <row r="4797" spans="1:11" x14ac:dyDescent="0.25">
      <c r="A4797" s="103" t="s">
        <v>1038</v>
      </c>
      <c r="B4797" s="103" t="s">
        <v>88</v>
      </c>
      <c r="C4797" s="103" t="s">
        <v>904</v>
      </c>
      <c r="D4797" s="103" t="s">
        <v>909</v>
      </c>
      <c r="E4797" s="111"/>
      <c r="F4797" s="103" t="s">
        <v>910</v>
      </c>
      <c r="G4797" s="103" t="s">
        <v>105</v>
      </c>
      <c r="H4797" s="103" t="s">
        <v>335</v>
      </c>
      <c r="I4797" s="103" t="s">
        <v>842</v>
      </c>
      <c r="J4797" s="215">
        <v>-230.81</v>
      </c>
      <c r="K4797" s="216" t="s">
        <v>88</v>
      </c>
    </row>
    <row r="4798" spans="1:11" x14ac:dyDescent="0.25">
      <c r="A4798" s="103" t="s">
        <v>808</v>
      </c>
      <c r="B4798" s="103" t="s">
        <v>88</v>
      </c>
      <c r="C4798" s="103" t="s">
        <v>904</v>
      </c>
      <c r="D4798" s="103" t="s">
        <v>909</v>
      </c>
      <c r="E4798" s="103" t="s">
        <v>910</v>
      </c>
      <c r="F4798" s="103" t="s">
        <v>910</v>
      </c>
      <c r="G4798" s="103" t="s">
        <v>104</v>
      </c>
      <c r="H4798" s="103" t="s">
        <v>336</v>
      </c>
      <c r="I4798" s="103" t="s">
        <v>842</v>
      </c>
      <c r="J4798" s="215">
        <v>89.61</v>
      </c>
      <c r="K4798" s="216" t="s">
        <v>88</v>
      </c>
    </row>
    <row r="4799" spans="1:11" x14ac:dyDescent="0.25">
      <c r="A4799" s="103" t="s">
        <v>808</v>
      </c>
      <c r="B4799" s="103" t="s">
        <v>88</v>
      </c>
      <c r="C4799" s="103" t="s">
        <v>904</v>
      </c>
      <c r="D4799" s="103" t="s">
        <v>909</v>
      </c>
      <c r="E4799" s="111"/>
      <c r="F4799" s="103" t="s">
        <v>910</v>
      </c>
      <c r="G4799" s="103" t="s">
        <v>104</v>
      </c>
      <c r="H4799" s="103" t="s">
        <v>336</v>
      </c>
      <c r="I4799" s="103" t="s">
        <v>842</v>
      </c>
      <c r="J4799" s="215">
        <v>-44.81</v>
      </c>
      <c r="K4799" s="216" t="s">
        <v>88</v>
      </c>
    </row>
    <row r="4800" spans="1:11" x14ac:dyDescent="0.25">
      <c r="A4800" s="103" t="s">
        <v>809</v>
      </c>
      <c r="B4800" s="103" t="s">
        <v>88</v>
      </c>
      <c r="C4800" s="103" t="s">
        <v>904</v>
      </c>
      <c r="D4800" s="103" t="s">
        <v>909</v>
      </c>
      <c r="E4800" s="103" t="s">
        <v>910</v>
      </c>
      <c r="F4800" s="103" t="s">
        <v>910</v>
      </c>
      <c r="G4800" s="103" t="s">
        <v>104</v>
      </c>
      <c r="H4800" s="103" t="s">
        <v>336</v>
      </c>
      <c r="I4800" s="103" t="s">
        <v>842</v>
      </c>
      <c r="J4800" s="215">
        <v>607.4</v>
      </c>
      <c r="K4800" s="216" t="s">
        <v>88</v>
      </c>
    </row>
    <row r="4801" spans="1:11" x14ac:dyDescent="0.25">
      <c r="A4801" s="103" t="s">
        <v>809</v>
      </c>
      <c r="B4801" s="103" t="s">
        <v>88</v>
      </c>
      <c r="C4801" s="103" t="s">
        <v>904</v>
      </c>
      <c r="D4801" s="103" t="s">
        <v>909</v>
      </c>
      <c r="E4801" s="111"/>
      <c r="F4801" s="103" t="s">
        <v>910</v>
      </c>
      <c r="G4801" s="103" t="s">
        <v>104</v>
      </c>
      <c r="H4801" s="103" t="s">
        <v>336</v>
      </c>
      <c r="I4801" s="103" t="s">
        <v>842</v>
      </c>
      <c r="J4801" s="215">
        <v>-303.7</v>
      </c>
      <c r="K4801" s="216" t="s">
        <v>88</v>
      </c>
    </row>
    <row r="4802" spans="1:11" x14ac:dyDescent="0.25">
      <c r="A4802" s="103" t="s">
        <v>810</v>
      </c>
      <c r="B4802" s="103" t="s">
        <v>88</v>
      </c>
      <c r="C4802" s="103" t="s">
        <v>904</v>
      </c>
      <c r="D4802" s="103" t="s">
        <v>909</v>
      </c>
      <c r="E4802" s="103" t="s">
        <v>910</v>
      </c>
      <c r="F4802" s="103" t="s">
        <v>910</v>
      </c>
      <c r="G4802" s="103" t="s">
        <v>104</v>
      </c>
      <c r="H4802" s="103" t="s">
        <v>336</v>
      </c>
      <c r="I4802" s="103" t="s">
        <v>842</v>
      </c>
      <c r="J4802" s="215">
        <v>254.44</v>
      </c>
      <c r="K4802" s="216" t="s">
        <v>88</v>
      </c>
    </row>
    <row r="4803" spans="1:11" x14ac:dyDescent="0.25">
      <c r="A4803" s="103" t="s">
        <v>810</v>
      </c>
      <c r="B4803" s="103" t="s">
        <v>88</v>
      </c>
      <c r="C4803" s="103" t="s">
        <v>904</v>
      </c>
      <c r="D4803" s="103" t="s">
        <v>909</v>
      </c>
      <c r="E4803" s="111"/>
      <c r="F4803" s="103" t="s">
        <v>910</v>
      </c>
      <c r="G4803" s="103" t="s">
        <v>104</v>
      </c>
      <c r="H4803" s="103" t="s">
        <v>336</v>
      </c>
      <c r="I4803" s="103" t="s">
        <v>842</v>
      </c>
      <c r="J4803" s="215">
        <v>-127.22</v>
      </c>
      <c r="K4803" s="216" t="s">
        <v>88</v>
      </c>
    </row>
    <row r="4804" spans="1:11" x14ac:dyDescent="0.25">
      <c r="A4804" s="103" t="s">
        <v>806</v>
      </c>
      <c r="B4804" s="103" t="s">
        <v>88</v>
      </c>
      <c r="C4804" s="103" t="s">
        <v>904</v>
      </c>
      <c r="D4804" s="103" t="s">
        <v>909</v>
      </c>
      <c r="E4804" s="103" t="s">
        <v>910</v>
      </c>
      <c r="F4804" s="103" t="s">
        <v>910</v>
      </c>
      <c r="G4804" s="103" t="s">
        <v>104</v>
      </c>
      <c r="H4804" s="103" t="s">
        <v>336</v>
      </c>
      <c r="I4804" s="103" t="s">
        <v>842</v>
      </c>
      <c r="J4804" s="215">
        <v>592.4</v>
      </c>
      <c r="K4804" s="216" t="s">
        <v>88</v>
      </c>
    </row>
    <row r="4805" spans="1:11" x14ac:dyDescent="0.25">
      <c r="A4805" s="103" t="s">
        <v>806</v>
      </c>
      <c r="B4805" s="103" t="s">
        <v>88</v>
      </c>
      <c r="C4805" s="103" t="s">
        <v>904</v>
      </c>
      <c r="D4805" s="103" t="s">
        <v>909</v>
      </c>
      <c r="E4805" s="111"/>
      <c r="F4805" s="103" t="s">
        <v>910</v>
      </c>
      <c r="G4805" s="103" t="s">
        <v>104</v>
      </c>
      <c r="H4805" s="103" t="s">
        <v>336</v>
      </c>
      <c r="I4805" s="103" t="s">
        <v>842</v>
      </c>
      <c r="J4805" s="215">
        <v>-296.16000000000003</v>
      </c>
      <c r="K4805" s="216" t="s">
        <v>88</v>
      </c>
    </row>
    <row r="4806" spans="1:11" x14ac:dyDescent="0.25">
      <c r="A4806" s="103" t="s">
        <v>807</v>
      </c>
      <c r="B4806" s="103" t="s">
        <v>88</v>
      </c>
      <c r="C4806" s="103" t="s">
        <v>904</v>
      </c>
      <c r="D4806" s="103" t="s">
        <v>909</v>
      </c>
      <c r="E4806" s="103" t="s">
        <v>910</v>
      </c>
      <c r="F4806" s="103" t="s">
        <v>910</v>
      </c>
      <c r="G4806" s="103" t="s">
        <v>104</v>
      </c>
      <c r="H4806" s="103" t="s">
        <v>336</v>
      </c>
      <c r="I4806" s="103" t="s">
        <v>842</v>
      </c>
      <c r="J4806" s="215">
        <v>24.75</v>
      </c>
      <c r="K4806" s="216" t="s">
        <v>88</v>
      </c>
    </row>
    <row r="4807" spans="1:11" x14ac:dyDescent="0.25">
      <c r="A4807" s="103" t="s">
        <v>807</v>
      </c>
      <c r="B4807" s="103" t="s">
        <v>88</v>
      </c>
      <c r="C4807" s="103" t="s">
        <v>904</v>
      </c>
      <c r="D4807" s="103" t="s">
        <v>909</v>
      </c>
      <c r="E4807" s="111"/>
      <c r="F4807" s="103" t="s">
        <v>910</v>
      </c>
      <c r="G4807" s="103" t="s">
        <v>104</v>
      </c>
      <c r="H4807" s="103" t="s">
        <v>336</v>
      </c>
      <c r="I4807" s="103" t="s">
        <v>842</v>
      </c>
      <c r="J4807" s="215">
        <v>-12.37</v>
      </c>
      <c r="K4807" s="216" t="s">
        <v>88</v>
      </c>
    </row>
    <row r="4808" spans="1:11" x14ac:dyDescent="0.25">
      <c r="A4808" s="103" t="s">
        <v>808</v>
      </c>
      <c r="B4808" s="103" t="s">
        <v>88</v>
      </c>
      <c r="C4808" s="103" t="s">
        <v>904</v>
      </c>
      <c r="D4808" s="103" t="s">
        <v>909</v>
      </c>
      <c r="E4808" s="103" t="s">
        <v>910</v>
      </c>
      <c r="F4808" s="103" t="s">
        <v>910</v>
      </c>
      <c r="G4808" s="103" t="s">
        <v>103</v>
      </c>
      <c r="H4808" s="103" t="s">
        <v>337</v>
      </c>
      <c r="I4808" s="103" t="s">
        <v>842</v>
      </c>
      <c r="J4808" s="215">
        <v>59.48</v>
      </c>
      <c r="K4808" s="216" t="s">
        <v>88</v>
      </c>
    </row>
    <row r="4809" spans="1:11" x14ac:dyDescent="0.25">
      <c r="A4809" s="103" t="s">
        <v>806</v>
      </c>
      <c r="B4809" s="103" t="s">
        <v>88</v>
      </c>
      <c r="C4809" s="103" t="s">
        <v>904</v>
      </c>
      <c r="D4809" s="103" t="s">
        <v>909</v>
      </c>
      <c r="E4809" s="103" t="s">
        <v>910</v>
      </c>
      <c r="F4809" s="103" t="s">
        <v>910</v>
      </c>
      <c r="G4809" s="103" t="s">
        <v>103</v>
      </c>
      <c r="H4809" s="103" t="s">
        <v>337</v>
      </c>
      <c r="I4809" s="103" t="s">
        <v>842</v>
      </c>
      <c r="J4809" s="215">
        <v>446.94</v>
      </c>
      <c r="K4809" s="216" t="s">
        <v>88</v>
      </c>
    </row>
    <row r="4810" spans="1:11" x14ac:dyDescent="0.25">
      <c r="A4810" s="103" t="s">
        <v>806</v>
      </c>
      <c r="B4810" s="103" t="s">
        <v>88</v>
      </c>
      <c r="C4810" s="103" t="s">
        <v>904</v>
      </c>
      <c r="D4810" s="103" t="s">
        <v>909</v>
      </c>
      <c r="E4810" s="111"/>
      <c r="F4810" s="103" t="s">
        <v>910</v>
      </c>
      <c r="G4810" s="103" t="s">
        <v>103</v>
      </c>
      <c r="H4810" s="103" t="s">
        <v>337</v>
      </c>
      <c r="I4810" s="103" t="s">
        <v>842</v>
      </c>
      <c r="J4810" s="215">
        <v>-223.44</v>
      </c>
      <c r="K4810" s="216" t="s">
        <v>88</v>
      </c>
    </row>
    <row r="4811" spans="1:11" x14ac:dyDescent="0.25">
      <c r="A4811" s="103" t="s">
        <v>807</v>
      </c>
      <c r="B4811" s="103" t="s">
        <v>88</v>
      </c>
      <c r="C4811" s="103" t="s">
        <v>904</v>
      </c>
      <c r="D4811" s="103" t="s">
        <v>909</v>
      </c>
      <c r="E4811" s="103" t="s">
        <v>910</v>
      </c>
      <c r="F4811" s="103" t="s">
        <v>910</v>
      </c>
      <c r="G4811" s="103" t="s">
        <v>103</v>
      </c>
      <c r="H4811" s="103" t="s">
        <v>337</v>
      </c>
      <c r="I4811" s="103" t="s">
        <v>842</v>
      </c>
      <c r="J4811" s="215">
        <v>111.25</v>
      </c>
      <c r="K4811" s="216" t="s">
        <v>88</v>
      </c>
    </row>
    <row r="4812" spans="1:11" x14ac:dyDescent="0.25">
      <c r="A4812" s="103" t="s">
        <v>807</v>
      </c>
      <c r="B4812" s="103" t="s">
        <v>88</v>
      </c>
      <c r="C4812" s="103" t="s">
        <v>904</v>
      </c>
      <c r="D4812" s="103" t="s">
        <v>909</v>
      </c>
      <c r="E4812" s="111"/>
      <c r="F4812" s="103" t="s">
        <v>910</v>
      </c>
      <c r="G4812" s="103" t="s">
        <v>103</v>
      </c>
      <c r="H4812" s="103" t="s">
        <v>337</v>
      </c>
      <c r="I4812" s="103" t="s">
        <v>842</v>
      </c>
      <c r="J4812" s="215">
        <v>-55.63</v>
      </c>
      <c r="K4812" s="232"/>
    </row>
    <row r="4813" spans="1:11" x14ac:dyDescent="0.25">
      <c r="A4813" s="103" t="s">
        <v>808</v>
      </c>
      <c r="B4813" s="103" t="s">
        <v>88</v>
      </c>
      <c r="C4813" s="103" t="s">
        <v>904</v>
      </c>
      <c r="D4813" s="103" t="s">
        <v>909</v>
      </c>
      <c r="E4813" s="103" t="s">
        <v>910</v>
      </c>
      <c r="F4813" s="103" t="s">
        <v>910</v>
      </c>
      <c r="G4813" s="103" t="s">
        <v>101</v>
      </c>
      <c r="H4813" s="103" t="s">
        <v>339</v>
      </c>
      <c r="I4813" s="103" t="s">
        <v>842</v>
      </c>
      <c r="J4813" s="215">
        <v>409.02</v>
      </c>
      <c r="K4813" s="216" t="s">
        <v>88</v>
      </c>
    </row>
    <row r="4814" spans="1:11" x14ac:dyDescent="0.25">
      <c r="A4814" s="103" t="s">
        <v>808</v>
      </c>
      <c r="B4814" s="103" t="s">
        <v>88</v>
      </c>
      <c r="C4814" s="103" t="s">
        <v>904</v>
      </c>
      <c r="D4814" s="103" t="s">
        <v>909</v>
      </c>
      <c r="E4814" s="111"/>
      <c r="F4814" s="103" t="s">
        <v>910</v>
      </c>
      <c r="G4814" s="103" t="s">
        <v>101</v>
      </c>
      <c r="H4814" s="103" t="s">
        <v>339</v>
      </c>
      <c r="I4814" s="103" t="s">
        <v>842</v>
      </c>
      <c r="J4814" s="215">
        <v>-204.48</v>
      </c>
      <c r="K4814" s="216" t="s">
        <v>88</v>
      </c>
    </row>
    <row r="4815" spans="1:11" x14ac:dyDescent="0.25">
      <c r="A4815" s="103" t="s">
        <v>809</v>
      </c>
      <c r="B4815" s="103" t="s">
        <v>88</v>
      </c>
      <c r="C4815" s="103" t="s">
        <v>904</v>
      </c>
      <c r="D4815" s="103" t="s">
        <v>909</v>
      </c>
      <c r="E4815" s="103" t="s">
        <v>910</v>
      </c>
      <c r="F4815" s="103" t="s">
        <v>910</v>
      </c>
      <c r="G4815" s="103" t="s">
        <v>101</v>
      </c>
      <c r="H4815" s="103" t="s">
        <v>339</v>
      </c>
      <c r="I4815" s="103" t="s">
        <v>842</v>
      </c>
      <c r="J4815" s="215">
        <v>637.85</v>
      </c>
      <c r="K4815" s="216" t="s">
        <v>88</v>
      </c>
    </row>
    <row r="4816" spans="1:11" x14ac:dyDescent="0.25">
      <c r="A4816" s="103" t="s">
        <v>809</v>
      </c>
      <c r="B4816" s="103" t="s">
        <v>88</v>
      </c>
      <c r="C4816" s="103" t="s">
        <v>904</v>
      </c>
      <c r="D4816" s="103" t="s">
        <v>909</v>
      </c>
      <c r="E4816" s="111"/>
      <c r="F4816" s="103" t="s">
        <v>910</v>
      </c>
      <c r="G4816" s="103" t="s">
        <v>101</v>
      </c>
      <c r="H4816" s="103" t="s">
        <v>339</v>
      </c>
      <c r="I4816" s="103" t="s">
        <v>842</v>
      </c>
      <c r="J4816" s="215">
        <v>-318.87</v>
      </c>
      <c r="K4816" s="216" t="s">
        <v>88</v>
      </c>
    </row>
    <row r="4817" spans="1:11" x14ac:dyDescent="0.25">
      <c r="A4817" s="103" t="s">
        <v>810</v>
      </c>
      <c r="B4817" s="103" t="s">
        <v>88</v>
      </c>
      <c r="C4817" s="103" t="s">
        <v>904</v>
      </c>
      <c r="D4817" s="103" t="s">
        <v>909</v>
      </c>
      <c r="E4817" s="103" t="s">
        <v>910</v>
      </c>
      <c r="F4817" s="103" t="s">
        <v>910</v>
      </c>
      <c r="G4817" s="103" t="s">
        <v>101</v>
      </c>
      <c r="H4817" s="103" t="s">
        <v>339</v>
      </c>
      <c r="I4817" s="103" t="s">
        <v>842</v>
      </c>
      <c r="J4817" s="215">
        <v>161.79</v>
      </c>
      <c r="K4817" s="216" t="s">
        <v>88</v>
      </c>
    </row>
    <row r="4818" spans="1:11" x14ac:dyDescent="0.25">
      <c r="A4818" s="103" t="s">
        <v>810</v>
      </c>
      <c r="B4818" s="103" t="s">
        <v>88</v>
      </c>
      <c r="C4818" s="103" t="s">
        <v>904</v>
      </c>
      <c r="D4818" s="103" t="s">
        <v>909</v>
      </c>
      <c r="E4818" s="111"/>
      <c r="F4818" s="103" t="s">
        <v>910</v>
      </c>
      <c r="G4818" s="103" t="s">
        <v>101</v>
      </c>
      <c r="H4818" s="103" t="s">
        <v>339</v>
      </c>
      <c r="I4818" s="103" t="s">
        <v>842</v>
      </c>
      <c r="J4818" s="215">
        <v>-80.89</v>
      </c>
      <c r="K4818" s="216" t="s">
        <v>88</v>
      </c>
    </row>
    <row r="4819" spans="1:11" x14ac:dyDescent="0.25">
      <c r="A4819" s="103" t="s">
        <v>1038</v>
      </c>
      <c r="B4819" s="103" t="s">
        <v>88</v>
      </c>
      <c r="C4819" s="103" t="s">
        <v>904</v>
      </c>
      <c r="D4819" s="103" t="s">
        <v>909</v>
      </c>
      <c r="E4819" s="103" t="s">
        <v>910</v>
      </c>
      <c r="F4819" s="103" t="s">
        <v>910</v>
      </c>
      <c r="G4819" s="103" t="s">
        <v>101</v>
      </c>
      <c r="H4819" s="103" t="s">
        <v>339</v>
      </c>
      <c r="I4819" s="103" t="s">
        <v>842</v>
      </c>
      <c r="J4819" s="215">
        <v>108.65</v>
      </c>
      <c r="K4819" s="216" t="s">
        <v>88</v>
      </c>
    </row>
    <row r="4820" spans="1:11" x14ac:dyDescent="0.25">
      <c r="A4820" s="103" t="s">
        <v>1038</v>
      </c>
      <c r="B4820" s="103" t="s">
        <v>88</v>
      </c>
      <c r="C4820" s="103" t="s">
        <v>904</v>
      </c>
      <c r="D4820" s="103" t="s">
        <v>909</v>
      </c>
      <c r="E4820" s="111"/>
      <c r="F4820" s="103" t="s">
        <v>910</v>
      </c>
      <c r="G4820" s="103" t="s">
        <v>101</v>
      </c>
      <c r="H4820" s="103" t="s">
        <v>339</v>
      </c>
      <c r="I4820" s="103" t="s">
        <v>842</v>
      </c>
      <c r="J4820" s="215">
        <v>-54.31</v>
      </c>
      <c r="K4820" s="216" t="s">
        <v>88</v>
      </c>
    </row>
    <row r="4821" spans="1:11" x14ac:dyDescent="0.25">
      <c r="A4821" s="103" t="s">
        <v>806</v>
      </c>
      <c r="B4821" s="103" t="s">
        <v>88</v>
      </c>
      <c r="C4821" s="103" t="s">
        <v>904</v>
      </c>
      <c r="D4821" s="103" t="s">
        <v>909</v>
      </c>
      <c r="E4821" s="103" t="s">
        <v>910</v>
      </c>
      <c r="F4821" s="103" t="s">
        <v>910</v>
      </c>
      <c r="G4821" s="103" t="s">
        <v>101</v>
      </c>
      <c r="H4821" s="103" t="s">
        <v>339</v>
      </c>
      <c r="I4821" s="103" t="s">
        <v>842</v>
      </c>
      <c r="J4821" s="215">
        <v>147.11000000000001</v>
      </c>
      <c r="K4821" s="216" t="s">
        <v>88</v>
      </c>
    </row>
    <row r="4822" spans="1:11" x14ac:dyDescent="0.25">
      <c r="A4822" s="103" t="s">
        <v>806</v>
      </c>
      <c r="B4822" s="103" t="s">
        <v>88</v>
      </c>
      <c r="C4822" s="103" t="s">
        <v>904</v>
      </c>
      <c r="D4822" s="103" t="s">
        <v>909</v>
      </c>
      <c r="E4822" s="111"/>
      <c r="F4822" s="103" t="s">
        <v>910</v>
      </c>
      <c r="G4822" s="103" t="s">
        <v>101</v>
      </c>
      <c r="H4822" s="103" t="s">
        <v>339</v>
      </c>
      <c r="I4822" s="103" t="s">
        <v>842</v>
      </c>
      <c r="J4822" s="215">
        <v>-73.55</v>
      </c>
      <c r="K4822" s="216" t="s">
        <v>88</v>
      </c>
    </row>
    <row r="4823" spans="1:11" x14ac:dyDescent="0.25">
      <c r="A4823" s="103" t="s">
        <v>807</v>
      </c>
      <c r="B4823" s="103" t="s">
        <v>88</v>
      </c>
      <c r="C4823" s="103" t="s">
        <v>904</v>
      </c>
      <c r="D4823" s="103" t="s">
        <v>909</v>
      </c>
      <c r="E4823" s="103" t="s">
        <v>910</v>
      </c>
      <c r="F4823" s="103" t="s">
        <v>910</v>
      </c>
      <c r="G4823" s="103" t="s">
        <v>101</v>
      </c>
      <c r="H4823" s="103" t="s">
        <v>339</v>
      </c>
      <c r="I4823" s="103" t="s">
        <v>842</v>
      </c>
      <c r="J4823" s="215">
        <v>301.95999999999998</v>
      </c>
      <c r="K4823" s="216" t="s">
        <v>88</v>
      </c>
    </row>
    <row r="4824" spans="1:11" x14ac:dyDescent="0.25">
      <c r="A4824" s="103" t="s">
        <v>807</v>
      </c>
      <c r="B4824" s="103" t="s">
        <v>88</v>
      </c>
      <c r="C4824" s="103" t="s">
        <v>904</v>
      </c>
      <c r="D4824" s="103" t="s">
        <v>909</v>
      </c>
      <c r="E4824" s="111"/>
      <c r="F4824" s="103" t="s">
        <v>910</v>
      </c>
      <c r="G4824" s="103" t="s">
        <v>101</v>
      </c>
      <c r="H4824" s="103" t="s">
        <v>339</v>
      </c>
      <c r="I4824" s="103" t="s">
        <v>842</v>
      </c>
      <c r="J4824" s="215">
        <v>-150.96</v>
      </c>
      <c r="K4824" s="216" t="s">
        <v>88</v>
      </c>
    </row>
    <row r="4825" spans="1:11" x14ac:dyDescent="0.25">
      <c r="A4825" s="103" t="s">
        <v>808</v>
      </c>
      <c r="B4825" s="103" t="s">
        <v>88</v>
      </c>
      <c r="C4825" s="103" t="s">
        <v>904</v>
      </c>
      <c r="D4825" s="103" t="s">
        <v>909</v>
      </c>
      <c r="E4825" s="103" t="s">
        <v>910</v>
      </c>
      <c r="F4825" s="103" t="s">
        <v>910</v>
      </c>
      <c r="G4825" s="103" t="s">
        <v>98</v>
      </c>
      <c r="H4825" s="103" t="s">
        <v>341</v>
      </c>
      <c r="I4825" s="103" t="s">
        <v>842</v>
      </c>
      <c r="J4825" s="215">
        <v>2583.66</v>
      </c>
      <c r="K4825" s="216" t="s">
        <v>88</v>
      </c>
    </row>
    <row r="4826" spans="1:11" x14ac:dyDescent="0.25">
      <c r="A4826" s="103" t="s">
        <v>808</v>
      </c>
      <c r="B4826" s="103" t="s">
        <v>88</v>
      </c>
      <c r="C4826" s="103" t="s">
        <v>904</v>
      </c>
      <c r="D4826" s="103" t="s">
        <v>909</v>
      </c>
      <c r="E4826" s="111"/>
      <c r="F4826" s="103" t="s">
        <v>910</v>
      </c>
      <c r="G4826" s="103" t="s">
        <v>98</v>
      </c>
      <c r="H4826" s="103" t="s">
        <v>341</v>
      </c>
      <c r="I4826" s="103" t="s">
        <v>842</v>
      </c>
      <c r="J4826" s="215">
        <v>-1832.55</v>
      </c>
      <c r="K4826" s="216" t="s">
        <v>88</v>
      </c>
    </row>
    <row r="4827" spans="1:11" x14ac:dyDescent="0.25">
      <c r="A4827" s="103" t="s">
        <v>809</v>
      </c>
      <c r="B4827" s="103" t="s">
        <v>88</v>
      </c>
      <c r="C4827" s="103" t="s">
        <v>904</v>
      </c>
      <c r="D4827" s="103" t="s">
        <v>909</v>
      </c>
      <c r="E4827" s="103" t="s">
        <v>910</v>
      </c>
      <c r="F4827" s="103" t="s">
        <v>910</v>
      </c>
      <c r="G4827" s="103" t="s">
        <v>98</v>
      </c>
      <c r="H4827" s="103" t="s">
        <v>341</v>
      </c>
      <c r="I4827" s="103" t="s">
        <v>842</v>
      </c>
      <c r="J4827" s="215">
        <v>3567.4</v>
      </c>
      <c r="K4827" s="216" t="s">
        <v>88</v>
      </c>
    </row>
    <row r="4828" spans="1:11" x14ac:dyDescent="0.25">
      <c r="A4828" s="103" t="s">
        <v>809</v>
      </c>
      <c r="B4828" s="103" t="s">
        <v>88</v>
      </c>
      <c r="C4828" s="103" t="s">
        <v>904</v>
      </c>
      <c r="D4828" s="103" t="s">
        <v>909</v>
      </c>
      <c r="E4828" s="111"/>
      <c r="F4828" s="103" t="s">
        <v>910</v>
      </c>
      <c r="G4828" s="103" t="s">
        <v>98</v>
      </c>
      <c r="H4828" s="103" t="s">
        <v>341</v>
      </c>
      <c r="I4828" s="103" t="s">
        <v>842</v>
      </c>
      <c r="J4828" s="215">
        <v>-1783.66</v>
      </c>
      <c r="K4828" s="216" t="s">
        <v>88</v>
      </c>
    </row>
    <row r="4829" spans="1:11" x14ac:dyDescent="0.25">
      <c r="A4829" s="103" t="s">
        <v>810</v>
      </c>
      <c r="B4829" s="103" t="s">
        <v>88</v>
      </c>
      <c r="C4829" s="103" t="s">
        <v>904</v>
      </c>
      <c r="D4829" s="103" t="s">
        <v>909</v>
      </c>
      <c r="E4829" s="103" t="s">
        <v>910</v>
      </c>
      <c r="F4829" s="103" t="s">
        <v>910</v>
      </c>
      <c r="G4829" s="103" t="s">
        <v>98</v>
      </c>
      <c r="H4829" s="103" t="s">
        <v>341</v>
      </c>
      <c r="I4829" s="103" t="s">
        <v>842</v>
      </c>
      <c r="J4829" s="215">
        <v>792.29</v>
      </c>
      <c r="K4829" s="216" t="s">
        <v>88</v>
      </c>
    </row>
    <row r="4830" spans="1:11" x14ac:dyDescent="0.25">
      <c r="A4830" s="103" t="s">
        <v>810</v>
      </c>
      <c r="B4830" s="103" t="s">
        <v>88</v>
      </c>
      <c r="C4830" s="103" t="s">
        <v>904</v>
      </c>
      <c r="D4830" s="103" t="s">
        <v>909</v>
      </c>
      <c r="E4830" s="111"/>
      <c r="F4830" s="103" t="s">
        <v>910</v>
      </c>
      <c r="G4830" s="103" t="s">
        <v>98</v>
      </c>
      <c r="H4830" s="103" t="s">
        <v>341</v>
      </c>
      <c r="I4830" s="103" t="s">
        <v>842</v>
      </c>
      <c r="J4830" s="215">
        <v>-396.15</v>
      </c>
      <c r="K4830" s="216" t="s">
        <v>88</v>
      </c>
    </row>
    <row r="4831" spans="1:11" x14ac:dyDescent="0.25">
      <c r="A4831" s="103" t="s">
        <v>1038</v>
      </c>
      <c r="B4831" s="103" t="s">
        <v>88</v>
      </c>
      <c r="C4831" s="103" t="s">
        <v>904</v>
      </c>
      <c r="D4831" s="103" t="s">
        <v>909</v>
      </c>
      <c r="E4831" s="103" t="s">
        <v>910</v>
      </c>
      <c r="F4831" s="103" t="s">
        <v>910</v>
      </c>
      <c r="G4831" s="103" t="s">
        <v>98</v>
      </c>
      <c r="H4831" s="103" t="s">
        <v>341</v>
      </c>
      <c r="I4831" s="103" t="s">
        <v>842</v>
      </c>
      <c r="J4831" s="215">
        <v>444.15</v>
      </c>
      <c r="K4831" s="216" t="s">
        <v>88</v>
      </c>
    </row>
    <row r="4832" spans="1:11" x14ac:dyDescent="0.25">
      <c r="A4832" s="103" t="s">
        <v>1038</v>
      </c>
      <c r="B4832" s="103" t="s">
        <v>88</v>
      </c>
      <c r="C4832" s="103" t="s">
        <v>904</v>
      </c>
      <c r="D4832" s="103" t="s">
        <v>909</v>
      </c>
      <c r="E4832" s="111"/>
      <c r="F4832" s="103" t="s">
        <v>910</v>
      </c>
      <c r="G4832" s="103" t="s">
        <v>98</v>
      </c>
      <c r="H4832" s="103" t="s">
        <v>341</v>
      </c>
      <c r="I4832" s="103" t="s">
        <v>842</v>
      </c>
      <c r="J4832" s="215">
        <v>-222.07</v>
      </c>
      <c r="K4832" s="216" t="s">
        <v>88</v>
      </c>
    </row>
    <row r="4833" spans="1:11" x14ac:dyDescent="0.25">
      <c r="A4833" s="103" t="s">
        <v>806</v>
      </c>
      <c r="B4833" s="103" t="s">
        <v>88</v>
      </c>
      <c r="C4833" s="103" t="s">
        <v>904</v>
      </c>
      <c r="D4833" s="103" t="s">
        <v>909</v>
      </c>
      <c r="E4833" s="103" t="s">
        <v>910</v>
      </c>
      <c r="F4833" s="103" t="s">
        <v>910</v>
      </c>
      <c r="G4833" s="103" t="s">
        <v>98</v>
      </c>
      <c r="H4833" s="103" t="s">
        <v>341</v>
      </c>
      <c r="I4833" s="103" t="s">
        <v>842</v>
      </c>
      <c r="J4833" s="215">
        <v>4232.16</v>
      </c>
      <c r="K4833" s="216" t="s">
        <v>88</v>
      </c>
    </row>
    <row r="4834" spans="1:11" x14ac:dyDescent="0.25">
      <c r="A4834" s="103" t="s">
        <v>806</v>
      </c>
      <c r="B4834" s="103" t="s">
        <v>88</v>
      </c>
      <c r="C4834" s="103" t="s">
        <v>904</v>
      </c>
      <c r="D4834" s="103" t="s">
        <v>909</v>
      </c>
      <c r="E4834" s="111"/>
      <c r="F4834" s="103" t="s">
        <v>910</v>
      </c>
      <c r="G4834" s="103" t="s">
        <v>98</v>
      </c>
      <c r="H4834" s="103" t="s">
        <v>341</v>
      </c>
      <c r="I4834" s="103" t="s">
        <v>842</v>
      </c>
      <c r="J4834" s="215">
        <v>-2116.06</v>
      </c>
      <c r="K4834" s="216" t="s">
        <v>88</v>
      </c>
    </row>
    <row r="4835" spans="1:11" x14ac:dyDescent="0.25">
      <c r="A4835" s="103" t="s">
        <v>807</v>
      </c>
      <c r="B4835" s="103" t="s">
        <v>88</v>
      </c>
      <c r="C4835" s="103" t="s">
        <v>904</v>
      </c>
      <c r="D4835" s="103" t="s">
        <v>909</v>
      </c>
      <c r="E4835" s="103" t="s">
        <v>910</v>
      </c>
      <c r="F4835" s="103" t="s">
        <v>910</v>
      </c>
      <c r="G4835" s="103" t="s">
        <v>98</v>
      </c>
      <c r="H4835" s="103" t="s">
        <v>341</v>
      </c>
      <c r="I4835" s="103" t="s">
        <v>842</v>
      </c>
      <c r="J4835" s="215">
        <v>1734.17</v>
      </c>
      <c r="K4835" s="216" t="s">
        <v>88</v>
      </c>
    </row>
    <row r="4836" spans="1:11" x14ac:dyDescent="0.25">
      <c r="A4836" s="103" t="s">
        <v>807</v>
      </c>
      <c r="B4836" s="103" t="s">
        <v>88</v>
      </c>
      <c r="C4836" s="103" t="s">
        <v>904</v>
      </c>
      <c r="D4836" s="103" t="s">
        <v>909</v>
      </c>
      <c r="E4836" s="111"/>
      <c r="F4836" s="103" t="s">
        <v>910</v>
      </c>
      <c r="G4836" s="103" t="s">
        <v>98</v>
      </c>
      <c r="H4836" s="103" t="s">
        <v>341</v>
      </c>
      <c r="I4836" s="103" t="s">
        <v>842</v>
      </c>
      <c r="J4836" s="215">
        <v>-867.05</v>
      </c>
      <c r="K4836" s="216" t="s">
        <v>88</v>
      </c>
    </row>
    <row r="4837" spans="1:11" x14ac:dyDescent="0.25">
      <c r="A4837" s="103" t="s">
        <v>810</v>
      </c>
      <c r="B4837" s="103" t="s">
        <v>88</v>
      </c>
      <c r="C4837" s="103" t="s">
        <v>904</v>
      </c>
      <c r="D4837" s="103" t="s">
        <v>909</v>
      </c>
      <c r="E4837" s="103" t="s">
        <v>910</v>
      </c>
      <c r="F4837" s="103" t="s">
        <v>910</v>
      </c>
      <c r="G4837" s="103" t="s">
        <v>849</v>
      </c>
      <c r="H4837" s="103" t="s">
        <v>850</v>
      </c>
      <c r="I4837" s="103" t="s">
        <v>842</v>
      </c>
      <c r="J4837" s="215">
        <v>79.510000000000005</v>
      </c>
      <c r="K4837" s="216" t="s">
        <v>347</v>
      </c>
    </row>
    <row r="4838" spans="1:11" x14ac:dyDescent="0.25">
      <c r="A4838" s="103" t="s">
        <v>806</v>
      </c>
      <c r="B4838" s="103" t="s">
        <v>88</v>
      </c>
      <c r="C4838" s="103" t="s">
        <v>904</v>
      </c>
      <c r="D4838" s="103" t="s">
        <v>909</v>
      </c>
      <c r="E4838" s="103" t="s">
        <v>910</v>
      </c>
      <c r="F4838" s="103" t="s">
        <v>910</v>
      </c>
      <c r="G4838" s="103" t="s">
        <v>849</v>
      </c>
      <c r="H4838" s="103" t="s">
        <v>850</v>
      </c>
      <c r="I4838" s="103" t="s">
        <v>842</v>
      </c>
      <c r="J4838" s="215">
        <v>51.35</v>
      </c>
      <c r="K4838" s="216" t="s">
        <v>347</v>
      </c>
    </row>
    <row r="4839" spans="1:11" x14ac:dyDescent="0.25">
      <c r="A4839" s="103" t="s">
        <v>1038</v>
      </c>
      <c r="B4839" s="103" t="s">
        <v>88</v>
      </c>
      <c r="C4839" s="103" t="s">
        <v>904</v>
      </c>
      <c r="D4839" s="103" t="s">
        <v>909</v>
      </c>
      <c r="E4839" s="103" t="s">
        <v>910</v>
      </c>
      <c r="F4839" s="103" t="s">
        <v>910</v>
      </c>
      <c r="G4839" s="103" t="s">
        <v>171</v>
      </c>
      <c r="H4839" s="103" t="s">
        <v>348</v>
      </c>
      <c r="I4839" s="103" t="s">
        <v>842</v>
      </c>
      <c r="J4839" s="215">
        <v>154</v>
      </c>
      <c r="K4839" s="216" t="s">
        <v>347</v>
      </c>
    </row>
    <row r="4840" spans="1:11" x14ac:dyDescent="0.25">
      <c r="A4840" s="103" t="s">
        <v>1038</v>
      </c>
      <c r="B4840" s="103" t="s">
        <v>88</v>
      </c>
      <c r="C4840" s="103" t="s">
        <v>904</v>
      </c>
      <c r="D4840" s="103" t="s">
        <v>909</v>
      </c>
      <c r="E4840" s="111"/>
      <c r="F4840" s="103" t="s">
        <v>910</v>
      </c>
      <c r="G4840" s="103" t="s">
        <v>171</v>
      </c>
      <c r="H4840" s="103" t="s">
        <v>348</v>
      </c>
      <c r="I4840" s="103" t="s">
        <v>842</v>
      </c>
      <c r="J4840" s="215">
        <v>-153.08000000000001</v>
      </c>
      <c r="K4840" s="216" t="s">
        <v>347</v>
      </c>
    </row>
    <row r="4841" spans="1:11" x14ac:dyDescent="0.25">
      <c r="A4841" s="103" t="s">
        <v>1038</v>
      </c>
      <c r="B4841" s="103" t="s">
        <v>88</v>
      </c>
      <c r="C4841" s="103" t="s">
        <v>904</v>
      </c>
      <c r="D4841" s="103" t="s">
        <v>909</v>
      </c>
      <c r="E4841" s="103" t="s">
        <v>910</v>
      </c>
      <c r="F4841" s="103" t="s">
        <v>910</v>
      </c>
      <c r="G4841" s="103" t="s">
        <v>210</v>
      </c>
      <c r="H4841" s="103" t="s">
        <v>350</v>
      </c>
      <c r="I4841" s="103" t="s">
        <v>842</v>
      </c>
      <c r="J4841" s="215">
        <v>240.3</v>
      </c>
      <c r="K4841" s="216" t="s">
        <v>347</v>
      </c>
    </row>
    <row r="4842" spans="1:11" x14ac:dyDescent="0.25">
      <c r="A4842" s="103" t="s">
        <v>1038</v>
      </c>
      <c r="B4842" s="103" t="s">
        <v>88</v>
      </c>
      <c r="C4842" s="103" t="s">
        <v>904</v>
      </c>
      <c r="D4842" s="103" t="s">
        <v>909</v>
      </c>
      <c r="E4842" s="111"/>
      <c r="F4842" s="103" t="s">
        <v>910</v>
      </c>
      <c r="G4842" s="103" t="s">
        <v>210</v>
      </c>
      <c r="H4842" s="103" t="s">
        <v>350</v>
      </c>
      <c r="I4842" s="103" t="s">
        <v>842</v>
      </c>
      <c r="J4842" s="215">
        <v>-238.86</v>
      </c>
      <c r="K4842" s="216" t="s">
        <v>347</v>
      </c>
    </row>
    <row r="4843" spans="1:11" x14ac:dyDescent="0.25">
      <c r="A4843" s="103" t="s">
        <v>809</v>
      </c>
      <c r="B4843" s="103" t="s">
        <v>88</v>
      </c>
      <c r="C4843" s="103" t="s">
        <v>904</v>
      </c>
      <c r="D4843" s="103" t="s">
        <v>909</v>
      </c>
      <c r="E4843" s="103" t="s">
        <v>910</v>
      </c>
      <c r="F4843" s="103" t="s">
        <v>910</v>
      </c>
      <c r="G4843" s="103" t="s">
        <v>213</v>
      </c>
      <c r="H4843" s="103" t="s">
        <v>355</v>
      </c>
      <c r="I4843" s="103" t="s">
        <v>842</v>
      </c>
      <c r="J4843" s="215">
        <v>165.94</v>
      </c>
      <c r="K4843" s="216" t="s">
        <v>347</v>
      </c>
    </row>
    <row r="4844" spans="1:11" x14ac:dyDescent="0.25">
      <c r="A4844" s="103" t="s">
        <v>809</v>
      </c>
      <c r="B4844" s="103" t="s">
        <v>88</v>
      </c>
      <c r="C4844" s="103" t="s">
        <v>904</v>
      </c>
      <c r="D4844" s="103" t="s">
        <v>909</v>
      </c>
      <c r="E4844" s="111"/>
      <c r="F4844" s="103" t="s">
        <v>910</v>
      </c>
      <c r="G4844" s="103" t="s">
        <v>213</v>
      </c>
      <c r="H4844" s="103" t="s">
        <v>355</v>
      </c>
      <c r="I4844" s="103" t="s">
        <v>842</v>
      </c>
      <c r="J4844" s="215">
        <v>-165.2</v>
      </c>
      <c r="K4844" s="216" t="s">
        <v>347</v>
      </c>
    </row>
    <row r="4845" spans="1:11" x14ac:dyDescent="0.25">
      <c r="A4845" s="103" t="s">
        <v>810</v>
      </c>
      <c r="B4845" s="103" t="s">
        <v>88</v>
      </c>
      <c r="C4845" s="103" t="s">
        <v>904</v>
      </c>
      <c r="D4845" s="103" t="s">
        <v>909</v>
      </c>
      <c r="E4845" s="103" t="s">
        <v>910</v>
      </c>
      <c r="F4845" s="103" t="s">
        <v>910</v>
      </c>
      <c r="G4845" s="103" t="s">
        <v>213</v>
      </c>
      <c r="H4845" s="103" t="s">
        <v>355</v>
      </c>
      <c r="I4845" s="103" t="s">
        <v>842</v>
      </c>
      <c r="J4845" s="215">
        <v>285</v>
      </c>
      <c r="K4845" s="216" t="s">
        <v>347</v>
      </c>
    </row>
    <row r="4846" spans="1:11" x14ac:dyDescent="0.25">
      <c r="A4846" s="103" t="s">
        <v>810</v>
      </c>
      <c r="B4846" s="103" t="s">
        <v>88</v>
      </c>
      <c r="C4846" s="103" t="s">
        <v>904</v>
      </c>
      <c r="D4846" s="103" t="s">
        <v>909</v>
      </c>
      <c r="E4846" s="111"/>
      <c r="F4846" s="103" t="s">
        <v>910</v>
      </c>
      <c r="G4846" s="103" t="s">
        <v>213</v>
      </c>
      <c r="H4846" s="103" t="s">
        <v>355</v>
      </c>
      <c r="I4846" s="103" t="s">
        <v>842</v>
      </c>
      <c r="J4846" s="215">
        <v>-283.73</v>
      </c>
      <c r="K4846" s="216" t="s">
        <v>347</v>
      </c>
    </row>
    <row r="4847" spans="1:11" x14ac:dyDescent="0.25">
      <c r="A4847" s="103" t="s">
        <v>808</v>
      </c>
      <c r="B4847" s="103" t="s">
        <v>88</v>
      </c>
      <c r="C4847" s="103" t="s">
        <v>904</v>
      </c>
      <c r="D4847" s="103" t="s">
        <v>909</v>
      </c>
      <c r="E4847" s="103" t="s">
        <v>910</v>
      </c>
      <c r="F4847" s="103" t="s">
        <v>910</v>
      </c>
      <c r="G4847" s="103" t="s">
        <v>613</v>
      </c>
      <c r="H4847" s="103" t="s">
        <v>614</v>
      </c>
      <c r="I4847" s="103" t="s">
        <v>842</v>
      </c>
      <c r="J4847" s="215">
        <v>426.16</v>
      </c>
      <c r="K4847" s="216" t="s">
        <v>88</v>
      </c>
    </row>
    <row r="4848" spans="1:11" x14ac:dyDescent="0.25">
      <c r="A4848" s="103" t="s">
        <v>808</v>
      </c>
      <c r="B4848" s="103" t="s">
        <v>88</v>
      </c>
      <c r="C4848" s="103" t="s">
        <v>904</v>
      </c>
      <c r="D4848" s="103" t="s">
        <v>909</v>
      </c>
      <c r="E4848" s="111"/>
      <c r="F4848" s="103" t="s">
        <v>910</v>
      </c>
      <c r="G4848" s="103" t="s">
        <v>613</v>
      </c>
      <c r="H4848" s="103" t="s">
        <v>614</v>
      </c>
      <c r="I4848" s="103" t="s">
        <v>842</v>
      </c>
      <c r="J4848" s="215">
        <v>-106.54</v>
      </c>
      <c r="K4848" s="216" t="s">
        <v>88</v>
      </c>
    </row>
    <row r="4849" spans="1:11" x14ac:dyDescent="0.25">
      <c r="A4849" s="103" t="s">
        <v>1038</v>
      </c>
      <c r="B4849" s="103" t="s">
        <v>88</v>
      </c>
      <c r="C4849" s="103" t="s">
        <v>904</v>
      </c>
      <c r="D4849" s="103" t="s">
        <v>909</v>
      </c>
      <c r="E4849" s="103" t="s">
        <v>910</v>
      </c>
      <c r="F4849" s="103" t="s">
        <v>910</v>
      </c>
      <c r="G4849" s="103" t="s">
        <v>613</v>
      </c>
      <c r="H4849" s="103" t="s">
        <v>614</v>
      </c>
      <c r="I4849" s="103" t="s">
        <v>842</v>
      </c>
      <c r="J4849" s="215">
        <v>82.14</v>
      </c>
      <c r="K4849" s="216" t="s">
        <v>88</v>
      </c>
    </row>
    <row r="4850" spans="1:11" x14ac:dyDescent="0.25">
      <c r="A4850" s="103" t="s">
        <v>1038</v>
      </c>
      <c r="B4850" s="103" t="s">
        <v>88</v>
      </c>
      <c r="C4850" s="103" t="s">
        <v>904</v>
      </c>
      <c r="D4850" s="103" t="s">
        <v>909</v>
      </c>
      <c r="E4850" s="111"/>
      <c r="F4850" s="103" t="s">
        <v>910</v>
      </c>
      <c r="G4850" s="103" t="s">
        <v>613</v>
      </c>
      <c r="H4850" s="103" t="s">
        <v>614</v>
      </c>
      <c r="I4850" s="103" t="s">
        <v>842</v>
      </c>
      <c r="J4850" s="215">
        <v>-20.54</v>
      </c>
      <c r="K4850" s="216" t="s">
        <v>88</v>
      </c>
    </row>
    <row r="4851" spans="1:11" x14ac:dyDescent="0.25">
      <c r="A4851" s="103" t="s">
        <v>809</v>
      </c>
      <c r="B4851" s="103" t="s">
        <v>88</v>
      </c>
      <c r="C4851" s="103" t="s">
        <v>904</v>
      </c>
      <c r="D4851" s="103" t="s">
        <v>909</v>
      </c>
      <c r="E4851" s="103" t="s">
        <v>910</v>
      </c>
      <c r="F4851" s="103" t="s">
        <v>910</v>
      </c>
      <c r="G4851" s="103" t="s">
        <v>470</v>
      </c>
      <c r="H4851" s="103" t="s">
        <v>817</v>
      </c>
      <c r="I4851" s="103" t="s">
        <v>842</v>
      </c>
      <c r="J4851" s="215">
        <v>510.67</v>
      </c>
      <c r="K4851" s="216" t="s">
        <v>88</v>
      </c>
    </row>
    <row r="4852" spans="1:11" x14ac:dyDescent="0.25">
      <c r="A4852" s="103" t="s">
        <v>810</v>
      </c>
      <c r="B4852" s="103" t="s">
        <v>88</v>
      </c>
      <c r="C4852" s="103" t="s">
        <v>904</v>
      </c>
      <c r="D4852" s="103" t="s">
        <v>909</v>
      </c>
      <c r="E4852" s="103" t="s">
        <v>910</v>
      </c>
      <c r="F4852" s="103" t="s">
        <v>910</v>
      </c>
      <c r="G4852" s="103" t="s">
        <v>470</v>
      </c>
      <c r="H4852" s="103" t="s">
        <v>817</v>
      </c>
      <c r="I4852" s="103" t="s">
        <v>842</v>
      </c>
      <c r="J4852" s="215">
        <v>29.4</v>
      </c>
      <c r="K4852" s="216" t="s">
        <v>88</v>
      </c>
    </row>
    <row r="4853" spans="1:11" x14ac:dyDescent="0.25">
      <c r="A4853" s="103" t="s">
        <v>1038</v>
      </c>
      <c r="B4853" s="103" t="s">
        <v>88</v>
      </c>
      <c r="C4853" s="103" t="s">
        <v>904</v>
      </c>
      <c r="D4853" s="103" t="s">
        <v>909</v>
      </c>
      <c r="E4853" s="103" t="s">
        <v>910</v>
      </c>
      <c r="F4853" s="103" t="s">
        <v>910</v>
      </c>
      <c r="G4853" s="103" t="s">
        <v>470</v>
      </c>
      <c r="H4853" s="103" t="s">
        <v>817</v>
      </c>
      <c r="I4853" s="103" t="s">
        <v>842</v>
      </c>
      <c r="J4853" s="215">
        <v>461.99</v>
      </c>
      <c r="K4853" s="216" t="s">
        <v>88</v>
      </c>
    </row>
    <row r="4854" spans="1:11" x14ac:dyDescent="0.25">
      <c r="A4854" s="103" t="s">
        <v>807</v>
      </c>
      <c r="B4854" s="103" t="s">
        <v>88</v>
      </c>
      <c r="C4854" s="103" t="s">
        <v>904</v>
      </c>
      <c r="D4854" s="103" t="s">
        <v>909</v>
      </c>
      <c r="E4854" s="103" t="s">
        <v>910</v>
      </c>
      <c r="F4854" s="103" t="s">
        <v>910</v>
      </c>
      <c r="G4854" s="103" t="s">
        <v>470</v>
      </c>
      <c r="H4854" s="103" t="s">
        <v>817</v>
      </c>
      <c r="I4854" s="103" t="s">
        <v>842</v>
      </c>
      <c r="J4854" s="215">
        <v>461.51</v>
      </c>
      <c r="K4854" s="216" t="s">
        <v>88</v>
      </c>
    </row>
    <row r="4855" spans="1:11" x14ac:dyDescent="0.25">
      <c r="A4855" s="103" t="s">
        <v>809</v>
      </c>
      <c r="B4855" s="103" t="s">
        <v>88</v>
      </c>
      <c r="C4855" s="103" t="s">
        <v>904</v>
      </c>
      <c r="D4855" s="103" t="s">
        <v>909</v>
      </c>
      <c r="E4855" s="103" t="s">
        <v>910</v>
      </c>
      <c r="F4855" s="103" t="s">
        <v>910</v>
      </c>
      <c r="G4855" s="103" t="s">
        <v>875</v>
      </c>
      <c r="H4855" s="103" t="s">
        <v>876</v>
      </c>
      <c r="I4855" s="103" t="s">
        <v>842</v>
      </c>
      <c r="J4855" s="215">
        <v>235.49</v>
      </c>
      <c r="K4855" s="216" t="s">
        <v>88</v>
      </c>
    </row>
    <row r="4856" spans="1:11" x14ac:dyDescent="0.25">
      <c r="A4856" s="103" t="s">
        <v>810</v>
      </c>
      <c r="B4856" s="103" t="s">
        <v>88</v>
      </c>
      <c r="C4856" s="103" t="s">
        <v>904</v>
      </c>
      <c r="D4856" s="103" t="s">
        <v>909</v>
      </c>
      <c r="E4856" s="103" t="s">
        <v>910</v>
      </c>
      <c r="F4856" s="103" t="s">
        <v>910</v>
      </c>
      <c r="G4856" s="103" t="s">
        <v>875</v>
      </c>
      <c r="H4856" s="103" t="s">
        <v>876</v>
      </c>
      <c r="I4856" s="103" t="s">
        <v>842</v>
      </c>
      <c r="J4856" s="215">
        <v>248.13</v>
      </c>
      <c r="K4856" s="216" t="s">
        <v>88</v>
      </c>
    </row>
    <row r="4857" spans="1:11" x14ac:dyDescent="0.25">
      <c r="A4857" s="103" t="s">
        <v>806</v>
      </c>
      <c r="B4857" s="103" t="s">
        <v>88</v>
      </c>
      <c r="C4857" s="103" t="s">
        <v>904</v>
      </c>
      <c r="D4857" s="103" t="s">
        <v>909</v>
      </c>
      <c r="E4857" s="103" t="s">
        <v>910</v>
      </c>
      <c r="F4857" s="103" t="s">
        <v>910</v>
      </c>
      <c r="G4857" s="103" t="s">
        <v>875</v>
      </c>
      <c r="H4857" s="103" t="s">
        <v>876</v>
      </c>
      <c r="I4857" s="103" t="s">
        <v>842</v>
      </c>
      <c r="J4857" s="215">
        <v>407.56</v>
      </c>
      <c r="K4857" s="216" t="s">
        <v>88</v>
      </c>
    </row>
    <row r="4858" spans="1:11" x14ac:dyDescent="0.25">
      <c r="A4858" s="103" t="s">
        <v>808</v>
      </c>
      <c r="B4858" s="103" t="s">
        <v>88</v>
      </c>
      <c r="C4858" s="103" t="s">
        <v>904</v>
      </c>
      <c r="D4858" s="103" t="s">
        <v>909</v>
      </c>
      <c r="E4858" s="103" t="s">
        <v>910</v>
      </c>
      <c r="F4858" s="103" t="s">
        <v>910</v>
      </c>
      <c r="G4858" s="103" t="s">
        <v>818</v>
      </c>
      <c r="H4858" s="103" t="s">
        <v>819</v>
      </c>
      <c r="I4858" s="103" t="s">
        <v>842</v>
      </c>
      <c r="J4858" s="215">
        <v>179.82</v>
      </c>
      <c r="K4858" s="216" t="s">
        <v>88</v>
      </c>
    </row>
    <row r="4859" spans="1:11" x14ac:dyDescent="0.25">
      <c r="A4859" s="103" t="s">
        <v>809</v>
      </c>
      <c r="B4859" s="103" t="s">
        <v>88</v>
      </c>
      <c r="C4859" s="103" t="s">
        <v>904</v>
      </c>
      <c r="D4859" s="103" t="s">
        <v>909</v>
      </c>
      <c r="E4859" s="103" t="s">
        <v>910</v>
      </c>
      <c r="F4859" s="103" t="s">
        <v>910</v>
      </c>
      <c r="G4859" s="103" t="s">
        <v>818</v>
      </c>
      <c r="H4859" s="103" t="s">
        <v>819</v>
      </c>
      <c r="I4859" s="103" t="s">
        <v>842</v>
      </c>
      <c r="J4859" s="215">
        <v>2190.1999999999998</v>
      </c>
      <c r="K4859" s="216" t="s">
        <v>88</v>
      </c>
    </row>
    <row r="4860" spans="1:11" x14ac:dyDescent="0.25">
      <c r="A4860" s="103" t="s">
        <v>810</v>
      </c>
      <c r="B4860" s="103" t="s">
        <v>88</v>
      </c>
      <c r="C4860" s="103" t="s">
        <v>904</v>
      </c>
      <c r="D4860" s="103" t="s">
        <v>909</v>
      </c>
      <c r="E4860" s="103" t="s">
        <v>910</v>
      </c>
      <c r="F4860" s="103" t="s">
        <v>910</v>
      </c>
      <c r="G4860" s="103" t="s">
        <v>818</v>
      </c>
      <c r="H4860" s="103" t="s">
        <v>819</v>
      </c>
      <c r="I4860" s="103" t="s">
        <v>842</v>
      </c>
      <c r="J4860" s="215">
        <v>1117.8800000000001</v>
      </c>
      <c r="K4860" s="216" t="s">
        <v>88</v>
      </c>
    </row>
    <row r="4861" spans="1:11" x14ac:dyDescent="0.25">
      <c r="A4861" s="103" t="s">
        <v>1038</v>
      </c>
      <c r="B4861" s="103" t="s">
        <v>88</v>
      </c>
      <c r="C4861" s="103" t="s">
        <v>904</v>
      </c>
      <c r="D4861" s="103" t="s">
        <v>909</v>
      </c>
      <c r="E4861" s="103" t="s">
        <v>910</v>
      </c>
      <c r="F4861" s="103" t="s">
        <v>910</v>
      </c>
      <c r="G4861" s="103" t="s">
        <v>818</v>
      </c>
      <c r="H4861" s="103" t="s">
        <v>819</v>
      </c>
      <c r="I4861" s="103" t="s">
        <v>842</v>
      </c>
      <c r="J4861" s="215">
        <v>460.46</v>
      </c>
      <c r="K4861" s="216" t="s">
        <v>88</v>
      </c>
    </row>
    <row r="4862" spans="1:11" x14ac:dyDescent="0.25">
      <c r="A4862" s="103" t="s">
        <v>806</v>
      </c>
      <c r="B4862" s="103" t="s">
        <v>88</v>
      </c>
      <c r="C4862" s="103" t="s">
        <v>904</v>
      </c>
      <c r="D4862" s="103" t="s">
        <v>909</v>
      </c>
      <c r="E4862" s="103" t="s">
        <v>910</v>
      </c>
      <c r="F4862" s="103" t="s">
        <v>910</v>
      </c>
      <c r="G4862" s="103" t="s">
        <v>818</v>
      </c>
      <c r="H4862" s="103" t="s">
        <v>819</v>
      </c>
      <c r="I4862" s="103" t="s">
        <v>842</v>
      </c>
      <c r="J4862" s="215">
        <v>1149.18</v>
      </c>
      <c r="K4862" s="216" t="s">
        <v>88</v>
      </c>
    </row>
    <row r="4863" spans="1:11" x14ac:dyDescent="0.25">
      <c r="A4863" s="103" t="s">
        <v>807</v>
      </c>
      <c r="B4863" s="103" t="s">
        <v>88</v>
      </c>
      <c r="C4863" s="103" t="s">
        <v>904</v>
      </c>
      <c r="D4863" s="103" t="s">
        <v>909</v>
      </c>
      <c r="E4863" s="103" t="s">
        <v>910</v>
      </c>
      <c r="F4863" s="103" t="s">
        <v>910</v>
      </c>
      <c r="G4863" s="103" t="s">
        <v>818</v>
      </c>
      <c r="H4863" s="103" t="s">
        <v>819</v>
      </c>
      <c r="I4863" s="103" t="s">
        <v>842</v>
      </c>
      <c r="J4863" s="215">
        <v>568.98</v>
      </c>
      <c r="K4863" s="216" t="s">
        <v>88</v>
      </c>
    </row>
    <row r="4864" spans="1:11" x14ac:dyDescent="0.25">
      <c r="A4864" s="103" t="s">
        <v>810</v>
      </c>
      <c r="B4864" s="103" t="s">
        <v>88</v>
      </c>
      <c r="C4864" s="103" t="s">
        <v>904</v>
      </c>
      <c r="D4864" s="103" t="s">
        <v>909</v>
      </c>
      <c r="E4864" s="111"/>
      <c r="F4864" s="103" t="s">
        <v>910</v>
      </c>
      <c r="G4864" s="103" t="s">
        <v>212</v>
      </c>
      <c r="H4864" s="103" t="s">
        <v>356</v>
      </c>
      <c r="I4864" s="103" t="s">
        <v>842</v>
      </c>
      <c r="J4864" s="215">
        <v>5.27</v>
      </c>
      <c r="K4864" s="216" t="s">
        <v>88</v>
      </c>
    </row>
    <row r="4865" spans="1:11" x14ac:dyDescent="0.25">
      <c r="A4865" s="103" t="s">
        <v>809</v>
      </c>
      <c r="B4865" s="103" t="s">
        <v>88</v>
      </c>
      <c r="C4865" s="103" t="s">
        <v>904</v>
      </c>
      <c r="D4865" s="103" t="s">
        <v>909</v>
      </c>
      <c r="E4865" s="103" t="s">
        <v>910</v>
      </c>
      <c r="F4865" s="103" t="s">
        <v>910</v>
      </c>
      <c r="G4865" s="103" t="s">
        <v>750</v>
      </c>
      <c r="H4865" s="103" t="s">
        <v>820</v>
      </c>
      <c r="I4865" s="103" t="s">
        <v>842</v>
      </c>
      <c r="J4865" s="215">
        <v>101</v>
      </c>
      <c r="K4865" s="216" t="s">
        <v>88</v>
      </c>
    </row>
    <row r="4866" spans="1:11" x14ac:dyDescent="0.25">
      <c r="A4866" s="103" t="s">
        <v>806</v>
      </c>
      <c r="B4866" s="103" t="s">
        <v>88</v>
      </c>
      <c r="C4866" s="103" t="s">
        <v>904</v>
      </c>
      <c r="D4866" s="103" t="s">
        <v>909</v>
      </c>
      <c r="E4866" s="103" t="s">
        <v>910</v>
      </c>
      <c r="F4866" s="103" t="s">
        <v>910</v>
      </c>
      <c r="G4866" s="103" t="s">
        <v>750</v>
      </c>
      <c r="H4866" s="103" t="s">
        <v>820</v>
      </c>
      <c r="I4866" s="103" t="s">
        <v>842</v>
      </c>
      <c r="J4866" s="215">
        <v>128.21</v>
      </c>
      <c r="K4866" s="216" t="s">
        <v>88</v>
      </c>
    </row>
    <row r="4867" spans="1:11" x14ac:dyDescent="0.25">
      <c r="A4867" s="103" t="s">
        <v>808</v>
      </c>
      <c r="B4867" s="103" t="s">
        <v>88</v>
      </c>
      <c r="C4867" s="103" t="s">
        <v>904</v>
      </c>
      <c r="D4867" s="103" t="s">
        <v>909</v>
      </c>
      <c r="E4867" s="103" t="s">
        <v>910</v>
      </c>
      <c r="F4867" s="103" t="s">
        <v>910</v>
      </c>
      <c r="G4867" s="103" t="s">
        <v>145</v>
      </c>
      <c r="H4867" s="103" t="s">
        <v>359</v>
      </c>
      <c r="I4867" s="103" t="s">
        <v>842</v>
      </c>
      <c r="J4867" s="215">
        <v>164.46</v>
      </c>
      <c r="K4867" s="216" t="s">
        <v>88</v>
      </c>
    </row>
    <row r="4868" spans="1:11" x14ac:dyDescent="0.25">
      <c r="A4868" s="103" t="s">
        <v>810</v>
      </c>
      <c r="B4868" s="103" t="s">
        <v>88</v>
      </c>
      <c r="C4868" s="103" t="s">
        <v>904</v>
      </c>
      <c r="D4868" s="103" t="s">
        <v>909</v>
      </c>
      <c r="E4868" s="103" t="s">
        <v>910</v>
      </c>
      <c r="F4868" s="103" t="s">
        <v>910</v>
      </c>
      <c r="G4868" s="103" t="s">
        <v>145</v>
      </c>
      <c r="H4868" s="103" t="s">
        <v>359</v>
      </c>
      <c r="I4868" s="103" t="s">
        <v>842</v>
      </c>
      <c r="J4868" s="215">
        <v>11.5</v>
      </c>
      <c r="K4868" s="216" t="s">
        <v>88</v>
      </c>
    </row>
    <row r="4869" spans="1:11" x14ac:dyDescent="0.25">
      <c r="A4869" s="103" t="s">
        <v>1038</v>
      </c>
      <c r="B4869" s="103" t="s">
        <v>88</v>
      </c>
      <c r="C4869" s="103" t="s">
        <v>904</v>
      </c>
      <c r="D4869" s="103" t="s">
        <v>909</v>
      </c>
      <c r="E4869" s="103" t="s">
        <v>910</v>
      </c>
      <c r="F4869" s="103" t="s">
        <v>910</v>
      </c>
      <c r="G4869" s="103" t="s">
        <v>145</v>
      </c>
      <c r="H4869" s="103" t="s">
        <v>359</v>
      </c>
      <c r="I4869" s="103" t="s">
        <v>842</v>
      </c>
      <c r="J4869" s="215">
        <v>110.72</v>
      </c>
      <c r="K4869" s="216" t="s">
        <v>88</v>
      </c>
    </row>
    <row r="4870" spans="1:11" x14ac:dyDescent="0.25">
      <c r="A4870" s="103" t="s">
        <v>806</v>
      </c>
      <c r="B4870" s="103" t="s">
        <v>88</v>
      </c>
      <c r="C4870" s="103" t="s">
        <v>904</v>
      </c>
      <c r="D4870" s="103" t="s">
        <v>909</v>
      </c>
      <c r="E4870" s="103" t="s">
        <v>910</v>
      </c>
      <c r="F4870" s="103" t="s">
        <v>910</v>
      </c>
      <c r="G4870" s="103" t="s">
        <v>145</v>
      </c>
      <c r="H4870" s="103" t="s">
        <v>359</v>
      </c>
      <c r="I4870" s="103" t="s">
        <v>842</v>
      </c>
      <c r="J4870" s="215">
        <v>41.25</v>
      </c>
      <c r="K4870" s="216" t="s">
        <v>88</v>
      </c>
    </row>
    <row r="4871" spans="1:11" x14ac:dyDescent="0.25">
      <c r="A4871" s="103" t="s">
        <v>807</v>
      </c>
      <c r="B4871" s="103" t="s">
        <v>88</v>
      </c>
      <c r="C4871" s="103" t="s">
        <v>904</v>
      </c>
      <c r="D4871" s="103" t="s">
        <v>909</v>
      </c>
      <c r="E4871" s="103" t="s">
        <v>910</v>
      </c>
      <c r="F4871" s="103" t="s">
        <v>910</v>
      </c>
      <c r="G4871" s="103" t="s">
        <v>145</v>
      </c>
      <c r="H4871" s="103" t="s">
        <v>359</v>
      </c>
      <c r="I4871" s="103" t="s">
        <v>842</v>
      </c>
      <c r="J4871" s="215">
        <v>184.61</v>
      </c>
      <c r="K4871" s="216" t="s">
        <v>88</v>
      </c>
    </row>
    <row r="4872" spans="1:11" x14ac:dyDescent="0.25">
      <c r="A4872" s="103" t="s">
        <v>808</v>
      </c>
      <c r="B4872" s="103" t="s">
        <v>88</v>
      </c>
      <c r="C4872" s="103" t="s">
        <v>904</v>
      </c>
      <c r="D4872" s="103" t="s">
        <v>909</v>
      </c>
      <c r="E4872" s="103" t="s">
        <v>910</v>
      </c>
      <c r="F4872" s="103" t="s">
        <v>910</v>
      </c>
      <c r="G4872" s="103" t="s">
        <v>151</v>
      </c>
      <c r="H4872" s="103" t="s">
        <v>616</v>
      </c>
      <c r="I4872" s="103" t="s">
        <v>842</v>
      </c>
      <c r="J4872" s="215">
        <v>236.06</v>
      </c>
      <c r="K4872" s="216" t="s">
        <v>88</v>
      </c>
    </row>
    <row r="4873" spans="1:11" x14ac:dyDescent="0.25">
      <c r="A4873" s="103" t="s">
        <v>809</v>
      </c>
      <c r="B4873" s="103" t="s">
        <v>88</v>
      </c>
      <c r="C4873" s="103" t="s">
        <v>904</v>
      </c>
      <c r="D4873" s="103" t="s">
        <v>909</v>
      </c>
      <c r="E4873" s="103" t="s">
        <v>910</v>
      </c>
      <c r="F4873" s="103" t="s">
        <v>910</v>
      </c>
      <c r="G4873" s="103" t="s">
        <v>151</v>
      </c>
      <c r="H4873" s="103" t="s">
        <v>616</v>
      </c>
      <c r="I4873" s="103" t="s">
        <v>842</v>
      </c>
      <c r="J4873" s="215">
        <v>77.290000000000006</v>
      </c>
      <c r="K4873" s="216" t="s">
        <v>88</v>
      </c>
    </row>
    <row r="4874" spans="1:11" x14ac:dyDescent="0.25">
      <c r="A4874" s="103" t="s">
        <v>810</v>
      </c>
      <c r="B4874" s="103" t="s">
        <v>88</v>
      </c>
      <c r="C4874" s="103" t="s">
        <v>904</v>
      </c>
      <c r="D4874" s="103" t="s">
        <v>909</v>
      </c>
      <c r="E4874" s="103" t="s">
        <v>910</v>
      </c>
      <c r="F4874" s="103" t="s">
        <v>910</v>
      </c>
      <c r="G4874" s="103" t="s">
        <v>151</v>
      </c>
      <c r="H4874" s="103" t="s">
        <v>616</v>
      </c>
      <c r="I4874" s="103" t="s">
        <v>842</v>
      </c>
      <c r="J4874" s="215">
        <v>106.66</v>
      </c>
      <c r="K4874" s="216" t="s">
        <v>88</v>
      </c>
    </row>
    <row r="4875" spans="1:11" x14ac:dyDescent="0.25">
      <c r="A4875" s="103" t="s">
        <v>806</v>
      </c>
      <c r="B4875" s="103" t="s">
        <v>88</v>
      </c>
      <c r="C4875" s="103" t="s">
        <v>904</v>
      </c>
      <c r="D4875" s="103" t="s">
        <v>909</v>
      </c>
      <c r="E4875" s="103" t="s">
        <v>910</v>
      </c>
      <c r="F4875" s="103" t="s">
        <v>910</v>
      </c>
      <c r="G4875" s="103" t="s">
        <v>151</v>
      </c>
      <c r="H4875" s="103" t="s">
        <v>616</v>
      </c>
      <c r="I4875" s="103" t="s">
        <v>842</v>
      </c>
      <c r="J4875" s="215">
        <v>133.9</v>
      </c>
      <c r="K4875" s="216" t="s">
        <v>88</v>
      </c>
    </row>
    <row r="4876" spans="1:11" x14ac:dyDescent="0.25">
      <c r="A4876" s="103" t="s">
        <v>808</v>
      </c>
      <c r="B4876" s="103" t="s">
        <v>88</v>
      </c>
      <c r="C4876" s="103" t="s">
        <v>904</v>
      </c>
      <c r="D4876" s="103" t="s">
        <v>909</v>
      </c>
      <c r="E4876" s="103" t="s">
        <v>910</v>
      </c>
      <c r="F4876" s="103" t="s">
        <v>910</v>
      </c>
      <c r="G4876" s="103" t="s">
        <v>150</v>
      </c>
      <c r="H4876" s="103" t="s">
        <v>361</v>
      </c>
      <c r="I4876" s="103" t="s">
        <v>842</v>
      </c>
      <c r="J4876" s="215">
        <v>330.63</v>
      </c>
      <c r="K4876" s="216" t="s">
        <v>88</v>
      </c>
    </row>
    <row r="4877" spans="1:11" x14ac:dyDescent="0.25">
      <c r="A4877" s="103" t="s">
        <v>809</v>
      </c>
      <c r="B4877" s="103" t="s">
        <v>88</v>
      </c>
      <c r="C4877" s="103" t="s">
        <v>904</v>
      </c>
      <c r="D4877" s="103" t="s">
        <v>909</v>
      </c>
      <c r="E4877" s="103" t="s">
        <v>910</v>
      </c>
      <c r="F4877" s="103" t="s">
        <v>910</v>
      </c>
      <c r="G4877" s="103" t="s">
        <v>150</v>
      </c>
      <c r="H4877" s="103" t="s">
        <v>361</v>
      </c>
      <c r="I4877" s="103" t="s">
        <v>842</v>
      </c>
      <c r="J4877" s="215">
        <v>396.78</v>
      </c>
      <c r="K4877" s="216" t="s">
        <v>88</v>
      </c>
    </row>
    <row r="4878" spans="1:11" x14ac:dyDescent="0.25">
      <c r="A4878" s="103" t="s">
        <v>1038</v>
      </c>
      <c r="B4878" s="103" t="s">
        <v>88</v>
      </c>
      <c r="C4878" s="103" t="s">
        <v>904</v>
      </c>
      <c r="D4878" s="103" t="s">
        <v>909</v>
      </c>
      <c r="E4878" s="103" t="s">
        <v>910</v>
      </c>
      <c r="F4878" s="103" t="s">
        <v>910</v>
      </c>
      <c r="G4878" s="103" t="s">
        <v>150</v>
      </c>
      <c r="H4878" s="103" t="s">
        <v>361</v>
      </c>
      <c r="I4878" s="103" t="s">
        <v>842</v>
      </c>
      <c r="J4878" s="215">
        <v>346.51</v>
      </c>
      <c r="K4878" s="216" t="s">
        <v>88</v>
      </c>
    </row>
    <row r="4879" spans="1:11" x14ac:dyDescent="0.25">
      <c r="A4879" s="103" t="s">
        <v>806</v>
      </c>
      <c r="B4879" s="103" t="s">
        <v>88</v>
      </c>
      <c r="C4879" s="103" t="s">
        <v>904</v>
      </c>
      <c r="D4879" s="103" t="s">
        <v>909</v>
      </c>
      <c r="E4879" s="103" t="s">
        <v>910</v>
      </c>
      <c r="F4879" s="103" t="s">
        <v>910</v>
      </c>
      <c r="G4879" s="103" t="s">
        <v>150</v>
      </c>
      <c r="H4879" s="103" t="s">
        <v>361</v>
      </c>
      <c r="I4879" s="103" t="s">
        <v>842</v>
      </c>
      <c r="J4879" s="215">
        <v>84.45</v>
      </c>
      <c r="K4879" s="216" t="s">
        <v>88</v>
      </c>
    </row>
    <row r="4880" spans="1:11" x14ac:dyDescent="0.25">
      <c r="A4880" s="103" t="s">
        <v>807</v>
      </c>
      <c r="B4880" s="103" t="s">
        <v>88</v>
      </c>
      <c r="C4880" s="103" t="s">
        <v>904</v>
      </c>
      <c r="D4880" s="103" t="s">
        <v>909</v>
      </c>
      <c r="E4880" s="103" t="s">
        <v>910</v>
      </c>
      <c r="F4880" s="103" t="s">
        <v>910</v>
      </c>
      <c r="G4880" s="103" t="s">
        <v>150</v>
      </c>
      <c r="H4880" s="103" t="s">
        <v>361</v>
      </c>
      <c r="I4880" s="103" t="s">
        <v>842</v>
      </c>
      <c r="J4880" s="215">
        <v>322.10000000000002</v>
      </c>
      <c r="K4880" s="216" t="s">
        <v>88</v>
      </c>
    </row>
    <row r="4881" spans="1:11" x14ac:dyDescent="0.25">
      <c r="A4881" s="103" t="s">
        <v>809</v>
      </c>
      <c r="B4881" s="103" t="s">
        <v>88</v>
      </c>
      <c r="C4881" s="103" t="s">
        <v>904</v>
      </c>
      <c r="D4881" s="103" t="s">
        <v>909</v>
      </c>
      <c r="E4881" s="103" t="s">
        <v>910</v>
      </c>
      <c r="F4881" s="103" t="s">
        <v>910</v>
      </c>
      <c r="G4881" s="103" t="s">
        <v>149</v>
      </c>
      <c r="H4881" s="103" t="s">
        <v>362</v>
      </c>
      <c r="I4881" s="103" t="s">
        <v>842</v>
      </c>
      <c r="J4881" s="215">
        <v>1563.19</v>
      </c>
      <c r="K4881" s="216" t="s">
        <v>88</v>
      </c>
    </row>
    <row r="4882" spans="1:11" x14ac:dyDescent="0.25">
      <c r="A4882" s="103" t="s">
        <v>810</v>
      </c>
      <c r="B4882" s="103" t="s">
        <v>88</v>
      </c>
      <c r="C4882" s="103" t="s">
        <v>904</v>
      </c>
      <c r="D4882" s="103" t="s">
        <v>909</v>
      </c>
      <c r="E4882" s="103" t="s">
        <v>910</v>
      </c>
      <c r="F4882" s="103" t="s">
        <v>910</v>
      </c>
      <c r="G4882" s="103" t="s">
        <v>149</v>
      </c>
      <c r="H4882" s="103" t="s">
        <v>362</v>
      </c>
      <c r="I4882" s="103" t="s">
        <v>842</v>
      </c>
      <c r="J4882" s="215">
        <v>100.42</v>
      </c>
      <c r="K4882" s="216" t="s">
        <v>88</v>
      </c>
    </row>
    <row r="4883" spans="1:11" x14ac:dyDescent="0.25">
      <c r="A4883" s="103" t="s">
        <v>806</v>
      </c>
      <c r="B4883" s="103" t="s">
        <v>88</v>
      </c>
      <c r="C4883" s="103" t="s">
        <v>904</v>
      </c>
      <c r="D4883" s="103" t="s">
        <v>909</v>
      </c>
      <c r="E4883" s="103" t="s">
        <v>910</v>
      </c>
      <c r="F4883" s="103" t="s">
        <v>910</v>
      </c>
      <c r="G4883" s="103" t="s">
        <v>149</v>
      </c>
      <c r="H4883" s="103" t="s">
        <v>362</v>
      </c>
      <c r="I4883" s="103" t="s">
        <v>842</v>
      </c>
      <c r="J4883" s="215">
        <v>382.08</v>
      </c>
      <c r="K4883" s="216" t="s">
        <v>88</v>
      </c>
    </row>
    <row r="4884" spans="1:11" x14ac:dyDescent="0.25">
      <c r="A4884" s="103" t="s">
        <v>807</v>
      </c>
      <c r="B4884" s="103" t="s">
        <v>88</v>
      </c>
      <c r="C4884" s="103" t="s">
        <v>904</v>
      </c>
      <c r="D4884" s="103" t="s">
        <v>909</v>
      </c>
      <c r="E4884" s="103" t="s">
        <v>910</v>
      </c>
      <c r="F4884" s="103" t="s">
        <v>910</v>
      </c>
      <c r="G4884" s="103" t="s">
        <v>149</v>
      </c>
      <c r="H4884" s="103" t="s">
        <v>362</v>
      </c>
      <c r="I4884" s="103" t="s">
        <v>842</v>
      </c>
      <c r="J4884" s="215">
        <v>4389.93</v>
      </c>
      <c r="K4884" s="216" t="s">
        <v>88</v>
      </c>
    </row>
    <row r="4885" spans="1:11" x14ac:dyDescent="0.25">
      <c r="A4885" s="103" t="s">
        <v>808</v>
      </c>
      <c r="B4885" s="103" t="s">
        <v>88</v>
      </c>
      <c r="C4885" s="103" t="s">
        <v>904</v>
      </c>
      <c r="D4885" s="103" t="s">
        <v>909</v>
      </c>
      <c r="E4885" s="103" t="s">
        <v>910</v>
      </c>
      <c r="F4885" s="103" t="s">
        <v>910</v>
      </c>
      <c r="G4885" s="103" t="s">
        <v>147</v>
      </c>
      <c r="H4885" s="103" t="s">
        <v>617</v>
      </c>
      <c r="I4885" s="103" t="s">
        <v>842</v>
      </c>
      <c r="J4885" s="215">
        <v>257.66000000000003</v>
      </c>
      <c r="K4885" s="216" t="s">
        <v>88</v>
      </c>
    </row>
    <row r="4886" spans="1:11" x14ac:dyDescent="0.25">
      <c r="A4886" s="103" t="s">
        <v>809</v>
      </c>
      <c r="B4886" s="103" t="s">
        <v>88</v>
      </c>
      <c r="C4886" s="103" t="s">
        <v>904</v>
      </c>
      <c r="D4886" s="103" t="s">
        <v>909</v>
      </c>
      <c r="E4886" s="103" t="s">
        <v>910</v>
      </c>
      <c r="F4886" s="103" t="s">
        <v>910</v>
      </c>
      <c r="G4886" s="103" t="s">
        <v>147</v>
      </c>
      <c r="H4886" s="103" t="s">
        <v>617</v>
      </c>
      <c r="I4886" s="103" t="s">
        <v>842</v>
      </c>
      <c r="J4886" s="215">
        <v>523.70000000000005</v>
      </c>
      <c r="K4886" s="216" t="s">
        <v>88</v>
      </c>
    </row>
    <row r="4887" spans="1:11" x14ac:dyDescent="0.25">
      <c r="A4887" s="103" t="s">
        <v>809</v>
      </c>
      <c r="B4887" s="103" t="s">
        <v>88</v>
      </c>
      <c r="C4887" s="103" t="s">
        <v>904</v>
      </c>
      <c r="D4887" s="103" t="s">
        <v>909</v>
      </c>
      <c r="E4887" s="111"/>
      <c r="F4887" s="103" t="s">
        <v>910</v>
      </c>
      <c r="G4887" s="103" t="s">
        <v>147</v>
      </c>
      <c r="H4887" s="103" t="s">
        <v>617</v>
      </c>
      <c r="I4887" s="103" t="s">
        <v>842</v>
      </c>
      <c r="J4887" s="215">
        <v>-38.04</v>
      </c>
      <c r="K4887" s="216" t="s">
        <v>88</v>
      </c>
    </row>
    <row r="4888" spans="1:11" x14ac:dyDescent="0.25">
      <c r="A4888" s="103" t="s">
        <v>1038</v>
      </c>
      <c r="B4888" s="103" t="s">
        <v>88</v>
      </c>
      <c r="C4888" s="103" t="s">
        <v>904</v>
      </c>
      <c r="D4888" s="103" t="s">
        <v>909</v>
      </c>
      <c r="E4888" s="103" t="s">
        <v>910</v>
      </c>
      <c r="F4888" s="103" t="s">
        <v>910</v>
      </c>
      <c r="G4888" s="103" t="s">
        <v>147</v>
      </c>
      <c r="H4888" s="103" t="s">
        <v>617</v>
      </c>
      <c r="I4888" s="103" t="s">
        <v>842</v>
      </c>
      <c r="J4888" s="215">
        <v>1035.47</v>
      </c>
      <c r="K4888" s="216" t="s">
        <v>88</v>
      </c>
    </row>
    <row r="4889" spans="1:11" x14ac:dyDescent="0.25">
      <c r="A4889" s="103" t="s">
        <v>806</v>
      </c>
      <c r="B4889" s="103" t="s">
        <v>88</v>
      </c>
      <c r="C4889" s="103" t="s">
        <v>904</v>
      </c>
      <c r="D4889" s="103" t="s">
        <v>909</v>
      </c>
      <c r="E4889" s="103" t="s">
        <v>910</v>
      </c>
      <c r="F4889" s="103" t="s">
        <v>910</v>
      </c>
      <c r="G4889" s="103" t="s">
        <v>147</v>
      </c>
      <c r="H4889" s="103" t="s">
        <v>617</v>
      </c>
      <c r="I4889" s="103" t="s">
        <v>842</v>
      </c>
      <c r="J4889" s="215">
        <v>213.62</v>
      </c>
      <c r="K4889" s="216" t="s">
        <v>88</v>
      </c>
    </row>
    <row r="4890" spans="1:11" x14ac:dyDescent="0.25">
      <c r="A4890" s="103" t="s">
        <v>806</v>
      </c>
      <c r="B4890" s="103" t="s">
        <v>88</v>
      </c>
      <c r="C4890" s="103" t="s">
        <v>904</v>
      </c>
      <c r="D4890" s="103" t="s">
        <v>909</v>
      </c>
      <c r="E4890" s="111"/>
      <c r="F4890" s="103" t="s">
        <v>910</v>
      </c>
      <c r="G4890" s="103" t="s">
        <v>147</v>
      </c>
      <c r="H4890" s="103" t="s">
        <v>617</v>
      </c>
      <c r="I4890" s="103" t="s">
        <v>842</v>
      </c>
      <c r="J4890" s="215">
        <v>-212.67</v>
      </c>
      <c r="K4890" s="216" t="s">
        <v>88</v>
      </c>
    </row>
    <row r="4891" spans="1:11" x14ac:dyDescent="0.25">
      <c r="A4891" s="103" t="s">
        <v>807</v>
      </c>
      <c r="B4891" s="103" t="s">
        <v>88</v>
      </c>
      <c r="C4891" s="103" t="s">
        <v>904</v>
      </c>
      <c r="D4891" s="103" t="s">
        <v>909</v>
      </c>
      <c r="E4891" s="103" t="s">
        <v>910</v>
      </c>
      <c r="F4891" s="103" t="s">
        <v>910</v>
      </c>
      <c r="G4891" s="103" t="s">
        <v>147</v>
      </c>
      <c r="H4891" s="103" t="s">
        <v>617</v>
      </c>
      <c r="I4891" s="103" t="s">
        <v>842</v>
      </c>
      <c r="J4891" s="215">
        <v>945.56</v>
      </c>
      <c r="K4891" s="216" t="s">
        <v>88</v>
      </c>
    </row>
    <row r="4892" spans="1:11" x14ac:dyDescent="0.25">
      <c r="A4892" s="103" t="s">
        <v>809</v>
      </c>
      <c r="B4892" s="103" t="s">
        <v>88</v>
      </c>
      <c r="C4892" s="103" t="s">
        <v>904</v>
      </c>
      <c r="D4892" s="103" t="s">
        <v>909</v>
      </c>
      <c r="E4892" s="103" t="s">
        <v>910</v>
      </c>
      <c r="F4892" s="103" t="s">
        <v>910</v>
      </c>
      <c r="G4892" s="103" t="s">
        <v>99</v>
      </c>
      <c r="H4892" s="103" t="s">
        <v>363</v>
      </c>
      <c r="I4892" s="103" t="s">
        <v>842</v>
      </c>
      <c r="J4892" s="215">
        <v>962.93</v>
      </c>
      <c r="K4892" s="216" t="s">
        <v>88</v>
      </c>
    </row>
    <row r="4893" spans="1:11" x14ac:dyDescent="0.25">
      <c r="A4893" s="103" t="s">
        <v>810</v>
      </c>
      <c r="B4893" s="103" t="s">
        <v>88</v>
      </c>
      <c r="C4893" s="103" t="s">
        <v>904</v>
      </c>
      <c r="D4893" s="103" t="s">
        <v>909</v>
      </c>
      <c r="E4893" s="103" t="s">
        <v>910</v>
      </c>
      <c r="F4893" s="103" t="s">
        <v>910</v>
      </c>
      <c r="G4893" s="103" t="s">
        <v>99</v>
      </c>
      <c r="H4893" s="103" t="s">
        <v>363</v>
      </c>
      <c r="I4893" s="103" t="s">
        <v>842</v>
      </c>
      <c r="J4893" s="215">
        <v>1450.87</v>
      </c>
      <c r="K4893" s="216" t="s">
        <v>88</v>
      </c>
    </row>
    <row r="4894" spans="1:11" x14ac:dyDescent="0.25">
      <c r="A4894" s="103" t="s">
        <v>1038</v>
      </c>
      <c r="B4894" s="103" t="s">
        <v>88</v>
      </c>
      <c r="C4894" s="103" t="s">
        <v>904</v>
      </c>
      <c r="D4894" s="103" t="s">
        <v>909</v>
      </c>
      <c r="E4894" s="103" t="s">
        <v>910</v>
      </c>
      <c r="F4894" s="103" t="s">
        <v>910</v>
      </c>
      <c r="G4894" s="103" t="s">
        <v>99</v>
      </c>
      <c r="H4894" s="103" t="s">
        <v>363</v>
      </c>
      <c r="I4894" s="103" t="s">
        <v>842</v>
      </c>
      <c r="J4894" s="215">
        <v>81.02</v>
      </c>
      <c r="K4894" s="216" t="s">
        <v>88</v>
      </c>
    </row>
    <row r="4895" spans="1:11" x14ac:dyDescent="0.25">
      <c r="A4895" s="103" t="s">
        <v>806</v>
      </c>
      <c r="B4895" s="103" t="s">
        <v>88</v>
      </c>
      <c r="C4895" s="103" t="s">
        <v>904</v>
      </c>
      <c r="D4895" s="103" t="s">
        <v>909</v>
      </c>
      <c r="E4895" s="103" t="s">
        <v>910</v>
      </c>
      <c r="F4895" s="103" t="s">
        <v>910</v>
      </c>
      <c r="G4895" s="103" t="s">
        <v>99</v>
      </c>
      <c r="H4895" s="103" t="s">
        <v>363</v>
      </c>
      <c r="I4895" s="103" t="s">
        <v>842</v>
      </c>
      <c r="J4895" s="215">
        <v>449.05</v>
      </c>
      <c r="K4895" s="216" t="s">
        <v>88</v>
      </c>
    </row>
    <row r="4896" spans="1:11" x14ac:dyDescent="0.25">
      <c r="A4896" s="103" t="s">
        <v>807</v>
      </c>
      <c r="B4896" s="103" t="s">
        <v>88</v>
      </c>
      <c r="C4896" s="103" t="s">
        <v>904</v>
      </c>
      <c r="D4896" s="103" t="s">
        <v>909</v>
      </c>
      <c r="E4896" s="103" t="s">
        <v>910</v>
      </c>
      <c r="F4896" s="103" t="s">
        <v>910</v>
      </c>
      <c r="G4896" s="103" t="s">
        <v>99</v>
      </c>
      <c r="H4896" s="103" t="s">
        <v>363</v>
      </c>
      <c r="I4896" s="103" t="s">
        <v>842</v>
      </c>
      <c r="J4896" s="215">
        <v>118.33</v>
      </c>
      <c r="K4896" s="216" t="s">
        <v>88</v>
      </c>
    </row>
    <row r="4897" spans="1:11" x14ac:dyDescent="0.25">
      <c r="A4897" s="103" t="s">
        <v>809</v>
      </c>
      <c r="B4897" s="103" t="s">
        <v>88</v>
      </c>
      <c r="C4897" s="103" t="s">
        <v>904</v>
      </c>
      <c r="D4897" s="103" t="s">
        <v>909</v>
      </c>
      <c r="E4897" s="103" t="s">
        <v>910</v>
      </c>
      <c r="F4897" s="103" t="s">
        <v>910</v>
      </c>
      <c r="G4897" s="103" t="s">
        <v>821</v>
      </c>
      <c r="H4897" s="103" t="s">
        <v>823</v>
      </c>
      <c r="I4897" s="103" t="s">
        <v>842</v>
      </c>
      <c r="J4897" s="215">
        <v>42.85</v>
      </c>
      <c r="K4897" s="216" t="s">
        <v>88</v>
      </c>
    </row>
    <row r="4898" spans="1:11" x14ac:dyDescent="0.25">
      <c r="A4898" s="103" t="s">
        <v>810</v>
      </c>
      <c r="B4898" s="103" t="s">
        <v>88</v>
      </c>
      <c r="C4898" s="103" t="s">
        <v>904</v>
      </c>
      <c r="D4898" s="103" t="s">
        <v>909</v>
      </c>
      <c r="E4898" s="103" t="s">
        <v>910</v>
      </c>
      <c r="F4898" s="103" t="s">
        <v>910</v>
      </c>
      <c r="G4898" s="103" t="s">
        <v>821</v>
      </c>
      <c r="H4898" s="103" t="s">
        <v>822</v>
      </c>
      <c r="I4898" s="103" t="s">
        <v>842</v>
      </c>
      <c r="J4898" s="215">
        <v>121.66</v>
      </c>
      <c r="K4898" s="216" t="s">
        <v>88</v>
      </c>
    </row>
    <row r="4899" spans="1:11" x14ac:dyDescent="0.25">
      <c r="A4899" s="103" t="s">
        <v>810</v>
      </c>
      <c r="B4899" s="103" t="s">
        <v>88</v>
      </c>
      <c r="C4899" s="103" t="s">
        <v>904</v>
      </c>
      <c r="D4899" s="103" t="s">
        <v>909</v>
      </c>
      <c r="E4899" s="103" t="s">
        <v>910</v>
      </c>
      <c r="F4899" s="103" t="s">
        <v>910</v>
      </c>
      <c r="G4899" s="103" t="s">
        <v>821</v>
      </c>
      <c r="H4899" s="103" t="s">
        <v>823</v>
      </c>
      <c r="I4899" s="103" t="s">
        <v>842</v>
      </c>
      <c r="J4899" s="215">
        <v>556.47</v>
      </c>
      <c r="K4899" s="216" t="s">
        <v>88</v>
      </c>
    </row>
    <row r="4900" spans="1:11" x14ac:dyDescent="0.25">
      <c r="A4900" s="103" t="s">
        <v>806</v>
      </c>
      <c r="B4900" s="103" t="s">
        <v>88</v>
      </c>
      <c r="C4900" s="103" t="s">
        <v>904</v>
      </c>
      <c r="D4900" s="103" t="s">
        <v>909</v>
      </c>
      <c r="E4900" s="103" t="s">
        <v>910</v>
      </c>
      <c r="F4900" s="103" t="s">
        <v>910</v>
      </c>
      <c r="G4900" s="103" t="s">
        <v>821</v>
      </c>
      <c r="H4900" s="103" t="s">
        <v>823</v>
      </c>
      <c r="I4900" s="103" t="s">
        <v>842</v>
      </c>
      <c r="J4900" s="215">
        <v>159.03</v>
      </c>
      <c r="K4900" s="216" t="s">
        <v>88</v>
      </c>
    </row>
    <row r="4901" spans="1:11" x14ac:dyDescent="0.25">
      <c r="A4901" s="103" t="s">
        <v>807</v>
      </c>
      <c r="B4901" s="103" t="s">
        <v>88</v>
      </c>
      <c r="C4901" s="103" t="s">
        <v>904</v>
      </c>
      <c r="D4901" s="103" t="s">
        <v>909</v>
      </c>
      <c r="E4901" s="103" t="s">
        <v>910</v>
      </c>
      <c r="F4901" s="103" t="s">
        <v>910</v>
      </c>
      <c r="G4901" s="103" t="s">
        <v>821</v>
      </c>
      <c r="H4901" s="103" t="s">
        <v>822</v>
      </c>
      <c r="I4901" s="103" t="s">
        <v>842</v>
      </c>
      <c r="J4901" s="215">
        <v>206.83</v>
      </c>
      <c r="K4901" s="216" t="s">
        <v>88</v>
      </c>
    </row>
    <row r="4902" spans="1:11" x14ac:dyDescent="0.25">
      <c r="A4902" s="103" t="s">
        <v>807</v>
      </c>
      <c r="B4902" s="103" t="s">
        <v>88</v>
      </c>
      <c r="C4902" s="103" t="s">
        <v>904</v>
      </c>
      <c r="D4902" s="103" t="s">
        <v>909</v>
      </c>
      <c r="E4902" s="103" t="s">
        <v>910</v>
      </c>
      <c r="F4902" s="103" t="s">
        <v>910</v>
      </c>
      <c r="G4902" s="103" t="s">
        <v>821</v>
      </c>
      <c r="H4902" s="103" t="s">
        <v>823</v>
      </c>
      <c r="I4902" s="103" t="s">
        <v>842</v>
      </c>
      <c r="J4902" s="215">
        <v>45.38</v>
      </c>
      <c r="K4902" s="216" t="s">
        <v>88</v>
      </c>
    </row>
    <row r="4903" spans="1:11" x14ac:dyDescent="0.25">
      <c r="A4903" s="103" t="s">
        <v>809</v>
      </c>
      <c r="B4903" s="103" t="s">
        <v>88</v>
      </c>
      <c r="C4903" s="103" t="s">
        <v>904</v>
      </c>
      <c r="D4903" s="103" t="s">
        <v>909</v>
      </c>
      <c r="E4903" s="103" t="s">
        <v>910</v>
      </c>
      <c r="F4903" s="103" t="s">
        <v>910</v>
      </c>
      <c r="G4903" s="103" t="s">
        <v>146</v>
      </c>
      <c r="H4903" s="103" t="s">
        <v>364</v>
      </c>
      <c r="I4903" s="103" t="s">
        <v>842</v>
      </c>
      <c r="J4903" s="215">
        <v>2535.86</v>
      </c>
      <c r="K4903" s="216" t="s">
        <v>88</v>
      </c>
    </row>
    <row r="4904" spans="1:11" x14ac:dyDescent="0.25">
      <c r="A4904" s="103" t="s">
        <v>810</v>
      </c>
      <c r="B4904" s="103" t="s">
        <v>88</v>
      </c>
      <c r="C4904" s="103" t="s">
        <v>904</v>
      </c>
      <c r="D4904" s="103" t="s">
        <v>909</v>
      </c>
      <c r="E4904" s="103" t="s">
        <v>910</v>
      </c>
      <c r="F4904" s="103" t="s">
        <v>910</v>
      </c>
      <c r="G4904" s="103" t="s">
        <v>146</v>
      </c>
      <c r="H4904" s="103" t="s">
        <v>364</v>
      </c>
      <c r="I4904" s="103" t="s">
        <v>842</v>
      </c>
      <c r="J4904" s="215">
        <v>1602.04</v>
      </c>
      <c r="K4904" s="216" t="s">
        <v>88</v>
      </c>
    </row>
    <row r="4905" spans="1:11" x14ac:dyDescent="0.25">
      <c r="A4905" s="103" t="s">
        <v>1038</v>
      </c>
      <c r="B4905" s="103" t="s">
        <v>88</v>
      </c>
      <c r="C4905" s="103" t="s">
        <v>904</v>
      </c>
      <c r="D4905" s="103" t="s">
        <v>909</v>
      </c>
      <c r="E4905" s="103" t="s">
        <v>910</v>
      </c>
      <c r="F4905" s="103" t="s">
        <v>910</v>
      </c>
      <c r="G4905" s="103" t="s">
        <v>146</v>
      </c>
      <c r="H4905" s="103" t="s">
        <v>364</v>
      </c>
      <c r="I4905" s="103" t="s">
        <v>842</v>
      </c>
      <c r="J4905" s="215">
        <v>238.49</v>
      </c>
      <c r="K4905" s="216" t="s">
        <v>88</v>
      </c>
    </row>
    <row r="4906" spans="1:11" x14ac:dyDescent="0.25">
      <c r="A4906" s="103" t="s">
        <v>806</v>
      </c>
      <c r="B4906" s="103" t="s">
        <v>88</v>
      </c>
      <c r="C4906" s="103" t="s">
        <v>904</v>
      </c>
      <c r="D4906" s="103" t="s">
        <v>909</v>
      </c>
      <c r="E4906" s="103" t="s">
        <v>910</v>
      </c>
      <c r="F4906" s="103" t="s">
        <v>910</v>
      </c>
      <c r="G4906" s="103" t="s">
        <v>146</v>
      </c>
      <c r="H4906" s="103" t="s">
        <v>364</v>
      </c>
      <c r="I4906" s="103" t="s">
        <v>842</v>
      </c>
      <c r="J4906" s="215">
        <v>206.27</v>
      </c>
      <c r="K4906" s="216" t="s">
        <v>88</v>
      </c>
    </row>
    <row r="4907" spans="1:11" x14ac:dyDescent="0.25">
      <c r="A4907" s="103" t="s">
        <v>808</v>
      </c>
      <c r="B4907" s="103" t="s">
        <v>88</v>
      </c>
      <c r="C4907" s="103" t="s">
        <v>904</v>
      </c>
      <c r="D4907" s="103" t="s">
        <v>909</v>
      </c>
      <c r="E4907" s="103" t="s">
        <v>910</v>
      </c>
      <c r="F4907" s="103" t="s">
        <v>910</v>
      </c>
      <c r="G4907" s="103" t="s">
        <v>143</v>
      </c>
      <c r="H4907" s="103" t="s">
        <v>365</v>
      </c>
      <c r="I4907" s="103" t="s">
        <v>842</v>
      </c>
      <c r="J4907" s="215">
        <v>32</v>
      </c>
      <c r="K4907" s="216" t="s">
        <v>88</v>
      </c>
    </row>
    <row r="4908" spans="1:11" x14ac:dyDescent="0.25">
      <c r="A4908" s="103" t="s">
        <v>810</v>
      </c>
      <c r="B4908" s="103" t="s">
        <v>88</v>
      </c>
      <c r="C4908" s="103" t="s">
        <v>904</v>
      </c>
      <c r="D4908" s="103" t="s">
        <v>909</v>
      </c>
      <c r="E4908" s="103" t="s">
        <v>910</v>
      </c>
      <c r="F4908" s="103" t="s">
        <v>910</v>
      </c>
      <c r="G4908" s="103" t="s">
        <v>143</v>
      </c>
      <c r="H4908" s="103" t="s">
        <v>365</v>
      </c>
      <c r="I4908" s="103" t="s">
        <v>842</v>
      </c>
      <c r="J4908" s="215">
        <v>444.42</v>
      </c>
      <c r="K4908" s="216" t="s">
        <v>88</v>
      </c>
    </row>
    <row r="4909" spans="1:11" x14ac:dyDescent="0.25">
      <c r="A4909" s="103" t="s">
        <v>1038</v>
      </c>
      <c r="B4909" s="103" t="s">
        <v>88</v>
      </c>
      <c r="C4909" s="103" t="s">
        <v>904</v>
      </c>
      <c r="D4909" s="103" t="s">
        <v>909</v>
      </c>
      <c r="E4909" s="103" t="s">
        <v>910</v>
      </c>
      <c r="F4909" s="103" t="s">
        <v>910</v>
      </c>
      <c r="G4909" s="103" t="s">
        <v>143</v>
      </c>
      <c r="H4909" s="103" t="s">
        <v>365</v>
      </c>
      <c r="I4909" s="103" t="s">
        <v>842</v>
      </c>
      <c r="J4909" s="215">
        <v>367.97</v>
      </c>
      <c r="K4909" s="216" t="s">
        <v>88</v>
      </c>
    </row>
    <row r="4910" spans="1:11" x14ac:dyDescent="0.25">
      <c r="A4910" s="103" t="s">
        <v>806</v>
      </c>
      <c r="B4910" s="103" t="s">
        <v>88</v>
      </c>
      <c r="C4910" s="103" t="s">
        <v>904</v>
      </c>
      <c r="D4910" s="103" t="s">
        <v>909</v>
      </c>
      <c r="E4910" s="103" t="s">
        <v>910</v>
      </c>
      <c r="F4910" s="103" t="s">
        <v>910</v>
      </c>
      <c r="G4910" s="103" t="s">
        <v>143</v>
      </c>
      <c r="H4910" s="103" t="s">
        <v>365</v>
      </c>
      <c r="I4910" s="103" t="s">
        <v>842</v>
      </c>
      <c r="J4910" s="215">
        <v>101.89</v>
      </c>
      <c r="K4910" s="216" t="s">
        <v>88</v>
      </c>
    </row>
    <row r="4911" spans="1:11" x14ac:dyDescent="0.25">
      <c r="A4911" s="103" t="s">
        <v>807</v>
      </c>
      <c r="B4911" s="103" t="s">
        <v>88</v>
      </c>
      <c r="C4911" s="103" t="s">
        <v>904</v>
      </c>
      <c r="D4911" s="103" t="s">
        <v>909</v>
      </c>
      <c r="E4911" s="103" t="s">
        <v>910</v>
      </c>
      <c r="F4911" s="103" t="s">
        <v>910</v>
      </c>
      <c r="G4911" s="103" t="s">
        <v>143</v>
      </c>
      <c r="H4911" s="103" t="s">
        <v>365</v>
      </c>
      <c r="I4911" s="103" t="s">
        <v>842</v>
      </c>
      <c r="J4911" s="215">
        <v>21.75</v>
      </c>
      <c r="K4911" s="216" t="s">
        <v>88</v>
      </c>
    </row>
    <row r="4912" spans="1:11" x14ac:dyDescent="0.25">
      <c r="A4912" s="103" t="s">
        <v>810</v>
      </c>
      <c r="B4912" s="103" t="s">
        <v>88</v>
      </c>
      <c r="C4912" s="103" t="s">
        <v>904</v>
      </c>
      <c r="D4912" s="103" t="s">
        <v>909</v>
      </c>
      <c r="E4912" s="103" t="s">
        <v>910</v>
      </c>
      <c r="F4912" s="103" t="s">
        <v>910</v>
      </c>
      <c r="G4912" s="103" t="s">
        <v>95</v>
      </c>
      <c r="H4912" s="103" t="s">
        <v>366</v>
      </c>
      <c r="I4912" s="103" t="s">
        <v>842</v>
      </c>
      <c r="J4912" s="215">
        <v>80.7</v>
      </c>
      <c r="K4912" s="216" t="s">
        <v>88</v>
      </c>
    </row>
    <row r="4913" spans="1:11" x14ac:dyDescent="0.25">
      <c r="A4913" s="103" t="s">
        <v>808</v>
      </c>
      <c r="B4913" s="103" t="s">
        <v>88</v>
      </c>
      <c r="C4913" s="103" t="s">
        <v>904</v>
      </c>
      <c r="D4913" s="103" t="s">
        <v>909</v>
      </c>
      <c r="E4913" s="103" t="s">
        <v>910</v>
      </c>
      <c r="F4913" s="103" t="s">
        <v>910</v>
      </c>
      <c r="G4913" s="103" t="s">
        <v>732</v>
      </c>
      <c r="H4913" s="103" t="s">
        <v>733</v>
      </c>
      <c r="I4913" s="103" t="s">
        <v>842</v>
      </c>
      <c r="J4913" s="215">
        <v>2384.7199999999998</v>
      </c>
      <c r="K4913" s="216" t="s">
        <v>88</v>
      </c>
    </row>
    <row r="4914" spans="1:11" x14ac:dyDescent="0.25">
      <c r="A4914" s="103" t="s">
        <v>808</v>
      </c>
      <c r="B4914" s="103" t="s">
        <v>88</v>
      </c>
      <c r="C4914" s="103" t="s">
        <v>904</v>
      </c>
      <c r="D4914" s="103" t="s">
        <v>909</v>
      </c>
      <c r="E4914" s="111"/>
      <c r="F4914" s="103" t="s">
        <v>910</v>
      </c>
      <c r="G4914" s="103" t="s">
        <v>732</v>
      </c>
      <c r="H4914" s="103" t="s">
        <v>733</v>
      </c>
      <c r="I4914" s="103" t="s">
        <v>842</v>
      </c>
      <c r="J4914" s="215">
        <v>-2327.9</v>
      </c>
      <c r="K4914" s="216" t="s">
        <v>88</v>
      </c>
    </row>
    <row r="4915" spans="1:11" x14ac:dyDescent="0.25">
      <c r="A4915" s="103" t="s">
        <v>809</v>
      </c>
      <c r="B4915" s="103" t="s">
        <v>88</v>
      </c>
      <c r="C4915" s="103" t="s">
        <v>904</v>
      </c>
      <c r="D4915" s="103" t="s">
        <v>909</v>
      </c>
      <c r="E4915" s="103" t="s">
        <v>910</v>
      </c>
      <c r="F4915" s="103" t="s">
        <v>910</v>
      </c>
      <c r="G4915" s="103" t="s">
        <v>732</v>
      </c>
      <c r="H4915" s="103" t="s">
        <v>733</v>
      </c>
      <c r="I4915" s="103" t="s">
        <v>842</v>
      </c>
      <c r="J4915" s="215">
        <v>2083.61</v>
      </c>
      <c r="K4915" s="216" t="s">
        <v>88</v>
      </c>
    </row>
    <row r="4916" spans="1:11" x14ac:dyDescent="0.25">
      <c r="A4916" s="103" t="s">
        <v>809</v>
      </c>
      <c r="B4916" s="103" t="s">
        <v>88</v>
      </c>
      <c r="C4916" s="103" t="s">
        <v>904</v>
      </c>
      <c r="D4916" s="103" t="s">
        <v>909</v>
      </c>
      <c r="E4916" s="111"/>
      <c r="F4916" s="103" t="s">
        <v>910</v>
      </c>
      <c r="G4916" s="103" t="s">
        <v>732</v>
      </c>
      <c r="H4916" s="103" t="s">
        <v>733</v>
      </c>
      <c r="I4916" s="103" t="s">
        <v>842</v>
      </c>
      <c r="J4916" s="215">
        <v>-2074.35</v>
      </c>
      <c r="K4916" s="216" t="s">
        <v>88</v>
      </c>
    </row>
    <row r="4917" spans="1:11" x14ac:dyDescent="0.25">
      <c r="A4917" s="103" t="s">
        <v>810</v>
      </c>
      <c r="B4917" s="103" t="s">
        <v>88</v>
      </c>
      <c r="C4917" s="103" t="s">
        <v>904</v>
      </c>
      <c r="D4917" s="103" t="s">
        <v>909</v>
      </c>
      <c r="E4917" s="103" t="s">
        <v>910</v>
      </c>
      <c r="F4917" s="103" t="s">
        <v>910</v>
      </c>
      <c r="G4917" s="103" t="s">
        <v>732</v>
      </c>
      <c r="H4917" s="103" t="s">
        <v>733</v>
      </c>
      <c r="I4917" s="103" t="s">
        <v>842</v>
      </c>
      <c r="J4917" s="215">
        <v>1429.42</v>
      </c>
      <c r="K4917" s="216" t="s">
        <v>88</v>
      </c>
    </row>
    <row r="4918" spans="1:11" x14ac:dyDescent="0.25">
      <c r="A4918" s="103" t="s">
        <v>810</v>
      </c>
      <c r="B4918" s="103" t="s">
        <v>88</v>
      </c>
      <c r="C4918" s="103" t="s">
        <v>904</v>
      </c>
      <c r="D4918" s="103" t="s">
        <v>909</v>
      </c>
      <c r="E4918" s="111"/>
      <c r="F4918" s="103" t="s">
        <v>910</v>
      </c>
      <c r="G4918" s="103" t="s">
        <v>732</v>
      </c>
      <c r="H4918" s="103" t="s">
        <v>733</v>
      </c>
      <c r="I4918" s="103" t="s">
        <v>842</v>
      </c>
      <c r="J4918" s="215">
        <v>-1423.08</v>
      </c>
      <c r="K4918" s="216" t="s">
        <v>88</v>
      </c>
    </row>
    <row r="4919" spans="1:11" x14ac:dyDescent="0.25">
      <c r="A4919" s="103" t="s">
        <v>1038</v>
      </c>
      <c r="B4919" s="103" t="s">
        <v>88</v>
      </c>
      <c r="C4919" s="103" t="s">
        <v>904</v>
      </c>
      <c r="D4919" s="103" t="s">
        <v>909</v>
      </c>
      <c r="E4919" s="103" t="s">
        <v>910</v>
      </c>
      <c r="F4919" s="103" t="s">
        <v>910</v>
      </c>
      <c r="G4919" s="103" t="s">
        <v>732</v>
      </c>
      <c r="H4919" s="103" t="s">
        <v>733</v>
      </c>
      <c r="I4919" s="103" t="s">
        <v>842</v>
      </c>
      <c r="J4919" s="215">
        <v>3761.98</v>
      </c>
      <c r="K4919" s="216" t="s">
        <v>88</v>
      </c>
    </row>
    <row r="4920" spans="1:11" x14ac:dyDescent="0.25">
      <c r="A4920" s="103" t="s">
        <v>1038</v>
      </c>
      <c r="B4920" s="103" t="s">
        <v>88</v>
      </c>
      <c r="C4920" s="103" t="s">
        <v>904</v>
      </c>
      <c r="D4920" s="103" t="s">
        <v>909</v>
      </c>
      <c r="E4920" s="111"/>
      <c r="F4920" s="103" t="s">
        <v>910</v>
      </c>
      <c r="G4920" s="103" t="s">
        <v>732</v>
      </c>
      <c r="H4920" s="103" t="s">
        <v>733</v>
      </c>
      <c r="I4920" s="103" t="s">
        <v>842</v>
      </c>
      <c r="J4920" s="215">
        <v>-3741.53</v>
      </c>
      <c r="K4920" s="216" t="s">
        <v>88</v>
      </c>
    </row>
    <row r="4921" spans="1:11" x14ac:dyDescent="0.25">
      <c r="A4921" s="103" t="s">
        <v>806</v>
      </c>
      <c r="B4921" s="103" t="s">
        <v>88</v>
      </c>
      <c r="C4921" s="103" t="s">
        <v>904</v>
      </c>
      <c r="D4921" s="103" t="s">
        <v>909</v>
      </c>
      <c r="E4921" s="103" t="s">
        <v>910</v>
      </c>
      <c r="F4921" s="103" t="s">
        <v>910</v>
      </c>
      <c r="G4921" s="103" t="s">
        <v>732</v>
      </c>
      <c r="H4921" s="103" t="s">
        <v>733</v>
      </c>
      <c r="I4921" s="103" t="s">
        <v>842</v>
      </c>
      <c r="J4921" s="215">
        <v>586.4</v>
      </c>
      <c r="K4921" s="216" t="s">
        <v>88</v>
      </c>
    </row>
    <row r="4922" spans="1:11" x14ac:dyDescent="0.25">
      <c r="A4922" s="103" t="s">
        <v>806</v>
      </c>
      <c r="B4922" s="103" t="s">
        <v>88</v>
      </c>
      <c r="C4922" s="103" t="s">
        <v>904</v>
      </c>
      <c r="D4922" s="103" t="s">
        <v>909</v>
      </c>
      <c r="E4922" s="111"/>
      <c r="F4922" s="103" t="s">
        <v>910</v>
      </c>
      <c r="G4922" s="103" t="s">
        <v>732</v>
      </c>
      <c r="H4922" s="103" t="s">
        <v>733</v>
      </c>
      <c r="I4922" s="103" t="s">
        <v>842</v>
      </c>
      <c r="J4922" s="215">
        <v>-583.48</v>
      </c>
      <c r="K4922" s="216" t="s">
        <v>88</v>
      </c>
    </row>
    <row r="4923" spans="1:11" x14ac:dyDescent="0.25">
      <c r="A4923" s="103" t="s">
        <v>807</v>
      </c>
      <c r="B4923" s="103" t="s">
        <v>88</v>
      </c>
      <c r="C4923" s="103" t="s">
        <v>904</v>
      </c>
      <c r="D4923" s="103" t="s">
        <v>909</v>
      </c>
      <c r="E4923" s="103" t="s">
        <v>910</v>
      </c>
      <c r="F4923" s="103" t="s">
        <v>910</v>
      </c>
      <c r="G4923" s="103" t="s">
        <v>732</v>
      </c>
      <c r="H4923" s="103" t="s">
        <v>733</v>
      </c>
      <c r="I4923" s="103" t="s">
        <v>842</v>
      </c>
      <c r="J4923" s="215">
        <v>1920.55</v>
      </c>
      <c r="K4923" s="216" t="s">
        <v>88</v>
      </c>
    </row>
    <row r="4924" spans="1:11" x14ac:dyDescent="0.25">
      <c r="A4924" s="103" t="s">
        <v>807</v>
      </c>
      <c r="B4924" s="103" t="s">
        <v>88</v>
      </c>
      <c r="C4924" s="103" t="s">
        <v>904</v>
      </c>
      <c r="D4924" s="103" t="s">
        <v>909</v>
      </c>
      <c r="E4924" s="111"/>
      <c r="F4924" s="103" t="s">
        <v>910</v>
      </c>
      <c r="G4924" s="103" t="s">
        <v>732</v>
      </c>
      <c r="H4924" s="103" t="s">
        <v>733</v>
      </c>
      <c r="I4924" s="103" t="s">
        <v>842</v>
      </c>
      <c r="J4924" s="215">
        <v>-1909.03</v>
      </c>
      <c r="K4924" s="216" t="s">
        <v>88</v>
      </c>
    </row>
    <row r="4925" spans="1:11" x14ac:dyDescent="0.25">
      <c r="A4925" s="103" t="s">
        <v>808</v>
      </c>
      <c r="B4925" s="103" t="s">
        <v>88</v>
      </c>
      <c r="C4925" s="103" t="s">
        <v>904</v>
      </c>
      <c r="D4925" s="103" t="s">
        <v>909</v>
      </c>
      <c r="E4925" s="103" t="s">
        <v>910</v>
      </c>
      <c r="F4925" s="103" t="s">
        <v>910</v>
      </c>
      <c r="G4925" s="103" t="s">
        <v>142</v>
      </c>
      <c r="H4925" s="103" t="s">
        <v>367</v>
      </c>
      <c r="I4925" s="103" t="s">
        <v>842</v>
      </c>
      <c r="J4925" s="215">
        <v>360.45</v>
      </c>
      <c r="K4925" s="216" t="s">
        <v>88</v>
      </c>
    </row>
    <row r="4926" spans="1:11" x14ac:dyDescent="0.25">
      <c r="A4926" s="103" t="s">
        <v>808</v>
      </c>
      <c r="B4926" s="103" t="s">
        <v>88</v>
      </c>
      <c r="C4926" s="103" t="s">
        <v>904</v>
      </c>
      <c r="D4926" s="103" t="s">
        <v>909</v>
      </c>
      <c r="E4926" s="103" t="s">
        <v>910</v>
      </c>
      <c r="F4926" s="103" t="s">
        <v>910</v>
      </c>
      <c r="G4926" s="103" t="s">
        <v>142</v>
      </c>
      <c r="H4926" s="103" t="s">
        <v>734</v>
      </c>
      <c r="I4926" s="103" t="s">
        <v>842</v>
      </c>
      <c r="J4926" s="215">
        <v>72.8</v>
      </c>
      <c r="K4926" s="216" t="s">
        <v>88</v>
      </c>
    </row>
    <row r="4927" spans="1:11" x14ac:dyDescent="0.25">
      <c r="A4927" s="103" t="s">
        <v>808</v>
      </c>
      <c r="B4927" s="103" t="s">
        <v>88</v>
      </c>
      <c r="C4927" s="103" t="s">
        <v>904</v>
      </c>
      <c r="D4927" s="103" t="s">
        <v>909</v>
      </c>
      <c r="E4927" s="111"/>
      <c r="F4927" s="103" t="s">
        <v>910</v>
      </c>
      <c r="G4927" s="103" t="s">
        <v>142</v>
      </c>
      <c r="H4927" s="103" t="s">
        <v>367</v>
      </c>
      <c r="I4927" s="103" t="s">
        <v>842</v>
      </c>
      <c r="J4927" s="215">
        <v>-93.69</v>
      </c>
      <c r="K4927" s="216" t="s">
        <v>88</v>
      </c>
    </row>
    <row r="4928" spans="1:11" x14ac:dyDescent="0.25">
      <c r="A4928" s="103" t="s">
        <v>809</v>
      </c>
      <c r="B4928" s="103" t="s">
        <v>88</v>
      </c>
      <c r="C4928" s="103" t="s">
        <v>904</v>
      </c>
      <c r="D4928" s="103" t="s">
        <v>909</v>
      </c>
      <c r="E4928" s="103" t="s">
        <v>910</v>
      </c>
      <c r="F4928" s="103" t="s">
        <v>910</v>
      </c>
      <c r="G4928" s="103" t="s">
        <v>142</v>
      </c>
      <c r="H4928" s="103" t="s">
        <v>367</v>
      </c>
      <c r="I4928" s="103" t="s">
        <v>842</v>
      </c>
      <c r="J4928" s="215">
        <v>614.54999999999995</v>
      </c>
      <c r="K4928" s="216" t="s">
        <v>88</v>
      </c>
    </row>
    <row r="4929" spans="1:11" x14ac:dyDescent="0.25">
      <c r="A4929" s="103" t="s">
        <v>809</v>
      </c>
      <c r="B4929" s="103" t="s">
        <v>88</v>
      </c>
      <c r="C4929" s="103" t="s">
        <v>904</v>
      </c>
      <c r="D4929" s="103" t="s">
        <v>909</v>
      </c>
      <c r="E4929" s="111"/>
      <c r="F4929" s="103" t="s">
        <v>910</v>
      </c>
      <c r="G4929" s="103" t="s">
        <v>142</v>
      </c>
      <c r="H4929" s="103" t="s">
        <v>367</v>
      </c>
      <c r="I4929" s="103" t="s">
        <v>842</v>
      </c>
      <c r="J4929" s="215">
        <v>-159.72</v>
      </c>
      <c r="K4929" s="216" t="s">
        <v>88</v>
      </c>
    </row>
    <row r="4930" spans="1:11" x14ac:dyDescent="0.25">
      <c r="A4930" s="103" t="s">
        <v>1038</v>
      </c>
      <c r="B4930" s="103" t="s">
        <v>88</v>
      </c>
      <c r="C4930" s="103" t="s">
        <v>904</v>
      </c>
      <c r="D4930" s="103" t="s">
        <v>909</v>
      </c>
      <c r="E4930" s="103" t="s">
        <v>910</v>
      </c>
      <c r="F4930" s="103" t="s">
        <v>910</v>
      </c>
      <c r="G4930" s="103" t="s">
        <v>142</v>
      </c>
      <c r="H4930" s="103" t="s">
        <v>367</v>
      </c>
      <c r="I4930" s="103" t="s">
        <v>842</v>
      </c>
      <c r="J4930" s="215">
        <v>390.44</v>
      </c>
      <c r="K4930" s="216" t="s">
        <v>88</v>
      </c>
    </row>
    <row r="4931" spans="1:11" x14ac:dyDescent="0.25">
      <c r="A4931" s="103" t="s">
        <v>1038</v>
      </c>
      <c r="B4931" s="103" t="s">
        <v>88</v>
      </c>
      <c r="C4931" s="103" t="s">
        <v>904</v>
      </c>
      <c r="D4931" s="103" t="s">
        <v>909</v>
      </c>
      <c r="E4931" s="103" t="s">
        <v>910</v>
      </c>
      <c r="F4931" s="103" t="s">
        <v>910</v>
      </c>
      <c r="G4931" s="103" t="s">
        <v>142</v>
      </c>
      <c r="H4931" s="103" t="s">
        <v>734</v>
      </c>
      <c r="I4931" s="103" t="s">
        <v>842</v>
      </c>
      <c r="J4931" s="215">
        <v>280.55</v>
      </c>
      <c r="K4931" s="216" t="s">
        <v>88</v>
      </c>
    </row>
    <row r="4932" spans="1:11" x14ac:dyDescent="0.25">
      <c r="A4932" s="103" t="s">
        <v>1038</v>
      </c>
      <c r="B4932" s="103" t="s">
        <v>88</v>
      </c>
      <c r="C4932" s="103" t="s">
        <v>904</v>
      </c>
      <c r="D4932" s="103" t="s">
        <v>909</v>
      </c>
      <c r="E4932" s="111"/>
      <c r="F4932" s="103" t="s">
        <v>910</v>
      </c>
      <c r="G4932" s="103" t="s">
        <v>142</v>
      </c>
      <c r="H4932" s="103" t="s">
        <v>367</v>
      </c>
      <c r="I4932" s="103" t="s">
        <v>842</v>
      </c>
      <c r="J4932" s="215">
        <v>-101.47</v>
      </c>
      <c r="K4932" s="216" t="s">
        <v>88</v>
      </c>
    </row>
    <row r="4933" spans="1:11" x14ac:dyDescent="0.25">
      <c r="A4933" s="103" t="s">
        <v>806</v>
      </c>
      <c r="B4933" s="103" t="s">
        <v>88</v>
      </c>
      <c r="C4933" s="103" t="s">
        <v>904</v>
      </c>
      <c r="D4933" s="103" t="s">
        <v>909</v>
      </c>
      <c r="E4933" s="103" t="s">
        <v>910</v>
      </c>
      <c r="F4933" s="103" t="s">
        <v>910</v>
      </c>
      <c r="G4933" s="103" t="s">
        <v>142</v>
      </c>
      <c r="H4933" s="103" t="s">
        <v>367</v>
      </c>
      <c r="I4933" s="103" t="s">
        <v>842</v>
      </c>
      <c r="J4933" s="215">
        <v>3702.46</v>
      </c>
      <c r="K4933" s="216" t="s">
        <v>88</v>
      </c>
    </row>
    <row r="4934" spans="1:11" x14ac:dyDescent="0.25">
      <c r="A4934" s="103" t="s">
        <v>806</v>
      </c>
      <c r="B4934" s="103" t="s">
        <v>88</v>
      </c>
      <c r="C4934" s="103" t="s">
        <v>904</v>
      </c>
      <c r="D4934" s="103" t="s">
        <v>909</v>
      </c>
      <c r="E4934" s="103" t="s">
        <v>910</v>
      </c>
      <c r="F4934" s="103" t="s">
        <v>910</v>
      </c>
      <c r="G4934" s="103" t="s">
        <v>142</v>
      </c>
      <c r="H4934" s="103" t="s">
        <v>734</v>
      </c>
      <c r="I4934" s="103" t="s">
        <v>842</v>
      </c>
      <c r="J4934" s="215">
        <v>163.94</v>
      </c>
      <c r="K4934" s="216" t="s">
        <v>88</v>
      </c>
    </row>
    <row r="4935" spans="1:11" x14ac:dyDescent="0.25">
      <c r="A4935" s="103" t="s">
        <v>806</v>
      </c>
      <c r="B4935" s="103" t="s">
        <v>88</v>
      </c>
      <c r="C4935" s="103" t="s">
        <v>904</v>
      </c>
      <c r="D4935" s="103" t="s">
        <v>909</v>
      </c>
      <c r="E4935" s="111"/>
      <c r="F4935" s="103" t="s">
        <v>910</v>
      </c>
      <c r="G4935" s="103" t="s">
        <v>142</v>
      </c>
      <c r="H4935" s="103" t="s">
        <v>367</v>
      </c>
      <c r="I4935" s="103" t="s">
        <v>842</v>
      </c>
      <c r="J4935" s="215">
        <v>-962.27</v>
      </c>
      <c r="K4935" s="216" t="s">
        <v>88</v>
      </c>
    </row>
    <row r="4936" spans="1:11" x14ac:dyDescent="0.25">
      <c r="A4936" s="103" t="s">
        <v>807</v>
      </c>
      <c r="B4936" s="103" t="s">
        <v>88</v>
      </c>
      <c r="C4936" s="103" t="s">
        <v>904</v>
      </c>
      <c r="D4936" s="103" t="s">
        <v>909</v>
      </c>
      <c r="E4936" s="103" t="s">
        <v>910</v>
      </c>
      <c r="F4936" s="103" t="s">
        <v>910</v>
      </c>
      <c r="G4936" s="103" t="s">
        <v>142</v>
      </c>
      <c r="H4936" s="103" t="s">
        <v>367</v>
      </c>
      <c r="I4936" s="103" t="s">
        <v>842</v>
      </c>
      <c r="J4936" s="215">
        <v>158.5</v>
      </c>
      <c r="K4936" s="216" t="s">
        <v>88</v>
      </c>
    </row>
    <row r="4937" spans="1:11" x14ac:dyDescent="0.25">
      <c r="A4937" s="103" t="s">
        <v>807</v>
      </c>
      <c r="B4937" s="103" t="s">
        <v>88</v>
      </c>
      <c r="C4937" s="103" t="s">
        <v>904</v>
      </c>
      <c r="D4937" s="103" t="s">
        <v>909</v>
      </c>
      <c r="E4937" s="103" t="s">
        <v>910</v>
      </c>
      <c r="F4937" s="103" t="s">
        <v>910</v>
      </c>
      <c r="G4937" s="103" t="s">
        <v>142</v>
      </c>
      <c r="H4937" s="103" t="s">
        <v>734</v>
      </c>
      <c r="I4937" s="103" t="s">
        <v>842</v>
      </c>
      <c r="J4937" s="215">
        <v>608.15</v>
      </c>
      <c r="K4937" s="216" t="s">
        <v>88</v>
      </c>
    </row>
    <row r="4938" spans="1:11" x14ac:dyDescent="0.25">
      <c r="A4938" s="103" t="s">
        <v>807</v>
      </c>
      <c r="B4938" s="103" t="s">
        <v>88</v>
      </c>
      <c r="C4938" s="103" t="s">
        <v>904</v>
      </c>
      <c r="D4938" s="103" t="s">
        <v>909</v>
      </c>
      <c r="E4938" s="111"/>
      <c r="F4938" s="103" t="s">
        <v>910</v>
      </c>
      <c r="G4938" s="103" t="s">
        <v>142</v>
      </c>
      <c r="H4938" s="103" t="s">
        <v>367</v>
      </c>
      <c r="I4938" s="103" t="s">
        <v>842</v>
      </c>
      <c r="J4938" s="215">
        <v>-41.2</v>
      </c>
      <c r="K4938" s="216" t="s">
        <v>88</v>
      </c>
    </row>
    <row r="4939" spans="1:11" x14ac:dyDescent="0.25">
      <c r="A4939" s="103" t="s">
        <v>808</v>
      </c>
      <c r="B4939" s="103" t="s">
        <v>88</v>
      </c>
      <c r="C4939" s="103" t="s">
        <v>904</v>
      </c>
      <c r="D4939" s="103" t="s">
        <v>909</v>
      </c>
      <c r="E4939" s="103" t="s">
        <v>910</v>
      </c>
      <c r="F4939" s="103" t="s">
        <v>910</v>
      </c>
      <c r="G4939" s="103" t="s">
        <v>141</v>
      </c>
      <c r="H4939" s="103" t="s">
        <v>368</v>
      </c>
      <c r="I4939" s="103" t="s">
        <v>842</v>
      </c>
      <c r="J4939" s="215">
        <v>563.99</v>
      </c>
      <c r="K4939" s="216" t="s">
        <v>88</v>
      </c>
    </row>
    <row r="4940" spans="1:11" x14ac:dyDescent="0.25">
      <c r="A4940" s="103" t="s">
        <v>808</v>
      </c>
      <c r="B4940" s="103" t="s">
        <v>88</v>
      </c>
      <c r="C4940" s="103" t="s">
        <v>904</v>
      </c>
      <c r="D4940" s="103" t="s">
        <v>909</v>
      </c>
      <c r="E4940" s="111"/>
      <c r="F4940" s="103" t="s">
        <v>910</v>
      </c>
      <c r="G4940" s="103" t="s">
        <v>141</v>
      </c>
      <c r="H4940" s="103" t="s">
        <v>368</v>
      </c>
      <c r="I4940" s="103" t="s">
        <v>842</v>
      </c>
      <c r="J4940" s="215">
        <v>-146.59</v>
      </c>
      <c r="K4940" s="216" t="s">
        <v>88</v>
      </c>
    </row>
    <row r="4941" spans="1:11" x14ac:dyDescent="0.25">
      <c r="A4941" s="103" t="s">
        <v>809</v>
      </c>
      <c r="B4941" s="103" t="s">
        <v>88</v>
      </c>
      <c r="C4941" s="103" t="s">
        <v>904</v>
      </c>
      <c r="D4941" s="103" t="s">
        <v>909</v>
      </c>
      <c r="E4941" s="103" t="s">
        <v>910</v>
      </c>
      <c r="F4941" s="103" t="s">
        <v>910</v>
      </c>
      <c r="G4941" s="103" t="s">
        <v>141</v>
      </c>
      <c r="H4941" s="103" t="s">
        <v>368</v>
      </c>
      <c r="I4941" s="103" t="s">
        <v>842</v>
      </c>
      <c r="J4941" s="215">
        <v>54.44</v>
      </c>
      <c r="K4941" s="216" t="s">
        <v>88</v>
      </c>
    </row>
    <row r="4942" spans="1:11" x14ac:dyDescent="0.25">
      <c r="A4942" s="103" t="s">
        <v>809</v>
      </c>
      <c r="B4942" s="103" t="s">
        <v>88</v>
      </c>
      <c r="C4942" s="103" t="s">
        <v>904</v>
      </c>
      <c r="D4942" s="103" t="s">
        <v>909</v>
      </c>
      <c r="E4942" s="103" t="s">
        <v>954</v>
      </c>
      <c r="F4942" s="103" t="s">
        <v>910</v>
      </c>
      <c r="G4942" s="103" t="s">
        <v>141</v>
      </c>
      <c r="H4942" s="103" t="s">
        <v>368</v>
      </c>
      <c r="I4942" s="103" t="s">
        <v>842</v>
      </c>
      <c r="J4942" s="215">
        <v>9.7799999999999994</v>
      </c>
      <c r="K4942" s="216" t="s">
        <v>88</v>
      </c>
    </row>
    <row r="4943" spans="1:11" x14ac:dyDescent="0.25">
      <c r="A4943" s="103" t="s">
        <v>809</v>
      </c>
      <c r="B4943" s="103" t="s">
        <v>88</v>
      </c>
      <c r="C4943" s="103" t="s">
        <v>904</v>
      </c>
      <c r="D4943" s="103" t="s">
        <v>909</v>
      </c>
      <c r="E4943" s="111"/>
      <c r="F4943" s="103" t="s">
        <v>910</v>
      </c>
      <c r="G4943" s="103" t="s">
        <v>141</v>
      </c>
      <c r="H4943" s="103" t="s">
        <v>368</v>
      </c>
      <c r="I4943" s="103" t="s">
        <v>842</v>
      </c>
      <c r="J4943" s="215">
        <v>-16.690000000000001</v>
      </c>
      <c r="K4943" s="216" t="s">
        <v>88</v>
      </c>
    </row>
    <row r="4944" spans="1:11" x14ac:dyDescent="0.25">
      <c r="A4944" s="103" t="s">
        <v>810</v>
      </c>
      <c r="B4944" s="103" t="s">
        <v>88</v>
      </c>
      <c r="C4944" s="103" t="s">
        <v>904</v>
      </c>
      <c r="D4944" s="103" t="s">
        <v>909</v>
      </c>
      <c r="E4944" s="103" t="s">
        <v>910</v>
      </c>
      <c r="F4944" s="103" t="s">
        <v>910</v>
      </c>
      <c r="G4944" s="103" t="s">
        <v>141</v>
      </c>
      <c r="H4944" s="103" t="s">
        <v>368</v>
      </c>
      <c r="I4944" s="103" t="s">
        <v>842</v>
      </c>
      <c r="J4944" s="215">
        <v>569.48</v>
      </c>
      <c r="K4944" s="216" t="s">
        <v>88</v>
      </c>
    </row>
    <row r="4945" spans="1:11" x14ac:dyDescent="0.25">
      <c r="A4945" s="103" t="s">
        <v>810</v>
      </c>
      <c r="B4945" s="103" t="s">
        <v>88</v>
      </c>
      <c r="C4945" s="103" t="s">
        <v>904</v>
      </c>
      <c r="D4945" s="103" t="s">
        <v>909</v>
      </c>
      <c r="E4945" s="111"/>
      <c r="F4945" s="103" t="s">
        <v>910</v>
      </c>
      <c r="G4945" s="103" t="s">
        <v>141</v>
      </c>
      <c r="H4945" s="103" t="s">
        <v>368</v>
      </c>
      <c r="I4945" s="103" t="s">
        <v>842</v>
      </c>
      <c r="J4945" s="215">
        <v>-148</v>
      </c>
      <c r="K4945" s="216" t="s">
        <v>88</v>
      </c>
    </row>
    <row r="4946" spans="1:11" x14ac:dyDescent="0.25">
      <c r="A4946" s="103" t="s">
        <v>1038</v>
      </c>
      <c r="B4946" s="103" t="s">
        <v>88</v>
      </c>
      <c r="C4946" s="103" t="s">
        <v>904</v>
      </c>
      <c r="D4946" s="103" t="s">
        <v>909</v>
      </c>
      <c r="E4946" s="103" t="s">
        <v>910</v>
      </c>
      <c r="F4946" s="103" t="s">
        <v>910</v>
      </c>
      <c r="G4946" s="103" t="s">
        <v>141</v>
      </c>
      <c r="H4946" s="103" t="s">
        <v>368</v>
      </c>
      <c r="I4946" s="103" t="s">
        <v>842</v>
      </c>
      <c r="J4946" s="215">
        <v>172.12</v>
      </c>
      <c r="K4946" s="216" t="s">
        <v>88</v>
      </c>
    </row>
    <row r="4947" spans="1:11" x14ac:dyDescent="0.25">
      <c r="A4947" s="103" t="s">
        <v>1038</v>
      </c>
      <c r="B4947" s="103" t="s">
        <v>88</v>
      </c>
      <c r="C4947" s="103" t="s">
        <v>904</v>
      </c>
      <c r="D4947" s="103" t="s">
        <v>909</v>
      </c>
      <c r="E4947" s="111"/>
      <c r="F4947" s="103" t="s">
        <v>910</v>
      </c>
      <c r="G4947" s="103" t="s">
        <v>141</v>
      </c>
      <c r="H4947" s="103" t="s">
        <v>368</v>
      </c>
      <c r="I4947" s="103" t="s">
        <v>842</v>
      </c>
      <c r="J4947" s="215">
        <v>-44.73</v>
      </c>
      <c r="K4947" s="216" t="s">
        <v>88</v>
      </c>
    </row>
    <row r="4948" spans="1:11" x14ac:dyDescent="0.25">
      <c r="A4948" s="103" t="s">
        <v>806</v>
      </c>
      <c r="B4948" s="103" t="s">
        <v>88</v>
      </c>
      <c r="C4948" s="103" t="s">
        <v>904</v>
      </c>
      <c r="D4948" s="103" t="s">
        <v>909</v>
      </c>
      <c r="E4948" s="103" t="s">
        <v>910</v>
      </c>
      <c r="F4948" s="103" t="s">
        <v>910</v>
      </c>
      <c r="G4948" s="103" t="s">
        <v>141</v>
      </c>
      <c r="H4948" s="103" t="s">
        <v>368</v>
      </c>
      <c r="I4948" s="103" t="s">
        <v>842</v>
      </c>
      <c r="J4948" s="215">
        <v>275.68</v>
      </c>
      <c r="K4948" s="216" t="s">
        <v>88</v>
      </c>
    </row>
    <row r="4949" spans="1:11" x14ac:dyDescent="0.25">
      <c r="A4949" s="103" t="s">
        <v>806</v>
      </c>
      <c r="B4949" s="103" t="s">
        <v>88</v>
      </c>
      <c r="C4949" s="103" t="s">
        <v>904</v>
      </c>
      <c r="D4949" s="103" t="s">
        <v>909</v>
      </c>
      <c r="E4949" s="111"/>
      <c r="F4949" s="103" t="s">
        <v>910</v>
      </c>
      <c r="G4949" s="103" t="s">
        <v>141</v>
      </c>
      <c r="H4949" s="103" t="s">
        <v>368</v>
      </c>
      <c r="I4949" s="103" t="s">
        <v>842</v>
      </c>
      <c r="J4949" s="215">
        <v>-64.849999999999994</v>
      </c>
      <c r="K4949" s="216" t="s">
        <v>88</v>
      </c>
    </row>
    <row r="4950" spans="1:11" x14ac:dyDescent="0.25">
      <c r="A4950" s="103" t="s">
        <v>807</v>
      </c>
      <c r="B4950" s="103" t="s">
        <v>88</v>
      </c>
      <c r="C4950" s="103" t="s">
        <v>904</v>
      </c>
      <c r="D4950" s="103" t="s">
        <v>909</v>
      </c>
      <c r="E4950" s="103" t="s">
        <v>910</v>
      </c>
      <c r="F4950" s="103" t="s">
        <v>910</v>
      </c>
      <c r="G4950" s="103" t="s">
        <v>141</v>
      </c>
      <c r="H4950" s="103" t="s">
        <v>368</v>
      </c>
      <c r="I4950" s="103" t="s">
        <v>842</v>
      </c>
      <c r="J4950" s="215">
        <v>408.23</v>
      </c>
      <c r="K4950" s="216" t="s">
        <v>88</v>
      </c>
    </row>
    <row r="4951" spans="1:11" x14ac:dyDescent="0.25">
      <c r="A4951" s="103" t="s">
        <v>807</v>
      </c>
      <c r="B4951" s="103" t="s">
        <v>88</v>
      </c>
      <c r="C4951" s="103" t="s">
        <v>904</v>
      </c>
      <c r="D4951" s="103" t="s">
        <v>909</v>
      </c>
      <c r="E4951" s="111"/>
      <c r="F4951" s="103" t="s">
        <v>910</v>
      </c>
      <c r="G4951" s="103" t="s">
        <v>141</v>
      </c>
      <c r="H4951" s="103" t="s">
        <v>368</v>
      </c>
      <c r="I4951" s="103" t="s">
        <v>842</v>
      </c>
      <c r="J4951" s="215">
        <v>-106.1</v>
      </c>
      <c r="K4951" s="216" t="s">
        <v>88</v>
      </c>
    </row>
    <row r="4952" spans="1:11" x14ac:dyDescent="0.25">
      <c r="A4952" s="103" t="s">
        <v>808</v>
      </c>
      <c r="B4952" s="103" t="s">
        <v>88</v>
      </c>
      <c r="C4952" s="103" t="s">
        <v>904</v>
      </c>
      <c r="D4952" s="103" t="s">
        <v>909</v>
      </c>
      <c r="E4952" s="103" t="s">
        <v>910</v>
      </c>
      <c r="F4952" s="103" t="s">
        <v>910</v>
      </c>
      <c r="G4952" s="103" t="s">
        <v>97</v>
      </c>
      <c r="H4952" s="103" t="s">
        <v>369</v>
      </c>
      <c r="I4952" s="103" t="s">
        <v>842</v>
      </c>
      <c r="J4952" s="215">
        <v>50</v>
      </c>
      <c r="K4952" s="216" t="s">
        <v>88</v>
      </c>
    </row>
    <row r="4953" spans="1:11" x14ac:dyDescent="0.25">
      <c r="A4953" s="103" t="s">
        <v>808</v>
      </c>
      <c r="B4953" s="103" t="s">
        <v>88</v>
      </c>
      <c r="C4953" s="103" t="s">
        <v>904</v>
      </c>
      <c r="D4953" s="103" t="s">
        <v>909</v>
      </c>
      <c r="E4953" s="111"/>
      <c r="F4953" s="103" t="s">
        <v>910</v>
      </c>
      <c r="G4953" s="103" t="s">
        <v>97</v>
      </c>
      <c r="H4953" s="103" t="s">
        <v>369</v>
      </c>
      <c r="I4953" s="103" t="s">
        <v>842</v>
      </c>
      <c r="J4953" s="215">
        <v>-13</v>
      </c>
      <c r="K4953" s="216" t="s">
        <v>88</v>
      </c>
    </row>
    <row r="4954" spans="1:11" x14ac:dyDescent="0.25">
      <c r="A4954" s="103" t="s">
        <v>809</v>
      </c>
      <c r="B4954" s="103" t="s">
        <v>88</v>
      </c>
      <c r="C4954" s="103" t="s">
        <v>904</v>
      </c>
      <c r="D4954" s="103" t="s">
        <v>909</v>
      </c>
      <c r="E4954" s="103" t="s">
        <v>910</v>
      </c>
      <c r="F4954" s="103" t="s">
        <v>910</v>
      </c>
      <c r="G4954" s="103" t="s">
        <v>97</v>
      </c>
      <c r="H4954" s="103" t="s">
        <v>369</v>
      </c>
      <c r="I4954" s="103" t="s">
        <v>842</v>
      </c>
      <c r="J4954" s="215">
        <v>87.71</v>
      </c>
      <c r="K4954" s="216" t="s">
        <v>88</v>
      </c>
    </row>
    <row r="4955" spans="1:11" x14ac:dyDescent="0.25">
      <c r="A4955" s="103" t="s">
        <v>809</v>
      </c>
      <c r="B4955" s="103" t="s">
        <v>88</v>
      </c>
      <c r="C4955" s="103" t="s">
        <v>904</v>
      </c>
      <c r="D4955" s="103" t="s">
        <v>909</v>
      </c>
      <c r="E4955" s="111"/>
      <c r="F4955" s="103" t="s">
        <v>910</v>
      </c>
      <c r="G4955" s="103" t="s">
        <v>97</v>
      </c>
      <c r="H4955" s="103" t="s">
        <v>369</v>
      </c>
      <c r="I4955" s="103" t="s">
        <v>842</v>
      </c>
      <c r="J4955" s="215">
        <v>-22.79</v>
      </c>
      <c r="K4955" s="216" t="s">
        <v>88</v>
      </c>
    </row>
    <row r="4956" spans="1:11" x14ac:dyDescent="0.25">
      <c r="A4956" s="103" t="s">
        <v>810</v>
      </c>
      <c r="B4956" s="103" t="s">
        <v>88</v>
      </c>
      <c r="C4956" s="103" t="s">
        <v>904</v>
      </c>
      <c r="D4956" s="103" t="s">
        <v>909</v>
      </c>
      <c r="E4956" s="103" t="s">
        <v>910</v>
      </c>
      <c r="F4956" s="103" t="s">
        <v>910</v>
      </c>
      <c r="G4956" s="103" t="s">
        <v>97</v>
      </c>
      <c r="H4956" s="103" t="s">
        <v>369</v>
      </c>
      <c r="I4956" s="103" t="s">
        <v>842</v>
      </c>
      <c r="J4956" s="215">
        <v>354.04</v>
      </c>
      <c r="K4956" s="216" t="s">
        <v>88</v>
      </c>
    </row>
    <row r="4957" spans="1:11" x14ac:dyDescent="0.25">
      <c r="A4957" s="103" t="s">
        <v>810</v>
      </c>
      <c r="B4957" s="103" t="s">
        <v>88</v>
      </c>
      <c r="C4957" s="103" t="s">
        <v>904</v>
      </c>
      <c r="D4957" s="103" t="s">
        <v>909</v>
      </c>
      <c r="E4957" s="111"/>
      <c r="F4957" s="103" t="s">
        <v>910</v>
      </c>
      <c r="G4957" s="103" t="s">
        <v>97</v>
      </c>
      <c r="H4957" s="103" t="s">
        <v>369</v>
      </c>
      <c r="I4957" s="103" t="s">
        <v>842</v>
      </c>
      <c r="J4957" s="215">
        <v>-92.02</v>
      </c>
      <c r="K4957" s="216" t="s">
        <v>88</v>
      </c>
    </row>
    <row r="4958" spans="1:11" x14ac:dyDescent="0.25">
      <c r="A4958" s="103" t="s">
        <v>1038</v>
      </c>
      <c r="B4958" s="103" t="s">
        <v>88</v>
      </c>
      <c r="C4958" s="103" t="s">
        <v>904</v>
      </c>
      <c r="D4958" s="103" t="s">
        <v>909</v>
      </c>
      <c r="E4958" s="103" t="s">
        <v>910</v>
      </c>
      <c r="F4958" s="103" t="s">
        <v>910</v>
      </c>
      <c r="G4958" s="103" t="s">
        <v>97</v>
      </c>
      <c r="H4958" s="103" t="s">
        <v>369</v>
      </c>
      <c r="I4958" s="103" t="s">
        <v>842</v>
      </c>
      <c r="J4958" s="215">
        <v>59</v>
      </c>
      <c r="K4958" s="216" t="s">
        <v>88</v>
      </c>
    </row>
    <row r="4959" spans="1:11" x14ac:dyDescent="0.25">
      <c r="A4959" s="103" t="s">
        <v>1038</v>
      </c>
      <c r="B4959" s="103" t="s">
        <v>88</v>
      </c>
      <c r="C4959" s="103" t="s">
        <v>904</v>
      </c>
      <c r="D4959" s="103" t="s">
        <v>909</v>
      </c>
      <c r="E4959" s="111"/>
      <c r="F4959" s="103" t="s">
        <v>910</v>
      </c>
      <c r="G4959" s="103" t="s">
        <v>97</v>
      </c>
      <c r="H4959" s="103" t="s">
        <v>369</v>
      </c>
      <c r="I4959" s="103" t="s">
        <v>842</v>
      </c>
      <c r="J4959" s="215">
        <v>-15.33</v>
      </c>
      <c r="K4959" s="216" t="s">
        <v>88</v>
      </c>
    </row>
    <row r="4960" spans="1:11" x14ac:dyDescent="0.25">
      <c r="A4960" s="103" t="s">
        <v>806</v>
      </c>
      <c r="B4960" s="103" t="s">
        <v>88</v>
      </c>
      <c r="C4960" s="103" t="s">
        <v>904</v>
      </c>
      <c r="D4960" s="103" t="s">
        <v>909</v>
      </c>
      <c r="E4960" s="103" t="s">
        <v>910</v>
      </c>
      <c r="F4960" s="103" t="s">
        <v>910</v>
      </c>
      <c r="G4960" s="103" t="s">
        <v>97</v>
      </c>
      <c r="H4960" s="103" t="s">
        <v>369</v>
      </c>
      <c r="I4960" s="103" t="s">
        <v>842</v>
      </c>
      <c r="J4960" s="215">
        <v>401.26</v>
      </c>
      <c r="K4960" s="216" t="s">
        <v>88</v>
      </c>
    </row>
    <row r="4961" spans="1:11" x14ac:dyDescent="0.25">
      <c r="A4961" s="103" t="s">
        <v>806</v>
      </c>
      <c r="B4961" s="103" t="s">
        <v>88</v>
      </c>
      <c r="C4961" s="103" t="s">
        <v>904</v>
      </c>
      <c r="D4961" s="103" t="s">
        <v>909</v>
      </c>
      <c r="E4961" s="111"/>
      <c r="F4961" s="103" t="s">
        <v>910</v>
      </c>
      <c r="G4961" s="103" t="s">
        <v>97</v>
      </c>
      <c r="H4961" s="103" t="s">
        <v>369</v>
      </c>
      <c r="I4961" s="103" t="s">
        <v>842</v>
      </c>
      <c r="J4961" s="215">
        <v>-104.29</v>
      </c>
      <c r="K4961" s="216" t="s">
        <v>88</v>
      </c>
    </row>
    <row r="4962" spans="1:11" x14ac:dyDescent="0.25">
      <c r="A4962" s="103" t="s">
        <v>807</v>
      </c>
      <c r="B4962" s="103" t="s">
        <v>88</v>
      </c>
      <c r="C4962" s="103" t="s">
        <v>904</v>
      </c>
      <c r="D4962" s="103" t="s">
        <v>909</v>
      </c>
      <c r="E4962" s="103" t="s">
        <v>910</v>
      </c>
      <c r="F4962" s="103" t="s">
        <v>910</v>
      </c>
      <c r="G4962" s="103" t="s">
        <v>97</v>
      </c>
      <c r="H4962" s="103" t="s">
        <v>369</v>
      </c>
      <c r="I4962" s="103" t="s">
        <v>842</v>
      </c>
      <c r="J4962" s="215">
        <v>343.99</v>
      </c>
      <c r="K4962" s="216" t="s">
        <v>88</v>
      </c>
    </row>
    <row r="4963" spans="1:11" x14ac:dyDescent="0.25">
      <c r="A4963" s="103" t="s">
        <v>807</v>
      </c>
      <c r="B4963" s="103" t="s">
        <v>88</v>
      </c>
      <c r="C4963" s="103" t="s">
        <v>904</v>
      </c>
      <c r="D4963" s="103" t="s">
        <v>909</v>
      </c>
      <c r="E4963" s="111"/>
      <c r="F4963" s="103" t="s">
        <v>910</v>
      </c>
      <c r="G4963" s="103" t="s">
        <v>97</v>
      </c>
      <c r="H4963" s="103" t="s">
        <v>369</v>
      </c>
      <c r="I4963" s="103" t="s">
        <v>842</v>
      </c>
      <c r="J4963" s="215">
        <v>-42.26</v>
      </c>
      <c r="K4963" s="216" t="s">
        <v>88</v>
      </c>
    </row>
    <row r="4964" spans="1:11" x14ac:dyDescent="0.25">
      <c r="A4964" s="103" t="s">
        <v>808</v>
      </c>
      <c r="B4964" s="103" t="s">
        <v>88</v>
      </c>
      <c r="C4964" s="103" t="s">
        <v>904</v>
      </c>
      <c r="D4964" s="103" t="s">
        <v>909</v>
      </c>
      <c r="E4964" s="103" t="s">
        <v>910</v>
      </c>
      <c r="F4964" s="103" t="s">
        <v>910</v>
      </c>
      <c r="G4964" s="103" t="s">
        <v>140</v>
      </c>
      <c r="H4964" s="103" t="s">
        <v>649</v>
      </c>
      <c r="I4964" s="103" t="s">
        <v>842</v>
      </c>
      <c r="J4964" s="215">
        <v>725.01</v>
      </c>
      <c r="K4964" s="216" t="s">
        <v>88</v>
      </c>
    </row>
    <row r="4965" spans="1:11" x14ac:dyDescent="0.25">
      <c r="A4965" s="103" t="s">
        <v>808</v>
      </c>
      <c r="B4965" s="103" t="s">
        <v>88</v>
      </c>
      <c r="C4965" s="103" t="s">
        <v>904</v>
      </c>
      <c r="D4965" s="103" t="s">
        <v>909</v>
      </c>
      <c r="E4965" s="111"/>
      <c r="F4965" s="103" t="s">
        <v>910</v>
      </c>
      <c r="G4965" s="103" t="s">
        <v>140</v>
      </c>
      <c r="H4965" s="103" t="s">
        <v>649</v>
      </c>
      <c r="I4965" s="103" t="s">
        <v>842</v>
      </c>
      <c r="J4965" s="215">
        <v>-188.42</v>
      </c>
      <c r="K4965" s="216" t="s">
        <v>88</v>
      </c>
    </row>
    <row r="4966" spans="1:11" x14ac:dyDescent="0.25">
      <c r="A4966" s="103" t="s">
        <v>809</v>
      </c>
      <c r="B4966" s="103" t="s">
        <v>88</v>
      </c>
      <c r="C4966" s="103" t="s">
        <v>904</v>
      </c>
      <c r="D4966" s="103" t="s">
        <v>909</v>
      </c>
      <c r="E4966" s="103" t="s">
        <v>910</v>
      </c>
      <c r="F4966" s="103" t="s">
        <v>910</v>
      </c>
      <c r="G4966" s="103" t="s">
        <v>140</v>
      </c>
      <c r="H4966" s="103" t="s">
        <v>649</v>
      </c>
      <c r="I4966" s="103" t="s">
        <v>842</v>
      </c>
      <c r="J4966" s="215">
        <v>844.05</v>
      </c>
      <c r="K4966" s="216" t="s">
        <v>88</v>
      </c>
    </row>
    <row r="4967" spans="1:11" x14ac:dyDescent="0.25">
      <c r="A4967" s="103" t="s">
        <v>809</v>
      </c>
      <c r="B4967" s="103" t="s">
        <v>88</v>
      </c>
      <c r="C4967" s="103" t="s">
        <v>904</v>
      </c>
      <c r="D4967" s="103" t="s">
        <v>909</v>
      </c>
      <c r="E4967" s="111"/>
      <c r="F4967" s="103" t="s">
        <v>910</v>
      </c>
      <c r="G4967" s="103" t="s">
        <v>140</v>
      </c>
      <c r="H4967" s="103" t="s">
        <v>649</v>
      </c>
      <c r="I4967" s="103" t="s">
        <v>842</v>
      </c>
      <c r="J4967" s="215">
        <v>-133.54</v>
      </c>
      <c r="K4967" s="216" t="s">
        <v>88</v>
      </c>
    </row>
    <row r="4968" spans="1:11" x14ac:dyDescent="0.25">
      <c r="A4968" s="103" t="s">
        <v>810</v>
      </c>
      <c r="B4968" s="103" t="s">
        <v>88</v>
      </c>
      <c r="C4968" s="103" t="s">
        <v>904</v>
      </c>
      <c r="D4968" s="103" t="s">
        <v>909</v>
      </c>
      <c r="E4968" s="103" t="s">
        <v>910</v>
      </c>
      <c r="F4968" s="103" t="s">
        <v>910</v>
      </c>
      <c r="G4968" s="103" t="s">
        <v>140</v>
      </c>
      <c r="H4968" s="103" t="s">
        <v>649</v>
      </c>
      <c r="I4968" s="103" t="s">
        <v>842</v>
      </c>
      <c r="J4968" s="215">
        <v>825.82</v>
      </c>
      <c r="K4968" s="216" t="s">
        <v>88</v>
      </c>
    </row>
    <row r="4969" spans="1:11" x14ac:dyDescent="0.25">
      <c r="A4969" s="103" t="s">
        <v>810</v>
      </c>
      <c r="B4969" s="103" t="s">
        <v>88</v>
      </c>
      <c r="C4969" s="103" t="s">
        <v>904</v>
      </c>
      <c r="D4969" s="103" t="s">
        <v>909</v>
      </c>
      <c r="E4969" s="111"/>
      <c r="F4969" s="103" t="s">
        <v>910</v>
      </c>
      <c r="G4969" s="103" t="s">
        <v>140</v>
      </c>
      <c r="H4969" s="103" t="s">
        <v>649</v>
      </c>
      <c r="I4969" s="103" t="s">
        <v>842</v>
      </c>
      <c r="J4969" s="215">
        <v>-195.04</v>
      </c>
      <c r="K4969" s="216" t="s">
        <v>88</v>
      </c>
    </row>
    <row r="4970" spans="1:11" x14ac:dyDescent="0.25">
      <c r="A4970" s="103" t="s">
        <v>1038</v>
      </c>
      <c r="B4970" s="103" t="s">
        <v>88</v>
      </c>
      <c r="C4970" s="103" t="s">
        <v>904</v>
      </c>
      <c r="D4970" s="103" t="s">
        <v>909</v>
      </c>
      <c r="E4970" s="103" t="s">
        <v>910</v>
      </c>
      <c r="F4970" s="103" t="s">
        <v>910</v>
      </c>
      <c r="G4970" s="103" t="s">
        <v>140</v>
      </c>
      <c r="H4970" s="103" t="s">
        <v>649</v>
      </c>
      <c r="I4970" s="103" t="s">
        <v>842</v>
      </c>
      <c r="J4970" s="215">
        <v>501.12</v>
      </c>
      <c r="K4970" s="216" t="s">
        <v>88</v>
      </c>
    </row>
    <row r="4971" spans="1:11" x14ac:dyDescent="0.25">
      <c r="A4971" s="103" t="s">
        <v>1038</v>
      </c>
      <c r="B4971" s="103" t="s">
        <v>88</v>
      </c>
      <c r="C4971" s="103" t="s">
        <v>904</v>
      </c>
      <c r="D4971" s="103" t="s">
        <v>909</v>
      </c>
      <c r="E4971" s="103" t="s">
        <v>910</v>
      </c>
      <c r="F4971" s="103" t="s">
        <v>910</v>
      </c>
      <c r="G4971" s="103" t="s">
        <v>140</v>
      </c>
      <c r="H4971" s="103" t="s">
        <v>1039</v>
      </c>
      <c r="I4971" s="103" t="s">
        <v>842</v>
      </c>
      <c r="J4971" s="215">
        <v>814.66</v>
      </c>
      <c r="K4971" s="216" t="s">
        <v>88</v>
      </c>
    </row>
    <row r="4972" spans="1:11" x14ac:dyDescent="0.25">
      <c r="A4972" s="103" t="s">
        <v>1038</v>
      </c>
      <c r="B4972" s="103" t="s">
        <v>88</v>
      </c>
      <c r="C4972" s="103" t="s">
        <v>904</v>
      </c>
      <c r="D4972" s="103" t="s">
        <v>909</v>
      </c>
      <c r="E4972" s="111"/>
      <c r="F4972" s="103" t="s">
        <v>910</v>
      </c>
      <c r="G4972" s="103" t="s">
        <v>140</v>
      </c>
      <c r="H4972" s="103" t="s">
        <v>649</v>
      </c>
      <c r="I4972" s="103" t="s">
        <v>842</v>
      </c>
      <c r="J4972" s="215">
        <v>-130.24</v>
      </c>
      <c r="K4972" s="216" t="s">
        <v>88</v>
      </c>
    </row>
    <row r="4973" spans="1:11" x14ac:dyDescent="0.25">
      <c r="A4973" s="103" t="s">
        <v>1038</v>
      </c>
      <c r="B4973" s="103" t="s">
        <v>88</v>
      </c>
      <c r="C4973" s="103" t="s">
        <v>904</v>
      </c>
      <c r="D4973" s="103" t="s">
        <v>909</v>
      </c>
      <c r="E4973" s="111"/>
      <c r="F4973" s="103" t="s">
        <v>910</v>
      </c>
      <c r="G4973" s="103" t="s">
        <v>140</v>
      </c>
      <c r="H4973" s="103" t="s">
        <v>1039</v>
      </c>
      <c r="I4973" s="103" t="s">
        <v>842</v>
      </c>
      <c r="J4973" s="215">
        <v>-211.73</v>
      </c>
      <c r="K4973" s="216" t="s">
        <v>88</v>
      </c>
    </row>
    <row r="4974" spans="1:11" x14ac:dyDescent="0.25">
      <c r="A4974" s="103" t="s">
        <v>806</v>
      </c>
      <c r="B4974" s="103" t="s">
        <v>88</v>
      </c>
      <c r="C4974" s="103" t="s">
        <v>904</v>
      </c>
      <c r="D4974" s="103" t="s">
        <v>909</v>
      </c>
      <c r="E4974" s="103" t="s">
        <v>910</v>
      </c>
      <c r="F4974" s="103" t="s">
        <v>910</v>
      </c>
      <c r="G4974" s="103" t="s">
        <v>140</v>
      </c>
      <c r="H4974" s="103" t="s">
        <v>649</v>
      </c>
      <c r="I4974" s="103" t="s">
        <v>842</v>
      </c>
      <c r="J4974" s="215">
        <v>340.46</v>
      </c>
      <c r="K4974" s="216" t="s">
        <v>88</v>
      </c>
    </row>
    <row r="4975" spans="1:11" x14ac:dyDescent="0.25">
      <c r="A4975" s="103" t="s">
        <v>806</v>
      </c>
      <c r="B4975" s="103" t="s">
        <v>88</v>
      </c>
      <c r="C4975" s="103" t="s">
        <v>904</v>
      </c>
      <c r="D4975" s="103" t="s">
        <v>909</v>
      </c>
      <c r="E4975" s="111"/>
      <c r="F4975" s="103" t="s">
        <v>910</v>
      </c>
      <c r="G4975" s="103" t="s">
        <v>140</v>
      </c>
      <c r="H4975" s="103" t="s">
        <v>649</v>
      </c>
      <c r="I4975" s="103" t="s">
        <v>842</v>
      </c>
      <c r="J4975" s="215">
        <v>-36.53</v>
      </c>
      <c r="K4975" s="216" t="s">
        <v>88</v>
      </c>
    </row>
    <row r="4976" spans="1:11" x14ac:dyDescent="0.25">
      <c r="A4976" s="103" t="s">
        <v>807</v>
      </c>
      <c r="B4976" s="103" t="s">
        <v>88</v>
      </c>
      <c r="C4976" s="103" t="s">
        <v>904</v>
      </c>
      <c r="D4976" s="103" t="s">
        <v>909</v>
      </c>
      <c r="E4976" s="103" t="s">
        <v>910</v>
      </c>
      <c r="F4976" s="103" t="s">
        <v>910</v>
      </c>
      <c r="G4976" s="103" t="s">
        <v>140</v>
      </c>
      <c r="H4976" s="103" t="s">
        <v>649</v>
      </c>
      <c r="I4976" s="103" t="s">
        <v>842</v>
      </c>
      <c r="J4976" s="215">
        <v>467.85</v>
      </c>
      <c r="K4976" s="216" t="s">
        <v>88</v>
      </c>
    </row>
    <row r="4977" spans="1:11" x14ac:dyDescent="0.25">
      <c r="A4977" s="103" t="s">
        <v>807</v>
      </c>
      <c r="B4977" s="103" t="s">
        <v>88</v>
      </c>
      <c r="C4977" s="103" t="s">
        <v>904</v>
      </c>
      <c r="D4977" s="103" t="s">
        <v>909</v>
      </c>
      <c r="E4977" s="111"/>
      <c r="F4977" s="103" t="s">
        <v>910</v>
      </c>
      <c r="G4977" s="103" t="s">
        <v>140</v>
      </c>
      <c r="H4977" s="103" t="s">
        <v>649</v>
      </c>
      <c r="I4977" s="103" t="s">
        <v>842</v>
      </c>
      <c r="J4977" s="215">
        <v>-121.59</v>
      </c>
      <c r="K4977" s="216" t="s">
        <v>88</v>
      </c>
    </row>
    <row r="4978" spans="1:11" x14ac:dyDescent="0.25">
      <c r="A4978" s="103" t="s">
        <v>808</v>
      </c>
      <c r="B4978" s="103" t="s">
        <v>88</v>
      </c>
      <c r="C4978" s="103" t="s">
        <v>904</v>
      </c>
      <c r="D4978" s="103" t="s">
        <v>909</v>
      </c>
      <c r="E4978" s="103" t="s">
        <v>910</v>
      </c>
      <c r="F4978" s="103" t="s">
        <v>910</v>
      </c>
      <c r="G4978" s="103" t="s">
        <v>139</v>
      </c>
      <c r="H4978" s="103" t="s">
        <v>646</v>
      </c>
      <c r="I4978" s="103" t="s">
        <v>842</v>
      </c>
      <c r="J4978" s="215">
        <v>797.01</v>
      </c>
      <c r="K4978" s="216" t="s">
        <v>88</v>
      </c>
    </row>
    <row r="4979" spans="1:11" x14ac:dyDescent="0.25">
      <c r="A4979" s="103" t="s">
        <v>808</v>
      </c>
      <c r="B4979" s="103" t="s">
        <v>88</v>
      </c>
      <c r="C4979" s="103" t="s">
        <v>904</v>
      </c>
      <c r="D4979" s="103" t="s">
        <v>909</v>
      </c>
      <c r="E4979" s="111"/>
      <c r="F4979" s="103" t="s">
        <v>910</v>
      </c>
      <c r="G4979" s="103" t="s">
        <v>139</v>
      </c>
      <c r="H4979" s="103" t="s">
        <v>646</v>
      </c>
      <c r="I4979" s="103" t="s">
        <v>842</v>
      </c>
      <c r="J4979" s="215">
        <v>-207.14</v>
      </c>
      <c r="K4979" s="216" t="s">
        <v>88</v>
      </c>
    </row>
    <row r="4980" spans="1:11" x14ac:dyDescent="0.25">
      <c r="A4980" s="103" t="s">
        <v>809</v>
      </c>
      <c r="B4980" s="103" t="s">
        <v>88</v>
      </c>
      <c r="C4980" s="103" t="s">
        <v>904</v>
      </c>
      <c r="D4980" s="103" t="s">
        <v>909</v>
      </c>
      <c r="E4980" s="103" t="s">
        <v>910</v>
      </c>
      <c r="F4980" s="103" t="s">
        <v>910</v>
      </c>
      <c r="G4980" s="103" t="s">
        <v>139</v>
      </c>
      <c r="H4980" s="103" t="s">
        <v>646</v>
      </c>
      <c r="I4980" s="103" t="s">
        <v>842</v>
      </c>
      <c r="J4980" s="215">
        <v>1103.02</v>
      </c>
      <c r="K4980" s="216" t="s">
        <v>88</v>
      </c>
    </row>
    <row r="4981" spans="1:11" x14ac:dyDescent="0.25">
      <c r="A4981" s="103" t="s">
        <v>809</v>
      </c>
      <c r="B4981" s="103" t="s">
        <v>88</v>
      </c>
      <c r="C4981" s="103" t="s">
        <v>904</v>
      </c>
      <c r="D4981" s="103" t="s">
        <v>909</v>
      </c>
      <c r="E4981" s="111"/>
      <c r="F4981" s="103" t="s">
        <v>910</v>
      </c>
      <c r="G4981" s="103" t="s">
        <v>139</v>
      </c>
      <c r="H4981" s="103" t="s">
        <v>646</v>
      </c>
      <c r="I4981" s="103" t="s">
        <v>842</v>
      </c>
      <c r="J4981" s="215">
        <v>-286.67</v>
      </c>
      <c r="K4981" s="216" t="s">
        <v>88</v>
      </c>
    </row>
    <row r="4982" spans="1:11" x14ac:dyDescent="0.25">
      <c r="A4982" s="103" t="s">
        <v>810</v>
      </c>
      <c r="B4982" s="103" t="s">
        <v>88</v>
      </c>
      <c r="C4982" s="103" t="s">
        <v>904</v>
      </c>
      <c r="D4982" s="103" t="s">
        <v>909</v>
      </c>
      <c r="E4982" s="103" t="s">
        <v>910</v>
      </c>
      <c r="F4982" s="103" t="s">
        <v>910</v>
      </c>
      <c r="G4982" s="103" t="s">
        <v>139</v>
      </c>
      <c r="H4982" s="103" t="s">
        <v>646</v>
      </c>
      <c r="I4982" s="103" t="s">
        <v>842</v>
      </c>
      <c r="J4982" s="215">
        <v>320.08</v>
      </c>
      <c r="K4982" s="216" t="s">
        <v>88</v>
      </c>
    </row>
    <row r="4983" spans="1:11" x14ac:dyDescent="0.25">
      <c r="A4983" s="103" t="s">
        <v>810</v>
      </c>
      <c r="B4983" s="103" t="s">
        <v>88</v>
      </c>
      <c r="C4983" s="103" t="s">
        <v>904</v>
      </c>
      <c r="D4983" s="103" t="s">
        <v>909</v>
      </c>
      <c r="E4983" s="111"/>
      <c r="F4983" s="103" t="s">
        <v>910</v>
      </c>
      <c r="G4983" s="103" t="s">
        <v>139</v>
      </c>
      <c r="H4983" s="103" t="s">
        <v>646</v>
      </c>
      <c r="I4983" s="103" t="s">
        <v>842</v>
      </c>
      <c r="J4983" s="215">
        <v>-83.19</v>
      </c>
      <c r="K4983" s="216" t="s">
        <v>88</v>
      </c>
    </row>
    <row r="4984" spans="1:11" x14ac:dyDescent="0.25">
      <c r="A4984" s="103" t="s">
        <v>1038</v>
      </c>
      <c r="B4984" s="103" t="s">
        <v>88</v>
      </c>
      <c r="C4984" s="103" t="s">
        <v>904</v>
      </c>
      <c r="D4984" s="103" t="s">
        <v>909</v>
      </c>
      <c r="E4984" s="103" t="s">
        <v>910</v>
      </c>
      <c r="F4984" s="103" t="s">
        <v>910</v>
      </c>
      <c r="G4984" s="103" t="s">
        <v>139</v>
      </c>
      <c r="H4984" s="103" t="s">
        <v>646</v>
      </c>
      <c r="I4984" s="103" t="s">
        <v>842</v>
      </c>
      <c r="J4984" s="215">
        <v>1126.8699999999999</v>
      </c>
      <c r="K4984" s="216" t="s">
        <v>88</v>
      </c>
    </row>
    <row r="4985" spans="1:11" x14ac:dyDescent="0.25">
      <c r="A4985" s="103" t="s">
        <v>1038</v>
      </c>
      <c r="B4985" s="103" t="s">
        <v>88</v>
      </c>
      <c r="C4985" s="103" t="s">
        <v>904</v>
      </c>
      <c r="D4985" s="103" t="s">
        <v>909</v>
      </c>
      <c r="E4985" s="111"/>
      <c r="F4985" s="103" t="s">
        <v>910</v>
      </c>
      <c r="G4985" s="103" t="s">
        <v>139</v>
      </c>
      <c r="H4985" s="103" t="s">
        <v>646</v>
      </c>
      <c r="I4985" s="103" t="s">
        <v>842</v>
      </c>
      <c r="J4985" s="215">
        <v>-292.87</v>
      </c>
      <c r="K4985" s="216" t="s">
        <v>88</v>
      </c>
    </row>
    <row r="4986" spans="1:11" x14ac:dyDescent="0.25">
      <c r="A4986" s="103" t="s">
        <v>806</v>
      </c>
      <c r="B4986" s="103" t="s">
        <v>88</v>
      </c>
      <c r="C4986" s="103" t="s">
        <v>904</v>
      </c>
      <c r="D4986" s="103" t="s">
        <v>909</v>
      </c>
      <c r="E4986" s="103" t="s">
        <v>910</v>
      </c>
      <c r="F4986" s="103" t="s">
        <v>910</v>
      </c>
      <c r="G4986" s="103" t="s">
        <v>139</v>
      </c>
      <c r="H4986" s="103" t="s">
        <v>646</v>
      </c>
      <c r="I4986" s="103" t="s">
        <v>842</v>
      </c>
      <c r="J4986" s="215">
        <v>1454.91</v>
      </c>
      <c r="K4986" s="216" t="s">
        <v>88</v>
      </c>
    </row>
    <row r="4987" spans="1:11" x14ac:dyDescent="0.25">
      <c r="A4987" s="103" t="s">
        <v>806</v>
      </c>
      <c r="B4987" s="103" t="s">
        <v>88</v>
      </c>
      <c r="C4987" s="103" t="s">
        <v>904</v>
      </c>
      <c r="D4987" s="103" t="s">
        <v>909</v>
      </c>
      <c r="E4987" s="111"/>
      <c r="F4987" s="103" t="s">
        <v>910</v>
      </c>
      <c r="G4987" s="103" t="s">
        <v>139</v>
      </c>
      <c r="H4987" s="103" t="s">
        <v>646</v>
      </c>
      <c r="I4987" s="103" t="s">
        <v>842</v>
      </c>
      <c r="J4987" s="215">
        <v>-378.13</v>
      </c>
      <c r="K4987" s="216" t="s">
        <v>88</v>
      </c>
    </row>
    <row r="4988" spans="1:11" x14ac:dyDescent="0.25">
      <c r="A4988" s="103" t="s">
        <v>807</v>
      </c>
      <c r="B4988" s="103" t="s">
        <v>88</v>
      </c>
      <c r="C4988" s="103" t="s">
        <v>904</v>
      </c>
      <c r="D4988" s="103" t="s">
        <v>909</v>
      </c>
      <c r="E4988" s="103" t="s">
        <v>910</v>
      </c>
      <c r="F4988" s="103" t="s">
        <v>910</v>
      </c>
      <c r="G4988" s="103" t="s">
        <v>139</v>
      </c>
      <c r="H4988" s="103" t="s">
        <v>646</v>
      </c>
      <c r="I4988" s="103" t="s">
        <v>842</v>
      </c>
      <c r="J4988" s="215">
        <v>1248.08</v>
      </c>
      <c r="K4988" s="216" t="s">
        <v>88</v>
      </c>
    </row>
    <row r="4989" spans="1:11" x14ac:dyDescent="0.25">
      <c r="A4989" s="103" t="s">
        <v>807</v>
      </c>
      <c r="B4989" s="103" t="s">
        <v>88</v>
      </c>
      <c r="C4989" s="103" t="s">
        <v>904</v>
      </c>
      <c r="D4989" s="103" t="s">
        <v>909</v>
      </c>
      <c r="E4989" s="111"/>
      <c r="F4989" s="103" t="s">
        <v>910</v>
      </c>
      <c r="G4989" s="103" t="s">
        <v>139</v>
      </c>
      <c r="H4989" s="103" t="s">
        <v>646</v>
      </c>
      <c r="I4989" s="103" t="s">
        <v>842</v>
      </c>
      <c r="J4989" s="215">
        <v>-324.38</v>
      </c>
      <c r="K4989" s="216" t="s">
        <v>88</v>
      </c>
    </row>
    <row r="4990" spans="1:11" x14ac:dyDescent="0.25">
      <c r="A4990" s="103" t="s">
        <v>808</v>
      </c>
      <c r="B4990" s="103" t="s">
        <v>88</v>
      </c>
      <c r="C4990" s="103" t="s">
        <v>904</v>
      </c>
      <c r="D4990" s="103" t="s">
        <v>909</v>
      </c>
      <c r="E4990" s="103" t="s">
        <v>910</v>
      </c>
      <c r="F4990" s="103" t="s">
        <v>910</v>
      </c>
      <c r="G4990" s="103" t="s">
        <v>138</v>
      </c>
      <c r="H4990" s="103" t="s">
        <v>647</v>
      </c>
      <c r="I4990" s="103" t="s">
        <v>842</v>
      </c>
      <c r="J4990" s="215">
        <v>1146.28</v>
      </c>
      <c r="K4990" s="216" t="s">
        <v>88</v>
      </c>
    </row>
    <row r="4991" spans="1:11" x14ac:dyDescent="0.25">
      <c r="A4991" s="103" t="s">
        <v>808</v>
      </c>
      <c r="B4991" s="103" t="s">
        <v>88</v>
      </c>
      <c r="C4991" s="103" t="s">
        <v>904</v>
      </c>
      <c r="D4991" s="103" t="s">
        <v>909</v>
      </c>
      <c r="E4991" s="111"/>
      <c r="F4991" s="103" t="s">
        <v>910</v>
      </c>
      <c r="G4991" s="103" t="s">
        <v>138</v>
      </c>
      <c r="H4991" s="103" t="s">
        <v>647</v>
      </c>
      <c r="I4991" s="103" t="s">
        <v>842</v>
      </c>
      <c r="J4991" s="215">
        <v>-297.92</v>
      </c>
      <c r="K4991" s="216" t="s">
        <v>88</v>
      </c>
    </row>
    <row r="4992" spans="1:11" x14ac:dyDescent="0.25">
      <c r="A4992" s="103" t="s">
        <v>809</v>
      </c>
      <c r="B4992" s="103" t="s">
        <v>88</v>
      </c>
      <c r="C4992" s="103" t="s">
        <v>904</v>
      </c>
      <c r="D4992" s="103" t="s">
        <v>909</v>
      </c>
      <c r="E4992" s="103" t="s">
        <v>910</v>
      </c>
      <c r="F4992" s="103" t="s">
        <v>910</v>
      </c>
      <c r="G4992" s="103" t="s">
        <v>138</v>
      </c>
      <c r="H4992" s="103" t="s">
        <v>647</v>
      </c>
      <c r="I4992" s="103" t="s">
        <v>842</v>
      </c>
      <c r="J4992" s="215">
        <v>1802.29</v>
      </c>
      <c r="K4992" s="216" t="s">
        <v>88</v>
      </c>
    </row>
    <row r="4993" spans="1:11" x14ac:dyDescent="0.25">
      <c r="A4993" s="103" t="s">
        <v>809</v>
      </c>
      <c r="B4993" s="103" t="s">
        <v>88</v>
      </c>
      <c r="C4993" s="103" t="s">
        <v>904</v>
      </c>
      <c r="D4993" s="103" t="s">
        <v>909</v>
      </c>
      <c r="E4993" s="111"/>
      <c r="F4993" s="103" t="s">
        <v>910</v>
      </c>
      <c r="G4993" s="103" t="s">
        <v>138</v>
      </c>
      <c r="H4993" s="103" t="s">
        <v>647</v>
      </c>
      <c r="I4993" s="103" t="s">
        <v>842</v>
      </c>
      <c r="J4993" s="215">
        <v>-464.53</v>
      </c>
      <c r="K4993" s="216" t="s">
        <v>88</v>
      </c>
    </row>
    <row r="4994" spans="1:11" x14ac:dyDescent="0.25">
      <c r="A4994" s="103" t="s">
        <v>810</v>
      </c>
      <c r="B4994" s="103" t="s">
        <v>88</v>
      </c>
      <c r="C4994" s="103" t="s">
        <v>904</v>
      </c>
      <c r="D4994" s="103" t="s">
        <v>909</v>
      </c>
      <c r="E4994" s="103" t="s">
        <v>910</v>
      </c>
      <c r="F4994" s="103" t="s">
        <v>910</v>
      </c>
      <c r="G4994" s="103" t="s">
        <v>138</v>
      </c>
      <c r="H4994" s="103" t="s">
        <v>647</v>
      </c>
      <c r="I4994" s="103" t="s">
        <v>842</v>
      </c>
      <c r="J4994" s="215">
        <v>1004.83</v>
      </c>
      <c r="K4994" s="216" t="s">
        <v>88</v>
      </c>
    </row>
    <row r="4995" spans="1:11" x14ac:dyDescent="0.25">
      <c r="A4995" s="103" t="s">
        <v>810</v>
      </c>
      <c r="B4995" s="103" t="s">
        <v>88</v>
      </c>
      <c r="C4995" s="103" t="s">
        <v>904</v>
      </c>
      <c r="D4995" s="103" t="s">
        <v>909</v>
      </c>
      <c r="E4995" s="111"/>
      <c r="F4995" s="103" t="s">
        <v>910</v>
      </c>
      <c r="G4995" s="103" t="s">
        <v>138</v>
      </c>
      <c r="H4995" s="103" t="s">
        <v>647</v>
      </c>
      <c r="I4995" s="103" t="s">
        <v>842</v>
      </c>
      <c r="J4995" s="215">
        <v>-222.89</v>
      </c>
      <c r="K4995" s="216" t="s">
        <v>88</v>
      </c>
    </row>
    <row r="4996" spans="1:11" x14ac:dyDescent="0.25">
      <c r="A4996" s="103" t="s">
        <v>1038</v>
      </c>
      <c r="B4996" s="103" t="s">
        <v>88</v>
      </c>
      <c r="C4996" s="103" t="s">
        <v>904</v>
      </c>
      <c r="D4996" s="103" t="s">
        <v>909</v>
      </c>
      <c r="E4996" s="103" t="s">
        <v>910</v>
      </c>
      <c r="F4996" s="103" t="s">
        <v>910</v>
      </c>
      <c r="G4996" s="103" t="s">
        <v>138</v>
      </c>
      <c r="H4996" s="103" t="s">
        <v>1040</v>
      </c>
      <c r="I4996" s="103" t="s">
        <v>842</v>
      </c>
      <c r="J4996" s="215">
        <v>167.96</v>
      </c>
      <c r="K4996" s="216" t="s">
        <v>88</v>
      </c>
    </row>
    <row r="4997" spans="1:11" x14ac:dyDescent="0.25">
      <c r="A4997" s="103" t="s">
        <v>1038</v>
      </c>
      <c r="B4997" s="103" t="s">
        <v>88</v>
      </c>
      <c r="C4997" s="103" t="s">
        <v>904</v>
      </c>
      <c r="D4997" s="103" t="s">
        <v>909</v>
      </c>
      <c r="E4997" s="103" t="s">
        <v>910</v>
      </c>
      <c r="F4997" s="103" t="s">
        <v>910</v>
      </c>
      <c r="G4997" s="103" t="s">
        <v>138</v>
      </c>
      <c r="H4997" s="103" t="s">
        <v>647</v>
      </c>
      <c r="I4997" s="103" t="s">
        <v>842</v>
      </c>
      <c r="J4997" s="215">
        <v>460.67</v>
      </c>
      <c r="K4997" s="216" t="s">
        <v>88</v>
      </c>
    </row>
    <row r="4998" spans="1:11" x14ac:dyDescent="0.25">
      <c r="A4998" s="103" t="s">
        <v>1038</v>
      </c>
      <c r="B4998" s="103" t="s">
        <v>88</v>
      </c>
      <c r="C4998" s="103" t="s">
        <v>904</v>
      </c>
      <c r="D4998" s="103" t="s">
        <v>909</v>
      </c>
      <c r="E4998" s="111"/>
      <c r="F4998" s="103" t="s">
        <v>910</v>
      </c>
      <c r="G4998" s="103" t="s">
        <v>138</v>
      </c>
      <c r="H4998" s="103" t="s">
        <v>1040</v>
      </c>
      <c r="I4998" s="103" t="s">
        <v>842</v>
      </c>
      <c r="J4998" s="215">
        <v>-43.65</v>
      </c>
      <c r="K4998" s="216" t="s">
        <v>88</v>
      </c>
    </row>
    <row r="4999" spans="1:11" x14ac:dyDescent="0.25">
      <c r="A4999" s="103" t="s">
        <v>1038</v>
      </c>
      <c r="B4999" s="103" t="s">
        <v>88</v>
      </c>
      <c r="C4999" s="103" t="s">
        <v>904</v>
      </c>
      <c r="D4999" s="103" t="s">
        <v>909</v>
      </c>
      <c r="E4999" s="111"/>
      <c r="F4999" s="103" t="s">
        <v>910</v>
      </c>
      <c r="G4999" s="103" t="s">
        <v>138</v>
      </c>
      <c r="H4999" s="103" t="s">
        <v>647</v>
      </c>
      <c r="I4999" s="103" t="s">
        <v>842</v>
      </c>
      <c r="J4999" s="215">
        <v>-70.959999999999994</v>
      </c>
      <c r="K4999" s="216" t="s">
        <v>88</v>
      </c>
    </row>
    <row r="5000" spans="1:11" x14ac:dyDescent="0.25">
      <c r="A5000" s="103" t="s">
        <v>806</v>
      </c>
      <c r="B5000" s="103" t="s">
        <v>88</v>
      </c>
      <c r="C5000" s="103" t="s">
        <v>904</v>
      </c>
      <c r="D5000" s="103" t="s">
        <v>909</v>
      </c>
      <c r="E5000" s="103" t="s">
        <v>910</v>
      </c>
      <c r="F5000" s="103" t="s">
        <v>910</v>
      </c>
      <c r="G5000" s="103" t="s">
        <v>138</v>
      </c>
      <c r="H5000" s="103" t="s">
        <v>647</v>
      </c>
      <c r="I5000" s="103" t="s">
        <v>842</v>
      </c>
      <c r="J5000" s="215">
        <v>1641.19</v>
      </c>
      <c r="K5000" s="216" t="s">
        <v>88</v>
      </c>
    </row>
    <row r="5001" spans="1:11" x14ac:dyDescent="0.25">
      <c r="A5001" s="103" t="s">
        <v>806</v>
      </c>
      <c r="B5001" s="103" t="s">
        <v>88</v>
      </c>
      <c r="C5001" s="103" t="s">
        <v>904</v>
      </c>
      <c r="D5001" s="103" t="s">
        <v>909</v>
      </c>
      <c r="E5001" s="111"/>
      <c r="F5001" s="103" t="s">
        <v>910</v>
      </c>
      <c r="G5001" s="103" t="s">
        <v>138</v>
      </c>
      <c r="H5001" s="103" t="s">
        <v>647</v>
      </c>
      <c r="I5001" s="103" t="s">
        <v>842</v>
      </c>
      <c r="J5001" s="215">
        <v>-426.53</v>
      </c>
      <c r="K5001" s="216" t="s">
        <v>88</v>
      </c>
    </row>
    <row r="5002" spans="1:11" x14ac:dyDescent="0.25">
      <c r="A5002" s="103" t="s">
        <v>807</v>
      </c>
      <c r="B5002" s="103" t="s">
        <v>88</v>
      </c>
      <c r="C5002" s="103" t="s">
        <v>904</v>
      </c>
      <c r="D5002" s="103" t="s">
        <v>909</v>
      </c>
      <c r="E5002" s="103" t="s">
        <v>910</v>
      </c>
      <c r="F5002" s="103" t="s">
        <v>910</v>
      </c>
      <c r="G5002" s="103" t="s">
        <v>138</v>
      </c>
      <c r="H5002" s="103" t="s">
        <v>647</v>
      </c>
      <c r="I5002" s="103" t="s">
        <v>842</v>
      </c>
      <c r="J5002" s="215">
        <v>453.79</v>
      </c>
      <c r="K5002" s="216" t="s">
        <v>88</v>
      </c>
    </row>
    <row r="5003" spans="1:11" x14ac:dyDescent="0.25">
      <c r="A5003" s="103" t="s">
        <v>807</v>
      </c>
      <c r="B5003" s="103" t="s">
        <v>88</v>
      </c>
      <c r="C5003" s="103" t="s">
        <v>904</v>
      </c>
      <c r="D5003" s="103" t="s">
        <v>909</v>
      </c>
      <c r="E5003" s="111"/>
      <c r="F5003" s="103" t="s">
        <v>910</v>
      </c>
      <c r="G5003" s="103" t="s">
        <v>138</v>
      </c>
      <c r="H5003" s="103" t="s">
        <v>647</v>
      </c>
      <c r="I5003" s="103" t="s">
        <v>842</v>
      </c>
      <c r="J5003" s="215">
        <v>-117.95</v>
      </c>
      <c r="K5003" s="216" t="s">
        <v>88</v>
      </c>
    </row>
    <row r="5004" spans="1:11" x14ac:dyDescent="0.25">
      <c r="A5004" s="103" t="s">
        <v>808</v>
      </c>
      <c r="B5004" s="103" t="s">
        <v>88</v>
      </c>
      <c r="C5004" s="103" t="s">
        <v>904</v>
      </c>
      <c r="D5004" s="103" t="s">
        <v>909</v>
      </c>
      <c r="E5004" s="103" t="s">
        <v>910</v>
      </c>
      <c r="F5004" s="103" t="s">
        <v>910</v>
      </c>
      <c r="G5004" s="103" t="s">
        <v>136</v>
      </c>
      <c r="H5004" s="103" t="s">
        <v>370</v>
      </c>
      <c r="I5004" s="103" t="s">
        <v>842</v>
      </c>
      <c r="J5004" s="215">
        <v>173.31</v>
      </c>
      <c r="K5004" s="216" t="s">
        <v>88</v>
      </c>
    </row>
    <row r="5005" spans="1:11" x14ac:dyDescent="0.25">
      <c r="A5005" s="103" t="s">
        <v>809</v>
      </c>
      <c r="B5005" s="103" t="s">
        <v>88</v>
      </c>
      <c r="C5005" s="103" t="s">
        <v>904</v>
      </c>
      <c r="D5005" s="103" t="s">
        <v>909</v>
      </c>
      <c r="E5005" s="103" t="s">
        <v>910</v>
      </c>
      <c r="F5005" s="103" t="s">
        <v>910</v>
      </c>
      <c r="G5005" s="103" t="s">
        <v>136</v>
      </c>
      <c r="H5005" s="103" t="s">
        <v>370</v>
      </c>
      <c r="I5005" s="103" t="s">
        <v>842</v>
      </c>
      <c r="J5005" s="215">
        <v>1294.8800000000001</v>
      </c>
      <c r="K5005" s="216" t="s">
        <v>88</v>
      </c>
    </row>
    <row r="5006" spans="1:11" x14ac:dyDescent="0.25">
      <c r="A5006" s="103" t="s">
        <v>810</v>
      </c>
      <c r="B5006" s="103" t="s">
        <v>88</v>
      </c>
      <c r="C5006" s="103" t="s">
        <v>904</v>
      </c>
      <c r="D5006" s="103" t="s">
        <v>909</v>
      </c>
      <c r="E5006" s="103" t="s">
        <v>910</v>
      </c>
      <c r="F5006" s="103" t="s">
        <v>910</v>
      </c>
      <c r="G5006" s="103" t="s">
        <v>136</v>
      </c>
      <c r="H5006" s="103" t="s">
        <v>370</v>
      </c>
      <c r="I5006" s="103" t="s">
        <v>842</v>
      </c>
      <c r="J5006" s="215">
        <v>693.38</v>
      </c>
      <c r="K5006" s="216" t="s">
        <v>88</v>
      </c>
    </row>
    <row r="5007" spans="1:11" x14ac:dyDescent="0.25">
      <c r="A5007" s="103" t="s">
        <v>1038</v>
      </c>
      <c r="B5007" s="103" t="s">
        <v>88</v>
      </c>
      <c r="C5007" s="103" t="s">
        <v>904</v>
      </c>
      <c r="D5007" s="103" t="s">
        <v>909</v>
      </c>
      <c r="E5007" s="103" t="s">
        <v>910</v>
      </c>
      <c r="F5007" s="103" t="s">
        <v>910</v>
      </c>
      <c r="G5007" s="103" t="s">
        <v>136</v>
      </c>
      <c r="H5007" s="103" t="s">
        <v>370</v>
      </c>
      <c r="I5007" s="103" t="s">
        <v>842</v>
      </c>
      <c r="J5007" s="215">
        <v>1186.31</v>
      </c>
      <c r="K5007" s="216" t="s">
        <v>88</v>
      </c>
    </row>
    <row r="5008" spans="1:11" x14ac:dyDescent="0.25">
      <c r="A5008" s="103" t="s">
        <v>806</v>
      </c>
      <c r="B5008" s="103" t="s">
        <v>88</v>
      </c>
      <c r="C5008" s="103" t="s">
        <v>904</v>
      </c>
      <c r="D5008" s="103" t="s">
        <v>909</v>
      </c>
      <c r="E5008" s="103" t="s">
        <v>910</v>
      </c>
      <c r="F5008" s="103" t="s">
        <v>910</v>
      </c>
      <c r="G5008" s="103" t="s">
        <v>136</v>
      </c>
      <c r="H5008" s="103" t="s">
        <v>370</v>
      </c>
      <c r="I5008" s="103" t="s">
        <v>842</v>
      </c>
      <c r="J5008" s="215">
        <v>303.33999999999997</v>
      </c>
      <c r="K5008" s="216" t="s">
        <v>88</v>
      </c>
    </row>
    <row r="5009" spans="1:11" x14ac:dyDescent="0.25">
      <c r="A5009" s="103" t="s">
        <v>809</v>
      </c>
      <c r="B5009" s="103" t="s">
        <v>88</v>
      </c>
      <c r="C5009" s="103" t="s">
        <v>904</v>
      </c>
      <c r="D5009" s="103" t="s">
        <v>909</v>
      </c>
      <c r="E5009" s="103" t="s">
        <v>910</v>
      </c>
      <c r="F5009" s="103" t="s">
        <v>910</v>
      </c>
      <c r="G5009" s="103" t="s">
        <v>135</v>
      </c>
      <c r="H5009" s="103" t="s">
        <v>371</v>
      </c>
      <c r="I5009" s="103" t="s">
        <v>842</v>
      </c>
      <c r="J5009" s="215">
        <v>44.34</v>
      </c>
      <c r="K5009" s="216" t="s">
        <v>88</v>
      </c>
    </row>
    <row r="5010" spans="1:11" x14ac:dyDescent="0.25">
      <c r="A5010" s="103" t="s">
        <v>806</v>
      </c>
      <c r="B5010" s="103" t="s">
        <v>88</v>
      </c>
      <c r="C5010" s="103" t="s">
        <v>904</v>
      </c>
      <c r="D5010" s="103" t="s">
        <v>909</v>
      </c>
      <c r="E5010" s="103" t="s">
        <v>910</v>
      </c>
      <c r="F5010" s="103" t="s">
        <v>910</v>
      </c>
      <c r="G5010" s="103" t="s">
        <v>135</v>
      </c>
      <c r="H5010" s="103" t="s">
        <v>371</v>
      </c>
      <c r="I5010" s="103" t="s">
        <v>842</v>
      </c>
      <c r="J5010" s="215">
        <v>109.35</v>
      </c>
      <c r="K5010" s="216" t="s">
        <v>88</v>
      </c>
    </row>
    <row r="5011" spans="1:11" x14ac:dyDescent="0.25">
      <c r="A5011" s="103" t="s">
        <v>810</v>
      </c>
      <c r="B5011" s="103" t="s">
        <v>88</v>
      </c>
      <c r="C5011" s="103" t="s">
        <v>904</v>
      </c>
      <c r="D5011" s="103" t="s">
        <v>909</v>
      </c>
      <c r="E5011" s="103" t="s">
        <v>910</v>
      </c>
      <c r="F5011" s="103" t="s">
        <v>910</v>
      </c>
      <c r="G5011" s="103" t="s">
        <v>134</v>
      </c>
      <c r="H5011" s="103" t="s">
        <v>374</v>
      </c>
      <c r="I5011" s="103" t="s">
        <v>842</v>
      </c>
      <c r="J5011" s="215">
        <v>62.28</v>
      </c>
      <c r="K5011" s="216" t="s">
        <v>88</v>
      </c>
    </row>
    <row r="5012" spans="1:11" x14ac:dyDescent="0.25">
      <c r="A5012" s="103" t="s">
        <v>808</v>
      </c>
      <c r="B5012" s="103" t="s">
        <v>88</v>
      </c>
      <c r="C5012" s="103" t="s">
        <v>904</v>
      </c>
      <c r="D5012" s="103" t="s">
        <v>909</v>
      </c>
      <c r="E5012" s="103" t="s">
        <v>910</v>
      </c>
      <c r="F5012" s="103" t="s">
        <v>910</v>
      </c>
      <c r="G5012" s="103" t="s">
        <v>93</v>
      </c>
      <c r="H5012" s="103" t="s">
        <v>375</v>
      </c>
      <c r="I5012" s="103" t="s">
        <v>842</v>
      </c>
      <c r="J5012" s="215">
        <v>156.41</v>
      </c>
      <c r="K5012" s="216" t="s">
        <v>88</v>
      </c>
    </row>
    <row r="5013" spans="1:11" x14ac:dyDescent="0.25">
      <c r="A5013" s="103" t="s">
        <v>809</v>
      </c>
      <c r="B5013" s="103" t="s">
        <v>88</v>
      </c>
      <c r="C5013" s="103" t="s">
        <v>904</v>
      </c>
      <c r="D5013" s="103" t="s">
        <v>909</v>
      </c>
      <c r="E5013" s="103" t="s">
        <v>910</v>
      </c>
      <c r="F5013" s="103" t="s">
        <v>910</v>
      </c>
      <c r="G5013" s="103" t="s">
        <v>93</v>
      </c>
      <c r="H5013" s="103" t="s">
        <v>375</v>
      </c>
      <c r="I5013" s="103" t="s">
        <v>842</v>
      </c>
      <c r="J5013" s="215">
        <v>156.07</v>
      </c>
      <c r="K5013" s="216" t="s">
        <v>88</v>
      </c>
    </row>
    <row r="5014" spans="1:11" x14ac:dyDescent="0.25">
      <c r="A5014" s="103" t="s">
        <v>810</v>
      </c>
      <c r="B5014" s="103" t="s">
        <v>88</v>
      </c>
      <c r="C5014" s="103" t="s">
        <v>904</v>
      </c>
      <c r="D5014" s="103" t="s">
        <v>909</v>
      </c>
      <c r="E5014" s="103" t="s">
        <v>910</v>
      </c>
      <c r="F5014" s="103" t="s">
        <v>910</v>
      </c>
      <c r="G5014" s="103" t="s">
        <v>93</v>
      </c>
      <c r="H5014" s="103" t="s">
        <v>375</v>
      </c>
      <c r="I5014" s="103" t="s">
        <v>842</v>
      </c>
      <c r="J5014" s="215">
        <v>163.86</v>
      </c>
      <c r="K5014" s="216" t="s">
        <v>88</v>
      </c>
    </row>
    <row r="5015" spans="1:11" x14ac:dyDescent="0.25">
      <c r="A5015" s="103" t="s">
        <v>806</v>
      </c>
      <c r="B5015" s="103" t="s">
        <v>88</v>
      </c>
      <c r="C5015" s="103" t="s">
        <v>904</v>
      </c>
      <c r="D5015" s="103" t="s">
        <v>909</v>
      </c>
      <c r="E5015" s="103" t="s">
        <v>910</v>
      </c>
      <c r="F5015" s="103" t="s">
        <v>910</v>
      </c>
      <c r="G5015" s="103" t="s">
        <v>93</v>
      </c>
      <c r="H5015" s="103" t="s">
        <v>375</v>
      </c>
      <c r="I5015" s="103" t="s">
        <v>842</v>
      </c>
      <c r="J5015" s="215">
        <v>215.41</v>
      </c>
      <c r="K5015" s="216" t="s">
        <v>88</v>
      </c>
    </row>
    <row r="5016" spans="1:11" x14ac:dyDescent="0.25">
      <c r="A5016" s="103" t="s">
        <v>807</v>
      </c>
      <c r="B5016" s="103" t="s">
        <v>88</v>
      </c>
      <c r="C5016" s="103" t="s">
        <v>904</v>
      </c>
      <c r="D5016" s="103" t="s">
        <v>909</v>
      </c>
      <c r="E5016" s="103" t="s">
        <v>910</v>
      </c>
      <c r="F5016" s="103" t="s">
        <v>910</v>
      </c>
      <c r="G5016" s="103" t="s">
        <v>93</v>
      </c>
      <c r="H5016" s="103" t="s">
        <v>375</v>
      </c>
      <c r="I5016" s="103" t="s">
        <v>842</v>
      </c>
      <c r="J5016" s="215">
        <v>271.22000000000003</v>
      </c>
      <c r="K5016" s="216" t="s">
        <v>88</v>
      </c>
    </row>
    <row r="5017" spans="1:11" x14ac:dyDescent="0.25">
      <c r="A5017" s="103" t="s">
        <v>808</v>
      </c>
      <c r="B5017" s="103" t="s">
        <v>88</v>
      </c>
      <c r="C5017" s="103" t="s">
        <v>904</v>
      </c>
      <c r="D5017" s="103" t="s">
        <v>909</v>
      </c>
      <c r="E5017" s="103" t="s">
        <v>910</v>
      </c>
      <c r="F5017" s="103" t="s">
        <v>910</v>
      </c>
      <c r="G5017" s="103" t="s">
        <v>133</v>
      </c>
      <c r="H5017" s="103" t="s">
        <v>378</v>
      </c>
      <c r="I5017" s="103" t="s">
        <v>842</v>
      </c>
      <c r="J5017" s="215">
        <v>7.86</v>
      </c>
      <c r="K5017" s="216" t="s">
        <v>88</v>
      </c>
    </row>
    <row r="5018" spans="1:11" x14ac:dyDescent="0.25">
      <c r="A5018" s="103" t="s">
        <v>810</v>
      </c>
      <c r="B5018" s="103" t="s">
        <v>88</v>
      </c>
      <c r="C5018" s="103" t="s">
        <v>904</v>
      </c>
      <c r="D5018" s="103" t="s">
        <v>909</v>
      </c>
      <c r="E5018" s="103" t="s">
        <v>910</v>
      </c>
      <c r="F5018" s="103" t="s">
        <v>910</v>
      </c>
      <c r="G5018" s="103" t="s">
        <v>133</v>
      </c>
      <c r="H5018" s="103" t="s">
        <v>378</v>
      </c>
      <c r="I5018" s="103" t="s">
        <v>842</v>
      </c>
      <c r="J5018" s="215">
        <v>65.22</v>
      </c>
      <c r="K5018" s="216" t="s">
        <v>88</v>
      </c>
    </row>
    <row r="5019" spans="1:11" x14ac:dyDescent="0.25">
      <c r="A5019" s="103" t="s">
        <v>806</v>
      </c>
      <c r="B5019" s="103" t="s">
        <v>88</v>
      </c>
      <c r="C5019" s="103" t="s">
        <v>904</v>
      </c>
      <c r="D5019" s="103" t="s">
        <v>909</v>
      </c>
      <c r="E5019" s="103" t="s">
        <v>910</v>
      </c>
      <c r="F5019" s="103" t="s">
        <v>910</v>
      </c>
      <c r="G5019" s="103" t="s">
        <v>133</v>
      </c>
      <c r="H5019" s="103" t="s">
        <v>378</v>
      </c>
      <c r="I5019" s="103" t="s">
        <v>842</v>
      </c>
      <c r="J5019" s="215">
        <v>305</v>
      </c>
      <c r="K5019" s="216" t="s">
        <v>88</v>
      </c>
    </row>
    <row r="5020" spans="1:11" x14ac:dyDescent="0.25">
      <c r="A5020" s="103" t="s">
        <v>807</v>
      </c>
      <c r="B5020" s="103" t="s">
        <v>88</v>
      </c>
      <c r="C5020" s="103" t="s">
        <v>904</v>
      </c>
      <c r="D5020" s="103" t="s">
        <v>909</v>
      </c>
      <c r="E5020" s="103" t="s">
        <v>910</v>
      </c>
      <c r="F5020" s="103" t="s">
        <v>910</v>
      </c>
      <c r="G5020" s="103" t="s">
        <v>133</v>
      </c>
      <c r="H5020" s="103" t="s">
        <v>378</v>
      </c>
      <c r="I5020" s="103" t="s">
        <v>842</v>
      </c>
      <c r="J5020" s="215">
        <v>421.09</v>
      </c>
      <c r="K5020" s="216" t="s">
        <v>88</v>
      </c>
    </row>
    <row r="5021" spans="1:11" x14ac:dyDescent="0.25">
      <c r="A5021" s="103" t="s">
        <v>808</v>
      </c>
      <c r="B5021" s="103" t="s">
        <v>88</v>
      </c>
      <c r="C5021" s="103" t="s">
        <v>904</v>
      </c>
      <c r="D5021" s="103" t="s">
        <v>909</v>
      </c>
      <c r="E5021" s="103" t="s">
        <v>910</v>
      </c>
      <c r="F5021" s="103" t="s">
        <v>910</v>
      </c>
      <c r="G5021" s="103" t="s">
        <v>132</v>
      </c>
      <c r="H5021" s="103" t="s">
        <v>379</v>
      </c>
      <c r="I5021" s="103" t="s">
        <v>842</v>
      </c>
      <c r="J5021" s="215">
        <v>74.39</v>
      </c>
      <c r="K5021" s="216" t="s">
        <v>88</v>
      </c>
    </row>
    <row r="5022" spans="1:11" x14ac:dyDescent="0.25">
      <c r="A5022" s="103" t="s">
        <v>809</v>
      </c>
      <c r="B5022" s="103" t="s">
        <v>88</v>
      </c>
      <c r="C5022" s="103" t="s">
        <v>904</v>
      </c>
      <c r="D5022" s="103" t="s">
        <v>909</v>
      </c>
      <c r="E5022" s="103" t="s">
        <v>910</v>
      </c>
      <c r="F5022" s="103" t="s">
        <v>910</v>
      </c>
      <c r="G5022" s="103" t="s">
        <v>132</v>
      </c>
      <c r="H5022" s="103" t="s">
        <v>379</v>
      </c>
      <c r="I5022" s="103" t="s">
        <v>842</v>
      </c>
      <c r="J5022" s="215">
        <v>289.69</v>
      </c>
      <c r="K5022" s="216" t="s">
        <v>88</v>
      </c>
    </row>
    <row r="5023" spans="1:11" x14ac:dyDescent="0.25">
      <c r="A5023" s="103" t="s">
        <v>810</v>
      </c>
      <c r="B5023" s="103" t="s">
        <v>88</v>
      </c>
      <c r="C5023" s="103" t="s">
        <v>904</v>
      </c>
      <c r="D5023" s="103" t="s">
        <v>909</v>
      </c>
      <c r="E5023" s="103" t="s">
        <v>910</v>
      </c>
      <c r="F5023" s="103" t="s">
        <v>910</v>
      </c>
      <c r="G5023" s="103" t="s">
        <v>132</v>
      </c>
      <c r="H5023" s="103" t="s">
        <v>379</v>
      </c>
      <c r="I5023" s="103" t="s">
        <v>842</v>
      </c>
      <c r="J5023" s="215">
        <v>111.23</v>
      </c>
      <c r="K5023" s="216" t="s">
        <v>88</v>
      </c>
    </row>
    <row r="5024" spans="1:11" x14ac:dyDescent="0.25">
      <c r="A5024" s="103" t="s">
        <v>1038</v>
      </c>
      <c r="B5024" s="103" t="s">
        <v>88</v>
      </c>
      <c r="C5024" s="103" t="s">
        <v>904</v>
      </c>
      <c r="D5024" s="103" t="s">
        <v>909</v>
      </c>
      <c r="E5024" s="103" t="s">
        <v>910</v>
      </c>
      <c r="F5024" s="103" t="s">
        <v>910</v>
      </c>
      <c r="G5024" s="103" t="s">
        <v>132</v>
      </c>
      <c r="H5024" s="103" t="s">
        <v>379</v>
      </c>
      <c r="I5024" s="103" t="s">
        <v>842</v>
      </c>
      <c r="J5024" s="215">
        <v>1385.95</v>
      </c>
      <c r="K5024" s="216" t="s">
        <v>88</v>
      </c>
    </row>
    <row r="5025" spans="1:11" x14ac:dyDescent="0.25">
      <c r="A5025" s="103" t="s">
        <v>806</v>
      </c>
      <c r="B5025" s="103" t="s">
        <v>88</v>
      </c>
      <c r="C5025" s="103" t="s">
        <v>904</v>
      </c>
      <c r="D5025" s="103" t="s">
        <v>909</v>
      </c>
      <c r="E5025" s="103" t="s">
        <v>910</v>
      </c>
      <c r="F5025" s="103" t="s">
        <v>910</v>
      </c>
      <c r="G5025" s="103" t="s">
        <v>132</v>
      </c>
      <c r="H5025" s="103" t="s">
        <v>379</v>
      </c>
      <c r="I5025" s="103" t="s">
        <v>842</v>
      </c>
      <c r="J5025" s="215">
        <v>115.36</v>
      </c>
      <c r="K5025" s="216" t="s">
        <v>88</v>
      </c>
    </row>
    <row r="5026" spans="1:11" x14ac:dyDescent="0.25">
      <c r="A5026" s="103" t="s">
        <v>807</v>
      </c>
      <c r="B5026" s="103" t="s">
        <v>88</v>
      </c>
      <c r="C5026" s="103" t="s">
        <v>904</v>
      </c>
      <c r="D5026" s="103" t="s">
        <v>909</v>
      </c>
      <c r="E5026" s="103" t="s">
        <v>910</v>
      </c>
      <c r="F5026" s="103" t="s">
        <v>910</v>
      </c>
      <c r="G5026" s="103" t="s">
        <v>132</v>
      </c>
      <c r="H5026" s="103" t="s">
        <v>379</v>
      </c>
      <c r="I5026" s="103" t="s">
        <v>842</v>
      </c>
      <c r="J5026" s="215">
        <v>226.65</v>
      </c>
      <c r="K5026" s="216" t="s">
        <v>88</v>
      </c>
    </row>
    <row r="5027" spans="1:11" x14ac:dyDescent="0.25">
      <c r="A5027" s="103" t="s">
        <v>1038</v>
      </c>
      <c r="B5027" s="103" t="s">
        <v>88</v>
      </c>
      <c r="C5027" s="103" t="s">
        <v>904</v>
      </c>
      <c r="D5027" s="103" t="s">
        <v>909</v>
      </c>
      <c r="E5027" s="103" t="s">
        <v>910</v>
      </c>
      <c r="F5027" s="103" t="s">
        <v>910</v>
      </c>
      <c r="G5027" s="103" t="s">
        <v>169</v>
      </c>
      <c r="H5027" s="103" t="s">
        <v>380</v>
      </c>
      <c r="I5027" s="103" t="s">
        <v>842</v>
      </c>
      <c r="J5027" s="215">
        <v>201.19</v>
      </c>
      <c r="K5027" s="216" t="s">
        <v>88</v>
      </c>
    </row>
    <row r="5028" spans="1:11" x14ac:dyDescent="0.25">
      <c r="A5028" s="103" t="s">
        <v>807</v>
      </c>
      <c r="B5028" s="103" t="s">
        <v>88</v>
      </c>
      <c r="C5028" s="103" t="s">
        <v>904</v>
      </c>
      <c r="D5028" s="103" t="s">
        <v>909</v>
      </c>
      <c r="E5028" s="103" t="s">
        <v>910</v>
      </c>
      <c r="F5028" s="103" t="s">
        <v>910</v>
      </c>
      <c r="G5028" s="103" t="s">
        <v>169</v>
      </c>
      <c r="H5028" s="103" t="s">
        <v>380</v>
      </c>
      <c r="I5028" s="103" t="s">
        <v>842</v>
      </c>
      <c r="J5028" s="215">
        <v>223.5</v>
      </c>
      <c r="K5028" s="216" t="s">
        <v>88</v>
      </c>
    </row>
    <row r="5029" spans="1:11" x14ac:dyDescent="0.25">
      <c r="A5029" s="103" t="s">
        <v>808</v>
      </c>
      <c r="B5029" s="103" t="s">
        <v>88</v>
      </c>
      <c r="C5029" s="103" t="s">
        <v>904</v>
      </c>
      <c r="D5029" s="103" t="s">
        <v>909</v>
      </c>
      <c r="E5029" s="103" t="s">
        <v>910</v>
      </c>
      <c r="F5029" s="103" t="s">
        <v>910</v>
      </c>
      <c r="G5029" s="103" t="s">
        <v>130</v>
      </c>
      <c r="H5029" s="103" t="s">
        <v>381</v>
      </c>
      <c r="I5029" s="103" t="s">
        <v>842</v>
      </c>
      <c r="J5029" s="215">
        <v>229.82</v>
      </c>
      <c r="K5029" s="216" t="s">
        <v>88</v>
      </c>
    </row>
    <row r="5030" spans="1:11" x14ac:dyDescent="0.25">
      <c r="A5030" s="103" t="s">
        <v>809</v>
      </c>
      <c r="B5030" s="103" t="s">
        <v>88</v>
      </c>
      <c r="C5030" s="103" t="s">
        <v>904</v>
      </c>
      <c r="D5030" s="103" t="s">
        <v>909</v>
      </c>
      <c r="E5030" s="103" t="s">
        <v>910</v>
      </c>
      <c r="F5030" s="103" t="s">
        <v>910</v>
      </c>
      <c r="G5030" s="103" t="s">
        <v>130</v>
      </c>
      <c r="H5030" s="103" t="s">
        <v>381</v>
      </c>
      <c r="I5030" s="103" t="s">
        <v>842</v>
      </c>
      <c r="J5030" s="215">
        <v>154.24</v>
      </c>
      <c r="K5030" s="216" t="s">
        <v>88</v>
      </c>
    </row>
    <row r="5031" spans="1:11" x14ac:dyDescent="0.25">
      <c r="A5031" s="103" t="s">
        <v>810</v>
      </c>
      <c r="B5031" s="103" t="s">
        <v>88</v>
      </c>
      <c r="C5031" s="103" t="s">
        <v>904</v>
      </c>
      <c r="D5031" s="103" t="s">
        <v>909</v>
      </c>
      <c r="E5031" s="103" t="s">
        <v>910</v>
      </c>
      <c r="F5031" s="103" t="s">
        <v>910</v>
      </c>
      <c r="G5031" s="103" t="s">
        <v>130</v>
      </c>
      <c r="H5031" s="103" t="s">
        <v>381</v>
      </c>
      <c r="I5031" s="103" t="s">
        <v>842</v>
      </c>
      <c r="J5031" s="215">
        <v>299.10000000000002</v>
      </c>
      <c r="K5031" s="216" t="s">
        <v>88</v>
      </c>
    </row>
    <row r="5032" spans="1:11" x14ac:dyDescent="0.25">
      <c r="A5032" s="103" t="s">
        <v>1038</v>
      </c>
      <c r="B5032" s="103" t="s">
        <v>88</v>
      </c>
      <c r="C5032" s="103" t="s">
        <v>904</v>
      </c>
      <c r="D5032" s="103" t="s">
        <v>909</v>
      </c>
      <c r="E5032" s="103" t="s">
        <v>910</v>
      </c>
      <c r="F5032" s="103" t="s">
        <v>910</v>
      </c>
      <c r="G5032" s="103" t="s">
        <v>130</v>
      </c>
      <c r="H5032" s="103" t="s">
        <v>381</v>
      </c>
      <c r="I5032" s="103" t="s">
        <v>842</v>
      </c>
      <c r="J5032" s="215">
        <v>210.16</v>
      </c>
      <c r="K5032" s="216" t="s">
        <v>88</v>
      </c>
    </row>
    <row r="5033" spans="1:11" x14ac:dyDescent="0.25">
      <c r="A5033" s="103" t="s">
        <v>806</v>
      </c>
      <c r="B5033" s="103" t="s">
        <v>88</v>
      </c>
      <c r="C5033" s="103" t="s">
        <v>904</v>
      </c>
      <c r="D5033" s="103" t="s">
        <v>909</v>
      </c>
      <c r="E5033" s="103" t="s">
        <v>910</v>
      </c>
      <c r="F5033" s="103" t="s">
        <v>910</v>
      </c>
      <c r="G5033" s="103" t="s">
        <v>130</v>
      </c>
      <c r="H5033" s="103" t="s">
        <v>381</v>
      </c>
      <c r="I5033" s="103" t="s">
        <v>842</v>
      </c>
      <c r="J5033" s="215">
        <v>410.68</v>
      </c>
      <c r="K5033" s="216" t="s">
        <v>88</v>
      </c>
    </row>
    <row r="5034" spans="1:11" x14ac:dyDescent="0.25">
      <c r="A5034" s="103" t="s">
        <v>807</v>
      </c>
      <c r="B5034" s="103" t="s">
        <v>88</v>
      </c>
      <c r="C5034" s="103" t="s">
        <v>904</v>
      </c>
      <c r="D5034" s="103" t="s">
        <v>909</v>
      </c>
      <c r="E5034" s="103" t="s">
        <v>910</v>
      </c>
      <c r="F5034" s="103" t="s">
        <v>910</v>
      </c>
      <c r="G5034" s="103" t="s">
        <v>130</v>
      </c>
      <c r="H5034" s="103" t="s">
        <v>381</v>
      </c>
      <c r="I5034" s="103" t="s">
        <v>842</v>
      </c>
      <c r="J5034" s="215">
        <v>257.39999999999998</v>
      </c>
      <c r="K5034" s="216" t="s">
        <v>88</v>
      </c>
    </row>
    <row r="5035" spans="1:11" x14ac:dyDescent="0.25">
      <c r="A5035" s="103" t="s">
        <v>809</v>
      </c>
      <c r="B5035" s="103" t="s">
        <v>88</v>
      </c>
      <c r="C5035" s="103" t="s">
        <v>904</v>
      </c>
      <c r="D5035" s="103" t="s">
        <v>909</v>
      </c>
      <c r="E5035" s="103" t="s">
        <v>910</v>
      </c>
      <c r="F5035" s="103" t="s">
        <v>910</v>
      </c>
      <c r="G5035" s="103" t="s">
        <v>129</v>
      </c>
      <c r="H5035" s="103" t="s">
        <v>382</v>
      </c>
      <c r="I5035" s="103" t="s">
        <v>842</v>
      </c>
      <c r="J5035" s="215">
        <v>47.82</v>
      </c>
      <c r="K5035" s="216" t="s">
        <v>88</v>
      </c>
    </row>
    <row r="5036" spans="1:11" x14ac:dyDescent="0.25">
      <c r="A5036" s="103" t="s">
        <v>810</v>
      </c>
      <c r="B5036" s="103" t="s">
        <v>88</v>
      </c>
      <c r="C5036" s="103" t="s">
        <v>904</v>
      </c>
      <c r="D5036" s="103" t="s">
        <v>909</v>
      </c>
      <c r="E5036" s="103" t="s">
        <v>910</v>
      </c>
      <c r="F5036" s="103" t="s">
        <v>910</v>
      </c>
      <c r="G5036" s="103" t="s">
        <v>129</v>
      </c>
      <c r="H5036" s="103" t="s">
        <v>382</v>
      </c>
      <c r="I5036" s="103" t="s">
        <v>842</v>
      </c>
      <c r="J5036" s="215">
        <v>268.05</v>
      </c>
      <c r="K5036" s="216" t="s">
        <v>88</v>
      </c>
    </row>
    <row r="5037" spans="1:11" x14ac:dyDescent="0.25">
      <c r="A5037" s="103" t="s">
        <v>1038</v>
      </c>
      <c r="B5037" s="103" t="s">
        <v>88</v>
      </c>
      <c r="C5037" s="103" t="s">
        <v>904</v>
      </c>
      <c r="D5037" s="103" t="s">
        <v>909</v>
      </c>
      <c r="E5037" s="103" t="s">
        <v>910</v>
      </c>
      <c r="F5037" s="103" t="s">
        <v>910</v>
      </c>
      <c r="G5037" s="103" t="s">
        <v>129</v>
      </c>
      <c r="H5037" s="103" t="s">
        <v>382</v>
      </c>
      <c r="I5037" s="103" t="s">
        <v>842</v>
      </c>
      <c r="J5037" s="215">
        <v>141.99</v>
      </c>
      <c r="K5037" s="216" t="s">
        <v>88</v>
      </c>
    </row>
    <row r="5038" spans="1:11" x14ac:dyDescent="0.25">
      <c r="A5038" s="103" t="s">
        <v>806</v>
      </c>
      <c r="B5038" s="103" t="s">
        <v>88</v>
      </c>
      <c r="C5038" s="103" t="s">
        <v>904</v>
      </c>
      <c r="D5038" s="103" t="s">
        <v>909</v>
      </c>
      <c r="E5038" s="103" t="s">
        <v>910</v>
      </c>
      <c r="F5038" s="103" t="s">
        <v>910</v>
      </c>
      <c r="G5038" s="103" t="s">
        <v>129</v>
      </c>
      <c r="H5038" s="103" t="s">
        <v>382</v>
      </c>
      <c r="I5038" s="103" t="s">
        <v>842</v>
      </c>
      <c r="J5038" s="215">
        <v>141.71</v>
      </c>
      <c r="K5038" s="216" t="s">
        <v>88</v>
      </c>
    </row>
    <row r="5039" spans="1:11" x14ac:dyDescent="0.25">
      <c r="A5039" s="103" t="s">
        <v>807</v>
      </c>
      <c r="B5039" s="103" t="s">
        <v>88</v>
      </c>
      <c r="C5039" s="103" t="s">
        <v>904</v>
      </c>
      <c r="D5039" s="103" t="s">
        <v>909</v>
      </c>
      <c r="E5039" s="103" t="s">
        <v>910</v>
      </c>
      <c r="F5039" s="103" t="s">
        <v>910</v>
      </c>
      <c r="G5039" s="103" t="s">
        <v>129</v>
      </c>
      <c r="H5039" s="103" t="s">
        <v>382</v>
      </c>
      <c r="I5039" s="103" t="s">
        <v>842</v>
      </c>
      <c r="J5039" s="215">
        <v>32.5</v>
      </c>
      <c r="K5039" s="216" t="s">
        <v>88</v>
      </c>
    </row>
    <row r="5040" spans="1:11" x14ac:dyDescent="0.25">
      <c r="A5040" s="103" t="s">
        <v>809</v>
      </c>
      <c r="B5040" s="103" t="s">
        <v>88</v>
      </c>
      <c r="C5040" s="103" t="s">
        <v>904</v>
      </c>
      <c r="D5040" s="103" t="s">
        <v>909</v>
      </c>
      <c r="E5040" s="103" t="s">
        <v>910</v>
      </c>
      <c r="F5040" s="103" t="s">
        <v>910</v>
      </c>
      <c r="G5040" s="103" t="s">
        <v>165</v>
      </c>
      <c r="H5040" s="103" t="s">
        <v>383</v>
      </c>
      <c r="I5040" s="103" t="s">
        <v>842</v>
      </c>
      <c r="J5040" s="215">
        <v>1359.44</v>
      </c>
      <c r="K5040" s="216" t="s">
        <v>88</v>
      </c>
    </row>
    <row r="5041" spans="1:11" x14ac:dyDescent="0.25">
      <c r="A5041" s="103" t="s">
        <v>810</v>
      </c>
      <c r="B5041" s="103" t="s">
        <v>88</v>
      </c>
      <c r="C5041" s="103" t="s">
        <v>904</v>
      </c>
      <c r="D5041" s="103" t="s">
        <v>909</v>
      </c>
      <c r="E5041" s="103" t="s">
        <v>910</v>
      </c>
      <c r="F5041" s="103" t="s">
        <v>910</v>
      </c>
      <c r="G5041" s="103" t="s">
        <v>165</v>
      </c>
      <c r="H5041" s="103" t="s">
        <v>383</v>
      </c>
      <c r="I5041" s="103" t="s">
        <v>842</v>
      </c>
      <c r="J5041" s="215">
        <v>377</v>
      </c>
      <c r="K5041" s="216" t="s">
        <v>88</v>
      </c>
    </row>
    <row r="5042" spans="1:11" x14ac:dyDescent="0.25">
      <c r="A5042" s="103" t="s">
        <v>806</v>
      </c>
      <c r="B5042" s="103" t="s">
        <v>88</v>
      </c>
      <c r="C5042" s="103" t="s">
        <v>904</v>
      </c>
      <c r="D5042" s="103" t="s">
        <v>909</v>
      </c>
      <c r="E5042" s="103" t="s">
        <v>910</v>
      </c>
      <c r="F5042" s="103" t="s">
        <v>910</v>
      </c>
      <c r="G5042" s="103" t="s">
        <v>165</v>
      </c>
      <c r="H5042" s="103" t="s">
        <v>383</v>
      </c>
      <c r="I5042" s="103" t="s">
        <v>842</v>
      </c>
      <c r="J5042" s="215">
        <v>319.35000000000002</v>
      </c>
      <c r="K5042" s="216" t="s">
        <v>88</v>
      </c>
    </row>
    <row r="5043" spans="1:11" x14ac:dyDescent="0.25">
      <c r="A5043" s="103" t="s">
        <v>808</v>
      </c>
      <c r="B5043" s="103" t="s">
        <v>88</v>
      </c>
      <c r="C5043" s="103" t="s">
        <v>904</v>
      </c>
      <c r="D5043" s="103" t="s">
        <v>909</v>
      </c>
      <c r="E5043" s="103" t="s">
        <v>910</v>
      </c>
      <c r="F5043" s="103" t="s">
        <v>910</v>
      </c>
      <c r="G5043" s="103" t="s">
        <v>446</v>
      </c>
      <c r="H5043" s="103" t="s">
        <v>447</v>
      </c>
      <c r="I5043" s="103" t="s">
        <v>842</v>
      </c>
      <c r="J5043" s="215">
        <v>317.93</v>
      </c>
      <c r="K5043" s="216" t="s">
        <v>88</v>
      </c>
    </row>
    <row r="5044" spans="1:11" x14ac:dyDescent="0.25">
      <c r="A5044" s="103" t="s">
        <v>806</v>
      </c>
      <c r="B5044" s="103" t="s">
        <v>88</v>
      </c>
      <c r="C5044" s="103" t="s">
        <v>904</v>
      </c>
      <c r="D5044" s="103" t="s">
        <v>909</v>
      </c>
      <c r="E5044" s="103" t="s">
        <v>910</v>
      </c>
      <c r="F5044" s="103" t="s">
        <v>910</v>
      </c>
      <c r="G5044" s="103" t="s">
        <v>446</v>
      </c>
      <c r="H5044" s="103" t="s">
        <v>447</v>
      </c>
      <c r="I5044" s="103" t="s">
        <v>842</v>
      </c>
      <c r="J5044" s="215">
        <v>2000</v>
      </c>
      <c r="K5044" s="216" t="s">
        <v>88</v>
      </c>
    </row>
    <row r="5045" spans="1:11" x14ac:dyDescent="0.25">
      <c r="A5045" s="103" t="s">
        <v>808</v>
      </c>
      <c r="B5045" s="103" t="s">
        <v>88</v>
      </c>
      <c r="C5045" s="103" t="s">
        <v>904</v>
      </c>
      <c r="D5045" s="103" t="s">
        <v>909</v>
      </c>
      <c r="E5045" s="103" t="s">
        <v>910</v>
      </c>
      <c r="F5045" s="103" t="s">
        <v>910</v>
      </c>
      <c r="G5045" s="103" t="s">
        <v>128</v>
      </c>
      <c r="H5045" s="103" t="s">
        <v>386</v>
      </c>
      <c r="I5045" s="103" t="s">
        <v>842</v>
      </c>
      <c r="J5045" s="215">
        <v>-8.4700000000000006</v>
      </c>
      <c r="K5045" s="216" t="s">
        <v>88</v>
      </c>
    </row>
    <row r="5046" spans="1:11" x14ac:dyDescent="0.25">
      <c r="A5046" s="103" t="s">
        <v>810</v>
      </c>
      <c r="B5046" s="103" t="s">
        <v>88</v>
      </c>
      <c r="C5046" s="103" t="s">
        <v>904</v>
      </c>
      <c r="D5046" s="103" t="s">
        <v>909</v>
      </c>
      <c r="E5046" s="103" t="s">
        <v>910</v>
      </c>
      <c r="F5046" s="103" t="s">
        <v>910</v>
      </c>
      <c r="G5046" s="103" t="s">
        <v>128</v>
      </c>
      <c r="H5046" s="103" t="s">
        <v>386</v>
      </c>
      <c r="I5046" s="103" t="s">
        <v>842</v>
      </c>
      <c r="J5046" s="215">
        <v>267.57</v>
      </c>
      <c r="K5046" s="216" t="s">
        <v>88</v>
      </c>
    </row>
    <row r="5047" spans="1:11" x14ac:dyDescent="0.25">
      <c r="A5047" s="103" t="s">
        <v>1038</v>
      </c>
      <c r="B5047" s="103" t="s">
        <v>88</v>
      </c>
      <c r="C5047" s="103" t="s">
        <v>904</v>
      </c>
      <c r="D5047" s="103" t="s">
        <v>909</v>
      </c>
      <c r="E5047" s="103" t="s">
        <v>910</v>
      </c>
      <c r="F5047" s="103" t="s">
        <v>910</v>
      </c>
      <c r="G5047" s="103" t="s">
        <v>128</v>
      </c>
      <c r="H5047" s="103" t="s">
        <v>386</v>
      </c>
      <c r="I5047" s="103" t="s">
        <v>842</v>
      </c>
      <c r="J5047" s="215">
        <v>82.34</v>
      </c>
      <c r="K5047" s="216" t="s">
        <v>88</v>
      </c>
    </row>
    <row r="5048" spans="1:11" x14ac:dyDescent="0.25">
      <c r="A5048" s="103" t="s">
        <v>806</v>
      </c>
      <c r="B5048" s="103" t="s">
        <v>88</v>
      </c>
      <c r="C5048" s="103" t="s">
        <v>904</v>
      </c>
      <c r="D5048" s="103" t="s">
        <v>909</v>
      </c>
      <c r="E5048" s="103" t="s">
        <v>910</v>
      </c>
      <c r="F5048" s="103" t="s">
        <v>910</v>
      </c>
      <c r="G5048" s="103" t="s">
        <v>128</v>
      </c>
      <c r="H5048" s="103" t="s">
        <v>386</v>
      </c>
      <c r="I5048" s="103" t="s">
        <v>842</v>
      </c>
      <c r="J5048" s="215">
        <v>8.4700000000000006</v>
      </c>
      <c r="K5048" s="216" t="s">
        <v>88</v>
      </c>
    </row>
    <row r="5049" spans="1:11" x14ac:dyDescent="0.25">
      <c r="A5049" s="103" t="s">
        <v>807</v>
      </c>
      <c r="B5049" s="103" t="s">
        <v>88</v>
      </c>
      <c r="C5049" s="103" t="s">
        <v>904</v>
      </c>
      <c r="D5049" s="103" t="s">
        <v>909</v>
      </c>
      <c r="E5049" s="103" t="s">
        <v>910</v>
      </c>
      <c r="F5049" s="103" t="s">
        <v>910</v>
      </c>
      <c r="G5049" s="103" t="s">
        <v>128</v>
      </c>
      <c r="H5049" s="103" t="s">
        <v>386</v>
      </c>
      <c r="I5049" s="103" t="s">
        <v>842</v>
      </c>
      <c r="J5049" s="215">
        <v>60.28</v>
      </c>
      <c r="K5049" s="216" t="s">
        <v>88</v>
      </c>
    </row>
    <row r="5050" spans="1:11" x14ac:dyDescent="0.25">
      <c r="A5050" s="103" t="s">
        <v>806</v>
      </c>
      <c r="B5050" s="103" t="s">
        <v>88</v>
      </c>
      <c r="C5050" s="103" t="s">
        <v>904</v>
      </c>
      <c r="D5050" s="103" t="s">
        <v>909</v>
      </c>
      <c r="E5050" s="103" t="s">
        <v>910</v>
      </c>
      <c r="F5050" s="103" t="s">
        <v>910</v>
      </c>
      <c r="G5050" s="103" t="s">
        <v>594</v>
      </c>
      <c r="H5050" s="103" t="s">
        <v>735</v>
      </c>
      <c r="I5050" s="103" t="s">
        <v>842</v>
      </c>
      <c r="J5050" s="215">
        <v>506.41</v>
      </c>
      <c r="K5050" s="216" t="s">
        <v>88</v>
      </c>
    </row>
    <row r="5051" spans="1:11" x14ac:dyDescent="0.25">
      <c r="A5051" s="103" t="s">
        <v>808</v>
      </c>
      <c r="B5051" s="103" t="s">
        <v>88</v>
      </c>
      <c r="C5051" s="103" t="s">
        <v>904</v>
      </c>
      <c r="D5051" s="103" t="s">
        <v>909</v>
      </c>
      <c r="E5051" s="103" t="s">
        <v>910</v>
      </c>
      <c r="F5051" s="103" t="s">
        <v>910</v>
      </c>
      <c r="G5051" s="103" t="s">
        <v>618</v>
      </c>
      <c r="H5051" s="103" t="s">
        <v>824</v>
      </c>
      <c r="I5051" s="103" t="s">
        <v>842</v>
      </c>
      <c r="J5051" s="215">
        <v>196.39</v>
      </c>
      <c r="K5051" s="216" t="s">
        <v>88</v>
      </c>
    </row>
    <row r="5052" spans="1:11" x14ac:dyDescent="0.25">
      <c r="A5052" s="103" t="s">
        <v>809</v>
      </c>
      <c r="B5052" s="103" t="s">
        <v>88</v>
      </c>
      <c r="C5052" s="103" t="s">
        <v>904</v>
      </c>
      <c r="D5052" s="103" t="s">
        <v>909</v>
      </c>
      <c r="E5052" s="103" t="s">
        <v>910</v>
      </c>
      <c r="F5052" s="103" t="s">
        <v>910</v>
      </c>
      <c r="G5052" s="103" t="s">
        <v>618</v>
      </c>
      <c r="H5052" s="103" t="s">
        <v>824</v>
      </c>
      <c r="I5052" s="103" t="s">
        <v>842</v>
      </c>
      <c r="J5052" s="215">
        <v>1576.62</v>
      </c>
      <c r="K5052" s="216" t="s">
        <v>88</v>
      </c>
    </row>
    <row r="5053" spans="1:11" x14ac:dyDescent="0.25">
      <c r="A5053" s="103" t="s">
        <v>810</v>
      </c>
      <c r="B5053" s="103" t="s">
        <v>88</v>
      </c>
      <c r="C5053" s="103" t="s">
        <v>904</v>
      </c>
      <c r="D5053" s="103" t="s">
        <v>909</v>
      </c>
      <c r="E5053" s="103" t="s">
        <v>910</v>
      </c>
      <c r="F5053" s="103" t="s">
        <v>910</v>
      </c>
      <c r="G5053" s="103" t="s">
        <v>618</v>
      </c>
      <c r="H5053" s="103" t="s">
        <v>824</v>
      </c>
      <c r="I5053" s="103" t="s">
        <v>842</v>
      </c>
      <c r="J5053" s="215">
        <v>261.02999999999997</v>
      </c>
      <c r="K5053" s="216" t="s">
        <v>88</v>
      </c>
    </row>
    <row r="5054" spans="1:11" x14ac:dyDescent="0.25">
      <c r="A5054" s="103" t="s">
        <v>1038</v>
      </c>
      <c r="B5054" s="103" t="s">
        <v>88</v>
      </c>
      <c r="C5054" s="103" t="s">
        <v>904</v>
      </c>
      <c r="D5054" s="103" t="s">
        <v>909</v>
      </c>
      <c r="E5054" s="103" t="s">
        <v>910</v>
      </c>
      <c r="F5054" s="103" t="s">
        <v>910</v>
      </c>
      <c r="G5054" s="103" t="s">
        <v>618</v>
      </c>
      <c r="H5054" s="103" t="s">
        <v>824</v>
      </c>
      <c r="I5054" s="103" t="s">
        <v>842</v>
      </c>
      <c r="J5054" s="215">
        <v>120.41</v>
      </c>
      <c r="K5054" s="216" t="s">
        <v>88</v>
      </c>
    </row>
    <row r="5055" spans="1:11" x14ac:dyDescent="0.25">
      <c r="A5055" s="103" t="s">
        <v>806</v>
      </c>
      <c r="B5055" s="103" t="s">
        <v>88</v>
      </c>
      <c r="C5055" s="103" t="s">
        <v>904</v>
      </c>
      <c r="D5055" s="103" t="s">
        <v>909</v>
      </c>
      <c r="E5055" s="103" t="s">
        <v>910</v>
      </c>
      <c r="F5055" s="103" t="s">
        <v>910</v>
      </c>
      <c r="G5055" s="103" t="s">
        <v>618</v>
      </c>
      <c r="H5055" s="103" t="s">
        <v>824</v>
      </c>
      <c r="I5055" s="103" t="s">
        <v>842</v>
      </c>
      <c r="J5055" s="215">
        <v>122.56</v>
      </c>
      <c r="K5055" s="216" t="s">
        <v>88</v>
      </c>
    </row>
    <row r="5056" spans="1:11" x14ac:dyDescent="0.25">
      <c r="A5056" s="103" t="s">
        <v>807</v>
      </c>
      <c r="B5056" s="103" t="s">
        <v>88</v>
      </c>
      <c r="C5056" s="103" t="s">
        <v>904</v>
      </c>
      <c r="D5056" s="103" t="s">
        <v>909</v>
      </c>
      <c r="E5056" s="103" t="s">
        <v>910</v>
      </c>
      <c r="F5056" s="103" t="s">
        <v>910</v>
      </c>
      <c r="G5056" s="103" t="s">
        <v>618</v>
      </c>
      <c r="H5056" s="103" t="s">
        <v>824</v>
      </c>
      <c r="I5056" s="103" t="s">
        <v>842</v>
      </c>
      <c r="J5056" s="215">
        <v>1376.17</v>
      </c>
      <c r="K5056" s="216" t="s">
        <v>88</v>
      </c>
    </row>
    <row r="5057" spans="1:11" x14ac:dyDescent="0.25">
      <c r="A5057" s="103" t="s">
        <v>807</v>
      </c>
      <c r="B5057" s="103" t="s">
        <v>88</v>
      </c>
      <c r="C5057" s="103" t="s">
        <v>904</v>
      </c>
      <c r="D5057" s="103" t="s">
        <v>909</v>
      </c>
      <c r="E5057" s="103" t="s">
        <v>910</v>
      </c>
      <c r="F5057" s="103" t="s">
        <v>910</v>
      </c>
      <c r="G5057" s="103" t="s">
        <v>619</v>
      </c>
      <c r="H5057" s="103" t="s">
        <v>620</v>
      </c>
      <c r="I5057" s="103" t="s">
        <v>842</v>
      </c>
      <c r="J5057" s="215">
        <v>302.75</v>
      </c>
      <c r="K5057" s="216" t="s">
        <v>88</v>
      </c>
    </row>
    <row r="5058" spans="1:11" x14ac:dyDescent="0.25">
      <c r="A5058" s="103" t="s">
        <v>808</v>
      </c>
      <c r="B5058" s="103" t="s">
        <v>88</v>
      </c>
      <c r="C5058" s="103" t="s">
        <v>904</v>
      </c>
      <c r="D5058" s="103" t="s">
        <v>909</v>
      </c>
      <c r="E5058" s="103" t="s">
        <v>910</v>
      </c>
      <c r="F5058" s="103" t="s">
        <v>910</v>
      </c>
      <c r="G5058" s="103" t="s">
        <v>736</v>
      </c>
      <c r="H5058" s="103" t="s">
        <v>738</v>
      </c>
      <c r="I5058" s="103" t="s">
        <v>842</v>
      </c>
      <c r="J5058" s="215">
        <v>197.62</v>
      </c>
      <c r="K5058" s="216" t="s">
        <v>88</v>
      </c>
    </row>
    <row r="5059" spans="1:11" x14ac:dyDescent="0.25">
      <c r="A5059" s="103" t="s">
        <v>809</v>
      </c>
      <c r="B5059" s="103" t="s">
        <v>88</v>
      </c>
      <c r="C5059" s="103" t="s">
        <v>904</v>
      </c>
      <c r="D5059" s="103" t="s">
        <v>909</v>
      </c>
      <c r="E5059" s="103" t="s">
        <v>910</v>
      </c>
      <c r="F5059" s="103" t="s">
        <v>910</v>
      </c>
      <c r="G5059" s="103" t="s">
        <v>736</v>
      </c>
      <c r="H5059" s="103" t="s">
        <v>738</v>
      </c>
      <c r="I5059" s="103" t="s">
        <v>842</v>
      </c>
      <c r="J5059" s="215">
        <v>255.78</v>
      </c>
      <c r="K5059" s="216" t="s">
        <v>88</v>
      </c>
    </row>
    <row r="5060" spans="1:11" x14ac:dyDescent="0.25">
      <c r="A5060" s="103" t="s">
        <v>810</v>
      </c>
      <c r="B5060" s="103" t="s">
        <v>88</v>
      </c>
      <c r="C5060" s="103" t="s">
        <v>904</v>
      </c>
      <c r="D5060" s="103" t="s">
        <v>909</v>
      </c>
      <c r="E5060" s="103" t="s">
        <v>910</v>
      </c>
      <c r="F5060" s="103" t="s">
        <v>910</v>
      </c>
      <c r="G5060" s="103" t="s">
        <v>736</v>
      </c>
      <c r="H5060" s="103" t="s">
        <v>737</v>
      </c>
      <c r="I5060" s="103" t="s">
        <v>842</v>
      </c>
      <c r="J5060" s="215">
        <v>322.49</v>
      </c>
      <c r="K5060" s="216" t="s">
        <v>88</v>
      </c>
    </row>
    <row r="5061" spans="1:11" x14ac:dyDescent="0.25">
      <c r="A5061" s="103" t="s">
        <v>810</v>
      </c>
      <c r="B5061" s="103" t="s">
        <v>88</v>
      </c>
      <c r="C5061" s="103" t="s">
        <v>904</v>
      </c>
      <c r="D5061" s="103" t="s">
        <v>909</v>
      </c>
      <c r="E5061" s="111"/>
      <c r="F5061" s="103" t="s">
        <v>910</v>
      </c>
      <c r="G5061" s="103" t="s">
        <v>736</v>
      </c>
      <c r="H5061" s="103" t="s">
        <v>737</v>
      </c>
      <c r="I5061" s="103" t="s">
        <v>842</v>
      </c>
      <c r="J5061" s="215">
        <v>-321.06</v>
      </c>
      <c r="K5061" s="216" t="s">
        <v>88</v>
      </c>
    </row>
    <row r="5062" spans="1:11" x14ac:dyDescent="0.25">
      <c r="A5062" s="103" t="s">
        <v>1038</v>
      </c>
      <c r="B5062" s="103" t="s">
        <v>88</v>
      </c>
      <c r="C5062" s="103" t="s">
        <v>904</v>
      </c>
      <c r="D5062" s="103" t="s">
        <v>909</v>
      </c>
      <c r="E5062" s="103" t="s">
        <v>910</v>
      </c>
      <c r="F5062" s="103" t="s">
        <v>910</v>
      </c>
      <c r="G5062" s="103" t="s">
        <v>736</v>
      </c>
      <c r="H5062" s="103" t="s">
        <v>737</v>
      </c>
      <c r="I5062" s="103" t="s">
        <v>842</v>
      </c>
      <c r="J5062" s="215">
        <v>471.27</v>
      </c>
      <c r="K5062" s="216" t="s">
        <v>88</v>
      </c>
    </row>
    <row r="5063" spans="1:11" x14ac:dyDescent="0.25">
      <c r="A5063" s="103" t="s">
        <v>1038</v>
      </c>
      <c r="B5063" s="103" t="s">
        <v>88</v>
      </c>
      <c r="C5063" s="103" t="s">
        <v>904</v>
      </c>
      <c r="D5063" s="103" t="s">
        <v>909</v>
      </c>
      <c r="E5063" s="103" t="s">
        <v>910</v>
      </c>
      <c r="F5063" s="103" t="s">
        <v>910</v>
      </c>
      <c r="G5063" s="103" t="s">
        <v>736</v>
      </c>
      <c r="H5063" s="103" t="s">
        <v>738</v>
      </c>
      <c r="I5063" s="103" t="s">
        <v>842</v>
      </c>
      <c r="J5063" s="215">
        <v>169.31</v>
      </c>
      <c r="K5063" s="216" t="s">
        <v>88</v>
      </c>
    </row>
    <row r="5064" spans="1:11" x14ac:dyDescent="0.25">
      <c r="A5064" s="103" t="s">
        <v>1038</v>
      </c>
      <c r="B5064" s="103" t="s">
        <v>88</v>
      </c>
      <c r="C5064" s="103" t="s">
        <v>904</v>
      </c>
      <c r="D5064" s="103" t="s">
        <v>909</v>
      </c>
      <c r="E5064" s="111"/>
      <c r="F5064" s="103" t="s">
        <v>910</v>
      </c>
      <c r="G5064" s="103" t="s">
        <v>736</v>
      </c>
      <c r="H5064" s="103" t="s">
        <v>737</v>
      </c>
      <c r="I5064" s="103" t="s">
        <v>842</v>
      </c>
      <c r="J5064" s="215">
        <v>-469.18</v>
      </c>
      <c r="K5064" s="216" t="s">
        <v>88</v>
      </c>
    </row>
    <row r="5065" spans="1:11" x14ac:dyDescent="0.25">
      <c r="A5065" s="103" t="s">
        <v>806</v>
      </c>
      <c r="B5065" s="103" t="s">
        <v>88</v>
      </c>
      <c r="C5065" s="103" t="s">
        <v>904</v>
      </c>
      <c r="D5065" s="103" t="s">
        <v>909</v>
      </c>
      <c r="E5065" s="103" t="s">
        <v>910</v>
      </c>
      <c r="F5065" s="103" t="s">
        <v>910</v>
      </c>
      <c r="G5065" s="103" t="s">
        <v>736</v>
      </c>
      <c r="H5065" s="103" t="s">
        <v>738</v>
      </c>
      <c r="I5065" s="103" t="s">
        <v>842</v>
      </c>
      <c r="J5065" s="215">
        <v>298.83999999999997</v>
      </c>
      <c r="K5065" s="216" t="s">
        <v>88</v>
      </c>
    </row>
    <row r="5066" spans="1:11" x14ac:dyDescent="0.25">
      <c r="A5066" s="103" t="s">
        <v>807</v>
      </c>
      <c r="B5066" s="103" t="s">
        <v>88</v>
      </c>
      <c r="C5066" s="103" t="s">
        <v>904</v>
      </c>
      <c r="D5066" s="103" t="s">
        <v>909</v>
      </c>
      <c r="E5066" s="103" t="s">
        <v>910</v>
      </c>
      <c r="F5066" s="103" t="s">
        <v>910</v>
      </c>
      <c r="G5066" s="103" t="s">
        <v>736</v>
      </c>
      <c r="H5066" s="103" t="s">
        <v>737</v>
      </c>
      <c r="I5066" s="103" t="s">
        <v>842</v>
      </c>
      <c r="J5066" s="215">
        <v>134.65</v>
      </c>
      <c r="K5066" s="216" t="s">
        <v>88</v>
      </c>
    </row>
    <row r="5067" spans="1:11" x14ac:dyDescent="0.25">
      <c r="A5067" s="103" t="s">
        <v>807</v>
      </c>
      <c r="B5067" s="103" t="s">
        <v>88</v>
      </c>
      <c r="C5067" s="103" t="s">
        <v>904</v>
      </c>
      <c r="D5067" s="103" t="s">
        <v>909</v>
      </c>
      <c r="E5067" s="103" t="s">
        <v>910</v>
      </c>
      <c r="F5067" s="103" t="s">
        <v>910</v>
      </c>
      <c r="G5067" s="103" t="s">
        <v>736</v>
      </c>
      <c r="H5067" s="103" t="s">
        <v>738</v>
      </c>
      <c r="I5067" s="103" t="s">
        <v>842</v>
      </c>
      <c r="J5067" s="215">
        <v>1053.9100000000001</v>
      </c>
      <c r="K5067" s="216" t="s">
        <v>88</v>
      </c>
    </row>
    <row r="5068" spans="1:11" x14ac:dyDescent="0.25">
      <c r="A5068" s="103" t="s">
        <v>807</v>
      </c>
      <c r="B5068" s="103" t="s">
        <v>88</v>
      </c>
      <c r="C5068" s="103" t="s">
        <v>904</v>
      </c>
      <c r="D5068" s="103" t="s">
        <v>909</v>
      </c>
      <c r="E5068" s="111"/>
      <c r="F5068" s="103" t="s">
        <v>910</v>
      </c>
      <c r="G5068" s="103" t="s">
        <v>736</v>
      </c>
      <c r="H5068" s="103" t="s">
        <v>737</v>
      </c>
      <c r="I5068" s="103" t="s">
        <v>842</v>
      </c>
      <c r="J5068" s="215">
        <v>-134.05000000000001</v>
      </c>
      <c r="K5068" s="216" t="s">
        <v>88</v>
      </c>
    </row>
    <row r="5069" spans="1:11" x14ac:dyDescent="0.25">
      <c r="A5069" s="103" t="s">
        <v>808</v>
      </c>
      <c r="B5069" s="103" t="s">
        <v>88</v>
      </c>
      <c r="C5069" s="103" t="s">
        <v>904</v>
      </c>
      <c r="D5069" s="103" t="s">
        <v>909</v>
      </c>
      <c r="E5069" s="103" t="s">
        <v>910</v>
      </c>
      <c r="F5069" s="103" t="s">
        <v>910</v>
      </c>
      <c r="G5069" s="103" t="s">
        <v>184</v>
      </c>
      <c r="H5069" s="103" t="s">
        <v>388</v>
      </c>
      <c r="I5069" s="103" t="s">
        <v>842</v>
      </c>
      <c r="J5069" s="215">
        <v>410.03</v>
      </c>
      <c r="K5069" s="216" t="s">
        <v>88</v>
      </c>
    </row>
    <row r="5070" spans="1:11" x14ac:dyDescent="0.25">
      <c r="A5070" s="103" t="s">
        <v>809</v>
      </c>
      <c r="B5070" s="103" t="s">
        <v>88</v>
      </c>
      <c r="C5070" s="103" t="s">
        <v>904</v>
      </c>
      <c r="D5070" s="103" t="s">
        <v>909</v>
      </c>
      <c r="E5070" s="103" t="s">
        <v>910</v>
      </c>
      <c r="F5070" s="103" t="s">
        <v>910</v>
      </c>
      <c r="G5070" s="103" t="s">
        <v>184</v>
      </c>
      <c r="H5070" s="103" t="s">
        <v>388</v>
      </c>
      <c r="I5070" s="103" t="s">
        <v>842</v>
      </c>
      <c r="J5070" s="215">
        <v>1436.22</v>
      </c>
      <c r="K5070" s="216" t="s">
        <v>88</v>
      </c>
    </row>
    <row r="5071" spans="1:11" x14ac:dyDescent="0.25">
      <c r="A5071" s="103" t="s">
        <v>810</v>
      </c>
      <c r="B5071" s="103" t="s">
        <v>88</v>
      </c>
      <c r="C5071" s="103" t="s">
        <v>904</v>
      </c>
      <c r="D5071" s="103" t="s">
        <v>909</v>
      </c>
      <c r="E5071" s="103" t="s">
        <v>910</v>
      </c>
      <c r="F5071" s="103" t="s">
        <v>910</v>
      </c>
      <c r="G5071" s="103" t="s">
        <v>184</v>
      </c>
      <c r="H5071" s="103" t="s">
        <v>388</v>
      </c>
      <c r="I5071" s="103" t="s">
        <v>842</v>
      </c>
      <c r="J5071" s="215">
        <v>90.96</v>
      </c>
      <c r="K5071" s="216" t="s">
        <v>88</v>
      </c>
    </row>
    <row r="5072" spans="1:11" x14ac:dyDescent="0.25">
      <c r="A5072" s="103" t="s">
        <v>806</v>
      </c>
      <c r="B5072" s="103" t="s">
        <v>88</v>
      </c>
      <c r="C5072" s="103" t="s">
        <v>904</v>
      </c>
      <c r="D5072" s="103" t="s">
        <v>909</v>
      </c>
      <c r="E5072" s="103" t="s">
        <v>910</v>
      </c>
      <c r="F5072" s="103" t="s">
        <v>910</v>
      </c>
      <c r="G5072" s="103" t="s">
        <v>184</v>
      </c>
      <c r="H5072" s="103" t="s">
        <v>388</v>
      </c>
      <c r="I5072" s="103" t="s">
        <v>842</v>
      </c>
      <c r="J5072" s="215">
        <v>153.07</v>
      </c>
      <c r="K5072" s="216" t="s">
        <v>88</v>
      </c>
    </row>
    <row r="5073" spans="1:11" x14ac:dyDescent="0.25">
      <c r="A5073" s="103" t="s">
        <v>807</v>
      </c>
      <c r="B5073" s="103" t="s">
        <v>88</v>
      </c>
      <c r="C5073" s="103" t="s">
        <v>904</v>
      </c>
      <c r="D5073" s="103" t="s">
        <v>909</v>
      </c>
      <c r="E5073" s="103" t="s">
        <v>910</v>
      </c>
      <c r="F5073" s="103" t="s">
        <v>910</v>
      </c>
      <c r="G5073" s="103" t="s">
        <v>184</v>
      </c>
      <c r="H5073" s="103" t="s">
        <v>388</v>
      </c>
      <c r="I5073" s="103" t="s">
        <v>842</v>
      </c>
      <c r="J5073" s="215">
        <v>82.06</v>
      </c>
      <c r="K5073" s="216" t="s">
        <v>88</v>
      </c>
    </row>
    <row r="5074" spans="1:11" x14ac:dyDescent="0.25">
      <c r="A5074" s="103" t="s">
        <v>808</v>
      </c>
      <c r="B5074" s="103" t="s">
        <v>88</v>
      </c>
      <c r="C5074" s="103" t="s">
        <v>904</v>
      </c>
      <c r="D5074" s="103" t="s">
        <v>909</v>
      </c>
      <c r="E5074" s="103" t="s">
        <v>910</v>
      </c>
      <c r="F5074" s="103" t="s">
        <v>910</v>
      </c>
      <c r="G5074" s="103" t="s">
        <v>148</v>
      </c>
      <c r="H5074" s="103" t="s">
        <v>390</v>
      </c>
      <c r="I5074" s="103" t="s">
        <v>842</v>
      </c>
      <c r="J5074" s="215">
        <v>-676.01</v>
      </c>
      <c r="K5074" s="216" t="s">
        <v>88</v>
      </c>
    </row>
    <row r="5075" spans="1:11" x14ac:dyDescent="0.25">
      <c r="A5075" s="103" t="s">
        <v>809</v>
      </c>
      <c r="B5075" s="103" t="s">
        <v>88</v>
      </c>
      <c r="C5075" s="103" t="s">
        <v>904</v>
      </c>
      <c r="D5075" s="103" t="s">
        <v>909</v>
      </c>
      <c r="E5075" s="103" t="s">
        <v>910</v>
      </c>
      <c r="F5075" s="103" t="s">
        <v>910</v>
      </c>
      <c r="G5075" s="103" t="s">
        <v>148</v>
      </c>
      <c r="H5075" s="103" t="s">
        <v>390</v>
      </c>
      <c r="I5075" s="103" t="s">
        <v>842</v>
      </c>
      <c r="J5075" s="215">
        <v>1962.47</v>
      </c>
      <c r="K5075" s="216" t="s">
        <v>88</v>
      </c>
    </row>
    <row r="5076" spans="1:11" x14ac:dyDescent="0.25">
      <c r="A5076" s="103" t="s">
        <v>810</v>
      </c>
      <c r="B5076" s="103" t="s">
        <v>88</v>
      </c>
      <c r="C5076" s="103" t="s">
        <v>904</v>
      </c>
      <c r="D5076" s="103" t="s">
        <v>909</v>
      </c>
      <c r="E5076" s="103" t="s">
        <v>910</v>
      </c>
      <c r="F5076" s="103" t="s">
        <v>910</v>
      </c>
      <c r="G5076" s="103" t="s">
        <v>148</v>
      </c>
      <c r="H5076" s="103" t="s">
        <v>390</v>
      </c>
      <c r="I5076" s="103" t="s">
        <v>842</v>
      </c>
      <c r="J5076" s="215">
        <v>186.02</v>
      </c>
      <c r="K5076" s="216" t="s">
        <v>88</v>
      </c>
    </row>
    <row r="5077" spans="1:11" x14ac:dyDescent="0.25">
      <c r="A5077" s="103" t="s">
        <v>1038</v>
      </c>
      <c r="B5077" s="103" t="s">
        <v>88</v>
      </c>
      <c r="C5077" s="103" t="s">
        <v>904</v>
      </c>
      <c r="D5077" s="103" t="s">
        <v>909</v>
      </c>
      <c r="E5077" s="103" t="s">
        <v>910</v>
      </c>
      <c r="F5077" s="103" t="s">
        <v>910</v>
      </c>
      <c r="G5077" s="103" t="s">
        <v>148</v>
      </c>
      <c r="H5077" s="103" t="s">
        <v>390</v>
      </c>
      <c r="I5077" s="103" t="s">
        <v>842</v>
      </c>
      <c r="J5077" s="215">
        <v>63.65</v>
      </c>
      <c r="K5077" s="216" t="s">
        <v>88</v>
      </c>
    </row>
    <row r="5078" spans="1:11" x14ac:dyDescent="0.25">
      <c r="A5078" s="103" t="s">
        <v>806</v>
      </c>
      <c r="B5078" s="103" t="s">
        <v>88</v>
      </c>
      <c r="C5078" s="103" t="s">
        <v>904</v>
      </c>
      <c r="D5078" s="103" t="s">
        <v>909</v>
      </c>
      <c r="E5078" s="103" t="s">
        <v>910</v>
      </c>
      <c r="F5078" s="103" t="s">
        <v>910</v>
      </c>
      <c r="G5078" s="103" t="s">
        <v>148</v>
      </c>
      <c r="H5078" s="103" t="s">
        <v>390</v>
      </c>
      <c r="I5078" s="103" t="s">
        <v>842</v>
      </c>
      <c r="J5078" s="215">
        <v>3017.16</v>
      </c>
      <c r="K5078" s="216" t="s">
        <v>88</v>
      </c>
    </row>
    <row r="5079" spans="1:11" x14ac:dyDescent="0.25">
      <c r="A5079" s="103" t="s">
        <v>807</v>
      </c>
      <c r="B5079" s="103" t="s">
        <v>88</v>
      </c>
      <c r="C5079" s="103" t="s">
        <v>904</v>
      </c>
      <c r="D5079" s="103" t="s">
        <v>909</v>
      </c>
      <c r="E5079" s="103" t="s">
        <v>910</v>
      </c>
      <c r="F5079" s="103" t="s">
        <v>910</v>
      </c>
      <c r="G5079" s="103" t="s">
        <v>148</v>
      </c>
      <c r="H5079" s="103" t="s">
        <v>390</v>
      </c>
      <c r="I5079" s="103" t="s">
        <v>842</v>
      </c>
      <c r="J5079" s="215">
        <v>848.51</v>
      </c>
      <c r="K5079" s="216" t="s">
        <v>88</v>
      </c>
    </row>
    <row r="5080" spans="1:11" x14ac:dyDescent="0.25">
      <c r="A5080" s="103" t="s">
        <v>808</v>
      </c>
      <c r="B5080" s="103" t="s">
        <v>88</v>
      </c>
      <c r="C5080" s="103" t="s">
        <v>904</v>
      </c>
      <c r="D5080" s="103" t="s">
        <v>909</v>
      </c>
      <c r="E5080" s="103" t="s">
        <v>910</v>
      </c>
      <c r="F5080" s="103" t="s">
        <v>910</v>
      </c>
      <c r="G5080" s="103" t="s">
        <v>127</v>
      </c>
      <c r="H5080" s="103" t="s">
        <v>391</v>
      </c>
      <c r="I5080" s="103" t="s">
        <v>842</v>
      </c>
      <c r="J5080" s="215">
        <v>239.2</v>
      </c>
      <c r="K5080" s="216" t="s">
        <v>88</v>
      </c>
    </row>
    <row r="5081" spans="1:11" x14ac:dyDescent="0.25">
      <c r="A5081" s="103" t="s">
        <v>809</v>
      </c>
      <c r="B5081" s="103" t="s">
        <v>88</v>
      </c>
      <c r="C5081" s="103" t="s">
        <v>904</v>
      </c>
      <c r="D5081" s="103" t="s">
        <v>909</v>
      </c>
      <c r="E5081" s="103" t="s">
        <v>910</v>
      </c>
      <c r="F5081" s="103" t="s">
        <v>910</v>
      </c>
      <c r="G5081" s="103" t="s">
        <v>127</v>
      </c>
      <c r="H5081" s="103" t="s">
        <v>391</v>
      </c>
      <c r="I5081" s="103" t="s">
        <v>842</v>
      </c>
      <c r="J5081" s="215">
        <v>1372.82</v>
      </c>
      <c r="K5081" s="216" t="s">
        <v>88</v>
      </c>
    </row>
    <row r="5082" spans="1:11" x14ac:dyDescent="0.25">
      <c r="A5082" s="103" t="s">
        <v>810</v>
      </c>
      <c r="B5082" s="103" t="s">
        <v>88</v>
      </c>
      <c r="C5082" s="103" t="s">
        <v>904</v>
      </c>
      <c r="D5082" s="103" t="s">
        <v>909</v>
      </c>
      <c r="E5082" s="103" t="s">
        <v>910</v>
      </c>
      <c r="F5082" s="103" t="s">
        <v>910</v>
      </c>
      <c r="G5082" s="103" t="s">
        <v>127</v>
      </c>
      <c r="H5082" s="103" t="s">
        <v>391</v>
      </c>
      <c r="I5082" s="103" t="s">
        <v>842</v>
      </c>
      <c r="J5082" s="215">
        <v>1725.34</v>
      </c>
      <c r="K5082" s="216" t="s">
        <v>88</v>
      </c>
    </row>
    <row r="5083" spans="1:11" x14ac:dyDescent="0.25">
      <c r="A5083" s="103" t="s">
        <v>1038</v>
      </c>
      <c r="B5083" s="103" t="s">
        <v>88</v>
      </c>
      <c r="C5083" s="103" t="s">
        <v>904</v>
      </c>
      <c r="D5083" s="103" t="s">
        <v>909</v>
      </c>
      <c r="E5083" s="103" t="s">
        <v>910</v>
      </c>
      <c r="F5083" s="103" t="s">
        <v>910</v>
      </c>
      <c r="G5083" s="103" t="s">
        <v>127</v>
      </c>
      <c r="H5083" s="103" t="s">
        <v>391</v>
      </c>
      <c r="I5083" s="103" t="s">
        <v>842</v>
      </c>
      <c r="J5083" s="215">
        <v>221.57</v>
      </c>
      <c r="K5083" s="216" t="s">
        <v>88</v>
      </c>
    </row>
    <row r="5084" spans="1:11" x14ac:dyDescent="0.25">
      <c r="A5084" s="103" t="s">
        <v>806</v>
      </c>
      <c r="B5084" s="103" t="s">
        <v>88</v>
      </c>
      <c r="C5084" s="103" t="s">
        <v>904</v>
      </c>
      <c r="D5084" s="103" t="s">
        <v>909</v>
      </c>
      <c r="E5084" s="103" t="s">
        <v>910</v>
      </c>
      <c r="F5084" s="103" t="s">
        <v>910</v>
      </c>
      <c r="G5084" s="103" t="s">
        <v>127</v>
      </c>
      <c r="H5084" s="103" t="s">
        <v>391</v>
      </c>
      <c r="I5084" s="103" t="s">
        <v>842</v>
      </c>
      <c r="J5084" s="215">
        <v>57.83</v>
      </c>
      <c r="K5084" s="216" t="s">
        <v>88</v>
      </c>
    </row>
    <row r="5085" spans="1:11" x14ac:dyDescent="0.25">
      <c r="A5085" s="103" t="s">
        <v>807</v>
      </c>
      <c r="B5085" s="103" t="s">
        <v>88</v>
      </c>
      <c r="C5085" s="103" t="s">
        <v>904</v>
      </c>
      <c r="D5085" s="103" t="s">
        <v>909</v>
      </c>
      <c r="E5085" s="103" t="s">
        <v>910</v>
      </c>
      <c r="F5085" s="103" t="s">
        <v>910</v>
      </c>
      <c r="G5085" s="103" t="s">
        <v>127</v>
      </c>
      <c r="H5085" s="103" t="s">
        <v>391</v>
      </c>
      <c r="I5085" s="103" t="s">
        <v>842</v>
      </c>
      <c r="J5085" s="215">
        <v>398.06</v>
      </c>
      <c r="K5085" s="216" t="s">
        <v>88</v>
      </c>
    </row>
    <row r="5086" spans="1:11" x14ac:dyDescent="0.25">
      <c r="A5086" s="103" t="s">
        <v>809</v>
      </c>
      <c r="B5086" s="103" t="s">
        <v>88</v>
      </c>
      <c r="C5086" s="103" t="s">
        <v>904</v>
      </c>
      <c r="D5086" s="103" t="s">
        <v>909</v>
      </c>
      <c r="E5086" s="103" t="s">
        <v>910</v>
      </c>
      <c r="F5086" s="103" t="s">
        <v>910</v>
      </c>
      <c r="G5086" s="103" t="s">
        <v>126</v>
      </c>
      <c r="H5086" s="103" t="s">
        <v>392</v>
      </c>
      <c r="I5086" s="103" t="s">
        <v>842</v>
      </c>
      <c r="J5086" s="215">
        <v>227.54</v>
      </c>
      <c r="K5086" s="216" t="s">
        <v>88</v>
      </c>
    </row>
    <row r="5087" spans="1:11" x14ac:dyDescent="0.25">
      <c r="A5087" s="103" t="s">
        <v>810</v>
      </c>
      <c r="B5087" s="103" t="s">
        <v>88</v>
      </c>
      <c r="C5087" s="103" t="s">
        <v>904</v>
      </c>
      <c r="D5087" s="103" t="s">
        <v>909</v>
      </c>
      <c r="E5087" s="103" t="s">
        <v>910</v>
      </c>
      <c r="F5087" s="103" t="s">
        <v>910</v>
      </c>
      <c r="G5087" s="103" t="s">
        <v>126</v>
      </c>
      <c r="H5087" s="103" t="s">
        <v>392</v>
      </c>
      <c r="I5087" s="103" t="s">
        <v>842</v>
      </c>
      <c r="J5087" s="215">
        <v>555.12</v>
      </c>
      <c r="K5087" s="216" t="s">
        <v>88</v>
      </c>
    </row>
    <row r="5088" spans="1:11" x14ac:dyDescent="0.25">
      <c r="A5088" s="103" t="s">
        <v>1038</v>
      </c>
      <c r="B5088" s="103" t="s">
        <v>88</v>
      </c>
      <c r="C5088" s="103" t="s">
        <v>904</v>
      </c>
      <c r="D5088" s="103" t="s">
        <v>909</v>
      </c>
      <c r="E5088" s="103" t="s">
        <v>910</v>
      </c>
      <c r="F5088" s="103" t="s">
        <v>910</v>
      </c>
      <c r="G5088" s="103" t="s">
        <v>126</v>
      </c>
      <c r="H5088" s="103" t="s">
        <v>392</v>
      </c>
      <c r="I5088" s="103" t="s">
        <v>842</v>
      </c>
      <c r="J5088" s="215">
        <v>59.82</v>
      </c>
      <c r="K5088" s="216" t="s">
        <v>88</v>
      </c>
    </row>
    <row r="5089" spans="1:11" x14ac:dyDescent="0.25">
      <c r="A5089" s="103" t="s">
        <v>806</v>
      </c>
      <c r="B5089" s="103" t="s">
        <v>88</v>
      </c>
      <c r="C5089" s="103" t="s">
        <v>904</v>
      </c>
      <c r="D5089" s="103" t="s">
        <v>909</v>
      </c>
      <c r="E5089" s="103" t="s">
        <v>910</v>
      </c>
      <c r="F5089" s="103" t="s">
        <v>910</v>
      </c>
      <c r="G5089" s="103" t="s">
        <v>126</v>
      </c>
      <c r="H5089" s="103" t="s">
        <v>392</v>
      </c>
      <c r="I5089" s="103" t="s">
        <v>842</v>
      </c>
      <c r="J5089" s="215">
        <v>173.59</v>
      </c>
      <c r="K5089" s="216" t="s">
        <v>88</v>
      </c>
    </row>
    <row r="5090" spans="1:11" x14ac:dyDescent="0.25">
      <c r="A5090" s="103" t="s">
        <v>807</v>
      </c>
      <c r="B5090" s="103" t="s">
        <v>88</v>
      </c>
      <c r="C5090" s="103" t="s">
        <v>904</v>
      </c>
      <c r="D5090" s="103" t="s">
        <v>909</v>
      </c>
      <c r="E5090" s="103" t="s">
        <v>910</v>
      </c>
      <c r="F5090" s="103" t="s">
        <v>910</v>
      </c>
      <c r="G5090" s="103" t="s">
        <v>126</v>
      </c>
      <c r="H5090" s="103" t="s">
        <v>392</v>
      </c>
      <c r="I5090" s="103" t="s">
        <v>842</v>
      </c>
      <c r="J5090" s="215">
        <v>1318.61</v>
      </c>
      <c r="K5090" s="216" t="s">
        <v>88</v>
      </c>
    </row>
    <row r="5091" spans="1:11" x14ac:dyDescent="0.25">
      <c r="A5091" s="103" t="s">
        <v>808</v>
      </c>
      <c r="B5091" s="103" t="s">
        <v>88</v>
      </c>
      <c r="C5091" s="103" t="s">
        <v>904</v>
      </c>
      <c r="D5091" s="103" t="s">
        <v>909</v>
      </c>
      <c r="E5091" s="103" t="s">
        <v>910</v>
      </c>
      <c r="F5091" s="103" t="s">
        <v>910</v>
      </c>
      <c r="G5091" s="103" t="s">
        <v>125</v>
      </c>
      <c r="H5091" s="103" t="s">
        <v>393</v>
      </c>
      <c r="I5091" s="103" t="s">
        <v>842</v>
      </c>
      <c r="J5091" s="215">
        <v>321.20999999999998</v>
      </c>
      <c r="K5091" s="216" t="s">
        <v>88</v>
      </c>
    </row>
    <row r="5092" spans="1:11" x14ac:dyDescent="0.25">
      <c r="A5092" s="103" t="s">
        <v>809</v>
      </c>
      <c r="B5092" s="103" t="s">
        <v>88</v>
      </c>
      <c r="C5092" s="103" t="s">
        <v>904</v>
      </c>
      <c r="D5092" s="103" t="s">
        <v>909</v>
      </c>
      <c r="E5092" s="103" t="s">
        <v>910</v>
      </c>
      <c r="F5092" s="103" t="s">
        <v>910</v>
      </c>
      <c r="G5092" s="103" t="s">
        <v>125</v>
      </c>
      <c r="H5092" s="103" t="s">
        <v>393</v>
      </c>
      <c r="I5092" s="103" t="s">
        <v>842</v>
      </c>
      <c r="J5092" s="215">
        <v>5298.77</v>
      </c>
      <c r="K5092" s="216" t="s">
        <v>88</v>
      </c>
    </row>
    <row r="5093" spans="1:11" x14ac:dyDescent="0.25">
      <c r="A5093" s="103" t="s">
        <v>810</v>
      </c>
      <c r="B5093" s="103" t="s">
        <v>88</v>
      </c>
      <c r="C5093" s="103" t="s">
        <v>904</v>
      </c>
      <c r="D5093" s="103" t="s">
        <v>909</v>
      </c>
      <c r="E5093" s="103" t="s">
        <v>910</v>
      </c>
      <c r="F5093" s="103" t="s">
        <v>910</v>
      </c>
      <c r="G5093" s="103" t="s">
        <v>125</v>
      </c>
      <c r="H5093" s="103" t="s">
        <v>393</v>
      </c>
      <c r="I5093" s="103" t="s">
        <v>842</v>
      </c>
      <c r="J5093" s="215">
        <v>2474.87</v>
      </c>
      <c r="K5093" s="216" t="s">
        <v>88</v>
      </c>
    </row>
    <row r="5094" spans="1:11" x14ac:dyDescent="0.25">
      <c r="A5094" s="103" t="s">
        <v>1038</v>
      </c>
      <c r="B5094" s="103" t="s">
        <v>88</v>
      </c>
      <c r="C5094" s="103" t="s">
        <v>904</v>
      </c>
      <c r="D5094" s="103" t="s">
        <v>909</v>
      </c>
      <c r="E5094" s="103" t="s">
        <v>910</v>
      </c>
      <c r="F5094" s="103" t="s">
        <v>910</v>
      </c>
      <c r="G5094" s="103" t="s">
        <v>125</v>
      </c>
      <c r="H5094" s="103" t="s">
        <v>393</v>
      </c>
      <c r="I5094" s="103" t="s">
        <v>842</v>
      </c>
      <c r="J5094" s="215">
        <v>118.27</v>
      </c>
      <c r="K5094" s="216" t="s">
        <v>88</v>
      </c>
    </row>
    <row r="5095" spans="1:11" x14ac:dyDescent="0.25">
      <c r="A5095" s="103" t="s">
        <v>806</v>
      </c>
      <c r="B5095" s="103" t="s">
        <v>88</v>
      </c>
      <c r="C5095" s="103" t="s">
        <v>904</v>
      </c>
      <c r="D5095" s="103" t="s">
        <v>909</v>
      </c>
      <c r="E5095" s="103" t="s">
        <v>910</v>
      </c>
      <c r="F5095" s="103" t="s">
        <v>910</v>
      </c>
      <c r="G5095" s="103" t="s">
        <v>125</v>
      </c>
      <c r="H5095" s="103" t="s">
        <v>393</v>
      </c>
      <c r="I5095" s="103" t="s">
        <v>842</v>
      </c>
      <c r="J5095" s="215">
        <v>886.52</v>
      </c>
      <c r="K5095" s="216" t="s">
        <v>88</v>
      </c>
    </row>
    <row r="5096" spans="1:11" x14ac:dyDescent="0.25">
      <c r="A5096" s="103" t="s">
        <v>807</v>
      </c>
      <c r="B5096" s="103" t="s">
        <v>88</v>
      </c>
      <c r="C5096" s="103" t="s">
        <v>904</v>
      </c>
      <c r="D5096" s="103" t="s">
        <v>909</v>
      </c>
      <c r="E5096" s="103" t="s">
        <v>910</v>
      </c>
      <c r="F5096" s="103" t="s">
        <v>910</v>
      </c>
      <c r="G5096" s="103" t="s">
        <v>125</v>
      </c>
      <c r="H5096" s="103" t="s">
        <v>393</v>
      </c>
      <c r="I5096" s="103" t="s">
        <v>842</v>
      </c>
      <c r="J5096" s="215">
        <v>333.31</v>
      </c>
      <c r="K5096" s="216" t="s">
        <v>88</v>
      </c>
    </row>
    <row r="5097" spans="1:11" x14ac:dyDescent="0.25">
      <c r="A5097" s="103" t="s">
        <v>809</v>
      </c>
      <c r="B5097" s="103" t="s">
        <v>88</v>
      </c>
      <c r="C5097" s="103" t="s">
        <v>904</v>
      </c>
      <c r="D5097" s="103" t="s">
        <v>909</v>
      </c>
      <c r="E5097" s="103" t="s">
        <v>910</v>
      </c>
      <c r="F5097" s="103" t="s">
        <v>910</v>
      </c>
      <c r="G5097" s="103" t="s">
        <v>740</v>
      </c>
      <c r="H5097" s="103" t="s">
        <v>741</v>
      </c>
      <c r="I5097" s="103" t="s">
        <v>842</v>
      </c>
      <c r="J5097" s="215">
        <v>392.95</v>
      </c>
      <c r="K5097" s="216" t="s">
        <v>88</v>
      </c>
    </row>
    <row r="5098" spans="1:11" x14ac:dyDescent="0.25">
      <c r="A5098" s="103" t="s">
        <v>810</v>
      </c>
      <c r="B5098" s="103" t="s">
        <v>88</v>
      </c>
      <c r="C5098" s="103" t="s">
        <v>904</v>
      </c>
      <c r="D5098" s="103" t="s">
        <v>909</v>
      </c>
      <c r="E5098" s="103" t="s">
        <v>910</v>
      </c>
      <c r="F5098" s="103" t="s">
        <v>910</v>
      </c>
      <c r="G5098" s="103" t="s">
        <v>740</v>
      </c>
      <c r="H5098" s="103" t="s">
        <v>741</v>
      </c>
      <c r="I5098" s="103" t="s">
        <v>842</v>
      </c>
      <c r="J5098" s="215">
        <v>124.17</v>
      </c>
      <c r="K5098" s="216" t="s">
        <v>88</v>
      </c>
    </row>
    <row r="5099" spans="1:11" x14ac:dyDescent="0.25">
      <c r="A5099" s="103" t="s">
        <v>1038</v>
      </c>
      <c r="B5099" s="103" t="s">
        <v>88</v>
      </c>
      <c r="C5099" s="103" t="s">
        <v>904</v>
      </c>
      <c r="D5099" s="103" t="s">
        <v>909</v>
      </c>
      <c r="E5099" s="103" t="s">
        <v>910</v>
      </c>
      <c r="F5099" s="103" t="s">
        <v>910</v>
      </c>
      <c r="G5099" s="103" t="s">
        <v>740</v>
      </c>
      <c r="H5099" s="103" t="s">
        <v>741</v>
      </c>
      <c r="I5099" s="103" t="s">
        <v>842</v>
      </c>
      <c r="J5099" s="215">
        <v>124.34</v>
      </c>
      <c r="K5099" s="216" t="s">
        <v>88</v>
      </c>
    </row>
    <row r="5100" spans="1:11" x14ac:dyDescent="0.25">
      <c r="A5100" s="103" t="s">
        <v>806</v>
      </c>
      <c r="B5100" s="103" t="s">
        <v>88</v>
      </c>
      <c r="C5100" s="103" t="s">
        <v>904</v>
      </c>
      <c r="D5100" s="103" t="s">
        <v>909</v>
      </c>
      <c r="E5100" s="103" t="s">
        <v>910</v>
      </c>
      <c r="F5100" s="103" t="s">
        <v>910</v>
      </c>
      <c r="G5100" s="103" t="s">
        <v>740</v>
      </c>
      <c r="H5100" s="103" t="s">
        <v>741</v>
      </c>
      <c r="I5100" s="103" t="s">
        <v>842</v>
      </c>
      <c r="J5100" s="215">
        <v>231.72</v>
      </c>
      <c r="K5100" s="216" t="s">
        <v>88</v>
      </c>
    </row>
    <row r="5101" spans="1:11" x14ac:dyDescent="0.25">
      <c r="A5101" s="103" t="s">
        <v>807</v>
      </c>
      <c r="B5101" s="103" t="s">
        <v>88</v>
      </c>
      <c r="C5101" s="103" t="s">
        <v>904</v>
      </c>
      <c r="D5101" s="103" t="s">
        <v>909</v>
      </c>
      <c r="E5101" s="103" t="s">
        <v>910</v>
      </c>
      <c r="F5101" s="103" t="s">
        <v>910</v>
      </c>
      <c r="G5101" s="103" t="s">
        <v>740</v>
      </c>
      <c r="H5101" s="103" t="s">
        <v>741</v>
      </c>
      <c r="I5101" s="103" t="s">
        <v>842</v>
      </c>
      <c r="J5101" s="215">
        <v>213.37</v>
      </c>
      <c r="K5101" s="216" t="s">
        <v>88</v>
      </c>
    </row>
    <row r="5102" spans="1:11" x14ac:dyDescent="0.25">
      <c r="A5102" s="103" t="s">
        <v>810</v>
      </c>
      <c r="B5102" s="103" t="s">
        <v>88</v>
      </c>
      <c r="C5102" s="103" t="s">
        <v>904</v>
      </c>
      <c r="D5102" s="103" t="s">
        <v>909</v>
      </c>
      <c r="E5102" s="103" t="s">
        <v>910</v>
      </c>
      <c r="F5102" s="103" t="s">
        <v>910</v>
      </c>
      <c r="G5102" s="103" t="s">
        <v>744</v>
      </c>
      <c r="H5102" s="103" t="s">
        <v>745</v>
      </c>
      <c r="I5102" s="103" t="s">
        <v>842</v>
      </c>
      <c r="J5102" s="215">
        <v>460.78</v>
      </c>
      <c r="K5102" s="216" t="s">
        <v>88</v>
      </c>
    </row>
    <row r="5103" spans="1:11" x14ac:dyDescent="0.25">
      <c r="A5103" s="103" t="s">
        <v>806</v>
      </c>
      <c r="B5103" s="103" t="s">
        <v>88</v>
      </c>
      <c r="C5103" s="103" t="s">
        <v>904</v>
      </c>
      <c r="D5103" s="103" t="s">
        <v>909</v>
      </c>
      <c r="E5103" s="103" t="s">
        <v>910</v>
      </c>
      <c r="F5103" s="103" t="s">
        <v>910</v>
      </c>
      <c r="G5103" s="103" t="s">
        <v>744</v>
      </c>
      <c r="H5103" s="103" t="s">
        <v>745</v>
      </c>
      <c r="I5103" s="103" t="s">
        <v>842</v>
      </c>
      <c r="J5103" s="215">
        <v>261.44</v>
      </c>
      <c r="K5103" s="216" t="s">
        <v>88</v>
      </c>
    </row>
    <row r="5104" spans="1:11" x14ac:dyDescent="0.25">
      <c r="A5104" s="103" t="s">
        <v>807</v>
      </c>
      <c r="B5104" s="103" t="s">
        <v>88</v>
      </c>
      <c r="C5104" s="103" t="s">
        <v>904</v>
      </c>
      <c r="D5104" s="103" t="s">
        <v>909</v>
      </c>
      <c r="E5104" s="103" t="s">
        <v>910</v>
      </c>
      <c r="F5104" s="103" t="s">
        <v>910</v>
      </c>
      <c r="G5104" s="103" t="s">
        <v>744</v>
      </c>
      <c r="H5104" s="103" t="s">
        <v>745</v>
      </c>
      <c r="I5104" s="103" t="s">
        <v>842</v>
      </c>
      <c r="J5104" s="215">
        <v>472.54</v>
      </c>
      <c r="K5104" s="216" t="s">
        <v>88</v>
      </c>
    </row>
    <row r="5105" spans="1:11" x14ac:dyDescent="0.25">
      <c r="A5105" s="103" t="s">
        <v>808</v>
      </c>
      <c r="B5105" s="103" t="s">
        <v>88</v>
      </c>
      <c r="C5105" s="103" t="s">
        <v>904</v>
      </c>
      <c r="D5105" s="103" t="s">
        <v>909</v>
      </c>
      <c r="E5105" s="103" t="s">
        <v>910</v>
      </c>
      <c r="F5105" s="103" t="s">
        <v>910</v>
      </c>
      <c r="G5105" s="103" t="s">
        <v>124</v>
      </c>
      <c r="H5105" s="103" t="s">
        <v>746</v>
      </c>
      <c r="I5105" s="103" t="s">
        <v>842</v>
      </c>
      <c r="J5105" s="215">
        <v>4028.29</v>
      </c>
      <c r="K5105" s="216" t="s">
        <v>88</v>
      </c>
    </row>
    <row r="5106" spans="1:11" x14ac:dyDescent="0.25">
      <c r="A5106" s="103" t="s">
        <v>809</v>
      </c>
      <c r="B5106" s="103" t="s">
        <v>88</v>
      </c>
      <c r="C5106" s="103" t="s">
        <v>904</v>
      </c>
      <c r="D5106" s="103" t="s">
        <v>909</v>
      </c>
      <c r="E5106" s="103" t="s">
        <v>910</v>
      </c>
      <c r="F5106" s="103" t="s">
        <v>910</v>
      </c>
      <c r="G5106" s="103" t="s">
        <v>124</v>
      </c>
      <c r="H5106" s="103" t="s">
        <v>746</v>
      </c>
      <c r="I5106" s="103" t="s">
        <v>842</v>
      </c>
      <c r="J5106" s="215">
        <v>7728.59</v>
      </c>
      <c r="K5106" s="216" t="s">
        <v>88</v>
      </c>
    </row>
    <row r="5107" spans="1:11" x14ac:dyDescent="0.25">
      <c r="A5107" s="103" t="s">
        <v>810</v>
      </c>
      <c r="B5107" s="103" t="s">
        <v>88</v>
      </c>
      <c r="C5107" s="103" t="s">
        <v>904</v>
      </c>
      <c r="D5107" s="103" t="s">
        <v>909</v>
      </c>
      <c r="E5107" s="103" t="s">
        <v>910</v>
      </c>
      <c r="F5107" s="103" t="s">
        <v>910</v>
      </c>
      <c r="G5107" s="103" t="s">
        <v>124</v>
      </c>
      <c r="H5107" s="103" t="s">
        <v>746</v>
      </c>
      <c r="I5107" s="103" t="s">
        <v>842</v>
      </c>
      <c r="J5107" s="215">
        <v>1872.08</v>
      </c>
      <c r="K5107" s="216" t="s">
        <v>88</v>
      </c>
    </row>
    <row r="5108" spans="1:11" x14ac:dyDescent="0.25">
      <c r="A5108" s="103" t="s">
        <v>1038</v>
      </c>
      <c r="B5108" s="103" t="s">
        <v>88</v>
      </c>
      <c r="C5108" s="103" t="s">
        <v>904</v>
      </c>
      <c r="D5108" s="103" t="s">
        <v>909</v>
      </c>
      <c r="E5108" s="103" t="s">
        <v>910</v>
      </c>
      <c r="F5108" s="103" t="s">
        <v>910</v>
      </c>
      <c r="G5108" s="103" t="s">
        <v>124</v>
      </c>
      <c r="H5108" s="103" t="s">
        <v>746</v>
      </c>
      <c r="I5108" s="103" t="s">
        <v>842</v>
      </c>
      <c r="J5108" s="215">
        <v>746.65</v>
      </c>
      <c r="K5108" s="216" t="s">
        <v>88</v>
      </c>
    </row>
    <row r="5109" spans="1:11" x14ac:dyDescent="0.25">
      <c r="A5109" s="103" t="s">
        <v>806</v>
      </c>
      <c r="B5109" s="103" t="s">
        <v>88</v>
      </c>
      <c r="C5109" s="103" t="s">
        <v>904</v>
      </c>
      <c r="D5109" s="103" t="s">
        <v>909</v>
      </c>
      <c r="E5109" s="103" t="s">
        <v>910</v>
      </c>
      <c r="F5109" s="103" t="s">
        <v>910</v>
      </c>
      <c r="G5109" s="103" t="s">
        <v>124</v>
      </c>
      <c r="H5109" s="103" t="s">
        <v>746</v>
      </c>
      <c r="I5109" s="103" t="s">
        <v>842</v>
      </c>
      <c r="J5109" s="215">
        <v>-2106.21</v>
      </c>
      <c r="K5109" s="216" t="s">
        <v>88</v>
      </c>
    </row>
    <row r="5110" spans="1:11" x14ac:dyDescent="0.25">
      <c r="A5110" s="103" t="s">
        <v>807</v>
      </c>
      <c r="B5110" s="103" t="s">
        <v>88</v>
      </c>
      <c r="C5110" s="103" t="s">
        <v>904</v>
      </c>
      <c r="D5110" s="103" t="s">
        <v>909</v>
      </c>
      <c r="E5110" s="103" t="s">
        <v>910</v>
      </c>
      <c r="F5110" s="103" t="s">
        <v>910</v>
      </c>
      <c r="G5110" s="103" t="s">
        <v>124</v>
      </c>
      <c r="H5110" s="103" t="s">
        <v>746</v>
      </c>
      <c r="I5110" s="103" t="s">
        <v>842</v>
      </c>
      <c r="J5110" s="215">
        <v>1943.46</v>
      </c>
      <c r="K5110" s="216" t="s">
        <v>88</v>
      </c>
    </row>
    <row r="5111" spans="1:11" x14ac:dyDescent="0.25">
      <c r="A5111" s="103" t="s">
        <v>808</v>
      </c>
      <c r="B5111" s="103" t="s">
        <v>88</v>
      </c>
      <c r="C5111" s="103" t="s">
        <v>904</v>
      </c>
      <c r="D5111" s="103" t="s">
        <v>909</v>
      </c>
      <c r="E5111" s="103" t="s">
        <v>910</v>
      </c>
      <c r="F5111" s="103" t="s">
        <v>910</v>
      </c>
      <c r="G5111" s="103" t="s">
        <v>155</v>
      </c>
      <c r="H5111" s="103" t="s">
        <v>395</v>
      </c>
      <c r="I5111" s="103" t="s">
        <v>842</v>
      </c>
      <c r="J5111" s="215">
        <v>1232.4100000000001</v>
      </c>
      <c r="K5111" s="216" t="s">
        <v>88</v>
      </c>
    </row>
    <row r="5112" spans="1:11" x14ac:dyDescent="0.25">
      <c r="A5112" s="103" t="s">
        <v>809</v>
      </c>
      <c r="B5112" s="103" t="s">
        <v>88</v>
      </c>
      <c r="C5112" s="103" t="s">
        <v>904</v>
      </c>
      <c r="D5112" s="103" t="s">
        <v>909</v>
      </c>
      <c r="E5112" s="103" t="s">
        <v>910</v>
      </c>
      <c r="F5112" s="103" t="s">
        <v>910</v>
      </c>
      <c r="G5112" s="103" t="s">
        <v>155</v>
      </c>
      <c r="H5112" s="103" t="s">
        <v>395</v>
      </c>
      <c r="I5112" s="103" t="s">
        <v>842</v>
      </c>
      <c r="J5112" s="215">
        <v>77.959999999999994</v>
      </c>
      <c r="K5112" s="232"/>
    </row>
    <row r="5113" spans="1:11" x14ac:dyDescent="0.25">
      <c r="A5113" s="103" t="s">
        <v>810</v>
      </c>
      <c r="B5113" s="103" t="s">
        <v>88</v>
      </c>
      <c r="C5113" s="103" t="s">
        <v>904</v>
      </c>
      <c r="D5113" s="103" t="s">
        <v>909</v>
      </c>
      <c r="E5113" s="103" t="s">
        <v>910</v>
      </c>
      <c r="F5113" s="103" t="s">
        <v>910</v>
      </c>
      <c r="G5113" s="103" t="s">
        <v>155</v>
      </c>
      <c r="H5113" s="103" t="s">
        <v>395</v>
      </c>
      <c r="I5113" s="103" t="s">
        <v>842</v>
      </c>
      <c r="J5113" s="215">
        <v>159.15</v>
      </c>
      <c r="K5113" s="216" t="s">
        <v>88</v>
      </c>
    </row>
    <row r="5114" spans="1:11" x14ac:dyDescent="0.25">
      <c r="A5114" s="103" t="s">
        <v>1038</v>
      </c>
      <c r="B5114" s="103" t="s">
        <v>88</v>
      </c>
      <c r="C5114" s="103" t="s">
        <v>904</v>
      </c>
      <c r="D5114" s="103" t="s">
        <v>909</v>
      </c>
      <c r="E5114" s="103" t="s">
        <v>910</v>
      </c>
      <c r="F5114" s="103" t="s">
        <v>910</v>
      </c>
      <c r="G5114" s="103" t="s">
        <v>155</v>
      </c>
      <c r="H5114" s="103" t="s">
        <v>395</v>
      </c>
      <c r="I5114" s="103" t="s">
        <v>842</v>
      </c>
      <c r="J5114" s="215">
        <v>4901.25</v>
      </c>
      <c r="K5114" s="216" t="s">
        <v>88</v>
      </c>
    </row>
    <row r="5115" spans="1:11" x14ac:dyDescent="0.25">
      <c r="A5115" s="103" t="s">
        <v>806</v>
      </c>
      <c r="B5115" s="103" t="s">
        <v>88</v>
      </c>
      <c r="C5115" s="103" t="s">
        <v>904</v>
      </c>
      <c r="D5115" s="103" t="s">
        <v>909</v>
      </c>
      <c r="E5115" s="103" t="s">
        <v>910</v>
      </c>
      <c r="F5115" s="103" t="s">
        <v>910</v>
      </c>
      <c r="G5115" s="103" t="s">
        <v>155</v>
      </c>
      <c r="H5115" s="103" t="s">
        <v>395</v>
      </c>
      <c r="I5115" s="103" t="s">
        <v>842</v>
      </c>
      <c r="J5115" s="215">
        <v>6808.7</v>
      </c>
      <c r="K5115" s="216" t="s">
        <v>88</v>
      </c>
    </row>
    <row r="5116" spans="1:11" x14ac:dyDescent="0.25">
      <c r="A5116" s="103" t="s">
        <v>807</v>
      </c>
      <c r="B5116" s="103" t="s">
        <v>88</v>
      </c>
      <c r="C5116" s="103" t="s">
        <v>904</v>
      </c>
      <c r="D5116" s="103" t="s">
        <v>909</v>
      </c>
      <c r="E5116" s="103" t="s">
        <v>910</v>
      </c>
      <c r="F5116" s="103" t="s">
        <v>910</v>
      </c>
      <c r="G5116" s="103" t="s">
        <v>155</v>
      </c>
      <c r="H5116" s="103" t="s">
        <v>395</v>
      </c>
      <c r="I5116" s="103" t="s">
        <v>842</v>
      </c>
      <c r="J5116" s="215">
        <v>561.57000000000005</v>
      </c>
      <c r="K5116" s="216" t="s">
        <v>88</v>
      </c>
    </row>
    <row r="5117" spans="1:11" x14ac:dyDescent="0.25">
      <c r="A5117" s="103" t="s">
        <v>808</v>
      </c>
      <c r="B5117" s="103" t="s">
        <v>88</v>
      </c>
      <c r="C5117" s="103" t="s">
        <v>904</v>
      </c>
      <c r="D5117" s="103" t="s">
        <v>909</v>
      </c>
      <c r="E5117" s="103" t="s">
        <v>910</v>
      </c>
      <c r="F5117" s="103" t="s">
        <v>910</v>
      </c>
      <c r="G5117" s="103" t="s">
        <v>650</v>
      </c>
      <c r="H5117" s="103" t="s">
        <v>651</v>
      </c>
      <c r="I5117" s="103" t="s">
        <v>842</v>
      </c>
      <c r="J5117" s="215">
        <v>221.15</v>
      </c>
      <c r="K5117" s="216" t="s">
        <v>88</v>
      </c>
    </row>
    <row r="5118" spans="1:11" x14ac:dyDescent="0.25">
      <c r="A5118" s="103" t="s">
        <v>809</v>
      </c>
      <c r="B5118" s="103" t="s">
        <v>88</v>
      </c>
      <c r="C5118" s="103" t="s">
        <v>904</v>
      </c>
      <c r="D5118" s="103" t="s">
        <v>909</v>
      </c>
      <c r="E5118" s="103" t="s">
        <v>910</v>
      </c>
      <c r="F5118" s="103" t="s">
        <v>910</v>
      </c>
      <c r="G5118" s="103" t="s">
        <v>650</v>
      </c>
      <c r="H5118" s="103" t="s">
        <v>651</v>
      </c>
      <c r="I5118" s="103" t="s">
        <v>842</v>
      </c>
      <c r="J5118" s="215">
        <v>209.95</v>
      </c>
      <c r="K5118" s="216" t="s">
        <v>88</v>
      </c>
    </row>
    <row r="5119" spans="1:11" x14ac:dyDescent="0.25">
      <c r="A5119" s="103" t="s">
        <v>1038</v>
      </c>
      <c r="B5119" s="103" t="s">
        <v>88</v>
      </c>
      <c r="C5119" s="103" t="s">
        <v>904</v>
      </c>
      <c r="D5119" s="103" t="s">
        <v>909</v>
      </c>
      <c r="E5119" s="103" t="s">
        <v>910</v>
      </c>
      <c r="F5119" s="103" t="s">
        <v>910</v>
      </c>
      <c r="G5119" s="103" t="s">
        <v>650</v>
      </c>
      <c r="H5119" s="103" t="s">
        <v>651</v>
      </c>
      <c r="I5119" s="103" t="s">
        <v>842</v>
      </c>
      <c r="J5119" s="215">
        <v>345.41</v>
      </c>
      <c r="K5119" s="216" t="s">
        <v>88</v>
      </c>
    </row>
    <row r="5120" spans="1:11" x14ac:dyDescent="0.25">
      <c r="A5120" s="103" t="s">
        <v>806</v>
      </c>
      <c r="B5120" s="103" t="s">
        <v>88</v>
      </c>
      <c r="C5120" s="103" t="s">
        <v>904</v>
      </c>
      <c r="D5120" s="103" t="s">
        <v>909</v>
      </c>
      <c r="E5120" s="103" t="s">
        <v>910</v>
      </c>
      <c r="F5120" s="103" t="s">
        <v>910</v>
      </c>
      <c r="G5120" s="103" t="s">
        <v>650</v>
      </c>
      <c r="H5120" s="103" t="s">
        <v>651</v>
      </c>
      <c r="I5120" s="103" t="s">
        <v>842</v>
      </c>
      <c r="J5120" s="215">
        <v>65.739999999999995</v>
      </c>
      <c r="K5120" s="216" t="s">
        <v>88</v>
      </c>
    </row>
    <row r="5121" spans="1:11" x14ac:dyDescent="0.25">
      <c r="A5121" s="103" t="s">
        <v>807</v>
      </c>
      <c r="B5121" s="103" t="s">
        <v>88</v>
      </c>
      <c r="C5121" s="103" t="s">
        <v>904</v>
      </c>
      <c r="D5121" s="103" t="s">
        <v>909</v>
      </c>
      <c r="E5121" s="103" t="s">
        <v>910</v>
      </c>
      <c r="F5121" s="103" t="s">
        <v>910</v>
      </c>
      <c r="G5121" s="103" t="s">
        <v>650</v>
      </c>
      <c r="H5121" s="103" t="s">
        <v>651</v>
      </c>
      <c r="I5121" s="103" t="s">
        <v>842</v>
      </c>
      <c r="J5121" s="215">
        <v>96.14</v>
      </c>
      <c r="K5121" s="216" t="s">
        <v>88</v>
      </c>
    </row>
    <row r="5122" spans="1:11" x14ac:dyDescent="0.25">
      <c r="A5122" s="103" t="s">
        <v>809</v>
      </c>
      <c r="B5122" s="103" t="s">
        <v>88</v>
      </c>
      <c r="C5122" s="103" t="s">
        <v>904</v>
      </c>
      <c r="D5122" s="103" t="s">
        <v>909</v>
      </c>
      <c r="E5122" s="103" t="s">
        <v>910</v>
      </c>
      <c r="F5122" s="103" t="s">
        <v>910</v>
      </c>
      <c r="G5122" s="103" t="s">
        <v>491</v>
      </c>
      <c r="H5122" s="103" t="s">
        <v>492</v>
      </c>
      <c r="I5122" s="103" t="s">
        <v>842</v>
      </c>
      <c r="J5122" s="215">
        <v>64.11</v>
      </c>
      <c r="K5122" s="216" t="s">
        <v>88</v>
      </c>
    </row>
    <row r="5123" spans="1:11" x14ac:dyDescent="0.25">
      <c r="A5123" s="103" t="s">
        <v>809</v>
      </c>
      <c r="B5123" s="103" t="s">
        <v>88</v>
      </c>
      <c r="C5123" s="103" t="s">
        <v>904</v>
      </c>
      <c r="D5123" s="103" t="s">
        <v>909</v>
      </c>
      <c r="E5123" s="111"/>
      <c r="F5123" s="103" t="s">
        <v>910</v>
      </c>
      <c r="G5123" s="103" t="s">
        <v>491</v>
      </c>
      <c r="H5123" s="103" t="s">
        <v>492</v>
      </c>
      <c r="I5123" s="103" t="s">
        <v>842</v>
      </c>
      <c r="J5123" s="215">
        <v>0</v>
      </c>
      <c r="K5123" s="216" t="s">
        <v>88</v>
      </c>
    </row>
    <row r="5124" spans="1:11" x14ac:dyDescent="0.25">
      <c r="A5124" s="103" t="s">
        <v>1038</v>
      </c>
      <c r="B5124" s="103" t="s">
        <v>88</v>
      </c>
      <c r="C5124" s="103" t="s">
        <v>904</v>
      </c>
      <c r="D5124" s="103" t="s">
        <v>909</v>
      </c>
      <c r="E5124" s="103" t="s">
        <v>910</v>
      </c>
      <c r="F5124" s="103" t="s">
        <v>910</v>
      </c>
      <c r="G5124" s="103" t="s">
        <v>491</v>
      </c>
      <c r="H5124" s="103" t="s">
        <v>492</v>
      </c>
      <c r="I5124" s="103" t="s">
        <v>842</v>
      </c>
      <c r="J5124" s="215">
        <v>44.61</v>
      </c>
      <c r="K5124" s="216" t="s">
        <v>88</v>
      </c>
    </row>
    <row r="5125" spans="1:11" x14ac:dyDescent="0.25">
      <c r="A5125" s="103" t="s">
        <v>1038</v>
      </c>
      <c r="B5125" s="103" t="s">
        <v>88</v>
      </c>
      <c r="C5125" s="103" t="s">
        <v>904</v>
      </c>
      <c r="D5125" s="103" t="s">
        <v>909</v>
      </c>
      <c r="E5125" s="111"/>
      <c r="F5125" s="103" t="s">
        <v>910</v>
      </c>
      <c r="G5125" s="103" t="s">
        <v>491</v>
      </c>
      <c r="H5125" s="103" t="s">
        <v>492</v>
      </c>
      <c r="I5125" s="103" t="s">
        <v>842</v>
      </c>
      <c r="J5125" s="215">
        <v>0</v>
      </c>
      <c r="K5125" s="216" t="s">
        <v>88</v>
      </c>
    </row>
    <row r="5126" spans="1:11" x14ac:dyDescent="0.25">
      <c r="A5126" s="103" t="s">
        <v>808</v>
      </c>
      <c r="B5126" s="103" t="s">
        <v>88</v>
      </c>
      <c r="C5126" s="103" t="s">
        <v>904</v>
      </c>
      <c r="D5126" s="103" t="s">
        <v>909</v>
      </c>
      <c r="E5126" s="103" t="s">
        <v>910</v>
      </c>
      <c r="F5126" s="103" t="s">
        <v>910</v>
      </c>
      <c r="G5126" s="103" t="s">
        <v>123</v>
      </c>
      <c r="H5126" s="103" t="s">
        <v>396</v>
      </c>
      <c r="I5126" s="103" t="s">
        <v>842</v>
      </c>
      <c r="J5126" s="215">
        <v>859.82</v>
      </c>
      <c r="K5126" s="216" t="s">
        <v>88</v>
      </c>
    </row>
    <row r="5127" spans="1:11" x14ac:dyDescent="0.25">
      <c r="A5127" s="103" t="s">
        <v>809</v>
      </c>
      <c r="B5127" s="103" t="s">
        <v>88</v>
      </c>
      <c r="C5127" s="103" t="s">
        <v>904</v>
      </c>
      <c r="D5127" s="103" t="s">
        <v>909</v>
      </c>
      <c r="E5127" s="103" t="s">
        <v>910</v>
      </c>
      <c r="F5127" s="103" t="s">
        <v>910</v>
      </c>
      <c r="G5127" s="103" t="s">
        <v>123</v>
      </c>
      <c r="H5127" s="103" t="s">
        <v>396</v>
      </c>
      <c r="I5127" s="103" t="s">
        <v>842</v>
      </c>
      <c r="J5127" s="215">
        <v>585.79999999999995</v>
      </c>
      <c r="K5127" s="216" t="s">
        <v>88</v>
      </c>
    </row>
    <row r="5128" spans="1:11" x14ac:dyDescent="0.25">
      <c r="A5128" s="103" t="s">
        <v>810</v>
      </c>
      <c r="B5128" s="103" t="s">
        <v>88</v>
      </c>
      <c r="C5128" s="103" t="s">
        <v>904</v>
      </c>
      <c r="D5128" s="103" t="s">
        <v>909</v>
      </c>
      <c r="E5128" s="103" t="s">
        <v>910</v>
      </c>
      <c r="F5128" s="103" t="s">
        <v>910</v>
      </c>
      <c r="G5128" s="103" t="s">
        <v>123</v>
      </c>
      <c r="H5128" s="103" t="s">
        <v>396</v>
      </c>
      <c r="I5128" s="103" t="s">
        <v>842</v>
      </c>
      <c r="J5128" s="215">
        <v>460.8</v>
      </c>
      <c r="K5128" s="216" t="s">
        <v>88</v>
      </c>
    </row>
    <row r="5129" spans="1:11" x14ac:dyDescent="0.25">
      <c r="A5129" s="103" t="s">
        <v>1038</v>
      </c>
      <c r="B5129" s="103" t="s">
        <v>88</v>
      </c>
      <c r="C5129" s="103" t="s">
        <v>904</v>
      </c>
      <c r="D5129" s="103" t="s">
        <v>909</v>
      </c>
      <c r="E5129" s="103" t="s">
        <v>910</v>
      </c>
      <c r="F5129" s="103" t="s">
        <v>910</v>
      </c>
      <c r="G5129" s="103" t="s">
        <v>123</v>
      </c>
      <c r="H5129" s="103" t="s">
        <v>396</v>
      </c>
      <c r="I5129" s="103" t="s">
        <v>842</v>
      </c>
      <c r="J5129" s="215">
        <v>1140.96</v>
      </c>
      <c r="K5129" s="216" t="s">
        <v>88</v>
      </c>
    </row>
    <row r="5130" spans="1:11" x14ac:dyDescent="0.25">
      <c r="A5130" s="103" t="s">
        <v>806</v>
      </c>
      <c r="B5130" s="103" t="s">
        <v>88</v>
      </c>
      <c r="C5130" s="103" t="s">
        <v>904</v>
      </c>
      <c r="D5130" s="103" t="s">
        <v>909</v>
      </c>
      <c r="E5130" s="103" t="s">
        <v>910</v>
      </c>
      <c r="F5130" s="103" t="s">
        <v>910</v>
      </c>
      <c r="G5130" s="103" t="s">
        <v>123</v>
      </c>
      <c r="H5130" s="103" t="s">
        <v>396</v>
      </c>
      <c r="I5130" s="103" t="s">
        <v>842</v>
      </c>
      <c r="J5130" s="215">
        <v>975.91</v>
      </c>
      <c r="K5130" s="216" t="s">
        <v>88</v>
      </c>
    </row>
    <row r="5131" spans="1:11" x14ac:dyDescent="0.25">
      <c r="A5131" s="103" t="s">
        <v>807</v>
      </c>
      <c r="B5131" s="103" t="s">
        <v>88</v>
      </c>
      <c r="C5131" s="103" t="s">
        <v>904</v>
      </c>
      <c r="D5131" s="103" t="s">
        <v>909</v>
      </c>
      <c r="E5131" s="103" t="s">
        <v>910</v>
      </c>
      <c r="F5131" s="103" t="s">
        <v>910</v>
      </c>
      <c r="G5131" s="103" t="s">
        <v>123</v>
      </c>
      <c r="H5131" s="103" t="s">
        <v>396</v>
      </c>
      <c r="I5131" s="103" t="s">
        <v>842</v>
      </c>
      <c r="J5131" s="215">
        <v>1332.57</v>
      </c>
      <c r="K5131" s="216" t="s">
        <v>88</v>
      </c>
    </row>
    <row r="5132" spans="1:11" x14ac:dyDescent="0.25">
      <c r="A5132" s="103" t="s">
        <v>808</v>
      </c>
      <c r="B5132" s="103" t="s">
        <v>88</v>
      </c>
      <c r="C5132" s="103" t="s">
        <v>904</v>
      </c>
      <c r="D5132" s="103" t="s">
        <v>909</v>
      </c>
      <c r="E5132" s="103" t="s">
        <v>910</v>
      </c>
      <c r="F5132" s="103" t="s">
        <v>910</v>
      </c>
      <c r="G5132" s="103" t="s">
        <v>454</v>
      </c>
      <c r="H5132" s="103" t="s">
        <v>455</v>
      </c>
      <c r="I5132" s="103" t="s">
        <v>842</v>
      </c>
      <c r="J5132" s="215">
        <v>266.64999999999998</v>
      </c>
      <c r="K5132" s="216" t="s">
        <v>88</v>
      </c>
    </row>
    <row r="5133" spans="1:11" x14ac:dyDescent="0.25">
      <c r="A5133" s="103" t="s">
        <v>809</v>
      </c>
      <c r="B5133" s="103" t="s">
        <v>88</v>
      </c>
      <c r="C5133" s="103" t="s">
        <v>904</v>
      </c>
      <c r="D5133" s="103" t="s">
        <v>909</v>
      </c>
      <c r="E5133" s="103" t="s">
        <v>910</v>
      </c>
      <c r="F5133" s="103" t="s">
        <v>910</v>
      </c>
      <c r="G5133" s="103" t="s">
        <v>454</v>
      </c>
      <c r="H5133" s="103" t="s">
        <v>455</v>
      </c>
      <c r="I5133" s="103" t="s">
        <v>842</v>
      </c>
      <c r="J5133" s="215">
        <v>558.99</v>
      </c>
      <c r="K5133" s="216" t="s">
        <v>88</v>
      </c>
    </row>
    <row r="5134" spans="1:11" x14ac:dyDescent="0.25">
      <c r="A5134" s="103" t="s">
        <v>810</v>
      </c>
      <c r="B5134" s="103" t="s">
        <v>88</v>
      </c>
      <c r="C5134" s="103" t="s">
        <v>904</v>
      </c>
      <c r="D5134" s="103" t="s">
        <v>909</v>
      </c>
      <c r="E5134" s="103" t="s">
        <v>910</v>
      </c>
      <c r="F5134" s="103" t="s">
        <v>910</v>
      </c>
      <c r="G5134" s="103" t="s">
        <v>454</v>
      </c>
      <c r="H5134" s="103" t="s">
        <v>455</v>
      </c>
      <c r="I5134" s="103" t="s">
        <v>842</v>
      </c>
      <c r="J5134" s="215">
        <v>199.18</v>
      </c>
      <c r="K5134" s="216" t="s">
        <v>88</v>
      </c>
    </row>
    <row r="5135" spans="1:11" x14ac:dyDescent="0.25">
      <c r="A5135" s="103" t="s">
        <v>1038</v>
      </c>
      <c r="B5135" s="103" t="s">
        <v>88</v>
      </c>
      <c r="C5135" s="103" t="s">
        <v>904</v>
      </c>
      <c r="D5135" s="103" t="s">
        <v>909</v>
      </c>
      <c r="E5135" s="103" t="s">
        <v>910</v>
      </c>
      <c r="F5135" s="103" t="s">
        <v>910</v>
      </c>
      <c r="G5135" s="103" t="s">
        <v>454</v>
      </c>
      <c r="H5135" s="103" t="s">
        <v>455</v>
      </c>
      <c r="I5135" s="103" t="s">
        <v>842</v>
      </c>
      <c r="J5135" s="215">
        <v>249.73</v>
      </c>
      <c r="K5135" s="216" t="s">
        <v>88</v>
      </c>
    </row>
    <row r="5136" spans="1:11" x14ac:dyDescent="0.25">
      <c r="A5136" s="103" t="s">
        <v>806</v>
      </c>
      <c r="B5136" s="103" t="s">
        <v>88</v>
      </c>
      <c r="C5136" s="103" t="s">
        <v>904</v>
      </c>
      <c r="D5136" s="103" t="s">
        <v>909</v>
      </c>
      <c r="E5136" s="103" t="s">
        <v>910</v>
      </c>
      <c r="F5136" s="103" t="s">
        <v>910</v>
      </c>
      <c r="G5136" s="103" t="s">
        <v>454</v>
      </c>
      <c r="H5136" s="103" t="s">
        <v>455</v>
      </c>
      <c r="I5136" s="103" t="s">
        <v>842</v>
      </c>
      <c r="J5136" s="215">
        <v>96.01</v>
      </c>
      <c r="K5136" s="216" t="s">
        <v>88</v>
      </c>
    </row>
    <row r="5137" spans="1:11" x14ac:dyDescent="0.25">
      <c r="A5137" s="103" t="s">
        <v>807</v>
      </c>
      <c r="B5137" s="103" t="s">
        <v>88</v>
      </c>
      <c r="C5137" s="103" t="s">
        <v>904</v>
      </c>
      <c r="D5137" s="103" t="s">
        <v>909</v>
      </c>
      <c r="E5137" s="103" t="s">
        <v>910</v>
      </c>
      <c r="F5137" s="103" t="s">
        <v>910</v>
      </c>
      <c r="G5137" s="103" t="s">
        <v>454</v>
      </c>
      <c r="H5137" s="103" t="s">
        <v>455</v>
      </c>
      <c r="I5137" s="103" t="s">
        <v>842</v>
      </c>
      <c r="J5137" s="215">
        <v>147.44999999999999</v>
      </c>
      <c r="K5137" s="216" t="s">
        <v>88</v>
      </c>
    </row>
    <row r="5138" spans="1:11" x14ac:dyDescent="0.25">
      <c r="A5138" s="103" t="s">
        <v>808</v>
      </c>
      <c r="B5138" s="103" t="s">
        <v>88</v>
      </c>
      <c r="C5138" s="103" t="s">
        <v>904</v>
      </c>
      <c r="D5138" s="103" t="s">
        <v>909</v>
      </c>
      <c r="E5138" s="103" t="s">
        <v>910</v>
      </c>
      <c r="F5138" s="103" t="s">
        <v>910</v>
      </c>
      <c r="G5138" s="103" t="s">
        <v>94</v>
      </c>
      <c r="H5138" s="103" t="s">
        <v>397</v>
      </c>
      <c r="I5138" s="103" t="s">
        <v>842</v>
      </c>
      <c r="J5138" s="215">
        <v>457.47</v>
      </c>
      <c r="K5138" s="216" t="s">
        <v>88</v>
      </c>
    </row>
    <row r="5139" spans="1:11" x14ac:dyDescent="0.25">
      <c r="A5139" s="103" t="s">
        <v>809</v>
      </c>
      <c r="B5139" s="103" t="s">
        <v>88</v>
      </c>
      <c r="C5139" s="103" t="s">
        <v>904</v>
      </c>
      <c r="D5139" s="103" t="s">
        <v>909</v>
      </c>
      <c r="E5139" s="103" t="s">
        <v>910</v>
      </c>
      <c r="F5139" s="103" t="s">
        <v>910</v>
      </c>
      <c r="G5139" s="103" t="s">
        <v>94</v>
      </c>
      <c r="H5139" s="103" t="s">
        <v>397</v>
      </c>
      <c r="I5139" s="103" t="s">
        <v>842</v>
      </c>
      <c r="J5139" s="215">
        <v>1158.99</v>
      </c>
      <c r="K5139" s="216" t="s">
        <v>88</v>
      </c>
    </row>
    <row r="5140" spans="1:11" x14ac:dyDescent="0.25">
      <c r="A5140" s="103" t="s">
        <v>1038</v>
      </c>
      <c r="B5140" s="103" t="s">
        <v>88</v>
      </c>
      <c r="C5140" s="103" t="s">
        <v>904</v>
      </c>
      <c r="D5140" s="103" t="s">
        <v>909</v>
      </c>
      <c r="E5140" s="103" t="s">
        <v>910</v>
      </c>
      <c r="F5140" s="103" t="s">
        <v>910</v>
      </c>
      <c r="G5140" s="103" t="s">
        <v>94</v>
      </c>
      <c r="H5140" s="103" t="s">
        <v>397</v>
      </c>
      <c r="I5140" s="103" t="s">
        <v>842</v>
      </c>
      <c r="J5140" s="215">
        <v>106.61</v>
      </c>
      <c r="K5140" s="216" t="s">
        <v>88</v>
      </c>
    </row>
    <row r="5141" spans="1:11" x14ac:dyDescent="0.25">
      <c r="A5141" s="103" t="s">
        <v>806</v>
      </c>
      <c r="B5141" s="103" t="s">
        <v>88</v>
      </c>
      <c r="C5141" s="103" t="s">
        <v>904</v>
      </c>
      <c r="D5141" s="103" t="s">
        <v>909</v>
      </c>
      <c r="E5141" s="103" t="s">
        <v>910</v>
      </c>
      <c r="F5141" s="103" t="s">
        <v>910</v>
      </c>
      <c r="G5141" s="103" t="s">
        <v>94</v>
      </c>
      <c r="H5141" s="103" t="s">
        <v>397</v>
      </c>
      <c r="I5141" s="103" t="s">
        <v>842</v>
      </c>
      <c r="J5141" s="215">
        <v>1019.19</v>
      </c>
      <c r="K5141" s="216" t="s">
        <v>88</v>
      </c>
    </row>
    <row r="5142" spans="1:11" x14ac:dyDescent="0.25">
      <c r="A5142" s="103" t="s">
        <v>807</v>
      </c>
      <c r="B5142" s="103" t="s">
        <v>88</v>
      </c>
      <c r="C5142" s="103" t="s">
        <v>904</v>
      </c>
      <c r="D5142" s="103" t="s">
        <v>909</v>
      </c>
      <c r="E5142" s="103" t="s">
        <v>910</v>
      </c>
      <c r="F5142" s="103" t="s">
        <v>910</v>
      </c>
      <c r="G5142" s="103" t="s">
        <v>94</v>
      </c>
      <c r="H5142" s="103" t="s">
        <v>397</v>
      </c>
      <c r="I5142" s="103" t="s">
        <v>842</v>
      </c>
      <c r="J5142" s="215">
        <v>412.33</v>
      </c>
      <c r="K5142" s="216" t="s">
        <v>88</v>
      </c>
    </row>
    <row r="5143" spans="1:11" x14ac:dyDescent="0.25">
      <c r="A5143" s="103" t="s">
        <v>808</v>
      </c>
      <c r="B5143" s="103" t="s">
        <v>88</v>
      </c>
      <c r="C5143" s="103" t="s">
        <v>904</v>
      </c>
      <c r="D5143" s="103" t="s">
        <v>909</v>
      </c>
      <c r="E5143" s="103" t="s">
        <v>910</v>
      </c>
      <c r="F5143" s="103" t="s">
        <v>910</v>
      </c>
      <c r="G5143" s="103" t="s">
        <v>122</v>
      </c>
      <c r="H5143" s="103" t="s">
        <v>471</v>
      </c>
      <c r="I5143" s="103" t="s">
        <v>842</v>
      </c>
      <c r="J5143" s="215">
        <v>84.18</v>
      </c>
      <c r="K5143" s="216" t="s">
        <v>88</v>
      </c>
    </row>
    <row r="5144" spans="1:11" x14ac:dyDescent="0.25">
      <c r="A5144" s="103" t="s">
        <v>806</v>
      </c>
      <c r="B5144" s="103" t="s">
        <v>88</v>
      </c>
      <c r="C5144" s="103" t="s">
        <v>904</v>
      </c>
      <c r="D5144" s="103" t="s">
        <v>909</v>
      </c>
      <c r="E5144" s="103" t="s">
        <v>910</v>
      </c>
      <c r="F5144" s="103" t="s">
        <v>910</v>
      </c>
      <c r="G5144" s="103" t="s">
        <v>122</v>
      </c>
      <c r="H5144" s="103" t="s">
        <v>471</v>
      </c>
      <c r="I5144" s="103" t="s">
        <v>842</v>
      </c>
      <c r="J5144" s="215">
        <v>31.27</v>
      </c>
      <c r="K5144" s="216" t="s">
        <v>88</v>
      </c>
    </row>
    <row r="5145" spans="1:11" x14ac:dyDescent="0.25">
      <c r="A5145" s="103" t="s">
        <v>807</v>
      </c>
      <c r="B5145" s="103" t="s">
        <v>88</v>
      </c>
      <c r="C5145" s="103" t="s">
        <v>904</v>
      </c>
      <c r="D5145" s="103" t="s">
        <v>909</v>
      </c>
      <c r="E5145" s="103" t="s">
        <v>910</v>
      </c>
      <c r="F5145" s="103" t="s">
        <v>910</v>
      </c>
      <c r="G5145" s="103" t="s">
        <v>122</v>
      </c>
      <c r="H5145" s="103" t="s">
        <v>471</v>
      </c>
      <c r="I5145" s="103" t="s">
        <v>842</v>
      </c>
      <c r="J5145" s="215">
        <v>252.09</v>
      </c>
      <c r="K5145" s="216" t="s">
        <v>88</v>
      </c>
    </row>
    <row r="5146" spans="1:11" x14ac:dyDescent="0.25">
      <c r="A5146" s="103" t="s">
        <v>808</v>
      </c>
      <c r="B5146" s="103" t="s">
        <v>88</v>
      </c>
      <c r="C5146" s="103" t="s">
        <v>904</v>
      </c>
      <c r="D5146" s="103" t="s">
        <v>909</v>
      </c>
      <c r="E5146" s="103" t="s">
        <v>910</v>
      </c>
      <c r="F5146" s="103" t="s">
        <v>910</v>
      </c>
      <c r="G5146" s="103" t="s">
        <v>120</v>
      </c>
      <c r="H5146" s="103" t="s">
        <v>398</v>
      </c>
      <c r="I5146" s="103" t="s">
        <v>842</v>
      </c>
      <c r="J5146" s="215">
        <v>226.77</v>
      </c>
      <c r="K5146" s="216" t="s">
        <v>88</v>
      </c>
    </row>
    <row r="5147" spans="1:11" x14ac:dyDescent="0.25">
      <c r="A5147" s="103" t="s">
        <v>809</v>
      </c>
      <c r="B5147" s="103" t="s">
        <v>88</v>
      </c>
      <c r="C5147" s="103" t="s">
        <v>904</v>
      </c>
      <c r="D5147" s="103" t="s">
        <v>909</v>
      </c>
      <c r="E5147" s="103" t="s">
        <v>910</v>
      </c>
      <c r="F5147" s="103" t="s">
        <v>910</v>
      </c>
      <c r="G5147" s="103" t="s">
        <v>120</v>
      </c>
      <c r="H5147" s="103" t="s">
        <v>398</v>
      </c>
      <c r="I5147" s="103" t="s">
        <v>842</v>
      </c>
      <c r="J5147" s="215">
        <v>41.88</v>
      </c>
      <c r="K5147" s="216" t="s">
        <v>88</v>
      </c>
    </row>
    <row r="5148" spans="1:11" x14ac:dyDescent="0.25">
      <c r="A5148" s="103" t="s">
        <v>806</v>
      </c>
      <c r="B5148" s="103" t="s">
        <v>88</v>
      </c>
      <c r="C5148" s="103" t="s">
        <v>904</v>
      </c>
      <c r="D5148" s="103" t="s">
        <v>909</v>
      </c>
      <c r="E5148" s="103" t="s">
        <v>910</v>
      </c>
      <c r="F5148" s="103" t="s">
        <v>910</v>
      </c>
      <c r="G5148" s="103" t="s">
        <v>120</v>
      </c>
      <c r="H5148" s="103" t="s">
        <v>398</v>
      </c>
      <c r="I5148" s="103" t="s">
        <v>842</v>
      </c>
      <c r="J5148" s="215">
        <v>114.91</v>
      </c>
      <c r="K5148" s="216" t="s">
        <v>88</v>
      </c>
    </row>
    <row r="5149" spans="1:11" x14ac:dyDescent="0.25">
      <c r="A5149" s="103" t="s">
        <v>808</v>
      </c>
      <c r="B5149" s="103" t="s">
        <v>88</v>
      </c>
      <c r="C5149" s="103" t="s">
        <v>904</v>
      </c>
      <c r="D5149" s="103" t="s">
        <v>909</v>
      </c>
      <c r="E5149" s="103" t="s">
        <v>910</v>
      </c>
      <c r="F5149" s="103" t="s">
        <v>910</v>
      </c>
      <c r="G5149" s="103" t="s">
        <v>448</v>
      </c>
      <c r="H5149" s="103" t="s">
        <v>449</v>
      </c>
      <c r="I5149" s="103" t="s">
        <v>842</v>
      </c>
      <c r="J5149" s="215">
        <v>8141.67</v>
      </c>
      <c r="K5149" s="216" t="s">
        <v>88</v>
      </c>
    </row>
    <row r="5150" spans="1:11" x14ac:dyDescent="0.25">
      <c r="A5150" s="103" t="s">
        <v>809</v>
      </c>
      <c r="B5150" s="103" t="s">
        <v>88</v>
      </c>
      <c r="C5150" s="103" t="s">
        <v>904</v>
      </c>
      <c r="D5150" s="103" t="s">
        <v>909</v>
      </c>
      <c r="E5150" s="103" t="s">
        <v>910</v>
      </c>
      <c r="F5150" s="103" t="s">
        <v>910</v>
      </c>
      <c r="G5150" s="103" t="s">
        <v>448</v>
      </c>
      <c r="H5150" s="103" t="s">
        <v>449</v>
      </c>
      <c r="I5150" s="103" t="s">
        <v>842</v>
      </c>
      <c r="J5150" s="215">
        <v>14378.22</v>
      </c>
      <c r="K5150" s="216" t="s">
        <v>88</v>
      </c>
    </row>
    <row r="5151" spans="1:11" x14ac:dyDescent="0.25">
      <c r="A5151" s="103" t="s">
        <v>810</v>
      </c>
      <c r="B5151" s="103" t="s">
        <v>88</v>
      </c>
      <c r="C5151" s="103" t="s">
        <v>904</v>
      </c>
      <c r="D5151" s="103" t="s">
        <v>909</v>
      </c>
      <c r="E5151" s="103" t="s">
        <v>910</v>
      </c>
      <c r="F5151" s="103" t="s">
        <v>910</v>
      </c>
      <c r="G5151" s="103" t="s">
        <v>448</v>
      </c>
      <c r="H5151" s="103" t="s">
        <v>449</v>
      </c>
      <c r="I5151" s="103" t="s">
        <v>842</v>
      </c>
      <c r="J5151" s="215">
        <v>1412.29</v>
      </c>
      <c r="K5151" s="216" t="s">
        <v>88</v>
      </c>
    </row>
    <row r="5152" spans="1:11" x14ac:dyDescent="0.25">
      <c r="A5152" s="103" t="s">
        <v>1038</v>
      </c>
      <c r="B5152" s="103" t="s">
        <v>88</v>
      </c>
      <c r="C5152" s="103" t="s">
        <v>904</v>
      </c>
      <c r="D5152" s="103" t="s">
        <v>909</v>
      </c>
      <c r="E5152" s="103" t="s">
        <v>910</v>
      </c>
      <c r="F5152" s="103" t="s">
        <v>910</v>
      </c>
      <c r="G5152" s="103" t="s">
        <v>448</v>
      </c>
      <c r="H5152" s="103" t="s">
        <v>449</v>
      </c>
      <c r="I5152" s="103" t="s">
        <v>842</v>
      </c>
      <c r="J5152" s="215">
        <v>-399.42</v>
      </c>
      <c r="K5152" s="216" t="s">
        <v>88</v>
      </c>
    </row>
    <row r="5153" spans="1:11" x14ac:dyDescent="0.25">
      <c r="A5153" s="103" t="s">
        <v>1038</v>
      </c>
      <c r="B5153" s="103" t="s">
        <v>88</v>
      </c>
      <c r="C5153" s="103" t="s">
        <v>904</v>
      </c>
      <c r="D5153" s="103" t="s">
        <v>909</v>
      </c>
      <c r="E5153" s="111"/>
      <c r="F5153" s="103" t="s">
        <v>910</v>
      </c>
      <c r="G5153" s="103" t="s">
        <v>448</v>
      </c>
      <c r="H5153" s="103" t="s">
        <v>449</v>
      </c>
      <c r="I5153" s="103" t="s">
        <v>842</v>
      </c>
      <c r="J5153" s="215">
        <v>-1470.73</v>
      </c>
      <c r="K5153" s="216" t="s">
        <v>88</v>
      </c>
    </row>
    <row r="5154" spans="1:11" x14ac:dyDescent="0.25">
      <c r="A5154" s="103" t="s">
        <v>806</v>
      </c>
      <c r="B5154" s="103" t="s">
        <v>88</v>
      </c>
      <c r="C5154" s="103" t="s">
        <v>904</v>
      </c>
      <c r="D5154" s="103" t="s">
        <v>909</v>
      </c>
      <c r="E5154" s="103" t="s">
        <v>910</v>
      </c>
      <c r="F5154" s="103" t="s">
        <v>910</v>
      </c>
      <c r="G5154" s="103" t="s">
        <v>448</v>
      </c>
      <c r="H5154" s="103" t="s">
        <v>449</v>
      </c>
      <c r="I5154" s="103" t="s">
        <v>842</v>
      </c>
      <c r="J5154" s="215">
        <v>54629.8</v>
      </c>
      <c r="K5154" s="216" t="s">
        <v>88</v>
      </c>
    </row>
    <row r="5155" spans="1:11" x14ac:dyDescent="0.25">
      <c r="A5155" s="103" t="s">
        <v>807</v>
      </c>
      <c r="B5155" s="103" t="s">
        <v>88</v>
      </c>
      <c r="C5155" s="103" t="s">
        <v>904</v>
      </c>
      <c r="D5155" s="103" t="s">
        <v>909</v>
      </c>
      <c r="E5155" s="103" t="s">
        <v>910</v>
      </c>
      <c r="F5155" s="103" t="s">
        <v>910</v>
      </c>
      <c r="G5155" s="103" t="s">
        <v>448</v>
      </c>
      <c r="H5155" s="103" t="s">
        <v>449</v>
      </c>
      <c r="I5155" s="103" t="s">
        <v>842</v>
      </c>
      <c r="J5155" s="215">
        <v>-3907.76</v>
      </c>
      <c r="K5155" s="216" t="s">
        <v>88</v>
      </c>
    </row>
    <row r="5156" spans="1:11" x14ac:dyDescent="0.25">
      <c r="A5156" s="103" t="s">
        <v>808</v>
      </c>
      <c r="B5156" s="103" t="s">
        <v>88</v>
      </c>
      <c r="C5156" s="103" t="s">
        <v>904</v>
      </c>
      <c r="D5156" s="103" t="s">
        <v>915</v>
      </c>
      <c r="E5156" s="103" t="s">
        <v>916</v>
      </c>
      <c r="F5156" s="103" t="s">
        <v>916</v>
      </c>
      <c r="G5156" s="103" t="s">
        <v>179</v>
      </c>
      <c r="H5156" s="103" t="s">
        <v>299</v>
      </c>
      <c r="I5156" s="103" t="s">
        <v>842</v>
      </c>
      <c r="J5156" s="215">
        <v>0</v>
      </c>
      <c r="K5156" s="216" t="s">
        <v>88</v>
      </c>
    </row>
    <row r="5157" spans="1:11" x14ac:dyDescent="0.25">
      <c r="A5157" s="103" t="s">
        <v>806</v>
      </c>
      <c r="B5157" s="103" t="s">
        <v>88</v>
      </c>
      <c r="C5157" s="103" t="s">
        <v>904</v>
      </c>
      <c r="D5157" s="103" t="s">
        <v>915</v>
      </c>
      <c r="E5157" s="103" t="s">
        <v>916</v>
      </c>
      <c r="F5157" s="103" t="s">
        <v>916</v>
      </c>
      <c r="G5157" s="103" t="s">
        <v>179</v>
      </c>
      <c r="H5157" s="103" t="s">
        <v>299</v>
      </c>
      <c r="I5157" s="103" t="s">
        <v>842</v>
      </c>
      <c r="J5157" s="215">
        <v>1108.52</v>
      </c>
      <c r="K5157" s="216" t="s">
        <v>88</v>
      </c>
    </row>
    <row r="5158" spans="1:11" x14ac:dyDescent="0.25">
      <c r="A5158" s="103" t="s">
        <v>808</v>
      </c>
      <c r="B5158" s="103" t="s">
        <v>88</v>
      </c>
      <c r="C5158" s="103" t="s">
        <v>904</v>
      </c>
      <c r="D5158" s="103" t="s">
        <v>915</v>
      </c>
      <c r="E5158" s="103" t="s">
        <v>916</v>
      </c>
      <c r="F5158" s="103" t="s">
        <v>916</v>
      </c>
      <c r="G5158" s="103" t="s">
        <v>118</v>
      </c>
      <c r="H5158" s="103" t="s">
        <v>323</v>
      </c>
      <c r="I5158" s="103" t="s">
        <v>842</v>
      </c>
      <c r="J5158" s="215">
        <v>221.6</v>
      </c>
      <c r="K5158" s="216" t="s">
        <v>88</v>
      </c>
    </row>
    <row r="5159" spans="1:11" x14ac:dyDescent="0.25">
      <c r="A5159" s="103" t="s">
        <v>808</v>
      </c>
      <c r="B5159" s="103" t="s">
        <v>88</v>
      </c>
      <c r="C5159" s="103" t="s">
        <v>904</v>
      </c>
      <c r="D5159" s="103" t="s">
        <v>915</v>
      </c>
      <c r="E5159" s="103" t="s">
        <v>916</v>
      </c>
      <c r="F5159" s="103" t="s">
        <v>916</v>
      </c>
      <c r="G5159" s="103" t="s">
        <v>205</v>
      </c>
      <c r="H5159" s="103" t="s">
        <v>343</v>
      </c>
      <c r="I5159" s="103" t="s">
        <v>842</v>
      </c>
      <c r="J5159" s="215">
        <v>259.88</v>
      </c>
      <c r="K5159" s="216" t="s">
        <v>344</v>
      </c>
    </row>
    <row r="5160" spans="1:11" x14ac:dyDescent="0.25">
      <c r="A5160" s="103" t="s">
        <v>808</v>
      </c>
      <c r="B5160" s="103" t="s">
        <v>88</v>
      </c>
      <c r="C5160" s="103" t="s">
        <v>904</v>
      </c>
      <c r="D5160" s="103" t="s">
        <v>915</v>
      </c>
      <c r="E5160" s="111"/>
      <c r="F5160" s="103" t="s">
        <v>916</v>
      </c>
      <c r="G5160" s="103" t="s">
        <v>205</v>
      </c>
      <c r="H5160" s="103" t="s">
        <v>343</v>
      </c>
      <c r="I5160" s="103" t="s">
        <v>842</v>
      </c>
      <c r="J5160" s="215">
        <v>-258.73</v>
      </c>
      <c r="K5160" s="216" t="s">
        <v>344</v>
      </c>
    </row>
    <row r="5161" spans="1:11" x14ac:dyDescent="0.25">
      <c r="A5161" s="103" t="s">
        <v>1038</v>
      </c>
      <c r="B5161" s="103" t="s">
        <v>88</v>
      </c>
      <c r="C5161" s="103" t="s">
        <v>904</v>
      </c>
      <c r="D5161" s="103" t="s">
        <v>915</v>
      </c>
      <c r="E5161" s="103" t="s">
        <v>916</v>
      </c>
      <c r="F5161" s="103" t="s">
        <v>916</v>
      </c>
      <c r="G5161" s="103" t="s">
        <v>205</v>
      </c>
      <c r="H5161" s="103" t="s">
        <v>343</v>
      </c>
      <c r="I5161" s="103" t="s">
        <v>842</v>
      </c>
      <c r="J5161" s="215">
        <v>399.59</v>
      </c>
      <c r="K5161" s="216" t="s">
        <v>344</v>
      </c>
    </row>
    <row r="5162" spans="1:11" x14ac:dyDescent="0.25">
      <c r="A5162" s="103" t="s">
        <v>1038</v>
      </c>
      <c r="B5162" s="103" t="s">
        <v>88</v>
      </c>
      <c r="C5162" s="103" t="s">
        <v>904</v>
      </c>
      <c r="D5162" s="103" t="s">
        <v>915</v>
      </c>
      <c r="E5162" s="111"/>
      <c r="F5162" s="103" t="s">
        <v>916</v>
      </c>
      <c r="G5162" s="103" t="s">
        <v>205</v>
      </c>
      <c r="H5162" s="103" t="s">
        <v>343</v>
      </c>
      <c r="I5162" s="103" t="s">
        <v>842</v>
      </c>
      <c r="J5162" s="215">
        <v>-397.82</v>
      </c>
      <c r="K5162" s="216" t="s">
        <v>344</v>
      </c>
    </row>
    <row r="5163" spans="1:11" x14ac:dyDescent="0.25">
      <c r="A5163" s="103" t="s">
        <v>808</v>
      </c>
      <c r="B5163" s="103" t="s">
        <v>88</v>
      </c>
      <c r="C5163" s="103" t="s">
        <v>904</v>
      </c>
      <c r="D5163" s="103" t="s">
        <v>915</v>
      </c>
      <c r="E5163" s="103" t="s">
        <v>916</v>
      </c>
      <c r="F5163" s="103" t="s">
        <v>916</v>
      </c>
      <c r="G5163" s="103" t="s">
        <v>145</v>
      </c>
      <c r="H5163" s="103" t="s">
        <v>359</v>
      </c>
      <c r="I5163" s="103" t="s">
        <v>842</v>
      </c>
      <c r="J5163" s="215">
        <v>1481.8</v>
      </c>
      <c r="K5163" s="216" t="s">
        <v>88</v>
      </c>
    </row>
    <row r="5164" spans="1:11" x14ac:dyDescent="0.25">
      <c r="A5164" s="103" t="s">
        <v>807</v>
      </c>
      <c r="B5164" s="103" t="s">
        <v>88</v>
      </c>
      <c r="C5164" s="103" t="s">
        <v>904</v>
      </c>
      <c r="D5164" s="103" t="s">
        <v>915</v>
      </c>
      <c r="E5164" s="103" t="s">
        <v>916</v>
      </c>
      <c r="F5164" s="103" t="s">
        <v>916</v>
      </c>
      <c r="G5164" s="103" t="s">
        <v>145</v>
      </c>
      <c r="H5164" s="103" t="s">
        <v>359</v>
      </c>
      <c r="I5164" s="103" t="s">
        <v>842</v>
      </c>
      <c r="J5164" s="215">
        <v>40</v>
      </c>
      <c r="K5164" s="216" t="s">
        <v>88</v>
      </c>
    </row>
    <row r="5165" spans="1:11" x14ac:dyDescent="0.25">
      <c r="A5165" s="103" t="s">
        <v>1038</v>
      </c>
      <c r="B5165" s="103" t="s">
        <v>88</v>
      </c>
      <c r="C5165" s="103" t="s">
        <v>904</v>
      </c>
      <c r="D5165" s="103" t="s">
        <v>915</v>
      </c>
      <c r="E5165" s="103" t="s">
        <v>916</v>
      </c>
      <c r="F5165" s="103" t="s">
        <v>916</v>
      </c>
      <c r="G5165" s="103" t="s">
        <v>143</v>
      </c>
      <c r="H5165" s="103" t="s">
        <v>365</v>
      </c>
      <c r="I5165" s="103" t="s">
        <v>842</v>
      </c>
      <c r="J5165" s="215">
        <v>119.19</v>
      </c>
      <c r="K5165" s="216" t="s">
        <v>88</v>
      </c>
    </row>
    <row r="5166" spans="1:11" x14ac:dyDescent="0.25">
      <c r="A5166" s="103" t="s">
        <v>808</v>
      </c>
      <c r="B5166" s="103" t="s">
        <v>88</v>
      </c>
      <c r="C5166" s="103" t="s">
        <v>904</v>
      </c>
      <c r="D5166" s="103" t="s">
        <v>915</v>
      </c>
      <c r="E5166" s="103" t="s">
        <v>916</v>
      </c>
      <c r="F5166" s="103" t="s">
        <v>916</v>
      </c>
      <c r="G5166" s="103" t="s">
        <v>139</v>
      </c>
      <c r="H5166" s="103" t="s">
        <v>646</v>
      </c>
      <c r="I5166" s="103" t="s">
        <v>842</v>
      </c>
      <c r="J5166" s="215">
        <v>150.33000000000001</v>
      </c>
      <c r="K5166" s="216" t="s">
        <v>88</v>
      </c>
    </row>
    <row r="5167" spans="1:11" x14ac:dyDescent="0.25">
      <c r="A5167" s="103" t="s">
        <v>808</v>
      </c>
      <c r="B5167" s="103" t="s">
        <v>88</v>
      </c>
      <c r="C5167" s="103" t="s">
        <v>904</v>
      </c>
      <c r="D5167" s="103" t="s">
        <v>915</v>
      </c>
      <c r="E5167" s="111"/>
      <c r="F5167" s="103" t="s">
        <v>916</v>
      </c>
      <c r="G5167" s="103" t="s">
        <v>139</v>
      </c>
      <c r="H5167" s="103" t="s">
        <v>646</v>
      </c>
      <c r="I5167" s="103" t="s">
        <v>842</v>
      </c>
      <c r="J5167" s="215">
        <v>-39.07</v>
      </c>
      <c r="K5167" s="216" t="s">
        <v>88</v>
      </c>
    </row>
    <row r="5168" spans="1:11" x14ac:dyDescent="0.25">
      <c r="A5168" s="103" t="s">
        <v>806</v>
      </c>
      <c r="B5168" s="103" t="s">
        <v>88</v>
      </c>
      <c r="C5168" s="103" t="s">
        <v>904</v>
      </c>
      <c r="D5168" s="103" t="s">
        <v>915</v>
      </c>
      <c r="E5168" s="103" t="s">
        <v>916</v>
      </c>
      <c r="F5168" s="103" t="s">
        <v>916</v>
      </c>
      <c r="G5168" s="103" t="s">
        <v>139</v>
      </c>
      <c r="H5168" s="103" t="s">
        <v>646</v>
      </c>
      <c r="I5168" s="103" t="s">
        <v>842</v>
      </c>
      <c r="J5168" s="215">
        <v>361.85</v>
      </c>
      <c r="K5168" s="216" t="s">
        <v>88</v>
      </c>
    </row>
    <row r="5169" spans="1:11" x14ac:dyDescent="0.25">
      <c r="A5169" s="103" t="s">
        <v>806</v>
      </c>
      <c r="B5169" s="103" t="s">
        <v>88</v>
      </c>
      <c r="C5169" s="103" t="s">
        <v>904</v>
      </c>
      <c r="D5169" s="103" t="s">
        <v>915</v>
      </c>
      <c r="E5169" s="111"/>
      <c r="F5169" s="103" t="s">
        <v>916</v>
      </c>
      <c r="G5169" s="103" t="s">
        <v>139</v>
      </c>
      <c r="H5169" s="103" t="s">
        <v>646</v>
      </c>
      <c r="I5169" s="103" t="s">
        <v>842</v>
      </c>
      <c r="J5169" s="215">
        <v>-94.04</v>
      </c>
      <c r="K5169" s="216" t="s">
        <v>88</v>
      </c>
    </row>
    <row r="5170" spans="1:11" x14ac:dyDescent="0.25">
      <c r="A5170" s="103" t="s">
        <v>807</v>
      </c>
      <c r="B5170" s="103" t="s">
        <v>88</v>
      </c>
      <c r="C5170" s="103" t="s">
        <v>904</v>
      </c>
      <c r="D5170" s="103" t="s">
        <v>915</v>
      </c>
      <c r="E5170" s="103" t="s">
        <v>916</v>
      </c>
      <c r="F5170" s="103" t="s">
        <v>916</v>
      </c>
      <c r="G5170" s="103" t="s">
        <v>126</v>
      </c>
      <c r="H5170" s="103" t="s">
        <v>392</v>
      </c>
      <c r="I5170" s="103" t="s">
        <v>842</v>
      </c>
      <c r="J5170" s="215">
        <v>42.33</v>
      </c>
      <c r="K5170" s="216" t="s">
        <v>88</v>
      </c>
    </row>
    <row r="5171" spans="1:11" x14ac:dyDescent="0.25">
      <c r="A5171" s="103" t="s">
        <v>807</v>
      </c>
      <c r="B5171" s="103" t="s">
        <v>88</v>
      </c>
      <c r="C5171" s="103" t="s">
        <v>904</v>
      </c>
      <c r="D5171" s="103" t="s">
        <v>915</v>
      </c>
      <c r="E5171" s="103" t="s">
        <v>916</v>
      </c>
      <c r="F5171" s="103" t="s">
        <v>916</v>
      </c>
      <c r="G5171" s="103" t="s">
        <v>125</v>
      </c>
      <c r="H5171" s="103" t="s">
        <v>393</v>
      </c>
      <c r="I5171" s="103" t="s">
        <v>842</v>
      </c>
      <c r="J5171" s="215">
        <v>933.61</v>
      </c>
      <c r="K5171" s="216" t="s">
        <v>88</v>
      </c>
    </row>
    <row r="5172" spans="1:11" x14ac:dyDescent="0.25">
      <c r="A5172" s="103" t="s">
        <v>1038</v>
      </c>
      <c r="B5172" s="103" t="s">
        <v>88</v>
      </c>
      <c r="C5172" s="103" t="s">
        <v>904</v>
      </c>
      <c r="D5172" s="103" t="s">
        <v>915</v>
      </c>
      <c r="E5172" s="103" t="s">
        <v>916</v>
      </c>
      <c r="F5172" s="103" t="s">
        <v>916</v>
      </c>
      <c r="G5172" s="103" t="s">
        <v>155</v>
      </c>
      <c r="H5172" s="103" t="s">
        <v>395</v>
      </c>
      <c r="I5172" s="103" t="s">
        <v>842</v>
      </c>
      <c r="J5172" s="215">
        <v>308.94</v>
      </c>
      <c r="K5172" s="216" t="s">
        <v>88</v>
      </c>
    </row>
    <row r="5173" spans="1:11" x14ac:dyDescent="0.25">
      <c r="A5173" s="103" t="s">
        <v>808</v>
      </c>
      <c r="B5173" s="103" t="s">
        <v>88</v>
      </c>
      <c r="C5173" s="103" t="s">
        <v>904</v>
      </c>
      <c r="D5173" s="103" t="s">
        <v>915</v>
      </c>
      <c r="E5173" s="103" t="s">
        <v>916</v>
      </c>
      <c r="F5173" s="103" t="s">
        <v>916</v>
      </c>
      <c r="G5173" s="103" t="s">
        <v>123</v>
      </c>
      <c r="H5173" s="103" t="s">
        <v>396</v>
      </c>
      <c r="I5173" s="103" t="s">
        <v>842</v>
      </c>
      <c r="J5173" s="215">
        <v>119.46</v>
      </c>
      <c r="K5173" s="216" t="s">
        <v>88</v>
      </c>
    </row>
    <row r="5174" spans="1:11" x14ac:dyDescent="0.25">
      <c r="A5174" s="103" t="s">
        <v>1038</v>
      </c>
      <c r="B5174" s="103" t="s">
        <v>88</v>
      </c>
      <c r="C5174" s="103" t="s">
        <v>904</v>
      </c>
      <c r="D5174" s="103" t="s">
        <v>915</v>
      </c>
      <c r="E5174" s="103" t="s">
        <v>916</v>
      </c>
      <c r="F5174" s="103" t="s">
        <v>916</v>
      </c>
      <c r="G5174" s="103" t="s">
        <v>123</v>
      </c>
      <c r="H5174" s="103" t="s">
        <v>396</v>
      </c>
      <c r="I5174" s="103" t="s">
        <v>842</v>
      </c>
      <c r="J5174" s="215">
        <v>14.88</v>
      </c>
      <c r="K5174" s="216" t="s">
        <v>88</v>
      </c>
    </row>
    <row r="5175" spans="1:11" x14ac:dyDescent="0.25">
      <c r="A5175" s="103" t="s">
        <v>807</v>
      </c>
      <c r="B5175" s="103" t="s">
        <v>88</v>
      </c>
      <c r="C5175" s="103" t="s">
        <v>904</v>
      </c>
      <c r="D5175" s="103" t="s">
        <v>915</v>
      </c>
      <c r="E5175" s="103" t="s">
        <v>916</v>
      </c>
      <c r="F5175" s="103" t="s">
        <v>916</v>
      </c>
      <c r="G5175" s="103" t="s">
        <v>123</v>
      </c>
      <c r="H5175" s="103" t="s">
        <v>396</v>
      </c>
      <c r="I5175" s="103" t="s">
        <v>842</v>
      </c>
      <c r="J5175" s="215">
        <v>339.08</v>
      </c>
      <c r="K5175" s="216" t="s">
        <v>88</v>
      </c>
    </row>
    <row r="5176" spans="1:11" x14ac:dyDescent="0.25">
      <c r="A5176" s="103" t="s">
        <v>808</v>
      </c>
      <c r="B5176" s="103" t="s">
        <v>88</v>
      </c>
      <c r="C5176" s="103" t="s">
        <v>904</v>
      </c>
      <c r="D5176" s="103" t="s">
        <v>917</v>
      </c>
      <c r="E5176" s="103" t="s">
        <v>918</v>
      </c>
      <c r="F5176" s="103" t="s">
        <v>918</v>
      </c>
      <c r="G5176" s="103" t="s">
        <v>179</v>
      </c>
      <c r="H5176" s="103" t="s">
        <v>299</v>
      </c>
      <c r="I5176" s="103" t="s">
        <v>842</v>
      </c>
      <c r="J5176" s="215">
        <v>71.680000000000007</v>
      </c>
      <c r="K5176" s="216" t="s">
        <v>88</v>
      </c>
    </row>
    <row r="5177" spans="1:11" x14ac:dyDescent="0.25">
      <c r="A5177" s="103" t="s">
        <v>1038</v>
      </c>
      <c r="B5177" s="103" t="s">
        <v>88</v>
      </c>
      <c r="C5177" s="103" t="s">
        <v>904</v>
      </c>
      <c r="D5177" s="103" t="s">
        <v>917</v>
      </c>
      <c r="E5177" s="103" t="s">
        <v>918</v>
      </c>
      <c r="F5177" s="103" t="s">
        <v>918</v>
      </c>
      <c r="G5177" s="103" t="s">
        <v>158</v>
      </c>
      <c r="H5177" s="103" t="s">
        <v>311</v>
      </c>
      <c r="I5177" s="103" t="s">
        <v>842</v>
      </c>
      <c r="J5177" s="215">
        <v>192.27</v>
      </c>
      <c r="K5177" s="216" t="s">
        <v>88</v>
      </c>
    </row>
    <row r="5178" spans="1:11" x14ac:dyDescent="0.25">
      <c r="A5178" s="103" t="s">
        <v>808</v>
      </c>
      <c r="B5178" s="103" t="s">
        <v>88</v>
      </c>
      <c r="C5178" s="103" t="s">
        <v>904</v>
      </c>
      <c r="D5178" s="103" t="s">
        <v>917</v>
      </c>
      <c r="E5178" s="103" t="s">
        <v>918</v>
      </c>
      <c r="F5178" s="103" t="s">
        <v>918</v>
      </c>
      <c r="G5178" s="103" t="s">
        <v>118</v>
      </c>
      <c r="H5178" s="103" t="s">
        <v>323</v>
      </c>
      <c r="I5178" s="103" t="s">
        <v>842</v>
      </c>
      <c r="J5178" s="215">
        <v>250.33</v>
      </c>
      <c r="K5178" s="216" t="s">
        <v>88</v>
      </c>
    </row>
    <row r="5179" spans="1:11" x14ac:dyDescent="0.25">
      <c r="A5179" s="103" t="s">
        <v>807</v>
      </c>
      <c r="B5179" s="103" t="s">
        <v>88</v>
      </c>
      <c r="C5179" s="103" t="s">
        <v>904</v>
      </c>
      <c r="D5179" s="103" t="s">
        <v>917</v>
      </c>
      <c r="E5179" s="103" t="s">
        <v>918</v>
      </c>
      <c r="F5179" s="103" t="s">
        <v>918</v>
      </c>
      <c r="G5179" s="103" t="s">
        <v>118</v>
      </c>
      <c r="H5179" s="103" t="s">
        <v>323</v>
      </c>
      <c r="I5179" s="103" t="s">
        <v>842</v>
      </c>
      <c r="J5179" s="215">
        <v>103.38</v>
      </c>
      <c r="K5179" s="216" t="s">
        <v>88</v>
      </c>
    </row>
    <row r="5180" spans="1:11" x14ac:dyDescent="0.25">
      <c r="A5180" s="103" t="s">
        <v>810</v>
      </c>
      <c r="B5180" s="103" t="s">
        <v>88</v>
      </c>
      <c r="C5180" s="103" t="s">
        <v>904</v>
      </c>
      <c r="D5180" s="103" t="s">
        <v>917</v>
      </c>
      <c r="E5180" s="103" t="s">
        <v>918</v>
      </c>
      <c r="F5180" s="103" t="s">
        <v>918</v>
      </c>
      <c r="G5180" s="103" t="s">
        <v>116</v>
      </c>
      <c r="H5180" s="103" t="s">
        <v>400</v>
      </c>
      <c r="I5180" s="103" t="s">
        <v>842</v>
      </c>
      <c r="J5180" s="215">
        <v>120</v>
      </c>
      <c r="K5180" s="216" t="s">
        <v>88</v>
      </c>
    </row>
    <row r="5181" spans="1:11" x14ac:dyDescent="0.25">
      <c r="A5181" s="103" t="s">
        <v>810</v>
      </c>
      <c r="B5181" s="103" t="s">
        <v>88</v>
      </c>
      <c r="C5181" s="103" t="s">
        <v>904</v>
      </c>
      <c r="D5181" s="103" t="s">
        <v>917</v>
      </c>
      <c r="E5181" s="111"/>
      <c r="F5181" s="103" t="s">
        <v>918</v>
      </c>
      <c r="G5181" s="103" t="s">
        <v>116</v>
      </c>
      <c r="H5181" s="103" t="s">
        <v>400</v>
      </c>
      <c r="I5181" s="103" t="s">
        <v>842</v>
      </c>
      <c r="J5181" s="215">
        <v>-60</v>
      </c>
      <c r="K5181" s="216" t="s">
        <v>88</v>
      </c>
    </row>
    <row r="5182" spans="1:11" x14ac:dyDescent="0.25">
      <c r="A5182" s="103" t="s">
        <v>810</v>
      </c>
      <c r="B5182" s="103" t="s">
        <v>88</v>
      </c>
      <c r="C5182" s="103" t="s">
        <v>904</v>
      </c>
      <c r="D5182" s="103" t="s">
        <v>917</v>
      </c>
      <c r="E5182" s="103" t="s">
        <v>918</v>
      </c>
      <c r="F5182" s="103" t="s">
        <v>918</v>
      </c>
      <c r="G5182" s="103" t="s">
        <v>104</v>
      </c>
      <c r="H5182" s="103" t="s">
        <v>336</v>
      </c>
      <c r="I5182" s="103" t="s">
        <v>842</v>
      </c>
      <c r="J5182" s="215">
        <v>200</v>
      </c>
      <c r="K5182" s="216" t="s">
        <v>88</v>
      </c>
    </row>
    <row r="5183" spans="1:11" x14ac:dyDescent="0.25">
      <c r="A5183" s="103" t="s">
        <v>810</v>
      </c>
      <c r="B5183" s="103" t="s">
        <v>88</v>
      </c>
      <c r="C5183" s="103" t="s">
        <v>904</v>
      </c>
      <c r="D5183" s="103" t="s">
        <v>917</v>
      </c>
      <c r="E5183" s="111"/>
      <c r="F5183" s="103" t="s">
        <v>918</v>
      </c>
      <c r="G5183" s="103" t="s">
        <v>104</v>
      </c>
      <c r="H5183" s="103" t="s">
        <v>336</v>
      </c>
      <c r="I5183" s="103" t="s">
        <v>842</v>
      </c>
      <c r="J5183" s="215">
        <v>-100</v>
      </c>
      <c r="K5183" s="216" t="s">
        <v>88</v>
      </c>
    </row>
    <row r="5184" spans="1:11" x14ac:dyDescent="0.25">
      <c r="A5184" s="103" t="s">
        <v>1038</v>
      </c>
      <c r="B5184" s="103" t="s">
        <v>88</v>
      </c>
      <c r="C5184" s="103" t="s">
        <v>904</v>
      </c>
      <c r="D5184" s="103" t="s">
        <v>917</v>
      </c>
      <c r="E5184" s="103" t="s">
        <v>918</v>
      </c>
      <c r="F5184" s="103" t="s">
        <v>918</v>
      </c>
      <c r="G5184" s="103" t="s">
        <v>104</v>
      </c>
      <c r="H5184" s="103" t="s">
        <v>336</v>
      </c>
      <c r="I5184" s="103" t="s">
        <v>842</v>
      </c>
      <c r="J5184" s="215">
        <v>185.97</v>
      </c>
      <c r="K5184" s="216" t="s">
        <v>88</v>
      </c>
    </row>
    <row r="5185" spans="1:11" x14ac:dyDescent="0.25">
      <c r="A5185" s="103" t="s">
        <v>1038</v>
      </c>
      <c r="B5185" s="103" t="s">
        <v>88</v>
      </c>
      <c r="C5185" s="103" t="s">
        <v>904</v>
      </c>
      <c r="D5185" s="103" t="s">
        <v>917</v>
      </c>
      <c r="E5185" s="111"/>
      <c r="F5185" s="103" t="s">
        <v>918</v>
      </c>
      <c r="G5185" s="103" t="s">
        <v>104</v>
      </c>
      <c r="H5185" s="103" t="s">
        <v>336</v>
      </c>
      <c r="I5185" s="103" t="s">
        <v>842</v>
      </c>
      <c r="J5185" s="215">
        <v>-92.99</v>
      </c>
      <c r="K5185" s="216" t="s">
        <v>88</v>
      </c>
    </row>
    <row r="5186" spans="1:11" x14ac:dyDescent="0.25">
      <c r="A5186" s="103" t="s">
        <v>807</v>
      </c>
      <c r="B5186" s="103" t="s">
        <v>88</v>
      </c>
      <c r="C5186" s="103" t="s">
        <v>904</v>
      </c>
      <c r="D5186" s="103" t="s">
        <v>917</v>
      </c>
      <c r="E5186" s="103" t="s">
        <v>918</v>
      </c>
      <c r="F5186" s="103" t="s">
        <v>918</v>
      </c>
      <c r="G5186" s="103" t="s">
        <v>104</v>
      </c>
      <c r="H5186" s="103" t="s">
        <v>336</v>
      </c>
      <c r="I5186" s="103" t="s">
        <v>842</v>
      </c>
      <c r="J5186" s="215">
        <v>155.94</v>
      </c>
      <c r="K5186" s="216" t="s">
        <v>88</v>
      </c>
    </row>
    <row r="5187" spans="1:11" x14ac:dyDescent="0.25">
      <c r="A5187" s="103" t="s">
        <v>807</v>
      </c>
      <c r="B5187" s="103" t="s">
        <v>88</v>
      </c>
      <c r="C5187" s="103" t="s">
        <v>904</v>
      </c>
      <c r="D5187" s="103" t="s">
        <v>917</v>
      </c>
      <c r="E5187" s="111"/>
      <c r="F5187" s="103" t="s">
        <v>918</v>
      </c>
      <c r="G5187" s="103" t="s">
        <v>104</v>
      </c>
      <c r="H5187" s="103" t="s">
        <v>336</v>
      </c>
      <c r="I5187" s="103" t="s">
        <v>842</v>
      </c>
      <c r="J5187" s="215">
        <v>-77.959999999999994</v>
      </c>
      <c r="K5187" s="216" t="s">
        <v>88</v>
      </c>
    </row>
    <row r="5188" spans="1:11" x14ac:dyDescent="0.25">
      <c r="A5188" s="103" t="s">
        <v>1038</v>
      </c>
      <c r="B5188" s="103" t="s">
        <v>88</v>
      </c>
      <c r="C5188" s="103" t="s">
        <v>904</v>
      </c>
      <c r="D5188" s="103" t="s">
        <v>917</v>
      </c>
      <c r="E5188" s="103" t="s">
        <v>918</v>
      </c>
      <c r="F5188" s="103" t="s">
        <v>918</v>
      </c>
      <c r="G5188" s="103" t="s">
        <v>98</v>
      </c>
      <c r="H5188" s="103" t="s">
        <v>341</v>
      </c>
      <c r="I5188" s="103" t="s">
        <v>842</v>
      </c>
      <c r="J5188" s="215">
        <v>24</v>
      </c>
      <c r="K5188" s="216" t="s">
        <v>88</v>
      </c>
    </row>
    <row r="5189" spans="1:11" x14ac:dyDescent="0.25">
      <c r="A5189" s="103" t="s">
        <v>1038</v>
      </c>
      <c r="B5189" s="103" t="s">
        <v>88</v>
      </c>
      <c r="C5189" s="103" t="s">
        <v>904</v>
      </c>
      <c r="D5189" s="103" t="s">
        <v>917</v>
      </c>
      <c r="E5189" s="111"/>
      <c r="F5189" s="103" t="s">
        <v>918</v>
      </c>
      <c r="G5189" s="103" t="s">
        <v>98</v>
      </c>
      <c r="H5189" s="103" t="s">
        <v>341</v>
      </c>
      <c r="I5189" s="103" t="s">
        <v>842</v>
      </c>
      <c r="J5189" s="215">
        <v>-12</v>
      </c>
      <c r="K5189" s="216" t="s">
        <v>88</v>
      </c>
    </row>
    <row r="5190" spans="1:11" x14ac:dyDescent="0.25">
      <c r="A5190" s="103" t="s">
        <v>807</v>
      </c>
      <c r="B5190" s="103" t="s">
        <v>88</v>
      </c>
      <c r="C5190" s="103" t="s">
        <v>904</v>
      </c>
      <c r="D5190" s="103" t="s">
        <v>917</v>
      </c>
      <c r="E5190" s="103" t="s">
        <v>918</v>
      </c>
      <c r="F5190" s="103" t="s">
        <v>918</v>
      </c>
      <c r="G5190" s="103" t="s">
        <v>98</v>
      </c>
      <c r="H5190" s="103" t="s">
        <v>341</v>
      </c>
      <c r="I5190" s="103" t="s">
        <v>842</v>
      </c>
      <c r="J5190" s="215">
        <v>185.25</v>
      </c>
      <c r="K5190" s="216" t="s">
        <v>88</v>
      </c>
    </row>
    <row r="5191" spans="1:11" x14ac:dyDescent="0.25">
      <c r="A5191" s="103" t="s">
        <v>807</v>
      </c>
      <c r="B5191" s="103" t="s">
        <v>88</v>
      </c>
      <c r="C5191" s="103" t="s">
        <v>904</v>
      </c>
      <c r="D5191" s="103" t="s">
        <v>917</v>
      </c>
      <c r="E5191" s="111"/>
      <c r="F5191" s="103" t="s">
        <v>918</v>
      </c>
      <c r="G5191" s="103" t="s">
        <v>98</v>
      </c>
      <c r="H5191" s="103" t="s">
        <v>341</v>
      </c>
      <c r="I5191" s="103" t="s">
        <v>842</v>
      </c>
      <c r="J5191" s="215">
        <v>-92.59</v>
      </c>
      <c r="K5191" s="216" t="s">
        <v>88</v>
      </c>
    </row>
    <row r="5192" spans="1:11" x14ac:dyDescent="0.25">
      <c r="A5192" s="103" t="s">
        <v>808</v>
      </c>
      <c r="B5192" s="103" t="s">
        <v>88</v>
      </c>
      <c r="C5192" s="103" t="s">
        <v>904</v>
      </c>
      <c r="D5192" s="103" t="s">
        <v>917</v>
      </c>
      <c r="E5192" s="103" t="s">
        <v>918</v>
      </c>
      <c r="F5192" s="103" t="s">
        <v>918</v>
      </c>
      <c r="G5192" s="103" t="s">
        <v>205</v>
      </c>
      <c r="H5192" s="103" t="s">
        <v>343</v>
      </c>
      <c r="I5192" s="103" t="s">
        <v>842</v>
      </c>
      <c r="J5192" s="215">
        <v>10.87</v>
      </c>
      <c r="K5192" s="216" t="s">
        <v>344</v>
      </c>
    </row>
    <row r="5193" spans="1:11" x14ac:dyDescent="0.25">
      <c r="A5193" s="103" t="s">
        <v>808</v>
      </c>
      <c r="B5193" s="103" t="s">
        <v>88</v>
      </c>
      <c r="C5193" s="103" t="s">
        <v>904</v>
      </c>
      <c r="D5193" s="103" t="s">
        <v>917</v>
      </c>
      <c r="E5193" s="111"/>
      <c r="F5193" s="103" t="s">
        <v>918</v>
      </c>
      <c r="G5193" s="103" t="s">
        <v>205</v>
      </c>
      <c r="H5193" s="103" t="s">
        <v>343</v>
      </c>
      <c r="I5193" s="103" t="s">
        <v>842</v>
      </c>
      <c r="J5193" s="215">
        <v>-10.82</v>
      </c>
      <c r="K5193" s="216" t="s">
        <v>344</v>
      </c>
    </row>
    <row r="5194" spans="1:11" x14ac:dyDescent="0.25">
      <c r="A5194" s="103" t="s">
        <v>807</v>
      </c>
      <c r="B5194" s="103" t="s">
        <v>88</v>
      </c>
      <c r="C5194" s="103" t="s">
        <v>904</v>
      </c>
      <c r="D5194" s="103" t="s">
        <v>917</v>
      </c>
      <c r="E5194" s="103" t="s">
        <v>918</v>
      </c>
      <c r="F5194" s="103" t="s">
        <v>918</v>
      </c>
      <c r="G5194" s="103" t="s">
        <v>205</v>
      </c>
      <c r="H5194" s="103" t="s">
        <v>343</v>
      </c>
      <c r="I5194" s="103" t="s">
        <v>842</v>
      </c>
      <c r="J5194" s="215">
        <v>122.69</v>
      </c>
      <c r="K5194" s="216" t="s">
        <v>344</v>
      </c>
    </row>
    <row r="5195" spans="1:11" x14ac:dyDescent="0.25">
      <c r="A5195" s="103" t="s">
        <v>807</v>
      </c>
      <c r="B5195" s="103" t="s">
        <v>88</v>
      </c>
      <c r="C5195" s="103" t="s">
        <v>904</v>
      </c>
      <c r="D5195" s="103" t="s">
        <v>917</v>
      </c>
      <c r="E5195" s="111"/>
      <c r="F5195" s="103" t="s">
        <v>918</v>
      </c>
      <c r="G5195" s="103" t="s">
        <v>205</v>
      </c>
      <c r="H5195" s="103" t="s">
        <v>343</v>
      </c>
      <c r="I5195" s="103" t="s">
        <v>842</v>
      </c>
      <c r="J5195" s="215">
        <v>-122.14</v>
      </c>
      <c r="K5195" s="216" t="s">
        <v>344</v>
      </c>
    </row>
    <row r="5196" spans="1:11" x14ac:dyDescent="0.25">
      <c r="A5196" s="103" t="s">
        <v>1038</v>
      </c>
      <c r="B5196" s="103" t="s">
        <v>88</v>
      </c>
      <c r="C5196" s="103" t="s">
        <v>904</v>
      </c>
      <c r="D5196" s="103" t="s">
        <v>917</v>
      </c>
      <c r="E5196" s="103" t="s">
        <v>918</v>
      </c>
      <c r="F5196" s="103" t="s">
        <v>918</v>
      </c>
      <c r="G5196" s="103" t="s">
        <v>204</v>
      </c>
      <c r="H5196" s="103" t="s">
        <v>353</v>
      </c>
      <c r="I5196" s="103" t="s">
        <v>842</v>
      </c>
      <c r="J5196" s="215">
        <v>468.54</v>
      </c>
      <c r="K5196" s="216" t="s">
        <v>347</v>
      </c>
    </row>
    <row r="5197" spans="1:11" x14ac:dyDescent="0.25">
      <c r="A5197" s="103" t="s">
        <v>1038</v>
      </c>
      <c r="B5197" s="103" t="s">
        <v>88</v>
      </c>
      <c r="C5197" s="103" t="s">
        <v>904</v>
      </c>
      <c r="D5197" s="103" t="s">
        <v>917</v>
      </c>
      <c r="E5197" s="111"/>
      <c r="F5197" s="103" t="s">
        <v>918</v>
      </c>
      <c r="G5197" s="103" t="s">
        <v>204</v>
      </c>
      <c r="H5197" s="103" t="s">
        <v>353</v>
      </c>
      <c r="I5197" s="103" t="s">
        <v>842</v>
      </c>
      <c r="J5197" s="215">
        <v>-465.94</v>
      </c>
      <c r="K5197" s="216" t="s">
        <v>347</v>
      </c>
    </row>
    <row r="5198" spans="1:11" x14ac:dyDescent="0.25">
      <c r="A5198" s="103" t="s">
        <v>807</v>
      </c>
      <c r="B5198" s="103" t="s">
        <v>88</v>
      </c>
      <c r="C5198" s="103" t="s">
        <v>904</v>
      </c>
      <c r="D5198" s="103" t="s">
        <v>917</v>
      </c>
      <c r="E5198" s="103" t="s">
        <v>918</v>
      </c>
      <c r="F5198" s="103" t="s">
        <v>918</v>
      </c>
      <c r="G5198" s="103" t="s">
        <v>204</v>
      </c>
      <c r="H5198" s="103" t="s">
        <v>353</v>
      </c>
      <c r="I5198" s="103" t="s">
        <v>842</v>
      </c>
      <c r="J5198" s="215">
        <v>40.98</v>
      </c>
      <c r="K5198" s="216" t="s">
        <v>347</v>
      </c>
    </row>
    <row r="5199" spans="1:11" x14ac:dyDescent="0.25">
      <c r="A5199" s="103" t="s">
        <v>807</v>
      </c>
      <c r="B5199" s="103" t="s">
        <v>88</v>
      </c>
      <c r="C5199" s="103" t="s">
        <v>904</v>
      </c>
      <c r="D5199" s="103" t="s">
        <v>917</v>
      </c>
      <c r="E5199" s="111"/>
      <c r="F5199" s="103" t="s">
        <v>918</v>
      </c>
      <c r="G5199" s="103" t="s">
        <v>204</v>
      </c>
      <c r="H5199" s="103" t="s">
        <v>353</v>
      </c>
      <c r="I5199" s="103" t="s">
        <v>842</v>
      </c>
      <c r="J5199" s="215">
        <v>-40.74</v>
      </c>
      <c r="K5199" s="216" t="s">
        <v>347</v>
      </c>
    </row>
    <row r="5200" spans="1:11" x14ac:dyDescent="0.25">
      <c r="A5200" s="103" t="s">
        <v>810</v>
      </c>
      <c r="B5200" s="103" t="s">
        <v>88</v>
      </c>
      <c r="C5200" s="103" t="s">
        <v>904</v>
      </c>
      <c r="D5200" s="103" t="s">
        <v>917</v>
      </c>
      <c r="E5200" s="103" t="s">
        <v>918</v>
      </c>
      <c r="F5200" s="103" t="s">
        <v>918</v>
      </c>
      <c r="G5200" s="103" t="s">
        <v>470</v>
      </c>
      <c r="H5200" s="103" t="s">
        <v>817</v>
      </c>
      <c r="I5200" s="103" t="s">
        <v>842</v>
      </c>
      <c r="J5200" s="215">
        <v>226</v>
      </c>
      <c r="K5200" s="216" t="s">
        <v>88</v>
      </c>
    </row>
    <row r="5201" spans="1:11" x14ac:dyDescent="0.25">
      <c r="A5201" s="103" t="s">
        <v>1038</v>
      </c>
      <c r="B5201" s="103" t="s">
        <v>88</v>
      </c>
      <c r="C5201" s="103" t="s">
        <v>904</v>
      </c>
      <c r="D5201" s="103" t="s">
        <v>917</v>
      </c>
      <c r="E5201" s="103" t="s">
        <v>918</v>
      </c>
      <c r="F5201" s="103" t="s">
        <v>918</v>
      </c>
      <c r="G5201" s="103" t="s">
        <v>470</v>
      </c>
      <c r="H5201" s="103" t="s">
        <v>817</v>
      </c>
      <c r="I5201" s="103" t="s">
        <v>842</v>
      </c>
      <c r="J5201" s="215">
        <v>206.58</v>
      </c>
      <c r="K5201" s="216" t="s">
        <v>88</v>
      </c>
    </row>
    <row r="5202" spans="1:11" x14ac:dyDescent="0.25">
      <c r="A5202" s="103" t="s">
        <v>809</v>
      </c>
      <c r="B5202" s="103" t="s">
        <v>88</v>
      </c>
      <c r="C5202" s="103" t="s">
        <v>904</v>
      </c>
      <c r="D5202" s="103" t="s">
        <v>917</v>
      </c>
      <c r="E5202" s="103" t="s">
        <v>918</v>
      </c>
      <c r="F5202" s="103" t="s">
        <v>918</v>
      </c>
      <c r="G5202" s="103" t="s">
        <v>862</v>
      </c>
      <c r="H5202" s="103" t="s">
        <v>863</v>
      </c>
      <c r="I5202" s="103" t="s">
        <v>842</v>
      </c>
      <c r="J5202" s="215">
        <v>150</v>
      </c>
      <c r="K5202" s="216" t="s">
        <v>88</v>
      </c>
    </row>
    <row r="5203" spans="1:11" x14ac:dyDescent="0.25">
      <c r="A5203" s="103" t="s">
        <v>810</v>
      </c>
      <c r="B5203" s="103" t="s">
        <v>88</v>
      </c>
      <c r="C5203" s="103" t="s">
        <v>904</v>
      </c>
      <c r="D5203" s="103" t="s">
        <v>917</v>
      </c>
      <c r="E5203" s="103" t="s">
        <v>918</v>
      </c>
      <c r="F5203" s="103" t="s">
        <v>918</v>
      </c>
      <c r="G5203" s="103" t="s">
        <v>862</v>
      </c>
      <c r="H5203" s="103" t="s">
        <v>863</v>
      </c>
      <c r="I5203" s="103" t="s">
        <v>842</v>
      </c>
      <c r="J5203" s="215">
        <v>150</v>
      </c>
      <c r="K5203" s="216" t="s">
        <v>88</v>
      </c>
    </row>
    <row r="5204" spans="1:11" x14ac:dyDescent="0.25">
      <c r="A5204" s="103" t="s">
        <v>1038</v>
      </c>
      <c r="B5204" s="103" t="s">
        <v>88</v>
      </c>
      <c r="C5204" s="103" t="s">
        <v>904</v>
      </c>
      <c r="D5204" s="103" t="s">
        <v>917</v>
      </c>
      <c r="E5204" s="103" t="s">
        <v>918</v>
      </c>
      <c r="F5204" s="103" t="s">
        <v>918</v>
      </c>
      <c r="G5204" s="103" t="s">
        <v>143</v>
      </c>
      <c r="H5204" s="103" t="s">
        <v>365</v>
      </c>
      <c r="I5204" s="103" t="s">
        <v>842</v>
      </c>
      <c r="J5204" s="215">
        <v>66.89</v>
      </c>
      <c r="K5204" s="216" t="s">
        <v>88</v>
      </c>
    </row>
    <row r="5205" spans="1:11" x14ac:dyDescent="0.25">
      <c r="A5205" s="103" t="s">
        <v>808</v>
      </c>
      <c r="B5205" s="103" t="s">
        <v>88</v>
      </c>
      <c r="C5205" s="103" t="s">
        <v>904</v>
      </c>
      <c r="D5205" s="103" t="s">
        <v>917</v>
      </c>
      <c r="E5205" s="103" t="s">
        <v>918</v>
      </c>
      <c r="F5205" s="103" t="s">
        <v>918</v>
      </c>
      <c r="G5205" s="103" t="s">
        <v>142</v>
      </c>
      <c r="H5205" s="103" t="s">
        <v>734</v>
      </c>
      <c r="I5205" s="103" t="s">
        <v>842</v>
      </c>
      <c r="J5205" s="215">
        <v>30.27</v>
      </c>
      <c r="K5205" s="216" t="s">
        <v>88</v>
      </c>
    </row>
    <row r="5206" spans="1:11" x14ac:dyDescent="0.25">
      <c r="A5206" s="103" t="s">
        <v>808</v>
      </c>
      <c r="B5206" s="103" t="s">
        <v>88</v>
      </c>
      <c r="C5206" s="103" t="s">
        <v>904</v>
      </c>
      <c r="D5206" s="103" t="s">
        <v>917</v>
      </c>
      <c r="E5206" s="111"/>
      <c r="F5206" s="103" t="s">
        <v>918</v>
      </c>
      <c r="G5206" s="103" t="s">
        <v>142</v>
      </c>
      <c r="H5206" s="103" t="s">
        <v>734</v>
      </c>
      <c r="I5206" s="103" t="s">
        <v>842</v>
      </c>
      <c r="J5206" s="215">
        <v>-7.87</v>
      </c>
      <c r="K5206" s="216" t="s">
        <v>88</v>
      </c>
    </row>
    <row r="5207" spans="1:11" x14ac:dyDescent="0.25">
      <c r="A5207" s="103" t="s">
        <v>1038</v>
      </c>
      <c r="B5207" s="103" t="s">
        <v>88</v>
      </c>
      <c r="C5207" s="103" t="s">
        <v>904</v>
      </c>
      <c r="D5207" s="103" t="s">
        <v>917</v>
      </c>
      <c r="E5207" s="103" t="s">
        <v>918</v>
      </c>
      <c r="F5207" s="103" t="s">
        <v>918</v>
      </c>
      <c r="G5207" s="103" t="s">
        <v>142</v>
      </c>
      <c r="H5207" s="103" t="s">
        <v>734</v>
      </c>
      <c r="I5207" s="103" t="s">
        <v>842</v>
      </c>
      <c r="J5207" s="215">
        <v>143.16999999999999</v>
      </c>
      <c r="K5207" s="216" t="s">
        <v>88</v>
      </c>
    </row>
    <row r="5208" spans="1:11" x14ac:dyDescent="0.25">
      <c r="A5208" s="103" t="s">
        <v>806</v>
      </c>
      <c r="B5208" s="103" t="s">
        <v>88</v>
      </c>
      <c r="C5208" s="103" t="s">
        <v>904</v>
      </c>
      <c r="D5208" s="103" t="s">
        <v>917</v>
      </c>
      <c r="E5208" s="103" t="s">
        <v>918</v>
      </c>
      <c r="F5208" s="103" t="s">
        <v>918</v>
      </c>
      <c r="G5208" s="103" t="s">
        <v>142</v>
      </c>
      <c r="H5208" s="103" t="s">
        <v>734</v>
      </c>
      <c r="I5208" s="103" t="s">
        <v>842</v>
      </c>
      <c r="J5208" s="215">
        <v>31.42</v>
      </c>
      <c r="K5208" s="216" t="s">
        <v>88</v>
      </c>
    </row>
    <row r="5209" spans="1:11" x14ac:dyDescent="0.25">
      <c r="A5209" s="103" t="s">
        <v>806</v>
      </c>
      <c r="B5209" s="103" t="s">
        <v>88</v>
      </c>
      <c r="C5209" s="103" t="s">
        <v>904</v>
      </c>
      <c r="D5209" s="103" t="s">
        <v>917</v>
      </c>
      <c r="E5209" s="111"/>
      <c r="F5209" s="103" t="s">
        <v>918</v>
      </c>
      <c r="G5209" s="103" t="s">
        <v>142</v>
      </c>
      <c r="H5209" s="103" t="s">
        <v>734</v>
      </c>
      <c r="I5209" s="103" t="s">
        <v>842</v>
      </c>
      <c r="J5209" s="215">
        <v>-8.16</v>
      </c>
      <c r="K5209" s="216" t="s">
        <v>88</v>
      </c>
    </row>
    <row r="5210" spans="1:11" x14ac:dyDescent="0.25">
      <c r="A5210" s="103" t="s">
        <v>807</v>
      </c>
      <c r="B5210" s="103" t="s">
        <v>88</v>
      </c>
      <c r="C5210" s="103" t="s">
        <v>904</v>
      </c>
      <c r="D5210" s="103" t="s">
        <v>917</v>
      </c>
      <c r="E5210" s="103" t="s">
        <v>918</v>
      </c>
      <c r="F5210" s="103" t="s">
        <v>918</v>
      </c>
      <c r="G5210" s="103" t="s">
        <v>142</v>
      </c>
      <c r="H5210" s="103" t="s">
        <v>734</v>
      </c>
      <c r="I5210" s="103" t="s">
        <v>842</v>
      </c>
      <c r="J5210" s="215">
        <v>72.739999999999995</v>
      </c>
      <c r="K5210" s="216" t="s">
        <v>88</v>
      </c>
    </row>
    <row r="5211" spans="1:11" x14ac:dyDescent="0.25">
      <c r="A5211" s="103" t="s">
        <v>807</v>
      </c>
      <c r="B5211" s="103" t="s">
        <v>88</v>
      </c>
      <c r="C5211" s="103" t="s">
        <v>904</v>
      </c>
      <c r="D5211" s="103" t="s">
        <v>917</v>
      </c>
      <c r="E5211" s="111"/>
      <c r="F5211" s="103" t="s">
        <v>918</v>
      </c>
      <c r="G5211" s="103" t="s">
        <v>142</v>
      </c>
      <c r="H5211" s="103" t="s">
        <v>734</v>
      </c>
      <c r="I5211" s="103" t="s">
        <v>842</v>
      </c>
      <c r="J5211" s="215">
        <v>-17.71</v>
      </c>
      <c r="K5211" s="216" t="s">
        <v>88</v>
      </c>
    </row>
    <row r="5212" spans="1:11" x14ac:dyDescent="0.25">
      <c r="A5212" s="103" t="s">
        <v>808</v>
      </c>
      <c r="B5212" s="103" t="s">
        <v>88</v>
      </c>
      <c r="C5212" s="103" t="s">
        <v>904</v>
      </c>
      <c r="D5212" s="103" t="s">
        <v>917</v>
      </c>
      <c r="E5212" s="103" t="s">
        <v>918</v>
      </c>
      <c r="F5212" s="103" t="s">
        <v>918</v>
      </c>
      <c r="G5212" s="103" t="s">
        <v>141</v>
      </c>
      <c r="H5212" s="103" t="s">
        <v>368</v>
      </c>
      <c r="I5212" s="103" t="s">
        <v>842</v>
      </c>
      <c r="J5212" s="215">
        <v>68</v>
      </c>
      <c r="K5212" s="216" t="s">
        <v>88</v>
      </c>
    </row>
    <row r="5213" spans="1:11" x14ac:dyDescent="0.25">
      <c r="A5213" s="103" t="s">
        <v>808</v>
      </c>
      <c r="B5213" s="103" t="s">
        <v>88</v>
      </c>
      <c r="C5213" s="103" t="s">
        <v>904</v>
      </c>
      <c r="D5213" s="103" t="s">
        <v>917</v>
      </c>
      <c r="E5213" s="111"/>
      <c r="F5213" s="103" t="s">
        <v>918</v>
      </c>
      <c r="G5213" s="103" t="s">
        <v>141</v>
      </c>
      <c r="H5213" s="103" t="s">
        <v>368</v>
      </c>
      <c r="I5213" s="103" t="s">
        <v>842</v>
      </c>
      <c r="J5213" s="215">
        <v>-17.670000000000002</v>
      </c>
      <c r="K5213" s="216" t="s">
        <v>88</v>
      </c>
    </row>
    <row r="5214" spans="1:11" x14ac:dyDescent="0.25">
      <c r="A5214" s="103" t="s">
        <v>808</v>
      </c>
      <c r="B5214" s="103" t="s">
        <v>88</v>
      </c>
      <c r="C5214" s="103" t="s">
        <v>904</v>
      </c>
      <c r="D5214" s="103" t="s">
        <v>917</v>
      </c>
      <c r="E5214" s="111"/>
      <c r="F5214" s="103" t="s">
        <v>918</v>
      </c>
      <c r="G5214" s="103" t="s">
        <v>97</v>
      </c>
      <c r="H5214" s="103" t="s">
        <v>369</v>
      </c>
      <c r="I5214" s="103" t="s">
        <v>842</v>
      </c>
      <c r="J5214" s="215">
        <v>-90.97</v>
      </c>
      <c r="K5214" s="216" t="s">
        <v>88</v>
      </c>
    </row>
    <row r="5215" spans="1:11" x14ac:dyDescent="0.25">
      <c r="A5215" s="103" t="s">
        <v>808</v>
      </c>
      <c r="B5215" s="103" t="s">
        <v>88</v>
      </c>
      <c r="C5215" s="103" t="s">
        <v>904</v>
      </c>
      <c r="D5215" s="103" t="s">
        <v>917</v>
      </c>
      <c r="E5215" s="103" t="s">
        <v>918</v>
      </c>
      <c r="F5215" s="103" t="s">
        <v>918</v>
      </c>
      <c r="G5215" s="103" t="s">
        <v>139</v>
      </c>
      <c r="H5215" s="103" t="s">
        <v>646</v>
      </c>
      <c r="I5215" s="103" t="s">
        <v>842</v>
      </c>
      <c r="J5215" s="215">
        <v>255.63</v>
      </c>
      <c r="K5215" s="216" t="s">
        <v>88</v>
      </c>
    </row>
    <row r="5216" spans="1:11" x14ac:dyDescent="0.25">
      <c r="A5216" s="103" t="s">
        <v>808</v>
      </c>
      <c r="B5216" s="103" t="s">
        <v>88</v>
      </c>
      <c r="C5216" s="103" t="s">
        <v>904</v>
      </c>
      <c r="D5216" s="103" t="s">
        <v>917</v>
      </c>
      <c r="E5216" s="111"/>
      <c r="F5216" s="103" t="s">
        <v>918</v>
      </c>
      <c r="G5216" s="103" t="s">
        <v>139</v>
      </c>
      <c r="H5216" s="103" t="s">
        <v>646</v>
      </c>
      <c r="I5216" s="103" t="s">
        <v>842</v>
      </c>
      <c r="J5216" s="215">
        <v>-66.430000000000007</v>
      </c>
      <c r="K5216" s="216" t="s">
        <v>88</v>
      </c>
    </row>
    <row r="5217" spans="1:11" x14ac:dyDescent="0.25">
      <c r="A5217" s="103" t="s">
        <v>809</v>
      </c>
      <c r="B5217" s="103" t="s">
        <v>88</v>
      </c>
      <c r="C5217" s="103" t="s">
        <v>904</v>
      </c>
      <c r="D5217" s="103" t="s">
        <v>917</v>
      </c>
      <c r="E5217" s="103" t="s">
        <v>918</v>
      </c>
      <c r="F5217" s="103" t="s">
        <v>918</v>
      </c>
      <c r="G5217" s="103" t="s">
        <v>139</v>
      </c>
      <c r="H5217" s="103" t="s">
        <v>646</v>
      </c>
      <c r="I5217" s="103" t="s">
        <v>842</v>
      </c>
      <c r="J5217" s="215">
        <v>270.18</v>
      </c>
      <c r="K5217" s="216" t="s">
        <v>88</v>
      </c>
    </row>
    <row r="5218" spans="1:11" x14ac:dyDescent="0.25">
      <c r="A5218" s="103" t="s">
        <v>809</v>
      </c>
      <c r="B5218" s="103" t="s">
        <v>88</v>
      </c>
      <c r="C5218" s="103" t="s">
        <v>904</v>
      </c>
      <c r="D5218" s="103" t="s">
        <v>917</v>
      </c>
      <c r="E5218" s="111"/>
      <c r="F5218" s="103" t="s">
        <v>918</v>
      </c>
      <c r="G5218" s="103" t="s">
        <v>139</v>
      </c>
      <c r="H5218" s="103" t="s">
        <v>646</v>
      </c>
      <c r="I5218" s="103" t="s">
        <v>842</v>
      </c>
      <c r="J5218" s="215">
        <v>-70.22</v>
      </c>
      <c r="K5218" s="216" t="s">
        <v>88</v>
      </c>
    </row>
    <row r="5219" spans="1:11" x14ac:dyDescent="0.25">
      <c r="A5219" s="103" t="s">
        <v>1038</v>
      </c>
      <c r="B5219" s="103" t="s">
        <v>88</v>
      </c>
      <c r="C5219" s="103" t="s">
        <v>904</v>
      </c>
      <c r="D5219" s="103" t="s">
        <v>917</v>
      </c>
      <c r="E5219" s="103" t="s">
        <v>918</v>
      </c>
      <c r="F5219" s="103" t="s">
        <v>918</v>
      </c>
      <c r="G5219" s="103" t="s">
        <v>139</v>
      </c>
      <c r="H5219" s="103" t="s">
        <v>646</v>
      </c>
      <c r="I5219" s="103" t="s">
        <v>842</v>
      </c>
      <c r="J5219" s="215">
        <v>88.25</v>
      </c>
      <c r="K5219" s="216" t="s">
        <v>88</v>
      </c>
    </row>
    <row r="5220" spans="1:11" x14ac:dyDescent="0.25">
      <c r="A5220" s="103" t="s">
        <v>1038</v>
      </c>
      <c r="B5220" s="103" t="s">
        <v>88</v>
      </c>
      <c r="C5220" s="103" t="s">
        <v>904</v>
      </c>
      <c r="D5220" s="103" t="s">
        <v>917</v>
      </c>
      <c r="E5220" s="111"/>
      <c r="F5220" s="103" t="s">
        <v>918</v>
      </c>
      <c r="G5220" s="103" t="s">
        <v>139</v>
      </c>
      <c r="H5220" s="103" t="s">
        <v>646</v>
      </c>
      <c r="I5220" s="103" t="s">
        <v>842</v>
      </c>
      <c r="J5220" s="215">
        <v>-22.94</v>
      </c>
      <c r="K5220" s="216" t="s">
        <v>88</v>
      </c>
    </row>
    <row r="5221" spans="1:11" x14ac:dyDescent="0.25">
      <c r="A5221" s="103" t="s">
        <v>806</v>
      </c>
      <c r="B5221" s="103" t="s">
        <v>88</v>
      </c>
      <c r="C5221" s="103" t="s">
        <v>904</v>
      </c>
      <c r="D5221" s="103" t="s">
        <v>917</v>
      </c>
      <c r="E5221" s="103" t="s">
        <v>918</v>
      </c>
      <c r="F5221" s="103" t="s">
        <v>918</v>
      </c>
      <c r="G5221" s="103" t="s">
        <v>139</v>
      </c>
      <c r="H5221" s="103" t="s">
        <v>646</v>
      </c>
      <c r="I5221" s="103" t="s">
        <v>842</v>
      </c>
      <c r="J5221" s="215">
        <v>213.3</v>
      </c>
      <c r="K5221" s="216" t="s">
        <v>88</v>
      </c>
    </row>
    <row r="5222" spans="1:11" x14ac:dyDescent="0.25">
      <c r="A5222" s="103" t="s">
        <v>806</v>
      </c>
      <c r="B5222" s="103" t="s">
        <v>88</v>
      </c>
      <c r="C5222" s="103" t="s">
        <v>904</v>
      </c>
      <c r="D5222" s="103" t="s">
        <v>917</v>
      </c>
      <c r="E5222" s="111"/>
      <c r="F5222" s="103" t="s">
        <v>918</v>
      </c>
      <c r="G5222" s="103" t="s">
        <v>139</v>
      </c>
      <c r="H5222" s="103" t="s">
        <v>646</v>
      </c>
      <c r="I5222" s="103" t="s">
        <v>842</v>
      </c>
      <c r="J5222" s="215">
        <v>-55.44</v>
      </c>
      <c r="K5222" s="216" t="s">
        <v>88</v>
      </c>
    </row>
    <row r="5223" spans="1:11" x14ac:dyDescent="0.25">
      <c r="A5223" s="103" t="s">
        <v>807</v>
      </c>
      <c r="B5223" s="103" t="s">
        <v>88</v>
      </c>
      <c r="C5223" s="103" t="s">
        <v>904</v>
      </c>
      <c r="D5223" s="103" t="s">
        <v>917</v>
      </c>
      <c r="E5223" s="103" t="s">
        <v>918</v>
      </c>
      <c r="F5223" s="103" t="s">
        <v>918</v>
      </c>
      <c r="G5223" s="103" t="s">
        <v>139</v>
      </c>
      <c r="H5223" s="103" t="s">
        <v>646</v>
      </c>
      <c r="I5223" s="103" t="s">
        <v>842</v>
      </c>
      <c r="J5223" s="215">
        <v>54</v>
      </c>
      <c r="K5223" s="216" t="s">
        <v>88</v>
      </c>
    </row>
    <row r="5224" spans="1:11" x14ac:dyDescent="0.25">
      <c r="A5224" s="103" t="s">
        <v>807</v>
      </c>
      <c r="B5224" s="103" t="s">
        <v>88</v>
      </c>
      <c r="C5224" s="103" t="s">
        <v>904</v>
      </c>
      <c r="D5224" s="103" t="s">
        <v>917</v>
      </c>
      <c r="E5224" s="111"/>
      <c r="F5224" s="103" t="s">
        <v>918</v>
      </c>
      <c r="G5224" s="103" t="s">
        <v>139</v>
      </c>
      <c r="H5224" s="103" t="s">
        <v>646</v>
      </c>
      <c r="I5224" s="103" t="s">
        <v>842</v>
      </c>
      <c r="J5224" s="215">
        <v>-14.04</v>
      </c>
      <c r="K5224" s="216" t="s">
        <v>88</v>
      </c>
    </row>
    <row r="5225" spans="1:11" x14ac:dyDescent="0.25">
      <c r="A5225" s="103" t="s">
        <v>1038</v>
      </c>
      <c r="B5225" s="103" t="s">
        <v>88</v>
      </c>
      <c r="C5225" s="103" t="s">
        <v>904</v>
      </c>
      <c r="D5225" s="103" t="s">
        <v>917</v>
      </c>
      <c r="E5225" s="103" t="s">
        <v>918</v>
      </c>
      <c r="F5225" s="103" t="s">
        <v>918</v>
      </c>
      <c r="G5225" s="103" t="s">
        <v>138</v>
      </c>
      <c r="H5225" s="103" t="s">
        <v>1040</v>
      </c>
      <c r="I5225" s="103" t="s">
        <v>842</v>
      </c>
      <c r="J5225" s="215">
        <v>339.63</v>
      </c>
      <c r="K5225" s="216" t="s">
        <v>88</v>
      </c>
    </row>
    <row r="5226" spans="1:11" x14ac:dyDescent="0.25">
      <c r="A5226" s="103" t="s">
        <v>1038</v>
      </c>
      <c r="B5226" s="103" t="s">
        <v>88</v>
      </c>
      <c r="C5226" s="103" t="s">
        <v>904</v>
      </c>
      <c r="D5226" s="103" t="s">
        <v>917</v>
      </c>
      <c r="E5226" s="111"/>
      <c r="F5226" s="103" t="s">
        <v>918</v>
      </c>
      <c r="G5226" s="103" t="s">
        <v>138</v>
      </c>
      <c r="H5226" s="103" t="s">
        <v>1040</v>
      </c>
      <c r="I5226" s="103" t="s">
        <v>842</v>
      </c>
      <c r="J5226" s="215">
        <v>-88.27</v>
      </c>
      <c r="K5226" s="216" t="s">
        <v>88</v>
      </c>
    </row>
    <row r="5227" spans="1:11" x14ac:dyDescent="0.25">
      <c r="A5227" s="103" t="s">
        <v>807</v>
      </c>
      <c r="B5227" s="103" t="s">
        <v>88</v>
      </c>
      <c r="C5227" s="103" t="s">
        <v>904</v>
      </c>
      <c r="D5227" s="103" t="s">
        <v>917</v>
      </c>
      <c r="E5227" s="103" t="s">
        <v>918</v>
      </c>
      <c r="F5227" s="103" t="s">
        <v>918</v>
      </c>
      <c r="G5227" s="103" t="s">
        <v>136</v>
      </c>
      <c r="H5227" s="103" t="s">
        <v>370</v>
      </c>
      <c r="I5227" s="103" t="s">
        <v>842</v>
      </c>
      <c r="J5227" s="215">
        <v>210.02</v>
      </c>
      <c r="K5227" s="216" t="s">
        <v>88</v>
      </c>
    </row>
    <row r="5228" spans="1:11" x14ac:dyDescent="0.25">
      <c r="A5228" s="103" t="s">
        <v>810</v>
      </c>
      <c r="B5228" s="103" t="s">
        <v>88</v>
      </c>
      <c r="C5228" s="103" t="s">
        <v>904</v>
      </c>
      <c r="D5228" s="103" t="s">
        <v>917</v>
      </c>
      <c r="E5228" s="103" t="s">
        <v>918</v>
      </c>
      <c r="F5228" s="103" t="s">
        <v>918</v>
      </c>
      <c r="G5228" s="103" t="s">
        <v>135</v>
      </c>
      <c r="H5228" s="103" t="s">
        <v>371</v>
      </c>
      <c r="I5228" s="103" t="s">
        <v>842</v>
      </c>
      <c r="J5228" s="215">
        <v>0</v>
      </c>
      <c r="K5228" s="216" t="s">
        <v>88</v>
      </c>
    </row>
    <row r="5229" spans="1:11" x14ac:dyDescent="0.25">
      <c r="A5229" s="103" t="s">
        <v>808</v>
      </c>
      <c r="B5229" s="103" t="s">
        <v>88</v>
      </c>
      <c r="C5229" s="103" t="s">
        <v>904</v>
      </c>
      <c r="D5229" s="103" t="s">
        <v>917</v>
      </c>
      <c r="E5229" s="103" t="s">
        <v>918</v>
      </c>
      <c r="F5229" s="103" t="s">
        <v>918</v>
      </c>
      <c r="G5229" s="103" t="s">
        <v>125</v>
      </c>
      <c r="H5229" s="103" t="s">
        <v>393</v>
      </c>
      <c r="I5229" s="103" t="s">
        <v>842</v>
      </c>
      <c r="J5229" s="215">
        <v>235.18</v>
      </c>
      <c r="K5229" s="216" t="s">
        <v>88</v>
      </c>
    </row>
    <row r="5230" spans="1:11" x14ac:dyDescent="0.25">
      <c r="A5230" s="103" t="s">
        <v>1038</v>
      </c>
      <c r="B5230" s="103" t="s">
        <v>88</v>
      </c>
      <c r="C5230" s="103" t="s">
        <v>904</v>
      </c>
      <c r="D5230" s="103" t="s">
        <v>917</v>
      </c>
      <c r="E5230" s="103" t="s">
        <v>918</v>
      </c>
      <c r="F5230" s="103" t="s">
        <v>918</v>
      </c>
      <c r="G5230" s="103" t="s">
        <v>125</v>
      </c>
      <c r="H5230" s="103" t="s">
        <v>393</v>
      </c>
      <c r="I5230" s="103" t="s">
        <v>842</v>
      </c>
      <c r="J5230" s="215">
        <v>536.78</v>
      </c>
      <c r="K5230" s="216" t="s">
        <v>88</v>
      </c>
    </row>
    <row r="5231" spans="1:11" x14ac:dyDescent="0.25">
      <c r="A5231" s="103" t="s">
        <v>807</v>
      </c>
      <c r="B5231" s="103" t="s">
        <v>88</v>
      </c>
      <c r="C5231" s="103" t="s">
        <v>904</v>
      </c>
      <c r="D5231" s="103" t="s">
        <v>917</v>
      </c>
      <c r="E5231" s="103" t="s">
        <v>918</v>
      </c>
      <c r="F5231" s="103" t="s">
        <v>918</v>
      </c>
      <c r="G5231" s="103" t="s">
        <v>125</v>
      </c>
      <c r="H5231" s="103" t="s">
        <v>393</v>
      </c>
      <c r="I5231" s="103" t="s">
        <v>842</v>
      </c>
      <c r="J5231" s="215">
        <v>419.52</v>
      </c>
      <c r="K5231" s="216" t="s">
        <v>88</v>
      </c>
    </row>
    <row r="5232" spans="1:11" x14ac:dyDescent="0.25">
      <c r="A5232" s="103" t="s">
        <v>808</v>
      </c>
      <c r="B5232" s="103" t="s">
        <v>88</v>
      </c>
      <c r="C5232" s="103" t="s">
        <v>904</v>
      </c>
      <c r="D5232" s="103" t="s">
        <v>917</v>
      </c>
      <c r="E5232" s="103" t="s">
        <v>918</v>
      </c>
      <c r="F5232" s="103" t="s">
        <v>918</v>
      </c>
      <c r="G5232" s="103" t="s">
        <v>744</v>
      </c>
      <c r="H5232" s="103" t="s">
        <v>745</v>
      </c>
      <c r="I5232" s="103" t="s">
        <v>842</v>
      </c>
      <c r="J5232" s="215">
        <v>68.95</v>
      </c>
      <c r="K5232" s="216" t="s">
        <v>88</v>
      </c>
    </row>
    <row r="5233" spans="1:11" x14ac:dyDescent="0.25">
      <c r="A5233" s="103" t="s">
        <v>807</v>
      </c>
      <c r="B5233" s="103" t="s">
        <v>88</v>
      </c>
      <c r="C5233" s="103" t="s">
        <v>904</v>
      </c>
      <c r="D5233" s="103" t="s">
        <v>917</v>
      </c>
      <c r="E5233" s="103" t="s">
        <v>918</v>
      </c>
      <c r="F5233" s="103" t="s">
        <v>918</v>
      </c>
      <c r="G5233" s="103" t="s">
        <v>744</v>
      </c>
      <c r="H5233" s="103" t="s">
        <v>745</v>
      </c>
      <c r="I5233" s="103" t="s">
        <v>842</v>
      </c>
      <c r="J5233" s="215">
        <v>245.01</v>
      </c>
      <c r="K5233" s="216" t="s">
        <v>88</v>
      </c>
    </row>
    <row r="5234" spans="1:11" x14ac:dyDescent="0.25">
      <c r="A5234" s="103" t="s">
        <v>808</v>
      </c>
      <c r="B5234" s="103" t="s">
        <v>88</v>
      </c>
      <c r="C5234" s="103" t="s">
        <v>904</v>
      </c>
      <c r="D5234" s="103" t="s">
        <v>917</v>
      </c>
      <c r="E5234" s="103" t="s">
        <v>918</v>
      </c>
      <c r="F5234" s="103" t="s">
        <v>918</v>
      </c>
      <c r="G5234" s="103" t="s">
        <v>124</v>
      </c>
      <c r="H5234" s="103" t="s">
        <v>746</v>
      </c>
      <c r="I5234" s="103" t="s">
        <v>842</v>
      </c>
      <c r="J5234" s="215">
        <v>3847.63</v>
      </c>
      <c r="K5234" s="216" t="s">
        <v>88</v>
      </c>
    </row>
    <row r="5235" spans="1:11" x14ac:dyDescent="0.25">
      <c r="A5235" s="103" t="s">
        <v>807</v>
      </c>
      <c r="B5235" s="103" t="s">
        <v>88</v>
      </c>
      <c r="C5235" s="103" t="s">
        <v>904</v>
      </c>
      <c r="D5235" s="103" t="s">
        <v>917</v>
      </c>
      <c r="E5235" s="103" t="s">
        <v>918</v>
      </c>
      <c r="F5235" s="103" t="s">
        <v>918</v>
      </c>
      <c r="G5235" s="103" t="s">
        <v>124</v>
      </c>
      <c r="H5235" s="103" t="s">
        <v>746</v>
      </c>
      <c r="I5235" s="103" t="s">
        <v>842</v>
      </c>
      <c r="J5235" s="215">
        <v>42.35</v>
      </c>
      <c r="K5235" s="216" t="s">
        <v>88</v>
      </c>
    </row>
    <row r="5236" spans="1:11" x14ac:dyDescent="0.25">
      <c r="A5236" s="103" t="s">
        <v>808</v>
      </c>
      <c r="B5236" s="103" t="s">
        <v>88</v>
      </c>
      <c r="C5236" s="103" t="s">
        <v>904</v>
      </c>
      <c r="D5236" s="103" t="s">
        <v>917</v>
      </c>
      <c r="E5236" s="103" t="s">
        <v>918</v>
      </c>
      <c r="F5236" s="103" t="s">
        <v>918</v>
      </c>
      <c r="G5236" s="103" t="s">
        <v>155</v>
      </c>
      <c r="H5236" s="103" t="s">
        <v>395</v>
      </c>
      <c r="I5236" s="103" t="s">
        <v>842</v>
      </c>
      <c r="J5236" s="215">
        <v>314.88</v>
      </c>
      <c r="K5236" s="216" t="s">
        <v>88</v>
      </c>
    </row>
    <row r="5237" spans="1:11" x14ac:dyDescent="0.25">
      <c r="A5237" s="103" t="s">
        <v>1038</v>
      </c>
      <c r="B5237" s="103" t="s">
        <v>88</v>
      </c>
      <c r="C5237" s="103" t="s">
        <v>904</v>
      </c>
      <c r="D5237" s="103" t="s">
        <v>917</v>
      </c>
      <c r="E5237" s="103" t="s">
        <v>918</v>
      </c>
      <c r="F5237" s="103" t="s">
        <v>918</v>
      </c>
      <c r="G5237" s="103" t="s">
        <v>155</v>
      </c>
      <c r="H5237" s="103" t="s">
        <v>395</v>
      </c>
      <c r="I5237" s="103" t="s">
        <v>842</v>
      </c>
      <c r="J5237" s="215">
        <v>7.26</v>
      </c>
      <c r="K5237" s="216" t="s">
        <v>88</v>
      </c>
    </row>
    <row r="5238" spans="1:11" x14ac:dyDescent="0.25">
      <c r="A5238" s="103" t="s">
        <v>807</v>
      </c>
      <c r="B5238" s="103" t="s">
        <v>88</v>
      </c>
      <c r="C5238" s="103" t="s">
        <v>904</v>
      </c>
      <c r="D5238" s="103" t="s">
        <v>917</v>
      </c>
      <c r="E5238" s="103" t="s">
        <v>918</v>
      </c>
      <c r="F5238" s="103" t="s">
        <v>918</v>
      </c>
      <c r="G5238" s="103" t="s">
        <v>155</v>
      </c>
      <c r="H5238" s="103" t="s">
        <v>395</v>
      </c>
      <c r="I5238" s="103" t="s">
        <v>842</v>
      </c>
      <c r="J5238" s="215">
        <v>36.03</v>
      </c>
      <c r="K5238" s="216" t="s">
        <v>88</v>
      </c>
    </row>
    <row r="5239" spans="1:11" x14ac:dyDescent="0.25">
      <c r="A5239" s="103" t="s">
        <v>807</v>
      </c>
      <c r="B5239" s="103" t="s">
        <v>88</v>
      </c>
      <c r="C5239" s="103" t="s">
        <v>904</v>
      </c>
      <c r="D5239" s="103" t="s">
        <v>917</v>
      </c>
      <c r="E5239" s="103" t="s">
        <v>918</v>
      </c>
      <c r="F5239" s="103" t="s">
        <v>918</v>
      </c>
      <c r="G5239" s="103" t="s">
        <v>454</v>
      </c>
      <c r="H5239" s="103" t="s">
        <v>455</v>
      </c>
      <c r="I5239" s="103" t="s">
        <v>842</v>
      </c>
      <c r="J5239" s="215">
        <v>15.22</v>
      </c>
      <c r="K5239" s="216" t="s">
        <v>88</v>
      </c>
    </row>
    <row r="5240" spans="1:11" x14ac:dyDescent="0.25">
      <c r="A5240" s="103" t="s">
        <v>807</v>
      </c>
      <c r="B5240" s="103" t="s">
        <v>88</v>
      </c>
      <c r="C5240" s="103" t="s">
        <v>904</v>
      </c>
      <c r="D5240" s="103" t="s">
        <v>917</v>
      </c>
      <c r="E5240" s="103" t="s">
        <v>918</v>
      </c>
      <c r="F5240" s="103" t="s">
        <v>918</v>
      </c>
      <c r="G5240" s="103" t="s">
        <v>94</v>
      </c>
      <c r="H5240" s="103" t="s">
        <v>397</v>
      </c>
      <c r="I5240" s="103" t="s">
        <v>842</v>
      </c>
      <c r="J5240" s="215">
        <v>2.85</v>
      </c>
      <c r="K5240" s="216" t="s">
        <v>88</v>
      </c>
    </row>
    <row r="5241" spans="1:11" x14ac:dyDescent="0.25">
      <c r="A5241" s="103" t="s">
        <v>808</v>
      </c>
      <c r="B5241" s="103" t="s">
        <v>88</v>
      </c>
      <c r="C5241" s="103" t="s">
        <v>904</v>
      </c>
      <c r="D5241" s="103" t="s">
        <v>917</v>
      </c>
      <c r="E5241" s="103" t="s">
        <v>918</v>
      </c>
      <c r="F5241" s="103" t="s">
        <v>918</v>
      </c>
      <c r="G5241" s="103" t="s">
        <v>448</v>
      </c>
      <c r="H5241" s="103" t="s">
        <v>449</v>
      </c>
      <c r="I5241" s="103" t="s">
        <v>842</v>
      </c>
      <c r="J5241" s="215">
        <v>792.54</v>
      </c>
      <c r="K5241" s="216" t="s">
        <v>88</v>
      </c>
    </row>
    <row r="5242" spans="1:11" x14ac:dyDescent="0.25">
      <c r="A5242" s="103" t="s">
        <v>809</v>
      </c>
      <c r="B5242" s="103" t="s">
        <v>88</v>
      </c>
      <c r="C5242" s="103" t="s">
        <v>904</v>
      </c>
      <c r="D5242" s="103" t="s">
        <v>747</v>
      </c>
      <c r="E5242" s="111"/>
      <c r="F5242" s="103" t="s">
        <v>748</v>
      </c>
      <c r="G5242" s="103" t="s">
        <v>118</v>
      </c>
      <c r="H5242" s="103" t="s">
        <v>323</v>
      </c>
      <c r="I5242" s="103" t="s">
        <v>842</v>
      </c>
      <c r="J5242" s="215">
        <v>331.86</v>
      </c>
      <c r="K5242" s="216" t="s">
        <v>88</v>
      </c>
    </row>
    <row r="5243" spans="1:11" x14ac:dyDescent="0.25">
      <c r="A5243" s="103" t="s">
        <v>810</v>
      </c>
      <c r="B5243" s="103" t="s">
        <v>88</v>
      </c>
      <c r="C5243" s="103" t="s">
        <v>904</v>
      </c>
      <c r="D5243" s="103" t="s">
        <v>747</v>
      </c>
      <c r="E5243" s="111"/>
      <c r="F5243" s="103" t="s">
        <v>748</v>
      </c>
      <c r="G5243" s="103" t="s">
        <v>118</v>
      </c>
      <c r="H5243" s="103" t="s">
        <v>323</v>
      </c>
      <c r="I5243" s="103" t="s">
        <v>842</v>
      </c>
      <c r="J5243" s="215">
        <v>-127.95</v>
      </c>
      <c r="K5243" s="216" t="s">
        <v>88</v>
      </c>
    </row>
    <row r="5244" spans="1:11" x14ac:dyDescent="0.25">
      <c r="A5244" s="103" t="s">
        <v>808</v>
      </c>
      <c r="B5244" s="103" t="s">
        <v>88</v>
      </c>
      <c r="C5244" s="103" t="s">
        <v>904</v>
      </c>
      <c r="D5244" s="103" t="s">
        <v>747</v>
      </c>
      <c r="E5244" s="111"/>
      <c r="F5244" s="103" t="s">
        <v>748</v>
      </c>
      <c r="G5244" s="103" t="s">
        <v>116</v>
      </c>
      <c r="H5244" s="103" t="s">
        <v>400</v>
      </c>
      <c r="I5244" s="103" t="s">
        <v>842</v>
      </c>
      <c r="J5244" s="215">
        <v>-248.99</v>
      </c>
      <c r="K5244" s="216" t="s">
        <v>88</v>
      </c>
    </row>
    <row r="5245" spans="1:11" x14ac:dyDescent="0.25">
      <c r="A5245" s="103" t="s">
        <v>810</v>
      </c>
      <c r="B5245" s="103" t="s">
        <v>88</v>
      </c>
      <c r="C5245" s="103" t="s">
        <v>904</v>
      </c>
      <c r="D5245" s="103" t="s">
        <v>747</v>
      </c>
      <c r="E5245" s="111"/>
      <c r="F5245" s="103" t="s">
        <v>748</v>
      </c>
      <c r="G5245" s="103" t="s">
        <v>116</v>
      </c>
      <c r="H5245" s="103" t="s">
        <v>400</v>
      </c>
      <c r="I5245" s="103" t="s">
        <v>842</v>
      </c>
      <c r="J5245" s="215">
        <v>-121</v>
      </c>
      <c r="K5245" s="216" t="s">
        <v>88</v>
      </c>
    </row>
    <row r="5246" spans="1:11" x14ac:dyDescent="0.25">
      <c r="A5246" s="103" t="s">
        <v>808</v>
      </c>
      <c r="B5246" s="103" t="s">
        <v>88</v>
      </c>
      <c r="C5246" s="103" t="s">
        <v>904</v>
      </c>
      <c r="D5246" s="103" t="s">
        <v>747</v>
      </c>
      <c r="E5246" s="111"/>
      <c r="F5246" s="103" t="s">
        <v>748</v>
      </c>
      <c r="G5246" s="103" t="s">
        <v>112</v>
      </c>
      <c r="H5246" s="103" t="s">
        <v>334</v>
      </c>
      <c r="I5246" s="103" t="s">
        <v>842</v>
      </c>
      <c r="J5246" s="215">
        <v>-91.56</v>
      </c>
      <c r="K5246" s="216" t="s">
        <v>88</v>
      </c>
    </row>
    <row r="5247" spans="1:11" x14ac:dyDescent="0.25">
      <c r="A5247" s="103" t="s">
        <v>810</v>
      </c>
      <c r="B5247" s="103" t="s">
        <v>88</v>
      </c>
      <c r="C5247" s="103" t="s">
        <v>904</v>
      </c>
      <c r="D5247" s="103" t="s">
        <v>747</v>
      </c>
      <c r="E5247" s="111"/>
      <c r="F5247" s="103" t="s">
        <v>748</v>
      </c>
      <c r="G5247" s="103" t="s">
        <v>112</v>
      </c>
      <c r="H5247" s="103" t="s">
        <v>334</v>
      </c>
      <c r="I5247" s="103" t="s">
        <v>842</v>
      </c>
      <c r="J5247" s="215">
        <v>-330.51</v>
      </c>
      <c r="K5247" s="216" t="s">
        <v>88</v>
      </c>
    </row>
    <row r="5248" spans="1:11" x14ac:dyDescent="0.25">
      <c r="A5248" s="103" t="s">
        <v>806</v>
      </c>
      <c r="B5248" s="103" t="s">
        <v>88</v>
      </c>
      <c r="C5248" s="103" t="s">
        <v>904</v>
      </c>
      <c r="D5248" s="103" t="s">
        <v>747</v>
      </c>
      <c r="E5248" s="111"/>
      <c r="F5248" s="103" t="s">
        <v>748</v>
      </c>
      <c r="G5248" s="103" t="s">
        <v>112</v>
      </c>
      <c r="H5248" s="103" t="s">
        <v>334</v>
      </c>
      <c r="I5248" s="103" t="s">
        <v>842</v>
      </c>
      <c r="J5248" s="215">
        <v>-422.01</v>
      </c>
      <c r="K5248" s="216" t="s">
        <v>88</v>
      </c>
    </row>
    <row r="5249" spans="1:11" x14ac:dyDescent="0.25">
      <c r="A5249" s="103" t="s">
        <v>808</v>
      </c>
      <c r="B5249" s="103" t="s">
        <v>88</v>
      </c>
      <c r="C5249" s="103" t="s">
        <v>904</v>
      </c>
      <c r="D5249" s="103" t="s">
        <v>747</v>
      </c>
      <c r="E5249" s="111"/>
      <c r="F5249" s="103" t="s">
        <v>748</v>
      </c>
      <c r="G5249" s="103" t="s">
        <v>984</v>
      </c>
      <c r="H5249" s="103" t="s">
        <v>985</v>
      </c>
      <c r="I5249" s="103" t="s">
        <v>842</v>
      </c>
      <c r="J5249" s="215">
        <v>-1113.27</v>
      </c>
      <c r="K5249" s="216" t="s">
        <v>88</v>
      </c>
    </row>
    <row r="5250" spans="1:11" x14ac:dyDescent="0.25">
      <c r="A5250" s="103" t="s">
        <v>808</v>
      </c>
      <c r="B5250" s="103" t="s">
        <v>88</v>
      </c>
      <c r="C5250" s="103" t="s">
        <v>904</v>
      </c>
      <c r="D5250" s="103" t="s">
        <v>747</v>
      </c>
      <c r="E5250" s="111"/>
      <c r="F5250" s="103" t="s">
        <v>748</v>
      </c>
      <c r="G5250" s="103" t="s">
        <v>106</v>
      </c>
      <c r="H5250" s="103" t="s">
        <v>482</v>
      </c>
      <c r="I5250" s="103" t="s">
        <v>842</v>
      </c>
      <c r="J5250" s="215">
        <v>-52.5</v>
      </c>
      <c r="K5250" s="216" t="s">
        <v>88</v>
      </c>
    </row>
    <row r="5251" spans="1:11" x14ac:dyDescent="0.25">
      <c r="A5251" s="103" t="s">
        <v>1038</v>
      </c>
      <c r="B5251" s="103" t="s">
        <v>88</v>
      </c>
      <c r="C5251" s="103" t="s">
        <v>904</v>
      </c>
      <c r="D5251" s="103" t="s">
        <v>747</v>
      </c>
      <c r="E5251" s="111"/>
      <c r="F5251" s="103" t="s">
        <v>748</v>
      </c>
      <c r="G5251" s="103" t="s">
        <v>105</v>
      </c>
      <c r="H5251" s="103" t="s">
        <v>335</v>
      </c>
      <c r="I5251" s="103" t="s">
        <v>842</v>
      </c>
      <c r="J5251" s="215">
        <v>-336.64</v>
      </c>
      <c r="K5251" s="216" t="s">
        <v>88</v>
      </c>
    </row>
    <row r="5252" spans="1:11" x14ac:dyDescent="0.25">
      <c r="A5252" s="103" t="s">
        <v>808</v>
      </c>
      <c r="B5252" s="103" t="s">
        <v>88</v>
      </c>
      <c r="C5252" s="103" t="s">
        <v>904</v>
      </c>
      <c r="D5252" s="103" t="s">
        <v>747</v>
      </c>
      <c r="E5252" s="111"/>
      <c r="F5252" s="103" t="s">
        <v>748</v>
      </c>
      <c r="G5252" s="103" t="s">
        <v>104</v>
      </c>
      <c r="H5252" s="103" t="s">
        <v>336</v>
      </c>
      <c r="I5252" s="103" t="s">
        <v>842</v>
      </c>
      <c r="J5252" s="215">
        <v>-271.77</v>
      </c>
      <c r="K5252" s="216" t="s">
        <v>88</v>
      </c>
    </row>
    <row r="5253" spans="1:11" x14ac:dyDescent="0.25">
      <c r="A5253" s="103" t="s">
        <v>809</v>
      </c>
      <c r="B5253" s="103" t="s">
        <v>88</v>
      </c>
      <c r="C5253" s="103" t="s">
        <v>904</v>
      </c>
      <c r="D5253" s="103" t="s">
        <v>747</v>
      </c>
      <c r="E5253" s="111"/>
      <c r="F5253" s="103" t="s">
        <v>748</v>
      </c>
      <c r="G5253" s="103" t="s">
        <v>104</v>
      </c>
      <c r="H5253" s="103" t="s">
        <v>336</v>
      </c>
      <c r="I5253" s="103" t="s">
        <v>842</v>
      </c>
      <c r="J5253" s="215">
        <v>-463.91</v>
      </c>
      <c r="K5253" s="216" t="s">
        <v>88</v>
      </c>
    </row>
    <row r="5254" spans="1:11" x14ac:dyDescent="0.25">
      <c r="A5254" s="103" t="s">
        <v>810</v>
      </c>
      <c r="B5254" s="103" t="s">
        <v>88</v>
      </c>
      <c r="C5254" s="103" t="s">
        <v>904</v>
      </c>
      <c r="D5254" s="103" t="s">
        <v>747</v>
      </c>
      <c r="E5254" s="111"/>
      <c r="F5254" s="103" t="s">
        <v>748</v>
      </c>
      <c r="G5254" s="103" t="s">
        <v>104</v>
      </c>
      <c r="H5254" s="103" t="s">
        <v>336</v>
      </c>
      <c r="I5254" s="103" t="s">
        <v>842</v>
      </c>
      <c r="J5254" s="215">
        <v>-584.75</v>
      </c>
      <c r="K5254" s="216" t="s">
        <v>88</v>
      </c>
    </row>
    <row r="5255" spans="1:11" x14ac:dyDescent="0.25">
      <c r="A5255" s="103" t="s">
        <v>1038</v>
      </c>
      <c r="B5255" s="103" t="s">
        <v>88</v>
      </c>
      <c r="C5255" s="103" t="s">
        <v>904</v>
      </c>
      <c r="D5255" s="103" t="s">
        <v>747</v>
      </c>
      <c r="E5255" s="111"/>
      <c r="F5255" s="103" t="s">
        <v>748</v>
      </c>
      <c r="G5255" s="103" t="s">
        <v>104</v>
      </c>
      <c r="H5255" s="103" t="s">
        <v>336</v>
      </c>
      <c r="I5255" s="103" t="s">
        <v>842</v>
      </c>
      <c r="J5255" s="215">
        <v>-87.96</v>
      </c>
      <c r="K5255" s="216" t="s">
        <v>88</v>
      </c>
    </row>
    <row r="5256" spans="1:11" x14ac:dyDescent="0.25">
      <c r="A5256" s="103" t="s">
        <v>806</v>
      </c>
      <c r="B5256" s="103" t="s">
        <v>88</v>
      </c>
      <c r="C5256" s="103" t="s">
        <v>904</v>
      </c>
      <c r="D5256" s="103" t="s">
        <v>747</v>
      </c>
      <c r="E5256" s="111"/>
      <c r="F5256" s="103" t="s">
        <v>748</v>
      </c>
      <c r="G5256" s="103" t="s">
        <v>104</v>
      </c>
      <c r="H5256" s="103" t="s">
        <v>336</v>
      </c>
      <c r="I5256" s="103" t="s">
        <v>842</v>
      </c>
      <c r="J5256" s="215">
        <v>-586.79999999999995</v>
      </c>
      <c r="K5256" s="216" t="s">
        <v>88</v>
      </c>
    </row>
    <row r="5257" spans="1:11" x14ac:dyDescent="0.25">
      <c r="A5257" s="103" t="s">
        <v>807</v>
      </c>
      <c r="B5257" s="103" t="s">
        <v>88</v>
      </c>
      <c r="C5257" s="103" t="s">
        <v>904</v>
      </c>
      <c r="D5257" s="103" t="s">
        <v>747</v>
      </c>
      <c r="E5257" s="111"/>
      <c r="F5257" s="103" t="s">
        <v>748</v>
      </c>
      <c r="G5257" s="103" t="s">
        <v>104</v>
      </c>
      <c r="H5257" s="103" t="s">
        <v>336</v>
      </c>
      <c r="I5257" s="103" t="s">
        <v>842</v>
      </c>
      <c r="J5257" s="215">
        <v>-373.26</v>
      </c>
      <c r="K5257" s="216" t="s">
        <v>88</v>
      </c>
    </row>
    <row r="5258" spans="1:11" x14ac:dyDescent="0.25">
      <c r="A5258" s="103" t="s">
        <v>808</v>
      </c>
      <c r="B5258" s="103" t="s">
        <v>88</v>
      </c>
      <c r="C5258" s="103" t="s">
        <v>904</v>
      </c>
      <c r="D5258" s="103" t="s">
        <v>747</v>
      </c>
      <c r="E5258" s="111"/>
      <c r="F5258" s="103" t="s">
        <v>748</v>
      </c>
      <c r="G5258" s="103" t="s">
        <v>103</v>
      </c>
      <c r="H5258" s="103" t="s">
        <v>337</v>
      </c>
      <c r="I5258" s="103" t="s">
        <v>842</v>
      </c>
      <c r="J5258" s="215">
        <v>-84.1</v>
      </c>
      <c r="K5258" s="216" t="s">
        <v>88</v>
      </c>
    </row>
    <row r="5259" spans="1:11" x14ac:dyDescent="0.25">
      <c r="A5259" s="103" t="s">
        <v>809</v>
      </c>
      <c r="B5259" s="103" t="s">
        <v>88</v>
      </c>
      <c r="C5259" s="103" t="s">
        <v>904</v>
      </c>
      <c r="D5259" s="103" t="s">
        <v>747</v>
      </c>
      <c r="E5259" s="111"/>
      <c r="F5259" s="103" t="s">
        <v>748</v>
      </c>
      <c r="G5259" s="103" t="s">
        <v>103</v>
      </c>
      <c r="H5259" s="103" t="s">
        <v>337</v>
      </c>
      <c r="I5259" s="103" t="s">
        <v>842</v>
      </c>
      <c r="J5259" s="215">
        <v>-432.96</v>
      </c>
      <c r="K5259" s="216" t="s">
        <v>88</v>
      </c>
    </row>
    <row r="5260" spans="1:11" x14ac:dyDescent="0.25">
      <c r="A5260" s="103" t="s">
        <v>810</v>
      </c>
      <c r="B5260" s="103" t="s">
        <v>88</v>
      </c>
      <c r="C5260" s="103" t="s">
        <v>904</v>
      </c>
      <c r="D5260" s="103" t="s">
        <v>747</v>
      </c>
      <c r="E5260" s="111"/>
      <c r="F5260" s="103" t="s">
        <v>748</v>
      </c>
      <c r="G5260" s="103" t="s">
        <v>103</v>
      </c>
      <c r="H5260" s="103" t="s">
        <v>337</v>
      </c>
      <c r="I5260" s="103" t="s">
        <v>842</v>
      </c>
      <c r="J5260" s="215">
        <v>-425.55</v>
      </c>
      <c r="K5260" s="216" t="s">
        <v>88</v>
      </c>
    </row>
    <row r="5261" spans="1:11" x14ac:dyDescent="0.25">
      <c r="A5261" s="103" t="s">
        <v>1038</v>
      </c>
      <c r="B5261" s="103" t="s">
        <v>88</v>
      </c>
      <c r="C5261" s="103" t="s">
        <v>904</v>
      </c>
      <c r="D5261" s="103" t="s">
        <v>747</v>
      </c>
      <c r="E5261" s="111"/>
      <c r="F5261" s="103" t="s">
        <v>748</v>
      </c>
      <c r="G5261" s="103" t="s">
        <v>103</v>
      </c>
      <c r="H5261" s="103" t="s">
        <v>337</v>
      </c>
      <c r="I5261" s="103" t="s">
        <v>842</v>
      </c>
      <c r="J5261" s="215">
        <v>-129.47999999999999</v>
      </c>
      <c r="K5261" s="216" t="s">
        <v>88</v>
      </c>
    </row>
    <row r="5262" spans="1:11" x14ac:dyDescent="0.25">
      <c r="A5262" s="103" t="s">
        <v>806</v>
      </c>
      <c r="B5262" s="103" t="s">
        <v>88</v>
      </c>
      <c r="C5262" s="103" t="s">
        <v>904</v>
      </c>
      <c r="D5262" s="103" t="s">
        <v>747</v>
      </c>
      <c r="E5262" s="111"/>
      <c r="F5262" s="103" t="s">
        <v>748</v>
      </c>
      <c r="G5262" s="103" t="s">
        <v>103</v>
      </c>
      <c r="H5262" s="103" t="s">
        <v>337</v>
      </c>
      <c r="I5262" s="103" t="s">
        <v>842</v>
      </c>
      <c r="J5262" s="215">
        <v>-691.74</v>
      </c>
      <c r="K5262" s="216" t="s">
        <v>88</v>
      </c>
    </row>
    <row r="5263" spans="1:11" x14ac:dyDescent="0.25">
      <c r="A5263" s="103" t="s">
        <v>807</v>
      </c>
      <c r="B5263" s="103" t="s">
        <v>88</v>
      </c>
      <c r="C5263" s="103" t="s">
        <v>904</v>
      </c>
      <c r="D5263" s="103" t="s">
        <v>747</v>
      </c>
      <c r="E5263" s="111"/>
      <c r="F5263" s="103" t="s">
        <v>748</v>
      </c>
      <c r="G5263" s="103" t="s">
        <v>103</v>
      </c>
      <c r="H5263" s="103" t="s">
        <v>337</v>
      </c>
      <c r="I5263" s="103" t="s">
        <v>842</v>
      </c>
      <c r="J5263" s="215">
        <v>-1075.27</v>
      </c>
      <c r="K5263" s="216" t="s">
        <v>88</v>
      </c>
    </row>
    <row r="5264" spans="1:11" x14ac:dyDescent="0.25">
      <c r="A5264" s="103" t="s">
        <v>808</v>
      </c>
      <c r="B5264" s="103" t="s">
        <v>88</v>
      </c>
      <c r="C5264" s="103" t="s">
        <v>904</v>
      </c>
      <c r="D5264" s="103" t="s">
        <v>747</v>
      </c>
      <c r="E5264" s="111"/>
      <c r="F5264" s="103" t="s">
        <v>748</v>
      </c>
      <c r="G5264" s="103" t="s">
        <v>101</v>
      </c>
      <c r="H5264" s="103" t="s">
        <v>339</v>
      </c>
      <c r="I5264" s="103" t="s">
        <v>842</v>
      </c>
      <c r="J5264" s="215">
        <v>-528.9</v>
      </c>
      <c r="K5264" s="216" t="s">
        <v>88</v>
      </c>
    </row>
    <row r="5265" spans="1:11" x14ac:dyDescent="0.25">
      <c r="A5265" s="103" t="s">
        <v>809</v>
      </c>
      <c r="B5265" s="103" t="s">
        <v>88</v>
      </c>
      <c r="C5265" s="103" t="s">
        <v>904</v>
      </c>
      <c r="D5265" s="103" t="s">
        <v>747</v>
      </c>
      <c r="E5265" s="111"/>
      <c r="F5265" s="103" t="s">
        <v>748</v>
      </c>
      <c r="G5265" s="103" t="s">
        <v>101</v>
      </c>
      <c r="H5265" s="103" t="s">
        <v>339</v>
      </c>
      <c r="I5265" s="103" t="s">
        <v>842</v>
      </c>
      <c r="J5265" s="215">
        <v>-645.89</v>
      </c>
      <c r="K5265" s="216" t="s">
        <v>88</v>
      </c>
    </row>
    <row r="5266" spans="1:11" x14ac:dyDescent="0.25">
      <c r="A5266" s="103" t="s">
        <v>810</v>
      </c>
      <c r="B5266" s="103" t="s">
        <v>88</v>
      </c>
      <c r="C5266" s="103" t="s">
        <v>904</v>
      </c>
      <c r="D5266" s="103" t="s">
        <v>747</v>
      </c>
      <c r="E5266" s="111"/>
      <c r="F5266" s="103" t="s">
        <v>748</v>
      </c>
      <c r="G5266" s="103" t="s">
        <v>101</v>
      </c>
      <c r="H5266" s="103" t="s">
        <v>339</v>
      </c>
      <c r="I5266" s="103" t="s">
        <v>842</v>
      </c>
      <c r="J5266" s="215">
        <v>-40.44</v>
      </c>
      <c r="K5266" s="216" t="s">
        <v>88</v>
      </c>
    </row>
    <row r="5267" spans="1:11" x14ac:dyDescent="0.25">
      <c r="A5267" s="103" t="s">
        <v>1038</v>
      </c>
      <c r="B5267" s="103" t="s">
        <v>88</v>
      </c>
      <c r="C5267" s="103" t="s">
        <v>904</v>
      </c>
      <c r="D5267" s="103" t="s">
        <v>747</v>
      </c>
      <c r="E5267" s="111"/>
      <c r="F5267" s="103" t="s">
        <v>748</v>
      </c>
      <c r="G5267" s="103" t="s">
        <v>101</v>
      </c>
      <c r="H5267" s="103" t="s">
        <v>339</v>
      </c>
      <c r="I5267" s="103" t="s">
        <v>842</v>
      </c>
      <c r="J5267" s="215">
        <v>-242.97</v>
      </c>
      <c r="K5267" s="216" t="s">
        <v>88</v>
      </c>
    </row>
    <row r="5268" spans="1:11" x14ac:dyDescent="0.25">
      <c r="A5268" s="103" t="s">
        <v>806</v>
      </c>
      <c r="B5268" s="103" t="s">
        <v>88</v>
      </c>
      <c r="C5268" s="103" t="s">
        <v>904</v>
      </c>
      <c r="D5268" s="103" t="s">
        <v>747</v>
      </c>
      <c r="E5268" s="111"/>
      <c r="F5268" s="103" t="s">
        <v>748</v>
      </c>
      <c r="G5268" s="103" t="s">
        <v>101</v>
      </c>
      <c r="H5268" s="103" t="s">
        <v>339</v>
      </c>
      <c r="I5268" s="103" t="s">
        <v>842</v>
      </c>
      <c r="J5268" s="215">
        <v>-246.34</v>
      </c>
      <c r="K5268" s="216" t="s">
        <v>88</v>
      </c>
    </row>
    <row r="5269" spans="1:11" x14ac:dyDescent="0.25">
      <c r="A5269" s="103" t="s">
        <v>807</v>
      </c>
      <c r="B5269" s="103" t="s">
        <v>88</v>
      </c>
      <c r="C5269" s="103" t="s">
        <v>904</v>
      </c>
      <c r="D5269" s="103" t="s">
        <v>747</v>
      </c>
      <c r="E5269" s="111"/>
      <c r="F5269" s="103" t="s">
        <v>748</v>
      </c>
      <c r="G5269" s="103" t="s">
        <v>101</v>
      </c>
      <c r="H5269" s="103" t="s">
        <v>339</v>
      </c>
      <c r="I5269" s="103" t="s">
        <v>842</v>
      </c>
      <c r="J5269" s="215">
        <v>-317.11</v>
      </c>
      <c r="K5269" s="216" t="s">
        <v>88</v>
      </c>
    </row>
    <row r="5270" spans="1:11" x14ac:dyDescent="0.25">
      <c r="A5270" s="103" t="s">
        <v>808</v>
      </c>
      <c r="B5270" s="103" t="s">
        <v>88</v>
      </c>
      <c r="C5270" s="103" t="s">
        <v>904</v>
      </c>
      <c r="D5270" s="103" t="s">
        <v>747</v>
      </c>
      <c r="E5270" s="111"/>
      <c r="F5270" s="103" t="s">
        <v>748</v>
      </c>
      <c r="G5270" s="103" t="s">
        <v>109</v>
      </c>
      <c r="H5270" s="103" t="s">
        <v>403</v>
      </c>
      <c r="I5270" s="103" t="s">
        <v>842</v>
      </c>
      <c r="J5270" s="215">
        <v>-144.62</v>
      </c>
      <c r="K5270" s="216" t="s">
        <v>88</v>
      </c>
    </row>
    <row r="5271" spans="1:11" x14ac:dyDescent="0.25">
      <c r="A5271" s="103" t="s">
        <v>808</v>
      </c>
      <c r="B5271" s="103" t="s">
        <v>88</v>
      </c>
      <c r="C5271" s="103" t="s">
        <v>904</v>
      </c>
      <c r="D5271" s="103" t="s">
        <v>747</v>
      </c>
      <c r="E5271" s="111"/>
      <c r="F5271" s="103" t="s">
        <v>748</v>
      </c>
      <c r="G5271" s="103" t="s">
        <v>98</v>
      </c>
      <c r="H5271" s="103" t="s">
        <v>341</v>
      </c>
      <c r="I5271" s="103" t="s">
        <v>842</v>
      </c>
      <c r="J5271" s="215">
        <v>-1424.07</v>
      </c>
      <c r="K5271" s="216" t="s">
        <v>88</v>
      </c>
    </row>
    <row r="5272" spans="1:11" x14ac:dyDescent="0.25">
      <c r="A5272" s="103" t="s">
        <v>809</v>
      </c>
      <c r="B5272" s="103" t="s">
        <v>88</v>
      </c>
      <c r="C5272" s="103" t="s">
        <v>904</v>
      </c>
      <c r="D5272" s="103" t="s">
        <v>747</v>
      </c>
      <c r="E5272" s="111"/>
      <c r="F5272" s="103" t="s">
        <v>748</v>
      </c>
      <c r="G5272" s="103" t="s">
        <v>98</v>
      </c>
      <c r="H5272" s="103" t="s">
        <v>341</v>
      </c>
      <c r="I5272" s="103" t="s">
        <v>842</v>
      </c>
      <c r="J5272" s="215">
        <v>-2012.86</v>
      </c>
      <c r="K5272" s="216" t="s">
        <v>88</v>
      </c>
    </row>
    <row r="5273" spans="1:11" x14ac:dyDescent="0.25">
      <c r="A5273" s="103" t="s">
        <v>810</v>
      </c>
      <c r="B5273" s="103" t="s">
        <v>88</v>
      </c>
      <c r="C5273" s="103" t="s">
        <v>904</v>
      </c>
      <c r="D5273" s="103" t="s">
        <v>747</v>
      </c>
      <c r="E5273" s="111"/>
      <c r="F5273" s="103" t="s">
        <v>748</v>
      </c>
      <c r="G5273" s="103" t="s">
        <v>98</v>
      </c>
      <c r="H5273" s="103" t="s">
        <v>341</v>
      </c>
      <c r="I5273" s="103" t="s">
        <v>842</v>
      </c>
      <c r="J5273" s="215">
        <v>-760.53</v>
      </c>
      <c r="K5273" s="216" t="s">
        <v>88</v>
      </c>
    </row>
    <row r="5274" spans="1:11" x14ac:dyDescent="0.25">
      <c r="A5274" s="103" t="s">
        <v>1038</v>
      </c>
      <c r="B5274" s="103" t="s">
        <v>88</v>
      </c>
      <c r="C5274" s="103" t="s">
        <v>904</v>
      </c>
      <c r="D5274" s="103" t="s">
        <v>747</v>
      </c>
      <c r="E5274" s="111"/>
      <c r="F5274" s="103" t="s">
        <v>748</v>
      </c>
      <c r="G5274" s="103" t="s">
        <v>98</v>
      </c>
      <c r="H5274" s="103" t="s">
        <v>341</v>
      </c>
      <c r="I5274" s="103" t="s">
        <v>842</v>
      </c>
      <c r="J5274" s="215">
        <v>-558.34</v>
      </c>
      <c r="K5274" s="216" t="s">
        <v>88</v>
      </c>
    </row>
    <row r="5275" spans="1:11" x14ac:dyDescent="0.25">
      <c r="A5275" s="103" t="s">
        <v>806</v>
      </c>
      <c r="B5275" s="103" t="s">
        <v>88</v>
      </c>
      <c r="C5275" s="103" t="s">
        <v>904</v>
      </c>
      <c r="D5275" s="103" t="s">
        <v>747</v>
      </c>
      <c r="E5275" s="111"/>
      <c r="F5275" s="103" t="s">
        <v>748</v>
      </c>
      <c r="G5275" s="103" t="s">
        <v>98</v>
      </c>
      <c r="H5275" s="103" t="s">
        <v>341</v>
      </c>
      <c r="I5275" s="103" t="s">
        <v>842</v>
      </c>
      <c r="J5275" s="215">
        <v>-1837.4</v>
      </c>
      <c r="K5275" s="216" t="s">
        <v>88</v>
      </c>
    </row>
    <row r="5276" spans="1:11" x14ac:dyDescent="0.25">
      <c r="A5276" s="103" t="s">
        <v>807</v>
      </c>
      <c r="B5276" s="103" t="s">
        <v>88</v>
      </c>
      <c r="C5276" s="103" t="s">
        <v>904</v>
      </c>
      <c r="D5276" s="103" t="s">
        <v>747</v>
      </c>
      <c r="E5276" s="111"/>
      <c r="F5276" s="103" t="s">
        <v>748</v>
      </c>
      <c r="G5276" s="103" t="s">
        <v>98</v>
      </c>
      <c r="H5276" s="103" t="s">
        <v>341</v>
      </c>
      <c r="I5276" s="103" t="s">
        <v>842</v>
      </c>
      <c r="J5276" s="215">
        <v>-612.82000000000005</v>
      </c>
      <c r="K5276" s="216" t="s">
        <v>88</v>
      </c>
    </row>
    <row r="5277" spans="1:11" x14ac:dyDescent="0.25">
      <c r="A5277" s="103" t="s">
        <v>809</v>
      </c>
      <c r="B5277" s="103" t="s">
        <v>88</v>
      </c>
      <c r="C5277" s="103" t="s">
        <v>904</v>
      </c>
      <c r="D5277" s="103" t="s">
        <v>747</v>
      </c>
      <c r="E5277" s="111"/>
      <c r="F5277" s="103" t="s">
        <v>748</v>
      </c>
      <c r="G5277" s="103" t="s">
        <v>740</v>
      </c>
      <c r="H5277" s="103" t="s">
        <v>741</v>
      </c>
      <c r="I5277" s="103" t="s">
        <v>842</v>
      </c>
      <c r="J5277" s="215">
        <v>167.85</v>
      </c>
      <c r="K5277" s="216" t="s">
        <v>88</v>
      </c>
    </row>
    <row r="5278" spans="1:11" x14ac:dyDescent="0.25">
      <c r="A5278" s="103" t="s">
        <v>809</v>
      </c>
      <c r="B5278" s="103" t="s">
        <v>88</v>
      </c>
      <c r="C5278" s="103" t="s">
        <v>919</v>
      </c>
      <c r="D5278" s="103" t="s">
        <v>920</v>
      </c>
      <c r="E5278" s="103" t="s">
        <v>921</v>
      </c>
      <c r="F5278" s="103" t="s">
        <v>921</v>
      </c>
      <c r="G5278" s="103" t="s">
        <v>194</v>
      </c>
      <c r="H5278" s="103" t="s">
        <v>731</v>
      </c>
      <c r="I5278" s="103" t="s">
        <v>842</v>
      </c>
      <c r="J5278" s="215">
        <v>100</v>
      </c>
      <c r="K5278" s="216" t="s">
        <v>88</v>
      </c>
    </row>
    <row r="5279" spans="1:11" x14ac:dyDescent="0.25">
      <c r="A5279" s="103" t="s">
        <v>808</v>
      </c>
      <c r="B5279" s="103" t="s">
        <v>88</v>
      </c>
      <c r="C5279" s="103" t="s">
        <v>919</v>
      </c>
      <c r="D5279" s="103" t="s">
        <v>920</v>
      </c>
      <c r="E5279" s="103" t="s">
        <v>921</v>
      </c>
      <c r="F5279" s="103" t="s">
        <v>921</v>
      </c>
      <c r="G5279" s="103" t="s">
        <v>153</v>
      </c>
      <c r="H5279" s="103" t="s">
        <v>318</v>
      </c>
      <c r="I5279" s="103" t="s">
        <v>842</v>
      </c>
      <c r="J5279" s="215">
        <v>190</v>
      </c>
      <c r="K5279" s="216" t="s">
        <v>88</v>
      </c>
    </row>
    <row r="5280" spans="1:11" x14ac:dyDescent="0.25">
      <c r="A5280" s="103" t="s">
        <v>807</v>
      </c>
      <c r="B5280" s="103" t="s">
        <v>88</v>
      </c>
      <c r="C5280" s="103" t="s">
        <v>919</v>
      </c>
      <c r="D5280" s="103" t="s">
        <v>920</v>
      </c>
      <c r="E5280" s="103" t="s">
        <v>921</v>
      </c>
      <c r="F5280" s="103" t="s">
        <v>921</v>
      </c>
      <c r="G5280" s="103" t="s">
        <v>153</v>
      </c>
      <c r="H5280" s="103" t="s">
        <v>318</v>
      </c>
      <c r="I5280" s="103" t="s">
        <v>842</v>
      </c>
      <c r="J5280" s="215">
        <v>240</v>
      </c>
      <c r="K5280" s="216" t="s">
        <v>88</v>
      </c>
    </row>
    <row r="5281" spans="1:11" x14ac:dyDescent="0.25">
      <c r="A5281" s="103" t="s">
        <v>809</v>
      </c>
      <c r="B5281" s="103" t="s">
        <v>88</v>
      </c>
      <c r="C5281" s="103" t="s">
        <v>919</v>
      </c>
      <c r="D5281" s="103" t="s">
        <v>920</v>
      </c>
      <c r="E5281" s="103" t="s">
        <v>921</v>
      </c>
      <c r="F5281" s="103" t="s">
        <v>921</v>
      </c>
      <c r="G5281" s="103" t="s">
        <v>118</v>
      </c>
      <c r="H5281" s="103" t="s">
        <v>323</v>
      </c>
      <c r="I5281" s="103" t="s">
        <v>842</v>
      </c>
      <c r="J5281" s="215">
        <v>402.9</v>
      </c>
      <c r="K5281" s="216" t="s">
        <v>88</v>
      </c>
    </row>
    <row r="5282" spans="1:11" x14ac:dyDescent="0.25">
      <c r="A5282" s="103" t="s">
        <v>810</v>
      </c>
      <c r="B5282" s="103" t="s">
        <v>88</v>
      </c>
      <c r="C5282" s="103" t="s">
        <v>919</v>
      </c>
      <c r="D5282" s="103" t="s">
        <v>920</v>
      </c>
      <c r="E5282" s="103" t="s">
        <v>921</v>
      </c>
      <c r="F5282" s="103" t="s">
        <v>921</v>
      </c>
      <c r="G5282" s="103" t="s">
        <v>118</v>
      </c>
      <c r="H5282" s="103" t="s">
        <v>323</v>
      </c>
      <c r="I5282" s="103" t="s">
        <v>842</v>
      </c>
      <c r="J5282" s="215">
        <v>519.6</v>
      </c>
      <c r="K5282" s="216" t="s">
        <v>88</v>
      </c>
    </row>
    <row r="5283" spans="1:11" x14ac:dyDescent="0.25">
      <c r="A5283" s="103" t="s">
        <v>806</v>
      </c>
      <c r="B5283" s="103" t="s">
        <v>88</v>
      </c>
      <c r="C5283" s="103" t="s">
        <v>919</v>
      </c>
      <c r="D5283" s="103" t="s">
        <v>920</v>
      </c>
      <c r="E5283" s="103" t="s">
        <v>921</v>
      </c>
      <c r="F5283" s="103" t="s">
        <v>921</v>
      </c>
      <c r="G5283" s="103" t="s">
        <v>118</v>
      </c>
      <c r="H5283" s="103" t="s">
        <v>323</v>
      </c>
      <c r="I5283" s="103" t="s">
        <v>842</v>
      </c>
      <c r="J5283" s="215">
        <v>195</v>
      </c>
      <c r="K5283" s="216" t="s">
        <v>88</v>
      </c>
    </row>
    <row r="5284" spans="1:11" x14ac:dyDescent="0.25">
      <c r="A5284" s="103" t="s">
        <v>806</v>
      </c>
      <c r="B5284" s="103" t="s">
        <v>88</v>
      </c>
      <c r="C5284" s="103" t="s">
        <v>919</v>
      </c>
      <c r="D5284" s="103" t="s">
        <v>920</v>
      </c>
      <c r="E5284" s="103" t="s">
        <v>921</v>
      </c>
      <c r="F5284" s="103" t="s">
        <v>921</v>
      </c>
      <c r="G5284" s="103" t="s">
        <v>103</v>
      </c>
      <c r="H5284" s="103" t="s">
        <v>337</v>
      </c>
      <c r="I5284" s="103" t="s">
        <v>842</v>
      </c>
      <c r="J5284" s="215">
        <v>163.52000000000001</v>
      </c>
      <c r="K5284" s="216" t="s">
        <v>88</v>
      </c>
    </row>
    <row r="5285" spans="1:11" x14ac:dyDescent="0.25">
      <c r="A5285" s="103" t="s">
        <v>806</v>
      </c>
      <c r="B5285" s="103" t="s">
        <v>88</v>
      </c>
      <c r="C5285" s="103" t="s">
        <v>919</v>
      </c>
      <c r="D5285" s="103" t="s">
        <v>920</v>
      </c>
      <c r="E5285" s="111"/>
      <c r="F5285" s="103" t="s">
        <v>921</v>
      </c>
      <c r="G5285" s="103" t="s">
        <v>103</v>
      </c>
      <c r="H5285" s="103" t="s">
        <v>337</v>
      </c>
      <c r="I5285" s="103" t="s">
        <v>842</v>
      </c>
      <c r="J5285" s="215">
        <v>-81.760000000000005</v>
      </c>
      <c r="K5285" s="216" t="s">
        <v>88</v>
      </c>
    </row>
    <row r="5286" spans="1:11" x14ac:dyDescent="0.25">
      <c r="A5286" s="103" t="s">
        <v>807</v>
      </c>
      <c r="B5286" s="103" t="s">
        <v>88</v>
      </c>
      <c r="C5286" s="103" t="s">
        <v>919</v>
      </c>
      <c r="D5286" s="103" t="s">
        <v>920</v>
      </c>
      <c r="E5286" s="103" t="s">
        <v>921</v>
      </c>
      <c r="F5286" s="103" t="s">
        <v>921</v>
      </c>
      <c r="G5286" s="103" t="s">
        <v>101</v>
      </c>
      <c r="H5286" s="103" t="s">
        <v>339</v>
      </c>
      <c r="I5286" s="103" t="s">
        <v>842</v>
      </c>
      <c r="J5286" s="215">
        <v>300</v>
      </c>
      <c r="K5286" s="216" t="s">
        <v>88</v>
      </c>
    </row>
    <row r="5287" spans="1:11" x14ac:dyDescent="0.25">
      <c r="A5287" s="103" t="s">
        <v>807</v>
      </c>
      <c r="B5287" s="103" t="s">
        <v>88</v>
      </c>
      <c r="C5287" s="103" t="s">
        <v>919</v>
      </c>
      <c r="D5287" s="103" t="s">
        <v>920</v>
      </c>
      <c r="E5287" s="111"/>
      <c r="F5287" s="103" t="s">
        <v>921</v>
      </c>
      <c r="G5287" s="103" t="s">
        <v>101</v>
      </c>
      <c r="H5287" s="103" t="s">
        <v>339</v>
      </c>
      <c r="I5287" s="103" t="s">
        <v>842</v>
      </c>
      <c r="J5287" s="215">
        <v>-150</v>
      </c>
      <c r="K5287" s="216" t="s">
        <v>88</v>
      </c>
    </row>
    <row r="5288" spans="1:11" x14ac:dyDescent="0.25">
      <c r="A5288" s="103" t="s">
        <v>808</v>
      </c>
      <c r="B5288" s="103" t="s">
        <v>88</v>
      </c>
      <c r="C5288" s="103" t="s">
        <v>919</v>
      </c>
      <c r="D5288" s="103" t="s">
        <v>920</v>
      </c>
      <c r="E5288" s="111"/>
      <c r="F5288" s="103" t="s">
        <v>921</v>
      </c>
      <c r="G5288" s="103" t="s">
        <v>98</v>
      </c>
      <c r="H5288" s="103" t="s">
        <v>341</v>
      </c>
      <c r="I5288" s="103" t="s">
        <v>842</v>
      </c>
      <c r="J5288" s="215">
        <v>-55.5</v>
      </c>
      <c r="K5288" s="216" t="s">
        <v>88</v>
      </c>
    </row>
    <row r="5289" spans="1:11" x14ac:dyDescent="0.25">
      <c r="A5289" s="103" t="s">
        <v>809</v>
      </c>
      <c r="B5289" s="103" t="s">
        <v>88</v>
      </c>
      <c r="C5289" s="103" t="s">
        <v>919</v>
      </c>
      <c r="D5289" s="103" t="s">
        <v>920</v>
      </c>
      <c r="E5289" s="103" t="s">
        <v>921</v>
      </c>
      <c r="F5289" s="103" t="s">
        <v>921</v>
      </c>
      <c r="G5289" s="103" t="s">
        <v>98</v>
      </c>
      <c r="H5289" s="103" t="s">
        <v>341</v>
      </c>
      <c r="I5289" s="103" t="s">
        <v>842</v>
      </c>
      <c r="J5289" s="215">
        <v>157.75</v>
      </c>
      <c r="K5289" s="216" t="s">
        <v>88</v>
      </c>
    </row>
    <row r="5290" spans="1:11" x14ac:dyDescent="0.25">
      <c r="A5290" s="103" t="s">
        <v>809</v>
      </c>
      <c r="B5290" s="103" t="s">
        <v>88</v>
      </c>
      <c r="C5290" s="103" t="s">
        <v>919</v>
      </c>
      <c r="D5290" s="103" t="s">
        <v>920</v>
      </c>
      <c r="E5290" s="111"/>
      <c r="F5290" s="103" t="s">
        <v>921</v>
      </c>
      <c r="G5290" s="103" t="s">
        <v>98</v>
      </c>
      <c r="H5290" s="103" t="s">
        <v>341</v>
      </c>
      <c r="I5290" s="103" t="s">
        <v>842</v>
      </c>
      <c r="J5290" s="215">
        <v>-78.87</v>
      </c>
      <c r="K5290" s="216" t="s">
        <v>88</v>
      </c>
    </row>
    <row r="5291" spans="1:11" x14ac:dyDescent="0.25">
      <c r="A5291" s="103" t="s">
        <v>806</v>
      </c>
      <c r="B5291" s="103" t="s">
        <v>88</v>
      </c>
      <c r="C5291" s="103" t="s">
        <v>919</v>
      </c>
      <c r="D5291" s="103" t="s">
        <v>920</v>
      </c>
      <c r="E5291" s="103" t="s">
        <v>921</v>
      </c>
      <c r="F5291" s="103" t="s">
        <v>921</v>
      </c>
      <c r="G5291" s="103" t="s">
        <v>98</v>
      </c>
      <c r="H5291" s="103" t="s">
        <v>341</v>
      </c>
      <c r="I5291" s="103" t="s">
        <v>842</v>
      </c>
      <c r="J5291" s="215">
        <v>294.44</v>
      </c>
      <c r="K5291" s="216" t="s">
        <v>88</v>
      </c>
    </row>
    <row r="5292" spans="1:11" x14ac:dyDescent="0.25">
      <c r="A5292" s="103" t="s">
        <v>806</v>
      </c>
      <c r="B5292" s="103" t="s">
        <v>88</v>
      </c>
      <c r="C5292" s="103" t="s">
        <v>919</v>
      </c>
      <c r="D5292" s="103" t="s">
        <v>920</v>
      </c>
      <c r="E5292" s="111"/>
      <c r="F5292" s="103" t="s">
        <v>921</v>
      </c>
      <c r="G5292" s="103" t="s">
        <v>98</v>
      </c>
      <c r="H5292" s="103" t="s">
        <v>341</v>
      </c>
      <c r="I5292" s="103" t="s">
        <v>842</v>
      </c>
      <c r="J5292" s="215">
        <v>-147.22</v>
      </c>
      <c r="K5292" s="216" t="s">
        <v>88</v>
      </c>
    </row>
    <row r="5293" spans="1:11" x14ac:dyDescent="0.25">
      <c r="A5293" s="103" t="s">
        <v>809</v>
      </c>
      <c r="B5293" s="103" t="s">
        <v>88</v>
      </c>
      <c r="C5293" s="103" t="s">
        <v>919</v>
      </c>
      <c r="D5293" s="103" t="s">
        <v>920</v>
      </c>
      <c r="E5293" s="103" t="s">
        <v>921</v>
      </c>
      <c r="F5293" s="103" t="s">
        <v>921</v>
      </c>
      <c r="G5293" s="103" t="s">
        <v>875</v>
      </c>
      <c r="H5293" s="103" t="s">
        <v>876</v>
      </c>
      <c r="I5293" s="103" t="s">
        <v>842</v>
      </c>
      <c r="J5293" s="215">
        <v>265</v>
      </c>
      <c r="K5293" s="216" t="s">
        <v>88</v>
      </c>
    </row>
    <row r="5294" spans="1:11" x14ac:dyDescent="0.25">
      <c r="A5294" s="103" t="s">
        <v>808</v>
      </c>
      <c r="B5294" s="103" t="s">
        <v>88</v>
      </c>
      <c r="C5294" s="103" t="s">
        <v>919</v>
      </c>
      <c r="D5294" s="103" t="s">
        <v>920</v>
      </c>
      <c r="E5294" s="103" t="s">
        <v>921</v>
      </c>
      <c r="F5294" s="103" t="s">
        <v>921</v>
      </c>
      <c r="G5294" s="103" t="s">
        <v>145</v>
      </c>
      <c r="H5294" s="103" t="s">
        <v>359</v>
      </c>
      <c r="I5294" s="103" t="s">
        <v>842</v>
      </c>
      <c r="J5294" s="215">
        <v>3300</v>
      </c>
      <c r="K5294" s="216" t="s">
        <v>88</v>
      </c>
    </row>
    <row r="5295" spans="1:11" x14ac:dyDescent="0.25">
      <c r="A5295" s="103" t="s">
        <v>1038</v>
      </c>
      <c r="B5295" s="103" t="s">
        <v>88</v>
      </c>
      <c r="C5295" s="103" t="s">
        <v>919</v>
      </c>
      <c r="D5295" s="103" t="s">
        <v>920</v>
      </c>
      <c r="E5295" s="103" t="s">
        <v>921</v>
      </c>
      <c r="F5295" s="103" t="s">
        <v>921</v>
      </c>
      <c r="G5295" s="103" t="s">
        <v>145</v>
      </c>
      <c r="H5295" s="103" t="s">
        <v>359</v>
      </c>
      <c r="I5295" s="103" t="s">
        <v>842</v>
      </c>
      <c r="J5295" s="215">
        <v>424</v>
      </c>
      <c r="K5295" s="216" t="s">
        <v>88</v>
      </c>
    </row>
    <row r="5296" spans="1:11" x14ac:dyDescent="0.25">
      <c r="A5296" s="103" t="s">
        <v>807</v>
      </c>
      <c r="B5296" s="103" t="s">
        <v>88</v>
      </c>
      <c r="C5296" s="103" t="s">
        <v>919</v>
      </c>
      <c r="D5296" s="103" t="s">
        <v>920</v>
      </c>
      <c r="E5296" s="103" t="s">
        <v>921</v>
      </c>
      <c r="F5296" s="103" t="s">
        <v>921</v>
      </c>
      <c r="G5296" s="103" t="s">
        <v>145</v>
      </c>
      <c r="H5296" s="103" t="s">
        <v>359</v>
      </c>
      <c r="I5296" s="103" t="s">
        <v>842</v>
      </c>
      <c r="J5296" s="215">
        <v>374</v>
      </c>
      <c r="K5296" s="216" t="s">
        <v>88</v>
      </c>
    </row>
    <row r="5297" spans="1:11" x14ac:dyDescent="0.25">
      <c r="A5297" s="103" t="s">
        <v>809</v>
      </c>
      <c r="B5297" s="103" t="s">
        <v>88</v>
      </c>
      <c r="C5297" s="103" t="s">
        <v>919</v>
      </c>
      <c r="D5297" s="103" t="s">
        <v>920</v>
      </c>
      <c r="E5297" s="103" t="s">
        <v>921</v>
      </c>
      <c r="F5297" s="103" t="s">
        <v>921</v>
      </c>
      <c r="G5297" s="103" t="s">
        <v>821</v>
      </c>
      <c r="H5297" s="103" t="s">
        <v>823</v>
      </c>
      <c r="I5297" s="103" t="s">
        <v>842</v>
      </c>
      <c r="J5297" s="215">
        <v>155</v>
      </c>
      <c r="K5297" s="216" t="s">
        <v>88</v>
      </c>
    </row>
    <row r="5298" spans="1:11" x14ac:dyDescent="0.25">
      <c r="A5298" s="103" t="s">
        <v>809</v>
      </c>
      <c r="B5298" s="103" t="s">
        <v>88</v>
      </c>
      <c r="C5298" s="103" t="s">
        <v>919</v>
      </c>
      <c r="D5298" s="103" t="s">
        <v>920</v>
      </c>
      <c r="E5298" s="103" t="s">
        <v>921</v>
      </c>
      <c r="F5298" s="103" t="s">
        <v>921</v>
      </c>
      <c r="G5298" s="103" t="s">
        <v>146</v>
      </c>
      <c r="H5298" s="103" t="s">
        <v>364</v>
      </c>
      <c r="I5298" s="103" t="s">
        <v>842</v>
      </c>
      <c r="J5298" s="215">
        <v>175</v>
      </c>
      <c r="K5298" s="216" t="s">
        <v>88</v>
      </c>
    </row>
    <row r="5299" spans="1:11" x14ac:dyDescent="0.25">
      <c r="A5299" s="103" t="s">
        <v>809</v>
      </c>
      <c r="B5299" s="103" t="s">
        <v>88</v>
      </c>
      <c r="C5299" s="103" t="s">
        <v>919</v>
      </c>
      <c r="D5299" s="103" t="s">
        <v>920</v>
      </c>
      <c r="E5299" s="103" t="s">
        <v>921</v>
      </c>
      <c r="F5299" s="103" t="s">
        <v>921</v>
      </c>
      <c r="G5299" s="103" t="s">
        <v>143</v>
      </c>
      <c r="H5299" s="103" t="s">
        <v>365</v>
      </c>
      <c r="I5299" s="103" t="s">
        <v>842</v>
      </c>
      <c r="J5299" s="215">
        <v>300</v>
      </c>
      <c r="K5299" s="216" t="s">
        <v>88</v>
      </c>
    </row>
    <row r="5300" spans="1:11" x14ac:dyDescent="0.25">
      <c r="A5300" s="103" t="s">
        <v>1038</v>
      </c>
      <c r="B5300" s="103" t="s">
        <v>88</v>
      </c>
      <c r="C5300" s="103" t="s">
        <v>919</v>
      </c>
      <c r="D5300" s="103" t="s">
        <v>920</v>
      </c>
      <c r="E5300" s="103" t="s">
        <v>921</v>
      </c>
      <c r="F5300" s="103" t="s">
        <v>921</v>
      </c>
      <c r="G5300" s="103" t="s">
        <v>143</v>
      </c>
      <c r="H5300" s="103" t="s">
        <v>365</v>
      </c>
      <c r="I5300" s="103" t="s">
        <v>842</v>
      </c>
      <c r="J5300" s="215">
        <v>16.989999999999998</v>
      </c>
      <c r="K5300" s="216" t="s">
        <v>88</v>
      </c>
    </row>
    <row r="5301" spans="1:11" x14ac:dyDescent="0.25">
      <c r="A5301" s="103" t="s">
        <v>807</v>
      </c>
      <c r="B5301" s="103" t="s">
        <v>88</v>
      </c>
      <c r="C5301" s="103" t="s">
        <v>919</v>
      </c>
      <c r="D5301" s="103" t="s">
        <v>920</v>
      </c>
      <c r="E5301" s="103" t="s">
        <v>921</v>
      </c>
      <c r="F5301" s="103" t="s">
        <v>921</v>
      </c>
      <c r="G5301" s="103" t="s">
        <v>143</v>
      </c>
      <c r="H5301" s="103" t="s">
        <v>365</v>
      </c>
      <c r="I5301" s="103" t="s">
        <v>842</v>
      </c>
      <c r="J5301" s="215">
        <v>85</v>
      </c>
      <c r="K5301" s="216" t="s">
        <v>88</v>
      </c>
    </row>
    <row r="5302" spans="1:11" x14ac:dyDescent="0.25">
      <c r="A5302" s="103" t="s">
        <v>810</v>
      </c>
      <c r="B5302" s="103" t="s">
        <v>88</v>
      </c>
      <c r="C5302" s="103" t="s">
        <v>919</v>
      </c>
      <c r="D5302" s="103" t="s">
        <v>920</v>
      </c>
      <c r="E5302" s="103" t="s">
        <v>921</v>
      </c>
      <c r="F5302" s="103" t="s">
        <v>921</v>
      </c>
      <c r="G5302" s="103" t="s">
        <v>95</v>
      </c>
      <c r="H5302" s="103" t="s">
        <v>366</v>
      </c>
      <c r="I5302" s="103" t="s">
        <v>842</v>
      </c>
      <c r="J5302" s="215">
        <v>545</v>
      </c>
      <c r="K5302" s="216" t="s">
        <v>88</v>
      </c>
    </row>
    <row r="5303" spans="1:11" x14ac:dyDescent="0.25">
      <c r="A5303" s="103" t="s">
        <v>810</v>
      </c>
      <c r="B5303" s="103" t="s">
        <v>88</v>
      </c>
      <c r="C5303" s="103" t="s">
        <v>919</v>
      </c>
      <c r="D5303" s="103" t="s">
        <v>920</v>
      </c>
      <c r="E5303" s="103" t="s">
        <v>921</v>
      </c>
      <c r="F5303" s="103" t="s">
        <v>921</v>
      </c>
      <c r="G5303" s="103" t="s">
        <v>142</v>
      </c>
      <c r="H5303" s="103" t="s">
        <v>367</v>
      </c>
      <c r="I5303" s="103" t="s">
        <v>842</v>
      </c>
      <c r="J5303" s="215">
        <v>615</v>
      </c>
      <c r="K5303" s="216" t="s">
        <v>88</v>
      </c>
    </row>
    <row r="5304" spans="1:11" x14ac:dyDescent="0.25">
      <c r="A5304" s="103" t="s">
        <v>810</v>
      </c>
      <c r="B5304" s="103" t="s">
        <v>88</v>
      </c>
      <c r="C5304" s="103" t="s">
        <v>919</v>
      </c>
      <c r="D5304" s="103" t="s">
        <v>920</v>
      </c>
      <c r="E5304" s="111"/>
      <c r="F5304" s="103" t="s">
        <v>921</v>
      </c>
      <c r="G5304" s="103" t="s">
        <v>142</v>
      </c>
      <c r="H5304" s="103" t="s">
        <v>367</v>
      </c>
      <c r="I5304" s="103" t="s">
        <v>842</v>
      </c>
      <c r="J5304" s="215">
        <v>-159.84</v>
      </c>
      <c r="K5304" s="216" t="s">
        <v>88</v>
      </c>
    </row>
    <row r="5305" spans="1:11" x14ac:dyDescent="0.25">
      <c r="A5305" s="103" t="s">
        <v>809</v>
      </c>
      <c r="B5305" s="103" t="s">
        <v>88</v>
      </c>
      <c r="C5305" s="103" t="s">
        <v>919</v>
      </c>
      <c r="D5305" s="103" t="s">
        <v>920</v>
      </c>
      <c r="E5305" s="103" t="s">
        <v>921</v>
      </c>
      <c r="F5305" s="103" t="s">
        <v>921</v>
      </c>
      <c r="G5305" s="103" t="s">
        <v>141</v>
      </c>
      <c r="H5305" s="103" t="s">
        <v>368</v>
      </c>
      <c r="I5305" s="103" t="s">
        <v>842</v>
      </c>
      <c r="J5305" s="215">
        <v>319.19</v>
      </c>
      <c r="K5305" s="216" t="s">
        <v>88</v>
      </c>
    </row>
    <row r="5306" spans="1:11" x14ac:dyDescent="0.25">
      <c r="A5306" s="103" t="s">
        <v>809</v>
      </c>
      <c r="B5306" s="103" t="s">
        <v>88</v>
      </c>
      <c r="C5306" s="103" t="s">
        <v>919</v>
      </c>
      <c r="D5306" s="103" t="s">
        <v>920</v>
      </c>
      <c r="E5306" s="111"/>
      <c r="F5306" s="103" t="s">
        <v>921</v>
      </c>
      <c r="G5306" s="103" t="s">
        <v>141</v>
      </c>
      <c r="H5306" s="103" t="s">
        <v>368</v>
      </c>
      <c r="I5306" s="103" t="s">
        <v>842</v>
      </c>
      <c r="J5306" s="215">
        <v>-82.96</v>
      </c>
      <c r="K5306" s="216" t="s">
        <v>88</v>
      </c>
    </row>
    <row r="5307" spans="1:11" x14ac:dyDescent="0.25">
      <c r="A5307" s="103" t="s">
        <v>1038</v>
      </c>
      <c r="B5307" s="103" t="s">
        <v>88</v>
      </c>
      <c r="C5307" s="103" t="s">
        <v>919</v>
      </c>
      <c r="D5307" s="103" t="s">
        <v>920</v>
      </c>
      <c r="E5307" s="103" t="s">
        <v>921</v>
      </c>
      <c r="F5307" s="103" t="s">
        <v>921</v>
      </c>
      <c r="G5307" s="103" t="s">
        <v>141</v>
      </c>
      <c r="H5307" s="103" t="s">
        <v>368</v>
      </c>
      <c r="I5307" s="103" t="s">
        <v>842</v>
      </c>
      <c r="J5307" s="215">
        <v>378</v>
      </c>
      <c r="K5307" s="216" t="s">
        <v>88</v>
      </c>
    </row>
    <row r="5308" spans="1:11" x14ac:dyDescent="0.25">
      <c r="A5308" s="103" t="s">
        <v>1038</v>
      </c>
      <c r="B5308" s="103" t="s">
        <v>88</v>
      </c>
      <c r="C5308" s="103" t="s">
        <v>919</v>
      </c>
      <c r="D5308" s="103" t="s">
        <v>920</v>
      </c>
      <c r="E5308" s="111"/>
      <c r="F5308" s="103" t="s">
        <v>921</v>
      </c>
      <c r="G5308" s="103" t="s">
        <v>141</v>
      </c>
      <c r="H5308" s="103" t="s">
        <v>368</v>
      </c>
      <c r="I5308" s="103" t="s">
        <v>842</v>
      </c>
      <c r="J5308" s="215">
        <v>-98.24</v>
      </c>
      <c r="K5308" s="216" t="s">
        <v>88</v>
      </c>
    </row>
    <row r="5309" spans="1:11" x14ac:dyDescent="0.25">
      <c r="A5309" s="103" t="s">
        <v>806</v>
      </c>
      <c r="B5309" s="103" t="s">
        <v>88</v>
      </c>
      <c r="C5309" s="103" t="s">
        <v>919</v>
      </c>
      <c r="D5309" s="103" t="s">
        <v>920</v>
      </c>
      <c r="E5309" s="103" t="s">
        <v>921</v>
      </c>
      <c r="F5309" s="103" t="s">
        <v>921</v>
      </c>
      <c r="G5309" s="103" t="s">
        <v>141</v>
      </c>
      <c r="H5309" s="103" t="s">
        <v>368</v>
      </c>
      <c r="I5309" s="103" t="s">
        <v>842</v>
      </c>
      <c r="J5309" s="215">
        <v>75</v>
      </c>
      <c r="K5309" s="216" t="s">
        <v>88</v>
      </c>
    </row>
    <row r="5310" spans="1:11" x14ac:dyDescent="0.25">
      <c r="A5310" s="103" t="s">
        <v>806</v>
      </c>
      <c r="B5310" s="103" t="s">
        <v>88</v>
      </c>
      <c r="C5310" s="103" t="s">
        <v>919</v>
      </c>
      <c r="D5310" s="103" t="s">
        <v>920</v>
      </c>
      <c r="E5310" s="111"/>
      <c r="F5310" s="103" t="s">
        <v>921</v>
      </c>
      <c r="G5310" s="103" t="s">
        <v>141</v>
      </c>
      <c r="H5310" s="103" t="s">
        <v>368</v>
      </c>
      <c r="I5310" s="103" t="s">
        <v>842</v>
      </c>
      <c r="J5310" s="215">
        <v>-19.5</v>
      </c>
      <c r="K5310" s="216" t="s">
        <v>88</v>
      </c>
    </row>
    <row r="5311" spans="1:11" x14ac:dyDescent="0.25">
      <c r="A5311" s="103" t="s">
        <v>809</v>
      </c>
      <c r="B5311" s="103" t="s">
        <v>88</v>
      </c>
      <c r="C5311" s="103" t="s">
        <v>919</v>
      </c>
      <c r="D5311" s="103" t="s">
        <v>920</v>
      </c>
      <c r="E5311" s="103" t="s">
        <v>921</v>
      </c>
      <c r="F5311" s="103" t="s">
        <v>921</v>
      </c>
      <c r="G5311" s="103" t="s">
        <v>140</v>
      </c>
      <c r="H5311" s="103" t="s">
        <v>649</v>
      </c>
      <c r="I5311" s="103" t="s">
        <v>842</v>
      </c>
      <c r="J5311" s="215">
        <v>692.41</v>
      </c>
      <c r="K5311" s="216" t="s">
        <v>88</v>
      </c>
    </row>
    <row r="5312" spans="1:11" x14ac:dyDescent="0.25">
      <c r="A5312" s="103" t="s">
        <v>807</v>
      </c>
      <c r="B5312" s="103" t="s">
        <v>88</v>
      </c>
      <c r="C5312" s="103" t="s">
        <v>919</v>
      </c>
      <c r="D5312" s="103" t="s">
        <v>920</v>
      </c>
      <c r="E5312" s="103" t="s">
        <v>921</v>
      </c>
      <c r="F5312" s="103" t="s">
        <v>921</v>
      </c>
      <c r="G5312" s="103" t="s">
        <v>140</v>
      </c>
      <c r="H5312" s="103" t="s">
        <v>649</v>
      </c>
      <c r="I5312" s="103" t="s">
        <v>842</v>
      </c>
      <c r="J5312" s="215">
        <v>135</v>
      </c>
      <c r="K5312" s="216" t="s">
        <v>88</v>
      </c>
    </row>
    <row r="5313" spans="1:11" x14ac:dyDescent="0.25">
      <c r="A5313" s="103" t="s">
        <v>807</v>
      </c>
      <c r="B5313" s="103" t="s">
        <v>88</v>
      </c>
      <c r="C5313" s="103" t="s">
        <v>919</v>
      </c>
      <c r="D5313" s="103" t="s">
        <v>920</v>
      </c>
      <c r="E5313" s="111"/>
      <c r="F5313" s="103" t="s">
        <v>921</v>
      </c>
      <c r="G5313" s="103" t="s">
        <v>140</v>
      </c>
      <c r="H5313" s="103" t="s">
        <v>649</v>
      </c>
      <c r="I5313" s="103" t="s">
        <v>842</v>
      </c>
      <c r="J5313" s="215">
        <v>-35.090000000000003</v>
      </c>
      <c r="K5313" s="216" t="s">
        <v>88</v>
      </c>
    </row>
    <row r="5314" spans="1:11" x14ac:dyDescent="0.25">
      <c r="A5314" s="103" t="s">
        <v>1038</v>
      </c>
      <c r="B5314" s="103" t="s">
        <v>88</v>
      </c>
      <c r="C5314" s="103" t="s">
        <v>919</v>
      </c>
      <c r="D5314" s="103" t="s">
        <v>920</v>
      </c>
      <c r="E5314" s="103" t="s">
        <v>921</v>
      </c>
      <c r="F5314" s="103" t="s">
        <v>921</v>
      </c>
      <c r="G5314" s="103" t="s">
        <v>134</v>
      </c>
      <c r="H5314" s="103" t="s">
        <v>374</v>
      </c>
      <c r="I5314" s="103" t="s">
        <v>842</v>
      </c>
      <c r="J5314" s="215">
        <v>50</v>
      </c>
      <c r="K5314" s="216" t="s">
        <v>88</v>
      </c>
    </row>
    <row r="5315" spans="1:11" x14ac:dyDescent="0.25">
      <c r="A5315" s="103" t="s">
        <v>1038</v>
      </c>
      <c r="B5315" s="103" t="s">
        <v>88</v>
      </c>
      <c r="C5315" s="103" t="s">
        <v>919</v>
      </c>
      <c r="D5315" s="103" t="s">
        <v>920</v>
      </c>
      <c r="E5315" s="103" t="s">
        <v>921</v>
      </c>
      <c r="F5315" s="103" t="s">
        <v>921</v>
      </c>
      <c r="G5315" s="103" t="s">
        <v>133</v>
      </c>
      <c r="H5315" s="103" t="s">
        <v>378</v>
      </c>
      <c r="I5315" s="103" t="s">
        <v>842</v>
      </c>
      <c r="J5315" s="215">
        <v>300</v>
      </c>
      <c r="K5315" s="216" t="s">
        <v>88</v>
      </c>
    </row>
    <row r="5316" spans="1:11" x14ac:dyDescent="0.25">
      <c r="A5316" s="103" t="s">
        <v>807</v>
      </c>
      <c r="B5316" s="103" t="s">
        <v>88</v>
      </c>
      <c r="C5316" s="103" t="s">
        <v>919</v>
      </c>
      <c r="D5316" s="103" t="s">
        <v>920</v>
      </c>
      <c r="E5316" s="103" t="s">
        <v>921</v>
      </c>
      <c r="F5316" s="103" t="s">
        <v>921</v>
      </c>
      <c r="G5316" s="103" t="s">
        <v>133</v>
      </c>
      <c r="H5316" s="103" t="s">
        <v>378</v>
      </c>
      <c r="I5316" s="103" t="s">
        <v>842</v>
      </c>
      <c r="J5316" s="215">
        <v>300</v>
      </c>
      <c r="K5316" s="216" t="s">
        <v>88</v>
      </c>
    </row>
    <row r="5317" spans="1:11" x14ac:dyDescent="0.25">
      <c r="A5317" s="103" t="s">
        <v>809</v>
      </c>
      <c r="B5317" s="103" t="s">
        <v>88</v>
      </c>
      <c r="C5317" s="103" t="s">
        <v>919</v>
      </c>
      <c r="D5317" s="103" t="s">
        <v>920</v>
      </c>
      <c r="E5317" s="103" t="s">
        <v>921</v>
      </c>
      <c r="F5317" s="103" t="s">
        <v>921</v>
      </c>
      <c r="G5317" s="103" t="s">
        <v>132</v>
      </c>
      <c r="H5317" s="103" t="s">
        <v>379</v>
      </c>
      <c r="I5317" s="103" t="s">
        <v>842</v>
      </c>
      <c r="J5317" s="215">
        <v>300</v>
      </c>
      <c r="K5317" s="216" t="s">
        <v>88</v>
      </c>
    </row>
    <row r="5318" spans="1:11" x14ac:dyDescent="0.25">
      <c r="A5318" s="103" t="s">
        <v>806</v>
      </c>
      <c r="B5318" s="103" t="s">
        <v>88</v>
      </c>
      <c r="C5318" s="103" t="s">
        <v>919</v>
      </c>
      <c r="D5318" s="103" t="s">
        <v>920</v>
      </c>
      <c r="E5318" s="103" t="s">
        <v>921</v>
      </c>
      <c r="F5318" s="103" t="s">
        <v>921</v>
      </c>
      <c r="G5318" s="103" t="s">
        <v>165</v>
      </c>
      <c r="H5318" s="103" t="s">
        <v>383</v>
      </c>
      <c r="I5318" s="103" t="s">
        <v>842</v>
      </c>
      <c r="J5318" s="215">
        <v>76.5</v>
      </c>
      <c r="K5318" s="216" t="s">
        <v>88</v>
      </c>
    </row>
    <row r="5319" spans="1:11" x14ac:dyDescent="0.25">
      <c r="A5319" s="103" t="s">
        <v>808</v>
      </c>
      <c r="B5319" s="103" t="s">
        <v>88</v>
      </c>
      <c r="C5319" s="103" t="s">
        <v>919</v>
      </c>
      <c r="D5319" s="103" t="s">
        <v>920</v>
      </c>
      <c r="E5319" s="103" t="s">
        <v>921</v>
      </c>
      <c r="F5319" s="103" t="s">
        <v>921</v>
      </c>
      <c r="G5319" s="103" t="s">
        <v>594</v>
      </c>
      <c r="H5319" s="103" t="s">
        <v>735</v>
      </c>
      <c r="I5319" s="103" t="s">
        <v>842</v>
      </c>
      <c r="J5319" s="215">
        <v>250</v>
      </c>
      <c r="K5319" s="216" t="s">
        <v>88</v>
      </c>
    </row>
    <row r="5320" spans="1:11" x14ac:dyDescent="0.25">
      <c r="A5320" s="103" t="s">
        <v>810</v>
      </c>
      <c r="B5320" s="103" t="s">
        <v>88</v>
      </c>
      <c r="C5320" s="103" t="s">
        <v>919</v>
      </c>
      <c r="D5320" s="103" t="s">
        <v>920</v>
      </c>
      <c r="E5320" s="103" t="s">
        <v>921</v>
      </c>
      <c r="F5320" s="103" t="s">
        <v>921</v>
      </c>
      <c r="G5320" s="103" t="s">
        <v>148</v>
      </c>
      <c r="H5320" s="103" t="s">
        <v>390</v>
      </c>
      <c r="I5320" s="103" t="s">
        <v>842</v>
      </c>
      <c r="J5320" s="215">
        <v>1415</v>
      </c>
      <c r="K5320" s="216" t="s">
        <v>88</v>
      </c>
    </row>
    <row r="5321" spans="1:11" x14ac:dyDescent="0.25">
      <c r="A5321" s="103" t="s">
        <v>810</v>
      </c>
      <c r="B5321" s="103" t="s">
        <v>88</v>
      </c>
      <c r="C5321" s="103" t="s">
        <v>919</v>
      </c>
      <c r="D5321" s="103" t="s">
        <v>920</v>
      </c>
      <c r="E5321" s="103" t="s">
        <v>921</v>
      </c>
      <c r="F5321" s="103" t="s">
        <v>921</v>
      </c>
      <c r="G5321" s="103" t="s">
        <v>127</v>
      </c>
      <c r="H5321" s="103" t="s">
        <v>391</v>
      </c>
      <c r="I5321" s="103" t="s">
        <v>842</v>
      </c>
      <c r="J5321" s="215">
        <v>368</v>
      </c>
      <c r="K5321" s="216" t="s">
        <v>88</v>
      </c>
    </row>
    <row r="5322" spans="1:11" x14ac:dyDescent="0.25">
      <c r="A5322" s="103" t="s">
        <v>809</v>
      </c>
      <c r="B5322" s="103" t="s">
        <v>88</v>
      </c>
      <c r="C5322" s="103" t="s">
        <v>919</v>
      </c>
      <c r="D5322" s="103" t="s">
        <v>920</v>
      </c>
      <c r="E5322" s="103" t="s">
        <v>921</v>
      </c>
      <c r="F5322" s="103" t="s">
        <v>921</v>
      </c>
      <c r="G5322" s="103" t="s">
        <v>126</v>
      </c>
      <c r="H5322" s="103" t="s">
        <v>392</v>
      </c>
      <c r="I5322" s="103" t="s">
        <v>842</v>
      </c>
      <c r="J5322" s="215">
        <v>658.5</v>
      </c>
      <c r="K5322" s="216" t="s">
        <v>88</v>
      </c>
    </row>
    <row r="5323" spans="1:11" x14ac:dyDescent="0.25">
      <c r="A5323" s="103" t="s">
        <v>809</v>
      </c>
      <c r="B5323" s="103" t="s">
        <v>88</v>
      </c>
      <c r="C5323" s="103" t="s">
        <v>919</v>
      </c>
      <c r="D5323" s="103" t="s">
        <v>920</v>
      </c>
      <c r="E5323" s="103" t="s">
        <v>921</v>
      </c>
      <c r="F5323" s="103" t="s">
        <v>921</v>
      </c>
      <c r="G5323" s="103" t="s">
        <v>913</v>
      </c>
      <c r="H5323" s="103" t="s">
        <v>986</v>
      </c>
      <c r="I5323" s="103" t="s">
        <v>842</v>
      </c>
      <c r="J5323" s="215">
        <v>498</v>
      </c>
      <c r="K5323" s="216" t="s">
        <v>88</v>
      </c>
    </row>
    <row r="5324" spans="1:11" x14ac:dyDescent="0.25">
      <c r="A5324" s="103" t="s">
        <v>806</v>
      </c>
      <c r="B5324" s="103" t="s">
        <v>88</v>
      </c>
      <c r="C5324" s="103" t="s">
        <v>919</v>
      </c>
      <c r="D5324" s="103" t="s">
        <v>920</v>
      </c>
      <c r="E5324" s="103" t="s">
        <v>921</v>
      </c>
      <c r="F5324" s="103" t="s">
        <v>921</v>
      </c>
      <c r="G5324" s="103" t="s">
        <v>913</v>
      </c>
      <c r="H5324" s="103" t="s">
        <v>986</v>
      </c>
      <c r="I5324" s="103" t="s">
        <v>842</v>
      </c>
      <c r="J5324" s="215">
        <v>0</v>
      </c>
      <c r="K5324" s="216" t="s">
        <v>88</v>
      </c>
    </row>
    <row r="5325" spans="1:11" x14ac:dyDescent="0.25">
      <c r="A5325" s="103" t="s">
        <v>809</v>
      </c>
      <c r="B5325" s="103" t="s">
        <v>88</v>
      </c>
      <c r="C5325" s="103" t="s">
        <v>919</v>
      </c>
      <c r="D5325" s="103" t="s">
        <v>920</v>
      </c>
      <c r="E5325" s="103" t="s">
        <v>921</v>
      </c>
      <c r="F5325" s="103" t="s">
        <v>921</v>
      </c>
      <c r="G5325" s="103" t="s">
        <v>490</v>
      </c>
      <c r="H5325" s="103" t="s">
        <v>742</v>
      </c>
      <c r="I5325" s="103" t="s">
        <v>842</v>
      </c>
      <c r="J5325" s="215">
        <v>0</v>
      </c>
      <c r="K5325" s="216" t="s">
        <v>88</v>
      </c>
    </row>
    <row r="5326" spans="1:11" x14ac:dyDescent="0.25">
      <c r="A5326" s="103" t="s">
        <v>807</v>
      </c>
      <c r="B5326" s="103" t="s">
        <v>88</v>
      </c>
      <c r="C5326" s="103" t="s">
        <v>919</v>
      </c>
      <c r="D5326" s="103" t="s">
        <v>920</v>
      </c>
      <c r="E5326" s="103" t="s">
        <v>921</v>
      </c>
      <c r="F5326" s="103" t="s">
        <v>921</v>
      </c>
      <c r="G5326" s="103" t="s">
        <v>490</v>
      </c>
      <c r="H5326" s="103" t="s">
        <v>742</v>
      </c>
      <c r="I5326" s="103" t="s">
        <v>842</v>
      </c>
      <c r="J5326" s="215">
        <v>275</v>
      </c>
      <c r="K5326" s="216" t="s">
        <v>88</v>
      </c>
    </row>
    <row r="5327" spans="1:11" x14ac:dyDescent="0.25">
      <c r="A5327" s="103" t="s">
        <v>808</v>
      </c>
      <c r="B5327" s="103" t="s">
        <v>88</v>
      </c>
      <c r="C5327" s="103" t="s">
        <v>919</v>
      </c>
      <c r="D5327" s="103" t="s">
        <v>920</v>
      </c>
      <c r="E5327" s="103" t="s">
        <v>921</v>
      </c>
      <c r="F5327" s="103" t="s">
        <v>921</v>
      </c>
      <c r="G5327" s="103" t="s">
        <v>124</v>
      </c>
      <c r="H5327" s="103" t="s">
        <v>746</v>
      </c>
      <c r="I5327" s="103" t="s">
        <v>842</v>
      </c>
      <c r="J5327" s="215">
        <v>780</v>
      </c>
      <c r="K5327" s="216" t="s">
        <v>88</v>
      </c>
    </row>
    <row r="5328" spans="1:11" x14ac:dyDescent="0.25">
      <c r="A5328" s="103" t="s">
        <v>809</v>
      </c>
      <c r="B5328" s="103" t="s">
        <v>88</v>
      </c>
      <c r="C5328" s="103" t="s">
        <v>919</v>
      </c>
      <c r="D5328" s="103" t="s">
        <v>920</v>
      </c>
      <c r="E5328" s="103" t="s">
        <v>921</v>
      </c>
      <c r="F5328" s="103" t="s">
        <v>921</v>
      </c>
      <c r="G5328" s="103" t="s">
        <v>155</v>
      </c>
      <c r="H5328" s="103" t="s">
        <v>395</v>
      </c>
      <c r="I5328" s="103" t="s">
        <v>842</v>
      </c>
      <c r="J5328" s="215">
        <v>297</v>
      </c>
      <c r="K5328" s="216" t="s">
        <v>88</v>
      </c>
    </row>
    <row r="5329" spans="1:11" x14ac:dyDescent="0.25">
      <c r="A5329" s="103" t="s">
        <v>1038</v>
      </c>
      <c r="B5329" s="103" t="s">
        <v>88</v>
      </c>
      <c r="C5329" s="103" t="s">
        <v>919</v>
      </c>
      <c r="D5329" s="103" t="s">
        <v>920</v>
      </c>
      <c r="E5329" s="103" t="s">
        <v>921</v>
      </c>
      <c r="F5329" s="103" t="s">
        <v>921</v>
      </c>
      <c r="G5329" s="103" t="s">
        <v>491</v>
      </c>
      <c r="H5329" s="103" t="s">
        <v>492</v>
      </c>
      <c r="I5329" s="103" t="s">
        <v>842</v>
      </c>
      <c r="J5329" s="215">
        <v>300</v>
      </c>
      <c r="K5329" s="216" t="s">
        <v>88</v>
      </c>
    </row>
    <row r="5330" spans="1:11" x14ac:dyDescent="0.25">
      <c r="A5330" s="103" t="s">
        <v>1038</v>
      </c>
      <c r="B5330" s="103" t="s">
        <v>88</v>
      </c>
      <c r="C5330" s="103" t="s">
        <v>919</v>
      </c>
      <c r="D5330" s="103" t="s">
        <v>920</v>
      </c>
      <c r="E5330" s="111"/>
      <c r="F5330" s="103" t="s">
        <v>921</v>
      </c>
      <c r="G5330" s="103" t="s">
        <v>491</v>
      </c>
      <c r="H5330" s="103" t="s">
        <v>492</v>
      </c>
      <c r="I5330" s="103" t="s">
        <v>842</v>
      </c>
      <c r="J5330" s="215">
        <v>0</v>
      </c>
      <c r="K5330" s="216" t="s">
        <v>88</v>
      </c>
    </row>
    <row r="5331" spans="1:11" x14ac:dyDescent="0.25">
      <c r="A5331" s="103" t="s">
        <v>810</v>
      </c>
      <c r="B5331" s="103" t="s">
        <v>88</v>
      </c>
      <c r="C5331" s="103" t="s">
        <v>919</v>
      </c>
      <c r="D5331" s="103" t="s">
        <v>920</v>
      </c>
      <c r="E5331" s="103" t="s">
        <v>921</v>
      </c>
      <c r="F5331" s="103" t="s">
        <v>921</v>
      </c>
      <c r="G5331" s="103" t="s">
        <v>123</v>
      </c>
      <c r="H5331" s="103" t="s">
        <v>396</v>
      </c>
      <c r="I5331" s="103" t="s">
        <v>842</v>
      </c>
      <c r="J5331" s="215">
        <v>1135.5</v>
      </c>
      <c r="K5331" s="216" t="s">
        <v>88</v>
      </c>
    </row>
    <row r="5332" spans="1:11" x14ac:dyDescent="0.25">
      <c r="A5332" s="103" t="s">
        <v>810</v>
      </c>
      <c r="B5332" s="103" t="s">
        <v>88</v>
      </c>
      <c r="C5332" s="103" t="s">
        <v>919</v>
      </c>
      <c r="D5332" s="103" t="s">
        <v>920</v>
      </c>
      <c r="E5332" s="103" t="s">
        <v>921</v>
      </c>
      <c r="F5332" s="103" t="s">
        <v>921</v>
      </c>
      <c r="G5332" s="103" t="s">
        <v>94</v>
      </c>
      <c r="H5332" s="103" t="s">
        <v>397</v>
      </c>
      <c r="I5332" s="103" t="s">
        <v>842</v>
      </c>
      <c r="J5332" s="215">
        <v>570</v>
      </c>
      <c r="K5332" s="216" t="s">
        <v>88</v>
      </c>
    </row>
    <row r="5333" spans="1:11" x14ac:dyDescent="0.25">
      <c r="A5333" s="103" t="s">
        <v>810</v>
      </c>
      <c r="B5333" s="103" t="s">
        <v>88</v>
      </c>
      <c r="C5333" s="103" t="s">
        <v>919</v>
      </c>
      <c r="D5333" s="103" t="s">
        <v>920</v>
      </c>
      <c r="E5333" s="103" t="s">
        <v>921</v>
      </c>
      <c r="F5333" s="103" t="s">
        <v>921</v>
      </c>
      <c r="G5333" s="103" t="s">
        <v>120</v>
      </c>
      <c r="H5333" s="103" t="s">
        <v>398</v>
      </c>
      <c r="I5333" s="103" t="s">
        <v>842</v>
      </c>
      <c r="J5333" s="215">
        <v>505</v>
      </c>
      <c r="K5333" s="216" t="s">
        <v>88</v>
      </c>
    </row>
    <row r="5334" spans="1:11" x14ac:dyDescent="0.25">
      <c r="A5334" s="103" t="s">
        <v>809</v>
      </c>
      <c r="B5334" s="103" t="s">
        <v>88</v>
      </c>
      <c r="C5334" s="103" t="s">
        <v>919</v>
      </c>
      <c r="D5334" s="103" t="s">
        <v>920</v>
      </c>
      <c r="E5334" s="103" t="s">
        <v>921</v>
      </c>
      <c r="F5334" s="103" t="s">
        <v>921</v>
      </c>
      <c r="G5334" s="103" t="s">
        <v>448</v>
      </c>
      <c r="H5334" s="103" t="s">
        <v>449</v>
      </c>
      <c r="I5334" s="103" t="s">
        <v>842</v>
      </c>
      <c r="J5334" s="215">
        <v>2.16</v>
      </c>
      <c r="K5334" s="216" t="s">
        <v>88</v>
      </c>
    </row>
    <row r="5335" spans="1:11" x14ac:dyDescent="0.25">
      <c r="A5335" s="103" t="s">
        <v>810</v>
      </c>
      <c r="B5335" s="103" t="s">
        <v>88</v>
      </c>
      <c r="C5335" s="103" t="s">
        <v>919</v>
      </c>
      <c r="D5335" s="103" t="s">
        <v>920</v>
      </c>
      <c r="E5335" s="103" t="s">
        <v>921</v>
      </c>
      <c r="F5335" s="103" t="s">
        <v>921</v>
      </c>
      <c r="G5335" s="103" t="s">
        <v>448</v>
      </c>
      <c r="H5335" s="103" t="s">
        <v>449</v>
      </c>
      <c r="I5335" s="103" t="s">
        <v>842</v>
      </c>
      <c r="J5335" s="215">
        <v>675</v>
      </c>
      <c r="K5335" s="216" t="s">
        <v>88</v>
      </c>
    </row>
    <row r="5336" spans="1:11" x14ac:dyDescent="0.25">
      <c r="A5336" s="103" t="s">
        <v>806</v>
      </c>
      <c r="B5336" s="103" t="s">
        <v>88</v>
      </c>
      <c r="C5336" s="103" t="s">
        <v>919</v>
      </c>
      <c r="D5336" s="103" t="s">
        <v>920</v>
      </c>
      <c r="E5336" s="103" t="s">
        <v>921</v>
      </c>
      <c r="F5336" s="103" t="s">
        <v>921</v>
      </c>
      <c r="G5336" s="103" t="s">
        <v>448</v>
      </c>
      <c r="H5336" s="103" t="s">
        <v>449</v>
      </c>
      <c r="I5336" s="103" t="s">
        <v>842</v>
      </c>
      <c r="J5336" s="215">
        <v>-2.16</v>
      </c>
      <c r="K5336" s="216" t="s">
        <v>88</v>
      </c>
    </row>
    <row r="5337" spans="1:11" x14ac:dyDescent="0.25">
      <c r="A5337" s="103" t="s">
        <v>806</v>
      </c>
      <c r="B5337" s="103" t="s">
        <v>88</v>
      </c>
      <c r="C5337" s="103" t="s">
        <v>919</v>
      </c>
      <c r="D5337" s="103" t="s">
        <v>747</v>
      </c>
      <c r="E5337" s="111"/>
      <c r="F5337" s="103" t="s">
        <v>748</v>
      </c>
      <c r="G5337" s="103" t="s">
        <v>103</v>
      </c>
      <c r="H5337" s="103" t="s">
        <v>337</v>
      </c>
      <c r="I5337" s="103" t="s">
        <v>842</v>
      </c>
      <c r="J5337" s="215">
        <v>-40.880000000000003</v>
      </c>
      <c r="K5337" s="216" t="s">
        <v>88</v>
      </c>
    </row>
    <row r="5338" spans="1:11" x14ac:dyDescent="0.25">
      <c r="A5338" s="103" t="s">
        <v>807</v>
      </c>
      <c r="B5338" s="103" t="s">
        <v>88</v>
      </c>
      <c r="C5338" s="103" t="s">
        <v>919</v>
      </c>
      <c r="D5338" s="103" t="s">
        <v>747</v>
      </c>
      <c r="E5338" s="111"/>
      <c r="F5338" s="103" t="s">
        <v>748</v>
      </c>
      <c r="G5338" s="103" t="s">
        <v>101</v>
      </c>
      <c r="H5338" s="103" t="s">
        <v>339</v>
      </c>
      <c r="I5338" s="103" t="s">
        <v>842</v>
      </c>
      <c r="J5338" s="215">
        <v>-75</v>
      </c>
      <c r="K5338" s="216" t="s">
        <v>88</v>
      </c>
    </row>
    <row r="5339" spans="1:11" x14ac:dyDescent="0.25">
      <c r="A5339" s="103" t="s">
        <v>808</v>
      </c>
      <c r="B5339" s="103" t="s">
        <v>88</v>
      </c>
      <c r="C5339" s="103" t="s">
        <v>919</v>
      </c>
      <c r="D5339" s="103" t="s">
        <v>747</v>
      </c>
      <c r="E5339" s="111"/>
      <c r="F5339" s="103" t="s">
        <v>748</v>
      </c>
      <c r="G5339" s="103" t="s">
        <v>98</v>
      </c>
      <c r="H5339" s="103" t="s">
        <v>341</v>
      </c>
      <c r="I5339" s="103" t="s">
        <v>842</v>
      </c>
      <c r="J5339" s="215">
        <v>27.75</v>
      </c>
      <c r="K5339" s="216" t="s">
        <v>88</v>
      </c>
    </row>
    <row r="5340" spans="1:11" x14ac:dyDescent="0.25">
      <c r="A5340" s="103" t="s">
        <v>809</v>
      </c>
      <c r="B5340" s="103" t="s">
        <v>88</v>
      </c>
      <c r="C5340" s="103" t="s">
        <v>919</v>
      </c>
      <c r="D5340" s="103" t="s">
        <v>747</v>
      </c>
      <c r="E5340" s="111"/>
      <c r="F5340" s="103" t="s">
        <v>748</v>
      </c>
      <c r="G5340" s="103" t="s">
        <v>98</v>
      </c>
      <c r="H5340" s="103" t="s">
        <v>341</v>
      </c>
      <c r="I5340" s="103" t="s">
        <v>842</v>
      </c>
      <c r="J5340" s="215">
        <v>-39.43</v>
      </c>
      <c r="K5340" s="216" t="s">
        <v>88</v>
      </c>
    </row>
    <row r="5341" spans="1:11" x14ac:dyDescent="0.25">
      <c r="A5341" s="103" t="s">
        <v>806</v>
      </c>
      <c r="B5341" s="103" t="s">
        <v>88</v>
      </c>
      <c r="C5341" s="103" t="s">
        <v>919</v>
      </c>
      <c r="D5341" s="103" t="s">
        <v>747</v>
      </c>
      <c r="E5341" s="111"/>
      <c r="F5341" s="103" t="s">
        <v>748</v>
      </c>
      <c r="G5341" s="103" t="s">
        <v>98</v>
      </c>
      <c r="H5341" s="103" t="s">
        <v>341</v>
      </c>
      <c r="I5341" s="103" t="s">
        <v>842</v>
      </c>
      <c r="J5341" s="215">
        <v>-73.61</v>
      </c>
      <c r="K5341" s="216" t="s">
        <v>88</v>
      </c>
    </row>
    <row r="5342" spans="1:11" x14ac:dyDescent="0.25">
      <c r="A5342" s="103" t="s">
        <v>807</v>
      </c>
      <c r="B5342" s="103" t="s">
        <v>88</v>
      </c>
      <c r="C5342" s="103" t="s">
        <v>928</v>
      </c>
      <c r="D5342" s="103" t="s">
        <v>480</v>
      </c>
      <c r="E5342" s="103" t="s">
        <v>929</v>
      </c>
      <c r="F5342" s="103" t="s">
        <v>929</v>
      </c>
      <c r="G5342" s="103" t="s">
        <v>178</v>
      </c>
      <c r="H5342" s="103" t="s">
        <v>315</v>
      </c>
      <c r="I5342" s="103" t="s">
        <v>842</v>
      </c>
      <c r="J5342" s="215">
        <v>65.319999999999993</v>
      </c>
      <c r="K5342" s="216" t="s">
        <v>88</v>
      </c>
    </row>
    <row r="5343" spans="1:11" x14ac:dyDescent="0.25">
      <c r="A5343" s="103" t="s">
        <v>808</v>
      </c>
      <c r="B5343" s="103" t="s">
        <v>88</v>
      </c>
      <c r="C5343" s="103" t="s">
        <v>928</v>
      </c>
      <c r="D5343" s="103" t="s">
        <v>480</v>
      </c>
      <c r="E5343" s="103" t="s">
        <v>929</v>
      </c>
      <c r="F5343" s="103" t="s">
        <v>929</v>
      </c>
      <c r="G5343" s="103" t="s">
        <v>100</v>
      </c>
      <c r="H5343" s="103" t="s">
        <v>340</v>
      </c>
      <c r="I5343" s="103" t="s">
        <v>842</v>
      </c>
      <c r="J5343" s="215">
        <v>74.16</v>
      </c>
      <c r="K5343" s="216" t="s">
        <v>88</v>
      </c>
    </row>
    <row r="5344" spans="1:11" x14ac:dyDescent="0.25">
      <c r="A5344" s="103" t="s">
        <v>808</v>
      </c>
      <c r="B5344" s="103" t="s">
        <v>88</v>
      </c>
      <c r="C5344" s="103" t="s">
        <v>928</v>
      </c>
      <c r="D5344" s="103" t="s">
        <v>480</v>
      </c>
      <c r="E5344" s="111"/>
      <c r="F5344" s="103" t="s">
        <v>929</v>
      </c>
      <c r="G5344" s="103" t="s">
        <v>100</v>
      </c>
      <c r="H5344" s="103" t="s">
        <v>340</v>
      </c>
      <c r="I5344" s="103" t="s">
        <v>842</v>
      </c>
      <c r="J5344" s="215">
        <v>-37.08</v>
      </c>
      <c r="K5344" s="216" t="s">
        <v>88</v>
      </c>
    </row>
    <row r="5345" spans="1:11" x14ac:dyDescent="0.25">
      <c r="A5345" s="103" t="s">
        <v>808</v>
      </c>
      <c r="B5345" s="103" t="s">
        <v>88</v>
      </c>
      <c r="C5345" s="103" t="s">
        <v>928</v>
      </c>
      <c r="D5345" s="103" t="s">
        <v>480</v>
      </c>
      <c r="E5345" s="103" t="s">
        <v>929</v>
      </c>
      <c r="F5345" s="103" t="s">
        <v>929</v>
      </c>
      <c r="G5345" s="103" t="s">
        <v>150</v>
      </c>
      <c r="H5345" s="103" t="s">
        <v>361</v>
      </c>
      <c r="I5345" s="103" t="s">
        <v>842</v>
      </c>
      <c r="J5345" s="215">
        <v>11.9</v>
      </c>
      <c r="K5345" s="216" t="s">
        <v>88</v>
      </c>
    </row>
    <row r="5346" spans="1:11" x14ac:dyDescent="0.25">
      <c r="A5346" s="103" t="s">
        <v>808</v>
      </c>
      <c r="B5346" s="103" t="s">
        <v>88</v>
      </c>
      <c r="C5346" s="103" t="s">
        <v>928</v>
      </c>
      <c r="D5346" s="103" t="s">
        <v>480</v>
      </c>
      <c r="E5346" s="103" t="s">
        <v>929</v>
      </c>
      <c r="F5346" s="103" t="s">
        <v>929</v>
      </c>
      <c r="G5346" s="103" t="s">
        <v>128</v>
      </c>
      <c r="H5346" s="103" t="s">
        <v>386</v>
      </c>
      <c r="I5346" s="103" t="s">
        <v>842</v>
      </c>
      <c r="J5346" s="215">
        <v>14382.2</v>
      </c>
      <c r="K5346" s="216" t="s">
        <v>88</v>
      </c>
    </row>
    <row r="5347" spans="1:11" x14ac:dyDescent="0.25">
      <c r="A5347" s="103" t="s">
        <v>809</v>
      </c>
      <c r="B5347" s="103" t="s">
        <v>88</v>
      </c>
      <c r="C5347" s="103" t="s">
        <v>928</v>
      </c>
      <c r="D5347" s="103" t="s">
        <v>480</v>
      </c>
      <c r="E5347" s="103" t="s">
        <v>929</v>
      </c>
      <c r="F5347" s="103" t="s">
        <v>929</v>
      </c>
      <c r="G5347" s="103" t="s">
        <v>128</v>
      </c>
      <c r="H5347" s="103" t="s">
        <v>386</v>
      </c>
      <c r="I5347" s="103" t="s">
        <v>842</v>
      </c>
      <c r="J5347" s="215">
        <v>10560.93</v>
      </c>
      <c r="K5347" s="216" t="s">
        <v>88</v>
      </c>
    </row>
    <row r="5348" spans="1:11" x14ac:dyDescent="0.25">
      <c r="A5348" s="103" t="s">
        <v>810</v>
      </c>
      <c r="B5348" s="103" t="s">
        <v>88</v>
      </c>
      <c r="C5348" s="103" t="s">
        <v>928</v>
      </c>
      <c r="D5348" s="103" t="s">
        <v>480</v>
      </c>
      <c r="E5348" s="103" t="s">
        <v>929</v>
      </c>
      <c r="F5348" s="103" t="s">
        <v>929</v>
      </c>
      <c r="G5348" s="103" t="s">
        <v>128</v>
      </c>
      <c r="H5348" s="103" t="s">
        <v>386</v>
      </c>
      <c r="I5348" s="103" t="s">
        <v>842</v>
      </c>
      <c r="J5348" s="215">
        <v>9527.85</v>
      </c>
      <c r="K5348" s="216" t="s">
        <v>88</v>
      </c>
    </row>
    <row r="5349" spans="1:11" x14ac:dyDescent="0.25">
      <c r="A5349" s="103" t="s">
        <v>1038</v>
      </c>
      <c r="B5349" s="103" t="s">
        <v>88</v>
      </c>
      <c r="C5349" s="103" t="s">
        <v>928</v>
      </c>
      <c r="D5349" s="103" t="s">
        <v>480</v>
      </c>
      <c r="E5349" s="103" t="s">
        <v>929</v>
      </c>
      <c r="F5349" s="103" t="s">
        <v>929</v>
      </c>
      <c r="G5349" s="103" t="s">
        <v>128</v>
      </c>
      <c r="H5349" s="103" t="s">
        <v>386</v>
      </c>
      <c r="I5349" s="103" t="s">
        <v>842</v>
      </c>
      <c r="J5349" s="215">
        <v>9621.7800000000007</v>
      </c>
      <c r="K5349" s="216" t="s">
        <v>88</v>
      </c>
    </row>
    <row r="5350" spans="1:11" x14ac:dyDescent="0.25">
      <c r="A5350" s="103" t="s">
        <v>806</v>
      </c>
      <c r="B5350" s="103" t="s">
        <v>88</v>
      </c>
      <c r="C5350" s="103" t="s">
        <v>928</v>
      </c>
      <c r="D5350" s="103" t="s">
        <v>480</v>
      </c>
      <c r="E5350" s="103" t="s">
        <v>929</v>
      </c>
      <c r="F5350" s="103" t="s">
        <v>929</v>
      </c>
      <c r="G5350" s="103" t="s">
        <v>128</v>
      </c>
      <c r="H5350" s="103" t="s">
        <v>386</v>
      </c>
      <c r="I5350" s="103" t="s">
        <v>842</v>
      </c>
      <c r="J5350" s="215">
        <v>13416.73</v>
      </c>
      <c r="K5350" s="216" t="s">
        <v>88</v>
      </c>
    </row>
    <row r="5351" spans="1:11" x14ac:dyDescent="0.25">
      <c r="A5351" s="103" t="s">
        <v>807</v>
      </c>
      <c r="B5351" s="103" t="s">
        <v>88</v>
      </c>
      <c r="C5351" s="103" t="s">
        <v>928</v>
      </c>
      <c r="D5351" s="103" t="s">
        <v>480</v>
      </c>
      <c r="E5351" s="103" t="s">
        <v>929</v>
      </c>
      <c r="F5351" s="103" t="s">
        <v>929</v>
      </c>
      <c r="G5351" s="103" t="s">
        <v>128</v>
      </c>
      <c r="H5351" s="103" t="s">
        <v>386</v>
      </c>
      <c r="I5351" s="103" t="s">
        <v>842</v>
      </c>
      <c r="J5351" s="215">
        <v>6610.7</v>
      </c>
      <c r="K5351" s="216" t="s">
        <v>88</v>
      </c>
    </row>
    <row r="5352" spans="1:11" x14ac:dyDescent="0.25">
      <c r="A5352" s="103" t="s">
        <v>807</v>
      </c>
      <c r="B5352" s="103" t="s">
        <v>88</v>
      </c>
      <c r="C5352" s="103" t="s">
        <v>928</v>
      </c>
      <c r="D5352" s="103" t="s">
        <v>480</v>
      </c>
      <c r="E5352" s="111"/>
      <c r="F5352" s="103" t="s">
        <v>929</v>
      </c>
      <c r="G5352" s="103" t="s">
        <v>128</v>
      </c>
      <c r="H5352" s="103" t="s">
        <v>386</v>
      </c>
      <c r="I5352" s="103" t="s">
        <v>842</v>
      </c>
      <c r="J5352" s="215">
        <v>-228.14</v>
      </c>
      <c r="K5352" s="216" t="s">
        <v>88</v>
      </c>
    </row>
    <row r="5353" spans="1:11" x14ac:dyDescent="0.25">
      <c r="A5353" s="103" t="s">
        <v>806</v>
      </c>
      <c r="B5353" s="103" t="s">
        <v>88</v>
      </c>
      <c r="C5353" s="103" t="s">
        <v>928</v>
      </c>
      <c r="D5353" s="103" t="s">
        <v>480</v>
      </c>
      <c r="E5353" s="103" t="s">
        <v>929</v>
      </c>
      <c r="F5353" s="103" t="s">
        <v>929</v>
      </c>
      <c r="G5353" s="103" t="s">
        <v>120</v>
      </c>
      <c r="H5353" s="103" t="s">
        <v>398</v>
      </c>
      <c r="I5353" s="103" t="s">
        <v>842</v>
      </c>
      <c r="J5353" s="215">
        <v>2</v>
      </c>
      <c r="K5353" s="216" t="s">
        <v>88</v>
      </c>
    </row>
    <row r="5354" spans="1:11" x14ac:dyDescent="0.25">
      <c r="A5354" s="103" t="s">
        <v>808</v>
      </c>
      <c r="B5354" s="103" t="s">
        <v>88</v>
      </c>
      <c r="C5354" s="103" t="s">
        <v>928</v>
      </c>
      <c r="D5354" s="103" t="s">
        <v>747</v>
      </c>
      <c r="E5354" s="111"/>
      <c r="F5354" s="103" t="s">
        <v>748</v>
      </c>
      <c r="G5354" s="103" t="s">
        <v>100</v>
      </c>
      <c r="H5354" s="103" t="s">
        <v>340</v>
      </c>
      <c r="I5354" s="103" t="s">
        <v>842</v>
      </c>
      <c r="J5354" s="215">
        <v>-18.54</v>
      </c>
      <c r="K5354" s="216" t="s">
        <v>88</v>
      </c>
    </row>
    <row r="5355" spans="1:11" x14ac:dyDescent="0.25">
      <c r="A5355" s="103" t="s">
        <v>807</v>
      </c>
      <c r="B5355" s="103" t="s">
        <v>88</v>
      </c>
      <c r="C5355" s="103" t="s">
        <v>970</v>
      </c>
      <c r="D5355" s="103" t="s">
        <v>938</v>
      </c>
      <c r="E5355" s="103" t="s">
        <v>939</v>
      </c>
      <c r="F5355" s="103" t="s">
        <v>939</v>
      </c>
      <c r="G5355" s="103" t="s">
        <v>613</v>
      </c>
      <c r="H5355" s="103" t="s">
        <v>614</v>
      </c>
      <c r="I5355" s="103" t="s">
        <v>842</v>
      </c>
      <c r="J5355" s="215">
        <v>4171.5</v>
      </c>
      <c r="K5355" s="216" t="s">
        <v>88</v>
      </c>
    </row>
    <row r="5356" spans="1:11" x14ac:dyDescent="0.25">
      <c r="A5356" s="103" t="s">
        <v>807</v>
      </c>
      <c r="B5356" s="103" t="s">
        <v>88</v>
      </c>
      <c r="C5356" s="103" t="s">
        <v>970</v>
      </c>
      <c r="D5356" s="103" t="s">
        <v>938</v>
      </c>
      <c r="E5356" s="111"/>
      <c r="F5356" s="103" t="s">
        <v>939</v>
      </c>
      <c r="G5356" s="103" t="s">
        <v>613</v>
      </c>
      <c r="H5356" s="103" t="s">
        <v>614</v>
      </c>
      <c r="I5356" s="103" t="s">
        <v>842</v>
      </c>
      <c r="J5356" s="215">
        <v>-1042.8800000000001</v>
      </c>
      <c r="K5356" s="216" t="s">
        <v>88</v>
      </c>
    </row>
    <row r="5357" spans="1:11" x14ac:dyDescent="0.25">
      <c r="A5357" s="103" t="s">
        <v>809</v>
      </c>
      <c r="B5357" s="103" t="s">
        <v>88</v>
      </c>
      <c r="C5357" s="103" t="s">
        <v>970</v>
      </c>
      <c r="D5357" s="103" t="s">
        <v>938</v>
      </c>
      <c r="E5357" s="103" t="s">
        <v>939</v>
      </c>
      <c r="F5357" s="103" t="s">
        <v>939</v>
      </c>
      <c r="G5357" s="103" t="s">
        <v>123</v>
      </c>
      <c r="H5357" s="103" t="s">
        <v>396</v>
      </c>
      <c r="I5357" s="103" t="s">
        <v>842</v>
      </c>
      <c r="J5357" s="215">
        <v>5</v>
      </c>
      <c r="K5357" s="216" t="s">
        <v>88</v>
      </c>
    </row>
    <row r="5358" spans="1:11" x14ac:dyDescent="0.25">
      <c r="A5358" s="103" t="s">
        <v>808</v>
      </c>
      <c r="B5358" s="103" t="s">
        <v>88</v>
      </c>
      <c r="C5358" s="103" t="s">
        <v>930</v>
      </c>
      <c r="D5358" s="103" t="s">
        <v>931</v>
      </c>
      <c r="E5358" s="103" t="s">
        <v>932</v>
      </c>
      <c r="F5358" s="103" t="s">
        <v>932</v>
      </c>
      <c r="G5358" s="103" t="s">
        <v>103</v>
      </c>
      <c r="H5358" s="103" t="s">
        <v>337</v>
      </c>
      <c r="I5358" s="103" t="s">
        <v>842</v>
      </c>
      <c r="J5358" s="215">
        <v>21.18</v>
      </c>
      <c r="K5358" s="216" t="s">
        <v>88</v>
      </c>
    </row>
    <row r="5359" spans="1:11" x14ac:dyDescent="0.25">
      <c r="A5359" s="103" t="s">
        <v>808</v>
      </c>
      <c r="B5359" s="103" t="s">
        <v>88</v>
      </c>
      <c r="C5359" s="103" t="s">
        <v>930</v>
      </c>
      <c r="D5359" s="103" t="s">
        <v>931</v>
      </c>
      <c r="E5359" s="111"/>
      <c r="F5359" s="103" t="s">
        <v>932</v>
      </c>
      <c r="G5359" s="103" t="s">
        <v>103</v>
      </c>
      <c r="H5359" s="103" t="s">
        <v>337</v>
      </c>
      <c r="I5359" s="103" t="s">
        <v>842</v>
      </c>
      <c r="J5359" s="215">
        <v>-10.58</v>
      </c>
      <c r="K5359" s="216" t="s">
        <v>88</v>
      </c>
    </row>
    <row r="5360" spans="1:11" x14ac:dyDescent="0.25">
      <c r="A5360" s="103" t="s">
        <v>807</v>
      </c>
      <c r="B5360" s="103" t="s">
        <v>88</v>
      </c>
      <c r="C5360" s="103" t="s">
        <v>930</v>
      </c>
      <c r="D5360" s="103" t="s">
        <v>931</v>
      </c>
      <c r="E5360" s="103" t="s">
        <v>932</v>
      </c>
      <c r="F5360" s="103" t="s">
        <v>932</v>
      </c>
      <c r="G5360" s="103" t="s">
        <v>103</v>
      </c>
      <c r="H5360" s="103" t="s">
        <v>337</v>
      </c>
      <c r="I5360" s="103" t="s">
        <v>842</v>
      </c>
      <c r="J5360" s="215">
        <v>199.56</v>
      </c>
      <c r="K5360" s="216" t="s">
        <v>88</v>
      </c>
    </row>
    <row r="5361" spans="1:11" x14ac:dyDescent="0.25">
      <c r="A5361" s="103" t="s">
        <v>807</v>
      </c>
      <c r="B5361" s="103" t="s">
        <v>88</v>
      </c>
      <c r="C5361" s="103" t="s">
        <v>930</v>
      </c>
      <c r="D5361" s="103" t="s">
        <v>931</v>
      </c>
      <c r="E5361" s="111"/>
      <c r="F5361" s="103" t="s">
        <v>932</v>
      </c>
      <c r="G5361" s="103" t="s">
        <v>103</v>
      </c>
      <c r="H5361" s="103" t="s">
        <v>337</v>
      </c>
      <c r="I5361" s="103" t="s">
        <v>842</v>
      </c>
      <c r="J5361" s="215">
        <v>-99.76</v>
      </c>
      <c r="K5361" s="216" t="s">
        <v>88</v>
      </c>
    </row>
    <row r="5362" spans="1:11" x14ac:dyDescent="0.25">
      <c r="A5362" s="103" t="s">
        <v>806</v>
      </c>
      <c r="B5362" s="103" t="s">
        <v>88</v>
      </c>
      <c r="C5362" s="103" t="s">
        <v>930</v>
      </c>
      <c r="D5362" s="103" t="s">
        <v>931</v>
      </c>
      <c r="E5362" s="103" t="s">
        <v>932</v>
      </c>
      <c r="F5362" s="103" t="s">
        <v>932</v>
      </c>
      <c r="G5362" s="103" t="s">
        <v>98</v>
      </c>
      <c r="H5362" s="103" t="s">
        <v>341</v>
      </c>
      <c r="I5362" s="103" t="s">
        <v>842</v>
      </c>
      <c r="J5362" s="215">
        <v>15.51</v>
      </c>
      <c r="K5362" s="216" t="s">
        <v>88</v>
      </c>
    </row>
    <row r="5363" spans="1:11" x14ac:dyDescent="0.25">
      <c r="A5363" s="103" t="s">
        <v>806</v>
      </c>
      <c r="B5363" s="103" t="s">
        <v>88</v>
      </c>
      <c r="C5363" s="103" t="s">
        <v>930</v>
      </c>
      <c r="D5363" s="103" t="s">
        <v>931</v>
      </c>
      <c r="E5363" s="111"/>
      <c r="F5363" s="103" t="s">
        <v>932</v>
      </c>
      <c r="G5363" s="103" t="s">
        <v>98</v>
      </c>
      <c r="H5363" s="103" t="s">
        <v>341</v>
      </c>
      <c r="I5363" s="103" t="s">
        <v>842</v>
      </c>
      <c r="J5363" s="215">
        <v>-7.75</v>
      </c>
      <c r="K5363" s="216" t="s">
        <v>88</v>
      </c>
    </row>
    <row r="5364" spans="1:11" x14ac:dyDescent="0.25">
      <c r="A5364" s="103" t="s">
        <v>810</v>
      </c>
      <c r="B5364" s="103" t="s">
        <v>88</v>
      </c>
      <c r="C5364" s="103" t="s">
        <v>930</v>
      </c>
      <c r="D5364" s="103" t="s">
        <v>931</v>
      </c>
      <c r="E5364" s="103" t="s">
        <v>932</v>
      </c>
      <c r="F5364" s="103" t="s">
        <v>932</v>
      </c>
      <c r="G5364" s="103" t="s">
        <v>818</v>
      </c>
      <c r="H5364" s="103" t="s">
        <v>819</v>
      </c>
      <c r="I5364" s="103" t="s">
        <v>842</v>
      </c>
      <c r="J5364" s="215">
        <v>14.1</v>
      </c>
      <c r="K5364" s="216" t="s">
        <v>88</v>
      </c>
    </row>
    <row r="5365" spans="1:11" x14ac:dyDescent="0.25">
      <c r="A5365" s="103" t="s">
        <v>808</v>
      </c>
      <c r="B5365" s="103" t="s">
        <v>88</v>
      </c>
      <c r="C5365" s="103" t="s">
        <v>930</v>
      </c>
      <c r="D5365" s="103" t="s">
        <v>931</v>
      </c>
      <c r="E5365" s="103" t="s">
        <v>932</v>
      </c>
      <c r="F5365" s="103" t="s">
        <v>932</v>
      </c>
      <c r="G5365" s="103" t="s">
        <v>128</v>
      </c>
      <c r="H5365" s="103" t="s">
        <v>386</v>
      </c>
      <c r="I5365" s="103" t="s">
        <v>842</v>
      </c>
      <c r="J5365" s="215">
        <v>67833.899999999994</v>
      </c>
      <c r="K5365" s="216" t="s">
        <v>88</v>
      </c>
    </row>
    <row r="5366" spans="1:11" x14ac:dyDescent="0.25">
      <c r="A5366" s="103" t="s">
        <v>809</v>
      </c>
      <c r="B5366" s="103" t="s">
        <v>88</v>
      </c>
      <c r="C5366" s="103" t="s">
        <v>930</v>
      </c>
      <c r="D5366" s="103" t="s">
        <v>931</v>
      </c>
      <c r="E5366" s="103" t="s">
        <v>932</v>
      </c>
      <c r="F5366" s="103" t="s">
        <v>932</v>
      </c>
      <c r="G5366" s="103" t="s">
        <v>128</v>
      </c>
      <c r="H5366" s="103" t="s">
        <v>386</v>
      </c>
      <c r="I5366" s="103" t="s">
        <v>842</v>
      </c>
      <c r="J5366" s="215">
        <v>22833.9</v>
      </c>
      <c r="K5366" s="216" t="s">
        <v>88</v>
      </c>
    </row>
    <row r="5367" spans="1:11" x14ac:dyDescent="0.25">
      <c r="A5367" s="103" t="s">
        <v>810</v>
      </c>
      <c r="B5367" s="103" t="s">
        <v>88</v>
      </c>
      <c r="C5367" s="103" t="s">
        <v>930</v>
      </c>
      <c r="D5367" s="103" t="s">
        <v>931</v>
      </c>
      <c r="E5367" s="103" t="s">
        <v>932</v>
      </c>
      <c r="F5367" s="103" t="s">
        <v>932</v>
      </c>
      <c r="G5367" s="103" t="s">
        <v>128</v>
      </c>
      <c r="H5367" s="103" t="s">
        <v>386</v>
      </c>
      <c r="I5367" s="103" t="s">
        <v>842</v>
      </c>
      <c r="J5367" s="215">
        <v>23203.9</v>
      </c>
      <c r="K5367" s="216" t="s">
        <v>88</v>
      </c>
    </row>
    <row r="5368" spans="1:11" x14ac:dyDescent="0.25">
      <c r="A5368" s="103" t="s">
        <v>1038</v>
      </c>
      <c r="B5368" s="103" t="s">
        <v>88</v>
      </c>
      <c r="C5368" s="103" t="s">
        <v>930</v>
      </c>
      <c r="D5368" s="103" t="s">
        <v>931</v>
      </c>
      <c r="E5368" s="103" t="s">
        <v>932</v>
      </c>
      <c r="F5368" s="103" t="s">
        <v>932</v>
      </c>
      <c r="G5368" s="103" t="s">
        <v>128</v>
      </c>
      <c r="H5368" s="103" t="s">
        <v>386</v>
      </c>
      <c r="I5368" s="103" t="s">
        <v>842</v>
      </c>
      <c r="J5368" s="215">
        <v>37833.9</v>
      </c>
      <c r="K5368" s="216" t="s">
        <v>88</v>
      </c>
    </row>
    <row r="5369" spans="1:11" x14ac:dyDescent="0.25">
      <c r="A5369" s="103" t="s">
        <v>806</v>
      </c>
      <c r="B5369" s="103" t="s">
        <v>88</v>
      </c>
      <c r="C5369" s="103" t="s">
        <v>930</v>
      </c>
      <c r="D5369" s="103" t="s">
        <v>931</v>
      </c>
      <c r="E5369" s="103" t="s">
        <v>932</v>
      </c>
      <c r="F5369" s="103" t="s">
        <v>932</v>
      </c>
      <c r="G5369" s="103" t="s">
        <v>128</v>
      </c>
      <c r="H5369" s="103" t="s">
        <v>386</v>
      </c>
      <c r="I5369" s="103" t="s">
        <v>842</v>
      </c>
      <c r="J5369" s="215">
        <v>57700</v>
      </c>
      <c r="K5369" s="216" t="s">
        <v>88</v>
      </c>
    </row>
    <row r="5370" spans="1:11" x14ac:dyDescent="0.25">
      <c r="A5370" s="103" t="s">
        <v>807</v>
      </c>
      <c r="B5370" s="103" t="s">
        <v>88</v>
      </c>
      <c r="C5370" s="103" t="s">
        <v>930</v>
      </c>
      <c r="D5370" s="103" t="s">
        <v>931</v>
      </c>
      <c r="E5370" s="103" t="s">
        <v>932</v>
      </c>
      <c r="F5370" s="103" t="s">
        <v>932</v>
      </c>
      <c r="G5370" s="103" t="s">
        <v>128</v>
      </c>
      <c r="H5370" s="103" t="s">
        <v>386</v>
      </c>
      <c r="I5370" s="103" t="s">
        <v>842</v>
      </c>
      <c r="J5370" s="215">
        <v>22833.9</v>
      </c>
      <c r="K5370" s="216" t="s">
        <v>88</v>
      </c>
    </row>
    <row r="5371" spans="1:11" x14ac:dyDescent="0.25">
      <c r="A5371" s="103" t="s">
        <v>808</v>
      </c>
      <c r="B5371" s="103" t="s">
        <v>88</v>
      </c>
      <c r="C5371" s="103" t="s">
        <v>930</v>
      </c>
      <c r="D5371" s="103" t="s">
        <v>747</v>
      </c>
      <c r="E5371" s="111"/>
      <c r="F5371" s="103" t="s">
        <v>748</v>
      </c>
      <c r="G5371" s="103" t="s">
        <v>103</v>
      </c>
      <c r="H5371" s="103" t="s">
        <v>337</v>
      </c>
      <c r="I5371" s="103" t="s">
        <v>842</v>
      </c>
      <c r="J5371" s="215">
        <v>-5.28</v>
      </c>
      <c r="K5371" s="216" t="s">
        <v>88</v>
      </c>
    </row>
    <row r="5372" spans="1:11" x14ac:dyDescent="0.25">
      <c r="A5372" s="103" t="s">
        <v>807</v>
      </c>
      <c r="B5372" s="103" t="s">
        <v>88</v>
      </c>
      <c r="C5372" s="103" t="s">
        <v>930</v>
      </c>
      <c r="D5372" s="103" t="s">
        <v>747</v>
      </c>
      <c r="E5372" s="111"/>
      <c r="F5372" s="103" t="s">
        <v>748</v>
      </c>
      <c r="G5372" s="103" t="s">
        <v>103</v>
      </c>
      <c r="H5372" s="103" t="s">
        <v>337</v>
      </c>
      <c r="I5372" s="103" t="s">
        <v>842</v>
      </c>
      <c r="J5372" s="215">
        <v>-49.86</v>
      </c>
      <c r="K5372" s="216" t="s">
        <v>88</v>
      </c>
    </row>
    <row r="5373" spans="1:11" x14ac:dyDescent="0.25">
      <c r="A5373" s="103" t="s">
        <v>806</v>
      </c>
      <c r="B5373" s="103" t="s">
        <v>88</v>
      </c>
      <c r="C5373" s="103" t="s">
        <v>930</v>
      </c>
      <c r="D5373" s="103" t="s">
        <v>747</v>
      </c>
      <c r="E5373" s="111"/>
      <c r="F5373" s="103" t="s">
        <v>748</v>
      </c>
      <c r="G5373" s="103" t="s">
        <v>98</v>
      </c>
      <c r="H5373" s="103" t="s">
        <v>341</v>
      </c>
      <c r="I5373" s="103" t="s">
        <v>842</v>
      </c>
      <c r="J5373" s="215">
        <v>-3.87</v>
      </c>
      <c r="K5373" s="216" t="s">
        <v>88</v>
      </c>
    </row>
    <row r="5374" spans="1:11" x14ac:dyDescent="0.25">
      <c r="A5374" s="103" t="s">
        <v>808</v>
      </c>
      <c r="B5374" s="103" t="s">
        <v>88</v>
      </c>
      <c r="C5374" s="103" t="s">
        <v>481</v>
      </c>
      <c r="D5374" s="103" t="s">
        <v>847</v>
      </c>
      <c r="E5374" s="111"/>
      <c r="F5374" s="103" t="s">
        <v>848</v>
      </c>
      <c r="G5374" s="103" t="s">
        <v>200</v>
      </c>
      <c r="H5374" s="103" t="s">
        <v>297</v>
      </c>
      <c r="I5374" s="103" t="s">
        <v>842</v>
      </c>
      <c r="J5374" s="215">
        <v>13987.01</v>
      </c>
      <c r="K5374" s="216" t="s">
        <v>88</v>
      </c>
    </row>
    <row r="5375" spans="1:11" x14ac:dyDescent="0.25">
      <c r="A5375" s="103" t="s">
        <v>809</v>
      </c>
      <c r="B5375" s="103" t="s">
        <v>88</v>
      </c>
      <c r="C5375" s="103" t="s">
        <v>481</v>
      </c>
      <c r="D5375" s="103" t="s">
        <v>847</v>
      </c>
      <c r="E5375" s="111"/>
      <c r="F5375" s="103" t="s">
        <v>848</v>
      </c>
      <c r="G5375" s="103" t="s">
        <v>200</v>
      </c>
      <c r="H5375" s="103" t="s">
        <v>297</v>
      </c>
      <c r="I5375" s="103" t="s">
        <v>842</v>
      </c>
      <c r="J5375" s="215">
        <v>776.53</v>
      </c>
      <c r="K5375" s="216" t="s">
        <v>88</v>
      </c>
    </row>
    <row r="5376" spans="1:11" x14ac:dyDescent="0.25">
      <c r="A5376" s="103" t="s">
        <v>1038</v>
      </c>
      <c r="B5376" s="103" t="s">
        <v>88</v>
      </c>
      <c r="C5376" s="103" t="s">
        <v>481</v>
      </c>
      <c r="D5376" s="103" t="s">
        <v>847</v>
      </c>
      <c r="E5376" s="111"/>
      <c r="F5376" s="103" t="s">
        <v>848</v>
      </c>
      <c r="G5376" s="103" t="s">
        <v>200</v>
      </c>
      <c r="H5376" s="103" t="s">
        <v>297</v>
      </c>
      <c r="I5376" s="103" t="s">
        <v>842</v>
      </c>
      <c r="J5376" s="215">
        <v>5819.69</v>
      </c>
      <c r="K5376" s="216" t="s">
        <v>88</v>
      </c>
    </row>
    <row r="5377" spans="1:11" x14ac:dyDescent="0.25">
      <c r="A5377" s="103" t="s">
        <v>806</v>
      </c>
      <c r="B5377" s="103" t="s">
        <v>88</v>
      </c>
      <c r="C5377" s="103" t="s">
        <v>481</v>
      </c>
      <c r="D5377" s="103" t="s">
        <v>847</v>
      </c>
      <c r="E5377" s="111"/>
      <c r="F5377" s="103" t="s">
        <v>848</v>
      </c>
      <c r="G5377" s="103" t="s">
        <v>200</v>
      </c>
      <c r="H5377" s="103" t="s">
        <v>297</v>
      </c>
      <c r="I5377" s="103" t="s">
        <v>842</v>
      </c>
      <c r="J5377" s="215">
        <v>-726.75</v>
      </c>
      <c r="K5377" s="216" t="s">
        <v>88</v>
      </c>
    </row>
    <row r="5378" spans="1:11" x14ac:dyDescent="0.25">
      <c r="A5378" s="103" t="s">
        <v>807</v>
      </c>
      <c r="B5378" s="103" t="s">
        <v>88</v>
      </c>
      <c r="C5378" s="103" t="s">
        <v>481</v>
      </c>
      <c r="D5378" s="103" t="s">
        <v>847</v>
      </c>
      <c r="E5378" s="111"/>
      <c r="F5378" s="103" t="s">
        <v>848</v>
      </c>
      <c r="G5378" s="103" t="s">
        <v>200</v>
      </c>
      <c r="H5378" s="103" t="s">
        <v>297</v>
      </c>
      <c r="I5378" s="103" t="s">
        <v>842</v>
      </c>
      <c r="J5378" s="215">
        <v>-13019.29</v>
      </c>
      <c r="K5378" s="216" t="s">
        <v>88</v>
      </c>
    </row>
    <row r="5379" spans="1:11" x14ac:dyDescent="0.25">
      <c r="A5379" s="103" t="s">
        <v>810</v>
      </c>
      <c r="B5379" s="103" t="s">
        <v>88</v>
      </c>
      <c r="C5379" s="103" t="s">
        <v>481</v>
      </c>
      <c r="D5379" s="103" t="s">
        <v>847</v>
      </c>
      <c r="E5379" s="111"/>
      <c r="F5379" s="103" t="s">
        <v>848</v>
      </c>
      <c r="G5379" s="103" t="s">
        <v>197</v>
      </c>
      <c r="H5379" s="103" t="s">
        <v>303</v>
      </c>
      <c r="I5379" s="103" t="s">
        <v>842</v>
      </c>
      <c r="J5379" s="215">
        <v>-283.57</v>
      </c>
      <c r="K5379" s="216" t="s">
        <v>88</v>
      </c>
    </row>
    <row r="5380" spans="1:11" x14ac:dyDescent="0.25">
      <c r="A5380" s="103" t="s">
        <v>808</v>
      </c>
      <c r="B5380" s="103" t="s">
        <v>88</v>
      </c>
      <c r="C5380" s="103" t="s">
        <v>481</v>
      </c>
      <c r="D5380" s="103" t="s">
        <v>847</v>
      </c>
      <c r="E5380" s="111"/>
      <c r="F5380" s="103" t="s">
        <v>848</v>
      </c>
      <c r="G5380" s="103" t="s">
        <v>181</v>
      </c>
      <c r="H5380" s="103" t="s">
        <v>304</v>
      </c>
      <c r="I5380" s="103" t="s">
        <v>842</v>
      </c>
      <c r="J5380" s="215">
        <v>-2259.86</v>
      </c>
      <c r="K5380" s="216" t="s">
        <v>88</v>
      </c>
    </row>
    <row r="5381" spans="1:11" x14ac:dyDescent="0.25">
      <c r="A5381" s="103" t="s">
        <v>809</v>
      </c>
      <c r="B5381" s="103" t="s">
        <v>88</v>
      </c>
      <c r="C5381" s="103" t="s">
        <v>481</v>
      </c>
      <c r="D5381" s="103" t="s">
        <v>847</v>
      </c>
      <c r="E5381" s="111"/>
      <c r="F5381" s="103" t="s">
        <v>848</v>
      </c>
      <c r="G5381" s="103" t="s">
        <v>181</v>
      </c>
      <c r="H5381" s="103" t="s">
        <v>304</v>
      </c>
      <c r="I5381" s="103" t="s">
        <v>842</v>
      </c>
      <c r="J5381" s="215">
        <v>-4112.45</v>
      </c>
      <c r="K5381" s="216" t="s">
        <v>88</v>
      </c>
    </row>
    <row r="5382" spans="1:11" x14ac:dyDescent="0.25">
      <c r="A5382" s="103" t="s">
        <v>810</v>
      </c>
      <c r="B5382" s="103" t="s">
        <v>88</v>
      </c>
      <c r="C5382" s="103" t="s">
        <v>481</v>
      </c>
      <c r="D5382" s="103" t="s">
        <v>847</v>
      </c>
      <c r="E5382" s="111"/>
      <c r="F5382" s="103" t="s">
        <v>848</v>
      </c>
      <c r="G5382" s="103" t="s">
        <v>181</v>
      </c>
      <c r="H5382" s="103" t="s">
        <v>304</v>
      </c>
      <c r="I5382" s="103" t="s">
        <v>842</v>
      </c>
      <c r="J5382" s="215">
        <v>4708</v>
      </c>
      <c r="K5382" s="216" t="s">
        <v>88</v>
      </c>
    </row>
    <row r="5383" spans="1:11" x14ac:dyDescent="0.25">
      <c r="A5383" s="103" t="s">
        <v>1038</v>
      </c>
      <c r="B5383" s="103" t="s">
        <v>88</v>
      </c>
      <c r="C5383" s="103" t="s">
        <v>481</v>
      </c>
      <c r="D5383" s="103" t="s">
        <v>847</v>
      </c>
      <c r="E5383" s="111"/>
      <c r="F5383" s="103" t="s">
        <v>848</v>
      </c>
      <c r="G5383" s="103" t="s">
        <v>181</v>
      </c>
      <c r="H5383" s="103" t="s">
        <v>304</v>
      </c>
      <c r="I5383" s="103" t="s">
        <v>842</v>
      </c>
      <c r="J5383" s="215">
        <v>-2189.3000000000002</v>
      </c>
      <c r="K5383" s="216" t="s">
        <v>88</v>
      </c>
    </row>
    <row r="5384" spans="1:11" x14ac:dyDescent="0.25">
      <c r="A5384" s="103" t="s">
        <v>806</v>
      </c>
      <c r="B5384" s="103" t="s">
        <v>88</v>
      </c>
      <c r="C5384" s="103" t="s">
        <v>481</v>
      </c>
      <c r="D5384" s="103" t="s">
        <v>847</v>
      </c>
      <c r="E5384" s="111"/>
      <c r="F5384" s="103" t="s">
        <v>848</v>
      </c>
      <c r="G5384" s="103" t="s">
        <v>181</v>
      </c>
      <c r="H5384" s="103" t="s">
        <v>304</v>
      </c>
      <c r="I5384" s="103" t="s">
        <v>842</v>
      </c>
      <c r="J5384" s="215">
        <v>3017.31</v>
      </c>
      <c r="K5384" s="216" t="s">
        <v>88</v>
      </c>
    </row>
    <row r="5385" spans="1:11" x14ac:dyDescent="0.25">
      <c r="A5385" s="103" t="s">
        <v>807</v>
      </c>
      <c r="B5385" s="103" t="s">
        <v>88</v>
      </c>
      <c r="C5385" s="103" t="s">
        <v>481</v>
      </c>
      <c r="D5385" s="103" t="s">
        <v>847</v>
      </c>
      <c r="E5385" s="111"/>
      <c r="F5385" s="103" t="s">
        <v>848</v>
      </c>
      <c r="G5385" s="103" t="s">
        <v>181</v>
      </c>
      <c r="H5385" s="103" t="s">
        <v>304</v>
      </c>
      <c r="I5385" s="103" t="s">
        <v>842</v>
      </c>
      <c r="J5385" s="215">
        <v>836.3</v>
      </c>
      <c r="K5385" s="216" t="s">
        <v>88</v>
      </c>
    </row>
    <row r="5386" spans="1:11" x14ac:dyDescent="0.25">
      <c r="A5386" s="103" t="s">
        <v>1038</v>
      </c>
      <c r="B5386" s="103" t="s">
        <v>88</v>
      </c>
      <c r="C5386" s="103" t="s">
        <v>481</v>
      </c>
      <c r="D5386" s="103" t="s">
        <v>847</v>
      </c>
      <c r="E5386" s="111"/>
      <c r="F5386" s="103" t="s">
        <v>848</v>
      </c>
      <c r="G5386" s="103" t="s">
        <v>195</v>
      </c>
      <c r="H5386" s="103" t="s">
        <v>312</v>
      </c>
      <c r="I5386" s="103" t="s">
        <v>842</v>
      </c>
      <c r="J5386" s="215">
        <v>2306</v>
      </c>
      <c r="K5386" s="216" t="s">
        <v>88</v>
      </c>
    </row>
    <row r="5387" spans="1:11" x14ac:dyDescent="0.25">
      <c r="A5387" s="103" t="s">
        <v>808</v>
      </c>
      <c r="B5387" s="103" t="s">
        <v>88</v>
      </c>
      <c r="C5387" s="103" t="s">
        <v>481</v>
      </c>
      <c r="D5387" s="103" t="s">
        <v>847</v>
      </c>
      <c r="E5387" s="111"/>
      <c r="F5387" s="103" t="s">
        <v>848</v>
      </c>
      <c r="G5387" s="103" t="s">
        <v>192</v>
      </c>
      <c r="H5387" s="103" t="s">
        <v>316</v>
      </c>
      <c r="I5387" s="103" t="s">
        <v>842</v>
      </c>
      <c r="J5387" s="215">
        <v>-1868.77</v>
      </c>
      <c r="K5387" s="216" t="s">
        <v>88</v>
      </c>
    </row>
    <row r="5388" spans="1:11" x14ac:dyDescent="0.25">
      <c r="A5388" s="103" t="s">
        <v>809</v>
      </c>
      <c r="B5388" s="103" t="s">
        <v>88</v>
      </c>
      <c r="C5388" s="103" t="s">
        <v>481</v>
      </c>
      <c r="D5388" s="103" t="s">
        <v>847</v>
      </c>
      <c r="E5388" s="111"/>
      <c r="F5388" s="103" t="s">
        <v>848</v>
      </c>
      <c r="G5388" s="103" t="s">
        <v>192</v>
      </c>
      <c r="H5388" s="103" t="s">
        <v>316</v>
      </c>
      <c r="I5388" s="103" t="s">
        <v>842</v>
      </c>
      <c r="J5388" s="215">
        <v>-14759.51</v>
      </c>
      <c r="K5388" s="216" t="s">
        <v>88</v>
      </c>
    </row>
    <row r="5389" spans="1:11" x14ac:dyDescent="0.25">
      <c r="A5389" s="103" t="s">
        <v>810</v>
      </c>
      <c r="B5389" s="103" t="s">
        <v>88</v>
      </c>
      <c r="C5389" s="103" t="s">
        <v>481</v>
      </c>
      <c r="D5389" s="103" t="s">
        <v>847</v>
      </c>
      <c r="E5389" s="111"/>
      <c r="F5389" s="103" t="s">
        <v>848</v>
      </c>
      <c r="G5389" s="103" t="s">
        <v>192</v>
      </c>
      <c r="H5389" s="103" t="s">
        <v>316</v>
      </c>
      <c r="I5389" s="103" t="s">
        <v>842</v>
      </c>
      <c r="J5389" s="215">
        <v>12584.74</v>
      </c>
      <c r="K5389" s="216" t="s">
        <v>88</v>
      </c>
    </row>
    <row r="5390" spans="1:11" x14ac:dyDescent="0.25">
      <c r="A5390" s="103" t="s">
        <v>1038</v>
      </c>
      <c r="B5390" s="103" t="s">
        <v>88</v>
      </c>
      <c r="C5390" s="103" t="s">
        <v>481</v>
      </c>
      <c r="D5390" s="103" t="s">
        <v>847</v>
      </c>
      <c r="E5390" s="111"/>
      <c r="F5390" s="103" t="s">
        <v>848</v>
      </c>
      <c r="G5390" s="103" t="s">
        <v>192</v>
      </c>
      <c r="H5390" s="103" t="s">
        <v>316</v>
      </c>
      <c r="I5390" s="103" t="s">
        <v>842</v>
      </c>
      <c r="J5390" s="215">
        <v>5650.91</v>
      </c>
      <c r="K5390" s="216" t="s">
        <v>88</v>
      </c>
    </row>
    <row r="5391" spans="1:11" x14ac:dyDescent="0.25">
      <c r="A5391" s="103" t="s">
        <v>806</v>
      </c>
      <c r="B5391" s="103" t="s">
        <v>88</v>
      </c>
      <c r="C5391" s="103" t="s">
        <v>481</v>
      </c>
      <c r="D5391" s="103" t="s">
        <v>847</v>
      </c>
      <c r="E5391" s="111"/>
      <c r="F5391" s="103" t="s">
        <v>848</v>
      </c>
      <c r="G5391" s="103" t="s">
        <v>192</v>
      </c>
      <c r="H5391" s="103" t="s">
        <v>316</v>
      </c>
      <c r="I5391" s="103" t="s">
        <v>842</v>
      </c>
      <c r="J5391" s="215">
        <v>483.07</v>
      </c>
      <c r="K5391" s="216" t="s">
        <v>88</v>
      </c>
    </row>
    <row r="5392" spans="1:11" x14ac:dyDescent="0.25">
      <c r="A5392" s="103" t="s">
        <v>807</v>
      </c>
      <c r="B5392" s="103" t="s">
        <v>88</v>
      </c>
      <c r="C5392" s="103" t="s">
        <v>481</v>
      </c>
      <c r="D5392" s="103" t="s">
        <v>847</v>
      </c>
      <c r="E5392" s="111"/>
      <c r="F5392" s="103" t="s">
        <v>848</v>
      </c>
      <c r="G5392" s="103" t="s">
        <v>192</v>
      </c>
      <c r="H5392" s="103" t="s">
        <v>316</v>
      </c>
      <c r="I5392" s="103" t="s">
        <v>842</v>
      </c>
      <c r="J5392" s="215">
        <v>0</v>
      </c>
      <c r="K5392" s="216" t="s">
        <v>88</v>
      </c>
    </row>
    <row r="5393" spans="1:11" x14ac:dyDescent="0.25">
      <c r="A5393" s="103" t="s">
        <v>808</v>
      </c>
      <c r="B5393" s="103" t="s">
        <v>88</v>
      </c>
      <c r="C5393" s="103" t="s">
        <v>481</v>
      </c>
      <c r="D5393" s="103" t="s">
        <v>847</v>
      </c>
      <c r="E5393" s="111"/>
      <c r="F5393" s="103" t="s">
        <v>848</v>
      </c>
      <c r="G5393" s="103" t="s">
        <v>177</v>
      </c>
      <c r="H5393" s="103" t="s">
        <v>317</v>
      </c>
      <c r="I5393" s="103" t="s">
        <v>842</v>
      </c>
      <c r="J5393" s="215">
        <v>-19647.57</v>
      </c>
      <c r="K5393" s="216" t="s">
        <v>88</v>
      </c>
    </row>
    <row r="5394" spans="1:11" x14ac:dyDescent="0.25">
      <c r="A5394" s="103" t="s">
        <v>809</v>
      </c>
      <c r="B5394" s="103" t="s">
        <v>88</v>
      </c>
      <c r="C5394" s="103" t="s">
        <v>481</v>
      </c>
      <c r="D5394" s="103" t="s">
        <v>847</v>
      </c>
      <c r="E5394" s="111"/>
      <c r="F5394" s="103" t="s">
        <v>848</v>
      </c>
      <c r="G5394" s="103" t="s">
        <v>177</v>
      </c>
      <c r="H5394" s="103" t="s">
        <v>317</v>
      </c>
      <c r="I5394" s="103" t="s">
        <v>842</v>
      </c>
      <c r="J5394" s="215">
        <v>108.7</v>
      </c>
      <c r="K5394" s="216" t="s">
        <v>88</v>
      </c>
    </row>
    <row r="5395" spans="1:11" x14ac:dyDescent="0.25">
      <c r="A5395" s="103" t="s">
        <v>810</v>
      </c>
      <c r="B5395" s="103" t="s">
        <v>88</v>
      </c>
      <c r="C5395" s="103" t="s">
        <v>481</v>
      </c>
      <c r="D5395" s="103" t="s">
        <v>847</v>
      </c>
      <c r="E5395" s="111"/>
      <c r="F5395" s="103" t="s">
        <v>848</v>
      </c>
      <c r="G5395" s="103" t="s">
        <v>177</v>
      </c>
      <c r="H5395" s="103" t="s">
        <v>317</v>
      </c>
      <c r="I5395" s="103" t="s">
        <v>842</v>
      </c>
      <c r="J5395" s="215">
        <v>10000.4</v>
      </c>
      <c r="K5395" s="216" t="s">
        <v>88</v>
      </c>
    </row>
    <row r="5396" spans="1:11" x14ac:dyDescent="0.25">
      <c r="A5396" s="103" t="s">
        <v>1038</v>
      </c>
      <c r="B5396" s="103" t="s">
        <v>88</v>
      </c>
      <c r="C5396" s="103" t="s">
        <v>481</v>
      </c>
      <c r="D5396" s="103" t="s">
        <v>847</v>
      </c>
      <c r="E5396" s="111"/>
      <c r="F5396" s="103" t="s">
        <v>848</v>
      </c>
      <c r="G5396" s="103" t="s">
        <v>177</v>
      </c>
      <c r="H5396" s="103" t="s">
        <v>317</v>
      </c>
      <c r="I5396" s="103" t="s">
        <v>842</v>
      </c>
      <c r="J5396" s="215">
        <v>5228.5200000000004</v>
      </c>
      <c r="K5396" s="216" t="s">
        <v>88</v>
      </c>
    </row>
    <row r="5397" spans="1:11" x14ac:dyDescent="0.25">
      <c r="A5397" s="103" t="s">
        <v>806</v>
      </c>
      <c r="B5397" s="103" t="s">
        <v>88</v>
      </c>
      <c r="C5397" s="103" t="s">
        <v>481</v>
      </c>
      <c r="D5397" s="103" t="s">
        <v>847</v>
      </c>
      <c r="E5397" s="111"/>
      <c r="F5397" s="103" t="s">
        <v>848</v>
      </c>
      <c r="G5397" s="103" t="s">
        <v>177</v>
      </c>
      <c r="H5397" s="103" t="s">
        <v>317</v>
      </c>
      <c r="I5397" s="103" t="s">
        <v>842</v>
      </c>
      <c r="J5397" s="215">
        <v>9538.4699999999993</v>
      </c>
      <c r="K5397" s="216" t="s">
        <v>88</v>
      </c>
    </row>
    <row r="5398" spans="1:11" x14ac:dyDescent="0.25">
      <c r="A5398" s="103" t="s">
        <v>808</v>
      </c>
      <c r="B5398" s="103" t="s">
        <v>88</v>
      </c>
      <c r="C5398" s="103" t="s">
        <v>481</v>
      </c>
      <c r="D5398" s="103" t="s">
        <v>847</v>
      </c>
      <c r="E5398" s="111"/>
      <c r="F5398" s="103" t="s">
        <v>848</v>
      </c>
      <c r="G5398" s="103" t="s">
        <v>462</v>
      </c>
      <c r="H5398" s="103" t="s">
        <v>463</v>
      </c>
      <c r="I5398" s="103" t="s">
        <v>842</v>
      </c>
      <c r="J5398" s="215">
        <v>-15.61</v>
      </c>
      <c r="K5398" s="216" t="s">
        <v>88</v>
      </c>
    </row>
    <row r="5399" spans="1:11" x14ac:dyDescent="0.25">
      <c r="A5399" s="103" t="s">
        <v>806</v>
      </c>
      <c r="B5399" s="103" t="s">
        <v>88</v>
      </c>
      <c r="C5399" s="103" t="s">
        <v>481</v>
      </c>
      <c r="D5399" s="103" t="s">
        <v>847</v>
      </c>
      <c r="E5399" s="111"/>
      <c r="F5399" s="103" t="s">
        <v>848</v>
      </c>
      <c r="G5399" s="103" t="s">
        <v>462</v>
      </c>
      <c r="H5399" s="103" t="s">
        <v>463</v>
      </c>
      <c r="I5399" s="103" t="s">
        <v>842</v>
      </c>
      <c r="J5399" s="215">
        <v>15.61</v>
      </c>
      <c r="K5399" s="216" t="s">
        <v>88</v>
      </c>
    </row>
    <row r="5400" spans="1:11" x14ac:dyDescent="0.25">
      <c r="A5400" s="103" t="s">
        <v>808</v>
      </c>
      <c r="B5400" s="103" t="s">
        <v>88</v>
      </c>
      <c r="C5400" s="103" t="s">
        <v>481</v>
      </c>
      <c r="D5400" s="103" t="s">
        <v>847</v>
      </c>
      <c r="E5400" s="111"/>
      <c r="F5400" s="103" t="s">
        <v>848</v>
      </c>
      <c r="G5400" s="103" t="s">
        <v>153</v>
      </c>
      <c r="H5400" s="103" t="s">
        <v>318</v>
      </c>
      <c r="I5400" s="103" t="s">
        <v>842</v>
      </c>
      <c r="J5400" s="215">
        <v>0</v>
      </c>
      <c r="K5400" s="216" t="s">
        <v>88</v>
      </c>
    </row>
    <row r="5401" spans="1:11" x14ac:dyDescent="0.25">
      <c r="A5401" s="103" t="s">
        <v>809</v>
      </c>
      <c r="B5401" s="103" t="s">
        <v>88</v>
      </c>
      <c r="C5401" s="103" t="s">
        <v>481</v>
      </c>
      <c r="D5401" s="103" t="s">
        <v>847</v>
      </c>
      <c r="E5401" s="111"/>
      <c r="F5401" s="103" t="s">
        <v>848</v>
      </c>
      <c r="G5401" s="103" t="s">
        <v>153</v>
      </c>
      <c r="H5401" s="103" t="s">
        <v>318</v>
      </c>
      <c r="I5401" s="103" t="s">
        <v>842</v>
      </c>
      <c r="J5401" s="215">
        <v>3532.42</v>
      </c>
      <c r="K5401" s="216" t="s">
        <v>88</v>
      </c>
    </row>
    <row r="5402" spans="1:11" x14ac:dyDescent="0.25">
      <c r="A5402" s="103" t="s">
        <v>810</v>
      </c>
      <c r="B5402" s="103" t="s">
        <v>88</v>
      </c>
      <c r="C5402" s="103" t="s">
        <v>481</v>
      </c>
      <c r="D5402" s="103" t="s">
        <v>847</v>
      </c>
      <c r="E5402" s="111"/>
      <c r="F5402" s="103" t="s">
        <v>848</v>
      </c>
      <c r="G5402" s="103" t="s">
        <v>153</v>
      </c>
      <c r="H5402" s="103" t="s">
        <v>318</v>
      </c>
      <c r="I5402" s="103" t="s">
        <v>842</v>
      </c>
      <c r="J5402" s="215">
        <v>4811.1400000000003</v>
      </c>
      <c r="K5402" s="216" t="s">
        <v>88</v>
      </c>
    </row>
    <row r="5403" spans="1:11" x14ac:dyDescent="0.25">
      <c r="A5403" s="103" t="s">
        <v>1038</v>
      </c>
      <c r="B5403" s="103" t="s">
        <v>88</v>
      </c>
      <c r="C5403" s="103" t="s">
        <v>481</v>
      </c>
      <c r="D5403" s="103" t="s">
        <v>847</v>
      </c>
      <c r="E5403" s="111"/>
      <c r="F5403" s="103" t="s">
        <v>848</v>
      </c>
      <c r="G5403" s="103" t="s">
        <v>153</v>
      </c>
      <c r="H5403" s="103" t="s">
        <v>318</v>
      </c>
      <c r="I5403" s="103" t="s">
        <v>842</v>
      </c>
      <c r="J5403" s="215">
        <v>54.24</v>
      </c>
      <c r="K5403" s="216" t="s">
        <v>88</v>
      </c>
    </row>
    <row r="5404" spans="1:11" x14ac:dyDescent="0.25">
      <c r="A5404" s="103" t="s">
        <v>806</v>
      </c>
      <c r="B5404" s="103" t="s">
        <v>88</v>
      </c>
      <c r="C5404" s="103" t="s">
        <v>481</v>
      </c>
      <c r="D5404" s="103" t="s">
        <v>847</v>
      </c>
      <c r="E5404" s="111"/>
      <c r="F5404" s="103" t="s">
        <v>848</v>
      </c>
      <c r="G5404" s="103" t="s">
        <v>153</v>
      </c>
      <c r="H5404" s="103" t="s">
        <v>318</v>
      </c>
      <c r="I5404" s="103" t="s">
        <v>842</v>
      </c>
      <c r="J5404" s="215">
        <v>-3532.42</v>
      </c>
      <c r="K5404" s="216" t="s">
        <v>88</v>
      </c>
    </row>
    <row r="5405" spans="1:11" x14ac:dyDescent="0.25">
      <c r="A5405" s="103" t="s">
        <v>807</v>
      </c>
      <c r="B5405" s="103" t="s">
        <v>88</v>
      </c>
      <c r="C5405" s="103" t="s">
        <v>481</v>
      </c>
      <c r="D5405" s="103" t="s">
        <v>847</v>
      </c>
      <c r="E5405" s="111"/>
      <c r="F5405" s="103" t="s">
        <v>848</v>
      </c>
      <c r="G5405" s="103" t="s">
        <v>153</v>
      </c>
      <c r="H5405" s="103" t="s">
        <v>318</v>
      </c>
      <c r="I5405" s="103" t="s">
        <v>842</v>
      </c>
      <c r="J5405" s="215">
        <v>-6052.6</v>
      </c>
      <c r="K5405" s="216" t="s">
        <v>88</v>
      </c>
    </row>
    <row r="5406" spans="1:11" x14ac:dyDescent="0.25">
      <c r="A5406" s="103" t="s">
        <v>1038</v>
      </c>
      <c r="B5406" s="103" t="s">
        <v>88</v>
      </c>
      <c r="C5406" s="103" t="s">
        <v>481</v>
      </c>
      <c r="D5406" s="103" t="s">
        <v>847</v>
      </c>
      <c r="E5406" s="111"/>
      <c r="F5406" s="103" t="s">
        <v>848</v>
      </c>
      <c r="G5406" s="103" t="s">
        <v>623</v>
      </c>
      <c r="H5406" s="103" t="s">
        <v>624</v>
      </c>
      <c r="I5406" s="103" t="s">
        <v>842</v>
      </c>
      <c r="J5406" s="215">
        <v>2352.9499999999998</v>
      </c>
      <c r="K5406" s="216" t="s">
        <v>88</v>
      </c>
    </row>
    <row r="5407" spans="1:11" x14ac:dyDescent="0.25">
      <c r="A5407" s="103" t="s">
        <v>808</v>
      </c>
      <c r="B5407" s="103" t="s">
        <v>88</v>
      </c>
      <c r="C5407" s="103" t="s">
        <v>481</v>
      </c>
      <c r="D5407" s="103" t="s">
        <v>847</v>
      </c>
      <c r="E5407" s="111"/>
      <c r="F5407" s="103" t="s">
        <v>848</v>
      </c>
      <c r="G5407" s="103" t="s">
        <v>102</v>
      </c>
      <c r="H5407" s="103" t="s">
        <v>338</v>
      </c>
      <c r="I5407" s="103" t="s">
        <v>842</v>
      </c>
      <c r="J5407" s="215">
        <v>-179.88</v>
      </c>
      <c r="K5407" s="216" t="s">
        <v>88</v>
      </c>
    </row>
    <row r="5408" spans="1:11" x14ac:dyDescent="0.25">
      <c r="A5408" s="103" t="s">
        <v>809</v>
      </c>
      <c r="B5408" s="103" t="s">
        <v>88</v>
      </c>
      <c r="C5408" s="103" t="s">
        <v>481</v>
      </c>
      <c r="D5408" s="103" t="s">
        <v>847</v>
      </c>
      <c r="E5408" s="111"/>
      <c r="F5408" s="103" t="s">
        <v>848</v>
      </c>
      <c r="G5408" s="103" t="s">
        <v>102</v>
      </c>
      <c r="H5408" s="103" t="s">
        <v>338</v>
      </c>
      <c r="I5408" s="103" t="s">
        <v>842</v>
      </c>
      <c r="J5408" s="215">
        <v>-4801.7299999999996</v>
      </c>
      <c r="K5408" s="216" t="s">
        <v>88</v>
      </c>
    </row>
    <row r="5409" spans="1:11" x14ac:dyDescent="0.25">
      <c r="A5409" s="103" t="s">
        <v>810</v>
      </c>
      <c r="B5409" s="103" t="s">
        <v>88</v>
      </c>
      <c r="C5409" s="103" t="s">
        <v>481</v>
      </c>
      <c r="D5409" s="103" t="s">
        <v>847</v>
      </c>
      <c r="E5409" s="111"/>
      <c r="F5409" s="103" t="s">
        <v>848</v>
      </c>
      <c r="G5409" s="103" t="s">
        <v>102</v>
      </c>
      <c r="H5409" s="103" t="s">
        <v>338</v>
      </c>
      <c r="I5409" s="103" t="s">
        <v>842</v>
      </c>
      <c r="J5409" s="215">
        <v>2861.91</v>
      </c>
      <c r="K5409" s="216" t="s">
        <v>88</v>
      </c>
    </row>
    <row r="5410" spans="1:11" x14ac:dyDescent="0.25">
      <c r="A5410" s="103" t="s">
        <v>1038</v>
      </c>
      <c r="B5410" s="103" t="s">
        <v>88</v>
      </c>
      <c r="C5410" s="103" t="s">
        <v>481</v>
      </c>
      <c r="D5410" s="103" t="s">
        <v>847</v>
      </c>
      <c r="E5410" s="111"/>
      <c r="F5410" s="103" t="s">
        <v>848</v>
      </c>
      <c r="G5410" s="103" t="s">
        <v>102</v>
      </c>
      <c r="H5410" s="103" t="s">
        <v>338</v>
      </c>
      <c r="I5410" s="103" t="s">
        <v>842</v>
      </c>
      <c r="J5410" s="215">
        <v>-1166.73</v>
      </c>
      <c r="K5410" s="216" t="s">
        <v>88</v>
      </c>
    </row>
    <row r="5411" spans="1:11" x14ac:dyDescent="0.25">
      <c r="A5411" s="103" t="s">
        <v>806</v>
      </c>
      <c r="B5411" s="103" t="s">
        <v>88</v>
      </c>
      <c r="C5411" s="103" t="s">
        <v>481</v>
      </c>
      <c r="D5411" s="103" t="s">
        <v>847</v>
      </c>
      <c r="E5411" s="111"/>
      <c r="F5411" s="103" t="s">
        <v>848</v>
      </c>
      <c r="G5411" s="103" t="s">
        <v>102</v>
      </c>
      <c r="H5411" s="103" t="s">
        <v>338</v>
      </c>
      <c r="I5411" s="103" t="s">
        <v>842</v>
      </c>
      <c r="J5411" s="215">
        <v>0</v>
      </c>
      <c r="K5411" s="216" t="s">
        <v>88</v>
      </c>
    </row>
    <row r="5412" spans="1:11" x14ac:dyDescent="0.25">
      <c r="A5412" s="103" t="s">
        <v>807</v>
      </c>
      <c r="B5412" s="103" t="s">
        <v>88</v>
      </c>
      <c r="C5412" s="103" t="s">
        <v>481</v>
      </c>
      <c r="D5412" s="103" t="s">
        <v>847</v>
      </c>
      <c r="E5412" s="111"/>
      <c r="F5412" s="103" t="s">
        <v>848</v>
      </c>
      <c r="G5412" s="103" t="s">
        <v>102</v>
      </c>
      <c r="H5412" s="103" t="s">
        <v>338</v>
      </c>
      <c r="I5412" s="103" t="s">
        <v>842</v>
      </c>
      <c r="J5412" s="215">
        <v>1166.73</v>
      </c>
      <c r="K5412" s="232"/>
    </row>
    <row r="5413" spans="1:11" x14ac:dyDescent="0.25">
      <c r="A5413" s="103" t="s">
        <v>810</v>
      </c>
      <c r="B5413" s="103" t="s">
        <v>88</v>
      </c>
      <c r="C5413" s="103" t="s">
        <v>481</v>
      </c>
      <c r="D5413" s="103" t="s">
        <v>847</v>
      </c>
      <c r="E5413" s="111"/>
      <c r="F5413" s="103" t="s">
        <v>848</v>
      </c>
      <c r="G5413" s="103" t="s">
        <v>109</v>
      </c>
      <c r="H5413" s="103" t="s">
        <v>403</v>
      </c>
      <c r="I5413" s="103" t="s">
        <v>842</v>
      </c>
      <c r="J5413" s="215">
        <v>-3332.5</v>
      </c>
      <c r="K5413" s="216" t="s">
        <v>88</v>
      </c>
    </row>
    <row r="5414" spans="1:11" x14ac:dyDescent="0.25">
      <c r="A5414" s="103" t="s">
        <v>1038</v>
      </c>
      <c r="B5414" s="103" t="s">
        <v>88</v>
      </c>
      <c r="C5414" s="103" t="s">
        <v>481</v>
      </c>
      <c r="D5414" s="103" t="s">
        <v>847</v>
      </c>
      <c r="E5414" s="111"/>
      <c r="F5414" s="103" t="s">
        <v>848</v>
      </c>
      <c r="G5414" s="103" t="s">
        <v>467</v>
      </c>
      <c r="H5414" s="103" t="s">
        <v>468</v>
      </c>
      <c r="I5414" s="103" t="s">
        <v>842</v>
      </c>
      <c r="J5414" s="215">
        <v>-1305</v>
      </c>
      <c r="K5414" s="216" t="s">
        <v>88</v>
      </c>
    </row>
    <row r="5415" spans="1:11" x14ac:dyDescent="0.25">
      <c r="A5415" s="103" t="s">
        <v>807</v>
      </c>
      <c r="B5415" s="103" t="s">
        <v>88</v>
      </c>
      <c r="C5415" s="103" t="s">
        <v>481</v>
      </c>
      <c r="D5415" s="103" t="s">
        <v>847</v>
      </c>
      <c r="E5415" s="111"/>
      <c r="F5415" s="103" t="s">
        <v>848</v>
      </c>
      <c r="G5415" s="103" t="s">
        <v>467</v>
      </c>
      <c r="H5415" s="103" t="s">
        <v>468</v>
      </c>
      <c r="I5415" s="103" t="s">
        <v>842</v>
      </c>
      <c r="J5415" s="215">
        <v>1360</v>
      </c>
      <c r="K5415" s="216" t="s">
        <v>88</v>
      </c>
    </row>
    <row r="5416" spans="1:11" x14ac:dyDescent="0.25">
      <c r="A5416" s="103" t="s">
        <v>809</v>
      </c>
      <c r="B5416" s="103" t="s">
        <v>88</v>
      </c>
      <c r="C5416" s="103" t="s">
        <v>481</v>
      </c>
      <c r="D5416" s="103" t="s">
        <v>847</v>
      </c>
      <c r="E5416" s="111"/>
      <c r="F5416" s="103" t="s">
        <v>848</v>
      </c>
      <c r="G5416" s="103" t="s">
        <v>860</v>
      </c>
      <c r="H5416" s="103" t="s">
        <v>861</v>
      </c>
      <c r="I5416" s="103" t="s">
        <v>842</v>
      </c>
      <c r="J5416" s="215">
        <v>-2240</v>
      </c>
      <c r="K5416" s="216" t="s">
        <v>88</v>
      </c>
    </row>
    <row r="5417" spans="1:11" x14ac:dyDescent="0.25">
      <c r="A5417" s="103" t="s">
        <v>810</v>
      </c>
      <c r="B5417" s="103" t="s">
        <v>88</v>
      </c>
      <c r="C5417" s="103" t="s">
        <v>481</v>
      </c>
      <c r="D5417" s="103" t="s">
        <v>847</v>
      </c>
      <c r="E5417" s="111"/>
      <c r="F5417" s="103" t="s">
        <v>848</v>
      </c>
      <c r="G5417" s="103" t="s">
        <v>860</v>
      </c>
      <c r="H5417" s="103" t="s">
        <v>861</v>
      </c>
      <c r="I5417" s="103" t="s">
        <v>842</v>
      </c>
      <c r="J5417" s="215">
        <v>0</v>
      </c>
      <c r="K5417" s="216" t="s">
        <v>88</v>
      </c>
    </row>
    <row r="5418" spans="1:11" x14ac:dyDescent="0.25">
      <c r="A5418" s="103" t="s">
        <v>808</v>
      </c>
      <c r="B5418" s="103" t="s">
        <v>88</v>
      </c>
      <c r="C5418" s="103" t="s">
        <v>481</v>
      </c>
      <c r="D5418" s="103" t="s">
        <v>847</v>
      </c>
      <c r="E5418" s="111"/>
      <c r="F5418" s="103" t="s">
        <v>848</v>
      </c>
      <c r="G5418" s="103" t="s">
        <v>862</v>
      </c>
      <c r="H5418" s="103" t="s">
        <v>863</v>
      </c>
      <c r="I5418" s="103" t="s">
        <v>842</v>
      </c>
      <c r="J5418" s="215">
        <v>3720.24</v>
      </c>
      <c r="K5418" s="216" t="s">
        <v>88</v>
      </c>
    </row>
    <row r="5419" spans="1:11" x14ac:dyDescent="0.25">
      <c r="A5419" s="103" t="s">
        <v>809</v>
      </c>
      <c r="B5419" s="103" t="s">
        <v>88</v>
      </c>
      <c r="C5419" s="103" t="s">
        <v>481</v>
      </c>
      <c r="D5419" s="103" t="s">
        <v>847</v>
      </c>
      <c r="E5419" s="111"/>
      <c r="F5419" s="103" t="s">
        <v>848</v>
      </c>
      <c r="G5419" s="103" t="s">
        <v>862</v>
      </c>
      <c r="H5419" s="103" t="s">
        <v>863</v>
      </c>
      <c r="I5419" s="103" t="s">
        <v>842</v>
      </c>
      <c r="J5419" s="215">
        <v>11264.75</v>
      </c>
      <c r="K5419" s="216" t="s">
        <v>88</v>
      </c>
    </row>
    <row r="5420" spans="1:11" x14ac:dyDescent="0.25">
      <c r="A5420" s="103" t="s">
        <v>810</v>
      </c>
      <c r="B5420" s="103" t="s">
        <v>88</v>
      </c>
      <c r="C5420" s="103" t="s">
        <v>481</v>
      </c>
      <c r="D5420" s="103" t="s">
        <v>847</v>
      </c>
      <c r="E5420" s="111"/>
      <c r="F5420" s="103" t="s">
        <v>848</v>
      </c>
      <c r="G5420" s="103" t="s">
        <v>862</v>
      </c>
      <c r="H5420" s="103" t="s">
        <v>863</v>
      </c>
      <c r="I5420" s="103" t="s">
        <v>842</v>
      </c>
      <c r="J5420" s="215">
        <v>4218.08</v>
      </c>
      <c r="K5420" s="216" t="s">
        <v>88</v>
      </c>
    </row>
    <row r="5421" spans="1:11" x14ac:dyDescent="0.25">
      <c r="A5421" s="103" t="s">
        <v>1038</v>
      </c>
      <c r="B5421" s="103" t="s">
        <v>88</v>
      </c>
      <c r="C5421" s="103" t="s">
        <v>481</v>
      </c>
      <c r="D5421" s="103" t="s">
        <v>847</v>
      </c>
      <c r="E5421" s="111"/>
      <c r="F5421" s="103" t="s">
        <v>848</v>
      </c>
      <c r="G5421" s="103" t="s">
        <v>862</v>
      </c>
      <c r="H5421" s="103" t="s">
        <v>863</v>
      </c>
      <c r="I5421" s="103" t="s">
        <v>842</v>
      </c>
      <c r="J5421" s="215">
        <v>-413.73</v>
      </c>
      <c r="K5421" s="216" t="s">
        <v>88</v>
      </c>
    </row>
    <row r="5422" spans="1:11" x14ac:dyDescent="0.25">
      <c r="A5422" s="103" t="s">
        <v>806</v>
      </c>
      <c r="B5422" s="103" t="s">
        <v>88</v>
      </c>
      <c r="C5422" s="103" t="s">
        <v>481</v>
      </c>
      <c r="D5422" s="103" t="s">
        <v>847</v>
      </c>
      <c r="E5422" s="111"/>
      <c r="F5422" s="103" t="s">
        <v>848</v>
      </c>
      <c r="G5422" s="103" t="s">
        <v>862</v>
      </c>
      <c r="H5422" s="103" t="s">
        <v>863</v>
      </c>
      <c r="I5422" s="103" t="s">
        <v>842</v>
      </c>
      <c r="J5422" s="215">
        <v>-19605.7</v>
      </c>
      <c r="K5422" s="216" t="s">
        <v>88</v>
      </c>
    </row>
    <row r="5423" spans="1:11" x14ac:dyDescent="0.25">
      <c r="A5423" s="103" t="s">
        <v>807</v>
      </c>
      <c r="B5423" s="103" t="s">
        <v>88</v>
      </c>
      <c r="C5423" s="103" t="s">
        <v>481</v>
      </c>
      <c r="D5423" s="103" t="s">
        <v>847</v>
      </c>
      <c r="E5423" s="111"/>
      <c r="F5423" s="103" t="s">
        <v>848</v>
      </c>
      <c r="G5423" s="103" t="s">
        <v>862</v>
      </c>
      <c r="H5423" s="103" t="s">
        <v>863</v>
      </c>
      <c r="I5423" s="103" t="s">
        <v>842</v>
      </c>
      <c r="J5423" s="215">
        <v>-3306.51</v>
      </c>
      <c r="K5423" s="216" t="s">
        <v>88</v>
      </c>
    </row>
    <row r="5424" spans="1:11" x14ac:dyDescent="0.25">
      <c r="A5424" s="103" t="s">
        <v>809</v>
      </c>
      <c r="B5424" s="103" t="s">
        <v>88</v>
      </c>
      <c r="C5424" s="103" t="s">
        <v>481</v>
      </c>
      <c r="D5424" s="103" t="s">
        <v>847</v>
      </c>
      <c r="E5424" s="111"/>
      <c r="F5424" s="103" t="s">
        <v>848</v>
      </c>
      <c r="G5424" s="103" t="s">
        <v>208</v>
      </c>
      <c r="H5424" s="103" t="s">
        <v>357</v>
      </c>
      <c r="I5424" s="103" t="s">
        <v>842</v>
      </c>
      <c r="J5424" s="215">
        <v>-12140</v>
      </c>
      <c r="K5424" s="216" t="s">
        <v>88</v>
      </c>
    </row>
    <row r="5425" spans="1:11" x14ac:dyDescent="0.25">
      <c r="A5425" s="103" t="s">
        <v>810</v>
      </c>
      <c r="B5425" s="103" t="s">
        <v>88</v>
      </c>
      <c r="C5425" s="103" t="s">
        <v>481</v>
      </c>
      <c r="D5425" s="103" t="s">
        <v>847</v>
      </c>
      <c r="E5425" s="111"/>
      <c r="F5425" s="103" t="s">
        <v>848</v>
      </c>
      <c r="G5425" s="103" t="s">
        <v>208</v>
      </c>
      <c r="H5425" s="103" t="s">
        <v>357</v>
      </c>
      <c r="I5425" s="103" t="s">
        <v>842</v>
      </c>
      <c r="J5425" s="215">
        <v>0</v>
      </c>
      <c r="K5425" s="216" t="s">
        <v>88</v>
      </c>
    </row>
    <row r="5426" spans="1:11" x14ac:dyDescent="0.25">
      <c r="A5426" s="103" t="s">
        <v>1038</v>
      </c>
      <c r="B5426" s="103" t="s">
        <v>88</v>
      </c>
      <c r="C5426" s="103" t="s">
        <v>481</v>
      </c>
      <c r="D5426" s="103" t="s">
        <v>847</v>
      </c>
      <c r="E5426" s="111"/>
      <c r="F5426" s="103" t="s">
        <v>848</v>
      </c>
      <c r="G5426" s="103" t="s">
        <v>208</v>
      </c>
      <c r="H5426" s="103" t="s">
        <v>357</v>
      </c>
      <c r="I5426" s="103" t="s">
        <v>842</v>
      </c>
      <c r="J5426" s="215">
        <v>75.09</v>
      </c>
      <c r="K5426" s="216" t="s">
        <v>88</v>
      </c>
    </row>
    <row r="5427" spans="1:11" x14ac:dyDescent="0.25">
      <c r="A5427" s="103" t="s">
        <v>808</v>
      </c>
      <c r="B5427" s="103" t="s">
        <v>88</v>
      </c>
      <c r="C5427" s="103" t="s">
        <v>481</v>
      </c>
      <c r="D5427" s="103" t="s">
        <v>847</v>
      </c>
      <c r="E5427" s="111"/>
      <c r="F5427" s="103" t="s">
        <v>848</v>
      </c>
      <c r="G5427" s="103" t="s">
        <v>218</v>
      </c>
      <c r="H5427" s="103" t="s">
        <v>466</v>
      </c>
      <c r="I5427" s="103" t="s">
        <v>842</v>
      </c>
      <c r="J5427" s="215">
        <v>10738.98</v>
      </c>
      <c r="K5427" s="216" t="s">
        <v>88</v>
      </c>
    </row>
    <row r="5428" spans="1:11" x14ac:dyDescent="0.25">
      <c r="A5428" s="103" t="s">
        <v>809</v>
      </c>
      <c r="B5428" s="103" t="s">
        <v>88</v>
      </c>
      <c r="C5428" s="103" t="s">
        <v>481</v>
      </c>
      <c r="D5428" s="103" t="s">
        <v>847</v>
      </c>
      <c r="E5428" s="111"/>
      <c r="F5428" s="103" t="s">
        <v>848</v>
      </c>
      <c r="G5428" s="103" t="s">
        <v>218</v>
      </c>
      <c r="H5428" s="103" t="s">
        <v>466</v>
      </c>
      <c r="I5428" s="103" t="s">
        <v>842</v>
      </c>
      <c r="J5428" s="215">
        <v>-3880.52</v>
      </c>
      <c r="K5428" s="216" t="s">
        <v>88</v>
      </c>
    </row>
    <row r="5429" spans="1:11" x14ac:dyDescent="0.25">
      <c r="A5429" s="103" t="s">
        <v>810</v>
      </c>
      <c r="B5429" s="103" t="s">
        <v>88</v>
      </c>
      <c r="C5429" s="103" t="s">
        <v>481</v>
      </c>
      <c r="D5429" s="103" t="s">
        <v>847</v>
      </c>
      <c r="E5429" s="111"/>
      <c r="F5429" s="103" t="s">
        <v>848</v>
      </c>
      <c r="G5429" s="103" t="s">
        <v>218</v>
      </c>
      <c r="H5429" s="103" t="s">
        <v>466</v>
      </c>
      <c r="I5429" s="103" t="s">
        <v>842</v>
      </c>
      <c r="J5429" s="215">
        <v>-591.04999999999995</v>
      </c>
      <c r="K5429" s="216" t="s">
        <v>88</v>
      </c>
    </row>
    <row r="5430" spans="1:11" x14ac:dyDescent="0.25">
      <c r="A5430" s="103" t="s">
        <v>1038</v>
      </c>
      <c r="B5430" s="103" t="s">
        <v>88</v>
      </c>
      <c r="C5430" s="103" t="s">
        <v>481</v>
      </c>
      <c r="D5430" s="103" t="s">
        <v>847</v>
      </c>
      <c r="E5430" s="111"/>
      <c r="F5430" s="103" t="s">
        <v>848</v>
      </c>
      <c r="G5430" s="103" t="s">
        <v>218</v>
      </c>
      <c r="H5430" s="103" t="s">
        <v>466</v>
      </c>
      <c r="I5430" s="103" t="s">
        <v>842</v>
      </c>
      <c r="J5430" s="215">
        <v>-7406.5</v>
      </c>
      <c r="K5430" s="216" t="s">
        <v>88</v>
      </c>
    </row>
    <row r="5431" spans="1:11" x14ac:dyDescent="0.25">
      <c r="A5431" s="103" t="s">
        <v>806</v>
      </c>
      <c r="B5431" s="103" t="s">
        <v>88</v>
      </c>
      <c r="C5431" s="103" t="s">
        <v>481</v>
      </c>
      <c r="D5431" s="103" t="s">
        <v>847</v>
      </c>
      <c r="E5431" s="111"/>
      <c r="F5431" s="103" t="s">
        <v>848</v>
      </c>
      <c r="G5431" s="103" t="s">
        <v>218</v>
      </c>
      <c r="H5431" s="103" t="s">
        <v>466</v>
      </c>
      <c r="I5431" s="103" t="s">
        <v>842</v>
      </c>
      <c r="J5431" s="215">
        <v>-2303.65</v>
      </c>
      <c r="K5431" s="216" t="s">
        <v>88</v>
      </c>
    </row>
    <row r="5432" spans="1:11" x14ac:dyDescent="0.25">
      <c r="A5432" s="103" t="s">
        <v>807</v>
      </c>
      <c r="B5432" s="103" t="s">
        <v>88</v>
      </c>
      <c r="C5432" s="103" t="s">
        <v>481</v>
      </c>
      <c r="D5432" s="103" t="s">
        <v>847</v>
      </c>
      <c r="E5432" s="111"/>
      <c r="F5432" s="103" t="s">
        <v>848</v>
      </c>
      <c r="G5432" s="103" t="s">
        <v>218</v>
      </c>
      <c r="H5432" s="103" t="s">
        <v>466</v>
      </c>
      <c r="I5432" s="103" t="s">
        <v>842</v>
      </c>
      <c r="J5432" s="215">
        <v>-3097.44</v>
      </c>
      <c r="K5432" s="216" t="s">
        <v>88</v>
      </c>
    </row>
    <row r="5433" spans="1:11" x14ac:dyDescent="0.25">
      <c r="A5433" s="103" t="s">
        <v>810</v>
      </c>
      <c r="B5433" s="103" t="s">
        <v>88</v>
      </c>
      <c r="C5433" s="103" t="s">
        <v>481</v>
      </c>
      <c r="D5433" s="103" t="s">
        <v>847</v>
      </c>
      <c r="E5433" s="111"/>
      <c r="F5433" s="103" t="s">
        <v>848</v>
      </c>
      <c r="G5433" s="103" t="s">
        <v>138</v>
      </c>
      <c r="H5433" s="103" t="s">
        <v>647</v>
      </c>
      <c r="I5433" s="103" t="s">
        <v>842</v>
      </c>
      <c r="J5433" s="215">
        <v>-580.72</v>
      </c>
      <c r="K5433" s="216" t="s">
        <v>88</v>
      </c>
    </row>
    <row r="5434" spans="1:11" x14ac:dyDescent="0.25">
      <c r="A5434" s="103" t="s">
        <v>1038</v>
      </c>
      <c r="B5434" s="103" t="s">
        <v>88</v>
      </c>
      <c r="C5434" s="103" t="s">
        <v>481</v>
      </c>
      <c r="D5434" s="103" t="s">
        <v>847</v>
      </c>
      <c r="E5434" s="111"/>
      <c r="F5434" s="103" t="s">
        <v>848</v>
      </c>
      <c r="G5434" s="103" t="s">
        <v>138</v>
      </c>
      <c r="H5434" s="103" t="s">
        <v>647</v>
      </c>
      <c r="I5434" s="103" t="s">
        <v>842</v>
      </c>
      <c r="J5434" s="215">
        <v>8390.64</v>
      </c>
      <c r="K5434" s="216" t="s">
        <v>88</v>
      </c>
    </row>
    <row r="5435" spans="1:11" x14ac:dyDescent="0.25">
      <c r="A5435" s="103" t="s">
        <v>809</v>
      </c>
      <c r="B5435" s="103" t="s">
        <v>88</v>
      </c>
      <c r="C5435" s="103" t="s">
        <v>481</v>
      </c>
      <c r="D5435" s="103" t="s">
        <v>847</v>
      </c>
      <c r="E5435" s="111"/>
      <c r="F5435" s="103" t="s">
        <v>848</v>
      </c>
      <c r="G5435" s="103" t="s">
        <v>203</v>
      </c>
      <c r="H5435" s="103" t="s">
        <v>477</v>
      </c>
      <c r="I5435" s="103" t="s">
        <v>842</v>
      </c>
      <c r="J5435" s="215">
        <v>21212.29</v>
      </c>
      <c r="K5435" s="216" t="s">
        <v>88</v>
      </c>
    </row>
    <row r="5436" spans="1:11" x14ac:dyDescent="0.25">
      <c r="A5436" s="103" t="s">
        <v>1038</v>
      </c>
      <c r="B5436" s="103" t="s">
        <v>88</v>
      </c>
      <c r="C5436" s="103" t="s">
        <v>481</v>
      </c>
      <c r="D5436" s="103" t="s">
        <v>847</v>
      </c>
      <c r="E5436" s="111"/>
      <c r="F5436" s="103" t="s">
        <v>848</v>
      </c>
      <c r="G5436" s="103" t="s">
        <v>203</v>
      </c>
      <c r="H5436" s="103" t="s">
        <v>477</v>
      </c>
      <c r="I5436" s="103" t="s">
        <v>842</v>
      </c>
      <c r="J5436" s="215">
        <v>-5935.51</v>
      </c>
      <c r="K5436" s="216" t="s">
        <v>88</v>
      </c>
    </row>
    <row r="5437" spans="1:11" x14ac:dyDescent="0.25">
      <c r="A5437" s="103" t="s">
        <v>806</v>
      </c>
      <c r="B5437" s="103" t="s">
        <v>88</v>
      </c>
      <c r="C5437" s="103" t="s">
        <v>481</v>
      </c>
      <c r="D5437" s="103" t="s">
        <v>847</v>
      </c>
      <c r="E5437" s="111"/>
      <c r="F5437" s="103" t="s">
        <v>848</v>
      </c>
      <c r="G5437" s="103" t="s">
        <v>203</v>
      </c>
      <c r="H5437" s="103" t="s">
        <v>477</v>
      </c>
      <c r="I5437" s="103" t="s">
        <v>842</v>
      </c>
      <c r="J5437" s="215">
        <v>-21212.29</v>
      </c>
      <c r="K5437" s="216" t="s">
        <v>88</v>
      </c>
    </row>
    <row r="5438" spans="1:11" x14ac:dyDescent="0.25">
      <c r="A5438" s="103" t="s">
        <v>807</v>
      </c>
      <c r="B5438" s="103" t="s">
        <v>88</v>
      </c>
      <c r="C5438" s="103" t="s">
        <v>481</v>
      </c>
      <c r="D5438" s="103" t="s">
        <v>847</v>
      </c>
      <c r="E5438" s="111"/>
      <c r="F5438" s="103" t="s">
        <v>848</v>
      </c>
      <c r="G5438" s="103" t="s">
        <v>203</v>
      </c>
      <c r="H5438" s="103" t="s">
        <v>477</v>
      </c>
      <c r="I5438" s="103" t="s">
        <v>842</v>
      </c>
      <c r="J5438" s="215">
        <v>5935.51</v>
      </c>
      <c r="K5438" s="216" t="s">
        <v>88</v>
      </c>
    </row>
    <row r="5439" spans="1:11" x14ac:dyDescent="0.25">
      <c r="A5439" s="103" t="s">
        <v>1038</v>
      </c>
      <c r="B5439" s="103" t="s">
        <v>88</v>
      </c>
      <c r="C5439" s="103" t="s">
        <v>481</v>
      </c>
      <c r="D5439" s="103" t="s">
        <v>847</v>
      </c>
      <c r="E5439" s="111"/>
      <c r="F5439" s="103" t="s">
        <v>848</v>
      </c>
      <c r="G5439" s="103" t="s">
        <v>128</v>
      </c>
      <c r="H5439" s="103" t="s">
        <v>386</v>
      </c>
      <c r="I5439" s="103" t="s">
        <v>842</v>
      </c>
      <c r="J5439" s="215">
        <v>-2804.46</v>
      </c>
      <c r="K5439" s="216" t="s">
        <v>88</v>
      </c>
    </row>
    <row r="5440" spans="1:11" x14ac:dyDescent="0.25">
      <c r="A5440" s="103" t="s">
        <v>807</v>
      </c>
      <c r="B5440" s="103" t="s">
        <v>88</v>
      </c>
      <c r="C5440" s="103" t="s">
        <v>481</v>
      </c>
      <c r="D5440" s="103" t="s">
        <v>847</v>
      </c>
      <c r="E5440" s="111"/>
      <c r="F5440" s="103" t="s">
        <v>848</v>
      </c>
      <c r="G5440" s="103" t="s">
        <v>128</v>
      </c>
      <c r="H5440" s="103" t="s">
        <v>386</v>
      </c>
      <c r="I5440" s="103" t="s">
        <v>842</v>
      </c>
      <c r="J5440" s="215">
        <v>2804.46</v>
      </c>
      <c r="K5440" s="216" t="s">
        <v>88</v>
      </c>
    </row>
    <row r="5441" spans="1:11" x14ac:dyDescent="0.25">
      <c r="A5441" s="103" t="s">
        <v>808</v>
      </c>
      <c r="B5441" s="103" t="s">
        <v>88</v>
      </c>
      <c r="C5441" s="103" t="s">
        <v>481</v>
      </c>
      <c r="D5441" s="103" t="s">
        <v>847</v>
      </c>
      <c r="E5441" s="111"/>
      <c r="F5441" s="103" t="s">
        <v>848</v>
      </c>
      <c r="G5441" s="103" t="s">
        <v>127</v>
      </c>
      <c r="H5441" s="103" t="s">
        <v>391</v>
      </c>
      <c r="I5441" s="103" t="s">
        <v>842</v>
      </c>
      <c r="J5441" s="215">
        <v>-13950.96</v>
      </c>
      <c r="K5441" s="216" t="s">
        <v>88</v>
      </c>
    </row>
    <row r="5442" spans="1:11" x14ac:dyDescent="0.25">
      <c r="A5442" s="103" t="s">
        <v>809</v>
      </c>
      <c r="B5442" s="103" t="s">
        <v>88</v>
      </c>
      <c r="C5442" s="103" t="s">
        <v>481</v>
      </c>
      <c r="D5442" s="103" t="s">
        <v>847</v>
      </c>
      <c r="E5442" s="111"/>
      <c r="F5442" s="103" t="s">
        <v>848</v>
      </c>
      <c r="G5442" s="103" t="s">
        <v>127</v>
      </c>
      <c r="H5442" s="103" t="s">
        <v>391</v>
      </c>
      <c r="I5442" s="103" t="s">
        <v>842</v>
      </c>
      <c r="J5442" s="215">
        <v>10858.41</v>
      </c>
      <c r="K5442" s="216" t="s">
        <v>88</v>
      </c>
    </row>
    <row r="5443" spans="1:11" x14ac:dyDescent="0.25">
      <c r="A5443" s="103" t="s">
        <v>810</v>
      </c>
      <c r="B5443" s="103" t="s">
        <v>88</v>
      </c>
      <c r="C5443" s="103" t="s">
        <v>481</v>
      </c>
      <c r="D5443" s="103" t="s">
        <v>847</v>
      </c>
      <c r="E5443" s="111"/>
      <c r="F5443" s="103" t="s">
        <v>848</v>
      </c>
      <c r="G5443" s="103" t="s">
        <v>127</v>
      </c>
      <c r="H5443" s="103" t="s">
        <v>391</v>
      </c>
      <c r="I5443" s="103" t="s">
        <v>842</v>
      </c>
      <c r="J5443" s="215">
        <v>2424.21</v>
      </c>
      <c r="K5443" s="216" t="s">
        <v>88</v>
      </c>
    </row>
    <row r="5444" spans="1:11" x14ac:dyDescent="0.25">
      <c r="A5444" s="103" t="s">
        <v>806</v>
      </c>
      <c r="B5444" s="103" t="s">
        <v>88</v>
      </c>
      <c r="C5444" s="103" t="s">
        <v>481</v>
      </c>
      <c r="D5444" s="103" t="s">
        <v>847</v>
      </c>
      <c r="E5444" s="111"/>
      <c r="F5444" s="103" t="s">
        <v>848</v>
      </c>
      <c r="G5444" s="103" t="s">
        <v>127</v>
      </c>
      <c r="H5444" s="103" t="s">
        <v>391</v>
      </c>
      <c r="I5444" s="103" t="s">
        <v>842</v>
      </c>
      <c r="J5444" s="215">
        <v>3868.97</v>
      </c>
      <c r="K5444" s="216" t="s">
        <v>88</v>
      </c>
    </row>
    <row r="5445" spans="1:11" x14ac:dyDescent="0.25">
      <c r="A5445" s="103" t="s">
        <v>807</v>
      </c>
      <c r="B5445" s="103" t="s">
        <v>88</v>
      </c>
      <c r="C5445" s="103" t="s">
        <v>481</v>
      </c>
      <c r="D5445" s="103" t="s">
        <v>847</v>
      </c>
      <c r="E5445" s="111"/>
      <c r="F5445" s="103" t="s">
        <v>848</v>
      </c>
      <c r="G5445" s="103" t="s">
        <v>127</v>
      </c>
      <c r="H5445" s="103" t="s">
        <v>391</v>
      </c>
      <c r="I5445" s="103" t="s">
        <v>842</v>
      </c>
      <c r="J5445" s="215">
        <v>-3200.63</v>
      </c>
      <c r="K5445" s="216" t="s">
        <v>88</v>
      </c>
    </row>
    <row r="5446" spans="1:11" x14ac:dyDescent="0.25">
      <c r="A5446" s="103" t="s">
        <v>808</v>
      </c>
      <c r="B5446" s="103" t="s">
        <v>88</v>
      </c>
      <c r="C5446" s="103" t="s">
        <v>481</v>
      </c>
      <c r="D5446" s="103" t="s">
        <v>847</v>
      </c>
      <c r="E5446" s="111"/>
      <c r="F5446" s="103" t="s">
        <v>848</v>
      </c>
      <c r="G5446" s="103" t="s">
        <v>124</v>
      </c>
      <c r="H5446" s="103" t="s">
        <v>394</v>
      </c>
      <c r="I5446" s="103" t="s">
        <v>842</v>
      </c>
      <c r="J5446" s="215">
        <v>-9350</v>
      </c>
      <c r="K5446" s="216" t="s">
        <v>88</v>
      </c>
    </row>
    <row r="5447" spans="1:11" x14ac:dyDescent="0.25">
      <c r="A5447" s="103" t="s">
        <v>809</v>
      </c>
      <c r="B5447" s="103" t="s">
        <v>88</v>
      </c>
      <c r="C5447" s="103" t="s">
        <v>481</v>
      </c>
      <c r="D5447" s="103" t="s">
        <v>847</v>
      </c>
      <c r="E5447" s="111"/>
      <c r="F5447" s="103" t="s">
        <v>848</v>
      </c>
      <c r="G5447" s="103" t="s">
        <v>124</v>
      </c>
      <c r="H5447" s="103" t="s">
        <v>394</v>
      </c>
      <c r="I5447" s="103" t="s">
        <v>842</v>
      </c>
      <c r="J5447" s="215">
        <v>-4115</v>
      </c>
      <c r="K5447" s="216" t="s">
        <v>88</v>
      </c>
    </row>
    <row r="5448" spans="1:11" x14ac:dyDescent="0.25">
      <c r="A5448" s="103" t="s">
        <v>810</v>
      </c>
      <c r="B5448" s="103" t="s">
        <v>88</v>
      </c>
      <c r="C5448" s="103" t="s">
        <v>481</v>
      </c>
      <c r="D5448" s="103" t="s">
        <v>847</v>
      </c>
      <c r="E5448" s="111"/>
      <c r="F5448" s="103" t="s">
        <v>848</v>
      </c>
      <c r="G5448" s="103" t="s">
        <v>124</v>
      </c>
      <c r="H5448" s="103" t="s">
        <v>394</v>
      </c>
      <c r="I5448" s="103" t="s">
        <v>842</v>
      </c>
      <c r="J5448" s="215">
        <v>4115</v>
      </c>
      <c r="K5448" s="216" t="s">
        <v>88</v>
      </c>
    </row>
    <row r="5449" spans="1:11" x14ac:dyDescent="0.25">
      <c r="A5449" s="103" t="s">
        <v>806</v>
      </c>
      <c r="B5449" s="103" t="s">
        <v>88</v>
      </c>
      <c r="C5449" s="103" t="s">
        <v>481</v>
      </c>
      <c r="D5449" s="103" t="s">
        <v>847</v>
      </c>
      <c r="E5449" s="111"/>
      <c r="F5449" s="103" t="s">
        <v>848</v>
      </c>
      <c r="G5449" s="103" t="s">
        <v>124</v>
      </c>
      <c r="H5449" s="103" t="s">
        <v>394</v>
      </c>
      <c r="I5449" s="103" t="s">
        <v>842</v>
      </c>
      <c r="J5449" s="215">
        <v>9350</v>
      </c>
      <c r="K5449" s="216" t="s">
        <v>88</v>
      </c>
    </row>
    <row r="5450" spans="1:11" x14ac:dyDescent="0.25">
      <c r="A5450" s="103" t="s">
        <v>810</v>
      </c>
      <c r="B5450" s="103" t="s">
        <v>88</v>
      </c>
      <c r="C5450" s="103" t="s">
        <v>481</v>
      </c>
      <c r="D5450" s="103" t="s">
        <v>847</v>
      </c>
      <c r="E5450" s="111"/>
      <c r="F5450" s="103" t="s">
        <v>848</v>
      </c>
      <c r="G5450" s="103" t="s">
        <v>155</v>
      </c>
      <c r="H5450" s="103" t="s">
        <v>395</v>
      </c>
      <c r="I5450" s="103" t="s">
        <v>842</v>
      </c>
      <c r="J5450" s="215">
        <v>-836.45</v>
      </c>
      <c r="K5450" s="216" t="s">
        <v>88</v>
      </c>
    </row>
    <row r="5451" spans="1:11" x14ac:dyDescent="0.25">
      <c r="A5451" s="103" t="s">
        <v>809</v>
      </c>
      <c r="B5451" s="103" t="s">
        <v>88</v>
      </c>
      <c r="C5451" s="103" t="s">
        <v>481</v>
      </c>
      <c r="D5451" s="103" t="s">
        <v>847</v>
      </c>
      <c r="E5451" s="111"/>
      <c r="F5451" s="103" t="s">
        <v>848</v>
      </c>
      <c r="G5451" s="103" t="s">
        <v>123</v>
      </c>
      <c r="H5451" s="103" t="s">
        <v>396</v>
      </c>
      <c r="I5451" s="103" t="s">
        <v>842</v>
      </c>
      <c r="J5451" s="215">
        <v>-809</v>
      </c>
      <c r="K5451" s="216" t="s">
        <v>88</v>
      </c>
    </row>
    <row r="5452" spans="1:11" x14ac:dyDescent="0.25">
      <c r="A5452" s="103" t="s">
        <v>810</v>
      </c>
      <c r="B5452" s="103" t="s">
        <v>88</v>
      </c>
      <c r="C5452" s="103" t="s">
        <v>481</v>
      </c>
      <c r="D5452" s="103" t="s">
        <v>847</v>
      </c>
      <c r="E5452" s="111"/>
      <c r="F5452" s="103" t="s">
        <v>848</v>
      </c>
      <c r="G5452" s="103" t="s">
        <v>123</v>
      </c>
      <c r="H5452" s="103" t="s">
        <v>396</v>
      </c>
      <c r="I5452" s="103" t="s">
        <v>842</v>
      </c>
      <c r="J5452" s="215">
        <v>0</v>
      </c>
      <c r="K5452" s="216" t="s">
        <v>88</v>
      </c>
    </row>
    <row r="5453" spans="1:11" x14ac:dyDescent="0.25">
      <c r="A5453" s="103" t="s">
        <v>808</v>
      </c>
      <c r="B5453" s="103" t="s">
        <v>88</v>
      </c>
      <c r="C5453" s="103" t="s">
        <v>481</v>
      </c>
      <c r="D5453" s="103" t="s">
        <v>847</v>
      </c>
      <c r="E5453" s="111"/>
      <c r="F5453" s="103" t="s">
        <v>848</v>
      </c>
      <c r="G5453" s="103" t="s">
        <v>117</v>
      </c>
      <c r="H5453" s="103" t="s">
        <v>408</v>
      </c>
      <c r="I5453" s="103" t="s">
        <v>842</v>
      </c>
      <c r="J5453" s="215">
        <v>-0.03</v>
      </c>
      <c r="K5453" s="216" t="s">
        <v>88</v>
      </c>
    </row>
    <row r="5454" spans="1:11" x14ac:dyDescent="0.25">
      <c r="A5454" s="103" t="s">
        <v>1038</v>
      </c>
      <c r="B5454" s="103" t="s">
        <v>88</v>
      </c>
      <c r="C5454" s="103" t="s">
        <v>481</v>
      </c>
      <c r="D5454" s="103" t="s">
        <v>847</v>
      </c>
      <c r="E5454" s="111"/>
      <c r="F5454" s="103" t="s">
        <v>848</v>
      </c>
      <c r="G5454" s="103" t="s">
        <v>117</v>
      </c>
      <c r="H5454" s="103" t="s">
        <v>408</v>
      </c>
      <c r="I5454" s="103" t="s">
        <v>842</v>
      </c>
      <c r="J5454" s="215">
        <v>-6720.03</v>
      </c>
      <c r="K5454" s="216" t="s">
        <v>88</v>
      </c>
    </row>
    <row r="5455" spans="1:11" x14ac:dyDescent="0.25">
      <c r="A5455" s="103" t="s">
        <v>806</v>
      </c>
      <c r="B5455" s="103" t="s">
        <v>88</v>
      </c>
      <c r="C5455" s="103" t="s">
        <v>481</v>
      </c>
      <c r="D5455" s="103" t="s">
        <v>847</v>
      </c>
      <c r="E5455" s="111"/>
      <c r="F5455" s="103" t="s">
        <v>848</v>
      </c>
      <c r="G5455" s="103" t="s">
        <v>117</v>
      </c>
      <c r="H5455" s="103" t="s">
        <v>408</v>
      </c>
      <c r="I5455" s="103" t="s">
        <v>842</v>
      </c>
      <c r="J5455" s="215">
        <v>0</v>
      </c>
      <c r="K5455" s="216" t="s">
        <v>88</v>
      </c>
    </row>
    <row r="5456" spans="1:11" x14ac:dyDescent="0.25">
      <c r="A5456" s="103" t="s">
        <v>808</v>
      </c>
      <c r="B5456" s="103" t="s">
        <v>88</v>
      </c>
      <c r="C5456" s="103" t="s">
        <v>481</v>
      </c>
      <c r="D5456" s="103" t="s">
        <v>242</v>
      </c>
      <c r="E5456" s="111"/>
      <c r="F5456" s="103" t="s">
        <v>243</v>
      </c>
      <c r="G5456" s="103" t="s">
        <v>200</v>
      </c>
      <c r="H5456" s="103" t="s">
        <v>297</v>
      </c>
      <c r="I5456" s="103" t="s">
        <v>842</v>
      </c>
      <c r="J5456" s="215">
        <v>-1605.21</v>
      </c>
      <c r="K5456" s="216" t="s">
        <v>88</v>
      </c>
    </row>
    <row r="5457" spans="1:11" x14ac:dyDescent="0.25">
      <c r="A5457" s="103" t="s">
        <v>809</v>
      </c>
      <c r="B5457" s="103" t="s">
        <v>88</v>
      </c>
      <c r="C5457" s="103" t="s">
        <v>481</v>
      </c>
      <c r="D5457" s="103" t="s">
        <v>242</v>
      </c>
      <c r="E5457" s="111"/>
      <c r="F5457" s="103" t="s">
        <v>243</v>
      </c>
      <c r="G5457" s="103" t="s">
        <v>200</v>
      </c>
      <c r="H5457" s="103" t="s">
        <v>297</v>
      </c>
      <c r="I5457" s="103" t="s">
        <v>842</v>
      </c>
      <c r="J5457" s="215">
        <v>-6554.29</v>
      </c>
      <c r="K5457" s="216" t="s">
        <v>88</v>
      </c>
    </row>
    <row r="5458" spans="1:11" x14ac:dyDescent="0.25">
      <c r="A5458" s="103" t="s">
        <v>810</v>
      </c>
      <c r="B5458" s="103" t="s">
        <v>88</v>
      </c>
      <c r="C5458" s="103" t="s">
        <v>481</v>
      </c>
      <c r="D5458" s="103" t="s">
        <v>242</v>
      </c>
      <c r="E5458" s="111"/>
      <c r="F5458" s="103" t="s">
        <v>243</v>
      </c>
      <c r="G5458" s="103" t="s">
        <v>200</v>
      </c>
      <c r="H5458" s="103" t="s">
        <v>297</v>
      </c>
      <c r="I5458" s="103" t="s">
        <v>842</v>
      </c>
      <c r="J5458" s="215">
        <v>6608.86</v>
      </c>
      <c r="K5458" s="216" t="s">
        <v>88</v>
      </c>
    </row>
    <row r="5459" spans="1:11" x14ac:dyDescent="0.25">
      <c r="A5459" s="103" t="s">
        <v>1038</v>
      </c>
      <c r="B5459" s="103" t="s">
        <v>88</v>
      </c>
      <c r="C5459" s="103" t="s">
        <v>481</v>
      </c>
      <c r="D5459" s="103" t="s">
        <v>242</v>
      </c>
      <c r="E5459" s="111"/>
      <c r="F5459" s="103" t="s">
        <v>243</v>
      </c>
      <c r="G5459" s="103" t="s">
        <v>200</v>
      </c>
      <c r="H5459" s="103" t="s">
        <v>297</v>
      </c>
      <c r="I5459" s="103" t="s">
        <v>842</v>
      </c>
      <c r="J5459" s="215">
        <v>-1675.44</v>
      </c>
      <c r="K5459" s="216" t="s">
        <v>88</v>
      </c>
    </row>
    <row r="5460" spans="1:11" x14ac:dyDescent="0.25">
      <c r="A5460" s="103" t="s">
        <v>806</v>
      </c>
      <c r="B5460" s="103" t="s">
        <v>88</v>
      </c>
      <c r="C5460" s="103" t="s">
        <v>481</v>
      </c>
      <c r="D5460" s="103" t="s">
        <v>242</v>
      </c>
      <c r="E5460" s="111"/>
      <c r="F5460" s="103" t="s">
        <v>243</v>
      </c>
      <c r="G5460" s="103" t="s">
        <v>200</v>
      </c>
      <c r="H5460" s="103" t="s">
        <v>297</v>
      </c>
      <c r="I5460" s="103" t="s">
        <v>842</v>
      </c>
      <c r="J5460" s="215">
        <v>1434.9</v>
      </c>
      <c r="K5460" s="216" t="s">
        <v>88</v>
      </c>
    </row>
    <row r="5461" spans="1:11" x14ac:dyDescent="0.25">
      <c r="A5461" s="103" t="s">
        <v>807</v>
      </c>
      <c r="B5461" s="103" t="s">
        <v>88</v>
      </c>
      <c r="C5461" s="103" t="s">
        <v>481</v>
      </c>
      <c r="D5461" s="103" t="s">
        <v>242</v>
      </c>
      <c r="E5461" s="111"/>
      <c r="F5461" s="103" t="s">
        <v>243</v>
      </c>
      <c r="G5461" s="103" t="s">
        <v>200</v>
      </c>
      <c r="H5461" s="103" t="s">
        <v>297</v>
      </c>
      <c r="I5461" s="103" t="s">
        <v>842</v>
      </c>
      <c r="J5461" s="215">
        <v>1660.44</v>
      </c>
      <c r="K5461" s="216" t="s">
        <v>88</v>
      </c>
    </row>
    <row r="5462" spans="1:11" x14ac:dyDescent="0.25">
      <c r="A5462" s="103" t="s">
        <v>810</v>
      </c>
      <c r="B5462" s="103" t="s">
        <v>88</v>
      </c>
      <c r="C5462" s="103" t="s">
        <v>481</v>
      </c>
      <c r="D5462" s="103" t="s">
        <v>242</v>
      </c>
      <c r="E5462" s="111"/>
      <c r="F5462" s="103" t="s">
        <v>243</v>
      </c>
      <c r="G5462" s="103" t="s">
        <v>197</v>
      </c>
      <c r="H5462" s="103" t="s">
        <v>303</v>
      </c>
      <c r="I5462" s="103" t="s">
        <v>842</v>
      </c>
      <c r="J5462" s="215">
        <v>-353.6</v>
      </c>
      <c r="K5462" s="216" t="s">
        <v>88</v>
      </c>
    </row>
    <row r="5463" spans="1:11" x14ac:dyDescent="0.25">
      <c r="A5463" s="103" t="s">
        <v>808</v>
      </c>
      <c r="B5463" s="103" t="s">
        <v>88</v>
      </c>
      <c r="C5463" s="103" t="s">
        <v>481</v>
      </c>
      <c r="D5463" s="103" t="s">
        <v>242</v>
      </c>
      <c r="E5463" s="111"/>
      <c r="F5463" s="103" t="s">
        <v>243</v>
      </c>
      <c r="G5463" s="103" t="s">
        <v>181</v>
      </c>
      <c r="H5463" s="103" t="s">
        <v>304</v>
      </c>
      <c r="I5463" s="103" t="s">
        <v>842</v>
      </c>
      <c r="J5463" s="215">
        <v>6239.1</v>
      </c>
      <c r="K5463" s="216" t="s">
        <v>88</v>
      </c>
    </row>
    <row r="5464" spans="1:11" x14ac:dyDescent="0.25">
      <c r="A5464" s="103" t="s">
        <v>809</v>
      </c>
      <c r="B5464" s="103" t="s">
        <v>88</v>
      </c>
      <c r="C5464" s="103" t="s">
        <v>481</v>
      </c>
      <c r="D5464" s="103" t="s">
        <v>242</v>
      </c>
      <c r="E5464" s="111"/>
      <c r="F5464" s="103" t="s">
        <v>243</v>
      </c>
      <c r="G5464" s="103" t="s">
        <v>181</v>
      </c>
      <c r="H5464" s="103" t="s">
        <v>304</v>
      </c>
      <c r="I5464" s="103" t="s">
        <v>842</v>
      </c>
      <c r="J5464" s="215">
        <v>-8919.65</v>
      </c>
      <c r="K5464" s="216" t="s">
        <v>88</v>
      </c>
    </row>
    <row r="5465" spans="1:11" x14ac:dyDescent="0.25">
      <c r="A5465" s="103" t="s">
        <v>810</v>
      </c>
      <c r="B5465" s="103" t="s">
        <v>88</v>
      </c>
      <c r="C5465" s="103" t="s">
        <v>481</v>
      </c>
      <c r="D5465" s="103" t="s">
        <v>242</v>
      </c>
      <c r="E5465" s="111"/>
      <c r="F5465" s="103" t="s">
        <v>243</v>
      </c>
      <c r="G5465" s="103" t="s">
        <v>181</v>
      </c>
      <c r="H5465" s="103" t="s">
        <v>304</v>
      </c>
      <c r="I5465" s="103" t="s">
        <v>842</v>
      </c>
      <c r="J5465" s="215">
        <v>4733.59</v>
      </c>
      <c r="K5465" s="216" t="s">
        <v>88</v>
      </c>
    </row>
    <row r="5466" spans="1:11" x14ac:dyDescent="0.25">
      <c r="A5466" s="103" t="s">
        <v>1038</v>
      </c>
      <c r="B5466" s="103" t="s">
        <v>88</v>
      </c>
      <c r="C5466" s="103" t="s">
        <v>481</v>
      </c>
      <c r="D5466" s="103" t="s">
        <v>242</v>
      </c>
      <c r="E5466" s="111"/>
      <c r="F5466" s="103" t="s">
        <v>243</v>
      </c>
      <c r="G5466" s="103" t="s">
        <v>181</v>
      </c>
      <c r="H5466" s="103" t="s">
        <v>304</v>
      </c>
      <c r="I5466" s="103" t="s">
        <v>842</v>
      </c>
      <c r="J5466" s="215">
        <v>-753.42</v>
      </c>
      <c r="K5466" s="216" t="s">
        <v>88</v>
      </c>
    </row>
    <row r="5467" spans="1:11" x14ac:dyDescent="0.25">
      <c r="A5467" s="103" t="s">
        <v>806</v>
      </c>
      <c r="B5467" s="103" t="s">
        <v>88</v>
      </c>
      <c r="C5467" s="103" t="s">
        <v>481</v>
      </c>
      <c r="D5467" s="103" t="s">
        <v>242</v>
      </c>
      <c r="E5467" s="111"/>
      <c r="F5467" s="103" t="s">
        <v>243</v>
      </c>
      <c r="G5467" s="103" t="s">
        <v>181</v>
      </c>
      <c r="H5467" s="103" t="s">
        <v>304</v>
      </c>
      <c r="I5467" s="103" t="s">
        <v>842</v>
      </c>
      <c r="J5467" s="215">
        <v>-2352.48</v>
      </c>
      <c r="K5467" s="216" t="s">
        <v>88</v>
      </c>
    </row>
    <row r="5468" spans="1:11" x14ac:dyDescent="0.25">
      <c r="A5468" s="103" t="s">
        <v>807</v>
      </c>
      <c r="B5468" s="103" t="s">
        <v>88</v>
      </c>
      <c r="C5468" s="103" t="s">
        <v>481</v>
      </c>
      <c r="D5468" s="103" t="s">
        <v>242</v>
      </c>
      <c r="E5468" s="111"/>
      <c r="F5468" s="103" t="s">
        <v>243</v>
      </c>
      <c r="G5468" s="103" t="s">
        <v>181</v>
      </c>
      <c r="H5468" s="103" t="s">
        <v>304</v>
      </c>
      <c r="I5468" s="103" t="s">
        <v>842</v>
      </c>
      <c r="J5468" s="215">
        <v>10308.01</v>
      </c>
      <c r="K5468" s="216" t="s">
        <v>88</v>
      </c>
    </row>
    <row r="5469" spans="1:11" x14ac:dyDescent="0.25">
      <c r="A5469" s="103" t="s">
        <v>810</v>
      </c>
      <c r="B5469" s="103" t="s">
        <v>88</v>
      </c>
      <c r="C5469" s="103" t="s">
        <v>481</v>
      </c>
      <c r="D5469" s="103" t="s">
        <v>242</v>
      </c>
      <c r="E5469" s="111"/>
      <c r="F5469" s="103" t="s">
        <v>243</v>
      </c>
      <c r="G5469" s="103" t="s">
        <v>173</v>
      </c>
      <c r="H5469" s="103" t="s">
        <v>305</v>
      </c>
      <c r="I5469" s="103" t="s">
        <v>842</v>
      </c>
      <c r="J5469" s="215">
        <v>-5960.5</v>
      </c>
      <c r="K5469" s="216" t="s">
        <v>88</v>
      </c>
    </row>
    <row r="5470" spans="1:11" x14ac:dyDescent="0.25">
      <c r="A5470" s="103" t="s">
        <v>810</v>
      </c>
      <c r="B5470" s="103" t="s">
        <v>88</v>
      </c>
      <c r="C5470" s="103" t="s">
        <v>481</v>
      </c>
      <c r="D5470" s="103" t="s">
        <v>242</v>
      </c>
      <c r="E5470" s="111"/>
      <c r="F5470" s="103" t="s">
        <v>243</v>
      </c>
      <c r="G5470" s="103" t="s">
        <v>119</v>
      </c>
      <c r="H5470" s="103" t="s">
        <v>308</v>
      </c>
      <c r="I5470" s="103" t="s">
        <v>842</v>
      </c>
      <c r="J5470" s="215">
        <v>-6020</v>
      </c>
      <c r="K5470" s="216" t="s">
        <v>88</v>
      </c>
    </row>
    <row r="5471" spans="1:11" x14ac:dyDescent="0.25">
      <c r="A5471" s="103" t="s">
        <v>1038</v>
      </c>
      <c r="B5471" s="103" t="s">
        <v>88</v>
      </c>
      <c r="C5471" s="103" t="s">
        <v>481</v>
      </c>
      <c r="D5471" s="103" t="s">
        <v>242</v>
      </c>
      <c r="E5471" s="111"/>
      <c r="F5471" s="103" t="s">
        <v>243</v>
      </c>
      <c r="G5471" s="103" t="s">
        <v>196</v>
      </c>
      <c r="H5471" s="103" t="s">
        <v>309</v>
      </c>
      <c r="I5471" s="103" t="s">
        <v>842</v>
      </c>
      <c r="J5471" s="215">
        <v>-315.39999999999998</v>
      </c>
      <c r="K5471" s="216" t="s">
        <v>88</v>
      </c>
    </row>
    <row r="5472" spans="1:11" x14ac:dyDescent="0.25">
      <c r="A5472" s="103" t="s">
        <v>807</v>
      </c>
      <c r="B5472" s="103" t="s">
        <v>88</v>
      </c>
      <c r="C5472" s="103" t="s">
        <v>481</v>
      </c>
      <c r="D5472" s="103" t="s">
        <v>242</v>
      </c>
      <c r="E5472" s="111"/>
      <c r="F5472" s="103" t="s">
        <v>243</v>
      </c>
      <c r="G5472" s="103" t="s">
        <v>196</v>
      </c>
      <c r="H5472" s="103" t="s">
        <v>309</v>
      </c>
      <c r="I5472" s="103" t="s">
        <v>842</v>
      </c>
      <c r="J5472" s="215">
        <v>315.39999999999998</v>
      </c>
      <c r="K5472" s="216" t="s">
        <v>88</v>
      </c>
    </row>
    <row r="5473" spans="1:11" x14ac:dyDescent="0.25">
      <c r="A5473" s="103" t="s">
        <v>808</v>
      </c>
      <c r="B5473" s="103" t="s">
        <v>88</v>
      </c>
      <c r="C5473" s="103" t="s">
        <v>481</v>
      </c>
      <c r="D5473" s="103" t="s">
        <v>242</v>
      </c>
      <c r="E5473" s="111"/>
      <c r="F5473" s="103" t="s">
        <v>243</v>
      </c>
      <c r="G5473" s="103" t="s">
        <v>195</v>
      </c>
      <c r="H5473" s="103" t="s">
        <v>312</v>
      </c>
      <c r="I5473" s="103" t="s">
        <v>842</v>
      </c>
      <c r="J5473" s="215">
        <v>-18927.16</v>
      </c>
      <c r="K5473" s="216" t="s">
        <v>88</v>
      </c>
    </row>
    <row r="5474" spans="1:11" x14ac:dyDescent="0.25">
      <c r="A5474" s="103" t="s">
        <v>806</v>
      </c>
      <c r="B5474" s="103" t="s">
        <v>88</v>
      </c>
      <c r="C5474" s="103" t="s">
        <v>481</v>
      </c>
      <c r="D5474" s="103" t="s">
        <v>242</v>
      </c>
      <c r="E5474" s="111"/>
      <c r="F5474" s="103" t="s">
        <v>243</v>
      </c>
      <c r="G5474" s="103" t="s">
        <v>195</v>
      </c>
      <c r="H5474" s="103" t="s">
        <v>312</v>
      </c>
      <c r="I5474" s="103" t="s">
        <v>842</v>
      </c>
      <c r="J5474" s="215">
        <v>18927.16</v>
      </c>
      <c r="K5474" s="216" t="s">
        <v>88</v>
      </c>
    </row>
    <row r="5475" spans="1:11" x14ac:dyDescent="0.25">
      <c r="A5475" s="103" t="s">
        <v>808</v>
      </c>
      <c r="B5475" s="103" t="s">
        <v>88</v>
      </c>
      <c r="C5475" s="103" t="s">
        <v>481</v>
      </c>
      <c r="D5475" s="103" t="s">
        <v>242</v>
      </c>
      <c r="E5475" s="111"/>
      <c r="F5475" s="103" t="s">
        <v>243</v>
      </c>
      <c r="G5475" s="103" t="s">
        <v>610</v>
      </c>
      <c r="H5475" s="103" t="s">
        <v>611</v>
      </c>
      <c r="I5475" s="103" t="s">
        <v>842</v>
      </c>
      <c r="J5475" s="215">
        <v>-10317.51</v>
      </c>
      <c r="K5475" s="216" t="s">
        <v>88</v>
      </c>
    </row>
    <row r="5476" spans="1:11" x14ac:dyDescent="0.25">
      <c r="A5476" s="103" t="s">
        <v>809</v>
      </c>
      <c r="B5476" s="103" t="s">
        <v>88</v>
      </c>
      <c r="C5476" s="103" t="s">
        <v>481</v>
      </c>
      <c r="D5476" s="103" t="s">
        <v>242</v>
      </c>
      <c r="E5476" s="111"/>
      <c r="F5476" s="103" t="s">
        <v>243</v>
      </c>
      <c r="G5476" s="103" t="s">
        <v>610</v>
      </c>
      <c r="H5476" s="103" t="s">
        <v>611</v>
      </c>
      <c r="I5476" s="103" t="s">
        <v>842</v>
      </c>
      <c r="J5476" s="215">
        <v>0</v>
      </c>
      <c r="K5476" s="216" t="s">
        <v>88</v>
      </c>
    </row>
    <row r="5477" spans="1:11" x14ac:dyDescent="0.25">
      <c r="A5477" s="103" t="s">
        <v>810</v>
      </c>
      <c r="B5477" s="103" t="s">
        <v>88</v>
      </c>
      <c r="C5477" s="103" t="s">
        <v>481</v>
      </c>
      <c r="D5477" s="103" t="s">
        <v>242</v>
      </c>
      <c r="E5477" s="111"/>
      <c r="F5477" s="103" t="s">
        <v>243</v>
      </c>
      <c r="G5477" s="103" t="s">
        <v>610</v>
      </c>
      <c r="H5477" s="103" t="s">
        <v>611</v>
      </c>
      <c r="I5477" s="103" t="s">
        <v>842</v>
      </c>
      <c r="J5477" s="215">
        <v>10317.51</v>
      </c>
      <c r="K5477" s="216" t="s">
        <v>88</v>
      </c>
    </row>
    <row r="5478" spans="1:11" x14ac:dyDescent="0.25">
      <c r="A5478" s="103" t="s">
        <v>806</v>
      </c>
      <c r="B5478" s="103" t="s">
        <v>88</v>
      </c>
      <c r="C5478" s="103" t="s">
        <v>481</v>
      </c>
      <c r="D5478" s="103" t="s">
        <v>242</v>
      </c>
      <c r="E5478" s="111"/>
      <c r="F5478" s="103" t="s">
        <v>243</v>
      </c>
      <c r="G5478" s="103" t="s">
        <v>610</v>
      </c>
      <c r="H5478" s="103" t="s">
        <v>611</v>
      </c>
      <c r="I5478" s="103" t="s">
        <v>842</v>
      </c>
      <c r="J5478" s="215">
        <v>0</v>
      </c>
      <c r="K5478" s="216" t="s">
        <v>88</v>
      </c>
    </row>
    <row r="5479" spans="1:11" x14ac:dyDescent="0.25">
      <c r="A5479" s="103" t="s">
        <v>809</v>
      </c>
      <c r="B5479" s="103" t="s">
        <v>88</v>
      </c>
      <c r="C5479" s="103" t="s">
        <v>481</v>
      </c>
      <c r="D5479" s="103" t="s">
        <v>242</v>
      </c>
      <c r="E5479" s="111"/>
      <c r="F5479" s="103" t="s">
        <v>243</v>
      </c>
      <c r="G5479" s="103" t="s">
        <v>180</v>
      </c>
      <c r="H5479" s="103" t="s">
        <v>648</v>
      </c>
      <c r="I5479" s="103" t="s">
        <v>842</v>
      </c>
      <c r="J5479" s="215">
        <v>2493.7800000000002</v>
      </c>
      <c r="K5479" s="216" t="s">
        <v>88</v>
      </c>
    </row>
    <row r="5480" spans="1:11" x14ac:dyDescent="0.25">
      <c r="A5480" s="103" t="s">
        <v>806</v>
      </c>
      <c r="B5480" s="103" t="s">
        <v>88</v>
      </c>
      <c r="C5480" s="103" t="s">
        <v>481</v>
      </c>
      <c r="D5480" s="103" t="s">
        <v>242</v>
      </c>
      <c r="E5480" s="111"/>
      <c r="F5480" s="103" t="s">
        <v>243</v>
      </c>
      <c r="G5480" s="103" t="s">
        <v>180</v>
      </c>
      <c r="H5480" s="103" t="s">
        <v>648</v>
      </c>
      <c r="I5480" s="103" t="s">
        <v>842</v>
      </c>
      <c r="J5480" s="215">
        <v>-2493.7800000000002</v>
      </c>
      <c r="K5480" s="216" t="s">
        <v>88</v>
      </c>
    </row>
    <row r="5481" spans="1:11" x14ac:dyDescent="0.25">
      <c r="A5481" s="103" t="s">
        <v>808</v>
      </c>
      <c r="B5481" s="103" t="s">
        <v>88</v>
      </c>
      <c r="C5481" s="103" t="s">
        <v>481</v>
      </c>
      <c r="D5481" s="103" t="s">
        <v>242</v>
      </c>
      <c r="E5481" s="111"/>
      <c r="F5481" s="103" t="s">
        <v>243</v>
      </c>
      <c r="G5481" s="103" t="s">
        <v>192</v>
      </c>
      <c r="H5481" s="103" t="s">
        <v>316</v>
      </c>
      <c r="I5481" s="103" t="s">
        <v>842</v>
      </c>
      <c r="J5481" s="215">
        <v>46475.61</v>
      </c>
      <c r="K5481" s="216" t="s">
        <v>88</v>
      </c>
    </row>
    <row r="5482" spans="1:11" x14ac:dyDescent="0.25">
      <c r="A5482" s="103" t="s">
        <v>809</v>
      </c>
      <c r="B5482" s="103" t="s">
        <v>88</v>
      </c>
      <c r="C5482" s="103" t="s">
        <v>481</v>
      </c>
      <c r="D5482" s="103" t="s">
        <v>242</v>
      </c>
      <c r="E5482" s="111"/>
      <c r="F5482" s="103" t="s">
        <v>243</v>
      </c>
      <c r="G5482" s="103" t="s">
        <v>192</v>
      </c>
      <c r="H5482" s="103" t="s">
        <v>316</v>
      </c>
      <c r="I5482" s="103" t="s">
        <v>842</v>
      </c>
      <c r="J5482" s="215">
        <v>-97449.78</v>
      </c>
      <c r="K5482" s="216" t="s">
        <v>88</v>
      </c>
    </row>
    <row r="5483" spans="1:11" x14ac:dyDescent="0.25">
      <c r="A5483" s="103" t="s">
        <v>810</v>
      </c>
      <c r="B5483" s="103" t="s">
        <v>88</v>
      </c>
      <c r="C5483" s="103" t="s">
        <v>481</v>
      </c>
      <c r="D5483" s="103" t="s">
        <v>242</v>
      </c>
      <c r="E5483" s="111"/>
      <c r="F5483" s="103" t="s">
        <v>243</v>
      </c>
      <c r="G5483" s="103" t="s">
        <v>192</v>
      </c>
      <c r="H5483" s="103" t="s">
        <v>316</v>
      </c>
      <c r="I5483" s="103" t="s">
        <v>842</v>
      </c>
      <c r="J5483" s="215">
        <v>8219.56</v>
      </c>
      <c r="K5483" s="216" t="s">
        <v>88</v>
      </c>
    </row>
    <row r="5484" spans="1:11" x14ac:dyDescent="0.25">
      <c r="A5484" s="103" t="s">
        <v>1038</v>
      </c>
      <c r="B5484" s="103" t="s">
        <v>88</v>
      </c>
      <c r="C5484" s="103" t="s">
        <v>481</v>
      </c>
      <c r="D5484" s="103" t="s">
        <v>242</v>
      </c>
      <c r="E5484" s="111"/>
      <c r="F5484" s="103" t="s">
        <v>243</v>
      </c>
      <c r="G5484" s="103" t="s">
        <v>192</v>
      </c>
      <c r="H5484" s="103" t="s">
        <v>316</v>
      </c>
      <c r="I5484" s="103" t="s">
        <v>842</v>
      </c>
      <c r="J5484" s="215">
        <v>-9991.94</v>
      </c>
      <c r="K5484" s="216" t="s">
        <v>88</v>
      </c>
    </row>
    <row r="5485" spans="1:11" x14ac:dyDescent="0.25">
      <c r="A5485" s="103" t="s">
        <v>806</v>
      </c>
      <c r="B5485" s="103" t="s">
        <v>88</v>
      </c>
      <c r="C5485" s="103" t="s">
        <v>481</v>
      </c>
      <c r="D5485" s="103" t="s">
        <v>242</v>
      </c>
      <c r="E5485" s="111"/>
      <c r="F5485" s="103" t="s">
        <v>243</v>
      </c>
      <c r="G5485" s="103" t="s">
        <v>192</v>
      </c>
      <c r="H5485" s="103" t="s">
        <v>316</v>
      </c>
      <c r="I5485" s="103" t="s">
        <v>842</v>
      </c>
      <c r="J5485" s="215">
        <v>0</v>
      </c>
      <c r="K5485" s="216" t="s">
        <v>88</v>
      </c>
    </row>
    <row r="5486" spans="1:11" x14ac:dyDescent="0.25">
      <c r="A5486" s="103" t="s">
        <v>807</v>
      </c>
      <c r="B5486" s="103" t="s">
        <v>88</v>
      </c>
      <c r="C5486" s="103" t="s">
        <v>481</v>
      </c>
      <c r="D5486" s="103" t="s">
        <v>242</v>
      </c>
      <c r="E5486" s="111"/>
      <c r="F5486" s="103" t="s">
        <v>243</v>
      </c>
      <c r="G5486" s="103" t="s">
        <v>192</v>
      </c>
      <c r="H5486" s="103" t="s">
        <v>316</v>
      </c>
      <c r="I5486" s="103" t="s">
        <v>842</v>
      </c>
      <c r="J5486" s="215">
        <v>-24826.84</v>
      </c>
      <c r="K5486" s="216" t="s">
        <v>88</v>
      </c>
    </row>
    <row r="5487" spans="1:11" x14ac:dyDescent="0.25">
      <c r="A5487" s="103" t="s">
        <v>808</v>
      </c>
      <c r="B5487" s="103" t="s">
        <v>88</v>
      </c>
      <c r="C5487" s="103" t="s">
        <v>481</v>
      </c>
      <c r="D5487" s="103" t="s">
        <v>242</v>
      </c>
      <c r="E5487" s="111"/>
      <c r="F5487" s="103" t="s">
        <v>243</v>
      </c>
      <c r="G5487" s="103" t="s">
        <v>177</v>
      </c>
      <c r="H5487" s="103" t="s">
        <v>317</v>
      </c>
      <c r="I5487" s="103" t="s">
        <v>842</v>
      </c>
      <c r="J5487" s="215">
        <v>-530.01</v>
      </c>
      <c r="K5487" s="216" t="s">
        <v>88</v>
      </c>
    </row>
    <row r="5488" spans="1:11" x14ac:dyDescent="0.25">
      <c r="A5488" s="103" t="s">
        <v>1038</v>
      </c>
      <c r="B5488" s="103" t="s">
        <v>88</v>
      </c>
      <c r="C5488" s="103" t="s">
        <v>481</v>
      </c>
      <c r="D5488" s="103" t="s">
        <v>242</v>
      </c>
      <c r="E5488" s="111"/>
      <c r="F5488" s="103" t="s">
        <v>243</v>
      </c>
      <c r="G5488" s="103" t="s">
        <v>177</v>
      </c>
      <c r="H5488" s="103" t="s">
        <v>317</v>
      </c>
      <c r="I5488" s="103" t="s">
        <v>842</v>
      </c>
      <c r="J5488" s="215">
        <v>385.78</v>
      </c>
      <c r="K5488" s="216" t="s">
        <v>88</v>
      </c>
    </row>
    <row r="5489" spans="1:11" x14ac:dyDescent="0.25">
      <c r="A5489" s="103" t="s">
        <v>806</v>
      </c>
      <c r="B5489" s="103" t="s">
        <v>88</v>
      </c>
      <c r="C5489" s="103" t="s">
        <v>481</v>
      </c>
      <c r="D5489" s="103" t="s">
        <v>242</v>
      </c>
      <c r="E5489" s="111"/>
      <c r="F5489" s="103" t="s">
        <v>243</v>
      </c>
      <c r="G5489" s="103" t="s">
        <v>177</v>
      </c>
      <c r="H5489" s="103" t="s">
        <v>317</v>
      </c>
      <c r="I5489" s="103" t="s">
        <v>842</v>
      </c>
      <c r="J5489" s="215">
        <v>530.01</v>
      </c>
      <c r="K5489" s="216" t="s">
        <v>88</v>
      </c>
    </row>
    <row r="5490" spans="1:11" x14ac:dyDescent="0.25">
      <c r="A5490" s="103" t="s">
        <v>1038</v>
      </c>
      <c r="B5490" s="103" t="s">
        <v>88</v>
      </c>
      <c r="C5490" s="103" t="s">
        <v>481</v>
      </c>
      <c r="D5490" s="103" t="s">
        <v>242</v>
      </c>
      <c r="E5490" s="111"/>
      <c r="F5490" s="103" t="s">
        <v>243</v>
      </c>
      <c r="G5490" s="103" t="s">
        <v>156</v>
      </c>
      <c r="H5490" s="103" t="s">
        <v>645</v>
      </c>
      <c r="I5490" s="103" t="s">
        <v>842</v>
      </c>
      <c r="J5490" s="215">
        <v>8338.75</v>
      </c>
      <c r="K5490" s="216" t="s">
        <v>88</v>
      </c>
    </row>
    <row r="5491" spans="1:11" x14ac:dyDescent="0.25">
      <c r="A5491" s="103" t="s">
        <v>808</v>
      </c>
      <c r="B5491" s="103" t="s">
        <v>88</v>
      </c>
      <c r="C5491" s="103" t="s">
        <v>481</v>
      </c>
      <c r="D5491" s="103" t="s">
        <v>242</v>
      </c>
      <c r="E5491" s="111"/>
      <c r="F5491" s="103" t="s">
        <v>243</v>
      </c>
      <c r="G5491" s="103" t="s">
        <v>472</v>
      </c>
      <c r="H5491" s="103" t="s">
        <v>815</v>
      </c>
      <c r="I5491" s="103" t="s">
        <v>842</v>
      </c>
      <c r="J5491" s="215">
        <v>-356.01</v>
      </c>
      <c r="K5491" s="216" t="s">
        <v>88</v>
      </c>
    </row>
    <row r="5492" spans="1:11" x14ac:dyDescent="0.25">
      <c r="A5492" s="103" t="s">
        <v>806</v>
      </c>
      <c r="B5492" s="103" t="s">
        <v>88</v>
      </c>
      <c r="C5492" s="103" t="s">
        <v>481</v>
      </c>
      <c r="D5492" s="103" t="s">
        <v>242</v>
      </c>
      <c r="E5492" s="111"/>
      <c r="F5492" s="103" t="s">
        <v>243</v>
      </c>
      <c r="G5492" s="103" t="s">
        <v>472</v>
      </c>
      <c r="H5492" s="103" t="s">
        <v>815</v>
      </c>
      <c r="I5492" s="103" t="s">
        <v>842</v>
      </c>
      <c r="J5492" s="215">
        <v>356.01</v>
      </c>
      <c r="K5492" s="216" t="s">
        <v>88</v>
      </c>
    </row>
    <row r="5493" spans="1:11" x14ac:dyDescent="0.25">
      <c r="A5493" s="103" t="s">
        <v>808</v>
      </c>
      <c r="B5493" s="103" t="s">
        <v>88</v>
      </c>
      <c r="C5493" s="103" t="s">
        <v>481</v>
      </c>
      <c r="D5493" s="103" t="s">
        <v>242</v>
      </c>
      <c r="E5493" s="111"/>
      <c r="F5493" s="103" t="s">
        <v>243</v>
      </c>
      <c r="G5493" s="103" t="s">
        <v>153</v>
      </c>
      <c r="H5493" s="103" t="s">
        <v>318</v>
      </c>
      <c r="I5493" s="103" t="s">
        <v>842</v>
      </c>
      <c r="J5493" s="215">
        <v>-24.81</v>
      </c>
      <c r="K5493" s="216" t="s">
        <v>88</v>
      </c>
    </row>
    <row r="5494" spans="1:11" x14ac:dyDescent="0.25">
      <c r="A5494" s="103" t="s">
        <v>809</v>
      </c>
      <c r="B5494" s="103" t="s">
        <v>88</v>
      </c>
      <c r="C5494" s="103" t="s">
        <v>481</v>
      </c>
      <c r="D5494" s="103" t="s">
        <v>242</v>
      </c>
      <c r="E5494" s="111"/>
      <c r="F5494" s="103" t="s">
        <v>243</v>
      </c>
      <c r="G5494" s="103" t="s">
        <v>153</v>
      </c>
      <c r="H5494" s="103" t="s">
        <v>318</v>
      </c>
      <c r="I5494" s="103" t="s">
        <v>842</v>
      </c>
      <c r="J5494" s="215">
        <v>-9364.9</v>
      </c>
      <c r="K5494" s="216" t="s">
        <v>88</v>
      </c>
    </row>
    <row r="5495" spans="1:11" x14ac:dyDescent="0.25">
      <c r="A5495" s="103" t="s">
        <v>810</v>
      </c>
      <c r="B5495" s="103" t="s">
        <v>88</v>
      </c>
      <c r="C5495" s="103" t="s">
        <v>481</v>
      </c>
      <c r="D5495" s="103" t="s">
        <v>242</v>
      </c>
      <c r="E5495" s="111"/>
      <c r="F5495" s="103" t="s">
        <v>243</v>
      </c>
      <c r="G5495" s="103" t="s">
        <v>153</v>
      </c>
      <c r="H5495" s="103" t="s">
        <v>318</v>
      </c>
      <c r="I5495" s="103" t="s">
        <v>842</v>
      </c>
      <c r="J5495" s="215">
        <v>9364.9</v>
      </c>
      <c r="K5495" s="216" t="s">
        <v>88</v>
      </c>
    </row>
    <row r="5496" spans="1:11" x14ac:dyDescent="0.25">
      <c r="A5496" s="103" t="s">
        <v>1038</v>
      </c>
      <c r="B5496" s="103" t="s">
        <v>88</v>
      </c>
      <c r="C5496" s="103" t="s">
        <v>481</v>
      </c>
      <c r="D5496" s="103" t="s">
        <v>242</v>
      </c>
      <c r="E5496" s="111"/>
      <c r="F5496" s="103" t="s">
        <v>243</v>
      </c>
      <c r="G5496" s="103" t="s">
        <v>153</v>
      </c>
      <c r="H5496" s="103" t="s">
        <v>318</v>
      </c>
      <c r="I5496" s="103" t="s">
        <v>842</v>
      </c>
      <c r="J5496" s="215">
        <v>0</v>
      </c>
      <c r="K5496" s="216" t="s">
        <v>88</v>
      </c>
    </row>
    <row r="5497" spans="1:11" x14ac:dyDescent="0.25">
      <c r="A5497" s="103" t="s">
        <v>806</v>
      </c>
      <c r="B5497" s="103" t="s">
        <v>88</v>
      </c>
      <c r="C5497" s="103" t="s">
        <v>481</v>
      </c>
      <c r="D5497" s="103" t="s">
        <v>242</v>
      </c>
      <c r="E5497" s="111"/>
      <c r="F5497" s="103" t="s">
        <v>243</v>
      </c>
      <c r="G5497" s="103" t="s">
        <v>153</v>
      </c>
      <c r="H5497" s="103" t="s">
        <v>318</v>
      </c>
      <c r="I5497" s="103" t="s">
        <v>842</v>
      </c>
      <c r="J5497" s="215">
        <v>24.81</v>
      </c>
      <c r="K5497" s="216" t="s">
        <v>88</v>
      </c>
    </row>
    <row r="5498" spans="1:11" x14ac:dyDescent="0.25">
      <c r="A5498" s="103" t="s">
        <v>807</v>
      </c>
      <c r="B5498" s="103" t="s">
        <v>88</v>
      </c>
      <c r="C5498" s="103" t="s">
        <v>481</v>
      </c>
      <c r="D5498" s="103" t="s">
        <v>242</v>
      </c>
      <c r="E5498" s="111"/>
      <c r="F5498" s="103" t="s">
        <v>243</v>
      </c>
      <c r="G5498" s="103" t="s">
        <v>153</v>
      </c>
      <c r="H5498" s="103" t="s">
        <v>318</v>
      </c>
      <c r="I5498" s="103" t="s">
        <v>842</v>
      </c>
      <c r="J5498" s="215">
        <v>18.29</v>
      </c>
      <c r="K5498" s="216" t="s">
        <v>88</v>
      </c>
    </row>
    <row r="5499" spans="1:11" x14ac:dyDescent="0.25">
      <c r="A5499" s="103" t="s">
        <v>1038</v>
      </c>
      <c r="B5499" s="103" t="s">
        <v>88</v>
      </c>
      <c r="C5499" s="103" t="s">
        <v>481</v>
      </c>
      <c r="D5499" s="103" t="s">
        <v>242</v>
      </c>
      <c r="E5499" s="111"/>
      <c r="F5499" s="103" t="s">
        <v>243</v>
      </c>
      <c r="G5499" s="103" t="s">
        <v>166</v>
      </c>
      <c r="H5499" s="103" t="s">
        <v>322</v>
      </c>
      <c r="I5499" s="103" t="s">
        <v>842</v>
      </c>
      <c r="J5499" s="215">
        <v>373.14</v>
      </c>
      <c r="K5499" s="216" t="s">
        <v>88</v>
      </c>
    </row>
    <row r="5500" spans="1:11" x14ac:dyDescent="0.25">
      <c r="A5500" s="103" t="s">
        <v>808</v>
      </c>
      <c r="B5500" s="103" t="s">
        <v>88</v>
      </c>
      <c r="C5500" s="103" t="s">
        <v>481</v>
      </c>
      <c r="D5500" s="103" t="s">
        <v>242</v>
      </c>
      <c r="E5500" s="111"/>
      <c r="F5500" s="103" t="s">
        <v>243</v>
      </c>
      <c r="G5500" s="103" t="s">
        <v>623</v>
      </c>
      <c r="H5500" s="103" t="s">
        <v>624</v>
      </c>
      <c r="I5500" s="103" t="s">
        <v>842</v>
      </c>
      <c r="J5500" s="215">
        <v>1820.21</v>
      </c>
      <c r="K5500" s="216" t="s">
        <v>88</v>
      </c>
    </row>
    <row r="5501" spans="1:11" x14ac:dyDescent="0.25">
      <c r="A5501" s="103" t="s">
        <v>809</v>
      </c>
      <c r="B5501" s="103" t="s">
        <v>88</v>
      </c>
      <c r="C5501" s="103" t="s">
        <v>481</v>
      </c>
      <c r="D5501" s="103" t="s">
        <v>242</v>
      </c>
      <c r="E5501" s="111"/>
      <c r="F5501" s="103" t="s">
        <v>243</v>
      </c>
      <c r="G5501" s="103" t="s">
        <v>623</v>
      </c>
      <c r="H5501" s="103" t="s">
        <v>624</v>
      </c>
      <c r="I5501" s="103" t="s">
        <v>842</v>
      </c>
      <c r="J5501" s="215">
        <v>-6243.76</v>
      </c>
      <c r="K5501" s="216" t="s">
        <v>88</v>
      </c>
    </row>
    <row r="5502" spans="1:11" x14ac:dyDescent="0.25">
      <c r="A5502" s="103" t="s">
        <v>810</v>
      </c>
      <c r="B5502" s="103" t="s">
        <v>88</v>
      </c>
      <c r="C5502" s="103" t="s">
        <v>481</v>
      </c>
      <c r="D5502" s="103" t="s">
        <v>242</v>
      </c>
      <c r="E5502" s="111"/>
      <c r="F5502" s="103" t="s">
        <v>243</v>
      </c>
      <c r="G5502" s="103" t="s">
        <v>623</v>
      </c>
      <c r="H5502" s="103" t="s">
        <v>624</v>
      </c>
      <c r="I5502" s="103" t="s">
        <v>842</v>
      </c>
      <c r="J5502" s="215">
        <v>6324.96</v>
      </c>
      <c r="K5502" s="216" t="s">
        <v>88</v>
      </c>
    </row>
    <row r="5503" spans="1:11" x14ac:dyDescent="0.25">
      <c r="A5503" s="103" t="s">
        <v>1038</v>
      </c>
      <c r="B5503" s="103" t="s">
        <v>88</v>
      </c>
      <c r="C5503" s="103" t="s">
        <v>481</v>
      </c>
      <c r="D5503" s="103" t="s">
        <v>242</v>
      </c>
      <c r="E5503" s="111"/>
      <c r="F5503" s="103" t="s">
        <v>243</v>
      </c>
      <c r="G5503" s="103" t="s">
        <v>623</v>
      </c>
      <c r="H5503" s="103" t="s">
        <v>624</v>
      </c>
      <c r="I5503" s="103" t="s">
        <v>842</v>
      </c>
      <c r="J5503" s="215">
        <v>-1820.21</v>
      </c>
      <c r="K5503" s="216" t="s">
        <v>88</v>
      </c>
    </row>
    <row r="5504" spans="1:11" x14ac:dyDescent="0.25">
      <c r="A5504" s="103" t="s">
        <v>806</v>
      </c>
      <c r="B5504" s="103" t="s">
        <v>88</v>
      </c>
      <c r="C5504" s="103" t="s">
        <v>481</v>
      </c>
      <c r="D5504" s="103" t="s">
        <v>242</v>
      </c>
      <c r="E5504" s="111"/>
      <c r="F5504" s="103" t="s">
        <v>243</v>
      </c>
      <c r="G5504" s="103" t="s">
        <v>623</v>
      </c>
      <c r="H5504" s="103" t="s">
        <v>624</v>
      </c>
      <c r="I5504" s="103" t="s">
        <v>842</v>
      </c>
      <c r="J5504" s="215">
        <v>-1901.41</v>
      </c>
      <c r="K5504" s="216" t="s">
        <v>88</v>
      </c>
    </row>
    <row r="5505" spans="1:11" x14ac:dyDescent="0.25">
      <c r="A5505" s="103" t="s">
        <v>807</v>
      </c>
      <c r="B5505" s="103" t="s">
        <v>88</v>
      </c>
      <c r="C5505" s="103" t="s">
        <v>481</v>
      </c>
      <c r="D5505" s="103" t="s">
        <v>242</v>
      </c>
      <c r="E5505" s="111"/>
      <c r="F5505" s="103" t="s">
        <v>243</v>
      </c>
      <c r="G5505" s="103" t="s">
        <v>623</v>
      </c>
      <c r="H5505" s="103" t="s">
        <v>624</v>
      </c>
      <c r="I5505" s="103" t="s">
        <v>842</v>
      </c>
      <c r="J5505" s="215">
        <v>0</v>
      </c>
      <c r="K5505" s="216" t="s">
        <v>88</v>
      </c>
    </row>
    <row r="5506" spans="1:11" x14ac:dyDescent="0.25">
      <c r="A5506" s="103" t="s">
        <v>808</v>
      </c>
      <c r="B5506" s="103" t="s">
        <v>88</v>
      </c>
      <c r="C5506" s="103" t="s">
        <v>481</v>
      </c>
      <c r="D5506" s="103" t="s">
        <v>242</v>
      </c>
      <c r="E5506" s="111"/>
      <c r="F5506" s="103" t="s">
        <v>243</v>
      </c>
      <c r="G5506" s="103" t="s">
        <v>118</v>
      </c>
      <c r="H5506" s="103" t="s">
        <v>323</v>
      </c>
      <c r="I5506" s="103" t="s">
        <v>842</v>
      </c>
      <c r="J5506" s="215">
        <v>4592.6400000000003</v>
      </c>
      <c r="K5506" s="216" t="s">
        <v>88</v>
      </c>
    </row>
    <row r="5507" spans="1:11" x14ac:dyDescent="0.25">
      <c r="A5507" s="103" t="s">
        <v>807</v>
      </c>
      <c r="B5507" s="103" t="s">
        <v>88</v>
      </c>
      <c r="C5507" s="103" t="s">
        <v>481</v>
      </c>
      <c r="D5507" s="103" t="s">
        <v>242</v>
      </c>
      <c r="E5507" s="111"/>
      <c r="F5507" s="103" t="s">
        <v>243</v>
      </c>
      <c r="G5507" s="103" t="s">
        <v>118</v>
      </c>
      <c r="H5507" s="103" t="s">
        <v>323</v>
      </c>
      <c r="I5507" s="103" t="s">
        <v>842</v>
      </c>
      <c r="J5507" s="215">
        <v>-4592.6400000000003</v>
      </c>
      <c r="K5507" s="216" t="s">
        <v>88</v>
      </c>
    </row>
    <row r="5508" spans="1:11" x14ac:dyDescent="0.25">
      <c r="A5508" s="103" t="s">
        <v>808</v>
      </c>
      <c r="B5508" s="103" t="s">
        <v>88</v>
      </c>
      <c r="C5508" s="103" t="s">
        <v>481</v>
      </c>
      <c r="D5508" s="103" t="s">
        <v>242</v>
      </c>
      <c r="E5508" s="111"/>
      <c r="F5508" s="103" t="s">
        <v>243</v>
      </c>
      <c r="G5508" s="103" t="s">
        <v>189</v>
      </c>
      <c r="H5508" s="103" t="s">
        <v>329</v>
      </c>
      <c r="I5508" s="103" t="s">
        <v>842</v>
      </c>
      <c r="J5508" s="215">
        <v>313.25</v>
      </c>
      <c r="K5508" s="216" t="s">
        <v>88</v>
      </c>
    </row>
    <row r="5509" spans="1:11" x14ac:dyDescent="0.25">
      <c r="A5509" s="103" t="s">
        <v>810</v>
      </c>
      <c r="B5509" s="103" t="s">
        <v>88</v>
      </c>
      <c r="C5509" s="103" t="s">
        <v>481</v>
      </c>
      <c r="D5509" s="103" t="s">
        <v>242</v>
      </c>
      <c r="E5509" s="111"/>
      <c r="F5509" s="103" t="s">
        <v>243</v>
      </c>
      <c r="G5509" s="103" t="s">
        <v>189</v>
      </c>
      <c r="H5509" s="103" t="s">
        <v>329</v>
      </c>
      <c r="I5509" s="103" t="s">
        <v>842</v>
      </c>
      <c r="J5509" s="215">
        <v>-5280</v>
      </c>
      <c r="K5509" s="216" t="s">
        <v>88</v>
      </c>
    </row>
    <row r="5510" spans="1:11" x14ac:dyDescent="0.25">
      <c r="A5510" s="103" t="s">
        <v>1038</v>
      </c>
      <c r="B5510" s="103" t="s">
        <v>88</v>
      </c>
      <c r="C5510" s="103" t="s">
        <v>481</v>
      </c>
      <c r="D5510" s="103" t="s">
        <v>242</v>
      </c>
      <c r="E5510" s="111"/>
      <c r="F5510" s="103" t="s">
        <v>243</v>
      </c>
      <c r="G5510" s="103" t="s">
        <v>189</v>
      </c>
      <c r="H5510" s="103" t="s">
        <v>329</v>
      </c>
      <c r="I5510" s="103" t="s">
        <v>842</v>
      </c>
      <c r="J5510" s="215">
        <v>-865</v>
      </c>
      <c r="K5510" s="216" t="s">
        <v>88</v>
      </c>
    </row>
    <row r="5511" spans="1:11" x14ac:dyDescent="0.25">
      <c r="A5511" s="103" t="s">
        <v>807</v>
      </c>
      <c r="B5511" s="103" t="s">
        <v>88</v>
      </c>
      <c r="C5511" s="103" t="s">
        <v>481</v>
      </c>
      <c r="D5511" s="103" t="s">
        <v>242</v>
      </c>
      <c r="E5511" s="111"/>
      <c r="F5511" s="103" t="s">
        <v>243</v>
      </c>
      <c r="G5511" s="103" t="s">
        <v>189</v>
      </c>
      <c r="H5511" s="103" t="s">
        <v>329</v>
      </c>
      <c r="I5511" s="103" t="s">
        <v>842</v>
      </c>
      <c r="J5511" s="215">
        <v>2364</v>
      </c>
      <c r="K5511" s="216" t="s">
        <v>88</v>
      </c>
    </row>
    <row r="5512" spans="1:11" x14ac:dyDescent="0.25">
      <c r="A5512" s="103" t="s">
        <v>809</v>
      </c>
      <c r="B5512" s="103" t="s">
        <v>88</v>
      </c>
      <c r="C5512" s="103" t="s">
        <v>481</v>
      </c>
      <c r="D5512" s="103" t="s">
        <v>242</v>
      </c>
      <c r="E5512" s="111"/>
      <c r="F5512" s="103" t="s">
        <v>243</v>
      </c>
      <c r="G5512" s="103" t="s">
        <v>188</v>
      </c>
      <c r="H5512" s="103" t="s">
        <v>330</v>
      </c>
      <c r="I5512" s="103" t="s">
        <v>842</v>
      </c>
      <c r="J5512" s="215">
        <v>18660</v>
      </c>
      <c r="K5512" s="216" t="s">
        <v>88</v>
      </c>
    </row>
    <row r="5513" spans="1:11" x14ac:dyDescent="0.25">
      <c r="A5513" s="103" t="s">
        <v>806</v>
      </c>
      <c r="B5513" s="103" t="s">
        <v>88</v>
      </c>
      <c r="C5513" s="103" t="s">
        <v>481</v>
      </c>
      <c r="D5513" s="103" t="s">
        <v>242</v>
      </c>
      <c r="E5513" s="111"/>
      <c r="F5513" s="103" t="s">
        <v>243</v>
      </c>
      <c r="G5513" s="103" t="s">
        <v>188</v>
      </c>
      <c r="H5513" s="103" t="s">
        <v>330</v>
      </c>
      <c r="I5513" s="103" t="s">
        <v>842</v>
      </c>
      <c r="J5513" s="215">
        <v>-18660</v>
      </c>
      <c r="K5513" s="216" t="s">
        <v>88</v>
      </c>
    </row>
    <row r="5514" spans="1:11" x14ac:dyDescent="0.25">
      <c r="A5514" s="103" t="s">
        <v>810</v>
      </c>
      <c r="B5514" s="103" t="s">
        <v>88</v>
      </c>
      <c r="C5514" s="103" t="s">
        <v>481</v>
      </c>
      <c r="D5514" s="103" t="s">
        <v>242</v>
      </c>
      <c r="E5514" s="111"/>
      <c r="F5514" s="103" t="s">
        <v>243</v>
      </c>
      <c r="G5514" s="103" t="s">
        <v>107</v>
      </c>
      <c r="H5514" s="103" t="s">
        <v>331</v>
      </c>
      <c r="I5514" s="103" t="s">
        <v>842</v>
      </c>
      <c r="J5514" s="215">
        <v>-5263.94</v>
      </c>
      <c r="K5514" s="216" t="s">
        <v>88</v>
      </c>
    </row>
    <row r="5515" spans="1:11" x14ac:dyDescent="0.25">
      <c r="A5515" s="103" t="s">
        <v>810</v>
      </c>
      <c r="B5515" s="103" t="s">
        <v>88</v>
      </c>
      <c r="C5515" s="103" t="s">
        <v>481</v>
      </c>
      <c r="D5515" s="103" t="s">
        <v>242</v>
      </c>
      <c r="E5515" s="111"/>
      <c r="F5515" s="103" t="s">
        <v>243</v>
      </c>
      <c r="G5515" s="103" t="s">
        <v>103</v>
      </c>
      <c r="H5515" s="103" t="s">
        <v>337</v>
      </c>
      <c r="I5515" s="103" t="s">
        <v>842</v>
      </c>
      <c r="J5515" s="215">
        <v>-8602.02</v>
      </c>
      <c r="K5515" s="216" t="s">
        <v>88</v>
      </c>
    </row>
    <row r="5516" spans="1:11" x14ac:dyDescent="0.25">
      <c r="A5516" s="103" t="s">
        <v>808</v>
      </c>
      <c r="B5516" s="103" t="s">
        <v>88</v>
      </c>
      <c r="C5516" s="103" t="s">
        <v>481</v>
      </c>
      <c r="D5516" s="103" t="s">
        <v>242</v>
      </c>
      <c r="E5516" s="111"/>
      <c r="F5516" s="103" t="s">
        <v>243</v>
      </c>
      <c r="G5516" s="103" t="s">
        <v>467</v>
      </c>
      <c r="H5516" s="103" t="s">
        <v>468</v>
      </c>
      <c r="I5516" s="103" t="s">
        <v>842</v>
      </c>
      <c r="J5516" s="215">
        <v>1325</v>
      </c>
      <c r="K5516" s="216" t="s">
        <v>88</v>
      </c>
    </row>
    <row r="5517" spans="1:11" x14ac:dyDescent="0.25">
      <c r="A5517" s="103" t="s">
        <v>809</v>
      </c>
      <c r="B5517" s="103" t="s">
        <v>88</v>
      </c>
      <c r="C5517" s="103" t="s">
        <v>481</v>
      </c>
      <c r="D5517" s="103" t="s">
        <v>242</v>
      </c>
      <c r="E5517" s="111"/>
      <c r="F5517" s="103" t="s">
        <v>243</v>
      </c>
      <c r="G5517" s="103" t="s">
        <v>467</v>
      </c>
      <c r="H5517" s="103" t="s">
        <v>468</v>
      </c>
      <c r="I5517" s="103" t="s">
        <v>842</v>
      </c>
      <c r="J5517" s="215">
        <v>10504.89</v>
      </c>
      <c r="K5517" s="216" t="s">
        <v>88</v>
      </c>
    </row>
    <row r="5518" spans="1:11" x14ac:dyDescent="0.25">
      <c r="A5518" s="103" t="s">
        <v>806</v>
      </c>
      <c r="B5518" s="103" t="s">
        <v>88</v>
      </c>
      <c r="C5518" s="103" t="s">
        <v>481</v>
      </c>
      <c r="D5518" s="103" t="s">
        <v>242</v>
      </c>
      <c r="E5518" s="111"/>
      <c r="F5518" s="103" t="s">
        <v>243</v>
      </c>
      <c r="G5518" s="103" t="s">
        <v>467</v>
      </c>
      <c r="H5518" s="103" t="s">
        <v>468</v>
      </c>
      <c r="I5518" s="103" t="s">
        <v>842</v>
      </c>
      <c r="J5518" s="215">
        <v>-9309.89</v>
      </c>
      <c r="K5518" s="216" t="s">
        <v>88</v>
      </c>
    </row>
    <row r="5519" spans="1:11" x14ac:dyDescent="0.25">
      <c r="A5519" s="103" t="s">
        <v>807</v>
      </c>
      <c r="B5519" s="103" t="s">
        <v>88</v>
      </c>
      <c r="C5519" s="103" t="s">
        <v>481</v>
      </c>
      <c r="D5519" s="103" t="s">
        <v>242</v>
      </c>
      <c r="E5519" s="111"/>
      <c r="F5519" s="103" t="s">
        <v>243</v>
      </c>
      <c r="G5519" s="103" t="s">
        <v>467</v>
      </c>
      <c r="H5519" s="103" t="s">
        <v>468</v>
      </c>
      <c r="I5519" s="103" t="s">
        <v>842</v>
      </c>
      <c r="J5519" s="215">
        <v>-2520</v>
      </c>
      <c r="K5519" s="216" t="s">
        <v>88</v>
      </c>
    </row>
    <row r="5520" spans="1:11" x14ac:dyDescent="0.25">
      <c r="A5520" s="103" t="s">
        <v>1038</v>
      </c>
      <c r="B5520" s="103" t="s">
        <v>88</v>
      </c>
      <c r="C5520" s="103" t="s">
        <v>481</v>
      </c>
      <c r="D5520" s="103" t="s">
        <v>242</v>
      </c>
      <c r="E5520" s="111"/>
      <c r="F5520" s="103" t="s">
        <v>243</v>
      </c>
      <c r="G5520" s="103" t="s">
        <v>860</v>
      </c>
      <c r="H5520" s="103" t="s">
        <v>861</v>
      </c>
      <c r="I5520" s="103" t="s">
        <v>842</v>
      </c>
      <c r="J5520" s="215">
        <v>-18660</v>
      </c>
      <c r="K5520" s="216" t="s">
        <v>88</v>
      </c>
    </row>
    <row r="5521" spans="1:11" x14ac:dyDescent="0.25">
      <c r="A5521" s="103" t="s">
        <v>807</v>
      </c>
      <c r="B5521" s="103" t="s">
        <v>88</v>
      </c>
      <c r="C5521" s="103" t="s">
        <v>481</v>
      </c>
      <c r="D5521" s="103" t="s">
        <v>242</v>
      </c>
      <c r="E5521" s="111"/>
      <c r="F5521" s="103" t="s">
        <v>243</v>
      </c>
      <c r="G5521" s="103" t="s">
        <v>860</v>
      </c>
      <c r="H5521" s="103" t="s">
        <v>861</v>
      </c>
      <c r="I5521" s="103" t="s">
        <v>842</v>
      </c>
      <c r="J5521" s="215">
        <v>18660</v>
      </c>
      <c r="K5521" s="216" t="s">
        <v>88</v>
      </c>
    </row>
    <row r="5522" spans="1:11" x14ac:dyDescent="0.25">
      <c r="A5522" s="103" t="s">
        <v>808</v>
      </c>
      <c r="B5522" s="103" t="s">
        <v>88</v>
      </c>
      <c r="C5522" s="103" t="s">
        <v>481</v>
      </c>
      <c r="D5522" s="103" t="s">
        <v>242</v>
      </c>
      <c r="E5522" s="111"/>
      <c r="F5522" s="103" t="s">
        <v>243</v>
      </c>
      <c r="G5522" s="103" t="s">
        <v>862</v>
      </c>
      <c r="H5522" s="103" t="s">
        <v>863</v>
      </c>
      <c r="I5522" s="103" t="s">
        <v>842</v>
      </c>
      <c r="J5522" s="215">
        <v>-3554.36</v>
      </c>
      <c r="K5522" s="216" t="s">
        <v>88</v>
      </c>
    </row>
    <row r="5523" spans="1:11" x14ac:dyDescent="0.25">
      <c r="A5523" s="103" t="s">
        <v>809</v>
      </c>
      <c r="B5523" s="103" t="s">
        <v>88</v>
      </c>
      <c r="C5523" s="103" t="s">
        <v>481</v>
      </c>
      <c r="D5523" s="103" t="s">
        <v>242</v>
      </c>
      <c r="E5523" s="111"/>
      <c r="F5523" s="103" t="s">
        <v>243</v>
      </c>
      <c r="G5523" s="103" t="s">
        <v>862</v>
      </c>
      <c r="H5523" s="103" t="s">
        <v>863</v>
      </c>
      <c r="I5523" s="103" t="s">
        <v>842</v>
      </c>
      <c r="J5523" s="215">
        <v>-23494.14</v>
      </c>
      <c r="K5523" s="216" t="s">
        <v>88</v>
      </c>
    </row>
    <row r="5524" spans="1:11" x14ac:dyDescent="0.25">
      <c r="A5524" s="103" t="s">
        <v>810</v>
      </c>
      <c r="B5524" s="103" t="s">
        <v>88</v>
      </c>
      <c r="C5524" s="103" t="s">
        <v>481</v>
      </c>
      <c r="D5524" s="103" t="s">
        <v>242</v>
      </c>
      <c r="E5524" s="111"/>
      <c r="F5524" s="103" t="s">
        <v>243</v>
      </c>
      <c r="G5524" s="103" t="s">
        <v>862</v>
      </c>
      <c r="H5524" s="103" t="s">
        <v>863</v>
      </c>
      <c r="I5524" s="103" t="s">
        <v>842</v>
      </c>
      <c r="J5524" s="215">
        <v>22159.58</v>
      </c>
      <c r="K5524" s="216" t="s">
        <v>88</v>
      </c>
    </row>
    <row r="5525" spans="1:11" x14ac:dyDescent="0.25">
      <c r="A5525" s="103" t="s">
        <v>1038</v>
      </c>
      <c r="B5525" s="103" t="s">
        <v>88</v>
      </c>
      <c r="C5525" s="103" t="s">
        <v>481</v>
      </c>
      <c r="D5525" s="103" t="s">
        <v>242</v>
      </c>
      <c r="E5525" s="111"/>
      <c r="F5525" s="103" t="s">
        <v>243</v>
      </c>
      <c r="G5525" s="103" t="s">
        <v>862</v>
      </c>
      <c r="H5525" s="103" t="s">
        <v>863</v>
      </c>
      <c r="I5525" s="103" t="s">
        <v>842</v>
      </c>
      <c r="J5525" s="215">
        <v>3884.87</v>
      </c>
      <c r="K5525" s="216" t="s">
        <v>88</v>
      </c>
    </row>
    <row r="5526" spans="1:11" x14ac:dyDescent="0.25">
      <c r="A5526" s="103" t="s">
        <v>806</v>
      </c>
      <c r="B5526" s="103" t="s">
        <v>88</v>
      </c>
      <c r="C5526" s="103" t="s">
        <v>481</v>
      </c>
      <c r="D5526" s="103" t="s">
        <v>242</v>
      </c>
      <c r="E5526" s="111"/>
      <c r="F5526" s="103" t="s">
        <v>243</v>
      </c>
      <c r="G5526" s="103" t="s">
        <v>862</v>
      </c>
      <c r="H5526" s="103" t="s">
        <v>863</v>
      </c>
      <c r="I5526" s="103" t="s">
        <v>842</v>
      </c>
      <c r="J5526" s="215">
        <v>3554.36</v>
      </c>
      <c r="K5526" s="216" t="s">
        <v>88</v>
      </c>
    </row>
    <row r="5527" spans="1:11" x14ac:dyDescent="0.25">
      <c r="A5527" s="103" t="s">
        <v>809</v>
      </c>
      <c r="B5527" s="103" t="s">
        <v>88</v>
      </c>
      <c r="C5527" s="103" t="s">
        <v>481</v>
      </c>
      <c r="D5527" s="103" t="s">
        <v>242</v>
      </c>
      <c r="E5527" s="111"/>
      <c r="F5527" s="103" t="s">
        <v>243</v>
      </c>
      <c r="G5527" s="103" t="s">
        <v>208</v>
      </c>
      <c r="H5527" s="103" t="s">
        <v>357</v>
      </c>
      <c r="I5527" s="103" t="s">
        <v>842</v>
      </c>
      <c r="J5527" s="215">
        <v>-655</v>
      </c>
      <c r="K5527" s="216" t="s">
        <v>88</v>
      </c>
    </row>
    <row r="5528" spans="1:11" x14ac:dyDescent="0.25">
      <c r="A5528" s="103" t="s">
        <v>810</v>
      </c>
      <c r="B5528" s="103" t="s">
        <v>88</v>
      </c>
      <c r="C5528" s="103" t="s">
        <v>481</v>
      </c>
      <c r="D5528" s="103" t="s">
        <v>242</v>
      </c>
      <c r="E5528" s="111"/>
      <c r="F5528" s="103" t="s">
        <v>243</v>
      </c>
      <c r="G5528" s="103" t="s">
        <v>208</v>
      </c>
      <c r="H5528" s="103" t="s">
        <v>357</v>
      </c>
      <c r="I5528" s="103" t="s">
        <v>842</v>
      </c>
      <c r="J5528" s="215">
        <v>655</v>
      </c>
      <c r="K5528" s="216" t="s">
        <v>88</v>
      </c>
    </row>
    <row r="5529" spans="1:11" x14ac:dyDescent="0.25">
      <c r="A5529" s="103" t="s">
        <v>1038</v>
      </c>
      <c r="B5529" s="103" t="s">
        <v>88</v>
      </c>
      <c r="C5529" s="103" t="s">
        <v>481</v>
      </c>
      <c r="D5529" s="103" t="s">
        <v>242</v>
      </c>
      <c r="E5529" s="111"/>
      <c r="F5529" s="103" t="s">
        <v>243</v>
      </c>
      <c r="G5529" s="103" t="s">
        <v>208</v>
      </c>
      <c r="H5529" s="103" t="s">
        <v>357</v>
      </c>
      <c r="I5529" s="103" t="s">
        <v>842</v>
      </c>
      <c r="J5529" s="215">
        <v>9416.77</v>
      </c>
      <c r="K5529" s="216" t="s">
        <v>88</v>
      </c>
    </row>
    <row r="5530" spans="1:11" x14ac:dyDescent="0.25">
      <c r="A5530" s="103" t="s">
        <v>810</v>
      </c>
      <c r="B5530" s="103" t="s">
        <v>88</v>
      </c>
      <c r="C5530" s="103" t="s">
        <v>481</v>
      </c>
      <c r="D5530" s="103" t="s">
        <v>242</v>
      </c>
      <c r="E5530" s="103" t="s">
        <v>243</v>
      </c>
      <c r="F5530" s="103" t="s">
        <v>243</v>
      </c>
      <c r="G5530" s="103" t="s">
        <v>145</v>
      </c>
      <c r="H5530" s="103" t="s">
        <v>359</v>
      </c>
      <c r="I5530" s="103" t="s">
        <v>842</v>
      </c>
      <c r="J5530" s="215">
        <v>15109.3</v>
      </c>
      <c r="K5530" s="216" t="s">
        <v>88</v>
      </c>
    </row>
    <row r="5531" spans="1:11" x14ac:dyDescent="0.25">
      <c r="A5531" s="103" t="s">
        <v>809</v>
      </c>
      <c r="B5531" s="103" t="s">
        <v>88</v>
      </c>
      <c r="C5531" s="103" t="s">
        <v>481</v>
      </c>
      <c r="D5531" s="103" t="s">
        <v>242</v>
      </c>
      <c r="E5531" s="111"/>
      <c r="F5531" s="103" t="s">
        <v>243</v>
      </c>
      <c r="G5531" s="103" t="s">
        <v>147</v>
      </c>
      <c r="H5531" s="103" t="s">
        <v>617</v>
      </c>
      <c r="I5531" s="103" t="s">
        <v>842</v>
      </c>
      <c r="J5531" s="215">
        <v>-8340</v>
      </c>
      <c r="K5531" s="216" t="s">
        <v>88</v>
      </c>
    </row>
    <row r="5532" spans="1:11" x14ac:dyDescent="0.25">
      <c r="A5532" s="103" t="s">
        <v>810</v>
      </c>
      <c r="B5532" s="103" t="s">
        <v>88</v>
      </c>
      <c r="C5532" s="103" t="s">
        <v>481</v>
      </c>
      <c r="D5532" s="103" t="s">
        <v>242</v>
      </c>
      <c r="E5532" s="111"/>
      <c r="F5532" s="103" t="s">
        <v>243</v>
      </c>
      <c r="G5532" s="103" t="s">
        <v>147</v>
      </c>
      <c r="H5532" s="103" t="s">
        <v>617</v>
      </c>
      <c r="I5532" s="103" t="s">
        <v>842</v>
      </c>
      <c r="J5532" s="215">
        <v>8340</v>
      </c>
      <c r="K5532" s="216" t="s">
        <v>88</v>
      </c>
    </row>
    <row r="5533" spans="1:11" x14ac:dyDescent="0.25">
      <c r="A5533" s="103" t="s">
        <v>1038</v>
      </c>
      <c r="B5533" s="103" t="s">
        <v>88</v>
      </c>
      <c r="C5533" s="103" t="s">
        <v>481</v>
      </c>
      <c r="D5533" s="103" t="s">
        <v>242</v>
      </c>
      <c r="E5533" s="111"/>
      <c r="F5533" s="103" t="s">
        <v>243</v>
      </c>
      <c r="G5533" s="103" t="s">
        <v>147</v>
      </c>
      <c r="H5533" s="103" t="s">
        <v>617</v>
      </c>
      <c r="I5533" s="103" t="s">
        <v>842</v>
      </c>
      <c r="J5533" s="215">
        <v>-1500</v>
      </c>
      <c r="K5533" s="216" t="s">
        <v>88</v>
      </c>
    </row>
    <row r="5534" spans="1:11" x14ac:dyDescent="0.25">
      <c r="A5534" s="103" t="s">
        <v>807</v>
      </c>
      <c r="B5534" s="103" t="s">
        <v>88</v>
      </c>
      <c r="C5534" s="103" t="s">
        <v>481</v>
      </c>
      <c r="D5534" s="103" t="s">
        <v>242</v>
      </c>
      <c r="E5534" s="111"/>
      <c r="F5534" s="103" t="s">
        <v>243</v>
      </c>
      <c r="G5534" s="103" t="s">
        <v>147</v>
      </c>
      <c r="H5534" s="103" t="s">
        <v>617</v>
      </c>
      <c r="I5534" s="103" t="s">
        <v>842</v>
      </c>
      <c r="J5534" s="215">
        <v>1500</v>
      </c>
      <c r="K5534" s="216" t="s">
        <v>88</v>
      </c>
    </row>
    <row r="5535" spans="1:11" x14ac:dyDescent="0.25">
      <c r="A5535" s="103" t="s">
        <v>808</v>
      </c>
      <c r="B5535" s="103" t="s">
        <v>88</v>
      </c>
      <c r="C5535" s="103" t="s">
        <v>481</v>
      </c>
      <c r="D5535" s="103" t="s">
        <v>242</v>
      </c>
      <c r="E5535" s="111"/>
      <c r="F5535" s="103" t="s">
        <v>243</v>
      </c>
      <c r="G5535" s="103" t="s">
        <v>142</v>
      </c>
      <c r="H5535" s="103" t="s">
        <v>367</v>
      </c>
      <c r="I5535" s="103" t="s">
        <v>842</v>
      </c>
      <c r="J5535" s="215">
        <v>-3600</v>
      </c>
      <c r="K5535" s="216" t="s">
        <v>88</v>
      </c>
    </row>
    <row r="5536" spans="1:11" x14ac:dyDescent="0.25">
      <c r="A5536" s="103" t="s">
        <v>806</v>
      </c>
      <c r="B5536" s="103" t="s">
        <v>88</v>
      </c>
      <c r="C5536" s="103" t="s">
        <v>481</v>
      </c>
      <c r="D5536" s="103" t="s">
        <v>242</v>
      </c>
      <c r="E5536" s="111"/>
      <c r="F5536" s="103" t="s">
        <v>243</v>
      </c>
      <c r="G5536" s="103" t="s">
        <v>142</v>
      </c>
      <c r="H5536" s="103" t="s">
        <v>367</v>
      </c>
      <c r="I5536" s="103" t="s">
        <v>842</v>
      </c>
      <c r="J5536" s="215">
        <v>3600</v>
      </c>
      <c r="K5536" s="216" t="s">
        <v>88</v>
      </c>
    </row>
    <row r="5537" spans="1:11" x14ac:dyDescent="0.25">
      <c r="A5537" s="103" t="s">
        <v>810</v>
      </c>
      <c r="B5537" s="103" t="s">
        <v>88</v>
      </c>
      <c r="C5537" s="103" t="s">
        <v>481</v>
      </c>
      <c r="D5537" s="103" t="s">
        <v>242</v>
      </c>
      <c r="E5537" s="111"/>
      <c r="F5537" s="103" t="s">
        <v>243</v>
      </c>
      <c r="G5537" s="103" t="s">
        <v>140</v>
      </c>
      <c r="H5537" s="103" t="s">
        <v>649</v>
      </c>
      <c r="I5537" s="103" t="s">
        <v>842</v>
      </c>
      <c r="J5537" s="215">
        <v>-2279.25</v>
      </c>
      <c r="K5537" s="216" t="s">
        <v>88</v>
      </c>
    </row>
    <row r="5538" spans="1:11" x14ac:dyDescent="0.25">
      <c r="A5538" s="103" t="s">
        <v>1038</v>
      </c>
      <c r="B5538" s="103" t="s">
        <v>88</v>
      </c>
      <c r="C5538" s="103" t="s">
        <v>481</v>
      </c>
      <c r="D5538" s="103" t="s">
        <v>242</v>
      </c>
      <c r="E5538" s="111"/>
      <c r="F5538" s="103" t="s">
        <v>243</v>
      </c>
      <c r="G5538" s="103" t="s">
        <v>139</v>
      </c>
      <c r="H5538" s="103" t="s">
        <v>646</v>
      </c>
      <c r="I5538" s="103" t="s">
        <v>842</v>
      </c>
      <c r="J5538" s="215">
        <v>70</v>
      </c>
      <c r="K5538" s="216" t="s">
        <v>88</v>
      </c>
    </row>
    <row r="5539" spans="1:11" x14ac:dyDescent="0.25">
      <c r="A5539" s="103" t="s">
        <v>808</v>
      </c>
      <c r="B5539" s="103" t="s">
        <v>88</v>
      </c>
      <c r="C5539" s="103" t="s">
        <v>481</v>
      </c>
      <c r="D5539" s="103" t="s">
        <v>242</v>
      </c>
      <c r="E5539" s="111"/>
      <c r="F5539" s="103" t="s">
        <v>243</v>
      </c>
      <c r="G5539" s="103" t="s">
        <v>138</v>
      </c>
      <c r="H5539" s="103" t="s">
        <v>647</v>
      </c>
      <c r="I5539" s="103" t="s">
        <v>842</v>
      </c>
      <c r="J5539" s="215">
        <v>-9201.5499999999993</v>
      </c>
      <c r="K5539" s="216" t="s">
        <v>88</v>
      </c>
    </row>
    <row r="5540" spans="1:11" x14ac:dyDescent="0.25">
      <c r="A5540" s="103" t="s">
        <v>809</v>
      </c>
      <c r="B5540" s="103" t="s">
        <v>88</v>
      </c>
      <c r="C5540" s="103" t="s">
        <v>481</v>
      </c>
      <c r="D5540" s="103" t="s">
        <v>242</v>
      </c>
      <c r="E5540" s="111"/>
      <c r="F5540" s="103" t="s">
        <v>243</v>
      </c>
      <c r="G5540" s="103" t="s">
        <v>138</v>
      </c>
      <c r="H5540" s="103" t="s">
        <v>647</v>
      </c>
      <c r="I5540" s="103" t="s">
        <v>842</v>
      </c>
      <c r="J5540" s="215">
        <v>12283.69</v>
      </c>
      <c r="K5540" s="216" t="s">
        <v>88</v>
      </c>
    </row>
    <row r="5541" spans="1:11" x14ac:dyDescent="0.25">
      <c r="A5541" s="103" t="s">
        <v>810</v>
      </c>
      <c r="B5541" s="103" t="s">
        <v>88</v>
      </c>
      <c r="C5541" s="103" t="s">
        <v>481</v>
      </c>
      <c r="D5541" s="103" t="s">
        <v>242</v>
      </c>
      <c r="E5541" s="111"/>
      <c r="F5541" s="103" t="s">
        <v>243</v>
      </c>
      <c r="G5541" s="103" t="s">
        <v>138</v>
      </c>
      <c r="H5541" s="103" t="s">
        <v>647</v>
      </c>
      <c r="I5541" s="103" t="s">
        <v>842</v>
      </c>
      <c r="J5541" s="215">
        <v>-2270.91</v>
      </c>
      <c r="K5541" s="216" t="s">
        <v>88</v>
      </c>
    </row>
    <row r="5542" spans="1:11" x14ac:dyDescent="0.25">
      <c r="A5542" s="103" t="s">
        <v>1038</v>
      </c>
      <c r="B5542" s="103" t="s">
        <v>88</v>
      </c>
      <c r="C5542" s="103" t="s">
        <v>481</v>
      </c>
      <c r="D5542" s="103" t="s">
        <v>242</v>
      </c>
      <c r="E5542" s="111"/>
      <c r="F5542" s="103" t="s">
        <v>243</v>
      </c>
      <c r="G5542" s="103" t="s">
        <v>138</v>
      </c>
      <c r="H5542" s="103" t="s">
        <v>647</v>
      </c>
      <c r="I5542" s="103" t="s">
        <v>842</v>
      </c>
      <c r="J5542" s="215">
        <v>-15776.13</v>
      </c>
      <c r="K5542" s="216" t="s">
        <v>88</v>
      </c>
    </row>
    <row r="5543" spans="1:11" x14ac:dyDescent="0.25">
      <c r="A5543" s="103" t="s">
        <v>806</v>
      </c>
      <c r="B5543" s="103" t="s">
        <v>88</v>
      </c>
      <c r="C5543" s="103" t="s">
        <v>481</v>
      </c>
      <c r="D5543" s="103" t="s">
        <v>242</v>
      </c>
      <c r="E5543" s="111"/>
      <c r="F5543" s="103" t="s">
        <v>243</v>
      </c>
      <c r="G5543" s="103" t="s">
        <v>138</v>
      </c>
      <c r="H5543" s="103" t="s">
        <v>647</v>
      </c>
      <c r="I5543" s="103" t="s">
        <v>842</v>
      </c>
      <c r="J5543" s="215">
        <v>10016.719999999999</v>
      </c>
      <c r="K5543" s="216" t="s">
        <v>88</v>
      </c>
    </row>
    <row r="5544" spans="1:11" x14ac:dyDescent="0.25">
      <c r="A5544" s="103" t="s">
        <v>807</v>
      </c>
      <c r="B5544" s="103" t="s">
        <v>88</v>
      </c>
      <c r="C5544" s="103" t="s">
        <v>481</v>
      </c>
      <c r="D5544" s="103" t="s">
        <v>242</v>
      </c>
      <c r="E5544" s="111"/>
      <c r="F5544" s="103" t="s">
        <v>243</v>
      </c>
      <c r="G5544" s="103" t="s">
        <v>138</v>
      </c>
      <c r="H5544" s="103" t="s">
        <v>647</v>
      </c>
      <c r="I5544" s="103" t="s">
        <v>842</v>
      </c>
      <c r="J5544" s="215">
        <v>6192.27</v>
      </c>
      <c r="K5544" s="216" t="s">
        <v>88</v>
      </c>
    </row>
    <row r="5545" spans="1:11" x14ac:dyDescent="0.25">
      <c r="A5545" s="103" t="s">
        <v>809</v>
      </c>
      <c r="B5545" s="103" t="s">
        <v>88</v>
      </c>
      <c r="C5545" s="103" t="s">
        <v>481</v>
      </c>
      <c r="D5545" s="103" t="s">
        <v>242</v>
      </c>
      <c r="E5545" s="111"/>
      <c r="F5545" s="103" t="s">
        <v>243</v>
      </c>
      <c r="G5545" s="103" t="s">
        <v>121</v>
      </c>
      <c r="H5545" s="103" t="s">
        <v>372</v>
      </c>
      <c r="I5545" s="103" t="s">
        <v>842</v>
      </c>
      <c r="J5545" s="215">
        <v>7485.95</v>
      </c>
      <c r="K5545" s="216" t="s">
        <v>88</v>
      </c>
    </row>
    <row r="5546" spans="1:11" x14ac:dyDescent="0.25">
      <c r="A5546" s="103" t="s">
        <v>806</v>
      </c>
      <c r="B5546" s="103" t="s">
        <v>88</v>
      </c>
      <c r="C5546" s="103" t="s">
        <v>481</v>
      </c>
      <c r="D5546" s="103" t="s">
        <v>242</v>
      </c>
      <c r="E5546" s="111"/>
      <c r="F5546" s="103" t="s">
        <v>243</v>
      </c>
      <c r="G5546" s="103" t="s">
        <v>121</v>
      </c>
      <c r="H5546" s="103" t="s">
        <v>372</v>
      </c>
      <c r="I5546" s="103" t="s">
        <v>842</v>
      </c>
      <c r="J5546" s="215">
        <v>-7485.95</v>
      </c>
      <c r="K5546" s="216" t="s">
        <v>88</v>
      </c>
    </row>
    <row r="5547" spans="1:11" x14ac:dyDescent="0.25">
      <c r="A5547" s="103" t="s">
        <v>809</v>
      </c>
      <c r="B5547" s="103" t="s">
        <v>88</v>
      </c>
      <c r="C5547" s="103" t="s">
        <v>481</v>
      </c>
      <c r="D5547" s="103" t="s">
        <v>242</v>
      </c>
      <c r="E5547" s="111"/>
      <c r="F5547" s="103" t="s">
        <v>243</v>
      </c>
      <c r="G5547" s="103" t="s">
        <v>130</v>
      </c>
      <c r="H5547" s="103" t="s">
        <v>381</v>
      </c>
      <c r="I5547" s="103" t="s">
        <v>842</v>
      </c>
      <c r="J5547" s="215">
        <v>49.67</v>
      </c>
      <c r="K5547" s="216" t="s">
        <v>88</v>
      </c>
    </row>
    <row r="5548" spans="1:11" x14ac:dyDescent="0.25">
      <c r="A5548" s="103" t="s">
        <v>806</v>
      </c>
      <c r="B5548" s="103" t="s">
        <v>88</v>
      </c>
      <c r="C5548" s="103" t="s">
        <v>481</v>
      </c>
      <c r="D5548" s="103" t="s">
        <v>242</v>
      </c>
      <c r="E5548" s="111"/>
      <c r="F5548" s="103" t="s">
        <v>243</v>
      </c>
      <c r="G5548" s="103" t="s">
        <v>130</v>
      </c>
      <c r="H5548" s="103" t="s">
        <v>381</v>
      </c>
      <c r="I5548" s="103" t="s">
        <v>842</v>
      </c>
      <c r="J5548" s="215">
        <v>-49.67</v>
      </c>
      <c r="K5548" s="216" t="s">
        <v>88</v>
      </c>
    </row>
    <row r="5549" spans="1:11" x14ac:dyDescent="0.25">
      <c r="A5549" s="103" t="s">
        <v>808</v>
      </c>
      <c r="B5549" s="103" t="s">
        <v>88</v>
      </c>
      <c r="C5549" s="103" t="s">
        <v>481</v>
      </c>
      <c r="D5549" s="103" t="s">
        <v>242</v>
      </c>
      <c r="E5549" s="111"/>
      <c r="F5549" s="103" t="s">
        <v>243</v>
      </c>
      <c r="G5549" s="103" t="s">
        <v>475</v>
      </c>
      <c r="H5549" s="103" t="s">
        <v>476</v>
      </c>
      <c r="I5549" s="103" t="s">
        <v>842</v>
      </c>
      <c r="J5549" s="215">
        <v>0</v>
      </c>
      <c r="K5549" s="216" t="s">
        <v>88</v>
      </c>
    </row>
    <row r="5550" spans="1:11" x14ac:dyDescent="0.25">
      <c r="A5550" s="103" t="s">
        <v>1038</v>
      </c>
      <c r="B5550" s="103" t="s">
        <v>88</v>
      </c>
      <c r="C5550" s="103" t="s">
        <v>481</v>
      </c>
      <c r="D5550" s="103" t="s">
        <v>242</v>
      </c>
      <c r="E5550" s="111"/>
      <c r="F5550" s="103" t="s">
        <v>243</v>
      </c>
      <c r="G5550" s="103" t="s">
        <v>475</v>
      </c>
      <c r="H5550" s="103" t="s">
        <v>476</v>
      </c>
      <c r="I5550" s="103" t="s">
        <v>842</v>
      </c>
      <c r="J5550" s="215">
        <v>-3975.7</v>
      </c>
      <c r="K5550" s="216" t="s">
        <v>88</v>
      </c>
    </row>
    <row r="5551" spans="1:11" x14ac:dyDescent="0.25">
      <c r="A5551" s="103" t="s">
        <v>806</v>
      </c>
      <c r="B5551" s="103" t="s">
        <v>88</v>
      </c>
      <c r="C5551" s="103" t="s">
        <v>481</v>
      </c>
      <c r="D5551" s="103" t="s">
        <v>242</v>
      </c>
      <c r="E5551" s="111"/>
      <c r="F5551" s="103" t="s">
        <v>243</v>
      </c>
      <c r="G5551" s="103" t="s">
        <v>475</v>
      </c>
      <c r="H5551" s="103" t="s">
        <v>476</v>
      </c>
      <c r="I5551" s="103" t="s">
        <v>842</v>
      </c>
      <c r="J5551" s="215">
        <v>3975.7</v>
      </c>
      <c r="K5551" s="216" t="s">
        <v>88</v>
      </c>
    </row>
    <row r="5552" spans="1:11" x14ac:dyDescent="0.25">
      <c r="A5552" s="103" t="s">
        <v>807</v>
      </c>
      <c r="B5552" s="103" t="s">
        <v>88</v>
      </c>
      <c r="C5552" s="103" t="s">
        <v>481</v>
      </c>
      <c r="D5552" s="103" t="s">
        <v>242</v>
      </c>
      <c r="E5552" s="111"/>
      <c r="F5552" s="103" t="s">
        <v>243</v>
      </c>
      <c r="G5552" s="103" t="s">
        <v>475</v>
      </c>
      <c r="H5552" s="103" t="s">
        <v>476</v>
      </c>
      <c r="I5552" s="103" t="s">
        <v>842</v>
      </c>
      <c r="J5552" s="215">
        <v>0</v>
      </c>
      <c r="K5552" s="216" t="s">
        <v>88</v>
      </c>
    </row>
    <row r="5553" spans="1:11" x14ac:dyDescent="0.25">
      <c r="A5553" s="103" t="s">
        <v>1038</v>
      </c>
      <c r="B5553" s="103" t="s">
        <v>88</v>
      </c>
      <c r="C5553" s="103" t="s">
        <v>481</v>
      </c>
      <c r="D5553" s="103" t="s">
        <v>242</v>
      </c>
      <c r="E5553" s="111"/>
      <c r="F5553" s="103" t="s">
        <v>243</v>
      </c>
      <c r="G5553" s="103" t="s">
        <v>1041</v>
      </c>
      <c r="H5553" s="103" t="s">
        <v>1042</v>
      </c>
      <c r="I5553" s="103" t="s">
        <v>842</v>
      </c>
      <c r="J5553" s="215">
        <v>175</v>
      </c>
      <c r="K5553" s="216" t="s">
        <v>88</v>
      </c>
    </row>
    <row r="5554" spans="1:11" x14ac:dyDescent="0.25">
      <c r="A5554" s="103" t="s">
        <v>808</v>
      </c>
      <c r="B5554" s="103" t="s">
        <v>88</v>
      </c>
      <c r="C5554" s="103" t="s">
        <v>481</v>
      </c>
      <c r="D5554" s="103" t="s">
        <v>242</v>
      </c>
      <c r="E5554" s="111"/>
      <c r="F5554" s="103" t="s">
        <v>243</v>
      </c>
      <c r="G5554" s="103" t="s">
        <v>184</v>
      </c>
      <c r="H5554" s="103" t="s">
        <v>388</v>
      </c>
      <c r="I5554" s="103" t="s">
        <v>842</v>
      </c>
      <c r="J5554" s="215">
        <v>-4728.01</v>
      </c>
      <c r="K5554" s="216" t="s">
        <v>88</v>
      </c>
    </row>
    <row r="5555" spans="1:11" x14ac:dyDescent="0.25">
      <c r="A5555" s="103" t="s">
        <v>1038</v>
      </c>
      <c r="B5555" s="103" t="s">
        <v>88</v>
      </c>
      <c r="C5555" s="103" t="s">
        <v>481</v>
      </c>
      <c r="D5555" s="103" t="s">
        <v>242</v>
      </c>
      <c r="E5555" s="111"/>
      <c r="F5555" s="103" t="s">
        <v>243</v>
      </c>
      <c r="G5555" s="103" t="s">
        <v>184</v>
      </c>
      <c r="H5555" s="103" t="s">
        <v>388</v>
      </c>
      <c r="I5555" s="103" t="s">
        <v>842</v>
      </c>
      <c r="J5555" s="215">
        <v>-2936.92</v>
      </c>
      <c r="K5555" s="216" t="s">
        <v>88</v>
      </c>
    </row>
    <row r="5556" spans="1:11" x14ac:dyDescent="0.25">
      <c r="A5556" s="103" t="s">
        <v>806</v>
      </c>
      <c r="B5556" s="103" t="s">
        <v>88</v>
      </c>
      <c r="C5556" s="103" t="s">
        <v>481</v>
      </c>
      <c r="D5556" s="103" t="s">
        <v>242</v>
      </c>
      <c r="E5556" s="111"/>
      <c r="F5556" s="103" t="s">
        <v>243</v>
      </c>
      <c r="G5556" s="103" t="s">
        <v>184</v>
      </c>
      <c r="H5556" s="103" t="s">
        <v>388</v>
      </c>
      <c r="I5556" s="103" t="s">
        <v>842</v>
      </c>
      <c r="J5556" s="215">
        <v>6320.03</v>
      </c>
      <c r="K5556" s="216" t="s">
        <v>88</v>
      </c>
    </row>
    <row r="5557" spans="1:11" x14ac:dyDescent="0.25">
      <c r="A5557" s="103" t="s">
        <v>807</v>
      </c>
      <c r="B5557" s="103" t="s">
        <v>88</v>
      </c>
      <c r="C5557" s="103" t="s">
        <v>481</v>
      </c>
      <c r="D5557" s="103" t="s">
        <v>242</v>
      </c>
      <c r="E5557" s="111"/>
      <c r="F5557" s="103" t="s">
        <v>243</v>
      </c>
      <c r="G5557" s="103" t="s">
        <v>184</v>
      </c>
      <c r="H5557" s="103" t="s">
        <v>388</v>
      </c>
      <c r="I5557" s="103" t="s">
        <v>842</v>
      </c>
      <c r="J5557" s="215">
        <v>1344.9</v>
      </c>
      <c r="K5557" s="216" t="s">
        <v>88</v>
      </c>
    </row>
    <row r="5558" spans="1:11" x14ac:dyDescent="0.25">
      <c r="A5558" s="103" t="s">
        <v>809</v>
      </c>
      <c r="B5558" s="103" t="s">
        <v>88</v>
      </c>
      <c r="C5558" s="103" t="s">
        <v>481</v>
      </c>
      <c r="D5558" s="103" t="s">
        <v>242</v>
      </c>
      <c r="E5558" s="111"/>
      <c r="F5558" s="103" t="s">
        <v>243</v>
      </c>
      <c r="G5558" s="103" t="s">
        <v>131</v>
      </c>
      <c r="H5558" s="103" t="s">
        <v>389</v>
      </c>
      <c r="I5558" s="103" t="s">
        <v>842</v>
      </c>
      <c r="J5558" s="215">
        <v>10169.780000000001</v>
      </c>
      <c r="K5558" s="216" t="s">
        <v>88</v>
      </c>
    </row>
    <row r="5559" spans="1:11" x14ac:dyDescent="0.25">
      <c r="A5559" s="103" t="s">
        <v>810</v>
      </c>
      <c r="B5559" s="103" t="s">
        <v>88</v>
      </c>
      <c r="C5559" s="103" t="s">
        <v>481</v>
      </c>
      <c r="D5559" s="103" t="s">
        <v>242</v>
      </c>
      <c r="E5559" s="111"/>
      <c r="F5559" s="103" t="s">
        <v>243</v>
      </c>
      <c r="G5559" s="103" t="s">
        <v>131</v>
      </c>
      <c r="H5559" s="103" t="s">
        <v>389</v>
      </c>
      <c r="I5559" s="103" t="s">
        <v>842</v>
      </c>
      <c r="J5559" s="215">
        <v>-110.4</v>
      </c>
      <c r="K5559" s="216" t="s">
        <v>88</v>
      </c>
    </row>
    <row r="5560" spans="1:11" x14ac:dyDescent="0.25">
      <c r="A5560" s="103" t="s">
        <v>1038</v>
      </c>
      <c r="B5560" s="103" t="s">
        <v>88</v>
      </c>
      <c r="C5560" s="103" t="s">
        <v>481</v>
      </c>
      <c r="D5560" s="103" t="s">
        <v>242</v>
      </c>
      <c r="E5560" s="111"/>
      <c r="F5560" s="103" t="s">
        <v>243</v>
      </c>
      <c r="G5560" s="103" t="s">
        <v>131</v>
      </c>
      <c r="H5560" s="103" t="s">
        <v>389</v>
      </c>
      <c r="I5560" s="103" t="s">
        <v>842</v>
      </c>
      <c r="J5560" s="215">
        <v>385</v>
      </c>
      <c r="K5560" s="216" t="s">
        <v>88</v>
      </c>
    </row>
    <row r="5561" spans="1:11" x14ac:dyDescent="0.25">
      <c r="A5561" s="103" t="s">
        <v>806</v>
      </c>
      <c r="B5561" s="103" t="s">
        <v>88</v>
      </c>
      <c r="C5561" s="103" t="s">
        <v>481</v>
      </c>
      <c r="D5561" s="103" t="s">
        <v>242</v>
      </c>
      <c r="E5561" s="111"/>
      <c r="F5561" s="103" t="s">
        <v>243</v>
      </c>
      <c r="G5561" s="103" t="s">
        <v>131</v>
      </c>
      <c r="H5561" s="103" t="s">
        <v>389</v>
      </c>
      <c r="I5561" s="103" t="s">
        <v>842</v>
      </c>
      <c r="J5561" s="215">
        <v>-10913.48</v>
      </c>
      <c r="K5561" s="216" t="s">
        <v>88</v>
      </c>
    </row>
    <row r="5562" spans="1:11" x14ac:dyDescent="0.25">
      <c r="A5562" s="103" t="s">
        <v>808</v>
      </c>
      <c r="B5562" s="103" t="s">
        <v>88</v>
      </c>
      <c r="C5562" s="103" t="s">
        <v>481</v>
      </c>
      <c r="D5562" s="103" t="s">
        <v>242</v>
      </c>
      <c r="E5562" s="111"/>
      <c r="F5562" s="103" t="s">
        <v>243</v>
      </c>
      <c r="G5562" s="103" t="s">
        <v>127</v>
      </c>
      <c r="H5562" s="103" t="s">
        <v>391</v>
      </c>
      <c r="I5562" s="103" t="s">
        <v>842</v>
      </c>
      <c r="J5562" s="215">
        <v>13767.44</v>
      </c>
      <c r="K5562" s="216" t="s">
        <v>88</v>
      </c>
    </row>
    <row r="5563" spans="1:11" x14ac:dyDescent="0.25">
      <c r="A5563" s="103" t="s">
        <v>809</v>
      </c>
      <c r="B5563" s="103" t="s">
        <v>88</v>
      </c>
      <c r="C5563" s="103" t="s">
        <v>481</v>
      </c>
      <c r="D5563" s="103" t="s">
        <v>242</v>
      </c>
      <c r="E5563" s="111"/>
      <c r="F5563" s="103" t="s">
        <v>243</v>
      </c>
      <c r="G5563" s="103" t="s">
        <v>127</v>
      </c>
      <c r="H5563" s="103" t="s">
        <v>391</v>
      </c>
      <c r="I5563" s="103" t="s">
        <v>842</v>
      </c>
      <c r="J5563" s="215">
        <v>1961.43</v>
      </c>
      <c r="K5563" s="216" t="s">
        <v>88</v>
      </c>
    </row>
    <row r="5564" spans="1:11" x14ac:dyDescent="0.25">
      <c r="A5564" s="103" t="s">
        <v>810</v>
      </c>
      <c r="B5564" s="103" t="s">
        <v>88</v>
      </c>
      <c r="C5564" s="103" t="s">
        <v>481</v>
      </c>
      <c r="D5564" s="103" t="s">
        <v>242</v>
      </c>
      <c r="E5564" s="111"/>
      <c r="F5564" s="103" t="s">
        <v>243</v>
      </c>
      <c r="G5564" s="103" t="s">
        <v>127</v>
      </c>
      <c r="H5564" s="103" t="s">
        <v>391</v>
      </c>
      <c r="I5564" s="103" t="s">
        <v>842</v>
      </c>
      <c r="J5564" s="215">
        <v>2208.67</v>
      </c>
      <c r="K5564" s="216" t="s">
        <v>88</v>
      </c>
    </row>
    <row r="5565" spans="1:11" x14ac:dyDescent="0.25">
      <c r="A5565" s="103" t="s">
        <v>1038</v>
      </c>
      <c r="B5565" s="103" t="s">
        <v>88</v>
      </c>
      <c r="C5565" s="103" t="s">
        <v>481</v>
      </c>
      <c r="D5565" s="103" t="s">
        <v>242</v>
      </c>
      <c r="E5565" s="111"/>
      <c r="F5565" s="103" t="s">
        <v>243</v>
      </c>
      <c r="G5565" s="103" t="s">
        <v>127</v>
      </c>
      <c r="H5565" s="103" t="s">
        <v>391</v>
      </c>
      <c r="I5565" s="103" t="s">
        <v>842</v>
      </c>
      <c r="J5565" s="215">
        <v>7084.87</v>
      </c>
      <c r="K5565" s="216" t="s">
        <v>88</v>
      </c>
    </row>
    <row r="5566" spans="1:11" x14ac:dyDescent="0.25">
      <c r="A5566" s="103" t="s">
        <v>806</v>
      </c>
      <c r="B5566" s="103" t="s">
        <v>88</v>
      </c>
      <c r="C5566" s="103" t="s">
        <v>481</v>
      </c>
      <c r="D5566" s="103" t="s">
        <v>242</v>
      </c>
      <c r="E5566" s="111"/>
      <c r="F5566" s="103" t="s">
        <v>243</v>
      </c>
      <c r="G5566" s="103" t="s">
        <v>127</v>
      </c>
      <c r="H5566" s="103" t="s">
        <v>391</v>
      </c>
      <c r="I5566" s="103" t="s">
        <v>842</v>
      </c>
      <c r="J5566" s="215">
        <v>-3439.35</v>
      </c>
      <c r="K5566" s="216" t="s">
        <v>88</v>
      </c>
    </row>
    <row r="5567" spans="1:11" x14ac:dyDescent="0.25">
      <c r="A5567" s="103" t="s">
        <v>807</v>
      </c>
      <c r="B5567" s="103" t="s">
        <v>88</v>
      </c>
      <c r="C5567" s="103" t="s">
        <v>481</v>
      </c>
      <c r="D5567" s="103" t="s">
        <v>242</v>
      </c>
      <c r="E5567" s="111"/>
      <c r="F5567" s="103" t="s">
        <v>243</v>
      </c>
      <c r="G5567" s="103" t="s">
        <v>127</v>
      </c>
      <c r="H5567" s="103" t="s">
        <v>391</v>
      </c>
      <c r="I5567" s="103" t="s">
        <v>842</v>
      </c>
      <c r="J5567" s="215">
        <v>-6806.17</v>
      </c>
      <c r="K5567" s="216" t="s">
        <v>88</v>
      </c>
    </row>
    <row r="5568" spans="1:11" x14ac:dyDescent="0.25">
      <c r="A5568" s="103" t="s">
        <v>808</v>
      </c>
      <c r="B5568" s="103" t="s">
        <v>88</v>
      </c>
      <c r="C5568" s="103" t="s">
        <v>481</v>
      </c>
      <c r="D5568" s="103" t="s">
        <v>242</v>
      </c>
      <c r="E5568" s="111"/>
      <c r="F5568" s="103" t="s">
        <v>243</v>
      </c>
      <c r="G5568" s="103" t="s">
        <v>490</v>
      </c>
      <c r="H5568" s="103" t="s">
        <v>742</v>
      </c>
      <c r="I5568" s="103" t="s">
        <v>842</v>
      </c>
      <c r="J5568" s="215">
        <v>4666.5</v>
      </c>
      <c r="K5568" s="216" t="s">
        <v>88</v>
      </c>
    </row>
    <row r="5569" spans="1:11" x14ac:dyDescent="0.25">
      <c r="A5569" s="103" t="s">
        <v>809</v>
      </c>
      <c r="B5569" s="103" t="s">
        <v>88</v>
      </c>
      <c r="C5569" s="103" t="s">
        <v>481</v>
      </c>
      <c r="D5569" s="103" t="s">
        <v>242</v>
      </c>
      <c r="E5569" s="111"/>
      <c r="F5569" s="103" t="s">
        <v>243</v>
      </c>
      <c r="G5569" s="103" t="s">
        <v>490</v>
      </c>
      <c r="H5569" s="103" t="s">
        <v>742</v>
      </c>
      <c r="I5569" s="103" t="s">
        <v>842</v>
      </c>
      <c r="J5569" s="215">
        <v>-9744</v>
      </c>
      <c r="K5569" s="216" t="s">
        <v>88</v>
      </c>
    </row>
    <row r="5570" spans="1:11" x14ac:dyDescent="0.25">
      <c r="A5570" s="103" t="s">
        <v>810</v>
      </c>
      <c r="B5570" s="103" t="s">
        <v>88</v>
      </c>
      <c r="C5570" s="103" t="s">
        <v>481</v>
      </c>
      <c r="D5570" s="103" t="s">
        <v>242</v>
      </c>
      <c r="E5570" s="111"/>
      <c r="F5570" s="103" t="s">
        <v>243</v>
      </c>
      <c r="G5570" s="103" t="s">
        <v>490</v>
      </c>
      <c r="H5570" s="103" t="s">
        <v>742</v>
      </c>
      <c r="I5570" s="103" t="s">
        <v>842</v>
      </c>
      <c r="J5570" s="215">
        <v>8404</v>
      </c>
      <c r="K5570" s="216" t="s">
        <v>88</v>
      </c>
    </row>
    <row r="5571" spans="1:11" x14ac:dyDescent="0.25">
      <c r="A5571" s="103" t="s">
        <v>1038</v>
      </c>
      <c r="B5571" s="103" t="s">
        <v>88</v>
      </c>
      <c r="C5571" s="103" t="s">
        <v>481</v>
      </c>
      <c r="D5571" s="103" t="s">
        <v>242</v>
      </c>
      <c r="E5571" s="111"/>
      <c r="F5571" s="103" t="s">
        <v>243</v>
      </c>
      <c r="G5571" s="103" t="s">
        <v>490</v>
      </c>
      <c r="H5571" s="103" t="s">
        <v>742</v>
      </c>
      <c r="I5571" s="103" t="s">
        <v>842</v>
      </c>
      <c r="J5571" s="215">
        <v>777.05</v>
      </c>
      <c r="K5571" s="216" t="s">
        <v>88</v>
      </c>
    </row>
    <row r="5572" spans="1:11" x14ac:dyDescent="0.25">
      <c r="A5572" s="103" t="s">
        <v>807</v>
      </c>
      <c r="B5572" s="103" t="s">
        <v>88</v>
      </c>
      <c r="C5572" s="103" t="s">
        <v>481</v>
      </c>
      <c r="D5572" s="103" t="s">
        <v>242</v>
      </c>
      <c r="E5572" s="111"/>
      <c r="F5572" s="103" t="s">
        <v>243</v>
      </c>
      <c r="G5572" s="103" t="s">
        <v>490</v>
      </c>
      <c r="H5572" s="103" t="s">
        <v>742</v>
      </c>
      <c r="I5572" s="103" t="s">
        <v>842</v>
      </c>
      <c r="J5572" s="215">
        <v>-4666.5</v>
      </c>
      <c r="K5572" s="216" t="s">
        <v>88</v>
      </c>
    </row>
    <row r="5573" spans="1:11" x14ac:dyDescent="0.25">
      <c r="A5573" s="103" t="s">
        <v>808</v>
      </c>
      <c r="B5573" s="103" t="s">
        <v>88</v>
      </c>
      <c r="C5573" s="103" t="s">
        <v>481</v>
      </c>
      <c r="D5573" s="103" t="s">
        <v>242</v>
      </c>
      <c r="E5573" s="111"/>
      <c r="F5573" s="103" t="s">
        <v>243</v>
      </c>
      <c r="G5573" s="103" t="s">
        <v>124</v>
      </c>
      <c r="H5573" s="103" t="s">
        <v>394</v>
      </c>
      <c r="I5573" s="103" t="s">
        <v>842</v>
      </c>
      <c r="J5573" s="215">
        <v>27681.47</v>
      </c>
      <c r="K5573" s="216" t="s">
        <v>88</v>
      </c>
    </row>
    <row r="5574" spans="1:11" x14ac:dyDescent="0.25">
      <c r="A5574" s="103" t="s">
        <v>809</v>
      </c>
      <c r="B5574" s="103" t="s">
        <v>88</v>
      </c>
      <c r="C5574" s="103" t="s">
        <v>481</v>
      </c>
      <c r="D5574" s="103" t="s">
        <v>242</v>
      </c>
      <c r="E5574" s="111"/>
      <c r="F5574" s="103" t="s">
        <v>243</v>
      </c>
      <c r="G5574" s="103" t="s">
        <v>124</v>
      </c>
      <c r="H5574" s="103" t="s">
        <v>394</v>
      </c>
      <c r="I5574" s="103" t="s">
        <v>842</v>
      </c>
      <c r="J5574" s="215">
        <v>-5923.64</v>
      </c>
      <c r="K5574" s="216" t="s">
        <v>88</v>
      </c>
    </row>
    <row r="5575" spans="1:11" x14ac:dyDescent="0.25">
      <c r="A5575" s="103" t="s">
        <v>810</v>
      </c>
      <c r="B5575" s="103" t="s">
        <v>88</v>
      </c>
      <c r="C5575" s="103" t="s">
        <v>481</v>
      </c>
      <c r="D5575" s="103" t="s">
        <v>242</v>
      </c>
      <c r="E5575" s="111"/>
      <c r="F5575" s="103" t="s">
        <v>243</v>
      </c>
      <c r="G5575" s="103" t="s">
        <v>124</v>
      </c>
      <c r="H5575" s="103" t="s">
        <v>394</v>
      </c>
      <c r="I5575" s="103" t="s">
        <v>842</v>
      </c>
      <c r="J5575" s="215">
        <v>-9000</v>
      </c>
      <c r="K5575" s="216" t="s">
        <v>88</v>
      </c>
    </row>
    <row r="5576" spans="1:11" x14ac:dyDescent="0.25">
      <c r="A5576" s="103" t="s">
        <v>1038</v>
      </c>
      <c r="B5576" s="103" t="s">
        <v>88</v>
      </c>
      <c r="C5576" s="103" t="s">
        <v>481</v>
      </c>
      <c r="D5576" s="103" t="s">
        <v>242</v>
      </c>
      <c r="E5576" s="111"/>
      <c r="F5576" s="103" t="s">
        <v>243</v>
      </c>
      <c r="G5576" s="103" t="s">
        <v>124</v>
      </c>
      <c r="H5576" s="103" t="s">
        <v>394</v>
      </c>
      <c r="I5576" s="103" t="s">
        <v>842</v>
      </c>
      <c r="J5576" s="215">
        <v>-1196.6400000000001</v>
      </c>
      <c r="K5576" s="216" t="s">
        <v>88</v>
      </c>
    </row>
    <row r="5577" spans="1:11" x14ac:dyDescent="0.25">
      <c r="A5577" s="103" t="s">
        <v>806</v>
      </c>
      <c r="B5577" s="103" t="s">
        <v>88</v>
      </c>
      <c r="C5577" s="103" t="s">
        <v>481</v>
      </c>
      <c r="D5577" s="103" t="s">
        <v>242</v>
      </c>
      <c r="E5577" s="111"/>
      <c r="F5577" s="103" t="s">
        <v>243</v>
      </c>
      <c r="G5577" s="103" t="s">
        <v>124</v>
      </c>
      <c r="H5577" s="103" t="s">
        <v>394</v>
      </c>
      <c r="I5577" s="103" t="s">
        <v>842</v>
      </c>
      <c r="J5577" s="215">
        <v>1846</v>
      </c>
      <c r="K5577" s="216" t="s">
        <v>88</v>
      </c>
    </row>
    <row r="5578" spans="1:11" x14ac:dyDescent="0.25">
      <c r="A5578" s="103" t="s">
        <v>807</v>
      </c>
      <c r="B5578" s="103" t="s">
        <v>88</v>
      </c>
      <c r="C5578" s="103" t="s">
        <v>481</v>
      </c>
      <c r="D5578" s="103" t="s">
        <v>242</v>
      </c>
      <c r="E5578" s="111"/>
      <c r="F5578" s="103" t="s">
        <v>243</v>
      </c>
      <c r="G5578" s="103" t="s">
        <v>124</v>
      </c>
      <c r="H5578" s="103" t="s">
        <v>394</v>
      </c>
      <c r="I5578" s="103" t="s">
        <v>842</v>
      </c>
      <c r="J5578" s="215">
        <v>-14318</v>
      </c>
      <c r="K5578" s="216" t="s">
        <v>88</v>
      </c>
    </row>
    <row r="5579" spans="1:11" x14ac:dyDescent="0.25">
      <c r="A5579" s="103" t="s">
        <v>809</v>
      </c>
      <c r="B5579" s="103" t="s">
        <v>88</v>
      </c>
      <c r="C5579" s="103" t="s">
        <v>481</v>
      </c>
      <c r="D5579" s="103" t="s">
        <v>242</v>
      </c>
      <c r="E5579" s="111"/>
      <c r="F5579" s="103" t="s">
        <v>243</v>
      </c>
      <c r="G5579" s="103" t="s">
        <v>155</v>
      </c>
      <c r="H5579" s="103" t="s">
        <v>395</v>
      </c>
      <c r="I5579" s="103" t="s">
        <v>842</v>
      </c>
      <c r="J5579" s="215">
        <v>241.99</v>
      </c>
      <c r="K5579" s="216" t="s">
        <v>88</v>
      </c>
    </row>
    <row r="5580" spans="1:11" x14ac:dyDescent="0.25">
      <c r="A5580" s="103" t="s">
        <v>810</v>
      </c>
      <c r="B5580" s="103" t="s">
        <v>88</v>
      </c>
      <c r="C5580" s="103" t="s">
        <v>481</v>
      </c>
      <c r="D5580" s="103" t="s">
        <v>242</v>
      </c>
      <c r="E5580" s="111"/>
      <c r="F5580" s="103" t="s">
        <v>243</v>
      </c>
      <c r="G5580" s="103" t="s">
        <v>155</v>
      </c>
      <c r="H5580" s="103" t="s">
        <v>395</v>
      </c>
      <c r="I5580" s="103" t="s">
        <v>842</v>
      </c>
      <c r="J5580" s="215">
        <v>83.01</v>
      </c>
      <c r="K5580" s="216" t="s">
        <v>88</v>
      </c>
    </row>
    <row r="5581" spans="1:11" x14ac:dyDescent="0.25">
      <c r="A5581" s="103" t="s">
        <v>806</v>
      </c>
      <c r="B5581" s="103" t="s">
        <v>88</v>
      </c>
      <c r="C5581" s="103" t="s">
        <v>481</v>
      </c>
      <c r="D5581" s="103" t="s">
        <v>242</v>
      </c>
      <c r="E5581" s="111"/>
      <c r="F5581" s="103" t="s">
        <v>243</v>
      </c>
      <c r="G5581" s="103" t="s">
        <v>155</v>
      </c>
      <c r="H5581" s="103" t="s">
        <v>395</v>
      </c>
      <c r="I5581" s="103" t="s">
        <v>842</v>
      </c>
      <c r="J5581" s="215">
        <v>-325</v>
      </c>
      <c r="K5581" s="216" t="s">
        <v>88</v>
      </c>
    </row>
    <row r="5582" spans="1:11" x14ac:dyDescent="0.25">
      <c r="A5582" s="103" t="s">
        <v>808</v>
      </c>
      <c r="B5582" s="103" t="s">
        <v>88</v>
      </c>
      <c r="C5582" s="103" t="s">
        <v>481</v>
      </c>
      <c r="D5582" s="103" t="s">
        <v>242</v>
      </c>
      <c r="E5582" s="111"/>
      <c r="F5582" s="103" t="s">
        <v>243</v>
      </c>
      <c r="G5582" s="103" t="s">
        <v>650</v>
      </c>
      <c r="H5582" s="103" t="s">
        <v>651</v>
      </c>
      <c r="I5582" s="103" t="s">
        <v>842</v>
      </c>
      <c r="J5582" s="215">
        <v>-18122.97</v>
      </c>
      <c r="K5582" s="216" t="s">
        <v>88</v>
      </c>
    </row>
    <row r="5583" spans="1:11" x14ac:dyDescent="0.25">
      <c r="A5583" s="103" t="s">
        <v>809</v>
      </c>
      <c r="B5583" s="103" t="s">
        <v>88</v>
      </c>
      <c r="C5583" s="103" t="s">
        <v>481</v>
      </c>
      <c r="D5583" s="103" t="s">
        <v>242</v>
      </c>
      <c r="E5583" s="111"/>
      <c r="F5583" s="103" t="s">
        <v>243</v>
      </c>
      <c r="G5583" s="103" t="s">
        <v>650</v>
      </c>
      <c r="H5583" s="103" t="s">
        <v>651</v>
      </c>
      <c r="I5583" s="103" t="s">
        <v>842</v>
      </c>
      <c r="J5583" s="215">
        <v>-1613.84</v>
      </c>
      <c r="K5583" s="216" t="s">
        <v>88</v>
      </c>
    </row>
    <row r="5584" spans="1:11" x14ac:dyDescent="0.25">
      <c r="A5584" s="103" t="s">
        <v>810</v>
      </c>
      <c r="B5584" s="103" t="s">
        <v>88</v>
      </c>
      <c r="C5584" s="103" t="s">
        <v>481</v>
      </c>
      <c r="D5584" s="103" t="s">
        <v>242</v>
      </c>
      <c r="E5584" s="111"/>
      <c r="F5584" s="103" t="s">
        <v>243</v>
      </c>
      <c r="G5584" s="103" t="s">
        <v>650</v>
      </c>
      <c r="H5584" s="103" t="s">
        <v>651</v>
      </c>
      <c r="I5584" s="103" t="s">
        <v>842</v>
      </c>
      <c r="J5584" s="215">
        <v>4036.51</v>
      </c>
      <c r="K5584" s="216" t="s">
        <v>88</v>
      </c>
    </row>
    <row r="5585" spans="1:11" x14ac:dyDescent="0.25">
      <c r="A5585" s="103" t="s">
        <v>1038</v>
      </c>
      <c r="B5585" s="103" t="s">
        <v>88</v>
      </c>
      <c r="C5585" s="103" t="s">
        <v>481</v>
      </c>
      <c r="D5585" s="103" t="s">
        <v>242</v>
      </c>
      <c r="E5585" s="111"/>
      <c r="F5585" s="103" t="s">
        <v>243</v>
      </c>
      <c r="G5585" s="103" t="s">
        <v>650</v>
      </c>
      <c r="H5585" s="103" t="s">
        <v>651</v>
      </c>
      <c r="I5585" s="103" t="s">
        <v>842</v>
      </c>
      <c r="J5585" s="215">
        <v>2455.38</v>
      </c>
      <c r="K5585" s="216" t="s">
        <v>88</v>
      </c>
    </row>
    <row r="5586" spans="1:11" x14ac:dyDescent="0.25">
      <c r="A5586" s="103" t="s">
        <v>806</v>
      </c>
      <c r="B5586" s="103" t="s">
        <v>88</v>
      </c>
      <c r="C5586" s="103" t="s">
        <v>481</v>
      </c>
      <c r="D5586" s="103" t="s">
        <v>242</v>
      </c>
      <c r="E5586" s="111"/>
      <c r="F5586" s="103" t="s">
        <v>243</v>
      </c>
      <c r="G5586" s="103" t="s">
        <v>650</v>
      </c>
      <c r="H5586" s="103" t="s">
        <v>651</v>
      </c>
      <c r="I5586" s="103" t="s">
        <v>842</v>
      </c>
      <c r="J5586" s="215">
        <v>16518.93</v>
      </c>
      <c r="K5586" s="216" t="s">
        <v>88</v>
      </c>
    </row>
    <row r="5587" spans="1:11" x14ac:dyDescent="0.25">
      <c r="A5587" s="103" t="s">
        <v>807</v>
      </c>
      <c r="B5587" s="103" t="s">
        <v>88</v>
      </c>
      <c r="C5587" s="103" t="s">
        <v>481</v>
      </c>
      <c r="D5587" s="103" t="s">
        <v>242</v>
      </c>
      <c r="E5587" s="111"/>
      <c r="F5587" s="103" t="s">
        <v>243</v>
      </c>
      <c r="G5587" s="103" t="s">
        <v>650</v>
      </c>
      <c r="H5587" s="103" t="s">
        <v>651</v>
      </c>
      <c r="I5587" s="103" t="s">
        <v>842</v>
      </c>
      <c r="J5587" s="215">
        <v>-818.63</v>
      </c>
      <c r="K5587" s="216" t="s">
        <v>88</v>
      </c>
    </row>
    <row r="5588" spans="1:11" x14ac:dyDescent="0.25">
      <c r="A5588" s="103" t="s">
        <v>809</v>
      </c>
      <c r="B5588" s="103" t="s">
        <v>88</v>
      </c>
      <c r="C5588" s="103" t="s">
        <v>481</v>
      </c>
      <c r="D5588" s="103" t="s">
        <v>242</v>
      </c>
      <c r="E5588" s="111"/>
      <c r="F5588" s="103" t="s">
        <v>243</v>
      </c>
      <c r="G5588" s="103" t="s">
        <v>123</v>
      </c>
      <c r="H5588" s="103" t="s">
        <v>396</v>
      </c>
      <c r="I5588" s="103" t="s">
        <v>842</v>
      </c>
      <c r="J5588" s="215">
        <v>-3448.55</v>
      </c>
      <c r="K5588" s="216" t="s">
        <v>88</v>
      </c>
    </row>
    <row r="5589" spans="1:11" x14ac:dyDescent="0.25">
      <c r="A5589" s="103" t="s">
        <v>810</v>
      </c>
      <c r="B5589" s="103" t="s">
        <v>88</v>
      </c>
      <c r="C5589" s="103" t="s">
        <v>481</v>
      </c>
      <c r="D5589" s="103" t="s">
        <v>242</v>
      </c>
      <c r="E5589" s="111"/>
      <c r="F5589" s="103" t="s">
        <v>243</v>
      </c>
      <c r="G5589" s="103" t="s">
        <v>123</v>
      </c>
      <c r="H5589" s="103" t="s">
        <v>396</v>
      </c>
      <c r="I5589" s="103" t="s">
        <v>842</v>
      </c>
      <c r="J5589" s="215">
        <v>0</v>
      </c>
      <c r="K5589" s="216" t="s">
        <v>88</v>
      </c>
    </row>
    <row r="5590" spans="1:11" x14ac:dyDescent="0.25">
      <c r="A5590" s="103" t="s">
        <v>808</v>
      </c>
      <c r="B5590" s="103" t="s">
        <v>88</v>
      </c>
      <c r="C5590" s="103" t="s">
        <v>481</v>
      </c>
      <c r="D5590" s="103" t="s">
        <v>242</v>
      </c>
      <c r="E5590" s="111"/>
      <c r="F5590" s="103" t="s">
        <v>243</v>
      </c>
      <c r="G5590" s="103" t="s">
        <v>94</v>
      </c>
      <c r="H5590" s="103" t="s">
        <v>397</v>
      </c>
      <c r="I5590" s="103" t="s">
        <v>842</v>
      </c>
      <c r="J5590" s="215">
        <v>3300</v>
      </c>
      <c r="K5590" s="216" t="s">
        <v>88</v>
      </c>
    </row>
    <row r="5591" spans="1:11" x14ac:dyDescent="0.25">
      <c r="A5591" s="103" t="s">
        <v>807</v>
      </c>
      <c r="B5591" s="103" t="s">
        <v>88</v>
      </c>
      <c r="C5591" s="103" t="s">
        <v>481</v>
      </c>
      <c r="D5591" s="103" t="s">
        <v>242</v>
      </c>
      <c r="E5591" s="111"/>
      <c r="F5591" s="103" t="s">
        <v>243</v>
      </c>
      <c r="G5591" s="103" t="s">
        <v>94</v>
      </c>
      <c r="H5591" s="103" t="s">
        <v>397</v>
      </c>
      <c r="I5591" s="103" t="s">
        <v>842</v>
      </c>
      <c r="J5591" s="215">
        <v>-3300</v>
      </c>
      <c r="K5591" s="216" t="s">
        <v>88</v>
      </c>
    </row>
    <row r="5592" spans="1:11" x14ac:dyDescent="0.25">
      <c r="A5592" s="103" t="s">
        <v>809</v>
      </c>
      <c r="B5592" s="103" t="s">
        <v>88</v>
      </c>
      <c r="C5592" s="103" t="s">
        <v>481</v>
      </c>
      <c r="D5592" s="103" t="s">
        <v>242</v>
      </c>
      <c r="E5592" s="111"/>
      <c r="F5592" s="103" t="s">
        <v>243</v>
      </c>
      <c r="G5592" s="103" t="s">
        <v>448</v>
      </c>
      <c r="H5592" s="103" t="s">
        <v>449</v>
      </c>
      <c r="I5592" s="103" t="s">
        <v>842</v>
      </c>
      <c r="J5592" s="215">
        <v>5000</v>
      </c>
      <c r="K5592" s="216" t="s">
        <v>88</v>
      </c>
    </row>
    <row r="5593" spans="1:11" x14ac:dyDescent="0.25">
      <c r="A5593" s="103" t="s">
        <v>810</v>
      </c>
      <c r="B5593" s="103" t="s">
        <v>88</v>
      </c>
      <c r="C5593" s="103" t="s">
        <v>481</v>
      </c>
      <c r="D5593" s="103" t="s">
        <v>242</v>
      </c>
      <c r="E5593" s="111"/>
      <c r="F5593" s="103" t="s">
        <v>243</v>
      </c>
      <c r="G5593" s="103" t="s">
        <v>448</v>
      </c>
      <c r="H5593" s="103" t="s">
        <v>449</v>
      </c>
      <c r="I5593" s="103" t="s">
        <v>842</v>
      </c>
      <c r="J5593" s="215">
        <v>-5000</v>
      </c>
      <c r="K5593" s="216" t="s">
        <v>88</v>
      </c>
    </row>
    <row r="5594" spans="1:11" x14ac:dyDescent="0.25">
      <c r="A5594" s="103" t="s">
        <v>1038</v>
      </c>
      <c r="B5594" s="103" t="s">
        <v>88</v>
      </c>
      <c r="C5594" s="103" t="s">
        <v>481</v>
      </c>
      <c r="D5594" s="103" t="s">
        <v>242</v>
      </c>
      <c r="E5594" s="111"/>
      <c r="F5594" s="103" t="s">
        <v>243</v>
      </c>
      <c r="G5594" s="103" t="s">
        <v>448</v>
      </c>
      <c r="H5594" s="103" t="s">
        <v>449</v>
      </c>
      <c r="I5594" s="103" t="s">
        <v>842</v>
      </c>
      <c r="J5594" s="215">
        <v>-5000</v>
      </c>
      <c r="K5594" s="216" t="s">
        <v>88</v>
      </c>
    </row>
    <row r="5595" spans="1:11" x14ac:dyDescent="0.25">
      <c r="A5595" s="103" t="s">
        <v>806</v>
      </c>
      <c r="B5595" s="103" t="s">
        <v>88</v>
      </c>
      <c r="C5595" s="103" t="s">
        <v>481</v>
      </c>
      <c r="D5595" s="103" t="s">
        <v>242</v>
      </c>
      <c r="E5595" s="111"/>
      <c r="F5595" s="103" t="s">
        <v>243</v>
      </c>
      <c r="G5595" s="103" t="s">
        <v>448</v>
      </c>
      <c r="H5595" s="103" t="s">
        <v>449</v>
      </c>
      <c r="I5595" s="103" t="s">
        <v>842</v>
      </c>
      <c r="J5595" s="215">
        <v>-5000</v>
      </c>
      <c r="K5595" s="216" t="s">
        <v>88</v>
      </c>
    </row>
    <row r="5596" spans="1:11" x14ac:dyDescent="0.25">
      <c r="A5596" s="103" t="s">
        <v>807</v>
      </c>
      <c r="B5596" s="103" t="s">
        <v>88</v>
      </c>
      <c r="C5596" s="103" t="s">
        <v>481</v>
      </c>
      <c r="D5596" s="103" t="s">
        <v>242</v>
      </c>
      <c r="E5596" s="111"/>
      <c r="F5596" s="103" t="s">
        <v>243</v>
      </c>
      <c r="G5596" s="103" t="s">
        <v>448</v>
      </c>
      <c r="H5596" s="103" t="s">
        <v>449</v>
      </c>
      <c r="I5596" s="103" t="s">
        <v>842</v>
      </c>
      <c r="J5596" s="215">
        <v>5000</v>
      </c>
      <c r="K5596" s="216" t="s">
        <v>88</v>
      </c>
    </row>
    <row r="5597" spans="1:11" x14ac:dyDescent="0.25">
      <c r="A5597" s="103" t="s">
        <v>806</v>
      </c>
      <c r="B5597" s="103" t="s">
        <v>88</v>
      </c>
      <c r="C5597" s="103" t="s">
        <v>481</v>
      </c>
      <c r="D5597" s="103" t="s">
        <v>938</v>
      </c>
      <c r="E5597" s="103" t="s">
        <v>939</v>
      </c>
      <c r="F5597" s="103" t="s">
        <v>939</v>
      </c>
      <c r="G5597" s="103" t="s">
        <v>158</v>
      </c>
      <c r="H5597" s="103" t="s">
        <v>311</v>
      </c>
      <c r="I5597" s="103" t="s">
        <v>842</v>
      </c>
      <c r="J5597" s="215">
        <v>550</v>
      </c>
      <c r="K5597" s="216" t="s">
        <v>88</v>
      </c>
    </row>
    <row r="5598" spans="1:11" x14ac:dyDescent="0.25">
      <c r="A5598" s="103" t="s">
        <v>809</v>
      </c>
      <c r="B5598" s="103" t="s">
        <v>88</v>
      </c>
      <c r="C5598" s="103" t="s">
        <v>481</v>
      </c>
      <c r="D5598" s="103" t="s">
        <v>938</v>
      </c>
      <c r="E5598" s="103" t="s">
        <v>939</v>
      </c>
      <c r="F5598" s="103" t="s">
        <v>939</v>
      </c>
      <c r="G5598" s="103" t="s">
        <v>118</v>
      </c>
      <c r="H5598" s="103" t="s">
        <v>323</v>
      </c>
      <c r="I5598" s="103" t="s">
        <v>842</v>
      </c>
      <c r="J5598" s="215">
        <v>102.2</v>
      </c>
      <c r="K5598" s="216" t="s">
        <v>88</v>
      </c>
    </row>
    <row r="5599" spans="1:11" x14ac:dyDescent="0.25">
      <c r="A5599" s="103" t="s">
        <v>810</v>
      </c>
      <c r="B5599" s="103" t="s">
        <v>88</v>
      </c>
      <c r="C5599" s="103" t="s">
        <v>481</v>
      </c>
      <c r="D5599" s="103" t="s">
        <v>938</v>
      </c>
      <c r="E5599" s="103" t="s">
        <v>939</v>
      </c>
      <c r="F5599" s="103" t="s">
        <v>939</v>
      </c>
      <c r="G5599" s="103" t="s">
        <v>118</v>
      </c>
      <c r="H5599" s="103" t="s">
        <v>323</v>
      </c>
      <c r="I5599" s="103" t="s">
        <v>842</v>
      </c>
      <c r="J5599" s="215">
        <v>0</v>
      </c>
      <c r="K5599" s="216" t="s">
        <v>88</v>
      </c>
    </row>
    <row r="5600" spans="1:11" x14ac:dyDescent="0.25">
      <c r="A5600" s="103" t="s">
        <v>1038</v>
      </c>
      <c r="B5600" s="103" t="s">
        <v>88</v>
      </c>
      <c r="C5600" s="103" t="s">
        <v>481</v>
      </c>
      <c r="D5600" s="103" t="s">
        <v>938</v>
      </c>
      <c r="E5600" s="103" t="s">
        <v>939</v>
      </c>
      <c r="F5600" s="103" t="s">
        <v>939</v>
      </c>
      <c r="G5600" s="103" t="s">
        <v>118</v>
      </c>
      <c r="H5600" s="103" t="s">
        <v>323</v>
      </c>
      <c r="I5600" s="103" t="s">
        <v>842</v>
      </c>
      <c r="J5600" s="215">
        <v>306.60000000000002</v>
      </c>
      <c r="K5600" s="216" t="s">
        <v>88</v>
      </c>
    </row>
    <row r="5601" spans="1:11" x14ac:dyDescent="0.25">
      <c r="A5601" s="103" t="s">
        <v>810</v>
      </c>
      <c r="B5601" s="103" t="s">
        <v>88</v>
      </c>
      <c r="C5601" s="103" t="s">
        <v>481</v>
      </c>
      <c r="D5601" s="103" t="s">
        <v>489</v>
      </c>
      <c r="E5601" s="103" t="s">
        <v>940</v>
      </c>
      <c r="F5601" s="103" t="s">
        <v>940</v>
      </c>
      <c r="G5601" s="103" t="s">
        <v>160</v>
      </c>
      <c r="H5601" s="103" t="s">
        <v>301</v>
      </c>
      <c r="I5601" s="103" t="s">
        <v>842</v>
      </c>
      <c r="J5601" s="215">
        <v>24.24</v>
      </c>
      <c r="K5601" s="216" t="s">
        <v>88</v>
      </c>
    </row>
    <row r="5602" spans="1:11" x14ac:dyDescent="0.25">
      <c r="A5602" s="103" t="s">
        <v>809</v>
      </c>
      <c r="B5602" s="103" t="s">
        <v>88</v>
      </c>
      <c r="C5602" s="103" t="s">
        <v>481</v>
      </c>
      <c r="D5602" s="103" t="s">
        <v>489</v>
      </c>
      <c r="E5602" s="103" t="s">
        <v>940</v>
      </c>
      <c r="F5602" s="103" t="s">
        <v>940</v>
      </c>
      <c r="G5602" s="103" t="s">
        <v>194</v>
      </c>
      <c r="H5602" s="103" t="s">
        <v>731</v>
      </c>
      <c r="I5602" s="103" t="s">
        <v>842</v>
      </c>
      <c r="J5602" s="215">
        <v>168.15</v>
      </c>
      <c r="K5602" s="216" t="s">
        <v>88</v>
      </c>
    </row>
    <row r="5603" spans="1:11" x14ac:dyDescent="0.25">
      <c r="A5603" s="103" t="s">
        <v>806</v>
      </c>
      <c r="B5603" s="103" t="s">
        <v>88</v>
      </c>
      <c r="C5603" s="103" t="s">
        <v>481</v>
      </c>
      <c r="D5603" s="103" t="s">
        <v>489</v>
      </c>
      <c r="E5603" s="103" t="s">
        <v>940</v>
      </c>
      <c r="F5603" s="103" t="s">
        <v>940</v>
      </c>
      <c r="G5603" s="103" t="s">
        <v>194</v>
      </c>
      <c r="H5603" s="103" t="s">
        <v>731</v>
      </c>
      <c r="I5603" s="103" t="s">
        <v>842</v>
      </c>
      <c r="J5603" s="215">
        <v>1172.05</v>
      </c>
      <c r="K5603" s="216" t="s">
        <v>88</v>
      </c>
    </row>
    <row r="5604" spans="1:11" x14ac:dyDescent="0.25">
      <c r="A5604" s="103" t="s">
        <v>1038</v>
      </c>
      <c r="B5604" s="103" t="s">
        <v>88</v>
      </c>
      <c r="C5604" s="103" t="s">
        <v>481</v>
      </c>
      <c r="D5604" s="103" t="s">
        <v>489</v>
      </c>
      <c r="E5604" s="103" t="s">
        <v>940</v>
      </c>
      <c r="F5604" s="103" t="s">
        <v>940</v>
      </c>
      <c r="G5604" s="103" t="s">
        <v>153</v>
      </c>
      <c r="H5604" s="103" t="s">
        <v>318</v>
      </c>
      <c r="I5604" s="103" t="s">
        <v>842</v>
      </c>
      <c r="J5604" s="215">
        <v>439</v>
      </c>
      <c r="K5604" s="216" t="s">
        <v>88</v>
      </c>
    </row>
    <row r="5605" spans="1:11" x14ac:dyDescent="0.25">
      <c r="A5605" s="103" t="s">
        <v>806</v>
      </c>
      <c r="B5605" s="103" t="s">
        <v>88</v>
      </c>
      <c r="C5605" s="103" t="s">
        <v>481</v>
      </c>
      <c r="D5605" s="103" t="s">
        <v>489</v>
      </c>
      <c r="E5605" s="103" t="s">
        <v>940</v>
      </c>
      <c r="F5605" s="103" t="s">
        <v>940</v>
      </c>
      <c r="G5605" s="103" t="s">
        <v>96</v>
      </c>
      <c r="H5605" s="103" t="s">
        <v>319</v>
      </c>
      <c r="I5605" s="103" t="s">
        <v>842</v>
      </c>
      <c r="J5605" s="215">
        <v>62.76</v>
      </c>
      <c r="K5605" s="216" t="s">
        <v>88</v>
      </c>
    </row>
    <row r="5606" spans="1:11" x14ac:dyDescent="0.25">
      <c r="A5606" s="103" t="s">
        <v>810</v>
      </c>
      <c r="B5606" s="103" t="s">
        <v>88</v>
      </c>
      <c r="C5606" s="103" t="s">
        <v>481</v>
      </c>
      <c r="D5606" s="103" t="s">
        <v>489</v>
      </c>
      <c r="E5606" s="103" t="s">
        <v>940</v>
      </c>
      <c r="F5606" s="103" t="s">
        <v>940</v>
      </c>
      <c r="G5606" s="103" t="s">
        <v>118</v>
      </c>
      <c r="H5606" s="103" t="s">
        <v>323</v>
      </c>
      <c r="I5606" s="103" t="s">
        <v>842</v>
      </c>
      <c r="J5606" s="215">
        <v>637.5</v>
      </c>
      <c r="K5606" s="216" t="s">
        <v>88</v>
      </c>
    </row>
    <row r="5607" spans="1:11" x14ac:dyDescent="0.25">
      <c r="A5607" s="103" t="s">
        <v>1038</v>
      </c>
      <c r="B5607" s="103" t="s">
        <v>88</v>
      </c>
      <c r="C5607" s="103" t="s">
        <v>481</v>
      </c>
      <c r="D5607" s="103" t="s">
        <v>489</v>
      </c>
      <c r="E5607" s="103" t="s">
        <v>940</v>
      </c>
      <c r="F5607" s="103" t="s">
        <v>940</v>
      </c>
      <c r="G5607" s="103" t="s">
        <v>118</v>
      </c>
      <c r="H5607" s="103" t="s">
        <v>323</v>
      </c>
      <c r="I5607" s="103" t="s">
        <v>842</v>
      </c>
      <c r="J5607" s="215">
        <v>434</v>
      </c>
      <c r="K5607" s="216" t="s">
        <v>88</v>
      </c>
    </row>
    <row r="5608" spans="1:11" x14ac:dyDescent="0.25">
      <c r="A5608" s="103" t="s">
        <v>809</v>
      </c>
      <c r="B5608" s="103" t="s">
        <v>88</v>
      </c>
      <c r="C5608" s="103" t="s">
        <v>481</v>
      </c>
      <c r="D5608" s="103" t="s">
        <v>489</v>
      </c>
      <c r="E5608" s="103" t="s">
        <v>940</v>
      </c>
      <c r="F5608" s="103" t="s">
        <v>940</v>
      </c>
      <c r="G5608" s="103" t="s">
        <v>104</v>
      </c>
      <c r="H5608" s="103" t="s">
        <v>336</v>
      </c>
      <c r="I5608" s="103" t="s">
        <v>842</v>
      </c>
      <c r="J5608" s="215">
        <v>8.17</v>
      </c>
      <c r="K5608" s="216" t="s">
        <v>88</v>
      </c>
    </row>
    <row r="5609" spans="1:11" x14ac:dyDescent="0.25">
      <c r="A5609" s="103" t="s">
        <v>809</v>
      </c>
      <c r="B5609" s="103" t="s">
        <v>88</v>
      </c>
      <c r="C5609" s="103" t="s">
        <v>481</v>
      </c>
      <c r="D5609" s="103" t="s">
        <v>489</v>
      </c>
      <c r="E5609" s="111"/>
      <c r="F5609" s="103" t="s">
        <v>940</v>
      </c>
      <c r="G5609" s="103" t="s">
        <v>104</v>
      </c>
      <c r="H5609" s="103" t="s">
        <v>336</v>
      </c>
      <c r="I5609" s="103" t="s">
        <v>842</v>
      </c>
      <c r="J5609" s="215">
        <v>-4.09</v>
      </c>
      <c r="K5609" s="216" t="s">
        <v>88</v>
      </c>
    </row>
    <row r="5610" spans="1:11" x14ac:dyDescent="0.25">
      <c r="A5610" s="103" t="s">
        <v>806</v>
      </c>
      <c r="B5610" s="103" t="s">
        <v>88</v>
      </c>
      <c r="C5610" s="103" t="s">
        <v>481</v>
      </c>
      <c r="D5610" s="103" t="s">
        <v>489</v>
      </c>
      <c r="E5610" s="103" t="s">
        <v>940</v>
      </c>
      <c r="F5610" s="103" t="s">
        <v>940</v>
      </c>
      <c r="G5610" s="103" t="s">
        <v>104</v>
      </c>
      <c r="H5610" s="103" t="s">
        <v>336</v>
      </c>
      <c r="I5610" s="103" t="s">
        <v>842</v>
      </c>
      <c r="J5610" s="215">
        <v>16.350000000000001</v>
      </c>
      <c r="K5610" s="216" t="s">
        <v>88</v>
      </c>
    </row>
    <row r="5611" spans="1:11" x14ac:dyDescent="0.25">
      <c r="A5611" s="103" t="s">
        <v>806</v>
      </c>
      <c r="B5611" s="103" t="s">
        <v>88</v>
      </c>
      <c r="C5611" s="103" t="s">
        <v>481</v>
      </c>
      <c r="D5611" s="103" t="s">
        <v>489</v>
      </c>
      <c r="E5611" s="111"/>
      <c r="F5611" s="103" t="s">
        <v>940</v>
      </c>
      <c r="G5611" s="103" t="s">
        <v>104</v>
      </c>
      <c r="H5611" s="103" t="s">
        <v>336</v>
      </c>
      <c r="I5611" s="103" t="s">
        <v>842</v>
      </c>
      <c r="J5611" s="215">
        <v>-8.17</v>
      </c>
      <c r="K5611" s="216" t="s">
        <v>88</v>
      </c>
    </row>
    <row r="5612" spans="1:11" x14ac:dyDescent="0.25">
      <c r="A5612" s="103" t="s">
        <v>806</v>
      </c>
      <c r="B5612" s="103" t="s">
        <v>88</v>
      </c>
      <c r="C5612" s="103" t="s">
        <v>481</v>
      </c>
      <c r="D5612" s="103" t="s">
        <v>489</v>
      </c>
      <c r="E5612" s="103" t="s">
        <v>940</v>
      </c>
      <c r="F5612" s="103" t="s">
        <v>940</v>
      </c>
      <c r="G5612" s="103" t="s">
        <v>103</v>
      </c>
      <c r="H5612" s="103" t="s">
        <v>337</v>
      </c>
      <c r="I5612" s="103" t="s">
        <v>842</v>
      </c>
      <c r="J5612" s="215">
        <v>254.51</v>
      </c>
      <c r="K5612" s="216" t="s">
        <v>88</v>
      </c>
    </row>
    <row r="5613" spans="1:11" x14ac:dyDescent="0.25">
      <c r="A5613" s="103" t="s">
        <v>806</v>
      </c>
      <c r="B5613" s="103" t="s">
        <v>88</v>
      </c>
      <c r="C5613" s="103" t="s">
        <v>481</v>
      </c>
      <c r="D5613" s="103" t="s">
        <v>489</v>
      </c>
      <c r="E5613" s="111"/>
      <c r="F5613" s="103" t="s">
        <v>940</v>
      </c>
      <c r="G5613" s="103" t="s">
        <v>103</v>
      </c>
      <c r="H5613" s="103" t="s">
        <v>337</v>
      </c>
      <c r="I5613" s="103" t="s">
        <v>842</v>
      </c>
      <c r="J5613" s="215">
        <v>-127.25</v>
      </c>
      <c r="K5613" s="216" t="s">
        <v>88</v>
      </c>
    </row>
    <row r="5614" spans="1:11" x14ac:dyDescent="0.25">
      <c r="A5614" s="103" t="s">
        <v>809</v>
      </c>
      <c r="B5614" s="103" t="s">
        <v>88</v>
      </c>
      <c r="C5614" s="103" t="s">
        <v>481</v>
      </c>
      <c r="D5614" s="103" t="s">
        <v>489</v>
      </c>
      <c r="E5614" s="103" t="s">
        <v>940</v>
      </c>
      <c r="F5614" s="103" t="s">
        <v>940</v>
      </c>
      <c r="G5614" s="103" t="s">
        <v>99</v>
      </c>
      <c r="H5614" s="103" t="s">
        <v>363</v>
      </c>
      <c r="I5614" s="103" t="s">
        <v>842</v>
      </c>
      <c r="J5614" s="215">
        <v>6.34</v>
      </c>
      <c r="K5614" s="216" t="s">
        <v>88</v>
      </c>
    </row>
    <row r="5615" spans="1:11" x14ac:dyDescent="0.25">
      <c r="A5615" s="103" t="s">
        <v>810</v>
      </c>
      <c r="B5615" s="103" t="s">
        <v>88</v>
      </c>
      <c r="C5615" s="103" t="s">
        <v>481</v>
      </c>
      <c r="D5615" s="103" t="s">
        <v>489</v>
      </c>
      <c r="E5615" s="103" t="s">
        <v>940</v>
      </c>
      <c r="F5615" s="103" t="s">
        <v>940</v>
      </c>
      <c r="G5615" s="103" t="s">
        <v>99</v>
      </c>
      <c r="H5615" s="103" t="s">
        <v>363</v>
      </c>
      <c r="I5615" s="103" t="s">
        <v>842</v>
      </c>
      <c r="J5615" s="215">
        <v>12.68</v>
      </c>
      <c r="K5615" s="216" t="s">
        <v>88</v>
      </c>
    </row>
    <row r="5616" spans="1:11" x14ac:dyDescent="0.25">
      <c r="A5616" s="103" t="s">
        <v>806</v>
      </c>
      <c r="B5616" s="103" t="s">
        <v>88</v>
      </c>
      <c r="C5616" s="103" t="s">
        <v>481</v>
      </c>
      <c r="D5616" s="103" t="s">
        <v>489</v>
      </c>
      <c r="E5616" s="103" t="s">
        <v>940</v>
      </c>
      <c r="F5616" s="103" t="s">
        <v>940</v>
      </c>
      <c r="G5616" s="103" t="s">
        <v>99</v>
      </c>
      <c r="H5616" s="103" t="s">
        <v>363</v>
      </c>
      <c r="I5616" s="103" t="s">
        <v>842</v>
      </c>
      <c r="J5616" s="215">
        <v>6.34</v>
      </c>
      <c r="K5616" s="216" t="s">
        <v>88</v>
      </c>
    </row>
    <row r="5617" spans="1:11" x14ac:dyDescent="0.25">
      <c r="A5617" s="103" t="s">
        <v>810</v>
      </c>
      <c r="B5617" s="103" t="s">
        <v>88</v>
      </c>
      <c r="C5617" s="103" t="s">
        <v>481</v>
      </c>
      <c r="D5617" s="103" t="s">
        <v>489</v>
      </c>
      <c r="E5617" s="103" t="s">
        <v>940</v>
      </c>
      <c r="F5617" s="103" t="s">
        <v>940</v>
      </c>
      <c r="G5617" s="103" t="s">
        <v>732</v>
      </c>
      <c r="H5617" s="103" t="s">
        <v>733</v>
      </c>
      <c r="I5617" s="103" t="s">
        <v>842</v>
      </c>
      <c r="J5617" s="215">
        <v>59.39</v>
      </c>
      <c r="K5617" s="216" t="s">
        <v>88</v>
      </c>
    </row>
    <row r="5618" spans="1:11" x14ac:dyDescent="0.25">
      <c r="A5618" s="103" t="s">
        <v>810</v>
      </c>
      <c r="B5618" s="103" t="s">
        <v>88</v>
      </c>
      <c r="C5618" s="103" t="s">
        <v>481</v>
      </c>
      <c r="D5618" s="103" t="s">
        <v>489</v>
      </c>
      <c r="E5618" s="111"/>
      <c r="F5618" s="103" t="s">
        <v>940</v>
      </c>
      <c r="G5618" s="103" t="s">
        <v>732</v>
      </c>
      <c r="H5618" s="103" t="s">
        <v>733</v>
      </c>
      <c r="I5618" s="103" t="s">
        <v>842</v>
      </c>
      <c r="J5618" s="215">
        <v>-59.12</v>
      </c>
      <c r="K5618" s="216" t="s">
        <v>88</v>
      </c>
    </row>
    <row r="5619" spans="1:11" x14ac:dyDescent="0.25">
      <c r="A5619" s="103" t="s">
        <v>809</v>
      </c>
      <c r="B5619" s="103" t="s">
        <v>88</v>
      </c>
      <c r="C5619" s="103" t="s">
        <v>481</v>
      </c>
      <c r="D5619" s="103" t="s">
        <v>489</v>
      </c>
      <c r="E5619" s="103" t="s">
        <v>940</v>
      </c>
      <c r="F5619" s="103" t="s">
        <v>940</v>
      </c>
      <c r="G5619" s="103" t="s">
        <v>142</v>
      </c>
      <c r="H5619" s="103" t="s">
        <v>734</v>
      </c>
      <c r="I5619" s="103" t="s">
        <v>842</v>
      </c>
      <c r="J5619" s="215">
        <v>8.99</v>
      </c>
      <c r="K5619" s="216" t="s">
        <v>88</v>
      </c>
    </row>
    <row r="5620" spans="1:11" x14ac:dyDescent="0.25">
      <c r="A5620" s="103" t="s">
        <v>809</v>
      </c>
      <c r="B5620" s="103" t="s">
        <v>88</v>
      </c>
      <c r="C5620" s="103" t="s">
        <v>481</v>
      </c>
      <c r="D5620" s="103" t="s">
        <v>489</v>
      </c>
      <c r="E5620" s="111"/>
      <c r="F5620" s="103" t="s">
        <v>940</v>
      </c>
      <c r="G5620" s="103" t="s">
        <v>142</v>
      </c>
      <c r="H5620" s="103" t="s">
        <v>734</v>
      </c>
      <c r="I5620" s="103" t="s">
        <v>842</v>
      </c>
      <c r="J5620" s="215">
        <v>-2.34</v>
      </c>
      <c r="K5620" s="216" t="s">
        <v>88</v>
      </c>
    </row>
    <row r="5621" spans="1:11" x14ac:dyDescent="0.25">
      <c r="A5621" s="103" t="s">
        <v>808</v>
      </c>
      <c r="B5621" s="103" t="s">
        <v>88</v>
      </c>
      <c r="C5621" s="103" t="s">
        <v>481</v>
      </c>
      <c r="D5621" s="103" t="s">
        <v>489</v>
      </c>
      <c r="E5621" s="111"/>
      <c r="F5621" s="103" t="s">
        <v>940</v>
      </c>
      <c r="G5621" s="103" t="s">
        <v>140</v>
      </c>
      <c r="H5621" s="103" t="s">
        <v>649</v>
      </c>
      <c r="I5621" s="103" t="s">
        <v>842</v>
      </c>
      <c r="J5621" s="215">
        <v>4733.55</v>
      </c>
      <c r="K5621" s="216" t="s">
        <v>88</v>
      </c>
    </row>
    <row r="5622" spans="1:11" x14ac:dyDescent="0.25">
      <c r="A5622" s="103" t="s">
        <v>809</v>
      </c>
      <c r="B5622" s="103" t="s">
        <v>88</v>
      </c>
      <c r="C5622" s="103" t="s">
        <v>481</v>
      </c>
      <c r="D5622" s="103" t="s">
        <v>489</v>
      </c>
      <c r="E5622" s="111"/>
      <c r="F5622" s="103" t="s">
        <v>940</v>
      </c>
      <c r="G5622" s="103" t="s">
        <v>140</v>
      </c>
      <c r="H5622" s="103" t="s">
        <v>649</v>
      </c>
      <c r="I5622" s="103" t="s">
        <v>842</v>
      </c>
      <c r="J5622" s="215">
        <v>4733.55</v>
      </c>
      <c r="K5622" s="216" t="s">
        <v>88</v>
      </c>
    </row>
    <row r="5623" spans="1:11" x14ac:dyDescent="0.25">
      <c r="A5623" s="103" t="s">
        <v>810</v>
      </c>
      <c r="B5623" s="103" t="s">
        <v>88</v>
      </c>
      <c r="C5623" s="103" t="s">
        <v>481</v>
      </c>
      <c r="D5623" s="103" t="s">
        <v>489</v>
      </c>
      <c r="E5623" s="111"/>
      <c r="F5623" s="103" t="s">
        <v>940</v>
      </c>
      <c r="G5623" s="103" t="s">
        <v>140</v>
      </c>
      <c r="H5623" s="103" t="s">
        <v>649</v>
      </c>
      <c r="I5623" s="103" t="s">
        <v>842</v>
      </c>
      <c r="J5623" s="215">
        <v>4733.55</v>
      </c>
      <c r="K5623" s="216" t="s">
        <v>88</v>
      </c>
    </row>
    <row r="5624" spans="1:11" x14ac:dyDescent="0.25">
      <c r="A5624" s="103" t="s">
        <v>1038</v>
      </c>
      <c r="B5624" s="103" t="s">
        <v>88</v>
      </c>
      <c r="C5624" s="103" t="s">
        <v>481</v>
      </c>
      <c r="D5624" s="103" t="s">
        <v>489</v>
      </c>
      <c r="E5624" s="111"/>
      <c r="F5624" s="103" t="s">
        <v>940</v>
      </c>
      <c r="G5624" s="103" t="s">
        <v>140</v>
      </c>
      <c r="H5624" s="103" t="s">
        <v>649</v>
      </c>
      <c r="I5624" s="103" t="s">
        <v>842</v>
      </c>
      <c r="J5624" s="215">
        <v>4733.5200000000004</v>
      </c>
      <c r="K5624" s="216" t="s">
        <v>88</v>
      </c>
    </row>
    <row r="5625" spans="1:11" x14ac:dyDescent="0.25">
      <c r="A5625" s="103" t="s">
        <v>806</v>
      </c>
      <c r="B5625" s="103" t="s">
        <v>88</v>
      </c>
      <c r="C5625" s="103" t="s">
        <v>481</v>
      </c>
      <c r="D5625" s="103" t="s">
        <v>489</v>
      </c>
      <c r="E5625" s="111"/>
      <c r="F5625" s="103" t="s">
        <v>940</v>
      </c>
      <c r="G5625" s="103" t="s">
        <v>140</v>
      </c>
      <c r="H5625" s="103" t="s">
        <v>649</v>
      </c>
      <c r="I5625" s="103" t="s">
        <v>842</v>
      </c>
      <c r="J5625" s="215">
        <v>4733.55</v>
      </c>
      <c r="K5625" s="216" t="s">
        <v>88</v>
      </c>
    </row>
    <row r="5626" spans="1:11" x14ac:dyDescent="0.25">
      <c r="A5626" s="103" t="s">
        <v>807</v>
      </c>
      <c r="B5626" s="103" t="s">
        <v>88</v>
      </c>
      <c r="C5626" s="103" t="s">
        <v>481</v>
      </c>
      <c r="D5626" s="103" t="s">
        <v>489</v>
      </c>
      <c r="E5626" s="111"/>
      <c r="F5626" s="103" t="s">
        <v>940</v>
      </c>
      <c r="G5626" s="103" t="s">
        <v>140</v>
      </c>
      <c r="H5626" s="103" t="s">
        <v>649</v>
      </c>
      <c r="I5626" s="103" t="s">
        <v>842</v>
      </c>
      <c r="J5626" s="215">
        <v>4733.55</v>
      </c>
      <c r="K5626" s="216" t="s">
        <v>88</v>
      </c>
    </row>
    <row r="5627" spans="1:11" x14ac:dyDescent="0.25">
      <c r="A5627" s="103" t="s">
        <v>808</v>
      </c>
      <c r="B5627" s="103" t="s">
        <v>88</v>
      </c>
      <c r="C5627" s="103" t="s">
        <v>481</v>
      </c>
      <c r="D5627" s="103" t="s">
        <v>489</v>
      </c>
      <c r="E5627" s="111"/>
      <c r="F5627" s="103" t="s">
        <v>940</v>
      </c>
      <c r="G5627" s="103" t="s">
        <v>138</v>
      </c>
      <c r="H5627" s="103" t="s">
        <v>647</v>
      </c>
      <c r="I5627" s="103" t="s">
        <v>842</v>
      </c>
      <c r="J5627" s="215">
        <v>1228.82</v>
      </c>
      <c r="K5627" s="216" t="s">
        <v>88</v>
      </c>
    </row>
    <row r="5628" spans="1:11" x14ac:dyDescent="0.25">
      <c r="A5628" s="103" t="s">
        <v>809</v>
      </c>
      <c r="B5628" s="103" t="s">
        <v>88</v>
      </c>
      <c r="C5628" s="103" t="s">
        <v>481</v>
      </c>
      <c r="D5628" s="103" t="s">
        <v>489</v>
      </c>
      <c r="E5628" s="103" t="s">
        <v>940</v>
      </c>
      <c r="F5628" s="103" t="s">
        <v>940</v>
      </c>
      <c r="G5628" s="103" t="s">
        <v>138</v>
      </c>
      <c r="H5628" s="103" t="s">
        <v>647</v>
      </c>
      <c r="I5628" s="103" t="s">
        <v>842</v>
      </c>
      <c r="J5628" s="215">
        <v>13.69</v>
      </c>
      <c r="K5628" s="216" t="s">
        <v>88</v>
      </c>
    </row>
    <row r="5629" spans="1:11" x14ac:dyDescent="0.25">
      <c r="A5629" s="103" t="s">
        <v>809</v>
      </c>
      <c r="B5629" s="103" t="s">
        <v>88</v>
      </c>
      <c r="C5629" s="103" t="s">
        <v>481</v>
      </c>
      <c r="D5629" s="103" t="s">
        <v>489</v>
      </c>
      <c r="E5629" s="111"/>
      <c r="F5629" s="103" t="s">
        <v>940</v>
      </c>
      <c r="G5629" s="103" t="s">
        <v>138</v>
      </c>
      <c r="H5629" s="103" t="s">
        <v>647</v>
      </c>
      <c r="I5629" s="103" t="s">
        <v>842</v>
      </c>
      <c r="J5629" s="215">
        <v>1225.26</v>
      </c>
      <c r="K5629" s="216" t="s">
        <v>88</v>
      </c>
    </row>
    <row r="5630" spans="1:11" x14ac:dyDescent="0.25">
      <c r="A5630" s="103" t="s">
        <v>810</v>
      </c>
      <c r="B5630" s="103" t="s">
        <v>88</v>
      </c>
      <c r="C5630" s="103" t="s">
        <v>481</v>
      </c>
      <c r="D5630" s="103" t="s">
        <v>489</v>
      </c>
      <c r="E5630" s="103" t="s">
        <v>940</v>
      </c>
      <c r="F5630" s="103" t="s">
        <v>940</v>
      </c>
      <c r="G5630" s="103" t="s">
        <v>138</v>
      </c>
      <c r="H5630" s="103" t="s">
        <v>647</v>
      </c>
      <c r="I5630" s="103" t="s">
        <v>842</v>
      </c>
      <c r="J5630" s="215">
        <v>45.88</v>
      </c>
      <c r="K5630" s="216" t="s">
        <v>88</v>
      </c>
    </row>
    <row r="5631" spans="1:11" x14ac:dyDescent="0.25">
      <c r="A5631" s="103" t="s">
        <v>810</v>
      </c>
      <c r="B5631" s="103" t="s">
        <v>88</v>
      </c>
      <c r="C5631" s="103" t="s">
        <v>481</v>
      </c>
      <c r="D5631" s="103" t="s">
        <v>489</v>
      </c>
      <c r="E5631" s="111"/>
      <c r="F5631" s="103" t="s">
        <v>940</v>
      </c>
      <c r="G5631" s="103" t="s">
        <v>138</v>
      </c>
      <c r="H5631" s="103" t="s">
        <v>647</v>
      </c>
      <c r="I5631" s="103" t="s">
        <v>842</v>
      </c>
      <c r="J5631" s="215">
        <v>1216.9000000000001</v>
      </c>
      <c r="K5631" s="216" t="s">
        <v>88</v>
      </c>
    </row>
    <row r="5632" spans="1:11" x14ac:dyDescent="0.25">
      <c r="A5632" s="103" t="s">
        <v>1038</v>
      </c>
      <c r="B5632" s="103" t="s">
        <v>88</v>
      </c>
      <c r="C5632" s="103" t="s">
        <v>481</v>
      </c>
      <c r="D5632" s="103" t="s">
        <v>489</v>
      </c>
      <c r="E5632" s="111"/>
      <c r="F5632" s="103" t="s">
        <v>940</v>
      </c>
      <c r="G5632" s="103" t="s">
        <v>138</v>
      </c>
      <c r="H5632" s="103" t="s">
        <v>647</v>
      </c>
      <c r="I5632" s="103" t="s">
        <v>842</v>
      </c>
      <c r="J5632" s="215">
        <v>1228.82</v>
      </c>
      <c r="K5632" s="216" t="s">
        <v>88</v>
      </c>
    </row>
    <row r="5633" spans="1:11" x14ac:dyDescent="0.25">
      <c r="A5633" s="103" t="s">
        <v>806</v>
      </c>
      <c r="B5633" s="103" t="s">
        <v>88</v>
      </c>
      <c r="C5633" s="103" t="s">
        <v>481</v>
      </c>
      <c r="D5633" s="103" t="s">
        <v>489</v>
      </c>
      <c r="E5633" s="103" t="s">
        <v>940</v>
      </c>
      <c r="F5633" s="103" t="s">
        <v>940</v>
      </c>
      <c r="G5633" s="103" t="s">
        <v>138</v>
      </c>
      <c r="H5633" s="103" t="s">
        <v>647</v>
      </c>
      <c r="I5633" s="103" t="s">
        <v>842</v>
      </c>
      <c r="J5633" s="215">
        <v>1059.8499999999999</v>
      </c>
      <c r="K5633" s="216" t="s">
        <v>88</v>
      </c>
    </row>
    <row r="5634" spans="1:11" x14ac:dyDescent="0.25">
      <c r="A5634" s="103" t="s">
        <v>806</v>
      </c>
      <c r="B5634" s="103" t="s">
        <v>88</v>
      </c>
      <c r="C5634" s="103" t="s">
        <v>481</v>
      </c>
      <c r="D5634" s="103" t="s">
        <v>489</v>
      </c>
      <c r="E5634" s="111"/>
      <c r="F5634" s="103" t="s">
        <v>940</v>
      </c>
      <c r="G5634" s="103" t="s">
        <v>138</v>
      </c>
      <c r="H5634" s="103" t="s">
        <v>647</v>
      </c>
      <c r="I5634" s="103" t="s">
        <v>842</v>
      </c>
      <c r="J5634" s="215">
        <v>953.36</v>
      </c>
      <c r="K5634" s="216" t="s">
        <v>88</v>
      </c>
    </row>
    <row r="5635" spans="1:11" x14ac:dyDescent="0.25">
      <c r="A5635" s="103" t="s">
        <v>807</v>
      </c>
      <c r="B5635" s="103" t="s">
        <v>88</v>
      </c>
      <c r="C5635" s="103" t="s">
        <v>481</v>
      </c>
      <c r="D5635" s="103" t="s">
        <v>489</v>
      </c>
      <c r="E5635" s="103" t="s">
        <v>940</v>
      </c>
      <c r="F5635" s="103" t="s">
        <v>940</v>
      </c>
      <c r="G5635" s="103" t="s">
        <v>138</v>
      </c>
      <c r="H5635" s="103" t="s">
        <v>647</v>
      </c>
      <c r="I5635" s="103" t="s">
        <v>842</v>
      </c>
      <c r="J5635" s="215">
        <v>48.92</v>
      </c>
      <c r="K5635" s="216" t="s">
        <v>88</v>
      </c>
    </row>
    <row r="5636" spans="1:11" x14ac:dyDescent="0.25">
      <c r="A5636" s="103" t="s">
        <v>807</v>
      </c>
      <c r="B5636" s="103" t="s">
        <v>88</v>
      </c>
      <c r="C5636" s="103" t="s">
        <v>481</v>
      </c>
      <c r="D5636" s="103" t="s">
        <v>489</v>
      </c>
      <c r="E5636" s="111"/>
      <c r="F5636" s="103" t="s">
        <v>940</v>
      </c>
      <c r="G5636" s="103" t="s">
        <v>138</v>
      </c>
      <c r="H5636" s="103" t="s">
        <v>647</v>
      </c>
      <c r="I5636" s="103" t="s">
        <v>842</v>
      </c>
      <c r="J5636" s="215">
        <v>1216.0999999999999</v>
      </c>
      <c r="K5636" s="216" t="s">
        <v>88</v>
      </c>
    </row>
    <row r="5637" spans="1:11" x14ac:dyDescent="0.25">
      <c r="A5637" s="103" t="s">
        <v>809</v>
      </c>
      <c r="B5637" s="103" t="s">
        <v>88</v>
      </c>
      <c r="C5637" s="103" t="s">
        <v>481</v>
      </c>
      <c r="D5637" s="103" t="s">
        <v>489</v>
      </c>
      <c r="E5637" s="103" t="s">
        <v>940</v>
      </c>
      <c r="F5637" s="103" t="s">
        <v>940</v>
      </c>
      <c r="G5637" s="103" t="s">
        <v>121</v>
      </c>
      <c r="H5637" s="103" t="s">
        <v>372</v>
      </c>
      <c r="I5637" s="103" t="s">
        <v>842</v>
      </c>
      <c r="J5637" s="215">
        <v>68</v>
      </c>
      <c r="K5637" s="216" t="s">
        <v>88</v>
      </c>
    </row>
    <row r="5638" spans="1:11" x14ac:dyDescent="0.25">
      <c r="A5638" s="103" t="s">
        <v>809</v>
      </c>
      <c r="B5638" s="103" t="s">
        <v>88</v>
      </c>
      <c r="C5638" s="103" t="s">
        <v>481</v>
      </c>
      <c r="D5638" s="103" t="s">
        <v>489</v>
      </c>
      <c r="E5638" s="103" t="s">
        <v>940</v>
      </c>
      <c r="F5638" s="103" t="s">
        <v>940</v>
      </c>
      <c r="G5638" s="103" t="s">
        <v>168</v>
      </c>
      <c r="H5638" s="103" t="s">
        <v>377</v>
      </c>
      <c r="I5638" s="103" t="s">
        <v>842</v>
      </c>
      <c r="J5638" s="215">
        <v>1085</v>
      </c>
      <c r="K5638" s="216" t="s">
        <v>88</v>
      </c>
    </row>
    <row r="5639" spans="1:11" x14ac:dyDescent="0.25">
      <c r="A5639" s="103" t="s">
        <v>809</v>
      </c>
      <c r="B5639" s="103" t="s">
        <v>88</v>
      </c>
      <c r="C5639" s="103" t="s">
        <v>481</v>
      </c>
      <c r="D5639" s="103" t="s">
        <v>489</v>
      </c>
      <c r="E5639" s="103" t="s">
        <v>940</v>
      </c>
      <c r="F5639" s="103" t="s">
        <v>940</v>
      </c>
      <c r="G5639" s="103" t="s">
        <v>133</v>
      </c>
      <c r="H5639" s="103" t="s">
        <v>378</v>
      </c>
      <c r="I5639" s="103" t="s">
        <v>842</v>
      </c>
      <c r="J5639" s="215">
        <v>204</v>
      </c>
      <c r="K5639" s="216" t="s">
        <v>88</v>
      </c>
    </row>
    <row r="5640" spans="1:11" x14ac:dyDescent="0.25">
      <c r="A5640" s="103" t="s">
        <v>809</v>
      </c>
      <c r="B5640" s="103" t="s">
        <v>88</v>
      </c>
      <c r="C5640" s="103" t="s">
        <v>481</v>
      </c>
      <c r="D5640" s="103" t="s">
        <v>489</v>
      </c>
      <c r="E5640" s="103" t="s">
        <v>940</v>
      </c>
      <c r="F5640" s="103" t="s">
        <v>940</v>
      </c>
      <c r="G5640" s="103" t="s">
        <v>132</v>
      </c>
      <c r="H5640" s="103" t="s">
        <v>379</v>
      </c>
      <c r="I5640" s="103" t="s">
        <v>842</v>
      </c>
      <c r="J5640" s="215">
        <v>1088</v>
      </c>
      <c r="K5640" s="216" t="s">
        <v>88</v>
      </c>
    </row>
    <row r="5641" spans="1:11" x14ac:dyDescent="0.25">
      <c r="A5641" s="103" t="s">
        <v>809</v>
      </c>
      <c r="B5641" s="103" t="s">
        <v>88</v>
      </c>
      <c r="C5641" s="103" t="s">
        <v>481</v>
      </c>
      <c r="D5641" s="103" t="s">
        <v>489</v>
      </c>
      <c r="E5641" s="103" t="s">
        <v>940</v>
      </c>
      <c r="F5641" s="103" t="s">
        <v>940</v>
      </c>
      <c r="G5641" s="103" t="s">
        <v>129</v>
      </c>
      <c r="H5641" s="103" t="s">
        <v>382</v>
      </c>
      <c r="I5641" s="103" t="s">
        <v>842</v>
      </c>
      <c r="J5641" s="215">
        <v>612</v>
      </c>
      <c r="K5641" s="216" t="s">
        <v>88</v>
      </c>
    </row>
    <row r="5642" spans="1:11" x14ac:dyDescent="0.25">
      <c r="A5642" s="103" t="s">
        <v>810</v>
      </c>
      <c r="B5642" s="103" t="s">
        <v>88</v>
      </c>
      <c r="C5642" s="103" t="s">
        <v>481</v>
      </c>
      <c r="D5642" s="103" t="s">
        <v>489</v>
      </c>
      <c r="E5642" s="103" t="s">
        <v>940</v>
      </c>
      <c r="F5642" s="103" t="s">
        <v>940</v>
      </c>
      <c r="G5642" s="103" t="s">
        <v>129</v>
      </c>
      <c r="H5642" s="103" t="s">
        <v>382</v>
      </c>
      <c r="I5642" s="103" t="s">
        <v>842</v>
      </c>
      <c r="J5642" s="215">
        <v>10</v>
      </c>
      <c r="K5642" s="216" t="s">
        <v>88</v>
      </c>
    </row>
    <row r="5643" spans="1:11" x14ac:dyDescent="0.25">
      <c r="A5643" s="103" t="s">
        <v>809</v>
      </c>
      <c r="B5643" s="103" t="s">
        <v>88</v>
      </c>
      <c r="C5643" s="103" t="s">
        <v>481</v>
      </c>
      <c r="D5643" s="103" t="s">
        <v>489</v>
      </c>
      <c r="E5643" s="103" t="s">
        <v>940</v>
      </c>
      <c r="F5643" s="103" t="s">
        <v>940</v>
      </c>
      <c r="G5643" s="103" t="s">
        <v>165</v>
      </c>
      <c r="H5643" s="103" t="s">
        <v>383</v>
      </c>
      <c r="I5643" s="103" t="s">
        <v>842</v>
      </c>
      <c r="J5643" s="215">
        <v>68</v>
      </c>
      <c r="K5643" s="216" t="s">
        <v>88</v>
      </c>
    </row>
    <row r="5644" spans="1:11" x14ac:dyDescent="0.25">
      <c r="A5644" s="103" t="s">
        <v>808</v>
      </c>
      <c r="B5644" s="103" t="s">
        <v>88</v>
      </c>
      <c r="C5644" s="103" t="s">
        <v>481</v>
      </c>
      <c r="D5644" s="103" t="s">
        <v>489</v>
      </c>
      <c r="E5644" s="103" t="s">
        <v>940</v>
      </c>
      <c r="F5644" s="103" t="s">
        <v>940</v>
      </c>
      <c r="G5644" s="103" t="s">
        <v>128</v>
      </c>
      <c r="H5644" s="103" t="s">
        <v>386</v>
      </c>
      <c r="I5644" s="103" t="s">
        <v>842</v>
      </c>
      <c r="J5644" s="215">
        <v>26.09</v>
      </c>
      <c r="K5644" s="216" t="s">
        <v>88</v>
      </c>
    </row>
    <row r="5645" spans="1:11" x14ac:dyDescent="0.25">
      <c r="A5645" s="103" t="s">
        <v>809</v>
      </c>
      <c r="B5645" s="103" t="s">
        <v>88</v>
      </c>
      <c r="C5645" s="103" t="s">
        <v>481</v>
      </c>
      <c r="D5645" s="103" t="s">
        <v>489</v>
      </c>
      <c r="E5645" s="103" t="s">
        <v>940</v>
      </c>
      <c r="F5645" s="103" t="s">
        <v>940</v>
      </c>
      <c r="G5645" s="103" t="s">
        <v>128</v>
      </c>
      <c r="H5645" s="103" t="s">
        <v>386</v>
      </c>
      <c r="I5645" s="103" t="s">
        <v>842</v>
      </c>
      <c r="J5645" s="215">
        <v>26.09</v>
      </c>
      <c r="K5645" s="216" t="s">
        <v>88</v>
      </c>
    </row>
    <row r="5646" spans="1:11" x14ac:dyDescent="0.25">
      <c r="A5646" s="103" t="s">
        <v>810</v>
      </c>
      <c r="B5646" s="103" t="s">
        <v>88</v>
      </c>
      <c r="C5646" s="103" t="s">
        <v>481</v>
      </c>
      <c r="D5646" s="103" t="s">
        <v>489</v>
      </c>
      <c r="E5646" s="103" t="s">
        <v>940</v>
      </c>
      <c r="F5646" s="103" t="s">
        <v>940</v>
      </c>
      <c r="G5646" s="103" t="s">
        <v>128</v>
      </c>
      <c r="H5646" s="103" t="s">
        <v>386</v>
      </c>
      <c r="I5646" s="103" t="s">
        <v>842</v>
      </c>
      <c r="J5646" s="215">
        <v>20.65</v>
      </c>
      <c r="K5646" s="216" t="s">
        <v>88</v>
      </c>
    </row>
    <row r="5647" spans="1:11" x14ac:dyDescent="0.25">
      <c r="A5647" s="103" t="s">
        <v>806</v>
      </c>
      <c r="B5647" s="103" t="s">
        <v>88</v>
      </c>
      <c r="C5647" s="103" t="s">
        <v>481</v>
      </c>
      <c r="D5647" s="103" t="s">
        <v>489</v>
      </c>
      <c r="E5647" s="103" t="s">
        <v>940</v>
      </c>
      <c r="F5647" s="103" t="s">
        <v>940</v>
      </c>
      <c r="G5647" s="103" t="s">
        <v>128</v>
      </c>
      <c r="H5647" s="103" t="s">
        <v>386</v>
      </c>
      <c r="I5647" s="103" t="s">
        <v>842</v>
      </c>
      <c r="J5647" s="215">
        <v>26.09</v>
      </c>
      <c r="K5647" s="216" t="s">
        <v>88</v>
      </c>
    </row>
    <row r="5648" spans="1:11" x14ac:dyDescent="0.25">
      <c r="A5648" s="103" t="s">
        <v>808</v>
      </c>
      <c r="B5648" s="103" t="s">
        <v>88</v>
      </c>
      <c r="C5648" s="103" t="s">
        <v>481</v>
      </c>
      <c r="D5648" s="103" t="s">
        <v>489</v>
      </c>
      <c r="E5648" s="103" t="s">
        <v>940</v>
      </c>
      <c r="F5648" s="103" t="s">
        <v>940</v>
      </c>
      <c r="G5648" s="103" t="s">
        <v>127</v>
      </c>
      <c r="H5648" s="103" t="s">
        <v>391</v>
      </c>
      <c r="I5648" s="103" t="s">
        <v>842</v>
      </c>
      <c r="J5648" s="215">
        <v>119.99</v>
      </c>
      <c r="K5648" s="216" t="s">
        <v>88</v>
      </c>
    </row>
    <row r="5649" spans="1:11" x14ac:dyDescent="0.25">
      <c r="A5649" s="103" t="s">
        <v>809</v>
      </c>
      <c r="B5649" s="103" t="s">
        <v>88</v>
      </c>
      <c r="C5649" s="103" t="s">
        <v>481</v>
      </c>
      <c r="D5649" s="103" t="s">
        <v>489</v>
      </c>
      <c r="E5649" s="103" t="s">
        <v>940</v>
      </c>
      <c r="F5649" s="103" t="s">
        <v>940</v>
      </c>
      <c r="G5649" s="103" t="s">
        <v>127</v>
      </c>
      <c r="H5649" s="103" t="s">
        <v>391</v>
      </c>
      <c r="I5649" s="103" t="s">
        <v>842</v>
      </c>
      <c r="J5649" s="215">
        <v>70.28</v>
      </c>
      <c r="K5649" s="216" t="s">
        <v>88</v>
      </c>
    </row>
    <row r="5650" spans="1:11" x14ac:dyDescent="0.25">
      <c r="A5650" s="103" t="s">
        <v>810</v>
      </c>
      <c r="B5650" s="103" t="s">
        <v>88</v>
      </c>
      <c r="C5650" s="103" t="s">
        <v>481</v>
      </c>
      <c r="D5650" s="103" t="s">
        <v>489</v>
      </c>
      <c r="E5650" s="103" t="s">
        <v>940</v>
      </c>
      <c r="F5650" s="103" t="s">
        <v>940</v>
      </c>
      <c r="G5650" s="103" t="s">
        <v>127</v>
      </c>
      <c r="H5650" s="103" t="s">
        <v>391</v>
      </c>
      <c r="I5650" s="103" t="s">
        <v>842</v>
      </c>
      <c r="J5650" s="215">
        <v>93.28</v>
      </c>
      <c r="K5650" s="216" t="s">
        <v>88</v>
      </c>
    </row>
    <row r="5651" spans="1:11" x14ac:dyDescent="0.25">
      <c r="A5651" s="103" t="s">
        <v>1038</v>
      </c>
      <c r="B5651" s="103" t="s">
        <v>88</v>
      </c>
      <c r="C5651" s="103" t="s">
        <v>481</v>
      </c>
      <c r="D5651" s="103" t="s">
        <v>489</v>
      </c>
      <c r="E5651" s="103" t="s">
        <v>940</v>
      </c>
      <c r="F5651" s="103" t="s">
        <v>940</v>
      </c>
      <c r="G5651" s="103" t="s">
        <v>127</v>
      </c>
      <c r="H5651" s="103" t="s">
        <v>391</v>
      </c>
      <c r="I5651" s="103" t="s">
        <v>842</v>
      </c>
      <c r="J5651" s="215">
        <v>42.28</v>
      </c>
      <c r="K5651" s="216" t="s">
        <v>88</v>
      </c>
    </row>
    <row r="5652" spans="1:11" x14ac:dyDescent="0.25">
      <c r="A5652" s="103" t="s">
        <v>806</v>
      </c>
      <c r="B5652" s="103" t="s">
        <v>88</v>
      </c>
      <c r="C5652" s="103" t="s">
        <v>481</v>
      </c>
      <c r="D5652" s="103" t="s">
        <v>489</v>
      </c>
      <c r="E5652" s="103" t="s">
        <v>940</v>
      </c>
      <c r="F5652" s="103" t="s">
        <v>940</v>
      </c>
      <c r="G5652" s="103" t="s">
        <v>127</v>
      </c>
      <c r="H5652" s="103" t="s">
        <v>391</v>
      </c>
      <c r="I5652" s="103" t="s">
        <v>842</v>
      </c>
      <c r="J5652" s="215">
        <v>82.28</v>
      </c>
      <c r="K5652" s="216" t="s">
        <v>88</v>
      </c>
    </row>
    <row r="5653" spans="1:11" x14ac:dyDescent="0.25">
      <c r="A5653" s="103" t="s">
        <v>807</v>
      </c>
      <c r="B5653" s="103" t="s">
        <v>88</v>
      </c>
      <c r="C5653" s="103" t="s">
        <v>481</v>
      </c>
      <c r="D5653" s="103" t="s">
        <v>489</v>
      </c>
      <c r="E5653" s="103" t="s">
        <v>940</v>
      </c>
      <c r="F5653" s="103" t="s">
        <v>940</v>
      </c>
      <c r="G5653" s="103" t="s">
        <v>127</v>
      </c>
      <c r="H5653" s="103" t="s">
        <v>391</v>
      </c>
      <c r="I5653" s="103" t="s">
        <v>842</v>
      </c>
      <c r="J5653" s="215">
        <v>-85.44</v>
      </c>
      <c r="K5653" s="216" t="s">
        <v>88</v>
      </c>
    </row>
    <row r="5654" spans="1:11" x14ac:dyDescent="0.25">
      <c r="A5654" s="103" t="s">
        <v>1038</v>
      </c>
      <c r="B5654" s="103" t="s">
        <v>88</v>
      </c>
      <c r="C5654" s="103" t="s">
        <v>481</v>
      </c>
      <c r="D5654" s="103" t="s">
        <v>489</v>
      </c>
      <c r="E5654" s="103" t="s">
        <v>940</v>
      </c>
      <c r="F5654" s="103" t="s">
        <v>940</v>
      </c>
      <c r="G5654" s="103" t="s">
        <v>126</v>
      </c>
      <c r="H5654" s="103" t="s">
        <v>392</v>
      </c>
      <c r="I5654" s="103" t="s">
        <v>842</v>
      </c>
      <c r="J5654" s="215">
        <v>10.86</v>
      </c>
      <c r="K5654" s="216" t="s">
        <v>88</v>
      </c>
    </row>
    <row r="5655" spans="1:11" x14ac:dyDescent="0.25">
      <c r="A5655" s="103" t="s">
        <v>808</v>
      </c>
      <c r="B5655" s="103" t="s">
        <v>88</v>
      </c>
      <c r="C5655" s="103" t="s">
        <v>481</v>
      </c>
      <c r="D5655" s="103" t="s">
        <v>489</v>
      </c>
      <c r="E5655" s="103" t="s">
        <v>940</v>
      </c>
      <c r="F5655" s="103" t="s">
        <v>940</v>
      </c>
      <c r="G5655" s="103" t="s">
        <v>125</v>
      </c>
      <c r="H5655" s="103" t="s">
        <v>393</v>
      </c>
      <c r="I5655" s="103" t="s">
        <v>842</v>
      </c>
      <c r="J5655" s="215">
        <v>199</v>
      </c>
      <c r="K5655" s="216" t="s">
        <v>88</v>
      </c>
    </row>
    <row r="5656" spans="1:11" x14ac:dyDescent="0.25">
      <c r="A5656" s="103" t="s">
        <v>809</v>
      </c>
      <c r="B5656" s="103" t="s">
        <v>88</v>
      </c>
      <c r="C5656" s="103" t="s">
        <v>481</v>
      </c>
      <c r="D5656" s="103" t="s">
        <v>489</v>
      </c>
      <c r="E5656" s="103" t="s">
        <v>940</v>
      </c>
      <c r="F5656" s="103" t="s">
        <v>940</v>
      </c>
      <c r="G5656" s="103" t="s">
        <v>125</v>
      </c>
      <c r="H5656" s="103" t="s">
        <v>393</v>
      </c>
      <c r="I5656" s="103" t="s">
        <v>842</v>
      </c>
      <c r="J5656" s="215">
        <v>1378</v>
      </c>
      <c r="K5656" s="216" t="s">
        <v>88</v>
      </c>
    </row>
    <row r="5657" spans="1:11" x14ac:dyDescent="0.25">
      <c r="A5657" s="103" t="s">
        <v>810</v>
      </c>
      <c r="B5657" s="103" t="s">
        <v>88</v>
      </c>
      <c r="C5657" s="103" t="s">
        <v>481</v>
      </c>
      <c r="D5657" s="103" t="s">
        <v>489</v>
      </c>
      <c r="E5657" s="103" t="s">
        <v>940</v>
      </c>
      <c r="F5657" s="103" t="s">
        <v>940</v>
      </c>
      <c r="G5657" s="103" t="s">
        <v>125</v>
      </c>
      <c r="H5657" s="103" t="s">
        <v>393</v>
      </c>
      <c r="I5657" s="103" t="s">
        <v>842</v>
      </c>
      <c r="J5657" s="215">
        <v>0</v>
      </c>
      <c r="K5657" s="216" t="s">
        <v>88</v>
      </c>
    </row>
    <row r="5658" spans="1:11" x14ac:dyDescent="0.25">
      <c r="A5658" s="103" t="s">
        <v>1038</v>
      </c>
      <c r="B5658" s="103" t="s">
        <v>88</v>
      </c>
      <c r="C5658" s="103" t="s">
        <v>481</v>
      </c>
      <c r="D5658" s="103" t="s">
        <v>489</v>
      </c>
      <c r="E5658" s="103" t="s">
        <v>940</v>
      </c>
      <c r="F5658" s="103" t="s">
        <v>940</v>
      </c>
      <c r="G5658" s="103" t="s">
        <v>125</v>
      </c>
      <c r="H5658" s="103" t="s">
        <v>393</v>
      </c>
      <c r="I5658" s="103" t="s">
        <v>842</v>
      </c>
      <c r="J5658" s="215">
        <v>1378</v>
      </c>
      <c r="K5658" s="216" t="s">
        <v>88</v>
      </c>
    </row>
    <row r="5659" spans="1:11" x14ac:dyDescent="0.25">
      <c r="A5659" s="103" t="s">
        <v>806</v>
      </c>
      <c r="B5659" s="103" t="s">
        <v>88</v>
      </c>
      <c r="C5659" s="103" t="s">
        <v>481</v>
      </c>
      <c r="D5659" s="103" t="s">
        <v>489</v>
      </c>
      <c r="E5659" s="103" t="s">
        <v>940</v>
      </c>
      <c r="F5659" s="103" t="s">
        <v>940</v>
      </c>
      <c r="G5659" s="103" t="s">
        <v>125</v>
      </c>
      <c r="H5659" s="103" t="s">
        <v>393</v>
      </c>
      <c r="I5659" s="103" t="s">
        <v>842</v>
      </c>
      <c r="J5659" s="215">
        <v>8.84</v>
      </c>
      <c r="K5659" s="216" t="s">
        <v>88</v>
      </c>
    </row>
    <row r="5660" spans="1:11" x14ac:dyDescent="0.25">
      <c r="A5660" s="103" t="s">
        <v>808</v>
      </c>
      <c r="B5660" s="103" t="s">
        <v>88</v>
      </c>
      <c r="C5660" s="103" t="s">
        <v>481</v>
      </c>
      <c r="D5660" s="103" t="s">
        <v>489</v>
      </c>
      <c r="E5660" s="103" t="s">
        <v>940</v>
      </c>
      <c r="F5660" s="103" t="s">
        <v>940</v>
      </c>
      <c r="G5660" s="103" t="s">
        <v>744</v>
      </c>
      <c r="H5660" s="103" t="s">
        <v>745</v>
      </c>
      <c r="I5660" s="103" t="s">
        <v>842</v>
      </c>
      <c r="J5660" s="215">
        <v>260.75</v>
      </c>
      <c r="K5660" s="216" t="s">
        <v>88</v>
      </c>
    </row>
    <row r="5661" spans="1:11" x14ac:dyDescent="0.25">
      <c r="A5661" s="103" t="s">
        <v>809</v>
      </c>
      <c r="B5661" s="103" t="s">
        <v>88</v>
      </c>
      <c r="C5661" s="103" t="s">
        <v>481</v>
      </c>
      <c r="D5661" s="103" t="s">
        <v>489</v>
      </c>
      <c r="E5661" s="103" t="s">
        <v>940</v>
      </c>
      <c r="F5661" s="103" t="s">
        <v>940</v>
      </c>
      <c r="G5661" s="103" t="s">
        <v>744</v>
      </c>
      <c r="H5661" s="103" t="s">
        <v>745</v>
      </c>
      <c r="I5661" s="103" t="s">
        <v>842</v>
      </c>
      <c r="J5661" s="215">
        <v>260.51</v>
      </c>
      <c r="K5661" s="216" t="s">
        <v>88</v>
      </c>
    </row>
    <row r="5662" spans="1:11" x14ac:dyDescent="0.25">
      <c r="A5662" s="103" t="s">
        <v>808</v>
      </c>
      <c r="B5662" s="103" t="s">
        <v>88</v>
      </c>
      <c r="C5662" s="103" t="s">
        <v>481</v>
      </c>
      <c r="D5662" s="103" t="s">
        <v>489</v>
      </c>
      <c r="E5662" s="103" t="s">
        <v>940</v>
      </c>
      <c r="F5662" s="103" t="s">
        <v>940</v>
      </c>
      <c r="G5662" s="103" t="s">
        <v>155</v>
      </c>
      <c r="H5662" s="103" t="s">
        <v>395</v>
      </c>
      <c r="I5662" s="103" t="s">
        <v>842</v>
      </c>
      <c r="J5662" s="215">
        <v>60</v>
      </c>
      <c r="K5662" s="216" t="s">
        <v>88</v>
      </c>
    </row>
    <row r="5663" spans="1:11" x14ac:dyDescent="0.25">
      <c r="A5663" s="103" t="s">
        <v>806</v>
      </c>
      <c r="B5663" s="103" t="s">
        <v>88</v>
      </c>
      <c r="C5663" s="103" t="s">
        <v>481</v>
      </c>
      <c r="D5663" s="103" t="s">
        <v>489</v>
      </c>
      <c r="E5663" s="103" t="s">
        <v>940</v>
      </c>
      <c r="F5663" s="103" t="s">
        <v>940</v>
      </c>
      <c r="G5663" s="103" t="s">
        <v>155</v>
      </c>
      <c r="H5663" s="103" t="s">
        <v>395</v>
      </c>
      <c r="I5663" s="103" t="s">
        <v>842</v>
      </c>
      <c r="J5663" s="215">
        <v>206.32</v>
      </c>
      <c r="K5663" s="216" t="s">
        <v>88</v>
      </c>
    </row>
    <row r="5664" spans="1:11" x14ac:dyDescent="0.25">
      <c r="A5664" s="103" t="s">
        <v>807</v>
      </c>
      <c r="B5664" s="103" t="s">
        <v>88</v>
      </c>
      <c r="C5664" s="103" t="s">
        <v>481</v>
      </c>
      <c r="D5664" s="103" t="s">
        <v>489</v>
      </c>
      <c r="E5664" s="103" t="s">
        <v>940</v>
      </c>
      <c r="F5664" s="103" t="s">
        <v>940</v>
      </c>
      <c r="G5664" s="103" t="s">
        <v>155</v>
      </c>
      <c r="H5664" s="103" t="s">
        <v>395</v>
      </c>
      <c r="I5664" s="103" t="s">
        <v>842</v>
      </c>
      <c r="J5664" s="215">
        <v>93.69</v>
      </c>
      <c r="K5664" s="216" t="s">
        <v>88</v>
      </c>
    </row>
    <row r="5665" spans="1:11" x14ac:dyDescent="0.25">
      <c r="A5665" s="103" t="s">
        <v>806</v>
      </c>
      <c r="B5665" s="103" t="s">
        <v>88</v>
      </c>
      <c r="C5665" s="103" t="s">
        <v>481</v>
      </c>
      <c r="D5665" s="103" t="s">
        <v>489</v>
      </c>
      <c r="E5665" s="103" t="s">
        <v>940</v>
      </c>
      <c r="F5665" s="103" t="s">
        <v>940</v>
      </c>
      <c r="G5665" s="103" t="s">
        <v>650</v>
      </c>
      <c r="H5665" s="103" t="s">
        <v>651</v>
      </c>
      <c r="I5665" s="103" t="s">
        <v>842</v>
      </c>
      <c r="J5665" s="215">
        <v>217.4</v>
      </c>
      <c r="K5665" s="216" t="s">
        <v>88</v>
      </c>
    </row>
    <row r="5666" spans="1:11" x14ac:dyDescent="0.25">
      <c r="A5666" s="103" t="s">
        <v>809</v>
      </c>
      <c r="B5666" s="103" t="s">
        <v>88</v>
      </c>
      <c r="C5666" s="103" t="s">
        <v>481</v>
      </c>
      <c r="D5666" s="103" t="s">
        <v>489</v>
      </c>
      <c r="E5666" s="103" t="s">
        <v>940</v>
      </c>
      <c r="F5666" s="103" t="s">
        <v>940</v>
      </c>
      <c r="G5666" s="103" t="s">
        <v>123</v>
      </c>
      <c r="H5666" s="103" t="s">
        <v>396</v>
      </c>
      <c r="I5666" s="103" t="s">
        <v>842</v>
      </c>
      <c r="J5666" s="215">
        <v>670</v>
      </c>
      <c r="K5666" s="216" t="s">
        <v>88</v>
      </c>
    </row>
    <row r="5667" spans="1:11" x14ac:dyDescent="0.25">
      <c r="A5667" s="103" t="s">
        <v>808</v>
      </c>
      <c r="B5667" s="103" t="s">
        <v>88</v>
      </c>
      <c r="C5667" s="103" t="s">
        <v>481</v>
      </c>
      <c r="D5667" s="103" t="s">
        <v>489</v>
      </c>
      <c r="E5667" s="103" t="s">
        <v>940</v>
      </c>
      <c r="F5667" s="103" t="s">
        <v>940</v>
      </c>
      <c r="G5667" s="103" t="s">
        <v>94</v>
      </c>
      <c r="H5667" s="103" t="s">
        <v>397</v>
      </c>
      <c r="I5667" s="103" t="s">
        <v>842</v>
      </c>
      <c r="J5667" s="215">
        <v>6684.59</v>
      </c>
      <c r="K5667" s="216" t="s">
        <v>88</v>
      </c>
    </row>
    <row r="5668" spans="1:11" x14ac:dyDescent="0.25">
      <c r="A5668" s="103" t="s">
        <v>809</v>
      </c>
      <c r="B5668" s="103" t="s">
        <v>88</v>
      </c>
      <c r="C5668" s="103" t="s">
        <v>481</v>
      </c>
      <c r="D5668" s="103" t="s">
        <v>489</v>
      </c>
      <c r="E5668" s="103" t="s">
        <v>940</v>
      </c>
      <c r="F5668" s="103" t="s">
        <v>940</v>
      </c>
      <c r="G5668" s="103" t="s">
        <v>94</v>
      </c>
      <c r="H5668" s="103" t="s">
        <v>397</v>
      </c>
      <c r="I5668" s="103" t="s">
        <v>842</v>
      </c>
      <c r="J5668" s="215">
        <v>5225.0200000000004</v>
      </c>
      <c r="K5668" s="216" t="s">
        <v>88</v>
      </c>
    </row>
    <row r="5669" spans="1:11" x14ac:dyDescent="0.25">
      <c r="A5669" s="103" t="s">
        <v>810</v>
      </c>
      <c r="B5669" s="103" t="s">
        <v>88</v>
      </c>
      <c r="C5669" s="103" t="s">
        <v>481</v>
      </c>
      <c r="D5669" s="103" t="s">
        <v>489</v>
      </c>
      <c r="E5669" s="103" t="s">
        <v>940</v>
      </c>
      <c r="F5669" s="103" t="s">
        <v>940</v>
      </c>
      <c r="G5669" s="103" t="s">
        <v>94</v>
      </c>
      <c r="H5669" s="103" t="s">
        <v>397</v>
      </c>
      <c r="I5669" s="103" t="s">
        <v>842</v>
      </c>
      <c r="J5669" s="215">
        <v>6407.4</v>
      </c>
      <c r="K5669" s="216" t="s">
        <v>88</v>
      </c>
    </row>
    <row r="5670" spans="1:11" x14ac:dyDescent="0.25">
      <c r="A5670" s="103" t="s">
        <v>1038</v>
      </c>
      <c r="B5670" s="103" t="s">
        <v>88</v>
      </c>
      <c r="C5670" s="103" t="s">
        <v>481</v>
      </c>
      <c r="D5670" s="103" t="s">
        <v>489</v>
      </c>
      <c r="E5670" s="103" t="s">
        <v>940</v>
      </c>
      <c r="F5670" s="103" t="s">
        <v>940</v>
      </c>
      <c r="G5670" s="103" t="s">
        <v>94</v>
      </c>
      <c r="H5670" s="103" t="s">
        <v>397</v>
      </c>
      <c r="I5670" s="103" t="s">
        <v>842</v>
      </c>
      <c r="J5670" s="215">
        <v>6407.38</v>
      </c>
      <c r="K5670" s="216" t="s">
        <v>88</v>
      </c>
    </row>
    <row r="5671" spans="1:11" x14ac:dyDescent="0.25">
      <c r="A5671" s="103" t="s">
        <v>806</v>
      </c>
      <c r="B5671" s="103" t="s">
        <v>88</v>
      </c>
      <c r="C5671" s="103" t="s">
        <v>481</v>
      </c>
      <c r="D5671" s="103" t="s">
        <v>489</v>
      </c>
      <c r="E5671" s="103" t="s">
        <v>940</v>
      </c>
      <c r="F5671" s="103" t="s">
        <v>940</v>
      </c>
      <c r="G5671" s="103" t="s">
        <v>94</v>
      </c>
      <c r="H5671" s="103" t="s">
        <v>397</v>
      </c>
      <c r="I5671" s="103" t="s">
        <v>842</v>
      </c>
      <c r="J5671" s="215">
        <v>6407.38</v>
      </c>
      <c r="K5671" s="216" t="s">
        <v>88</v>
      </c>
    </row>
    <row r="5672" spans="1:11" x14ac:dyDescent="0.25">
      <c r="A5672" s="103" t="s">
        <v>807</v>
      </c>
      <c r="B5672" s="103" t="s">
        <v>88</v>
      </c>
      <c r="C5672" s="103" t="s">
        <v>481</v>
      </c>
      <c r="D5672" s="103" t="s">
        <v>489</v>
      </c>
      <c r="E5672" s="103" t="s">
        <v>940</v>
      </c>
      <c r="F5672" s="103" t="s">
        <v>940</v>
      </c>
      <c r="G5672" s="103" t="s">
        <v>94</v>
      </c>
      <c r="H5672" s="103" t="s">
        <v>397</v>
      </c>
      <c r="I5672" s="103" t="s">
        <v>842</v>
      </c>
      <c r="J5672" s="215">
        <v>6407.38</v>
      </c>
      <c r="K5672" s="216" t="s">
        <v>88</v>
      </c>
    </row>
    <row r="5673" spans="1:11" x14ac:dyDescent="0.25">
      <c r="A5673" s="103" t="s">
        <v>808</v>
      </c>
      <c r="B5673" s="103" t="s">
        <v>88</v>
      </c>
      <c r="C5673" s="103" t="s">
        <v>481</v>
      </c>
      <c r="D5673" s="103" t="s">
        <v>489</v>
      </c>
      <c r="E5673" s="103" t="s">
        <v>940</v>
      </c>
      <c r="F5673" s="103" t="s">
        <v>940</v>
      </c>
      <c r="G5673" s="103" t="s">
        <v>448</v>
      </c>
      <c r="H5673" s="103" t="s">
        <v>449</v>
      </c>
      <c r="I5673" s="103" t="s">
        <v>842</v>
      </c>
      <c r="J5673" s="215">
        <v>287.42</v>
      </c>
      <c r="K5673" s="216" t="s">
        <v>88</v>
      </c>
    </row>
    <row r="5674" spans="1:11" x14ac:dyDescent="0.25">
      <c r="A5674" s="103" t="s">
        <v>809</v>
      </c>
      <c r="B5674" s="103" t="s">
        <v>88</v>
      </c>
      <c r="C5674" s="103" t="s">
        <v>481</v>
      </c>
      <c r="D5674" s="103" t="s">
        <v>489</v>
      </c>
      <c r="E5674" s="103" t="s">
        <v>940</v>
      </c>
      <c r="F5674" s="103" t="s">
        <v>940</v>
      </c>
      <c r="G5674" s="103" t="s">
        <v>448</v>
      </c>
      <c r="H5674" s="103" t="s">
        <v>449</v>
      </c>
      <c r="I5674" s="103" t="s">
        <v>842</v>
      </c>
      <c r="J5674" s="215">
        <v>179.78</v>
      </c>
      <c r="K5674" s="216" t="s">
        <v>88</v>
      </c>
    </row>
    <row r="5675" spans="1:11" x14ac:dyDescent="0.25">
      <c r="A5675" s="103" t="s">
        <v>810</v>
      </c>
      <c r="B5675" s="103" t="s">
        <v>88</v>
      </c>
      <c r="C5675" s="103" t="s">
        <v>481</v>
      </c>
      <c r="D5675" s="103" t="s">
        <v>489</v>
      </c>
      <c r="E5675" s="103" t="s">
        <v>940</v>
      </c>
      <c r="F5675" s="103" t="s">
        <v>940</v>
      </c>
      <c r="G5675" s="103" t="s">
        <v>448</v>
      </c>
      <c r="H5675" s="103" t="s">
        <v>449</v>
      </c>
      <c r="I5675" s="103" t="s">
        <v>842</v>
      </c>
      <c r="J5675" s="215">
        <v>29.71</v>
      </c>
      <c r="K5675" s="216" t="s">
        <v>88</v>
      </c>
    </row>
    <row r="5676" spans="1:11" x14ac:dyDescent="0.25">
      <c r="A5676" s="103" t="s">
        <v>1038</v>
      </c>
      <c r="B5676" s="103" t="s">
        <v>88</v>
      </c>
      <c r="C5676" s="103" t="s">
        <v>481</v>
      </c>
      <c r="D5676" s="103" t="s">
        <v>489</v>
      </c>
      <c r="E5676" s="103" t="s">
        <v>940</v>
      </c>
      <c r="F5676" s="103" t="s">
        <v>940</v>
      </c>
      <c r="G5676" s="103" t="s">
        <v>448</v>
      </c>
      <c r="H5676" s="103" t="s">
        <v>449</v>
      </c>
      <c r="I5676" s="103" t="s">
        <v>842</v>
      </c>
      <c r="J5676" s="215">
        <v>29.71</v>
      </c>
      <c r="K5676" s="216" t="s">
        <v>88</v>
      </c>
    </row>
    <row r="5677" spans="1:11" x14ac:dyDescent="0.25">
      <c r="A5677" s="103" t="s">
        <v>806</v>
      </c>
      <c r="B5677" s="103" t="s">
        <v>88</v>
      </c>
      <c r="C5677" s="103" t="s">
        <v>481</v>
      </c>
      <c r="D5677" s="103" t="s">
        <v>489</v>
      </c>
      <c r="E5677" s="103" t="s">
        <v>940</v>
      </c>
      <c r="F5677" s="103" t="s">
        <v>940</v>
      </c>
      <c r="G5677" s="103" t="s">
        <v>448</v>
      </c>
      <c r="H5677" s="103" t="s">
        <v>449</v>
      </c>
      <c r="I5677" s="103" t="s">
        <v>842</v>
      </c>
      <c r="J5677" s="215">
        <v>29.71</v>
      </c>
      <c r="K5677" s="216" t="s">
        <v>88</v>
      </c>
    </row>
    <row r="5678" spans="1:11" x14ac:dyDescent="0.25">
      <c r="A5678" s="103" t="s">
        <v>807</v>
      </c>
      <c r="B5678" s="103" t="s">
        <v>88</v>
      </c>
      <c r="C5678" s="103" t="s">
        <v>481</v>
      </c>
      <c r="D5678" s="103" t="s">
        <v>489</v>
      </c>
      <c r="E5678" s="103" t="s">
        <v>940</v>
      </c>
      <c r="F5678" s="103" t="s">
        <v>940</v>
      </c>
      <c r="G5678" s="103" t="s">
        <v>448</v>
      </c>
      <c r="H5678" s="103" t="s">
        <v>449</v>
      </c>
      <c r="I5678" s="103" t="s">
        <v>842</v>
      </c>
      <c r="J5678" s="215">
        <v>29.71</v>
      </c>
      <c r="K5678" s="216" t="s">
        <v>88</v>
      </c>
    </row>
    <row r="5679" spans="1:11" x14ac:dyDescent="0.25">
      <c r="A5679" s="103" t="s">
        <v>808</v>
      </c>
      <c r="B5679" s="103" t="s">
        <v>88</v>
      </c>
      <c r="C5679" s="103" t="s">
        <v>481</v>
      </c>
      <c r="D5679" s="103" t="s">
        <v>490</v>
      </c>
      <c r="E5679" s="111"/>
      <c r="F5679" s="103" t="s">
        <v>941</v>
      </c>
      <c r="G5679" s="103" t="s">
        <v>95</v>
      </c>
      <c r="H5679" s="103" t="s">
        <v>366</v>
      </c>
      <c r="I5679" s="103" t="s">
        <v>842</v>
      </c>
      <c r="J5679" s="215">
        <v>590.19000000000005</v>
      </c>
      <c r="K5679" s="216" t="s">
        <v>88</v>
      </c>
    </row>
    <row r="5680" spans="1:11" x14ac:dyDescent="0.25">
      <c r="A5680" s="103" t="s">
        <v>809</v>
      </c>
      <c r="B5680" s="103" t="s">
        <v>88</v>
      </c>
      <c r="C5680" s="103" t="s">
        <v>481</v>
      </c>
      <c r="D5680" s="103" t="s">
        <v>490</v>
      </c>
      <c r="E5680" s="111"/>
      <c r="F5680" s="103" t="s">
        <v>941</v>
      </c>
      <c r="G5680" s="103" t="s">
        <v>95</v>
      </c>
      <c r="H5680" s="103" t="s">
        <v>366</v>
      </c>
      <c r="I5680" s="103" t="s">
        <v>842</v>
      </c>
      <c r="J5680" s="215">
        <v>417.22</v>
      </c>
      <c r="K5680" s="216" t="s">
        <v>88</v>
      </c>
    </row>
    <row r="5681" spans="1:11" x14ac:dyDescent="0.25">
      <c r="A5681" s="103" t="s">
        <v>810</v>
      </c>
      <c r="B5681" s="103" t="s">
        <v>88</v>
      </c>
      <c r="C5681" s="103" t="s">
        <v>481</v>
      </c>
      <c r="D5681" s="103" t="s">
        <v>490</v>
      </c>
      <c r="E5681" s="111"/>
      <c r="F5681" s="103" t="s">
        <v>941</v>
      </c>
      <c r="G5681" s="103" t="s">
        <v>95</v>
      </c>
      <c r="H5681" s="103" t="s">
        <v>366</v>
      </c>
      <c r="I5681" s="103" t="s">
        <v>842</v>
      </c>
      <c r="J5681" s="215">
        <v>128.66999999999999</v>
      </c>
      <c r="K5681" s="216" t="s">
        <v>88</v>
      </c>
    </row>
    <row r="5682" spans="1:11" x14ac:dyDescent="0.25">
      <c r="A5682" s="103" t="s">
        <v>1038</v>
      </c>
      <c r="B5682" s="103" t="s">
        <v>88</v>
      </c>
      <c r="C5682" s="103" t="s">
        <v>481</v>
      </c>
      <c r="D5682" s="103" t="s">
        <v>490</v>
      </c>
      <c r="E5682" s="111"/>
      <c r="F5682" s="103" t="s">
        <v>941</v>
      </c>
      <c r="G5682" s="103" t="s">
        <v>95</v>
      </c>
      <c r="H5682" s="103" t="s">
        <v>366</v>
      </c>
      <c r="I5682" s="103" t="s">
        <v>842</v>
      </c>
      <c r="J5682" s="215">
        <v>420.48</v>
      </c>
      <c r="K5682" s="216" t="s">
        <v>88</v>
      </c>
    </row>
    <row r="5683" spans="1:11" x14ac:dyDescent="0.25">
      <c r="A5683" s="103" t="s">
        <v>806</v>
      </c>
      <c r="B5683" s="103" t="s">
        <v>88</v>
      </c>
      <c r="C5683" s="103" t="s">
        <v>481</v>
      </c>
      <c r="D5683" s="103" t="s">
        <v>490</v>
      </c>
      <c r="E5683" s="111"/>
      <c r="F5683" s="103" t="s">
        <v>941</v>
      </c>
      <c r="G5683" s="103" t="s">
        <v>95</v>
      </c>
      <c r="H5683" s="103" t="s">
        <v>366</v>
      </c>
      <c r="I5683" s="103" t="s">
        <v>842</v>
      </c>
      <c r="J5683" s="215">
        <v>519.83000000000004</v>
      </c>
      <c r="K5683" s="216" t="s">
        <v>88</v>
      </c>
    </row>
    <row r="5684" spans="1:11" x14ac:dyDescent="0.25">
      <c r="A5684" s="103" t="s">
        <v>807</v>
      </c>
      <c r="B5684" s="103" t="s">
        <v>88</v>
      </c>
      <c r="C5684" s="103" t="s">
        <v>481</v>
      </c>
      <c r="D5684" s="103" t="s">
        <v>490</v>
      </c>
      <c r="E5684" s="111"/>
      <c r="F5684" s="103" t="s">
        <v>941</v>
      </c>
      <c r="G5684" s="103" t="s">
        <v>95</v>
      </c>
      <c r="H5684" s="103" t="s">
        <v>366</v>
      </c>
      <c r="I5684" s="103" t="s">
        <v>842</v>
      </c>
      <c r="J5684" s="215">
        <v>820.31</v>
      </c>
      <c r="K5684" s="216" t="s">
        <v>88</v>
      </c>
    </row>
    <row r="5685" spans="1:11" x14ac:dyDescent="0.25">
      <c r="A5685" s="103" t="s">
        <v>1038</v>
      </c>
      <c r="B5685" s="103" t="s">
        <v>88</v>
      </c>
      <c r="C5685" s="103" t="s">
        <v>481</v>
      </c>
      <c r="D5685" s="103" t="s">
        <v>942</v>
      </c>
      <c r="E5685" s="103" t="s">
        <v>943</v>
      </c>
      <c r="F5685" s="103" t="s">
        <v>943</v>
      </c>
      <c r="G5685" s="103" t="s">
        <v>194</v>
      </c>
      <c r="H5685" s="103" t="s">
        <v>731</v>
      </c>
      <c r="I5685" s="103" t="s">
        <v>842</v>
      </c>
      <c r="J5685" s="215">
        <v>1595.96</v>
      </c>
      <c r="K5685" s="216" t="s">
        <v>88</v>
      </c>
    </row>
    <row r="5686" spans="1:11" x14ac:dyDescent="0.25">
      <c r="A5686" s="103" t="s">
        <v>807</v>
      </c>
      <c r="B5686" s="103" t="s">
        <v>88</v>
      </c>
      <c r="C5686" s="103" t="s">
        <v>481</v>
      </c>
      <c r="D5686" s="103" t="s">
        <v>942</v>
      </c>
      <c r="E5686" s="103" t="s">
        <v>943</v>
      </c>
      <c r="F5686" s="103" t="s">
        <v>943</v>
      </c>
      <c r="G5686" s="103" t="s">
        <v>178</v>
      </c>
      <c r="H5686" s="103" t="s">
        <v>315</v>
      </c>
      <c r="I5686" s="103" t="s">
        <v>842</v>
      </c>
      <c r="J5686" s="215">
        <v>86.96</v>
      </c>
      <c r="K5686" s="216" t="s">
        <v>88</v>
      </c>
    </row>
    <row r="5687" spans="1:11" x14ac:dyDescent="0.25">
      <c r="A5687" s="103" t="s">
        <v>807</v>
      </c>
      <c r="B5687" s="103" t="s">
        <v>88</v>
      </c>
      <c r="C5687" s="103" t="s">
        <v>481</v>
      </c>
      <c r="D5687" s="103" t="s">
        <v>942</v>
      </c>
      <c r="E5687" s="103" t="s">
        <v>943</v>
      </c>
      <c r="F5687" s="103" t="s">
        <v>943</v>
      </c>
      <c r="G5687" s="103" t="s">
        <v>153</v>
      </c>
      <c r="H5687" s="103" t="s">
        <v>318</v>
      </c>
      <c r="I5687" s="103" t="s">
        <v>842</v>
      </c>
      <c r="J5687" s="215">
        <v>666.32</v>
      </c>
      <c r="K5687" s="216" t="s">
        <v>88</v>
      </c>
    </row>
    <row r="5688" spans="1:11" x14ac:dyDescent="0.25">
      <c r="A5688" s="103" t="s">
        <v>807</v>
      </c>
      <c r="B5688" s="103" t="s">
        <v>88</v>
      </c>
      <c r="C5688" s="103" t="s">
        <v>481</v>
      </c>
      <c r="D5688" s="103" t="s">
        <v>942</v>
      </c>
      <c r="E5688" s="103" t="s">
        <v>943</v>
      </c>
      <c r="F5688" s="103" t="s">
        <v>943</v>
      </c>
      <c r="G5688" s="103" t="s">
        <v>118</v>
      </c>
      <c r="H5688" s="103" t="s">
        <v>323</v>
      </c>
      <c r="I5688" s="103" t="s">
        <v>842</v>
      </c>
      <c r="J5688" s="215">
        <v>706.51</v>
      </c>
      <c r="K5688" s="216" t="s">
        <v>88</v>
      </c>
    </row>
    <row r="5689" spans="1:11" x14ac:dyDescent="0.25">
      <c r="A5689" s="103" t="s">
        <v>806</v>
      </c>
      <c r="B5689" s="103" t="s">
        <v>88</v>
      </c>
      <c r="C5689" s="103" t="s">
        <v>481</v>
      </c>
      <c r="D5689" s="103" t="s">
        <v>942</v>
      </c>
      <c r="E5689" s="103" t="s">
        <v>943</v>
      </c>
      <c r="F5689" s="103" t="s">
        <v>943</v>
      </c>
      <c r="G5689" s="103" t="s">
        <v>613</v>
      </c>
      <c r="H5689" s="103" t="s">
        <v>614</v>
      </c>
      <c r="I5689" s="103" t="s">
        <v>842</v>
      </c>
      <c r="J5689" s="215">
        <v>3160.22</v>
      </c>
      <c r="K5689" s="216" t="s">
        <v>88</v>
      </c>
    </row>
    <row r="5690" spans="1:11" x14ac:dyDescent="0.25">
      <c r="A5690" s="103" t="s">
        <v>806</v>
      </c>
      <c r="B5690" s="103" t="s">
        <v>88</v>
      </c>
      <c r="C5690" s="103" t="s">
        <v>481</v>
      </c>
      <c r="D5690" s="103" t="s">
        <v>942</v>
      </c>
      <c r="E5690" s="111"/>
      <c r="F5690" s="103" t="s">
        <v>943</v>
      </c>
      <c r="G5690" s="103" t="s">
        <v>613</v>
      </c>
      <c r="H5690" s="103" t="s">
        <v>614</v>
      </c>
      <c r="I5690" s="103" t="s">
        <v>842</v>
      </c>
      <c r="J5690" s="215">
        <v>-790.06</v>
      </c>
      <c r="K5690" s="216" t="s">
        <v>88</v>
      </c>
    </row>
    <row r="5691" spans="1:11" x14ac:dyDescent="0.25">
      <c r="A5691" s="103" t="s">
        <v>806</v>
      </c>
      <c r="B5691" s="103" t="s">
        <v>88</v>
      </c>
      <c r="C5691" s="103" t="s">
        <v>481</v>
      </c>
      <c r="D5691" s="103" t="s">
        <v>942</v>
      </c>
      <c r="E5691" s="103" t="s">
        <v>943</v>
      </c>
      <c r="F5691" s="103" t="s">
        <v>943</v>
      </c>
      <c r="G5691" s="103" t="s">
        <v>151</v>
      </c>
      <c r="H5691" s="103" t="s">
        <v>616</v>
      </c>
      <c r="I5691" s="103" t="s">
        <v>842</v>
      </c>
      <c r="J5691" s="215">
        <v>1256.8</v>
      </c>
      <c r="K5691" s="216" t="s">
        <v>88</v>
      </c>
    </row>
    <row r="5692" spans="1:11" x14ac:dyDescent="0.25">
      <c r="A5692" s="103" t="s">
        <v>807</v>
      </c>
      <c r="B5692" s="103" t="s">
        <v>88</v>
      </c>
      <c r="C5692" s="103" t="s">
        <v>481</v>
      </c>
      <c r="D5692" s="103" t="s">
        <v>942</v>
      </c>
      <c r="E5692" s="103" t="s">
        <v>943</v>
      </c>
      <c r="F5692" s="103" t="s">
        <v>943</v>
      </c>
      <c r="G5692" s="103" t="s">
        <v>99</v>
      </c>
      <c r="H5692" s="103" t="s">
        <v>363</v>
      </c>
      <c r="I5692" s="103" t="s">
        <v>842</v>
      </c>
      <c r="J5692" s="215">
        <v>573.45000000000005</v>
      </c>
      <c r="K5692" s="216" t="s">
        <v>88</v>
      </c>
    </row>
    <row r="5693" spans="1:11" x14ac:dyDescent="0.25">
      <c r="A5693" s="103" t="s">
        <v>809</v>
      </c>
      <c r="B5693" s="103" t="s">
        <v>88</v>
      </c>
      <c r="C5693" s="103" t="s">
        <v>481</v>
      </c>
      <c r="D5693" s="103" t="s">
        <v>942</v>
      </c>
      <c r="E5693" s="103" t="s">
        <v>943</v>
      </c>
      <c r="F5693" s="103" t="s">
        <v>943</v>
      </c>
      <c r="G5693" s="103" t="s">
        <v>141</v>
      </c>
      <c r="H5693" s="103" t="s">
        <v>368</v>
      </c>
      <c r="I5693" s="103" t="s">
        <v>842</v>
      </c>
      <c r="J5693" s="215">
        <v>351.8</v>
      </c>
      <c r="K5693" s="216" t="s">
        <v>88</v>
      </c>
    </row>
    <row r="5694" spans="1:11" x14ac:dyDescent="0.25">
      <c r="A5694" s="103" t="s">
        <v>810</v>
      </c>
      <c r="B5694" s="103" t="s">
        <v>88</v>
      </c>
      <c r="C5694" s="103" t="s">
        <v>481</v>
      </c>
      <c r="D5694" s="103" t="s">
        <v>942</v>
      </c>
      <c r="E5694" s="103" t="s">
        <v>943</v>
      </c>
      <c r="F5694" s="103" t="s">
        <v>943</v>
      </c>
      <c r="G5694" s="103" t="s">
        <v>141</v>
      </c>
      <c r="H5694" s="103" t="s">
        <v>368</v>
      </c>
      <c r="I5694" s="103" t="s">
        <v>842</v>
      </c>
      <c r="J5694" s="215">
        <v>123.8</v>
      </c>
      <c r="K5694" s="216" t="s">
        <v>88</v>
      </c>
    </row>
    <row r="5695" spans="1:11" x14ac:dyDescent="0.25">
      <c r="A5695" s="103" t="s">
        <v>808</v>
      </c>
      <c r="B5695" s="103" t="s">
        <v>88</v>
      </c>
      <c r="C5695" s="103" t="s">
        <v>481</v>
      </c>
      <c r="D5695" s="103" t="s">
        <v>942</v>
      </c>
      <c r="E5695" s="103" t="s">
        <v>943</v>
      </c>
      <c r="F5695" s="103" t="s">
        <v>943</v>
      </c>
      <c r="G5695" s="103" t="s">
        <v>138</v>
      </c>
      <c r="H5695" s="103" t="s">
        <v>647</v>
      </c>
      <c r="I5695" s="103" t="s">
        <v>842</v>
      </c>
      <c r="J5695" s="215">
        <v>873.1</v>
      </c>
      <c r="K5695" s="216" t="s">
        <v>88</v>
      </c>
    </row>
    <row r="5696" spans="1:11" x14ac:dyDescent="0.25">
      <c r="A5696" s="103" t="s">
        <v>808</v>
      </c>
      <c r="B5696" s="103" t="s">
        <v>88</v>
      </c>
      <c r="C5696" s="103" t="s">
        <v>481</v>
      </c>
      <c r="D5696" s="103" t="s">
        <v>942</v>
      </c>
      <c r="E5696" s="111"/>
      <c r="F5696" s="103" t="s">
        <v>943</v>
      </c>
      <c r="G5696" s="103" t="s">
        <v>138</v>
      </c>
      <c r="H5696" s="103" t="s">
        <v>647</v>
      </c>
      <c r="I5696" s="103" t="s">
        <v>842</v>
      </c>
      <c r="J5696" s="215">
        <v>-226.92</v>
      </c>
      <c r="K5696" s="216" t="s">
        <v>88</v>
      </c>
    </row>
    <row r="5697" spans="1:11" x14ac:dyDescent="0.25">
      <c r="A5697" s="103" t="s">
        <v>810</v>
      </c>
      <c r="B5697" s="103" t="s">
        <v>88</v>
      </c>
      <c r="C5697" s="103" t="s">
        <v>481</v>
      </c>
      <c r="D5697" s="103" t="s">
        <v>942</v>
      </c>
      <c r="E5697" s="103" t="s">
        <v>943</v>
      </c>
      <c r="F5697" s="103" t="s">
        <v>943</v>
      </c>
      <c r="G5697" s="103" t="s">
        <v>138</v>
      </c>
      <c r="H5697" s="103" t="s">
        <v>647</v>
      </c>
      <c r="I5697" s="103" t="s">
        <v>842</v>
      </c>
      <c r="J5697" s="215">
        <v>39.979999999999997</v>
      </c>
      <c r="K5697" s="216" t="s">
        <v>88</v>
      </c>
    </row>
    <row r="5698" spans="1:11" x14ac:dyDescent="0.25">
      <c r="A5698" s="103" t="s">
        <v>810</v>
      </c>
      <c r="B5698" s="103" t="s">
        <v>88</v>
      </c>
      <c r="C5698" s="103" t="s">
        <v>481</v>
      </c>
      <c r="D5698" s="103" t="s">
        <v>942</v>
      </c>
      <c r="E5698" s="111"/>
      <c r="F5698" s="103" t="s">
        <v>943</v>
      </c>
      <c r="G5698" s="103" t="s">
        <v>138</v>
      </c>
      <c r="H5698" s="103" t="s">
        <v>647</v>
      </c>
      <c r="I5698" s="103" t="s">
        <v>842</v>
      </c>
      <c r="J5698" s="215">
        <v>-10.39</v>
      </c>
      <c r="K5698" s="216" t="s">
        <v>88</v>
      </c>
    </row>
    <row r="5699" spans="1:11" x14ac:dyDescent="0.25">
      <c r="A5699" s="103" t="s">
        <v>1038</v>
      </c>
      <c r="B5699" s="103" t="s">
        <v>88</v>
      </c>
      <c r="C5699" s="103" t="s">
        <v>481</v>
      </c>
      <c r="D5699" s="103" t="s">
        <v>942</v>
      </c>
      <c r="E5699" s="103" t="s">
        <v>943</v>
      </c>
      <c r="F5699" s="103" t="s">
        <v>943</v>
      </c>
      <c r="G5699" s="103" t="s">
        <v>138</v>
      </c>
      <c r="H5699" s="103" t="s">
        <v>647</v>
      </c>
      <c r="I5699" s="103" t="s">
        <v>842</v>
      </c>
      <c r="J5699" s="215">
        <v>41.3</v>
      </c>
      <c r="K5699" s="216" t="s">
        <v>88</v>
      </c>
    </row>
    <row r="5700" spans="1:11" x14ac:dyDescent="0.25">
      <c r="A5700" s="103" t="s">
        <v>1038</v>
      </c>
      <c r="B5700" s="103" t="s">
        <v>88</v>
      </c>
      <c r="C5700" s="103" t="s">
        <v>481</v>
      </c>
      <c r="D5700" s="103" t="s">
        <v>942</v>
      </c>
      <c r="E5700" s="111"/>
      <c r="F5700" s="103" t="s">
        <v>943</v>
      </c>
      <c r="G5700" s="103" t="s">
        <v>138</v>
      </c>
      <c r="H5700" s="103" t="s">
        <v>647</v>
      </c>
      <c r="I5700" s="103" t="s">
        <v>842</v>
      </c>
      <c r="J5700" s="215">
        <v>-10.74</v>
      </c>
      <c r="K5700" s="216" t="s">
        <v>88</v>
      </c>
    </row>
    <row r="5701" spans="1:11" x14ac:dyDescent="0.25">
      <c r="A5701" s="103" t="s">
        <v>807</v>
      </c>
      <c r="B5701" s="103" t="s">
        <v>88</v>
      </c>
      <c r="C5701" s="103" t="s">
        <v>481</v>
      </c>
      <c r="D5701" s="103" t="s">
        <v>942</v>
      </c>
      <c r="E5701" s="103" t="s">
        <v>943</v>
      </c>
      <c r="F5701" s="103" t="s">
        <v>943</v>
      </c>
      <c r="G5701" s="103" t="s">
        <v>138</v>
      </c>
      <c r="H5701" s="103" t="s">
        <v>647</v>
      </c>
      <c r="I5701" s="103" t="s">
        <v>842</v>
      </c>
      <c r="J5701" s="215">
        <v>516.44000000000005</v>
      </c>
      <c r="K5701" s="216" t="s">
        <v>88</v>
      </c>
    </row>
    <row r="5702" spans="1:11" x14ac:dyDescent="0.25">
      <c r="A5702" s="103" t="s">
        <v>807</v>
      </c>
      <c r="B5702" s="103" t="s">
        <v>88</v>
      </c>
      <c r="C5702" s="103" t="s">
        <v>481</v>
      </c>
      <c r="D5702" s="103" t="s">
        <v>942</v>
      </c>
      <c r="E5702" s="111"/>
      <c r="F5702" s="103" t="s">
        <v>943</v>
      </c>
      <c r="G5702" s="103" t="s">
        <v>138</v>
      </c>
      <c r="H5702" s="103" t="s">
        <v>647</v>
      </c>
      <c r="I5702" s="103" t="s">
        <v>842</v>
      </c>
      <c r="J5702" s="215">
        <v>-134.22</v>
      </c>
      <c r="K5702" s="216" t="s">
        <v>88</v>
      </c>
    </row>
    <row r="5703" spans="1:11" x14ac:dyDescent="0.25">
      <c r="A5703" s="103" t="s">
        <v>807</v>
      </c>
      <c r="B5703" s="103" t="s">
        <v>88</v>
      </c>
      <c r="C5703" s="103" t="s">
        <v>481</v>
      </c>
      <c r="D5703" s="103" t="s">
        <v>942</v>
      </c>
      <c r="E5703" s="103" t="s">
        <v>943</v>
      </c>
      <c r="F5703" s="103" t="s">
        <v>943</v>
      </c>
      <c r="G5703" s="103" t="s">
        <v>148</v>
      </c>
      <c r="H5703" s="103" t="s">
        <v>390</v>
      </c>
      <c r="I5703" s="103" t="s">
        <v>842</v>
      </c>
      <c r="J5703" s="215">
        <v>1585.97</v>
      </c>
      <c r="K5703" s="216" t="s">
        <v>88</v>
      </c>
    </row>
    <row r="5704" spans="1:11" x14ac:dyDescent="0.25">
      <c r="A5704" s="103" t="s">
        <v>807</v>
      </c>
      <c r="B5704" s="103" t="s">
        <v>88</v>
      </c>
      <c r="C5704" s="103" t="s">
        <v>481</v>
      </c>
      <c r="D5704" s="103" t="s">
        <v>942</v>
      </c>
      <c r="E5704" s="103" t="s">
        <v>943</v>
      </c>
      <c r="F5704" s="103" t="s">
        <v>943</v>
      </c>
      <c r="G5704" s="103" t="s">
        <v>127</v>
      </c>
      <c r="H5704" s="103" t="s">
        <v>391</v>
      </c>
      <c r="I5704" s="103" t="s">
        <v>842</v>
      </c>
      <c r="J5704" s="215">
        <v>332.6</v>
      </c>
      <c r="K5704" s="216" t="s">
        <v>88</v>
      </c>
    </row>
    <row r="5705" spans="1:11" x14ac:dyDescent="0.25">
      <c r="A5705" s="103" t="s">
        <v>809</v>
      </c>
      <c r="B5705" s="103" t="s">
        <v>88</v>
      </c>
      <c r="C5705" s="103" t="s">
        <v>481</v>
      </c>
      <c r="D5705" s="103" t="s">
        <v>942</v>
      </c>
      <c r="E5705" s="103" t="s">
        <v>943</v>
      </c>
      <c r="F5705" s="103" t="s">
        <v>943</v>
      </c>
      <c r="G5705" s="103" t="s">
        <v>126</v>
      </c>
      <c r="H5705" s="103" t="s">
        <v>392</v>
      </c>
      <c r="I5705" s="103" t="s">
        <v>842</v>
      </c>
      <c r="J5705" s="215">
        <v>6451.24</v>
      </c>
      <c r="K5705" s="216" t="s">
        <v>88</v>
      </c>
    </row>
    <row r="5706" spans="1:11" x14ac:dyDescent="0.25">
      <c r="A5706" s="103" t="s">
        <v>806</v>
      </c>
      <c r="B5706" s="103" t="s">
        <v>88</v>
      </c>
      <c r="C5706" s="103" t="s">
        <v>481</v>
      </c>
      <c r="D5706" s="103" t="s">
        <v>942</v>
      </c>
      <c r="E5706" s="103" t="s">
        <v>943</v>
      </c>
      <c r="F5706" s="103" t="s">
        <v>943</v>
      </c>
      <c r="G5706" s="103" t="s">
        <v>126</v>
      </c>
      <c r="H5706" s="103" t="s">
        <v>392</v>
      </c>
      <c r="I5706" s="103" t="s">
        <v>842</v>
      </c>
      <c r="J5706" s="215">
        <v>5051.63</v>
      </c>
      <c r="K5706" s="216" t="s">
        <v>88</v>
      </c>
    </row>
    <row r="5707" spans="1:11" x14ac:dyDescent="0.25">
      <c r="A5707" s="103" t="s">
        <v>807</v>
      </c>
      <c r="B5707" s="103" t="s">
        <v>88</v>
      </c>
      <c r="C5707" s="103" t="s">
        <v>481</v>
      </c>
      <c r="D5707" s="103" t="s">
        <v>942</v>
      </c>
      <c r="E5707" s="103" t="s">
        <v>943</v>
      </c>
      <c r="F5707" s="103" t="s">
        <v>943</v>
      </c>
      <c r="G5707" s="103" t="s">
        <v>126</v>
      </c>
      <c r="H5707" s="103" t="s">
        <v>392</v>
      </c>
      <c r="I5707" s="103" t="s">
        <v>842</v>
      </c>
      <c r="J5707" s="215">
        <v>490.24</v>
      </c>
      <c r="K5707" s="216" t="s">
        <v>88</v>
      </c>
    </row>
    <row r="5708" spans="1:11" x14ac:dyDescent="0.25">
      <c r="A5708" s="103" t="s">
        <v>808</v>
      </c>
      <c r="B5708" s="103" t="s">
        <v>88</v>
      </c>
      <c r="C5708" s="103" t="s">
        <v>481</v>
      </c>
      <c r="D5708" s="103" t="s">
        <v>942</v>
      </c>
      <c r="E5708" s="103" t="s">
        <v>943</v>
      </c>
      <c r="F5708" s="103" t="s">
        <v>943</v>
      </c>
      <c r="G5708" s="103" t="s">
        <v>124</v>
      </c>
      <c r="H5708" s="103" t="s">
        <v>746</v>
      </c>
      <c r="I5708" s="103" t="s">
        <v>842</v>
      </c>
      <c r="J5708" s="215">
        <v>361.11</v>
      </c>
      <c r="K5708" s="216" t="s">
        <v>88</v>
      </c>
    </row>
    <row r="5709" spans="1:11" x14ac:dyDescent="0.25">
      <c r="A5709" s="103" t="s">
        <v>1038</v>
      </c>
      <c r="B5709" s="103" t="s">
        <v>88</v>
      </c>
      <c r="C5709" s="103" t="s">
        <v>481</v>
      </c>
      <c r="D5709" s="103" t="s">
        <v>942</v>
      </c>
      <c r="E5709" s="103" t="s">
        <v>943</v>
      </c>
      <c r="F5709" s="103" t="s">
        <v>943</v>
      </c>
      <c r="G5709" s="103" t="s">
        <v>124</v>
      </c>
      <c r="H5709" s="103" t="s">
        <v>746</v>
      </c>
      <c r="I5709" s="103" t="s">
        <v>842</v>
      </c>
      <c r="J5709" s="215">
        <v>1695.15</v>
      </c>
      <c r="K5709" s="216" t="s">
        <v>88</v>
      </c>
    </row>
    <row r="5710" spans="1:11" x14ac:dyDescent="0.25">
      <c r="A5710" s="103" t="s">
        <v>806</v>
      </c>
      <c r="B5710" s="103" t="s">
        <v>88</v>
      </c>
      <c r="C5710" s="103" t="s">
        <v>481</v>
      </c>
      <c r="D5710" s="103" t="s">
        <v>942</v>
      </c>
      <c r="E5710" s="103" t="s">
        <v>943</v>
      </c>
      <c r="F5710" s="103" t="s">
        <v>943</v>
      </c>
      <c r="G5710" s="103" t="s">
        <v>124</v>
      </c>
      <c r="H5710" s="103" t="s">
        <v>746</v>
      </c>
      <c r="I5710" s="103" t="s">
        <v>842</v>
      </c>
      <c r="J5710" s="215">
        <v>1174.31</v>
      </c>
      <c r="K5710" s="216" t="s">
        <v>88</v>
      </c>
    </row>
    <row r="5711" spans="1:11" x14ac:dyDescent="0.25">
      <c r="A5711" s="103" t="s">
        <v>807</v>
      </c>
      <c r="B5711" s="103" t="s">
        <v>88</v>
      </c>
      <c r="C5711" s="103" t="s">
        <v>481</v>
      </c>
      <c r="D5711" s="103" t="s">
        <v>942</v>
      </c>
      <c r="E5711" s="103" t="s">
        <v>943</v>
      </c>
      <c r="F5711" s="103" t="s">
        <v>943</v>
      </c>
      <c r="G5711" s="103" t="s">
        <v>124</v>
      </c>
      <c r="H5711" s="103" t="s">
        <v>746</v>
      </c>
      <c r="I5711" s="103" t="s">
        <v>842</v>
      </c>
      <c r="J5711" s="215">
        <v>2674.72</v>
      </c>
      <c r="K5711" s="216" t="s">
        <v>88</v>
      </c>
    </row>
    <row r="5712" spans="1:11" x14ac:dyDescent="0.25">
      <c r="A5712" s="103" t="s">
        <v>807</v>
      </c>
      <c r="B5712" s="103" t="s">
        <v>88</v>
      </c>
      <c r="C5712" s="103" t="s">
        <v>481</v>
      </c>
      <c r="D5712" s="103" t="s">
        <v>944</v>
      </c>
      <c r="E5712" s="103" t="s">
        <v>945</v>
      </c>
      <c r="F5712" s="103" t="s">
        <v>945</v>
      </c>
      <c r="G5712" s="103" t="s">
        <v>177</v>
      </c>
      <c r="H5712" s="103" t="s">
        <v>317</v>
      </c>
      <c r="I5712" s="103" t="s">
        <v>842</v>
      </c>
      <c r="J5712" s="215">
        <v>80.06</v>
      </c>
      <c r="K5712" s="216" t="s">
        <v>88</v>
      </c>
    </row>
    <row r="5713" spans="1:11" x14ac:dyDescent="0.25">
      <c r="A5713" s="103" t="s">
        <v>1038</v>
      </c>
      <c r="B5713" s="103" t="s">
        <v>88</v>
      </c>
      <c r="C5713" s="103" t="s">
        <v>481</v>
      </c>
      <c r="D5713" s="103" t="s">
        <v>944</v>
      </c>
      <c r="E5713" s="103" t="s">
        <v>945</v>
      </c>
      <c r="F5713" s="103" t="s">
        <v>945</v>
      </c>
      <c r="G5713" s="103" t="s">
        <v>153</v>
      </c>
      <c r="H5713" s="103" t="s">
        <v>318</v>
      </c>
      <c r="I5713" s="103" t="s">
        <v>842</v>
      </c>
      <c r="J5713" s="215">
        <v>439</v>
      </c>
      <c r="K5713" s="216" t="s">
        <v>88</v>
      </c>
    </row>
    <row r="5714" spans="1:11" x14ac:dyDescent="0.25">
      <c r="A5714" s="103" t="s">
        <v>808</v>
      </c>
      <c r="B5714" s="103" t="s">
        <v>88</v>
      </c>
      <c r="C5714" s="103" t="s">
        <v>481</v>
      </c>
      <c r="D5714" s="103" t="s">
        <v>944</v>
      </c>
      <c r="E5714" s="103" t="s">
        <v>945</v>
      </c>
      <c r="F5714" s="103" t="s">
        <v>945</v>
      </c>
      <c r="G5714" s="103" t="s">
        <v>104</v>
      </c>
      <c r="H5714" s="103" t="s">
        <v>336</v>
      </c>
      <c r="I5714" s="103" t="s">
        <v>842</v>
      </c>
      <c r="J5714" s="215">
        <v>16.350000000000001</v>
      </c>
      <c r="K5714" s="216" t="s">
        <v>88</v>
      </c>
    </row>
    <row r="5715" spans="1:11" x14ac:dyDescent="0.25">
      <c r="A5715" s="103" t="s">
        <v>808</v>
      </c>
      <c r="B5715" s="103" t="s">
        <v>88</v>
      </c>
      <c r="C5715" s="103" t="s">
        <v>481</v>
      </c>
      <c r="D5715" s="103" t="s">
        <v>944</v>
      </c>
      <c r="E5715" s="111"/>
      <c r="F5715" s="103" t="s">
        <v>945</v>
      </c>
      <c r="G5715" s="103" t="s">
        <v>104</v>
      </c>
      <c r="H5715" s="103" t="s">
        <v>336</v>
      </c>
      <c r="I5715" s="103" t="s">
        <v>842</v>
      </c>
      <c r="J5715" s="215">
        <v>-8.17</v>
      </c>
      <c r="K5715" s="216" t="s">
        <v>88</v>
      </c>
    </row>
    <row r="5716" spans="1:11" x14ac:dyDescent="0.25">
      <c r="A5716" s="103" t="s">
        <v>1038</v>
      </c>
      <c r="B5716" s="103" t="s">
        <v>88</v>
      </c>
      <c r="C5716" s="103" t="s">
        <v>481</v>
      </c>
      <c r="D5716" s="103" t="s">
        <v>944</v>
      </c>
      <c r="E5716" s="103" t="s">
        <v>945</v>
      </c>
      <c r="F5716" s="103" t="s">
        <v>945</v>
      </c>
      <c r="G5716" s="103" t="s">
        <v>104</v>
      </c>
      <c r="H5716" s="103" t="s">
        <v>336</v>
      </c>
      <c r="I5716" s="103" t="s">
        <v>842</v>
      </c>
      <c r="J5716" s="215">
        <v>134.18</v>
      </c>
      <c r="K5716" s="216" t="s">
        <v>88</v>
      </c>
    </row>
    <row r="5717" spans="1:11" x14ac:dyDescent="0.25">
      <c r="A5717" s="103" t="s">
        <v>1038</v>
      </c>
      <c r="B5717" s="103" t="s">
        <v>88</v>
      </c>
      <c r="C5717" s="103" t="s">
        <v>481</v>
      </c>
      <c r="D5717" s="103" t="s">
        <v>944</v>
      </c>
      <c r="E5717" s="111"/>
      <c r="F5717" s="103" t="s">
        <v>945</v>
      </c>
      <c r="G5717" s="103" t="s">
        <v>104</v>
      </c>
      <c r="H5717" s="103" t="s">
        <v>336</v>
      </c>
      <c r="I5717" s="103" t="s">
        <v>842</v>
      </c>
      <c r="J5717" s="215">
        <v>-67.08</v>
      </c>
      <c r="K5717" s="216" t="s">
        <v>88</v>
      </c>
    </row>
    <row r="5718" spans="1:11" x14ac:dyDescent="0.25">
      <c r="A5718" s="103" t="s">
        <v>807</v>
      </c>
      <c r="B5718" s="103" t="s">
        <v>88</v>
      </c>
      <c r="C5718" s="103" t="s">
        <v>481</v>
      </c>
      <c r="D5718" s="103" t="s">
        <v>944</v>
      </c>
      <c r="E5718" s="103" t="s">
        <v>945</v>
      </c>
      <c r="F5718" s="103" t="s">
        <v>945</v>
      </c>
      <c r="G5718" s="103" t="s">
        <v>104</v>
      </c>
      <c r="H5718" s="103" t="s">
        <v>336</v>
      </c>
      <c r="I5718" s="103" t="s">
        <v>842</v>
      </c>
      <c r="J5718" s="215">
        <v>16.350000000000001</v>
      </c>
      <c r="K5718" s="216" t="s">
        <v>88</v>
      </c>
    </row>
    <row r="5719" spans="1:11" x14ac:dyDescent="0.25">
      <c r="A5719" s="103" t="s">
        <v>807</v>
      </c>
      <c r="B5719" s="103" t="s">
        <v>88</v>
      </c>
      <c r="C5719" s="103" t="s">
        <v>481</v>
      </c>
      <c r="D5719" s="103" t="s">
        <v>944</v>
      </c>
      <c r="E5719" s="111"/>
      <c r="F5719" s="103" t="s">
        <v>945</v>
      </c>
      <c r="G5719" s="103" t="s">
        <v>104</v>
      </c>
      <c r="H5719" s="103" t="s">
        <v>336</v>
      </c>
      <c r="I5719" s="103" t="s">
        <v>842</v>
      </c>
      <c r="J5719" s="215">
        <v>-8.17</v>
      </c>
      <c r="K5719" s="216" t="s">
        <v>88</v>
      </c>
    </row>
    <row r="5720" spans="1:11" x14ac:dyDescent="0.25">
      <c r="A5720" s="103" t="s">
        <v>808</v>
      </c>
      <c r="B5720" s="103" t="s">
        <v>88</v>
      </c>
      <c r="C5720" s="103" t="s">
        <v>481</v>
      </c>
      <c r="D5720" s="103" t="s">
        <v>944</v>
      </c>
      <c r="E5720" s="103" t="s">
        <v>945</v>
      </c>
      <c r="F5720" s="103" t="s">
        <v>945</v>
      </c>
      <c r="G5720" s="103" t="s">
        <v>101</v>
      </c>
      <c r="H5720" s="103" t="s">
        <v>339</v>
      </c>
      <c r="I5720" s="103" t="s">
        <v>842</v>
      </c>
      <c r="J5720" s="215">
        <v>229</v>
      </c>
      <c r="K5720" s="216" t="s">
        <v>88</v>
      </c>
    </row>
    <row r="5721" spans="1:11" x14ac:dyDescent="0.25">
      <c r="A5721" s="103" t="s">
        <v>808</v>
      </c>
      <c r="B5721" s="103" t="s">
        <v>88</v>
      </c>
      <c r="C5721" s="103" t="s">
        <v>481</v>
      </c>
      <c r="D5721" s="103" t="s">
        <v>944</v>
      </c>
      <c r="E5721" s="111"/>
      <c r="F5721" s="103" t="s">
        <v>945</v>
      </c>
      <c r="G5721" s="103" t="s">
        <v>101</v>
      </c>
      <c r="H5721" s="103" t="s">
        <v>339</v>
      </c>
      <c r="I5721" s="103" t="s">
        <v>842</v>
      </c>
      <c r="J5721" s="215">
        <v>-114.5</v>
      </c>
      <c r="K5721" s="216" t="s">
        <v>88</v>
      </c>
    </row>
    <row r="5722" spans="1:11" x14ac:dyDescent="0.25">
      <c r="A5722" s="103" t="s">
        <v>808</v>
      </c>
      <c r="B5722" s="103" t="s">
        <v>88</v>
      </c>
      <c r="C5722" s="103" t="s">
        <v>481</v>
      </c>
      <c r="D5722" s="103" t="s">
        <v>944</v>
      </c>
      <c r="E5722" s="103" t="s">
        <v>945</v>
      </c>
      <c r="F5722" s="103" t="s">
        <v>945</v>
      </c>
      <c r="G5722" s="103" t="s">
        <v>147</v>
      </c>
      <c r="H5722" s="103" t="s">
        <v>617</v>
      </c>
      <c r="I5722" s="103" t="s">
        <v>842</v>
      </c>
      <c r="J5722" s="215">
        <v>13080</v>
      </c>
      <c r="K5722" s="216" t="s">
        <v>88</v>
      </c>
    </row>
    <row r="5723" spans="1:11" x14ac:dyDescent="0.25">
      <c r="A5723" s="103" t="s">
        <v>809</v>
      </c>
      <c r="B5723" s="103" t="s">
        <v>88</v>
      </c>
      <c r="C5723" s="103" t="s">
        <v>481</v>
      </c>
      <c r="D5723" s="103" t="s">
        <v>944</v>
      </c>
      <c r="E5723" s="103" t="s">
        <v>945</v>
      </c>
      <c r="F5723" s="103" t="s">
        <v>945</v>
      </c>
      <c r="G5723" s="103" t="s">
        <v>147</v>
      </c>
      <c r="H5723" s="103" t="s">
        <v>617</v>
      </c>
      <c r="I5723" s="103" t="s">
        <v>842</v>
      </c>
      <c r="J5723" s="215">
        <v>3350</v>
      </c>
      <c r="K5723" s="216" t="s">
        <v>88</v>
      </c>
    </row>
    <row r="5724" spans="1:11" x14ac:dyDescent="0.25">
      <c r="A5724" s="103" t="s">
        <v>810</v>
      </c>
      <c r="B5724" s="103" t="s">
        <v>88</v>
      </c>
      <c r="C5724" s="103" t="s">
        <v>481</v>
      </c>
      <c r="D5724" s="103" t="s">
        <v>944</v>
      </c>
      <c r="E5724" s="103" t="s">
        <v>945</v>
      </c>
      <c r="F5724" s="103" t="s">
        <v>945</v>
      </c>
      <c r="G5724" s="103" t="s">
        <v>147</v>
      </c>
      <c r="H5724" s="103" t="s">
        <v>617</v>
      </c>
      <c r="I5724" s="103" t="s">
        <v>842</v>
      </c>
      <c r="J5724" s="215">
        <v>7497.5</v>
      </c>
      <c r="K5724" s="216" t="s">
        <v>88</v>
      </c>
    </row>
    <row r="5725" spans="1:11" x14ac:dyDescent="0.25">
      <c r="A5725" s="103" t="s">
        <v>1038</v>
      </c>
      <c r="B5725" s="103" t="s">
        <v>88</v>
      </c>
      <c r="C5725" s="103" t="s">
        <v>481</v>
      </c>
      <c r="D5725" s="103" t="s">
        <v>944</v>
      </c>
      <c r="E5725" s="103" t="s">
        <v>945</v>
      </c>
      <c r="F5725" s="103" t="s">
        <v>945</v>
      </c>
      <c r="G5725" s="103" t="s">
        <v>147</v>
      </c>
      <c r="H5725" s="103" t="s">
        <v>617</v>
      </c>
      <c r="I5725" s="103" t="s">
        <v>842</v>
      </c>
      <c r="J5725" s="215">
        <v>14445</v>
      </c>
      <c r="K5725" s="216" t="s">
        <v>88</v>
      </c>
    </row>
    <row r="5726" spans="1:11" x14ac:dyDescent="0.25">
      <c r="A5726" s="103" t="s">
        <v>806</v>
      </c>
      <c r="B5726" s="103" t="s">
        <v>88</v>
      </c>
      <c r="C5726" s="103" t="s">
        <v>481</v>
      </c>
      <c r="D5726" s="103" t="s">
        <v>944</v>
      </c>
      <c r="E5726" s="103" t="s">
        <v>945</v>
      </c>
      <c r="F5726" s="103" t="s">
        <v>945</v>
      </c>
      <c r="G5726" s="103" t="s">
        <v>147</v>
      </c>
      <c r="H5726" s="103" t="s">
        <v>617</v>
      </c>
      <c r="I5726" s="103" t="s">
        <v>842</v>
      </c>
      <c r="J5726" s="215">
        <v>4950</v>
      </c>
      <c r="K5726" s="216" t="s">
        <v>88</v>
      </c>
    </row>
    <row r="5727" spans="1:11" x14ac:dyDescent="0.25">
      <c r="A5727" s="103" t="s">
        <v>807</v>
      </c>
      <c r="B5727" s="103" t="s">
        <v>88</v>
      </c>
      <c r="C5727" s="103" t="s">
        <v>481</v>
      </c>
      <c r="D5727" s="103" t="s">
        <v>944</v>
      </c>
      <c r="E5727" s="103" t="s">
        <v>945</v>
      </c>
      <c r="F5727" s="103" t="s">
        <v>945</v>
      </c>
      <c r="G5727" s="103" t="s">
        <v>147</v>
      </c>
      <c r="H5727" s="103" t="s">
        <v>617</v>
      </c>
      <c r="I5727" s="103" t="s">
        <v>842</v>
      </c>
      <c r="J5727" s="215">
        <v>1030</v>
      </c>
      <c r="K5727" s="216" t="s">
        <v>88</v>
      </c>
    </row>
    <row r="5728" spans="1:11" x14ac:dyDescent="0.25">
      <c r="A5728" s="103" t="s">
        <v>1038</v>
      </c>
      <c r="B5728" s="103" t="s">
        <v>88</v>
      </c>
      <c r="C5728" s="103" t="s">
        <v>481</v>
      </c>
      <c r="D5728" s="103" t="s">
        <v>944</v>
      </c>
      <c r="E5728" s="103" t="s">
        <v>945</v>
      </c>
      <c r="F5728" s="103" t="s">
        <v>945</v>
      </c>
      <c r="G5728" s="103" t="s">
        <v>128</v>
      </c>
      <c r="H5728" s="103" t="s">
        <v>386</v>
      </c>
      <c r="I5728" s="103" t="s">
        <v>842</v>
      </c>
      <c r="J5728" s="215">
        <v>26.09</v>
      </c>
      <c r="K5728" s="216" t="s">
        <v>88</v>
      </c>
    </row>
    <row r="5729" spans="1:11" x14ac:dyDescent="0.25">
      <c r="A5729" s="103" t="s">
        <v>807</v>
      </c>
      <c r="B5729" s="103" t="s">
        <v>88</v>
      </c>
      <c r="C5729" s="103" t="s">
        <v>481</v>
      </c>
      <c r="D5729" s="103" t="s">
        <v>944</v>
      </c>
      <c r="E5729" s="103" t="s">
        <v>945</v>
      </c>
      <c r="F5729" s="103" t="s">
        <v>945</v>
      </c>
      <c r="G5729" s="103" t="s">
        <v>128</v>
      </c>
      <c r="H5729" s="103" t="s">
        <v>386</v>
      </c>
      <c r="I5729" s="103" t="s">
        <v>842</v>
      </c>
      <c r="J5729" s="215">
        <v>26.09</v>
      </c>
      <c r="K5729" s="216" t="s">
        <v>88</v>
      </c>
    </row>
    <row r="5730" spans="1:11" x14ac:dyDescent="0.25">
      <c r="A5730" s="103" t="s">
        <v>1038</v>
      </c>
      <c r="B5730" s="103" t="s">
        <v>88</v>
      </c>
      <c r="C5730" s="103" t="s">
        <v>481</v>
      </c>
      <c r="D5730" s="103" t="s">
        <v>944</v>
      </c>
      <c r="E5730" s="103" t="s">
        <v>945</v>
      </c>
      <c r="F5730" s="103" t="s">
        <v>945</v>
      </c>
      <c r="G5730" s="103" t="s">
        <v>618</v>
      </c>
      <c r="H5730" s="103" t="s">
        <v>824</v>
      </c>
      <c r="I5730" s="103" t="s">
        <v>842</v>
      </c>
      <c r="J5730" s="215">
        <v>30.19</v>
      </c>
      <c r="K5730" s="216" t="s">
        <v>88</v>
      </c>
    </row>
    <row r="5731" spans="1:11" x14ac:dyDescent="0.25">
      <c r="A5731" s="103" t="s">
        <v>807</v>
      </c>
      <c r="B5731" s="103" t="s">
        <v>88</v>
      </c>
      <c r="C5731" s="103" t="s">
        <v>481</v>
      </c>
      <c r="D5731" s="103" t="s">
        <v>944</v>
      </c>
      <c r="E5731" s="103" t="s">
        <v>945</v>
      </c>
      <c r="F5731" s="103" t="s">
        <v>945</v>
      </c>
      <c r="G5731" s="103" t="s">
        <v>618</v>
      </c>
      <c r="H5731" s="103" t="s">
        <v>824</v>
      </c>
      <c r="I5731" s="103" t="s">
        <v>842</v>
      </c>
      <c r="J5731" s="215">
        <v>14.78</v>
      </c>
      <c r="K5731" s="216" t="s">
        <v>88</v>
      </c>
    </row>
    <row r="5732" spans="1:11" x14ac:dyDescent="0.25">
      <c r="A5732" s="103" t="s">
        <v>808</v>
      </c>
      <c r="B5732" s="103" t="s">
        <v>88</v>
      </c>
      <c r="C5732" s="103" t="s">
        <v>481</v>
      </c>
      <c r="D5732" s="103" t="s">
        <v>944</v>
      </c>
      <c r="E5732" s="103" t="s">
        <v>945</v>
      </c>
      <c r="F5732" s="103" t="s">
        <v>945</v>
      </c>
      <c r="G5732" s="103" t="s">
        <v>127</v>
      </c>
      <c r="H5732" s="103" t="s">
        <v>391</v>
      </c>
      <c r="I5732" s="103" t="s">
        <v>842</v>
      </c>
      <c r="J5732" s="215">
        <v>15</v>
      </c>
      <c r="K5732" s="216" t="s">
        <v>88</v>
      </c>
    </row>
    <row r="5733" spans="1:11" x14ac:dyDescent="0.25">
      <c r="A5733" s="103" t="s">
        <v>1038</v>
      </c>
      <c r="B5733" s="103" t="s">
        <v>88</v>
      </c>
      <c r="C5733" s="103" t="s">
        <v>481</v>
      </c>
      <c r="D5733" s="103" t="s">
        <v>944</v>
      </c>
      <c r="E5733" s="103" t="s">
        <v>945</v>
      </c>
      <c r="F5733" s="103" t="s">
        <v>945</v>
      </c>
      <c r="G5733" s="103" t="s">
        <v>127</v>
      </c>
      <c r="H5733" s="103" t="s">
        <v>391</v>
      </c>
      <c r="I5733" s="103" t="s">
        <v>842</v>
      </c>
      <c r="J5733" s="215">
        <v>485.89</v>
      </c>
      <c r="K5733" s="216" t="s">
        <v>88</v>
      </c>
    </row>
    <row r="5734" spans="1:11" x14ac:dyDescent="0.25">
      <c r="A5734" s="103" t="s">
        <v>807</v>
      </c>
      <c r="B5734" s="103" t="s">
        <v>88</v>
      </c>
      <c r="C5734" s="103" t="s">
        <v>481</v>
      </c>
      <c r="D5734" s="103" t="s">
        <v>944</v>
      </c>
      <c r="E5734" s="103" t="s">
        <v>945</v>
      </c>
      <c r="F5734" s="103" t="s">
        <v>945</v>
      </c>
      <c r="G5734" s="103" t="s">
        <v>127</v>
      </c>
      <c r="H5734" s="103" t="s">
        <v>391</v>
      </c>
      <c r="I5734" s="103" t="s">
        <v>842</v>
      </c>
      <c r="J5734" s="215">
        <v>363.31</v>
      </c>
      <c r="K5734" s="216" t="s">
        <v>88</v>
      </c>
    </row>
    <row r="5735" spans="1:11" x14ac:dyDescent="0.25">
      <c r="A5735" s="103" t="s">
        <v>807</v>
      </c>
      <c r="B5735" s="103" t="s">
        <v>88</v>
      </c>
      <c r="C5735" s="103" t="s">
        <v>481</v>
      </c>
      <c r="D5735" s="103" t="s">
        <v>944</v>
      </c>
      <c r="E5735" s="103" t="s">
        <v>945</v>
      </c>
      <c r="F5735" s="103" t="s">
        <v>945</v>
      </c>
      <c r="G5735" s="103" t="s">
        <v>744</v>
      </c>
      <c r="H5735" s="103" t="s">
        <v>745</v>
      </c>
      <c r="I5735" s="103" t="s">
        <v>842</v>
      </c>
      <c r="J5735" s="215">
        <v>260.75</v>
      </c>
      <c r="K5735" s="216" t="s">
        <v>88</v>
      </c>
    </row>
    <row r="5736" spans="1:11" x14ac:dyDescent="0.25">
      <c r="A5736" s="103" t="s">
        <v>1038</v>
      </c>
      <c r="B5736" s="103" t="s">
        <v>88</v>
      </c>
      <c r="C5736" s="103" t="s">
        <v>481</v>
      </c>
      <c r="D5736" s="103" t="s">
        <v>944</v>
      </c>
      <c r="E5736" s="103" t="s">
        <v>945</v>
      </c>
      <c r="F5736" s="103" t="s">
        <v>945</v>
      </c>
      <c r="G5736" s="103" t="s">
        <v>124</v>
      </c>
      <c r="H5736" s="103" t="s">
        <v>746</v>
      </c>
      <c r="I5736" s="103" t="s">
        <v>842</v>
      </c>
      <c r="J5736" s="215">
        <v>3573.66</v>
      </c>
      <c r="K5736" s="216" t="s">
        <v>88</v>
      </c>
    </row>
    <row r="5737" spans="1:11" x14ac:dyDescent="0.25">
      <c r="A5737" s="103" t="s">
        <v>810</v>
      </c>
      <c r="B5737" s="103" t="s">
        <v>88</v>
      </c>
      <c r="C5737" s="103" t="s">
        <v>481</v>
      </c>
      <c r="D5737" s="103" t="s">
        <v>944</v>
      </c>
      <c r="E5737" s="103" t="s">
        <v>945</v>
      </c>
      <c r="F5737" s="103" t="s">
        <v>945</v>
      </c>
      <c r="G5737" s="103" t="s">
        <v>454</v>
      </c>
      <c r="H5737" s="103" t="s">
        <v>455</v>
      </c>
      <c r="I5737" s="103" t="s">
        <v>842</v>
      </c>
      <c r="J5737" s="215">
        <v>3456</v>
      </c>
      <c r="K5737" s="216" t="s">
        <v>88</v>
      </c>
    </row>
    <row r="5738" spans="1:11" x14ac:dyDescent="0.25">
      <c r="A5738" s="103" t="s">
        <v>807</v>
      </c>
      <c r="B5738" s="103" t="s">
        <v>88</v>
      </c>
      <c r="C5738" s="103" t="s">
        <v>481</v>
      </c>
      <c r="D5738" s="103" t="s">
        <v>944</v>
      </c>
      <c r="E5738" s="103" t="s">
        <v>945</v>
      </c>
      <c r="F5738" s="103" t="s">
        <v>945</v>
      </c>
      <c r="G5738" s="103" t="s">
        <v>94</v>
      </c>
      <c r="H5738" s="103" t="s">
        <v>397</v>
      </c>
      <c r="I5738" s="103" t="s">
        <v>842</v>
      </c>
      <c r="J5738" s="215">
        <v>0</v>
      </c>
      <c r="K5738" s="216" t="s">
        <v>88</v>
      </c>
    </row>
    <row r="5739" spans="1:11" x14ac:dyDescent="0.25">
      <c r="A5739" s="103" t="s">
        <v>1038</v>
      </c>
      <c r="B5739" s="103" t="s">
        <v>88</v>
      </c>
      <c r="C5739" s="103" t="s">
        <v>481</v>
      </c>
      <c r="D5739" s="103" t="s">
        <v>944</v>
      </c>
      <c r="E5739" s="103" t="s">
        <v>945</v>
      </c>
      <c r="F5739" s="103" t="s">
        <v>945</v>
      </c>
      <c r="G5739" s="103" t="s">
        <v>448</v>
      </c>
      <c r="H5739" s="103" t="s">
        <v>449</v>
      </c>
      <c r="I5739" s="103" t="s">
        <v>842</v>
      </c>
      <c r="J5739" s="215">
        <v>197</v>
      </c>
      <c r="K5739" s="216" t="s">
        <v>88</v>
      </c>
    </row>
    <row r="5740" spans="1:11" x14ac:dyDescent="0.25">
      <c r="A5740" s="103" t="s">
        <v>806</v>
      </c>
      <c r="B5740" s="103" t="s">
        <v>88</v>
      </c>
      <c r="C5740" s="103" t="s">
        <v>481</v>
      </c>
      <c r="D5740" s="103" t="s">
        <v>926</v>
      </c>
      <c r="E5740" s="103" t="s">
        <v>927</v>
      </c>
      <c r="F5740" s="103" t="s">
        <v>927</v>
      </c>
      <c r="G5740" s="103" t="s">
        <v>119</v>
      </c>
      <c r="H5740" s="103" t="s">
        <v>308</v>
      </c>
      <c r="I5740" s="103" t="s">
        <v>842</v>
      </c>
      <c r="J5740" s="215">
        <v>199</v>
      </c>
      <c r="K5740" s="216" t="s">
        <v>88</v>
      </c>
    </row>
    <row r="5741" spans="1:11" x14ac:dyDescent="0.25">
      <c r="A5741" s="103" t="s">
        <v>808</v>
      </c>
      <c r="B5741" s="103" t="s">
        <v>88</v>
      </c>
      <c r="C5741" s="103" t="s">
        <v>481</v>
      </c>
      <c r="D5741" s="103" t="s">
        <v>926</v>
      </c>
      <c r="E5741" s="103" t="s">
        <v>927</v>
      </c>
      <c r="F5741" s="103" t="s">
        <v>927</v>
      </c>
      <c r="G5741" s="103" t="s">
        <v>194</v>
      </c>
      <c r="H5741" s="103" t="s">
        <v>731</v>
      </c>
      <c r="I5741" s="103" t="s">
        <v>842</v>
      </c>
      <c r="J5741" s="215">
        <v>245</v>
      </c>
      <c r="K5741" s="216" t="s">
        <v>88</v>
      </c>
    </row>
    <row r="5742" spans="1:11" x14ac:dyDescent="0.25">
      <c r="A5742" s="103" t="s">
        <v>806</v>
      </c>
      <c r="B5742" s="103" t="s">
        <v>88</v>
      </c>
      <c r="C5742" s="103" t="s">
        <v>481</v>
      </c>
      <c r="D5742" s="103" t="s">
        <v>926</v>
      </c>
      <c r="E5742" s="103" t="s">
        <v>927</v>
      </c>
      <c r="F5742" s="103" t="s">
        <v>927</v>
      </c>
      <c r="G5742" s="103" t="s">
        <v>194</v>
      </c>
      <c r="H5742" s="103" t="s">
        <v>731</v>
      </c>
      <c r="I5742" s="103" t="s">
        <v>842</v>
      </c>
      <c r="J5742" s="215">
        <v>645</v>
      </c>
      <c r="K5742" s="216" t="s">
        <v>88</v>
      </c>
    </row>
    <row r="5743" spans="1:11" x14ac:dyDescent="0.25">
      <c r="A5743" s="103" t="s">
        <v>808</v>
      </c>
      <c r="B5743" s="103" t="s">
        <v>88</v>
      </c>
      <c r="C5743" s="103" t="s">
        <v>481</v>
      </c>
      <c r="D5743" s="103" t="s">
        <v>926</v>
      </c>
      <c r="E5743" s="103" t="s">
        <v>927</v>
      </c>
      <c r="F5743" s="103" t="s">
        <v>927</v>
      </c>
      <c r="G5743" s="103" t="s">
        <v>153</v>
      </c>
      <c r="H5743" s="103" t="s">
        <v>318</v>
      </c>
      <c r="I5743" s="103" t="s">
        <v>842</v>
      </c>
      <c r="J5743" s="215">
        <v>1000</v>
      </c>
      <c r="K5743" s="216" t="s">
        <v>88</v>
      </c>
    </row>
    <row r="5744" spans="1:11" x14ac:dyDescent="0.25">
      <c r="A5744" s="103" t="s">
        <v>1038</v>
      </c>
      <c r="B5744" s="103" t="s">
        <v>88</v>
      </c>
      <c r="C5744" s="103" t="s">
        <v>481</v>
      </c>
      <c r="D5744" s="103" t="s">
        <v>926</v>
      </c>
      <c r="E5744" s="103" t="s">
        <v>927</v>
      </c>
      <c r="F5744" s="103" t="s">
        <v>927</v>
      </c>
      <c r="G5744" s="103" t="s">
        <v>153</v>
      </c>
      <c r="H5744" s="103" t="s">
        <v>318</v>
      </c>
      <c r="I5744" s="103" t="s">
        <v>842</v>
      </c>
      <c r="J5744" s="215">
        <v>0</v>
      </c>
      <c r="K5744" s="216" t="s">
        <v>88</v>
      </c>
    </row>
    <row r="5745" spans="1:11" x14ac:dyDescent="0.25">
      <c r="A5745" s="103" t="s">
        <v>806</v>
      </c>
      <c r="B5745" s="103" t="s">
        <v>88</v>
      </c>
      <c r="C5745" s="103" t="s">
        <v>481</v>
      </c>
      <c r="D5745" s="103" t="s">
        <v>926</v>
      </c>
      <c r="E5745" s="103" t="s">
        <v>927</v>
      </c>
      <c r="F5745" s="103" t="s">
        <v>927</v>
      </c>
      <c r="G5745" s="103" t="s">
        <v>153</v>
      </c>
      <c r="H5745" s="103" t="s">
        <v>318</v>
      </c>
      <c r="I5745" s="103" t="s">
        <v>842</v>
      </c>
      <c r="J5745" s="215">
        <v>1000</v>
      </c>
      <c r="K5745" s="216" t="s">
        <v>88</v>
      </c>
    </row>
    <row r="5746" spans="1:11" x14ac:dyDescent="0.25">
      <c r="A5746" s="103" t="s">
        <v>807</v>
      </c>
      <c r="B5746" s="103" t="s">
        <v>88</v>
      </c>
      <c r="C5746" s="103" t="s">
        <v>481</v>
      </c>
      <c r="D5746" s="103" t="s">
        <v>926</v>
      </c>
      <c r="E5746" s="103" t="s">
        <v>927</v>
      </c>
      <c r="F5746" s="103" t="s">
        <v>927</v>
      </c>
      <c r="G5746" s="103" t="s">
        <v>153</v>
      </c>
      <c r="H5746" s="103" t="s">
        <v>318</v>
      </c>
      <c r="I5746" s="103" t="s">
        <v>842</v>
      </c>
      <c r="J5746" s="215">
        <v>495</v>
      </c>
      <c r="K5746" s="216" t="s">
        <v>88</v>
      </c>
    </row>
    <row r="5747" spans="1:11" x14ac:dyDescent="0.25">
      <c r="A5747" s="103" t="s">
        <v>808</v>
      </c>
      <c r="B5747" s="103" t="s">
        <v>88</v>
      </c>
      <c r="C5747" s="103" t="s">
        <v>481</v>
      </c>
      <c r="D5747" s="103" t="s">
        <v>926</v>
      </c>
      <c r="E5747" s="103" t="s">
        <v>927</v>
      </c>
      <c r="F5747" s="103" t="s">
        <v>927</v>
      </c>
      <c r="G5747" s="103" t="s">
        <v>118</v>
      </c>
      <c r="H5747" s="103" t="s">
        <v>323</v>
      </c>
      <c r="I5747" s="103" t="s">
        <v>842</v>
      </c>
      <c r="J5747" s="215">
        <v>1058.33</v>
      </c>
      <c r="K5747" s="216" t="s">
        <v>88</v>
      </c>
    </row>
    <row r="5748" spans="1:11" x14ac:dyDescent="0.25">
      <c r="A5748" s="103" t="s">
        <v>809</v>
      </c>
      <c r="B5748" s="103" t="s">
        <v>88</v>
      </c>
      <c r="C5748" s="103" t="s">
        <v>481</v>
      </c>
      <c r="D5748" s="103" t="s">
        <v>926</v>
      </c>
      <c r="E5748" s="103" t="s">
        <v>927</v>
      </c>
      <c r="F5748" s="103" t="s">
        <v>927</v>
      </c>
      <c r="G5748" s="103" t="s">
        <v>118</v>
      </c>
      <c r="H5748" s="103" t="s">
        <v>323</v>
      </c>
      <c r="I5748" s="103" t="s">
        <v>842</v>
      </c>
      <c r="J5748" s="215">
        <v>3995</v>
      </c>
      <c r="K5748" s="216" t="s">
        <v>88</v>
      </c>
    </row>
    <row r="5749" spans="1:11" x14ac:dyDescent="0.25">
      <c r="A5749" s="103" t="s">
        <v>810</v>
      </c>
      <c r="B5749" s="103" t="s">
        <v>88</v>
      </c>
      <c r="C5749" s="103" t="s">
        <v>481</v>
      </c>
      <c r="D5749" s="103" t="s">
        <v>926</v>
      </c>
      <c r="E5749" s="103" t="s">
        <v>927</v>
      </c>
      <c r="F5749" s="103" t="s">
        <v>927</v>
      </c>
      <c r="G5749" s="103" t="s">
        <v>118</v>
      </c>
      <c r="H5749" s="103" t="s">
        <v>323</v>
      </c>
      <c r="I5749" s="103" t="s">
        <v>842</v>
      </c>
      <c r="J5749" s="215">
        <v>60</v>
      </c>
      <c r="K5749" s="216" t="s">
        <v>88</v>
      </c>
    </row>
    <row r="5750" spans="1:11" x14ac:dyDescent="0.25">
      <c r="A5750" s="103" t="s">
        <v>1038</v>
      </c>
      <c r="B5750" s="103" t="s">
        <v>88</v>
      </c>
      <c r="C5750" s="103" t="s">
        <v>481</v>
      </c>
      <c r="D5750" s="103" t="s">
        <v>926</v>
      </c>
      <c r="E5750" s="103" t="s">
        <v>927</v>
      </c>
      <c r="F5750" s="103" t="s">
        <v>927</v>
      </c>
      <c r="G5750" s="103" t="s">
        <v>118</v>
      </c>
      <c r="H5750" s="103" t="s">
        <v>323</v>
      </c>
      <c r="I5750" s="103" t="s">
        <v>842</v>
      </c>
      <c r="J5750" s="215">
        <v>30</v>
      </c>
      <c r="K5750" s="216" t="s">
        <v>88</v>
      </c>
    </row>
    <row r="5751" spans="1:11" x14ac:dyDescent="0.25">
      <c r="A5751" s="103" t="s">
        <v>806</v>
      </c>
      <c r="B5751" s="103" t="s">
        <v>88</v>
      </c>
      <c r="C5751" s="103" t="s">
        <v>481</v>
      </c>
      <c r="D5751" s="103" t="s">
        <v>926</v>
      </c>
      <c r="E5751" s="103" t="s">
        <v>927</v>
      </c>
      <c r="F5751" s="103" t="s">
        <v>927</v>
      </c>
      <c r="G5751" s="103" t="s">
        <v>118</v>
      </c>
      <c r="H5751" s="103" t="s">
        <v>323</v>
      </c>
      <c r="I5751" s="103" t="s">
        <v>842</v>
      </c>
      <c r="J5751" s="215">
        <v>35</v>
      </c>
      <c r="K5751" s="216" t="s">
        <v>88</v>
      </c>
    </row>
    <row r="5752" spans="1:11" x14ac:dyDescent="0.25">
      <c r="A5752" s="103" t="s">
        <v>807</v>
      </c>
      <c r="B5752" s="103" t="s">
        <v>88</v>
      </c>
      <c r="C5752" s="103" t="s">
        <v>481</v>
      </c>
      <c r="D5752" s="103" t="s">
        <v>926</v>
      </c>
      <c r="E5752" s="103" t="s">
        <v>927</v>
      </c>
      <c r="F5752" s="103" t="s">
        <v>927</v>
      </c>
      <c r="G5752" s="103" t="s">
        <v>118</v>
      </c>
      <c r="H5752" s="103" t="s">
        <v>323</v>
      </c>
      <c r="I5752" s="103" t="s">
        <v>842</v>
      </c>
      <c r="J5752" s="215">
        <v>30</v>
      </c>
      <c r="K5752" s="216" t="s">
        <v>88</v>
      </c>
    </row>
    <row r="5753" spans="1:11" x14ac:dyDescent="0.25">
      <c r="A5753" s="103" t="s">
        <v>807</v>
      </c>
      <c r="B5753" s="103" t="s">
        <v>88</v>
      </c>
      <c r="C5753" s="103" t="s">
        <v>481</v>
      </c>
      <c r="D5753" s="103" t="s">
        <v>926</v>
      </c>
      <c r="E5753" s="103" t="s">
        <v>927</v>
      </c>
      <c r="F5753" s="103" t="s">
        <v>927</v>
      </c>
      <c r="G5753" s="103" t="s">
        <v>98</v>
      </c>
      <c r="H5753" s="103" t="s">
        <v>341</v>
      </c>
      <c r="I5753" s="103" t="s">
        <v>842</v>
      </c>
      <c r="J5753" s="215">
        <v>3400</v>
      </c>
      <c r="K5753" s="216" t="s">
        <v>88</v>
      </c>
    </row>
    <row r="5754" spans="1:11" x14ac:dyDescent="0.25">
      <c r="A5754" s="103" t="s">
        <v>807</v>
      </c>
      <c r="B5754" s="103" t="s">
        <v>88</v>
      </c>
      <c r="C5754" s="103" t="s">
        <v>481</v>
      </c>
      <c r="D5754" s="103" t="s">
        <v>926</v>
      </c>
      <c r="E5754" s="111"/>
      <c r="F5754" s="103" t="s">
        <v>927</v>
      </c>
      <c r="G5754" s="103" t="s">
        <v>98</v>
      </c>
      <c r="H5754" s="103" t="s">
        <v>341</v>
      </c>
      <c r="I5754" s="103" t="s">
        <v>842</v>
      </c>
      <c r="J5754" s="215">
        <v>-1700</v>
      </c>
      <c r="K5754" s="216" t="s">
        <v>88</v>
      </c>
    </row>
    <row r="5755" spans="1:11" x14ac:dyDescent="0.25">
      <c r="A5755" s="103" t="s">
        <v>809</v>
      </c>
      <c r="B5755" s="103" t="s">
        <v>88</v>
      </c>
      <c r="C5755" s="103" t="s">
        <v>481</v>
      </c>
      <c r="D5755" s="103" t="s">
        <v>926</v>
      </c>
      <c r="E5755" s="103" t="s">
        <v>927</v>
      </c>
      <c r="F5755" s="103" t="s">
        <v>927</v>
      </c>
      <c r="G5755" s="103" t="s">
        <v>172</v>
      </c>
      <c r="H5755" s="103" t="s">
        <v>345</v>
      </c>
      <c r="I5755" s="103" t="s">
        <v>842</v>
      </c>
      <c r="J5755" s="215">
        <v>1507.91</v>
      </c>
      <c r="K5755" s="216" t="s">
        <v>344</v>
      </c>
    </row>
    <row r="5756" spans="1:11" x14ac:dyDescent="0.25">
      <c r="A5756" s="103" t="s">
        <v>809</v>
      </c>
      <c r="B5756" s="103" t="s">
        <v>88</v>
      </c>
      <c r="C5756" s="103" t="s">
        <v>481</v>
      </c>
      <c r="D5756" s="103" t="s">
        <v>926</v>
      </c>
      <c r="E5756" s="103" t="s">
        <v>927</v>
      </c>
      <c r="F5756" s="103" t="s">
        <v>927</v>
      </c>
      <c r="G5756" s="103" t="s">
        <v>213</v>
      </c>
      <c r="H5756" s="103" t="s">
        <v>355</v>
      </c>
      <c r="I5756" s="103" t="s">
        <v>842</v>
      </c>
      <c r="J5756" s="215">
        <v>502.64</v>
      </c>
      <c r="K5756" s="216" t="s">
        <v>347</v>
      </c>
    </row>
    <row r="5757" spans="1:11" x14ac:dyDescent="0.25">
      <c r="A5757" s="103" t="s">
        <v>806</v>
      </c>
      <c r="B5757" s="103" t="s">
        <v>88</v>
      </c>
      <c r="C5757" s="103" t="s">
        <v>481</v>
      </c>
      <c r="D5757" s="103" t="s">
        <v>926</v>
      </c>
      <c r="E5757" s="103" t="s">
        <v>927</v>
      </c>
      <c r="F5757" s="103" t="s">
        <v>927</v>
      </c>
      <c r="G5757" s="103" t="s">
        <v>470</v>
      </c>
      <c r="H5757" s="103" t="s">
        <v>817</v>
      </c>
      <c r="I5757" s="103" t="s">
        <v>842</v>
      </c>
      <c r="J5757" s="215">
        <v>200</v>
      </c>
      <c r="K5757" s="216" t="s">
        <v>88</v>
      </c>
    </row>
    <row r="5758" spans="1:11" x14ac:dyDescent="0.25">
      <c r="A5758" s="103" t="s">
        <v>809</v>
      </c>
      <c r="B5758" s="103" t="s">
        <v>88</v>
      </c>
      <c r="C5758" s="103" t="s">
        <v>481</v>
      </c>
      <c r="D5758" s="103" t="s">
        <v>926</v>
      </c>
      <c r="E5758" s="103" t="s">
        <v>927</v>
      </c>
      <c r="F5758" s="103" t="s">
        <v>927</v>
      </c>
      <c r="G5758" s="103" t="s">
        <v>875</v>
      </c>
      <c r="H5758" s="103" t="s">
        <v>876</v>
      </c>
      <c r="I5758" s="103" t="s">
        <v>842</v>
      </c>
      <c r="J5758" s="215">
        <v>1500</v>
      </c>
      <c r="K5758" s="216" t="s">
        <v>88</v>
      </c>
    </row>
    <row r="5759" spans="1:11" x14ac:dyDescent="0.25">
      <c r="A5759" s="103" t="s">
        <v>806</v>
      </c>
      <c r="B5759" s="103" t="s">
        <v>88</v>
      </c>
      <c r="C5759" s="103" t="s">
        <v>481</v>
      </c>
      <c r="D5759" s="103" t="s">
        <v>926</v>
      </c>
      <c r="E5759" s="103" t="s">
        <v>927</v>
      </c>
      <c r="F5759" s="103" t="s">
        <v>927</v>
      </c>
      <c r="G5759" s="103" t="s">
        <v>875</v>
      </c>
      <c r="H5759" s="103" t="s">
        <v>876</v>
      </c>
      <c r="I5759" s="103" t="s">
        <v>842</v>
      </c>
      <c r="J5759" s="215">
        <v>0</v>
      </c>
      <c r="K5759" s="216" t="s">
        <v>88</v>
      </c>
    </row>
    <row r="5760" spans="1:11" x14ac:dyDescent="0.25">
      <c r="A5760" s="103" t="s">
        <v>807</v>
      </c>
      <c r="B5760" s="103" t="s">
        <v>88</v>
      </c>
      <c r="C5760" s="103" t="s">
        <v>481</v>
      </c>
      <c r="D5760" s="103" t="s">
        <v>926</v>
      </c>
      <c r="E5760" s="103" t="s">
        <v>927</v>
      </c>
      <c r="F5760" s="103" t="s">
        <v>927</v>
      </c>
      <c r="G5760" s="103" t="s">
        <v>818</v>
      </c>
      <c r="H5760" s="103" t="s">
        <v>819</v>
      </c>
      <c r="I5760" s="103" t="s">
        <v>842</v>
      </c>
      <c r="J5760" s="215">
        <v>2069</v>
      </c>
      <c r="K5760" s="216" t="s">
        <v>88</v>
      </c>
    </row>
    <row r="5761" spans="1:11" x14ac:dyDescent="0.25">
      <c r="A5761" s="103" t="s">
        <v>808</v>
      </c>
      <c r="B5761" s="103" t="s">
        <v>88</v>
      </c>
      <c r="C5761" s="103" t="s">
        <v>481</v>
      </c>
      <c r="D5761" s="103" t="s">
        <v>926</v>
      </c>
      <c r="E5761" s="103" t="s">
        <v>927</v>
      </c>
      <c r="F5761" s="103" t="s">
        <v>927</v>
      </c>
      <c r="G5761" s="103" t="s">
        <v>145</v>
      </c>
      <c r="H5761" s="103" t="s">
        <v>359</v>
      </c>
      <c r="I5761" s="103" t="s">
        <v>842</v>
      </c>
      <c r="J5761" s="215">
        <v>1075</v>
      </c>
      <c r="K5761" s="216" t="s">
        <v>88</v>
      </c>
    </row>
    <row r="5762" spans="1:11" x14ac:dyDescent="0.25">
      <c r="A5762" s="103" t="s">
        <v>809</v>
      </c>
      <c r="B5762" s="103" t="s">
        <v>88</v>
      </c>
      <c r="C5762" s="103" t="s">
        <v>481</v>
      </c>
      <c r="D5762" s="103" t="s">
        <v>926</v>
      </c>
      <c r="E5762" s="103" t="s">
        <v>927</v>
      </c>
      <c r="F5762" s="103" t="s">
        <v>927</v>
      </c>
      <c r="G5762" s="103" t="s">
        <v>145</v>
      </c>
      <c r="H5762" s="103" t="s">
        <v>359</v>
      </c>
      <c r="I5762" s="103" t="s">
        <v>842</v>
      </c>
      <c r="J5762" s="215">
        <v>1000</v>
      </c>
      <c r="K5762" s="216" t="s">
        <v>88</v>
      </c>
    </row>
    <row r="5763" spans="1:11" x14ac:dyDescent="0.25">
      <c r="A5763" s="103" t="s">
        <v>809</v>
      </c>
      <c r="B5763" s="103" t="s">
        <v>88</v>
      </c>
      <c r="C5763" s="103" t="s">
        <v>481</v>
      </c>
      <c r="D5763" s="103" t="s">
        <v>926</v>
      </c>
      <c r="E5763" s="103" t="s">
        <v>927</v>
      </c>
      <c r="F5763" s="103" t="s">
        <v>927</v>
      </c>
      <c r="G5763" s="103" t="s">
        <v>150</v>
      </c>
      <c r="H5763" s="103" t="s">
        <v>361</v>
      </c>
      <c r="I5763" s="103" t="s">
        <v>842</v>
      </c>
      <c r="J5763" s="215">
        <v>2925</v>
      </c>
      <c r="K5763" s="216" t="s">
        <v>88</v>
      </c>
    </row>
    <row r="5764" spans="1:11" x14ac:dyDescent="0.25">
      <c r="A5764" s="103" t="s">
        <v>810</v>
      </c>
      <c r="B5764" s="103" t="s">
        <v>88</v>
      </c>
      <c r="C5764" s="103" t="s">
        <v>481</v>
      </c>
      <c r="D5764" s="103" t="s">
        <v>926</v>
      </c>
      <c r="E5764" s="103" t="s">
        <v>927</v>
      </c>
      <c r="F5764" s="103" t="s">
        <v>927</v>
      </c>
      <c r="G5764" s="103" t="s">
        <v>150</v>
      </c>
      <c r="H5764" s="103" t="s">
        <v>361</v>
      </c>
      <c r="I5764" s="103" t="s">
        <v>842</v>
      </c>
      <c r="J5764" s="215">
        <v>975</v>
      </c>
      <c r="K5764" s="216" t="s">
        <v>88</v>
      </c>
    </row>
    <row r="5765" spans="1:11" x14ac:dyDescent="0.25">
      <c r="A5765" s="103" t="s">
        <v>807</v>
      </c>
      <c r="B5765" s="103" t="s">
        <v>88</v>
      </c>
      <c r="C5765" s="103" t="s">
        <v>481</v>
      </c>
      <c r="D5765" s="103" t="s">
        <v>926</v>
      </c>
      <c r="E5765" s="103" t="s">
        <v>927</v>
      </c>
      <c r="F5765" s="103" t="s">
        <v>927</v>
      </c>
      <c r="G5765" s="103" t="s">
        <v>150</v>
      </c>
      <c r="H5765" s="103" t="s">
        <v>361</v>
      </c>
      <c r="I5765" s="103" t="s">
        <v>842</v>
      </c>
      <c r="J5765" s="215">
        <v>800</v>
      </c>
      <c r="K5765" s="216" t="s">
        <v>88</v>
      </c>
    </row>
    <row r="5766" spans="1:11" x14ac:dyDescent="0.25">
      <c r="A5766" s="103" t="s">
        <v>810</v>
      </c>
      <c r="B5766" s="103" t="s">
        <v>88</v>
      </c>
      <c r="C5766" s="103" t="s">
        <v>481</v>
      </c>
      <c r="D5766" s="103" t="s">
        <v>926</v>
      </c>
      <c r="E5766" s="103" t="s">
        <v>927</v>
      </c>
      <c r="F5766" s="103" t="s">
        <v>927</v>
      </c>
      <c r="G5766" s="103" t="s">
        <v>149</v>
      </c>
      <c r="H5766" s="103" t="s">
        <v>362</v>
      </c>
      <c r="I5766" s="103" t="s">
        <v>842</v>
      </c>
      <c r="J5766" s="215">
        <v>695</v>
      </c>
      <c r="K5766" s="216" t="s">
        <v>88</v>
      </c>
    </row>
    <row r="5767" spans="1:11" x14ac:dyDescent="0.25">
      <c r="A5767" s="103" t="s">
        <v>807</v>
      </c>
      <c r="B5767" s="103" t="s">
        <v>88</v>
      </c>
      <c r="C5767" s="103" t="s">
        <v>481</v>
      </c>
      <c r="D5767" s="103" t="s">
        <v>926</v>
      </c>
      <c r="E5767" s="103" t="s">
        <v>927</v>
      </c>
      <c r="F5767" s="103" t="s">
        <v>927</v>
      </c>
      <c r="G5767" s="103" t="s">
        <v>149</v>
      </c>
      <c r="H5767" s="103" t="s">
        <v>362</v>
      </c>
      <c r="I5767" s="103" t="s">
        <v>842</v>
      </c>
      <c r="J5767" s="215">
        <v>730</v>
      </c>
      <c r="K5767" s="216" t="s">
        <v>88</v>
      </c>
    </row>
    <row r="5768" spans="1:11" x14ac:dyDescent="0.25">
      <c r="A5768" s="103" t="s">
        <v>1038</v>
      </c>
      <c r="B5768" s="103" t="s">
        <v>88</v>
      </c>
      <c r="C5768" s="103" t="s">
        <v>481</v>
      </c>
      <c r="D5768" s="103" t="s">
        <v>926</v>
      </c>
      <c r="E5768" s="103" t="s">
        <v>927</v>
      </c>
      <c r="F5768" s="103" t="s">
        <v>927</v>
      </c>
      <c r="G5768" s="103" t="s">
        <v>99</v>
      </c>
      <c r="H5768" s="103" t="s">
        <v>363</v>
      </c>
      <c r="I5768" s="103" t="s">
        <v>842</v>
      </c>
      <c r="J5768" s="215">
        <v>598</v>
      </c>
      <c r="K5768" s="216" t="s">
        <v>88</v>
      </c>
    </row>
    <row r="5769" spans="1:11" x14ac:dyDescent="0.25">
      <c r="A5769" s="103" t="s">
        <v>806</v>
      </c>
      <c r="B5769" s="103" t="s">
        <v>88</v>
      </c>
      <c r="C5769" s="103" t="s">
        <v>481</v>
      </c>
      <c r="D5769" s="103" t="s">
        <v>926</v>
      </c>
      <c r="E5769" s="103" t="s">
        <v>927</v>
      </c>
      <c r="F5769" s="103" t="s">
        <v>927</v>
      </c>
      <c r="G5769" s="103" t="s">
        <v>99</v>
      </c>
      <c r="H5769" s="103" t="s">
        <v>363</v>
      </c>
      <c r="I5769" s="103" t="s">
        <v>842</v>
      </c>
      <c r="J5769" s="215">
        <v>1499</v>
      </c>
      <c r="K5769" s="216" t="s">
        <v>88</v>
      </c>
    </row>
    <row r="5770" spans="1:11" x14ac:dyDescent="0.25">
      <c r="A5770" s="103" t="s">
        <v>807</v>
      </c>
      <c r="B5770" s="103" t="s">
        <v>88</v>
      </c>
      <c r="C5770" s="103" t="s">
        <v>481</v>
      </c>
      <c r="D5770" s="103" t="s">
        <v>926</v>
      </c>
      <c r="E5770" s="103" t="s">
        <v>927</v>
      </c>
      <c r="F5770" s="103" t="s">
        <v>927</v>
      </c>
      <c r="G5770" s="103" t="s">
        <v>821</v>
      </c>
      <c r="H5770" s="103" t="s">
        <v>823</v>
      </c>
      <c r="I5770" s="103" t="s">
        <v>842</v>
      </c>
      <c r="J5770" s="215">
        <v>3095</v>
      </c>
      <c r="K5770" s="216" t="s">
        <v>88</v>
      </c>
    </row>
    <row r="5771" spans="1:11" x14ac:dyDescent="0.25">
      <c r="A5771" s="103" t="s">
        <v>808</v>
      </c>
      <c r="B5771" s="103" t="s">
        <v>88</v>
      </c>
      <c r="C5771" s="103" t="s">
        <v>481</v>
      </c>
      <c r="D5771" s="103" t="s">
        <v>926</v>
      </c>
      <c r="E5771" s="103" t="s">
        <v>927</v>
      </c>
      <c r="F5771" s="103" t="s">
        <v>927</v>
      </c>
      <c r="G5771" s="103" t="s">
        <v>146</v>
      </c>
      <c r="H5771" s="103" t="s">
        <v>364</v>
      </c>
      <c r="I5771" s="103" t="s">
        <v>842</v>
      </c>
      <c r="J5771" s="215">
        <v>1475</v>
      </c>
      <c r="K5771" s="216" t="s">
        <v>88</v>
      </c>
    </row>
    <row r="5772" spans="1:11" x14ac:dyDescent="0.25">
      <c r="A5772" s="103" t="s">
        <v>809</v>
      </c>
      <c r="B5772" s="103" t="s">
        <v>88</v>
      </c>
      <c r="C5772" s="103" t="s">
        <v>481</v>
      </c>
      <c r="D5772" s="103" t="s">
        <v>926</v>
      </c>
      <c r="E5772" s="103" t="s">
        <v>927</v>
      </c>
      <c r="F5772" s="103" t="s">
        <v>927</v>
      </c>
      <c r="G5772" s="103" t="s">
        <v>146</v>
      </c>
      <c r="H5772" s="103" t="s">
        <v>364</v>
      </c>
      <c r="I5772" s="103" t="s">
        <v>842</v>
      </c>
      <c r="J5772" s="215">
        <v>2575</v>
      </c>
      <c r="K5772" s="216" t="s">
        <v>88</v>
      </c>
    </row>
    <row r="5773" spans="1:11" x14ac:dyDescent="0.25">
      <c r="A5773" s="103" t="s">
        <v>806</v>
      </c>
      <c r="B5773" s="103" t="s">
        <v>88</v>
      </c>
      <c r="C5773" s="103" t="s">
        <v>481</v>
      </c>
      <c r="D5773" s="103" t="s">
        <v>926</v>
      </c>
      <c r="E5773" s="103" t="s">
        <v>927</v>
      </c>
      <c r="F5773" s="103" t="s">
        <v>927</v>
      </c>
      <c r="G5773" s="103" t="s">
        <v>146</v>
      </c>
      <c r="H5773" s="103" t="s">
        <v>364</v>
      </c>
      <c r="I5773" s="103" t="s">
        <v>842</v>
      </c>
      <c r="J5773" s="215">
        <v>1475</v>
      </c>
      <c r="K5773" s="216" t="s">
        <v>88</v>
      </c>
    </row>
    <row r="5774" spans="1:11" x14ac:dyDescent="0.25">
      <c r="A5774" s="103" t="s">
        <v>807</v>
      </c>
      <c r="B5774" s="103" t="s">
        <v>88</v>
      </c>
      <c r="C5774" s="103" t="s">
        <v>481</v>
      </c>
      <c r="D5774" s="103" t="s">
        <v>926</v>
      </c>
      <c r="E5774" s="103" t="s">
        <v>927</v>
      </c>
      <c r="F5774" s="103" t="s">
        <v>927</v>
      </c>
      <c r="G5774" s="103" t="s">
        <v>146</v>
      </c>
      <c r="H5774" s="103" t="s">
        <v>364</v>
      </c>
      <c r="I5774" s="103" t="s">
        <v>842</v>
      </c>
      <c r="J5774" s="215">
        <v>159</v>
      </c>
      <c r="K5774" s="216" t="s">
        <v>88</v>
      </c>
    </row>
    <row r="5775" spans="1:11" x14ac:dyDescent="0.25">
      <c r="A5775" s="103" t="s">
        <v>806</v>
      </c>
      <c r="B5775" s="103" t="s">
        <v>88</v>
      </c>
      <c r="C5775" s="103" t="s">
        <v>481</v>
      </c>
      <c r="D5775" s="103" t="s">
        <v>926</v>
      </c>
      <c r="E5775" s="103" t="s">
        <v>927</v>
      </c>
      <c r="F5775" s="103" t="s">
        <v>927</v>
      </c>
      <c r="G5775" s="103" t="s">
        <v>143</v>
      </c>
      <c r="H5775" s="103" t="s">
        <v>365</v>
      </c>
      <c r="I5775" s="103" t="s">
        <v>842</v>
      </c>
      <c r="J5775" s="215">
        <v>1199</v>
      </c>
      <c r="K5775" s="216" t="s">
        <v>88</v>
      </c>
    </row>
    <row r="5776" spans="1:11" x14ac:dyDescent="0.25">
      <c r="A5776" s="103" t="s">
        <v>809</v>
      </c>
      <c r="B5776" s="103" t="s">
        <v>88</v>
      </c>
      <c r="C5776" s="103" t="s">
        <v>481</v>
      </c>
      <c r="D5776" s="103" t="s">
        <v>926</v>
      </c>
      <c r="E5776" s="103" t="s">
        <v>927</v>
      </c>
      <c r="F5776" s="103" t="s">
        <v>927</v>
      </c>
      <c r="G5776" s="103" t="s">
        <v>95</v>
      </c>
      <c r="H5776" s="103" t="s">
        <v>366</v>
      </c>
      <c r="I5776" s="103" t="s">
        <v>842</v>
      </c>
      <c r="J5776" s="215">
        <v>70</v>
      </c>
      <c r="K5776" s="216" t="s">
        <v>88</v>
      </c>
    </row>
    <row r="5777" spans="1:11" x14ac:dyDescent="0.25">
      <c r="A5777" s="103" t="s">
        <v>809</v>
      </c>
      <c r="B5777" s="103" t="s">
        <v>88</v>
      </c>
      <c r="C5777" s="103" t="s">
        <v>481</v>
      </c>
      <c r="D5777" s="103" t="s">
        <v>926</v>
      </c>
      <c r="E5777" s="103" t="s">
        <v>927</v>
      </c>
      <c r="F5777" s="103" t="s">
        <v>927</v>
      </c>
      <c r="G5777" s="103" t="s">
        <v>142</v>
      </c>
      <c r="H5777" s="103" t="s">
        <v>367</v>
      </c>
      <c r="I5777" s="103" t="s">
        <v>842</v>
      </c>
      <c r="J5777" s="215">
        <v>975</v>
      </c>
      <c r="K5777" s="216" t="s">
        <v>88</v>
      </c>
    </row>
    <row r="5778" spans="1:11" x14ac:dyDescent="0.25">
      <c r="A5778" s="103" t="s">
        <v>809</v>
      </c>
      <c r="B5778" s="103" t="s">
        <v>88</v>
      </c>
      <c r="C5778" s="103" t="s">
        <v>481</v>
      </c>
      <c r="D5778" s="103" t="s">
        <v>926</v>
      </c>
      <c r="E5778" s="103" t="s">
        <v>927</v>
      </c>
      <c r="F5778" s="103" t="s">
        <v>927</v>
      </c>
      <c r="G5778" s="103" t="s">
        <v>142</v>
      </c>
      <c r="H5778" s="103" t="s">
        <v>734</v>
      </c>
      <c r="I5778" s="103" t="s">
        <v>842</v>
      </c>
      <c r="J5778" s="215">
        <v>875</v>
      </c>
      <c r="K5778" s="216" t="s">
        <v>88</v>
      </c>
    </row>
    <row r="5779" spans="1:11" x14ac:dyDescent="0.25">
      <c r="A5779" s="103" t="s">
        <v>809</v>
      </c>
      <c r="B5779" s="103" t="s">
        <v>88</v>
      </c>
      <c r="C5779" s="103" t="s">
        <v>481</v>
      </c>
      <c r="D5779" s="103" t="s">
        <v>926</v>
      </c>
      <c r="E5779" s="111"/>
      <c r="F5779" s="103" t="s">
        <v>927</v>
      </c>
      <c r="G5779" s="103" t="s">
        <v>142</v>
      </c>
      <c r="H5779" s="103" t="s">
        <v>367</v>
      </c>
      <c r="I5779" s="103" t="s">
        <v>842</v>
      </c>
      <c r="J5779" s="215">
        <v>-253.41</v>
      </c>
      <c r="K5779" s="216" t="s">
        <v>88</v>
      </c>
    </row>
    <row r="5780" spans="1:11" x14ac:dyDescent="0.25">
      <c r="A5780" s="103" t="s">
        <v>806</v>
      </c>
      <c r="B5780" s="103" t="s">
        <v>88</v>
      </c>
      <c r="C5780" s="103" t="s">
        <v>481</v>
      </c>
      <c r="D5780" s="103" t="s">
        <v>926</v>
      </c>
      <c r="E5780" s="103" t="s">
        <v>927</v>
      </c>
      <c r="F5780" s="103" t="s">
        <v>927</v>
      </c>
      <c r="G5780" s="103" t="s">
        <v>142</v>
      </c>
      <c r="H5780" s="103" t="s">
        <v>367</v>
      </c>
      <c r="I5780" s="103" t="s">
        <v>842</v>
      </c>
      <c r="J5780" s="215">
        <v>50</v>
      </c>
      <c r="K5780" s="216" t="s">
        <v>88</v>
      </c>
    </row>
    <row r="5781" spans="1:11" x14ac:dyDescent="0.25">
      <c r="A5781" s="103" t="s">
        <v>806</v>
      </c>
      <c r="B5781" s="103" t="s">
        <v>88</v>
      </c>
      <c r="C5781" s="103" t="s">
        <v>481</v>
      </c>
      <c r="D5781" s="103" t="s">
        <v>926</v>
      </c>
      <c r="E5781" s="111"/>
      <c r="F5781" s="103" t="s">
        <v>927</v>
      </c>
      <c r="G5781" s="103" t="s">
        <v>142</v>
      </c>
      <c r="H5781" s="103" t="s">
        <v>367</v>
      </c>
      <c r="I5781" s="103" t="s">
        <v>842</v>
      </c>
      <c r="J5781" s="215">
        <v>-13</v>
      </c>
      <c r="K5781" s="216" t="s">
        <v>88</v>
      </c>
    </row>
    <row r="5782" spans="1:11" x14ac:dyDescent="0.25">
      <c r="A5782" s="103" t="s">
        <v>807</v>
      </c>
      <c r="B5782" s="103" t="s">
        <v>88</v>
      </c>
      <c r="C5782" s="103" t="s">
        <v>481</v>
      </c>
      <c r="D5782" s="103" t="s">
        <v>926</v>
      </c>
      <c r="E5782" s="103" t="s">
        <v>927</v>
      </c>
      <c r="F5782" s="103" t="s">
        <v>927</v>
      </c>
      <c r="G5782" s="103" t="s">
        <v>142</v>
      </c>
      <c r="H5782" s="103" t="s">
        <v>367</v>
      </c>
      <c r="I5782" s="103" t="s">
        <v>842</v>
      </c>
      <c r="J5782" s="215">
        <v>2798</v>
      </c>
      <c r="K5782" s="216" t="s">
        <v>88</v>
      </c>
    </row>
    <row r="5783" spans="1:11" x14ac:dyDescent="0.25">
      <c r="A5783" s="103" t="s">
        <v>807</v>
      </c>
      <c r="B5783" s="103" t="s">
        <v>88</v>
      </c>
      <c r="C5783" s="103" t="s">
        <v>481</v>
      </c>
      <c r="D5783" s="103" t="s">
        <v>926</v>
      </c>
      <c r="E5783" s="111"/>
      <c r="F5783" s="103" t="s">
        <v>927</v>
      </c>
      <c r="G5783" s="103" t="s">
        <v>142</v>
      </c>
      <c r="H5783" s="103" t="s">
        <v>367</v>
      </c>
      <c r="I5783" s="103" t="s">
        <v>842</v>
      </c>
      <c r="J5783" s="215">
        <v>-727.2</v>
      </c>
      <c r="K5783" s="216" t="s">
        <v>88</v>
      </c>
    </row>
    <row r="5784" spans="1:11" x14ac:dyDescent="0.25">
      <c r="A5784" s="103" t="s">
        <v>808</v>
      </c>
      <c r="B5784" s="103" t="s">
        <v>88</v>
      </c>
      <c r="C5784" s="103" t="s">
        <v>481</v>
      </c>
      <c r="D5784" s="103" t="s">
        <v>926</v>
      </c>
      <c r="E5784" s="103" t="s">
        <v>927</v>
      </c>
      <c r="F5784" s="103" t="s">
        <v>927</v>
      </c>
      <c r="G5784" s="103" t="s">
        <v>141</v>
      </c>
      <c r="H5784" s="103" t="s">
        <v>368</v>
      </c>
      <c r="I5784" s="103" t="s">
        <v>842</v>
      </c>
      <c r="J5784" s="215">
        <v>950</v>
      </c>
      <c r="K5784" s="216" t="s">
        <v>88</v>
      </c>
    </row>
    <row r="5785" spans="1:11" x14ac:dyDescent="0.25">
      <c r="A5785" s="103" t="s">
        <v>808</v>
      </c>
      <c r="B5785" s="103" t="s">
        <v>88</v>
      </c>
      <c r="C5785" s="103" t="s">
        <v>481</v>
      </c>
      <c r="D5785" s="103" t="s">
        <v>926</v>
      </c>
      <c r="E5785" s="111"/>
      <c r="F5785" s="103" t="s">
        <v>927</v>
      </c>
      <c r="G5785" s="103" t="s">
        <v>141</v>
      </c>
      <c r="H5785" s="103" t="s">
        <v>368</v>
      </c>
      <c r="I5785" s="103" t="s">
        <v>842</v>
      </c>
      <c r="J5785" s="215">
        <v>-246.91</v>
      </c>
      <c r="K5785" s="216" t="s">
        <v>88</v>
      </c>
    </row>
    <row r="5786" spans="1:11" x14ac:dyDescent="0.25">
      <c r="A5786" s="103" t="s">
        <v>806</v>
      </c>
      <c r="B5786" s="103" t="s">
        <v>88</v>
      </c>
      <c r="C5786" s="103" t="s">
        <v>481</v>
      </c>
      <c r="D5786" s="103" t="s">
        <v>926</v>
      </c>
      <c r="E5786" s="103" t="s">
        <v>927</v>
      </c>
      <c r="F5786" s="103" t="s">
        <v>927</v>
      </c>
      <c r="G5786" s="103" t="s">
        <v>97</v>
      </c>
      <c r="H5786" s="103" t="s">
        <v>369</v>
      </c>
      <c r="I5786" s="103" t="s">
        <v>842</v>
      </c>
      <c r="J5786" s="215">
        <v>3990</v>
      </c>
      <c r="K5786" s="216" t="s">
        <v>88</v>
      </c>
    </row>
    <row r="5787" spans="1:11" x14ac:dyDescent="0.25">
      <c r="A5787" s="103" t="s">
        <v>806</v>
      </c>
      <c r="B5787" s="103" t="s">
        <v>88</v>
      </c>
      <c r="C5787" s="103" t="s">
        <v>481</v>
      </c>
      <c r="D5787" s="103" t="s">
        <v>926</v>
      </c>
      <c r="E5787" s="111"/>
      <c r="F5787" s="103" t="s">
        <v>927</v>
      </c>
      <c r="G5787" s="103" t="s">
        <v>97</v>
      </c>
      <c r="H5787" s="103" t="s">
        <v>369</v>
      </c>
      <c r="I5787" s="103" t="s">
        <v>842</v>
      </c>
      <c r="J5787" s="215">
        <v>-1037</v>
      </c>
      <c r="K5787" s="216" t="s">
        <v>88</v>
      </c>
    </row>
    <row r="5788" spans="1:11" x14ac:dyDescent="0.25">
      <c r="A5788" s="103" t="s">
        <v>809</v>
      </c>
      <c r="B5788" s="103" t="s">
        <v>88</v>
      </c>
      <c r="C5788" s="103" t="s">
        <v>481</v>
      </c>
      <c r="D5788" s="103" t="s">
        <v>926</v>
      </c>
      <c r="E5788" s="103" t="s">
        <v>927</v>
      </c>
      <c r="F5788" s="103" t="s">
        <v>927</v>
      </c>
      <c r="G5788" s="103" t="s">
        <v>140</v>
      </c>
      <c r="H5788" s="103" t="s">
        <v>649</v>
      </c>
      <c r="I5788" s="103" t="s">
        <v>842</v>
      </c>
      <c r="J5788" s="215">
        <v>33.85</v>
      </c>
      <c r="K5788" s="216" t="s">
        <v>88</v>
      </c>
    </row>
    <row r="5789" spans="1:11" x14ac:dyDescent="0.25">
      <c r="A5789" s="103" t="s">
        <v>806</v>
      </c>
      <c r="B5789" s="103" t="s">
        <v>88</v>
      </c>
      <c r="C5789" s="103" t="s">
        <v>481</v>
      </c>
      <c r="D5789" s="103" t="s">
        <v>926</v>
      </c>
      <c r="E5789" s="103" t="s">
        <v>927</v>
      </c>
      <c r="F5789" s="103" t="s">
        <v>927</v>
      </c>
      <c r="G5789" s="103" t="s">
        <v>140</v>
      </c>
      <c r="H5789" s="103" t="s">
        <v>649</v>
      </c>
      <c r="I5789" s="103" t="s">
        <v>842</v>
      </c>
      <c r="J5789" s="215">
        <v>3311.4</v>
      </c>
      <c r="K5789" s="216" t="s">
        <v>88</v>
      </c>
    </row>
    <row r="5790" spans="1:11" x14ac:dyDescent="0.25">
      <c r="A5790" s="103" t="s">
        <v>806</v>
      </c>
      <c r="B5790" s="103" t="s">
        <v>88</v>
      </c>
      <c r="C5790" s="103" t="s">
        <v>481</v>
      </c>
      <c r="D5790" s="103" t="s">
        <v>926</v>
      </c>
      <c r="E5790" s="111"/>
      <c r="F5790" s="103" t="s">
        <v>927</v>
      </c>
      <c r="G5790" s="103" t="s">
        <v>140</v>
      </c>
      <c r="H5790" s="103" t="s">
        <v>649</v>
      </c>
      <c r="I5790" s="103" t="s">
        <v>842</v>
      </c>
      <c r="J5790" s="215">
        <v>-804.13</v>
      </c>
      <c r="K5790" s="216" t="s">
        <v>88</v>
      </c>
    </row>
    <row r="5791" spans="1:11" x14ac:dyDescent="0.25">
      <c r="A5791" s="103" t="s">
        <v>808</v>
      </c>
      <c r="B5791" s="103" t="s">
        <v>88</v>
      </c>
      <c r="C5791" s="103" t="s">
        <v>481</v>
      </c>
      <c r="D5791" s="103" t="s">
        <v>926</v>
      </c>
      <c r="E5791" s="103" t="s">
        <v>927</v>
      </c>
      <c r="F5791" s="103" t="s">
        <v>927</v>
      </c>
      <c r="G5791" s="103" t="s">
        <v>139</v>
      </c>
      <c r="H5791" s="103" t="s">
        <v>646</v>
      </c>
      <c r="I5791" s="103" t="s">
        <v>842</v>
      </c>
      <c r="J5791" s="215">
        <v>175</v>
      </c>
      <c r="K5791" s="216" t="s">
        <v>88</v>
      </c>
    </row>
    <row r="5792" spans="1:11" x14ac:dyDescent="0.25">
      <c r="A5792" s="103" t="s">
        <v>808</v>
      </c>
      <c r="B5792" s="103" t="s">
        <v>88</v>
      </c>
      <c r="C5792" s="103" t="s">
        <v>481</v>
      </c>
      <c r="D5792" s="103" t="s">
        <v>926</v>
      </c>
      <c r="E5792" s="111"/>
      <c r="F5792" s="103" t="s">
        <v>927</v>
      </c>
      <c r="G5792" s="103" t="s">
        <v>139</v>
      </c>
      <c r="H5792" s="103" t="s">
        <v>646</v>
      </c>
      <c r="I5792" s="103" t="s">
        <v>842</v>
      </c>
      <c r="J5792" s="215">
        <v>-45.49</v>
      </c>
      <c r="K5792" s="216" t="s">
        <v>88</v>
      </c>
    </row>
    <row r="5793" spans="1:11" x14ac:dyDescent="0.25">
      <c r="A5793" s="103" t="s">
        <v>808</v>
      </c>
      <c r="B5793" s="103" t="s">
        <v>88</v>
      </c>
      <c r="C5793" s="103" t="s">
        <v>481</v>
      </c>
      <c r="D5793" s="103" t="s">
        <v>926</v>
      </c>
      <c r="E5793" s="103" t="s">
        <v>927</v>
      </c>
      <c r="F5793" s="103" t="s">
        <v>927</v>
      </c>
      <c r="G5793" s="103" t="s">
        <v>138</v>
      </c>
      <c r="H5793" s="103" t="s">
        <v>647</v>
      </c>
      <c r="I5793" s="103" t="s">
        <v>842</v>
      </c>
      <c r="J5793" s="215">
        <v>499</v>
      </c>
      <c r="K5793" s="216" t="s">
        <v>88</v>
      </c>
    </row>
    <row r="5794" spans="1:11" x14ac:dyDescent="0.25">
      <c r="A5794" s="103" t="s">
        <v>808</v>
      </c>
      <c r="B5794" s="103" t="s">
        <v>88</v>
      </c>
      <c r="C5794" s="103" t="s">
        <v>481</v>
      </c>
      <c r="D5794" s="103" t="s">
        <v>926</v>
      </c>
      <c r="E5794" s="111"/>
      <c r="F5794" s="103" t="s">
        <v>927</v>
      </c>
      <c r="G5794" s="103" t="s">
        <v>138</v>
      </c>
      <c r="H5794" s="103" t="s">
        <v>647</v>
      </c>
      <c r="I5794" s="103" t="s">
        <v>842</v>
      </c>
      <c r="J5794" s="215">
        <v>-108.55</v>
      </c>
      <c r="K5794" s="216" t="s">
        <v>88</v>
      </c>
    </row>
    <row r="5795" spans="1:11" x14ac:dyDescent="0.25">
      <c r="A5795" s="103" t="s">
        <v>809</v>
      </c>
      <c r="B5795" s="103" t="s">
        <v>88</v>
      </c>
      <c r="C5795" s="103" t="s">
        <v>481</v>
      </c>
      <c r="D5795" s="103" t="s">
        <v>926</v>
      </c>
      <c r="E5795" s="103" t="s">
        <v>927</v>
      </c>
      <c r="F5795" s="103" t="s">
        <v>927</v>
      </c>
      <c r="G5795" s="103" t="s">
        <v>138</v>
      </c>
      <c r="H5795" s="103" t="s">
        <v>647</v>
      </c>
      <c r="I5795" s="103" t="s">
        <v>842</v>
      </c>
      <c r="J5795" s="215">
        <v>2250</v>
      </c>
      <c r="K5795" s="216" t="s">
        <v>88</v>
      </c>
    </row>
    <row r="5796" spans="1:11" x14ac:dyDescent="0.25">
      <c r="A5796" s="103" t="s">
        <v>809</v>
      </c>
      <c r="B5796" s="103" t="s">
        <v>88</v>
      </c>
      <c r="C5796" s="103" t="s">
        <v>481</v>
      </c>
      <c r="D5796" s="103" t="s">
        <v>926</v>
      </c>
      <c r="E5796" s="111"/>
      <c r="F5796" s="103" t="s">
        <v>927</v>
      </c>
      <c r="G5796" s="103" t="s">
        <v>138</v>
      </c>
      <c r="H5796" s="103" t="s">
        <v>647</v>
      </c>
      <c r="I5796" s="103" t="s">
        <v>842</v>
      </c>
      <c r="J5796" s="215">
        <v>-563.64</v>
      </c>
      <c r="K5796" s="216" t="s">
        <v>88</v>
      </c>
    </row>
    <row r="5797" spans="1:11" x14ac:dyDescent="0.25">
      <c r="A5797" s="103" t="s">
        <v>810</v>
      </c>
      <c r="B5797" s="103" t="s">
        <v>88</v>
      </c>
      <c r="C5797" s="103" t="s">
        <v>481</v>
      </c>
      <c r="D5797" s="103" t="s">
        <v>926</v>
      </c>
      <c r="E5797" s="111"/>
      <c r="F5797" s="103" t="s">
        <v>927</v>
      </c>
      <c r="G5797" s="103" t="s">
        <v>138</v>
      </c>
      <c r="H5797" s="103" t="s">
        <v>647</v>
      </c>
      <c r="I5797" s="103" t="s">
        <v>842</v>
      </c>
      <c r="J5797" s="215">
        <v>21.14</v>
      </c>
      <c r="K5797" s="216" t="s">
        <v>88</v>
      </c>
    </row>
    <row r="5798" spans="1:11" x14ac:dyDescent="0.25">
      <c r="A5798" s="103" t="s">
        <v>1038</v>
      </c>
      <c r="B5798" s="103" t="s">
        <v>88</v>
      </c>
      <c r="C5798" s="103" t="s">
        <v>481</v>
      </c>
      <c r="D5798" s="103" t="s">
        <v>926</v>
      </c>
      <c r="E5798" s="111"/>
      <c r="F5798" s="103" t="s">
        <v>927</v>
      </c>
      <c r="G5798" s="103" t="s">
        <v>138</v>
      </c>
      <c r="H5798" s="103" t="s">
        <v>647</v>
      </c>
      <c r="I5798" s="103" t="s">
        <v>842</v>
      </c>
      <c r="J5798" s="215">
        <v>21.14</v>
      </c>
      <c r="K5798" s="216" t="s">
        <v>88</v>
      </c>
    </row>
    <row r="5799" spans="1:11" x14ac:dyDescent="0.25">
      <c r="A5799" s="103" t="s">
        <v>806</v>
      </c>
      <c r="B5799" s="103" t="s">
        <v>88</v>
      </c>
      <c r="C5799" s="103" t="s">
        <v>481</v>
      </c>
      <c r="D5799" s="103" t="s">
        <v>926</v>
      </c>
      <c r="E5799" s="111"/>
      <c r="F5799" s="103" t="s">
        <v>927</v>
      </c>
      <c r="G5799" s="103" t="s">
        <v>138</v>
      </c>
      <c r="H5799" s="103" t="s">
        <v>647</v>
      </c>
      <c r="I5799" s="103" t="s">
        <v>842</v>
      </c>
      <c r="J5799" s="215">
        <v>21.14</v>
      </c>
      <c r="K5799" s="216" t="s">
        <v>88</v>
      </c>
    </row>
    <row r="5800" spans="1:11" x14ac:dyDescent="0.25">
      <c r="A5800" s="103" t="s">
        <v>807</v>
      </c>
      <c r="B5800" s="103" t="s">
        <v>88</v>
      </c>
      <c r="C5800" s="103" t="s">
        <v>481</v>
      </c>
      <c r="D5800" s="103" t="s">
        <v>926</v>
      </c>
      <c r="E5800" s="111"/>
      <c r="F5800" s="103" t="s">
        <v>927</v>
      </c>
      <c r="G5800" s="103" t="s">
        <v>138</v>
      </c>
      <c r="H5800" s="103" t="s">
        <v>647</v>
      </c>
      <c r="I5800" s="103" t="s">
        <v>842</v>
      </c>
      <c r="J5800" s="215">
        <v>21.14</v>
      </c>
      <c r="K5800" s="216" t="s">
        <v>88</v>
      </c>
    </row>
    <row r="5801" spans="1:11" x14ac:dyDescent="0.25">
      <c r="A5801" s="103" t="s">
        <v>1038</v>
      </c>
      <c r="B5801" s="103" t="s">
        <v>88</v>
      </c>
      <c r="C5801" s="103" t="s">
        <v>481</v>
      </c>
      <c r="D5801" s="103" t="s">
        <v>926</v>
      </c>
      <c r="E5801" s="103" t="s">
        <v>927</v>
      </c>
      <c r="F5801" s="103" t="s">
        <v>927</v>
      </c>
      <c r="G5801" s="103" t="s">
        <v>136</v>
      </c>
      <c r="H5801" s="103" t="s">
        <v>370</v>
      </c>
      <c r="I5801" s="103" t="s">
        <v>842</v>
      </c>
      <c r="J5801" s="215">
        <v>0</v>
      </c>
      <c r="K5801" s="216" t="s">
        <v>88</v>
      </c>
    </row>
    <row r="5802" spans="1:11" x14ac:dyDescent="0.25">
      <c r="A5802" s="103" t="s">
        <v>806</v>
      </c>
      <c r="B5802" s="103" t="s">
        <v>88</v>
      </c>
      <c r="C5802" s="103" t="s">
        <v>481</v>
      </c>
      <c r="D5802" s="103" t="s">
        <v>926</v>
      </c>
      <c r="E5802" s="103" t="s">
        <v>927</v>
      </c>
      <c r="F5802" s="103" t="s">
        <v>927</v>
      </c>
      <c r="G5802" s="103" t="s">
        <v>136</v>
      </c>
      <c r="H5802" s="103" t="s">
        <v>370</v>
      </c>
      <c r="I5802" s="103" t="s">
        <v>842</v>
      </c>
      <c r="J5802" s="215">
        <v>875</v>
      </c>
      <c r="K5802" s="216" t="s">
        <v>88</v>
      </c>
    </row>
    <row r="5803" spans="1:11" x14ac:dyDescent="0.25">
      <c r="A5803" s="103" t="s">
        <v>807</v>
      </c>
      <c r="B5803" s="103" t="s">
        <v>88</v>
      </c>
      <c r="C5803" s="103" t="s">
        <v>481</v>
      </c>
      <c r="D5803" s="103" t="s">
        <v>926</v>
      </c>
      <c r="E5803" s="103" t="s">
        <v>927</v>
      </c>
      <c r="F5803" s="103" t="s">
        <v>927</v>
      </c>
      <c r="G5803" s="103" t="s">
        <v>136</v>
      </c>
      <c r="H5803" s="103" t="s">
        <v>370</v>
      </c>
      <c r="I5803" s="103" t="s">
        <v>842</v>
      </c>
      <c r="J5803" s="215">
        <v>1695</v>
      </c>
      <c r="K5803" s="216" t="s">
        <v>88</v>
      </c>
    </row>
    <row r="5804" spans="1:11" x14ac:dyDescent="0.25">
      <c r="A5804" s="103" t="s">
        <v>810</v>
      </c>
      <c r="B5804" s="103" t="s">
        <v>88</v>
      </c>
      <c r="C5804" s="103" t="s">
        <v>481</v>
      </c>
      <c r="D5804" s="103" t="s">
        <v>926</v>
      </c>
      <c r="E5804" s="103" t="s">
        <v>927</v>
      </c>
      <c r="F5804" s="103" t="s">
        <v>927</v>
      </c>
      <c r="G5804" s="103" t="s">
        <v>135</v>
      </c>
      <c r="H5804" s="103" t="s">
        <v>371</v>
      </c>
      <c r="I5804" s="103" t="s">
        <v>842</v>
      </c>
      <c r="J5804" s="215">
        <v>1700</v>
      </c>
      <c r="K5804" s="216" t="s">
        <v>88</v>
      </c>
    </row>
    <row r="5805" spans="1:11" x14ac:dyDescent="0.25">
      <c r="A5805" s="103" t="s">
        <v>806</v>
      </c>
      <c r="B5805" s="103" t="s">
        <v>88</v>
      </c>
      <c r="C5805" s="103" t="s">
        <v>481</v>
      </c>
      <c r="D5805" s="103" t="s">
        <v>926</v>
      </c>
      <c r="E5805" s="103" t="s">
        <v>927</v>
      </c>
      <c r="F5805" s="103" t="s">
        <v>927</v>
      </c>
      <c r="G5805" s="103" t="s">
        <v>135</v>
      </c>
      <c r="H5805" s="103" t="s">
        <v>371</v>
      </c>
      <c r="I5805" s="103" t="s">
        <v>842</v>
      </c>
      <c r="J5805" s="215">
        <v>1474</v>
      </c>
      <c r="K5805" s="216" t="s">
        <v>88</v>
      </c>
    </row>
    <row r="5806" spans="1:11" x14ac:dyDescent="0.25">
      <c r="A5806" s="103" t="s">
        <v>808</v>
      </c>
      <c r="B5806" s="103" t="s">
        <v>88</v>
      </c>
      <c r="C5806" s="103" t="s">
        <v>481</v>
      </c>
      <c r="D5806" s="103" t="s">
        <v>926</v>
      </c>
      <c r="E5806" s="103" t="s">
        <v>927</v>
      </c>
      <c r="F5806" s="103" t="s">
        <v>927</v>
      </c>
      <c r="G5806" s="103" t="s">
        <v>132</v>
      </c>
      <c r="H5806" s="103" t="s">
        <v>379</v>
      </c>
      <c r="I5806" s="103" t="s">
        <v>842</v>
      </c>
      <c r="J5806" s="215">
        <v>1475</v>
      </c>
      <c r="K5806" s="216" t="s">
        <v>88</v>
      </c>
    </row>
    <row r="5807" spans="1:11" x14ac:dyDescent="0.25">
      <c r="A5807" s="103" t="s">
        <v>1038</v>
      </c>
      <c r="B5807" s="103" t="s">
        <v>88</v>
      </c>
      <c r="C5807" s="103" t="s">
        <v>481</v>
      </c>
      <c r="D5807" s="103" t="s">
        <v>926</v>
      </c>
      <c r="E5807" s="103" t="s">
        <v>927</v>
      </c>
      <c r="F5807" s="103" t="s">
        <v>927</v>
      </c>
      <c r="G5807" s="103" t="s">
        <v>132</v>
      </c>
      <c r="H5807" s="103" t="s">
        <v>379</v>
      </c>
      <c r="I5807" s="103" t="s">
        <v>842</v>
      </c>
      <c r="J5807" s="215">
        <v>1899</v>
      </c>
      <c r="K5807" s="216" t="s">
        <v>88</v>
      </c>
    </row>
    <row r="5808" spans="1:11" x14ac:dyDescent="0.25">
      <c r="A5808" s="103" t="s">
        <v>806</v>
      </c>
      <c r="B5808" s="103" t="s">
        <v>88</v>
      </c>
      <c r="C5808" s="103" t="s">
        <v>481</v>
      </c>
      <c r="D5808" s="103" t="s">
        <v>926</v>
      </c>
      <c r="E5808" s="103" t="s">
        <v>927</v>
      </c>
      <c r="F5808" s="103" t="s">
        <v>927</v>
      </c>
      <c r="G5808" s="103" t="s">
        <v>129</v>
      </c>
      <c r="H5808" s="103" t="s">
        <v>382</v>
      </c>
      <c r="I5808" s="103" t="s">
        <v>842</v>
      </c>
      <c r="J5808" s="215">
        <v>-1095</v>
      </c>
      <c r="K5808" s="216" t="s">
        <v>88</v>
      </c>
    </row>
    <row r="5809" spans="1:11" x14ac:dyDescent="0.25">
      <c r="A5809" s="103" t="s">
        <v>807</v>
      </c>
      <c r="B5809" s="103" t="s">
        <v>88</v>
      </c>
      <c r="C5809" s="103" t="s">
        <v>481</v>
      </c>
      <c r="D5809" s="103" t="s">
        <v>926</v>
      </c>
      <c r="E5809" s="103" t="s">
        <v>927</v>
      </c>
      <c r="F5809" s="103" t="s">
        <v>927</v>
      </c>
      <c r="G5809" s="103" t="s">
        <v>129</v>
      </c>
      <c r="H5809" s="103" t="s">
        <v>382</v>
      </c>
      <c r="I5809" s="103" t="s">
        <v>842</v>
      </c>
      <c r="J5809" s="215">
        <v>-1095</v>
      </c>
      <c r="K5809" s="216" t="s">
        <v>88</v>
      </c>
    </row>
    <row r="5810" spans="1:11" x14ac:dyDescent="0.25">
      <c r="A5810" s="103" t="s">
        <v>808</v>
      </c>
      <c r="B5810" s="103" t="s">
        <v>88</v>
      </c>
      <c r="C5810" s="103" t="s">
        <v>481</v>
      </c>
      <c r="D5810" s="103" t="s">
        <v>926</v>
      </c>
      <c r="E5810" s="103" t="s">
        <v>927</v>
      </c>
      <c r="F5810" s="103" t="s">
        <v>927</v>
      </c>
      <c r="G5810" s="103" t="s">
        <v>618</v>
      </c>
      <c r="H5810" s="103" t="s">
        <v>824</v>
      </c>
      <c r="I5810" s="103" t="s">
        <v>842</v>
      </c>
      <c r="J5810" s="215">
        <v>722.12</v>
      </c>
      <c r="K5810" s="216" t="s">
        <v>88</v>
      </c>
    </row>
    <row r="5811" spans="1:11" x14ac:dyDescent="0.25">
      <c r="A5811" s="103" t="s">
        <v>809</v>
      </c>
      <c r="B5811" s="103" t="s">
        <v>88</v>
      </c>
      <c r="C5811" s="103" t="s">
        <v>481</v>
      </c>
      <c r="D5811" s="103" t="s">
        <v>926</v>
      </c>
      <c r="E5811" s="103" t="s">
        <v>927</v>
      </c>
      <c r="F5811" s="103" t="s">
        <v>927</v>
      </c>
      <c r="G5811" s="103" t="s">
        <v>618</v>
      </c>
      <c r="H5811" s="103" t="s">
        <v>824</v>
      </c>
      <c r="I5811" s="103" t="s">
        <v>842</v>
      </c>
      <c r="J5811" s="215">
        <v>2599</v>
      </c>
      <c r="K5811" s="216" t="s">
        <v>88</v>
      </c>
    </row>
    <row r="5812" spans="1:11" x14ac:dyDescent="0.25">
      <c r="A5812" s="103" t="s">
        <v>810</v>
      </c>
      <c r="B5812" s="103" t="s">
        <v>88</v>
      </c>
      <c r="C5812" s="103" t="s">
        <v>481</v>
      </c>
      <c r="D5812" s="103" t="s">
        <v>926</v>
      </c>
      <c r="E5812" s="103" t="s">
        <v>927</v>
      </c>
      <c r="F5812" s="103" t="s">
        <v>927</v>
      </c>
      <c r="G5812" s="103" t="s">
        <v>618</v>
      </c>
      <c r="H5812" s="103" t="s">
        <v>824</v>
      </c>
      <c r="I5812" s="103" t="s">
        <v>842</v>
      </c>
      <c r="J5812" s="215">
        <v>10</v>
      </c>
      <c r="K5812" s="216" t="s">
        <v>88</v>
      </c>
    </row>
    <row r="5813" spans="1:11" x14ac:dyDescent="0.25">
      <c r="A5813" s="103" t="s">
        <v>806</v>
      </c>
      <c r="B5813" s="103" t="s">
        <v>88</v>
      </c>
      <c r="C5813" s="103" t="s">
        <v>481</v>
      </c>
      <c r="D5813" s="103" t="s">
        <v>926</v>
      </c>
      <c r="E5813" s="103" t="s">
        <v>927</v>
      </c>
      <c r="F5813" s="103" t="s">
        <v>927</v>
      </c>
      <c r="G5813" s="103" t="s">
        <v>618</v>
      </c>
      <c r="H5813" s="103" t="s">
        <v>824</v>
      </c>
      <c r="I5813" s="103" t="s">
        <v>842</v>
      </c>
      <c r="J5813" s="215">
        <v>0</v>
      </c>
      <c r="K5813" s="216" t="s">
        <v>88</v>
      </c>
    </row>
    <row r="5814" spans="1:11" x14ac:dyDescent="0.25">
      <c r="A5814" s="103" t="s">
        <v>809</v>
      </c>
      <c r="B5814" s="103" t="s">
        <v>88</v>
      </c>
      <c r="C5814" s="103" t="s">
        <v>481</v>
      </c>
      <c r="D5814" s="103" t="s">
        <v>926</v>
      </c>
      <c r="E5814" s="103" t="s">
        <v>927</v>
      </c>
      <c r="F5814" s="103" t="s">
        <v>927</v>
      </c>
      <c r="G5814" s="103" t="s">
        <v>148</v>
      </c>
      <c r="H5814" s="103" t="s">
        <v>390</v>
      </c>
      <c r="I5814" s="103" t="s">
        <v>842</v>
      </c>
      <c r="J5814" s="215">
        <v>1048.95</v>
      </c>
      <c r="K5814" s="216" t="s">
        <v>88</v>
      </c>
    </row>
    <row r="5815" spans="1:11" x14ac:dyDescent="0.25">
      <c r="A5815" s="103" t="s">
        <v>810</v>
      </c>
      <c r="B5815" s="103" t="s">
        <v>88</v>
      </c>
      <c r="C5815" s="103" t="s">
        <v>481</v>
      </c>
      <c r="D5815" s="103" t="s">
        <v>926</v>
      </c>
      <c r="E5815" s="103" t="s">
        <v>927</v>
      </c>
      <c r="F5815" s="103" t="s">
        <v>927</v>
      </c>
      <c r="G5815" s="103" t="s">
        <v>148</v>
      </c>
      <c r="H5815" s="103" t="s">
        <v>390</v>
      </c>
      <c r="I5815" s="103" t="s">
        <v>842</v>
      </c>
      <c r="J5815" s="215">
        <v>345</v>
      </c>
      <c r="K5815" s="216" t="s">
        <v>88</v>
      </c>
    </row>
    <row r="5816" spans="1:11" x14ac:dyDescent="0.25">
      <c r="A5816" s="103" t="s">
        <v>807</v>
      </c>
      <c r="B5816" s="103" t="s">
        <v>88</v>
      </c>
      <c r="C5816" s="103" t="s">
        <v>481</v>
      </c>
      <c r="D5816" s="103" t="s">
        <v>926</v>
      </c>
      <c r="E5816" s="103" t="s">
        <v>927</v>
      </c>
      <c r="F5816" s="103" t="s">
        <v>927</v>
      </c>
      <c r="G5816" s="103" t="s">
        <v>148</v>
      </c>
      <c r="H5816" s="103" t="s">
        <v>390</v>
      </c>
      <c r="I5816" s="103" t="s">
        <v>842</v>
      </c>
      <c r="J5816" s="215">
        <v>3441</v>
      </c>
      <c r="K5816" s="216" t="s">
        <v>88</v>
      </c>
    </row>
    <row r="5817" spans="1:11" x14ac:dyDescent="0.25">
      <c r="A5817" s="103" t="s">
        <v>809</v>
      </c>
      <c r="B5817" s="103" t="s">
        <v>88</v>
      </c>
      <c r="C5817" s="103" t="s">
        <v>481</v>
      </c>
      <c r="D5817" s="103" t="s">
        <v>926</v>
      </c>
      <c r="E5817" s="103" t="s">
        <v>927</v>
      </c>
      <c r="F5817" s="103" t="s">
        <v>927</v>
      </c>
      <c r="G5817" s="103" t="s">
        <v>127</v>
      </c>
      <c r="H5817" s="103" t="s">
        <v>391</v>
      </c>
      <c r="I5817" s="103" t="s">
        <v>842</v>
      </c>
      <c r="J5817" s="215">
        <v>7.59</v>
      </c>
      <c r="K5817" s="216" t="s">
        <v>88</v>
      </c>
    </row>
    <row r="5818" spans="1:11" x14ac:dyDescent="0.25">
      <c r="A5818" s="103" t="s">
        <v>806</v>
      </c>
      <c r="B5818" s="103" t="s">
        <v>88</v>
      </c>
      <c r="C5818" s="103" t="s">
        <v>481</v>
      </c>
      <c r="D5818" s="103" t="s">
        <v>926</v>
      </c>
      <c r="E5818" s="103" t="s">
        <v>927</v>
      </c>
      <c r="F5818" s="103" t="s">
        <v>927</v>
      </c>
      <c r="G5818" s="103" t="s">
        <v>127</v>
      </c>
      <c r="H5818" s="103" t="s">
        <v>391</v>
      </c>
      <c r="I5818" s="103" t="s">
        <v>842</v>
      </c>
      <c r="J5818" s="215">
        <v>199</v>
      </c>
      <c r="K5818" s="216" t="s">
        <v>88</v>
      </c>
    </row>
    <row r="5819" spans="1:11" x14ac:dyDescent="0.25">
      <c r="A5819" s="103" t="s">
        <v>810</v>
      </c>
      <c r="B5819" s="103" t="s">
        <v>88</v>
      </c>
      <c r="C5819" s="103" t="s">
        <v>481</v>
      </c>
      <c r="D5819" s="103" t="s">
        <v>926</v>
      </c>
      <c r="E5819" s="103" t="s">
        <v>927</v>
      </c>
      <c r="F5819" s="103" t="s">
        <v>927</v>
      </c>
      <c r="G5819" s="103" t="s">
        <v>125</v>
      </c>
      <c r="H5819" s="103" t="s">
        <v>393</v>
      </c>
      <c r="I5819" s="103" t="s">
        <v>842</v>
      </c>
      <c r="J5819" s="215">
        <v>1150</v>
      </c>
      <c r="K5819" s="216" t="s">
        <v>88</v>
      </c>
    </row>
    <row r="5820" spans="1:11" x14ac:dyDescent="0.25">
      <c r="A5820" s="103" t="s">
        <v>1038</v>
      </c>
      <c r="B5820" s="103" t="s">
        <v>88</v>
      </c>
      <c r="C5820" s="103" t="s">
        <v>481</v>
      </c>
      <c r="D5820" s="103" t="s">
        <v>926</v>
      </c>
      <c r="E5820" s="103" t="s">
        <v>927</v>
      </c>
      <c r="F5820" s="103" t="s">
        <v>927</v>
      </c>
      <c r="G5820" s="103" t="s">
        <v>125</v>
      </c>
      <c r="H5820" s="103" t="s">
        <v>393</v>
      </c>
      <c r="I5820" s="103" t="s">
        <v>842</v>
      </c>
      <c r="J5820" s="215">
        <v>995</v>
      </c>
      <c r="K5820" s="216" t="s">
        <v>88</v>
      </c>
    </row>
    <row r="5821" spans="1:11" x14ac:dyDescent="0.25">
      <c r="A5821" s="103" t="s">
        <v>806</v>
      </c>
      <c r="B5821" s="103" t="s">
        <v>88</v>
      </c>
      <c r="C5821" s="103" t="s">
        <v>481</v>
      </c>
      <c r="D5821" s="103" t="s">
        <v>926</v>
      </c>
      <c r="E5821" s="103" t="s">
        <v>927</v>
      </c>
      <c r="F5821" s="103" t="s">
        <v>927</v>
      </c>
      <c r="G5821" s="103" t="s">
        <v>480</v>
      </c>
      <c r="H5821" s="103" t="s">
        <v>739</v>
      </c>
      <c r="I5821" s="103" t="s">
        <v>842</v>
      </c>
      <c r="J5821" s="215">
        <v>129</v>
      </c>
      <c r="K5821" s="216" t="s">
        <v>88</v>
      </c>
    </row>
    <row r="5822" spans="1:11" x14ac:dyDescent="0.25">
      <c r="A5822" s="103" t="s">
        <v>808</v>
      </c>
      <c r="B5822" s="103" t="s">
        <v>88</v>
      </c>
      <c r="C5822" s="103" t="s">
        <v>481</v>
      </c>
      <c r="D5822" s="103" t="s">
        <v>926</v>
      </c>
      <c r="E5822" s="103" t="s">
        <v>927</v>
      </c>
      <c r="F5822" s="103" t="s">
        <v>927</v>
      </c>
      <c r="G5822" s="103" t="s">
        <v>489</v>
      </c>
      <c r="H5822" s="103" t="s">
        <v>743</v>
      </c>
      <c r="I5822" s="103" t="s">
        <v>842</v>
      </c>
      <c r="J5822" s="215">
        <v>350</v>
      </c>
      <c r="K5822" s="216" t="s">
        <v>88</v>
      </c>
    </row>
    <row r="5823" spans="1:11" x14ac:dyDescent="0.25">
      <c r="A5823" s="103" t="s">
        <v>806</v>
      </c>
      <c r="B5823" s="103" t="s">
        <v>88</v>
      </c>
      <c r="C5823" s="103" t="s">
        <v>481</v>
      </c>
      <c r="D5823" s="103" t="s">
        <v>926</v>
      </c>
      <c r="E5823" s="103" t="s">
        <v>927</v>
      </c>
      <c r="F5823" s="103" t="s">
        <v>927</v>
      </c>
      <c r="G5823" s="103" t="s">
        <v>489</v>
      </c>
      <c r="H5823" s="103" t="s">
        <v>743</v>
      </c>
      <c r="I5823" s="103" t="s">
        <v>842</v>
      </c>
      <c r="J5823" s="215">
        <v>150</v>
      </c>
      <c r="K5823" s="216" t="s">
        <v>88</v>
      </c>
    </row>
    <row r="5824" spans="1:11" x14ac:dyDescent="0.25">
      <c r="A5824" s="103" t="s">
        <v>806</v>
      </c>
      <c r="B5824" s="103" t="s">
        <v>88</v>
      </c>
      <c r="C5824" s="103" t="s">
        <v>481</v>
      </c>
      <c r="D5824" s="103" t="s">
        <v>926</v>
      </c>
      <c r="E5824" s="103" t="s">
        <v>927</v>
      </c>
      <c r="F5824" s="103" t="s">
        <v>927</v>
      </c>
      <c r="G5824" s="103" t="s">
        <v>155</v>
      </c>
      <c r="H5824" s="103" t="s">
        <v>395</v>
      </c>
      <c r="I5824" s="103" t="s">
        <v>842</v>
      </c>
      <c r="J5824" s="215">
        <v>338.26</v>
      </c>
      <c r="K5824" s="216" t="s">
        <v>88</v>
      </c>
    </row>
    <row r="5825" spans="1:11" x14ac:dyDescent="0.25">
      <c r="A5825" s="103" t="s">
        <v>809</v>
      </c>
      <c r="B5825" s="103" t="s">
        <v>88</v>
      </c>
      <c r="C5825" s="103" t="s">
        <v>481</v>
      </c>
      <c r="D5825" s="103" t="s">
        <v>926</v>
      </c>
      <c r="E5825" s="103" t="s">
        <v>927</v>
      </c>
      <c r="F5825" s="103" t="s">
        <v>927</v>
      </c>
      <c r="G5825" s="103" t="s">
        <v>650</v>
      </c>
      <c r="H5825" s="103" t="s">
        <v>651</v>
      </c>
      <c r="I5825" s="103" t="s">
        <v>842</v>
      </c>
      <c r="J5825" s="215">
        <v>40.82</v>
      </c>
      <c r="K5825" s="216" t="s">
        <v>88</v>
      </c>
    </row>
    <row r="5826" spans="1:11" x14ac:dyDescent="0.25">
      <c r="A5826" s="103" t="s">
        <v>810</v>
      </c>
      <c r="B5826" s="103" t="s">
        <v>88</v>
      </c>
      <c r="C5826" s="103" t="s">
        <v>481</v>
      </c>
      <c r="D5826" s="103" t="s">
        <v>926</v>
      </c>
      <c r="E5826" s="103" t="s">
        <v>927</v>
      </c>
      <c r="F5826" s="103" t="s">
        <v>927</v>
      </c>
      <c r="G5826" s="103" t="s">
        <v>650</v>
      </c>
      <c r="H5826" s="103" t="s">
        <v>651</v>
      </c>
      <c r="I5826" s="103" t="s">
        <v>842</v>
      </c>
      <c r="J5826" s="215">
        <v>100</v>
      </c>
      <c r="K5826" s="216" t="s">
        <v>88</v>
      </c>
    </row>
    <row r="5827" spans="1:11" x14ac:dyDescent="0.25">
      <c r="A5827" s="103" t="s">
        <v>1038</v>
      </c>
      <c r="B5827" s="103" t="s">
        <v>88</v>
      </c>
      <c r="C5827" s="103" t="s">
        <v>481</v>
      </c>
      <c r="D5827" s="103" t="s">
        <v>926</v>
      </c>
      <c r="E5827" s="103" t="s">
        <v>927</v>
      </c>
      <c r="F5827" s="103" t="s">
        <v>927</v>
      </c>
      <c r="G5827" s="103" t="s">
        <v>650</v>
      </c>
      <c r="H5827" s="103" t="s">
        <v>651</v>
      </c>
      <c r="I5827" s="103" t="s">
        <v>842</v>
      </c>
      <c r="J5827" s="215">
        <v>3085</v>
      </c>
      <c r="K5827" s="216" t="s">
        <v>88</v>
      </c>
    </row>
    <row r="5828" spans="1:11" x14ac:dyDescent="0.25">
      <c r="A5828" s="103" t="s">
        <v>807</v>
      </c>
      <c r="B5828" s="103" t="s">
        <v>88</v>
      </c>
      <c r="C5828" s="103" t="s">
        <v>481</v>
      </c>
      <c r="D5828" s="103" t="s">
        <v>926</v>
      </c>
      <c r="E5828" s="103" t="s">
        <v>927</v>
      </c>
      <c r="F5828" s="103" t="s">
        <v>927</v>
      </c>
      <c r="G5828" s="103" t="s">
        <v>650</v>
      </c>
      <c r="H5828" s="103" t="s">
        <v>651</v>
      </c>
      <c r="I5828" s="103" t="s">
        <v>842</v>
      </c>
      <c r="J5828" s="215">
        <v>152.19999999999999</v>
      </c>
      <c r="K5828" s="216" t="s">
        <v>88</v>
      </c>
    </row>
    <row r="5829" spans="1:11" x14ac:dyDescent="0.25">
      <c r="A5829" s="103" t="s">
        <v>808</v>
      </c>
      <c r="B5829" s="103" t="s">
        <v>88</v>
      </c>
      <c r="C5829" s="103" t="s">
        <v>481</v>
      </c>
      <c r="D5829" s="103" t="s">
        <v>926</v>
      </c>
      <c r="E5829" s="103" t="s">
        <v>927</v>
      </c>
      <c r="F5829" s="103" t="s">
        <v>927</v>
      </c>
      <c r="G5829" s="103" t="s">
        <v>123</v>
      </c>
      <c r="H5829" s="103" t="s">
        <v>396</v>
      </c>
      <c r="I5829" s="103" t="s">
        <v>842</v>
      </c>
      <c r="J5829" s="215">
        <v>0</v>
      </c>
      <c r="K5829" s="216" t="s">
        <v>88</v>
      </c>
    </row>
    <row r="5830" spans="1:11" x14ac:dyDescent="0.25">
      <c r="A5830" s="103" t="s">
        <v>809</v>
      </c>
      <c r="B5830" s="103" t="s">
        <v>88</v>
      </c>
      <c r="C5830" s="103" t="s">
        <v>481</v>
      </c>
      <c r="D5830" s="103" t="s">
        <v>926</v>
      </c>
      <c r="E5830" s="103" t="s">
        <v>927</v>
      </c>
      <c r="F5830" s="103" t="s">
        <v>927</v>
      </c>
      <c r="G5830" s="103" t="s">
        <v>123</v>
      </c>
      <c r="H5830" s="103" t="s">
        <v>396</v>
      </c>
      <c r="I5830" s="103" t="s">
        <v>842</v>
      </c>
      <c r="J5830" s="215">
        <v>175</v>
      </c>
      <c r="K5830" s="216" t="s">
        <v>88</v>
      </c>
    </row>
    <row r="5831" spans="1:11" x14ac:dyDescent="0.25">
      <c r="A5831" s="103" t="s">
        <v>810</v>
      </c>
      <c r="B5831" s="103" t="s">
        <v>88</v>
      </c>
      <c r="C5831" s="103" t="s">
        <v>481</v>
      </c>
      <c r="D5831" s="103" t="s">
        <v>926</v>
      </c>
      <c r="E5831" s="103" t="s">
        <v>927</v>
      </c>
      <c r="F5831" s="103" t="s">
        <v>927</v>
      </c>
      <c r="G5831" s="103" t="s">
        <v>123</v>
      </c>
      <c r="H5831" s="103" t="s">
        <v>396</v>
      </c>
      <c r="I5831" s="103" t="s">
        <v>842</v>
      </c>
      <c r="J5831" s="215">
        <v>1337.79</v>
      </c>
      <c r="K5831" s="216" t="s">
        <v>88</v>
      </c>
    </row>
    <row r="5832" spans="1:11" x14ac:dyDescent="0.25">
      <c r="A5832" s="103" t="s">
        <v>806</v>
      </c>
      <c r="B5832" s="103" t="s">
        <v>88</v>
      </c>
      <c r="C5832" s="103" t="s">
        <v>481</v>
      </c>
      <c r="D5832" s="103" t="s">
        <v>926</v>
      </c>
      <c r="E5832" s="103" t="s">
        <v>927</v>
      </c>
      <c r="F5832" s="103" t="s">
        <v>927</v>
      </c>
      <c r="G5832" s="103" t="s">
        <v>123</v>
      </c>
      <c r="H5832" s="103" t="s">
        <v>396</v>
      </c>
      <c r="I5832" s="103" t="s">
        <v>842</v>
      </c>
      <c r="J5832" s="215">
        <v>250</v>
      </c>
      <c r="K5832" s="216" t="s">
        <v>88</v>
      </c>
    </row>
    <row r="5833" spans="1:11" x14ac:dyDescent="0.25">
      <c r="A5833" s="103" t="s">
        <v>809</v>
      </c>
      <c r="B5833" s="103" t="s">
        <v>88</v>
      </c>
      <c r="C5833" s="103" t="s">
        <v>481</v>
      </c>
      <c r="D5833" s="103" t="s">
        <v>926</v>
      </c>
      <c r="E5833" s="103" t="s">
        <v>927</v>
      </c>
      <c r="F5833" s="103" t="s">
        <v>927</v>
      </c>
      <c r="G5833" s="103" t="s">
        <v>454</v>
      </c>
      <c r="H5833" s="103" t="s">
        <v>455</v>
      </c>
      <c r="I5833" s="103" t="s">
        <v>842</v>
      </c>
      <c r="J5833" s="215">
        <v>2399</v>
      </c>
      <c r="K5833" s="216" t="s">
        <v>88</v>
      </c>
    </row>
    <row r="5834" spans="1:11" x14ac:dyDescent="0.25">
      <c r="A5834" s="103" t="s">
        <v>810</v>
      </c>
      <c r="B5834" s="103" t="s">
        <v>88</v>
      </c>
      <c r="C5834" s="103" t="s">
        <v>481</v>
      </c>
      <c r="D5834" s="103" t="s">
        <v>926</v>
      </c>
      <c r="E5834" s="103" t="s">
        <v>927</v>
      </c>
      <c r="F5834" s="103" t="s">
        <v>927</v>
      </c>
      <c r="G5834" s="103" t="s">
        <v>454</v>
      </c>
      <c r="H5834" s="103" t="s">
        <v>455</v>
      </c>
      <c r="I5834" s="103" t="s">
        <v>842</v>
      </c>
      <c r="J5834" s="215">
        <v>2021.4</v>
      </c>
      <c r="K5834" s="216" t="s">
        <v>88</v>
      </c>
    </row>
    <row r="5835" spans="1:11" x14ac:dyDescent="0.25">
      <c r="A5835" s="103" t="s">
        <v>808</v>
      </c>
      <c r="B5835" s="103" t="s">
        <v>88</v>
      </c>
      <c r="C5835" s="103" t="s">
        <v>481</v>
      </c>
      <c r="D5835" s="103" t="s">
        <v>926</v>
      </c>
      <c r="E5835" s="103" t="s">
        <v>927</v>
      </c>
      <c r="F5835" s="103" t="s">
        <v>927</v>
      </c>
      <c r="G5835" s="103" t="s">
        <v>94</v>
      </c>
      <c r="H5835" s="103" t="s">
        <v>397</v>
      </c>
      <c r="I5835" s="103" t="s">
        <v>842</v>
      </c>
      <c r="J5835" s="215">
        <v>1400</v>
      </c>
      <c r="K5835" s="216" t="s">
        <v>88</v>
      </c>
    </row>
    <row r="5836" spans="1:11" x14ac:dyDescent="0.25">
      <c r="A5836" s="103" t="s">
        <v>806</v>
      </c>
      <c r="B5836" s="103" t="s">
        <v>88</v>
      </c>
      <c r="C5836" s="103" t="s">
        <v>481</v>
      </c>
      <c r="D5836" s="103" t="s">
        <v>926</v>
      </c>
      <c r="E5836" s="103" t="s">
        <v>927</v>
      </c>
      <c r="F5836" s="103" t="s">
        <v>927</v>
      </c>
      <c r="G5836" s="103" t="s">
        <v>94</v>
      </c>
      <c r="H5836" s="103" t="s">
        <v>397</v>
      </c>
      <c r="I5836" s="103" t="s">
        <v>842</v>
      </c>
      <c r="J5836" s="215">
        <v>688.04</v>
      </c>
      <c r="K5836" s="216" t="s">
        <v>88</v>
      </c>
    </row>
    <row r="5837" spans="1:11" x14ac:dyDescent="0.25">
      <c r="A5837" s="103" t="s">
        <v>809</v>
      </c>
      <c r="B5837" s="103" t="s">
        <v>88</v>
      </c>
      <c r="C5837" s="103" t="s">
        <v>481</v>
      </c>
      <c r="D5837" s="103" t="s">
        <v>926</v>
      </c>
      <c r="E5837" s="103" t="s">
        <v>927</v>
      </c>
      <c r="F5837" s="103" t="s">
        <v>927</v>
      </c>
      <c r="G5837" s="103" t="s">
        <v>120</v>
      </c>
      <c r="H5837" s="103" t="s">
        <v>398</v>
      </c>
      <c r="I5837" s="103" t="s">
        <v>842</v>
      </c>
      <c r="J5837" s="215">
        <v>1750</v>
      </c>
      <c r="K5837" s="216" t="s">
        <v>88</v>
      </c>
    </row>
    <row r="5838" spans="1:11" x14ac:dyDescent="0.25">
      <c r="A5838" s="103" t="s">
        <v>810</v>
      </c>
      <c r="B5838" s="103" t="s">
        <v>88</v>
      </c>
      <c r="C5838" s="103" t="s">
        <v>481</v>
      </c>
      <c r="D5838" s="103" t="s">
        <v>926</v>
      </c>
      <c r="E5838" s="103" t="s">
        <v>927</v>
      </c>
      <c r="F5838" s="103" t="s">
        <v>927</v>
      </c>
      <c r="G5838" s="103" t="s">
        <v>120</v>
      </c>
      <c r="H5838" s="103" t="s">
        <v>398</v>
      </c>
      <c r="I5838" s="103" t="s">
        <v>842</v>
      </c>
      <c r="J5838" s="215">
        <v>325</v>
      </c>
      <c r="K5838" s="216" t="s">
        <v>88</v>
      </c>
    </row>
    <row r="5839" spans="1:11" x14ac:dyDescent="0.25">
      <c r="A5839" s="103" t="s">
        <v>806</v>
      </c>
      <c r="B5839" s="103" t="s">
        <v>88</v>
      </c>
      <c r="C5839" s="103" t="s">
        <v>481</v>
      </c>
      <c r="D5839" s="103" t="s">
        <v>926</v>
      </c>
      <c r="E5839" s="103" t="s">
        <v>927</v>
      </c>
      <c r="F5839" s="103" t="s">
        <v>927</v>
      </c>
      <c r="G5839" s="103" t="s">
        <v>120</v>
      </c>
      <c r="H5839" s="103" t="s">
        <v>398</v>
      </c>
      <c r="I5839" s="103" t="s">
        <v>842</v>
      </c>
      <c r="J5839" s="215">
        <v>2045</v>
      </c>
      <c r="K5839" s="216" t="s">
        <v>88</v>
      </c>
    </row>
    <row r="5840" spans="1:11" x14ac:dyDescent="0.25">
      <c r="A5840" s="103" t="s">
        <v>807</v>
      </c>
      <c r="B5840" s="103" t="s">
        <v>88</v>
      </c>
      <c r="C5840" s="103" t="s">
        <v>481</v>
      </c>
      <c r="D5840" s="103" t="s">
        <v>926</v>
      </c>
      <c r="E5840" s="103" t="s">
        <v>927</v>
      </c>
      <c r="F5840" s="103" t="s">
        <v>927</v>
      </c>
      <c r="G5840" s="103" t="s">
        <v>120</v>
      </c>
      <c r="H5840" s="103" t="s">
        <v>398</v>
      </c>
      <c r="I5840" s="103" t="s">
        <v>842</v>
      </c>
      <c r="J5840" s="215">
        <v>315</v>
      </c>
      <c r="K5840" s="216" t="s">
        <v>88</v>
      </c>
    </row>
    <row r="5841" spans="1:11" x14ac:dyDescent="0.25">
      <c r="A5841" s="103" t="s">
        <v>808</v>
      </c>
      <c r="B5841" s="103" t="s">
        <v>88</v>
      </c>
      <c r="C5841" s="103" t="s">
        <v>481</v>
      </c>
      <c r="D5841" s="103" t="s">
        <v>926</v>
      </c>
      <c r="E5841" s="103" t="s">
        <v>927</v>
      </c>
      <c r="F5841" s="103" t="s">
        <v>927</v>
      </c>
      <c r="G5841" s="103" t="s">
        <v>448</v>
      </c>
      <c r="H5841" s="103" t="s">
        <v>449</v>
      </c>
      <c r="I5841" s="103" t="s">
        <v>842</v>
      </c>
      <c r="J5841" s="215">
        <v>2400</v>
      </c>
      <c r="K5841" s="216" t="s">
        <v>88</v>
      </c>
    </row>
    <row r="5842" spans="1:11" x14ac:dyDescent="0.25">
      <c r="A5842" s="103" t="s">
        <v>809</v>
      </c>
      <c r="B5842" s="103" t="s">
        <v>88</v>
      </c>
      <c r="C5842" s="103" t="s">
        <v>481</v>
      </c>
      <c r="D5842" s="103" t="s">
        <v>926</v>
      </c>
      <c r="E5842" s="103" t="s">
        <v>927</v>
      </c>
      <c r="F5842" s="103" t="s">
        <v>927</v>
      </c>
      <c r="G5842" s="103" t="s">
        <v>448</v>
      </c>
      <c r="H5842" s="103" t="s">
        <v>449</v>
      </c>
      <c r="I5842" s="103" t="s">
        <v>842</v>
      </c>
      <c r="J5842" s="215">
        <v>2650</v>
      </c>
      <c r="K5842" s="216" t="s">
        <v>88</v>
      </c>
    </row>
    <row r="5843" spans="1:11" x14ac:dyDescent="0.25">
      <c r="A5843" s="103" t="s">
        <v>810</v>
      </c>
      <c r="B5843" s="103" t="s">
        <v>88</v>
      </c>
      <c r="C5843" s="103" t="s">
        <v>481</v>
      </c>
      <c r="D5843" s="103" t="s">
        <v>926</v>
      </c>
      <c r="E5843" s="103" t="s">
        <v>927</v>
      </c>
      <c r="F5843" s="103" t="s">
        <v>927</v>
      </c>
      <c r="G5843" s="103" t="s">
        <v>448</v>
      </c>
      <c r="H5843" s="103" t="s">
        <v>449</v>
      </c>
      <c r="I5843" s="103" t="s">
        <v>842</v>
      </c>
      <c r="J5843" s="215">
        <v>1500</v>
      </c>
      <c r="K5843" s="216" t="s">
        <v>88</v>
      </c>
    </row>
    <row r="5844" spans="1:11" x14ac:dyDescent="0.25">
      <c r="A5844" s="103" t="s">
        <v>807</v>
      </c>
      <c r="B5844" s="103" t="s">
        <v>88</v>
      </c>
      <c r="C5844" s="103" t="s">
        <v>481</v>
      </c>
      <c r="D5844" s="103" t="s">
        <v>926</v>
      </c>
      <c r="E5844" s="103" t="s">
        <v>927</v>
      </c>
      <c r="F5844" s="103" t="s">
        <v>927</v>
      </c>
      <c r="G5844" s="103" t="s">
        <v>448</v>
      </c>
      <c r="H5844" s="103" t="s">
        <v>449</v>
      </c>
      <c r="I5844" s="103" t="s">
        <v>842</v>
      </c>
      <c r="J5844" s="215">
        <v>599</v>
      </c>
      <c r="K5844" s="216" t="s">
        <v>88</v>
      </c>
    </row>
    <row r="5845" spans="1:11" x14ac:dyDescent="0.25">
      <c r="A5845" s="103" t="s">
        <v>809</v>
      </c>
      <c r="B5845" s="103" t="s">
        <v>88</v>
      </c>
      <c r="C5845" s="103" t="s">
        <v>481</v>
      </c>
      <c r="D5845" s="103" t="s">
        <v>946</v>
      </c>
      <c r="E5845" s="111"/>
      <c r="F5845" s="103" t="s">
        <v>947</v>
      </c>
      <c r="G5845" s="103" t="s">
        <v>179</v>
      </c>
      <c r="H5845" s="103" t="s">
        <v>299</v>
      </c>
      <c r="I5845" s="103" t="s">
        <v>842</v>
      </c>
      <c r="J5845" s="215">
        <v>5899</v>
      </c>
      <c r="K5845" s="216" t="s">
        <v>88</v>
      </c>
    </row>
    <row r="5846" spans="1:11" x14ac:dyDescent="0.25">
      <c r="A5846" s="103" t="s">
        <v>806</v>
      </c>
      <c r="B5846" s="103" t="s">
        <v>88</v>
      </c>
      <c r="C5846" s="103" t="s">
        <v>481</v>
      </c>
      <c r="D5846" s="103" t="s">
        <v>946</v>
      </c>
      <c r="E5846" s="103" t="s">
        <v>947</v>
      </c>
      <c r="F5846" s="103" t="s">
        <v>947</v>
      </c>
      <c r="G5846" s="103" t="s">
        <v>179</v>
      </c>
      <c r="H5846" s="103" t="s">
        <v>299</v>
      </c>
      <c r="I5846" s="103" t="s">
        <v>842</v>
      </c>
      <c r="J5846" s="215">
        <v>6020.52</v>
      </c>
      <c r="K5846" s="216" t="s">
        <v>88</v>
      </c>
    </row>
    <row r="5847" spans="1:11" x14ac:dyDescent="0.25">
      <c r="A5847" s="103" t="s">
        <v>806</v>
      </c>
      <c r="B5847" s="103" t="s">
        <v>88</v>
      </c>
      <c r="C5847" s="103" t="s">
        <v>481</v>
      </c>
      <c r="D5847" s="103" t="s">
        <v>946</v>
      </c>
      <c r="E5847" s="111"/>
      <c r="F5847" s="103" t="s">
        <v>947</v>
      </c>
      <c r="G5847" s="103" t="s">
        <v>179</v>
      </c>
      <c r="H5847" s="103" t="s">
        <v>299</v>
      </c>
      <c r="I5847" s="103" t="s">
        <v>842</v>
      </c>
      <c r="J5847" s="215">
        <v>-5899</v>
      </c>
      <c r="K5847" s="216" t="s">
        <v>88</v>
      </c>
    </row>
    <row r="5848" spans="1:11" x14ac:dyDescent="0.25">
      <c r="A5848" s="103" t="s">
        <v>807</v>
      </c>
      <c r="B5848" s="103" t="s">
        <v>88</v>
      </c>
      <c r="C5848" s="103" t="s">
        <v>481</v>
      </c>
      <c r="D5848" s="103" t="s">
        <v>946</v>
      </c>
      <c r="E5848" s="111"/>
      <c r="F5848" s="103" t="s">
        <v>947</v>
      </c>
      <c r="G5848" s="103" t="s">
        <v>179</v>
      </c>
      <c r="H5848" s="103" t="s">
        <v>299</v>
      </c>
      <c r="I5848" s="103" t="s">
        <v>842</v>
      </c>
      <c r="J5848" s="215">
        <v>-1.18</v>
      </c>
      <c r="K5848" s="216" t="s">
        <v>88</v>
      </c>
    </row>
    <row r="5849" spans="1:11" x14ac:dyDescent="0.25">
      <c r="A5849" s="103" t="s">
        <v>808</v>
      </c>
      <c r="B5849" s="103" t="s">
        <v>88</v>
      </c>
      <c r="C5849" s="103" t="s">
        <v>481</v>
      </c>
      <c r="D5849" s="103" t="s">
        <v>946</v>
      </c>
      <c r="E5849" s="103" t="s">
        <v>947</v>
      </c>
      <c r="F5849" s="103" t="s">
        <v>947</v>
      </c>
      <c r="G5849" s="103" t="s">
        <v>194</v>
      </c>
      <c r="H5849" s="103" t="s">
        <v>731</v>
      </c>
      <c r="I5849" s="103" t="s">
        <v>842</v>
      </c>
      <c r="J5849" s="215">
        <v>1552.6</v>
      </c>
      <c r="K5849" s="216" t="s">
        <v>88</v>
      </c>
    </row>
    <row r="5850" spans="1:11" x14ac:dyDescent="0.25">
      <c r="A5850" s="103" t="s">
        <v>808</v>
      </c>
      <c r="B5850" s="103" t="s">
        <v>88</v>
      </c>
      <c r="C5850" s="103" t="s">
        <v>481</v>
      </c>
      <c r="D5850" s="103" t="s">
        <v>946</v>
      </c>
      <c r="E5850" s="103" t="s">
        <v>947</v>
      </c>
      <c r="F5850" s="103" t="s">
        <v>947</v>
      </c>
      <c r="G5850" s="103" t="s">
        <v>153</v>
      </c>
      <c r="H5850" s="103" t="s">
        <v>318</v>
      </c>
      <c r="I5850" s="103" t="s">
        <v>842</v>
      </c>
      <c r="J5850" s="215">
        <v>675</v>
      </c>
      <c r="K5850" s="216" t="s">
        <v>88</v>
      </c>
    </row>
    <row r="5851" spans="1:11" x14ac:dyDescent="0.25">
      <c r="A5851" s="103" t="s">
        <v>1038</v>
      </c>
      <c r="B5851" s="103" t="s">
        <v>88</v>
      </c>
      <c r="C5851" s="103" t="s">
        <v>481</v>
      </c>
      <c r="D5851" s="103" t="s">
        <v>946</v>
      </c>
      <c r="E5851" s="103" t="s">
        <v>947</v>
      </c>
      <c r="F5851" s="103" t="s">
        <v>947</v>
      </c>
      <c r="G5851" s="103" t="s">
        <v>153</v>
      </c>
      <c r="H5851" s="103" t="s">
        <v>318</v>
      </c>
      <c r="I5851" s="103" t="s">
        <v>842</v>
      </c>
      <c r="J5851" s="215">
        <v>3184</v>
      </c>
      <c r="K5851" s="216" t="s">
        <v>88</v>
      </c>
    </row>
    <row r="5852" spans="1:11" x14ac:dyDescent="0.25">
      <c r="A5852" s="103" t="s">
        <v>807</v>
      </c>
      <c r="B5852" s="103" t="s">
        <v>88</v>
      </c>
      <c r="C5852" s="103" t="s">
        <v>481</v>
      </c>
      <c r="D5852" s="103" t="s">
        <v>946</v>
      </c>
      <c r="E5852" s="103" t="s">
        <v>947</v>
      </c>
      <c r="F5852" s="103" t="s">
        <v>947</v>
      </c>
      <c r="G5852" s="103" t="s">
        <v>153</v>
      </c>
      <c r="H5852" s="103" t="s">
        <v>318</v>
      </c>
      <c r="I5852" s="103" t="s">
        <v>842</v>
      </c>
      <c r="J5852" s="215">
        <v>359</v>
      </c>
      <c r="K5852" s="216" t="s">
        <v>88</v>
      </c>
    </row>
    <row r="5853" spans="1:11" x14ac:dyDescent="0.25">
      <c r="A5853" s="103" t="s">
        <v>806</v>
      </c>
      <c r="B5853" s="103" t="s">
        <v>88</v>
      </c>
      <c r="C5853" s="103" t="s">
        <v>481</v>
      </c>
      <c r="D5853" s="103" t="s">
        <v>946</v>
      </c>
      <c r="E5853" s="103" t="s">
        <v>947</v>
      </c>
      <c r="F5853" s="103" t="s">
        <v>947</v>
      </c>
      <c r="G5853" s="103" t="s">
        <v>118</v>
      </c>
      <c r="H5853" s="103" t="s">
        <v>323</v>
      </c>
      <c r="I5853" s="103" t="s">
        <v>842</v>
      </c>
      <c r="J5853" s="215">
        <v>169</v>
      </c>
      <c r="K5853" s="216" t="s">
        <v>88</v>
      </c>
    </row>
    <row r="5854" spans="1:11" x14ac:dyDescent="0.25">
      <c r="A5854" s="103" t="s">
        <v>807</v>
      </c>
      <c r="B5854" s="103" t="s">
        <v>88</v>
      </c>
      <c r="C5854" s="103" t="s">
        <v>481</v>
      </c>
      <c r="D5854" s="103" t="s">
        <v>946</v>
      </c>
      <c r="E5854" s="103" t="s">
        <v>947</v>
      </c>
      <c r="F5854" s="103" t="s">
        <v>947</v>
      </c>
      <c r="G5854" s="103" t="s">
        <v>118</v>
      </c>
      <c r="H5854" s="103" t="s">
        <v>323</v>
      </c>
      <c r="I5854" s="103" t="s">
        <v>842</v>
      </c>
      <c r="J5854" s="215">
        <v>3080</v>
      </c>
      <c r="K5854" s="216" t="s">
        <v>88</v>
      </c>
    </row>
    <row r="5855" spans="1:11" x14ac:dyDescent="0.25">
      <c r="A5855" s="103" t="s">
        <v>807</v>
      </c>
      <c r="B5855" s="103" t="s">
        <v>88</v>
      </c>
      <c r="C5855" s="103" t="s">
        <v>481</v>
      </c>
      <c r="D5855" s="103" t="s">
        <v>946</v>
      </c>
      <c r="E5855" s="103" t="s">
        <v>947</v>
      </c>
      <c r="F5855" s="103" t="s">
        <v>947</v>
      </c>
      <c r="G5855" s="103" t="s">
        <v>210</v>
      </c>
      <c r="H5855" s="103" t="s">
        <v>350</v>
      </c>
      <c r="I5855" s="103" t="s">
        <v>842</v>
      </c>
      <c r="J5855" s="215">
        <v>1006.7</v>
      </c>
      <c r="K5855" s="216" t="s">
        <v>347</v>
      </c>
    </row>
    <row r="5856" spans="1:11" x14ac:dyDescent="0.25">
      <c r="A5856" s="103" t="s">
        <v>807</v>
      </c>
      <c r="B5856" s="103" t="s">
        <v>88</v>
      </c>
      <c r="C5856" s="103" t="s">
        <v>481</v>
      </c>
      <c r="D5856" s="103" t="s">
        <v>946</v>
      </c>
      <c r="E5856" s="111"/>
      <c r="F5856" s="103" t="s">
        <v>947</v>
      </c>
      <c r="G5856" s="103" t="s">
        <v>210</v>
      </c>
      <c r="H5856" s="103" t="s">
        <v>350</v>
      </c>
      <c r="I5856" s="103" t="s">
        <v>842</v>
      </c>
      <c r="J5856" s="215">
        <v>-1000.67</v>
      </c>
      <c r="K5856" s="216" t="s">
        <v>347</v>
      </c>
    </row>
    <row r="5857" spans="1:11" x14ac:dyDescent="0.25">
      <c r="A5857" s="103" t="s">
        <v>806</v>
      </c>
      <c r="B5857" s="103" t="s">
        <v>88</v>
      </c>
      <c r="C5857" s="103" t="s">
        <v>481</v>
      </c>
      <c r="D5857" s="103" t="s">
        <v>946</v>
      </c>
      <c r="E5857" s="103" t="s">
        <v>947</v>
      </c>
      <c r="F5857" s="103" t="s">
        <v>947</v>
      </c>
      <c r="G5857" s="103" t="s">
        <v>213</v>
      </c>
      <c r="H5857" s="103" t="s">
        <v>355</v>
      </c>
      <c r="I5857" s="103" t="s">
        <v>842</v>
      </c>
      <c r="J5857" s="215">
        <v>1225.45</v>
      </c>
      <c r="K5857" s="216" t="s">
        <v>347</v>
      </c>
    </row>
    <row r="5858" spans="1:11" x14ac:dyDescent="0.25">
      <c r="A5858" s="103" t="s">
        <v>808</v>
      </c>
      <c r="B5858" s="103" t="s">
        <v>88</v>
      </c>
      <c r="C5858" s="103" t="s">
        <v>481</v>
      </c>
      <c r="D5858" s="103" t="s">
        <v>946</v>
      </c>
      <c r="E5858" s="103" t="s">
        <v>947</v>
      </c>
      <c r="F5858" s="103" t="s">
        <v>947</v>
      </c>
      <c r="G5858" s="103" t="s">
        <v>818</v>
      </c>
      <c r="H5858" s="103" t="s">
        <v>819</v>
      </c>
      <c r="I5858" s="103" t="s">
        <v>842</v>
      </c>
      <c r="J5858" s="215">
        <v>0</v>
      </c>
      <c r="K5858" s="216" t="s">
        <v>88</v>
      </c>
    </row>
    <row r="5859" spans="1:11" x14ac:dyDescent="0.25">
      <c r="A5859" s="103" t="s">
        <v>809</v>
      </c>
      <c r="B5859" s="103" t="s">
        <v>88</v>
      </c>
      <c r="C5859" s="103" t="s">
        <v>481</v>
      </c>
      <c r="D5859" s="103" t="s">
        <v>946</v>
      </c>
      <c r="E5859" s="103" t="s">
        <v>947</v>
      </c>
      <c r="F5859" s="103" t="s">
        <v>947</v>
      </c>
      <c r="G5859" s="103" t="s">
        <v>818</v>
      </c>
      <c r="H5859" s="103" t="s">
        <v>819</v>
      </c>
      <c r="I5859" s="103" t="s">
        <v>842</v>
      </c>
      <c r="J5859" s="215">
        <v>2299</v>
      </c>
      <c r="K5859" s="216" t="s">
        <v>88</v>
      </c>
    </row>
    <row r="5860" spans="1:11" x14ac:dyDescent="0.25">
      <c r="A5860" s="103" t="s">
        <v>1038</v>
      </c>
      <c r="B5860" s="103" t="s">
        <v>88</v>
      </c>
      <c r="C5860" s="103" t="s">
        <v>481</v>
      </c>
      <c r="D5860" s="103" t="s">
        <v>946</v>
      </c>
      <c r="E5860" s="103" t="s">
        <v>947</v>
      </c>
      <c r="F5860" s="103" t="s">
        <v>947</v>
      </c>
      <c r="G5860" s="103" t="s">
        <v>818</v>
      </c>
      <c r="H5860" s="103" t="s">
        <v>819</v>
      </c>
      <c r="I5860" s="103" t="s">
        <v>842</v>
      </c>
      <c r="J5860" s="215">
        <v>3195</v>
      </c>
      <c r="K5860" s="216" t="s">
        <v>88</v>
      </c>
    </row>
    <row r="5861" spans="1:11" x14ac:dyDescent="0.25">
      <c r="A5861" s="103" t="s">
        <v>806</v>
      </c>
      <c r="B5861" s="103" t="s">
        <v>88</v>
      </c>
      <c r="C5861" s="103" t="s">
        <v>481</v>
      </c>
      <c r="D5861" s="103" t="s">
        <v>946</v>
      </c>
      <c r="E5861" s="103" t="s">
        <v>947</v>
      </c>
      <c r="F5861" s="103" t="s">
        <v>947</v>
      </c>
      <c r="G5861" s="103" t="s">
        <v>818</v>
      </c>
      <c r="H5861" s="103" t="s">
        <v>819</v>
      </c>
      <c r="I5861" s="103" t="s">
        <v>842</v>
      </c>
      <c r="J5861" s="215">
        <v>5125</v>
      </c>
      <c r="K5861" s="216" t="s">
        <v>88</v>
      </c>
    </row>
    <row r="5862" spans="1:11" x14ac:dyDescent="0.25">
      <c r="A5862" s="103" t="s">
        <v>810</v>
      </c>
      <c r="B5862" s="103" t="s">
        <v>88</v>
      </c>
      <c r="C5862" s="103" t="s">
        <v>481</v>
      </c>
      <c r="D5862" s="103" t="s">
        <v>946</v>
      </c>
      <c r="E5862" s="103" t="s">
        <v>947</v>
      </c>
      <c r="F5862" s="103" t="s">
        <v>947</v>
      </c>
      <c r="G5862" s="103" t="s">
        <v>149</v>
      </c>
      <c r="H5862" s="103" t="s">
        <v>362</v>
      </c>
      <c r="I5862" s="103" t="s">
        <v>842</v>
      </c>
      <c r="J5862" s="215">
        <v>1150</v>
      </c>
      <c r="K5862" s="216" t="s">
        <v>88</v>
      </c>
    </row>
    <row r="5863" spans="1:11" x14ac:dyDescent="0.25">
      <c r="A5863" s="103" t="s">
        <v>806</v>
      </c>
      <c r="B5863" s="103" t="s">
        <v>88</v>
      </c>
      <c r="C5863" s="103" t="s">
        <v>481</v>
      </c>
      <c r="D5863" s="103" t="s">
        <v>946</v>
      </c>
      <c r="E5863" s="103" t="s">
        <v>947</v>
      </c>
      <c r="F5863" s="103" t="s">
        <v>947</v>
      </c>
      <c r="G5863" s="103" t="s">
        <v>147</v>
      </c>
      <c r="H5863" s="103" t="s">
        <v>617</v>
      </c>
      <c r="I5863" s="103" t="s">
        <v>842</v>
      </c>
      <c r="J5863" s="215">
        <v>54.34</v>
      </c>
      <c r="K5863" s="216" t="s">
        <v>88</v>
      </c>
    </row>
    <row r="5864" spans="1:11" x14ac:dyDescent="0.25">
      <c r="A5864" s="103" t="s">
        <v>806</v>
      </c>
      <c r="B5864" s="103" t="s">
        <v>88</v>
      </c>
      <c r="C5864" s="103" t="s">
        <v>481</v>
      </c>
      <c r="D5864" s="103" t="s">
        <v>946</v>
      </c>
      <c r="E5864" s="103" t="s">
        <v>947</v>
      </c>
      <c r="F5864" s="103" t="s">
        <v>947</v>
      </c>
      <c r="G5864" s="103" t="s">
        <v>821</v>
      </c>
      <c r="H5864" s="103" t="s">
        <v>822</v>
      </c>
      <c r="I5864" s="103" t="s">
        <v>842</v>
      </c>
      <c r="J5864" s="215">
        <v>2060</v>
      </c>
      <c r="K5864" s="216" t="s">
        <v>88</v>
      </c>
    </row>
    <row r="5865" spans="1:11" x14ac:dyDescent="0.25">
      <c r="A5865" s="103" t="s">
        <v>810</v>
      </c>
      <c r="B5865" s="103" t="s">
        <v>88</v>
      </c>
      <c r="C5865" s="103" t="s">
        <v>481</v>
      </c>
      <c r="D5865" s="103" t="s">
        <v>946</v>
      </c>
      <c r="E5865" s="103" t="s">
        <v>947</v>
      </c>
      <c r="F5865" s="103" t="s">
        <v>947</v>
      </c>
      <c r="G5865" s="103" t="s">
        <v>143</v>
      </c>
      <c r="H5865" s="103" t="s">
        <v>365</v>
      </c>
      <c r="I5865" s="103" t="s">
        <v>842</v>
      </c>
      <c r="J5865" s="215">
        <v>2440.1799999999998</v>
      </c>
      <c r="K5865" s="216" t="s">
        <v>88</v>
      </c>
    </row>
    <row r="5866" spans="1:11" x14ac:dyDescent="0.25">
      <c r="A5866" s="103" t="s">
        <v>808</v>
      </c>
      <c r="B5866" s="103" t="s">
        <v>88</v>
      </c>
      <c r="C5866" s="103" t="s">
        <v>481</v>
      </c>
      <c r="D5866" s="103" t="s">
        <v>946</v>
      </c>
      <c r="E5866" s="103" t="s">
        <v>947</v>
      </c>
      <c r="F5866" s="103" t="s">
        <v>947</v>
      </c>
      <c r="G5866" s="103" t="s">
        <v>142</v>
      </c>
      <c r="H5866" s="103" t="s">
        <v>734</v>
      </c>
      <c r="I5866" s="103" t="s">
        <v>842</v>
      </c>
      <c r="J5866" s="215">
        <v>950</v>
      </c>
      <c r="K5866" s="216" t="s">
        <v>88</v>
      </c>
    </row>
    <row r="5867" spans="1:11" x14ac:dyDescent="0.25">
      <c r="A5867" s="103" t="s">
        <v>808</v>
      </c>
      <c r="B5867" s="103" t="s">
        <v>88</v>
      </c>
      <c r="C5867" s="103" t="s">
        <v>481</v>
      </c>
      <c r="D5867" s="103" t="s">
        <v>946</v>
      </c>
      <c r="E5867" s="111"/>
      <c r="F5867" s="103" t="s">
        <v>947</v>
      </c>
      <c r="G5867" s="103" t="s">
        <v>142</v>
      </c>
      <c r="H5867" s="103" t="s">
        <v>734</v>
      </c>
      <c r="I5867" s="103" t="s">
        <v>842</v>
      </c>
      <c r="J5867" s="215">
        <v>3960</v>
      </c>
      <c r="K5867" s="216" t="s">
        <v>88</v>
      </c>
    </row>
    <row r="5868" spans="1:11" x14ac:dyDescent="0.25">
      <c r="A5868" s="103" t="s">
        <v>809</v>
      </c>
      <c r="B5868" s="103" t="s">
        <v>88</v>
      </c>
      <c r="C5868" s="103" t="s">
        <v>481</v>
      </c>
      <c r="D5868" s="103" t="s">
        <v>946</v>
      </c>
      <c r="E5868" s="111"/>
      <c r="F5868" s="103" t="s">
        <v>947</v>
      </c>
      <c r="G5868" s="103" t="s">
        <v>142</v>
      </c>
      <c r="H5868" s="103" t="s">
        <v>734</v>
      </c>
      <c r="I5868" s="103" t="s">
        <v>842</v>
      </c>
      <c r="J5868" s="215">
        <v>3960</v>
      </c>
      <c r="K5868" s="216" t="s">
        <v>88</v>
      </c>
    </row>
    <row r="5869" spans="1:11" x14ac:dyDescent="0.25">
      <c r="A5869" s="103" t="s">
        <v>810</v>
      </c>
      <c r="B5869" s="103" t="s">
        <v>88</v>
      </c>
      <c r="C5869" s="103" t="s">
        <v>481</v>
      </c>
      <c r="D5869" s="103" t="s">
        <v>946</v>
      </c>
      <c r="E5869" s="111"/>
      <c r="F5869" s="103" t="s">
        <v>947</v>
      </c>
      <c r="G5869" s="103" t="s">
        <v>142</v>
      </c>
      <c r="H5869" s="103" t="s">
        <v>734</v>
      </c>
      <c r="I5869" s="103" t="s">
        <v>842</v>
      </c>
      <c r="J5869" s="215">
        <v>3960</v>
      </c>
      <c r="K5869" s="216" t="s">
        <v>88</v>
      </c>
    </row>
    <row r="5870" spans="1:11" x14ac:dyDescent="0.25">
      <c r="A5870" s="103" t="s">
        <v>1038</v>
      </c>
      <c r="B5870" s="103" t="s">
        <v>88</v>
      </c>
      <c r="C5870" s="103" t="s">
        <v>481</v>
      </c>
      <c r="D5870" s="103" t="s">
        <v>946</v>
      </c>
      <c r="E5870" s="111"/>
      <c r="F5870" s="103" t="s">
        <v>947</v>
      </c>
      <c r="G5870" s="103" t="s">
        <v>142</v>
      </c>
      <c r="H5870" s="103" t="s">
        <v>734</v>
      </c>
      <c r="I5870" s="103" t="s">
        <v>842</v>
      </c>
      <c r="J5870" s="215">
        <v>3960</v>
      </c>
      <c r="K5870" s="216" t="s">
        <v>88</v>
      </c>
    </row>
    <row r="5871" spans="1:11" x14ac:dyDescent="0.25">
      <c r="A5871" s="103" t="s">
        <v>806</v>
      </c>
      <c r="B5871" s="103" t="s">
        <v>88</v>
      </c>
      <c r="C5871" s="103" t="s">
        <v>481</v>
      </c>
      <c r="D5871" s="103" t="s">
        <v>946</v>
      </c>
      <c r="E5871" s="103" t="s">
        <v>947</v>
      </c>
      <c r="F5871" s="103" t="s">
        <v>947</v>
      </c>
      <c r="G5871" s="103" t="s">
        <v>142</v>
      </c>
      <c r="H5871" s="103" t="s">
        <v>734</v>
      </c>
      <c r="I5871" s="103" t="s">
        <v>842</v>
      </c>
      <c r="J5871" s="215">
        <v>150</v>
      </c>
      <c r="K5871" s="216" t="s">
        <v>88</v>
      </c>
    </row>
    <row r="5872" spans="1:11" x14ac:dyDescent="0.25">
      <c r="A5872" s="103" t="s">
        <v>806</v>
      </c>
      <c r="B5872" s="103" t="s">
        <v>88</v>
      </c>
      <c r="C5872" s="103" t="s">
        <v>481</v>
      </c>
      <c r="D5872" s="103" t="s">
        <v>946</v>
      </c>
      <c r="E5872" s="111"/>
      <c r="F5872" s="103" t="s">
        <v>947</v>
      </c>
      <c r="G5872" s="103" t="s">
        <v>142</v>
      </c>
      <c r="H5872" s="103" t="s">
        <v>734</v>
      </c>
      <c r="I5872" s="103" t="s">
        <v>842</v>
      </c>
      <c r="J5872" s="215">
        <v>3960</v>
      </c>
      <c r="K5872" s="216" t="s">
        <v>88</v>
      </c>
    </row>
    <row r="5873" spans="1:11" x14ac:dyDescent="0.25">
      <c r="A5873" s="103" t="s">
        <v>807</v>
      </c>
      <c r="B5873" s="103" t="s">
        <v>88</v>
      </c>
      <c r="C5873" s="103" t="s">
        <v>481</v>
      </c>
      <c r="D5873" s="103" t="s">
        <v>946</v>
      </c>
      <c r="E5873" s="111"/>
      <c r="F5873" s="103" t="s">
        <v>947</v>
      </c>
      <c r="G5873" s="103" t="s">
        <v>142</v>
      </c>
      <c r="H5873" s="103" t="s">
        <v>734</v>
      </c>
      <c r="I5873" s="103" t="s">
        <v>842</v>
      </c>
      <c r="J5873" s="215">
        <v>3960</v>
      </c>
      <c r="K5873" s="216" t="s">
        <v>88</v>
      </c>
    </row>
    <row r="5874" spans="1:11" x14ac:dyDescent="0.25">
      <c r="A5874" s="103" t="s">
        <v>809</v>
      </c>
      <c r="B5874" s="103" t="s">
        <v>88</v>
      </c>
      <c r="C5874" s="103" t="s">
        <v>481</v>
      </c>
      <c r="D5874" s="103" t="s">
        <v>946</v>
      </c>
      <c r="E5874" s="103" t="s">
        <v>947</v>
      </c>
      <c r="F5874" s="103" t="s">
        <v>947</v>
      </c>
      <c r="G5874" s="103" t="s">
        <v>141</v>
      </c>
      <c r="H5874" s="103" t="s">
        <v>368</v>
      </c>
      <c r="I5874" s="103" t="s">
        <v>842</v>
      </c>
      <c r="J5874" s="215">
        <v>795</v>
      </c>
      <c r="K5874" s="216" t="s">
        <v>88</v>
      </c>
    </row>
    <row r="5875" spans="1:11" x14ac:dyDescent="0.25">
      <c r="A5875" s="103" t="s">
        <v>809</v>
      </c>
      <c r="B5875" s="103" t="s">
        <v>88</v>
      </c>
      <c r="C5875" s="103" t="s">
        <v>481</v>
      </c>
      <c r="D5875" s="103" t="s">
        <v>946</v>
      </c>
      <c r="E5875" s="111"/>
      <c r="F5875" s="103" t="s">
        <v>947</v>
      </c>
      <c r="G5875" s="103" t="s">
        <v>141</v>
      </c>
      <c r="H5875" s="103" t="s">
        <v>368</v>
      </c>
      <c r="I5875" s="103" t="s">
        <v>842</v>
      </c>
      <c r="J5875" s="215">
        <v>-206.63</v>
      </c>
      <c r="K5875" s="216" t="s">
        <v>88</v>
      </c>
    </row>
    <row r="5876" spans="1:11" x14ac:dyDescent="0.25">
      <c r="A5876" s="103" t="s">
        <v>808</v>
      </c>
      <c r="B5876" s="103" t="s">
        <v>88</v>
      </c>
      <c r="C5876" s="103" t="s">
        <v>481</v>
      </c>
      <c r="D5876" s="103" t="s">
        <v>946</v>
      </c>
      <c r="E5876" s="103" t="s">
        <v>947</v>
      </c>
      <c r="F5876" s="103" t="s">
        <v>947</v>
      </c>
      <c r="G5876" s="103" t="s">
        <v>140</v>
      </c>
      <c r="H5876" s="103" t="s">
        <v>649</v>
      </c>
      <c r="I5876" s="103" t="s">
        <v>842</v>
      </c>
      <c r="J5876" s="215">
        <v>9567.66</v>
      </c>
      <c r="K5876" s="216" t="s">
        <v>88</v>
      </c>
    </row>
    <row r="5877" spans="1:11" x14ac:dyDescent="0.25">
      <c r="A5877" s="103" t="s">
        <v>808</v>
      </c>
      <c r="B5877" s="103" t="s">
        <v>88</v>
      </c>
      <c r="C5877" s="103" t="s">
        <v>481</v>
      </c>
      <c r="D5877" s="103" t="s">
        <v>946</v>
      </c>
      <c r="E5877" s="111"/>
      <c r="F5877" s="103" t="s">
        <v>947</v>
      </c>
      <c r="G5877" s="103" t="s">
        <v>140</v>
      </c>
      <c r="H5877" s="103" t="s">
        <v>649</v>
      </c>
      <c r="I5877" s="103" t="s">
        <v>842</v>
      </c>
      <c r="J5877" s="215">
        <v>-2486.63</v>
      </c>
      <c r="K5877" s="216" t="s">
        <v>88</v>
      </c>
    </row>
    <row r="5878" spans="1:11" x14ac:dyDescent="0.25">
      <c r="A5878" s="103" t="s">
        <v>809</v>
      </c>
      <c r="B5878" s="103" t="s">
        <v>88</v>
      </c>
      <c r="C5878" s="103" t="s">
        <v>481</v>
      </c>
      <c r="D5878" s="103" t="s">
        <v>946</v>
      </c>
      <c r="E5878" s="103" t="s">
        <v>947</v>
      </c>
      <c r="F5878" s="103" t="s">
        <v>947</v>
      </c>
      <c r="G5878" s="103" t="s">
        <v>140</v>
      </c>
      <c r="H5878" s="103" t="s">
        <v>649</v>
      </c>
      <c r="I5878" s="103" t="s">
        <v>842</v>
      </c>
      <c r="J5878" s="215">
        <v>0</v>
      </c>
      <c r="K5878" s="216" t="s">
        <v>88</v>
      </c>
    </row>
    <row r="5879" spans="1:11" x14ac:dyDescent="0.25">
      <c r="A5879" s="103" t="s">
        <v>809</v>
      </c>
      <c r="B5879" s="103" t="s">
        <v>88</v>
      </c>
      <c r="C5879" s="103" t="s">
        <v>481</v>
      </c>
      <c r="D5879" s="103" t="s">
        <v>946</v>
      </c>
      <c r="E5879" s="111"/>
      <c r="F5879" s="103" t="s">
        <v>947</v>
      </c>
      <c r="G5879" s="103" t="s">
        <v>140</v>
      </c>
      <c r="H5879" s="103" t="s">
        <v>649</v>
      </c>
      <c r="I5879" s="103" t="s">
        <v>842</v>
      </c>
      <c r="J5879" s="215">
        <v>0</v>
      </c>
      <c r="K5879" s="216" t="s">
        <v>88</v>
      </c>
    </row>
    <row r="5880" spans="1:11" x14ac:dyDescent="0.25">
      <c r="A5880" s="103" t="s">
        <v>810</v>
      </c>
      <c r="B5880" s="103" t="s">
        <v>88</v>
      </c>
      <c r="C5880" s="103" t="s">
        <v>481</v>
      </c>
      <c r="D5880" s="103" t="s">
        <v>946</v>
      </c>
      <c r="E5880" s="103" t="s">
        <v>947</v>
      </c>
      <c r="F5880" s="103" t="s">
        <v>947</v>
      </c>
      <c r="G5880" s="103" t="s">
        <v>140</v>
      </c>
      <c r="H5880" s="103" t="s">
        <v>649</v>
      </c>
      <c r="I5880" s="103" t="s">
        <v>842</v>
      </c>
      <c r="J5880" s="215">
        <v>9629</v>
      </c>
      <c r="K5880" s="216" t="s">
        <v>88</v>
      </c>
    </row>
    <row r="5881" spans="1:11" x14ac:dyDescent="0.25">
      <c r="A5881" s="103" t="s">
        <v>810</v>
      </c>
      <c r="B5881" s="103" t="s">
        <v>88</v>
      </c>
      <c r="C5881" s="103" t="s">
        <v>481</v>
      </c>
      <c r="D5881" s="103" t="s">
        <v>946</v>
      </c>
      <c r="E5881" s="111"/>
      <c r="F5881" s="103" t="s">
        <v>947</v>
      </c>
      <c r="G5881" s="103" t="s">
        <v>140</v>
      </c>
      <c r="H5881" s="103" t="s">
        <v>649</v>
      </c>
      <c r="I5881" s="103" t="s">
        <v>842</v>
      </c>
      <c r="J5881" s="215">
        <v>-2502.58</v>
      </c>
      <c r="K5881" s="216" t="s">
        <v>88</v>
      </c>
    </row>
    <row r="5882" spans="1:11" x14ac:dyDescent="0.25">
      <c r="A5882" s="103" t="s">
        <v>807</v>
      </c>
      <c r="B5882" s="103" t="s">
        <v>88</v>
      </c>
      <c r="C5882" s="103" t="s">
        <v>481</v>
      </c>
      <c r="D5882" s="103" t="s">
        <v>946</v>
      </c>
      <c r="E5882" s="103" t="s">
        <v>947</v>
      </c>
      <c r="F5882" s="103" t="s">
        <v>947</v>
      </c>
      <c r="G5882" s="103" t="s">
        <v>140</v>
      </c>
      <c r="H5882" s="103" t="s">
        <v>649</v>
      </c>
      <c r="I5882" s="103" t="s">
        <v>842</v>
      </c>
      <c r="J5882" s="215">
        <v>499.39</v>
      </c>
      <c r="K5882" s="216" t="s">
        <v>88</v>
      </c>
    </row>
    <row r="5883" spans="1:11" x14ac:dyDescent="0.25">
      <c r="A5883" s="103" t="s">
        <v>807</v>
      </c>
      <c r="B5883" s="103" t="s">
        <v>88</v>
      </c>
      <c r="C5883" s="103" t="s">
        <v>481</v>
      </c>
      <c r="D5883" s="103" t="s">
        <v>946</v>
      </c>
      <c r="E5883" s="111"/>
      <c r="F5883" s="103" t="s">
        <v>947</v>
      </c>
      <c r="G5883" s="103" t="s">
        <v>140</v>
      </c>
      <c r="H5883" s="103" t="s">
        <v>649</v>
      </c>
      <c r="I5883" s="103" t="s">
        <v>842</v>
      </c>
      <c r="J5883" s="215">
        <v>-129.79</v>
      </c>
      <c r="K5883" s="216" t="s">
        <v>88</v>
      </c>
    </row>
    <row r="5884" spans="1:11" x14ac:dyDescent="0.25">
      <c r="A5884" s="103" t="s">
        <v>1038</v>
      </c>
      <c r="B5884" s="103" t="s">
        <v>88</v>
      </c>
      <c r="C5884" s="103" t="s">
        <v>481</v>
      </c>
      <c r="D5884" s="103" t="s">
        <v>946</v>
      </c>
      <c r="E5884" s="103" t="s">
        <v>947</v>
      </c>
      <c r="F5884" s="103" t="s">
        <v>947</v>
      </c>
      <c r="G5884" s="103" t="s">
        <v>139</v>
      </c>
      <c r="H5884" s="103" t="s">
        <v>646</v>
      </c>
      <c r="I5884" s="103" t="s">
        <v>842</v>
      </c>
      <c r="J5884" s="215">
        <v>119</v>
      </c>
      <c r="K5884" s="216" t="s">
        <v>88</v>
      </c>
    </row>
    <row r="5885" spans="1:11" x14ac:dyDescent="0.25">
      <c r="A5885" s="103" t="s">
        <v>1038</v>
      </c>
      <c r="B5885" s="103" t="s">
        <v>88</v>
      </c>
      <c r="C5885" s="103" t="s">
        <v>481</v>
      </c>
      <c r="D5885" s="103" t="s">
        <v>946</v>
      </c>
      <c r="E5885" s="111"/>
      <c r="F5885" s="103" t="s">
        <v>947</v>
      </c>
      <c r="G5885" s="103" t="s">
        <v>139</v>
      </c>
      <c r="H5885" s="103" t="s">
        <v>646</v>
      </c>
      <c r="I5885" s="103" t="s">
        <v>842</v>
      </c>
      <c r="J5885" s="215">
        <v>-30.93</v>
      </c>
      <c r="K5885" s="216" t="s">
        <v>88</v>
      </c>
    </row>
    <row r="5886" spans="1:11" x14ac:dyDescent="0.25">
      <c r="A5886" s="103" t="s">
        <v>808</v>
      </c>
      <c r="B5886" s="103" t="s">
        <v>88</v>
      </c>
      <c r="C5886" s="103" t="s">
        <v>481</v>
      </c>
      <c r="D5886" s="103" t="s">
        <v>946</v>
      </c>
      <c r="E5886" s="103" t="s">
        <v>947</v>
      </c>
      <c r="F5886" s="103" t="s">
        <v>947</v>
      </c>
      <c r="G5886" s="103" t="s">
        <v>138</v>
      </c>
      <c r="H5886" s="103" t="s">
        <v>647</v>
      </c>
      <c r="I5886" s="103" t="s">
        <v>842</v>
      </c>
      <c r="J5886" s="215">
        <v>10097.14</v>
      </c>
      <c r="K5886" s="216" t="s">
        <v>88</v>
      </c>
    </row>
    <row r="5887" spans="1:11" x14ac:dyDescent="0.25">
      <c r="A5887" s="103" t="s">
        <v>808</v>
      </c>
      <c r="B5887" s="103" t="s">
        <v>88</v>
      </c>
      <c r="C5887" s="103" t="s">
        <v>481</v>
      </c>
      <c r="D5887" s="103" t="s">
        <v>946</v>
      </c>
      <c r="E5887" s="111"/>
      <c r="F5887" s="103" t="s">
        <v>947</v>
      </c>
      <c r="G5887" s="103" t="s">
        <v>138</v>
      </c>
      <c r="H5887" s="103" t="s">
        <v>647</v>
      </c>
      <c r="I5887" s="103" t="s">
        <v>842</v>
      </c>
      <c r="J5887" s="215">
        <v>-2372.19</v>
      </c>
      <c r="K5887" s="216" t="s">
        <v>88</v>
      </c>
    </row>
    <row r="5888" spans="1:11" x14ac:dyDescent="0.25">
      <c r="A5888" s="103" t="s">
        <v>809</v>
      </c>
      <c r="B5888" s="103" t="s">
        <v>88</v>
      </c>
      <c r="C5888" s="103" t="s">
        <v>481</v>
      </c>
      <c r="D5888" s="103" t="s">
        <v>946</v>
      </c>
      <c r="E5888" s="111"/>
      <c r="F5888" s="103" t="s">
        <v>947</v>
      </c>
      <c r="G5888" s="103" t="s">
        <v>138</v>
      </c>
      <c r="H5888" s="103" t="s">
        <v>647</v>
      </c>
      <c r="I5888" s="103" t="s">
        <v>842</v>
      </c>
      <c r="J5888" s="215">
        <v>252.06</v>
      </c>
      <c r="K5888" s="216" t="s">
        <v>88</v>
      </c>
    </row>
    <row r="5889" spans="1:11" x14ac:dyDescent="0.25">
      <c r="A5889" s="103" t="s">
        <v>810</v>
      </c>
      <c r="B5889" s="103" t="s">
        <v>88</v>
      </c>
      <c r="C5889" s="103" t="s">
        <v>481</v>
      </c>
      <c r="D5889" s="103" t="s">
        <v>946</v>
      </c>
      <c r="E5889" s="111"/>
      <c r="F5889" s="103" t="s">
        <v>947</v>
      </c>
      <c r="G5889" s="103" t="s">
        <v>138</v>
      </c>
      <c r="H5889" s="103" t="s">
        <v>647</v>
      </c>
      <c r="I5889" s="103" t="s">
        <v>842</v>
      </c>
      <c r="J5889" s="215">
        <v>252.06</v>
      </c>
      <c r="K5889" s="216" t="s">
        <v>88</v>
      </c>
    </row>
    <row r="5890" spans="1:11" x14ac:dyDescent="0.25">
      <c r="A5890" s="103" t="s">
        <v>1038</v>
      </c>
      <c r="B5890" s="103" t="s">
        <v>88</v>
      </c>
      <c r="C5890" s="103" t="s">
        <v>481</v>
      </c>
      <c r="D5890" s="103" t="s">
        <v>946</v>
      </c>
      <c r="E5890" s="111"/>
      <c r="F5890" s="103" t="s">
        <v>947</v>
      </c>
      <c r="G5890" s="103" t="s">
        <v>138</v>
      </c>
      <c r="H5890" s="103" t="s">
        <v>647</v>
      </c>
      <c r="I5890" s="103" t="s">
        <v>842</v>
      </c>
      <c r="J5890" s="215">
        <v>252.06</v>
      </c>
      <c r="K5890" s="216" t="s">
        <v>88</v>
      </c>
    </row>
    <row r="5891" spans="1:11" x14ac:dyDescent="0.25">
      <c r="A5891" s="103" t="s">
        <v>806</v>
      </c>
      <c r="B5891" s="103" t="s">
        <v>88</v>
      </c>
      <c r="C5891" s="103" t="s">
        <v>481</v>
      </c>
      <c r="D5891" s="103" t="s">
        <v>946</v>
      </c>
      <c r="E5891" s="111"/>
      <c r="F5891" s="103" t="s">
        <v>947</v>
      </c>
      <c r="G5891" s="103" t="s">
        <v>138</v>
      </c>
      <c r="H5891" s="103" t="s">
        <v>647</v>
      </c>
      <c r="I5891" s="103" t="s">
        <v>842</v>
      </c>
      <c r="J5891" s="215">
        <v>252.06</v>
      </c>
      <c r="K5891" s="216" t="s">
        <v>88</v>
      </c>
    </row>
    <row r="5892" spans="1:11" x14ac:dyDescent="0.25">
      <c r="A5892" s="103" t="s">
        <v>807</v>
      </c>
      <c r="B5892" s="103" t="s">
        <v>88</v>
      </c>
      <c r="C5892" s="103" t="s">
        <v>481</v>
      </c>
      <c r="D5892" s="103" t="s">
        <v>946</v>
      </c>
      <c r="E5892" s="111"/>
      <c r="F5892" s="103" t="s">
        <v>947</v>
      </c>
      <c r="G5892" s="103" t="s">
        <v>138</v>
      </c>
      <c r="H5892" s="103" t="s">
        <v>647</v>
      </c>
      <c r="I5892" s="103" t="s">
        <v>842</v>
      </c>
      <c r="J5892" s="215">
        <v>252.06</v>
      </c>
      <c r="K5892" s="216" t="s">
        <v>88</v>
      </c>
    </row>
    <row r="5893" spans="1:11" x14ac:dyDescent="0.25">
      <c r="A5893" s="103" t="s">
        <v>1038</v>
      </c>
      <c r="B5893" s="103" t="s">
        <v>88</v>
      </c>
      <c r="C5893" s="103" t="s">
        <v>481</v>
      </c>
      <c r="D5893" s="103" t="s">
        <v>946</v>
      </c>
      <c r="E5893" s="103" t="s">
        <v>947</v>
      </c>
      <c r="F5893" s="103" t="s">
        <v>947</v>
      </c>
      <c r="G5893" s="103" t="s">
        <v>136</v>
      </c>
      <c r="H5893" s="103" t="s">
        <v>1043</v>
      </c>
      <c r="I5893" s="103" t="s">
        <v>842</v>
      </c>
      <c r="J5893" s="215">
        <v>141.28</v>
      </c>
      <c r="K5893" s="216" t="s">
        <v>88</v>
      </c>
    </row>
    <row r="5894" spans="1:11" x14ac:dyDescent="0.25">
      <c r="A5894" s="103" t="s">
        <v>809</v>
      </c>
      <c r="B5894" s="103" t="s">
        <v>88</v>
      </c>
      <c r="C5894" s="103" t="s">
        <v>481</v>
      </c>
      <c r="D5894" s="103" t="s">
        <v>946</v>
      </c>
      <c r="E5894" s="103" t="s">
        <v>947</v>
      </c>
      <c r="F5894" s="103" t="s">
        <v>947</v>
      </c>
      <c r="G5894" s="103" t="s">
        <v>121</v>
      </c>
      <c r="H5894" s="103" t="s">
        <v>372</v>
      </c>
      <c r="I5894" s="103" t="s">
        <v>842</v>
      </c>
      <c r="J5894" s="215">
        <v>624.9</v>
      </c>
      <c r="K5894" s="216" t="s">
        <v>88</v>
      </c>
    </row>
    <row r="5895" spans="1:11" x14ac:dyDescent="0.25">
      <c r="A5895" s="103" t="s">
        <v>806</v>
      </c>
      <c r="B5895" s="103" t="s">
        <v>88</v>
      </c>
      <c r="C5895" s="103" t="s">
        <v>481</v>
      </c>
      <c r="D5895" s="103" t="s">
        <v>946</v>
      </c>
      <c r="E5895" s="103" t="s">
        <v>947</v>
      </c>
      <c r="F5895" s="103" t="s">
        <v>947</v>
      </c>
      <c r="G5895" s="103" t="s">
        <v>121</v>
      </c>
      <c r="H5895" s="103" t="s">
        <v>372</v>
      </c>
      <c r="I5895" s="103" t="s">
        <v>842</v>
      </c>
      <c r="J5895" s="215">
        <v>43.47</v>
      </c>
      <c r="K5895" s="216" t="s">
        <v>88</v>
      </c>
    </row>
    <row r="5896" spans="1:11" x14ac:dyDescent="0.25">
      <c r="A5896" s="103" t="s">
        <v>809</v>
      </c>
      <c r="B5896" s="103" t="s">
        <v>88</v>
      </c>
      <c r="C5896" s="103" t="s">
        <v>481</v>
      </c>
      <c r="D5896" s="103" t="s">
        <v>946</v>
      </c>
      <c r="E5896" s="103" t="s">
        <v>947</v>
      </c>
      <c r="F5896" s="103" t="s">
        <v>947</v>
      </c>
      <c r="G5896" s="103" t="s">
        <v>168</v>
      </c>
      <c r="H5896" s="103" t="s">
        <v>377</v>
      </c>
      <c r="I5896" s="103" t="s">
        <v>842</v>
      </c>
      <c r="J5896" s="215">
        <v>624.9</v>
      </c>
      <c r="K5896" s="216" t="s">
        <v>88</v>
      </c>
    </row>
    <row r="5897" spans="1:11" x14ac:dyDescent="0.25">
      <c r="A5897" s="103" t="s">
        <v>809</v>
      </c>
      <c r="B5897" s="103" t="s">
        <v>88</v>
      </c>
      <c r="C5897" s="103" t="s">
        <v>481</v>
      </c>
      <c r="D5897" s="103" t="s">
        <v>946</v>
      </c>
      <c r="E5897" s="103" t="s">
        <v>947</v>
      </c>
      <c r="F5897" s="103" t="s">
        <v>947</v>
      </c>
      <c r="G5897" s="103" t="s">
        <v>133</v>
      </c>
      <c r="H5897" s="103" t="s">
        <v>378</v>
      </c>
      <c r="I5897" s="103" t="s">
        <v>842</v>
      </c>
      <c r="J5897" s="215">
        <v>624.9</v>
      </c>
      <c r="K5897" s="216" t="s">
        <v>88</v>
      </c>
    </row>
    <row r="5898" spans="1:11" x14ac:dyDescent="0.25">
      <c r="A5898" s="103" t="s">
        <v>806</v>
      </c>
      <c r="B5898" s="103" t="s">
        <v>88</v>
      </c>
      <c r="C5898" s="103" t="s">
        <v>481</v>
      </c>
      <c r="D5898" s="103" t="s">
        <v>946</v>
      </c>
      <c r="E5898" s="103" t="s">
        <v>947</v>
      </c>
      <c r="F5898" s="103" t="s">
        <v>947</v>
      </c>
      <c r="G5898" s="103" t="s">
        <v>133</v>
      </c>
      <c r="H5898" s="103" t="s">
        <v>378</v>
      </c>
      <c r="I5898" s="103" t="s">
        <v>842</v>
      </c>
      <c r="J5898" s="215">
        <v>271.7</v>
      </c>
      <c r="K5898" s="216" t="s">
        <v>88</v>
      </c>
    </row>
    <row r="5899" spans="1:11" x14ac:dyDescent="0.25">
      <c r="A5899" s="103" t="s">
        <v>809</v>
      </c>
      <c r="B5899" s="103" t="s">
        <v>88</v>
      </c>
      <c r="C5899" s="103" t="s">
        <v>481</v>
      </c>
      <c r="D5899" s="103" t="s">
        <v>946</v>
      </c>
      <c r="E5899" s="103" t="s">
        <v>947</v>
      </c>
      <c r="F5899" s="103" t="s">
        <v>947</v>
      </c>
      <c r="G5899" s="103" t="s">
        <v>132</v>
      </c>
      <c r="H5899" s="103" t="s">
        <v>379</v>
      </c>
      <c r="I5899" s="103" t="s">
        <v>842</v>
      </c>
      <c r="J5899" s="215">
        <v>624.9</v>
      </c>
      <c r="K5899" s="216" t="s">
        <v>88</v>
      </c>
    </row>
    <row r="5900" spans="1:11" x14ac:dyDescent="0.25">
      <c r="A5900" s="103" t="s">
        <v>806</v>
      </c>
      <c r="B5900" s="103" t="s">
        <v>88</v>
      </c>
      <c r="C5900" s="103" t="s">
        <v>481</v>
      </c>
      <c r="D5900" s="103" t="s">
        <v>946</v>
      </c>
      <c r="E5900" s="103" t="s">
        <v>947</v>
      </c>
      <c r="F5900" s="103" t="s">
        <v>947</v>
      </c>
      <c r="G5900" s="103" t="s">
        <v>132</v>
      </c>
      <c r="H5900" s="103" t="s">
        <v>379</v>
      </c>
      <c r="I5900" s="103" t="s">
        <v>842</v>
      </c>
      <c r="J5900" s="215">
        <v>43.47</v>
      </c>
      <c r="K5900" s="216" t="s">
        <v>88</v>
      </c>
    </row>
    <row r="5901" spans="1:11" x14ac:dyDescent="0.25">
      <c r="A5901" s="103" t="s">
        <v>809</v>
      </c>
      <c r="B5901" s="103" t="s">
        <v>88</v>
      </c>
      <c r="C5901" s="103" t="s">
        <v>481</v>
      </c>
      <c r="D5901" s="103" t="s">
        <v>946</v>
      </c>
      <c r="E5901" s="103" t="s">
        <v>947</v>
      </c>
      <c r="F5901" s="103" t="s">
        <v>947</v>
      </c>
      <c r="G5901" s="103" t="s">
        <v>129</v>
      </c>
      <c r="H5901" s="103" t="s">
        <v>382</v>
      </c>
      <c r="I5901" s="103" t="s">
        <v>842</v>
      </c>
      <c r="J5901" s="215">
        <v>2200</v>
      </c>
      <c r="K5901" s="216" t="s">
        <v>88</v>
      </c>
    </row>
    <row r="5902" spans="1:11" x14ac:dyDescent="0.25">
      <c r="A5902" s="103" t="s">
        <v>807</v>
      </c>
      <c r="B5902" s="103" t="s">
        <v>88</v>
      </c>
      <c r="C5902" s="103" t="s">
        <v>481</v>
      </c>
      <c r="D5902" s="103" t="s">
        <v>946</v>
      </c>
      <c r="E5902" s="103" t="s">
        <v>947</v>
      </c>
      <c r="F5902" s="103" t="s">
        <v>947</v>
      </c>
      <c r="G5902" s="103" t="s">
        <v>129</v>
      </c>
      <c r="H5902" s="103" t="s">
        <v>382</v>
      </c>
      <c r="I5902" s="103" t="s">
        <v>842</v>
      </c>
      <c r="J5902" s="215">
        <v>54.34</v>
      </c>
      <c r="K5902" s="216" t="s">
        <v>88</v>
      </c>
    </row>
    <row r="5903" spans="1:11" x14ac:dyDescent="0.25">
      <c r="A5903" s="103" t="s">
        <v>807</v>
      </c>
      <c r="B5903" s="103" t="s">
        <v>88</v>
      </c>
      <c r="C5903" s="103" t="s">
        <v>481</v>
      </c>
      <c r="D5903" s="103" t="s">
        <v>946</v>
      </c>
      <c r="E5903" s="103" t="s">
        <v>947</v>
      </c>
      <c r="F5903" s="103" t="s">
        <v>947</v>
      </c>
      <c r="G5903" s="103" t="s">
        <v>618</v>
      </c>
      <c r="H5903" s="103" t="s">
        <v>824</v>
      </c>
      <c r="I5903" s="103" t="s">
        <v>842</v>
      </c>
      <c r="J5903" s="215">
        <v>600</v>
      </c>
      <c r="K5903" s="216" t="s">
        <v>88</v>
      </c>
    </row>
    <row r="5904" spans="1:11" x14ac:dyDescent="0.25">
      <c r="A5904" s="103" t="s">
        <v>808</v>
      </c>
      <c r="B5904" s="103" t="s">
        <v>88</v>
      </c>
      <c r="C5904" s="103" t="s">
        <v>481</v>
      </c>
      <c r="D5904" s="103" t="s">
        <v>946</v>
      </c>
      <c r="E5904" s="103" t="s">
        <v>947</v>
      </c>
      <c r="F5904" s="103" t="s">
        <v>947</v>
      </c>
      <c r="G5904" s="103" t="s">
        <v>736</v>
      </c>
      <c r="H5904" s="103" t="s">
        <v>737</v>
      </c>
      <c r="I5904" s="103" t="s">
        <v>842</v>
      </c>
      <c r="J5904" s="215">
        <v>34.78</v>
      </c>
      <c r="K5904" s="216" t="s">
        <v>88</v>
      </c>
    </row>
    <row r="5905" spans="1:11" x14ac:dyDescent="0.25">
      <c r="A5905" s="103" t="s">
        <v>1038</v>
      </c>
      <c r="B5905" s="103" t="s">
        <v>88</v>
      </c>
      <c r="C5905" s="103" t="s">
        <v>481</v>
      </c>
      <c r="D5905" s="103" t="s">
        <v>946</v>
      </c>
      <c r="E5905" s="103" t="s">
        <v>947</v>
      </c>
      <c r="F5905" s="103" t="s">
        <v>947</v>
      </c>
      <c r="G5905" s="103" t="s">
        <v>736</v>
      </c>
      <c r="H5905" s="103" t="s">
        <v>737</v>
      </c>
      <c r="I5905" s="103" t="s">
        <v>842</v>
      </c>
      <c r="J5905" s="215">
        <v>34.78</v>
      </c>
      <c r="K5905" s="216" t="s">
        <v>88</v>
      </c>
    </row>
    <row r="5906" spans="1:11" x14ac:dyDescent="0.25">
      <c r="A5906" s="103" t="s">
        <v>807</v>
      </c>
      <c r="B5906" s="103" t="s">
        <v>88</v>
      </c>
      <c r="C5906" s="103" t="s">
        <v>481</v>
      </c>
      <c r="D5906" s="103" t="s">
        <v>946</v>
      </c>
      <c r="E5906" s="103" t="s">
        <v>947</v>
      </c>
      <c r="F5906" s="103" t="s">
        <v>947</v>
      </c>
      <c r="G5906" s="103" t="s">
        <v>736</v>
      </c>
      <c r="H5906" s="103" t="s">
        <v>737</v>
      </c>
      <c r="I5906" s="103" t="s">
        <v>842</v>
      </c>
      <c r="J5906" s="215">
        <v>1084.78</v>
      </c>
      <c r="K5906" s="216" t="s">
        <v>88</v>
      </c>
    </row>
    <row r="5907" spans="1:11" x14ac:dyDescent="0.25">
      <c r="A5907" s="103" t="s">
        <v>809</v>
      </c>
      <c r="B5907" s="103" t="s">
        <v>88</v>
      </c>
      <c r="C5907" s="103" t="s">
        <v>481</v>
      </c>
      <c r="D5907" s="103" t="s">
        <v>946</v>
      </c>
      <c r="E5907" s="103" t="s">
        <v>947</v>
      </c>
      <c r="F5907" s="103" t="s">
        <v>947</v>
      </c>
      <c r="G5907" s="103" t="s">
        <v>148</v>
      </c>
      <c r="H5907" s="103" t="s">
        <v>390</v>
      </c>
      <c r="I5907" s="103" t="s">
        <v>842</v>
      </c>
      <c r="J5907" s="215">
        <v>119.55</v>
      </c>
      <c r="K5907" s="216" t="s">
        <v>88</v>
      </c>
    </row>
    <row r="5908" spans="1:11" x14ac:dyDescent="0.25">
      <c r="A5908" s="103" t="s">
        <v>807</v>
      </c>
      <c r="B5908" s="103" t="s">
        <v>88</v>
      </c>
      <c r="C5908" s="103" t="s">
        <v>481</v>
      </c>
      <c r="D5908" s="103" t="s">
        <v>946</v>
      </c>
      <c r="E5908" s="103" t="s">
        <v>947</v>
      </c>
      <c r="F5908" s="103" t="s">
        <v>947</v>
      </c>
      <c r="G5908" s="103" t="s">
        <v>148</v>
      </c>
      <c r="H5908" s="103" t="s">
        <v>390</v>
      </c>
      <c r="I5908" s="103" t="s">
        <v>842</v>
      </c>
      <c r="J5908" s="215">
        <v>2234.12</v>
      </c>
      <c r="K5908" s="216" t="s">
        <v>88</v>
      </c>
    </row>
    <row r="5909" spans="1:11" x14ac:dyDescent="0.25">
      <c r="A5909" s="103" t="s">
        <v>808</v>
      </c>
      <c r="B5909" s="103" t="s">
        <v>88</v>
      </c>
      <c r="C5909" s="103" t="s">
        <v>481</v>
      </c>
      <c r="D5909" s="103" t="s">
        <v>946</v>
      </c>
      <c r="E5909" s="103" t="s">
        <v>947</v>
      </c>
      <c r="F5909" s="103" t="s">
        <v>947</v>
      </c>
      <c r="G5909" s="103" t="s">
        <v>127</v>
      </c>
      <c r="H5909" s="103" t="s">
        <v>391</v>
      </c>
      <c r="I5909" s="103" t="s">
        <v>842</v>
      </c>
      <c r="J5909" s="215">
        <v>54.34</v>
      </c>
      <c r="K5909" s="216" t="s">
        <v>88</v>
      </c>
    </row>
    <row r="5910" spans="1:11" x14ac:dyDescent="0.25">
      <c r="A5910" s="103" t="s">
        <v>810</v>
      </c>
      <c r="B5910" s="103" t="s">
        <v>88</v>
      </c>
      <c r="C5910" s="103" t="s">
        <v>481</v>
      </c>
      <c r="D5910" s="103" t="s">
        <v>946</v>
      </c>
      <c r="E5910" s="103" t="s">
        <v>947</v>
      </c>
      <c r="F5910" s="103" t="s">
        <v>947</v>
      </c>
      <c r="G5910" s="103" t="s">
        <v>127</v>
      </c>
      <c r="H5910" s="103" t="s">
        <v>391</v>
      </c>
      <c r="I5910" s="103" t="s">
        <v>842</v>
      </c>
      <c r="J5910" s="215">
        <v>975</v>
      </c>
      <c r="K5910" s="216" t="s">
        <v>88</v>
      </c>
    </row>
    <row r="5911" spans="1:11" x14ac:dyDescent="0.25">
      <c r="A5911" s="103" t="s">
        <v>1038</v>
      </c>
      <c r="B5911" s="103" t="s">
        <v>88</v>
      </c>
      <c r="C5911" s="103" t="s">
        <v>481</v>
      </c>
      <c r="D5911" s="103" t="s">
        <v>946</v>
      </c>
      <c r="E5911" s="103" t="s">
        <v>947</v>
      </c>
      <c r="F5911" s="103" t="s">
        <v>947</v>
      </c>
      <c r="G5911" s="103" t="s">
        <v>127</v>
      </c>
      <c r="H5911" s="103" t="s">
        <v>391</v>
      </c>
      <c r="I5911" s="103" t="s">
        <v>842</v>
      </c>
      <c r="J5911" s="215">
        <v>2558.1799999999998</v>
      </c>
      <c r="K5911" s="216" t="s">
        <v>88</v>
      </c>
    </row>
    <row r="5912" spans="1:11" x14ac:dyDescent="0.25">
      <c r="A5912" s="103" t="s">
        <v>806</v>
      </c>
      <c r="B5912" s="103" t="s">
        <v>88</v>
      </c>
      <c r="C5912" s="103" t="s">
        <v>481</v>
      </c>
      <c r="D5912" s="103" t="s">
        <v>946</v>
      </c>
      <c r="E5912" s="103" t="s">
        <v>947</v>
      </c>
      <c r="F5912" s="103" t="s">
        <v>947</v>
      </c>
      <c r="G5912" s="103" t="s">
        <v>127</v>
      </c>
      <c r="H5912" s="103" t="s">
        <v>391</v>
      </c>
      <c r="I5912" s="103" t="s">
        <v>842</v>
      </c>
      <c r="J5912" s="215">
        <v>478.18</v>
      </c>
      <c r="K5912" s="216" t="s">
        <v>88</v>
      </c>
    </row>
    <row r="5913" spans="1:11" x14ac:dyDescent="0.25">
      <c r="A5913" s="103" t="s">
        <v>807</v>
      </c>
      <c r="B5913" s="103" t="s">
        <v>88</v>
      </c>
      <c r="C5913" s="103" t="s">
        <v>481</v>
      </c>
      <c r="D5913" s="103" t="s">
        <v>946</v>
      </c>
      <c r="E5913" s="103" t="s">
        <v>947</v>
      </c>
      <c r="F5913" s="103" t="s">
        <v>947</v>
      </c>
      <c r="G5913" s="103" t="s">
        <v>127</v>
      </c>
      <c r="H5913" s="103" t="s">
        <v>391</v>
      </c>
      <c r="I5913" s="103" t="s">
        <v>842</v>
      </c>
      <c r="J5913" s="215">
        <v>15.18</v>
      </c>
      <c r="K5913" s="216" t="s">
        <v>88</v>
      </c>
    </row>
    <row r="5914" spans="1:11" x14ac:dyDescent="0.25">
      <c r="A5914" s="103" t="s">
        <v>810</v>
      </c>
      <c r="B5914" s="103" t="s">
        <v>88</v>
      </c>
      <c r="C5914" s="103" t="s">
        <v>481</v>
      </c>
      <c r="D5914" s="103" t="s">
        <v>946</v>
      </c>
      <c r="E5914" s="103" t="s">
        <v>947</v>
      </c>
      <c r="F5914" s="103" t="s">
        <v>947</v>
      </c>
      <c r="G5914" s="103" t="s">
        <v>740</v>
      </c>
      <c r="H5914" s="103" t="s">
        <v>741</v>
      </c>
      <c r="I5914" s="103" t="s">
        <v>842</v>
      </c>
      <c r="J5914" s="215">
        <v>2440.1799999999998</v>
      </c>
      <c r="K5914" s="216" t="s">
        <v>88</v>
      </c>
    </row>
    <row r="5915" spans="1:11" x14ac:dyDescent="0.25">
      <c r="A5915" s="103" t="s">
        <v>810</v>
      </c>
      <c r="B5915" s="103" t="s">
        <v>88</v>
      </c>
      <c r="C5915" s="103" t="s">
        <v>481</v>
      </c>
      <c r="D5915" s="103" t="s">
        <v>946</v>
      </c>
      <c r="E5915" s="103" t="s">
        <v>947</v>
      </c>
      <c r="F5915" s="103" t="s">
        <v>947</v>
      </c>
      <c r="G5915" s="103" t="s">
        <v>744</v>
      </c>
      <c r="H5915" s="103" t="s">
        <v>745</v>
      </c>
      <c r="I5915" s="103" t="s">
        <v>842</v>
      </c>
      <c r="J5915" s="215">
        <v>11254.99</v>
      </c>
      <c r="K5915" s="216" t="s">
        <v>88</v>
      </c>
    </row>
    <row r="5916" spans="1:11" x14ac:dyDescent="0.25">
      <c r="A5916" s="103" t="s">
        <v>809</v>
      </c>
      <c r="B5916" s="103" t="s">
        <v>88</v>
      </c>
      <c r="C5916" s="103" t="s">
        <v>481</v>
      </c>
      <c r="D5916" s="103" t="s">
        <v>946</v>
      </c>
      <c r="E5916" s="103" t="s">
        <v>947</v>
      </c>
      <c r="F5916" s="103" t="s">
        <v>947</v>
      </c>
      <c r="G5916" s="103" t="s">
        <v>124</v>
      </c>
      <c r="H5916" s="103" t="s">
        <v>746</v>
      </c>
      <c r="I5916" s="103" t="s">
        <v>842</v>
      </c>
      <c r="J5916" s="215">
        <v>21859.38</v>
      </c>
      <c r="K5916" s="216" t="s">
        <v>88</v>
      </c>
    </row>
    <row r="5917" spans="1:11" x14ac:dyDescent="0.25">
      <c r="A5917" s="103" t="s">
        <v>810</v>
      </c>
      <c r="B5917" s="103" t="s">
        <v>88</v>
      </c>
      <c r="C5917" s="103" t="s">
        <v>481</v>
      </c>
      <c r="D5917" s="103" t="s">
        <v>946</v>
      </c>
      <c r="E5917" s="103" t="s">
        <v>947</v>
      </c>
      <c r="F5917" s="103" t="s">
        <v>947</v>
      </c>
      <c r="G5917" s="103" t="s">
        <v>124</v>
      </c>
      <c r="H5917" s="103" t="s">
        <v>746</v>
      </c>
      <c r="I5917" s="103" t="s">
        <v>842</v>
      </c>
      <c r="J5917" s="215">
        <v>9807.6299999999992</v>
      </c>
      <c r="K5917" s="216" t="s">
        <v>88</v>
      </c>
    </row>
    <row r="5918" spans="1:11" x14ac:dyDescent="0.25">
      <c r="A5918" s="103" t="s">
        <v>1038</v>
      </c>
      <c r="B5918" s="103" t="s">
        <v>88</v>
      </c>
      <c r="C5918" s="103" t="s">
        <v>481</v>
      </c>
      <c r="D5918" s="103" t="s">
        <v>946</v>
      </c>
      <c r="E5918" s="103" t="s">
        <v>947</v>
      </c>
      <c r="F5918" s="103" t="s">
        <v>947</v>
      </c>
      <c r="G5918" s="103" t="s">
        <v>124</v>
      </c>
      <c r="H5918" s="103" t="s">
        <v>746</v>
      </c>
      <c r="I5918" s="103" t="s">
        <v>842</v>
      </c>
      <c r="J5918" s="215">
        <v>313.77</v>
      </c>
      <c r="K5918" s="216" t="s">
        <v>88</v>
      </c>
    </row>
    <row r="5919" spans="1:11" x14ac:dyDescent="0.25">
      <c r="A5919" s="103" t="s">
        <v>806</v>
      </c>
      <c r="B5919" s="103" t="s">
        <v>88</v>
      </c>
      <c r="C5919" s="103" t="s">
        <v>481</v>
      </c>
      <c r="D5919" s="103" t="s">
        <v>946</v>
      </c>
      <c r="E5919" s="103" t="s">
        <v>947</v>
      </c>
      <c r="F5919" s="103" t="s">
        <v>947</v>
      </c>
      <c r="G5919" s="103" t="s">
        <v>124</v>
      </c>
      <c r="H5919" s="103" t="s">
        <v>746</v>
      </c>
      <c r="I5919" s="103" t="s">
        <v>842</v>
      </c>
      <c r="J5919" s="215">
        <v>4468.75</v>
      </c>
      <c r="K5919" s="216" t="s">
        <v>88</v>
      </c>
    </row>
    <row r="5920" spans="1:11" x14ac:dyDescent="0.25">
      <c r="A5920" s="103" t="s">
        <v>807</v>
      </c>
      <c r="B5920" s="103" t="s">
        <v>88</v>
      </c>
      <c r="C5920" s="103" t="s">
        <v>481</v>
      </c>
      <c r="D5920" s="103" t="s">
        <v>946</v>
      </c>
      <c r="E5920" s="103" t="s">
        <v>947</v>
      </c>
      <c r="F5920" s="103" t="s">
        <v>947</v>
      </c>
      <c r="G5920" s="103" t="s">
        <v>124</v>
      </c>
      <c r="H5920" s="103" t="s">
        <v>746</v>
      </c>
      <c r="I5920" s="103" t="s">
        <v>842</v>
      </c>
      <c r="J5920" s="215">
        <v>4526.38</v>
      </c>
      <c r="K5920" s="216" t="s">
        <v>88</v>
      </c>
    </row>
    <row r="5921" spans="1:11" x14ac:dyDescent="0.25">
      <c r="A5921" s="103" t="s">
        <v>807</v>
      </c>
      <c r="B5921" s="103" t="s">
        <v>88</v>
      </c>
      <c r="C5921" s="103" t="s">
        <v>481</v>
      </c>
      <c r="D5921" s="103" t="s">
        <v>946</v>
      </c>
      <c r="E5921" s="103" t="s">
        <v>947</v>
      </c>
      <c r="F5921" s="103" t="s">
        <v>947</v>
      </c>
      <c r="G5921" s="103" t="s">
        <v>650</v>
      </c>
      <c r="H5921" s="103" t="s">
        <v>651</v>
      </c>
      <c r="I5921" s="103" t="s">
        <v>842</v>
      </c>
      <c r="J5921" s="215">
        <v>500</v>
      </c>
      <c r="K5921" s="216" t="s">
        <v>88</v>
      </c>
    </row>
    <row r="5922" spans="1:11" x14ac:dyDescent="0.25">
      <c r="A5922" s="103" t="s">
        <v>809</v>
      </c>
      <c r="B5922" s="103" t="s">
        <v>88</v>
      </c>
      <c r="C5922" s="103" t="s">
        <v>481</v>
      </c>
      <c r="D5922" s="103" t="s">
        <v>946</v>
      </c>
      <c r="E5922" s="103" t="s">
        <v>947</v>
      </c>
      <c r="F5922" s="103" t="s">
        <v>947</v>
      </c>
      <c r="G5922" s="103" t="s">
        <v>982</v>
      </c>
      <c r="H5922" s="103" t="s">
        <v>983</v>
      </c>
      <c r="I5922" s="103" t="s">
        <v>842</v>
      </c>
      <c r="J5922" s="215">
        <v>31500</v>
      </c>
      <c r="K5922" s="216" t="s">
        <v>88</v>
      </c>
    </row>
    <row r="5923" spans="1:11" x14ac:dyDescent="0.25">
      <c r="A5923" s="103" t="s">
        <v>810</v>
      </c>
      <c r="B5923" s="103" t="s">
        <v>88</v>
      </c>
      <c r="C5923" s="103" t="s">
        <v>481</v>
      </c>
      <c r="D5923" s="103" t="s">
        <v>946</v>
      </c>
      <c r="E5923" s="103" t="s">
        <v>947</v>
      </c>
      <c r="F5923" s="103" t="s">
        <v>947</v>
      </c>
      <c r="G5923" s="103" t="s">
        <v>120</v>
      </c>
      <c r="H5923" s="103" t="s">
        <v>398</v>
      </c>
      <c r="I5923" s="103" t="s">
        <v>842</v>
      </c>
      <c r="J5923" s="215">
        <v>1150</v>
      </c>
      <c r="K5923" s="216" t="s">
        <v>88</v>
      </c>
    </row>
    <row r="5924" spans="1:11" x14ac:dyDescent="0.25">
      <c r="A5924" s="103" t="s">
        <v>809</v>
      </c>
      <c r="B5924" s="103" t="s">
        <v>88</v>
      </c>
      <c r="C5924" s="103" t="s">
        <v>481</v>
      </c>
      <c r="D5924" s="103" t="s">
        <v>948</v>
      </c>
      <c r="E5924" s="103" t="s">
        <v>949</v>
      </c>
      <c r="F5924" s="103" t="s">
        <v>949</v>
      </c>
      <c r="G5924" s="103" t="s">
        <v>470</v>
      </c>
      <c r="H5924" s="103" t="s">
        <v>817</v>
      </c>
      <c r="I5924" s="103" t="s">
        <v>842</v>
      </c>
      <c r="J5924" s="215">
        <v>14738.38</v>
      </c>
      <c r="K5924" s="216" t="s">
        <v>88</v>
      </c>
    </row>
    <row r="5925" spans="1:11" x14ac:dyDescent="0.25">
      <c r="A5925" s="103" t="s">
        <v>808</v>
      </c>
      <c r="B5925" s="103" t="s">
        <v>88</v>
      </c>
      <c r="C5925" s="103" t="s">
        <v>481</v>
      </c>
      <c r="D5925" s="103" t="s">
        <v>948</v>
      </c>
      <c r="E5925" s="103" t="s">
        <v>949</v>
      </c>
      <c r="F5925" s="103" t="s">
        <v>949</v>
      </c>
      <c r="G5925" s="103" t="s">
        <v>818</v>
      </c>
      <c r="H5925" s="103" t="s">
        <v>819</v>
      </c>
      <c r="I5925" s="103" t="s">
        <v>842</v>
      </c>
      <c r="J5925" s="215">
        <v>22107.59</v>
      </c>
      <c r="K5925" s="216" t="s">
        <v>88</v>
      </c>
    </row>
    <row r="5926" spans="1:11" x14ac:dyDescent="0.25">
      <c r="A5926" s="103" t="s">
        <v>806</v>
      </c>
      <c r="B5926" s="103" t="s">
        <v>88</v>
      </c>
      <c r="C5926" s="103" t="s">
        <v>481</v>
      </c>
      <c r="D5926" s="103" t="s">
        <v>948</v>
      </c>
      <c r="E5926" s="103" t="s">
        <v>949</v>
      </c>
      <c r="F5926" s="103" t="s">
        <v>949</v>
      </c>
      <c r="G5926" s="103" t="s">
        <v>142</v>
      </c>
      <c r="H5926" s="103" t="s">
        <v>367</v>
      </c>
      <c r="I5926" s="103" t="s">
        <v>842</v>
      </c>
      <c r="J5926" s="215">
        <v>2000</v>
      </c>
      <c r="K5926" s="216" t="s">
        <v>88</v>
      </c>
    </row>
    <row r="5927" spans="1:11" x14ac:dyDescent="0.25">
      <c r="A5927" s="103" t="s">
        <v>806</v>
      </c>
      <c r="B5927" s="103" t="s">
        <v>88</v>
      </c>
      <c r="C5927" s="103" t="s">
        <v>481</v>
      </c>
      <c r="D5927" s="103" t="s">
        <v>948</v>
      </c>
      <c r="E5927" s="111"/>
      <c r="F5927" s="103" t="s">
        <v>949</v>
      </c>
      <c r="G5927" s="103" t="s">
        <v>142</v>
      </c>
      <c r="H5927" s="103" t="s">
        <v>367</v>
      </c>
      <c r="I5927" s="103" t="s">
        <v>842</v>
      </c>
      <c r="J5927" s="215">
        <v>-519.79999999999995</v>
      </c>
      <c r="K5927" s="216" t="s">
        <v>88</v>
      </c>
    </row>
    <row r="5928" spans="1:11" x14ac:dyDescent="0.25">
      <c r="A5928" s="103" t="s">
        <v>806</v>
      </c>
      <c r="B5928" s="103" t="s">
        <v>88</v>
      </c>
      <c r="C5928" s="103" t="s">
        <v>481</v>
      </c>
      <c r="D5928" s="103" t="s">
        <v>948</v>
      </c>
      <c r="E5928" s="103" t="s">
        <v>949</v>
      </c>
      <c r="F5928" s="103" t="s">
        <v>949</v>
      </c>
      <c r="G5928" s="103" t="s">
        <v>135</v>
      </c>
      <c r="H5928" s="103" t="s">
        <v>371</v>
      </c>
      <c r="I5928" s="103" t="s">
        <v>842</v>
      </c>
      <c r="J5928" s="215">
        <v>1554.9</v>
      </c>
      <c r="K5928" s="216" t="s">
        <v>88</v>
      </c>
    </row>
    <row r="5929" spans="1:11" x14ac:dyDescent="0.25">
      <c r="A5929" s="103" t="s">
        <v>808</v>
      </c>
      <c r="B5929" s="103" t="s">
        <v>88</v>
      </c>
      <c r="C5929" s="103" t="s">
        <v>481</v>
      </c>
      <c r="D5929" s="103" t="s">
        <v>747</v>
      </c>
      <c r="E5929" s="111"/>
      <c r="F5929" s="103" t="s">
        <v>748</v>
      </c>
      <c r="G5929" s="103" t="s">
        <v>104</v>
      </c>
      <c r="H5929" s="103" t="s">
        <v>336</v>
      </c>
      <c r="I5929" s="103" t="s">
        <v>842</v>
      </c>
      <c r="J5929" s="215">
        <v>-332.96</v>
      </c>
      <c r="K5929" s="216" t="s">
        <v>88</v>
      </c>
    </row>
    <row r="5930" spans="1:11" x14ac:dyDescent="0.25">
      <c r="A5930" s="103" t="s">
        <v>809</v>
      </c>
      <c r="B5930" s="103" t="s">
        <v>88</v>
      </c>
      <c r="C5930" s="103" t="s">
        <v>481</v>
      </c>
      <c r="D5930" s="103" t="s">
        <v>747</v>
      </c>
      <c r="E5930" s="111"/>
      <c r="F5930" s="103" t="s">
        <v>748</v>
      </c>
      <c r="G5930" s="103" t="s">
        <v>104</v>
      </c>
      <c r="H5930" s="103" t="s">
        <v>336</v>
      </c>
      <c r="I5930" s="103" t="s">
        <v>842</v>
      </c>
      <c r="J5930" s="215">
        <v>-2.0499999999999998</v>
      </c>
      <c r="K5930" s="216" t="s">
        <v>88</v>
      </c>
    </row>
    <row r="5931" spans="1:11" x14ac:dyDescent="0.25">
      <c r="A5931" s="103" t="s">
        <v>810</v>
      </c>
      <c r="B5931" s="103" t="s">
        <v>88</v>
      </c>
      <c r="C5931" s="103" t="s">
        <v>481</v>
      </c>
      <c r="D5931" s="103" t="s">
        <v>747</v>
      </c>
      <c r="E5931" s="111"/>
      <c r="F5931" s="103" t="s">
        <v>748</v>
      </c>
      <c r="G5931" s="103" t="s">
        <v>104</v>
      </c>
      <c r="H5931" s="103" t="s">
        <v>336</v>
      </c>
      <c r="I5931" s="103" t="s">
        <v>842</v>
      </c>
      <c r="J5931" s="215">
        <v>-2.0499999999999998</v>
      </c>
      <c r="K5931" s="216" t="s">
        <v>88</v>
      </c>
    </row>
    <row r="5932" spans="1:11" x14ac:dyDescent="0.25">
      <c r="A5932" s="103" t="s">
        <v>1038</v>
      </c>
      <c r="B5932" s="103" t="s">
        <v>88</v>
      </c>
      <c r="C5932" s="103" t="s">
        <v>481</v>
      </c>
      <c r="D5932" s="103" t="s">
        <v>747</v>
      </c>
      <c r="E5932" s="111"/>
      <c r="F5932" s="103" t="s">
        <v>748</v>
      </c>
      <c r="G5932" s="103" t="s">
        <v>104</v>
      </c>
      <c r="H5932" s="103" t="s">
        <v>336</v>
      </c>
      <c r="I5932" s="103" t="s">
        <v>842</v>
      </c>
      <c r="J5932" s="215">
        <v>-33.53</v>
      </c>
      <c r="K5932" s="216" t="s">
        <v>88</v>
      </c>
    </row>
    <row r="5933" spans="1:11" x14ac:dyDescent="0.25">
      <c r="A5933" s="103" t="s">
        <v>806</v>
      </c>
      <c r="B5933" s="103" t="s">
        <v>88</v>
      </c>
      <c r="C5933" s="103" t="s">
        <v>481</v>
      </c>
      <c r="D5933" s="103" t="s">
        <v>747</v>
      </c>
      <c r="E5933" s="111"/>
      <c r="F5933" s="103" t="s">
        <v>748</v>
      </c>
      <c r="G5933" s="103" t="s">
        <v>104</v>
      </c>
      <c r="H5933" s="103" t="s">
        <v>336</v>
      </c>
      <c r="I5933" s="103" t="s">
        <v>842</v>
      </c>
      <c r="J5933" s="215">
        <v>-4.08</v>
      </c>
      <c r="K5933" s="216" t="s">
        <v>88</v>
      </c>
    </row>
    <row r="5934" spans="1:11" x14ac:dyDescent="0.25">
      <c r="A5934" s="103" t="s">
        <v>807</v>
      </c>
      <c r="B5934" s="103" t="s">
        <v>88</v>
      </c>
      <c r="C5934" s="103" t="s">
        <v>481</v>
      </c>
      <c r="D5934" s="103" t="s">
        <v>747</v>
      </c>
      <c r="E5934" s="111"/>
      <c r="F5934" s="103" t="s">
        <v>748</v>
      </c>
      <c r="G5934" s="103" t="s">
        <v>104</v>
      </c>
      <c r="H5934" s="103" t="s">
        <v>336</v>
      </c>
      <c r="I5934" s="103" t="s">
        <v>842</v>
      </c>
      <c r="J5934" s="215">
        <v>-4.08</v>
      </c>
      <c r="K5934" s="216" t="s">
        <v>88</v>
      </c>
    </row>
    <row r="5935" spans="1:11" x14ac:dyDescent="0.25">
      <c r="A5935" s="103" t="s">
        <v>806</v>
      </c>
      <c r="B5935" s="103" t="s">
        <v>88</v>
      </c>
      <c r="C5935" s="103" t="s">
        <v>481</v>
      </c>
      <c r="D5935" s="103" t="s">
        <v>747</v>
      </c>
      <c r="E5935" s="111"/>
      <c r="F5935" s="103" t="s">
        <v>748</v>
      </c>
      <c r="G5935" s="103" t="s">
        <v>103</v>
      </c>
      <c r="H5935" s="103" t="s">
        <v>337</v>
      </c>
      <c r="I5935" s="103" t="s">
        <v>842</v>
      </c>
      <c r="J5935" s="215">
        <v>-63.62</v>
      </c>
      <c r="K5935" s="216" t="s">
        <v>88</v>
      </c>
    </row>
    <row r="5936" spans="1:11" x14ac:dyDescent="0.25">
      <c r="A5936" s="103" t="s">
        <v>808</v>
      </c>
      <c r="B5936" s="103" t="s">
        <v>88</v>
      </c>
      <c r="C5936" s="103" t="s">
        <v>481</v>
      </c>
      <c r="D5936" s="103" t="s">
        <v>747</v>
      </c>
      <c r="E5936" s="111"/>
      <c r="F5936" s="103" t="s">
        <v>748</v>
      </c>
      <c r="G5936" s="103" t="s">
        <v>101</v>
      </c>
      <c r="H5936" s="103" t="s">
        <v>339</v>
      </c>
      <c r="I5936" s="103" t="s">
        <v>842</v>
      </c>
      <c r="J5936" s="215">
        <v>-57.25</v>
      </c>
      <c r="K5936" s="216" t="s">
        <v>88</v>
      </c>
    </row>
    <row r="5937" spans="1:11" x14ac:dyDescent="0.25">
      <c r="A5937" s="103" t="s">
        <v>806</v>
      </c>
      <c r="B5937" s="103" t="s">
        <v>88</v>
      </c>
      <c r="C5937" s="103" t="s">
        <v>481</v>
      </c>
      <c r="D5937" s="103" t="s">
        <v>747</v>
      </c>
      <c r="E5937" s="111"/>
      <c r="F5937" s="103" t="s">
        <v>748</v>
      </c>
      <c r="G5937" s="103" t="s">
        <v>98</v>
      </c>
      <c r="H5937" s="103" t="s">
        <v>341</v>
      </c>
      <c r="I5937" s="103" t="s">
        <v>842</v>
      </c>
      <c r="J5937" s="215">
        <v>-494.68</v>
      </c>
      <c r="K5937" s="216" t="s">
        <v>88</v>
      </c>
    </row>
    <row r="5938" spans="1:11" x14ac:dyDescent="0.25">
      <c r="A5938" s="103" t="s">
        <v>807</v>
      </c>
      <c r="B5938" s="103" t="s">
        <v>88</v>
      </c>
      <c r="C5938" s="103" t="s">
        <v>481</v>
      </c>
      <c r="D5938" s="103" t="s">
        <v>747</v>
      </c>
      <c r="E5938" s="111"/>
      <c r="F5938" s="103" t="s">
        <v>748</v>
      </c>
      <c r="G5938" s="103" t="s">
        <v>98</v>
      </c>
      <c r="H5938" s="103" t="s">
        <v>341</v>
      </c>
      <c r="I5938" s="103" t="s">
        <v>842</v>
      </c>
      <c r="J5938" s="215">
        <v>-850</v>
      </c>
      <c r="K5938" s="216" t="s">
        <v>88</v>
      </c>
    </row>
    <row r="5939" spans="1:11" x14ac:dyDescent="0.25">
      <c r="A5939" s="103" t="s">
        <v>807</v>
      </c>
      <c r="B5939" s="103" t="s">
        <v>88</v>
      </c>
      <c r="C5939" s="103" t="s">
        <v>481</v>
      </c>
      <c r="D5939" s="103" t="s">
        <v>950</v>
      </c>
      <c r="E5939" s="111"/>
      <c r="F5939" s="103" t="s">
        <v>951</v>
      </c>
      <c r="G5939" s="103" t="s">
        <v>159</v>
      </c>
      <c r="H5939" s="103" t="s">
        <v>296</v>
      </c>
      <c r="I5939" s="103" t="s">
        <v>842</v>
      </c>
      <c r="J5939" s="215">
        <v>79.72</v>
      </c>
      <c r="K5939" s="216" t="s">
        <v>88</v>
      </c>
    </row>
    <row r="5940" spans="1:11" x14ac:dyDescent="0.25">
      <c r="A5940" s="103" t="s">
        <v>807</v>
      </c>
      <c r="B5940" s="103" t="s">
        <v>88</v>
      </c>
      <c r="C5940" s="103" t="s">
        <v>481</v>
      </c>
      <c r="D5940" s="103" t="s">
        <v>950</v>
      </c>
      <c r="E5940" s="111"/>
      <c r="F5940" s="103" t="s">
        <v>951</v>
      </c>
      <c r="G5940" s="103" t="s">
        <v>197</v>
      </c>
      <c r="H5940" s="103" t="s">
        <v>303</v>
      </c>
      <c r="I5940" s="103" t="s">
        <v>842</v>
      </c>
      <c r="J5940" s="215">
        <v>1113.3399999999999</v>
      </c>
      <c r="K5940" s="216" t="s">
        <v>88</v>
      </c>
    </row>
    <row r="5941" spans="1:11" x14ac:dyDescent="0.25">
      <c r="A5941" s="103" t="s">
        <v>808</v>
      </c>
      <c r="B5941" s="103" t="s">
        <v>88</v>
      </c>
      <c r="C5941" s="103" t="s">
        <v>481</v>
      </c>
      <c r="D5941" s="103" t="s">
        <v>950</v>
      </c>
      <c r="E5941" s="103" t="s">
        <v>951</v>
      </c>
      <c r="F5941" s="103" t="s">
        <v>951</v>
      </c>
      <c r="G5941" s="103" t="s">
        <v>206</v>
      </c>
      <c r="H5941" s="103" t="s">
        <v>314</v>
      </c>
      <c r="I5941" s="103" t="s">
        <v>842</v>
      </c>
      <c r="J5941" s="215">
        <v>55.77</v>
      </c>
      <c r="K5941" s="216" t="s">
        <v>88</v>
      </c>
    </row>
    <row r="5942" spans="1:11" x14ac:dyDescent="0.25">
      <c r="A5942" s="103" t="s">
        <v>808</v>
      </c>
      <c r="B5942" s="103" t="s">
        <v>88</v>
      </c>
      <c r="C5942" s="103" t="s">
        <v>481</v>
      </c>
      <c r="D5942" s="103" t="s">
        <v>950</v>
      </c>
      <c r="E5942" s="103" t="s">
        <v>951</v>
      </c>
      <c r="F5942" s="103" t="s">
        <v>951</v>
      </c>
      <c r="G5942" s="103" t="s">
        <v>178</v>
      </c>
      <c r="H5942" s="103" t="s">
        <v>315</v>
      </c>
      <c r="I5942" s="103" t="s">
        <v>842</v>
      </c>
      <c r="J5942" s="215">
        <v>20</v>
      </c>
      <c r="K5942" s="216" t="s">
        <v>88</v>
      </c>
    </row>
    <row r="5943" spans="1:11" x14ac:dyDescent="0.25">
      <c r="A5943" s="103" t="s">
        <v>808</v>
      </c>
      <c r="B5943" s="103" t="s">
        <v>88</v>
      </c>
      <c r="C5943" s="103" t="s">
        <v>481</v>
      </c>
      <c r="D5943" s="103" t="s">
        <v>950</v>
      </c>
      <c r="E5943" s="103" t="s">
        <v>951</v>
      </c>
      <c r="F5943" s="103" t="s">
        <v>951</v>
      </c>
      <c r="G5943" s="103" t="s">
        <v>104</v>
      </c>
      <c r="H5943" s="103" t="s">
        <v>336</v>
      </c>
      <c r="I5943" s="103" t="s">
        <v>842</v>
      </c>
      <c r="J5943" s="215">
        <v>1315.49</v>
      </c>
      <c r="K5943" s="216" t="s">
        <v>88</v>
      </c>
    </row>
    <row r="5944" spans="1:11" x14ac:dyDescent="0.25">
      <c r="A5944" s="103" t="s">
        <v>808</v>
      </c>
      <c r="B5944" s="103" t="s">
        <v>88</v>
      </c>
      <c r="C5944" s="103" t="s">
        <v>481</v>
      </c>
      <c r="D5944" s="103" t="s">
        <v>950</v>
      </c>
      <c r="E5944" s="111"/>
      <c r="F5944" s="103" t="s">
        <v>951</v>
      </c>
      <c r="G5944" s="103" t="s">
        <v>104</v>
      </c>
      <c r="H5944" s="103" t="s">
        <v>336</v>
      </c>
      <c r="I5944" s="103" t="s">
        <v>842</v>
      </c>
      <c r="J5944" s="215">
        <v>-657.75</v>
      </c>
      <c r="K5944" s="216" t="s">
        <v>88</v>
      </c>
    </row>
    <row r="5945" spans="1:11" x14ac:dyDescent="0.25">
      <c r="A5945" s="103" t="s">
        <v>810</v>
      </c>
      <c r="B5945" s="103" t="s">
        <v>88</v>
      </c>
      <c r="C5945" s="103" t="s">
        <v>481</v>
      </c>
      <c r="D5945" s="103" t="s">
        <v>950</v>
      </c>
      <c r="E5945" s="103" t="s">
        <v>951</v>
      </c>
      <c r="F5945" s="103" t="s">
        <v>951</v>
      </c>
      <c r="G5945" s="103" t="s">
        <v>104</v>
      </c>
      <c r="H5945" s="103" t="s">
        <v>336</v>
      </c>
      <c r="I5945" s="103" t="s">
        <v>842</v>
      </c>
      <c r="J5945" s="215">
        <v>8.17</v>
      </c>
      <c r="K5945" s="216" t="s">
        <v>88</v>
      </c>
    </row>
    <row r="5946" spans="1:11" x14ac:dyDescent="0.25">
      <c r="A5946" s="103" t="s">
        <v>810</v>
      </c>
      <c r="B5946" s="103" t="s">
        <v>88</v>
      </c>
      <c r="C5946" s="103" t="s">
        <v>481</v>
      </c>
      <c r="D5946" s="103" t="s">
        <v>950</v>
      </c>
      <c r="E5946" s="111"/>
      <c r="F5946" s="103" t="s">
        <v>951</v>
      </c>
      <c r="G5946" s="103" t="s">
        <v>104</v>
      </c>
      <c r="H5946" s="103" t="s">
        <v>336</v>
      </c>
      <c r="I5946" s="103" t="s">
        <v>842</v>
      </c>
      <c r="J5946" s="215">
        <v>-4.09</v>
      </c>
      <c r="K5946" s="216" t="s">
        <v>88</v>
      </c>
    </row>
    <row r="5947" spans="1:11" x14ac:dyDescent="0.25">
      <c r="A5947" s="103" t="s">
        <v>806</v>
      </c>
      <c r="B5947" s="103" t="s">
        <v>88</v>
      </c>
      <c r="C5947" s="103" t="s">
        <v>481</v>
      </c>
      <c r="D5947" s="103" t="s">
        <v>950</v>
      </c>
      <c r="E5947" s="103" t="s">
        <v>951</v>
      </c>
      <c r="F5947" s="103" t="s">
        <v>951</v>
      </c>
      <c r="G5947" s="103" t="s">
        <v>98</v>
      </c>
      <c r="H5947" s="103" t="s">
        <v>341</v>
      </c>
      <c r="I5947" s="103" t="s">
        <v>842</v>
      </c>
      <c r="J5947" s="215">
        <v>1978.75</v>
      </c>
      <c r="K5947" s="216" t="s">
        <v>88</v>
      </c>
    </row>
    <row r="5948" spans="1:11" x14ac:dyDescent="0.25">
      <c r="A5948" s="103" t="s">
        <v>806</v>
      </c>
      <c r="B5948" s="103" t="s">
        <v>88</v>
      </c>
      <c r="C5948" s="103" t="s">
        <v>481</v>
      </c>
      <c r="D5948" s="103" t="s">
        <v>950</v>
      </c>
      <c r="E5948" s="111"/>
      <c r="F5948" s="103" t="s">
        <v>951</v>
      </c>
      <c r="G5948" s="103" t="s">
        <v>98</v>
      </c>
      <c r="H5948" s="103" t="s">
        <v>341</v>
      </c>
      <c r="I5948" s="103" t="s">
        <v>842</v>
      </c>
      <c r="J5948" s="215">
        <v>-989.37</v>
      </c>
      <c r="K5948" s="216" t="s">
        <v>88</v>
      </c>
    </row>
    <row r="5949" spans="1:11" x14ac:dyDescent="0.25">
      <c r="A5949" s="103" t="s">
        <v>807</v>
      </c>
      <c r="B5949" s="103" t="s">
        <v>88</v>
      </c>
      <c r="C5949" s="103" t="s">
        <v>481</v>
      </c>
      <c r="D5949" s="103" t="s">
        <v>950</v>
      </c>
      <c r="E5949" s="111"/>
      <c r="F5949" s="103" t="s">
        <v>951</v>
      </c>
      <c r="G5949" s="103" t="s">
        <v>860</v>
      </c>
      <c r="H5949" s="103" t="s">
        <v>861</v>
      </c>
      <c r="I5949" s="103" t="s">
        <v>842</v>
      </c>
      <c r="J5949" s="215">
        <v>479.97</v>
      </c>
      <c r="K5949" s="216" t="s">
        <v>88</v>
      </c>
    </row>
    <row r="5950" spans="1:11" x14ac:dyDescent="0.25">
      <c r="A5950" s="103" t="s">
        <v>807</v>
      </c>
      <c r="B5950" s="103" t="s">
        <v>88</v>
      </c>
      <c r="C5950" s="103" t="s">
        <v>481</v>
      </c>
      <c r="D5950" s="103" t="s">
        <v>950</v>
      </c>
      <c r="E5950" s="111"/>
      <c r="F5950" s="103" t="s">
        <v>951</v>
      </c>
      <c r="G5950" s="103" t="s">
        <v>862</v>
      </c>
      <c r="H5950" s="103" t="s">
        <v>863</v>
      </c>
      <c r="I5950" s="103" t="s">
        <v>842</v>
      </c>
      <c r="J5950" s="215">
        <v>792.62</v>
      </c>
      <c r="K5950" s="216" t="s">
        <v>88</v>
      </c>
    </row>
    <row r="5951" spans="1:11" x14ac:dyDescent="0.25">
      <c r="A5951" s="103" t="s">
        <v>808</v>
      </c>
      <c r="B5951" s="103" t="s">
        <v>88</v>
      </c>
      <c r="C5951" s="103" t="s">
        <v>481</v>
      </c>
      <c r="D5951" s="103" t="s">
        <v>950</v>
      </c>
      <c r="E5951" s="103" t="s">
        <v>951</v>
      </c>
      <c r="F5951" s="103" t="s">
        <v>951</v>
      </c>
      <c r="G5951" s="103" t="s">
        <v>139</v>
      </c>
      <c r="H5951" s="103" t="s">
        <v>646</v>
      </c>
      <c r="I5951" s="103" t="s">
        <v>842</v>
      </c>
      <c r="J5951" s="215">
        <v>118.31</v>
      </c>
      <c r="K5951" s="216" t="s">
        <v>88</v>
      </c>
    </row>
    <row r="5952" spans="1:11" x14ac:dyDescent="0.25">
      <c r="A5952" s="103" t="s">
        <v>808</v>
      </c>
      <c r="B5952" s="103" t="s">
        <v>88</v>
      </c>
      <c r="C5952" s="103" t="s">
        <v>481</v>
      </c>
      <c r="D5952" s="103" t="s">
        <v>950</v>
      </c>
      <c r="E5952" s="111"/>
      <c r="F5952" s="103" t="s">
        <v>951</v>
      </c>
      <c r="G5952" s="103" t="s">
        <v>139</v>
      </c>
      <c r="H5952" s="103" t="s">
        <v>646</v>
      </c>
      <c r="I5952" s="103" t="s">
        <v>842</v>
      </c>
      <c r="J5952" s="215">
        <v>-30.75</v>
      </c>
      <c r="K5952" s="216" t="s">
        <v>88</v>
      </c>
    </row>
    <row r="5953" spans="1:11" x14ac:dyDescent="0.25">
      <c r="A5953" s="103" t="s">
        <v>808</v>
      </c>
      <c r="B5953" s="103" t="s">
        <v>88</v>
      </c>
      <c r="C5953" s="103" t="s">
        <v>481</v>
      </c>
      <c r="D5953" s="103" t="s">
        <v>950</v>
      </c>
      <c r="E5953" s="103" t="s">
        <v>951</v>
      </c>
      <c r="F5953" s="103" t="s">
        <v>951</v>
      </c>
      <c r="G5953" s="103" t="s">
        <v>130</v>
      </c>
      <c r="H5953" s="103" t="s">
        <v>381</v>
      </c>
      <c r="I5953" s="103" t="s">
        <v>842</v>
      </c>
      <c r="J5953" s="215">
        <v>235135.28</v>
      </c>
      <c r="K5953" s="216" t="s">
        <v>88</v>
      </c>
    </row>
    <row r="5954" spans="1:11" x14ac:dyDescent="0.25">
      <c r="A5954" s="103" t="s">
        <v>808</v>
      </c>
      <c r="B5954" s="103" t="s">
        <v>88</v>
      </c>
      <c r="C5954" s="103" t="s">
        <v>481</v>
      </c>
      <c r="D5954" s="103" t="s">
        <v>950</v>
      </c>
      <c r="E5954" s="111"/>
      <c r="F5954" s="103" t="s">
        <v>951</v>
      </c>
      <c r="G5954" s="103" t="s">
        <v>130</v>
      </c>
      <c r="H5954" s="103" t="s">
        <v>381</v>
      </c>
      <c r="I5954" s="103" t="s">
        <v>842</v>
      </c>
      <c r="J5954" s="215">
        <v>-235135.28</v>
      </c>
      <c r="K5954" s="216" t="s">
        <v>88</v>
      </c>
    </row>
    <row r="5955" spans="1:11" x14ac:dyDescent="0.25">
      <c r="A5955" s="103" t="s">
        <v>808</v>
      </c>
      <c r="B5955" s="103" t="s">
        <v>88</v>
      </c>
      <c r="C5955" s="103" t="s">
        <v>481</v>
      </c>
      <c r="D5955" s="103" t="s">
        <v>950</v>
      </c>
      <c r="E5955" s="103" t="s">
        <v>951</v>
      </c>
      <c r="F5955" s="103" t="s">
        <v>951</v>
      </c>
      <c r="G5955" s="103" t="s">
        <v>125</v>
      </c>
      <c r="H5955" s="103" t="s">
        <v>393</v>
      </c>
      <c r="I5955" s="103" t="s">
        <v>842</v>
      </c>
      <c r="J5955" s="215">
        <v>45.33</v>
      </c>
      <c r="K5955" s="216" t="s">
        <v>88</v>
      </c>
    </row>
    <row r="5956" spans="1:11" x14ac:dyDescent="0.25">
      <c r="A5956" s="103" t="s">
        <v>807</v>
      </c>
      <c r="B5956" s="103" t="s">
        <v>88</v>
      </c>
      <c r="C5956" s="103" t="s">
        <v>481</v>
      </c>
      <c r="D5956" s="103" t="s">
        <v>950</v>
      </c>
      <c r="E5956" s="103" t="s">
        <v>951</v>
      </c>
      <c r="F5956" s="103" t="s">
        <v>951</v>
      </c>
      <c r="G5956" s="103" t="s">
        <v>125</v>
      </c>
      <c r="H5956" s="103" t="s">
        <v>393</v>
      </c>
      <c r="I5956" s="103" t="s">
        <v>842</v>
      </c>
      <c r="J5956" s="215">
        <v>22.49</v>
      </c>
      <c r="K5956" s="216" t="s">
        <v>88</v>
      </c>
    </row>
    <row r="5957" spans="1:11" x14ac:dyDescent="0.25">
      <c r="A5957" s="103" t="s">
        <v>810</v>
      </c>
      <c r="B5957" s="103" t="s">
        <v>88</v>
      </c>
      <c r="C5957" s="103" t="s">
        <v>481</v>
      </c>
      <c r="D5957" s="103" t="s">
        <v>950</v>
      </c>
      <c r="E5957" s="103" t="s">
        <v>951</v>
      </c>
      <c r="F5957" s="103" t="s">
        <v>951</v>
      </c>
      <c r="G5957" s="103" t="s">
        <v>454</v>
      </c>
      <c r="H5957" s="103" t="s">
        <v>455</v>
      </c>
      <c r="I5957" s="103" t="s">
        <v>842</v>
      </c>
      <c r="J5957" s="215">
        <v>17.5</v>
      </c>
      <c r="K5957" s="216" t="s">
        <v>88</v>
      </c>
    </row>
    <row r="5958" spans="1:11" x14ac:dyDescent="0.25">
      <c r="A5958" s="103" t="s">
        <v>808</v>
      </c>
      <c r="B5958" s="103" t="s">
        <v>88</v>
      </c>
      <c r="C5958" s="103" t="s">
        <v>481</v>
      </c>
      <c r="D5958" s="103" t="s">
        <v>950</v>
      </c>
      <c r="E5958" s="103" t="s">
        <v>951</v>
      </c>
      <c r="F5958" s="103" t="s">
        <v>951</v>
      </c>
      <c r="G5958" s="103" t="s">
        <v>448</v>
      </c>
      <c r="H5958" s="103" t="s">
        <v>449</v>
      </c>
      <c r="I5958" s="103" t="s">
        <v>842</v>
      </c>
      <c r="J5958" s="215">
        <v>149</v>
      </c>
      <c r="K5958" s="216" t="s">
        <v>88</v>
      </c>
    </row>
    <row r="5959" spans="1:11" x14ac:dyDescent="0.25">
      <c r="A5959" s="103" t="s">
        <v>806</v>
      </c>
      <c r="B5959" s="103" t="s">
        <v>88</v>
      </c>
      <c r="C5959" s="103" t="s">
        <v>481</v>
      </c>
      <c r="D5959" s="103" t="s">
        <v>950</v>
      </c>
      <c r="E5959" s="111"/>
      <c r="F5959" s="103" t="s">
        <v>951</v>
      </c>
      <c r="G5959" s="103" t="s">
        <v>214</v>
      </c>
      <c r="H5959" s="103" t="s">
        <v>399</v>
      </c>
      <c r="I5959" s="103" t="s">
        <v>842</v>
      </c>
      <c r="J5959" s="215">
        <v>-20499.93</v>
      </c>
      <c r="K5959" s="216" t="s">
        <v>88</v>
      </c>
    </row>
    <row r="5960" spans="1:11" x14ac:dyDescent="0.25">
      <c r="A5960" s="103" t="s">
        <v>808</v>
      </c>
      <c r="B5960" s="103" t="s">
        <v>88</v>
      </c>
      <c r="C5960" s="103" t="s">
        <v>481</v>
      </c>
      <c r="D5960" s="103" t="s">
        <v>950</v>
      </c>
      <c r="E5960" s="111"/>
      <c r="F5960" s="103" t="s">
        <v>951</v>
      </c>
      <c r="G5960" s="103" t="s">
        <v>117</v>
      </c>
      <c r="H5960" s="103" t="s">
        <v>408</v>
      </c>
      <c r="I5960" s="103" t="s">
        <v>842</v>
      </c>
      <c r="J5960" s="215">
        <v>-0.03</v>
      </c>
      <c r="K5960" s="216" t="s">
        <v>88</v>
      </c>
    </row>
    <row r="5961" spans="1:11" x14ac:dyDescent="0.25">
      <c r="A5961" s="103" t="s">
        <v>809</v>
      </c>
      <c r="B5961" s="103" t="s">
        <v>88</v>
      </c>
      <c r="C5961" s="103" t="s">
        <v>481</v>
      </c>
      <c r="D5961" s="103" t="s">
        <v>950</v>
      </c>
      <c r="E5961" s="111"/>
      <c r="F5961" s="103" t="s">
        <v>951</v>
      </c>
      <c r="G5961" s="103" t="s">
        <v>117</v>
      </c>
      <c r="H5961" s="103" t="s">
        <v>408</v>
      </c>
      <c r="I5961" s="103" t="s">
        <v>842</v>
      </c>
      <c r="J5961" s="215">
        <v>0.14000000000000001</v>
      </c>
      <c r="K5961" s="216" t="s">
        <v>88</v>
      </c>
    </row>
    <row r="5962" spans="1:11" x14ac:dyDescent="0.25">
      <c r="A5962" s="103" t="s">
        <v>810</v>
      </c>
      <c r="B5962" s="103" t="s">
        <v>88</v>
      </c>
      <c r="C5962" s="103" t="s">
        <v>481</v>
      </c>
      <c r="D5962" s="103" t="s">
        <v>950</v>
      </c>
      <c r="E5962" s="111"/>
      <c r="F5962" s="103" t="s">
        <v>951</v>
      </c>
      <c r="G5962" s="103" t="s">
        <v>117</v>
      </c>
      <c r="H5962" s="103" t="s">
        <v>408</v>
      </c>
      <c r="I5962" s="103" t="s">
        <v>842</v>
      </c>
      <c r="J5962" s="215">
        <v>-507.71</v>
      </c>
      <c r="K5962" s="216" t="s">
        <v>88</v>
      </c>
    </row>
    <row r="5963" spans="1:11" x14ac:dyDescent="0.25">
      <c r="A5963" s="103" t="s">
        <v>1038</v>
      </c>
      <c r="B5963" s="103" t="s">
        <v>88</v>
      </c>
      <c r="C5963" s="103" t="s">
        <v>481</v>
      </c>
      <c r="D5963" s="103" t="s">
        <v>950</v>
      </c>
      <c r="E5963" s="111"/>
      <c r="F5963" s="103" t="s">
        <v>951</v>
      </c>
      <c r="G5963" s="103" t="s">
        <v>117</v>
      </c>
      <c r="H5963" s="103" t="s">
        <v>408</v>
      </c>
      <c r="I5963" s="103" t="s">
        <v>842</v>
      </c>
      <c r="J5963" s="215">
        <v>-98.33</v>
      </c>
      <c r="K5963" s="216" t="s">
        <v>88</v>
      </c>
    </row>
    <row r="5964" spans="1:11" x14ac:dyDescent="0.25">
      <c r="A5964" s="103" t="s">
        <v>806</v>
      </c>
      <c r="B5964" s="103" t="s">
        <v>88</v>
      </c>
      <c r="C5964" s="103" t="s">
        <v>481</v>
      </c>
      <c r="D5964" s="103" t="s">
        <v>950</v>
      </c>
      <c r="E5964" s="111"/>
      <c r="F5964" s="103" t="s">
        <v>951</v>
      </c>
      <c r="G5964" s="103" t="s">
        <v>117</v>
      </c>
      <c r="H5964" s="103" t="s">
        <v>408</v>
      </c>
      <c r="I5964" s="103" t="s">
        <v>842</v>
      </c>
      <c r="J5964" s="215">
        <v>-0.02</v>
      </c>
      <c r="K5964" s="216" t="s">
        <v>88</v>
      </c>
    </row>
    <row r="5965" spans="1:11" x14ac:dyDescent="0.25">
      <c r="A5965" s="103" t="s">
        <v>807</v>
      </c>
      <c r="B5965" s="103" t="s">
        <v>88</v>
      </c>
      <c r="C5965" s="103" t="s">
        <v>481</v>
      </c>
      <c r="D5965" s="103" t="s">
        <v>950</v>
      </c>
      <c r="E5965" s="111"/>
      <c r="F5965" s="103" t="s">
        <v>951</v>
      </c>
      <c r="G5965" s="103" t="s">
        <v>117</v>
      </c>
      <c r="H5965" s="103" t="s">
        <v>408</v>
      </c>
      <c r="I5965" s="103" t="s">
        <v>842</v>
      </c>
      <c r="J5965" s="215">
        <v>3.69</v>
      </c>
      <c r="K5965" s="216" t="s">
        <v>88</v>
      </c>
    </row>
    <row r="5966" spans="1:11" x14ac:dyDescent="0.25">
      <c r="A5966" s="103" t="s">
        <v>808</v>
      </c>
      <c r="B5966" s="103" t="s">
        <v>88</v>
      </c>
      <c r="C5966" s="103" t="s">
        <v>481</v>
      </c>
      <c r="D5966" s="103" t="s">
        <v>494</v>
      </c>
      <c r="E5966" s="111"/>
      <c r="F5966" s="103" t="s">
        <v>495</v>
      </c>
      <c r="G5966" s="103" t="s">
        <v>159</v>
      </c>
      <c r="H5966" s="103" t="s">
        <v>296</v>
      </c>
      <c r="I5966" s="103" t="s">
        <v>92</v>
      </c>
      <c r="J5966" s="215">
        <v>192.32</v>
      </c>
      <c r="K5966" s="216" t="s">
        <v>88</v>
      </c>
    </row>
    <row r="5967" spans="1:11" x14ac:dyDescent="0.25">
      <c r="A5967" s="103" t="s">
        <v>808</v>
      </c>
      <c r="B5967" s="103" t="s">
        <v>88</v>
      </c>
      <c r="C5967" s="103" t="s">
        <v>481</v>
      </c>
      <c r="D5967" s="103" t="s">
        <v>494</v>
      </c>
      <c r="E5967" s="111"/>
      <c r="F5967" s="103" t="s">
        <v>495</v>
      </c>
      <c r="G5967" s="103" t="s">
        <v>179</v>
      </c>
      <c r="H5967" s="103" t="s">
        <v>299</v>
      </c>
      <c r="I5967" s="103" t="s">
        <v>92</v>
      </c>
      <c r="J5967" s="215">
        <v>806.34</v>
      </c>
      <c r="K5967" s="216" t="s">
        <v>88</v>
      </c>
    </row>
    <row r="5968" spans="1:11" x14ac:dyDescent="0.25">
      <c r="A5968" s="103" t="s">
        <v>809</v>
      </c>
      <c r="B5968" s="103" t="s">
        <v>88</v>
      </c>
      <c r="C5968" s="103" t="s">
        <v>481</v>
      </c>
      <c r="D5968" s="103" t="s">
        <v>494</v>
      </c>
      <c r="E5968" s="111"/>
      <c r="F5968" s="103" t="s">
        <v>495</v>
      </c>
      <c r="G5968" s="103" t="s">
        <v>179</v>
      </c>
      <c r="H5968" s="103" t="s">
        <v>299</v>
      </c>
      <c r="I5968" s="103" t="s">
        <v>92</v>
      </c>
      <c r="J5968" s="215">
        <v>214.85</v>
      </c>
      <c r="K5968" s="216" t="s">
        <v>88</v>
      </c>
    </row>
    <row r="5969" spans="1:11" x14ac:dyDescent="0.25">
      <c r="A5969" s="103" t="s">
        <v>810</v>
      </c>
      <c r="B5969" s="103" t="s">
        <v>88</v>
      </c>
      <c r="C5969" s="103" t="s">
        <v>481</v>
      </c>
      <c r="D5969" s="103" t="s">
        <v>494</v>
      </c>
      <c r="E5969" s="111"/>
      <c r="F5969" s="103" t="s">
        <v>495</v>
      </c>
      <c r="G5969" s="103" t="s">
        <v>179</v>
      </c>
      <c r="H5969" s="103" t="s">
        <v>299</v>
      </c>
      <c r="I5969" s="103" t="s">
        <v>92</v>
      </c>
      <c r="J5969" s="215">
        <v>644.54999999999995</v>
      </c>
      <c r="K5969" s="216" t="s">
        <v>88</v>
      </c>
    </row>
    <row r="5970" spans="1:11" x14ac:dyDescent="0.25">
      <c r="A5970" s="103" t="s">
        <v>806</v>
      </c>
      <c r="B5970" s="103" t="s">
        <v>88</v>
      </c>
      <c r="C5970" s="103" t="s">
        <v>481</v>
      </c>
      <c r="D5970" s="103" t="s">
        <v>494</v>
      </c>
      <c r="E5970" s="111"/>
      <c r="F5970" s="103" t="s">
        <v>495</v>
      </c>
      <c r="G5970" s="103" t="s">
        <v>179</v>
      </c>
      <c r="H5970" s="103" t="s">
        <v>299</v>
      </c>
      <c r="I5970" s="103" t="s">
        <v>92</v>
      </c>
      <c r="J5970" s="215">
        <v>107.42</v>
      </c>
      <c r="K5970" s="216" t="s">
        <v>88</v>
      </c>
    </row>
    <row r="5971" spans="1:11" x14ac:dyDescent="0.25">
      <c r="A5971" s="103" t="s">
        <v>807</v>
      </c>
      <c r="B5971" s="103" t="s">
        <v>88</v>
      </c>
      <c r="C5971" s="103" t="s">
        <v>481</v>
      </c>
      <c r="D5971" s="103" t="s">
        <v>494</v>
      </c>
      <c r="E5971" s="111"/>
      <c r="F5971" s="103" t="s">
        <v>495</v>
      </c>
      <c r="G5971" s="103" t="s">
        <v>179</v>
      </c>
      <c r="H5971" s="103" t="s">
        <v>299</v>
      </c>
      <c r="I5971" s="103" t="s">
        <v>92</v>
      </c>
      <c r="J5971" s="215">
        <v>-470.36</v>
      </c>
      <c r="K5971" s="216" t="s">
        <v>88</v>
      </c>
    </row>
    <row r="5972" spans="1:11" x14ac:dyDescent="0.25">
      <c r="A5972" s="103" t="s">
        <v>808</v>
      </c>
      <c r="B5972" s="103" t="s">
        <v>88</v>
      </c>
      <c r="C5972" s="103" t="s">
        <v>481</v>
      </c>
      <c r="D5972" s="103" t="s">
        <v>494</v>
      </c>
      <c r="E5972" s="111"/>
      <c r="F5972" s="103" t="s">
        <v>495</v>
      </c>
      <c r="G5972" s="103" t="s">
        <v>497</v>
      </c>
      <c r="H5972" s="103" t="s">
        <v>498</v>
      </c>
      <c r="I5972" s="103" t="s">
        <v>92</v>
      </c>
      <c r="J5972" s="215">
        <v>-99.41</v>
      </c>
      <c r="K5972" s="216" t="s">
        <v>88</v>
      </c>
    </row>
    <row r="5973" spans="1:11" x14ac:dyDescent="0.25">
      <c r="A5973" s="103" t="s">
        <v>809</v>
      </c>
      <c r="B5973" s="103" t="s">
        <v>88</v>
      </c>
      <c r="C5973" s="103" t="s">
        <v>481</v>
      </c>
      <c r="D5973" s="103" t="s">
        <v>494</v>
      </c>
      <c r="E5973" s="111"/>
      <c r="F5973" s="103" t="s">
        <v>495</v>
      </c>
      <c r="G5973" s="103" t="s">
        <v>497</v>
      </c>
      <c r="H5973" s="103" t="s">
        <v>498</v>
      </c>
      <c r="I5973" s="103" t="s">
        <v>92</v>
      </c>
      <c r="J5973" s="215">
        <v>-160.34</v>
      </c>
      <c r="K5973" s="216" t="s">
        <v>88</v>
      </c>
    </row>
    <row r="5974" spans="1:11" x14ac:dyDescent="0.25">
      <c r="A5974" s="103" t="s">
        <v>810</v>
      </c>
      <c r="B5974" s="103" t="s">
        <v>88</v>
      </c>
      <c r="C5974" s="103" t="s">
        <v>481</v>
      </c>
      <c r="D5974" s="103" t="s">
        <v>494</v>
      </c>
      <c r="E5974" s="111"/>
      <c r="F5974" s="103" t="s">
        <v>495</v>
      </c>
      <c r="G5974" s="103" t="s">
        <v>497</v>
      </c>
      <c r="H5974" s="103" t="s">
        <v>498</v>
      </c>
      <c r="I5974" s="103" t="s">
        <v>92</v>
      </c>
      <c r="J5974" s="215">
        <v>320.68</v>
      </c>
      <c r="K5974" s="216" t="s">
        <v>88</v>
      </c>
    </row>
    <row r="5975" spans="1:11" x14ac:dyDescent="0.25">
      <c r="A5975" s="103" t="s">
        <v>806</v>
      </c>
      <c r="B5975" s="103" t="s">
        <v>88</v>
      </c>
      <c r="C5975" s="103" t="s">
        <v>481</v>
      </c>
      <c r="D5975" s="103" t="s">
        <v>494</v>
      </c>
      <c r="E5975" s="111"/>
      <c r="F5975" s="103" t="s">
        <v>495</v>
      </c>
      <c r="G5975" s="103" t="s">
        <v>497</v>
      </c>
      <c r="H5975" s="103" t="s">
        <v>498</v>
      </c>
      <c r="I5975" s="103" t="s">
        <v>92</v>
      </c>
      <c r="J5975" s="215">
        <v>182.26</v>
      </c>
      <c r="K5975" s="216" t="s">
        <v>88</v>
      </c>
    </row>
    <row r="5976" spans="1:11" x14ac:dyDescent="0.25">
      <c r="A5976" s="103" t="s">
        <v>808</v>
      </c>
      <c r="B5976" s="103" t="s">
        <v>88</v>
      </c>
      <c r="C5976" s="103" t="s">
        <v>481</v>
      </c>
      <c r="D5976" s="103" t="s">
        <v>494</v>
      </c>
      <c r="E5976" s="111"/>
      <c r="F5976" s="103" t="s">
        <v>495</v>
      </c>
      <c r="G5976" s="103" t="s">
        <v>119</v>
      </c>
      <c r="H5976" s="103" t="s">
        <v>811</v>
      </c>
      <c r="I5976" s="103" t="s">
        <v>92</v>
      </c>
      <c r="J5976" s="215">
        <v>3902.75</v>
      </c>
      <c r="K5976" s="216" t="s">
        <v>88</v>
      </c>
    </row>
    <row r="5977" spans="1:11" x14ac:dyDescent="0.25">
      <c r="A5977" s="103" t="s">
        <v>808</v>
      </c>
      <c r="B5977" s="103" t="s">
        <v>88</v>
      </c>
      <c r="C5977" s="103" t="s">
        <v>481</v>
      </c>
      <c r="D5977" s="103" t="s">
        <v>494</v>
      </c>
      <c r="E5977" s="111"/>
      <c r="F5977" s="103" t="s">
        <v>495</v>
      </c>
      <c r="G5977" s="103" t="s">
        <v>119</v>
      </c>
      <c r="H5977" s="103" t="s">
        <v>308</v>
      </c>
      <c r="I5977" s="103" t="s">
        <v>92</v>
      </c>
      <c r="J5977" s="215">
        <v>-13248.18</v>
      </c>
      <c r="K5977" s="216" t="s">
        <v>88</v>
      </c>
    </row>
    <row r="5978" spans="1:11" x14ac:dyDescent="0.25">
      <c r="A5978" s="103" t="s">
        <v>809</v>
      </c>
      <c r="B5978" s="103" t="s">
        <v>88</v>
      </c>
      <c r="C5978" s="103" t="s">
        <v>481</v>
      </c>
      <c r="D5978" s="103" t="s">
        <v>494</v>
      </c>
      <c r="E5978" s="111"/>
      <c r="F5978" s="103" t="s">
        <v>495</v>
      </c>
      <c r="G5978" s="103" t="s">
        <v>119</v>
      </c>
      <c r="H5978" s="103" t="s">
        <v>308</v>
      </c>
      <c r="I5978" s="103" t="s">
        <v>92</v>
      </c>
      <c r="J5978" s="215">
        <v>23472.04</v>
      </c>
      <c r="K5978" s="216" t="s">
        <v>88</v>
      </c>
    </row>
    <row r="5979" spans="1:11" x14ac:dyDescent="0.25">
      <c r="A5979" s="103" t="s">
        <v>810</v>
      </c>
      <c r="B5979" s="103" t="s">
        <v>88</v>
      </c>
      <c r="C5979" s="103" t="s">
        <v>481</v>
      </c>
      <c r="D5979" s="103" t="s">
        <v>494</v>
      </c>
      <c r="E5979" s="111"/>
      <c r="F5979" s="103" t="s">
        <v>495</v>
      </c>
      <c r="G5979" s="103" t="s">
        <v>119</v>
      </c>
      <c r="H5979" s="103" t="s">
        <v>308</v>
      </c>
      <c r="I5979" s="103" t="s">
        <v>92</v>
      </c>
      <c r="J5979" s="215">
        <v>9955.11</v>
      </c>
      <c r="K5979" s="216" t="s">
        <v>88</v>
      </c>
    </row>
    <row r="5980" spans="1:11" x14ac:dyDescent="0.25">
      <c r="A5980" s="103" t="s">
        <v>1038</v>
      </c>
      <c r="B5980" s="103" t="s">
        <v>88</v>
      </c>
      <c r="C5980" s="103" t="s">
        <v>481</v>
      </c>
      <c r="D5980" s="103" t="s">
        <v>494</v>
      </c>
      <c r="E5980" s="111"/>
      <c r="F5980" s="103" t="s">
        <v>495</v>
      </c>
      <c r="G5980" s="103" t="s">
        <v>119</v>
      </c>
      <c r="H5980" s="103" t="s">
        <v>308</v>
      </c>
      <c r="I5980" s="103" t="s">
        <v>92</v>
      </c>
      <c r="J5980" s="215">
        <v>2441.9899999999998</v>
      </c>
      <c r="K5980" s="216" t="s">
        <v>88</v>
      </c>
    </row>
    <row r="5981" spans="1:11" x14ac:dyDescent="0.25">
      <c r="A5981" s="103" t="s">
        <v>806</v>
      </c>
      <c r="B5981" s="103" t="s">
        <v>88</v>
      </c>
      <c r="C5981" s="103" t="s">
        <v>481</v>
      </c>
      <c r="D5981" s="103" t="s">
        <v>494</v>
      </c>
      <c r="E5981" s="111"/>
      <c r="F5981" s="103" t="s">
        <v>495</v>
      </c>
      <c r="G5981" s="103" t="s">
        <v>119</v>
      </c>
      <c r="H5981" s="103" t="s">
        <v>308</v>
      </c>
      <c r="I5981" s="103" t="s">
        <v>92</v>
      </c>
      <c r="J5981" s="215">
        <v>23934.2</v>
      </c>
      <c r="K5981" s="216" t="s">
        <v>88</v>
      </c>
    </row>
    <row r="5982" spans="1:11" x14ac:dyDescent="0.25">
      <c r="A5982" s="103" t="s">
        <v>807</v>
      </c>
      <c r="B5982" s="103" t="s">
        <v>88</v>
      </c>
      <c r="C5982" s="103" t="s">
        <v>481</v>
      </c>
      <c r="D5982" s="103" t="s">
        <v>494</v>
      </c>
      <c r="E5982" s="111"/>
      <c r="F5982" s="103" t="s">
        <v>495</v>
      </c>
      <c r="G5982" s="103" t="s">
        <v>119</v>
      </c>
      <c r="H5982" s="103" t="s">
        <v>811</v>
      </c>
      <c r="I5982" s="103" t="s">
        <v>92</v>
      </c>
      <c r="J5982" s="215">
        <v>2091.5</v>
      </c>
      <c r="K5982" s="216" t="s">
        <v>88</v>
      </c>
    </row>
    <row r="5983" spans="1:11" x14ac:dyDescent="0.25">
      <c r="A5983" s="103" t="s">
        <v>807</v>
      </c>
      <c r="B5983" s="103" t="s">
        <v>88</v>
      </c>
      <c r="C5983" s="103" t="s">
        <v>481</v>
      </c>
      <c r="D5983" s="103" t="s">
        <v>494</v>
      </c>
      <c r="E5983" s="111"/>
      <c r="F5983" s="103" t="s">
        <v>495</v>
      </c>
      <c r="G5983" s="103" t="s">
        <v>119</v>
      </c>
      <c r="H5983" s="103" t="s">
        <v>308</v>
      </c>
      <c r="I5983" s="103" t="s">
        <v>92</v>
      </c>
      <c r="J5983" s="215">
        <v>3567.77</v>
      </c>
      <c r="K5983" s="216" t="s">
        <v>88</v>
      </c>
    </row>
    <row r="5984" spans="1:11" x14ac:dyDescent="0.25">
      <c r="A5984" s="103" t="s">
        <v>807</v>
      </c>
      <c r="B5984" s="103" t="s">
        <v>88</v>
      </c>
      <c r="C5984" s="103" t="s">
        <v>481</v>
      </c>
      <c r="D5984" s="103" t="s">
        <v>494</v>
      </c>
      <c r="E5984" s="111"/>
      <c r="F5984" s="103" t="s">
        <v>495</v>
      </c>
      <c r="G5984" s="103" t="s">
        <v>119</v>
      </c>
      <c r="H5984" s="103" t="s">
        <v>308</v>
      </c>
      <c r="I5984" s="103" t="s">
        <v>842</v>
      </c>
      <c r="J5984" s="215">
        <v>182.87</v>
      </c>
      <c r="K5984" s="216" t="s">
        <v>88</v>
      </c>
    </row>
    <row r="5985" spans="1:11" x14ac:dyDescent="0.25">
      <c r="A5985" s="103" t="s">
        <v>808</v>
      </c>
      <c r="B5985" s="103" t="s">
        <v>88</v>
      </c>
      <c r="C5985" s="103" t="s">
        <v>481</v>
      </c>
      <c r="D5985" s="103" t="s">
        <v>494</v>
      </c>
      <c r="E5985" s="111"/>
      <c r="F5985" s="103" t="s">
        <v>495</v>
      </c>
      <c r="G5985" s="103" t="s">
        <v>196</v>
      </c>
      <c r="H5985" s="103" t="s">
        <v>309</v>
      </c>
      <c r="I5985" s="103" t="s">
        <v>92</v>
      </c>
      <c r="J5985" s="215">
        <v>370.47</v>
      </c>
      <c r="K5985" s="216" t="s">
        <v>88</v>
      </c>
    </row>
    <row r="5986" spans="1:11" x14ac:dyDescent="0.25">
      <c r="A5986" s="103" t="s">
        <v>809</v>
      </c>
      <c r="B5986" s="103" t="s">
        <v>88</v>
      </c>
      <c r="C5986" s="103" t="s">
        <v>481</v>
      </c>
      <c r="D5986" s="103" t="s">
        <v>494</v>
      </c>
      <c r="E5986" s="111"/>
      <c r="F5986" s="103" t="s">
        <v>495</v>
      </c>
      <c r="G5986" s="103" t="s">
        <v>196</v>
      </c>
      <c r="H5986" s="103" t="s">
        <v>309</v>
      </c>
      <c r="I5986" s="103" t="s">
        <v>92</v>
      </c>
      <c r="J5986" s="215">
        <v>-248.92</v>
      </c>
      <c r="K5986" s="216" t="s">
        <v>88</v>
      </c>
    </row>
    <row r="5987" spans="1:11" x14ac:dyDescent="0.25">
      <c r="A5987" s="103" t="s">
        <v>810</v>
      </c>
      <c r="B5987" s="103" t="s">
        <v>88</v>
      </c>
      <c r="C5987" s="103" t="s">
        <v>481</v>
      </c>
      <c r="D5987" s="103" t="s">
        <v>494</v>
      </c>
      <c r="E5987" s="111"/>
      <c r="F5987" s="103" t="s">
        <v>495</v>
      </c>
      <c r="G5987" s="103" t="s">
        <v>196</v>
      </c>
      <c r="H5987" s="103" t="s">
        <v>309</v>
      </c>
      <c r="I5987" s="103" t="s">
        <v>92</v>
      </c>
      <c r="J5987" s="215">
        <v>497.85</v>
      </c>
      <c r="K5987" s="216" t="s">
        <v>88</v>
      </c>
    </row>
    <row r="5988" spans="1:11" x14ac:dyDescent="0.25">
      <c r="A5988" s="103" t="s">
        <v>807</v>
      </c>
      <c r="B5988" s="103" t="s">
        <v>88</v>
      </c>
      <c r="C5988" s="103" t="s">
        <v>481</v>
      </c>
      <c r="D5988" s="103" t="s">
        <v>494</v>
      </c>
      <c r="E5988" s="111"/>
      <c r="F5988" s="103" t="s">
        <v>495</v>
      </c>
      <c r="G5988" s="103" t="s">
        <v>196</v>
      </c>
      <c r="H5988" s="103" t="s">
        <v>309</v>
      </c>
      <c r="I5988" s="103" t="s">
        <v>92</v>
      </c>
      <c r="J5988" s="215">
        <v>-216.11</v>
      </c>
      <c r="K5988" s="216" t="s">
        <v>88</v>
      </c>
    </row>
    <row r="5989" spans="1:11" x14ac:dyDescent="0.25">
      <c r="A5989" s="103" t="s">
        <v>808</v>
      </c>
      <c r="B5989" s="103" t="s">
        <v>88</v>
      </c>
      <c r="C5989" s="103" t="s">
        <v>481</v>
      </c>
      <c r="D5989" s="103" t="s">
        <v>494</v>
      </c>
      <c r="E5989" s="111"/>
      <c r="F5989" s="103" t="s">
        <v>495</v>
      </c>
      <c r="G5989" s="103" t="s">
        <v>195</v>
      </c>
      <c r="H5989" s="103" t="s">
        <v>312</v>
      </c>
      <c r="I5989" s="103" t="s">
        <v>92</v>
      </c>
      <c r="J5989" s="215">
        <v>45859.56</v>
      </c>
      <c r="K5989" s="216" t="s">
        <v>88</v>
      </c>
    </row>
    <row r="5990" spans="1:11" x14ac:dyDescent="0.25">
      <c r="A5990" s="103" t="s">
        <v>808</v>
      </c>
      <c r="B5990" s="103" t="s">
        <v>88</v>
      </c>
      <c r="C5990" s="103" t="s">
        <v>481</v>
      </c>
      <c r="D5990" s="103" t="s">
        <v>494</v>
      </c>
      <c r="E5990" s="111"/>
      <c r="F5990" s="103" t="s">
        <v>495</v>
      </c>
      <c r="G5990" s="103" t="s">
        <v>195</v>
      </c>
      <c r="H5990" s="103" t="s">
        <v>312</v>
      </c>
      <c r="I5990" s="103" t="s">
        <v>842</v>
      </c>
      <c r="J5990" s="215">
        <v>3768.51</v>
      </c>
      <c r="K5990" s="216" t="s">
        <v>88</v>
      </c>
    </row>
    <row r="5991" spans="1:11" x14ac:dyDescent="0.25">
      <c r="A5991" s="103" t="s">
        <v>809</v>
      </c>
      <c r="B5991" s="103" t="s">
        <v>88</v>
      </c>
      <c r="C5991" s="103" t="s">
        <v>481</v>
      </c>
      <c r="D5991" s="103" t="s">
        <v>494</v>
      </c>
      <c r="E5991" s="111"/>
      <c r="F5991" s="103" t="s">
        <v>495</v>
      </c>
      <c r="G5991" s="103" t="s">
        <v>195</v>
      </c>
      <c r="H5991" s="103" t="s">
        <v>312</v>
      </c>
      <c r="I5991" s="103" t="s">
        <v>92</v>
      </c>
      <c r="J5991" s="215">
        <v>43305</v>
      </c>
      <c r="K5991" s="216" t="s">
        <v>88</v>
      </c>
    </row>
    <row r="5992" spans="1:11" x14ac:dyDescent="0.25">
      <c r="A5992" s="103" t="s">
        <v>810</v>
      </c>
      <c r="B5992" s="103" t="s">
        <v>88</v>
      </c>
      <c r="C5992" s="103" t="s">
        <v>481</v>
      </c>
      <c r="D5992" s="103" t="s">
        <v>494</v>
      </c>
      <c r="E5992" s="111"/>
      <c r="F5992" s="103" t="s">
        <v>495</v>
      </c>
      <c r="G5992" s="103" t="s">
        <v>195</v>
      </c>
      <c r="H5992" s="103" t="s">
        <v>312</v>
      </c>
      <c r="I5992" s="103" t="s">
        <v>92</v>
      </c>
      <c r="J5992" s="215">
        <v>36969.040000000001</v>
      </c>
      <c r="K5992" s="216" t="s">
        <v>88</v>
      </c>
    </row>
    <row r="5993" spans="1:11" x14ac:dyDescent="0.25">
      <c r="A5993" s="103" t="s">
        <v>1038</v>
      </c>
      <c r="B5993" s="103" t="s">
        <v>88</v>
      </c>
      <c r="C5993" s="103" t="s">
        <v>481</v>
      </c>
      <c r="D5993" s="103" t="s">
        <v>494</v>
      </c>
      <c r="E5993" s="111"/>
      <c r="F5993" s="103" t="s">
        <v>495</v>
      </c>
      <c r="G5993" s="103" t="s">
        <v>195</v>
      </c>
      <c r="H5993" s="103" t="s">
        <v>312</v>
      </c>
      <c r="I5993" s="103" t="s">
        <v>92</v>
      </c>
      <c r="J5993" s="215">
        <v>49931.79</v>
      </c>
      <c r="K5993" s="216" t="s">
        <v>88</v>
      </c>
    </row>
    <row r="5994" spans="1:11" x14ac:dyDescent="0.25">
      <c r="A5994" s="103" t="s">
        <v>1038</v>
      </c>
      <c r="B5994" s="103" t="s">
        <v>88</v>
      </c>
      <c r="C5994" s="103" t="s">
        <v>481</v>
      </c>
      <c r="D5994" s="103" t="s">
        <v>494</v>
      </c>
      <c r="E5994" s="111"/>
      <c r="F5994" s="103" t="s">
        <v>495</v>
      </c>
      <c r="G5994" s="103" t="s">
        <v>195</v>
      </c>
      <c r="H5994" s="103" t="s">
        <v>312</v>
      </c>
      <c r="I5994" s="103" t="s">
        <v>842</v>
      </c>
      <c r="J5994" s="215">
        <v>6743.35</v>
      </c>
      <c r="K5994" s="216" t="s">
        <v>88</v>
      </c>
    </row>
    <row r="5995" spans="1:11" x14ac:dyDescent="0.25">
      <c r="A5995" s="103" t="s">
        <v>806</v>
      </c>
      <c r="B5995" s="103" t="s">
        <v>88</v>
      </c>
      <c r="C5995" s="103" t="s">
        <v>481</v>
      </c>
      <c r="D5995" s="103" t="s">
        <v>494</v>
      </c>
      <c r="E5995" s="111"/>
      <c r="F5995" s="103" t="s">
        <v>495</v>
      </c>
      <c r="G5995" s="103" t="s">
        <v>195</v>
      </c>
      <c r="H5995" s="103" t="s">
        <v>312</v>
      </c>
      <c r="I5995" s="103" t="s">
        <v>92</v>
      </c>
      <c r="J5995" s="215">
        <v>53576.68</v>
      </c>
      <c r="K5995" s="216" t="s">
        <v>88</v>
      </c>
    </row>
    <row r="5996" spans="1:11" x14ac:dyDescent="0.25">
      <c r="A5996" s="103" t="s">
        <v>806</v>
      </c>
      <c r="B5996" s="103" t="s">
        <v>88</v>
      </c>
      <c r="C5996" s="103" t="s">
        <v>481</v>
      </c>
      <c r="D5996" s="103" t="s">
        <v>494</v>
      </c>
      <c r="E5996" s="111"/>
      <c r="F5996" s="103" t="s">
        <v>495</v>
      </c>
      <c r="G5996" s="103" t="s">
        <v>195</v>
      </c>
      <c r="H5996" s="103" t="s">
        <v>312</v>
      </c>
      <c r="I5996" s="103" t="s">
        <v>842</v>
      </c>
      <c r="J5996" s="215">
        <v>1070.75</v>
      </c>
      <c r="K5996" s="216" t="s">
        <v>88</v>
      </c>
    </row>
    <row r="5997" spans="1:11" x14ac:dyDescent="0.25">
      <c r="A5997" s="103" t="s">
        <v>807</v>
      </c>
      <c r="B5997" s="103" t="s">
        <v>88</v>
      </c>
      <c r="C5997" s="103" t="s">
        <v>481</v>
      </c>
      <c r="D5997" s="103" t="s">
        <v>494</v>
      </c>
      <c r="E5997" s="111"/>
      <c r="F5997" s="103" t="s">
        <v>495</v>
      </c>
      <c r="G5997" s="103" t="s">
        <v>195</v>
      </c>
      <c r="H5997" s="103" t="s">
        <v>312</v>
      </c>
      <c r="I5997" s="103" t="s">
        <v>92</v>
      </c>
      <c r="J5997" s="215">
        <v>54245.87</v>
      </c>
      <c r="K5997" s="216" t="s">
        <v>88</v>
      </c>
    </row>
    <row r="5998" spans="1:11" x14ac:dyDescent="0.25">
      <c r="A5998" s="103" t="s">
        <v>807</v>
      </c>
      <c r="B5998" s="103" t="s">
        <v>88</v>
      </c>
      <c r="C5998" s="103" t="s">
        <v>481</v>
      </c>
      <c r="D5998" s="103" t="s">
        <v>494</v>
      </c>
      <c r="E5998" s="111"/>
      <c r="F5998" s="103" t="s">
        <v>495</v>
      </c>
      <c r="G5998" s="103" t="s">
        <v>195</v>
      </c>
      <c r="H5998" s="103" t="s">
        <v>312</v>
      </c>
      <c r="I5998" s="103" t="s">
        <v>842</v>
      </c>
      <c r="J5998" s="215">
        <v>86.74</v>
      </c>
      <c r="K5998" s="216" t="s">
        <v>88</v>
      </c>
    </row>
    <row r="5999" spans="1:11" x14ac:dyDescent="0.25">
      <c r="A5999" s="103" t="s">
        <v>809</v>
      </c>
      <c r="B5999" s="103" t="s">
        <v>88</v>
      </c>
      <c r="C5999" s="103" t="s">
        <v>481</v>
      </c>
      <c r="D5999" s="103" t="s">
        <v>494</v>
      </c>
      <c r="E5999" s="111"/>
      <c r="F5999" s="103" t="s">
        <v>495</v>
      </c>
      <c r="G5999" s="103" t="s">
        <v>206</v>
      </c>
      <c r="H5999" s="103" t="s">
        <v>314</v>
      </c>
      <c r="I5999" s="103" t="s">
        <v>92</v>
      </c>
      <c r="J5999" s="215">
        <v>245.05</v>
      </c>
      <c r="K5999" s="216" t="s">
        <v>88</v>
      </c>
    </row>
    <row r="6000" spans="1:11" x14ac:dyDescent="0.25">
      <c r="A6000" s="103" t="s">
        <v>810</v>
      </c>
      <c r="B6000" s="103" t="s">
        <v>88</v>
      </c>
      <c r="C6000" s="103" t="s">
        <v>481</v>
      </c>
      <c r="D6000" s="103" t="s">
        <v>494</v>
      </c>
      <c r="E6000" s="111"/>
      <c r="F6000" s="103" t="s">
        <v>495</v>
      </c>
      <c r="G6000" s="103" t="s">
        <v>206</v>
      </c>
      <c r="H6000" s="103" t="s">
        <v>314</v>
      </c>
      <c r="I6000" s="103" t="s">
        <v>92</v>
      </c>
      <c r="J6000" s="215">
        <v>73.53</v>
      </c>
      <c r="K6000" s="216" t="s">
        <v>88</v>
      </c>
    </row>
    <row r="6001" spans="1:11" x14ac:dyDescent="0.25">
      <c r="A6001" s="103" t="s">
        <v>806</v>
      </c>
      <c r="B6001" s="103" t="s">
        <v>88</v>
      </c>
      <c r="C6001" s="103" t="s">
        <v>481</v>
      </c>
      <c r="D6001" s="103" t="s">
        <v>494</v>
      </c>
      <c r="E6001" s="111"/>
      <c r="F6001" s="103" t="s">
        <v>495</v>
      </c>
      <c r="G6001" s="103" t="s">
        <v>206</v>
      </c>
      <c r="H6001" s="103" t="s">
        <v>314</v>
      </c>
      <c r="I6001" s="103" t="s">
        <v>92</v>
      </c>
      <c r="J6001" s="215">
        <v>-61.25</v>
      </c>
      <c r="K6001" s="216" t="s">
        <v>88</v>
      </c>
    </row>
    <row r="6002" spans="1:11" x14ac:dyDescent="0.25">
      <c r="A6002" s="103" t="s">
        <v>808</v>
      </c>
      <c r="B6002" s="103" t="s">
        <v>88</v>
      </c>
      <c r="C6002" s="103" t="s">
        <v>481</v>
      </c>
      <c r="D6002" s="103" t="s">
        <v>494</v>
      </c>
      <c r="E6002" s="111"/>
      <c r="F6002" s="103" t="s">
        <v>495</v>
      </c>
      <c r="G6002" s="103" t="s">
        <v>177</v>
      </c>
      <c r="H6002" s="103" t="s">
        <v>317</v>
      </c>
      <c r="I6002" s="103" t="s">
        <v>92</v>
      </c>
      <c r="J6002" s="215">
        <v>235.25</v>
      </c>
      <c r="K6002" s="216" t="s">
        <v>88</v>
      </c>
    </row>
    <row r="6003" spans="1:11" x14ac:dyDescent="0.25">
      <c r="A6003" s="103" t="s">
        <v>806</v>
      </c>
      <c r="B6003" s="103" t="s">
        <v>88</v>
      </c>
      <c r="C6003" s="103" t="s">
        <v>481</v>
      </c>
      <c r="D6003" s="103" t="s">
        <v>494</v>
      </c>
      <c r="E6003" s="111"/>
      <c r="F6003" s="103" t="s">
        <v>495</v>
      </c>
      <c r="G6003" s="103" t="s">
        <v>153</v>
      </c>
      <c r="H6003" s="103" t="s">
        <v>318</v>
      </c>
      <c r="I6003" s="103" t="s">
        <v>92</v>
      </c>
      <c r="J6003" s="215">
        <v>76.72</v>
      </c>
      <c r="K6003" s="216" t="s">
        <v>88</v>
      </c>
    </row>
    <row r="6004" spans="1:11" x14ac:dyDescent="0.25">
      <c r="A6004" s="103" t="s">
        <v>808</v>
      </c>
      <c r="B6004" s="103" t="s">
        <v>88</v>
      </c>
      <c r="C6004" s="103" t="s">
        <v>481</v>
      </c>
      <c r="D6004" s="103" t="s">
        <v>494</v>
      </c>
      <c r="E6004" s="111"/>
      <c r="F6004" s="103" t="s">
        <v>495</v>
      </c>
      <c r="G6004" s="103" t="s">
        <v>118</v>
      </c>
      <c r="H6004" s="103" t="s">
        <v>323</v>
      </c>
      <c r="I6004" s="103" t="s">
        <v>92</v>
      </c>
      <c r="J6004" s="215">
        <v>7449.91</v>
      </c>
      <c r="K6004" s="216" t="s">
        <v>88</v>
      </c>
    </row>
    <row r="6005" spans="1:11" x14ac:dyDescent="0.25">
      <c r="A6005" s="103" t="s">
        <v>808</v>
      </c>
      <c r="B6005" s="103" t="s">
        <v>88</v>
      </c>
      <c r="C6005" s="103" t="s">
        <v>481</v>
      </c>
      <c r="D6005" s="103" t="s">
        <v>494</v>
      </c>
      <c r="E6005" s="111"/>
      <c r="F6005" s="103" t="s">
        <v>495</v>
      </c>
      <c r="G6005" s="103" t="s">
        <v>118</v>
      </c>
      <c r="H6005" s="103" t="s">
        <v>323</v>
      </c>
      <c r="I6005" s="103" t="s">
        <v>842</v>
      </c>
      <c r="J6005" s="215">
        <v>1254.31</v>
      </c>
      <c r="K6005" s="216" t="s">
        <v>88</v>
      </c>
    </row>
    <row r="6006" spans="1:11" x14ac:dyDescent="0.25">
      <c r="A6006" s="103" t="s">
        <v>809</v>
      </c>
      <c r="B6006" s="103" t="s">
        <v>88</v>
      </c>
      <c r="C6006" s="103" t="s">
        <v>481</v>
      </c>
      <c r="D6006" s="103" t="s">
        <v>494</v>
      </c>
      <c r="E6006" s="111"/>
      <c r="F6006" s="103" t="s">
        <v>495</v>
      </c>
      <c r="G6006" s="103" t="s">
        <v>118</v>
      </c>
      <c r="H6006" s="103" t="s">
        <v>323</v>
      </c>
      <c r="I6006" s="103" t="s">
        <v>92</v>
      </c>
      <c r="J6006" s="215">
        <v>15629.69</v>
      </c>
      <c r="K6006" s="216" t="s">
        <v>88</v>
      </c>
    </row>
    <row r="6007" spans="1:11" x14ac:dyDescent="0.25">
      <c r="A6007" s="103" t="s">
        <v>809</v>
      </c>
      <c r="B6007" s="103" t="s">
        <v>88</v>
      </c>
      <c r="C6007" s="103" t="s">
        <v>481</v>
      </c>
      <c r="D6007" s="103" t="s">
        <v>494</v>
      </c>
      <c r="E6007" s="111"/>
      <c r="F6007" s="103" t="s">
        <v>495</v>
      </c>
      <c r="G6007" s="103" t="s">
        <v>118</v>
      </c>
      <c r="H6007" s="103" t="s">
        <v>323</v>
      </c>
      <c r="I6007" s="103" t="s">
        <v>842</v>
      </c>
      <c r="J6007" s="215">
        <v>2676.31</v>
      </c>
      <c r="K6007" s="216" t="s">
        <v>88</v>
      </c>
    </row>
    <row r="6008" spans="1:11" x14ac:dyDescent="0.25">
      <c r="A6008" s="103" t="s">
        <v>810</v>
      </c>
      <c r="B6008" s="103" t="s">
        <v>88</v>
      </c>
      <c r="C6008" s="103" t="s">
        <v>481</v>
      </c>
      <c r="D6008" s="103" t="s">
        <v>494</v>
      </c>
      <c r="E6008" s="111"/>
      <c r="F6008" s="103" t="s">
        <v>495</v>
      </c>
      <c r="G6008" s="103" t="s">
        <v>118</v>
      </c>
      <c r="H6008" s="103" t="s">
        <v>323</v>
      </c>
      <c r="I6008" s="103" t="s">
        <v>92</v>
      </c>
      <c r="J6008" s="215">
        <v>21232.06</v>
      </c>
      <c r="K6008" s="216" t="s">
        <v>88</v>
      </c>
    </row>
    <row r="6009" spans="1:11" x14ac:dyDescent="0.25">
      <c r="A6009" s="103" t="s">
        <v>810</v>
      </c>
      <c r="B6009" s="103" t="s">
        <v>88</v>
      </c>
      <c r="C6009" s="103" t="s">
        <v>481</v>
      </c>
      <c r="D6009" s="103" t="s">
        <v>494</v>
      </c>
      <c r="E6009" s="111"/>
      <c r="F6009" s="103" t="s">
        <v>495</v>
      </c>
      <c r="G6009" s="103" t="s">
        <v>118</v>
      </c>
      <c r="H6009" s="103" t="s">
        <v>323</v>
      </c>
      <c r="I6009" s="103" t="s">
        <v>842</v>
      </c>
      <c r="J6009" s="215">
        <v>12.7</v>
      </c>
      <c r="K6009" s="216" t="s">
        <v>88</v>
      </c>
    </row>
    <row r="6010" spans="1:11" x14ac:dyDescent="0.25">
      <c r="A6010" s="103" t="s">
        <v>1038</v>
      </c>
      <c r="B6010" s="103" t="s">
        <v>88</v>
      </c>
      <c r="C6010" s="103" t="s">
        <v>481</v>
      </c>
      <c r="D6010" s="103" t="s">
        <v>494</v>
      </c>
      <c r="E6010" s="111"/>
      <c r="F6010" s="103" t="s">
        <v>495</v>
      </c>
      <c r="G6010" s="103" t="s">
        <v>118</v>
      </c>
      <c r="H6010" s="103" t="s">
        <v>323</v>
      </c>
      <c r="I6010" s="103" t="s">
        <v>92</v>
      </c>
      <c r="J6010" s="215">
        <v>22732.49</v>
      </c>
      <c r="K6010" s="216" t="s">
        <v>88</v>
      </c>
    </row>
    <row r="6011" spans="1:11" x14ac:dyDescent="0.25">
      <c r="A6011" s="103" t="s">
        <v>1038</v>
      </c>
      <c r="B6011" s="103" t="s">
        <v>88</v>
      </c>
      <c r="C6011" s="103" t="s">
        <v>481</v>
      </c>
      <c r="D6011" s="103" t="s">
        <v>494</v>
      </c>
      <c r="E6011" s="111"/>
      <c r="F6011" s="103" t="s">
        <v>495</v>
      </c>
      <c r="G6011" s="103" t="s">
        <v>118</v>
      </c>
      <c r="H6011" s="103" t="s">
        <v>323</v>
      </c>
      <c r="I6011" s="103" t="s">
        <v>842</v>
      </c>
      <c r="J6011" s="215">
        <v>1512.52</v>
      </c>
      <c r="K6011" s="216" t="s">
        <v>88</v>
      </c>
    </row>
    <row r="6012" spans="1:11" x14ac:dyDescent="0.25">
      <c r="A6012" s="103" t="s">
        <v>806</v>
      </c>
      <c r="B6012" s="103" t="s">
        <v>88</v>
      </c>
      <c r="C6012" s="103" t="s">
        <v>481</v>
      </c>
      <c r="D6012" s="103" t="s">
        <v>494</v>
      </c>
      <c r="E6012" s="111"/>
      <c r="F6012" s="103" t="s">
        <v>495</v>
      </c>
      <c r="G6012" s="103" t="s">
        <v>118</v>
      </c>
      <c r="H6012" s="103" t="s">
        <v>323</v>
      </c>
      <c r="I6012" s="103" t="s">
        <v>92</v>
      </c>
      <c r="J6012" s="215">
        <v>33040.65</v>
      </c>
      <c r="K6012" s="216" t="s">
        <v>88</v>
      </c>
    </row>
    <row r="6013" spans="1:11" x14ac:dyDescent="0.25">
      <c r="A6013" s="103" t="s">
        <v>806</v>
      </c>
      <c r="B6013" s="103" t="s">
        <v>88</v>
      </c>
      <c r="C6013" s="103" t="s">
        <v>481</v>
      </c>
      <c r="D6013" s="103" t="s">
        <v>494</v>
      </c>
      <c r="E6013" s="111"/>
      <c r="F6013" s="103" t="s">
        <v>495</v>
      </c>
      <c r="G6013" s="103" t="s">
        <v>118</v>
      </c>
      <c r="H6013" s="103" t="s">
        <v>323</v>
      </c>
      <c r="I6013" s="103" t="s">
        <v>842</v>
      </c>
      <c r="J6013" s="215">
        <v>2823.66</v>
      </c>
      <c r="K6013" s="216" t="s">
        <v>88</v>
      </c>
    </row>
    <row r="6014" spans="1:11" x14ac:dyDescent="0.25">
      <c r="A6014" s="103" t="s">
        <v>807</v>
      </c>
      <c r="B6014" s="103" t="s">
        <v>88</v>
      </c>
      <c r="C6014" s="103" t="s">
        <v>481</v>
      </c>
      <c r="D6014" s="103" t="s">
        <v>494</v>
      </c>
      <c r="E6014" s="111"/>
      <c r="F6014" s="103" t="s">
        <v>495</v>
      </c>
      <c r="G6014" s="103" t="s">
        <v>118</v>
      </c>
      <c r="H6014" s="103" t="s">
        <v>323</v>
      </c>
      <c r="I6014" s="103" t="s">
        <v>92</v>
      </c>
      <c r="J6014" s="215">
        <v>22688.59</v>
      </c>
      <c r="K6014" s="216" t="s">
        <v>88</v>
      </c>
    </row>
    <row r="6015" spans="1:11" x14ac:dyDescent="0.25">
      <c r="A6015" s="103" t="s">
        <v>807</v>
      </c>
      <c r="B6015" s="103" t="s">
        <v>88</v>
      </c>
      <c r="C6015" s="103" t="s">
        <v>481</v>
      </c>
      <c r="D6015" s="103" t="s">
        <v>494</v>
      </c>
      <c r="E6015" s="111"/>
      <c r="F6015" s="103" t="s">
        <v>495</v>
      </c>
      <c r="G6015" s="103" t="s">
        <v>118</v>
      </c>
      <c r="H6015" s="103" t="s">
        <v>323</v>
      </c>
      <c r="I6015" s="103" t="s">
        <v>842</v>
      </c>
      <c r="J6015" s="215">
        <v>607.25</v>
      </c>
      <c r="K6015" s="216" t="s">
        <v>88</v>
      </c>
    </row>
    <row r="6016" spans="1:11" x14ac:dyDescent="0.25">
      <c r="A6016" s="103" t="s">
        <v>808</v>
      </c>
      <c r="B6016" s="103" t="s">
        <v>88</v>
      </c>
      <c r="C6016" s="103" t="s">
        <v>481</v>
      </c>
      <c r="D6016" s="103" t="s">
        <v>494</v>
      </c>
      <c r="E6016" s="111"/>
      <c r="F6016" s="103" t="s">
        <v>495</v>
      </c>
      <c r="G6016" s="103" t="s">
        <v>114</v>
      </c>
      <c r="H6016" s="103" t="s">
        <v>333</v>
      </c>
      <c r="I6016" s="103" t="s">
        <v>92</v>
      </c>
      <c r="J6016" s="215">
        <v>905.96</v>
      </c>
      <c r="K6016" s="216" t="s">
        <v>88</v>
      </c>
    </row>
    <row r="6017" spans="1:11" x14ac:dyDescent="0.25">
      <c r="A6017" s="103" t="s">
        <v>808</v>
      </c>
      <c r="B6017" s="103" t="s">
        <v>88</v>
      </c>
      <c r="C6017" s="103" t="s">
        <v>481</v>
      </c>
      <c r="D6017" s="103" t="s">
        <v>494</v>
      </c>
      <c r="E6017" s="111"/>
      <c r="F6017" s="103" t="s">
        <v>495</v>
      </c>
      <c r="G6017" s="103" t="s">
        <v>114</v>
      </c>
      <c r="H6017" s="103" t="s">
        <v>333</v>
      </c>
      <c r="I6017" s="103" t="s">
        <v>842</v>
      </c>
      <c r="J6017" s="215">
        <v>231.17</v>
      </c>
      <c r="K6017" s="216" t="s">
        <v>88</v>
      </c>
    </row>
    <row r="6018" spans="1:11" x14ac:dyDescent="0.25">
      <c r="A6018" s="103" t="s">
        <v>808</v>
      </c>
      <c r="B6018" s="103" t="s">
        <v>88</v>
      </c>
      <c r="C6018" s="103" t="s">
        <v>481</v>
      </c>
      <c r="D6018" s="103" t="s">
        <v>494</v>
      </c>
      <c r="E6018" s="111"/>
      <c r="F6018" s="103" t="s">
        <v>495</v>
      </c>
      <c r="G6018" s="103" t="s">
        <v>113</v>
      </c>
      <c r="H6018" s="103" t="s">
        <v>570</v>
      </c>
      <c r="I6018" s="103" t="s">
        <v>92</v>
      </c>
      <c r="J6018" s="215">
        <v>895.5</v>
      </c>
      <c r="K6018" s="216" t="s">
        <v>88</v>
      </c>
    </row>
    <row r="6019" spans="1:11" x14ac:dyDescent="0.25">
      <c r="A6019" s="103" t="s">
        <v>808</v>
      </c>
      <c r="B6019" s="103" t="s">
        <v>88</v>
      </c>
      <c r="C6019" s="103" t="s">
        <v>481</v>
      </c>
      <c r="D6019" s="103" t="s">
        <v>494</v>
      </c>
      <c r="E6019" s="111"/>
      <c r="F6019" s="103" t="s">
        <v>495</v>
      </c>
      <c r="G6019" s="103" t="s">
        <v>113</v>
      </c>
      <c r="H6019" s="103" t="s">
        <v>570</v>
      </c>
      <c r="I6019" s="103" t="s">
        <v>842</v>
      </c>
      <c r="J6019" s="215">
        <v>316.7</v>
      </c>
      <c r="K6019" s="216" t="s">
        <v>88</v>
      </c>
    </row>
    <row r="6020" spans="1:11" x14ac:dyDescent="0.25">
      <c r="A6020" s="103" t="s">
        <v>808</v>
      </c>
      <c r="B6020" s="103" t="s">
        <v>88</v>
      </c>
      <c r="C6020" s="103" t="s">
        <v>481</v>
      </c>
      <c r="D6020" s="103" t="s">
        <v>494</v>
      </c>
      <c r="E6020" s="111"/>
      <c r="F6020" s="103" t="s">
        <v>495</v>
      </c>
      <c r="G6020" s="103" t="s">
        <v>202</v>
      </c>
      <c r="H6020" s="103" t="s">
        <v>493</v>
      </c>
      <c r="I6020" s="103" t="s">
        <v>842</v>
      </c>
      <c r="J6020" s="215">
        <v>295.86</v>
      </c>
      <c r="K6020" s="216" t="s">
        <v>88</v>
      </c>
    </row>
    <row r="6021" spans="1:11" x14ac:dyDescent="0.25">
      <c r="A6021" s="103" t="s">
        <v>808</v>
      </c>
      <c r="B6021" s="103" t="s">
        <v>88</v>
      </c>
      <c r="C6021" s="103" t="s">
        <v>481</v>
      </c>
      <c r="D6021" s="103" t="s">
        <v>494</v>
      </c>
      <c r="E6021" s="111"/>
      <c r="F6021" s="103" t="s">
        <v>495</v>
      </c>
      <c r="G6021" s="103" t="s">
        <v>105</v>
      </c>
      <c r="H6021" s="103" t="s">
        <v>335</v>
      </c>
      <c r="I6021" s="103" t="s">
        <v>842</v>
      </c>
      <c r="J6021" s="215">
        <v>1402.59</v>
      </c>
      <c r="K6021" s="216" t="s">
        <v>88</v>
      </c>
    </row>
    <row r="6022" spans="1:11" x14ac:dyDescent="0.25">
      <c r="A6022" s="103" t="s">
        <v>807</v>
      </c>
      <c r="B6022" s="103" t="s">
        <v>88</v>
      </c>
      <c r="C6022" s="103" t="s">
        <v>481</v>
      </c>
      <c r="D6022" s="103" t="s">
        <v>494</v>
      </c>
      <c r="E6022" s="111"/>
      <c r="F6022" s="103" t="s">
        <v>495</v>
      </c>
      <c r="G6022" s="103" t="s">
        <v>105</v>
      </c>
      <c r="H6022" s="103" t="s">
        <v>335</v>
      </c>
      <c r="I6022" s="103" t="s">
        <v>842</v>
      </c>
      <c r="J6022" s="215">
        <v>265.75</v>
      </c>
      <c r="K6022" s="216" t="s">
        <v>88</v>
      </c>
    </row>
    <row r="6023" spans="1:11" x14ac:dyDescent="0.25">
      <c r="A6023" s="103" t="s">
        <v>808</v>
      </c>
      <c r="B6023" s="103" t="s">
        <v>88</v>
      </c>
      <c r="C6023" s="103" t="s">
        <v>481</v>
      </c>
      <c r="D6023" s="103" t="s">
        <v>494</v>
      </c>
      <c r="E6023" s="111"/>
      <c r="F6023" s="103" t="s">
        <v>495</v>
      </c>
      <c r="G6023" s="103" t="s">
        <v>98</v>
      </c>
      <c r="H6023" s="103" t="s">
        <v>341</v>
      </c>
      <c r="I6023" s="103" t="s">
        <v>92</v>
      </c>
      <c r="J6023" s="215">
        <v>320.64</v>
      </c>
      <c r="K6023" s="216" t="s">
        <v>88</v>
      </c>
    </row>
    <row r="6024" spans="1:11" x14ac:dyDescent="0.25">
      <c r="A6024" s="103" t="s">
        <v>809</v>
      </c>
      <c r="B6024" s="103" t="s">
        <v>88</v>
      </c>
      <c r="C6024" s="103" t="s">
        <v>481</v>
      </c>
      <c r="D6024" s="103" t="s">
        <v>494</v>
      </c>
      <c r="E6024" s="111"/>
      <c r="F6024" s="103" t="s">
        <v>495</v>
      </c>
      <c r="G6024" s="103" t="s">
        <v>98</v>
      </c>
      <c r="H6024" s="103" t="s">
        <v>341</v>
      </c>
      <c r="I6024" s="103" t="s">
        <v>92</v>
      </c>
      <c r="J6024" s="215">
        <v>55.19</v>
      </c>
      <c r="K6024" s="216" t="s">
        <v>88</v>
      </c>
    </row>
    <row r="6025" spans="1:11" x14ac:dyDescent="0.25">
      <c r="A6025" s="103" t="s">
        <v>810</v>
      </c>
      <c r="B6025" s="103" t="s">
        <v>88</v>
      </c>
      <c r="C6025" s="103" t="s">
        <v>481</v>
      </c>
      <c r="D6025" s="103" t="s">
        <v>494</v>
      </c>
      <c r="E6025" s="111"/>
      <c r="F6025" s="103" t="s">
        <v>495</v>
      </c>
      <c r="G6025" s="103" t="s">
        <v>98</v>
      </c>
      <c r="H6025" s="103" t="s">
        <v>341</v>
      </c>
      <c r="I6025" s="103" t="s">
        <v>92</v>
      </c>
      <c r="J6025" s="215">
        <v>1015.44</v>
      </c>
      <c r="K6025" s="216" t="s">
        <v>88</v>
      </c>
    </row>
    <row r="6026" spans="1:11" x14ac:dyDescent="0.25">
      <c r="A6026" s="103" t="s">
        <v>1038</v>
      </c>
      <c r="B6026" s="103" t="s">
        <v>88</v>
      </c>
      <c r="C6026" s="103" t="s">
        <v>481</v>
      </c>
      <c r="D6026" s="103" t="s">
        <v>494</v>
      </c>
      <c r="E6026" s="111"/>
      <c r="F6026" s="103" t="s">
        <v>495</v>
      </c>
      <c r="G6026" s="103" t="s">
        <v>98</v>
      </c>
      <c r="H6026" s="103" t="s">
        <v>341</v>
      </c>
      <c r="I6026" s="103" t="s">
        <v>92</v>
      </c>
      <c r="J6026" s="215">
        <v>1002.56</v>
      </c>
      <c r="K6026" s="216" t="s">
        <v>88</v>
      </c>
    </row>
    <row r="6027" spans="1:11" x14ac:dyDescent="0.25">
      <c r="A6027" s="103" t="s">
        <v>806</v>
      </c>
      <c r="B6027" s="103" t="s">
        <v>88</v>
      </c>
      <c r="C6027" s="103" t="s">
        <v>481</v>
      </c>
      <c r="D6027" s="103" t="s">
        <v>494</v>
      </c>
      <c r="E6027" s="111"/>
      <c r="F6027" s="103" t="s">
        <v>495</v>
      </c>
      <c r="G6027" s="103" t="s">
        <v>98</v>
      </c>
      <c r="H6027" s="103" t="s">
        <v>341</v>
      </c>
      <c r="I6027" s="103" t="s">
        <v>92</v>
      </c>
      <c r="J6027" s="215">
        <v>141.54</v>
      </c>
      <c r="K6027" s="216" t="s">
        <v>88</v>
      </c>
    </row>
    <row r="6028" spans="1:11" x14ac:dyDescent="0.25">
      <c r="A6028" s="103" t="s">
        <v>807</v>
      </c>
      <c r="B6028" s="103" t="s">
        <v>88</v>
      </c>
      <c r="C6028" s="103" t="s">
        <v>481</v>
      </c>
      <c r="D6028" s="103" t="s">
        <v>494</v>
      </c>
      <c r="E6028" s="111"/>
      <c r="F6028" s="103" t="s">
        <v>495</v>
      </c>
      <c r="G6028" s="103" t="s">
        <v>98</v>
      </c>
      <c r="H6028" s="103" t="s">
        <v>341</v>
      </c>
      <c r="I6028" s="103" t="s">
        <v>92</v>
      </c>
      <c r="J6028" s="215">
        <v>57.25</v>
      </c>
      <c r="K6028" s="216" t="s">
        <v>88</v>
      </c>
    </row>
    <row r="6029" spans="1:11" x14ac:dyDescent="0.25">
      <c r="A6029" s="103" t="s">
        <v>809</v>
      </c>
      <c r="B6029" s="103" t="s">
        <v>88</v>
      </c>
      <c r="C6029" s="103" t="s">
        <v>481</v>
      </c>
      <c r="D6029" s="103" t="s">
        <v>494</v>
      </c>
      <c r="E6029" s="111"/>
      <c r="F6029" s="103" t="s">
        <v>495</v>
      </c>
      <c r="G6029" s="103" t="s">
        <v>478</v>
      </c>
      <c r="H6029" s="103" t="s">
        <v>479</v>
      </c>
      <c r="I6029" s="103" t="s">
        <v>92</v>
      </c>
      <c r="J6029" s="215">
        <v>984.1</v>
      </c>
      <c r="K6029" s="216" t="s">
        <v>344</v>
      </c>
    </row>
    <row r="6030" spans="1:11" x14ac:dyDescent="0.25">
      <c r="A6030" s="103" t="s">
        <v>810</v>
      </c>
      <c r="B6030" s="103" t="s">
        <v>88</v>
      </c>
      <c r="C6030" s="103" t="s">
        <v>481</v>
      </c>
      <c r="D6030" s="103" t="s">
        <v>494</v>
      </c>
      <c r="E6030" s="111"/>
      <c r="F6030" s="103" t="s">
        <v>495</v>
      </c>
      <c r="G6030" s="103" t="s">
        <v>478</v>
      </c>
      <c r="H6030" s="103" t="s">
        <v>479</v>
      </c>
      <c r="I6030" s="103" t="s">
        <v>92</v>
      </c>
      <c r="J6030" s="215">
        <v>-246.02</v>
      </c>
      <c r="K6030" s="216" t="s">
        <v>344</v>
      </c>
    </row>
    <row r="6031" spans="1:11" x14ac:dyDescent="0.25">
      <c r="A6031" s="103" t="s">
        <v>806</v>
      </c>
      <c r="B6031" s="103" t="s">
        <v>88</v>
      </c>
      <c r="C6031" s="103" t="s">
        <v>481</v>
      </c>
      <c r="D6031" s="103" t="s">
        <v>494</v>
      </c>
      <c r="E6031" s="111"/>
      <c r="F6031" s="103" t="s">
        <v>495</v>
      </c>
      <c r="G6031" s="103" t="s">
        <v>478</v>
      </c>
      <c r="H6031" s="103" t="s">
        <v>479</v>
      </c>
      <c r="I6031" s="103" t="s">
        <v>92</v>
      </c>
      <c r="J6031" s="215">
        <v>-386.61</v>
      </c>
      <c r="K6031" s="216" t="s">
        <v>344</v>
      </c>
    </row>
    <row r="6032" spans="1:11" x14ac:dyDescent="0.25">
      <c r="A6032" s="103" t="s">
        <v>809</v>
      </c>
      <c r="B6032" s="103" t="s">
        <v>88</v>
      </c>
      <c r="C6032" s="103" t="s">
        <v>481</v>
      </c>
      <c r="D6032" s="103" t="s">
        <v>494</v>
      </c>
      <c r="E6032" s="111"/>
      <c r="F6032" s="103" t="s">
        <v>495</v>
      </c>
      <c r="G6032" s="103" t="s">
        <v>511</v>
      </c>
      <c r="H6032" s="103" t="s">
        <v>512</v>
      </c>
      <c r="I6032" s="103" t="s">
        <v>92</v>
      </c>
      <c r="J6032" s="215">
        <v>439.37</v>
      </c>
      <c r="K6032" s="216" t="s">
        <v>344</v>
      </c>
    </row>
    <row r="6033" spans="1:11" x14ac:dyDescent="0.25">
      <c r="A6033" s="103" t="s">
        <v>810</v>
      </c>
      <c r="B6033" s="103" t="s">
        <v>88</v>
      </c>
      <c r="C6033" s="103" t="s">
        <v>481</v>
      </c>
      <c r="D6033" s="103" t="s">
        <v>494</v>
      </c>
      <c r="E6033" s="111"/>
      <c r="F6033" s="103" t="s">
        <v>495</v>
      </c>
      <c r="G6033" s="103" t="s">
        <v>511</v>
      </c>
      <c r="H6033" s="103" t="s">
        <v>512</v>
      </c>
      <c r="I6033" s="103" t="s">
        <v>92</v>
      </c>
      <c r="J6033" s="215">
        <v>351.49</v>
      </c>
      <c r="K6033" s="216" t="s">
        <v>344</v>
      </c>
    </row>
    <row r="6034" spans="1:11" x14ac:dyDescent="0.25">
      <c r="A6034" s="103" t="s">
        <v>806</v>
      </c>
      <c r="B6034" s="103" t="s">
        <v>88</v>
      </c>
      <c r="C6034" s="103" t="s">
        <v>481</v>
      </c>
      <c r="D6034" s="103" t="s">
        <v>494</v>
      </c>
      <c r="E6034" s="111"/>
      <c r="F6034" s="103" t="s">
        <v>495</v>
      </c>
      <c r="G6034" s="103" t="s">
        <v>511</v>
      </c>
      <c r="H6034" s="103" t="s">
        <v>512</v>
      </c>
      <c r="I6034" s="103" t="s">
        <v>92</v>
      </c>
      <c r="J6034" s="215">
        <v>-109.84</v>
      </c>
      <c r="K6034" s="216" t="s">
        <v>344</v>
      </c>
    </row>
    <row r="6035" spans="1:11" x14ac:dyDescent="0.25">
      <c r="A6035" s="103" t="s">
        <v>809</v>
      </c>
      <c r="B6035" s="103" t="s">
        <v>88</v>
      </c>
      <c r="C6035" s="103" t="s">
        <v>481</v>
      </c>
      <c r="D6035" s="103" t="s">
        <v>494</v>
      </c>
      <c r="E6035" s="111"/>
      <c r="F6035" s="103" t="s">
        <v>495</v>
      </c>
      <c r="G6035" s="103" t="s">
        <v>525</v>
      </c>
      <c r="H6035" s="103" t="s">
        <v>526</v>
      </c>
      <c r="I6035" s="103" t="s">
        <v>92</v>
      </c>
      <c r="J6035" s="215">
        <v>-825.63</v>
      </c>
      <c r="K6035" s="216" t="s">
        <v>344</v>
      </c>
    </row>
    <row r="6036" spans="1:11" x14ac:dyDescent="0.25">
      <c r="A6036" s="103" t="s">
        <v>810</v>
      </c>
      <c r="B6036" s="103" t="s">
        <v>88</v>
      </c>
      <c r="C6036" s="103" t="s">
        <v>481</v>
      </c>
      <c r="D6036" s="103" t="s">
        <v>494</v>
      </c>
      <c r="E6036" s="111"/>
      <c r="F6036" s="103" t="s">
        <v>495</v>
      </c>
      <c r="G6036" s="103" t="s">
        <v>525</v>
      </c>
      <c r="H6036" s="103" t="s">
        <v>526</v>
      </c>
      <c r="I6036" s="103" t="s">
        <v>92</v>
      </c>
      <c r="J6036" s="215">
        <v>1651.27</v>
      </c>
      <c r="K6036" s="216" t="s">
        <v>344</v>
      </c>
    </row>
    <row r="6037" spans="1:11" x14ac:dyDescent="0.25">
      <c r="A6037" s="103" t="s">
        <v>806</v>
      </c>
      <c r="B6037" s="103" t="s">
        <v>88</v>
      </c>
      <c r="C6037" s="103" t="s">
        <v>481</v>
      </c>
      <c r="D6037" s="103" t="s">
        <v>494</v>
      </c>
      <c r="E6037" s="111"/>
      <c r="F6037" s="103" t="s">
        <v>495</v>
      </c>
      <c r="G6037" s="103" t="s">
        <v>525</v>
      </c>
      <c r="H6037" s="103" t="s">
        <v>526</v>
      </c>
      <c r="I6037" s="103" t="s">
        <v>92</v>
      </c>
      <c r="J6037" s="215">
        <v>137.61000000000001</v>
      </c>
      <c r="K6037" s="216" t="s">
        <v>344</v>
      </c>
    </row>
    <row r="6038" spans="1:11" x14ac:dyDescent="0.25">
      <c r="A6038" s="103" t="s">
        <v>807</v>
      </c>
      <c r="B6038" s="103" t="s">
        <v>88</v>
      </c>
      <c r="C6038" s="103" t="s">
        <v>481</v>
      </c>
      <c r="D6038" s="103" t="s">
        <v>494</v>
      </c>
      <c r="E6038" s="111"/>
      <c r="F6038" s="103" t="s">
        <v>495</v>
      </c>
      <c r="G6038" s="103" t="s">
        <v>517</v>
      </c>
      <c r="H6038" s="103" t="s">
        <v>518</v>
      </c>
      <c r="I6038" s="103" t="s">
        <v>842</v>
      </c>
      <c r="J6038" s="215">
        <v>243.26</v>
      </c>
      <c r="K6038" s="216" t="s">
        <v>344</v>
      </c>
    </row>
    <row r="6039" spans="1:11" x14ac:dyDescent="0.25">
      <c r="A6039" s="103" t="s">
        <v>808</v>
      </c>
      <c r="B6039" s="103" t="s">
        <v>88</v>
      </c>
      <c r="C6039" s="103" t="s">
        <v>481</v>
      </c>
      <c r="D6039" s="103" t="s">
        <v>494</v>
      </c>
      <c r="E6039" s="111"/>
      <c r="F6039" s="103" t="s">
        <v>495</v>
      </c>
      <c r="G6039" s="103" t="s">
        <v>545</v>
      </c>
      <c r="H6039" s="103" t="s">
        <v>546</v>
      </c>
      <c r="I6039" s="103" t="s">
        <v>92</v>
      </c>
      <c r="J6039" s="215">
        <v>392.75</v>
      </c>
      <c r="K6039" s="216" t="s">
        <v>344</v>
      </c>
    </row>
    <row r="6040" spans="1:11" x14ac:dyDescent="0.25">
      <c r="A6040" s="103" t="s">
        <v>808</v>
      </c>
      <c r="B6040" s="103" t="s">
        <v>88</v>
      </c>
      <c r="C6040" s="103" t="s">
        <v>481</v>
      </c>
      <c r="D6040" s="103" t="s">
        <v>494</v>
      </c>
      <c r="E6040" s="111"/>
      <c r="F6040" s="103" t="s">
        <v>495</v>
      </c>
      <c r="G6040" s="103" t="s">
        <v>485</v>
      </c>
      <c r="H6040" s="103" t="s">
        <v>486</v>
      </c>
      <c r="I6040" s="103" t="s">
        <v>92</v>
      </c>
      <c r="J6040" s="215">
        <v>618.16</v>
      </c>
      <c r="K6040" s="216" t="s">
        <v>344</v>
      </c>
    </row>
    <row r="6041" spans="1:11" x14ac:dyDescent="0.25">
      <c r="A6041" s="103" t="s">
        <v>808</v>
      </c>
      <c r="B6041" s="103" t="s">
        <v>88</v>
      </c>
      <c r="C6041" s="103" t="s">
        <v>481</v>
      </c>
      <c r="D6041" s="103" t="s">
        <v>494</v>
      </c>
      <c r="E6041" s="111"/>
      <c r="F6041" s="103" t="s">
        <v>495</v>
      </c>
      <c r="G6041" s="103" t="s">
        <v>519</v>
      </c>
      <c r="H6041" s="103" t="s">
        <v>520</v>
      </c>
      <c r="I6041" s="103" t="s">
        <v>92</v>
      </c>
      <c r="J6041" s="215">
        <v>587.55999999999995</v>
      </c>
      <c r="K6041" s="216" t="s">
        <v>344</v>
      </c>
    </row>
    <row r="6042" spans="1:11" x14ac:dyDescent="0.25">
      <c r="A6042" s="103" t="s">
        <v>808</v>
      </c>
      <c r="B6042" s="103" t="s">
        <v>88</v>
      </c>
      <c r="C6042" s="103" t="s">
        <v>481</v>
      </c>
      <c r="D6042" s="103" t="s">
        <v>494</v>
      </c>
      <c r="E6042" s="111"/>
      <c r="F6042" s="103" t="s">
        <v>495</v>
      </c>
      <c r="G6042" s="103" t="s">
        <v>519</v>
      </c>
      <c r="H6042" s="103" t="s">
        <v>520</v>
      </c>
      <c r="I6042" s="103" t="s">
        <v>842</v>
      </c>
      <c r="J6042" s="215">
        <v>126.37</v>
      </c>
      <c r="K6042" s="216" t="s">
        <v>344</v>
      </c>
    </row>
    <row r="6043" spans="1:11" x14ac:dyDescent="0.25">
      <c r="A6043" s="103" t="s">
        <v>809</v>
      </c>
      <c r="B6043" s="103" t="s">
        <v>88</v>
      </c>
      <c r="C6043" s="103" t="s">
        <v>481</v>
      </c>
      <c r="D6043" s="103" t="s">
        <v>494</v>
      </c>
      <c r="E6043" s="111"/>
      <c r="F6043" s="103" t="s">
        <v>495</v>
      </c>
      <c r="G6043" s="103" t="s">
        <v>519</v>
      </c>
      <c r="H6043" s="103" t="s">
        <v>520</v>
      </c>
      <c r="I6043" s="103" t="s">
        <v>92</v>
      </c>
      <c r="J6043" s="215">
        <v>-568.51</v>
      </c>
      <c r="K6043" s="216" t="s">
        <v>344</v>
      </c>
    </row>
    <row r="6044" spans="1:11" x14ac:dyDescent="0.25">
      <c r="A6044" s="103" t="s">
        <v>810</v>
      </c>
      <c r="B6044" s="103" t="s">
        <v>88</v>
      </c>
      <c r="C6044" s="103" t="s">
        <v>481</v>
      </c>
      <c r="D6044" s="103" t="s">
        <v>494</v>
      </c>
      <c r="E6044" s="111"/>
      <c r="F6044" s="103" t="s">
        <v>495</v>
      </c>
      <c r="G6044" s="103" t="s">
        <v>519</v>
      </c>
      <c r="H6044" s="103" t="s">
        <v>520</v>
      </c>
      <c r="I6044" s="103" t="s">
        <v>92</v>
      </c>
      <c r="J6044" s="215">
        <v>1137.01</v>
      </c>
      <c r="K6044" s="216" t="s">
        <v>344</v>
      </c>
    </row>
    <row r="6045" spans="1:11" x14ac:dyDescent="0.25">
      <c r="A6045" s="103" t="s">
        <v>810</v>
      </c>
      <c r="B6045" s="103" t="s">
        <v>88</v>
      </c>
      <c r="C6045" s="103" t="s">
        <v>481</v>
      </c>
      <c r="D6045" s="103" t="s">
        <v>494</v>
      </c>
      <c r="E6045" s="111"/>
      <c r="F6045" s="103" t="s">
        <v>495</v>
      </c>
      <c r="G6045" s="103" t="s">
        <v>519</v>
      </c>
      <c r="H6045" s="103" t="s">
        <v>520</v>
      </c>
      <c r="I6045" s="103" t="s">
        <v>842</v>
      </c>
      <c r="J6045" s="215">
        <v>145.16</v>
      </c>
      <c r="K6045" s="216" t="s">
        <v>344</v>
      </c>
    </row>
    <row r="6046" spans="1:11" x14ac:dyDescent="0.25">
      <c r="A6046" s="103" t="s">
        <v>1038</v>
      </c>
      <c r="B6046" s="103" t="s">
        <v>88</v>
      </c>
      <c r="C6046" s="103" t="s">
        <v>481</v>
      </c>
      <c r="D6046" s="103" t="s">
        <v>494</v>
      </c>
      <c r="E6046" s="111"/>
      <c r="F6046" s="103" t="s">
        <v>495</v>
      </c>
      <c r="G6046" s="103" t="s">
        <v>519</v>
      </c>
      <c r="H6046" s="103" t="s">
        <v>520</v>
      </c>
      <c r="I6046" s="103" t="s">
        <v>842</v>
      </c>
      <c r="J6046" s="215">
        <v>380.93</v>
      </c>
      <c r="K6046" s="216" t="s">
        <v>344</v>
      </c>
    </row>
    <row r="6047" spans="1:11" x14ac:dyDescent="0.25">
      <c r="A6047" s="103" t="s">
        <v>806</v>
      </c>
      <c r="B6047" s="103" t="s">
        <v>88</v>
      </c>
      <c r="C6047" s="103" t="s">
        <v>481</v>
      </c>
      <c r="D6047" s="103" t="s">
        <v>494</v>
      </c>
      <c r="E6047" s="111"/>
      <c r="F6047" s="103" t="s">
        <v>495</v>
      </c>
      <c r="G6047" s="103" t="s">
        <v>519</v>
      </c>
      <c r="H6047" s="103" t="s">
        <v>520</v>
      </c>
      <c r="I6047" s="103" t="s">
        <v>92</v>
      </c>
      <c r="J6047" s="215">
        <v>142.12</v>
      </c>
      <c r="K6047" s="216" t="s">
        <v>344</v>
      </c>
    </row>
    <row r="6048" spans="1:11" x14ac:dyDescent="0.25">
      <c r="A6048" s="103" t="s">
        <v>809</v>
      </c>
      <c r="B6048" s="103" t="s">
        <v>88</v>
      </c>
      <c r="C6048" s="103" t="s">
        <v>481</v>
      </c>
      <c r="D6048" s="103" t="s">
        <v>494</v>
      </c>
      <c r="E6048" s="111"/>
      <c r="F6048" s="103" t="s">
        <v>495</v>
      </c>
      <c r="G6048" s="103" t="s">
        <v>535</v>
      </c>
      <c r="H6048" s="103" t="s">
        <v>536</v>
      </c>
      <c r="I6048" s="103" t="s">
        <v>92</v>
      </c>
      <c r="J6048" s="215">
        <v>-597.25</v>
      </c>
      <c r="K6048" s="216" t="s">
        <v>344</v>
      </c>
    </row>
    <row r="6049" spans="1:11" x14ac:dyDescent="0.25">
      <c r="A6049" s="103" t="s">
        <v>810</v>
      </c>
      <c r="B6049" s="103" t="s">
        <v>88</v>
      </c>
      <c r="C6049" s="103" t="s">
        <v>481</v>
      </c>
      <c r="D6049" s="103" t="s">
        <v>494</v>
      </c>
      <c r="E6049" s="111"/>
      <c r="F6049" s="103" t="s">
        <v>495</v>
      </c>
      <c r="G6049" s="103" t="s">
        <v>535</v>
      </c>
      <c r="H6049" s="103" t="s">
        <v>536</v>
      </c>
      <c r="I6049" s="103" t="s">
        <v>92</v>
      </c>
      <c r="J6049" s="215">
        <v>1194.5</v>
      </c>
      <c r="K6049" s="216" t="s">
        <v>344</v>
      </c>
    </row>
    <row r="6050" spans="1:11" x14ac:dyDescent="0.25">
      <c r="A6050" s="103" t="s">
        <v>808</v>
      </c>
      <c r="B6050" s="103" t="s">
        <v>88</v>
      </c>
      <c r="C6050" s="103" t="s">
        <v>481</v>
      </c>
      <c r="D6050" s="103" t="s">
        <v>494</v>
      </c>
      <c r="E6050" s="111"/>
      <c r="F6050" s="103" t="s">
        <v>495</v>
      </c>
      <c r="G6050" s="103" t="s">
        <v>521</v>
      </c>
      <c r="H6050" s="103" t="s">
        <v>522</v>
      </c>
      <c r="I6050" s="103" t="s">
        <v>92</v>
      </c>
      <c r="J6050" s="215">
        <v>1193.3699999999999</v>
      </c>
      <c r="K6050" s="216" t="s">
        <v>344</v>
      </c>
    </row>
    <row r="6051" spans="1:11" x14ac:dyDescent="0.25">
      <c r="A6051" s="103" t="s">
        <v>807</v>
      </c>
      <c r="B6051" s="103" t="s">
        <v>88</v>
      </c>
      <c r="C6051" s="103" t="s">
        <v>481</v>
      </c>
      <c r="D6051" s="103" t="s">
        <v>494</v>
      </c>
      <c r="E6051" s="111"/>
      <c r="F6051" s="103" t="s">
        <v>495</v>
      </c>
      <c r="G6051" s="103" t="s">
        <v>521</v>
      </c>
      <c r="H6051" s="103" t="s">
        <v>522</v>
      </c>
      <c r="I6051" s="103" t="s">
        <v>92</v>
      </c>
      <c r="J6051" s="215">
        <v>-164.6</v>
      </c>
      <c r="K6051" s="216" t="s">
        <v>344</v>
      </c>
    </row>
    <row r="6052" spans="1:11" x14ac:dyDescent="0.25">
      <c r="A6052" s="103" t="s">
        <v>808</v>
      </c>
      <c r="B6052" s="103" t="s">
        <v>88</v>
      </c>
      <c r="C6052" s="103" t="s">
        <v>481</v>
      </c>
      <c r="D6052" s="103" t="s">
        <v>494</v>
      </c>
      <c r="E6052" s="111"/>
      <c r="F6052" s="103" t="s">
        <v>495</v>
      </c>
      <c r="G6052" s="103" t="s">
        <v>523</v>
      </c>
      <c r="H6052" s="103" t="s">
        <v>524</v>
      </c>
      <c r="I6052" s="103" t="s">
        <v>842</v>
      </c>
      <c r="J6052" s="215">
        <v>207.77</v>
      </c>
      <c r="K6052" s="216" t="s">
        <v>344</v>
      </c>
    </row>
    <row r="6053" spans="1:11" x14ac:dyDescent="0.25">
      <c r="A6053" s="103" t="s">
        <v>810</v>
      </c>
      <c r="B6053" s="103" t="s">
        <v>88</v>
      </c>
      <c r="C6053" s="103" t="s">
        <v>481</v>
      </c>
      <c r="D6053" s="103" t="s">
        <v>494</v>
      </c>
      <c r="E6053" s="111"/>
      <c r="F6053" s="103" t="s">
        <v>495</v>
      </c>
      <c r="G6053" s="103" t="s">
        <v>523</v>
      </c>
      <c r="H6053" s="103" t="s">
        <v>524</v>
      </c>
      <c r="I6053" s="103" t="s">
        <v>842</v>
      </c>
      <c r="J6053" s="215">
        <v>160.55000000000001</v>
      </c>
      <c r="K6053" s="216" t="s">
        <v>344</v>
      </c>
    </row>
    <row r="6054" spans="1:11" x14ac:dyDescent="0.25">
      <c r="A6054" s="103" t="s">
        <v>808</v>
      </c>
      <c r="B6054" s="103" t="s">
        <v>88</v>
      </c>
      <c r="C6054" s="103" t="s">
        <v>481</v>
      </c>
      <c r="D6054" s="103" t="s">
        <v>494</v>
      </c>
      <c r="E6054" s="111"/>
      <c r="F6054" s="103" t="s">
        <v>495</v>
      </c>
      <c r="G6054" s="103" t="s">
        <v>541</v>
      </c>
      <c r="H6054" s="103" t="s">
        <v>542</v>
      </c>
      <c r="I6054" s="103" t="s">
        <v>92</v>
      </c>
      <c r="J6054" s="215">
        <v>206.66</v>
      </c>
      <c r="K6054" s="216" t="s">
        <v>344</v>
      </c>
    </row>
    <row r="6055" spans="1:11" x14ac:dyDescent="0.25">
      <c r="A6055" s="103" t="s">
        <v>808</v>
      </c>
      <c r="B6055" s="103" t="s">
        <v>88</v>
      </c>
      <c r="C6055" s="103" t="s">
        <v>481</v>
      </c>
      <c r="D6055" s="103" t="s">
        <v>494</v>
      </c>
      <c r="E6055" s="111"/>
      <c r="F6055" s="103" t="s">
        <v>495</v>
      </c>
      <c r="G6055" s="103" t="s">
        <v>547</v>
      </c>
      <c r="H6055" s="103" t="s">
        <v>548</v>
      </c>
      <c r="I6055" s="103" t="s">
        <v>92</v>
      </c>
      <c r="J6055" s="215">
        <v>265.02999999999997</v>
      </c>
      <c r="K6055" s="216" t="s">
        <v>344</v>
      </c>
    </row>
    <row r="6056" spans="1:11" x14ac:dyDescent="0.25">
      <c r="A6056" s="103" t="s">
        <v>809</v>
      </c>
      <c r="B6056" s="103" t="s">
        <v>88</v>
      </c>
      <c r="C6056" s="103" t="s">
        <v>481</v>
      </c>
      <c r="D6056" s="103" t="s">
        <v>494</v>
      </c>
      <c r="E6056" s="111"/>
      <c r="F6056" s="103" t="s">
        <v>495</v>
      </c>
      <c r="G6056" s="103" t="s">
        <v>547</v>
      </c>
      <c r="H6056" s="103" t="s">
        <v>548</v>
      </c>
      <c r="I6056" s="103" t="s">
        <v>92</v>
      </c>
      <c r="J6056" s="215">
        <v>-768.17</v>
      </c>
      <c r="K6056" s="216" t="s">
        <v>344</v>
      </c>
    </row>
    <row r="6057" spans="1:11" x14ac:dyDescent="0.25">
      <c r="A6057" s="103" t="s">
        <v>810</v>
      </c>
      <c r="B6057" s="103" t="s">
        <v>88</v>
      </c>
      <c r="C6057" s="103" t="s">
        <v>481</v>
      </c>
      <c r="D6057" s="103" t="s">
        <v>494</v>
      </c>
      <c r="E6057" s="111"/>
      <c r="F6057" s="103" t="s">
        <v>495</v>
      </c>
      <c r="G6057" s="103" t="s">
        <v>547</v>
      </c>
      <c r="H6057" s="103" t="s">
        <v>548</v>
      </c>
      <c r="I6057" s="103" t="s">
        <v>92</v>
      </c>
      <c r="J6057" s="215">
        <v>1536.35</v>
      </c>
      <c r="K6057" s="216" t="s">
        <v>344</v>
      </c>
    </row>
    <row r="6058" spans="1:11" x14ac:dyDescent="0.25">
      <c r="A6058" s="103" t="s">
        <v>810</v>
      </c>
      <c r="B6058" s="103" t="s">
        <v>88</v>
      </c>
      <c r="C6058" s="103" t="s">
        <v>481</v>
      </c>
      <c r="D6058" s="103" t="s">
        <v>494</v>
      </c>
      <c r="E6058" s="111"/>
      <c r="F6058" s="103" t="s">
        <v>495</v>
      </c>
      <c r="G6058" s="103" t="s">
        <v>547</v>
      </c>
      <c r="H6058" s="103" t="s">
        <v>548</v>
      </c>
      <c r="I6058" s="103" t="s">
        <v>842</v>
      </c>
      <c r="J6058" s="215">
        <v>208.1</v>
      </c>
      <c r="K6058" s="216" t="s">
        <v>344</v>
      </c>
    </row>
    <row r="6059" spans="1:11" x14ac:dyDescent="0.25">
      <c r="A6059" s="103" t="s">
        <v>806</v>
      </c>
      <c r="B6059" s="103" t="s">
        <v>88</v>
      </c>
      <c r="C6059" s="103" t="s">
        <v>481</v>
      </c>
      <c r="D6059" s="103" t="s">
        <v>494</v>
      </c>
      <c r="E6059" s="111"/>
      <c r="F6059" s="103" t="s">
        <v>495</v>
      </c>
      <c r="G6059" s="103" t="s">
        <v>547</v>
      </c>
      <c r="H6059" s="103" t="s">
        <v>548</v>
      </c>
      <c r="I6059" s="103" t="s">
        <v>92</v>
      </c>
      <c r="J6059" s="215">
        <v>192.04</v>
      </c>
      <c r="K6059" s="216" t="s">
        <v>344</v>
      </c>
    </row>
    <row r="6060" spans="1:11" x14ac:dyDescent="0.25">
      <c r="A6060" s="103" t="s">
        <v>808</v>
      </c>
      <c r="B6060" s="103" t="s">
        <v>88</v>
      </c>
      <c r="C6060" s="103" t="s">
        <v>481</v>
      </c>
      <c r="D6060" s="103" t="s">
        <v>494</v>
      </c>
      <c r="E6060" s="111"/>
      <c r="F6060" s="103" t="s">
        <v>495</v>
      </c>
      <c r="G6060" s="103" t="s">
        <v>172</v>
      </c>
      <c r="H6060" s="103" t="s">
        <v>345</v>
      </c>
      <c r="I6060" s="103" t="s">
        <v>92</v>
      </c>
      <c r="J6060" s="215">
        <v>711.14</v>
      </c>
      <c r="K6060" s="216" t="s">
        <v>344</v>
      </c>
    </row>
    <row r="6061" spans="1:11" x14ac:dyDescent="0.25">
      <c r="A6061" s="103" t="s">
        <v>808</v>
      </c>
      <c r="B6061" s="103" t="s">
        <v>88</v>
      </c>
      <c r="C6061" s="103" t="s">
        <v>481</v>
      </c>
      <c r="D6061" s="103" t="s">
        <v>494</v>
      </c>
      <c r="E6061" s="111"/>
      <c r="F6061" s="103" t="s">
        <v>495</v>
      </c>
      <c r="G6061" s="103" t="s">
        <v>172</v>
      </c>
      <c r="H6061" s="103" t="s">
        <v>345</v>
      </c>
      <c r="I6061" s="103" t="s">
        <v>842</v>
      </c>
      <c r="J6061" s="215">
        <v>199.13</v>
      </c>
      <c r="K6061" s="216" t="s">
        <v>344</v>
      </c>
    </row>
    <row r="6062" spans="1:11" x14ac:dyDescent="0.25">
      <c r="A6062" s="103" t="s">
        <v>809</v>
      </c>
      <c r="B6062" s="103" t="s">
        <v>88</v>
      </c>
      <c r="C6062" s="103" t="s">
        <v>481</v>
      </c>
      <c r="D6062" s="103" t="s">
        <v>494</v>
      </c>
      <c r="E6062" s="111"/>
      <c r="F6062" s="103" t="s">
        <v>495</v>
      </c>
      <c r="G6062" s="103" t="s">
        <v>172</v>
      </c>
      <c r="H6062" s="103" t="s">
        <v>345</v>
      </c>
      <c r="I6062" s="103" t="s">
        <v>92</v>
      </c>
      <c r="J6062" s="215">
        <v>-750.48</v>
      </c>
      <c r="K6062" s="216" t="s">
        <v>344</v>
      </c>
    </row>
    <row r="6063" spans="1:11" x14ac:dyDescent="0.25">
      <c r="A6063" s="103" t="s">
        <v>810</v>
      </c>
      <c r="B6063" s="103" t="s">
        <v>88</v>
      </c>
      <c r="C6063" s="103" t="s">
        <v>481</v>
      </c>
      <c r="D6063" s="103" t="s">
        <v>494</v>
      </c>
      <c r="E6063" s="111"/>
      <c r="F6063" s="103" t="s">
        <v>495</v>
      </c>
      <c r="G6063" s="103" t="s">
        <v>172</v>
      </c>
      <c r="H6063" s="103" t="s">
        <v>345</v>
      </c>
      <c r="I6063" s="103" t="s">
        <v>92</v>
      </c>
      <c r="J6063" s="215">
        <v>2011.29</v>
      </c>
      <c r="K6063" s="216" t="s">
        <v>344</v>
      </c>
    </row>
    <row r="6064" spans="1:11" x14ac:dyDescent="0.25">
      <c r="A6064" s="103" t="s">
        <v>810</v>
      </c>
      <c r="B6064" s="103" t="s">
        <v>88</v>
      </c>
      <c r="C6064" s="103" t="s">
        <v>481</v>
      </c>
      <c r="D6064" s="103" t="s">
        <v>494</v>
      </c>
      <c r="E6064" s="111"/>
      <c r="F6064" s="103" t="s">
        <v>495</v>
      </c>
      <c r="G6064" s="103" t="s">
        <v>172</v>
      </c>
      <c r="H6064" s="103" t="s">
        <v>345</v>
      </c>
      <c r="I6064" s="103" t="s">
        <v>842</v>
      </c>
      <c r="J6064" s="215">
        <v>365.96</v>
      </c>
      <c r="K6064" s="216" t="s">
        <v>344</v>
      </c>
    </row>
    <row r="6065" spans="1:11" x14ac:dyDescent="0.25">
      <c r="A6065" s="103" t="s">
        <v>806</v>
      </c>
      <c r="B6065" s="103" t="s">
        <v>88</v>
      </c>
      <c r="C6065" s="103" t="s">
        <v>481</v>
      </c>
      <c r="D6065" s="103" t="s">
        <v>494</v>
      </c>
      <c r="E6065" s="111"/>
      <c r="F6065" s="103" t="s">
        <v>495</v>
      </c>
      <c r="G6065" s="103" t="s">
        <v>172</v>
      </c>
      <c r="H6065" s="103" t="s">
        <v>345</v>
      </c>
      <c r="I6065" s="103" t="s">
        <v>92</v>
      </c>
      <c r="J6065" s="215">
        <v>663.38</v>
      </c>
      <c r="K6065" s="216" t="s">
        <v>344</v>
      </c>
    </row>
    <row r="6066" spans="1:11" x14ac:dyDescent="0.25">
      <c r="A6066" s="103" t="s">
        <v>808</v>
      </c>
      <c r="B6066" s="103" t="s">
        <v>88</v>
      </c>
      <c r="C6066" s="103" t="s">
        <v>481</v>
      </c>
      <c r="D6066" s="103" t="s">
        <v>494</v>
      </c>
      <c r="E6066" s="111"/>
      <c r="F6066" s="103" t="s">
        <v>495</v>
      </c>
      <c r="G6066" s="103" t="s">
        <v>204</v>
      </c>
      <c r="H6066" s="103" t="s">
        <v>353</v>
      </c>
      <c r="I6066" s="103" t="s">
        <v>842</v>
      </c>
      <c r="J6066" s="215">
        <v>298.85000000000002</v>
      </c>
      <c r="K6066" s="216" t="s">
        <v>347</v>
      </c>
    </row>
    <row r="6067" spans="1:11" x14ac:dyDescent="0.25">
      <c r="A6067" s="103" t="s">
        <v>808</v>
      </c>
      <c r="B6067" s="103" t="s">
        <v>88</v>
      </c>
      <c r="C6067" s="103" t="s">
        <v>481</v>
      </c>
      <c r="D6067" s="103" t="s">
        <v>494</v>
      </c>
      <c r="E6067" s="111"/>
      <c r="F6067" s="103" t="s">
        <v>495</v>
      </c>
      <c r="G6067" s="103" t="s">
        <v>219</v>
      </c>
      <c r="H6067" s="103" t="s">
        <v>406</v>
      </c>
      <c r="I6067" s="103" t="s">
        <v>92</v>
      </c>
      <c r="J6067" s="215">
        <v>691.86</v>
      </c>
      <c r="K6067" s="216" t="s">
        <v>347</v>
      </c>
    </row>
    <row r="6068" spans="1:11" x14ac:dyDescent="0.25">
      <c r="A6068" s="103" t="s">
        <v>808</v>
      </c>
      <c r="B6068" s="103" t="s">
        <v>88</v>
      </c>
      <c r="C6068" s="103" t="s">
        <v>481</v>
      </c>
      <c r="D6068" s="103" t="s">
        <v>494</v>
      </c>
      <c r="E6068" s="111"/>
      <c r="F6068" s="103" t="s">
        <v>495</v>
      </c>
      <c r="G6068" s="103" t="s">
        <v>219</v>
      </c>
      <c r="H6068" s="103" t="s">
        <v>406</v>
      </c>
      <c r="I6068" s="103" t="s">
        <v>842</v>
      </c>
      <c r="J6068" s="215">
        <v>267.33</v>
      </c>
      <c r="K6068" s="216" t="s">
        <v>347</v>
      </c>
    </row>
    <row r="6069" spans="1:11" x14ac:dyDescent="0.25">
      <c r="A6069" s="103" t="s">
        <v>808</v>
      </c>
      <c r="B6069" s="103" t="s">
        <v>88</v>
      </c>
      <c r="C6069" s="103" t="s">
        <v>481</v>
      </c>
      <c r="D6069" s="103" t="s">
        <v>494</v>
      </c>
      <c r="E6069" s="111"/>
      <c r="F6069" s="103" t="s">
        <v>495</v>
      </c>
      <c r="G6069" s="103" t="s">
        <v>613</v>
      </c>
      <c r="H6069" s="103" t="s">
        <v>614</v>
      </c>
      <c r="I6069" s="103" t="s">
        <v>842</v>
      </c>
      <c r="J6069" s="215">
        <v>307.62</v>
      </c>
      <c r="K6069" s="216" t="s">
        <v>88</v>
      </c>
    </row>
    <row r="6070" spans="1:11" x14ac:dyDescent="0.25">
      <c r="A6070" s="103" t="s">
        <v>809</v>
      </c>
      <c r="B6070" s="103" t="s">
        <v>88</v>
      </c>
      <c r="C6070" s="103" t="s">
        <v>481</v>
      </c>
      <c r="D6070" s="103" t="s">
        <v>494</v>
      </c>
      <c r="E6070" s="111"/>
      <c r="F6070" s="103" t="s">
        <v>495</v>
      </c>
      <c r="G6070" s="103" t="s">
        <v>467</v>
      </c>
      <c r="H6070" s="103" t="s">
        <v>468</v>
      </c>
      <c r="I6070" s="103" t="s">
        <v>92</v>
      </c>
      <c r="J6070" s="215">
        <v>777.4</v>
      </c>
      <c r="K6070" s="216" t="s">
        <v>88</v>
      </c>
    </row>
    <row r="6071" spans="1:11" x14ac:dyDescent="0.25">
      <c r="A6071" s="103" t="s">
        <v>810</v>
      </c>
      <c r="B6071" s="103" t="s">
        <v>88</v>
      </c>
      <c r="C6071" s="103" t="s">
        <v>481</v>
      </c>
      <c r="D6071" s="103" t="s">
        <v>494</v>
      </c>
      <c r="E6071" s="111"/>
      <c r="F6071" s="103" t="s">
        <v>495</v>
      </c>
      <c r="G6071" s="103" t="s">
        <v>467</v>
      </c>
      <c r="H6071" s="103" t="s">
        <v>468</v>
      </c>
      <c r="I6071" s="103" t="s">
        <v>92</v>
      </c>
      <c r="J6071" s="215">
        <v>141.36000000000001</v>
      </c>
      <c r="K6071" s="216" t="s">
        <v>88</v>
      </c>
    </row>
    <row r="6072" spans="1:11" x14ac:dyDescent="0.25">
      <c r="A6072" s="103" t="s">
        <v>806</v>
      </c>
      <c r="B6072" s="103" t="s">
        <v>88</v>
      </c>
      <c r="C6072" s="103" t="s">
        <v>481</v>
      </c>
      <c r="D6072" s="103" t="s">
        <v>494</v>
      </c>
      <c r="E6072" s="111"/>
      <c r="F6072" s="103" t="s">
        <v>495</v>
      </c>
      <c r="G6072" s="103" t="s">
        <v>467</v>
      </c>
      <c r="H6072" s="103" t="s">
        <v>468</v>
      </c>
      <c r="I6072" s="103" t="s">
        <v>92</v>
      </c>
      <c r="J6072" s="215">
        <v>-353.36</v>
      </c>
      <c r="K6072" s="216" t="s">
        <v>88</v>
      </c>
    </row>
    <row r="6073" spans="1:11" x14ac:dyDescent="0.25">
      <c r="A6073" s="103" t="s">
        <v>807</v>
      </c>
      <c r="B6073" s="103" t="s">
        <v>88</v>
      </c>
      <c r="C6073" s="103" t="s">
        <v>481</v>
      </c>
      <c r="D6073" s="103" t="s">
        <v>494</v>
      </c>
      <c r="E6073" s="111"/>
      <c r="F6073" s="103" t="s">
        <v>495</v>
      </c>
      <c r="G6073" s="103" t="s">
        <v>208</v>
      </c>
      <c r="H6073" s="103" t="s">
        <v>357</v>
      </c>
      <c r="I6073" s="103" t="s">
        <v>92</v>
      </c>
      <c r="J6073" s="215">
        <v>694.51</v>
      </c>
      <c r="K6073" s="216" t="s">
        <v>88</v>
      </c>
    </row>
    <row r="6074" spans="1:11" x14ac:dyDescent="0.25">
      <c r="A6074" s="103" t="s">
        <v>808</v>
      </c>
      <c r="B6074" s="103" t="s">
        <v>88</v>
      </c>
      <c r="C6074" s="103" t="s">
        <v>481</v>
      </c>
      <c r="D6074" s="103" t="s">
        <v>494</v>
      </c>
      <c r="E6074" s="111"/>
      <c r="F6074" s="103" t="s">
        <v>495</v>
      </c>
      <c r="G6074" s="103" t="s">
        <v>174</v>
      </c>
      <c r="H6074" s="103" t="s">
        <v>358</v>
      </c>
      <c r="I6074" s="103" t="s">
        <v>92</v>
      </c>
      <c r="J6074" s="215">
        <v>260.63</v>
      </c>
      <c r="K6074" s="216" t="s">
        <v>88</v>
      </c>
    </row>
    <row r="6075" spans="1:11" x14ac:dyDescent="0.25">
      <c r="A6075" s="103" t="s">
        <v>809</v>
      </c>
      <c r="B6075" s="103" t="s">
        <v>88</v>
      </c>
      <c r="C6075" s="103" t="s">
        <v>481</v>
      </c>
      <c r="D6075" s="103" t="s">
        <v>494</v>
      </c>
      <c r="E6075" s="111"/>
      <c r="F6075" s="103" t="s">
        <v>495</v>
      </c>
      <c r="G6075" s="103" t="s">
        <v>174</v>
      </c>
      <c r="H6075" s="103" t="s">
        <v>358</v>
      </c>
      <c r="I6075" s="103" t="s">
        <v>92</v>
      </c>
      <c r="J6075" s="215">
        <v>488.45</v>
      </c>
      <c r="K6075" s="216" t="s">
        <v>88</v>
      </c>
    </row>
    <row r="6076" spans="1:11" x14ac:dyDescent="0.25">
      <c r="A6076" s="103" t="s">
        <v>810</v>
      </c>
      <c r="B6076" s="103" t="s">
        <v>88</v>
      </c>
      <c r="C6076" s="103" t="s">
        <v>481</v>
      </c>
      <c r="D6076" s="103" t="s">
        <v>494</v>
      </c>
      <c r="E6076" s="111"/>
      <c r="F6076" s="103" t="s">
        <v>495</v>
      </c>
      <c r="G6076" s="103" t="s">
        <v>174</v>
      </c>
      <c r="H6076" s="103" t="s">
        <v>358</v>
      </c>
      <c r="I6076" s="103" t="s">
        <v>92</v>
      </c>
      <c r="J6076" s="215">
        <v>1144.3499999999999</v>
      </c>
      <c r="K6076" s="216" t="s">
        <v>88</v>
      </c>
    </row>
    <row r="6077" spans="1:11" x14ac:dyDescent="0.25">
      <c r="A6077" s="103" t="s">
        <v>806</v>
      </c>
      <c r="B6077" s="103" t="s">
        <v>88</v>
      </c>
      <c r="C6077" s="103" t="s">
        <v>481</v>
      </c>
      <c r="D6077" s="103" t="s">
        <v>494</v>
      </c>
      <c r="E6077" s="111"/>
      <c r="F6077" s="103" t="s">
        <v>495</v>
      </c>
      <c r="G6077" s="103" t="s">
        <v>174</v>
      </c>
      <c r="H6077" s="103" t="s">
        <v>358</v>
      </c>
      <c r="I6077" s="103" t="s">
        <v>92</v>
      </c>
      <c r="J6077" s="215">
        <v>408.02</v>
      </c>
      <c r="K6077" s="216" t="s">
        <v>88</v>
      </c>
    </row>
    <row r="6078" spans="1:11" x14ac:dyDescent="0.25">
      <c r="A6078" s="103" t="s">
        <v>807</v>
      </c>
      <c r="B6078" s="103" t="s">
        <v>88</v>
      </c>
      <c r="C6078" s="103" t="s">
        <v>481</v>
      </c>
      <c r="D6078" s="103" t="s">
        <v>494</v>
      </c>
      <c r="E6078" s="111"/>
      <c r="F6078" s="103" t="s">
        <v>495</v>
      </c>
      <c r="G6078" s="103" t="s">
        <v>174</v>
      </c>
      <c r="H6078" s="103" t="s">
        <v>358</v>
      </c>
      <c r="I6078" s="103" t="s">
        <v>92</v>
      </c>
      <c r="J6078" s="215">
        <v>-304.06</v>
      </c>
      <c r="K6078" s="216" t="s">
        <v>88</v>
      </c>
    </row>
    <row r="6079" spans="1:11" x14ac:dyDescent="0.25">
      <c r="A6079" s="103" t="s">
        <v>808</v>
      </c>
      <c r="B6079" s="103" t="s">
        <v>88</v>
      </c>
      <c r="C6079" s="103" t="s">
        <v>481</v>
      </c>
      <c r="D6079" s="103" t="s">
        <v>494</v>
      </c>
      <c r="E6079" s="111"/>
      <c r="F6079" s="103" t="s">
        <v>495</v>
      </c>
      <c r="G6079" s="103" t="s">
        <v>145</v>
      </c>
      <c r="H6079" s="103" t="s">
        <v>359</v>
      </c>
      <c r="I6079" s="103" t="s">
        <v>92</v>
      </c>
      <c r="J6079" s="215">
        <v>918</v>
      </c>
      <c r="K6079" s="216" t="s">
        <v>88</v>
      </c>
    </row>
    <row r="6080" spans="1:11" x14ac:dyDescent="0.25">
      <c r="A6080" s="103" t="s">
        <v>809</v>
      </c>
      <c r="B6080" s="103" t="s">
        <v>88</v>
      </c>
      <c r="C6080" s="103" t="s">
        <v>481</v>
      </c>
      <c r="D6080" s="103" t="s">
        <v>494</v>
      </c>
      <c r="E6080" s="111"/>
      <c r="F6080" s="103" t="s">
        <v>495</v>
      </c>
      <c r="G6080" s="103" t="s">
        <v>145</v>
      </c>
      <c r="H6080" s="103" t="s">
        <v>359</v>
      </c>
      <c r="I6080" s="103" t="s">
        <v>92</v>
      </c>
      <c r="J6080" s="215">
        <v>578.59</v>
      </c>
      <c r="K6080" s="216" t="s">
        <v>88</v>
      </c>
    </row>
    <row r="6081" spans="1:11" x14ac:dyDescent="0.25">
      <c r="A6081" s="103" t="s">
        <v>810</v>
      </c>
      <c r="B6081" s="103" t="s">
        <v>88</v>
      </c>
      <c r="C6081" s="103" t="s">
        <v>481</v>
      </c>
      <c r="D6081" s="103" t="s">
        <v>494</v>
      </c>
      <c r="E6081" s="111"/>
      <c r="F6081" s="103" t="s">
        <v>495</v>
      </c>
      <c r="G6081" s="103" t="s">
        <v>145</v>
      </c>
      <c r="H6081" s="103" t="s">
        <v>359</v>
      </c>
      <c r="I6081" s="103" t="s">
        <v>92</v>
      </c>
      <c r="J6081" s="215">
        <v>85.8</v>
      </c>
      <c r="K6081" s="216" t="s">
        <v>88</v>
      </c>
    </row>
    <row r="6082" spans="1:11" x14ac:dyDescent="0.25">
      <c r="A6082" s="103" t="s">
        <v>806</v>
      </c>
      <c r="B6082" s="103" t="s">
        <v>88</v>
      </c>
      <c r="C6082" s="103" t="s">
        <v>481</v>
      </c>
      <c r="D6082" s="103" t="s">
        <v>494</v>
      </c>
      <c r="E6082" s="111"/>
      <c r="F6082" s="103" t="s">
        <v>495</v>
      </c>
      <c r="G6082" s="103" t="s">
        <v>145</v>
      </c>
      <c r="H6082" s="103" t="s">
        <v>359</v>
      </c>
      <c r="I6082" s="103" t="s">
        <v>92</v>
      </c>
      <c r="J6082" s="215">
        <v>-174.57</v>
      </c>
      <c r="K6082" s="216" t="s">
        <v>88</v>
      </c>
    </row>
    <row r="6083" spans="1:11" x14ac:dyDescent="0.25">
      <c r="A6083" s="103" t="s">
        <v>807</v>
      </c>
      <c r="B6083" s="103" t="s">
        <v>88</v>
      </c>
      <c r="C6083" s="103" t="s">
        <v>481</v>
      </c>
      <c r="D6083" s="103" t="s">
        <v>494</v>
      </c>
      <c r="E6083" s="111"/>
      <c r="F6083" s="103" t="s">
        <v>495</v>
      </c>
      <c r="G6083" s="103" t="s">
        <v>145</v>
      </c>
      <c r="H6083" s="103" t="s">
        <v>359</v>
      </c>
      <c r="I6083" s="103" t="s">
        <v>92</v>
      </c>
      <c r="J6083" s="215">
        <v>-335.67</v>
      </c>
      <c r="K6083" s="216" t="s">
        <v>88</v>
      </c>
    </row>
    <row r="6084" spans="1:11" x14ac:dyDescent="0.25">
      <c r="A6084" s="103" t="s">
        <v>808</v>
      </c>
      <c r="B6084" s="103" t="s">
        <v>88</v>
      </c>
      <c r="C6084" s="103" t="s">
        <v>481</v>
      </c>
      <c r="D6084" s="103" t="s">
        <v>494</v>
      </c>
      <c r="E6084" s="111"/>
      <c r="F6084" s="103" t="s">
        <v>495</v>
      </c>
      <c r="G6084" s="103" t="s">
        <v>149</v>
      </c>
      <c r="H6084" s="103" t="s">
        <v>362</v>
      </c>
      <c r="I6084" s="103" t="s">
        <v>92</v>
      </c>
      <c r="J6084" s="215">
        <v>-14813.08</v>
      </c>
      <c r="K6084" s="216" t="s">
        <v>88</v>
      </c>
    </row>
    <row r="6085" spans="1:11" x14ac:dyDescent="0.25">
      <c r="A6085" s="103" t="s">
        <v>808</v>
      </c>
      <c r="B6085" s="103" t="s">
        <v>88</v>
      </c>
      <c r="C6085" s="103" t="s">
        <v>481</v>
      </c>
      <c r="D6085" s="103" t="s">
        <v>494</v>
      </c>
      <c r="E6085" s="111"/>
      <c r="F6085" s="103" t="s">
        <v>495</v>
      </c>
      <c r="G6085" s="103" t="s">
        <v>149</v>
      </c>
      <c r="H6085" s="103" t="s">
        <v>362</v>
      </c>
      <c r="I6085" s="103" t="s">
        <v>842</v>
      </c>
      <c r="J6085" s="215">
        <v>290.49</v>
      </c>
      <c r="K6085" s="216" t="s">
        <v>88</v>
      </c>
    </row>
    <row r="6086" spans="1:11" x14ac:dyDescent="0.25">
      <c r="A6086" s="103" t="s">
        <v>809</v>
      </c>
      <c r="B6086" s="103" t="s">
        <v>88</v>
      </c>
      <c r="C6086" s="103" t="s">
        <v>481</v>
      </c>
      <c r="D6086" s="103" t="s">
        <v>494</v>
      </c>
      <c r="E6086" s="111"/>
      <c r="F6086" s="103" t="s">
        <v>495</v>
      </c>
      <c r="G6086" s="103" t="s">
        <v>149</v>
      </c>
      <c r="H6086" s="103" t="s">
        <v>362</v>
      </c>
      <c r="I6086" s="103" t="s">
        <v>92</v>
      </c>
      <c r="J6086" s="215">
        <v>23454.04</v>
      </c>
      <c r="K6086" s="216" t="s">
        <v>88</v>
      </c>
    </row>
    <row r="6087" spans="1:11" x14ac:dyDescent="0.25">
      <c r="A6087" s="103" t="s">
        <v>810</v>
      </c>
      <c r="B6087" s="103" t="s">
        <v>88</v>
      </c>
      <c r="C6087" s="103" t="s">
        <v>481</v>
      </c>
      <c r="D6087" s="103" t="s">
        <v>494</v>
      </c>
      <c r="E6087" s="111"/>
      <c r="F6087" s="103" t="s">
        <v>495</v>
      </c>
      <c r="G6087" s="103" t="s">
        <v>149</v>
      </c>
      <c r="H6087" s="103" t="s">
        <v>362</v>
      </c>
      <c r="I6087" s="103" t="s">
        <v>92</v>
      </c>
      <c r="J6087" s="215">
        <v>16611.419999999998</v>
      </c>
      <c r="K6087" s="216" t="s">
        <v>88</v>
      </c>
    </row>
    <row r="6088" spans="1:11" x14ac:dyDescent="0.25">
      <c r="A6088" s="103" t="s">
        <v>1038</v>
      </c>
      <c r="B6088" s="103" t="s">
        <v>88</v>
      </c>
      <c r="C6088" s="103" t="s">
        <v>481</v>
      </c>
      <c r="D6088" s="103" t="s">
        <v>494</v>
      </c>
      <c r="E6088" s="111"/>
      <c r="F6088" s="103" t="s">
        <v>495</v>
      </c>
      <c r="G6088" s="103" t="s">
        <v>149</v>
      </c>
      <c r="H6088" s="103" t="s">
        <v>362</v>
      </c>
      <c r="I6088" s="103" t="s">
        <v>842</v>
      </c>
      <c r="J6088" s="215">
        <v>212.86</v>
      </c>
      <c r="K6088" s="216" t="s">
        <v>88</v>
      </c>
    </row>
    <row r="6089" spans="1:11" x14ac:dyDescent="0.25">
      <c r="A6089" s="103" t="s">
        <v>806</v>
      </c>
      <c r="B6089" s="103" t="s">
        <v>88</v>
      </c>
      <c r="C6089" s="103" t="s">
        <v>481</v>
      </c>
      <c r="D6089" s="103" t="s">
        <v>494</v>
      </c>
      <c r="E6089" s="111"/>
      <c r="F6089" s="103" t="s">
        <v>495</v>
      </c>
      <c r="G6089" s="103" t="s">
        <v>149</v>
      </c>
      <c r="H6089" s="103" t="s">
        <v>362</v>
      </c>
      <c r="I6089" s="103" t="s">
        <v>92</v>
      </c>
      <c r="J6089" s="215">
        <v>25305.67</v>
      </c>
      <c r="K6089" s="216" t="s">
        <v>88</v>
      </c>
    </row>
    <row r="6090" spans="1:11" x14ac:dyDescent="0.25">
      <c r="A6090" s="103" t="s">
        <v>808</v>
      </c>
      <c r="B6090" s="103" t="s">
        <v>88</v>
      </c>
      <c r="C6090" s="103" t="s">
        <v>481</v>
      </c>
      <c r="D6090" s="103" t="s">
        <v>494</v>
      </c>
      <c r="E6090" s="111"/>
      <c r="F6090" s="103" t="s">
        <v>495</v>
      </c>
      <c r="G6090" s="103" t="s">
        <v>147</v>
      </c>
      <c r="H6090" s="103" t="s">
        <v>617</v>
      </c>
      <c r="I6090" s="103" t="s">
        <v>92</v>
      </c>
      <c r="J6090" s="215">
        <v>601.55999999999995</v>
      </c>
      <c r="K6090" s="216" t="s">
        <v>88</v>
      </c>
    </row>
    <row r="6091" spans="1:11" x14ac:dyDescent="0.25">
      <c r="A6091" s="103" t="s">
        <v>809</v>
      </c>
      <c r="B6091" s="103" t="s">
        <v>88</v>
      </c>
      <c r="C6091" s="103" t="s">
        <v>481</v>
      </c>
      <c r="D6091" s="103" t="s">
        <v>494</v>
      </c>
      <c r="E6091" s="111"/>
      <c r="F6091" s="103" t="s">
        <v>495</v>
      </c>
      <c r="G6091" s="103" t="s">
        <v>147</v>
      </c>
      <c r="H6091" s="103" t="s">
        <v>617</v>
      </c>
      <c r="I6091" s="103" t="s">
        <v>92</v>
      </c>
      <c r="J6091" s="215">
        <v>963.09</v>
      </c>
      <c r="K6091" s="216" t="s">
        <v>88</v>
      </c>
    </row>
    <row r="6092" spans="1:11" x14ac:dyDescent="0.25">
      <c r="A6092" s="103" t="s">
        <v>810</v>
      </c>
      <c r="B6092" s="103" t="s">
        <v>88</v>
      </c>
      <c r="C6092" s="103" t="s">
        <v>481</v>
      </c>
      <c r="D6092" s="103" t="s">
        <v>494</v>
      </c>
      <c r="E6092" s="111"/>
      <c r="F6092" s="103" t="s">
        <v>495</v>
      </c>
      <c r="G6092" s="103" t="s">
        <v>147</v>
      </c>
      <c r="H6092" s="103" t="s">
        <v>617</v>
      </c>
      <c r="I6092" s="103" t="s">
        <v>92</v>
      </c>
      <c r="J6092" s="215">
        <v>1686.6</v>
      </c>
      <c r="K6092" s="216" t="s">
        <v>88</v>
      </c>
    </row>
    <row r="6093" spans="1:11" x14ac:dyDescent="0.25">
      <c r="A6093" s="103" t="s">
        <v>1038</v>
      </c>
      <c r="B6093" s="103" t="s">
        <v>88</v>
      </c>
      <c r="C6093" s="103" t="s">
        <v>481</v>
      </c>
      <c r="D6093" s="103" t="s">
        <v>494</v>
      </c>
      <c r="E6093" s="111"/>
      <c r="F6093" s="103" t="s">
        <v>495</v>
      </c>
      <c r="G6093" s="103" t="s">
        <v>147</v>
      </c>
      <c r="H6093" s="103" t="s">
        <v>617</v>
      </c>
      <c r="I6093" s="103" t="s">
        <v>92</v>
      </c>
      <c r="J6093" s="215">
        <v>1417.96</v>
      </c>
      <c r="K6093" s="216" t="s">
        <v>88</v>
      </c>
    </row>
    <row r="6094" spans="1:11" x14ac:dyDescent="0.25">
      <c r="A6094" s="103" t="s">
        <v>806</v>
      </c>
      <c r="B6094" s="103" t="s">
        <v>88</v>
      </c>
      <c r="C6094" s="103" t="s">
        <v>481</v>
      </c>
      <c r="D6094" s="103" t="s">
        <v>494</v>
      </c>
      <c r="E6094" s="111"/>
      <c r="F6094" s="103" t="s">
        <v>495</v>
      </c>
      <c r="G6094" s="103" t="s">
        <v>147</v>
      </c>
      <c r="H6094" s="103" t="s">
        <v>617</v>
      </c>
      <c r="I6094" s="103" t="s">
        <v>92</v>
      </c>
      <c r="J6094" s="215">
        <v>2171.0700000000002</v>
      </c>
      <c r="K6094" s="216" t="s">
        <v>88</v>
      </c>
    </row>
    <row r="6095" spans="1:11" x14ac:dyDescent="0.25">
      <c r="A6095" s="103" t="s">
        <v>807</v>
      </c>
      <c r="B6095" s="103" t="s">
        <v>88</v>
      </c>
      <c r="C6095" s="103" t="s">
        <v>481</v>
      </c>
      <c r="D6095" s="103" t="s">
        <v>494</v>
      </c>
      <c r="E6095" s="111"/>
      <c r="F6095" s="103" t="s">
        <v>495</v>
      </c>
      <c r="G6095" s="103" t="s">
        <v>147</v>
      </c>
      <c r="H6095" s="103" t="s">
        <v>617</v>
      </c>
      <c r="I6095" s="103" t="s">
        <v>92</v>
      </c>
      <c r="J6095" s="215">
        <v>1949.18</v>
      </c>
      <c r="K6095" s="216" t="s">
        <v>88</v>
      </c>
    </row>
    <row r="6096" spans="1:11" x14ac:dyDescent="0.25">
      <c r="A6096" s="103" t="s">
        <v>808</v>
      </c>
      <c r="B6096" s="103" t="s">
        <v>88</v>
      </c>
      <c r="C6096" s="103" t="s">
        <v>481</v>
      </c>
      <c r="D6096" s="103" t="s">
        <v>494</v>
      </c>
      <c r="E6096" s="111"/>
      <c r="F6096" s="103" t="s">
        <v>495</v>
      </c>
      <c r="G6096" s="103" t="s">
        <v>144</v>
      </c>
      <c r="H6096" s="103" t="s">
        <v>923</v>
      </c>
      <c r="I6096" s="103" t="s">
        <v>842</v>
      </c>
      <c r="J6096" s="215">
        <v>668.91</v>
      </c>
      <c r="K6096" s="216" t="s">
        <v>88</v>
      </c>
    </row>
    <row r="6097" spans="1:11" x14ac:dyDescent="0.25">
      <c r="A6097" s="103" t="s">
        <v>808</v>
      </c>
      <c r="B6097" s="103" t="s">
        <v>88</v>
      </c>
      <c r="C6097" s="103" t="s">
        <v>481</v>
      </c>
      <c r="D6097" s="103" t="s">
        <v>494</v>
      </c>
      <c r="E6097" s="111"/>
      <c r="F6097" s="103" t="s">
        <v>495</v>
      </c>
      <c r="G6097" s="103" t="s">
        <v>144</v>
      </c>
      <c r="H6097" s="103" t="s">
        <v>583</v>
      </c>
      <c r="I6097" s="103" t="s">
        <v>92</v>
      </c>
      <c r="J6097" s="215">
        <v>28679.54</v>
      </c>
      <c r="K6097" s="216" t="s">
        <v>88</v>
      </c>
    </row>
    <row r="6098" spans="1:11" x14ac:dyDescent="0.25">
      <c r="A6098" s="103" t="s">
        <v>809</v>
      </c>
      <c r="B6098" s="103" t="s">
        <v>88</v>
      </c>
      <c r="C6098" s="103" t="s">
        <v>481</v>
      </c>
      <c r="D6098" s="103" t="s">
        <v>494</v>
      </c>
      <c r="E6098" s="111"/>
      <c r="F6098" s="103" t="s">
        <v>495</v>
      </c>
      <c r="G6098" s="103" t="s">
        <v>144</v>
      </c>
      <c r="H6098" s="103" t="s">
        <v>583</v>
      </c>
      <c r="I6098" s="103" t="s">
        <v>92</v>
      </c>
      <c r="J6098" s="215">
        <v>19045.02</v>
      </c>
      <c r="K6098" s="216" t="s">
        <v>88</v>
      </c>
    </row>
    <row r="6099" spans="1:11" x14ac:dyDescent="0.25">
      <c r="A6099" s="103" t="s">
        <v>810</v>
      </c>
      <c r="B6099" s="103" t="s">
        <v>88</v>
      </c>
      <c r="C6099" s="103" t="s">
        <v>481</v>
      </c>
      <c r="D6099" s="103" t="s">
        <v>494</v>
      </c>
      <c r="E6099" s="111"/>
      <c r="F6099" s="103" t="s">
        <v>495</v>
      </c>
      <c r="G6099" s="103" t="s">
        <v>144</v>
      </c>
      <c r="H6099" s="103" t="s">
        <v>583</v>
      </c>
      <c r="I6099" s="103" t="s">
        <v>92</v>
      </c>
      <c r="J6099" s="215">
        <v>19277.48</v>
      </c>
      <c r="K6099" s="216" t="s">
        <v>88</v>
      </c>
    </row>
    <row r="6100" spans="1:11" x14ac:dyDescent="0.25">
      <c r="A6100" s="103" t="s">
        <v>1038</v>
      </c>
      <c r="B6100" s="103" t="s">
        <v>88</v>
      </c>
      <c r="C6100" s="103" t="s">
        <v>481</v>
      </c>
      <c r="D6100" s="103" t="s">
        <v>494</v>
      </c>
      <c r="E6100" s="111"/>
      <c r="F6100" s="103" t="s">
        <v>495</v>
      </c>
      <c r="G6100" s="103" t="s">
        <v>144</v>
      </c>
      <c r="H6100" s="103" t="s">
        <v>583</v>
      </c>
      <c r="I6100" s="103" t="s">
        <v>92</v>
      </c>
      <c r="J6100" s="215">
        <v>15236.01</v>
      </c>
      <c r="K6100" s="216" t="s">
        <v>88</v>
      </c>
    </row>
    <row r="6101" spans="1:11" x14ac:dyDescent="0.25">
      <c r="A6101" s="103" t="s">
        <v>1038</v>
      </c>
      <c r="B6101" s="103" t="s">
        <v>88</v>
      </c>
      <c r="C6101" s="103" t="s">
        <v>481</v>
      </c>
      <c r="D6101" s="103" t="s">
        <v>494</v>
      </c>
      <c r="E6101" s="111"/>
      <c r="F6101" s="103" t="s">
        <v>495</v>
      </c>
      <c r="G6101" s="103" t="s">
        <v>144</v>
      </c>
      <c r="H6101" s="103" t="s">
        <v>583</v>
      </c>
      <c r="I6101" s="103" t="s">
        <v>842</v>
      </c>
      <c r="J6101" s="215">
        <v>688.14</v>
      </c>
      <c r="K6101" s="216" t="s">
        <v>88</v>
      </c>
    </row>
    <row r="6102" spans="1:11" x14ac:dyDescent="0.25">
      <c r="A6102" s="103" t="s">
        <v>806</v>
      </c>
      <c r="B6102" s="103" t="s">
        <v>88</v>
      </c>
      <c r="C6102" s="103" t="s">
        <v>481</v>
      </c>
      <c r="D6102" s="103" t="s">
        <v>494</v>
      </c>
      <c r="E6102" s="111"/>
      <c r="F6102" s="103" t="s">
        <v>495</v>
      </c>
      <c r="G6102" s="103" t="s">
        <v>144</v>
      </c>
      <c r="H6102" s="103" t="s">
        <v>583</v>
      </c>
      <c r="I6102" s="103" t="s">
        <v>92</v>
      </c>
      <c r="J6102" s="215">
        <v>18372.810000000001</v>
      </c>
      <c r="K6102" s="216" t="s">
        <v>88</v>
      </c>
    </row>
    <row r="6103" spans="1:11" x14ac:dyDescent="0.25">
      <c r="A6103" s="103" t="s">
        <v>807</v>
      </c>
      <c r="B6103" s="103" t="s">
        <v>88</v>
      </c>
      <c r="C6103" s="103" t="s">
        <v>481</v>
      </c>
      <c r="D6103" s="103" t="s">
        <v>494</v>
      </c>
      <c r="E6103" s="111"/>
      <c r="F6103" s="103" t="s">
        <v>495</v>
      </c>
      <c r="G6103" s="103" t="s">
        <v>144</v>
      </c>
      <c r="H6103" s="103" t="s">
        <v>583</v>
      </c>
      <c r="I6103" s="103" t="s">
        <v>92</v>
      </c>
      <c r="J6103" s="215">
        <v>22405.89</v>
      </c>
      <c r="K6103" s="216" t="s">
        <v>88</v>
      </c>
    </row>
    <row r="6104" spans="1:11" x14ac:dyDescent="0.25">
      <c r="A6104" s="103" t="s">
        <v>807</v>
      </c>
      <c r="B6104" s="103" t="s">
        <v>88</v>
      </c>
      <c r="C6104" s="103" t="s">
        <v>481</v>
      </c>
      <c r="D6104" s="103" t="s">
        <v>494</v>
      </c>
      <c r="E6104" s="111"/>
      <c r="F6104" s="103" t="s">
        <v>495</v>
      </c>
      <c r="G6104" s="103" t="s">
        <v>144</v>
      </c>
      <c r="H6104" s="103" t="s">
        <v>583</v>
      </c>
      <c r="I6104" s="103" t="s">
        <v>842</v>
      </c>
      <c r="J6104" s="215">
        <v>2079.91</v>
      </c>
      <c r="K6104" s="216" t="s">
        <v>88</v>
      </c>
    </row>
    <row r="6105" spans="1:11" x14ac:dyDescent="0.25">
      <c r="A6105" s="103" t="s">
        <v>808</v>
      </c>
      <c r="B6105" s="103" t="s">
        <v>88</v>
      </c>
      <c r="C6105" s="103" t="s">
        <v>481</v>
      </c>
      <c r="D6105" s="103" t="s">
        <v>494</v>
      </c>
      <c r="E6105" s="111"/>
      <c r="F6105" s="103" t="s">
        <v>495</v>
      </c>
      <c r="G6105" s="103" t="s">
        <v>99</v>
      </c>
      <c r="H6105" s="103" t="s">
        <v>363</v>
      </c>
      <c r="I6105" s="103" t="s">
        <v>92</v>
      </c>
      <c r="J6105" s="215">
        <v>74118.69</v>
      </c>
      <c r="K6105" s="216" t="s">
        <v>88</v>
      </c>
    </row>
    <row r="6106" spans="1:11" x14ac:dyDescent="0.25">
      <c r="A6106" s="103" t="s">
        <v>809</v>
      </c>
      <c r="B6106" s="103" t="s">
        <v>88</v>
      </c>
      <c r="C6106" s="103" t="s">
        <v>481</v>
      </c>
      <c r="D6106" s="103" t="s">
        <v>494</v>
      </c>
      <c r="E6106" s="111"/>
      <c r="F6106" s="103" t="s">
        <v>495</v>
      </c>
      <c r="G6106" s="103" t="s">
        <v>99</v>
      </c>
      <c r="H6106" s="103" t="s">
        <v>363</v>
      </c>
      <c r="I6106" s="103" t="s">
        <v>92</v>
      </c>
      <c r="J6106" s="215">
        <v>48645.24</v>
      </c>
      <c r="K6106" s="216" t="s">
        <v>88</v>
      </c>
    </row>
    <row r="6107" spans="1:11" x14ac:dyDescent="0.25">
      <c r="A6107" s="103" t="s">
        <v>809</v>
      </c>
      <c r="B6107" s="103" t="s">
        <v>88</v>
      </c>
      <c r="C6107" s="103" t="s">
        <v>481</v>
      </c>
      <c r="D6107" s="103" t="s">
        <v>494</v>
      </c>
      <c r="E6107" s="111"/>
      <c r="F6107" s="103" t="s">
        <v>495</v>
      </c>
      <c r="G6107" s="103" t="s">
        <v>99</v>
      </c>
      <c r="H6107" s="103" t="s">
        <v>363</v>
      </c>
      <c r="I6107" s="103" t="s">
        <v>842</v>
      </c>
      <c r="J6107" s="215">
        <v>249.54</v>
      </c>
      <c r="K6107" s="216" t="s">
        <v>88</v>
      </c>
    </row>
    <row r="6108" spans="1:11" x14ac:dyDescent="0.25">
      <c r="A6108" s="103" t="s">
        <v>810</v>
      </c>
      <c r="B6108" s="103" t="s">
        <v>88</v>
      </c>
      <c r="C6108" s="103" t="s">
        <v>481</v>
      </c>
      <c r="D6108" s="103" t="s">
        <v>494</v>
      </c>
      <c r="E6108" s="111"/>
      <c r="F6108" s="103" t="s">
        <v>495</v>
      </c>
      <c r="G6108" s="103" t="s">
        <v>99</v>
      </c>
      <c r="H6108" s="103" t="s">
        <v>363</v>
      </c>
      <c r="I6108" s="103" t="s">
        <v>92</v>
      </c>
      <c r="J6108" s="215">
        <v>82487.789999999994</v>
      </c>
      <c r="K6108" s="216" t="s">
        <v>88</v>
      </c>
    </row>
    <row r="6109" spans="1:11" x14ac:dyDescent="0.25">
      <c r="A6109" s="103" t="s">
        <v>810</v>
      </c>
      <c r="B6109" s="103" t="s">
        <v>88</v>
      </c>
      <c r="C6109" s="103" t="s">
        <v>481</v>
      </c>
      <c r="D6109" s="103" t="s">
        <v>494</v>
      </c>
      <c r="E6109" s="111"/>
      <c r="F6109" s="103" t="s">
        <v>495</v>
      </c>
      <c r="G6109" s="103" t="s">
        <v>99</v>
      </c>
      <c r="H6109" s="103" t="s">
        <v>363</v>
      </c>
      <c r="I6109" s="103" t="s">
        <v>842</v>
      </c>
      <c r="J6109" s="215">
        <v>22.38</v>
      </c>
      <c r="K6109" s="216" t="s">
        <v>88</v>
      </c>
    </row>
    <row r="6110" spans="1:11" x14ac:dyDescent="0.25">
      <c r="A6110" s="103" t="s">
        <v>1038</v>
      </c>
      <c r="B6110" s="103" t="s">
        <v>88</v>
      </c>
      <c r="C6110" s="103" t="s">
        <v>481</v>
      </c>
      <c r="D6110" s="103" t="s">
        <v>494</v>
      </c>
      <c r="E6110" s="111"/>
      <c r="F6110" s="103" t="s">
        <v>495</v>
      </c>
      <c r="G6110" s="103" t="s">
        <v>99</v>
      </c>
      <c r="H6110" s="103" t="s">
        <v>363</v>
      </c>
      <c r="I6110" s="103" t="s">
        <v>92</v>
      </c>
      <c r="J6110" s="215">
        <v>65834.289999999994</v>
      </c>
      <c r="K6110" s="216" t="s">
        <v>88</v>
      </c>
    </row>
    <row r="6111" spans="1:11" x14ac:dyDescent="0.25">
      <c r="A6111" s="103" t="s">
        <v>1038</v>
      </c>
      <c r="B6111" s="103" t="s">
        <v>88</v>
      </c>
      <c r="C6111" s="103" t="s">
        <v>481</v>
      </c>
      <c r="D6111" s="103" t="s">
        <v>494</v>
      </c>
      <c r="E6111" s="111"/>
      <c r="F6111" s="103" t="s">
        <v>495</v>
      </c>
      <c r="G6111" s="103" t="s">
        <v>99</v>
      </c>
      <c r="H6111" s="103" t="s">
        <v>363</v>
      </c>
      <c r="I6111" s="103" t="s">
        <v>842</v>
      </c>
      <c r="J6111" s="215">
        <v>1261.05</v>
      </c>
      <c r="K6111" s="216" t="s">
        <v>88</v>
      </c>
    </row>
    <row r="6112" spans="1:11" x14ac:dyDescent="0.25">
      <c r="A6112" s="103" t="s">
        <v>806</v>
      </c>
      <c r="B6112" s="103" t="s">
        <v>88</v>
      </c>
      <c r="C6112" s="103" t="s">
        <v>481</v>
      </c>
      <c r="D6112" s="103" t="s">
        <v>494</v>
      </c>
      <c r="E6112" s="111"/>
      <c r="F6112" s="103" t="s">
        <v>495</v>
      </c>
      <c r="G6112" s="103" t="s">
        <v>99</v>
      </c>
      <c r="H6112" s="103" t="s">
        <v>363</v>
      </c>
      <c r="I6112" s="103" t="s">
        <v>92</v>
      </c>
      <c r="J6112" s="215">
        <v>53523.89</v>
      </c>
      <c r="K6112" s="216" t="s">
        <v>88</v>
      </c>
    </row>
    <row r="6113" spans="1:11" x14ac:dyDescent="0.25">
      <c r="A6113" s="103" t="s">
        <v>807</v>
      </c>
      <c r="B6113" s="103" t="s">
        <v>88</v>
      </c>
      <c r="C6113" s="103" t="s">
        <v>481</v>
      </c>
      <c r="D6113" s="103" t="s">
        <v>494</v>
      </c>
      <c r="E6113" s="111"/>
      <c r="F6113" s="103" t="s">
        <v>495</v>
      </c>
      <c r="G6113" s="103" t="s">
        <v>99</v>
      </c>
      <c r="H6113" s="103" t="s">
        <v>363</v>
      </c>
      <c r="I6113" s="103" t="s">
        <v>92</v>
      </c>
      <c r="J6113" s="215">
        <v>66402.460000000006</v>
      </c>
      <c r="K6113" s="216" t="s">
        <v>88</v>
      </c>
    </row>
    <row r="6114" spans="1:11" x14ac:dyDescent="0.25">
      <c r="A6114" s="103" t="s">
        <v>807</v>
      </c>
      <c r="B6114" s="103" t="s">
        <v>88</v>
      </c>
      <c r="C6114" s="103" t="s">
        <v>481</v>
      </c>
      <c r="D6114" s="103" t="s">
        <v>494</v>
      </c>
      <c r="E6114" s="111"/>
      <c r="F6114" s="103" t="s">
        <v>495</v>
      </c>
      <c r="G6114" s="103" t="s">
        <v>99</v>
      </c>
      <c r="H6114" s="103" t="s">
        <v>363</v>
      </c>
      <c r="I6114" s="103" t="s">
        <v>842</v>
      </c>
      <c r="J6114" s="215">
        <v>1140.3800000000001</v>
      </c>
      <c r="K6114" s="216" t="s">
        <v>88</v>
      </c>
    </row>
    <row r="6115" spans="1:11" x14ac:dyDescent="0.25">
      <c r="A6115" s="103" t="s">
        <v>809</v>
      </c>
      <c r="B6115" s="103" t="s">
        <v>88</v>
      </c>
      <c r="C6115" s="103" t="s">
        <v>481</v>
      </c>
      <c r="D6115" s="103" t="s">
        <v>494</v>
      </c>
      <c r="E6115" s="111"/>
      <c r="F6115" s="103" t="s">
        <v>495</v>
      </c>
      <c r="G6115" s="103" t="s">
        <v>821</v>
      </c>
      <c r="H6115" s="103" t="s">
        <v>823</v>
      </c>
      <c r="I6115" s="103" t="s">
        <v>92</v>
      </c>
      <c r="J6115" s="215">
        <v>-38.68</v>
      </c>
      <c r="K6115" s="216" t="s">
        <v>88</v>
      </c>
    </row>
    <row r="6116" spans="1:11" x14ac:dyDescent="0.25">
      <c r="A6116" s="103" t="s">
        <v>810</v>
      </c>
      <c r="B6116" s="103" t="s">
        <v>88</v>
      </c>
      <c r="C6116" s="103" t="s">
        <v>481</v>
      </c>
      <c r="D6116" s="103" t="s">
        <v>494</v>
      </c>
      <c r="E6116" s="111"/>
      <c r="F6116" s="103" t="s">
        <v>495</v>
      </c>
      <c r="G6116" s="103" t="s">
        <v>821</v>
      </c>
      <c r="H6116" s="103" t="s">
        <v>823</v>
      </c>
      <c r="I6116" s="103" t="s">
        <v>92</v>
      </c>
      <c r="J6116" s="215">
        <v>232.08</v>
      </c>
      <c r="K6116" s="216" t="s">
        <v>88</v>
      </c>
    </row>
    <row r="6117" spans="1:11" x14ac:dyDescent="0.25">
      <c r="A6117" s="103" t="s">
        <v>806</v>
      </c>
      <c r="B6117" s="103" t="s">
        <v>88</v>
      </c>
      <c r="C6117" s="103" t="s">
        <v>481</v>
      </c>
      <c r="D6117" s="103" t="s">
        <v>494</v>
      </c>
      <c r="E6117" s="111"/>
      <c r="F6117" s="103" t="s">
        <v>495</v>
      </c>
      <c r="G6117" s="103" t="s">
        <v>821</v>
      </c>
      <c r="H6117" s="103" t="s">
        <v>823</v>
      </c>
      <c r="I6117" s="103" t="s">
        <v>92</v>
      </c>
      <c r="J6117" s="215">
        <v>116.04</v>
      </c>
      <c r="K6117" s="216" t="s">
        <v>88</v>
      </c>
    </row>
    <row r="6118" spans="1:11" x14ac:dyDescent="0.25">
      <c r="A6118" s="103" t="s">
        <v>808</v>
      </c>
      <c r="B6118" s="103" t="s">
        <v>88</v>
      </c>
      <c r="C6118" s="103" t="s">
        <v>481</v>
      </c>
      <c r="D6118" s="103" t="s">
        <v>494</v>
      </c>
      <c r="E6118" s="111"/>
      <c r="F6118" s="103" t="s">
        <v>495</v>
      </c>
      <c r="G6118" s="103" t="s">
        <v>143</v>
      </c>
      <c r="H6118" s="103" t="s">
        <v>365</v>
      </c>
      <c r="I6118" s="103" t="s">
        <v>92</v>
      </c>
      <c r="J6118" s="215">
        <v>9010.35</v>
      </c>
      <c r="K6118" s="216" t="s">
        <v>88</v>
      </c>
    </row>
    <row r="6119" spans="1:11" x14ac:dyDescent="0.25">
      <c r="A6119" s="103" t="s">
        <v>809</v>
      </c>
      <c r="B6119" s="103" t="s">
        <v>88</v>
      </c>
      <c r="C6119" s="103" t="s">
        <v>481</v>
      </c>
      <c r="D6119" s="103" t="s">
        <v>494</v>
      </c>
      <c r="E6119" s="111"/>
      <c r="F6119" s="103" t="s">
        <v>495</v>
      </c>
      <c r="G6119" s="103" t="s">
        <v>143</v>
      </c>
      <c r="H6119" s="103" t="s">
        <v>365</v>
      </c>
      <c r="I6119" s="103" t="s">
        <v>92</v>
      </c>
      <c r="J6119" s="215">
        <v>6300.99</v>
      </c>
      <c r="K6119" s="216" t="s">
        <v>88</v>
      </c>
    </row>
    <row r="6120" spans="1:11" x14ac:dyDescent="0.25">
      <c r="A6120" s="103" t="s">
        <v>809</v>
      </c>
      <c r="B6120" s="103" t="s">
        <v>88</v>
      </c>
      <c r="C6120" s="103" t="s">
        <v>481</v>
      </c>
      <c r="D6120" s="103" t="s">
        <v>494</v>
      </c>
      <c r="E6120" s="111"/>
      <c r="F6120" s="103" t="s">
        <v>495</v>
      </c>
      <c r="G6120" s="103" t="s">
        <v>143</v>
      </c>
      <c r="H6120" s="103" t="s">
        <v>365</v>
      </c>
      <c r="I6120" s="103" t="s">
        <v>842</v>
      </c>
      <c r="J6120" s="215">
        <v>291.22000000000003</v>
      </c>
      <c r="K6120" s="216" t="s">
        <v>88</v>
      </c>
    </row>
    <row r="6121" spans="1:11" x14ac:dyDescent="0.25">
      <c r="A6121" s="103" t="s">
        <v>810</v>
      </c>
      <c r="B6121" s="103" t="s">
        <v>88</v>
      </c>
      <c r="C6121" s="103" t="s">
        <v>481</v>
      </c>
      <c r="D6121" s="103" t="s">
        <v>494</v>
      </c>
      <c r="E6121" s="111"/>
      <c r="F6121" s="103" t="s">
        <v>495</v>
      </c>
      <c r="G6121" s="103" t="s">
        <v>143</v>
      </c>
      <c r="H6121" s="103" t="s">
        <v>365</v>
      </c>
      <c r="I6121" s="103" t="s">
        <v>92</v>
      </c>
      <c r="J6121" s="215">
        <v>6892.35</v>
      </c>
      <c r="K6121" s="216" t="s">
        <v>88</v>
      </c>
    </row>
    <row r="6122" spans="1:11" x14ac:dyDescent="0.25">
      <c r="A6122" s="103" t="s">
        <v>1038</v>
      </c>
      <c r="B6122" s="103" t="s">
        <v>88</v>
      </c>
      <c r="C6122" s="103" t="s">
        <v>481</v>
      </c>
      <c r="D6122" s="103" t="s">
        <v>494</v>
      </c>
      <c r="E6122" s="111"/>
      <c r="F6122" s="103" t="s">
        <v>495</v>
      </c>
      <c r="G6122" s="103" t="s">
        <v>143</v>
      </c>
      <c r="H6122" s="103" t="s">
        <v>365</v>
      </c>
      <c r="I6122" s="103" t="s">
        <v>92</v>
      </c>
      <c r="J6122" s="215">
        <v>8911.82</v>
      </c>
      <c r="K6122" s="216" t="s">
        <v>88</v>
      </c>
    </row>
    <row r="6123" spans="1:11" x14ac:dyDescent="0.25">
      <c r="A6123" s="103" t="s">
        <v>806</v>
      </c>
      <c r="B6123" s="103" t="s">
        <v>88</v>
      </c>
      <c r="C6123" s="103" t="s">
        <v>481</v>
      </c>
      <c r="D6123" s="103" t="s">
        <v>494</v>
      </c>
      <c r="E6123" s="111"/>
      <c r="F6123" s="103" t="s">
        <v>495</v>
      </c>
      <c r="G6123" s="103" t="s">
        <v>143</v>
      </c>
      <c r="H6123" s="103" t="s">
        <v>365</v>
      </c>
      <c r="I6123" s="103" t="s">
        <v>92</v>
      </c>
      <c r="J6123" s="215">
        <v>10716.92</v>
      </c>
      <c r="K6123" s="216" t="s">
        <v>88</v>
      </c>
    </row>
    <row r="6124" spans="1:11" x14ac:dyDescent="0.25">
      <c r="A6124" s="103" t="s">
        <v>806</v>
      </c>
      <c r="B6124" s="103" t="s">
        <v>88</v>
      </c>
      <c r="C6124" s="103" t="s">
        <v>481</v>
      </c>
      <c r="D6124" s="103" t="s">
        <v>494</v>
      </c>
      <c r="E6124" s="111"/>
      <c r="F6124" s="103" t="s">
        <v>495</v>
      </c>
      <c r="G6124" s="103" t="s">
        <v>143</v>
      </c>
      <c r="H6124" s="103" t="s">
        <v>365</v>
      </c>
      <c r="I6124" s="103" t="s">
        <v>842</v>
      </c>
      <c r="J6124" s="215">
        <v>67.87</v>
      </c>
      <c r="K6124" s="216" t="s">
        <v>88</v>
      </c>
    </row>
    <row r="6125" spans="1:11" x14ac:dyDescent="0.25">
      <c r="A6125" s="103" t="s">
        <v>807</v>
      </c>
      <c r="B6125" s="103" t="s">
        <v>88</v>
      </c>
      <c r="C6125" s="103" t="s">
        <v>481</v>
      </c>
      <c r="D6125" s="103" t="s">
        <v>494</v>
      </c>
      <c r="E6125" s="111"/>
      <c r="F6125" s="103" t="s">
        <v>495</v>
      </c>
      <c r="G6125" s="103" t="s">
        <v>143</v>
      </c>
      <c r="H6125" s="103" t="s">
        <v>365</v>
      </c>
      <c r="I6125" s="103" t="s">
        <v>92</v>
      </c>
      <c r="J6125" s="215">
        <v>1506.59</v>
      </c>
      <c r="K6125" s="216" t="s">
        <v>88</v>
      </c>
    </row>
    <row r="6126" spans="1:11" x14ac:dyDescent="0.25">
      <c r="A6126" s="103" t="s">
        <v>808</v>
      </c>
      <c r="B6126" s="103" t="s">
        <v>88</v>
      </c>
      <c r="C6126" s="103" t="s">
        <v>481</v>
      </c>
      <c r="D6126" s="103" t="s">
        <v>494</v>
      </c>
      <c r="E6126" s="111"/>
      <c r="F6126" s="103" t="s">
        <v>495</v>
      </c>
      <c r="G6126" s="103" t="s">
        <v>95</v>
      </c>
      <c r="H6126" s="103" t="s">
        <v>366</v>
      </c>
      <c r="I6126" s="103" t="s">
        <v>92</v>
      </c>
      <c r="J6126" s="215">
        <v>249.29</v>
      </c>
      <c r="K6126" s="216" t="s">
        <v>88</v>
      </c>
    </row>
    <row r="6127" spans="1:11" x14ac:dyDescent="0.25">
      <c r="A6127" s="103" t="s">
        <v>809</v>
      </c>
      <c r="B6127" s="103" t="s">
        <v>88</v>
      </c>
      <c r="C6127" s="103" t="s">
        <v>481</v>
      </c>
      <c r="D6127" s="103" t="s">
        <v>494</v>
      </c>
      <c r="E6127" s="111"/>
      <c r="F6127" s="103" t="s">
        <v>495</v>
      </c>
      <c r="G6127" s="103" t="s">
        <v>95</v>
      </c>
      <c r="H6127" s="103" t="s">
        <v>366</v>
      </c>
      <c r="I6127" s="103" t="s">
        <v>92</v>
      </c>
      <c r="J6127" s="215">
        <v>162.12</v>
      </c>
      <c r="K6127" s="216" t="s">
        <v>88</v>
      </c>
    </row>
    <row r="6128" spans="1:11" x14ac:dyDescent="0.25">
      <c r="A6128" s="103" t="s">
        <v>810</v>
      </c>
      <c r="B6128" s="103" t="s">
        <v>88</v>
      </c>
      <c r="C6128" s="103" t="s">
        <v>481</v>
      </c>
      <c r="D6128" s="103" t="s">
        <v>494</v>
      </c>
      <c r="E6128" s="111"/>
      <c r="F6128" s="103" t="s">
        <v>495</v>
      </c>
      <c r="G6128" s="103" t="s">
        <v>95</v>
      </c>
      <c r="H6128" s="103" t="s">
        <v>366</v>
      </c>
      <c r="I6128" s="103" t="s">
        <v>92</v>
      </c>
      <c r="J6128" s="215">
        <v>37.799999999999997</v>
      </c>
      <c r="K6128" s="216" t="s">
        <v>88</v>
      </c>
    </row>
    <row r="6129" spans="1:11" x14ac:dyDescent="0.25">
      <c r="A6129" s="103" t="s">
        <v>1038</v>
      </c>
      <c r="B6129" s="103" t="s">
        <v>88</v>
      </c>
      <c r="C6129" s="103" t="s">
        <v>481</v>
      </c>
      <c r="D6129" s="103" t="s">
        <v>494</v>
      </c>
      <c r="E6129" s="111"/>
      <c r="F6129" s="103" t="s">
        <v>495</v>
      </c>
      <c r="G6129" s="103" t="s">
        <v>95</v>
      </c>
      <c r="H6129" s="103" t="s">
        <v>366</v>
      </c>
      <c r="I6129" s="103" t="s">
        <v>92</v>
      </c>
      <c r="J6129" s="215">
        <v>152.97999999999999</v>
      </c>
      <c r="K6129" s="216" t="s">
        <v>88</v>
      </c>
    </row>
    <row r="6130" spans="1:11" x14ac:dyDescent="0.25">
      <c r="A6130" s="103" t="s">
        <v>806</v>
      </c>
      <c r="B6130" s="103" t="s">
        <v>88</v>
      </c>
      <c r="C6130" s="103" t="s">
        <v>481</v>
      </c>
      <c r="D6130" s="103" t="s">
        <v>494</v>
      </c>
      <c r="E6130" s="111"/>
      <c r="F6130" s="103" t="s">
        <v>495</v>
      </c>
      <c r="G6130" s="103" t="s">
        <v>95</v>
      </c>
      <c r="H6130" s="103" t="s">
        <v>366</v>
      </c>
      <c r="I6130" s="103" t="s">
        <v>92</v>
      </c>
      <c r="J6130" s="215">
        <v>178.69</v>
      </c>
      <c r="K6130" s="216" t="s">
        <v>88</v>
      </c>
    </row>
    <row r="6131" spans="1:11" x14ac:dyDescent="0.25">
      <c r="A6131" s="103" t="s">
        <v>807</v>
      </c>
      <c r="B6131" s="103" t="s">
        <v>88</v>
      </c>
      <c r="C6131" s="103" t="s">
        <v>481</v>
      </c>
      <c r="D6131" s="103" t="s">
        <v>494</v>
      </c>
      <c r="E6131" s="111"/>
      <c r="F6131" s="103" t="s">
        <v>495</v>
      </c>
      <c r="G6131" s="103" t="s">
        <v>95</v>
      </c>
      <c r="H6131" s="103" t="s">
        <v>366</v>
      </c>
      <c r="I6131" s="103" t="s">
        <v>92</v>
      </c>
      <c r="J6131" s="215">
        <v>220.98</v>
      </c>
      <c r="K6131" s="216" t="s">
        <v>88</v>
      </c>
    </row>
    <row r="6132" spans="1:11" x14ac:dyDescent="0.25">
      <c r="A6132" s="103" t="s">
        <v>808</v>
      </c>
      <c r="B6132" s="103" t="s">
        <v>88</v>
      </c>
      <c r="C6132" s="103" t="s">
        <v>481</v>
      </c>
      <c r="D6132" s="103" t="s">
        <v>494</v>
      </c>
      <c r="E6132" s="111"/>
      <c r="F6132" s="103" t="s">
        <v>495</v>
      </c>
      <c r="G6132" s="103" t="s">
        <v>732</v>
      </c>
      <c r="H6132" s="103" t="s">
        <v>733</v>
      </c>
      <c r="I6132" s="103" t="s">
        <v>92</v>
      </c>
      <c r="J6132" s="215">
        <v>-223.05</v>
      </c>
      <c r="K6132" s="216" t="s">
        <v>88</v>
      </c>
    </row>
    <row r="6133" spans="1:11" x14ac:dyDescent="0.25">
      <c r="A6133" s="103" t="s">
        <v>809</v>
      </c>
      <c r="B6133" s="103" t="s">
        <v>88</v>
      </c>
      <c r="C6133" s="103" t="s">
        <v>481</v>
      </c>
      <c r="D6133" s="103" t="s">
        <v>494</v>
      </c>
      <c r="E6133" s="111"/>
      <c r="F6133" s="103" t="s">
        <v>495</v>
      </c>
      <c r="G6133" s="103" t="s">
        <v>732</v>
      </c>
      <c r="H6133" s="103" t="s">
        <v>733</v>
      </c>
      <c r="I6133" s="103" t="s">
        <v>92</v>
      </c>
      <c r="J6133" s="215">
        <v>122.46</v>
      </c>
      <c r="K6133" s="216" t="s">
        <v>88</v>
      </c>
    </row>
    <row r="6134" spans="1:11" x14ac:dyDescent="0.25">
      <c r="A6134" s="103" t="s">
        <v>810</v>
      </c>
      <c r="B6134" s="103" t="s">
        <v>88</v>
      </c>
      <c r="C6134" s="103" t="s">
        <v>481</v>
      </c>
      <c r="D6134" s="103" t="s">
        <v>494</v>
      </c>
      <c r="E6134" s="111"/>
      <c r="F6134" s="103" t="s">
        <v>495</v>
      </c>
      <c r="G6134" s="103" t="s">
        <v>732</v>
      </c>
      <c r="H6134" s="103" t="s">
        <v>733</v>
      </c>
      <c r="I6134" s="103" t="s">
        <v>92</v>
      </c>
      <c r="J6134" s="215">
        <v>212.09</v>
      </c>
      <c r="K6134" s="216" t="s">
        <v>88</v>
      </c>
    </row>
    <row r="6135" spans="1:11" x14ac:dyDescent="0.25">
      <c r="A6135" s="103" t="s">
        <v>806</v>
      </c>
      <c r="B6135" s="103" t="s">
        <v>88</v>
      </c>
      <c r="C6135" s="103" t="s">
        <v>481</v>
      </c>
      <c r="D6135" s="103" t="s">
        <v>494</v>
      </c>
      <c r="E6135" s="111"/>
      <c r="F6135" s="103" t="s">
        <v>495</v>
      </c>
      <c r="G6135" s="103" t="s">
        <v>732</v>
      </c>
      <c r="H6135" s="103" t="s">
        <v>733</v>
      </c>
      <c r="I6135" s="103" t="s">
        <v>92</v>
      </c>
      <c r="J6135" s="215">
        <v>408.92</v>
      </c>
      <c r="K6135" s="216" t="s">
        <v>88</v>
      </c>
    </row>
    <row r="6136" spans="1:11" x14ac:dyDescent="0.25">
      <c r="A6136" s="103" t="s">
        <v>808</v>
      </c>
      <c r="B6136" s="103" t="s">
        <v>88</v>
      </c>
      <c r="C6136" s="103" t="s">
        <v>481</v>
      </c>
      <c r="D6136" s="103" t="s">
        <v>494</v>
      </c>
      <c r="E6136" s="111"/>
      <c r="F6136" s="103" t="s">
        <v>495</v>
      </c>
      <c r="G6136" s="103" t="s">
        <v>142</v>
      </c>
      <c r="H6136" s="103" t="s">
        <v>367</v>
      </c>
      <c r="I6136" s="103" t="s">
        <v>92</v>
      </c>
      <c r="J6136" s="215">
        <v>57558.22</v>
      </c>
      <c r="K6136" s="216" t="s">
        <v>88</v>
      </c>
    </row>
    <row r="6137" spans="1:11" x14ac:dyDescent="0.25">
      <c r="A6137" s="103" t="s">
        <v>808</v>
      </c>
      <c r="B6137" s="103" t="s">
        <v>88</v>
      </c>
      <c r="C6137" s="103" t="s">
        <v>481</v>
      </c>
      <c r="D6137" s="103" t="s">
        <v>494</v>
      </c>
      <c r="E6137" s="111"/>
      <c r="F6137" s="103" t="s">
        <v>495</v>
      </c>
      <c r="G6137" s="103" t="s">
        <v>142</v>
      </c>
      <c r="H6137" s="103" t="s">
        <v>734</v>
      </c>
      <c r="I6137" s="103" t="s">
        <v>92</v>
      </c>
      <c r="J6137" s="215">
        <v>470.51</v>
      </c>
      <c r="K6137" s="216" t="s">
        <v>88</v>
      </c>
    </row>
    <row r="6138" spans="1:11" x14ac:dyDescent="0.25">
      <c r="A6138" s="103" t="s">
        <v>809</v>
      </c>
      <c r="B6138" s="103" t="s">
        <v>88</v>
      </c>
      <c r="C6138" s="103" t="s">
        <v>481</v>
      </c>
      <c r="D6138" s="103" t="s">
        <v>494</v>
      </c>
      <c r="E6138" s="111"/>
      <c r="F6138" s="103" t="s">
        <v>495</v>
      </c>
      <c r="G6138" s="103" t="s">
        <v>142</v>
      </c>
      <c r="H6138" s="103" t="s">
        <v>367</v>
      </c>
      <c r="I6138" s="103" t="s">
        <v>92</v>
      </c>
      <c r="J6138" s="215">
        <v>63272.1</v>
      </c>
      <c r="K6138" s="216" t="s">
        <v>88</v>
      </c>
    </row>
    <row r="6139" spans="1:11" x14ac:dyDescent="0.25">
      <c r="A6139" s="103" t="s">
        <v>810</v>
      </c>
      <c r="B6139" s="103" t="s">
        <v>88</v>
      </c>
      <c r="C6139" s="103" t="s">
        <v>481</v>
      </c>
      <c r="D6139" s="103" t="s">
        <v>494</v>
      </c>
      <c r="E6139" s="111"/>
      <c r="F6139" s="103" t="s">
        <v>495</v>
      </c>
      <c r="G6139" s="103" t="s">
        <v>142</v>
      </c>
      <c r="H6139" s="103" t="s">
        <v>367</v>
      </c>
      <c r="I6139" s="103" t="s">
        <v>92</v>
      </c>
      <c r="J6139" s="215">
        <v>57378.42</v>
      </c>
      <c r="K6139" s="216" t="s">
        <v>88</v>
      </c>
    </row>
    <row r="6140" spans="1:11" x14ac:dyDescent="0.25">
      <c r="A6140" s="103" t="s">
        <v>1038</v>
      </c>
      <c r="B6140" s="103" t="s">
        <v>88</v>
      </c>
      <c r="C6140" s="103" t="s">
        <v>481</v>
      </c>
      <c r="D6140" s="103" t="s">
        <v>494</v>
      </c>
      <c r="E6140" s="111"/>
      <c r="F6140" s="103" t="s">
        <v>495</v>
      </c>
      <c r="G6140" s="103" t="s">
        <v>142</v>
      </c>
      <c r="H6140" s="103" t="s">
        <v>367</v>
      </c>
      <c r="I6140" s="103" t="s">
        <v>92</v>
      </c>
      <c r="J6140" s="215">
        <v>62245.85</v>
      </c>
      <c r="K6140" s="216" t="s">
        <v>88</v>
      </c>
    </row>
    <row r="6141" spans="1:11" x14ac:dyDescent="0.25">
      <c r="A6141" s="103" t="s">
        <v>1038</v>
      </c>
      <c r="B6141" s="103" t="s">
        <v>88</v>
      </c>
      <c r="C6141" s="103" t="s">
        <v>481</v>
      </c>
      <c r="D6141" s="103" t="s">
        <v>494</v>
      </c>
      <c r="E6141" s="111"/>
      <c r="F6141" s="103" t="s">
        <v>495</v>
      </c>
      <c r="G6141" s="103" t="s">
        <v>142</v>
      </c>
      <c r="H6141" s="103" t="s">
        <v>367</v>
      </c>
      <c r="I6141" s="103" t="s">
        <v>842</v>
      </c>
      <c r="J6141" s="215">
        <v>134.51</v>
      </c>
      <c r="K6141" s="216" t="s">
        <v>88</v>
      </c>
    </row>
    <row r="6142" spans="1:11" x14ac:dyDescent="0.25">
      <c r="A6142" s="103" t="s">
        <v>806</v>
      </c>
      <c r="B6142" s="103" t="s">
        <v>88</v>
      </c>
      <c r="C6142" s="103" t="s">
        <v>481</v>
      </c>
      <c r="D6142" s="103" t="s">
        <v>494</v>
      </c>
      <c r="E6142" s="111"/>
      <c r="F6142" s="103" t="s">
        <v>495</v>
      </c>
      <c r="G6142" s="103" t="s">
        <v>142</v>
      </c>
      <c r="H6142" s="103" t="s">
        <v>367</v>
      </c>
      <c r="I6142" s="103" t="s">
        <v>92</v>
      </c>
      <c r="J6142" s="215">
        <v>60816.41</v>
      </c>
      <c r="K6142" s="216" t="s">
        <v>88</v>
      </c>
    </row>
    <row r="6143" spans="1:11" x14ac:dyDescent="0.25">
      <c r="A6143" s="103" t="s">
        <v>807</v>
      </c>
      <c r="B6143" s="103" t="s">
        <v>88</v>
      </c>
      <c r="C6143" s="103" t="s">
        <v>481</v>
      </c>
      <c r="D6143" s="103" t="s">
        <v>494</v>
      </c>
      <c r="E6143" s="111"/>
      <c r="F6143" s="103" t="s">
        <v>495</v>
      </c>
      <c r="G6143" s="103" t="s">
        <v>142</v>
      </c>
      <c r="H6143" s="103" t="s">
        <v>367</v>
      </c>
      <c r="I6143" s="103" t="s">
        <v>92</v>
      </c>
      <c r="J6143" s="215">
        <v>72252.3</v>
      </c>
      <c r="K6143" s="216" t="s">
        <v>88</v>
      </c>
    </row>
    <row r="6144" spans="1:11" x14ac:dyDescent="0.25">
      <c r="A6144" s="103" t="s">
        <v>807</v>
      </c>
      <c r="B6144" s="103" t="s">
        <v>88</v>
      </c>
      <c r="C6144" s="103" t="s">
        <v>481</v>
      </c>
      <c r="D6144" s="103" t="s">
        <v>494</v>
      </c>
      <c r="E6144" s="111"/>
      <c r="F6144" s="103" t="s">
        <v>495</v>
      </c>
      <c r="G6144" s="103" t="s">
        <v>142</v>
      </c>
      <c r="H6144" s="103" t="s">
        <v>367</v>
      </c>
      <c r="I6144" s="103" t="s">
        <v>842</v>
      </c>
      <c r="J6144" s="215">
        <v>655.21</v>
      </c>
      <c r="K6144" s="216" t="s">
        <v>88</v>
      </c>
    </row>
    <row r="6145" spans="1:11" x14ac:dyDescent="0.25">
      <c r="A6145" s="103" t="s">
        <v>807</v>
      </c>
      <c r="B6145" s="103" t="s">
        <v>88</v>
      </c>
      <c r="C6145" s="103" t="s">
        <v>481</v>
      </c>
      <c r="D6145" s="103" t="s">
        <v>494</v>
      </c>
      <c r="E6145" s="111"/>
      <c r="F6145" s="103" t="s">
        <v>495</v>
      </c>
      <c r="G6145" s="103" t="s">
        <v>142</v>
      </c>
      <c r="H6145" s="103" t="s">
        <v>734</v>
      </c>
      <c r="I6145" s="103" t="s">
        <v>842</v>
      </c>
      <c r="J6145" s="215">
        <v>86.28</v>
      </c>
      <c r="K6145" s="216" t="s">
        <v>88</v>
      </c>
    </row>
    <row r="6146" spans="1:11" x14ac:dyDescent="0.25">
      <c r="A6146" s="103" t="s">
        <v>809</v>
      </c>
      <c r="B6146" s="103" t="s">
        <v>88</v>
      </c>
      <c r="C6146" s="103" t="s">
        <v>481</v>
      </c>
      <c r="D6146" s="103" t="s">
        <v>494</v>
      </c>
      <c r="E6146" s="111"/>
      <c r="F6146" s="103" t="s">
        <v>495</v>
      </c>
      <c r="G6146" s="103" t="s">
        <v>141</v>
      </c>
      <c r="H6146" s="103" t="s">
        <v>368</v>
      </c>
      <c r="I6146" s="103" t="s">
        <v>92</v>
      </c>
      <c r="J6146" s="215">
        <v>447.15</v>
      </c>
      <c r="K6146" s="216" t="s">
        <v>88</v>
      </c>
    </row>
    <row r="6147" spans="1:11" x14ac:dyDescent="0.25">
      <c r="A6147" s="103" t="s">
        <v>810</v>
      </c>
      <c r="B6147" s="103" t="s">
        <v>88</v>
      </c>
      <c r="C6147" s="103" t="s">
        <v>481</v>
      </c>
      <c r="D6147" s="103" t="s">
        <v>494</v>
      </c>
      <c r="E6147" s="111"/>
      <c r="F6147" s="103" t="s">
        <v>495</v>
      </c>
      <c r="G6147" s="103" t="s">
        <v>141</v>
      </c>
      <c r="H6147" s="103" t="s">
        <v>368</v>
      </c>
      <c r="I6147" s="103" t="s">
        <v>92</v>
      </c>
      <c r="J6147" s="215">
        <v>82.6</v>
      </c>
      <c r="K6147" s="216" t="s">
        <v>88</v>
      </c>
    </row>
    <row r="6148" spans="1:11" x14ac:dyDescent="0.25">
      <c r="A6148" s="103" t="s">
        <v>808</v>
      </c>
      <c r="B6148" s="103" t="s">
        <v>88</v>
      </c>
      <c r="C6148" s="103" t="s">
        <v>481</v>
      </c>
      <c r="D6148" s="103" t="s">
        <v>494</v>
      </c>
      <c r="E6148" s="111"/>
      <c r="F6148" s="103" t="s">
        <v>495</v>
      </c>
      <c r="G6148" s="103" t="s">
        <v>97</v>
      </c>
      <c r="H6148" s="103" t="s">
        <v>369</v>
      </c>
      <c r="I6148" s="103" t="s">
        <v>92</v>
      </c>
      <c r="J6148" s="215">
        <v>6638.93</v>
      </c>
      <c r="K6148" s="216" t="s">
        <v>88</v>
      </c>
    </row>
    <row r="6149" spans="1:11" x14ac:dyDescent="0.25">
      <c r="A6149" s="103" t="s">
        <v>809</v>
      </c>
      <c r="B6149" s="103" t="s">
        <v>88</v>
      </c>
      <c r="C6149" s="103" t="s">
        <v>481</v>
      </c>
      <c r="D6149" s="103" t="s">
        <v>494</v>
      </c>
      <c r="E6149" s="111"/>
      <c r="F6149" s="103" t="s">
        <v>495</v>
      </c>
      <c r="G6149" s="103" t="s">
        <v>97</v>
      </c>
      <c r="H6149" s="103" t="s">
        <v>369</v>
      </c>
      <c r="I6149" s="103" t="s">
        <v>92</v>
      </c>
      <c r="J6149" s="215">
        <v>3017.48</v>
      </c>
      <c r="K6149" s="216" t="s">
        <v>88</v>
      </c>
    </row>
    <row r="6150" spans="1:11" x14ac:dyDescent="0.25">
      <c r="A6150" s="103" t="s">
        <v>810</v>
      </c>
      <c r="B6150" s="103" t="s">
        <v>88</v>
      </c>
      <c r="C6150" s="103" t="s">
        <v>481</v>
      </c>
      <c r="D6150" s="103" t="s">
        <v>494</v>
      </c>
      <c r="E6150" s="111"/>
      <c r="F6150" s="103" t="s">
        <v>495</v>
      </c>
      <c r="G6150" s="103" t="s">
        <v>97</v>
      </c>
      <c r="H6150" s="103" t="s">
        <v>369</v>
      </c>
      <c r="I6150" s="103" t="s">
        <v>92</v>
      </c>
      <c r="J6150" s="215">
        <v>3514.33</v>
      </c>
      <c r="K6150" s="216" t="s">
        <v>88</v>
      </c>
    </row>
    <row r="6151" spans="1:11" x14ac:dyDescent="0.25">
      <c r="A6151" s="103" t="s">
        <v>1038</v>
      </c>
      <c r="B6151" s="103" t="s">
        <v>88</v>
      </c>
      <c r="C6151" s="103" t="s">
        <v>481</v>
      </c>
      <c r="D6151" s="103" t="s">
        <v>494</v>
      </c>
      <c r="E6151" s="111"/>
      <c r="F6151" s="103" t="s">
        <v>495</v>
      </c>
      <c r="G6151" s="103" t="s">
        <v>97</v>
      </c>
      <c r="H6151" s="103" t="s">
        <v>369</v>
      </c>
      <c r="I6151" s="103" t="s">
        <v>92</v>
      </c>
      <c r="J6151" s="215">
        <v>3114.71</v>
      </c>
      <c r="K6151" s="216" t="s">
        <v>88</v>
      </c>
    </row>
    <row r="6152" spans="1:11" x14ac:dyDescent="0.25">
      <c r="A6152" s="103" t="s">
        <v>806</v>
      </c>
      <c r="B6152" s="103" t="s">
        <v>88</v>
      </c>
      <c r="C6152" s="103" t="s">
        <v>481</v>
      </c>
      <c r="D6152" s="103" t="s">
        <v>494</v>
      </c>
      <c r="E6152" s="111"/>
      <c r="F6152" s="103" t="s">
        <v>495</v>
      </c>
      <c r="G6152" s="103" t="s">
        <v>97</v>
      </c>
      <c r="H6152" s="103" t="s">
        <v>369</v>
      </c>
      <c r="I6152" s="103" t="s">
        <v>92</v>
      </c>
      <c r="J6152" s="215">
        <v>3383.59</v>
      </c>
      <c r="K6152" s="216" t="s">
        <v>88</v>
      </c>
    </row>
    <row r="6153" spans="1:11" x14ac:dyDescent="0.25">
      <c r="A6153" s="103" t="s">
        <v>807</v>
      </c>
      <c r="B6153" s="103" t="s">
        <v>88</v>
      </c>
      <c r="C6153" s="103" t="s">
        <v>481</v>
      </c>
      <c r="D6153" s="103" t="s">
        <v>494</v>
      </c>
      <c r="E6153" s="111"/>
      <c r="F6153" s="103" t="s">
        <v>495</v>
      </c>
      <c r="G6153" s="103" t="s">
        <v>97</v>
      </c>
      <c r="H6153" s="103" t="s">
        <v>369</v>
      </c>
      <c r="I6153" s="103" t="s">
        <v>92</v>
      </c>
      <c r="J6153" s="215">
        <v>4085.39</v>
      </c>
      <c r="K6153" s="216" t="s">
        <v>88</v>
      </c>
    </row>
    <row r="6154" spans="1:11" x14ac:dyDescent="0.25">
      <c r="A6154" s="103" t="s">
        <v>808</v>
      </c>
      <c r="B6154" s="103" t="s">
        <v>88</v>
      </c>
      <c r="C6154" s="103" t="s">
        <v>481</v>
      </c>
      <c r="D6154" s="103" t="s">
        <v>494</v>
      </c>
      <c r="E6154" s="111"/>
      <c r="F6154" s="103" t="s">
        <v>495</v>
      </c>
      <c r="G6154" s="103" t="s">
        <v>140</v>
      </c>
      <c r="H6154" s="103" t="s">
        <v>649</v>
      </c>
      <c r="I6154" s="103" t="s">
        <v>92</v>
      </c>
      <c r="J6154" s="215">
        <v>3603.14</v>
      </c>
      <c r="K6154" s="216" t="s">
        <v>88</v>
      </c>
    </row>
    <row r="6155" spans="1:11" x14ac:dyDescent="0.25">
      <c r="A6155" s="103" t="s">
        <v>809</v>
      </c>
      <c r="B6155" s="103" t="s">
        <v>88</v>
      </c>
      <c r="C6155" s="103" t="s">
        <v>481</v>
      </c>
      <c r="D6155" s="103" t="s">
        <v>494</v>
      </c>
      <c r="E6155" s="111"/>
      <c r="F6155" s="103" t="s">
        <v>495</v>
      </c>
      <c r="G6155" s="103" t="s">
        <v>140</v>
      </c>
      <c r="H6155" s="103" t="s">
        <v>649</v>
      </c>
      <c r="I6155" s="103" t="s">
        <v>92</v>
      </c>
      <c r="J6155" s="215">
        <v>2863.12</v>
      </c>
      <c r="K6155" s="216" t="s">
        <v>88</v>
      </c>
    </row>
    <row r="6156" spans="1:11" x14ac:dyDescent="0.25">
      <c r="A6156" s="103" t="s">
        <v>810</v>
      </c>
      <c r="B6156" s="103" t="s">
        <v>88</v>
      </c>
      <c r="C6156" s="103" t="s">
        <v>481</v>
      </c>
      <c r="D6156" s="103" t="s">
        <v>494</v>
      </c>
      <c r="E6156" s="111"/>
      <c r="F6156" s="103" t="s">
        <v>495</v>
      </c>
      <c r="G6156" s="103" t="s">
        <v>140</v>
      </c>
      <c r="H6156" s="103" t="s">
        <v>649</v>
      </c>
      <c r="I6156" s="103" t="s">
        <v>92</v>
      </c>
      <c r="J6156" s="215">
        <v>2509.7800000000002</v>
      </c>
      <c r="K6156" s="216" t="s">
        <v>88</v>
      </c>
    </row>
    <row r="6157" spans="1:11" x14ac:dyDescent="0.25">
      <c r="A6157" s="103" t="s">
        <v>1038</v>
      </c>
      <c r="B6157" s="103" t="s">
        <v>88</v>
      </c>
      <c r="C6157" s="103" t="s">
        <v>481</v>
      </c>
      <c r="D6157" s="103" t="s">
        <v>494</v>
      </c>
      <c r="E6157" s="111"/>
      <c r="F6157" s="103" t="s">
        <v>495</v>
      </c>
      <c r="G6157" s="103" t="s">
        <v>140</v>
      </c>
      <c r="H6157" s="103" t="s">
        <v>649</v>
      </c>
      <c r="I6157" s="103" t="s">
        <v>92</v>
      </c>
      <c r="J6157" s="215">
        <v>1458.19</v>
      </c>
      <c r="K6157" s="216" t="s">
        <v>88</v>
      </c>
    </row>
    <row r="6158" spans="1:11" x14ac:dyDescent="0.25">
      <c r="A6158" s="103" t="s">
        <v>806</v>
      </c>
      <c r="B6158" s="103" t="s">
        <v>88</v>
      </c>
      <c r="C6158" s="103" t="s">
        <v>481</v>
      </c>
      <c r="D6158" s="103" t="s">
        <v>494</v>
      </c>
      <c r="E6158" s="111"/>
      <c r="F6158" s="103" t="s">
        <v>495</v>
      </c>
      <c r="G6158" s="103" t="s">
        <v>140</v>
      </c>
      <c r="H6158" s="103" t="s">
        <v>649</v>
      </c>
      <c r="I6158" s="103" t="s">
        <v>92</v>
      </c>
      <c r="J6158" s="215">
        <v>2193.34</v>
      </c>
      <c r="K6158" s="216" t="s">
        <v>88</v>
      </c>
    </row>
    <row r="6159" spans="1:11" x14ac:dyDescent="0.25">
      <c r="A6159" s="103" t="s">
        <v>807</v>
      </c>
      <c r="B6159" s="103" t="s">
        <v>88</v>
      </c>
      <c r="C6159" s="103" t="s">
        <v>481</v>
      </c>
      <c r="D6159" s="103" t="s">
        <v>494</v>
      </c>
      <c r="E6159" s="111"/>
      <c r="F6159" s="103" t="s">
        <v>495</v>
      </c>
      <c r="G6159" s="103" t="s">
        <v>140</v>
      </c>
      <c r="H6159" s="103" t="s">
        <v>649</v>
      </c>
      <c r="I6159" s="103" t="s">
        <v>92</v>
      </c>
      <c r="J6159" s="215">
        <v>6416.82</v>
      </c>
      <c r="K6159" s="216" t="s">
        <v>88</v>
      </c>
    </row>
    <row r="6160" spans="1:11" x14ac:dyDescent="0.25">
      <c r="A6160" s="103" t="s">
        <v>808</v>
      </c>
      <c r="B6160" s="103" t="s">
        <v>88</v>
      </c>
      <c r="C6160" s="103" t="s">
        <v>481</v>
      </c>
      <c r="D6160" s="103" t="s">
        <v>494</v>
      </c>
      <c r="E6160" s="111"/>
      <c r="F6160" s="103" t="s">
        <v>495</v>
      </c>
      <c r="G6160" s="103" t="s">
        <v>139</v>
      </c>
      <c r="H6160" s="103" t="s">
        <v>646</v>
      </c>
      <c r="I6160" s="103" t="s">
        <v>92</v>
      </c>
      <c r="J6160" s="215">
        <v>1207.23</v>
      </c>
      <c r="K6160" s="216" t="s">
        <v>88</v>
      </c>
    </row>
    <row r="6161" spans="1:11" x14ac:dyDescent="0.25">
      <c r="A6161" s="103" t="s">
        <v>809</v>
      </c>
      <c r="B6161" s="103" t="s">
        <v>88</v>
      </c>
      <c r="C6161" s="103" t="s">
        <v>481</v>
      </c>
      <c r="D6161" s="103" t="s">
        <v>494</v>
      </c>
      <c r="E6161" s="111"/>
      <c r="F6161" s="103" t="s">
        <v>495</v>
      </c>
      <c r="G6161" s="103" t="s">
        <v>139</v>
      </c>
      <c r="H6161" s="103" t="s">
        <v>646</v>
      </c>
      <c r="I6161" s="103" t="s">
        <v>92</v>
      </c>
      <c r="J6161" s="215">
        <v>-124.63</v>
      </c>
      <c r="K6161" s="216" t="s">
        <v>88</v>
      </c>
    </row>
    <row r="6162" spans="1:11" x14ac:dyDescent="0.25">
      <c r="A6162" s="103" t="s">
        <v>810</v>
      </c>
      <c r="B6162" s="103" t="s">
        <v>88</v>
      </c>
      <c r="C6162" s="103" t="s">
        <v>481</v>
      </c>
      <c r="D6162" s="103" t="s">
        <v>494</v>
      </c>
      <c r="E6162" s="111"/>
      <c r="F6162" s="103" t="s">
        <v>495</v>
      </c>
      <c r="G6162" s="103" t="s">
        <v>139</v>
      </c>
      <c r="H6162" s="103" t="s">
        <v>646</v>
      </c>
      <c r="I6162" s="103" t="s">
        <v>92</v>
      </c>
      <c r="J6162" s="215">
        <v>249.25</v>
      </c>
      <c r="K6162" s="216" t="s">
        <v>88</v>
      </c>
    </row>
    <row r="6163" spans="1:11" x14ac:dyDescent="0.25">
      <c r="A6163" s="103" t="s">
        <v>1038</v>
      </c>
      <c r="B6163" s="103" t="s">
        <v>88</v>
      </c>
      <c r="C6163" s="103" t="s">
        <v>481</v>
      </c>
      <c r="D6163" s="103" t="s">
        <v>494</v>
      </c>
      <c r="E6163" s="111"/>
      <c r="F6163" s="103" t="s">
        <v>495</v>
      </c>
      <c r="G6163" s="103" t="s">
        <v>139</v>
      </c>
      <c r="H6163" s="103" t="s">
        <v>646</v>
      </c>
      <c r="I6163" s="103" t="s">
        <v>92</v>
      </c>
      <c r="J6163" s="215">
        <v>113.75</v>
      </c>
      <c r="K6163" s="216" t="s">
        <v>88</v>
      </c>
    </row>
    <row r="6164" spans="1:11" x14ac:dyDescent="0.25">
      <c r="A6164" s="103" t="s">
        <v>806</v>
      </c>
      <c r="B6164" s="103" t="s">
        <v>88</v>
      </c>
      <c r="C6164" s="103" t="s">
        <v>481</v>
      </c>
      <c r="D6164" s="103" t="s">
        <v>494</v>
      </c>
      <c r="E6164" s="111"/>
      <c r="F6164" s="103" t="s">
        <v>495</v>
      </c>
      <c r="G6164" s="103" t="s">
        <v>139</v>
      </c>
      <c r="H6164" s="103" t="s">
        <v>646</v>
      </c>
      <c r="I6164" s="103" t="s">
        <v>92</v>
      </c>
      <c r="J6164" s="215">
        <v>271.57</v>
      </c>
      <c r="K6164" s="216" t="s">
        <v>88</v>
      </c>
    </row>
    <row r="6165" spans="1:11" x14ac:dyDescent="0.25">
      <c r="A6165" s="103" t="s">
        <v>807</v>
      </c>
      <c r="B6165" s="103" t="s">
        <v>88</v>
      </c>
      <c r="C6165" s="103" t="s">
        <v>481</v>
      </c>
      <c r="D6165" s="103" t="s">
        <v>494</v>
      </c>
      <c r="E6165" s="111"/>
      <c r="F6165" s="103" t="s">
        <v>495</v>
      </c>
      <c r="G6165" s="103" t="s">
        <v>139</v>
      </c>
      <c r="H6165" s="103" t="s">
        <v>646</v>
      </c>
      <c r="I6165" s="103" t="s">
        <v>92</v>
      </c>
      <c r="J6165" s="215">
        <v>188.84</v>
      </c>
      <c r="K6165" s="216" t="s">
        <v>88</v>
      </c>
    </row>
    <row r="6166" spans="1:11" x14ac:dyDescent="0.25">
      <c r="A6166" s="103" t="s">
        <v>808</v>
      </c>
      <c r="B6166" s="103" t="s">
        <v>88</v>
      </c>
      <c r="C6166" s="103" t="s">
        <v>481</v>
      </c>
      <c r="D6166" s="103" t="s">
        <v>494</v>
      </c>
      <c r="E6166" s="111"/>
      <c r="F6166" s="103" t="s">
        <v>495</v>
      </c>
      <c r="G6166" s="103" t="s">
        <v>138</v>
      </c>
      <c r="H6166" s="103" t="s">
        <v>647</v>
      </c>
      <c r="I6166" s="103" t="s">
        <v>92</v>
      </c>
      <c r="J6166" s="215">
        <v>2632.07</v>
      </c>
      <c r="K6166" s="216" t="s">
        <v>88</v>
      </c>
    </row>
    <row r="6167" spans="1:11" x14ac:dyDescent="0.25">
      <c r="A6167" s="103" t="s">
        <v>809</v>
      </c>
      <c r="B6167" s="103" t="s">
        <v>88</v>
      </c>
      <c r="C6167" s="103" t="s">
        <v>481</v>
      </c>
      <c r="D6167" s="103" t="s">
        <v>494</v>
      </c>
      <c r="E6167" s="111"/>
      <c r="F6167" s="103" t="s">
        <v>495</v>
      </c>
      <c r="G6167" s="103" t="s">
        <v>138</v>
      </c>
      <c r="H6167" s="103" t="s">
        <v>647</v>
      </c>
      <c r="I6167" s="103" t="s">
        <v>92</v>
      </c>
      <c r="J6167" s="215">
        <v>2874.94</v>
      </c>
      <c r="K6167" s="216" t="s">
        <v>88</v>
      </c>
    </row>
    <row r="6168" spans="1:11" x14ac:dyDescent="0.25">
      <c r="A6168" s="103" t="s">
        <v>810</v>
      </c>
      <c r="B6168" s="103" t="s">
        <v>88</v>
      </c>
      <c r="C6168" s="103" t="s">
        <v>481</v>
      </c>
      <c r="D6168" s="103" t="s">
        <v>494</v>
      </c>
      <c r="E6168" s="111"/>
      <c r="F6168" s="103" t="s">
        <v>495</v>
      </c>
      <c r="G6168" s="103" t="s">
        <v>138</v>
      </c>
      <c r="H6168" s="103" t="s">
        <v>647</v>
      </c>
      <c r="I6168" s="103" t="s">
        <v>92</v>
      </c>
      <c r="J6168" s="215">
        <v>2680.48</v>
      </c>
      <c r="K6168" s="216" t="s">
        <v>88</v>
      </c>
    </row>
    <row r="6169" spans="1:11" x14ac:dyDescent="0.25">
      <c r="A6169" s="103" t="s">
        <v>1038</v>
      </c>
      <c r="B6169" s="103" t="s">
        <v>88</v>
      </c>
      <c r="C6169" s="103" t="s">
        <v>481</v>
      </c>
      <c r="D6169" s="103" t="s">
        <v>494</v>
      </c>
      <c r="E6169" s="111"/>
      <c r="F6169" s="103" t="s">
        <v>495</v>
      </c>
      <c r="G6169" s="103" t="s">
        <v>138</v>
      </c>
      <c r="H6169" s="103" t="s">
        <v>647</v>
      </c>
      <c r="I6169" s="103" t="s">
        <v>92</v>
      </c>
      <c r="J6169" s="215">
        <v>5013.5600000000004</v>
      </c>
      <c r="K6169" s="216" t="s">
        <v>88</v>
      </c>
    </row>
    <row r="6170" spans="1:11" x14ac:dyDescent="0.25">
      <c r="A6170" s="103" t="s">
        <v>806</v>
      </c>
      <c r="B6170" s="103" t="s">
        <v>88</v>
      </c>
      <c r="C6170" s="103" t="s">
        <v>481</v>
      </c>
      <c r="D6170" s="103" t="s">
        <v>494</v>
      </c>
      <c r="E6170" s="111"/>
      <c r="F6170" s="103" t="s">
        <v>495</v>
      </c>
      <c r="G6170" s="103" t="s">
        <v>138</v>
      </c>
      <c r="H6170" s="103" t="s">
        <v>647</v>
      </c>
      <c r="I6170" s="103" t="s">
        <v>92</v>
      </c>
      <c r="J6170" s="215">
        <v>187.19</v>
      </c>
      <c r="K6170" s="216" t="s">
        <v>88</v>
      </c>
    </row>
    <row r="6171" spans="1:11" x14ac:dyDescent="0.25">
      <c r="A6171" s="103" t="s">
        <v>807</v>
      </c>
      <c r="B6171" s="103" t="s">
        <v>88</v>
      </c>
      <c r="C6171" s="103" t="s">
        <v>481</v>
      </c>
      <c r="D6171" s="103" t="s">
        <v>494</v>
      </c>
      <c r="E6171" s="111"/>
      <c r="F6171" s="103" t="s">
        <v>495</v>
      </c>
      <c r="G6171" s="103" t="s">
        <v>138</v>
      </c>
      <c r="H6171" s="103" t="s">
        <v>647</v>
      </c>
      <c r="I6171" s="103" t="s">
        <v>92</v>
      </c>
      <c r="J6171" s="215">
        <v>2080.67</v>
      </c>
      <c r="K6171" s="216" t="s">
        <v>88</v>
      </c>
    </row>
    <row r="6172" spans="1:11" x14ac:dyDescent="0.25">
      <c r="A6172" s="103" t="s">
        <v>808</v>
      </c>
      <c r="B6172" s="103" t="s">
        <v>88</v>
      </c>
      <c r="C6172" s="103" t="s">
        <v>481</v>
      </c>
      <c r="D6172" s="103" t="s">
        <v>494</v>
      </c>
      <c r="E6172" s="111"/>
      <c r="F6172" s="103" t="s">
        <v>495</v>
      </c>
      <c r="G6172" s="103" t="s">
        <v>136</v>
      </c>
      <c r="H6172" s="103" t="s">
        <v>370</v>
      </c>
      <c r="I6172" s="103" t="s">
        <v>92</v>
      </c>
      <c r="J6172" s="215">
        <v>2652.74</v>
      </c>
      <c r="K6172" s="216" t="s">
        <v>88</v>
      </c>
    </row>
    <row r="6173" spans="1:11" x14ac:dyDescent="0.25">
      <c r="A6173" s="103" t="s">
        <v>809</v>
      </c>
      <c r="B6173" s="103" t="s">
        <v>88</v>
      </c>
      <c r="C6173" s="103" t="s">
        <v>481</v>
      </c>
      <c r="D6173" s="103" t="s">
        <v>494</v>
      </c>
      <c r="E6173" s="111"/>
      <c r="F6173" s="103" t="s">
        <v>495</v>
      </c>
      <c r="G6173" s="103" t="s">
        <v>136</v>
      </c>
      <c r="H6173" s="103" t="s">
        <v>370</v>
      </c>
      <c r="I6173" s="103" t="s">
        <v>92</v>
      </c>
      <c r="J6173" s="215">
        <v>611.41999999999996</v>
      </c>
      <c r="K6173" s="216" t="s">
        <v>88</v>
      </c>
    </row>
    <row r="6174" spans="1:11" x14ac:dyDescent="0.25">
      <c r="A6174" s="103" t="s">
        <v>810</v>
      </c>
      <c r="B6174" s="103" t="s">
        <v>88</v>
      </c>
      <c r="C6174" s="103" t="s">
        <v>481</v>
      </c>
      <c r="D6174" s="103" t="s">
        <v>494</v>
      </c>
      <c r="E6174" s="111"/>
      <c r="F6174" s="103" t="s">
        <v>495</v>
      </c>
      <c r="G6174" s="103" t="s">
        <v>136</v>
      </c>
      <c r="H6174" s="103" t="s">
        <v>370</v>
      </c>
      <c r="I6174" s="103" t="s">
        <v>92</v>
      </c>
      <c r="J6174" s="215">
        <v>2536.1999999999998</v>
      </c>
      <c r="K6174" s="216" t="s">
        <v>88</v>
      </c>
    </row>
    <row r="6175" spans="1:11" x14ac:dyDescent="0.25">
      <c r="A6175" s="103" t="s">
        <v>1038</v>
      </c>
      <c r="B6175" s="103" t="s">
        <v>88</v>
      </c>
      <c r="C6175" s="103" t="s">
        <v>481</v>
      </c>
      <c r="D6175" s="103" t="s">
        <v>494</v>
      </c>
      <c r="E6175" s="111"/>
      <c r="F6175" s="103" t="s">
        <v>495</v>
      </c>
      <c r="G6175" s="103" t="s">
        <v>136</v>
      </c>
      <c r="H6175" s="103" t="s">
        <v>370</v>
      </c>
      <c r="I6175" s="103" t="s">
        <v>92</v>
      </c>
      <c r="J6175" s="215">
        <v>1395.6</v>
      </c>
      <c r="K6175" s="216" t="s">
        <v>88</v>
      </c>
    </row>
    <row r="6176" spans="1:11" x14ac:dyDescent="0.25">
      <c r="A6176" s="103" t="s">
        <v>806</v>
      </c>
      <c r="B6176" s="103" t="s">
        <v>88</v>
      </c>
      <c r="C6176" s="103" t="s">
        <v>481</v>
      </c>
      <c r="D6176" s="103" t="s">
        <v>494</v>
      </c>
      <c r="E6176" s="111"/>
      <c r="F6176" s="103" t="s">
        <v>495</v>
      </c>
      <c r="G6176" s="103" t="s">
        <v>136</v>
      </c>
      <c r="H6176" s="103" t="s">
        <v>370</v>
      </c>
      <c r="I6176" s="103" t="s">
        <v>92</v>
      </c>
      <c r="J6176" s="215">
        <v>1857.87</v>
      </c>
      <c r="K6176" s="216" t="s">
        <v>88</v>
      </c>
    </row>
    <row r="6177" spans="1:11" x14ac:dyDescent="0.25">
      <c r="A6177" s="103" t="s">
        <v>807</v>
      </c>
      <c r="B6177" s="103" t="s">
        <v>88</v>
      </c>
      <c r="C6177" s="103" t="s">
        <v>481</v>
      </c>
      <c r="D6177" s="103" t="s">
        <v>494</v>
      </c>
      <c r="E6177" s="111"/>
      <c r="F6177" s="103" t="s">
        <v>495</v>
      </c>
      <c r="G6177" s="103" t="s">
        <v>136</v>
      </c>
      <c r="H6177" s="103" t="s">
        <v>370</v>
      </c>
      <c r="I6177" s="103" t="s">
        <v>92</v>
      </c>
      <c r="J6177" s="215">
        <v>4700.5</v>
      </c>
      <c r="K6177" s="216" t="s">
        <v>88</v>
      </c>
    </row>
    <row r="6178" spans="1:11" x14ac:dyDescent="0.25">
      <c r="A6178" s="103" t="s">
        <v>808</v>
      </c>
      <c r="B6178" s="103" t="s">
        <v>88</v>
      </c>
      <c r="C6178" s="103" t="s">
        <v>481</v>
      </c>
      <c r="D6178" s="103" t="s">
        <v>494</v>
      </c>
      <c r="E6178" s="111"/>
      <c r="F6178" s="103" t="s">
        <v>495</v>
      </c>
      <c r="G6178" s="103" t="s">
        <v>135</v>
      </c>
      <c r="H6178" s="103" t="s">
        <v>371</v>
      </c>
      <c r="I6178" s="103" t="s">
        <v>92</v>
      </c>
      <c r="J6178" s="215">
        <v>34372.370000000003</v>
      </c>
      <c r="K6178" s="216" t="s">
        <v>88</v>
      </c>
    </row>
    <row r="6179" spans="1:11" x14ac:dyDescent="0.25">
      <c r="A6179" s="103" t="s">
        <v>808</v>
      </c>
      <c r="B6179" s="103" t="s">
        <v>88</v>
      </c>
      <c r="C6179" s="103" t="s">
        <v>481</v>
      </c>
      <c r="D6179" s="103" t="s">
        <v>494</v>
      </c>
      <c r="E6179" s="111"/>
      <c r="F6179" s="103" t="s">
        <v>495</v>
      </c>
      <c r="G6179" s="103" t="s">
        <v>135</v>
      </c>
      <c r="H6179" s="103" t="s">
        <v>371</v>
      </c>
      <c r="I6179" s="103" t="s">
        <v>842</v>
      </c>
      <c r="J6179" s="215">
        <v>1364.88</v>
      </c>
      <c r="K6179" s="216" t="s">
        <v>88</v>
      </c>
    </row>
    <row r="6180" spans="1:11" x14ac:dyDescent="0.25">
      <c r="A6180" s="103" t="s">
        <v>809</v>
      </c>
      <c r="B6180" s="103" t="s">
        <v>88</v>
      </c>
      <c r="C6180" s="103" t="s">
        <v>481</v>
      </c>
      <c r="D6180" s="103" t="s">
        <v>494</v>
      </c>
      <c r="E6180" s="111"/>
      <c r="F6180" s="103" t="s">
        <v>495</v>
      </c>
      <c r="G6180" s="103" t="s">
        <v>135</v>
      </c>
      <c r="H6180" s="103" t="s">
        <v>371</v>
      </c>
      <c r="I6180" s="103" t="s">
        <v>92</v>
      </c>
      <c r="J6180" s="215">
        <v>40035.96</v>
      </c>
      <c r="K6180" s="216" t="s">
        <v>88</v>
      </c>
    </row>
    <row r="6181" spans="1:11" x14ac:dyDescent="0.25">
      <c r="A6181" s="103" t="s">
        <v>810</v>
      </c>
      <c r="B6181" s="103" t="s">
        <v>88</v>
      </c>
      <c r="C6181" s="103" t="s">
        <v>481</v>
      </c>
      <c r="D6181" s="103" t="s">
        <v>494</v>
      </c>
      <c r="E6181" s="111"/>
      <c r="F6181" s="103" t="s">
        <v>495</v>
      </c>
      <c r="G6181" s="103" t="s">
        <v>135</v>
      </c>
      <c r="H6181" s="103" t="s">
        <v>371</v>
      </c>
      <c r="I6181" s="103" t="s">
        <v>92</v>
      </c>
      <c r="J6181" s="215">
        <v>786.86</v>
      </c>
      <c r="K6181" s="216" t="s">
        <v>88</v>
      </c>
    </row>
    <row r="6182" spans="1:11" x14ac:dyDescent="0.25">
      <c r="A6182" s="103" t="s">
        <v>1038</v>
      </c>
      <c r="B6182" s="103" t="s">
        <v>88</v>
      </c>
      <c r="C6182" s="103" t="s">
        <v>481</v>
      </c>
      <c r="D6182" s="103" t="s">
        <v>494</v>
      </c>
      <c r="E6182" s="111"/>
      <c r="F6182" s="103" t="s">
        <v>495</v>
      </c>
      <c r="G6182" s="103" t="s">
        <v>135</v>
      </c>
      <c r="H6182" s="103" t="s">
        <v>371</v>
      </c>
      <c r="I6182" s="103" t="s">
        <v>92</v>
      </c>
      <c r="J6182" s="215">
        <v>25583.96</v>
      </c>
      <c r="K6182" s="216" t="s">
        <v>88</v>
      </c>
    </row>
    <row r="6183" spans="1:11" x14ac:dyDescent="0.25">
      <c r="A6183" s="103" t="s">
        <v>1038</v>
      </c>
      <c r="B6183" s="103" t="s">
        <v>88</v>
      </c>
      <c r="C6183" s="103" t="s">
        <v>481</v>
      </c>
      <c r="D6183" s="103" t="s">
        <v>494</v>
      </c>
      <c r="E6183" s="111"/>
      <c r="F6183" s="103" t="s">
        <v>495</v>
      </c>
      <c r="G6183" s="103" t="s">
        <v>135</v>
      </c>
      <c r="H6183" s="103" t="s">
        <v>371</v>
      </c>
      <c r="I6183" s="103" t="s">
        <v>842</v>
      </c>
      <c r="J6183" s="215">
        <v>4485.46</v>
      </c>
      <c r="K6183" s="216" t="s">
        <v>88</v>
      </c>
    </row>
    <row r="6184" spans="1:11" x14ac:dyDescent="0.25">
      <c r="A6184" s="103" t="s">
        <v>806</v>
      </c>
      <c r="B6184" s="103" t="s">
        <v>88</v>
      </c>
      <c r="C6184" s="103" t="s">
        <v>481</v>
      </c>
      <c r="D6184" s="103" t="s">
        <v>494</v>
      </c>
      <c r="E6184" s="111"/>
      <c r="F6184" s="103" t="s">
        <v>495</v>
      </c>
      <c r="G6184" s="103" t="s">
        <v>135</v>
      </c>
      <c r="H6184" s="103" t="s">
        <v>371</v>
      </c>
      <c r="I6184" s="103" t="s">
        <v>92</v>
      </c>
      <c r="J6184" s="215">
        <v>31833.47</v>
      </c>
      <c r="K6184" s="216" t="s">
        <v>88</v>
      </c>
    </row>
    <row r="6185" spans="1:11" x14ac:dyDescent="0.25">
      <c r="A6185" s="103" t="s">
        <v>806</v>
      </c>
      <c r="B6185" s="103" t="s">
        <v>88</v>
      </c>
      <c r="C6185" s="103" t="s">
        <v>481</v>
      </c>
      <c r="D6185" s="103" t="s">
        <v>494</v>
      </c>
      <c r="E6185" s="111"/>
      <c r="F6185" s="103" t="s">
        <v>495</v>
      </c>
      <c r="G6185" s="103" t="s">
        <v>135</v>
      </c>
      <c r="H6185" s="103" t="s">
        <v>371</v>
      </c>
      <c r="I6185" s="103" t="s">
        <v>842</v>
      </c>
      <c r="J6185" s="215">
        <v>1063.6500000000001</v>
      </c>
      <c r="K6185" s="216" t="s">
        <v>88</v>
      </c>
    </row>
    <row r="6186" spans="1:11" x14ac:dyDescent="0.25">
      <c r="A6186" s="103" t="s">
        <v>807</v>
      </c>
      <c r="B6186" s="103" t="s">
        <v>88</v>
      </c>
      <c r="C6186" s="103" t="s">
        <v>481</v>
      </c>
      <c r="D6186" s="103" t="s">
        <v>494</v>
      </c>
      <c r="E6186" s="111"/>
      <c r="F6186" s="103" t="s">
        <v>495</v>
      </c>
      <c r="G6186" s="103" t="s">
        <v>135</v>
      </c>
      <c r="H6186" s="103" t="s">
        <v>371</v>
      </c>
      <c r="I6186" s="103" t="s">
        <v>92</v>
      </c>
      <c r="J6186" s="215">
        <v>32809.980000000003</v>
      </c>
      <c r="K6186" s="216" t="s">
        <v>88</v>
      </c>
    </row>
    <row r="6187" spans="1:11" x14ac:dyDescent="0.25">
      <c r="A6187" s="103" t="s">
        <v>807</v>
      </c>
      <c r="B6187" s="103" t="s">
        <v>88</v>
      </c>
      <c r="C6187" s="103" t="s">
        <v>481</v>
      </c>
      <c r="D6187" s="103" t="s">
        <v>494</v>
      </c>
      <c r="E6187" s="111"/>
      <c r="F6187" s="103" t="s">
        <v>495</v>
      </c>
      <c r="G6187" s="103" t="s">
        <v>135</v>
      </c>
      <c r="H6187" s="103" t="s">
        <v>371</v>
      </c>
      <c r="I6187" s="103" t="s">
        <v>842</v>
      </c>
      <c r="J6187" s="215">
        <v>2630.66</v>
      </c>
      <c r="K6187" s="216" t="s">
        <v>88</v>
      </c>
    </row>
    <row r="6188" spans="1:11" x14ac:dyDescent="0.25">
      <c r="A6188" s="103" t="s">
        <v>808</v>
      </c>
      <c r="B6188" s="103" t="s">
        <v>88</v>
      </c>
      <c r="C6188" s="103" t="s">
        <v>481</v>
      </c>
      <c r="D6188" s="103" t="s">
        <v>494</v>
      </c>
      <c r="E6188" s="111"/>
      <c r="F6188" s="103" t="s">
        <v>495</v>
      </c>
      <c r="G6188" s="103" t="s">
        <v>121</v>
      </c>
      <c r="H6188" s="103" t="s">
        <v>372</v>
      </c>
      <c r="I6188" s="103" t="s">
        <v>92</v>
      </c>
      <c r="J6188" s="215">
        <v>25725.95</v>
      </c>
      <c r="K6188" s="216" t="s">
        <v>88</v>
      </c>
    </row>
    <row r="6189" spans="1:11" x14ac:dyDescent="0.25">
      <c r="A6189" s="103" t="s">
        <v>808</v>
      </c>
      <c r="B6189" s="103" t="s">
        <v>88</v>
      </c>
      <c r="C6189" s="103" t="s">
        <v>481</v>
      </c>
      <c r="D6189" s="103" t="s">
        <v>494</v>
      </c>
      <c r="E6189" s="111"/>
      <c r="F6189" s="103" t="s">
        <v>495</v>
      </c>
      <c r="G6189" s="103" t="s">
        <v>121</v>
      </c>
      <c r="H6189" s="103" t="s">
        <v>372</v>
      </c>
      <c r="I6189" s="103" t="s">
        <v>842</v>
      </c>
      <c r="J6189" s="215">
        <v>101.69</v>
      </c>
      <c r="K6189" s="216" t="s">
        <v>88</v>
      </c>
    </row>
    <row r="6190" spans="1:11" x14ac:dyDescent="0.25">
      <c r="A6190" s="103" t="s">
        <v>809</v>
      </c>
      <c r="B6190" s="103" t="s">
        <v>88</v>
      </c>
      <c r="C6190" s="103" t="s">
        <v>481</v>
      </c>
      <c r="D6190" s="103" t="s">
        <v>494</v>
      </c>
      <c r="E6190" s="111"/>
      <c r="F6190" s="103" t="s">
        <v>495</v>
      </c>
      <c r="G6190" s="103" t="s">
        <v>121</v>
      </c>
      <c r="H6190" s="103" t="s">
        <v>372</v>
      </c>
      <c r="I6190" s="103" t="s">
        <v>92</v>
      </c>
      <c r="J6190" s="215">
        <v>22953.89</v>
      </c>
      <c r="K6190" s="216" t="s">
        <v>88</v>
      </c>
    </row>
    <row r="6191" spans="1:11" x14ac:dyDescent="0.25">
      <c r="A6191" s="103" t="s">
        <v>809</v>
      </c>
      <c r="B6191" s="103" t="s">
        <v>88</v>
      </c>
      <c r="C6191" s="103" t="s">
        <v>481</v>
      </c>
      <c r="D6191" s="103" t="s">
        <v>494</v>
      </c>
      <c r="E6191" s="111"/>
      <c r="F6191" s="103" t="s">
        <v>495</v>
      </c>
      <c r="G6191" s="103" t="s">
        <v>121</v>
      </c>
      <c r="H6191" s="103" t="s">
        <v>372</v>
      </c>
      <c r="I6191" s="103" t="s">
        <v>842</v>
      </c>
      <c r="J6191" s="215">
        <v>247.46</v>
      </c>
      <c r="K6191" s="216" t="s">
        <v>88</v>
      </c>
    </row>
    <row r="6192" spans="1:11" x14ac:dyDescent="0.25">
      <c r="A6192" s="103" t="s">
        <v>810</v>
      </c>
      <c r="B6192" s="103" t="s">
        <v>88</v>
      </c>
      <c r="C6192" s="103" t="s">
        <v>481</v>
      </c>
      <c r="D6192" s="103" t="s">
        <v>494</v>
      </c>
      <c r="E6192" s="111"/>
      <c r="F6192" s="103" t="s">
        <v>495</v>
      </c>
      <c r="G6192" s="103" t="s">
        <v>121</v>
      </c>
      <c r="H6192" s="103" t="s">
        <v>372</v>
      </c>
      <c r="I6192" s="103" t="s">
        <v>92</v>
      </c>
      <c r="J6192" s="215">
        <v>27378.07</v>
      </c>
      <c r="K6192" s="216" t="s">
        <v>88</v>
      </c>
    </row>
    <row r="6193" spans="1:11" x14ac:dyDescent="0.25">
      <c r="A6193" s="103" t="s">
        <v>810</v>
      </c>
      <c r="B6193" s="103" t="s">
        <v>88</v>
      </c>
      <c r="C6193" s="103" t="s">
        <v>481</v>
      </c>
      <c r="D6193" s="103" t="s">
        <v>494</v>
      </c>
      <c r="E6193" s="111"/>
      <c r="F6193" s="103" t="s">
        <v>495</v>
      </c>
      <c r="G6193" s="103" t="s">
        <v>121</v>
      </c>
      <c r="H6193" s="103" t="s">
        <v>372</v>
      </c>
      <c r="I6193" s="103" t="s">
        <v>842</v>
      </c>
      <c r="J6193" s="215">
        <v>849.06</v>
      </c>
      <c r="K6193" s="216" t="s">
        <v>88</v>
      </c>
    </row>
    <row r="6194" spans="1:11" x14ac:dyDescent="0.25">
      <c r="A6194" s="103" t="s">
        <v>1038</v>
      </c>
      <c r="B6194" s="103" t="s">
        <v>88</v>
      </c>
      <c r="C6194" s="103" t="s">
        <v>481</v>
      </c>
      <c r="D6194" s="103" t="s">
        <v>494</v>
      </c>
      <c r="E6194" s="111"/>
      <c r="F6194" s="103" t="s">
        <v>495</v>
      </c>
      <c r="G6194" s="103" t="s">
        <v>121</v>
      </c>
      <c r="H6194" s="103" t="s">
        <v>372</v>
      </c>
      <c r="I6194" s="103" t="s">
        <v>92</v>
      </c>
      <c r="J6194" s="215">
        <v>28795.19</v>
      </c>
      <c r="K6194" s="216" t="s">
        <v>88</v>
      </c>
    </row>
    <row r="6195" spans="1:11" x14ac:dyDescent="0.25">
      <c r="A6195" s="103" t="s">
        <v>1038</v>
      </c>
      <c r="B6195" s="103" t="s">
        <v>88</v>
      </c>
      <c r="C6195" s="103" t="s">
        <v>481</v>
      </c>
      <c r="D6195" s="103" t="s">
        <v>494</v>
      </c>
      <c r="E6195" s="111"/>
      <c r="F6195" s="103" t="s">
        <v>495</v>
      </c>
      <c r="G6195" s="103" t="s">
        <v>121</v>
      </c>
      <c r="H6195" s="103" t="s">
        <v>372</v>
      </c>
      <c r="I6195" s="103" t="s">
        <v>842</v>
      </c>
      <c r="J6195" s="215">
        <v>12117.89</v>
      </c>
      <c r="K6195" s="216" t="s">
        <v>88</v>
      </c>
    </row>
    <row r="6196" spans="1:11" x14ac:dyDescent="0.25">
      <c r="A6196" s="103" t="s">
        <v>806</v>
      </c>
      <c r="B6196" s="103" t="s">
        <v>88</v>
      </c>
      <c r="C6196" s="103" t="s">
        <v>481</v>
      </c>
      <c r="D6196" s="103" t="s">
        <v>494</v>
      </c>
      <c r="E6196" s="111"/>
      <c r="F6196" s="103" t="s">
        <v>495</v>
      </c>
      <c r="G6196" s="103" t="s">
        <v>121</v>
      </c>
      <c r="H6196" s="103" t="s">
        <v>372</v>
      </c>
      <c r="I6196" s="103" t="s">
        <v>92</v>
      </c>
      <c r="J6196" s="215">
        <v>29382.71</v>
      </c>
      <c r="K6196" s="216" t="s">
        <v>88</v>
      </c>
    </row>
    <row r="6197" spans="1:11" x14ac:dyDescent="0.25">
      <c r="A6197" s="103" t="s">
        <v>806</v>
      </c>
      <c r="B6197" s="103" t="s">
        <v>88</v>
      </c>
      <c r="C6197" s="103" t="s">
        <v>481</v>
      </c>
      <c r="D6197" s="103" t="s">
        <v>494</v>
      </c>
      <c r="E6197" s="111"/>
      <c r="F6197" s="103" t="s">
        <v>495</v>
      </c>
      <c r="G6197" s="103" t="s">
        <v>121</v>
      </c>
      <c r="H6197" s="103" t="s">
        <v>372</v>
      </c>
      <c r="I6197" s="103" t="s">
        <v>842</v>
      </c>
      <c r="J6197" s="215">
        <v>1349.94</v>
      </c>
      <c r="K6197" s="216" t="s">
        <v>88</v>
      </c>
    </row>
    <row r="6198" spans="1:11" x14ac:dyDescent="0.25">
      <c r="A6198" s="103" t="s">
        <v>807</v>
      </c>
      <c r="B6198" s="103" t="s">
        <v>88</v>
      </c>
      <c r="C6198" s="103" t="s">
        <v>481</v>
      </c>
      <c r="D6198" s="103" t="s">
        <v>494</v>
      </c>
      <c r="E6198" s="111"/>
      <c r="F6198" s="103" t="s">
        <v>495</v>
      </c>
      <c r="G6198" s="103" t="s">
        <v>121</v>
      </c>
      <c r="H6198" s="103" t="s">
        <v>372</v>
      </c>
      <c r="I6198" s="103" t="s">
        <v>92</v>
      </c>
      <c r="J6198" s="215">
        <v>29650.49</v>
      </c>
      <c r="K6198" s="216" t="s">
        <v>88</v>
      </c>
    </row>
    <row r="6199" spans="1:11" x14ac:dyDescent="0.25">
      <c r="A6199" s="103" t="s">
        <v>807</v>
      </c>
      <c r="B6199" s="103" t="s">
        <v>88</v>
      </c>
      <c r="C6199" s="103" t="s">
        <v>481</v>
      </c>
      <c r="D6199" s="103" t="s">
        <v>494</v>
      </c>
      <c r="E6199" s="111"/>
      <c r="F6199" s="103" t="s">
        <v>495</v>
      </c>
      <c r="G6199" s="103" t="s">
        <v>121</v>
      </c>
      <c r="H6199" s="103" t="s">
        <v>372</v>
      </c>
      <c r="I6199" s="103" t="s">
        <v>842</v>
      </c>
      <c r="J6199" s="215">
        <v>1543.22</v>
      </c>
      <c r="K6199" s="216" t="s">
        <v>88</v>
      </c>
    </row>
    <row r="6200" spans="1:11" x14ac:dyDescent="0.25">
      <c r="A6200" s="103" t="s">
        <v>808</v>
      </c>
      <c r="B6200" s="103" t="s">
        <v>88</v>
      </c>
      <c r="C6200" s="103" t="s">
        <v>481</v>
      </c>
      <c r="D6200" s="103" t="s">
        <v>494</v>
      </c>
      <c r="E6200" s="111"/>
      <c r="F6200" s="103" t="s">
        <v>495</v>
      </c>
      <c r="G6200" s="103" t="s">
        <v>203</v>
      </c>
      <c r="H6200" s="103" t="s">
        <v>477</v>
      </c>
      <c r="I6200" s="103" t="s">
        <v>92</v>
      </c>
      <c r="J6200" s="215">
        <v>13811.42</v>
      </c>
      <c r="K6200" s="216" t="s">
        <v>88</v>
      </c>
    </row>
    <row r="6201" spans="1:11" x14ac:dyDescent="0.25">
      <c r="A6201" s="103" t="s">
        <v>808</v>
      </c>
      <c r="B6201" s="103" t="s">
        <v>88</v>
      </c>
      <c r="C6201" s="103" t="s">
        <v>481</v>
      </c>
      <c r="D6201" s="103" t="s">
        <v>494</v>
      </c>
      <c r="E6201" s="111"/>
      <c r="F6201" s="103" t="s">
        <v>495</v>
      </c>
      <c r="G6201" s="103" t="s">
        <v>203</v>
      </c>
      <c r="H6201" s="103" t="s">
        <v>477</v>
      </c>
      <c r="I6201" s="103" t="s">
        <v>842</v>
      </c>
      <c r="J6201" s="215">
        <v>1167.49</v>
      </c>
      <c r="K6201" s="216" t="s">
        <v>88</v>
      </c>
    </row>
    <row r="6202" spans="1:11" x14ac:dyDescent="0.25">
      <c r="A6202" s="103" t="s">
        <v>809</v>
      </c>
      <c r="B6202" s="103" t="s">
        <v>88</v>
      </c>
      <c r="C6202" s="103" t="s">
        <v>481</v>
      </c>
      <c r="D6202" s="103" t="s">
        <v>494</v>
      </c>
      <c r="E6202" s="111"/>
      <c r="F6202" s="103" t="s">
        <v>495</v>
      </c>
      <c r="G6202" s="103" t="s">
        <v>203</v>
      </c>
      <c r="H6202" s="103" t="s">
        <v>477</v>
      </c>
      <c r="I6202" s="103" t="s">
        <v>92</v>
      </c>
      <c r="J6202" s="215">
        <v>14281.72</v>
      </c>
      <c r="K6202" s="216" t="s">
        <v>88</v>
      </c>
    </row>
    <row r="6203" spans="1:11" x14ac:dyDescent="0.25">
      <c r="A6203" s="103" t="s">
        <v>810</v>
      </c>
      <c r="B6203" s="103" t="s">
        <v>88</v>
      </c>
      <c r="C6203" s="103" t="s">
        <v>481</v>
      </c>
      <c r="D6203" s="103" t="s">
        <v>494</v>
      </c>
      <c r="E6203" s="111"/>
      <c r="F6203" s="103" t="s">
        <v>495</v>
      </c>
      <c r="G6203" s="103" t="s">
        <v>203</v>
      </c>
      <c r="H6203" s="103" t="s">
        <v>477</v>
      </c>
      <c r="I6203" s="103" t="s">
        <v>92</v>
      </c>
      <c r="J6203" s="215">
        <v>8602.68</v>
      </c>
      <c r="K6203" s="216" t="s">
        <v>88</v>
      </c>
    </row>
    <row r="6204" spans="1:11" x14ac:dyDescent="0.25">
      <c r="A6204" s="103" t="s">
        <v>1038</v>
      </c>
      <c r="B6204" s="103" t="s">
        <v>88</v>
      </c>
      <c r="C6204" s="103" t="s">
        <v>481</v>
      </c>
      <c r="D6204" s="103" t="s">
        <v>494</v>
      </c>
      <c r="E6204" s="111"/>
      <c r="F6204" s="103" t="s">
        <v>495</v>
      </c>
      <c r="G6204" s="103" t="s">
        <v>203</v>
      </c>
      <c r="H6204" s="103" t="s">
        <v>477</v>
      </c>
      <c r="I6204" s="103" t="s">
        <v>92</v>
      </c>
      <c r="J6204" s="215">
        <v>15792.33</v>
      </c>
      <c r="K6204" s="216" t="s">
        <v>88</v>
      </c>
    </row>
    <row r="6205" spans="1:11" x14ac:dyDescent="0.25">
      <c r="A6205" s="103" t="s">
        <v>806</v>
      </c>
      <c r="B6205" s="103" t="s">
        <v>88</v>
      </c>
      <c r="C6205" s="103" t="s">
        <v>481</v>
      </c>
      <c r="D6205" s="103" t="s">
        <v>494</v>
      </c>
      <c r="E6205" s="111"/>
      <c r="F6205" s="103" t="s">
        <v>495</v>
      </c>
      <c r="G6205" s="103" t="s">
        <v>203</v>
      </c>
      <c r="H6205" s="103" t="s">
        <v>477</v>
      </c>
      <c r="I6205" s="103" t="s">
        <v>92</v>
      </c>
      <c r="J6205" s="215">
        <v>15792.78</v>
      </c>
      <c r="K6205" s="216" t="s">
        <v>88</v>
      </c>
    </row>
    <row r="6206" spans="1:11" x14ac:dyDescent="0.25">
      <c r="A6206" s="103" t="s">
        <v>806</v>
      </c>
      <c r="B6206" s="103" t="s">
        <v>88</v>
      </c>
      <c r="C6206" s="103" t="s">
        <v>481</v>
      </c>
      <c r="D6206" s="103" t="s">
        <v>494</v>
      </c>
      <c r="E6206" s="111"/>
      <c r="F6206" s="103" t="s">
        <v>495</v>
      </c>
      <c r="G6206" s="103" t="s">
        <v>203</v>
      </c>
      <c r="H6206" s="103" t="s">
        <v>477</v>
      </c>
      <c r="I6206" s="103" t="s">
        <v>842</v>
      </c>
      <c r="J6206" s="215">
        <v>1652.55</v>
      </c>
      <c r="K6206" s="216" t="s">
        <v>88</v>
      </c>
    </row>
    <row r="6207" spans="1:11" x14ac:dyDescent="0.25">
      <c r="A6207" s="103" t="s">
        <v>807</v>
      </c>
      <c r="B6207" s="103" t="s">
        <v>88</v>
      </c>
      <c r="C6207" s="103" t="s">
        <v>481</v>
      </c>
      <c r="D6207" s="103" t="s">
        <v>494</v>
      </c>
      <c r="E6207" s="111"/>
      <c r="F6207" s="103" t="s">
        <v>495</v>
      </c>
      <c r="G6207" s="103" t="s">
        <v>203</v>
      </c>
      <c r="H6207" s="103" t="s">
        <v>477</v>
      </c>
      <c r="I6207" s="103" t="s">
        <v>92</v>
      </c>
      <c r="J6207" s="215">
        <v>15952.98</v>
      </c>
      <c r="K6207" s="216" t="s">
        <v>88</v>
      </c>
    </row>
    <row r="6208" spans="1:11" x14ac:dyDescent="0.25">
      <c r="A6208" s="103" t="s">
        <v>807</v>
      </c>
      <c r="B6208" s="103" t="s">
        <v>88</v>
      </c>
      <c r="C6208" s="103" t="s">
        <v>481</v>
      </c>
      <c r="D6208" s="103" t="s">
        <v>494</v>
      </c>
      <c r="E6208" s="111"/>
      <c r="F6208" s="103" t="s">
        <v>495</v>
      </c>
      <c r="G6208" s="103" t="s">
        <v>203</v>
      </c>
      <c r="H6208" s="103" t="s">
        <v>477</v>
      </c>
      <c r="I6208" s="103" t="s">
        <v>842</v>
      </c>
      <c r="J6208" s="215">
        <v>514.75</v>
      </c>
      <c r="K6208" s="216" t="s">
        <v>88</v>
      </c>
    </row>
    <row r="6209" spans="1:11" x14ac:dyDescent="0.25">
      <c r="A6209" s="103" t="s">
        <v>808</v>
      </c>
      <c r="B6209" s="103" t="s">
        <v>88</v>
      </c>
      <c r="C6209" s="103" t="s">
        <v>481</v>
      </c>
      <c r="D6209" s="103" t="s">
        <v>494</v>
      </c>
      <c r="E6209" s="111"/>
      <c r="F6209" s="103" t="s">
        <v>495</v>
      </c>
      <c r="G6209" s="103" t="s">
        <v>167</v>
      </c>
      <c r="H6209" s="103" t="s">
        <v>373</v>
      </c>
      <c r="I6209" s="103" t="s">
        <v>92</v>
      </c>
      <c r="J6209" s="215">
        <v>52730.57</v>
      </c>
      <c r="K6209" s="216" t="s">
        <v>88</v>
      </c>
    </row>
    <row r="6210" spans="1:11" x14ac:dyDescent="0.25">
      <c r="A6210" s="103" t="s">
        <v>808</v>
      </c>
      <c r="B6210" s="103" t="s">
        <v>88</v>
      </c>
      <c r="C6210" s="103" t="s">
        <v>481</v>
      </c>
      <c r="D6210" s="103" t="s">
        <v>494</v>
      </c>
      <c r="E6210" s="111"/>
      <c r="F6210" s="103" t="s">
        <v>495</v>
      </c>
      <c r="G6210" s="103" t="s">
        <v>167</v>
      </c>
      <c r="H6210" s="103" t="s">
        <v>373</v>
      </c>
      <c r="I6210" s="103" t="s">
        <v>842</v>
      </c>
      <c r="J6210" s="215">
        <v>1814.57</v>
      </c>
      <c r="K6210" s="216" t="s">
        <v>88</v>
      </c>
    </row>
    <row r="6211" spans="1:11" x14ac:dyDescent="0.25">
      <c r="A6211" s="103" t="s">
        <v>809</v>
      </c>
      <c r="B6211" s="103" t="s">
        <v>88</v>
      </c>
      <c r="C6211" s="103" t="s">
        <v>481</v>
      </c>
      <c r="D6211" s="103" t="s">
        <v>494</v>
      </c>
      <c r="E6211" s="111"/>
      <c r="F6211" s="103" t="s">
        <v>495</v>
      </c>
      <c r="G6211" s="103" t="s">
        <v>167</v>
      </c>
      <c r="H6211" s="103" t="s">
        <v>373</v>
      </c>
      <c r="I6211" s="103" t="s">
        <v>92</v>
      </c>
      <c r="J6211" s="215">
        <v>44361.58</v>
      </c>
      <c r="K6211" s="216" t="s">
        <v>88</v>
      </c>
    </row>
    <row r="6212" spans="1:11" x14ac:dyDescent="0.25">
      <c r="A6212" s="103" t="s">
        <v>809</v>
      </c>
      <c r="B6212" s="103" t="s">
        <v>88</v>
      </c>
      <c r="C6212" s="103" t="s">
        <v>481</v>
      </c>
      <c r="D6212" s="103" t="s">
        <v>494</v>
      </c>
      <c r="E6212" s="111"/>
      <c r="F6212" s="103" t="s">
        <v>495</v>
      </c>
      <c r="G6212" s="103" t="s">
        <v>167</v>
      </c>
      <c r="H6212" s="103" t="s">
        <v>373</v>
      </c>
      <c r="I6212" s="103" t="s">
        <v>842</v>
      </c>
      <c r="J6212" s="215">
        <v>126.63</v>
      </c>
      <c r="K6212" s="216" t="s">
        <v>88</v>
      </c>
    </row>
    <row r="6213" spans="1:11" x14ac:dyDescent="0.25">
      <c r="A6213" s="103" t="s">
        <v>810</v>
      </c>
      <c r="B6213" s="103" t="s">
        <v>88</v>
      </c>
      <c r="C6213" s="103" t="s">
        <v>481</v>
      </c>
      <c r="D6213" s="103" t="s">
        <v>494</v>
      </c>
      <c r="E6213" s="111"/>
      <c r="F6213" s="103" t="s">
        <v>495</v>
      </c>
      <c r="G6213" s="103" t="s">
        <v>167</v>
      </c>
      <c r="H6213" s="103" t="s">
        <v>373</v>
      </c>
      <c r="I6213" s="103" t="s">
        <v>92</v>
      </c>
      <c r="J6213" s="215">
        <v>42044.51</v>
      </c>
      <c r="K6213" s="216" t="s">
        <v>88</v>
      </c>
    </row>
    <row r="6214" spans="1:11" x14ac:dyDescent="0.25">
      <c r="A6214" s="103" t="s">
        <v>1038</v>
      </c>
      <c r="B6214" s="103" t="s">
        <v>88</v>
      </c>
      <c r="C6214" s="103" t="s">
        <v>481</v>
      </c>
      <c r="D6214" s="103" t="s">
        <v>494</v>
      </c>
      <c r="E6214" s="111"/>
      <c r="F6214" s="103" t="s">
        <v>495</v>
      </c>
      <c r="G6214" s="103" t="s">
        <v>167</v>
      </c>
      <c r="H6214" s="103" t="s">
        <v>373</v>
      </c>
      <c r="I6214" s="103" t="s">
        <v>92</v>
      </c>
      <c r="J6214" s="215">
        <v>56166.64</v>
      </c>
      <c r="K6214" s="216" t="s">
        <v>88</v>
      </c>
    </row>
    <row r="6215" spans="1:11" x14ac:dyDescent="0.25">
      <c r="A6215" s="103" t="s">
        <v>1038</v>
      </c>
      <c r="B6215" s="103" t="s">
        <v>88</v>
      </c>
      <c r="C6215" s="103" t="s">
        <v>481</v>
      </c>
      <c r="D6215" s="103" t="s">
        <v>494</v>
      </c>
      <c r="E6215" s="111"/>
      <c r="F6215" s="103" t="s">
        <v>495</v>
      </c>
      <c r="G6215" s="103" t="s">
        <v>167</v>
      </c>
      <c r="H6215" s="103" t="s">
        <v>373</v>
      </c>
      <c r="I6215" s="103" t="s">
        <v>842</v>
      </c>
      <c r="J6215" s="215">
        <v>222.03</v>
      </c>
      <c r="K6215" s="216" t="s">
        <v>88</v>
      </c>
    </row>
    <row r="6216" spans="1:11" x14ac:dyDescent="0.25">
      <c r="A6216" s="103" t="s">
        <v>806</v>
      </c>
      <c r="B6216" s="103" t="s">
        <v>88</v>
      </c>
      <c r="C6216" s="103" t="s">
        <v>481</v>
      </c>
      <c r="D6216" s="103" t="s">
        <v>494</v>
      </c>
      <c r="E6216" s="111"/>
      <c r="F6216" s="103" t="s">
        <v>495</v>
      </c>
      <c r="G6216" s="103" t="s">
        <v>167</v>
      </c>
      <c r="H6216" s="103" t="s">
        <v>373</v>
      </c>
      <c r="I6216" s="103" t="s">
        <v>92</v>
      </c>
      <c r="J6216" s="215">
        <v>54965.82</v>
      </c>
      <c r="K6216" s="216" t="s">
        <v>88</v>
      </c>
    </row>
    <row r="6217" spans="1:11" x14ac:dyDescent="0.25">
      <c r="A6217" s="103" t="s">
        <v>806</v>
      </c>
      <c r="B6217" s="103" t="s">
        <v>88</v>
      </c>
      <c r="C6217" s="103" t="s">
        <v>481</v>
      </c>
      <c r="D6217" s="103" t="s">
        <v>494</v>
      </c>
      <c r="E6217" s="111"/>
      <c r="F6217" s="103" t="s">
        <v>495</v>
      </c>
      <c r="G6217" s="103" t="s">
        <v>167</v>
      </c>
      <c r="H6217" s="103" t="s">
        <v>373</v>
      </c>
      <c r="I6217" s="103" t="s">
        <v>842</v>
      </c>
      <c r="J6217" s="215">
        <v>682.77</v>
      </c>
      <c r="K6217" s="216" t="s">
        <v>88</v>
      </c>
    </row>
    <row r="6218" spans="1:11" x14ac:dyDescent="0.25">
      <c r="A6218" s="103" t="s">
        <v>807</v>
      </c>
      <c r="B6218" s="103" t="s">
        <v>88</v>
      </c>
      <c r="C6218" s="103" t="s">
        <v>481</v>
      </c>
      <c r="D6218" s="103" t="s">
        <v>494</v>
      </c>
      <c r="E6218" s="111"/>
      <c r="F6218" s="103" t="s">
        <v>495</v>
      </c>
      <c r="G6218" s="103" t="s">
        <v>167</v>
      </c>
      <c r="H6218" s="103" t="s">
        <v>373</v>
      </c>
      <c r="I6218" s="103" t="s">
        <v>92</v>
      </c>
      <c r="J6218" s="215">
        <v>39474.949999999997</v>
      </c>
      <c r="K6218" s="216" t="s">
        <v>88</v>
      </c>
    </row>
    <row r="6219" spans="1:11" x14ac:dyDescent="0.25">
      <c r="A6219" s="103" t="s">
        <v>808</v>
      </c>
      <c r="B6219" s="103" t="s">
        <v>88</v>
      </c>
      <c r="C6219" s="103" t="s">
        <v>481</v>
      </c>
      <c r="D6219" s="103" t="s">
        <v>494</v>
      </c>
      <c r="E6219" s="111"/>
      <c r="F6219" s="103" t="s">
        <v>495</v>
      </c>
      <c r="G6219" s="103" t="s">
        <v>134</v>
      </c>
      <c r="H6219" s="103" t="s">
        <v>374</v>
      </c>
      <c r="I6219" s="103" t="s">
        <v>92</v>
      </c>
      <c r="J6219" s="215">
        <v>49449.9</v>
      </c>
      <c r="K6219" s="216" t="s">
        <v>88</v>
      </c>
    </row>
    <row r="6220" spans="1:11" x14ac:dyDescent="0.25">
      <c r="A6220" s="103" t="s">
        <v>809</v>
      </c>
      <c r="B6220" s="103" t="s">
        <v>88</v>
      </c>
      <c r="C6220" s="103" t="s">
        <v>481</v>
      </c>
      <c r="D6220" s="103" t="s">
        <v>494</v>
      </c>
      <c r="E6220" s="111"/>
      <c r="F6220" s="103" t="s">
        <v>495</v>
      </c>
      <c r="G6220" s="103" t="s">
        <v>134</v>
      </c>
      <c r="H6220" s="103" t="s">
        <v>374</v>
      </c>
      <c r="I6220" s="103" t="s">
        <v>92</v>
      </c>
      <c r="J6220" s="215">
        <v>45710.95</v>
      </c>
      <c r="K6220" s="216" t="s">
        <v>88</v>
      </c>
    </row>
    <row r="6221" spans="1:11" x14ac:dyDescent="0.25">
      <c r="A6221" s="103" t="s">
        <v>810</v>
      </c>
      <c r="B6221" s="103" t="s">
        <v>88</v>
      </c>
      <c r="C6221" s="103" t="s">
        <v>481</v>
      </c>
      <c r="D6221" s="103" t="s">
        <v>494</v>
      </c>
      <c r="E6221" s="111"/>
      <c r="F6221" s="103" t="s">
        <v>495</v>
      </c>
      <c r="G6221" s="103" t="s">
        <v>134</v>
      </c>
      <c r="H6221" s="103" t="s">
        <v>374</v>
      </c>
      <c r="I6221" s="103" t="s">
        <v>92</v>
      </c>
      <c r="J6221" s="215">
        <v>39826.74</v>
      </c>
      <c r="K6221" s="216" t="s">
        <v>88</v>
      </c>
    </row>
    <row r="6222" spans="1:11" x14ac:dyDescent="0.25">
      <c r="A6222" s="103" t="s">
        <v>1038</v>
      </c>
      <c r="B6222" s="103" t="s">
        <v>88</v>
      </c>
      <c r="C6222" s="103" t="s">
        <v>481</v>
      </c>
      <c r="D6222" s="103" t="s">
        <v>494</v>
      </c>
      <c r="E6222" s="111"/>
      <c r="F6222" s="103" t="s">
        <v>495</v>
      </c>
      <c r="G6222" s="103" t="s">
        <v>134</v>
      </c>
      <c r="H6222" s="103" t="s">
        <v>374</v>
      </c>
      <c r="I6222" s="103" t="s">
        <v>92</v>
      </c>
      <c r="J6222" s="215">
        <v>38693.01</v>
      </c>
      <c r="K6222" s="216" t="s">
        <v>88</v>
      </c>
    </row>
    <row r="6223" spans="1:11" x14ac:dyDescent="0.25">
      <c r="A6223" s="103" t="s">
        <v>806</v>
      </c>
      <c r="B6223" s="103" t="s">
        <v>88</v>
      </c>
      <c r="C6223" s="103" t="s">
        <v>481</v>
      </c>
      <c r="D6223" s="103" t="s">
        <v>494</v>
      </c>
      <c r="E6223" s="111"/>
      <c r="F6223" s="103" t="s">
        <v>495</v>
      </c>
      <c r="G6223" s="103" t="s">
        <v>134</v>
      </c>
      <c r="H6223" s="103" t="s">
        <v>374</v>
      </c>
      <c r="I6223" s="103" t="s">
        <v>92</v>
      </c>
      <c r="J6223" s="215">
        <v>49914.05</v>
      </c>
      <c r="K6223" s="216" t="s">
        <v>88</v>
      </c>
    </row>
    <row r="6224" spans="1:11" x14ac:dyDescent="0.25">
      <c r="A6224" s="103" t="s">
        <v>807</v>
      </c>
      <c r="B6224" s="103" t="s">
        <v>88</v>
      </c>
      <c r="C6224" s="103" t="s">
        <v>481</v>
      </c>
      <c r="D6224" s="103" t="s">
        <v>494</v>
      </c>
      <c r="E6224" s="111"/>
      <c r="F6224" s="103" t="s">
        <v>495</v>
      </c>
      <c r="G6224" s="103" t="s">
        <v>134</v>
      </c>
      <c r="H6224" s="103" t="s">
        <v>374</v>
      </c>
      <c r="I6224" s="103" t="s">
        <v>92</v>
      </c>
      <c r="J6224" s="215">
        <v>52789.02</v>
      </c>
      <c r="K6224" s="216" t="s">
        <v>88</v>
      </c>
    </row>
    <row r="6225" spans="1:11" x14ac:dyDescent="0.25">
      <c r="A6225" s="103" t="s">
        <v>808</v>
      </c>
      <c r="B6225" s="103" t="s">
        <v>88</v>
      </c>
      <c r="C6225" s="103" t="s">
        <v>481</v>
      </c>
      <c r="D6225" s="103" t="s">
        <v>494</v>
      </c>
      <c r="E6225" s="111"/>
      <c r="F6225" s="103" t="s">
        <v>495</v>
      </c>
      <c r="G6225" s="103" t="s">
        <v>168</v>
      </c>
      <c r="H6225" s="103" t="s">
        <v>377</v>
      </c>
      <c r="I6225" s="103" t="s">
        <v>92</v>
      </c>
      <c r="J6225" s="215">
        <v>26679.51</v>
      </c>
      <c r="K6225" s="216" t="s">
        <v>88</v>
      </c>
    </row>
    <row r="6226" spans="1:11" x14ac:dyDescent="0.25">
      <c r="A6226" s="103" t="s">
        <v>808</v>
      </c>
      <c r="B6226" s="103" t="s">
        <v>88</v>
      </c>
      <c r="C6226" s="103" t="s">
        <v>481</v>
      </c>
      <c r="D6226" s="103" t="s">
        <v>494</v>
      </c>
      <c r="E6226" s="111"/>
      <c r="F6226" s="103" t="s">
        <v>495</v>
      </c>
      <c r="G6226" s="103" t="s">
        <v>168</v>
      </c>
      <c r="H6226" s="103" t="s">
        <v>377</v>
      </c>
      <c r="I6226" s="103" t="s">
        <v>842</v>
      </c>
      <c r="J6226" s="215">
        <v>3943.54</v>
      </c>
      <c r="K6226" s="216" t="s">
        <v>88</v>
      </c>
    </row>
    <row r="6227" spans="1:11" x14ac:dyDescent="0.25">
      <c r="A6227" s="103" t="s">
        <v>809</v>
      </c>
      <c r="B6227" s="103" t="s">
        <v>88</v>
      </c>
      <c r="C6227" s="103" t="s">
        <v>481</v>
      </c>
      <c r="D6227" s="103" t="s">
        <v>494</v>
      </c>
      <c r="E6227" s="111"/>
      <c r="F6227" s="103" t="s">
        <v>495</v>
      </c>
      <c r="G6227" s="103" t="s">
        <v>168</v>
      </c>
      <c r="H6227" s="103" t="s">
        <v>377</v>
      </c>
      <c r="I6227" s="103" t="s">
        <v>92</v>
      </c>
      <c r="J6227" s="215">
        <v>24919.49</v>
      </c>
      <c r="K6227" s="216" t="s">
        <v>88</v>
      </c>
    </row>
    <row r="6228" spans="1:11" x14ac:dyDescent="0.25">
      <c r="A6228" s="103" t="s">
        <v>810</v>
      </c>
      <c r="B6228" s="103" t="s">
        <v>88</v>
      </c>
      <c r="C6228" s="103" t="s">
        <v>481</v>
      </c>
      <c r="D6228" s="103" t="s">
        <v>494</v>
      </c>
      <c r="E6228" s="111"/>
      <c r="F6228" s="103" t="s">
        <v>495</v>
      </c>
      <c r="G6228" s="103" t="s">
        <v>168</v>
      </c>
      <c r="H6228" s="103" t="s">
        <v>377</v>
      </c>
      <c r="I6228" s="103" t="s">
        <v>92</v>
      </c>
      <c r="J6228" s="215">
        <v>15636.54</v>
      </c>
      <c r="K6228" s="216" t="s">
        <v>88</v>
      </c>
    </row>
    <row r="6229" spans="1:11" x14ac:dyDescent="0.25">
      <c r="A6229" s="103" t="s">
        <v>810</v>
      </c>
      <c r="B6229" s="103" t="s">
        <v>88</v>
      </c>
      <c r="C6229" s="103" t="s">
        <v>481</v>
      </c>
      <c r="D6229" s="103" t="s">
        <v>494</v>
      </c>
      <c r="E6229" s="111"/>
      <c r="F6229" s="103" t="s">
        <v>495</v>
      </c>
      <c r="G6229" s="103" t="s">
        <v>168</v>
      </c>
      <c r="H6229" s="103" t="s">
        <v>377</v>
      </c>
      <c r="I6229" s="103" t="s">
        <v>842</v>
      </c>
      <c r="J6229" s="215">
        <v>75.52</v>
      </c>
      <c r="K6229" s="216" t="s">
        <v>88</v>
      </c>
    </row>
    <row r="6230" spans="1:11" x14ac:dyDescent="0.25">
      <c r="A6230" s="103" t="s">
        <v>1038</v>
      </c>
      <c r="B6230" s="103" t="s">
        <v>88</v>
      </c>
      <c r="C6230" s="103" t="s">
        <v>481</v>
      </c>
      <c r="D6230" s="103" t="s">
        <v>494</v>
      </c>
      <c r="E6230" s="111"/>
      <c r="F6230" s="103" t="s">
        <v>495</v>
      </c>
      <c r="G6230" s="103" t="s">
        <v>168</v>
      </c>
      <c r="H6230" s="103" t="s">
        <v>377</v>
      </c>
      <c r="I6230" s="103" t="s">
        <v>92</v>
      </c>
      <c r="J6230" s="215">
        <v>10141.58</v>
      </c>
      <c r="K6230" s="216" t="s">
        <v>88</v>
      </c>
    </row>
    <row r="6231" spans="1:11" x14ac:dyDescent="0.25">
      <c r="A6231" s="103" t="s">
        <v>1038</v>
      </c>
      <c r="B6231" s="103" t="s">
        <v>88</v>
      </c>
      <c r="C6231" s="103" t="s">
        <v>481</v>
      </c>
      <c r="D6231" s="103" t="s">
        <v>494</v>
      </c>
      <c r="E6231" s="111"/>
      <c r="F6231" s="103" t="s">
        <v>495</v>
      </c>
      <c r="G6231" s="103" t="s">
        <v>168</v>
      </c>
      <c r="H6231" s="103" t="s">
        <v>377</v>
      </c>
      <c r="I6231" s="103" t="s">
        <v>842</v>
      </c>
      <c r="J6231" s="215">
        <v>1596.87</v>
      </c>
      <c r="K6231" s="216" t="s">
        <v>88</v>
      </c>
    </row>
    <row r="6232" spans="1:11" x14ac:dyDescent="0.25">
      <c r="A6232" s="103" t="s">
        <v>806</v>
      </c>
      <c r="B6232" s="103" t="s">
        <v>88</v>
      </c>
      <c r="C6232" s="103" t="s">
        <v>481</v>
      </c>
      <c r="D6232" s="103" t="s">
        <v>494</v>
      </c>
      <c r="E6232" s="111"/>
      <c r="F6232" s="103" t="s">
        <v>495</v>
      </c>
      <c r="G6232" s="103" t="s">
        <v>168</v>
      </c>
      <c r="H6232" s="103" t="s">
        <v>377</v>
      </c>
      <c r="I6232" s="103" t="s">
        <v>92</v>
      </c>
      <c r="J6232" s="215">
        <v>18597.990000000002</v>
      </c>
      <c r="K6232" s="216" t="s">
        <v>88</v>
      </c>
    </row>
    <row r="6233" spans="1:11" x14ac:dyDescent="0.25">
      <c r="A6233" s="103" t="s">
        <v>806</v>
      </c>
      <c r="B6233" s="103" t="s">
        <v>88</v>
      </c>
      <c r="C6233" s="103" t="s">
        <v>481</v>
      </c>
      <c r="D6233" s="103" t="s">
        <v>494</v>
      </c>
      <c r="E6233" s="111"/>
      <c r="F6233" s="103" t="s">
        <v>495</v>
      </c>
      <c r="G6233" s="103" t="s">
        <v>168</v>
      </c>
      <c r="H6233" s="103" t="s">
        <v>377</v>
      </c>
      <c r="I6233" s="103" t="s">
        <v>842</v>
      </c>
      <c r="J6233" s="215">
        <v>482.78</v>
      </c>
      <c r="K6233" s="216" t="s">
        <v>88</v>
      </c>
    </row>
    <row r="6234" spans="1:11" x14ac:dyDescent="0.25">
      <c r="A6234" s="103" t="s">
        <v>807</v>
      </c>
      <c r="B6234" s="103" t="s">
        <v>88</v>
      </c>
      <c r="C6234" s="103" t="s">
        <v>481</v>
      </c>
      <c r="D6234" s="103" t="s">
        <v>494</v>
      </c>
      <c r="E6234" s="111"/>
      <c r="F6234" s="103" t="s">
        <v>495</v>
      </c>
      <c r="G6234" s="103" t="s">
        <v>168</v>
      </c>
      <c r="H6234" s="103" t="s">
        <v>377</v>
      </c>
      <c r="I6234" s="103" t="s">
        <v>92</v>
      </c>
      <c r="J6234" s="215">
        <v>24968.67</v>
      </c>
      <c r="K6234" s="216" t="s">
        <v>88</v>
      </c>
    </row>
    <row r="6235" spans="1:11" x14ac:dyDescent="0.25">
      <c r="A6235" s="103" t="s">
        <v>807</v>
      </c>
      <c r="B6235" s="103" t="s">
        <v>88</v>
      </c>
      <c r="C6235" s="103" t="s">
        <v>481</v>
      </c>
      <c r="D6235" s="103" t="s">
        <v>494</v>
      </c>
      <c r="E6235" s="111"/>
      <c r="F6235" s="103" t="s">
        <v>495</v>
      </c>
      <c r="G6235" s="103" t="s">
        <v>168</v>
      </c>
      <c r="H6235" s="103" t="s">
        <v>377</v>
      </c>
      <c r="I6235" s="103" t="s">
        <v>842</v>
      </c>
      <c r="J6235" s="215">
        <v>1424.92</v>
      </c>
      <c r="K6235" s="216" t="s">
        <v>88</v>
      </c>
    </row>
    <row r="6236" spans="1:11" x14ac:dyDescent="0.25">
      <c r="A6236" s="103" t="s">
        <v>808</v>
      </c>
      <c r="B6236" s="103" t="s">
        <v>88</v>
      </c>
      <c r="C6236" s="103" t="s">
        <v>481</v>
      </c>
      <c r="D6236" s="103" t="s">
        <v>494</v>
      </c>
      <c r="E6236" s="111"/>
      <c r="F6236" s="103" t="s">
        <v>495</v>
      </c>
      <c r="G6236" s="103" t="s">
        <v>133</v>
      </c>
      <c r="H6236" s="103" t="s">
        <v>378</v>
      </c>
      <c r="I6236" s="103" t="s">
        <v>92</v>
      </c>
      <c r="J6236" s="215">
        <v>77732.39</v>
      </c>
      <c r="K6236" s="216" t="s">
        <v>88</v>
      </c>
    </row>
    <row r="6237" spans="1:11" x14ac:dyDescent="0.25">
      <c r="A6237" s="103" t="s">
        <v>808</v>
      </c>
      <c r="B6237" s="103" t="s">
        <v>88</v>
      </c>
      <c r="C6237" s="103" t="s">
        <v>481</v>
      </c>
      <c r="D6237" s="103" t="s">
        <v>494</v>
      </c>
      <c r="E6237" s="111"/>
      <c r="F6237" s="103" t="s">
        <v>495</v>
      </c>
      <c r="G6237" s="103" t="s">
        <v>133</v>
      </c>
      <c r="H6237" s="103" t="s">
        <v>378</v>
      </c>
      <c r="I6237" s="103" t="s">
        <v>842</v>
      </c>
      <c r="J6237" s="215">
        <v>107.46</v>
      </c>
      <c r="K6237" s="216" t="s">
        <v>88</v>
      </c>
    </row>
    <row r="6238" spans="1:11" x14ac:dyDescent="0.25">
      <c r="A6238" s="103" t="s">
        <v>809</v>
      </c>
      <c r="B6238" s="103" t="s">
        <v>88</v>
      </c>
      <c r="C6238" s="103" t="s">
        <v>481</v>
      </c>
      <c r="D6238" s="103" t="s">
        <v>494</v>
      </c>
      <c r="E6238" s="111"/>
      <c r="F6238" s="103" t="s">
        <v>495</v>
      </c>
      <c r="G6238" s="103" t="s">
        <v>133</v>
      </c>
      <c r="H6238" s="103" t="s">
        <v>378</v>
      </c>
      <c r="I6238" s="103" t="s">
        <v>92</v>
      </c>
      <c r="J6238" s="215">
        <v>27877.54</v>
      </c>
      <c r="K6238" s="216" t="s">
        <v>88</v>
      </c>
    </row>
    <row r="6239" spans="1:11" x14ac:dyDescent="0.25">
      <c r="A6239" s="103" t="s">
        <v>810</v>
      </c>
      <c r="B6239" s="103" t="s">
        <v>88</v>
      </c>
      <c r="C6239" s="103" t="s">
        <v>481</v>
      </c>
      <c r="D6239" s="103" t="s">
        <v>494</v>
      </c>
      <c r="E6239" s="111"/>
      <c r="F6239" s="103" t="s">
        <v>495</v>
      </c>
      <c r="G6239" s="103" t="s">
        <v>133</v>
      </c>
      <c r="H6239" s="103" t="s">
        <v>378</v>
      </c>
      <c r="I6239" s="103" t="s">
        <v>92</v>
      </c>
      <c r="J6239" s="215">
        <v>45137.01</v>
      </c>
      <c r="K6239" s="216" t="s">
        <v>88</v>
      </c>
    </row>
    <row r="6240" spans="1:11" x14ac:dyDescent="0.25">
      <c r="A6240" s="103" t="s">
        <v>1038</v>
      </c>
      <c r="B6240" s="103" t="s">
        <v>88</v>
      </c>
      <c r="C6240" s="103" t="s">
        <v>481</v>
      </c>
      <c r="D6240" s="103" t="s">
        <v>494</v>
      </c>
      <c r="E6240" s="111"/>
      <c r="F6240" s="103" t="s">
        <v>495</v>
      </c>
      <c r="G6240" s="103" t="s">
        <v>133</v>
      </c>
      <c r="H6240" s="103" t="s">
        <v>378</v>
      </c>
      <c r="I6240" s="103" t="s">
        <v>92</v>
      </c>
      <c r="J6240" s="215">
        <v>51039.53</v>
      </c>
      <c r="K6240" s="216" t="s">
        <v>88</v>
      </c>
    </row>
    <row r="6241" spans="1:11" x14ac:dyDescent="0.25">
      <c r="A6241" s="103" t="s">
        <v>1038</v>
      </c>
      <c r="B6241" s="103" t="s">
        <v>88</v>
      </c>
      <c r="C6241" s="103" t="s">
        <v>481</v>
      </c>
      <c r="D6241" s="103" t="s">
        <v>494</v>
      </c>
      <c r="E6241" s="111"/>
      <c r="F6241" s="103" t="s">
        <v>495</v>
      </c>
      <c r="G6241" s="103" t="s">
        <v>133</v>
      </c>
      <c r="H6241" s="103" t="s">
        <v>378</v>
      </c>
      <c r="I6241" s="103" t="s">
        <v>842</v>
      </c>
      <c r="J6241" s="215">
        <v>1421.43</v>
      </c>
      <c r="K6241" s="216" t="s">
        <v>88</v>
      </c>
    </row>
    <row r="6242" spans="1:11" x14ac:dyDescent="0.25">
      <c r="A6242" s="103" t="s">
        <v>806</v>
      </c>
      <c r="B6242" s="103" t="s">
        <v>88</v>
      </c>
      <c r="C6242" s="103" t="s">
        <v>481</v>
      </c>
      <c r="D6242" s="103" t="s">
        <v>494</v>
      </c>
      <c r="E6242" s="111"/>
      <c r="F6242" s="103" t="s">
        <v>495</v>
      </c>
      <c r="G6242" s="103" t="s">
        <v>133</v>
      </c>
      <c r="H6242" s="103" t="s">
        <v>378</v>
      </c>
      <c r="I6242" s="103" t="s">
        <v>92</v>
      </c>
      <c r="J6242" s="215">
        <v>48680.06</v>
      </c>
      <c r="K6242" s="216" t="s">
        <v>88</v>
      </c>
    </row>
    <row r="6243" spans="1:11" x14ac:dyDescent="0.25">
      <c r="A6243" s="103" t="s">
        <v>807</v>
      </c>
      <c r="B6243" s="103" t="s">
        <v>88</v>
      </c>
      <c r="C6243" s="103" t="s">
        <v>481</v>
      </c>
      <c r="D6243" s="103" t="s">
        <v>494</v>
      </c>
      <c r="E6243" s="111"/>
      <c r="F6243" s="103" t="s">
        <v>495</v>
      </c>
      <c r="G6243" s="103" t="s">
        <v>133</v>
      </c>
      <c r="H6243" s="103" t="s">
        <v>378</v>
      </c>
      <c r="I6243" s="103" t="s">
        <v>92</v>
      </c>
      <c r="J6243" s="215">
        <v>59990.3</v>
      </c>
      <c r="K6243" s="216" t="s">
        <v>88</v>
      </c>
    </row>
    <row r="6244" spans="1:11" x14ac:dyDescent="0.25">
      <c r="A6244" s="103" t="s">
        <v>808</v>
      </c>
      <c r="B6244" s="103" t="s">
        <v>88</v>
      </c>
      <c r="C6244" s="103" t="s">
        <v>481</v>
      </c>
      <c r="D6244" s="103" t="s">
        <v>494</v>
      </c>
      <c r="E6244" s="111"/>
      <c r="F6244" s="103" t="s">
        <v>495</v>
      </c>
      <c r="G6244" s="103" t="s">
        <v>132</v>
      </c>
      <c r="H6244" s="103" t="s">
        <v>379</v>
      </c>
      <c r="I6244" s="103" t="s">
        <v>92</v>
      </c>
      <c r="J6244" s="215">
        <v>21464.47</v>
      </c>
      <c r="K6244" s="216" t="s">
        <v>88</v>
      </c>
    </row>
    <row r="6245" spans="1:11" x14ac:dyDescent="0.25">
      <c r="A6245" s="103" t="s">
        <v>808</v>
      </c>
      <c r="B6245" s="103" t="s">
        <v>88</v>
      </c>
      <c r="C6245" s="103" t="s">
        <v>481</v>
      </c>
      <c r="D6245" s="103" t="s">
        <v>494</v>
      </c>
      <c r="E6245" s="111"/>
      <c r="F6245" s="103" t="s">
        <v>495</v>
      </c>
      <c r="G6245" s="103" t="s">
        <v>132</v>
      </c>
      <c r="H6245" s="103" t="s">
        <v>379</v>
      </c>
      <c r="I6245" s="103" t="s">
        <v>842</v>
      </c>
      <c r="J6245" s="215">
        <v>448.28</v>
      </c>
      <c r="K6245" s="216" t="s">
        <v>88</v>
      </c>
    </row>
    <row r="6246" spans="1:11" x14ac:dyDescent="0.25">
      <c r="A6246" s="103" t="s">
        <v>809</v>
      </c>
      <c r="B6246" s="103" t="s">
        <v>88</v>
      </c>
      <c r="C6246" s="103" t="s">
        <v>481</v>
      </c>
      <c r="D6246" s="103" t="s">
        <v>494</v>
      </c>
      <c r="E6246" s="111"/>
      <c r="F6246" s="103" t="s">
        <v>495</v>
      </c>
      <c r="G6246" s="103" t="s">
        <v>132</v>
      </c>
      <c r="H6246" s="103" t="s">
        <v>379</v>
      </c>
      <c r="I6246" s="103" t="s">
        <v>92</v>
      </c>
      <c r="J6246" s="215">
        <v>7657.65</v>
      </c>
      <c r="K6246" s="216" t="s">
        <v>88</v>
      </c>
    </row>
    <row r="6247" spans="1:11" x14ac:dyDescent="0.25">
      <c r="A6247" s="103" t="s">
        <v>809</v>
      </c>
      <c r="B6247" s="103" t="s">
        <v>88</v>
      </c>
      <c r="C6247" s="103" t="s">
        <v>481</v>
      </c>
      <c r="D6247" s="103" t="s">
        <v>494</v>
      </c>
      <c r="E6247" s="111"/>
      <c r="F6247" s="103" t="s">
        <v>495</v>
      </c>
      <c r="G6247" s="103" t="s">
        <v>132</v>
      </c>
      <c r="H6247" s="103" t="s">
        <v>379</v>
      </c>
      <c r="I6247" s="103" t="s">
        <v>842</v>
      </c>
      <c r="J6247" s="215">
        <v>53.91</v>
      </c>
      <c r="K6247" s="216" t="s">
        <v>88</v>
      </c>
    </row>
    <row r="6248" spans="1:11" x14ac:dyDescent="0.25">
      <c r="A6248" s="103" t="s">
        <v>810</v>
      </c>
      <c r="B6248" s="103" t="s">
        <v>88</v>
      </c>
      <c r="C6248" s="103" t="s">
        <v>481</v>
      </c>
      <c r="D6248" s="103" t="s">
        <v>494</v>
      </c>
      <c r="E6248" s="111"/>
      <c r="F6248" s="103" t="s">
        <v>495</v>
      </c>
      <c r="G6248" s="103" t="s">
        <v>132</v>
      </c>
      <c r="H6248" s="103" t="s">
        <v>379</v>
      </c>
      <c r="I6248" s="103" t="s">
        <v>92</v>
      </c>
      <c r="J6248" s="215">
        <v>35045.19</v>
      </c>
      <c r="K6248" s="216" t="s">
        <v>88</v>
      </c>
    </row>
    <row r="6249" spans="1:11" x14ac:dyDescent="0.25">
      <c r="A6249" s="103" t="s">
        <v>810</v>
      </c>
      <c r="B6249" s="103" t="s">
        <v>88</v>
      </c>
      <c r="C6249" s="103" t="s">
        <v>481</v>
      </c>
      <c r="D6249" s="103" t="s">
        <v>494</v>
      </c>
      <c r="E6249" s="111"/>
      <c r="F6249" s="103" t="s">
        <v>495</v>
      </c>
      <c r="G6249" s="103" t="s">
        <v>132</v>
      </c>
      <c r="H6249" s="103" t="s">
        <v>379</v>
      </c>
      <c r="I6249" s="103" t="s">
        <v>842</v>
      </c>
      <c r="J6249" s="215">
        <v>188.32</v>
      </c>
      <c r="K6249" s="216" t="s">
        <v>88</v>
      </c>
    </row>
    <row r="6250" spans="1:11" x14ac:dyDescent="0.25">
      <c r="A6250" s="103" t="s">
        <v>1038</v>
      </c>
      <c r="B6250" s="103" t="s">
        <v>88</v>
      </c>
      <c r="C6250" s="103" t="s">
        <v>481</v>
      </c>
      <c r="D6250" s="103" t="s">
        <v>494</v>
      </c>
      <c r="E6250" s="111"/>
      <c r="F6250" s="103" t="s">
        <v>495</v>
      </c>
      <c r="G6250" s="103" t="s">
        <v>132</v>
      </c>
      <c r="H6250" s="103" t="s">
        <v>379</v>
      </c>
      <c r="I6250" s="103" t="s">
        <v>92</v>
      </c>
      <c r="J6250" s="215">
        <v>19293.25</v>
      </c>
      <c r="K6250" s="216" t="s">
        <v>88</v>
      </c>
    </row>
    <row r="6251" spans="1:11" x14ac:dyDescent="0.25">
      <c r="A6251" s="103" t="s">
        <v>1038</v>
      </c>
      <c r="B6251" s="103" t="s">
        <v>88</v>
      </c>
      <c r="C6251" s="103" t="s">
        <v>481</v>
      </c>
      <c r="D6251" s="103" t="s">
        <v>494</v>
      </c>
      <c r="E6251" s="111"/>
      <c r="F6251" s="103" t="s">
        <v>495</v>
      </c>
      <c r="G6251" s="103" t="s">
        <v>132</v>
      </c>
      <c r="H6251" s="103" t="s">
        <v>379</v>
      </c>
      <c r="I6251" s="103" t="s">
        <v>842</v>
      </c>
      <c r="J6251" s="215">
        <v>94.38</v>
      </c>
      <c r="K6251" s="216" t="s">
        <v>88</v>
      </c>
    </row>
    <row r="6252" spans="1:11" x14ac:dyDescent="0.25">
      <c r="A6252" s="103" t="s">
        <v>806</v>
      </c>
      <c r="B6252" s="103" t="s">
        <v>88</v>
      </c>
      <c r="C6252" s="103" t="s">
        <v>481</v>
      </c>
      <c r="D6252" s="103" t="s">
        <v>494</v>
      </c>
      <c r="E6252" s="111"/>
      <c r="F6252" s="103" t="s">
        <v>495</v>
      </c>
      <c r="G6252" s="103" t="s">
        <v>132</v>
      </c>
      <c r="H6252" s="103" t="s">
        <v>379</v>
      </c>
      <c r="I6252" s="103" t="s">
        <v>92</v>
      </c>
      <c r="J6252" s="215">
        <v>18782.96</v>
      </c>
      <c r="K6252" s="216" t="s">
        <v>88</v>
      </c>
    </row>
    <row r="6253" spans="1:11" x14ac:dyDescent="0.25">
      <c r="A6253" s="103" t="s">
        <v>807</v>
      </c>
      <c r="B6253" s="103" t="s">
        <v>88</v>
      </c>
      <c r="C6253" s="103" t="s">
        <v>481</v>
      </c>
      <c r="D6253" s="103" t="s">
        <v>494</v>
      </c>
      <c r="E6253" s="111"/>
      <c r="F6253" s="103" t="s">
        <v>495</v>
      </c>
      <c r="G6253" s="103" t="s">
        <v>132</v>
      </c>
      <c r="H6253" s="103" t="s">
        <v>379</v>
      </c>
      <c r="I6253" s="103" t="s">
        <v>92</v>
      </c>
      <c r="J6253" s="215">
        <v>14750.32</v>
      </c>
      <c r="K6253" s="216" t="s">
        <v>88</v>
      </c>
    </row>
    <row r="6254" spans="1:11" x14ac:dyDescent="0.25">
      <c r="A6254" s="103" t="s">
        <v>809</v>
      </c>
      <c r="B6254" s="103" t="s">
        <v>88</v>
      </c>
      <c r="C6254" s="103" t="s">
        <v>481</v>
      </c>
      <c r="D6254" s="103" t="s">
        <v>494</v>
      </c>
      <c r="E6254" s="111"/>
      <c r="F6254" s="103" t="s">
        <v>495</v>
      </c>
      <c r="G6254" s="103" t="s">
        <v>129</v>
      </c>
      <c r="H6254" s="103" t="s">
        <v>382</v>
      </c>
      <c r="I6254" s="103" t="s">
        <v>92</v>
      </c>
      <c r="J6254" s="215">
        <v>49.69</v>
      </c>
      <c r="K6254" s="216" t="s">
        <v>88</v>
      </c>
    </row>
    <row r="6255" spans="1:11" x14ac:dyDescent="0.25">
      <c r="A6255" s="103" t="s">
        <v>810</v>
      </c>
      <c r="B6255" s="103" t="s">
        <v>88</v>
      </c>
      <c r="C6255" s="103" t="s">
        <v>481</v>
      </c>
      <c r="D6255" s="103" t="s">
        <v>494</v>
      </c>
      <c r="E6255" s="111"/>
      <c r="F6255" s="103" t="s">
        <v>495</v>
      </c>
      <c r="G6255" s="103" t="s">
        <v>129</v>
      </c>
      <c r="H6255" s="103" t="s">
        <v>382</v>
      </c>
      <c r="I6255" s="103" t="s">
        <v>92</v>
      </c>
      <c r="J6255" s="215">
        <v>-269.70999999999998</v>
      </c>
      <c r="K6255" s="216" t="s">
        <v>88</v>
      </c>
    </row>
    <row r="6256" spans="1:11" x14ac:dyDescent="0.25">
      <c r="A6256" s="103" t="s">
        <v>807</v>
      </c>
      <c r="B6256" s="103" t="s">
        <v>88</v>
      </c>
      <c r="C6256" s="103" t="s">
        <v>481</v>
      </c>
      <c r="D6256" s="103" t="s">
        <v>494</v>
      </c>
      <c r="E6256" s="111"/>
      <c r="F6256" s="103" t="s">
        <v>495</v>
      </c>
      <c r="G6256" s="103" t="s">
        <v>129</v>
      </c>
      <c r="H6256" s="103" t="s">
        <v>382</v>
      </c>
      <c r="I6256" s="103" t="s">
        <v>92</v>
      </c>
      <c r="J6256" s="215">
        <v>294.47000000000003</v>
      </c>
      <c r="K6256" s="216" t="s">
        <v>88</v>
      </c>
    </row>
    <row r="6257" spans="1:11" x14ac:dyDescent="0.25">
      <c r="A6257" s="103" t="s">
        <v>808</v>
      </c>
      <c r="B6257" s="103" t="s">
        <v>88</v>
      </c>
      <c r="C6257" s="103" t="s">
        <v>481</v>
      </c>
      <c r="D6257" s="103" t="s">
        <v>494</v>
      </c>
      <c r="E6257" s="111"/>
      <c r="F6257" s="103" t="s">
        <v>495</v>
      </c>
      <c r="G6257" s="103" t="s">
        <v>165</v>
      </c>
      <c r="H6257" s="103" t="s">
        <v>383</v>
      </c>
      <c r="I6257" s="103" t="s">
        <v>92</v>
      </c>
      <c r="J6257" s="215">
        <v>18937.95</v>
      </c>
      <c r="K6257" s="216" t="s">
        <v>88</v>
      </c>
    </row>
    <row r="6258" spans="1:11" x14ac:dyDescent="0.25">
      <c r="A6258" s="103" t="s">
        <v>808</v>
      </c>
      <c r="B6258" s="103" t="s">
        <v>88</v>
      </c>
      <c r="C6258" s="103" t="s">
        <v>481</v>
      </c>
      <c r="D6258" s="103" t="s">
        <v>494</v>
      </c>
      <c r="E6258" s="111"/>
      <c r="F6258" s="103" t="s">
        <v>495</v>
      </c>
      <c r="G6258" s="103" t="s">
        <v>165</v>
      </c>
      <c r="H6258" s="103" t="s">
        <v>383</v>
      </c>
      <c r="I6258" s="103" t="s">
        <v>842</v>
      </c>
      <c r="J6258" s="215">
        <v>1724.74</v>
      </c>
      <c r="K6258" s="216" t="s">
        <v>88</v>
      </c>
    </row>
    <row r="6259" spans="1:11" x14ac:dyDescent="0.25">
      <c r="A6259" s="103" t="s">
        <v>809</v>
      </c>
      <c r="B6259" s="103" t="s">
        <v>88</v>
      </c>
      <c r="C6259" s="103" t="s">
        <v>481</v>
      </c>
      <c r="D6259" s="103" t="s">
        <v>494</v>
      </c>
      <c r="E6259" s="111"/>
      <c r="F6259" s="103" t="s">
        <v>495</v>
      </c>
      <c r="G6259" s="103" t="s">
        <v>165</v>
      </c>
      <c r="H6259" s="103" t="s">
        <v>383</v>
      </c>
      <c r="I6259" s="103" t="s">
        <v>92</v>
      </c>
      <c r="J6259" s="215">
        <v>18036.11</v>
      </c>
      <c r="K6259" s="216" t="s">
        <v>88</v>
      </c>
    </row>
    <row r="6260" spans="1:11" x14ac:dyDescent="0.25">
      <c r="A6260" s="103" t="s">
        <v>810</v>
      </c>
      <c r="B6260" s="103" t="s">
        <v>88</v>
      </c>
      <c r="C6260" s="103" t="s">
        <v>481</v>
      </c>
      <c r="D6260" s="103" t="s">
        <v>494</v>
      </c>
      <c r="E6260" s="111"/>
      <c r="F6260" s="103" t="s">
        <v>495</v>
      </c>
      <c r="G6260" s="103" t="s">
        <v>165</v>
      </c>
      <c r="H6260" s="103" t="s">
        <v>383</v>
      </c>
      <c r="I6260" s="103" t="s">
        <v>92</v>
      </c>
      <c r="J6260" s="215">
        <v>14793.53</v>
      </c>
      <c r="K6260" s="216" t="s">
        <v>88</v>
      </c>
    </row>
    <row r="6261" spans="1:11" x14ac:dyDescent="0.25">
      <c r="A6261" s="103" t="s">
        <v>1038</v>
      </c>
      <c r="B6261" s="103" t="s">
        <v>88</v>
      </c>
      <c r="C6261" s="103" t="s">
        <v>481</v>
      </c>
      <c r="D6261" s="103" t="s">
        <v>494</v>
      </c>
      <c r="E6261" s="111"/>
      <c r="F6261" s="103" t="s">
        <v>495</v>
      </c>
      <c r="G6261" s="103" t="s">
        <v>165</v>
      </c>
      <c r="H6261" s="103" t="s">
        <v>383</v>
      </c>
      <c r="I6261" s="103" t="s">
        <v>92</v>
      </c>
      <c r="J6261" s="215">
        <v>23258.15</v>
      </c>
      <c r="K6261" s="216" t="s">
        <v>88</v>
      </c>
    </row>
    <row r="6262" spans="1:11" x14ac:dyDescent="0.25">
      <c r="A6262" s="103" t="s">
        <v>1038</v>
      </c>
      <c r="B6262" s="103" t="s">
        <v>88</v>
      </c>
      <c r="C6262" s="103" t="s">
        <v>481</v>
      </c>
      <c r="D6262" s="103" t="s">
        <v>494</v>
      </c>
      <c r="E6262" s="111"/>
      <c r="F6262" s="103" t="s">
        <v>495</v>
      </c>
      <c r="G6262" s="103" t="s">
        <v>165</v>
      </c>
      <c r="H6262" s="103" t="s">
        <v>383</v>
      </c>
      <c r="I6262" s="103" t="s">
        <v>842</v>
      </c>
      <c r="J6262" s="215">
        <v>1117.1099999999999</v>
      </c>
      <c r="K6262" s="216" t="s">
        <v>88</v>
      </c>
    </row>
    <row r="6263" spans="1:11" x14ac:dyDescent="0.25">
      <c r="A6263" s="103" t="s">
        <v>806</v>
      </c>
      <c r="B6263" s="103" t="s">
        <v>88</v>
      </c>
      <c r="C6263" s="103" t="s">
        <v>481</v>
      </c>
      <c r="D6263" s="103" t="s">
        <v>494</v>
      </c>
      <c r="E6263" s="111"/>
      <c r="F6263" s="103" t="s">
        <v>495</v>
      </c>
      <c r="G6263" s="103" t="s">
        <v>165</v>
      </c>
      <c r="H6263" s="103" t="s">
        <v>383</v>
      </c>
      <c r="I6263" s="103" t="s">
        <v>92</v>
      </c>
      <c r="J6263" s="215">
        <v>20831.71</v>
      </c>
      <c r="K6263" s="216" t="s">
        <v>88</v>
      </c>
    </row>
    <row r="6264" spans="1:11" x14ac:dyDescent="0.25">
      <c r="A6264" s="103" t="s">
        <v>807</v>
      </c>
      <c r="B6264" s="103" t="s">
        <v>88</v>
      </c>
      <c r="C6264" s="103" t="s">
        <v>481</v>
      </c>
      <c r="D6264" s="103" t="s">
        <v>494</v>
      </c>
      <c r="E6264" s="111"/>
      <c r="F6264" s="103" t="s">
        <v>495</v>
      </c>
      <c r="G6264" s="103" t="s">
        <v>165</v>
      </c>
      <c r="H6264" s="103" t="s">
        <v>383</v>
      </c>
      <c r="I6264" s="103" t="s">
        <v>92</v>
      </c>
      <c r="J6264" s="215">
        <v>7811.91</v>
      </c>
      <c r="K6264" s="216" t="s">
        <v>88</v>
      </c>
    </row>
    <row r="6265" spans="1:11" x14ac:dyDescent="0.25">
      <c r="A6265" s="103" t="s">
        <v>807</v>
      </c>
      <c r="B6265" s="103" t="s">
        <v>88</v>
      </c>
      <c r="C6265" s="103" t="s">
        <v>481</v>
      </c>
      <c r="D6265" s="103" t="s">
        <v>494</v>
      </c>
      <c r="E6265" s="111"/>
      <c r="F6265" s="103" t="s">
        <v>495</v>
      </c>
      <c r="G6265" s="103" t="s">
        <v>165</v>
      </c>
      <c r="H6265" s="103" t="s">
        <v>383</v>
      </c>
      <c r="I6265" s="103" t="s">
        <v>842</v>
      </c>
      <c r="J6265" s="215">
        <v>-460.49</v>
      </c>
      <c r="K6265" s="216" t="s">
        <v>88</v>
      </c>
    </row>
    <row r="6266" spans="1:11" x14ac:dyDescent="0.25">
      <c r="A6266" s="103" t="s">
        <v>808</v>
      </c>
      <c r="B6266" s="103" t="s">
        <v>88</v>
      </c>
      <c r="C6266" s="103" t="s">
        <v>481</v>
      </c>
      <c r="D6266" s="103" t="s">
        <v>494</v>
      </c>
      <c r="E6266" s="111"/>
      <c r="F6266" s="103" t="s">
        <v>495</v>
      </c>
      <c r="G6266" s="103" t="s">
        <v>446</v>
      </c>
      <c r="H6266" s="103" t="s">
        <v>447</v>
      </c>
      <c r="I6266" s="103" t="s">
        <v>92</v>
      </c>
      <c r="J6266" s="215">
        <v>33414.480000000003</v>
      </c>
      <c r="K6266" s="216" t="s">
        <v>88</v>
      </c>
    </row>
    <row r="6267" spans="1:11" x14ac:dyDescent="0.25">
      <c r="A6267" s="103" t="s">
        <v>808</v>
      </c>
      <c r="B6267" s="103" t="s">
        <v>88</v>
      </c>
      <c r="C6267" s="103" t="s">
        <v>481</v>
      </c>
      <c r="D6267" s="103" t="s">
        <v>494</v>
      </c>
      <c r="E6267" s="111"/>
      <c r="F6267" s="103" t="s">
        <v>495</v>
      </c>
      <c r="G6267" s="103" t="s">
        <v>446</v>
      </c>
      <c r="H6267" s="103" t="s">
        <v>447</v>
      </c>
      <c r="I6267" s="103" t="s">
        <v>842</v>
      </c>
      <c r="J6267" s="215">
        <v>893.92</v>
      </c>
      <c r="K6267" s="216" t="s">
        <v>88</v>
      </c>
    </row>
    <row r="6268" spans="1:11" x14ac:dyDescent="0.25">
      <c r="A6268" s="103" t="s">
        <v>809</v>
      </c>
      <c r="B6268" s="103" t="s">
        <v>88</v>
      </c>
      <c r="C6268" s="103" t="s">
        <v>481</v>
      </c>
      <c r="D6268" s="103" t="s">
        <v>494</v>
      </c>
      <c r="E6268" s="111"/>
      <c r="F6268" s="103" t="s">
        <v>495</v>
      </c>
      <c r="G6268" s="103" t="s">
        <v>446</v>
      </c>
      <c r="H6268" s="103" t="s">
        <v>447</v>
      </c>
      <c r="I6268" s="103" t="s">
        <v>92</v>
      </c>
      <c r="J6268" s="215">
        <v>28629.37</v>
      </c>
      <c r="K6268" s="216" t="s">
        <v>88</v>
      </c>
    </row>
    <row r="6269" spans="1:11" x14ac:dyDescent="0.25">
      <c r="A6269" s="103" t="s">
        <v>810</v>
      </c>
      <c r="B6269" s="103" t="s">
        <v>88</v>
      </c>
      <c r="C6269" s="103" t="s">
        <v>481</v>
      </c>
      <c r="D6269" s="103" t="s">
        <v>494</v>
      </c>
      <c r="E6269" s="111"/>
      <c r="F6269" s="103" t="s">
        <v>495</v>
      </c>
      <c r="G6269" s="103" t="s">
        <v>446</v>
      </c>
      <c r="H6269" s="103" t="s">
        <v>447</v>
      </c>
      <c r="I6269" s="103" t="s">
        <v>92</v>
      </c>
      <c r="J6269" s="215">
        <v>29104</v>
      </c>
      <c r="K6269" s="216" t="s">
        <v>88</v>
      </c>
    </row>
    <row r="6270" spans="1:11" x14ac:dyDescent="0.25">
      <c r="A6270" s="103" t="s">
        <v>1038</v>
      </c>
      <c r="B6270" s="103" t="s">
        <v>88</v>
      </c>
      <c r="C6270" s="103" t="s">
        <v>481</v>
      </c>
      <c r="D6270" s="103" t="s">
        <v>494</v>
      </c>
      <c r="E6270" s="111"/>
      <c r="F6270" s="103" t="s">
        <v>495</v>
      </c>
      <c r="G6270" s="103" t="s">
        <v>446</v>
      </c>
      <c r="H6270" s="103" t="s">
        <v>447</v>
      </c>
      <c r="I6270" s="103" t="s">
        <v>92</v>
      </c>
      <c r="J6270" s="215">
        <v>35932.69</v>
      </c>
      <c r="K6270" s="216" t="s">
        <v>88</v>
      </c>
    </row>
    <row r="6271" spans="1:11" x14ac:dyDescent="0.25">
      <c r="A6271" s="103" t="s">
        <v>1038</v>
      </c>
      <c r="B6271" s="103" t="s">
        <v>88</v>
      </c>
      <c r="C6271" s="103" t="s">
        <v>481</v>
      </c>
      <c r="D6271" s="103" t="s">
        <v>494</v>
      </c>
      <c r="E6271" s="111"/>
      <c r="F6271" s="103" t="s">
        <v>495</v>
      </c>
      <c r="G6271" s="103" t="s">
        <v>446</v>
      </c>
      <c r="H6271" s="103" t="s">
        <v>447</v>
      </c>
      <c r="I6271" s="103" t="s">
        <v>842</v>
      </c>
      <c r="J6271" s="215">
        <v>800.19</v>
      </c>
      <c r="K6271" s="216" t="s">
        <v>88</v>
      </c>
    </row>
    <row r="6272" spans="1:11" x14ac:dyDescent="0.25">
      <c r="A6272" s="103" t="s">
        <v>806</v>
      </c>
      <c r="B6272" s="103" t="s">
        <v>88</v>
      </c>
      <c r="C6272" s="103" t="s">
        <v>481</v>
      </c>
      <c r="D6272" s="103" t="s">
        <v>494</v>
      </c>
      <c r="E6272" s="111"/>
      <c r="F6272" s="103" t="s">
        <v>495</v>
      </c>
      <c r="G6272" s="103" t="s">
        <v>446</v>
      </c>
      <c r="H6272" s="103" t="s">
        <v>447</v>
      </c>
      <c r="I6272" s="103" t="s">
        <v>92</v>
      </c>
      <c r="J6272" s="215">
        <v>33157.49</v>
      </c>
      <c r="K6272" s="216" t="s">
        <v>88</v>
      </c>
    </row>
    <row r="6273" spans="1:11" x14ac:dyDescent="0.25">
      <c r="A6273" s="103" t="s">
        <v>806</v>
      </c>
      <c r="B6273" s="103" t="s">
        <v>88</v>
      </c>
      <c r="C6273" s="103" t="s">
        <v>481</v>
      </c>
      <c r="D6273" s="103" t="s">
        <v>494</v>
      </c>
      <c r="E6273" s="111"/>
      <c r="F6273" s="103" t="s">
        <v>495</v>
      </c>
      <c r="G6273" s="103" t="s">
        <v>446</v>
      </c>
      <c r="H6273" s="103" t="s">
        <v>447</v>
      </c>
      <c r="I6273" s="103" t="s">
        <v>842</v>
      </c>
      <c r="J6273" s="215">
        <v>1063.6500000000001</v>
      </c>
      <c r="K6273" s="216" t="s">
        <v>88</v>
      </c>
    </row>
    <row r="6274" spans="1:11" x14ac:dyDescent="0.25">
      <c r="A6274" s="103" t="s">
        <v>807</v>
      </c>
      <c r="B6274" s="103" t="s">
        <v>88</v>
      </c>
      <c r="C6274" s="103" t="s">
        <v>481</v>
      </c>
      <c r="D6274" s="103" t="s">
        <v>494</v>
      </c>
      <c r="E6274" s="111"/>
      <c r="F6274" s="103" t="s">
        <v>495</v>
      </c>
      <c r="G6274" s="103" t="s">
        <v>446</v>
      </c>
      <c r="H6274" s="103" t="s">
        <v>447</v>
      </c>
      <c r="I6274" s="103" t="s">
        <v>92</v>
      </c>
      <c r="J6274" s="215">
        <v>30688.66</v>
      </c>
      <c r="K6274" s="216" t="s">
        <v>88</v>
      </c>
    </row>
    <row r="6275" spans="1:11" x14ac:dyDescent="0.25">
      <c r="A6275" s="103" t="s">
        <v>807</v>
      </c>
      <c r="B6275" s="103" t="s">
        <v>88</v>
      </c>
      <c r="C6275" s="103" t="s">
        <v>481</v>
      </c>
      <c r="D6275" s="103" t="s">
        <v>494</v>
      </c>
      <c r="E6275" s="111"/>
      <c r="F6275" s="103" t="s">
        <v>495</v>
      </c>
      <c r="G6275" s="103" t="s">
        <v>446</v>
      </c>
      <c r="H6275" s="103" t="s">
        <v>447</v>
      </c>
      <c r="I6275" s="103" t="s">
        <v>842</v>
      </c>
      <c r="J6275" s="215">
        <v>-1024.22</v>
      </c>
      <c r="K6275" s="216" t="s">
        <v>88</v>
      </c>
    </row>
    <row r="6276" spans="1:11" x14ac:dyDescent="0.25">
      <c r="A6276" s="103" t="s">
        <v>808</v>
      </c>
      <c r="B6276" s="103" t="s">
        <v>88</v>
      </c>
      <c r="C6276" s="103" t="s">
        <v>481</v>
      </c>
      <c r="D6276" s="103" t="s">
        <v>494</v>
      </c>
      <c r="E6276" s="111"/>
      <c r="F6276" s="103" t="s">
        <v>495</v>
      </c>
      <c r="G6276" s="103" t="s">
        <v>475</v>
      </c>
      <c r="H6276" s="103" t="s">
        <v>476</v>
      </c>
      <c r="I6276" s="103" t="s">
        <v>92</v>
      </c>
      <c r="J6276" s="215">
        <v>9666.16</v>
      </c>
      <c r="K6276" s="216" t="s">
        <v>88</v>
      </c>
    </row>
    <row r="6277" spans="1:11" x14ac:dyDescent="0.25">
      <c r="A6277" s="103" t="s">
        <v>809</v>
      </c>
      <c r="B6277" s="103" t="s">
        <v>88</v>
      </c>
      <c r="C6277" s="103" t="s">
        <v>481</v>
      </c>
      <c r="D6277" s="103" t="s">
        <v>494</v>
      </c>
      <c r="E6277" s="111"/>
      <c r="F6277" s="103" t="s">
        <v>495</v>
      </c>
      <c r="G6277" s="103" t="s">
        <v>475</v>
      </c>
      <c r="H6277" s="103" t="s">
        <v>476</v>
      </c>
      <c r="I6277" s="103" t="s">
        <v>92</v>
      </c>
      <c r="J6277" s="215">
        <v>10757.61</v>
      </c>
      <c r="K6277" s="216" t="s">
        <v>88</v>
      </c>
    </row>
    <row r="6278" spans="1:11" x14ac:dyDescent="0.25">
      <c r="A6278" s="103" t="s">
        <v>810</v>
      </c>
      <c r="B6278" s="103" t="s">
        <v>88</v>
      </c>
      <c r="C6278" s="103" t="s">
        <v>481</v>
      </c>
      <c r="D6278" s="103" t="s">
        <v>494</v>
      </c>
      <c r="E6278" s="111"/>
      <c r="F6278" s="103" t="s">
        <v>495</v>
      </c>
      <c r="G6278" s="103" t="s">
        <v>475</v>
      </c>
      <c r="H6278" s="103" t="s">
        <v>476</v>
      </c>
      <c r="I6278" s="103" t="s">
        <v>92</v>
      </c>
      <c r="J6278" s="215">
        <v>9059.0300000000007</v>
      </c>
      <c r="K6278" s="216" t="s">
        <v>88</v>
      </c>
    </row>
    <row r="6279" spans="1:11" x14ac:dyDescent="0.25">
      <c r="A6279" s="103" t="s">
        <v>1038</v>
      </c>
      <c r="B6279" s="103" t="s">
        <v>88</v>
      </c>
      <c r="C6279" s="103" t="s">
        <v>481</v>
      </c>
      <c r="D6279" s="103" t="s">
        <v>494</v>
      </c>
      <c r="E6279" s="111"/>
      <c r="F6279" s="103" t="s">
        <v>495</v>
      </c>
      <c r="G6279" s="103" t="s">
        <v>475</v>
      </c>
      <c r="H6279" s="103" t="s">
        <v>476</v>
      </c>
      <c r="I6279" s="103" t="s">
        <v>92</v>
      </c>
      <c r="J6279" s="215">
        <v>10672.14</v>
      </c>
      <c r="K6279" s="216" t="s">
        <v>88</v>
      </c>
    </row>
    <row r="6280" spans="1:11" x14ac:dyDescent="0.25">
      <c r="A6280" s="103" t="s">
        <v>806</v>
      </c>
      <c r="B6280" s="103" t="s">
        <v>88</v>
      </c>
      <c r="C6280" s="103" t="s">
        <v>481</v>
      </c>
      <c r="D6280" s="103" t="s">
        <v>494</v>
      </c>
      <c r="E6280" s="111"/>
      <c r="F6280" s="103" t="s">
        <v>495</v>
      </c>
      <c r="G6280" s="103" t="s">
        <v>475</v>
      </c>
      <c r="H6280" s="103" t="s">
        <v>476</v>
      </c>
      <c r="I6280" s="103" t="s">
        <v>92</v>
      </c>
      <c r="J6280" s="215">
        <v>12263.69</v>
      </c>
      <c r="K6280" s="216" t="s">
        <v>88</v>
      </c>
    </row>
    <row r="6281" spans="1:11" x14ac:dyDescent="0.25">
      <c r="A6281" s="103" t="s">
        <v>807</v>
      </c>
      <c r="B6281" s="103" t="s">
        <v>88</v>
      </c>
      <c r="C6281" s="103" t="s">
        <v>481</v>
      </c>
      <c r="D6281" s="103" t="s">
        <v>494</v>
      </c>
      <c r="E6281" s="111"/>
      <c r="F6281" s="103" t="s">
        <v>495</v>
      </c>
      <c r="G6281" s="103" t="s">
        <v>475</v>
      </c>
      <c r="H6281" s="103" t="s">
        <v>476</v>
      </c>
      <c r="I6281" s="103" t="s">
        <v>92</v>
      </c>
      <c r="J6281" s="215">
        <v>13515.13</v>
      </c>
      <c r="K6281" s="216" t="s">
        <v>88</v>
      </c>
    </row>
    <row r="6282" spans="1:11" x14ac:dyDescent="0.25">
      <c r="A6282" s="103" t="s">
        <v>809</v>
      </c>
      <c r="B6282" s="103" t="s">
        <v>88</v>
      </c>
      <c r="C6282" s="103" t="s">
        <v>481</v>
      </c>
      <c r="D6282" s="103" t="s">
        <v>494</v>
      </c>
      <c r="E6282" s="111"/>
      <c r="F6282" s="103" t="s">
        <v>495</v>
      </c>
      <c r="G6282" s="103" t="s">
        <v>594</v>
      </c>
      <c r="H6282" s="103" t="s">
        <v>735</v>
      </c>
      <c r="I6282" s="103" t="s">
        <v>92</v>
      </c>
      <c r="J6282" s="215">
        <v>335.93</v>
      </c>
      <c r="K6282" s="216" t="s">
        <v>88</v>
      </c>
    </row>
    <row r="6283" spans="1:11" x14ac:dyDescent="0.25">
      <c r="A6283" s="103" t="s">
        <v>810</v>
      </c>
      <c r="B6283" s="103" t="s">
        <v>88</v>
      </c>
      <c r="C6283" s="103" t="s">
        <v>481</v>
      </c>
      <c r="D6283" s="103" t="s">
        <v>494</v>
      </c>
      <c r="E6283" s="111"/>
      <c r="F6283" s="103" t="s">
        <v>495</v>
      </c>
      <c r="G6283" s="103" t="s">
        <v>594</v>
      </c>
      <c r="H6283" s="103" t="s">
        <v>735</v>
      </c>
      <c r="I6283" s="103" t="s">
        <v>92</v>
      </c>
      <c r="J6283" s="215">
        <v>258.41000000000003</v>
      </c>
      <c r="K6283" s="216" t="s">
        <v>88</v>
      </c>
    </row>
    <row r="6284" spans="1:11" x14ac:dyDescent="0.25">
      <c r="A6284" s="103" t="s">
        <v>806</v>
      </c>
      <c r="B6284" s="103" t="s">
        <v>88</v>
      </c>
      <c r="C6284" s="103" t="s">
        <v>481</v>
      </c>
      <c r="D6284" s="103" t="s">
        <v>494</v>
      </c>
      <c r="E6284" s="111"/>
      <c r="F6284" s="103" t="s">
        <v>495</v>
      </c>
      <c r="G6284" s="103" t="s">
        <v>594</v>
      </c>
      <c r="H6284" s="103" t="s">
        <v>735</v>
      </c>
      <c r="I6284" s="103" t="s">
        <v>92</v>
      </c>
      <c r="J6284" s="215">
        <v>-155.04</v>
      </c>
      <c r="K6284" s="216" t="s">
        <v>88</v>
      </c>
    </row>
    <row r="6285" spans="1:11" x14ac:dyDescent="0.25">
      <c r="A6285" s="103" t="s">
        <v>808</v>
      </c>
      <c r="B6285" s="103" t="s">
        <v>88</v>
      </c>
      <c r="C6285" s="103" t="s">
        <v>481</v>
      </c>
      <c r="D6285" s="103" t="s">
        <v>494</v>
      </c>
      <c r="E6285" s="111"/>
      <c r="F6285" s="103" t="s">
        <v>495</v>
      </c>
      <c r="G6285" s="103" t="s">
        <v>618</v>
      </c>
      <c r="H6285" s="103" t="s">
        <v>824</v>
      </c>
      <c r="I6285" s="103" t="s">
        <v>92</v>
      </c>
      <c r="J6285" s="215">
        <v>20906.21</v>
      </c>
      <c r="K6285" s="216" t="s">
        <v>88</v>
      </c>
    </row>
    <row r="6286" spans="1:11" x14ac:dyDescent="0.25">
      <c r="A6286" s="103" t="s">
        <v>808</v>
      </c>
      <c r="B6286" s="103" t="s">
        <v>88</v>
      </c>
      <c r="C6286" s="103" t="s">
        <v>481</v>
      </c>
      <c r="D6286" s="103" t="s">
        <v>494</v>
      </c>
      <c r="E6286" s="111"/>
      <c r="F6286" s="103" t="s">
        <v>495</v>
      </c>
      <c r="G6286" s="103" t="s">
        <v>618</v>
      </c>
      <c r="H6286" s="103" t="s">
        <v>824</v>
      </c>
      <c r="I6286" s="103" t="s">
        <v>842</v>
      </c>
      <c r="J6286" s="215">
        <v>1969.05</v>
      </c>
      <c r="K6286" s="216" t="s">
        <v>88</v>
      </c>
    </row>
    <row r="6287" spans="1:11" x14ac:dyDescent="0.25">
      <c r="A6287" s="103" t="s">
        <v>809</v>
      </c>
      <c r="B6287" s="103" t="s">
        <v>88</v>
      </c>
      <c r="C6287" s="103" t="s">
        <v>481</v>
      </c>
      <c r="D6287" s="103" t="s">
        <v>494</v>
      </c>
      <c r="E6287" s="111"/>
      <c r="F6287" s="103" t="s">
        <v>495</v>
      </c>
      <c r="G6287" s="103" t="s">
        <v>618</v>
      </c>
      <c r="H6287" s="103" t="s">
        <v>824</v>
      </c>
      <c r="I6287" s="103" t="s">
        <v>92</v>
      </c>
      <c r="J6287" s="215">
        <v>24147.03</v>
      </c>
      <c r="K6287" s="216" t="s">
        <v>88</v>
      </c>
    </row>
    <row r="6288" spans="1:11" x14ac:dyDescent="0.25">
      <c r="A6288" s="103" t="s">
        <v>810</v>
      </c>
      <c r="B6288" s="103" t="s">
        <v>88</v>
      </c>
      <c r="C6288" s="103" t="s">
        <v>481</v>
      </c>
      <c r="D6288" s="103" t="s">
        <v>494</v>
      </c>
      <c r="E6288" s="111"/>
      <c r="F6288" s="103" t="s">
        <v>495</v>
      </c>
      <c r="G6288" s="103" t="s">
        <v>618</v>
      </c>
      <c r="H6288" s="103" t="s">
        <v>824</v>
      </c>
      <c r="I6288" s="103" t="s">
        <v>92</v>
      </c>
      <c r="J6288" s="215">
        <v>1688.88</v>
      </c>
      <c r="K6288" s="216" t="s">
        <v>88</v>
      </c>
    </row>
    <row r="6289" spans="1:11" x14ac:dyDescent="0.25">
      <c r="A6289" s="103" t="s">
        <v>1038</v>
      </c>
      <c r="B6289" s="103" t="s">
        <v>88</v>
      </c>
      <c r="C6289" s="103" t="s">
        <v>481</v>
      </c>
      <c r="D6289" s="103" t="s">
        <v>494</v>
      </c>
      <c r="E6289" s="111"/>
      <c r="F6289" s="103" t="s">
        <v>495</v>
      </c>
      <c r="G6289" s="103" t="s">
        <v>618</v>
      </c>
      <c r="H6289" s="103" t="s">
        <v>824</v>
      </c>
      <c r="I6289" s="103" t="s">
        <v>92</v>
      </c>
      <c r="J6289" s="215">
        <v>24687.75</v>
      </c>
      <c r="K6289" s="216" t="s">
        <v>88</v>
      </c>
    </row>
    <row r="6290" spans="1:11" x14ac:dyDescent="0.25">
      <c r="A6290" s="103" t="s">
        <v>1038</v>
      </c>
      <c r="B6290" s="103" t="s">
        <v>88</v>
      </c>
      <c r="C6290" s="103" t="s">
        <v>481</v>
      </c>
      <c r="D6290" s="103" t="s">
        <v>494</v>
      </c>
      <c r="E6290" s="111"/>
      <c r="F6290" s="103" t="s">
        <v>495</v>
      </c>
      <c r="G6290" s="103" t="s">
        <v>618</v>
      </c>
      <c r="H6290" s="103" t="s">
        <v>824</v>
      </c>
      <c r="I6290" s="103" t="s">
        <v>842</v>
      </c>
      <c r="J6290" s="215">
        <v>496.22</v>
      </c>
      <c r="K6290" s="216" t="s">
        <v>88</v>
      </c>
    </row>
    <row r="6291" spans="1:11" x14ac:dyDescent="0.25">
      <c r="A6291" s="103" t="s">
        <v>806</v>
      </c>
      <c r="B6291" s="103" t="s">
        <v>88</v>
      </c>
      <c r="C6291" s="103" t="s">
        <v>481</v>
      </c>
      <c r="D6291" s="103" t="s">
        <v>494</v>
      </c>
      <c r="E6291" s="111"/>
      <c r="F6291" s="103" t="s">
        <v>495</v>
      </c>
      <c r="G6291" s="103" t="s">
        <v>618</v>
      </c>
      <c r="H6291" s="103" t="s">
        <v>824</v>
      </c>
      <c r="I6291" s="103" t="s">
        <v>92</v>
      </c>
      <c r="J6291" s="215">
        <v>23609.119999999999</v>
      </c>
      <c r="K6291" s="216" t="s">
        <v>88</v>
      </c>
    </row>
    <row r="6292" spans="1:11" x14ac:dyDescent="0.25">
      <c r="A6292" s="103" t="s">
        <v>806</v>
      </c>
      <c r="B6292" s="103" t="s">
        <v>88</v>
      </c>
      <c r="C6292" s="103" t="s">
        <v>481</v>
      </c>
      <c r="D6292" s="103" t="s">
        <v>494</v>
      </c>
      <c r="E6292" s="111"/>
      <c r="F6292" s="103" t="s">
        <v>495</v>
      </c>
      <c r="G6292" s="103" t="s">
        <v>618</v>
      </c>
      <c r="H6292" s="103" t="s">
        <v>824</v>
      </c>
      <c r="I6292" s="103" t="s">
        <v>842</v>
      </c>
      <c r="J6292" s="215">
        <v>262.08999999999997</v>
      </c>
      <c r="K6292" s="216" t="s">
        <v>88</v>
      </c>
    </row>
    <row r="6293" spans="1:11" x14ac:dyDescent="0.25">
      <c r="A6293" s="103" t="s">
        <v>807</v>
      </c>
      <c r="B6293" s="103" t="s">
        <v>88</v>
      </c>
      <c r="C6293" s="103" t="s">
        <v>481</v>
      </c>
      <c r="D6293" s="103" t="s">
        <v>494</v>
      </c>
      <c r="E6293" s="111"/>
      <c r="F6293" s="103" t="s">
        <v>495</v>
      </c>
      <c r="G6293" s="103" t="s">
        <v>618</v>
      </c>
      <c r="H6293" s="103" t="s">
        <v>824</v>
      </c>
      <c r="I6293" s="103" t="s">
        <v>92</v>
      </c>
      <c r="J6293" s="215">
        <v>26070.17</v>
      </c>
      <c r="K6293" s="216" t="s">
        <v>88</v>
      </c>
    </row>
    <row r="6294" spans="1:11" x14ac:dyDescent="0.25">
      <c r="A6294" s="103" t="s">
        <v>808</v>
      </c>
      <c r="B6294" s="103" t="s">
        <v>88</v>
      </c>
      <c r="C6294" s="103" t="s">
        <v>481</v>
      </c>
      <c r="D6294" s="103" t="s">
        <v>494</v>
      </c>
      <c r="E6294" s="111"/>
      <c r="F6294" s="103" t="s">
        <v>495</v>
      </c>
      <c r="G6294" s="103" t="s">
        <v>736</v>
      </c>
      <c r="H6294" s="103" t="s">
        <v>737</v>
      </c>
      <c r="I6294" s="103" t="s">
        <v>92</v>
      </c>
      <c r="J6294" s="215">
        <v>1042.53</v>
      </c>
      <c r="K6294" s="216" t="s">
        <v>88</v>
      </c>
    </row>
    <row r="6295" spans="1:11" x14ac:dyDescent="0.25">
      <c r="A6295" s="103" t="s">
        <v>809</v>
      </c>
      <c r="B6295" s="103" t="s">
        <v>88</v>
      </c>
      <c r="C6295" s="103" t="s">
        <v>481</v>
      </c>
      <c r="D6295" s="103" t="s">
        <v>494</v>
      </c>
      <c r="E6295" s="111"/>
      <c r="F6295" s="103" t="s">
        <v>495</v>
      </c>
      <c r="G6295" s="103" t="s">
        <v>736</v>
      </c>
      <c r="H6295" s="103" t="s">
        <v>737</v>
      </c>
      <c r="I6295" s="103" t="s">
        <v>92</v>
      </c>
      <c r="J6295" s="215">
        <v>4168.9799999999996</v>
      </c>
      <c r="K6295" s="216" t="s">
        <v>88</v>
      </c>
    </row>
    <row r="6296" spans="1:11" x14ac:dyDescent="0.25">
      <c r="A6296" s="103" t="s">
        <v>810</v>
      </c>
      <c r="B6296" s="103" t="s">
        <v>88</v>
      </c>
      <c r="C6296" s="103" t="s">
        <v>481</v>
      </c>
      <c r="D6296" s="103" t="s">
        <v>494</v>
      </c>
      <c r="E6296" s="111"/>
      <c r="F6296" s="103" t="s">
        <v>495</v>
      </c>
      <c r="G6296" s="103" t="s">
        <v>736</v>
      </c>
      <c r="H6296" s="103" t="s">
        <v>737</v>
      </c>
      <c r="I6296" s="103" t="s">
        <v>92</v>
      </c>
      <c r="J6296" s="215">
        <v>7607.21</v>
      </c>
      <c r="K6296" s="216" t="s">
        <v>88</v>
      </c>
    </row>
    <row r="6297" spans="1:11" x14ac:dyDescent="0.25">
      <c r="A6297" s="103" t="s">
        <v>1038</v>
      </c>
      <c r="B6297" s="103" t="s">
        <v>88</v>
      </c>
      <c r="C6297" s="103" t="s">
        <v>481</v>
      </c>
      <c r="D6297" s="103" t="s">
        <v>494</v>
      </c>
      <c r="E6297" s="111"/>
      <c r="F6297" s="103" t="s">
        <v>495</v>
      </c>
      <c r="G6297" s="103" t="s">
        <v>736</v>
      </c>
      <c r="H6297" s="103" t="s">
        <v>737</v>
      </c>
      <c r="I6297" s="103" t="s">
        <v>92</v>
      </c>
      <c r="J6297" s="215">
        <v>1161.82</v>
      </c>
      <c r="K6297" s="216" t="s">
        <v>88</v>
      </c>
    </row>
    <row r="6298" spans="1:11" x14ac:dyDescent="0.25">
      <c r="A6298" s="103" t="s">
        <v>806</v>
      </c>
      <c r="B6298" s="103" t="s">
        <v>88</v>
      </c>
      <c r="C6298" s="103" t="s">
        <v>481</v>
      </c>
      <c r="D6298" s="103" t="s">
        <v>494</v>
      </c>
      <c r="E6298" s="111"/>
      <c r="F6298" s="103" t="s">
        <v>495</v>
      </c>
      <c r="G6298" s="103" t="s">
        <v>736</v>
      </c>
      <c r="H6298" s="103" t="s">
        <v>737</v>
      </c>
      <c r="I6298" s="103" t="s">
        <v>92</v>
      </c>
      <c r="J6298" s="215">
        <v>-275.85000000000002</v>
      </c>
      <c r="K6298" s="216" t="s">
        <v>88</v>
      </c>
    </row>
    <row r="6299" spans="1:11" x14ac:dyDescent="0.25">
      <c r="A6299" s="103" t="s">
        <v>807</v>
      </c>
      <c r="B6299" s="103" t="s">
        <v>88</v>
      </c>
      <c r="C6299" s="103" t="s">
        <v>481</v>
      </c>
      <c r="D6299" s="103" t="s">
        <v>494</v>
      </c>
      <c r="E6299" s="111"/>
      <c r="F6299" s="103" t="s">
        <v>495</v>
      </c>
      <c r="G6299" s="103" t="s">
        <v>736</v>
      </c>
      <c r="H6299" s="103" t="s">
        <v>737</v>
      </c>
      <c r="I6299" s="103" t="s">
        <v>92</v>
      </c>
      <c r="J6299" s="215">
        <v>2281.87</v>
      </c>
      <c r="K6299" s="216" t="s">
        <v>88</v>
      </c>
    </row>
    <row r="6300" spans="1:11" x14ac:dyDescent="0.25">
      <c r="A6300" s="103" t="s">
        <v>808</v>
      </c>
      <c r="B6300" s="103" t="s">
        <v>88</v>
      </c>
      <c r="C6300" s="103" t="s">
        <v>481</v>
      </c>
      <c r="D6300" s="103" t="s">
        <v>494</v>
      </c>
      <c r="E6300" s="111"/>
      <c r="F6300" s="103" t="s">
        <v>495</v>
      </c>
      <c r="G6300" s="103" t="s">
        <v>127</v>
      </c>
      <c r="H6300" s="103" t="s">
        <v>391</v>
      </c>
      <c r="I6300" s="103" t="s">
        <v>842</v>
      </c>
      <c r="J6300" s="215">
        <v>101.5</v>
      </c>
      <c r="K6300" s="216" t="s">
        <v>88</v>
      </c>
    </row>
    <row r="6301" spans="1:11" x14ac:dyDescent="0.25">
      <c r="A6301" s="103" t="s">
        <v>809</v>
      </c>
      <c r="B6301" s="103" t="s">
        <v>88</v>
      </c>
      <c r="C6301" s="103" t="s">
        <v>481</v>
      </c>
      <c r="D6301" s="103" t="s">
        <v>494</v>
      </c>
      <c r="E6301" s="111"/>
      <c r="F6301" s="103" t="s">
        <v>495</v>
      </c>
      <c r="G6301" s="103" t="s">
        <v>127</v>
      </c>
      <c r="H6301" s="103" t="s">
        <v>391</v>
      </c>
      <c r="I6301" s="103" t="s">
        <v>842</v>
      </c>
      <c r="J6301" s="215">
        <v>477.77</v>
      </c>
      <c r="K6301" s="216" t="s">
        <v>88</v>
      </c>
    </row>
    <row r="6302" spans="1:11" x14ac:dyDescent="0.25">
      <c r="A6302" s="103" t="s">
        <v>810</v>
      </c>
      <c r="B6302" s="103" t="s">
        <v>88</v>
      </c>
      <c r="C6302" s="103" t="s">
        <v>481</v>
      </c>
      <c r="D6302" s="103" t="s">
        <v>494</v>
      </c>
      <c r="E6302" s="111"/>
      <c r="F6302" s="103" t="s">
        <v>495</v>
      </c>
      <c r="G6302" s="103" t="s">
        <v>127</v>
      </c>
      <c r="H6302" s="103" t="s">
        <v>391</v>
      </c>
      <c r="I6302" s="103" t="s">
        <v>842</v>
      </c>
      <c r="J6302" s="215">
        <v>13060.23</v>
      </c>
      <c r="K6302" s="216" t="s">
        <v>88</v>
      </c>
    </row>
    <row r="6303" spans="1:11" x14ac:dyDescent="0.25">
      <c r="A6303" s="103" t="s">
        <v>806</v>
      </c>
      <c r="B6303" s="103" t="s">
        <v>88</v>
      </c>
      <c r="C6303" s="103" t="s">
        <v>481</v>
      </c>
      <c r="D6303" s="103" t="s">
        <v>494</v>
      </c>
      <c r="E6303" s="111"/>
      <c r="F6303" s="103" t="s">
        <v>495</v>
      </c>
      <c r="G6303" s="103" t="s">
        <v>127</v>
      </c>
      <c r="H6303" s="103" t="s">
        <v>391</v>
      </c>
      <c r="I6303" s="103" t="s">
        <v>842</v>
      </c>
      <c r="J6303" s="215">
        <v>442.25</v>
      </c>
      <c r="K6303" s="216" t="s">
        <v>88</v>
      </c>
    </row>
    <row r="6304" spans="1:11" x14ac:dyDescent="0.25">
      <c r="A6304" s="103" t="s">
        <v>807</v>
      </c>
      <c r="B6304" s="103" t="s">
        <v>88</v>
      </c>
      <c r="C6304" s="103" t="s">
        <v>481</v>
      </c>
      <c r="D6304" s="103" t="s">
        <v>494</v>
      </c>
      <c r="E6304" s="111"/>
      <c r="F6304" s="103" t="s">
        <v>495</v>
      </c>
      <c r="G6304" s="103" t="s">
        <v>127</v>
      </c>
      <c r="H6304" s="103" t="s">
        <v>391</v>
      </c>
      <c r="I6304" s="103" t="s">
        <v>842</v>
      </c>
      <c r="J6304" s="215">
        <v>81.94</v>
      </c>
      <c r="K6304" s="216" t="s">
        <v>88</v>
      </c>
    </row>
    <row r="6305" spans="1:11" x14ac:dyDescent="0.25">
      <c r="A6305" s="103" t="s">
        <v>808</v>
      </c>
      <c r="B6305" s="103" t="s">
        <v>88</v>
      </c>
      <c r="C6305" s="103" t="s">
        <v>481</v>
      </c>
      <c r="D6305" s="103" t="s">
        <v>494</v>
      </c>
      <c r="E6305" s="111"/>
      <c r="F6305" s="103" t="s">
        <v>495</v>
      </c>
      <c r="G6305" s="103" t="s">
        <v>740</v>
      </c>
      <c r="H6305" s="103" t="s">
        <v>741</v>
      </c>
      <c r="I6305" s="103" t="s">
        <v>92</v>
      </c>
      <c r="J6305" s="215">
        <v>247.55</v>
      </c>
      <c r="K6305" s="216" t="s">
        <v>88</v>
      </c>
    </row>
    <row r="6306" spans="1:11" x14ac:dyDescent="0.25">
      <c r="A6306" s="103" t="s">
        <v>808</v>
      </c>
      <c r="B6306" s="103" t="s">
        <v>88</v>
      </c>
      <c r="C6306" s="103" t="s">
        <v>481</v>
      </c>
      <c r="D6306" s="103" t="s">
        <v>494</v>
      </c>
      <c r="E6306" s="111"/>
      <c r="F6306" s="103" t="s">
        <v>495</v>
      </c>
      <c r="G6306" s="103" t="s">
        <v>740</v>
      </c>
      <c r="H6306" s="103" t="s">
        <v>741</v>
      </c>
      <c r="I6306" s="103" t="s">
        <v>842</v>
      </c>
      <c r="J6306" s="215">
        <v>177.05</v>
      </c>
      <c r="K6306" s="216" t="s">
        <v>88</v>
      </c>
    </row>
    <row r="6307" spans="1:11" x14ac:dyDescent="0.25">
      <c r="A6307" s="103" t="s">
        <v>808</v>
      </c>
      <c r="B6307" s="103" t="s">
        <v>88</v>
      </c>
      <c r="C6307" s="103" t="s">
        <v>481</v>
      </c>
      <c r="D6307" s="103" t="s">
        <v>494</v>
      </c>
      <c r="E6307" s="111"/>
      <c r="F6307" s="103" t="s">
        <v>495</v>
      </c>
      <c r="G6307" s="103" t="s">
        <v>744</v>
      </c>
      <c r="H6307" s="103" t="s">
        <v>745</v>
      </c>
      <c r="I6307" s="103" t="s">
        <v>92</v>
      </c>
      <c r="J6307" s="215">
        <v>-394.54</v>
      </c>
      <c r="K6307" s="216" t="s">
        <v>88</v>
      </c>
    </row>
    <row r="6308" spans="1:11" x14ac:dyDescent="0.25">
      <c r="A6308" s="103" t="s">
        <v>809</v>
      </c>
      <c r="B6308" s="103" t="s">
        <v>88</v>
      </c>
      <c r="C6308" s="103" t="s">
        <v>481</v>
      </c>
      <c r="D6308" s="103" t="s">
        <v>494</v>
      </c>
      <c r="E6308" s="111"/>
      <c r="F6308" s="103" t="s">
        <v>495</v>
      </c>
      <c r="G6308" s="103" t="s">
        <v>744</v>
      </c>
      <c r="H6308" s="103" t="s">
        <v>745</v>
      </c>
      <c r="I6308" s="103" t="s">
        <v>92</v>
      </c>
      <c r="J6308" s="215">
        <v>3969.34</v>
      </c>
      <c r="K6308" s="216" t="s">
        <v>88</v>
      </c>
    </row>
    <row r="6309" spans="1:11" x14ac:dyDescent="0.25">
      <c r="A6309" s="103" t="s">
        <v>810</v>
      </c>
      <c r="B6309" s="103" t="s">
        <v>88</v>
      </c>
      <c r="C6309" s="103" t="s">
        <v>481</v>
      </c>
      <c r="D6309" s="103" t="s">
        <v>494</v>
      </c>
      <c r="E6309" s="111"/>
      <c r="F6309" s="103" t="s">
        <v>495</v>
      </c>
      <c r="G6309" s="103" t="s">
        <v>744</v>
      </c>
      <c r="H6309" s="103" t="s">
        <v>745</v>
      </c>
      <c r="I6309" s="103" t="s">
        <v>92</v>
      </c>
      <c r="J6309" s="215">
        <v>1332.53</v>
      </c>
      <c r="K6309" s="216" t="s">
        <v>88</v>
      </c>
    </row>
    <row r="6310" spans="1:11" x14ac:dyDescent="0.25">
      <c r="A6310" s="103" t="s">
        <v>806</v>
      </c>
      <c r="B6310" s="103" t="s">
        <v>88</v>
      </c>
      <c r="C6310" s="103" t="s">
        <v>481</v>
      </c>
      <c r="D6310" s="103" t="s">
        <v>494</v>
      </c>
      <c r="E6310" s="111"/>
      <c r="F6310" s="103" t="s">
        <v>495</v>
      </c>
      <c r="G6310" s="103" t="s">
        <v>744</v>
      </c>
      <c r="H6310" s="103" t="s">
        <v>745</v>
      </c>
      <c r="I6310" s="103" t="s">
        <v>92</v>
      </c>
      <c r="J6310" s="215">
        <v>-434.46</v>
      </c>
      <c r="K6310" s="216" t="s">
        <v>88</v>
      </c>
    </row>
    <row r="6311" spans="1:11" x14ac:dyDescent="0.25">
      <c r="A6311" s="103" t="s">
        <v>808</v>
      </c>
      <c r="B6311" s="103" t="s">
        <v>88</v>
      </c>
      <c r="C6311" s="103" t="s">
        <v>481</v>
      </c>
      <c r="D6311" s="103" t="s">
        <v>494</v>
      </c>
      <c r="E6311" s="111"/>
      <c r="F6311" s="103" t="s">
        <v>495</v>
      </c>
      <c r="G6311" s="103" t="s">
        <v>124</v>
      </c>
      <c r="H6311" s="103" t="s">
        <v>394</v>
      </c>
      <c r="I6311" s="103" t="s">
        <v>92</v>
      </c>
      <c r="J6311" s="215">
        <v>22069.42</v>
      </c>
      <c r="K6311" s="216" t="s">
        <v>88</v>
      </c>
    </row>
    <row r="6312" spans="1:11" x14ac:dyDescent="0.25">
      <c r="A6312" s="103" t="s">
        <v>808</v>
      </c>
      <c r="B6312" s="103" t="s">
        <v>88</v>
      </c>
      <c r="C6312" s="103" t="s">
        <v>481</v>
      </c>
      <c r="D6312" s="103" t="s">
        <v>494</v>
      </c>
      <c r="E6312" s="111"/>
      <c r="F6312" s="103" t="s">
        <v>495</v>
      </c>
      <c r="G6312" s="103" t="s">
        <v>124</v>
      </c>
      <c r="H6312" s="103" t="s">
        <v>394</v>
      </c>
      <c r="I6312" s="103" t="s">
        <v>842</v>
      </c>
      <c r="J6312" s="215">
        <v>177.05</v>
      </c>
      <c r="K6312" s="216" t="s">
        <v>88</v>
      </c>
    </row>
    <row r="6313" spans="1:11" x14ac:dyDescent="0.25">
      <c r="A6313" s="103" t="s">
        <v>809</v>
      </c>
      <c r="B6313" s="103" t="s">
        <v>88</v>
      </c>
      <c r="C6313" s="103" t="s">
        <v>481</v>
      </c>
      <c r="D6313" s="103" t="s">
        <v>494</v>
      </c>
      <c r="E6313" s="111"/>
      <c r="F6313" s="103" t="s">
        <v>495</v>
      </c>
      <c r="G6313" s="103" t="s">
        <v>124</v>
      </c>
      <c r="H6313" s="103" t="s">
        <v>746</v>
      </c>
      <c r="I6313" s="103" t="s">
        <v>92</v>
      </c>
      <c r="J6313" s="215">
        <v>2037.02</v>
      </c>
      <c r="K6313" s="216" t="s">
        <v>88</v>
      </c>
    </row>
    <row r="6314" spans="1:11" x14ac:dyDescent="0.25">
      <c r="A6314" s="103" t="s">
        <v>809</v>
      </c>
      <c r="B6314" s="103" t="s">
        <v>88</v>
      </c>
      <c r="C6314" s="103" t="s">
        <v>481</v>
      </c>
      <c r="D6314" s="103" t="s">
        <v>494</v>
      </c>
      <c r="E6314" s="111"/>
      <c r="F6314" s="103" t="s">
        <v>495</v>
      </c>
      <c r="G6314" s="103" t="s">
        <v>124</v>
      </c>
      <c r="H6314" s="103" t="s">
        <v>394</v>
      </c>
      <c r="I6314" s="103" t="s">
        <v>92</v>
      </c>
      <c r="J6314" s="215">
        <v>24797.07</v>
      </c>
      <c r="K6314" s="216" t="s">
        <v>88</v>
      </c>
    </row>
    <row r="6315" spans="1:11" x14ac:dyDescent="0.25">
      <c r="A6315" s="103" t="s">
        <v>810</v>
      </c>
      <c r="B6315" s="103" t="s">
        <v>88</v>
      </c>
      <c r="C6315" s="103" t="s">
        <v>481</v>
      </c>
      <c r="D6315" s="103" t="s">
        <v>494</v>
      </c>
      <c r="E6315" s="111"/>
      <c r="F6315" s="103" t="s">
        <v>495</v>
      </c>
      <c r="G6315" s="103" t="s">
        <v>124</v>
      </c>
      <c r="H6315" s="103" t="s">
        <v>746</v>
      </c>
      <c r="I6315" s="103" t="s">
        <v>92</v>
      </c>
      <c r="J6315" s="215">
        <v>122.54</v>
      </c>
      <c r="K6315" s="216" t="s">
        <v>88</v>
      </c>
    </row>
    <row r="6316" spans="1:11" x14ac:dyDescent="0.25">
      <c r="A6316" s="103" t="s">
        <v>810</v>
      </c>
      <c r="B6316" s="103" t="s">
        <v>88</v>
      </c>
      <c r="C6316" s="103" t="s">
        <v>481</v>
      </c>
      <c r="D6316" s="103" t="s">
        <v>494</v>
      </c>
      <c r="E6316" s="111"/>
      <c r="F6316" s="103" t="s">
        <v>495</v>
      </c>
      <c r="G6316" s="103" t="s">
        <v>124</v>
      </c>
      <c r="H6316" s="103" t="s">
        <v>394</v>
      </c>
      <c r="I6316" s="103" t="s">
        <v>92</v>
      </c>
      <c r="J6316" s="215">
        <v>14896.57</v>
      </c>
      <c r="K6316" s="216" t="s">
        <v>88</v>
      </c>
    </row>
    <row r="6317" spans="1:11" x14ac:dyDescent="0.25">
      <c r="A6317" s="103" t="s">
        <v>1038</v>
      </c>
      <c r="B6317" s="103" t="s">
        <v>88</v>
      </c>
      <c r="C6317" s="103" t="s">
        <v>481</v>
      </c>
      <c r="D6317" s="103" t="s">
        <v>494</v>
      </c>
      <c r="E6317" s="111"/>
      <c r="F6317" s="103" t="s">
        <v>495</v>
      </c>
      <c r="G6317" s="103" t="s">
        <v>124</v>
      </c>
      <c r="H6317" s="103" t="s">
        <v>394</v>
      </c>
      <c r="I6317" s="103" t="s">
        <v>92</v>
      </c>
      <c r="J6317" s="215">
        <v>26036.95</v>
      </c>
      <c r="K6317" s="216" t="s">
        <v>88</v>
      </c>
    </row>
    <row r="6318" spans="1:11" x14ac:dyDescent="0.25">
      <c r="A6318" s="103" t="s">
        <v>1038</v>
      </c>
      <c r="B6318" s="103" t="s">
        <v>88</v>
      </c>
      <c r="C6318" s="103" t="s">
        <v>481</v>
      </c>
      <c r="D6318" s="103" t="s">
        <v>494</v>
      </c>
      <c r="E6318" s="111"/>
      <c r="F6318" s="103" t="s">
        <v>495</v>
      </c>
      <c r="G6318" s="103" t="s">
        <v>124</v>
      </c>
      <c r="H6318" s="103" t="s">
        <v>394</v>
      </c>
      <c r="I6318" s="103" t="s">
        <v>842</v>
      </c>
      <c r="J6318" s="215">
        <v>102.19</v>
      </c>
      <c r="K6318" s="216" t="s">
        <v>88</v>
      </c>
    </row>
    <row r="6319" spans="1:11" x14ac:dyDescent="0.25">
      <c r="A6319" s="103" t="s">
        <v>806</v>
      </c>
      <c r="B6319" s="103" t="s">
        <v>88</v>
      </c>
      <c r="C6319" s="103" t="s">
        <v>481</v>
      </c>
      <c r="D6319" s="103" t="s">
        <v>494</v>
      </c>
      <c r="E6319" s="111"/>
      <c r="F6319" s="103" t="s">
        <v>495</v>
      </c>
      <c r="G6319" s="103" t="s">
        <v>124</v>
      </c>
      <c r="H6319" s="103" t="s">
        <v>746</v>
      </c>
      <c r="I6319" s="103" t="s">
        <v>92</v>
      </c>
      <c r="J6319" s="215">
        <v>-643.27</v>
      </c>
      <c r="K6319" s="216" t="s">
        <v>88</v>
      </c>
    </row>
    <row r="6320" spans="1:11" x14ac:dyDescent="0.25">
      <c r="A6320" s="103" t="s">
        <v>806</v>
      </c>
      <c r="B6320" s="103" t="s">
        <v>88</v>
      </c>
      <c r="C6320" s="103" t="s">
        <v>481</v>
      </c>
      <c r="D6320" s="103" t="s">
        <v>494</v>
      </c>
      <c r="E6320" s="111"/>
      <c r="F6320" s="103" t="s">
        <v>495</v>
      </c>
      <c r="G6320" s="103" t="s">
        <v>124</v>
      </c>
      <c r="H6320" s="103" t="s">
        <v>394</v>
      </c>
      <c r="I6320" s="103" t="s">
        <v>92</v>
      </c>
      <c r="J6320" s="215">
        <v>24797.07</v>
      </c>
      <c r="K6320" s="216" t="s">
        <v>88</v>
      </c>
    </row>
    <row r="6321" spans="1:11" x14ac:dyDescent="0.25">
      <c r="A6321" s="103" t="s">
        <v>806</v>
      </c>
      <c r="B6321" s="103" t="s">
        <v>88</v>
      </c>
      <c r="C6321" s="103" t="s">
        <v>481</v>
      </c>
      <c r="D6321" s="103" t="s">
        <v>494</v>
      </c>
      <c r="E6321" s="111"/>
      <c r="F6321" s="103" t="s">
        <v>495</v>
      </c>
      <c r="G6321" s="103" t="s">
        <v>124</v>
      </c>
      <c r="H6321" s="103" t="s">
        <v>394</v>
      </c>
      <c r="I6321" s="103" t="s">
        <v>842</v>
      </c>
      <c r="J6321" s="215">
        <v>1063.6500000000001</v>
      </c>
      <c r="K6321" s="216" t="s">
        <v>88</v>
      </c>
    </row>
    <row r="6322" spans="1:11" x14ac:dyDescent="0.25">
      <c r="A6322" s="103" t="s">
        <v>807</v>
      </c>
      <c r="B6322" s="103" t="s">
        <v>88</v>
      </c>
      <c r="C6322" s="103" t="s">
        <v>481</v>
      </c>
      <c r="D6322" s="103" t="s">
        <v>494</v>
      </c>
      <c r="E6322" s="111"/>
      <c r="F6322" s="103" t="s">
        <v>495</v>
      </c>
      <c r="G6322" s="103" t="s">
        <v>124</v>
      </c>
      <c r="H6322" s="103" t="s">
        <v>394</v>
      </c>
      <c r="I6322" s="103" t="s">
        <v>92</v>
      </c>
      <c r="J6322" s="215">
        <v>22565.34</v>
      </c>
      <c r="K6322" s="216" t="s">
        <v>88</v>
      </c>
    </row>
    <row r="6323" spans="1:11" x14ac:dyDescent="0.25">
      <c r="A6323" s="103" t="s">
        <v>807</v>
      </c>
      <c r="B6323" s="103" t="s">
        <v>88</v>
      </c>
      <c r="C6323" s="103" t="s">
        <v>481</v>
      </c>
      <c r="D6323" s="103" t="s">
        <v>494</v>
      </c>
      <c r="E6323" s="111"/>
      <c r="F6323" s="103" t="s">
        <v>495</v>
      </c>
      <c r="G6323" s="103" t="s">
        <v>124</v>
      </c>
      <c r="H6323" s="103" t="s">
        <v>394</v>
      </c>
      <c r="I6323" s="103" t="s">
        <v>842</v>
      </c>
      <c r="J6323" s="215">
        <v>494.92</v>
      </c>
      <c r="K6323" s="216" t="s">
        <v>88</v>
      </c>
    </row>
    <row r="6324" spans="1:11" x14ac:dyDescent="0.25">
      <c r="A6324" s="103" t="s">
        <v>808</v>
      </c>
      <c r="B6324" s="103" t="s">
        <v>88</v>
      </c>
      <c r="C6324" s="103" t="s">
        <v>481</v>
      </c>
      <c r="D6324" s="103" t="s">
        <v>494</v>
      </c>
      <c r="E6324" s="111"/>
      <c r="F6324" s="103" t="s">
        <v>495</v>
      </c>
      <c r="G6324" s="103" t="s">
        <v>155</v>
      </c>
      <c r="H6324" s="103" t="s">
        <v>395</v>
      </c>
      <c r="I6324" s="103" t="s">
        <v>92</v>
      </c>
      <c r="J6324" s="215">
        <v>353.06</v>
      </c>
      <c r="K6324" s="216" t="s">
        <v>88</v>
      </c>
    </row>
    <row r="6325" spans="1:11" x14ac:dyDescent="0.25">
      <c r="A6325" s="103" t="s">
        <v>808</v>
      </c>
      <c r="B6325" s="103" t="s">
        <v>88</v>
      </c>
      <c r="C6325" s="103" t="s">
        <v>481</v>
      </c>
      <c r="D6325" s="103" t="s">
        <v>494</v>
      </c>
      <c r="E6325" s="111"/>
      <c r="F6325" s="103" t="s">
        <v>495</v>
      </c>
      <c r="G6325" s="103" t="s">
        <v>155</v>
      </c>
      <c r="H6325" s="103" t="s">
        <v>395</v>
      </c>
      <c r="I6325" s="103" t="s">
        <v>842</v>
      </c>
      <c r="J6325" s="215">
        <v>508.26</v>
      </c>
      <c r="K6325" s="216" t="s">
        <v>88</v>
      </c>
    </row>
    <row r="6326" spans="1:11" x14ac:dyDescent="0.25">
      <c r="A6326" s="103" t="s">
        <v>810</v>
      </c>
      <c r="B6326" s="103" t="s">
        <v>88</v>
      </c>
      <c r="C6326" s="103" t="s">
        <v>481</v>
      </c>
      <c r="D6326" s="103" t="s">
        <v>494</v>
      </c>
      <c r="E6326" s="111"/>
      <c r="F6326" s="103" t="s">
        <v>495</v>
      </c>
      <c r="G6326" s="103" t="s">
        <v>155</v>
      </c>
      <c r="H6326" s="103" t="s">
        <v>395</v>
      </c>
      <c r="I6326" s="103" t="s">
        <v>842</v>
      </c>
      <c r="J6326" s="215">
        <v>650.04</v>
      </c>
      <c r="K6326" s="216" t="s">
        <v>88</v>
      </c>
    </row>
    <row r="6327" spans="1:11" x14ac:dyDescent="0.25">
      <c r="A6327" s="103" t="s">
        <v>1038</v>
      </c>
      <c r="B6327" s="103" t="s">
        <v>88</v>
      </c>
      <c r="C6327" s="103" t="s">
        <v>481</v>
      </c>
      <c r="D6327" s="103" t="s">
        <v>494</v>
      </c>
      <c r="E6327" s="111"/>
      <c r="F6327" s="103" t="s">
        <v>495</v>
      </c>
      <c r="G6327" s="103" t="s">
        <v>155</v>
      </c>
      <c r="H6327" s="103" t="s">
        <v>395</v>
      </c>
      <c r="I6327" s="103" t="s">
        <v>842</v>
      </c>
      <c r="J6327" s="215">
        <v>364.57</v>
      </c>
      <c r="K6327" s="216" t="s">
        <v>88</v>
      </c>
    </row>
    <row r="6328" spans="1:11" x14ac:dyDescent="0.25">
      <c r="A6328" s="103" t="s">
        <v>806</v>
      </c>
      <c r="B6328" s="103" t="s">
        <v>88</v>
      </c>
      <c r="C6328" s="103" t="s">
        <v>481</v>
      </c>
      <c r="D6328" s="103" t="s">
        <v>494</v>
      </c>
      <c r="E6328" s="111"/>
      <c r="F6328" s="103" t="s">
        <v>495</v>
      </c>
      <c r="G6328" s="103" t="s">
        <v>155</v>
      </c>
      <c r="H6328" s="103" t="s">
        <v>395</v>
      </c>
      <c r="I6328" s="103" t="s">
        <v>842</v>
      </c>
      <c r="J6328" s="215">
        <v>517.66999999999996</v>
      </c>
      <c r="K6328" s="216" t="s">
        <v>88</v>
      </c>
    </row>
    <row r="6329" spans="1:11" x14ac:dyDescent="0.25">
      <c r="A6329" s="103" t="s">
        <v>807</v>
      </c>
      <c r="B6329" s="103" t="s">
        <v>88</v>
      </c>
      <c r="C6329" s="103" t="s">
        <v>481</v>
      </c>
      <c r="D6329" s="103" t="s">
        <v>494</v>
      </c>
      <c r="E6329" s="111"/>
      <c r="F6329" s="103" t="s">
        <v>495</v>
      </c>
      <c r="G6329" s="103" t="s">
        <v>155</v>
      </c>
      <c r="H6329" s="103" t="s">
        <v>395</v>
      </c>
      <c r="I6329" s="103" t="s">
        <v>842</v>
      </c>
      <c r="J6329" s="215">
        <v>519.04</v>
      </c>
      <c r="K6329" s="216" t="s">
        <v>88</v>
      </c>
    </row>
    <row r="6330" spans="1:11" x14ac:dyDescent="0.25">
      <c r="A6330" s="103" t="s">
        <v>808</v>
      </c>
      <c r="B6330" s="103" t="s">
        <v>88</v>
      </c>
      <c r="C6330" s="103" t="s">
        <v>481</v>
      </c>
      <c r="D6330" s="103" t="s">
        <v>494</v>
      </c>
      <c r="E6330" s="111"/>
      <c r="F6330" s="103" t="s">
        <v>495</v>
      </c>
      <c r="G6330" s="103" t="s">
        <v>650</v>
      </c>
      <c r="H6330" s="103" t="s">
        <v>651</v>
      </c>
      <c r="I6330" s="103" t="s">
        <v>92</v>
      </c>
      <c r="J6330" s="215">
        <v>-17.899999999999999</v>
      </c>
      <c r="K6330" s="216" t="s">
        <v>88</v>
      </c>
    </row>
    <row r="6331" spans="1:11" x14ac:dyDescent="0.25">
      <c r="A6331" s="103" t="s">
        <v>809</v>
      </c>
      <c r="B6331" s="103" t="s">
        <v>88</v>
      </c>
      <c r="C6331" s="103" t="s">
        <v>481</v>
      </c>
      <c r="D6331" s="103" t="s">
        <v>494</v>
      </c>
      <c r="E6331" s="111"/>
      <c r="F6331" s="103" t="s">
        <v>495</v>
      </c>
      <c r="G6331" s="103" t="s">
        <v>650</v>
      </c>
      <c r="H6331" s="103" t="s">
        <v>651</v>
      </c>
      <c r="I6331" s="103" t="s">
        <v>92</v>
      </c>
      <c r="J6331" s="215">
        <v>2568.9</v>
      </c>
      <c r="K6331" s="216" t="s">
        <v>88</v>
      </c>
    </row>
    <row r="6332" spans="1:11" x14ac:dyDescent="0.25">
      <c r="A6332" s="103" t="s">
        <v>810</v>
      </c>
      <c r="B6332" s="103" t="s">
        <v>88</v>
      </c>
      <c r="C6332" s="103" t="s">
        <v>481</v>
      </c>
      <c r="D6332" s="103" t="s">
        <v>494</v>
      </c>
      <c r="E6332" s="111"/>
      <c r="F6332" s="103" t="s">
        <v>495</v>
      </c>
      <c r="G6332" s="103" t="s">
        <v>650</v>
      </c>
      <c r="H6332" s="103" t="s">
        <v>651</v>
      </c>
      <c r="I6332" s="103" t="s">
        <v>92</v>
      </c>
      <c r="J6332" s="215">
        <v>3528.43</v>
      </c>
      <c r="K6332" s="216" t="s">
        <v>88</v>
      </c>
    </row>
    <row r="6333" spans="1:11" x14ac:dyDescent="0.25">
      <c r="A6333" s="103" t="s">
        <v>1038</v>
      </c>
      <c r="B6333" s="103" t="s">
        <v>88</v>
      </c>
      <c r="C6333" s="103" t="s">
        <v>481</v>
      </c>
      <c r="D6333" s="103" t="s">
        <v>494</v>
      </c>
      <c r="E6333" s="111"/>
      <c r="F6333" s="103" t="s">
        <v>495</v>
      </c>
      <c r="G6333" s="103" t="s">
        <v>650</v>
      </c>
      <c r="H6333" s="103" t="s">
        <v>651</v>
      </c>
      <c r="I6333" s="103" t="s">
        <v>92</v>
      </c>
      <c r="J6333" s="215">
        <v>1328.63</v>
      </c>
      <c r="K6333" s="216" t="s">
        <v>88</v>
      </c>
    </row>
    <row r="6334" spans="1:11" x14ac:dyDescent="0.25">
      <c r="A6334" s="103" t="s">
        <v>806</v>
      </c>
      <c r="B6334" s="103" t="s">
        <v>88</v>
      </c>
      <c r="C6334" s="103" t="s">
        <v>481</v>
      </c>
      <c r="D6334" s="103" t="s">
        <v>494</v>
      </c>
      <c r="E6334" s="111"/>
      <c r="F6334" s="103" t="s">
        <v>495</v>
      </c>
      <c r="G6334" s="103" t="s">
        <v>650</v>
      </c>
      <c r="H6334" s="103" t="s">
        <v>651</v>
      </c>
      <c r="I6334" s="103" t="s">
        <v>92</v>
      </c>
      <c r="J6334" s="215">
        <v>995.87</v>
      </c>
      <c r="K6334" s="216" t="s">
        <v>88</v>
      </c>
    </row>
    <row r="6335" spans="1:11" x14ac:dyDescent="0.25">
      <c r="A6335" s="103" t="s">
        <v>807</v>
      </c>
      <c r="B6335" s="103" t="s">
        <v>88</v>
      </c>
      <c r="C6335" s="103" t="s">
        <v>481</v>
      </c>
      <c r="D6335" s="103" t="s">
        <v>494</v>
      </c>
      <c r="E6335" s="111"/>
      <c r="F6335" s="103" t="s">
        <v>495</v>
      </c>
      <c r="G6335" s="103" t="s">
        <v>650</v>
      </c>
      <c r="H6335" s="103" t="s">
        <v>651</v>
      </c>
      <c r="I6335" s="103" t="s">
        <v>92</v>
      </c>
      <c r="J6335" s="215">
        <v>749.87</v>
      </c>
      <c r="K6335" s="216" t="s">
        <v>88</v>
      </c>
    </row>
    <row r="6336" spans="1:11" x14ac:dyDescent="0.25">
      <c r="A6336" s="103" t="s">
        <v>808</v>
      </c>
      <c r="B6336" s="103" t="s">
        <v>88</v>
      </c>
      <c r="C6336" s="103" t="s">
        <v>481</v>
      </c>
      <c r="D6336" s="103" t="s">
        <v>494</v>
      </c>
      <c r="E6336" s="111"/>
      <c r="F6336" s="103" t="s">
        <v>495</v>
      </c>
      <c r="G6336" s="103" t="s">
        <v>491</v>
      </c>
      <c r="H6336" s="103" t="s">
        <v>492</v>
      </c>
      <c r="I6336" s="103" t="s">
        <v>92</v>
      </c>
      <c r="J6336" s="215">
        <v>20251.490000000002</v>
      </c>
      <c r="K6336" s="216" t="s">
        <v>88</v>
      </c>
    </row>
    <row r="6337" spans="1:11" x14ac:dyDescent="0.25">
      <c r="A6337" s="103" t="s">
        <v>808</v>
      </c>
      <c r="B6337" s="103" t="s">
        <v>88</v>
      </c>
      <c r="C6337" s="103" t="s">
        <v>481</v>
      </c>
      <c r="D6337" s="103" t="s">
        <v>494</v>
      </c>
      <c r="E6337" s="111"/>
      <c r="F6337" s="103" t="s">
        <v>495</v>
      </c>
      <c r="G6337" s="103" t="s">
        <v>491</v>
      </c>
      <c r="H6337" s="103" t="s">
        <v>492</v>
      </c>
      <c r="I6337" s="103" t="s">
        <v>842</v>
      </c>
      <c r="J6337" s="215">
        <v>1182.08</v>
      </c>
      <c r="K6337" s="216" t="s">
        <v>88</v>
      </c>
    </row>
    <row r="6338" spans="1:11" x14ac:dyDescent="0.25">
      <c r="A6338" s="103" t="s">
        <v>809</v>
      </c>
      <c r="B6338" s="103" t="s">
        <v>88</v>
      </c>
      <c r="C6338" s="103" t="s">
        <v>481</v>
      </c>
      <c r="D6338" s="103" t="s">
        <v>494</v>
      </c>
      <c r="E6338" s="111"/>
      <c r="F6338" s="103" t="s">
        <v>495</v>
      </c>
      <c r="G6338" s="103" t="s">
        <v>491</v>
      </c>
      <c r="H6338" s="103" t="s">
        <v>492</v>
      </c>
      <c r="I6338" s="103" t="s">
        <v>92</v>
      </c>
      <c r="J6338" s="215">
        <v>2131.73</v>
      </c>
      <c r="K6338" s="216" t="s">
        <v>88</v>
      </c>
    </row>
    <row r="6339" spans="1:11" x14ac:dyDescent="0.25">
      <c r="A6339" s="103" t="s">
        <v>810</v>
      </c>
      <c r="B6339" s="103" t="s">
        <v>88</v>
      </c>
      <c r="C6339" s="103" t="s">
        <v>481</v>
      </c>
      <c r="D6339" s="103" t="s">
        <v>494</v>
      </c>
      <c r="E6339" s="111"/>
      <c r="F6339" s="103" t="s">
        <v>495</v>
      </c>
      <c r="G6339" s="103" t="s">
        <v>491</v>
      </c>
      <c r="H6339" s="103" t="s">
        <v>492</v>
      </c>
      <c r="I6339" s="103" t="s">
        <v>92</v>
      </c>
      <c r="J6339" s="215">
        <v>20323.57</v>
      </c>
      <c r="K6339" s="216" t="s">
        <v>88</v>
      </c>
    </row>
    <row r="6340" spans="1:11" x14ac:dyDescent="0.25">
      <c r="A6340" s="103" t="s">
        <v>1038</v>
      </c>
      <c r="B6340" s="103" t="s">
        <v>88</v>
      </c>
      <c r="C6340" s="103" t="s">
        <v>481</v>
      </c>
      <c r="D6340" s="103" t="s">
        <v>494</v>
      </c>
      <c r="E6340" s="111"/>
      <c r="F6340" s="103" t="s">
        <v>495</v>
      </c>
      <c r="G6340" s="103" t="s">
        <v>491</v>
      </c>
      <c r="H6340" s="103" t="s">
        <v>492</v>
      </c>
      <c r="I6340" s="103" t="s">
        <v>92</v>
      </c>
      <c r="J6340" s="215">
        <v>19185.62</v>
      </c>
      <c r="K6340" s="216" t="s">
        <v>88</v>
      </c>
    </row>
    <row r="6341" spans="1:11" x14ac:dyDescent="0.25">
      <c r="A6341" s="103" t="s">
        <v>1038</v>
      </c>
      <c r="B6341" s="103" t="s">
        <v>88</v>
      </c>
      <c r="C6341" s="103" t="s">
        <v>481</v>
      </c>
      <c r="D6341" s="103" t="s">
        <v>494</v>
      </c>
      <c r="E6341" s="111"/>
      <c r="F6341" s="103" t="s">
        <v>495</v>
      </c>
      <c r="G6341" s="103" t="s">
        <v>491</v>
      </c>
      <c r="H6341" s="103" t="s">
        <v>492</v>
      </c>
      <c r="I6341" s="103" t="s">
        <v>842</v>
      </c>
      <c r="J6341" s="215">
        <v>204.95</v>
      </c>
      <c r="K6341" s="216" t="s">
        <v>88</v>
      </c>
    </row>
    <row r="6342" spans="1:11" x14ac:dyDescent="0.25">
      <c r="A6342" s="103" t="s">
        <v>806</v>
      </c>
      <c r="B6342" s="103" t="s">
        <v>88</v>
      </c>
      <c r="C6342" s="103" t="s">
        <v>481</v>
      </c>
      <c r="D6342" s="103" t="s">
        <v>494</v>
      </c>
      <c r="E6342" s="111"/>
      <c r="F6342" s="103" t="s">
        <v>495</v>
      </c>
      <c r="G6342" s="103" t="s">
        <v>491</v>
      </c>
      <c r="H6342" s="103" t="s">
        <v>492</v>
      </c>
      <c r="I6342" s="103" t="s">
        <v>92</v>
      </c>
      <c r="J6342" s="215">
        <v>30910.18</v>
      </c>
      <c r="K6342" s="216" t="s">
        <v>88</v>
      </c>
    </row>
    <row r="6343" spans="1:11" x14ac:dyDescent="0.25">
      <c r="A6343" s="103" t="s">
        <v>806</v>
      </c>
      <c r="B6343" s="103" t="s">
        <v>88</v>
      </c>
      <c r="C6343" s="103" t="s">
        <v>481</v>
      </c>
      <c r="D6343" s="103" t="s">
        <v>494</v>
      </c>
      <c r="E6343" s="111"/>
      <c r="F6343" s="103" t="s">
        <v>495</v>
      </c>
      <c r="G6343" s="103" t="s">
        <v>491</v>
      </c>
      <c r="H6343" s="103" t="s">
        <v>492</v>
      </c>
      <c r="I6343" s="103" t="s">
        <v>842</v>
      </c>
      <c r="J6343" s="215">
        <v>2531.2399999999998</v>
      </c>
      <c r="K6343" s="216" t="s">
        <v>88</v>
      </c>
    </row>
    <row r="6344" spans="1:11" x14ac:dyDescent="0.25">
      <c r="A6344" s="103" t="s">
        <v>807</v>
      </c>
      <c r="B6344" s="103" t="s">
        <v>88</v>
      </c>
      <c r="C6344" s="103" t="s">
        <v>481</v>
      </c>
      <c r="D6344" s="103" t="s">
        <v>494</v>
      </c>
      <c r="E6344" s="111"/>
      <c r="F6344" s="103" t="s">
        <v>495</v>
      </c>
      <c r="G6344" s="103" t="s">
        <v>491</v>
      </c>
      <c r="H6344" s="103" t="s">
        <v>492</v>
      </c>
      <c r="I6344" s="103" t="s">
        <v>92</v>
      </c>
      <c r="J6344" s="215">
        <v>22383.22</v>
      </c>
      <c r="K6344" s="216" t="s">
        <v>88</v>
      </c>
    </row>
    <row r="6345" spans="1:11" x14ac:dyDescent="0.25">
      <c r="A6345" s="103" t="s">
        <v>807</v>
      </c>
      <c r="B6345" s="103" t="s">
        <v>88</v>
      </c>
      <c r="C6345" s="103" t="s">
        <v>481</v>
      </c>
      <c r="D6345" s="103" t="s">
        <v>494</v>
      </c>
      <c r="E6345" s="111"/>
      <c r="F6345" s="103" t="s">
        <v>495</v>
      </c>
      <c r="G6345" s="103" t="s">
        <v>491</v>
      </c>
      <c r="H6345" s="103" t="s">
        <v>492</v>
      </c>
      <c r="I6345" s="103" t="s">
        <v>842</v>
      </c>
      <c r="J6345" s="215">
        <v>-1767.74</v>
      </c>
      <c r="K6345" s="216" t="s">
        <v>88</v>
      </c>
    </row>
    <row r="6346" spans="1:11" x14ac:dyDescent="0.25">
      <c r="A6346" s="103" t="s">
        <v>806</v>
      </c>
      <c r="B6346" s="103" t="s">
        <v>88</v>
      </c>
      <c r="C6346" s="103" t="s">
        <v>481</v>
      </c>
      <c r="D6346" s="103" t="s">
        <v>494</v>
      </c>
      <c r="E6346" s="111"/>
      <c r="F6346" s="103" t="s">
        <v>495</v>
      </c>
      <c r="G6346" s="103" t="s">
        <v>982</v>
      </c>
      <c r="H6346" s="103" t="s">
        <v>983</v>
      </c>
      <c r="I6346" s="103" t="s">
        <v>842</v>
      </c>
      <c r="J6346" s="215">
        <v>1765.47</v>
      </c>
      <c r="K6346" s="216" t="s">
        <v>88</v>
      </c>
    </row>
    <row r="6347" spans="1:11" x14ac:dyDescent="0.25">
      <c r="A6347" s="103" t="s">
        <v>808</v>
      </c>
      <c r="B6347" s="103" t="s">
        <v>88</v>
      </c>
      <c r="C6347" s="103" t="s">
        <v>481</v>
      </c>
      <c r="D6347" s="103" t="s">
        <v>494</v>
      </c>
      <c r="E6347" s="111"/>
      <c r="F6347" s="103" t="s">
        <v>495</v>
      </c>
      <c r="G6347" s="103" t="s">
        <v>454</v>
      </c>
      <c r="H6347" s="103" t="s">
        <v>455</v>
      </c>
      <c r="I6347" s="103" t="s">
        <v>92</v>
      </c>
      <c r="J6347" s="215">
        <v>38912.6</v>
      </c>
      <c r="K6347" s="216" t="s">
        <v>88</v>
      </c>
    </row>
    <row r="6348" spans="1:11" x14ac:dyDescent="0.25">
      <c r="A6348" s="103" t="s">
        <v>809</v>
      </c>
      <c r="B6348" s="103" t="s">
        <v>88</v>
      </c>
      <c r="C6348" s="103" t="s">
        <v>481</v>
      </c>
      <c r="D6348" s="103" t="s">
        <v>494</v>
      </c>
      <c r="E6348" s="111"/>
      <c r="F6348" s="103" t="s">
        <v>495</v>
      </c>
      <c r="G6348" s="103" t="s">
        <v>454</v>
      </c>
      <c r="H6348" s="103" t="s">
        <v>455</v>
      </c>
      <c r="I6348" s="103" t="s">
        <v>92</v>
      </c>
      <c r="J6348" s="215">
        <v>31719.48</v>
      </c>
      <c r="K6348" s="216" t="s">
        <v>88</v>
      </c>
    </row>
    <row r="6349" spans="1:11" x14ac:dyDescent="0.25">
      <c r="A6349" s="103" t="s">
        <v>810</v>
      </c>
      <c r="B6349" s="103" t="s">
        <v>88</v>
      </c>
      <c r="C6349" s="103" t="s">
        <v>481</v>
      </c>
      <c r="D6349" s="103" t="s">
        <v>494</v>
      </c>
      <c r="E6349" s="111"/>
      <c r="F6349" s="103" t="s">
        <v>495</v>
      </c>
      <c r="G6349" s="103" t="s">
        <v>454</v>
      </c>
      <c r="H6349" s="103" t="s">
        <v>455</v>
      </c>
      <c r="I6349" s="103" t="s">
        <v>92</v>
      </c>
      <c r="J6349" s="215">
        <v>29930.32</v>
      </c>
      <c r="K6349" s="216" t="s">
        <v>88</v>
      </c>
    </row>
    <row r="6350" spans="1:11" x14ac:dyDescent="0.25">
      <c r="A6350" s="103" t="s">
        <v>1038</v>
      </c>
      <c r="B6350" s="103" t="s">
        <v>88</v>
      </c>
      <c r="C6350" s="103" t="s">
        <v>481</v>
      </c>
      <c r="D6350" s="103" t="s">
        <v>494</v>
      </c>
      <c r="E6350" s="111"/>
      <c r="F6350" s="103" t="s">
        <v>495</v>
      </c>
      <c r="G6350" s="103" t="s">
        <v>454</v>
      </c>
      <c r="H6350" s="103" t="s">
        <v>455</v>
      </c>
      <c r="I6350" s="103" t="s">
        <v>92</v>
      </c>
      <c r="J6350" s="215">
        <v>31803.83</v>
      </c>
      <c r="K6350" s="216" t="s">
        <v>88</v>
      </c>
    </row>
    <row r="6351" spans="1:11" x14ac:dyDescent="0.25">
      <c r="A6351" s="103" t="s">
        <v>806</v>
      </c>
      <c r="B6351" s="103" t="s">
        <v>88</v>
      </c>
      <c r="C6351" s="103" t="s">
        <v>481</v>
      </c>
      <c r="D6351" s="103" t="s">
        <v>494</v>
      </c>
      <c r="E6351" s="111"/>
      <c r="F6351" s="103" t="s">
        <v>495</v>
      </c>
      <c r="G6351" s="103" t="s">
        <v>454</v>
      </c>
      <c r="H6351" s="103" t="s">
        <v>455</v>
      </c>
      <c r="I6351" s="103" t="s">
        <v>92</v>
      </c>
      <c r="J6351" s="215">
        <v>34541.410000000003</v>
      </c>
      <c r="K6351" s="216" t="s">
        <v>88</v>
      </c>
    </row>
    <row r="6352" spans="1:11" x14ac:dyDescent="0.25">
      <c r="A6352" s="103" t="s">
        <v>807</v>
      </c>
      <c r="B6352" s="103" t="s">
        <v>88</v>
      </c>
      <c r="C6352" s="103" t="s">
        <v>481</v>
      </c>
      <c r="D6352" s="103" t="s">
        <v>494</v>
      </c>
      <c r="E6352" s="111"/>
      <c r="F6352" s="103" t="s">
        <v>495</v>
      </c>
      <c r="G6352" s="103" t="s">
        <v>454</v>
      </c>
      <c r="H6352" s="103" t="s">
        <v>455</v>
      </c>
      <c r="I6352" s="103" t="s">
        <v>92</v>
      </c>
      <c r="J6352" s="215">
        <v>28117.42</v>
      </c>
      <c r="K6352" s="216" t="s">
        <v>88</v>
      </c>
    </row>
    <row r="6353" spans="1:11" x14ac:dyDescent="0.25">
      <c r="A6353" s="103" t="s">
        <v>808</v>
      </c>
      <c r="B6353" s="103" t="s">
        <v>88</v>
      </c>
      <c r="C6353" s="103" t="s">
        <v>481</v>
      </c>
      <c r="D6353" s="103" t="s">
        <v>494</v>
      </c>
      <c r="E6353" s="111"/>
      <c r="F6353" s="103" t="s">
        <v>495</v>
      </c>
      <c r="G6353" s="103" t="s">
        <v>94</v>
      </c>
      <c r="H6353" s="103" t="s">
        <v>397</v>
      </c>
      <c r="I6353" s="103" t="s">
        <v>92</v>
      </c>
      <c r="J6353" s="215">
        <v>13520.7</v>
      </c>
      <c r="K6353" s="216" t="s">
        <v>88</v>
      </c>
    </row>
    <row r="6354" spans="1:11" x14ac:dyDescent="0.25">
      <c r="A6354" s="103" t="s">
        <v>808</v>
      </c>
      <c r="B6354" s="103" t="s">
        <v>88</v>
      </c>
      <c r="C6354" s="103" t="s">
        <v>481</v>
      </c>
      <c r="D6354" s="103" t="s">
        <v>494</v>
      </c>
      <c r="E6354" s="111"/>
      <c r="F6354" s="103" t="s">
        <v>495</v>
      </c>
      <c r="G6354" s="103" t="s">
        <v>94</v>
      </c>
      <c r="H6354" s="103" t="s">
        <v>397</v>
      </c>
      <c r="I6354" s="103" t="s">
        <v>842</v>
      </c>
      <c r="J6354" s="215">
        <v>53.18</v>
      </c>
      <c r="K6354" s="216" t="s">
        <v>88</v>
      </c>
    </row>
    <row r="6355" spans="1:11" x14ac:dyDescent="0.25">
      <c r="A6355" s="103" t="s">
        <v>809</v>
      </c>
      <c r="B6355" s="103" t="s">
        <v>88</v>
      </c>
      <c r="C6355" s="103" t="s">
        <v>481</v>
      </c>
      <c r="D6355" s="103" t="s">
        <v>494</v>
      </c>
      <c r="E6355" s="111"/>
      <c r="F6355" s="103" t="s">
        <v>495</v>
      </c>
      <c r="G6355" s="103" t="s">
        <v>94</v>
      </c>
      <c r="H6355" s="103" t="s">
        <v>397</v>
      </c>
      <c r="I6355" s="103" t="s">
        <v>92</v>
      </c>
      <c r="J6355" s="215">
        <v>8100.08</v>
      </c>
      <c r="K6355" s="216" t="s">
        <v>88</v>
      </c>
    </row>
    <row r="6356" spans="1:11" x14ac:dyDescent="0.25">
      <c r="A6356" s="103" t="s">
        <v>810</v>
      </c>
      <c r="B6356" s="103" t="s">
        <v>88</v>
      </c>
      <c r="C6356" s="103" t="s">
        <v>481</v>
      </c>
      <c r="D6356" s="103" t="s">
        <v>494</v>
      </c>
      <c r="E6356" s="111"/>
      <c r="F6356" s="103" t="s">
        <v>495</v>
      </c>
      <c r="G6356" s="103" t="s">
        <v>94</v>
      </c>
      <c r="H6356" s="103" t="s">
        <v>397</v>
      </c>
      <c r="I6356" s="103" t="s">
        <v>92</v>
      </c>
      <c r="J6356" s="215">
        <v>9981.69</v>
      </c>
      <c r="K6356" s="216" t="s">
        <v>88</v>
      </c>
    </row>
    <row r="6357" spans="1:11" x14ac:dyDescent="0.25">
      <c r="A6357" s="103" t="s">
        <v>1038</v>
      </c>
      <c r="B6357" s="103" t="s">
        <v>88</v>
      </c>
      <c r="C6357" s="103" t="s">
        <v>481</v>
      </c>
      <c r="D6357" s="103" t="s">
        <v>494</v>
      </c>
      <c r="E6357" s="111"/>
      <c r="F6357" s="103" t="s">
        <v>495</v>
      </c>
      <c r="G6357" s="103" t="s">
        <v>94</v>
      </c>
      <c r="H6357" s="103" t="s">
        <v>397</v>
      </c>
      <c r="I6357" s="103" t="s">
        <v>92</v>
      </c>
      <c r="J6357" s="215">
        <v>17606.54</v>
      </c>
      <c r="K6357" s="216" t="s">
        <v>88</v>
      </c>
    </row>
    <row r="6358" spans="1:11" x14ac:dyDescent="0.25">
      <c r="A6358" s="103" t="s">
        <v>806</v>
      </c>
      <c r="B6358" s="103" t="s">
        <v>88</v>
      </c>
      <c r="C6358" s="103" t="s">
        <v>481</v>
      </c>
      <c r="D6358" s="103" t="s">
        <v>494</v>
      </c>
      <c r="E6358" s="111"/>
      <c r="F6358" s="103" t="s">
        <v>495</v>
      </c>
      <c r="G6358" s="103" t="s">
        <v>94</v>
      </c>
      <c r="H6358" s="103" t="s">
        <v>397</v>
      </c>
      <c r="I6358" s="103" t="s">
        <v>92</v>
      </c>
      <c r="J6358" s="215">
        <v>5880.7</v>
      </c>
      <c r="K6358" s="216" t="s">
        <v>88</v>
      </c>
    </row>
    <row r="6359" spans="1:11" x14ac:dyDescent="0.25">
      <c r="A6359" s="103" t="s">
        <v>807</v>
      </c>
      <c r="B6359" s="103" t="s">
        <v>88</v>
      </c>
      <c r="C6359" s="103" t="s">
        <v>481</v>
      </c>
      <c r="D6359" s="103" t="s">
        <v>494</v>
      </c>
      <c r="E6359" s="111"/>
      <c r="F6359" s="103" t="s">
        <v>495</v>
      </c>
      <c r="G6359" s="103" t="s">
        <v>94</v>
      </c>
      <c r="H6359" s="103" t="s">
        <v>397</v>
      </c>
      <c r="I6359" s="103" t="s">
        <v>92</v>
      </c>
      <c r="J6359" s="215">
        <v>12619.93</v>
      </c>
      <c r="K6359" s="216" t="s">
        <v>88</v>
      </c>
    </row>
    <row r="6360" spans="1:11" x14ac:dyDescent="0.25">
      <c r="A6360" s="103" t="s">
        <v>808</v>
      </c>
      <c r="B6360" s="103" t="s">
        <v>88</v>
      </c>
      <c r="C6360" s="103" t="s">
        <v>481</v>
      </c>
      <c r="D6360" s="103" t="s">
        <v>494</v>
      </c>
      <c r="E6360" s="111"/>
      <c r="F6360" s="103" t="s">
        <v>495</v>
      </c>
      <c r="G6360" s="103" t="s">
        <v>122</v>
      </c>
      <c r="H6360" s="103" t="s">
        <v>471</v>
      </c>
      <c r="I6360" s="103" t="s">
        <v>92</v>
      </c>
      <c r="J6360" s="215">
        <v>56069.98</v>
      </c>
      <c r="K6360" s="216" t="s">
        <v>88</v>
      </c>
    </row>
    <row r="6361" spans="1:11" x14ac:dyDescent="0.25">
      <c r="A6361" s="103" t="s">
        <v>808</v>
      </c>
      <c r="B6361" s="103" t="s">
        <v>88</v>
      </c>
      <c r="C6361" s="103" t="s">
        <v>481</v>
      </c>
      <c r="D6361" s="103" t="s">
        <v>494</v>
      </c>
      <c r="E6361" s="111"/>
      <c r="F6361" s="103" t="s">
        <v>495</v>
      </c>
      <c r="G6361" s="103" t="s">
        <v>122</v>
      </c>
      <c r="H6361" s="103" t="s">
        <v>471</v>
      </c>
      <c r="I6361" s="103" t="s">
        <v>842</v>
      </c>
      <c r="J6361" s="215">
        <v>4400.9399999999996</v>
      </c>
      <c r="K6361" s="216" t="s">
        <v>88</v>
      </c>
    </row>
    <row r="6362" spans="1:11" x14ac:dyDescent="0.25">
      <c r="A6362" s="103" t="s">
        <v>809</v>
      </c>
      <c r="B6362" s="103" t="s">
        <v>88</v>
      </c>
      <c r="C6362" s="103" t="s">
        <v>481</v>
      </c>
      <c r="D6362" s="103" t="s">
        <v>494</v>
      </c>
      <c r="E6362" s="111"/>
      <c r="F6362" s="103" t="s">
        <v>495</v>
      </c>
      <c r="G6362" s="103" t="s">
        <v>122</v>
      </c>
      <c r="H6362" s="103" t="s">
        <v>471</v>
      </c>
      <c r="I6362" s="103" t="s">
        <v>92</v>
      </c>
      <c r="J6362" s="215">
        <v>49648.84</v>
      </c>
      <c r="K6362" s="216" t="s">
        <v>88</v>
      </c>
    </row>
    <row r="6363" spans="1:11" x14ac:dyDescent="0.25">
      <c r="A6363" s="103" t="s">
        <v>810</v>
      </c>
      <c r="B6363" s="103" t="s">
        <v>88</v>
      </c>
      <c r="C6363" s="103" t="s">
        <v>481</v>
      </c>
      <c r="D6363" s="103" t="s">
        <v>494</v>
      </c>
      <c r="E6363" s="111"/>
      <c r="F6363" s="103" t="s">
        <v>495</v>
      </c>
      <c r="G6363" s="103" t="s">
        <v>122</v>
      </c>
      <c r="H6363" s="103" t="s">
        <v>471</v>
      </c>
      <c r="I6363" s="103" t="s">
        <v>92</v>
      </c>
      <c r="J6363" s="215">
        <v>36576.82</v>
      </c>
      <c r="K6363" s="216" t="s">
        <v>88</v>
      </c>
    </row>
    <row r="6364" spans="1:11" x14ac:dyDescent="0.25">
      <c r="A6364" s="103" t="s">
        <v>1038</v>
      </c>
      <c r="B6364" s="103" t="s">
        <v>88</v>
      </c>
      <c r="C6364" s="103" t="s">
        <v>481</v>
      </c>
      <c r="D6364" s="103" t="s">
        <v>494</v>
      </c>
      <c r="E6364" s="111"/>
      <c r="F6364" s="103" t="s">
        <v>495</v>
      </c>
      <c r="G6364" s="103" t="s">
        <v>122</v>
      </c>
      <c r="H6364" s="103" t="s">
        <v>471</v>
      </c>
      <c r="I6364" s="103" t="s">
        <v>92</v>
      </c>
      <c r="J6364" s="215">
        <v>37371.279999999999</v>
      </c>
      <c r="K6364" s="216" t="s">
        <v>88</v>
      </c>
    </row>
    <row r="6365" spans="1:11" x14ac:dyDescent="0.25">
      <c r="A6365" s="103" t="s">
        <v>1038</v>
      </c>
      <c r="B6365" s="103" t="s">
        <v>88</v>
      </c>
      <c r="C6365" s="103" t="s">
        <v>481</v>
      </c>
      <c r="D6365" s="103" t="s">
        <v>494</v>
      </c>
      <c r="E6365" s="111"/>
      <c r="F6365" s="103" t="s">
        <v>495</v>
      </c>
      <c r="G6365" s="103" t="s">
        <v>122</v>
      </c>
      <c r="H6365" s="103" t="s">
        <v>471</v>
      </c>
      <c r="I6365" s="103" t="s">
        <v>842</v>
      </c>
      <c r="J6365" s="215">
        <v>1622.37</v>
      </c>
      <c r="K6365" s="216" t="s">
        <v>88</v>
      </c>
    </row>
    <row r="6366" spans="1:11" x14ac:dyDescent="0.25">
      <c r="A6366" s="103" t="s">
        <v>806</v>
      </c>
      <c r="B6366" s="103" t="s">
        <v>88</v>
      </c>
      <c r="C6366" s="103" t="s">
        <v>481</v>
      </c>
      <c r="D6366" s="103" t="s">
        <v>494</v>
      </c>
      <c r="E6366" s="111"/>
      <c r="F6366" s="103" t="s">
        <v>495</v>
      </c>
      <c r="G6366" s="103" t="s">
        <v>122</v>
      </c>
      <c r="H6366" s="103" t="s">
        <v>471</v>
      </c>
      <c r="I6366" s="103" t="s">
        <v>92</v>
      </c>
      <c r="J6366" s="215">
        <v>52602.81</v>
      </c>
      <c r="K6366" s="216" t="s">
        <v>88</v>
      </c>
    </row>
    <row r="6367" spans="1:11" x14ac:dyDescent="0.25">
      <c r="A6367" s="103" t="s">
        <v>806</v>
      </c>
      <c r="B6367" s="103" t="s">
        <v>88</v>
      </c>
      <c r="C6367" s="103" t="s">
        <v>481</v>
      </c>
      <c r="D6367" s="103" t="s">
        <v>494</v>
      </c>
      <c r="E6367" s="111"/>
      <c r="F6367" s="103" t="s">
        <v>495</v>
      </c>
      <c r="G6367" s="103" t="s">
        <v>122</v>
      </c>
      <c r="H6367" s="103" t="s">
        <v>471</v>
      </c>
      <c r="I6367" s="103" t="s">
        <v>842</v>
      </c>
      <c r="J6367" s="215">
        <v>1528.84</v>
      </c>
      <c r="K6367" s="216" t="s">
        <v>88</v>
      </c>
    </row>
    <row r="6368" spans="1:11" x14ac:dyDescent="0.25">
      <c r="A6368" s="103" t="s">
        <v>807</v>
      </c>
      <c r="B6368" s="103" t="s">
        <v>88</v>
      </c>
      <c r="C6368" s="103" t="s">
        <v>481</v>
      </c>
      <c r="D6368" s="103" t="s">
        <v>494</v>
      </c>
      <c r="E6368" s="111"/>
      <c r="F6368" s="103" t="s">
        <v>495</v>
      </c>
      <c r="G6368" s="103" t="s">
        <v>122</v>
      </c>
      <c r="H6368" s="103" t="s">
        <v>471</v>
      </c>
      <c r="I6368" s="103" t="s">
        <v>92</v>
      </c>
      <c r="J6368" s="215">
        <v>57313.31</v>
      </c>
      <c r="K6368" s="216" t="s">
        <v>88</v>
      </c>
    </row>
    <row r="6369" spans="1:11" x14ac:dyDescent="0.25">
      <c r="A6369" s="103" t="s">
        <v>807</v>
      </c>
      <c r="B6369" s="103" t="s">
        <v>88</v>
      </c>
      <c r="C6369" s="103" t="s">
        <v>481</v>
      </c>
      <c r="D6369" s="103" t="s">
        <v>494</v>
      </c>
      <c r="E6369" s="111"/>
      <c r="F6369" s="103" t="s">
        <v>495</v>
      </c>
      <c r="G6369" s="103" t="s">
        <v>122</v>
      </c>
      <c r="H6369" s="103" t="s">
        <v>471</v>
      </c>
      <c r="I6369" s="103" t="s">
        <v>842</v>
      </c>
      <c r="J6369" s="215">
        <v>-179.07</v>
      </c>
      <c r="K6369" s="216" t="s">
        <v>88</v>
      </c>
    </row>
    <row r="6370" spans="1:11" x14ac:dyDescent="0.25">
      <c r="A6370" s="103" t="s">
        <v>808</v>
      </c>
      <c r="B6370" s="103" t="s">
        <v>88</v>
      </c>
      <c r="C6370" s="103" t="s">
        <v>481</v>
      </c>
      <c r="D6370" s="103" t="s">
        <v>494</v>
      </c>
      <c r="E6370" s="111"/>
      <c r="F6370" s="103" t="s">
        <v>495</v>
      </c>
      <c r="G6370" s="103" t="s">
        <v>120</v>
      </c>
      <c r="H6370" s="103" t="s">
        <v>398</v>
      </c>
      <c r="I6370" s="103" t="s">
        <v>92</v>
      </c>
      <c r="J6370" s="215">
        <v>1918.32</v>
      </c>
      <c r="K6370" s="216" t="s">
        <v>88</v>
      </c>
    </row>
    <row r="6371" spans="1:11" x14ac:dyDescent="0.25">
      <c r="A6371" s="103" t="s">
        <v>809</v>
      </c>
      <c r="B6371" s="103" t="s">
        <v>88</v>
      </c>
      <c r="C6371" s="103" t="s">
        <v>481</v>
      </c>
      <c r="D6371" s="103" t="s">
        <v>494</v>
      </c>
      <c r="E6371" s="111"/>
      <c r="F6371" s="103" t="s">
        <v>495</v>
      </c>
      <c r="G6371" s="103" t="s">
        <v>120</v>
      </c>
      <c r="H6371" s="103" t="s">
        <v>398</v>
      </c>
      <c r="I6371" s="103" t="s">
        <v>92</v>
      </c>
      <c r="J6371" s="215">
        <v>9681.7999999999993</v>
      </c>
      <c r="K6371" s="216" t="s">
        <v>88</v>
      </c>
    </row>
    <row r="6372" spans="1:11" x14ac:dyDescent="0.25">
      <c r="A6372" s="103" t="s">
        <v>810</v>
      </c>
      <c r="B6372" s="103" t="s">
        <v>88</v>
      </c>
      <c r="C6372" s="103" t="s">
        <v>481</v>
      </c>
      <c r="D6372" s="103" t="s">
        <v>494</v>
      </c>
      <c r="E6372" s="111"/>
      <c r="F6372" s="103" t="s">
        <v>495</v>
      </c>
      <c r="G6372" s="103" t="s">
        <v>120</v>
      </c>
      <c r="H6372" s="103" t="s">
        <v>398</v>
      </c>
      <c r="I6372" s="103" t="s">
        <v>92</v>
      </c>
      <c r="J6372" s="215">
        <v>12.53</v>
      </c>
      <c r="K6372" s="216" t="s">
        <v>88</v>
      </c>
    </row>
    <row r="6373" spans="1:11" x14ac:dyDescent="0.25">
      <c r="A6373" s="103" t="s">
        <v>1038</v>
      </c>
      <c r="B6373" s="103" t="s">
        <v>88</v>
      </c>
      <c r="C6373" s="103" t="s">
        <v>481</v>
      </c>
      <c r="D6373" s="103" t="s">
        <v>494</v>
      </c>
      <c r="E6373" s="111"/>
      <c r="F6373" s="103" t="s">
        <v>495</v>
      </c>
      <c r="G6373" s="103" t="s">
        <v>120</v>
      </c>
      <c r="H6373" s="103" t="s">
        <v>398</v>
      </c>
      <c r="I6373" s="103" t="s">
        <v>92</v>
      </c>
      <c r="J6373" s="215">
        <v>1910.46</v>
      </c>
      <c r="K6373" s="216" t="s">
        <v>88</v>
      </c>
    </row>
    <row r="6374" spans="1:11" x14ac:dyDescent="0.25">
      <c r="A6374" s="103" t="s">
        <v>806</v>
      </c>
      <c r="B6374" s="103" t="s">
        <v>88</v>
      </c>
      <c r="C6374" s="103" t="s">
        <v>481</v>
      </c>
      <c r="D6374" s="103" t="s">
        <v>494</v>
      </c>
      <c r="E6374" s="111"/>
      <c r="F6374" s="103" t="s">
        <v>495</v>
      </c>
      <c r="G6374" s="103" t="s">
        <v>120</v>
      </c>
      <c r="H6374" s="103" t="s">
        <v>398</v>
      </c>
      <c r="I6374" s="103" t="s">
        <v>92</v>
      </c>
      <c r="J6374" s="215">
        <v>51.39</v>
      </c>
      <c r="K6374" s="216" t="s">
        <v>88</v>
      </c>
    </row>
    <row r="6375" spans="1:11" x14ac:dyDescent="0.25">
      <c r="A6375" s="103" t="s">
        <v>806</v>
      </c>
      <c r="B6375" s="103" t="s">
        <v>88</v>
      </c>
      <c r="C6375" s="103" t="s">
        <v>481</v>
      </c>
      <c r="D6375" s="103" t="s">
        <v>494</v>
      </c>
      <c r="E6375" s="111"/>
      <c r="F6375" s="103" t="s">
        <v>495</v>
      </c>
      <c r="G6375" s="103" t="s">
        <v>120</v>
      </c>
      <c r="H6375" s="103" t="s">
        <v>398</v>
      </c>
      <c r="I6375" s="103" t="s">
        <v>842</v>
      </c>
      <c r="J6375" s="215">
        <v>374.25</v>
      </c>
      <c r="K6375" s="216" t="s">
        <v>88</v>
      </c>
    </row>
    <row r="6376" spans="1:11" x14ac:dyDescent="0.25">
      <c r="A6376" s="103" t="s">
        <v>807</v>
      </c>
      <c r="B6376" s="103" t="s">
        <v>88</v>
      </c>
      <c r="C6376" s="103" t="s">
        <v>481</v>
      </c>
      <c r="D6376" s="103" t="s">
        <v>494</v>
      </c>
      <c r="E6376" s="111"/>
      <c r="F6376" s="103" t="s">
        <v>495</v>
      </c>
      <c r="G6376" s="103" t="s">
        <v>120</v>
      </c>
      <c r="H6376" s="103" t="s">
        <v>398</v>
      </c>
      <c r="I6376" s="103" t="s">
        <v>92</v>
      </c>
      <c r="J6376" s="215">
        <v>375.03</v>
      </c>
      <c r="K6376" s="216" t="s">
        <v>88</v>
      </c>
    </row>
    <row r="6377" spans="1:11" x14ac:dyDescent="0.25">
      <c r="A6377" s="103" t="s">
        <v>808</v>
      </c>
      <c r="B6377" s="103" t="s">
        <v>88</v>
      </c>
      <c r="C6377" s="103" t="s">
        <v>481</v>
      </c>
      <c r="D6377" s="103" t="s">
        <v>494</v>
      </c>
      <c r="E6377" s="111"/>
      <c r="F6377" s="103" t="s">
        <v>495</v>
      </c>
      <c r="G6377" s="103" t="s">
        <v>448</v>
      </c>
      <c r="H6377" s="103" t="s">
        <v>449</v>
      </c>
      <c r="I6377" s="103" t="s">
        <v>92</v>
      </c>
      <c r="J6377" s="215">
        <v>126616.57</v>
      </c>
      <c r="K6377" s="216" t="s">
        <v>88</v>
      </c>
    </row>
    <row r="6378" spans="1:11" x14ac:dyDescent="0.25">
      <c r="A6378" s="103" t="s">
        <v>808</v>
      </c>
      <c r="B6378" s="103" t="s">
        <v>88</v>
      </c>
      <c r="C6378" s="103" t="s">
        <v>481</v>
      </c>
      <c r="D6378" s="103" t="s">
        <v>494</v>
      </c>
      <c r="E6378" s="111"/>
      <c r="F6378" s="103" t="s">
        <v>495</v>
      </c>
      <c r="G6378" s="103" t="s">
        <v>448</v>
      </c>
      <c r="H6378" s="103" t="s">
        <v>449</v>
      </c>
      <c r="I6378" s="103" t="s">
        <v>842</v>
      </c>
      <c r="J6378" s="215">
        <v>51761.8</v>
      </c>
      <c r="K6378" s="216" t="s">
        <v>88</v>
      </c>
    </row>
    <row r="6379" spans="1:11" x14ac:dyDescent="0.25">
      <c r="A6379" s="103" t="s">
        <v>809</v>
      </c>
      <c r="B6379" s="103" t="s">
        <v>88</v>
      </c>
      <c r="C6379" s="103" t="s">
        <v>481</v>
      </c>
      <c r="D6379" s="103" t="s">
        <v>494</v>
      </c>
      <c r="E6379" s="111"/>
      <c r="F6379" s="103" t="s">
        <v>495</v>
      </c>
      <c r="G6379" s="103" t="s">
        <v>448</v>
      </c>
      <c r="H6379" s="103" t="s">
        <v>449</v>
      </c>
      <c r="I6379" s="103" t="s">
        <v>92</v>
      </c>
      <c r="J6379" s="215">
        <v>124769.07</v>
      </c>
      <c r="K6379" s="216" t="s">
        <v>88</v>
      </c>
    </row>
    <row r="6380" spans="1:11" x14ac:dyDescent="0.25">
      <c r="A6380" s="103" t="s">
        <v>809</v>
      </c>
      <c r="B6380" s="103" t="s">
        <v>88</v>
      </c>
      <c r="C6380" s="103" t="s">
        <v>481</v>
      </c>
      <c r="D6380" s="103" t="s">
        <v>494</v>
      </c>
      <c r="E6380" s="111"/>
      <c r="F6380" s="103" t="s">
        <v>495</v>
      </c>
      <c r="G6380" s="103" t="s">
        <v>448</v>
      </c>
      <c r="H6380" s="103" t="s">
        <v>449</v>
      </c>
      <c r="I6380" s="103" t="s">
        <v>842</v>
      </c>
      <c r="J6380" s="215">
        <v>2701.34</v>
      </c>
      <c r="K6380" s="216" t="s">
        <v>88</v>
      </c>
    </row>
    <row r="6381" spans="1:11" x14ac:dyDescent="0.25">
      <c r="A6381" s="103" t="s">
        <v>810</v>
      </c>
      <c r="B6381" s="103" t="s">
        <v>88</v>
      </c>
      <c r="C6381" s="103" t="s">
        <v>481</v>
      </c>
      <c r="D6381" s="103" t="s">
        <v>494</v>
      </c>
      <c r="E6381" s="111"/>
      <c r="F6381" s="103" t="s">
        <v>495</v>
      </c>
      <c r="G6381" s="103" t="s">
        <v>448</v>
      </c>
      <c r="H6381" s="103" t="s">
        <v>449</v>
      </c>
      <c r="I6381" s="103" t="s">
        <v>92</v>
      </c>
      <c r="J6381" s="215">
        <v>58973.88</v>
      </c>
      <c r="K6381" s="216" t="s">
        <v>88</v>
      </c>
    </row>
    <row r="6382" spans="1:11" x14ac:dyDescent="0.25">
      <c r="A6382" s="103" t="s">
        <v>810</v>
      </c>
      <c r="B6382" s="103" t="s">
        <v>88</v>
      </c>
      <c r="C6382" s="103" t="s">
        <v>481</v>
      </c>
      <c r="D6382" s="103" t="s">
        <v>494</v>
      </c>
      <c r="E6382" s="111"/>
      <c r="F6382" s="103" t="s">
        <v>495</v>
      </c>
      <c r="G6382" s="103" t="s">
        <v>448</v>
      </c>
      <c r="H6382" s="103" t="s">
        <v>449</v>
      </c>
      <c r="I6382" s="103" t="s">
        <v>842</v>
      </c>
      <c r="J6382" s="215">
        <v>3501.43</v>
      </c>
      <c r="K6382" s="216" t="s">
        <v>88</v>
      </c>
    </row>
    <row r="6383" spans="1:11" x14ac:dyDescent="0.25">
      <c r="A6383" s="103" t="s">
        <v>1038</v>
      </c>
      <c r="B6383" s="103" t="s">
        <v>88</v>
      </c>
      <c r="C6383" s="103" t="s">
        <v>481</v>
      </c>
      <c r="D6383" s="103" t="s">
        <v>494</v>
      </c>
      <c r="E6383" s="111"/>
      <c r="F6383" s="103" t="s">
        <v>495</v>
      </c>
      <c r="G6383" s="103" t="s">
        <v>448</v>
      </c>
      <c r="H6383" s="103" t="s">
        <v>449</v>
      </c>
      <c r="I6383" s="103" t="s">
        <v>92</v>
      </c>
      <c r="J6383" s="215">
        <v>122588.07</v>
      </c>
      <c r="K6383" s="216" t="s">
        <v>88</v>
      </c>
    </row>
    <row r="6384" spans="1:11" x14ac:dyDescent="0.25">
      <c r="A6384" s="103" t="s">
        <v>1038</v>
      </c>
      <c r="B6384" s="103" t="s">
        <v>88</v>
      </c>
      <c r="C6384" s="103" t="s">
        <v>481</v>
      </c>
      <c r="D6384" s="103" t="s">
        <v>494</v>
      </c>
      <c r="E6384" s="111"/>
      <c r="F6384" s="103" t="s">
        <v>495</v>
      </c>
      <c r="G6384" s="103" t="s">
        <v>448</v>
      </c>
      <c r="H6384" s="103" t="s">
        <v>449</v>
      </c>
      <c r="I6384" s="103" t="s">
        <v>842</v>
      </c>
      <c r="J6384" s="215">
        <v>27699.21</v>
      </c>
      <c r="K6384" s="216" t="s">
        <v>88</v>
      </c>
    </row>
    <row r="6385" spans="1:11" x14ac:dyDescent="0.25">
      <c r="A6385" s="103" t="s">
        <v>806</v>
      </c>
      <c r="B6385" s="103" t="s">
        <v>88</v>
      </c>
      <c r="C6385" s="103" t="s">
        <v>481</v>
      </c>
      <c r="D6385" s="103" t="s">
        <v>494</v>
      </c>
      <c r="E6385" s="111"/>
      <c r="F6385" s="103" t="s">
        <v>495</v>
      </c>
      <c r="G6385" s="103" t="s">
        <v>448</v>
      </c>
      <c r="H6385" s="103" t="s">
        <v>449</v>
      </c>
      <c r="I6385" s="103" t="s">
        <v>92</v>
      </c>
      <c r="J6385" s="215">
        <v>123424.85</v>
      </c>
      <c r="K6385" s="216" t="s">
        <v>88</v>
      </c>
    </row>
    <row r="6386" spans="1:11" x14ac:dyDescent="0.25">
      <c r="A6386" s="103" t="s">
        <v>806</v>
      </c>
      <c r="B6386" s="103" t="s">
        <v>88</v>
      </c>
      <c r="C6386" s="103" t="s">
        <v>481</v>
      </c>
      <c r="D6386" s="103" t="s">
        <v>494</v>
      </c>
      <c r="E6386" s="111"/>
      <c r="F6386" s="103" t="s">
        <v>495</v>
      </c>
      <c r="G6386" s="103" t="s">
        <v>448</v>
      </c>
      <c r="H6386" s="103" t="s">
        <v>449</v>
      </c>
      <c r="I6386" s="103" t="s">
        <v>842</v>
      </c>
      <c r="J6386" s="215">
        <v>40406.61</v>
      </c>
      <c r="K6386" s="216" t="s">
        <v>88</v>
      </c>
    </row>
    <row r="6387" spans="1:11" x14ac:dyDescent="0.25">
      <c r="A6387" s="103" t="s">
        <v>807</v>
      </c>
      <c r="B6387" s="103" t="s">
        <v>88</v>
      </c>
      <c r="C6387" s="103" t="s">
        <v>481</v>
      </c>
      <c r="D6387" s="103" t="s">
        <v>494</v>
      </c>
      <c r="E6387" s="111"/>
      <c r="F6387" s="103" t="s">
        <v>495</v>
      </c>
      <c r="G6387" s="103" t="s">
        <v>448</v>
      </c>
      <c r="H6387" s="103" t="s">
        <v>449</v>
      </c>
      <c r="I6387" s="103" t="s">
        <v>92</v>
      </c>
      <c r="J6387" s="215">
        <v>93322.52</v>
      </c>
      <c r="K6387" s="216" t="s">
        <v>88</v>
      </c>
    </row>
    <row r="6388" spans="1:11" x14ac:dyDescent="0.25">
      <c r="A6388" s="103" t="s">
        <v>807</v>
      </c>
      <c r="B6388" s="103" t="s">
        <v>88</v>
      </c>
      <c r="C6388" s="103" t="s">
        <v>481</v>
      </c>
      <c r="D6388" s="103" t="s">
        <v>494</v>
      </c>
      <c r="E6388" s="111"/>
      <c r="F6388" s="103" t="s">
        <v>495</v>
      </c>
      <c r="G6388" s="103" t="s">
        <v>448</v>
      </c>
      <c r="H6388" s="103" t="s">
        <v>449</v>
      </c>
      <c r="I6388" s="103" t="s">
        <v>842</v>
      </c>
      <c r="J6388" s="215">
        <v>7137.63</v>
      </c>
      <c r="K6388" s="216" t="s">
        <v>88</v>
      </c>
    </row>
    <row r="6389" spans="1:11" x14ac:dyDescent="0.25">
      <c r="A6389" s="103" t="s">
        <v>809</v>
      </c>
      <c r="B6389" s="103" t="s">
        <v>88</v>
      </c>
      <c r="C6389" s="103" t="s">
        <v>481</v>
      </c>
      <c r="D6389" s="103" t="s">
        <v>494</v>
      </c>
      <c r="E6389" s="111"/>
      <c r="F6389" s="103" t="s">
        <v>495</v>
      </c>
      <c r="G6389" s="103" t="s">
        <v>214</v>
      </c>
      <c r="H6389" s="103" t="s">
        <v>399</v>
      </c>
      <c r="I6389" s="103" t="s">
        <v>842</v>
      </c>
      <c r="J6389" s="215">
        <v>60.59</v>
      </c>
      <c r="K6389" s="216" t="s">
        <v>88</v>
      </c>
    </row>
    <row r="6390" spans="1:11" x14ac:dyDescent="0.25">
      <c r="A6390" s="103" t="s">
        <v>810</v>
      </c>
      <c r="B6390" s="103" t="s">
        <v>88</v>
      </c>
      <c r="C6390" s="103" t="s">
        <v>481</v>
      </c>
      <c r="D6390" s="103" t="s">
        <v>494</v>
      </c>
      <c r="E6390" s="111"/>
      <c r="F6390" s="103" t="s">
        <v>495</v>
      </c>
      <c r="G6390" s="103" t="s">
        <v>214</v>
      </c>
      <c r="H6390" s="103" t="s">
        <v>399</v>
      </c>
      <c r="I6390" s="103" t="s">
        <v>842</v>
      </c>
      <c r="J6390" s="215">
        <v>974.22</v>
      </c>
      <c r="K6390" s="216" t="s">
        <v>88</v>
      </c>
    </row>
    <row r="6391" spans="1:11" x14ac:dyDescent="0.25">
      <c r="A6391" s="103" t="s">
        <v>1038</v>
      </c>
      <c r="B6391" s="103" t="s">
        <v>88</v>
      </c>
      <c r="C6391" s="103" t="s">
        <v>481</v>
      </c>
      <c r="D6391" s="103" t="s">
        <v>494</v>
      </c>
      <c r="E6391" s="111"/>
      <c r="F6391" s="103" t="s">
        <v>495</v>
      </c>
      <c r="G6391" s="103" t="s">
        <v>214</v>
      </c>
      <c r="H6391" s="103" t="s">
        <v>399</v>
      </c>
      <c r="I6391" s="103" t="s">
        <v>842</v>
      </c>
      <c r="J6391" s="215">
        <v>135.88999999999999</v>
      </c>
      <c r="K6391" s="216" t="s">
        <v>88</v>
      </c>
    </row>
    <row r="6392" spans="1:11" x14ac:dyDescent="0.25">
      <c r="A6392" s="103" t="s">
        <v>806</v>
      </c>
      <c r="B6392" s="103" t="s">
        <v>88</v>
      </c>
      <c r="C6392" s="103" t="s">
        <v>481</v>
      </c>
      <c r="D6392" s="103" t="s">
        <v>494</v>
      </c>
      <c r="E6392" s="111"/>
      <c r="F6392" s="103" t="s">
        <v>495</v>
      </c>
      <c r="G6392" s="103" t="s">
        <v>214</v>
      </c>
      <c r="H6392" s="103" t="s">
        <v>399</v>
      </c>
      <c r="I6392" s="103" t="s">
        <v>92</v>
      </c>
      <c r="J6392" s="215">
        <v>87.72</v>
      </c>
      <c r="K6392" s="216" t="s">
        <v>88</v>
      </c>
    </row>
    <row r="6393" spans="1:11" x14ac:dyDescent="0.25">
      <c r="A6393" s="103" t="s">
        <v>806</v>
      </c>
      <c r="B6393" s="103" t="s">
        <v>88</v>
      </c>
      <c r="C6393" s="103" t="s">
        <v>481</v>
      </c>
      <c r="D6393" s="103" t="s">
        <v>494</v>
      </c>
      <c r="E6393" s="111"/>
      <c r="F6393" s="103" t="s">
        <v>495</v>
      </c>
      <c r="G6393" s="103" t="s">
        <v>214</v>
      </c>
      <c r="H6393" s="103" t="s">
        <v>399</v>
      </c>
      <c r="I6393" s="103" t="s">
        <v>842</v>
      </c>
      <c r="J6393" s="215">
        <v>1036.8900000000001</v>
      </c>
      <c r="K6393" s="216" t="s">
        <v>88</v>
      </c>
    </row>
    <row r="6394" spans="1:11" x14ac:dyDescent="0.25">
      <c r="A6394" s="103" t="s">
        <v>807</v>
      </c>
      <c r="B6394" s="103" t="s">
        <v>88</v>
      </c>
      <c r="C6394" s="103" t="s">
        <v>481</v>
      </c>
      <c r="D6394" s="103" t="s">
        <v>494</v>
      </c>
      <c r="E6394" s="111"/>
      <c r="F6394" s="103" t="s">
        <v>495</v>
      </c>
      <c r="G6394" s="103" t="s">
        <v>214</v>
      </c>
      <c r="H6394" s="103" t="s">
        <v>399</v>
      </c>
      <c r="I6394" s="103" t="s">
        <v>842</v>
      </c>
      <c r="J6394" s="215">
        <v>3672.83</v>
      </c>
      <c r="K6394" s="216" t="s">
        <v>88</v>
      </c>
    </row>
    <row r="6395" spans="1:11" x14ac:dyDescent="0.25">
      <c r="A6395" s="103" t="s">
        <v>809</v>
      </c>
      <c r="B6395" s="103" t="s">
        <v>88</v>
      </c>
      <c r="C6395" s="103" t="s">
        <v>481</v>
      </c>
      <c r="D6395" s="103" t="s">
        <v>496</v>
      </c>
      <c r="E6395" s="103" t="s">
        <v>954</v>
      </c>
      <c r="F6395" s="103" t="s">
        <v>954</v>
      </c>
      <c r="G6395" s="103" t="s">
        <v>623</v>
      </c>
      <c r="H6395" s="103" t="s">
        <v>624</v>
      </c>
      <c r="I6395" s="103" t="s">
        <v>842</v>
      </c>
      <c r="J6395" s="215">
        <v>-5</v>
      </c>
      <c r="K6395" s="216" t="s">
        <v>88</v>
      </c>
    </row>
    <row r="6396" spans="1:11" x14ac:dyDescent="0.25">
      <c r="A6396" s="103" t="s">
        <v>806</v>
      </c>
      <c r="B6396" s="103" t="s">
        <v>88</v>
      </c>
      <c r="C6396" s="103" t="s">
        <v>481</v>
      </c>
      <c r="D6396" s="103" t="s">
        <v>496</v>
      </c>
      <c r="E6396" s="103" t="s">
        <v>954</v>
      </c>
      <c r="F6396" s="103" t="s">
        <v>954</v>
      </c>
      <c r="G6396" s="103" t="s">
        <v>124</v>
      </c>
      <c r="H6396" s="103" t="s">
        <v>394</v>
      </c>
      <c r="I6396" s="103" t="s">
        <v>842</v>
      </c>
      <c r="J6396" s="215">
        <v>260.75</v>
      </c>
      <c r="K6396" s="216" t="s">
        <v>88</v>
      </c>
    </row>
    <row r="6397" spans="1:11" x14ac:dyDescent="0.25">
      <c r="A6397" s="103" t="s">
        <v>807</v>
      </c>
      <c r="B6397" s="103" t="s">
        <v>344</v>
      </c>
      <c r="C6397" s="103" t="s">
        <v>89</v>
      </c>
      <c r="D6397" s="103" t="s">
        <v>170</v>
      </c>
      <c r="E6397" s="103" t="s">
        <v>409</v>
      </c>
      <c r="F6397" s="103" t="s">
        <v>409</v>
      </c>
      <c r="G6397" s="103" t="s">
        <v>543</v>
      </c>
      <c r="H6397" s="103" t="s">
        <v>544</v>
      </c>
      <c r="I6397" s="103" t="s">
        <v>92</v>
      </c>
      <c r="J6397" s="215">
        <v>1484.4</v>
      </c>
      <c r="K6397" s="216" t="s">
        <v>344</v>
      </c>
    </row>
    <row r="6398" spans="1:11" x14ac:dyDescent="0.25">
      <c r="A6398" s="103" t="s">
        <v>808</v>
      </c>
      <c r="B6398" s="103" t="s">
        <v>344</v>
      </c>
      <c r="C6398" s="103" t="s">
        <v>89</v>
      </c>
      <c r="D6398" s="103" t="s">
        <v>170</v>
      </c>
      <c r="E6398" s="103" t="s">
        <v>409</v>
      </c>
      <c r="F6398" s="103" t="s">
        <v>409</v>
      </c>
      <c r="G6398" s="103" t="s">
        <v>499</v>
      </c>
      <c r="H6398" s="103" t="s">
        <v>500</v>
      </c>
      <c r="I6398" s="103" t="s">
        <v>92</v>
      </c>
      <c r="J6398" s="215">
        <v>4107.24</v>
      </c>
      <c r="K6398" s="216" t="s">
        <v>344</v>
      </c>
    </row>
    <row r="6399" spans="1:11" x14ac:dyDescent="0.25">
      <c r="A6399" s="103" t="s">
        <v>809</v>
      </c>
      <c r="B6399" s="103" t="s">
        <v>344</v>
      </c>
      <c r="C6399" s="103" t="s">
        <v>89</v>
      </c>
      <c r="D6399" s="103" t="s">
        <v>170</v>
      </c>
      <c r="E6399" s="103" t="s">
        <v>409</v>
      </c>
      <c r="F6399" s="103" t="s">
        <v>409</v>
      </c>
      <c r="G6399" s="103" t="s">
        <v>499</v>
      </c>
      <c r="H6399" s="103" t="s">
        <v>500</v>
      </c>
      <c r="I6399" s="103" t="s">
        <v>92</v>
      </c>
      <c r="J6399" s="215">
        <v>5476.32</v>
      </c>
      <c r="K6399" s="216" t="s">
        <v>344</v>
      </c>
    </row>
    <row r="6400" spans="1:11" x14ac:dyDescent="0.25">
      <c r="A6400" s="103" t="s">
        <v>810</v>
      </c>
      <c r="B6400" s="103" t="s">
        <v>344</v>
      </c>
      <c r="C6400" s="103" t="s">
        <v>89</v>
      </c>
      <c r="D6400" s="103" t="s">
        <v>170</v>
      </c>
      <c r="E6400" s="103" t="s">
        <v>409</v>
      </c>
      <c r="F6400" s="103" t="s">
        <v>409</v>
      </c>
      <c r="G6400" s="103" t="s">
        <v>499</v>
      </c>
      <c r="H6400" s="103" t="s">
        <v>500</v>
      </c>
      <c r="I6400" s="103" t="s">
        <v>92</v>
      </c>
      <c r="J6400" s="215">
        <v>2272.1999999999998</v>
      </c>
      <c r="K6400" s="216" t="s">
        <v>344</v>
      </c>
    </row>
    <row r="6401" spans="1:11" x14ac:dyDescent="0.25">
      <c r="A6401" s="103" t="s">
        <v>1038</v>
      </c>
      <c r="B6401" s="103" t="s">
        <v>344</v>
      </c>
      <c r="C6401" s="103" t="s">
        <v>89</v>
      </c>
      <c r="D6401" s="103" t="s">
        <v>170</v>
      </c>
      <c r="E6401" s="103" t="s">
        <v>409</v>
      </c>
      <c r="F6401" s="103" t="s">
        <v>409</v>
      </c>
      <c r="G6401" s="103" t="s">
        <v>499</v>
      </c>
      <c r="H6401" s="103" t="s">
        <v>500</v>
      </c>
      <c r="I6401" s="103" t="s">
        <v>92</v>
      </c>
      <c r="J6401" s="215">
        <v>5172.08</v>
      </c>
      <c r="K6401" s="216" t="s">
        <v>344</v>
      </c>
    </row>
    <row r="6402" spans="1:11" x14ac:dyDescent="0.25">
      <c r="A6402" s="103" t="s">
        <v>806</v>
      </c>
      <c r="B6402" s="103" t="s">
        <v>344</v>
      </c>
      <c r="C6402" s="103" t="s">
        <v>89</v>
      </c>
      <c r="D6402" s="103" t="s">
        <v>170</v>
      </c>
      <c r="E6402" s="103" t="s">
        <v>409</v>
      </c>
      <c r="F6402" s="103" t="s">
        <v>409</v>
      </c>
      <c r="G6402" s="103" t="s">
        <v>499</v>
      </c>
      <c r="H6402" s="103" t="s">
        <v>500</v>
      </c>
      <c r="I6402" s="103" t="s">
        <v>92</v>
      </c>
      <c r="J6402" s="215">
        <v>3536.79</v>
      </c>
      <c r="K6402" s="216" t="s">
        <v>344</v>
      </c>
    </row>
    <row r="6403" spans="1:11" x14ac:dyDescent="0.25">
      <c r="A6403" s="103" t="s">
        <v>807</v>
      </c>
      <c r="B6403" s="103" t="s">
        <v>344</v>
      </c>
      <c r="C6403" s="103" t="s">
        <v>89</v>
      </c>
      <c r="D6403" s="103" t="s">
        <v>170</v>
      </c>
      <c r="E6403" s="103" t="s">
        <v>409</v>
      </c>
      <c r="F6403" s="103" t="s">
        <v>409</v>
      </c>
      <c r="G6403" s="103" t="s">
        <v>499</v>
      </c>
      <c r="H6403" s="103" t="s">
        <v>500</v>
      </c>
      <c r="I6403" s="103" t="s">
        <v>92</v>
      </c>
      <c r="J6403" s="215">
        <v>7490.78</v>
      </c>
      <c r="K6403" s="216" t="s">
        <v>344</v>
      </c>
    </row>
    <row r="6404" spans="1:11" x14ac:dyDescent="0.25">
      <c r="A6404" s="103" t="s">
        <v>809</v>
      </c>
      <c r="B6404" s="103" t="s">
        <v>344</v>
      </c>
      <c r="C6404" s="103" t="s">
        <v>89</v>
      </c>
      <c r="D6404" s="103" t="s">
        <v>170</v>
      </c>
      <c r="E6404" s="103" t="s">
        <v>409</v>
      </c>
      <c r="F6404" s="103" t="s">
        <v>409</v>
      </c>
      <c r="G6404" s="103" t="s">
        <v>483</v>
      </c>
      <c r="H6404" s="103" t="s">
        <v>484</v>
      </c>
      <c r="I6404" s="103" t="s">
        <v>92</v>
      </c>
      <c r="J6404" s="215">
        <v>126.08</v>
      </c>
      <c r="K6404" s="216" t="s">
        <v>344</v>
      </c>
    </row>
    <row r="6405" spans="1:11" x14ac:dyDescent="0.25">
      <c r="A6405" s="103" t="s">
        <v>810</v>
      </c>
      <c r="B6405" s="103" t="s">
        <v>344</v>
      </c>
      <c r="C6405" s="103" t="s">
        <v>89</v>
      </c>
      <c r="D6405" s="103" t="s">
        <v>170</v>
      </c>
      <c r="E6405" s="103" t="s">
        <v>409</v>
      </c>
      <c r="F6405" s="103" t="s">
        <v>409</v>
      </c>
      <c r="G6405" s="103" t="s">
        <v>483</v>
      </c>
      <c r="H6405" s="103" t="s">
        <v>484</v>
      </c>
      <c r="I6405" s="103" t="s">
        <v>92</v>
      </c>
      <c r="J6405" s="215">
        <v>106.41</v>
      </c>
      <c r="K6405" s="216" t="s">
        <v>344</v>
      </c>
    </row>
    <row r="6406" spans="1:11" x14ac:dyDescent="0.25">
      <c r="A6406" s="103" t="s">
        <v>806</v>
      </c>
      <c r="B6406" s="103" t="s">
        <v>344</v>
      </c>
      <c r="C6406" s="103" t="s">
        <v>89</v>
      </c>
      <c r="D6406" s="103" t="s">
        <v>170</v>
      </c>
      <c r="E6406" s="103" t="s">
        <v>409</v>
      </c>
      <c r="F6406" s="103" t="s">
        <v>409</v>
      </c>
      <c r="G6406" s="103" t="s">
        <v>483</v>
      </c>
      <c r="H6406" s="103" t="s">
        <v>484</v>
      </c>
      <c r="I6406" s="103" t="s">
        <v>92</v>
      </c>
      <c r="J6406" s="215">
        <v>177.35</v>
      </c>
      <c r="K6406" s="216" t="s">
        <v>344</v>
      </c>
    </row>
    <row r="6407" spans="1:11" x14ac:dyDescent="0.25">
      <c r="A6407" s="103" t="s">
        <v>807</v>
      </c>
      <c r="B6407" s="103" t="s">
        <v>344</v>
      </c>
      <c r="C6407" s="103" t="s">
        <v>89</v>
      </c>
      <c r="D6407" s="103" t="s">
        <v>170</v>
      </c>
      <c r="E6407" s="103" t="s">
        <v>409</v>
      </c>
      <c r="F6407" s="103" t="s">
        <v>409</v>
      </c>
      <c r="G6407" s="103" t="s">
        <v>483</v>
      </c>
      <c r="H6407" s="103" t="s">
        <v>484</v>
      </c>
      <c r="I6407" s="103" t="s">
        <v>92</v>
      </c>
      <c r="J6407" s="215">
        <v>766.03</v>
      </c>
      <c r="K6407" s="216" t="s">
        <v>344</v>
      </c>
    </row>
    <row r="6408" spans="1:11" x14ac:dyDescent="0.25">
      <c r="A6408" s="103" t="s">
        <v>807</v>
      </c>
      <c r="B6408" s="103" t="s">
        <v>344</v>
      </c>
      <c r="C6408" s="103" t="s">
        <v>89</v>
      </c>
      <c r="D6408" s="103" t="s">
        <v>170</v>
      </c>
      <c r="E6408" s="103" t="s">
        <v>409</v>
      </c>
      <c r="F6408" s="103" t="s">
        <v>409</v>
      </c>
      <c r="G6408" s="103" t="s">
        <v>551</v>
      </c>
      <c r="H6408" s="103" t="s">
        <v>552</v>
      </c>
      <c r="I6408" s="103" t="s">
        <v>92</v>
      </c>
      <c r="J6408" s="215">
        <v>410.34</v>
      </c>
      <c r="K6408" s="216" t="s">
        <v>344</v>
      </c>
    </row>
    <row r="6409" spans="1:11" x14ac:dyDescent="0.25">
      <c r="A6409" s="103" t="s">
        <v>810</v>
      </c>
      <c r="B6409" s="103" t="s">
        <v>344</v>
      </c>
      <c r="C6409" s="103" t="s">
        <v>89</v>
      </c>
      <c r="D6409" s="103" t="s">
        <v>170</v>
      </c>
      <c r="E6409" s="103" t="s">
        <v>409</v>
      </c>
      <c r="F6409" s="103" t="s">
        <v>409</v>
      </c>
      <c r="G6409" s="103" t="s">
        <v>513</v>
      </c>
      <c r="H6409" s="103" t="s">
        <v>514</v>
      </c>
      <c r="I6409" s="103" t="s">
        <v>92</v>
      </c>
      <c r="J6409" s="215">
        <v>373.97</v>
      </c>
      <c r="K6409" s="216" t="s">
        <v>344</v>
      </c>
    </row>
    <row r="6410" spans="1:11" x14ac:dyDescent="0.25">
      <c r="A6410" s="103" t="s">
        <v>807</v>
      </c>
      <c r="B6410" s="103" t="s">
        <v>344</v>
      </c>
      <c r="C6410" s="103" t="s">
        <v>89</v>
      </c>
      <c r="D6410" s="103" t="s">
        <v>170</v>
      </c>
      <c r="E6410" s="103" t="s">
        <v>409</v>
      </c>
      <c r="F6410" s="103" t="s">
        <v>409</v>
      </c>
      <c r="G6410" s="103" t="s">
        <v>533</v>
      </c>
      <c r="H6410" s="103" t="s">
        <v>534</v>
      </c>
      <c r="I6410" s="103" t="s">
        <v>92</v>
      </c>
      <c r="J6410" s="215">
        <v>284.56</v>
      </c>
      <c r="K6410" s="216" t="s">
        <v>344</v>
      </c>
    </row>
    <row r="6411" spans="1:11" x14ac:dyDescent="0.25">
      <c r="A6411" s="103" t="s">
        <v>807</v>
      </c>
      <c r="B6411" s="103" t="s">
        <v>344</v>
      </c>
      <c r="C6411" s="103" t="s">
        <v>89</v>
      </c>
      <c r="D6411" s="103" t="s">
        <v>170</v>
      </c>
      <c r="E6411" s="103" t="s">
        <v>409</v>
      </c>
      <c r="F6411" s="103" t="s">
        <v>409</v>
      </c>
      <c r="G6411" s="103" t="s">
        <v>545</v>
      </c>
      <c r="H6411" s="103" t="s">
        <v>546</v>
      </c>
      <c r="I6411" s="103" t="s">
        <v>92</v>
      </c>
      <c r="J6411" s="215">
        <v>584.92999999999995</v>
      </c>
      <c r="K6411" s="216" t="s">
        <v>344</v>
      </c>
    </row>
    <row r="6412" spans="1:11" x14ac:dyDescent="0.25">
      <c r="A6412" s="103" t="s">
        <v>809</v>
      </c>
      <c r="B6412" s="103" t="s">
        <v>344</v>
      </c>
      <c r="C6412" s="103" t="s">
        <v>89</v>
      </c>
      <c r="D6412" s="103" t="s">
        <v>170</v>
      </c>
      <c r="E6412" s="103" t="s">
        <v>409</v>
      </c>
      <c r="F6412" s="103" t="s">
        <v>409</v>
      </c>
      <c r="G6412" s="103" t="s">
        <v>485</v>
      </c>
      <c r="H6412" s="103" t="s">
        <v>486</v>
      </c>
      <c r="I6412" s="103" t="s">
        <v>92</v>
      </c>
      <c r="J6412" s="215">
        <v>2824</v>
      </c>
      <c r="K6412" s="216" t="s">
        <v>344</v>
      </c>
    </row>
    <row r="6413" spans="1:11" x14ac:dyDescent="0.25">
      <c r="A6413" s="103" t="s">
        <v>807</v>
      </c>
      <c r="B6413" s="103" t="s">
        <v>344</v>
      </c>
      <c r="C6413" s="103" t="s">
        <v>89</v>
      </c>
      <c r="D6413" s="103" t="s">
        <v>170</v>
      </c>
      <c r="E6413" s="103" t="s">
        <v>409</v>
      </c>
      <c r="F6413" s="103" t="s">
        <v>409</v>
      </c>
      <c r="G6413" s="103" t="s">
        <v>535</v>
      </c>
      <c r="H6413" s="103" t="s">
        <v>536</v>
      </c>
      <c r="I6413" s="103" t="s">
        <v>92</v>
      </c>
      <c r="J6413" s="215">
        <v>210.6</v>
      </c>
      <c r="K6413" s="216" t="s">
        <v>344</v>
      </c>
    </row>
    <row r="6414" spans="1:11" x14ac:dyDescent="0.25">
      <c r="A6414" s="103" t="s">
        <v>1038</v>
      </c>
      <c r="B6414" s="103" t="s">
        <v>344</v>
      </c>
      <c r="C6414" s="103" t="s">
        <v>89</v>
      </c>
      <c r="D6414" s="103" t="s">
        <v>170</v>
      </c>
      <c r="E6414" s="103" t="s">
        <v>409</v>
      </c>
      <c r="F6414" s="103" t="s">
        <v>409</v>
      </c>
      <c r="G6414" s="103" t="s">
        <v>537</v>
      </c>
      <c r="H6414" s="103" t="s">
        <v>538</v>
      </c>
      <c r="I6414" s="103" t="s">
        <v>92</v>
      </c>
      <c r="J6414" s="215">
        <v>322.72000000000003</v>
      </c>
      <c r="K6414" s="216" t="s">
        <v>344</v>
      </c>
    </row>
    <row r="6415" spans="1:11" x14ac:dyDescent="0.25">
      <c r="A6415" s="103" t="s">
        <v>807</v>
      </c>
      <c r="B6415" s="103" t="s">
        <v>344</v>
      </c>
      <c r="C6415" s="103" t="s">
        <v>89</v>
      </c>
      <c r="D6415" s="103" t="s">
        <v>170</v>
      </c>
      <c r="E6415" s="103" t="s">
        <v>409</v>
      </c>
      <c r="F6415" s="103" t="s">
        <v>409</v>
      </c>
      <c r="G6415" s="103" t="s">
        <v>537</v>
      </c>
      <c r="H6415" s="103" t="s">
        <v>538</v>
      </c>
      <c r="I6415" s="103" t="s">
        <v>92</v>
      </c>
      <c r="J6415" s="215">
        <v>484.08</v>
      </c>
      <c r="K6415" s="216" t="s">
        <v>344</v>
      </c>
    </row>
    <row r="6416" spans="1:11" x14ac:dyDescent="0.25">
      <c r="A6416" s="103" t="s">
        <v>808</v>
      </c>
      <c r="B6416" s="103" t="s">
        <v>344</v>
      </c>
      <c r="C6416" s="103" t="s">
        <v>89</v>
      </c>
      <c r="D6416" s="103" t="s">
        <v>170</v>
      </c>
      <c r="E6416" s="103" t="s">
        <v>409</v>
      </c>
      <c r="F6416" s="103" t="s">
        <v>409</v>
      </c>
      <c r="G6416" s="103" t="s">
        <v>487</v>
      </c>
      <c r="H6416" s="103" t="s">
        <v>488</v>
      </c>
      <c r="I6416" s="103" t="s">
        <v>92</v>
      </c>
      <c r="J6416" s="215">
        <v>2031.48</v>
      </c>
      <c r="K6416" s="216" t="s">
        <v>347</v>
      </c>
    </row>
    <row r="6417" spans="1:11" x14ac:dyDescent="0.25">
      <c r="A6417" s="103" t="s">
        <v>1038</v>
      </c>
      <c r="B6417" s="103" t="s">
        <v>344</v>
      </c>
      <c r="C6417" s="103" t="s">
        <v>89</v>
      </c>
      <c r="D6417" s="103" t="s">
        <v>170</v>
      </c>
      <c r="E6417" s="103" t="s">
        <v>409</v>
      </c>
      <c r="F6417" s="103" t="s">
        <v>409</v>
      </c>
      <c r="G6417" s="103" t="s">
        <v>487</v>
      </c>
      <c r="H6417" s="103" t="s">
        <v>488</v>
      </c>
      <c r="I6417" s="103" t="s">
        <v>92</v>
      </c>
      <c r="J6417" s="215">
        <v>1723.68</v>
      </c>
      <c r="K6417" s="216" t="s">
        <v>347</v>
      </c>
    </row>
    <row r="6418" spans="1:11" x14ac:dyDescent="0.25">
      <c r="A6418" s="103" t="s">
        <v>807</v>
      </c>
      <c r="B6418" s="103" t="s">
        <v>344</v>
      </c>
      <c r="C6418" s="103" t="s">
        <v>89</v>
      </c>
      <c r="D6418" s="103" t="s">
        <v>170</v>
      </c>
      <c r="E6418" s="103" t="s">
        <v>409</v>
      </c>
      <c r="F6418" s="103" t="s">
        <v>409</v>
      </c>
      <c r="G6418" s="103" t="s">
        <v>487</v>
      </c>
      <c r="H6418" s="103" t="s">
        <v>488</v>
      </c>
      <c r="I6418" s="103" t="s">
        <v>92</v>
      </c>
      <c r="J6418" s="215">
        <v>3355.02</v>
      </c>
      <c r="K6418" s="216" t="s">
        <v>347</v>
      </c>
    </row>
    <row r="6419" spans="1:11" x14ac:dyDescent="0.25">
      <c r="A6419" s="103" t="s">
        <v>808</v>
      </c>
      <c r="B6419" s="103" t="s">
        <v>344</v>
      </c>
      <c r="C6419" s="103" t="s">
        <v>89</v>
      </c>
      <c r="D6419" s="103" t="s">
        <v>170</v>
      </c>
      <c r="E6419" s="103" t="s">
        <v>409</v>
      </c>
      <c r="F6419" s="103" t="s">
        <v>409</v>
      </c>
      <c r="G6419" s="103" t="s">
        <v>128</v>
      </c>
      <c r="H6419" s="103" t="s">
        <v>386</v>
      </c>
      <c r="I6419" s="103" t="s">
        <v>92</v>
      </c>
      <c r="J6419" s="215">
        <v>1918.22</v>
      </c>
      <c r="K6419" s="216" t="s">
        <v>88</v>
      </c>
    </row>
    <row r="6420" spans="1:11" x14ac:dyDescent="0.25">
      <c r="A6420" s="103" t="s">
        <v>809</v>
      </c>
      <c r="B6420" s="103" t="s">
        <v>344</v>
      </c>
      <c r="C6420" s="103" t="s">
        <v>89</v>
      </c>
      <c r="D6420" s="103" t="s">
        <v>170</v>
      </c>
      <c r="E6420" s="103" t="s">
        <v>409</v>
      </c>
      <c r="F6420" s="103" t="s">
        <v>409</v>
      </c>
      <c r="G6420" s="103" t="s">
        <v>128</v>
      </c>
      <c r="H6420" s="103" t="s">
        <v>386</v>
      </c>
      <c r="I6420" s="103" t="s">
        <v>92</v>
      </c>
      <c r="J6420" s="215">
        <v>1975.16</v>
      </c>
      <c r="K6420" s="216" t="s">
        <v>88</v>
      </c>
    </row>
    <row r="6421" spans="1:11" x14ac:dyDescent="0.25">
      <c r="A6421" s="103" t="s">
        <v>810</v>
      </c>
      <c r="B6421" s="103" t="s">
        <v>344</v>
      </c>
      <c r="C6421" s="103" t="s">
        <v>89</v>
      </c>
      <c r="D6421" s="103" t="s">
        <v>170</v>
      </c>
      <c r="E6421" s="103" t="s">
        <v>409</v>
      </c>
      <c r="F6421" s="103" t="s">
        <v>409</v>
      </c>
      <c r="G6421" s="103" t="s">
        <v>128</v>
      </c>
      <c r="H6421" s="103" t="s">
        <v>386</v>
      </c>
      <c r="I6421" s="103" t="s">
        <v>92</v>
      </c>
      <c r="J6421" s="215">
        <v>1513.76</v>
      </c>
      <c r="K6421" s="216" t="s">
        <v>88</v>
      </c>
    </row>
    <row r="6422" spans="1:11" x14ac:dyDescent="0.25">
      <c r="A6422" s="103" t="s">
        <v>1038</v>
      </c>
      <c r="B6422" s="103" t="s">
        <v>344</v>
      </c>
      <c r="C6422" s="103" t="s">
        <v>89</v>
      </c>
      <c r="D6422" s="103" t="s">
        <v>170</v>
      </c>
      <c r="E6422" s="103" t="s">
        <v>409</v>
      </c>
      <c r="F6422" s="103" t="s">
        <v>409</v>
      </c>
      <c r="G6422" s="103" t="s">
        <v>128</v>
      </c>
      <c r="H6422" s="103" t="s">
        <v>386</v>
      </c>
      <c r="I6422" s="103" t="s">
        <v>92</v>
      </c>
      <c r="J6422" s="215">
        <v>2144.02</v>
      </c>
      <c r="K6422" s="216" t="s">
        <v>88</v>
      </c>
    </row>
    <row r="6423" spans="1:11" x14ac:dyDescent="0.25">
      <c r="A6423" s="103" t="s">
        <v>806</v>
      </c>
      <c r="B6423" s="103" t="s">
        <v>344</v>
      </c>
      <c r="C6423" s="103" t="s">
        <v>89</v>
      </c>
      <c r="D6423" s="103" t="s">
        <v>170</v>
      </c>
      <c r="E6423" s="103" t="s">
        <v>409</v>
      </c>
      <c r="F6423" s="103" t="s">
        <v>409</v>
      </c>
      <c r="G6423" s="103" t="s">
        <v>128</v>
      </c>
      <c r="H6423" s="103" t="s">
        <v>386</v>
      </c>
      <c r="I6423" s="103" t="s">
        <v>92</v>
      </c>
      <c r="J6423" s="215">
        <v>2259.86</v>
      </c>
      <c r="K6423" s="216" t="s">
        <v>88</v>
      </c>
    </row>
    <row r="6424" spans="1:11" x14ac:dyDescent="0.25">
      <c r="A6424" s="103" t="s">
        <v>807</v>
      </c>
      <c r="B6424" s="103" t="s">
        <v>344</v>
      </c>
      <c r="C6424" s="103" t="s">
        <v>89</v>
      </c>
      <c r="D6424" s="103" t="s">
        <v>170</v>
      </c>
      <c r="E6424" s="103" t="s">
        <v>409</v>
      </c>
      <c r="F6424" s="103" t="s">
        <v>409</v>
      </c>
      <c r="G6424" s="103" t="s">
        <v>128</v>
      </c>
      <c r="H6424" s="103" t="s">
        <v>386</v>
      </c>
      <c r="I6424" s="103" t="s">
        <v>92</v>
      </c>
      <c r="J6424" s="215">
        <v>3475.2</v>
      </c>
      <c r="K6424" s="216" t="s">
        <v>88</v>
      </c>
    </row>
    <row r="6425" spans="1:11" x14ac:dyDescent="0.25">
      <c r="A6425" s="103" t="s">
        <v>807</v>
      </c>
      <c r="B6425" s="103" t="s">
        <v>344</v>
      </c>
      <c r="C6425" s="103" t="s">
        <v>89</v>
      </c>
      <c r="D6425" s="103" t="s">
        <v>410</v>
      </c>
      <c r="E6425" s="103" t="s">
        <v>411</v>
      </c>
      <c r="F6425" s="103" t="s">
        <v>411</v>
      </c>
      <c r="G6425" s="103" t="s">
        <v>543</v>
      </c>
      <c r="H6425" s="103" t="s">
        <v>544</v>
      </c>
      <c r="I6425" s="103" t="s">
        <v>92</v>
      </c>
      <c r="J6425" s="215">
        <v>296.88</v>
      </c>
      <c r="K6425" s="216" t="s">
        <v>344</v>
      </c>
    </row>
    <row r="6426" spans="1:11" x14ac:dyDescent="0.25">
      <c r="A6426" s="103" t="s">
        <v>808</v>
      </c>
      <c r="B6426" s="103" t="s">
        <v>344</v>
      </c>
      <c r="C6426" s="103" t="s">
        <v>89</v>
      </c>
      <c r="D6426" s="103" t="s">
        <v>410</v>
      </c>
      <c r="E6426" s="103" t="s">
        <v>411</v>
      </c>
      <c r="F6426" s="103" t="s">
        <v>411</v>
      </c>
      <c r="G6426" s="103" t="s">
        <v>499</v>
      </c>
      <c r="H6426" s="103" t="s">
        <v>500</v>
      </c>
      <c r="I6426" s="103" t="s">
        <v>92</v>
      </c>
      <c r="J6426" s="215">
        <v>456.36</v>
      </c>
      <c r="K6426" s="216" t="s">
        <v>344</v>
      </c>
    </row>
    <row r="6427" spans="1:11" x14ac:dyDescent="0.25">
      <c r="A6427" s="103" t="s">
        <v>809</v>
      </c>
      <c r="B6427" s="103" t="s">
        <v>344</v>
      </c>
      <c r="C6427" s="103" t="s">
        <v>89</v>
      </c>
      <c r="D6427" s="103" t="s">
        <v>410</v>
      </c>
      <c r="E6427" s="103" t="s">
        <v>411</v>
      </c>
      <c r="F6427" s="103" t="s">
        <v>411</v>
      </c>
      <c r="G6427" s="103" t="s">
        <v>499</v>
      </c>
      <c r="H6427" s="103" t="s">
        <v>500</v>
      </c>
      <c r="I6427" s="103" t="s">
        <v>92</v>
      </c>
      <c r="J6427" s="215">
        <v>608.48</v>
      </c>
      <c r="K6427" s="216" t="s">
        <v>344</v>
      </c>
    </row>
    <row r="6428" spans="1:11" x14ac:dyDescent="0.25">
      <c r="A6428" s="103" t="s">
        <v>810</v>
      </c>
      <c r="B6428" s="103" t="s">
        <v>344</v>
      </c>
      <c r="C6428" s="103" t="s">
        <v>89</v>
      </c>
      <c r="D6428" s="103" t="s">
        <v>410</v>
      </c>
      <c r="E6428" s="103" t="s">
        <v>411</v>
      </c>
      <c r="F6428" s="103" t="s">
        <v>411</v>
      </c>
      <c r="G6428" s="103" t="s">
        <v>499</v>
      </c>
      <c r="H6428" s="103" t="s">
        <v>500</v>
      </c>
      <c r="I6428" s="103" t="s">
        <v>92</v>
      </c>
      <c r="J6428" s="215">
        <v>603.67999999999995</v>
      </c>
      <c r="K6428" s="216" t="s">
        <v>344</v>
      </c>
    </row>
    <row r="6429" spans="1:11" x14ac:dyDescent="0.25">
      <c r="A6429" s="103" t="s">
        <v>1038</v>
      </c>
      <c r="B6429" s="103" t="s">
        <v>344</v>
      </c>
      <c r="C6429" s="103" t="s">
        <v>89</v>
      </c>
      <c r="D6429" s="103" t="s">
        <v>410</v>
      </c>
      <c r="E6429" s="103" t="s">
        <v>411</v>
      </c>
      <c r="F6429" s="103" t="s">
        <v>411</v>
      </c>
      <c r="G6429" s="103" t="s">
        <v>499</v>
      </c>
      <c r="H6429" s="103" t="s">
        <v>500</v>
      </c>
      <c r="I6429" s="103" t="s">
        <v>92</v>
      </c>
      <c r="J6429" s="215">
        <v>456.36</v>
      </c>
      <c r="K6429" s="216" t="s">
        <v>344</v>
      </c>
    </row>
    <row r="6430" spans="1:11" x14ac:dyDescent="0.25">
      <c r="A6430" s="103" t="s">
        <v>806</v>
      </c>
      <c r="B6430" s="103" t="s">
        <v>344</v>
      </c>
      <c r="C6430" s="103" t="s">
        <v>89</v>
      </c>
      <c r="D6430" s="103" t="s">
        <v>410</v>
      </c>
      <c r="E6430" s="103" t="s">
        <v>411</v>
      </c>
      <c r="F6430" s="103" t="s">
        <v>411</v>
      </c>
      <c r="G6430" s="103" t="s">
        <v>499</v>
      </c>
      <c r="H6430" s="103" t="s">
        <v>500</v>
      </c>
      <c r="I6430" s="103" t="s">
        <v>92</v>
      </c>
      <c r="J6430" s="215">
        <v>456.36</v>
      </c>
      <c r="K6430" s="216" t="s">
        <v>344</v>
      </c>
    </row>
    <row r="6431" spans="1:11" x14ac:dyDescent="0.25">
      <c r="A6431" s="103" t="s">
        <v>807</v>
      </c>
      <c r="B6431" s="103" t="s">
        <v>344</v>
      </c>
      <c r="C6431" s="103" t="s">
        <v>89</v>
      </c>
      <c r="D6431" s="103" t="s">
        <v>410</v>
      </c>
      <c r="E6431" s="103" t="s">
        <v>411</v>
      </c>
      <c r="F6431" s="103" t="s">
        <v>411</v>
      </c>
      <c r="G6431" s="103" t="s">
        <v>499</v>
      </c>
      <c r="H6431" s="103" t="s">
        <v>500</v>
      </c>
      <c r="I6431" s="103" t="s">
        <v>92</v>
      </c>
      <c r="J6431" s="215">
        <v>1369.08</v>
      </c>
      <c r="K6431" s="216" t="s">
        <v>344</v>
      </c>
    </row>
    <row r="6432" spans="1:11" x14ac:dyDescent="0.25">
      <c r="A6432" s="103" t="s">
        <v>807</v>
      </c>
      <c r="B6432" s="103" t="s">
        <v>344</v>
      </c>
      <c r="C6432" s="103" t="s">
        <v>89</v>
      </c>
      <c r="D6432" s="103" t="s">
        <v>410</v>
      </c>
      <c r="E6432" s="103" t="s">
        <v>411</v>
      </c>
      <c r="F6432" s="103" t="s">
        <v>411</v>
      </c>
      <c r="G6432" s="103" t="s">
        <v>533</v>
      </c>
      <c r="H6432" s="103" t="s">
        <v>534</v>
      </c>
      <c r="I6432" s="103" t="s">
        <v>92</v>
      </c>
      <c r="J6432" s="215">
        <v>213.42</v>
      </c>
      <c r="K6432" s="216" t="s">
        <v>344</v>
      </c>
    </row>
    <row r="6433" spans="1:11" x14ac:dyDescent="0.25">
      <c r="A6433" s="103" t="s">
        <v>807</v>
      </c>
      <c r="B6433" s="103" t="s">
        <v>344</v>
      </c>
      <c r="C6433" s="103" t="s">
        <v>89</v>
      </c>
      <c r="D6433" s="103" t="s">
        <v>410</v>
      </c>
      <c r="E6433" s="103" t="s">
        <v>411</v>
      </c>
      <c r="F6433" s="103" t="s">
        <v>411</v>
      </c>
      <c r="G6433" s="103" t="s">
        <v>545</v>
      </c>
      <c r="H6433" s="103" t="s">
        <v>546</v>
      </c>
      <c r="I6433" s="103" t="s">
        <v>92</v>
      </c>
      <c r="J6433" s="215">
        <v>30.26</v>
      </c>
      <c r="K6433" s="216" t="s">
        <v>344</v>
      </c>
    </row>
    <row r="6434" spans="1:11" x14ac:dyDescent="0.25">
      <c r="A6434" s="103" t="s">
        <v>807</v>
      </c>
      <c r="B6434" s="103" t="s">
        <v>344</v>
      </c>
      <c r="C6434" s="103" t="s">
        <v>89</v>
      </c>
      <c r="D6434" s="103" t="s">
        <v>410</v>
      </c>
      <c r="E6434" s="103" t="s">
        <v>411</v>
      </c>
      <c r="F6434" s="103" t="s">
        <v>411</v>
      </c>
      <c r="G6434" s="103" t="s">
        <v>537</v>
      </c>
      <c r="H6434" s="103" t="s">
        <v>538</v>
      </c>
      <c r="I6434" s="103" t="s">
        <v>92</v>
      </c>
      <c r="J6434" s="215">
        <v>60.51</v>
      </c>
      <c r="K6434" s="216" t="s">
        <v>344</v>
      </c>
    </row>
    <row r="6435" spans="1:11" x14ac:dyDescent="0.25">
      <c r="A6435" s="103" t="s">
        <v>808</v>
      </c>
      <c r="B6435" s="103" t="s">
        <v>344</v>
      </c>
      <c r="C6435" s="103" t="s">
        <v>89</v>
      </c>
      <c r="D6435" s="103" t="s">
        <v>412</v>
      </c>
      <c r="E6435" s="103" t="s">
        <v>413</v>
      </c>
      <c r="F6435" s="103" t="s">
        <v>413</v>
      </c>
      <c r="G6435" s="103" t="s">
        <v>499</v>
      </c>
      <c r="H6435" s="103" t="s">
        <v>500</v>
      </c>
      <c r="I6435" s="103" t="s">
        <v>92</v>
      </c>
      <c r="J6435" s="215">
        <v>1505.99</v>
      </c>
      <c r="K6435" s="216" t="s">
        <v>344</v>
      </c>
    </row>
    <row r="6436" spans="1:11" x14ac:dyDescent="0.25">
      <c r="A6436" s="103" t="s">
        <v>809</v>
      </c>
      <c r="B6436" s="103" t="s">
        <v>344</v>
      </c>
      <c r="C6436" s="103" t="s">
        <v>89</v>
      </c>
      <c r="D6436" s="103" t="s">
        <v>412</v>
      </c>
      <c r="E6436" s="103" t="s">
        <v>413</v>
      </c>
      <c r="F6436" s="103" t="s">
        <v>413</v>
      </c>
      <c r="G6436" s="103" t="s">
        <v>499</v>
      </c>
      <c r="H6436" s="103" t="s">
        <v>500</v>
      </c>
      <c r="I6436" s="103" t="s">
        <v>92</v>
      </c>
      <c r="J6436" s="215">
        <v>760.6</v>
      </c>
      <c r="K6436" s="216" t="s">
        <v>344</v>
      </c>
    </row>
    <row r="6437" spans="1:11" x14ac:dyDescent="0.25">
      <c r="A6437" s="103" t="s">
        <v>810</v>
      </c>
      <c r="B6437" s="103" t="s">
        <v>344</v>
      </c>
      <c r="C6437" s="103" t="s">
        <v>89</v>
      </c>
      <c r="D6437" s="103" t="s">
        <v>412</v>
      </c>
      <c r="E6437" s="103" t="s">
        <v>413</v>
      </c>
      <c r="F6437" s="103" t="s">
        <v>413</v>
      </c>
      <c r="G6437" s="103" t="s">
        <v>499</v>
      </c>
      <c r="H6437" s="103" t="s">
        <v>500</v>
      </c>
      <c r="I6437" s="103" t="s">
        <v>92</v>
      </c>
      <c r="J6437" s="215">
        <v>91.86</v>
      </c>
      <c r="K6437" s="216" t="s">
        <v>344</v>
      </c>
    </row>
    <row r="6438" spans="1:11" x14ac:dyDescent="0.25">
      <c r="A6438" s="103" t="s">
        <v>1038</v>
      </c>
      <c r="B6438" s="103" t="s">
        <v>344</v>
      </c>
      <c r="C6438" s="103" t="s">
        <v>89</v>
      </c>
      <c r="D6438" s="103" t="s">
        <v>412</v>
      </c>
      <c r="E6438" s="103" t="s">
        <v>413</v>
      </c>
      <c r="F6438" s="103" t="s">
        <v>413</v>
      </c>
      <c r="G6438" s="103" t="s">
        <v>499</v>
      </c>
      <c r="H6438" s="103" t="s">
        <v>500</v>
      </c>
      <c r="I6438" s="103" t="s">
        <v>92</v>
      </c>
      <c r="J6438" s="215">
        <v>1011.6</v>
      </c>
      <c r="K6438" s="216" t="s">
        <v>344</v>
      </c>
    </row>
    <row r="6439" spans="1:11" x14ac:dyDescent="0.25">
      <c r="A6439" s="103" t="s">
        <v>806</v>
      </c>
      <c r="B6439" s="103" t="s">
        <v>344</v>
      </c>
      <c r="C6439" s="103" t="s">
        <v>89</v>
      </c>
      <c r="D6439" s="103" t="s">
        <v>412</v>
      </c>
      <c r="E6439" s="103" t="s">
        <v>413</v>
      </c>
      <c r="F6439" s="103" t="s">
        <v>413</v>
      </c>
      <c r="G6439" s="103" t="s">
        <v>499</v>
      </c>
      <c r="H6439" s="103" t="s">
        <v>500</v>
      </c>
      <c r="I6439" s="103" t="s">
        <v>92</v>
      </c>
      <c r="J6439" s="215">
        <v>-1049.6300000000001</v>
      </c>
      <c r="K6439" s="216" t="s">
        <v>344</v>
      </c>
    </row>
    <row r="6440" spans="1:11" x14ac:dyDescent="0.25">
      <c r="A6440" s="103" t="s">
        <v>807</v>
      </c>
      <c r="B6440" s="103" t="s">
        <v>344</v>
      </c>
      <c r="C6440" s="103" t="s">
        <v>89</v>
      </c>
      <c r="D6440" s="103" t="s">
        <v>412</v>
      </c>
      <c r="E6440" s="103" t="s">
        <v>413</v>
      </c>
      <c r="F6440" s="103" t="s">
        <v>413</v>
      </c>
      <c r="G6440" s="103" t="s">
        <v>499</v>
      </c>
      <c r="H6440" s="103" t="s">
        <v>500</v>
      </c>
      <c r="I6440" s="103" t="s">
        <v>92</v>
      </c>
      <c r="J6440" s="215">
        <v>-2395.89</v>
      </c>
      <c r="K6440" s="216" t="s">
        <v>344</v>
      </c>
    </row>
    <row r="6441" spans="1:11" x14ac:dyDescent="0.25">
      <c r="A6441" s="103" t="s">
        <v>808</v>
      </c>
      <c r="B6441" s="103" t="s">
        <v>344</v>
      </c>
      <c r="C6441" s="103" t="s">
        <v>89</v>
      </c>
      <c r="D6441" s="103" t="s">
        <v>412</v>
      </c>
      <c r="E6441" s="103" t="s">
        <v>413</v>
      </c>
      <c r="F6441" s="103" t="s">
        <v>413</v>
      </c>
      <c r="G6441" s="103" t="s">
        <v>483</v>
      </c>
      <c r="H6441" s="103" t="s">
        <v>484</v>
      </c>
      <c r="I6441" s="103" t="s">
        <v>92</v>
      </c>
      <c r="J6441" s="215">
        <v>-212.82</v>
      </c>
      <c r="K6441" s="216" t="s">
        <v>344</v>
      </c>
    </row>
    <row r="6442" spans="1:11" x14ac:dyDescent="0.25">
      <c r="A6442" s="103" t="s">
        <v>809</v>
      </c>
      <c r="B6442" s="103" t="s">
        <v>344</v>
      </c>
      <c r="C6442" s="103" t="s">
        <v>89</v>
      </c>
      <c r="D6442" s="103" t="s">
        <v>412</v>
      </c>
      <c r="E6442" s="103" t="s">
        <v>413</v>
      </c>
      <c r="F6442" s="103" t="s">
        <v>413</v>
      </c>
      <c r="G6442" s="103" t="s">
        <v>483</v>
      </c>
      <c r="H6442" s="103" t="s">
        <v>484</v>
      </c>
      <c r="I6442" s="103" t="s">
        <v>92</v>
      </c>
      <c r="J6442" s="215">
        <v>19.670000000000002</v>
      </c>
      <c r="K6442" s="216" t="s">
        <v>344</v>
      </c>
    </row>
    <row r="6443" spans="1:11" x14ac:dyDescent="0.25">
      <c r="A6443" s="103" t="s">
        <v>810</v>
      </c>
      <c r="B6443" s="103" t="s">
        <v>344</v>
      </c>
      <c r="C6443" s="103" t="s">
        <v>89</v>
      </c>
      <c r="D6443" s="103" t="s">
        <v>412</v>
      </c>
      <c r="E6443" s="103" t="s">
        <v>413</v>
      </c>
      <c r="F6443" s="103" t="s">
        <v>413</v>
      </c>
      <c r="G6443" s="103" t="s">
        <v>483</v>
      </c>
      <c r="H6443" s="103" t="s">
        <v>484</v>
      </c>
      <c r="I6443" s="103" t="s">
        <v>92</v>
      </c>
      <c r="J6443" s="215">
        <v>-24.84</v>
      </c>
      <c r="K6443" s="216" t="s">
        <v>344</v>
      </c>
    </row>
    <row r="6444" spans="1:11" x14ac:dyDescent="0.25">
      <c r="A6444" s="103" t="s">
        <v>1038</v>
      </c>
      <c r="B6444" s="103" t="s">
        <v>344</v>
      </c>
      <c r="C6444" s="103" t="s">
        <v>89</v>
      </c>
      <c r="D6444" s="103" t="s">
        <v>412</v>
      </c>
      <c r="E6444" s="103" t="s">
        <v>413</v>
      </c>
      <c r="F6444" s="103" t="s">
        <v>413</v>
      </c>
      <c r="G6444" s="103" t="s">
        <v>483</v>
      </c>
      <c r="H6444" s="103" t="s">
        <v>484</v>
      </c>
      <c r="I6444" s="103" t="s">
        <v>92</v>
      </c>
      <c r="J6444" s="215">
        <v>-163.72999999999999</v>
      </c>
      <c r="K6444" s="216" t="s">
        <v>344</v>
      </c>
    </row>
    <row r="6445" spans="1:11" x14ac:dyDescent="0.25">
      <c r="A6445" s="103" t="s">
        <v>806</v>
      </c>
      <c r="B6445" s="103" t="s">
        <v>344</v>
      </c>
      <c r="C6445" s="103" t="s">
        <v>89</v>
      </c>
      <c r="D6445" s="103" t="s">
        <v>412</v>
      </c>
      <c r="E6445" s="103" t="s">
        <v>413</v>
      </c>
      <c r="F6445" s="103" t="s">
        <v>413</v>
      </c>
      <c r="G6445" s="103" t="s">
        <v>483</v>
      </c>
      <c r="H6445" s="103" t="s">
        <v>484</v>
      </c>
      <c r="I6445" s="103" t="s">
        <v>92</v>
      </c>
      <c r="J6445" s="215">
        <v>86.74</v>
      </c>
      <c r="K6445" s="216" t="s">
        <v>344</v>
      </c>
    </row>
    <row r="6446" spans="1:11" x14ac:dyDescent="0.25">
      <c r="A6446" s="103" t="s">
        <v>807</v>
      </c>
      <c r="B6446" s="103" t="s">
        <v>344</v>
      </c>
      <c r="C6446" s="103" t="s">
        <v>89</v>
      </c>
      <c r="D6446" s="103" t="s">
        <v>412</v>
      </c>
      <c r="E6446" s="103" t="s">
        <v>413</v>
      </c>
      <c r="F6446" s="103" t="s">
        <v>413</v>
      </c>
      <c r="G6446" s="103" t="s">
        <v>483</v>
      </c>
      <c r="H6446" s="103" t="s">
        <v>484</v>
      </c>
      <c r="I6446" s="103" t="s">
        <v>92</v>
      </c>
      <c r="J6446" s="215">
        <v>163.72999999999999</v>
      </c>
      <c r="K6446" s="216" t="s">
        <v>344</v>
      </c>
    </row>
    <row r="6447" spans="1:11" x14ac:dyDescent="0.25">
      <c r="A6447" s="103" t="s">
        <v>809</v>
      </c>
      <c r="B6447" s="103" t="s">
        <v>344</v>
      </c>
      <c r="C6447" s="103" t="s">
        <v>89</v>
      </c>
      <c r="D6447" s="103" t="s">
        <v>412</v>
      </c>
      <c r="E6447" s="103" t="s">
        <v>413</v>
      </c>
      <c r="F6447" s="103" t="s">
        <v>413</v>
      </c>
      <c r="G6447" s="103" t="s">
        <v>485</v>
      </c>
      <c r="H6447" s="103" t="s">
        <v>486</v>
      </c>
      <c r="I6447" s="103" t="s">
        <v>92</v>
      </c>
      <c r="J6447" s="215">
        <v>2824</v>
      </c>
      <c r="K6447" s="216" t="s">
        <v>344</v>
      </c>
    </row>
    <row r="6448" spans="1:11" x14ac:dyDescent="0.25">
      <c r="A6448" s="103" t="s">
        <v>806</v>
      </c>
      <c r="B6448" s="103" t="s">
        <v>344</v>
      </c>
      <c r="C6448" s="103" t="s">
        <v>89</v>
      </c>
      <c r="D6448" s="103" t="s">
        <v>412</v>
      </c>
      <c r="E6448" s="103" t="s">
        <v>413</v>
      </c>
      <c r="F6448" s="103" t="s">
        <v>413</v>
      </c>
      <c r="G6448" s="103" t="s">
        <v>485</v>
      </c>
      <c r="H6448" s="103" t="s">
        <v>486</v>
      </c>
      <c r="I6448" s="103" t="s">
        <v>92</v>
      </c>
      <c r="J6448" s="215">
        <v>-2824</v>
      </c>
      <c r="K6448" s="216" t="s">
        <v>344</v>
      </c>
    </row>
    <row r="6449" spans="1:11" x14ac:dyDescent="0.25">
      <c r="A6449" s="103" t="s">
        <v>808</v>
      </c>
      <c r="B6449" s="103" t="s">
        <v>344</v>
      </c>
      <c r="C6449" s="103" t="s">
        <v>89</v>
      </c>
      <c r="D6449" s="103" t="s">
        <v>412</v>
      </c>
      <c r="E6449" s="103" t="s">
        <v>413</v>
      </c>
      <c r="F6449" s="103" t="s">
        <v>413</v>
      </c>
      <c r="G6449" s="103" t="s">
        <v>487</v>
      </c>
      <c r="H6449" s="103" t="s">
        <v>488</v>
      </c>
      <c r="I6449" s="103" t="s">
        <v>92</v>
      </c>
      <c r="J6449" s="215">
        <v>1378.94</v>
      </c>
      <c r="K6449" s="216" t="s">
        <v>347</v>
      </c>
    </row>
    <row r="6450" spans="1:11" x14ac:dyDescent="0.25">
      <c r="A6450" s="103" t="s">
        <v>1038</v>
      </c>
      <c r="B6450" s="103" t="s">
        <v>344</v>
      </c>
      <c r="C6450" s="103" t="s">
        <v>89</v>
      </c>
      <c r="D6450" s="103" t="s">
        <v>412</v>
      </c>
      <c r="E6450" s="103" t="s">
        <v>413</v>
      </c>
      <c r="F6450" s="103" t="s">
        <v>413</v>
      </c>
      <c r="G6450" s="103" t="s">
        <v>487</v>
      </c>
      <c r="H6450" s="103" t="s">
        <v>488</v>
      </c>
      <c r="I6450" s="103" t="s">
        <v>92</v>
      </c>
      <c r="J6450" s="215">
        <v>-61.56</v>
      </c>
      <c r="K6450" s="216" t="s">
        <v>347</v>
      </c>
    </row>
    <row r="6451" spans="1:11" x14ac:dyDescent="0.25">
      <c r="A6451" s="103" t="s">
        <v>807</v>
      </c>
      <c r="B6451" s="103" t="s">
        <v>344</v>
      </c>
      <c r="C6451" s="103" t="s">
        <v>89</v>
      </c>
      <c r="D6451" s="103" t="s">
        <v>412</v>
      </c>
      <c r="E6451" s="103" t="s">
        <v>413</v>
      </c>
      <c r="F6451" s="103" t="s">
        <v>413</v>
      </c>
      <c r="G6451" s="103" t="s">
        <v>487</v>
      </c>
      <c r="H6451" s="103" t="s">
        <v>488</v>
      </c>
      <c r="I6451" s="103" t="s">
        <v>92</v>
      </c>
      <c r="J6451" s="215">
        <v>-886.46</v>
      </c>
      <c r="K6451" s="216" t="s">
        <v>347</v>
      </c>
    </row>
    <row r="6452" spans="1:11" x14ac:dyDescent="0.25">
      <c r="A6452" s="103" t="s">
        <v>808</v>
      </c>
      <c r="B6452" s="103" t="s">
        <v>344</v>
      </c>
      <c r="C6452" s="103" t="s">
        <v>89</v>
      </c>
      <c r="D6452" s="103" t="s">
        <v>412</v>
      </c>
      <c r="E6452" s="103" t="s">
        <v>413</v>
      </c>
      <c r="F6452" s="103" t="s">
        <v>413</v>
      </c>
      <c r="G6452" s="103" t="s">
        <v>128</v>
      </c>
      <c r="H6452" s="103" t="s">
        <v>386</v>
      </c>
      <c r="I6452" s="103" t="s">
        <v>92</v>
      </c>
      <c r="J6452" s="215">
        <v>-166.9</v>
      </c>
      <c r="K6452" s="216" t="s">
        <v>88</v>
      </c>
    </row>
    <row r="6453" spans="1:11" x14ac:dyDescent="0.25">
      <c r="A6453" s="103" t="s">
        <v>809</v>
      </c>
      <c r="B6453" s="103" t="s">
        <v>344</v>
      </c>
      <c r="C6453" s="103" t="s">
        <v>89</v>
      </c>
      <c r="D6453" s="103" t="s">
        <v>412</v>
      </c>
      <c r="E6453" s="103" t="s">
        <v>413</v>
      </c>
      <c r="F6453" s="103" t="s">
        <v>413</v>
      </c>
      <c r="G6453" s="103" t="s">
        <v>128</v>
      </c>
      <c r="H6453" s="103" t="s">
        <v>386</v>
      </c>
      <c r="I6453" s="103" t="s">
        <v>92</v>
      </c>
      <c r="J6453" s="215">
        <v>-227.76</v>
      </c>
      <c r="K6453" s="216" t="s">
        <v>88</v>
      </c>
    </row>
    <row r="6454" spans="1:11" x14ac:dyDescent="0.25">
      <c r="A6454" s="103" t="s">
        <v>810</v>
      </c>
      <c r="B6454" s="103" t="s">
        <v>344</v>
      </c>
      <c r="C6454" s="103" t="s">
        <v>89</v>
      </c>
      <c r="D6454" s="103" t="s">
        <v>412</v>
      </c>
      <c r="E6454" s="103" t="s">
        <v>413</v>
      </c>
      <c r="F6454" s="103" t="s">
        <v>413</v>
      </c>
      <c r="G6454" s="103" t="s">
        <v>128</v>
      </c>
      <c r="H6454" s="103" t="s">
        <v>386</v>
      </c>
      <c r="I6454" s="103" t="s">
        <v>92</v>
      </c>
      <c r="J6454" s="215">
        <v>345.56</v>
      </c>
      <c r="K6454" s="216" t="s">
        <v>88</v>
      </c>
    </row>
    <row r="6455" spans="1:11" x14ac:dyDescent="0.25">
      <c r="A6455" s="103" t="s">
        <v>1038</v>
      </c>
      <c r="B6455" s="103" t="s">
        <v>344</v>
      </c>
      <c r="C6455" s="103" t="s">
        <v>89</v>
      </c>
      <c r="D6455" s="103" t="s">
        <v>412</v>
      </c>
      <c r="E6455" s="103" t="s">
        <v>413</v>
      </c>
      <c r="F6455" s="103" t="s">
        <v>413</v>
      </c>
      <c r="G6455" s="103" t="s">
        <v>128</v>
      </c>
      <c r="H6455" s="103" t="s">
        <v>386</v>
      </c>
      <c r="I6455" s="103" t="s">
        <v>92</v>
      </c>
      <c r="J6455" s="215">
        <v>231.68</v>
      </c>
      <c r="K6455" s="216" t="s">
        <v>88</v>
      </c>
    </row>
    <row r="6456" spans="1:11" x14ac:dyDescent="0.25">
      <c r="A6456" s="103" t="s">
        <v>806</v>
      </c>
      <c r="B6456" s="103" t="s">
        <v>344</v>
      </c>
      <c r="C6456" s="103" t="s">
        <v>89</v>
      </c>
      <c r="D6456" s="103" t="s">
        <v>412</v>
      </c>
      <c r="E6456" s="103" t="s">
        <v>413</v>
      </c>
      <c r="F6456" s="103" t="s">
        <v>413</v>
      </c>
      <c r="G6456" s="103" t="s">
        <v>128</v>
      </c>
      <c r="H6456" s="103" t="s">
        <v>386</v>
      </c>
      <c r="I6456" s="103" t="s">
        <v>92</v>
      </c>
      <c r="J6456" s="215">
        <v>573.32000000000005</v>
      </c>
      <c r="K6456" s="216" t="s">
        <v>88</v>
      </c>
    </row>
    <row r="6457" spans="1:11" x14ac:dyDescent="0.25">
      <c r="A6457" s="103" t="s">
        <v>807</v>
      </c>
      <c r="B6457" s="103" t="s">
        <v>344</v>
      </c>
      <c r="C6457" s="103" t="s">
        <v>89</v>
      </c>
      <c r="D6457" s="103" t="s">
        <v>412</v>
      </c>
      <c r="E6457" s="103" t="s">
        <v>413</v>
      </c>
      <c r="F6457" s="103" t="s">
        <v>413</v>
      </c>
      <c r="G6457" s="103" t="s">
        <v>128</v>
      </c>
      <c r="H6457" s="103" t="s">
        <v>386</v>
      </c>
      <c r="I6457" s="103" t="s">
        <v>92</v>
      </c>
      <c r="J6457" s="215">
        <v>-643.98</v>
      </c>
      <c r="K6457" s="216" t="s">
        <v>88</v>
      </c>
    </row>
    <row r="6458" spans="1:11" x14ac:dyDescent="0.25">
      <c r="A6458" s="103" t="s">
        <v>808</v>
      </c>
      <c r="B6458" s="103" t="s">
        <v>344</v>
      </c>
      <c r="C6458" s="103" t="s">
        <v>89</v>
      </c>
      <c r="D6458" s="103" t="s">
        <v>414</v>
      </c>
      <c r="E6458" s="103" t="s">
        <v>415</v>
      </c>
      <c r="F6458" s="103" t="s">
        <v>415</v>
      </c>
      <c r="G6458" s="103" t="s">
        <v>499</v>
      </c>
      <c r="H6458" s="103" t="s">
        <v>500</v>
      </c>
      <c r="I6458" s="103" t="s">
        <v>92</v>
      </c>
      <c r="J6458" s="215">
        <v>243.4</v>
      </c>
      <c r="K6458" s="216" t="s">
        <v>344</v>
      </c>
    </row>
    <row r="6459" spans="1:11" x14ac:dyDescent="0.25">
      <c r="A6459" s="103" t="s">
        <v>809</v>
      </c>
      <c r="B6459" s="103" t="s">
        <v>344</v>
      </c>
      <c r="C6459" s="103" t="s">
        <v>89</v>
      </c>
      <c r="D6459" s="103" t="s">
        <v>414</v>
      </c>
      <c r="E6459" s="103" t="s">
        <v>415</v>
      </c>
      <c r="F6459" s="103" t="s">
        <v>415</v>
      </c>
      <c r="G6459" s="103" t="s">
        <v>499</v>
      </c>
      <c r="H6459" s="103" t="s">
        <v>500</v>
      </c>
      <c r="I6459" s="103" t="s">
        <v>92</v>
      </c>
      <c r="J6459" s="215">
        <v>-152.12</v>
      </c>
      <c r="K6459" s="216" t="s">
        <v>344</v>
      </c>
    </row>
    <row r="6460" spans="1:11" x14ac:dyDescent="0.25">
      <c r="A6460" s="103" t="s">
        <v>810</v>
      </c>
      <c r="B6460" s="103" t="s">
        <v>344</v>
      </c>
      <c r="C6460" s="103" t="s">
        <v>89</v>
      </c>
      <c r="D6460" s="103" t="s">
        <v>414</v>
      </c>
      <c r="E6460" s="103" t="s">
        <v>415</v>
      </c>
      <c r="F6460" s="103" t="s">
        <v>415</v>
      </c>
      <c r="G6460" s="103" t="s">
        <v>499</v>
      </c>
      <c r="H6460" s="103" t="s">
        <v>500</v>
      </c>
      <c r="I6460" s="103" t="s">
        <v>92</v>
      </c>
      <c r="J6460" s="215">
        <v>-132.91999999999999</v>
      </c>
      <c r="K6460" s="216" t="s">
        <v>344</v>
      </c>
    </row>
    <row r="6461" spans="1:11" x14ac:dyDescent="0.25">
      <c r="A6461" s="103" t="s">
        <v>1038</v>
      </c>
      <c r="B6461" s="103" t="s">
        <v>344</v>
      </c>
      <c r="C6461" s="103" t="s">
        <v>89</v>
      </c>
      <c r="D6461" s="103" t="s">
        <v>414</v>
      </c>
      <c r="E6461" s="103" t="s">
        <v>415</v>
      </c>
      <c r="F6461" s="103" t="s">
        <v>415</v>
      </c>
      <c r="G6461" s="103" t="s">
        <v>499</v>
      </c>
      <c r="H6461" s="103" t="s">
        <v>500</v>
      </c>
      <c r="I6461" s="103" t="s">
        <v>92</v>
      </c>
      <c r="J6461" s="215">
        <v>-15.22</v>
      </c>
      <c r="K6461" s="216" t="s">
        <v>344</v>
      </c>
    </row>
    <row r="6462" spans="1:11" x14ac:dyDescent="0.25">
      <c r="A6462" s="103" t="s">
        <v>806</v>
      </c>
      <c r="B6462" s="103" t="s">
        <v>344</v>
      </c>
      <c r="C6462" s="103" t="s">
        <v>89</v>
      </c>
      <c r="D6462" s="103" t="s">
        <v>414</v>
      </c>
      <c r="E6462" s="103" t="s">
        <v>415</v>
      </c>
      <c r="F6462" s="103" t="s">
        <v>415</v>
      </c>
      <c r="G6462" s="103" t="s">
        <v>499</v>
      </c>
      <c r="H6462" s="103" t="s">
        <v>500</v>
      </c>
      <c r="I6462" s="103" t="s">
        <v>92</v>
      </c>
      <c r="J6462" s="215">
        <v>-121.7</v>
      </c>
      <c r="K6462" s="216" t="s">
        <v>344</v>
      </c>
    </row>
    <row r="6463" spans="1:11" x14ac:dyDescent="0.25">
      <c r="A6463" s="103" t="s">
        <v>807</v>
      </c>
      <c r="B6463" s="103" t="s">
        <v>344</v>
      </c>
      <c r="C6463" s="103" t="s">
        <v>89</v>
      </c>
      <c r="D6463" s="103" t="s">
        <v>414</v>
      </c>
      <c r="E6463" s="103" t="s">
        <v>415</v>
      </c>
      <c r="F6463" s="103" t="s">
        <v>415</v>
      </c>
      <c r="G6463" s="103" t="s">
        <v>499</v>
      </c>
      <c r="H6463" s="103" t="s">
        <v>500</v>
      </c>
      <c r="I6463" s="103" t="s">
        <v>92</v>
      </c>
      <c r="J6463" s="215">
        <v>-197.76</v>
      </c>
      <c r="K6463" s="216" t="s">
        <v>344</v>
      </c>
    </row>
    <row r="6464" spans="1:11" x14ac:dyDescent="0.25">
      <c r="A6464" s="103" t="s">
        <v>808</v>
      </c>
      <c r="B6464" s="103" t="s">
        <v>344</v>
      </c>
      <c r="C6464" s="103" t="s">
        <v>89</v>
      </c>
      <c r="D6464" s="103" t="s">
        <v>416</v>
      </c>
      <c r="E6464" s="103" t="s">
        <v>417</v>
      </c>
      <c r="F6464" s="103" t="s">
        <v>417</v>
      </c>
      <c r="G6464" s="103" t="s">
        <v>119</v>
      </c>
      <c r="H6464" s="103" t="s">
        <v>308</v>
      </c>
      <c r="I6464" s="103" t="s">
        <v>92</v>
      </c>
      <c r="J6464" s="215">
        <v>57.87</v>
      </c>
      <c r="K6464" s="216" t="s">
        <v>88</v>
      </c>
    </row>
    <row r="6465" spans="1:11" x14ac:dyDescent="0.25">
      <c r="A6465" s="103" t="s">
        <v>809</v>
      </c>
      <c r="B6465" s="103" t="s">
        <v>344</v>
      </c>
      <c r="C6465" s="103" t="s">
        <v>89</v>
      </c>
      <c r="D6465" s="103" t="s">
        <v>416</v>
      </c>
      <c r="E6465" s="103" t="s">
        <v>417</v>
      </c>
      <c r="F6465" s="103" t="s">
        <v>417</v>
      </c>
      <c r="G6465" s="103" t="s">
        <v>119</v>
      </c>
      <c r="H6465" s="103" t="s">
        <v>308</v>
      </c>
      <c r="I6465" s="103" t="s">
        <v>92</v>
      </c>
      <c r="J6465" s="215">
        <v>154.63999999999999</v>
      </c>
      <c r="K6465" s="216" t="s">
        <v>88</v>
      </c>
    </row>
    <row r="6466" spans="1:11" x14ac:dyDescent="0.25">
      <c r="A6466" s="103" t="s">
        <v>810</v>
      </c>
      <c r="B6466" s="103" t="s">
        <v>344</v>
      </c>
      <c r="C6466" s="103" t="s">
        <v>89</v>
      </c>
      <c r="D6466" s="103" t="s">
        <v>416</v>
      </c>
      <c r="E6466" s="103" t="s">
        <v>417</v>
      </c>
      <c r="F6466" s="103" t="s">
        <v>417</v>
      </c>
      <c r="G6466" s="103" t="s">
        <v>119</v>
      </c>
      <c r="H6466" s="103" t="s">
        <v>308</v>
      </c>
      <c r="I6466" s="103" t="s">
        <v>92</v>
      </c>
      <c r="J6466" s="215">
        <v>154.63999999999999</v>
      </c>
      <c r="K6466" s="216" t="s">
        <v>88</v>
      </c>
    </row>
    <row r="6467" spans="1:11" x14ac:dyDescent="0.25">
      <c r="A6467" s="103" t="s">
        <v>806</v>
      </c>
      <c r="B6467" s="103" t="s">
        <v>344</v>
      </c>
      <c r="C6467" s="103" t="s">
        <v>89</v>
      </c>
      <c r="D6467" s="103" t="s">
        <v>416</v>
      </c>
      <c r="E6467" s="103" t="s">
        <v>417</v>
      </c>
      <c r="F6467" s="103" t="s">
        <v>417</v>
      </c>
      <c r="G6467" s="103" t="s">
        <v>119</v>
      </c>
      <c r="H6467" s="103" t="s">
        <v>308</v>
      </c>
      <c r="I6467" s="103" t="s">
        <v>92</v>
      </c>
      <c r="J6467" s="215">
        <v>234.86</v>
      </c>
      <c r="K6467" s="216" t="s">
        <v>88</v>
      </c>
    </row>
    <row r="6468" spans="1:11" x14ac:dyDescent="0.25">
      <c r="A6468" s="103" t="s">
        <v>1038</v>
      </c>
      <c r="B6468" s="103" t="s">
        <v>344</v>
      </c>
      <c r="C6468" s="103" t="s">
        <v>89</v>
      </c>
      <c r="D6468" s="103" t="s">
        <v>416</v>
      </c>
      <c r="E6468" s="103" t="s">
        <v>417</v>
      </c>
      <c r="F6468" s="103" t="s">
        <v>417</v>
      </c>
      <c r="G6468" s="103" t="s">
        <v>96</v>
      </c>
      <c r="H6468" s="103" t="s">
        <v>319</v>
      </c>
      <c r="I6468" s="103" t="s">
        <v>92</v>
      </c>
      <c r="J6468" s="215">
        <v>518.85</v>
      </c>
      <c r="K6468" s="216" t="s">
        <v>88</v>
      </c>
    </row>
    <row r="6469" spans="1:11" x14ac:dyDescent="0.25">
      <c r="A6469" s="103" t="s">
        <v>806</v>
      </c>
      <c r="B6469" s="103" t="s">
        <v>344</v>
      </c>
      <c r="C6469" s="103" t="s">
        <v>89</v>
      </c>
      <c r="D6469" s="103" t="s">
        <v>416</v>
      </c>
      <c r="E6469" s="103" t="s">
        <v>417</v>
      </c>
      <c r="F6469" s="103" t="s">
        <v>417</v>
      </c>
      <c r="G6469" s="103" t="s">
        <v>96</v>
      </c>
      <c r="H6469" s="103" t="s">
        <v>319</v>
      </c>
      <c r="I6469" s="103" t="s">
        <v>92</v>
      </c>
      <c r="J6469" s="215">
        <v>471.78</v>
      </c>
      <c r="K6469" s="216" t="s">
        <v>88</v>
      </c>
    </row>
    <row r="6470" spans="1:11" x14ac:dyDescent="0.25">
      <c r="A6470" s="103" t="s">
        <v>806</v>
      </c>
      <c r="B6470" s="103" t="s">
        <v>344</v>
      </c>
      <c r="C6470" s="103" t="s">
        <v>89</v>
      </c>
      <c r="D6470" s="103" t="s">
        <v>416</v>
      </c>
      <c r="E6470" s="103" t="s">
        <v>417</v>
      </c>
      <c r="F6470" s="103" t="s">
        <v>417</v>
      </c>
      <c r="G6470" s="103" t="s">
        <v>118</v>
      </c>
      <c r="H6470" s="103" t="s">
        <v>323</v>
      </c>
      <c r="I6470" s="103" t="s">
        <v>92</v>
      </c>
      <c r="J6470" s="215">
        <v>98.47</v>
      </c>
      <c r="K6470" s="216" t="s">
        <v>88</v>
      </c>
    </row>
    <row r="6471" spans="1:11" x14ac:dyDescent="0.25">
      <c r="A6471" s="103" t="s">
        <v>1038</v>
      </c>
      <c r="B6471" s="103" t="s">
        <v>344</v>
      </c>
      <c r="C6471" s="103" t="s">
        <v>89</v>
      </c>
      <c r="D6471" s="103" t="s">
        <v>416</v>
      </c>
      <c r="E6471" s="103" t="s">
        <v>417</v>
      </c>
      <c r="F6471" s="103" t="s">
        <v>417</v>
      </c>
      <c r="G6471" s="103" t="s">
        <v>111</v>
      </c>
      <c r="H6471" s="103" t="s">
        <v>469</v>
      </c>
      <c r="I6471" s="103" t="s">
        <v>92</v>
      </c>
      <c r="J6471" s="215">
        <v>137</v>
      </c>
      <c r="K6471" s="216" t="s">
        <v>88</v>
      </c>
    </row>
    <row r="6472" spans="1:11" x14ac:dyDescent="0.25">
      <c r="A6472" s="103" t="s">
        <v>809</v>
      </c>
      <c r="B6472" s="103" t="s">
        <v>344</v>
      </c>
      <c r="C6472" s="103" t="s">
        <v>89</v>
      </c>
      <c r="D6472" s="103" t="s">
        <v>416</v>
      </c>
      <c r="E6472" s="103" t="s">
        <v>417</v>
      </c>
      <c r="F6472" s="103" t="s">
        <v>417</v>
      </c>
      <c r="G6472" s="103" t="s">
        <v>103</v>
      </c>
      <c r="H6472" s="103" t="s">
        <v>337</v>
      </c>
      <c r="I6472" s="103" t="s">
        <v>92</v>
      </c>
      <c r="J6472" s="215">
        <v>2759.86</v>
      </c>
      <c r="K6472" s="216" t="s">
        <v>88</v>
      </c>
    </row>
    <row r="6473" spans="1:11" x14ac:dyDescent="0.25">
      <c r="A6473" s="103" t="s">
        <v>806</v>
      </c>
      <c r="B6473" s="103" t="s">
        <v>344</v>
      </c>
      <c r="C6473" s="103" t="s">
        <v>89</v>
      </c>
      <c r="D6473" s="103" t="s">
        <v>416</v>
      </c>
      <c r="E6473" s="103" t="s">
        <v>417</v>
      </c>
      <c r="F6473" s="103" t="s">
        <v>417</v>
      </c>
      <c r="G6473" s="103" t="s">
        <v>103</v>
      </c>
      <c r="H6473" s="103" t="s">
        <v>337</v>
      </c>
      <c r="I6473" s="103" t="s">
        <v>92</v>
      </c>
      <c r="J6473" s="215">
        <v>1668.75</v>
      </c>
      <c r="K6473" s="216" t="s">
        <v>88</v>
      </c>
    </row>
    <row r="6474" spans="1:11" x14ac:dyDescent="0.25">
      <c r="A6474" s="103" t="s">
        <v>808</v>
      </c>
      <c r="B6474" s="103" t="s">
        <v>344</v>
      </c>
      <c r="C6474" s="103" t="s">
        <v>89</v>
      </c>
      <c r="D6474" s="103" t="s">
        <v>416</v>
      </c>
      <c r="E6474" s="103" t="s">
        <v>417</v>
      </c>
      <c r="F6474" s="103" t="s">
        <v>417</v>
      </c>
      <c r="G6474" s="103" t="s">
        <v>478</v>
      </c>
      <c r="H6474" s="103" t="s">
        <v>479</v>
      </c>
      <c r="I6474" s="103" t="s">
        <v>92</v>
      </c>
      <c r="J6474" s="215">
        <v>6999.48</v>
      </c>
      <c r="K6474" s="216" t="s">
        <v>344</v>
      </c>
    </row>
    <row r="6475" spans="1:11" x14ac:dyDescent="0.25">
      <c r="A6475" s="103" t="s">
        <v>809</v>
      </c>
      <c r="B6475" s="103" t="s">
        <v>344</v>
      </c>
      <c r="C6475" s="103" t="s">
        <v>89</v>
      </c>
      <c r="D6475" s="103" t="s">
        <v>416</v>
      </c>
      <c r="E6475" s="103" t="s">
        <v>417</v>
      </c>
      <c r="F6475" s="103" t="s">
        <v>417</v>
      </c>
      <c r="G6475" s="103" t="s">
        <v>478</v>
      </c>
      <c r="H6475" s="103" t="s">
        <v>479</v>
      </c>
      <c r="I6475" s="103" t="s">
        <v>92</v>
      </c>
      <c r="J6475" s="215">
        <v>4735.5</v>
      </c>
      <c r="K6475" s="216" t="s">
        <v>344</v>
      </c>
    </row>
    <row r="6476" spans="1:11" x14ac:dyDescent="0.25">
      <c r="A6476" s="103" t="s">
        <v>810</v>
      </c>
      <c r="B6476" s="103" t="s">
        <v>344</v>
      </c>
      <c r="C6476" s="103" t="s">
        <v>89</v>
      </c>
      <c r="D6476" s="103" t="s">
        <v>416</v>
      </c>
      <c r="E6476" s="103" t="s">
        <v>417</v>
      </c>
      <c r="F6476" s="103" t="s">
        <v>417</v>
      </c>
      <c r="G6476" s="103" t="s">
        <v>478</v>
      </c>
      <c r="H6476" s="103" t="s">
        <v>479</v>
      </c>
      <c r="I6476" s="103" t="s">
        <v>92</v>
      </c>
      <c r="J6476" s="215">
        <v>3500.15</v>
      </c>
      <c r="K6476" s="216" t="s">
        <v>344</v>
      </c>
    </row>
    <row r="6477" spans="1:11" x14ac:dyDescent="0.25">
      <c r="A6477" s="103" t="s">
        <v>1038</v>
      </c>
      <c r="B6477" s="103" t="s">
        <v>344</v>
      </c>
      <c r="C6477" s="103" t="s">
        <v>89</v>
      </c>
      <c r="D6477" s="103" t="s">
        <v>416</v>
      </c>
      <c r="E6477" s="103" t="s">
        <v>417</v>
      </c>
      <c r="F6477" s="103" t="s">
        <v>417</v>
      </c>
      <c r="G6477" s="103" t="s">
        <v>478</v>
      </c>
      <c r="H6477" s="103" t="s">
        <v>479</v>
      </c>
      <c r="I6477" s="103" t="s">
        <v>92</v>
      </c>
      <c r="J6477" s="215">
        <v>1266.25</v>
      </c>
      <c r="K6477" s="216" t="s">
        <v>344</v>
      </c>
    </row>
    <row r="6478" spans="1:11" x14ac:dyDescent="0.25">
      <c r="A6478" s="103" t="s">
        <v>806</v>
      </c>
      <c r="B6478" s="103" t="s">
        <v>344</v>
      </c>
      <c r="C6478" s="103" t="s">
        <v>89</v>
      </c>
      <c r="D6478" s="103" t="s">
        <v>416</v>
      </c>
      <c r="E6478" s="103" t="s">
        <v>417</v>
      </c>
      <c r="F6478" s="103" t="s">
        <v>417</v>
      </c>
      <c r="G6478" s="103" t="s">
        <v>478</v>
      </c>
      <c r="H6478" s="103" t="s">
        <v>479</v>
      </c>
      <c r="I6478" s="103" t="s">
        <v>92</v>
      </c>
      <c r="J6478" s="215">
        <v>4075.79</v>
      </c>
      <c r="K6478" s="216" t="s">
        <v>344</v>
      </c>
    </row>
    <row r="6479" spans="1:11" x14ac:dyDescent="0.25">
      <c r="A6479" s="103" t="s">
        <v>807</v>
      </c>
      <c r="B6479" s="103" t="s">
        <v>344</v>
      </c>
      <c r="C6479" s="103" t="s">
        <v>89</v>
      </c>
      <c r="D6479" s="103" t="s">
        <v>416</v>
      </c>
      <c r="E6479" s="103" t="s">
        <v>417</v>
      </c>
      <c r="F6479" s="103" t="s">
        <v>417</v>
      </c>
      <c r="G6479" s="103" t="s">
        <v>478</v>
      </c>
      <c r="H6479" s="103" t="s">
        <v>479</v>
      </c>
      <c r="I6479" s="103" t="s">
        <v>92</v>
      </c>
      <c r="J6479" s="215">
        <v>8758.14</v>
      </c>
      <c r="K6479" s="216" t="s">
        <v>344</v>
      </c>
    </row>
    <row r="6480" spans="1:11" x14ac:dyDescent="0.25">
      <c r="A6480" s="103" t="s">
        <v>807</v>
      </c>
      <c r="B6480" s="103" t="s">
        <v>344</v>
      </c>
      <c r="C6480" s="103" t="s">
        <v>89</v>
      </c>
      <c r="D6480" s="103" t="s">
        <v>416</v>
      </c>
      <c r="E6480" s="103" t="s">
        <v>417</v>
      </c>
      <c r="F6480" s="103" t="s">
        <v>417</v>
      </c>
      <c r="G6480" s="103" t="s">
        <v>543</v>
      </c>
      <c r="H6480" s="103" t="s">
        <v>544</v>
      </c>
      <c r="I6480" s="103" t="s">
        <v>92</v>
      </c>
      <c r="J6480" s="215">
        <v>3942.32</v>
      </c>
      <c r="K6480" s="216" t="s">
        <v>344</v>
      </c>
    </row>
    <row r="6481" spans="1:11" x14ac:dyDescent="0.25">
      <c r="A6481" s="103" t="s">
        <v>808</v>
      </c>
      <c r="B6481" s="103" t="s">
        <v>344</v>
      </c>
      <c r="C6481" s="103" t="s">
        <v>89</v>
      </c>
      <c r="D6481" s="103" t="s">
        <v>416</v>
      </c>
      <c r="E6481" s="103" t="s">
        <v>417</v>
      </c>
      <c r="F6481" s="103" t="s">
        <v>417</v>
      </c>
      <c r="G6481" s="103" t="s">
        <v>499</v>
      </c>
      <c r="H6481" s="103" t="s">
        <v>500</v>
      </c>
      <c r="I6481" s="103" t="s">
        <v>92</v>
      </c>
      <c r="J6481" s="215">
        <v>8441.2999999999993</v>
      </c>
      <c r="K6481" s="216" t="s">
        <v>344</v>
      </c>
    </row>
    <row r="6482" spans="1:11" x14ac:dyDescent="0.25">
      <c r="A6482" s="103" t="s">
        <v>809</v>
      </c>
      <c r="B6482" s="103" t="s">
        <v>344</v>
      </c>
      <c r="C6482" s="103" t="s">
        <v>89</v>
      </c>
      <c r="D6482" s="103" t="s">
        <v>416</v>
      </c>
      <c r="E6482" s="103" t="s">
        <v>417</v>
      </c>
      <c r="F6482" s="103" t="s">
        <v>417</v>
      </c>
      <c r="G6482" s="103" t="s">
        <v>499</v>
      </c>
      <c r="H6482" s="103" t="s">
        <v>500</v>
      </c>
      <c r="I6482" s="103" t="s">
        <v>92</v>
      </c>
      <c r="J6482" s="215">
        <v>7270.27</v>
      </c>
      <c r="K6482" s="216" t="s">
        <v>344</v>
      </c>
    </row>
    <row r="6483" spans="1:11" x14ac:dyDescent="0.25">
      <c r="A6483" s="103" t="s">
        <v>810</v>
      </c>
      <c r="B6483" s="103" t="s">
        <v>344</v>
      </c>
      <c r="C6483" s="103" t="s">
        <v>89</v>
      </c>
      <c r="D6483" s="103" t="s">
        <v>416</v>
      </c>
      <c r="E6483" s="103" t="s">
        <v>417</v>
      </c>
      <c r="F6483" s="103" t="s">
        <v>417</v>
      </c>
      <c r="G6483" s="103" t="s">
        <v>499</v>
      </c>
      <c r="H6483" s="103" t="s">
        <v>500</v>
      </c>
      <c r="I6483" s="103" t="s">
        <v>92</v>
      </c>
      <c r="J6483" s="215">
        <v>5654.65</v>
      </c>
      <c r="K6483" s="216" t="s">
        <v>344</v>
      </c>
    </row>
    <row r="6484" spans="1:11" x14ac:dyDescent="0.25">
      <c r="A6484" s="103" t="s">
        <v>1038</v>
      </c>
      <c r="B6484" s="103" t="s">
        <v>344</v>
      </c>
      <c r="C6484" s="103" t="s">
        <v>89</v>
      </c>
      <c r="D6484" s="103" t="s">
        <v>416</v>
      </c>
      <c r="E6484" s="103" t="s">
        <v>417</v>
      </c>
      <c r="F6484" s="103" t="s">
        <v>417</v>
      </c>
      <c r="G6484" s="103" t="s">
        <v>499</v>
      </c>
      <c r="H6484" s="103" t="s">
        <v>500</v>
      </c>
      <c r="I6484" s="103" t="s">
        <v>92</v>
      </c>
      <c r="J6484" s="215">
        <v>6603.39</v>
      </c>
      <c r="K6484" s="216" t="s">
        <v>344</v>
      </c>
    </row>
    <row r="6485" spans="1:11" x14ac:dyDescent="0.25">
      <c r="A6485" s="103" t="s">
        <v>806</v>
      </c>
      <c r="B6485" s="103" t="s">
        <v>344</v>
      </c>
      <c r="C6485" s="103" t="s">
        <v>89</v>
      </c>
      <c r="D6485" s="103" t="s">
        <v>416</v>
      </c>
      <c r="E6485" s="103" t="s">
        <v>417</v>
      </c>
      <c r="F6485" s="103" t="s">
        <v>417</v>
      </c>
      <c r="G6485" s="103" t="s">
        <v>499</v>
      </c>
      <c r="H6485" s="103" t="s">
        <v>500</v>
      </c>
      <c r="I6485" s="103" t="s">
        <v>92</v>
      </c>
      <c r="J6485" s="215">
        <v>6149.36</v>
      </c>
      <c r="K6485" s="216" t="s">
        <v>344</v>
      </c>
    </row>
    <row r="6486" spans="1:11" x14ac:dyDescent="0.25">
      <c r="A6486" s="103" t="s">
        <v>807</v>
      </c>
      <c r="B6486" s="103" t="s">
        <v>344</v>
      </c>
      <c r="C6486" s="103" t="s">
        <v>89</v>
      </c>
      <c r="D6486" s="103" t="s">
        <v>416</v>
      </c>
      <c r="E6486" s="103" t="s">
        <v>417</v>
      </c>
      <c r="F6486" s="103" t="s">
        <v>417</v>
      </c>
      <c r="G6486" s="103" t="s">
        <v>499</v>
      </c>
      <c r="H6486" s="103" t="s">
        <v>500</v>
      </c>
      <c r="I6486" s="103" t="s">
        <v>92</v>
      </c>
      <c r="J6486" s="215">
        <v>10273.299999999999</v>
      </c>
      <c r="K6486" s="216" t="s">
        <v>344</v>
      </c>
    </row>
    <row r="6487" spans="1:11" x14ac:dyDescent="0.25">
      <c r="A6487" s="103" t="s">
        <v>808</v>
      </c>
      <c r="B6487" s="103" t="s">
        <v>344</v>
      </c>
      <c r="C6487" s="103" t="s">
        <v>89</v>
      </c>
      <c r="D6487" s="103" t="s">
        <v>416</v>
      </c>
      <c r="E6487" s="103" t="s">
        <v>417</v>
      </c>
      <c r="F6487" s="103" t="s">
        <v>417</v>
      </c>
      <c r="G6487" s="103" t="s">
        <v>503</v>
      </c>
      <c r="H6487" s="103" t="s">
        <v>504</v>
      </c>
      <c r="I6487" s="103" t="s">
        <v>92</v>
      </c>
      <c r="J6487" s="215">
        <v>10752.57</v>
      </c>
      <c r="K6487" s="216" t="s">
        <v>344</v>
      </c>
    </row>
    <row r="6488" spans="1:11" x14ac:dyDescent="0.25">
      <c r="A6488" s="103" t="s">
        <v>809</v>
      </c>
      <c r="B6488" s="103" t="s">
        <v>344</v>
      </c>
      <c r="C6488" s="103" t="s">
        <v>89</v>
      </c>
      <c r="D6488" s="103" t="s">
        <v>416</v>
      </c>
      <c r="E6488" s="103" t="s">
        <v>417</v>
      </c>
      <c r="F6488" s="103" t="s">
        <v>417</v>
      </c>
      <c r="G6488" s="103" t="s">
        <v>503</v>
      </c>
      <c r="H6488" s="103" t="s">
        <v>504</v>
      </c>
      <c r="I6488" s="103" t="s">
        <v>92</v>
      </c>
      <c r="J6488" s="215">
        <v>14576.63</v>
      </c>
      <c r="K6488" s="216" t="s">
        <v>344</v>
      </c>
    </row>
    <row r="6489" spans="1:11" x14ac:dyDescent="0.25">
      <c r="A6489" s="103" t="s">
        <v>810</v>
      </c>
      <c r="B6489" s="103" t="s">
        <v>344</v>
      </c>
      <c r="C6489" s="103" t="s">
        <v>89</v>
      </c>
      <c r="D6489" s="103" t="s">
        <v>416</v>
      </c>
      <c r="E6489" s="103" t="s">
        <v>417</v>
      </c>
      <c r="F6489" s="103" t="s">
        <v>417</v>
      </c>
      <c r="G6489" s="103" t="s">
        <v>503</v>
      </c>
      <c r="H6489" s="103" t="s">
        <v>504</v>
      </c>
      <c r="I6489" s="103" t="s">
        <v>92</v>
      </c>
      <c r="J6489" s="215">
        <v>11989.93</v>
      </c>
      <c r="K6489" s="216" t="s">
        <v>344</v>
      </c>
    </row>
    <row r="6490" spans="1:11" x14ac:dyDescent="0.25">
      <c r="A6490" s="103" t="s">
        <v>1038</v>
      </c>
      <c r="B6490" s="103" t="s">
        <v>344</v>
      </c>
      <c r="C6490" s="103" t="s">
        <v>89</v>
      </c>
      <c r="D6490" s="103" t="s">
        <v>416</v>
      </c>
      <c r="E6490" s="103" t="s">
        <v>417</v>
      </c>
      <c r="F6490" s="103" t="s">
        <v>417</v>
      </c>
      <c r="G6490" s="103" t="s">
        <v>503</v>
      </c>
      <c r="H6490" s="103" t="s">
        <v>504</v>
      </c>
      <c r="I6490" s="103" t="s">
        <v>92</v>
      </c>
      <c r="J6490" s="215">
        <v>23346.34</v>
      </c>
      <c r="K6490" s="216" t="s">
        <v>344</v>
      </c>
    </row>
    <row r="6491" spans="1:11" x14ac:dyDescent="0.25">
      <c r="A6491" s="103" t="s">
        <v>806</v>
      </c>
      <c r="B6491" s="103" t="s">
        <v>344</v>
      </c>
      <c r="C6491" s="103" t="s">
        <v>89</v>
      </c>
      <c r="D6491" s="103" t="s">
        <v>416</v>
      </c>
      <c r="E6491" s="103" t="s">
        <v>417</v>
      </c>
      <c r="F6491" s="103" t="s">
        <v>417</v>
      </c>
      <c r="G6491" s="103" t="s">
        <v>503</v>
      </c>
      <c r="H6491" s="103" t="s">
        <v>504</v>
      </c>
      <c r="I6491" s="103" t="s">
        <v>92</v>
      </c>
      <c r="J6491" s="215">
        <v>18111.759999999998</v>
      </c>
      <c r="K6491" s="216" t="s">
        <v>344</v>
      </c>
    </row>
    <row r="6492" spans="1:11" x14ac:dyDescent="0.25">
      <c r="A6492" s="103" t="s">
        <v>807</v>
      </c>
      <c r="B6492" s="103" t="s">
        <v>344</v>
      </c>
      <c r="C6492" s="103" t="s">
        <v>89</v>
      </c>
      <c r="D6492" s="103" t="s">
        <v>416</v>
      </c>
      <c r="E6492" s="103" t="s">
        <v>417</v>
      </c>
      <c r="F6492" s="103" t="s">
        <v>417</v>
      </c>
      <c r="G6492" s="103" t="s">
        <v>503</v>
      </c>
      <c r="H6492" s="103" t="s">
        <v>504</v>
      </c>
      <c r="I6492" s="103" t="s">
        <v>92</v>
      </c>
      <c r="J6492" s="215">
        <v>36260.1</v>
      </c>
      <c r="K6492" s="216" t="s">
        <v>344</v>
      </c>
    </row>
    <row r="6493" spans="1:11" x14ac:dyDescent="0.25">
      <c r="A6493" s="103" t="s">
        <v>808</v>
      </c>
      <c r="B6493" s="103" t="s">
        <v>344</v>
      </c>
      <c r="C6493" s="103" t="s">
        <v>89</v>
      </c>
      <c r="D6493" s="103" t="s">
        <v>416</v>
      </c>
      <c r="E6493" s="103" t="s">
        <v>417</v>
      </c>
      <c r="F6493" s="103" t="s">
        <v>417</v>
      </c>
      <c r="G6493" s="103" t="s">
        <v>505</v>
      </c>
      <c r="H6493" s="103" t="s">
        <v>506</v>
      </c>
      <c r="I6493" s="103" t="s">
        <v>92</v>
      </c>
      <c r="J6493" s="215">
        <v>4290.3100000000004</v>
      </c>
      <c r="K6493" s="216" t="s">
        <v>344</v>
      </c>
    </row>
    <row r="6494" spans="1:11" x14ac:dyDescent="0.25">
      <c r="A6494" s="103" t="s">
        <v>809</v>
      </c>
      <c r="B6494" s="103" t="s">
        <v>344</v>
      </c>
      <c r="C6494" s="103" t="s">
        <v>89</v>
      </c>
      <c r="D6494" s="103" t="s">
        <v>416</v>
      </c>
      <c r="E6494" s="103" t="s">
        <v>417</v>
      </c>
      <c r="F6494" s="103" t="s">
        <v>417</v>
      </c>
      <c r="G6494" s="103" t="s">
        <v>505</v>
      </c>
      <c r="H6494" s="103" t="s">
        <v>506</v>
      </c>
      <c r="I6494" s="103" t="s">
        <v>92</v>
      </c>
      <c r="J6494" s="215">
        <v>2824.8</v>
      </c>
      <c r="K6494" s="216" t="s">
        <v>344</v>
      </c>
    </row>
    <row r="6495" spans="1:11" x14ac:dyDescent="0.25">
      <c r="A6495" s="103" t="s">
        <v>810</v>
      </c>
      <c r="B6495" s="103" t="s">
        <v>344</v>
      </c>
      <c r="C6495" s="103" t="s">
        <v>89</v>
      </c>
      <c r="D6495" s="103" t="s">
        <v>416</v>
      </c>
      <c r="E6495" s="103" t="s">
        <v>417</v>
      </c>
      <c r="F6495" s="103" t="s">
        <v>417</v>
      </c>
      <c r="G6495" s="103" t="s">
        <v>505</v>
      </c>
      <c r="H6495" s="103" t="s">
        <v>506</v>
      </c>
      <c r="I6495" s="103" t="s">
        <v>92</v>
      </c>
      <c r="J6495" s="215">
        <v>3980.4</v>
      </c>
      <c r="K6495" s="216" t="s">
        <v>344</v>
      </c>
    </row>
    <row r="6496" spans="1:11" x14ac:dyDescent="0.25">
      <c r="A6496" s="103" t="s">
        <v>1038</v>
      </c>
      <c r="B6496" s="103" t="s">
        <v>344</v>
      </c>
      <c r="C6496" s="103" t="s">
        <v>89</v>
      </c>
      <c r="D6496" s="103" t="s">
        <v>416</v>
      </c>
      <c r="E6496" s="103" t="s">
        <v>417</v>
      </c>
      <c r="F6496" s="103" t="s">
        <v>417</v>
      </c>
      <c r="G6496" s="103" t="s">
        <v>505</v>
      </c>
      <c r="H6496" s="103" t="s">
        <v>506</v>
      </c>
      <c r="I6496" s="103" t="s">
        <v>92</v>
      </c>
      <c r="J6496" s="215">
        <v>1724.97</v>
      </c>
      <c r="K6496" s="216" t="s">
        <v>344</v>
      </c>
    </row>
    <row r="6497" spans="1:11" x14ac:dyDescent="0.25">
      <c r="A6497" s="103" t="s">
        <v>806</v>
      </c>
      <c r="B6497" s="103" t="s">
        <v>344</v>
      </c>
      <c r="C6497" s="103" t="s">
        <v>89</v>
      </c>
      <c r="D6497" s="103" t="s">
        <v>416</v>
      </c>
      <c r="E6497" s="103" t="s">
        <v>417</v>
      </c>
      <c r="F6497" s="103" t="s">
        <v>417</v>
      </c>
      <c r="G6497" s="103" t="s">
        <v>505</v>
      </c>
      <c r="H6497" s="103" t="s">
        <v>506</v>
      </c>
      <c r="I6497" s="103" t="s">
        <v>92</v>
      </c>
      <c r="J6497" s="215">
        <v>2919.18</v>
      </c>
      <c r="K6497" s="216" t="s">
        <v>344</v>
      </c>
    </row>
    <row r="6498" spans="1:11" x14ac:dyDescent="0.25">
      <c r="A6498" s="103" t="s">
        <v>807</v>
      </c>
      <c r="B6498" s="103" t="s">
        <v>344</v>
      </c>
      <c r="C6498" s="103" t="s">
        <v>89</v>
      </c>
      <c r="D6498" s="103" t="s">
        <v>416</v>
      </c>
      <c r="E6498" s="103" t="s">
        <v>417</v>
      </c>
      <c r="F6498" s="103" t="s">
        <v>417</v>
      </c>
      <c r="G6498" s="103" t="s">
        <v>505</v>
      </c>
      <c r="H6498" s="103" t="s">
        <v>506</v>
      </c>
      <c r="I6498" s="103" t="s">
        <v>92</v>
      </c>
      <c r="J6498" s="215">
        <v>7519.1</v>
      </c>
      <c r="K6498" s="216" t="s">
        <v>344</v>
      </c>
    </row>
    <row r="6499" spans="1:11" x14ac:dyDescent="0.25">
      <c r="A6499" s="103" t="s">
        <v>808</v>
      </c>
      <c r="B6499" s="103" t="s">
        <v>344</v>
      </c>
      <c r="C6499" s="103" t="s">
        <v>89</v>
      </c>
      <c r="D6499" s="103" t="s">
        <v>416</v>
      </c>
      <c r="E6499" s="103" t="s">
        <v>417</v>
      </c>
      <c r="F6499" s="103" t="s">
        <v>417</v>
      </c>
      <c r="G6499" s="103" t="s">
        <v>205</v>
      </c>
      <c r="H6499" s="103" t="s">
        <v>343</v>
      </c>
      <c r="I6499" s="103" t="s">
        <v>92</v>
      </c>
      <c r="J6499" s="215">
        <v>2519.5500000000002</v>
      </c>
      <c r="K6499" s="216" t="s">
        <v>344</v>
      </c>
    </row>
    <row r="6500" spans="1:11" x14ac:dyDescent="0.25">
      <c r="A6500" s="103" t="s">
        <v>809</v>
      </c>
      <c r="B6500" s="103" t="s">
        <v>344</v>
      </c>
      <c r="C6500" s="103" t="s">
        <v>89</v>
      </c>
      <c r="D6500" s="103" t="s">
        <v>416</v>
      </c>
      <c r="E6500" s="103" t="s">
        <v>417</v>
      </c>
      <c r="F6500" s="103" t="s">
        <v>417</v>
      </c>
      <c r="G6500" s="103" t="s">
        <v>205</v>
      </c>
      <c r="H6500" s="103" t="s">
        <v>343</v>
      </c>
      <c r="I6500" s="103" t="s">
        <v>92</v>
      </c>
      <c r="J6500" s="215">
        <v>3241.58</v>
      </c>
      <c r="K6500" s="216" t="s">
        <v>344</v>
      </c>
    </row>
    <row r="6501" spans="1:11" x14ac:dyDescent="0.25">
      <c r="A6501" s="103" t="s">
        <v>810</v>
      </c>
      <c r="B6501" s="103" t="s">
        <v>344</v>
      </c>
      <c r="C6501" s="103" t="s">
        <v>89</v>
      </c>
      <c r="D6501" s="103" t="s">
        <v>416</v>
      </c>
      <c r="E6501" s="103" t="s">
        <v>417</v>
      </c>
      <c r="F6501" s="103" t="s">
        <v>417</v>
      </c>
      <c r="G6501" s="103" t="s">
        <v>205</v>
      </c>
      <c r="H6501" s="103" t="s">
        <v>343</v>
      </c>
      <c r="I6501" s="103" t="s">
        <v>92</v>
      </c>
      <c r="J6501" s="215">
        <v>2174.89</v>
      </c>
      <c r="K6501" s="216" t="s">
        <v>344</v>
      </c>
    </row>
    <row r="6502" spans="1:11" x14ac:dyDescent="0.25">
      <c r="A6502" s="103" t="s">
        <v>1038</v>
      </c>
      <c r="B6502" s="103" t="s">
        <v>344</v>
      </c>
      <c r="C6502" s="103" t="s">
        <v>89</v>
      </c>
      <c r="D6502" s="103" t="s">
        <v>416</v>
      </c>
      <c r="E6502" s="103" t="s">
        <v>417</v>
      </c>
      <c r="F6502" s="103" t="s">
        <v>417</v>
      </c>
      <c r="G6502" s="103" t="s">
        <v>205</v>
      </c>
      <c r="H6502" s="103" t="s">
        <v>343</v>
      </c>
      <c r="I6502" s="103" t="s">
        <v>92</v>
      </c>
      <c r="J6502" s="215">
        <v>1875.12</v>
      </c>
      <c r="K6502" s="216" t="s">
        <v>344</v>
      </c>
    </row>
    <row r="6503" spans="1:11" x14ac:dyDescent="0.25">
      <c r="A6503" s="103" t="s">
        <v>806</v>
      </c>
      <c r="B6503" s="103" t="s">
        <v>344</v>
      </c>
      <c r="C6503" s="103" t="s">
        <v>89</v>
      </c>
      <c r="D6503" s="103" t="s">
        <v>416</v>
      </c>
      <c r="E6503" s="103" t="s">
        <v>417</v>
      </c>
      <c r="F6503" s="103" t="s">
        <v>417</v>
      </c>
      <c r="G6503" s="103" t="s">
        <v>205</v>
      </c>
      <c r="H6503" s="103" t="s">
        <v>343</v>
      </c>
      <c r="I6503" s="103" t="s">
        <v>92</v>
      </c>
      <c r="J6503" s="215">
        <v>3027.2</v>
      </c>
      <c r="K6503" s="216" t="s">
        <v>344</v>
      </c>
    </row>
    <row r="6504" spans="1:11" x14ac:dyDescent="0.25">
      <c r="A6504" s="103" t="s">
        <v>807</v>
      </c>
      <c r="B6504" s="103" t="s">
        <v>344</v>
      </c>
      <c r="C6504" s="103" t="s">
        <v>89</v>
      </c>
      <c r="D6504" s="103" t="s">
        <v>416</v>
      </c>
      <c r="E6504" s="103" t="s">
        <v>417</v>
      </c>
      <c r="F6504" s="103" t="s">
        <v>417</v>
      </c>
      <c r="G6504" s="103" t="s">
        <v>205</v>
      </c>
      <c r="H6504" s="103" t="s">
        <v>343</v>
      </c>
      <c r="I6504" s="103" t="s">
        <v>92</v>
      </c>
      <c r="J6504" s="215">
        <v>3698.22</v>
      </c>
      <c r="K6504" s="216" t="s">
        <v>344</v>
      </c>
    </row>
    <row r="6505" spans="1:11" x14ac:dyDescent="0.25">
      <c r="A6505" s="103" t="s">
        <v>808</v>
      </c>
      <c r="B6505" s="103" t="s">
        <v>344</v>
      </c>
      <c r="C6505" s="103" t="s">
        <v>89</v>
      </c>
      <c r="D6505" s="103" t="s">
        <v>416</v>
      </c>
      <c r="E6505" s="103" t="s">
        <v>417</v>
      </c>
      <c r="F6505" s="103" t="s">
        <v>417</v>
      </c>
      <c r="G6505" s="103" t="s">
        <v>529</v>
      </c>
      <c r="H6505" s="103" t="s">
        <v>530</v>
      </c>
      <c r="I6505" s="103" t="s">
        <v>92</v>
      </c>
      <c r="J6505" s="215">
        <v>6905.28</v>
      </c>
      <c r="K6505" s="216" t="s">
        <v>344</v>
      </c>
    </row>
    <row r="6506" spans="1:11" x14ac:dyDescent="0.25">
      <c r="A6506" s="103" t="s">
        <v>809</v>
      </c>
      <c r="B6506" s="103" t="s">
        <v>344</v>
      </c>
      <c r="C6506" s="103" t="s">
        <v>89</v>
      </c>
      <c r="D6506" s="103" t="s">
        <v>416</v>
      </c>
      <c r="E6506" s="103" t="s">
        <v>417</v>
      </c>
      <c r="F6506" s="103" t="s">
        <v>417</v>
      </c>
      <c r="G6506" s="103" t="s">
        <v>529</v>
      </c>
      <c r="H6506" s="103" t="s">
        <v>530</v>
      </c>
      <c r="I6506" s="103" t="s">
        <v>92</v>
      </c>
      <c r="J6506" s="215">
        <v>6350.45</v>
      </c>
      <c r="K6506" s="216" t="s">
        <v>344</v>
      </c>
    </row>
    <row r="6507" spans="1:11" x14ac:dyDescent="0.25">
      <c r="A6507" s="103" t="s">
        <v>810</v>
      </c>
      <c r="B6507" s="103" t="s">
        <v>344</v>
      </c>
      <c r="C6507" s="103" t="s">
        <v>89</v>
      </c>
      <c r="D6507" s="103" t="s">
        <v>416</v>
      </c>
      <c r="E6507" s="103" t="s">
        <v>417</v>
      </c>
      <c r="F6507" s="103" t="s">
        <v>417</v>
      </c>
      <c r="G6507" s="103" t="s">
        <v>529</v>
      </c>
      <c r="H6507" s="103" t="s">
        <v>530</v>
      </c>
      <c r="I6507" s="103" t="s">
        <v>92</v>
      </c>
      <c r="J6507" s="215">
        <v>3676.57</v>
      </c>
      <c r="K6507" s="216" t="s">
        <v>344</v>
      </c>
    </row>
    <row r="6508" spans="1:11" x14ac:dyDescent="0.25">
      <c r="A6508" s="103" t="s">
        <v>1038</v>
      </c>
      <c r="B6508" s="103" t="s">
        <v>344</v>
      </c>
      <c r="C6508" s="103" t="s">
        <v>89</v>
      </c>
      <c r="D6508" s="103" t="s">
        <v>416</v>
      </c>
      <c r="E6508" s="103" t="s">
        <v>417</v>
      </c>
      <c r="F6508" s="103" t="s">
        <v>417</v>
      </c>
      <c r="G6508" s="103" t="s">
        <v>529</v>
      </c>
      <c r="H6508" s="103" t="s">
        <v>530</v>
      </c>
      <c r="I6508" s="103" t="s">
        <v>92</v>
      </c>
      <c r="J6508" s="215">
        <v>6214.77</v>
      </c>
      <c r="K6508" s="216" t="s">
        <v>344</v>
      </c>
    </row>
    <row r="6509" spans="1:11" x14ac:dyDescent="0.25">
      <c r="A6509" s="103" t="s">
        <v>806</v>
      </c>
      <c r="B6509" s="103" t="s">
        <v>344</v>
      </c>
      <c r="C6509" s="103" t="s">
        <v>89</v>
      </c>
      <c r="D6509" s="103" t="s">
        <v>416</v>
      </c>
      <c r="E6509" s="103" t="s">
        <v>417</v>
      </c>
      <c r="F6509" s="103" t="s">
        <v>417</v>
      </c>
      <c r="G6509" s="103" t="s">
        <v>529</v>
      </c>
      <c r="H6509" s="103" t="s">
        <v>530</v>
      </c>
      <c r="I6509" s="103" t="s">
        <v>92</v>
      </c>
      <c r="J6509" s="215">
        <v>4400.1899999999996</v>
      </c>
      <c r="K6509" s="216" t="s">
        <v>344</v>
      </c>
    </row>
    <row r="6510" spans="1:11" x14ac:dyDescent="0.25">
      <c r="A6510" s="103" t="s">
        <v>807</v>
      </c>
      <c r="B6510" s="103" t="s">
        <v>344</v>
      </c>
      <c r="C6510" s="103" t="s">
        <v>89</v>
      </c>
      <c r="D6510" s="103" t="s">
        <v>416</v>
      </c>
      <c r="E6510" s="103" t="s">
        <v>417</v>
      </c>
      <c r="F6510" s="103" t="s">
        <v>417</v>
      </c>
      <c r="G6510" s="103" t="s">
        <v>529</v>
      </c>
      <c r="H6510" s="103" t="s">
        <v>530</v>
      </c>
      <c r="I6510" s="103" t="s">
        <v>92</v>
      </c>
      <c r="J6510" s="215">
        <v>9837.94</v>
      </c>
      <c r="K6510" s="216" t="s">
        <v>344</v>
      </c>
    </row>
    <row r="6511" spans="1:11" x14ac:dyDescent="0.25">
      <c r="A6511" s="103" t="s">
        <v>808</v>
      </c>
      <c r="B6511" s="103" t="s">
        <v>344</v>
      </c>
      <c r="C6511" s="103" t="s">
        <v>89</v>
      </c>
      <c r="D6511" s="103" t="s">
        <v>416</v>
      </c>
      <c r="E6511" s="103" t="s">
        <v>417</v>
      </c>
      <c r="F6511" s="103" t="s">
        <v>417</v>
      </c>
      <c r="G6511" s="103" t="s">
        <v>509</v>
      </c>
      <c r="H6511" s="103" t="s">
        <v>510</v>
      </c>
      <c r="I6511" s="103" t="s">
        <v>92</v>
      </c>
      <c r="J6511" s="215">
        <v>8115.43</v>
      </c>
      <c r="K6511" s="216" t="s">
        <v>344</v>
      </c>
    </row>
    <row r="6512" spans="1:11" x14ac:dyDescent="0.25">
      <c r="A6512" s="103" t="s">
        <v>809</v>
      </c>
      <c r="B6512" s="103" t="s">
        <v>344</v>
      </c>
      <c r="C6512" s="103" t="s">
        <v>89</v>
      </c>
      <c r="D6512" s="103" t="s">
        <v>416</v>
      </c>
      <c r="E6512" s="103" t="s">
        <v>417</v>
      </c>
      <c r="F6512" s="103" t="s">
        <v>417</v>
      </c>
      <c r="G6512" s="103" t="s">
        <v>509</v>
      </c>
      <c r="H6512" s="103" t="s">
        <v>510</v>
      </c>
      <c r="I6512" s="103" t="s">
        <v>92</v>
      </c>
      <c r="J6512" s="215">
        <v>7655.44</v>
      </c>
      <c r="K6512" s="216" t="s">
        <v>344</v>
      </c>
    </row>
    <row r="6513" spans="1:11" x14ac:dyDescent="0.25">
      <c r="A6513" s="103" t="s">
        <v>810</v>
      </c>
      <c r="B6513" s="103" t="s">
        <v>344</v>
      </c>
      <c r="C6513" s="103" t="s">
        <v>89</v>
      </c>
      <c r="D6513" s="103" t="s">
        <v>416</v>
      </c>
      <c r="E6513" s="103" t="s">
        <v>417</v>
      </c>
      <c r="F6513" s="103" t="s">
        <v>417</v>
      </c>
      <c r="G6513" s="103" t="s">
        <v>509</v>
      </c>
      <c r="H6513" s="103" t="s">
        <v>510</v>
      </c>
      <c r="I6513" s="103" t="s">
        <v>92</v>
      </c>
      <c r="J6513" s="215">
        <v>6509.6</v>
      </c>
      <c r="K6513" s="216" t="s">
        <v>344</v>
      </c>
    </row>
    <row r="6514" spans="1:11" x14ac:dyDescent="0.25">
      <c r="A6514" s="103" t="s">
        <v>1038</v>
      </c>
      <c r="B6514" s="103" t="s">
        <v>344</v>
      </c>
      <c r="C6514" s="103" t="s">
        <v>89</v>
      </c>
      <c r="D6514" s="103" t="s">
        <v>416</v>
      </c>
      <c r="E6514" s="103" t="s">
        <v>417</v>
      </c>
      <c r="F6514" s="103" t="s">
        <v>417</v>
      </c>
      <c r="G6514" s="103" t="s">
        <v>509</v>
      </c>
      <c r="H6514" s="103" t="s">
        <v>510</v>
      </c>
      <c r="I6514" s="103" t="s">
        <v>92</v>
      </c>
      <c r="J6514" s="215">
        <v>7310.64</v>
      </c>
      <c r="K6514" s="216" t="s">
        <v>344</v>
      </c>
    </row>
    <row r="6515" spans="1:11" x14ac:dyDescent="0.25">
      <c r="A6515" s="103" t="s">
        <v>806</v>
      </c>
      <c r="B6515" s="103" t="s">
        <v>344</v>
      </c>
      <c r="C6515" s="103" t="s">
        <v>89</v>
      </c>
      <c r="D6515" s="103" t="s">
        <v>416</v>
      </c>
      <c r="E6515" s="103" t="s">
        <v>417</v>
      </c>
      <c r="F6515" s="103" t="s">
        <v>417</v>
      </c>
      <c r="G6515" s="103" t="s">
        <v>509</v>
      </c>
      <c r="H6515" s="103" t="s">
        <v>510</v>
      </c>
      <c r="I6515" s="103" t="s">
        <v>92</v>
      </c>
      <c r="J6515" s="215">
        <v>7247.93</v>
      </c>
      <c r="K6515" s="216" t="s">
        <v>344</v>
      </c>
    </row>
    <row r="6516" spans="1:11" x14ac:dyDescent="0.25">
      <c r="A6516" s="103" t="s">
        <v>807</v>
      </c>
      <c r="B6516" s="103" t="s">
        <v>344</v>
      </c>
      <c r="C6516" s="103" t="s">
        <v>89</v>
      </c>
      <c r="D6516" s="103" t="s">
        <v>416</v>
      </c>
      <c r="E6516" s="103" t="s">
        <v>417</v>
      </c>
      <c r="F6516" s="103" t="s">
        <v>417</v>
      </c>
      <c r="G6516" s="103" t="s">
        <v>509</v>
      </c>
      <c r="H6516" s="103" t="s">
        <v>510</v>
      </c>
      <c r="I6516" s="103" t="s">
        <v>92</v>
      </c>
      <c r="J6516" s="215">
        <v>11828.25</v>
      </c>
      <c r="K6516" s="216" t="s">
        <v>344</v>
      </c>
    </row>
    <row r="6517" spans="1:11" x14ac:dyDescent="0.25">
      <c r="A6517" s="103" t="s">
        <v>808</v>
      </c>
      <c r="B6517" s="103" t="s">
        <v>344</v>
      </c>
      <c r="C6517" s="103" t="s">
        <v>89</v>
      </c>
      <c r="D6517" s="103" t="s">
        <v>416</v>
      </c>
      <c r="E6517" s="103" t="s">
        <v>417</v>
      </c>
      <c r="F6517" s="103" t="s">
        <v>417</v>
      </c>
      <c r="G6517" s="103" t="s">
        <v>483</v>
      </c>
      <c r="H6517" s="103" t="s">
        <v>484</v>
      </c>
      <c r="I6517" s="103" t="s">
        <v>92</v>
      </c>
      <c r="J6517" s="215">
        <v>3004.1</v>
      </c>
      <c r="K6517" s="216" t="s">
        <v>344</v>
      </c>
    </row>
    <row r="6518" spans="1:11" x14ac:dyDescent="0.25">
      <c r="A6518" s="103" t="s">
        <v>809</v>
      </c>
      <c r="B6518" s="103" t="s">
        <v>344</v>
      </c>
      <c r="C6518" s="103" t="s">
        <v>89</v>
      </c>
      <c r="D6518" s="103" t="s">
        <v>416</v>
      </c>
      <c r="E6518" s="103" t="s">
        <v>417</v>
      </c>
      <c r="F6518" s="103" t="s">
        <v>417</v>
      </c>
      <c r="G6518" s="103" t="s">
        <v>483</v>
      </c>
      <c r="H6518" s="103" t="s">
        <v>484</v>
      </c>
      <c r="I6518" s="103" t="s">
        <v>92</v>
      </c>
      <c r="J6518" s="215">
        <v>2632.94</v>
      </c>
      <c r="K6518" s="216" t="s">
        <v>344</v>
      </c>
    </row>
    <row r="6519" spans="1:11" x14ac:dyDescent="0.25">
      <c r="A6519" s="103" t="s">
        <v>810</v>
      </c>
      <c r="B6519" s="103" t="s">
        <v>344</v>
      </c>
      <c r="C6519" s="103" t="s">
        <v>89</v>
      </c>
      <c r="D6519" s="103" t="s">
        <v>416</v>
      </c>
      <c r="E6519" s="103" t="s">
        <v>417</v>
      </c>
      <c r="F6519" s="103" t="s">
        <v>417</v>
      </c>
      <c r="G6519" s="103" t="s">
        <v>483</v>
      </c>
      <c r="H6519" s="103" t="s">
        <v>484</v>
      </c>
      <c r="I6519" s="103" t="s">
        <v>92</v>
      </c>
      <c r="J6519" s="215">
        <v>2194.12</v>
      </c>
      <c r="K6519" s="216" t="s">
        <v>344</v>
      </c>
    </row>
    <row r="6520" spans="1:11" x14ac:dyDescent="0.25">
      <c r="A6520" s="103" t="s">
        <v>1038</v>
      </c>
      <c r="B6520" s="103" t="s">
        <v>344</v>
      </c>
      <c r="C6520" s="103" t="s">
        <v>89</v>
      </c>
      <c r="D6520" s="103" t="s">
        <v>416</v>
      </c>
      <c r="E6520" s="103" t="s">
        <v>417</v>
      </c>
      <c r="F6520" s="103" t="s">
        <v>417</v>
      </c>
      <c r="G6520" s="103" t="s">
        <v>483</v>
      </c>
      <c r="H6520" s="103" t="s">
        <v>484</v>
      </c>
      <c r="I6520" s="103" t="s">
        <v>92</v>
      </c>
      <c r="J6520" s="215">
        <v>2574.9499999999998</v>
      </c>
      <c r="K6520" s="216" t="s">
        <v>344</v>
      </c>
    </row>
    <row r="6521" spans="1:11" x14ac:dyDescent="0.25">
      <c r="A6521" s="103" t="s">
        <v>806</v>
      </c>
      <c r="B6521" s="103" t="s">
        <v>344</v>
      </c>
      <c r="C6521" s="103" t="s">
        <v>89</v>
      </c>
      <c r="D6521" s="103" t="s">
        <v>416</v>
      </c>
      <c r="E6521" s="103" t="s">
        <v>417</v>
      </c>
      <c r="F6521" s="103" t="s">
        <v>417</v>
      </c>
      <c r="G6521" s="103" t="s">
        <v>483</v>
      </c>
      <c r="H6521" s="103" t="s">
        <v>484</v>
      </c>
      <c r="I6521" s="103" t="s">
        <v>92</v>
      </c>
      <c r="J6521" s="215">
        <v>3031.76</v>
      </c>
      <c r="K6521" s="216" t="s">
        <v>344</v>
      </c>
    </row>
    <row r="6522" spans="1:11" x14ac:dyDescent="0.25">
      <c r="A6522" s="103" t="s">
        <v>807</v>
      </c>
      <c r="B6522" s="103" t="s">
        <v>344</v>
      </c>
      <c r="C6522" s="103" t="s">
        <v>89</v>
      </c>
      <c r="D6522" s="103" t="s">
        <v>416</v>
      </c>
      <c r="E6522" s="103" t="s">
        <v>417</v>
      </c>
      <c r="F6522" s="103" t="s">
        <v>417</v>
      </c>
      <c r="G6522" s="103" t="s">
        <v>483</v>
      </c>
      <c r="H6522" s="103" t="s">
        <v>484</v>
      </c>
      <c r="I6522" s="103" t="s">
        <v>92</v>
      </c>
      <c r="J6522" s="215">
        <v>3483.75</v>
      </c>
      <c r="K6522" s="216" t="s">
        <v>344</v>
      </c>
    </row>
    <row r="6523" spans="1:11" x14ac:dyDescent="0.25">
      <c r="A6523" s="103" t="s">
        <v>808</v>
      </c>
      <c r="B6523" s="103" t="s">
        <v>344</v>
      </c>
      <c r="C6523" s="103" t="s">
        <v>89</v>
      </c>
      <c r="D6523" s="103" t="s">
        <v>416</v>
      </c>
      <c r="E6523" s="103" t="s">
        <v>417</v>
      </c>
      <c r="F6523" s="103" t="s">
        <v>417</v>
      </c>
      <c r="G6523" s="103" t="s">
        <v>511</v>
      </c>
      <c r="H6523" s="103" t="s">
        <v>512</v>
      </c>
      <c r="I6523" s="103" t="s">
        <v>92</v>
      </c>
      <c r="J6523" s="215">
        <v>25885.17</v>
      </c>
      <c r="K6523" s="216" t="s">
        <v>344</v>
      </c>
    </row>
    <row r="6524" spans="1:11" x14ac:dyDescent="0.25">
      <c r="A6524" s="103" t="s">
        <v>809</v>
      </c>
      <c r="B6524" s="103" t="s">
        <v>344</v>
      </c>
      <c r="C6524" s="103" t="s">
        <v>89</v>
      </c>
      <c r="D6524" s="103" t="s">
        <v>416</v>
      </c>
      <c r="E6524" s="103" t="s">
        <v>417</v>
      </c>
      <c r="F6524" s="103" t="s">
        <v>417</v>
      </c>
      <c r="G6524" s="103" t="s">
        <v>511</v>
      </c>
      <c r="H6524" s="103" t="s">
        <v>512</v>
      </c>
      <c r="I6524" s="103" t="s">
        <v>92</v>
      </c>
      <c r="J6524" s="215">
        <v>24368.01</v>
      </c>
      <c r="K6524" s="216" t="s">
        <v>344</v>
      </c>
    </row>
    <row r="6525" spans="1:11" x14ac:dyDescent="0.25">
      <c r="A6525" s="103" t="s">
        <v>810</v>
      </c>
      <c r="B6525" s="103" t="s">
        <v>344</v>
      </c>
      <c r="C6525" s="103" t="s">
        <v>89</v>
      </c>
      <c r="D6525" s="103" t="s">
        <v>416</v>
      </c>
      <c r="E6525" s="103" t="s">
        <v>417</v>
      </c>
      <c r="F6525" s="103" t="s">
        <v>417</v>
      </c>
      <c r="G6525" s="103" t="s">
        <v>511</v>
      </c>
      <c r="H6525" s="103" t="s">
        <v>512</v>
      </c>
      <c r="I6525" s="103" t="s">
        <v>92</v>
      </c>
      <c r="J6525" s="215">
        <v>15889.05</v>
      </c>
      <c r="K6525" s="216" t="s">
        <v>344</v>
      </c>
    </row>
    <row r="6526" spans="1:11" x14ac:dyDescent="0.25">
      <c r="A6526" s="103" t="s">
        <v>1038</v>
      </c>
      <c r="B6526" s="103" t="s">
        <v>344</v>
      </c>
      <c r="C6526" s="103" t="s">
        <v>89</v>
      </c>
      <c r="D6526" s="103" t="s">
        <v>416</v>
      </c>
      <c r="E6526" s="103" t="s">
        <v>417</v>
      </c>
      <c r="F6526" s="103" t="s">
        <v>417</v>
      </c>
      <c r="G6526" s="103" t="s">
        <v>511</v>
      </c>
      <c r="H6526" s="103" t="s">
        <v>512</v>
      </c>
      <c r="I6526" s="103" t="s">
        <v>92</v>
      </c>
      <c r="J6526" s="215">
        <v>22237.55</v>
      </c>
      <c r="K6526" s="216" t="s">
        <v>344</v>
      </c>
    </row>
    <row r="6527" spans="1:11" x14ac:dyDescent="0.25">
      <c r="A6527" s="103" t="s">
        <v>806</v>
      </c>
      <c r="B6527" s="103" t="s">
        <v>344</v>
      </c>
      <c r="C6527" s="103" t="s">
        <v>89</v>
      </c>
      <c r="D6527" s="103" t="s">
        <v>416</v>
      </c>
      <c r="E6527" s="103" t="s">
        <v>417</v>
      </c>
      <c r="F6527" s="103" t="s">
        <v>417</v>
      </c>
      <c r="G6527" s="103" t="s">
        <v>511</v>
      </c>
      <c r="H6527" s="103" t="s">
        <v>512</v>
      </c>
      <c r="I6527" s="103" t="s">
        <v>92</v>
      </c>
      <c r="J6527" s="215">
        <v>22835.67</v>
      </c>
      <c r="K6527" s="216" t="s">
        <v>344</v>
      </c>
    </row>
    <row r="6528" spans="1:11" x14ac:dyDescent="0.25">
      <c r="A6528" s="103" t="s">
        <v>807</v>
      </c>
      <c r="B6528" s="103" t="s">
        <v>344</v>
      </c>
      <c r="C6528" s="103" t="s">
        <v>89</v>
      </c>
      <c r="D6528" s="103" t="s">
        <v>416</v>
      </c>
      <c r="E6528" s="103" t="s">
        <v>417</v>
      </c>
      <c r="F6528" s="103" t="s">
        <v>417</v>
      </c>
      <c r="G6528" s="103" t="s">
        <v>511</v>
      </c>
      <c r="H6528" s="103" t="s">
        <v>512</v>
      </c>
      <c r="I6528" s="103" t="s">
        <v>92</v>
      </c>
      <c r="J6528" s="215">
        <v>32941.279999999999</v>
      </c>
      <c r="K6528" s="216" t="s">
        <v>344</v>
      </c>
    </row>
    <row r="6529" spans="1:11" x14ac:dyDescent="0.25">
      <c r="A6529" s="103" t="s">
        <v>810</v>
      </c>
      <c r="B6529" s="103" t="s">
        <v>344</v>
      </c>
      <c r="C6529" s="103" t="s">
        <v>89</v>
      </c>
      <c r="D6529" s="103" t="s">
        <v>416</v>
      </c>
      <c r="E6529" s="103" t="s">
        <v>417</v>
      </c>
      <c r="F6529" s="103" t="s">
        <v>417</v>
      </c>
      <c r="G6529" s="103" t="s">
        <v>513</v>
      </c>
      <c r="H6529" s="103" t="s">
        <v>514</v>
      </c>
      <c r="I6529" s="103" t="s">
        <v>92</v>
      </c>
      <c r="J6529" s="215">
        <v>2186.1799999999998</v>
      </c>
      <c r="K6529" s="216" t="s">
        <v>344</v>
      </c>
    </row>
    <row r="6530" spans="1:11" x14ac:dyDescent="0.25">
      <c r="A6530" s="103" t="s">
        <v>1038</v>
      </c>
      <c r="B6530" s="103" t="s">
        <v>344</v>
      </c>
      <c r="C6530" s="103" t="s">
        <v>89</v>
      </c>
      <c r="D6530" s="103" t="s">
        <v>416</v>
      </c>
      <c r="E6530" s="103" t="s">
        <v>417</v>
      </c>
      <c r="F6530" s="103" t="s">
        <v>417</v>
      </c>
      <c r="G6530" s="103" t="s">
        <v>513</v>
      </c>
      <c r="H6530" s="103" t="s">
        <v>514</v>
      </c>
      <c r="I6530" s="103" t="s">
        <v>92</v>
      </c>
      <c r="J6530" s="215">
        <v>3269.77</v>
      </c>
      <c r="K6530" s="216" t="s">
        <v>344</v>
      </c>
    </row>
    <row r="6531" spans="1:11" x14ac:dyDescent="0.25">
      <c r="A6531" s="103" t="s">
        <v>807</v>
      </c>
      <c r="B6531" s="103" t="s">
        <v>344</v>
      </c>
      <c r="C6531" s="103" t="s">
        <v>89</v>
      </c>
      <c r="D6531" s="103" t="s">
        <v>416</v>
      </c>
      <c r="E6531" s="103" t="s">
        <v>417</v>
      </c>
      <c r="F6531" s="103" t="s">
        <v>417</v>
      </c>
      <c r="G6531" s="103" t="s">
        <v>513</v>
      </c>
      <c r="H6531" s="103" t="s">
        <v>514</v>
      </c>
      <c r="I6531" s="103" t="s">
        <v>92</v>
      </c>
      <c r="J6531" s="215">
        <v>1775.02</v>
      </c>
      <c r="K6531" s="216" t="s">
        <v>344</v>
      </c>
    </row>
    <row r="6532" spans="1:11" x14ac:dyDescent="0.25">
      <c r="A6532" s="103" t="s">
        <v>808</v>
      </c>
      <c r="B6532" s="103" t="s">
        <v>344</v>
      </c>
      <c r="C6532" s="103" t="s">
        <v>89</v>
      </c>
      <c r="D6532" s="103" t="s">
        <v>416</v>
      </c>
      <c r="E6532" s="103" t="s">
        <v>417</v>
      </c>
      <c r="F6532" s="103" t="s">
        <v>417</v>
      </c>
      <c r="G6532" s="103" t="s">
        <v>515</v>
      </c>
      <c r="H6532" s="103" t="s">
        <v>516</v>
      </c>
      <c r="I6532" s="103" t="s">
        <v>92</v>
      </c>
      <c r="J6532" s="215">
        <v>5491.58</v>
      </c>
      <c r="K6532" s="216" t="s">
        <v>344</v>
      </c>
    </row>
    <row r="6533" spans="1:11" x14ac:dyDescent="0.25">
      <c r="A6533" s="103" t="s">
        <v>809</v>
      </c>
      <c r="B6533" s="103" t="s">
        <v>344</v>
      </c>
      <c r="C6533" s="103" t="s">
        <v>89</v>
      </c>
      <c r="D6533" s="103" t="s">
        <v>416</v>
      </c>
      <c r="E6533" s="103" t="s">
        <v>417</v>
      </c>
      <c r="F6533" s="103" t="s">
        <v>417</v>
      </c>
      <c r="G6533" s="103" t="s">
        <v>515</v>
      </c>
      <c r="H6533" s="103" t="s">
        <v>516</v>
      </c>
      <c r="I6533" s="103" t="s">
        <v>92</v>
      </c>
      <c r="J6533" s="215">
        <v>10402.61</v>
      </c>
      <c r="K6533" s="216" t="s">
        <v>344</v>
      </c>
    </row>
    <row r="6534" spans="1:11" x14ac:dyDescent="0.25">
      <c r="A6534" s="103" t="s">
        <v>810</v>
      </c>
      <c r="B6534" s="103" t="s">
        <v>344</v>
      </c>
      <c r="C6534" s="103" t="s">
        <v>89</v>
      </c>
      <c r="D6534" s="103" t="s">
        <v>416</v>
      </c>
      <c r="E6534" s="103" t="s">
        <v>417</v>
      </c>
      <c r="F6534" s="103" t="s">
        <v>417</v>
      </c>
      <c r="G6534" s="103" t="s">
        <v>515</v>
      </c>
      <c r="H6534" s="103" t="s">
        <v>516</v>
      </c>
      <c r="I6534" s="103" t="s">
        <v>92</v>
      </c>
      <c r="J6534" s="215">
        <v>10016.450000000001</v>
      </c>
      <c r="K6534" s="216" t="s">
        <v>344</v>
      </c>
    </row>
    <row r="6535" spans="1:11" x14ac:dyDescent="0.25">
      <c r="A6535" s="103" t="s">
        <v>1038</v>
      </c>
      <c r="B6535" s="103" t="s">
        <v>344</v>
      </c>
      <c r="C6535" s="103" t="s">
        <v>89</v>
      </c>
      <c r="D6535" s="103" t="s">
        <v>416</v>
      </c>
      <c r="E6535" s="103" t="s">
        <v>417</v>
      </c>
      <c r="F6535" s="103" t="s">
        <v>417</v>
      </c>
      <c r="G6535" s="103" t="s">
        <v>515</v>
      </c>
      <c r="H6535" s="103" t="s">
        <v>516</v>
      </c>
      <c r="I6535" s="103" t="s">
        <v>92</v>
      </c>
      <c r="J6535" s="215">
        <v>4402.8599999999997</v>
      </c>
      <c r="K6535" s="216" t="s">
        <v>344</v>
      </c>
    </row>
    <row r="6536" spans="1:11" x14ac:dyDescent="0.25">
      <c r="A6536" s="103" t="s">
        <v>806</v>
      </c>
      <c r="B6536" s="103" t="s">
        <v>344</v>
      </c>
      <c r="C6536" s="103" t="s">
        <v>89</v>
      </c>
      <c r="D6536" s="103" t="s">
        <v>416</v>
      </c>
      <c r="E6536" s="103" t="s">
        <v>417</v>
      </c>
      <c r="F6536" s="103" t="s">
        <v>417</v>
      </c>
      <c r="G6536" s="103" t="s">
        <v>515</v>
      </c>
      <c r="H6536" s="103" t="s">
        <v>516</v>
      </c>
      <c r="I6536" s="103" t="s">
        <v>92</v>
      </c>
      <c r="J6536" s="215">
        <v>9090.2800000000007</v>
      </c>
      <c r="K6536" s="216" t="s">
        <v>344</v>
      </c>
    </row>
    <row r="6537" spans="1:11" x14ac:dyDescent="0.25">
      <c r="A6537" s="103" t="s">
        <v>807</v>
      </c>
      <c r="B6537" s="103" t="s">
        <v>344</v>
      </c>
      <c r="C6537" s="103" t="s">
        <v>89</v>
      </c>
      <c r="D6537" s="103" t="s">
        <v>416</v>
      </c>
      <c r="E6537" s="103" t="s">
        <v>417</v>
      </c>
      <c r="F6537" s="103" t="s">
        <v>417</v>
      </c>
      <c r="G6537" s="103" t="s">
        <v>515</v>
      </c>
      <c r="H6537" s="103" t="s">
        <v>516</v>
      </c>
      <c r="I6537" s="103" t="s">
        <v>92</v>
      </c>
      <c r="J6537" s="215">
        <v>10209.1</v>
      </c>
      <c r="K6537" s="216" t="s">
        <v>344</v>
      </c>
    </row>
    <row r="6538" spans="1:11" x14ac:dyDescent="0.25">
      <c r="A6538" s="103" t="s">
        <v>808</v>
      </c>
      <c r="B6538" s="103" t="s">
        <v>344</v>
      </c>
      <c r="C6538" s="103" t="s">
        <v>89</v>
      </c>
      <c r="D6538" s="103" t="s">
        <v>416</v>
      </c>
      <c r="E6538" s="103" t="s">
        <v>417</v>
      </c>
      <c r="F6538" s="103" t="s">
        <v>417</v>
      </c>
      <c r="G6538" s="103" t="s">
        <v>533</v>
      </c>
      <c r="H6538" s="103" t="s">
        <v>534</v>
      </c>
      <c r="I6538" s="103" t="s">
        <v>92</v>
      </c>
      <c r="J6538" s="215">
        <v>1798.72</v>
      </c>
      <c r="K6538" s="216" t="s">
        <v>344</v>
      </c>
    </row>
    <row r="6539" spans="1:11" x14ac:dyDescent="0.25">
      <c r="A6539" s="103" t="s">
        <v>809</v>
      </c>
      <c r="B6539" s="103" t="s">
        <v>344</v>
      </c>
      <c r="C6539" s="103" t="s">
        <v>89</v>
      </c>
      <c r="D6539" s="103" t="s">
        <v>416</v>
      </c>
      <c r="E6539" s="103" t="s">
        <v>417</v>
      </c>
      <c r="F6539" s="103" t="s">
        <v>417</v>
      </c>
      <c r="G6539" s="103" t="s">
        <v>533</v>
      </c>
      <c r="H6539" s="103" t="s">
        <v>534</v>
      </c>
      <c r="I6539" s="103" t="s">
        <v>92</v>
      </c>
      <c r="J6539" s="215">
        <v>1740.4</v>
      </c>
      <c r="K6539" s="216" t="s">
        <v>344</v>
      </c>
    </row>
    <row r="6540" spans="1:11" x14ac:dyDescent="0.25">
      <c r="A6540" s="103" t="s">
        <v>810</v>
      </c>
      <c r="B6540" s="103" t="s">
        <v>344</v>
      </c>
      <c r="C6540" s="103" t="s">
        <v>89</v>
      </c>
      <c r="D6540" s="103" t="s">
        <v>416</v>
      </c>
      <c r="E6540" s="103" t="s">
        <v>417</v>
      </c>
      <c r="F6540" s="103" t="s">
        <v>417</v>
      </c>
      <c r="G6540" s="103" t="s">
        <v>533</v>
      </c>
      <c r="H6540" s="103" t="s">
        <v>534</v>
      </c>
      <c r="I6540" s="103" t="s">
        <v>92</v>
      </c>
      <c r="J6540" s="215">
        <v>1557.2</v>
      </c>
      <c r="K6540" s="216" t="s">
        <v>344</v>
      </c>
    </row>
    <row r="6541" spans="1:11" x14ac:dyDescent="0.25">
      <c r="A6541" s="103" t="s">
        <v>1038</v>
      </c>
      <c r="B6541" s="103" t="s">
        <v>344</v>
      </c>
      <c r="C6541" s="103" t="s">
        <v>89</v>
      </c>
      <c r="D6541" s="103" t="s">
        <v>416</v>
      </c>
      <c r="E6541" s="103" t="s">
        <v>417</v>
      </c>
      <c r="F6541" s="103" t="s">
        <v>417</v>
      </c>
      <c r="G6541" s="103" t="s">
        <v>533</v>
      </c>
      <c r="H6541" s="103" t="s">
        <v>534</v>
      </c>
      <c r="I6541" s="103" t="s">
        <v>92</v>
      </c>
      <c r="J6541" s="215">
        <v>1609.39</v>
      </c>
      <c r="K6541" s="216" t="s">
        <v>344</v>
      </c>
    </row>
    <row r="6542" spans="1:11" x14ac:dyDescent="0.25">
      <c r="A6542" s="103" t="s">
        <v>806</v>
      </c>
      <c r="B6542" s="103" t="s">
        <v>344</v>
      </c>
      <c r="C6542" s="103" t="s">
        <v>89</v>
      </c>
      <c r="D6542" s="103" t="s">
        <v>416</v>
      </c>
      <c r="E6542" s="103" t="s">
        <v>417</v>
      </c>
      <c r="F6542" s="103" t="s">
        <v>417</v>
      </c>
      <c r="G6542" s="103" t="s">
        <v>533</v>
      </c>
      <c r="H6542" s="103" t="s">
        <v>534</v>
      </c>
      <c r="I6542" s="103" t="s">
        <v>92</v>
      </c>
      <c r="J6542" s="215">
        <v>1862.69</v>
      </c>
      <c r="K6542" s="216" t="s">
        <v>344</v>
      </c>
    </row>
    <row r="6543" spans="1:11" x14ac:dyDescent="0.25">
      <c r="A6543" s="103" t="s">
        <v>807</v>
      </c>
      <c r="B6543" s="103" t="s">
        <v>344</v>
      </c>
      <c r="C6543" s="103" t="s">
        <v>89</v>
      </c>
      <c r="D6543" s="103" t="s">
        <v>416</v>
      </c>
      <c r="E6543" s="103" t="s">
        <v>417</v>
      </c>
      <c r="F6543" s="103" t="s">
        <v>417</v>
      </c>
      <c r="G6543" s="103" t="s">
        <v>533</v>
      </c>
      <c r="H6543" s="103" t="s">
        <v>534</v>
      </c>
      <c r="I6543" s="103" t="s">
        <v>92</v>
      </c>
      <c r="J6543" s="215">
        <v>2556.08</v>
      </c>
      <c r="K6543" s="216" t="s">
        <v>344</v>
      </c>
    </row>
    <row r="6544" spans="1:11" x14ac:dyDescent="0.25">
      <c r="A6544" s="103" t="s">
        <v>808</v>
      </c>
      <c r="B6544" s="103" t="s">
        <v>344</v>
      </c>
      <c r="C6544" s="103" t="s">
        <v>89</v>
      </c>
      <c r="D6544" s="103" t="s">
        <v>416</v>
      </c>
      <c r="E6544" s="103" t="s">
        <v>417</v>
      </c>
      <c r="F6544" s="103" t="s">
        <v>417</v>
      </c>
      <c r="G6544" s="103" t="s">
        <v>525</v>
      </c>
      <c r="H6544" s="103" t="s">
        <v>526</v>
      </c>
      <c r="I6544" s="103" t="s">
        <v>92</v>
      </c>
      <c r="J6544" s="215">
        <v>4151.46</v>
      </c>
      <c r="K6544" s="216" t="s">
        <v>344</v>
      </c>
    </row>
    <row r="6545" spans="1:11" x14ac:dyDescent="0.25">
      <c r="A6545" s="103" t="s">
        <v>809</v>
      </c>
      <c r="B6545" s="103" t="s">
        <v>344</v>
      </c>
      <c r="C6545" s="103" t="s">
        <v>89</v>
      </c>
      <c r="D6545" s="103" t="s">
        <v>416</v>
      </c>
      <c r="E6545" s="103" t="s">
        <v>417</v>
      </c>
      <c r="F6545" s="103" t="s">
        <v>417</v>
      </c>
      <c r="G6545" s="103" t="s">
        <v>525</v>
      </c>
      <c r="H6545" s="103" t="s">
        <v>526</v>
      </c>
      <c r="I6545" s="103" t="s">
        <v>92</v>
      </c>
      <c r="J6545" s="215">
        <v>3425.95</v>
      </c>
      <c r="K6545" s="216" t="s">
        <v>344</v>
      </c>
    </row>
    <row r="6546" spans="1:11" x14ac:dyDescent="0.25">
      <c r="A6546" s="103" t="s">
        <v>810</v>
      </c>
      <c r="B6546" s="103" t="s">
        <v>344</v>
      </c>
      <c r="C6546" s="103" t="s">
        <v>89</v>
      </c>
      <c r="D6546" s="103" t="s">
        <v>416</v>
      </c>
      <c r="E6546" s="103" t="s">
        <v>417</v>
      </c>
      <c r="F6546" s="103" t="s">
        <v>417</v>
      </c>
      <c r="G6546" s="103" t="s">
        <v>525</v>
      </c>
      <c r="H6546" s="103" t="s">
        <v>526</v>
      </c>
      <c r="I6546" s="103" t="s">
        <v>92</v>
      </c>
      <c r="J6546" s="215">
        <v>1880.92</v>
      </c>
      <c r="K6546" s="216" t="s">
        <v>344</v>
      </c>
    </row>
    <row r="6547" spans="1:11" x14ac:dyDescent="0.25">
      <c r="A6547" s="103" t="s">
        <v>1038</v>
      </c>
      <c r="B6547" s="103" t="s">
        <v>344</v>
      </c>
      <c r="C6547" s="103" t="s">
        <v>89</v>
      </c>
      <c r="D6547" s="103" t="s">
        <v>416</v>
      </c>
      <c r="E6547" s="103" t="s">
        <v>417</v>
      </c>
      <c r="F6547" s="103" t="s">
        <v>417</v>
      </c>
      <c r="G6547" s="103" t="s">
        <v>525</v>
      </c>
      <c r="H6547" s="103" t="s">
        <v>526</v>
      </c>
      <c r="I6547" s="103" t="s">
        <v>92</v>
      </c>
      <c r="J6547" s="215">
        <v>3113.59</v>
      </c>
      <c r="K6547" s="216" t="s">
        <v>344</v>
      </c>
    </row>
    <row r="6548" spans="1:11" x14ac:dyDescent="0.25">
      <c r="A6548" s="103" t="s">
        <v>806</v>
      </c>
      <c r="B6548" s="103" t="s">
        <v>344</v>
      </c>
      <c r="C6548" s="103" t="s">
        <v>89</v>
      </c>
      <c r="D6548" s="103" t="s">
        <v>416</v>
      </c>
      <c r="E6548" s="103" t="s">
        <v>417</v>
      </c>
      <c r="F6548" s="103" t="s">
        <v>417</v>
      </c>
      <c r="G6548" s="103" t="s">
        <v>525</v>
      </c>
      <c r="H6548" s="103" t="s">
        <v>526</v>
      </c>
      <c r="I6548" s="103" t="s">
        <v>92</v>
      </c>
      <c r="J6548" s="215">
        <v>3755.11</v>
      </c>
      <c r="K6548" s="216" t="s">
        <v>344</v>
      </c>
    </row>
    <row r="6549" spans="1:11" x14ac:dyDescent="0.25">
      <c r="A6549" s="103" t="s">
        <v>807</v>
      </c>
      <c r="B6549" s="103" t="s">
        <v>344</v>
      </c>
      <c r="C6549" s="103" t="s">
        <v>89</v>
      </c>
      <c r="D6549" s="103" t="s">
        <v>416</v>
      </c>
      <c r="E6549" s="103" t="s">
        <v>417</v>
      </c>
      <c r="F6549" s="103" t="s">
        <v>417</v>
      </c>
      <c r="G6549" s="103" t="s">
        <v>525</v>
      </c>
      <c r="H6549" s="103" t="s">
        <v>526</v>
      </c>
      <c r="I6549" s="103" t="s">
        <v>92</v>
      </c>
      <c r="J6549" s="215">
        <v>6019.62</v>
      </c>
      <c r="K6549" s="216" t="s">
        <v>344</v>
      </c>
    </row>
    <row r="6550" spans="1:11" x14ac:dyDescent="0.25">
      <c r="A6550" s="103" t="s">
        <v>807</v>
      </c>
      <c r="B6550" s="103" t="s">
        <v>344</v>
      </c>
      <c r="C6550" s="103" t="s">
        <v>89</v>
      </c>
      <c r="D6550" s="103" t="s">
        <v>416</v>
      </c>
      <c r="E6550" s="103" t="s">
        <v>417</v>
      </c>
      <c r="F6550" s="103" t="s">
        <v>417</v>
      </c>
      <c r="G6550" s="103" t="s">
        <v>553</v>
      </c>
      <c r="H6550" s="103" t="s">
        <v>554</v>
      </c>
      <c r="I6550" s="103" t="s">
        <v>92</v>
      </c>
      <c r="J6550" s="215">
        <v>647.52</v>
      </c>
      <c r="K6550" s="216" t="s">
        <v>344</v>
      </c>
    </row>
    <row r="6551" spans="1:11" x14ac:dyDescent="0.25">
      <c r="A6551" s="103" t="s">
        <v>808</v>
      </c>
      <c r="B6551" s="103" t="s">
        <v>344</v>
      </c>
      <c r="C6551" s="103" t="s">
        <v>89</v>
      </c>
      <c r="D6551" s="103" t="s">
        <v>416</v>
      </c>
      <c r="E6551" s="103" t="s">
        <v>417</v>
      </c>
      <c r="F6551" s="103" t="s">
        <v>417</v>
      </c>
      <c r="G6551" s="103" t="s">
        <v>517</v>
      </c>
      <c r="H6551" s="103" t="s">
        <v>518</v>
      </c>
      <c r="I6551" s="103" t="s">
        <v>92</v>
      </c>
      <c r="J6551" s="215">
        <v>3741.94</v>
      </c>
      <c r="K6551" s="216" t="s">
        <v>344</v>
      </c>
    </row>
    <row r="6552" spans="1:11" x14ac:dyDescent="0.25">
      <c r="A6552" s="103" t="s">
        <v>809</v>
      </c>
      <c r="B6552" s="103" t="s">
        <v>344</v>
      </c>
      <c r="C6552" s="103" t="s">
        <v>89</v>
      </c>
      <c r="D6552" s="103" t="s">
        <v>416</v>
      </c>
      <c r="E6552" s="103" t="s">
        <v>417</v>
      </c>
      <c r="F6552" s="103" t="s">
        <v>417</v>
      </c>
      <c r="G6552" s="103" t="s">
        <v>517</v>
      </c>
      <c r="H6552" s="103" t="s">
        <v>518</v>
      </c>
      <c r="I6552" s="103" t="s">
        <v>92</v>
      </c>
      <c r="J6552" s="215">
        <v>5466.45</v>
      </c>
      <c r="K6552" s="216" t="s">
        <v>344</v>
      </c>
    </row>
    <row r="6553" spans="1:11" x14ac:dyDescent="0.25">
      <c r="A6553" s="103" t="s">
        <v>810</v>
      </c>
      <c r="B6553" s="103" t="s">
        <v>344</v>
      </c>
      <c r="C6553" s="103" t="s">
        <v>89</v>
      </c>
      <c r="D6553" s="103" t="s">
        <v>416</v>
      </c>
      <c r="E6553" s="103" t="s">
        <v>417</v>
      </c>
      <c r="F6553" s="103" t="s">
        <v>417</v>
      </c>
      <c r="G6553" s="103" t="s">
        <v>517</v>
      </c>
      <c r="H6553" s="103" t="s">
        <v>518</v>
      </c>
      <c r="I6553" s="103" t="s">
        <v>92</v>
      </c>
      <c r="J6553" s="215">
        <v>1916.81</v>
      </c>
      <c r="K6553" s="216" t="s">
        <v>344</v>
      </c>
    </row>
    <row r="6554" spans="1:11" x14ac:dyDescent="0.25">
      <c r="A6554" s="103" t="s">
        <v>1038</v>
      </c>
      <c r="B6554" s="103" t="s">
        <v>344</v>
      </c>
      <c r="C6554" s="103" t="s">
        <v>89</v>
      </c>
      <c r="D6554" s="103" t="s">
        <v>416</v>
      </c>
      <c r="E6554" s="103" t="s">
        <v>417</v>
      </c>
      <c r="F6554" s="103" t="s">
        <v>417</v>
      </c>
      <c r="G6554" s="103" t="s">
        <v>517</v>
      </c>
      <c r="H6554" s="103" t="s">
        <v>518</v>
      </c>
      <c r="I6554" s="103" t="s">
        <v>92</v>
      </c>
      <c r="J6554" s="215">
        <v>4695.7700000000004</v>
      </c>
      <c r="K6554" s="216" t="s">
        <v>344</v>
      </c>
    </row>
    <row r="6555" spans="1:11" x14ac:dyDescent="0.25">
      <c r="A6555" s="103" t="s">
        <v>806</v>
      </c>
      <c r="B6555" s="103" t="s">
        <v>344</v>
      </c>
      <c r="C6555" s="103" t="s">
        <v>89</v>
      </c>
      <c r="D6555" s="103" t="s">
        <v>416</v>
      </c>
      <c r="E6555" s="103" t="s">
        <v>417</v>
      </c>
      <c r="F6555" s="103" t="s">
        <v>417</v>
      </c>
      <c r="G6555" s="103" t="s">
        <v>517</v>
      </c>
      <c r="H6555" s="103" t="s">
        <v>518</v>
      </c>
      <c r="I6555" s="103" t="s">
        <v>92</v>
      </c>
      <c r="J6555" s="215">
        <v>5395.82</v>
      </c>
      <c r="K6555" s="216" t="s">
        <v>344</v>
      </c>
    </row>
    <row r="6556" spans="1:11" x14ac:dyDescent="0.25">
      <c r="A6556" s="103" t="s">
        <v>807</v>
      </c>
      <c r="B6556" s="103" t="s">
        <v>344</v>
      </c>
      <c r="C6556" s="103" t="s">
        <v>89</v>
      </c>
      <c r="D6556" s="103" t="s">
        <v>416</v>
      </c>
      <c r="E6556" s="103" t="s">
        <v>417</v>
      </c>
      <c r="F6556" s="103" t="s">
        <v>417</v>
      </c>
      <c r="G6556" s="103" t="s">
        <v>517</v>
      </c>
      <c r="H6556" s="103" t="s">
        <v>518</v>
      </c>
      <c r="I6556" s="103" t="s">
        <v>92</v>
      </c>
      <c r="J6556" s="215">
        <v>5282.75</v>
      </c>
      <c r="K6556" s="216" t="s">
        <v>344</v>
      </c>
    </row>
    <row r="6557" spans="1:11" x14ac:dyDescent="0.25">
      <c r="A6557" s="103" t="s">
        <v>807</v>
      </c>
      <c r="B6557" s="103" t="s">
        <v>344</v>
      </c>
      <c r="C6557" s="103" t="s">
        <v>89</v>
      </c>
      <c r="D6557" s="103" t="s">
        <v>416</v>
      </c>
      <c r="E6557" s="103" t="s">
        <v>417</v>
      </c>
      <c r="F6557" s="103" t="s">
        <v>417</v>
      </c>
      <c r="G6557" s="103" t="s">
        <v>485</v>
      </c>
      <c r="H6557" s="103" t="s">
        <v>486</v>
      </c>
      <c r="I6557" s="103" t="s">
        <v>92</v>
      </c>
      <c r="J6557" s="215">
        <v>201.18</v>
      </c>
      <c r="K6557" s="216" t="s">
        <v>344</v>
      </c>
    </row>
    <row r="6558" spans="1:11" x14ac:dyDescent="0.25">
      <c r="A6558" s="103" t="s">
        <v>808</v>
      </c>
      <c r="B6558" s="103" t="s">
        <v>344</v>
      </c>
      <c r="C6558" s="103" t="s">
        <v>89</v>
      </c>
      <c r="D6558" s="103" t="s">
        <v>416</v>
      </c>
      <c r="E6558" s="103" t="s">
        <v>417</v>
      </c>
      <c r="F6558" s="103" t="s">
        <v>417</v>
      </c>
      <c r="G6558" s="103" t="s">
        <v>519</v>
      </c>
      <c r="H6558" s="103" t="s">
        <v>520</v>
      </c>
      <c r="I6558" s="103" t="s">
        <v>92</v>
      </c>
      <c r="J6558" s="215">
        <v>4947.78</v>
      </c>
      <c r="K6558" s="216" t="s">
        <v>344</v>
      </c>
    </row>
    <row r="6559" spans="1:11" x14ac:dyDescent="0.25">
      <c r="A6559" s="103" t="s">
        <v>809</v>
      </c>
      <c r="B6559" s="103" t="s">
        <v>344</v>
      </c>
      <c r="C6559" s="103" t="s">
        <v>89</v>
      </c>
      <c r="D6559" s="103" t="s">
        <v>416</v>
      </c>
      <c r="E6559" s="103" t="s">
        <v>417</v>
      </c>
      <c r="F6559" s="103" t="s">
        <v>417</v>
      </c>
      <c r="G6559" s="103" t="s">
        <v>519</v>
      </c>
      <c r="H6559" s="103" t="s">
        <v>520</v>
      </c>
      <c r="I6559" s="103" t="s">
        <v>92</v>
      </c>
      <c r="J6559" s="215">
        <v>3816.03</v>
      </c>
      <c r="K6559" s="216" t="s">
        <v>344</v>
      </c>
    </row>
    <row r="6560" spans="1:11" x14ac:dyDescent="0.25">
      <c r="A6560" s="103" t="s">
        <v>810</v>
      </c>
      <c r="B6560" s="103" t="s">
        <v>344</v>
      </c>
      <c r="C6560" s="103" t="s">
        <v>89</v>
      </c>
      <c r="D6560" s="103" t="s">
        <v>416</v>
      </c>
      <c r="E6560" s="103" t="s">
        <v>417</v>
      </c>
      <c r="F6560" s="103" t="s">
        <v>417</v>
      </c>
      <c r="G6560" s="103" t="s">
        <v>519</v>
      </c>
      <c r="H6560" s="103" t="s">
        <v>520</v>
      </c>
      <c r="I6560" s="103" t="s">
        <v>92</v>
      </c>
      <c r="J6560" s="215">
        <v>3191.59</v>
      </c>
      <c r="K6560" s="216" t="s">
        <v>344</v>
      </c>
    </row>
    <row r="6561" spans="1:11" x14ac:dyDescent="0.25">
      <c r="A6561" s="103" t="s">
        <v>1038</v>
      </c>
      <c r="B6561" s="103" t="s">
        <v>344</v>
      </c>
      <c r="C6561" s="103" t="s">
        <v>89</v>
      </c>
      <c r="D6561" s="103" t="s">
        <v>416</v>
      </c>
      <c r="E6561" s="103" t="s">
        <v>417</v>
      </c>
      <c r="F6561" s="103" t="s">
        <v>417</v>
      </c>
      <c r="G6561" s="103" t="s">
        <v>519</v>
      </c>
      <c r="H6561" s="103" t="s">
        <v>520</v>
      </c>
      <c r="I6561" s="103" t="s">
        <v>92</v>
      </c>
      <c r="J6561" s="215">
        <v>4302.42</v>
      </c>
      <c r="K6561" s="216" t="s">
        <v>344</v>
      </c>
    </row>
    <row r="6562" spans="1:11" x14ac:dyDescent="0.25">
      <c r="A6562" s="103" t="s">
        <v>806</v>
      </c>
      <c r="B6562" s="103" t="s">
        <v>344</v>
      </c>
      <c r="C6562" s="103" t="s">
        <v>89</v>
      </c>
      <c r="D6562" s="103" t="s">
        <v>416</v>
      </c>
      <c r="E6562" s="103" t="s">
        <v>417</v>
      </c>
      <c r="F6562" s="103" t="s">
        <v>417</v>
      </c>
      <c r="G6562" s="103" t="s">
        <v>519</v>
      </c>
      <c r="H6562" s="103" t="s">
        <v>520</v>
      </c>
      <c r="I6562" s="103" t="s">
        <v>92</v>
      </c>
      <c r="J6562" s="215">
        <v>4226.8599999999997</v>
      </c>
      <c r="K6562" s="216" t="s">
        <v>344</v>
      </c>
    </row>
    <row r="6563" spans="1:11" x14ac:dyDescent="0.25">
      <c r="A6563" s="103" t="s">
        <v>807</v>
      </c>
      <c r="B6563" s="103" t="s">
        <v>344</v>
      </c>
      <c r="C6563" s="103" t="s">
        <v>89</v>
      </c>
      <c r="D6563" s="103" t="s">
        <v>416</v>
      </c>
      <c r="E6563" s="103" t="s">
        <v>417</v>
      </c>
      <c r="F6563" s="103" t="s">
        <v>417</v>
      </c>
      <c r="G6563" s="103" t="s">
        <v>519</v>
      </c>
      <c r="H6563" s="103" t="s">
        <v>520</v>
      </c>
      <c r="I6563" s="103" t="s">
        <v>92</v>
      </c>
      <c r="J6563" s="215">
        <v>5879.97</v>
      </c>
      <c r="K6563" s="216" t="s">
        <v>344</v>
      </c>
    </row>
    <row r="6564" spans="1:11" x14ac:dyDescent="0.25">
      <c r="A6564" s="103" t="s">
        <v>807</v>
      </c>
      <c r="B6564" s="103" t="s">
        <v>344</v>
      </c>
      <c r="C6564" s="103" t="s">
        <v>89</v>
      </c>
      <c r="D6564" s="103" t="s">
        <v>416</v>
      </c>
      <c r="E6564" s="103" t="s">
        <v>417</v>
      </c>
      <c r="F6564" s="103" t="s">
        <v>417</v>
      </c>
      <c r="G6564" s="103" t="s">
        <v>521</v>
      </c>
      <c r="H6564" s="103" t="s">
        <v>522</v>
      </c>
      <c r="I6564" s="103" t="s">
        <v>92</v>
      </c>
      <c r="J6564" s="215">
        <v>803.54</v>
      </c>
      <c r="K6564" s="216" t="s">
        <v>344</v>
      </c>
    </row>
    <row r="6565" spans="1:11" x14ac:dyDescent="0.25">
      <c r="A6565" s="103" t="s">
        <v>808</v>
      </c>
      <c r="B6565" s="103" t="s">
        <v>344</v>
      </c>
      <c r="C6565" s="103" t="s">
        <v>89</v>
      </c>
      <c r="D6565" s="103" t="s">
        <v>416</v>
      </c>
      <c r="E6565" s="103" t="s">
        <v>417</v>
      </c>
      <c r="F6565" s="103" t="s">
        <v>417</v>
      </c>
      <c r="G6565" s="103" t="s">
        <v>539</v>
      </c>
      <c r="H6565" s="103" t="s">
        <v>540</v>
      </c>
      <c r="I6565" s="103" t="s">
        <v>92</v>
      </c>
      <c r="J6565" s="215">
        <v>2208.66</v>
      </c>
      <c r="K6565" s="216" t="s">
        <v>344</v>
      </c>
    </row>
    <row r="6566" spans="1:11" x14ac:dyDescent="0.25">
      <c r="A6566" s="103" t="s">
        <v>809</v>
      </c>
      <c r="B6566" s="103" t="s">
        <v>344</v>
      </c>
      <c r="C6566" s="103" t="s">
        <v>89</v>
      </c>
      <c r="D6566" s="103" t="s">
        <v>416</v>
      </c>
      <c r="E6566" s="103" t="s">
        <v>417</v>
      </c>
      <c r="F6566" s="103" t="s">
        <v>417</v>
      </c>
      <c r="G6566" s="103" t="s">
        <v>539</v>
      </c>
      <c r="H6566" s="103" t="s">
        <v>540</v>
      </c>
      <c r="I6566" s="103" t="s">
        <v>92</v>
      </c>
      <c r="J6566" s="215">
        <v>2039.92</v>
      </c>
      <c r="K6566" s="216" t="s">
        <v>344</v>
      </c>
    </row>
    <row r="6567" spans="1:11" x14ac:dyDescent="0.25">
      <c r="A6567" s="103" t="s">
        <v>810</v>
      </c>
      <c r="B6567" s="103" t="s">
        <v>344</v>
      </c>
      <c r="C6567" s="103" t="s">
        <v>89</v>
      </c>
      <c r="D6567" s="103" t="s">
        <v>416</v>
      </c>
      <c r="E6567" s="103" t="s">
        <v>417</v>
      </c>
      <c r="F6567" s="103" t="s">
        <v>417</v>
      </c>
      <c r="G6567" s="103" t="s">
        <v>539</v>
      </c>
      <c r="H6567" s="103" t="s">
        <v>540</v>
      </c>
      <c r="I6567" s="103" t="s">
        <v>92</v>
      </c>
      <c r="J6567" s="215">
        <v>1748.51</v>
      </c>
      <c r="K6567" s="216" t="s">
        <v>344</v>
      </c>
    </row>
    <row r="6568" spans="1:11" x14ac:dyDescent="0.25">
      <c r="A6568" s="103" t="s">
        <v>1038</v>
      </c>
      <c r="B6568" s="103" t="s">
        <v>344</v>
      </c>
      <c r="C6568" s="103" t="s">
        <v>89</v>
      </c>
      <c r="D6568" s="103" t="s">
        <v>416</v>
      </c>
      <c r="E6568" s="103" t="s">
        <v>417</v>
      </c>
      <c r="F6568" s="103" t="s">
        <v>417</v>
      </c>
      <c r="G6568" s="103" t="s">
        <v>539</v>
      </c>
      <c r="H6568" s="103" t="s">
        <v>540</v>
      </c>
      <c r="I6568" s="103" t="s">
        <v>92</v>
      </c>
      <c r="J6568" s="215">
        <v>1957.67</v>
      </c>
      <c r="K6568" s="216" t="s">
        <v>344</v>
      </c>
    </row>
    <row r="6569" spans="1:11" x14ac:dyDescent="0.25">
      <c r="A6569" s="103" t="s">
        <v>806</v>
      </c>
      <c r="B6569" s="103" t="s">
        <v>344</v>
      </c>
      <c r="C6569" s="103" t="s">
        <v>89</v>
      </c>
      <c r="D6569" s="103" t="s">
        <v>416</v>
      </c>
      <c r="E6569" s="103" t="s">
        <v>417</v>
      </c>
      <c r="F6569" s="103" t="s">
        <v>417</v>
      </c>
      <c r="G6569" s="103" t="s">
        <v>539</v>
      </c>
      <c r="H6569" s="103" t="s">
        <v>540</v>
      </c>
      <c r="I6569" s="103" t="s">
        <v>92</v>
      </c>
      <c r="J6569" s="215">
        <v>2520.98</v>
      </c>
      <c r="K6569" s="216" t="s">
        <v>344</v>
      </c>
    </row>
    <row r="6570" spans="1:11" x14ac:dyDescent="0.25">
      <c r="A6570" s="103" t="s">
        <v>807</v>
      </c>
      <c r="B6570" s="103" t="s">
        <v>344</v>
      </c>
      <c r="C6570" s="103" t="s">
        <v>89</v>
      </c>
      <c r="D6570" s="103" t="s">
        <v>416</v>
      </c>
      <c r="E6570" s="103" t="s">
        <v>417</v>
      </c>
      <c r="F6570" s="103" t="s">
        <v>417</v>
      </c>
      <c r="G6570" s="103" t="s">
        <v>539</v>
      </c>
      <c r="H6570" s="103" t="s">
        <v>540</v>
      </c>
      <c r="I6570" s="103" t="s">
        <v>92</v>
      </c>
      <c r="J6570" s="215">
        <v>3965.55</v>
      </c>
      <c r="K6570" s="216" t="s">
        <v>344</v>
      </c>
    </row>
    <row r="6571" spans="1:11" x14ac:dyDescent="0.25">
      <c r="A6571" s="103" t="s">
        <v>808</v>
      </c>
      <c r="B6571" s="103" t="s">
        <v>344</v>
      </c>
      <c r="C6571" s="103" t="s">
        <v>89</v>
      </c>
      <c r="D6571" s="103" t="s">
        <v>416</v>
      </c>
      <c r="E6571" s="103" t="s">
        <v>417</v>
      </c>
      <c r="F6571" s="103" t="s">
        <v>417</v>
      </c>
      <c r="G6571" s="103" t="s">
        <v>523</v>
      </c>
      <c r="H6571" s="103" t="s">
        <v>524</v>
      </c>
      <c r="I6571" s="103" t="s">
        <v>92</v>
      </c>
      <c r="J6571" s="215">
        <v>3874.96</v>
      </c>
      <c r="K6571" s="216" t="s">
        <v>344</v>
      </c>
    </row>
    <row r="6572" spans="1:11" x14ac:dyDescent="0.25">
      <c r="A6572" s="103" t="s">
        <v>809</v>
      </c>
      <c r="B6572" s="103" t="s">
        <v>344</v>
      </c>
      <c r="C6572" s="103" t="s">
        <v>89</v>
      </c>
      <c r="D6572" s="103" t="s">
        <v>416</v>
      </c>
      <c r="E6572" s="103" t="s">
        <v>417</v>
      </c>
      <c r="F6572" s="103" t="s">
        <v>417</v>
      </c>
      <c r="G6572" s="103" t="s">
        <v>523</v>
      </c>
      <c r="H6572" s="103" t="s">
        <v>524</v>
      </c>
      <c r="I6572" s="103" t="s">
        <v>92</v>
      </c>
      <c r="J6572" s="215">
        <v>3152.77</v>
      </c>
      <c r="K6572" s="216" t="s">
        <v>344</v>
      </c>
    </row>
    <row r="6573" spans="1:11" x14ac:dyDescent="0.25">
      <c r="A6573" s="103" t="s">
        <v>810</v>
      </c>
      <c r="B6573" s="103" t="s">
        <v>344</v>
      </c>
      <c r="C6573" s="103" t="s">
        <v>89</v>
      </c>
      <c r="D6573" s="103" t="s">
        <v>416</v>
      </c>
      <c r="E6573" s="103" t="s">
        <v>417</v>
      </c>
      <c r="F6573" s="103" t="s">
        <v>417</v>
      </c>
      <c r="G6573" s="103" t="s">
        <v>523</v>
      </c>
      <c r="H6573" s="103" t="s">
        <v>524</v>
      </c>
      <c r="I6573" s="103" t="s">
        <v>92</v>
      </c>
      <c r="J6573" s="215">
        <v>2955.72</v>
      </c>
      <c r="K6573" s="216" t="s">
        <v>344</v>
      </c>
    </row>
    <row r="6574" spans="1:11" x14ac:dyDescent="0.25">
      <c r="A6574" s="103" t="s">
        <v>1038</v>
      </c>
      <c r="B6574" s="103" t="s">
        <v>344</v>
      </c>
      <c r="C6574" s="103" t="s">
        <v>89</v>
      </c>
      <c r="D6574" s="103" t="s">
        <v>416</v>
      </c>
      <c r="E6574" s="103" t="s">
        <v>417</v>
      </c>
      <c r="F6574" s="103" t="s">
        <v>417</v>
      </c>
      <c r="G6574" s="103" t="s">
        <v>523</v>
      </c>
      <c r="H6574" s="103" t="s">
        <v>524</v>
      </c>
      <c r="I6574" s="103" t="s">
        <v>92</v>
      </c>
      <c r="J6574" s="215">
        <v>3059.18</v>
      </c>
      <c r="K6574" s="216" t="s">
        <v>344</v>
      </c>
    </row>
    <row r="6575" spans="1:11" x14ac:dyDescent="0.25">
      <c r="A6575" s="103" t="s">
        <v>806</v>
      </c>
      <c r="B6575" s="103" t="s">
        <v>344</v>
      </c>
      <c r="C6575" s="103" t="s">
        <v>89</v>
      </c>
      <c r="D6575" s="103" t="s">
        <v>416</v>
      </c>
      <c r="E6575" s="103" t="s">
        <v>417</v>
      </c>
      <c r="F6575" s="103" t="s">
        <v>417</v>
      </c>
      <c r="G6575" s="103" t="s">
        <v>523</v>
      </c>
      <c r="H6575" s="103" t="s">
        <v>524</v>
      </c>
      <c r="I6575" s="103" t="s">
        <v>92</v>
      </c>
      <c r="J6575" s="215">
        <v>3280.52</v>
      </c>
      <c r="K6575" s="216" t="s">
        <v>344</v>
      </c>
    </row>
    <row r="6576" spans="1:11" x14ac:dyDescent="0.25">
      <c r="A6576" s="103" t="s">
        <v>807</v>
      </c>
      <c r="B6576" s="103" t="s">
        <v>344</v>
      </c>
      <c r="C6576" s="103" t="s">
        <v>89</v>
      </c>
      <c r="D6576" s="103" t="s">
        <v>416</v>
      </c>
      <c r="E6576" s="103" t="s">
        <v>417</v>
      </c>
      <c r="F6576" s="103" t="s">
        <v>417</v>
      </c>
      <c r="G6576" s="103" t="s">
        <v>523</v>
      </c>
      <c r="H6576" s="103" t="s">
        <v>524</v>
      </c>
      <c r="I6576" s="103" t="s">
        <v>92</v>
      </c>
      <c r="J6576" s="215">
        <v>4894.6899999999996</v>
      </c>
      <c r="K6576" s="216" t="s">
        <v>344</v>
      </c>
    </row>
    <row r="6577" spans="1:11" x14ac:dyDescent="0.25">
      <c r="A6577" s="103" t="s">
        <v>808</v>
      </c>
      <c r="B6577" s="103" t="s">
        <v>344</v>
      </c>
      <c r="C6577" s="103" t="s">
        <v>89</v>
      </c>
      <c r="D6577" s="103" t="s">
        <v>416</v>
      </c>
      <c r="E6577" s="103" t="s">
        <v>417</v>
      </c>
      <c r="F6577" s="103" t="s">
        <v>417</v>
      </c>
      <c r="G6577" s="103" t="s">
        <v>547</v>
      </c>
      <c r="H6577" s="103" t="s">
        <v>548</v>
      </c>
      <c r="I6577" s="103" t="s">
        <v>92</v>
      </c>
      <c r="J6577" s="215">
        <v>3363.76</v>
      </c>
      <c r="K6577" s="216" t="s">
        <v>344</v>
      </c>
    </row>
    <row r="6578" spans="1:11" x14ac:dyDescent="0.25">
      <c r="A6578" s="103" t="s">
        <v>809</v>
      </c>
      <c r="B6578" s="103" t="s">
        <v>344</v>
      </c>
      <c r="C6578" s="103" t="s">
        <v>89</v>
      </c>
      <c r="D6578" s="103" t="s">
        <v>416</v>
      </c>
      <c r="E6578" s="103" t="s">
        <v>417</v>
      </c>
      <c r="F6578" s="103" t="s">
        <v>417</v>
      </c>
      <c r="G6578" s="103" t="s">
        <v>547</v>
      </c>
      <c r="H6578" s="103" t="s">
        <v>548</v>
      </c>
      <c r="I6578" s="103" t="s">
        <v>92</v>
      </c>
      <c r="J6578" s="215">
        <v>4625</v>
      </c>
      <c r="K6578" s="216" t="s">
        <v>344</v>
      </c>
    </row>
    <row r="6579" spans="1:11" x14ac:dyDescent="0.25">
      <c r="A6579" s="103" t="s">
        <v>810</v>
      </c>
      <c r="B6579" s="103" t="s">
        <v>344</v>
      </c>
      <c r="C6579" s="103" t="s">
        <v>89</v>
      </c>
      <c r="D6579" s="103" t="s">
        <v>416</v>
      </c>
      <c r="E6579" s="103" t="s">
        <v>417</v>
      </c>
      <c r="F6579" s="103" t="s">
        <v>417</v>
      </c>
      <c r="G6579" s="103" t="s">
        <v>547</v>
      </c>
      <c r="H6579" s="103" t="s">
        <v>548</v>
      </c>
      <c r="I6579" s="103" t="s">
        <v>92</v>
      </c>
      <c r="J6579" s="215">
        <v>2312.5</v>
      </c>
      <c r="K6579" s="216" t="s">
        <v>344</v>
      </c>
    </row>
    <row r="6580" spans="1:11" x14ac:dyDescent="0.25">
      <c r="A6580" s="103" t="s">
        <v>1038</v>
      </c>
      <c r="B6580" s="103" t="s">
        <v>344</v>
      </c>
      <c r="C6580" s="103" t="s">
        <v>89</v>
      </c>
      <c r="D6580" s="103" t="s">
        <v>416</v>
      </c>
      <c r="E6580" s="103" t="s">
        <v>417</v>
      </c>
      <c r="F6580" s="103" t="s">
        <v>417</v>
      </c>
      <c r="G6580" s="103" t="s">
        <v>547</v>
      </c>
      <c r="H6580" s="103" t="s">
        <v>548</v>
      </c>
      <c r="I6580" s="103" t="s">
        <v>92</v>
      </c>
      <c r="J6580" s="215">
        <v>3493.14</v>
      </c>
      <c r="K6580" s="216" t="s">
        <v>344</v>
      </c>
    </row>
    <row r="6581" spans="1:11" x14ac:dyDescent="0.25">
      <c r="A6581" s="103" t="s">
        <v>806</v>
      </c>
      <c r="B6581" s="103" t="s">
        <v>344</v>
      </c>
      <c r="C6581" s="103" t="s">
        <v>89</v>
      </c>
      <c r="D6581" s="103" t="s">
        <v>416</v>
      </c>
      <c r="E6581" s="103" t="s">
        <v>417</v>
      </c>
      <c r="F6581" s="103" t="s">
        <v>417</v>
      </c>
      <c r="G6581" s="103" t="s">
        <v>547</v>
      </c>
      <c r="H6581" s="103" t="s">
        <v>548</v>
      </c>
      <c r="I6581" s="103" t="s">
        <v>92</v>
      </c>
      <c r="J6581" s="215">
        <v>3052.5</v>
      </c>
      <c r="K6581" s="216" t="s">
        <v>344</v>
      </c>
    </row>
    <row r="6582" spans="1:11" x14ac:dyDescent="0.25">
      <c r="A6582" s="103" t="s">
        <v>807</v>
      </c>
      <c r="B6582" s="103" t="s">
        <v>344</v>
      </c>
      <c r="C6582" s="103" t="s">
        <v>89</v>
      </c>
      <c r="D6582" s="103" t="s">
        <v>416</v>
      </c>
      <c r="E6582" s="103" t="s">
        <v>417</v>
      </c>
      <c r="F6582" s="103" t="s">
        <v>417</v>
      </c>
      <c r="G6582" s="103" t="s">
        <v>547</v>
      </c>
      <c r="H6582" s="103" t="s">
        <v>548</v>
      </c>
      <c r="I6582" s="103" t="s">
        <v>92</v>
      </c>
      <c r="J6582" s="215">
        <v>5239.71</v>
      </c>
      <c r="K6582" s="216" t="s">
        <v>344</v>
      </c>
    </row>
    <row r="6583" spans="1:11" x14ac:dyDescent="0.25">
      <c r="A6583" s="103" t="s">
        <v>808</v>
      </c>
      <c r="B6583" s="103" t="s">
        <v>344</v>
      </c>
      <c r="C6583" s="103" t="s">
        <v>89</v>
      </c>
      <c r="D6583" s="103" t="s">
        <v>416</v>
      </c>
      <c r="E6583" s="103" t="s">
        <v>417</v>
      </c>
      <c r="F6583" s="103" t="s">
        <v>417</v>
      </c>
      <c r="G6583" s="103" t="s">
        <v>172</v>
      </c>
      <c r="H6583" s="103" t="s">
        <v>345</v>
      </c>
      <c r="I6583" s="103" t="s">
        <v>92</v>
      </c>
      <c r="J6583" s="215">
        <v>33669.01</v>
      </c>
      <c r="K6583" s="216" t="s">
        <v>344</v>
      </c>
    </row>
    <row r="6584" spans="1:11" x14ac:dyDescent="0.25">
      <c r="A6584" s="103" t="s">
        <v>809</v>
      </c>
      <c r="B6584" s="103" t="s">
        <v>344</v>
      </c>
      <c r="C6584" s="103" t="s">
        <v>89</v>
      </c>
      <c r="D6584" s="103" t="s">
        <v>416</v>
      </c>
      <c r="E6584" s="103" t="s">
        <v>417</v>
      </c>
      <c r="F6584" s="103" t="s">
        <v>417</v>
      </c>
      <c r="G6584" s="103" t="s">
        <v>172</v>
      </c>
      <c r="H6584" s="103" t="s">
        <v>345</v>
      </c>
      <c r="I6584" s="103" t="s">
        <v>92</v>
      </c>
      <c r="J6584" s="215">
        <v>37844.17</v>
      </c>
      <c r="K6584" s="216" t="s">
        <v>344</v>
      </c>
    </row>
    <row r="6585" spans="1:11" x14ac:dyDescent="0.25">
      <c r="A6585" s="103" t="s">
        <v>810</v>
      </c>
      <c r="B6585" s="103" t="s">
        <v>344</v>
      </c>
      <c r="C6585" s="103" t="s">
        <v>89</v>
      </c>
      <c r="D6585" s="103" t="s">
        <v>416</v>
      </c>
      <c r="E6585" s="103" t="s">
        <v>417</v>
      </c>
      <c r="F6585" s="103" t="s">
        <v>417</v>
      </c>
      <c r="G6585" s="103" t="s">
        <v>172</v>
      </c>
      <c r="H6585" s="103" t="s">
        <v>345</v>
      </c>
      <c r="I6585" s="103" t="s">
        <v>92</v>
      </c>
      <c r="J6585" s="215">
        <v>26353.86</v>
      </c>
      <c r="K6585" s="216" t="s">
        <v>344</v>
      </c>
    </row>
    <row r="6586" spans="1:11" x14ac:dyDescent="0.25">
      <c r="A6586" s="103" t="s">
        <v>1038</v>
      </c>
      <c r="B6586" s="103" t="s">
        <v>344</v>
      </c>
      <c r="C6586" s="103" t="s">
        <v>89</v>
      </c>
      <c r="D6586" s="103" t="s">
        <v>416</v>
      </c>
      <c r="E6586" s="103" t="s">
        <v>417</v>
      </c>
      <c r="F6586" s="103" t="s">
        <v>417</v>
      </c>
      <c r="G6586" s="103" t="s">
        <v>172</v>
      </c>
      <c r="H6586" s="103" t="s">
        <v>345</v>
      </c>
      <c r="I6586" s="103" t="s">
        <v>92</v>
      </c>
      <c r="J6586" s="215">
        <v>28879.200000000001</v>
      </c>
      <c r="K6586" s="216" t="s">
        <v>344</v>
      </c>
    </row>
    <row r="6587" spans="1:11" x14ac:dyDescent="0.25">
      <c r="A6587" s="103" t="s">
        <v>806</v>
      </c>
      <c r="B6587" s="103" t="s">
        <v>344</v>
      </c>
      <c r="C6587" s="103" t="s">
        <v>89</v>
      </c>
      <c r="D6587" s="103" t="s">
        <v>416</v>
      </c>
      <c r="E6587" s="103" t="s">
        <v>417</v>
      </c>
      <c r="F6587" s="103" t="s">
        <v>417</v>
      </c>
      <c r="G6587" s="103" t="s">
        <v>172</v>
      </c>
      <c r="H6587" s="103" t="s">
        <v>345</v>
      </c>
      <c r="I6587" s="103" t="s">
        <v>92</v>
      </c>
      <c r="J6587" s="215">
        <v>37717.46</v>
      </c>
      <c r="K6587" s="216" t="s">
        <v>344</v>
      </c>
    </row>
    <row r="6588" spans="1:11" x14ac:dyDescent="0.25">
      <c r="A6588" s="103" t="s">
        <v>807</v>
      </c>
      <c r="B6588" s="103" t="s">
        <v>344</v>
      </c>
      <c r="C6588" s="103" t="s">
        <v>89</v>
      </c>
      <c r="D6588" s="103" t="s">
        <v>416</v>
      </c>
      <c r="E6588" s="103" t="s">
        <v>417</v>
      </c>
      <c r="F6588" s="103" t="s">
        <v>417</v>
      </c>
      <c r="G6588" s="103" t="s">
        <v>172</v>
      </c>
      <c r="H6588" s="103" t="s">
        <v>345</v>
      </c>
      <c r="I6588" s="103" t="s">
        <v>92</v>
      </c>
      <c r="J6588" s="215">
        <v>50563.64</v>
      </c>
      <c r="K6588" s="216" t="s">
        <v>344</v>
      </c>
    </row>
    <row r="6589" spans="1:11" x14ac:dyDescent="0.25">
      <c r="A6589" s="103" t="s">
        <v>808</v>
      </c>
      <c r="B6589" s="103" t="s">
        <v>344</v>
      </c>
      <c r="C6589" s="103" t="s">
        <v>89</v>
      </c>
      <c r="D6589" s="103" t="s">
        <v>416</v>
      </c>
      <c r="E6589" s="103" t="s">
        <v>417</v>
      </c>
      <c r="F6589" s="103" t="s">
        <v>417</v>
      </c>
      <c r="G6589" s="103" t="s">
        <v>487</v>
      </c>
      <c r="H6589" s="103" t="s">
        <v>488</v>
      </c>
      <c r="I6589" s="103" t="s">
        <v>92</v>
      </c>
      <c r="J6589" s="215">
        <v>4909.3900000000003</v>
      </c>
      <c r="K6589" s="216" t="s">
        <v>347</v>
      </c>
    </row>
    <row r="6590" spans="1:11" x14ac:dyDescent="0.25">
      <c r="A6590" s="103" t="s">
        <v>809</v>
      </c>
      <c r="B6590" s="103" t="s">
        <v>344</v>
      </c>
      <c r="C6590" s="103" t="s">
        <v>89</v>
      </c>
      <c r="D6590" s="103" t="s">
        <v>416</v>
      </c>
      <c r="E6590" s="103" t="s">
        <v>417</v>
      </c>
      <c r="F6590" s="103" t="s">
        <v>417</v>
      </c>
      <c r="G6590" s="103" t="s">
        <v>487</v>
      </c>
      <c r="H6590" s="103" t="s">
        <v>488</v>
      </c>
      <c r="I6590" s="103" t="s">
        <v>92</v>
      </c>
      <c r="J6590" s="215">
        <v>7040.74</v>
      </c>
      <c r="K6590" s="216" t="s">
        <v>347</v>
      </c>
    </row>
    <row r="6591" spans="1:11" x14ac:dyDescent="0.25">
      <c r="A6591" s="103" t="s">
        <v>810</v>
      </c>
      <c r="B6591" s="103" t="s">
        <v>344</v>
      </c>
      <c r="C6591" s="103" t="s">
        <v>89</v>
      </c>
      <c r="D6591" s="103" t="s">
        <v>416</v>
      </c>
      <c r="E6591" s="103" t="s">
        <v>417</v>
      </c>
      <c r="F6591" s="103" t="s">
        <v>417</v>
      </c>
      <c r="G6591" s="103" t="s">
        <v>487</v>
      </c>
      <c r="H6591" s="103" t="s">
        <v>488</v>
      </c>
      <c r="I6591" s="103" t="s">
        <v>92</v>
      </c>
      <c r="J6591" s="215">
        <v>5415.79</v>
      </c>
      <c r="K6591" s="216" t="s">
        <v>347</v>
      </c>
    </row>
    <row r="6592" spans="1:11" x14ac:dyDescent="0.25">
      <c r="A6592" s="103" t="s">
        <v>1038</v>
      </c>
      <c r="B6592" s="103" t="s">
        <v>344</v>
      </c>
      <c r="C6592" s="103" t="s">
        <v>89</v>
      </c>
      <c r="D6592" s="103" t="s">
        <v>416</v>
      </c>
      <c r="E6592" s="103" t="s">
        <v>417</v>
      </c>
      <c r="F6592" s="103" t="s">
        <v>417</v>
      </c>
      <c r="G6592" s="103" t="s">
        <v>487</v>
      </c>
      <c r="H6592" s="103" t="s">
        <v>488</v>
      </c>
      <c r="I6592" s="103" t="s">
        <v>92</v>
      </c>
      <c r="J6592" s="215">
        <v>4363.91</v>
      </c>
      <c r="K6592" s="216" t="s">
        <v>347</v>
      </c>
    </row>
    <row r="6593" spans="1:11" x14ac:dyDescent="0.25">
      <c r="A6593" s="103" t="s">
        <v>806</v>
      </c>
      <c r="B6593" s="103" t="s">
        <v>344</v>
      </c>
      <c r="C6593" s="103" t="s">
        <v>89</v>
      </c>
      <c r="D6593" s="103" t="s">
        <v>416</v>
      </c>
      <c r="E6593" s="103" t="s">
        <v>417</v>
      </c>
      <c r="F6593" s="103" t="s">
        <v>417</v>
      </c>
      <c r="G6593" s="103" t="s">
        <v>487</v>
      </c>
      <c r="H6593" s="103" t="s">
        <v>488</v>
      </c>
      <c r="I6593" s="103" t="s">
        <v>92</v>
      </c>
      <c r="J6593" s="215">
        <v>7727.59</v>
      </c>
      <c r="K6593" s="216" t="s">
        <v>347</v>
      </c>
    </row>
    <row r="6594" spans="1:11" x14ac:dyDescent="0.25">
      <c r="A6594" s="103" t="s">
        <v>807</v>
      </c>
      <c r="B6594" s="103" t="s">
        <v>344</v>
      </c>
      <c r="C6594" s="103" t="s">
        <v>89</v>
      </c>
      <c r="D6594" s="103" t="s">
        <v>416</v>
      </c>
      <c r="E6594" s="103" t="s">
        <v>417</v>
      </c>
      <c r="F6594" s="103" t="s">
        <v>417</v>
      </c>
      <c r="G6594" s="103" t="s">
        <v>487</v>
      </c>
      <c r="H6594" s="103" t="s">
        <v>488</v>
      </c>
      <c r="I6594" s="103" t="s">
        <v>92</v>
      </c>
      <c r="J6594" s="215">
        <v>7773.21</v>
      </c>
      <c r="K6594" s="216" t="s">
        <v>347</v>
      </c>
    </row>
    <row r="6595" spans="1:11" x14ac:dyDescent="0.25">
      <c r="A6595" s="103" t="s">
        <v>809</v>
      </c>
      <c r="B6595" s="103" t="s">
        <v>344</v>
      </c>
      <c r="C6595" s="103" t="s">
        <v>89</v>
      </c>
      <c r="D6595" s="103" t="s">
        <v>416</v>
      </c>
      <c r="E6595" s="103" t="s">
        <v>417</v>
      </c>
      <c r="F6595" s="103" t="s">
        <v>417</v>
      </c>
      <c r="G6595" s="103" t="s">
        <v>209</v>
      </c>
      <c r="H6595" s="103" t="s">
        <v>352</v>
      </c>
      <c r="I6595" s="103" t="s">
        <v>92</v>
      </c>
      <c r="J6595" s="215">
        <v>1229.8499999999999</v>
      </c>
      <c r="K6595" s="216" t="s">
        <v>347</v>
      </c>
    </row>
    <row r="6596" spans="1:11" x14ac:dyDescent="0.25">
      <c r="A6596" s="103" t="s">
        <v>810</v>
      </c>
      <c r="B6596" s="103" t="s">
        <v>344</v>
      </c>
      <c r="C6596" s="103" t="s">
        <v>89</v>
      </c>
      <c r="D6596" s="103" t="s">
        <v>416</v>
      </c>
      <c r="E6596" s="103" t="s">
        <v>417</v>
      </c>
      <c r="F6596" s="103" t="s">
        <v>417</v>
      </c>
      <c r="G6596" s="103" t="s">
        <v>209</v>
      </c>
      <c r="H6596" s="103" t="s">
        <v>352</v>
      </c>
      <c r="I6596" s="103" t="s">
        <v>92</v>
      </c>
      <c r="J6596" s="215">
        <v>874.56</v>
      </c>
      <c r="K6596" s="216" t="s">
        <v>347</v>
      </c>
    </row>
    <row r="6597" spans="1:11" x14ac:dyDescent="0.25">
      <c r="A6597" s="103" t="s">
        <v>1038</v>
      </c>
      <c r="B6597" s="103" t="s">
        <v>344</v>
      </c>
      <c r="C6597" s="103" t="s">
        <v>89</v>
      </c>
      <c r="D6597" s="103" t="s">
        <v>416</v>
      </c>
      <c r="E6597" s="103" t="s">
        <v>417</v>
      </c>
      <c r="F6597" s="103" t="s">
        <v>417</v>
      </c>
      <c r="G6597" s="103" t="s">
        <v>209</v>
      </c>
      <c r="H6597" s="103" t="s">
        <v>352</v>
      </c>
      <c r="I6597" s="103" t="s">
        <v>92</v>
      </c>
      <c r="J6597" s="215">
        <v>1299.5</v>
      </c>
      <c r="K6597" s="216" t="s">
        <v>347</v>
      </c>
    </row>
    <row r="6598" spans="1:11" x14ac:dyDescent="0.25">
      <c r="A6598" s="103" t="s">
        <v>806</v>
      </c>
      <c r="B6598" s="103" t="s">
        <v>344</v>
      </c>
      <c r="C6598" s="103" t="s">
        <v>89</v>
      </c>
      <c r="D6598" s="103" t="s">
        <v>416</v>
      </c>
      <c r="E6598" s="103" t="s">
        <v>417</v>
      </c>
      <c r="F6598" s="103" t="s">
        <v>417</v>
      </c>
      <c r="G6598" s="103" t="s">
        <v>209</v>
      </c>
      <c r="H6598" s="103" t="s">
        <v>352</v>
      </c>
      <c r="I6598" s="103" t="s">
        <v>92</v>
      </c>
      <c r="J6598" s="215">
        <v>661.44</v>
      </c>
      <c r="K6598" s="216" t="s">
        <v>347</v>
      </c>
    </row>
    <row r="6599" spans="1:11" x14ac:dyDescent="0.25">
      <c r="A6599" s="103" t="s">
        <v>807</v>
      </c>
      <c r="B6599" s="103" t="s">
        <v>344</v>
      </c>
      <c r="C6599" s="103" t="s">
        <v>89</v>
      </c>
      <c r="D6599" s="103" t="s">
        <v>416</v>
      </c>
      <c r="E6599" s="103" t="s">
        <v>417</v>
      </c>
      <c r="F6599" s="103" t="s">
        <v>417</v>
      </c>
      <c r="G6599" s="103" t="s">
        <v>209</v>
      </c>
      <c r="H6599" s="103" t="s">
        <v>352</v>
      </c>
      <c r="I6599" s="103" t="s">
        <v>92</v>
      </c>
      <c r="J6599" s="215">
        <v>1525.5</v>
      </c>
      <c r="K6599" s="216" t="s">
        <v>347</v>
      </c>
    </row>
    <row r="6600" spans="1:11" x14ac:dyDescent="0.25">
      <c r="A6600" s="103" t="s">
        <v>808</v>
      </c>
      <c r="B6600" s="103" t="s">
        <v>344</v>
      </c>
      <c r="C6600" s="103" t="s">
        <v>89</v>
      </c>
      <c r="D6600" s="103" t="s">
        <v>416</v>
      </c>
      <c r="E6600" s="103" t="s">
        <v>417</v>
      </c>
      <c r="F6600" s="103" t="s">
        <v>417</v>
      </c>
      <c r="G6600" s="103" t="s">
        <v>204</v>
      </c>
      <c r="H6600" s="103" t="s">
        <v>353</v>
      </c>
      <c r="I6600" s="103" t="s">
        <v>92</v>
      </c>
      <c r="J6600" s="215">
        <v>188.64</v>
      </c>
      <c r="K6600" s="216" t="s">
        <v>347</v>
      </c>
    </row>
    <row r="6601" spans="1:11" x14ac:dyDescent="0.25">
      <c r="A6601" s="103" t="s">
        <v>809</v>
      </c>
      <c r="B6601" s="103" t="s">
        <v>344</v>
      </c>
      <c r="C6601" s="103" t="s">
        <v>89</v>
      </c>
      <c r="D6601" s="103" t="s">
        <v>416</v>
      </c>
      <c r="E6601" s="103" t="s">
        <v>417</v>
      </c>
      <c r="F6601" s="103" t="s">
        <v>417</v>
      </c>
      <c r="G6601" s="103" t="s">
        <v>204</v>
      </c>
      <c r="H6601" s="103" t="s">
        <v>353</v>
      </c>
      <c r="I6601" s="103" t="s">
        <v>92</v>
      </c>
      <c r="J6601" s="215">
        <v>474.52</v>
      </c>
      <c r="K6601" s="216" t="s">
        <v>347</v>
      </c>
    </row>
    <row r="6602" spans="1:11" x14ac:dyDescent="0.25">
      <c r="A6602" s="103" t="s">
        <v>810</v>
      </c>
      <c r="B6602" s="103" t="s">
        <v>344</v>
      </c>
      <c r="C6602" s="103" t="s">
        <v>89</v>
      </c>
      <c r="D6602" s="103" t="s">
        <v>416</v>
      </c>
      <c r="E6602" s="103" t="s">
        <v>417</v>
      </c>
      <c r="F6602" s="103" t="s">
        <v>417</v>
      </c>
      <c r="G6602" s="103" t="s">
        <v>204</v>
      </c>
      <c r="H6602" s="103" t="s">
        <v>353</v>
      </c>
      <c r="I6602" s="103" t="s">
        <v>92</v>
      </c>
      <c r="J6602" s="215">
        <v>1310.57</v>
      </c>
      <c r="K6602" s="216" t="s">
        <v>347</v>
      </c>
    </row>
    <row r="6603" spans="1:11" x14ac:dyDescent="0.25">
      <c r="A6603" s="103" t="s">
        <v>1038</v>
      </c>
      <c r="B6603" s="103" t="s">
        <v>344</v>
      </c>
      <c r="C6603" s="103" t="s">
        <v>89</v>
      </c>
      <c r="D6603" s="103" t="s">
        <v>416</v>
      </c>
      <c r="E6603" s="103" t="s">
        <v>417</v>
      </c>
      <c r="F6603" s="103" t="s">
        <v>417</v>
      </c>
      <c r="G6603" s="103" t="s">
        <v>204</v>
      </c>
      <c r="H6603" s="103" t="s">
        <v>353</v>
      </c>
      <c r="I6603" s="103" t="s">
        <v>92</v>
      </c>
      <c r="J6603" s="215">
        <v>141.47999999999999</v>
      </c>
      <c r="K6603" s="216" t="s">
        <v>347</v>
      </c>
    </row>
    <row r="6604" spans="1:11" x14ac:dyDescent="0.25">
      <c r="A6604" s="103" t="s">
        <v>807</v>
      </c>
      <c r="B6604" s="103" t="s">
        <v>344</v>
      </c>
      <c r="C6604" s="103" t="s">
        <v>89</v>
      </c>
      <c r="D6604" s="103" t="s">
        <v>416</v>
      </c>
      <c r="E6604" s="103" t="s">
        <v>417</v>
      </c>
      <c r="F6604" s="103" t="s">
        <v>417</v>
      </c>
      <c r="G6604" s="103" t="s">
        <v>204</v>
      </c>
      <c r="H6604" s="103" t="s">
        <v>353</v>
      </c>
      <c r="I6604" s="103" t="s">
        <v>92</v>
      </c>
      <c r="J6604" s="215">
        <v>235.8</v>
      </c>
      <c r="K6604" s="216" t="s">
        <v>347</v>
      </c>
    </row>
    <row r="6605" spans="1:11" x14ac:dyDescent="0.25">
      <c r="A6605" s="103" t="s">
        <v>808</v>
      </c>
      <c r="B6605" s="103" t="s">
        <v>344</v>
      </c>
      <c r="C6605" s="103" t="s">
        <v>89</v>
      </c>
      <c r="D6605" s="103" t="s">
        <v>416</v>
      </c>
      <c r="E6605" s="103" t="s">
        <v>417</v>
      </c>
      <c r="F6605" s="103" t="s">
        <v>417</v>
      </c>
      <c r="G6605" s="103" t="s">
        <v>219</v>
      </c>
      <c r="H6605" s="103" t="s">
        <v>406</v>
      </c>
      <c r="I6605" s="103" t="s">
        <v>92</v>
      </c>
      <c r="J6605" s="215">
        <v>2000.67</v>
      </c>
      <c r="K6605" s="216" t="s">
        <v>347</v>
      </c>
    </row>
    <row r="6606" spans="1:11" x14ac:dyDescent="0.25">
      <c r="A6606" s="103" t="s">
        <v>809</v>
      </c>
      <c r="B6606" s="103" t="s">
        <v>344</v>
      </c>
      <c r="C6606" s="103" t="s">
        <v>89</v>
      </c>
      <c r="D6606" s="103" t="s">
        <v>416</v>
      </c>
      <c r="E6606" s="103" t="s">
        <v>417</v>
      </c>
      <c r="F6606" s="103" t="s">
        <v>417</v>
      </c>
      <c r="G6606" s="103" t="s">
        <v>219</v>
      </c>
      <c r="H6606" s="103" t="s">
        <v>406</v>
      </c>
      <c r="I6606" s="103" t="s">
        <v>92</v>
      </c>
      <c r="J6606" s="215">
        <v>2312.1999999999998</v>
      </c>
      <c r="K6606" s="216" t="s">
        <v>347</v>
      </c>
    </row>
    <row r="6607" spans="1:11" x14ac:dyDescent="0.25">
      <c r="A6607" s="103" t="s">
        <v>810</v>
      </c>
      <c r="B6607" s="103" t="s">
        <v>344</v>
      </c>
      <c r="C6607" s="103" t="s">
        <v>89</v>
      </c>
      <c r="D6607" s="103" t="s">
        <v>416</v>
      </c>
      <c r="E6607" s="103" t="s">
        <v>417</v>
      </c>
      <c r="F6607" s="103" t="s">
        <v>417</v>
      </c>
      <c r="G6607" s="103" t="s">
        <v>219</v>
      </c>
      <c r="H6607" s="103" t="s">
        <v>406</v>
      </c>
      <c r="I6607" s="103" t="s">
        <v>92</v>
      </c>
      <c r="J6607" s="215">
        <v>730.16</v>
      </c>
      <c r="K6607" s="216" t="s">
        <v>347</v>
      </c>
    </row>
    <row r="6608" spans="1:11" x14ac:dyDescent="0.25">
      <c r="A6608" s="103" t="s">
        <v>1038</v>
      </c>
      <c r="B6608" s="103" t="s">
        <v>344</v>
      </c>
      <c r="C6608" s="103" t="s">
        <v>89</v>
      </c>
      <c r="D6608" s="103" t="s">
        <v>416</v>
      </c>
      <c r="E6608" s="103" t="s">
        <v>417</v>
      </c>
      <c r="F6608" s="103" t="s">
        <v>417</v>
      </c>
      <c r="G6608" s="103" t="s">
        <v>219</v>
      </c>
      <c r="H6608" s="103" t="s">
        <v>406</v>
      </c>
      <c r="I6608" s="103" t="s">
        <v>92</v>
      </c>
      <c r="J6608" s="215">
        <v>2375.8000000000002</v>
      </c>
      <c r="K6608" s="216" t="s">
        <v>347</v>
      </c>
    </row>
    <row r="6609" spans="1:11" x14ac:dyDescent="0.25">
      <c r="A6609" s="103" t="s">
        <v>806</v>
      </c>
      <c r="B6609" s="103" t="s">
        <v>344</v>
      </c>
      <c r="C6609" s="103" t="s">
        <v>89</v>
      </c>
      <c r="D6609" s="103" t="s">
        <v>416</v>
      </c>
      <c r="E6609" s="103" t="s">
        <v>417</v>
      </c>
      <c r="F6609" s="103" t="s">
        <v>417</v>
      </c>
      <c r="G6609" s="103" t="s">
        <v>219</v>
      </c>
      <c r="H6609" s="103" t="s">
        <v>406</v>
      </c>
      <c r="I6609" s="103" t="s">
        <v>92</v>
      </c>
      <c r="J6609" s="215">
        <v>2467.36</v>
      </c>
      <c r="K6609" s="216" t="s">
        <v>347</v>
      </c>
    </row>
    <row r="6610" spans="1:11" x14ac:dyDescent="0.25">
      <c r="A6610" s="103" t="s">
        <v>807</v>
      </c>
      <c r="B6610" s="103" t="s">
        <v>344</v>
      </c>
      <c r="C6610" s="103" t="s">
        <v>89</v>
      </c>
      <c r="D6610" s="103" t="s">
        <v>416</v>
      </c>
      <c r="E6610" s="103" t="s">
        <v>417</v>
      </c>
      <c r="F6610" s="103" t="s">
        <v>417</v>
      </c>
      <c r="G6610" s="103" t="s">
        <v>219</v>
      </c>
      <c r="H6610" s="103" t="s">
        <v>406</v>
      </c>
      <c r="I6610" s="103" t="s">
        <v>92</v>
      </c>
      <c r="J6610" s="215">
        <v>3751.26</v>
      </c>
      <c r="K6610" s="216" t="s">
        <v>347</v>
      </c>
    </row>
    <row r="6611" spans="1:11" x14ac:dyDescent="0.25">
      <c r="A6611" s="103" t="s">
        <v>808</v>
      </c>
      <c r="B6611" s="103" t="s">
        <v>344</v>
      </c>
      <c r="C6611" s="103" t="s">
        <v>89</v>
      </c>
      <c r="D6611" s="103" t="s">
        <v>416</v>
      </c>
      <c r="E6611" s="103" t="s">
        <v>417</v>
      </c>
      <c r="F6611" s="103" t="s">
        <v>417</v>
      </c>
      <c r="G6611" s="103" t="s">
        <v>213</v>
      </c>
      <c r="H6611" s="103" t="s">
        <v>355</v>
      </c>
      <c r="I6611" s="103" t="s">
        <v>92</v>
      </c>
      <c r="J6611" s="215">
        <v>3594.73</v>
      </c>
      <c r="K6611" s="216" t="s">
        <v>347</v>
      </c>
    </row>
    <row r="6612" spans="1:11" x14ac:dyDescent="0.25">
      <c r="A6612" s="103" t="s">
        <v>809</v>
      </c>
      <c r="B6612" s="103" t="s">
        <v>344</v>
      </c>
      <c r="C6612" s="103" t="s">
        <v>89</v>
      </c>
      <c r="D6612" s="103" t="s">
        <v>416</v>
      </c>
      <c r="E6612" s="103" t="s">
        <v>417</v>
      </c>
      <c r="F6612" s="103" t="s">
        <v>417</v>
      </c>
      <c r="G6612" s="103" t="s">
        <v>213</v>
      </c>
      <c r="H6612" s="103" t="s">
        <v>355</v>
      </c>
      <c r="I6612" s="103" t="s">
        <v>92</v>
      </c>
      <c r="J6612" s="215">
        <v>4584.07</v>
      </c>
      <c r="K6612" s="232"/>
    </row>
    <row r="6613" spans="1:11" x14ac:dyDescent="0.25">
      <c r="A6613" s="103" t="s">
        <v>810</v>
      </c>
      <c r="B6613" s="103" t="s">
        <v>344</v>
      </c>
      <c r="C6613" s="103" t="s">
        <v>89</v>
      </c>
      <c r="D6613" s="103" t="s">
        <v>416</v>
      </c>
      <c r="E6613" s="103" t="s">
        <v>417</v>
      </c>
      <c r="F6613" s="103" t="s">
        <v>417</v>
      </c>
      <c r="G6613" s="103" t="s">
        <v>213</v>
      </c>
      <c r="H6613" s="103" t="s">
        <v>355</v>
      </c>
      <c r="I6613" s="103" t="s">
        <v>92</v>
      </c>
      <c r="J6613" s="215">
        <v>1624.73</v>
      </c>
      <c r="K6613" s="216" t="s">
        <v>347</v>
      </c>
    </row>
    <row r="6614" spans="1:11" x14ac:dyDescent="0.25">
      <c r="A6614" s="103" t="s">
        <v>1038</v>
      </c>
      <c r="B6614" s="103" t="s">
        <v>344</v>
      </c>
      <c r="C6614" s="103" t="s">
        <v>89</v>
      </c>
      <c r="D6614" s="103" t="s">
        <v>416</v>
      </c>
      <c r="E6614" s="103" t="s">
        <v>417</v>
      </c>
      <c r="F6614" s="103" t="s">
        <v>417</v>
      </c>
      <c r="G6614" s="103" t="s">
        <v>213</v>
      </c>
      <c r="H6614" s="103" t="s">
        <v>355</v>
      </c>
      <c r="I6614" s="103" t="s">
        <v>92</v>
      </c>
      <c r="J6614" s="215">
        <v>2680.83</v>
      </c>
      <c r="K6614" s="216" t="s">
        <v>347</v>
      </c>
    </row>
    <row r="6615" spans="1:11" x14ac:dyDescent="0.25">
      <c r="A6615" s="103" t="s">
        <v>806</v>
      </c>
      <c r="B6615" s="103" t="s">
        <v>344</v>
      </c>
      <c r="C6615" s="103" t="s">
        <v>89</v>
      </c>
      <c r="D6615" s="103" t="s">
        <v>416</v>
      </c>
      <c r="E6615" s="103" t="s">
        <v>417</v>
      </c>
      <c r="F6615" s="103" t="s">
        <v>417</v>
      </c>
      <c r="G6615" s="103" t="s">
        <v>213</v>
      </c>
      <c r="H6615" s="103" t="s">
        <v>355</v>
      </c>
      <c r="I6615" s="103" t="s">
        <v>92</v>
      </c>
      <c r="J6615" s="215">
        <v>3768.8</v>
      </c>
      <c r="K6615" s="216" t="s">
        <v>347</v>
      </c>
    </row>
    <row r="6616" spans="1:11" x14ac:dyDescent="0.25">
      <c r="A6616" s="103" t="s">
        <v>807</v>
      </c>
      <c r="B6616" s="103" t="s">
        <v>344</v>
      </c>
      <c r="C6616" s="103" t="s">
        <v>89</v>
      </c>
      <c r="D6616" s="103" t="s">
        <v>416</v>
      </c>
      <c r="E6616" s="103" t="s">
        <v>417</v>
      </c>
      <c r="F6616" s="103" t="s">
        <v>417</v>
      </c>
      <c r="G6616" s="103" t="s">
        <v>213</v>
      </c>
      <c r="H6616" s="103" t="s">
        <v>355</v>
      </c>
      <c r="I6616" s="103" t="s">
        <v>92</v>
      </c>
      <c r="J6616" s="215">
        <v>1888.76</v>
      </c>
      <c r="K6616" s="216" t="s">
        <v>347</v>
      </c>
    </row>
    <row r="6617" spans="1:11" x14ac:dyDescent="0.25">
      <c r="A6617" s="103" t="s">
        <v>808</v>
      </c>
      <c r="B6617" s="103" t="s">
        <v>344</v>
      </c>
      <c r="C6617" s="103" t="s">
        <v>89</v>
      </c>
      <c r="D6617" s="103" t="s">
        <v>416</v>
      </c>
      <c r="E6617" s="103" t="s">
        <v>417</v>
      </c>
      <c r="F6617" s="103" t="s">
        <v>417</v>
      </c>
      <c r="G6617" s="103" t="s">
        <v>145</v>
      </c>
      <c r="H6617" s="103" t="s">
        <v>359</v>
      </c>
      <c r="I6617" s="103" t="s">
        <v>92</v>
      </c>
      <c r="J6617" s="215">
        <v>10251.44</v>
      </c>
      <c r="K6617" s="216" t="s">
        <v>88</v>
      </c>
    </row>
    <row r="6618" spans="1:11" x14ac:dyDescent="0.25">
      <c r="A6618" s="103" t="s">
        <v>809</v>
      </c>
      <c r="B6618" s="103" t="s">
        <v>344</v>
      </c>
      <c r="C6618" s="103" t="s">
        <v>89</v>
      </c>
      <c r="D6618" s="103" t="s">
        <v>416</v>
      </c>
      <c r="E6618" s="103" t="s">
        <v>417</v>
      </c>
      <c r="F6618" s="103" t="s">
        <v>417</v>
      </c>
      <c r="G6618" s="103" t="s">
        <v>145</v>
      </c>
      <c r="H6618" s="103" t="s">
        <v>359</v>
      </c>
      <c r="I6618" s="103" t="s">
        <v>92</v>
      </c>
      <c r="J6618" s="215">
        <v>9852.9599999999991</v>
      </c>
      <c r="K6618" s="216" t="s">
        <v>88</v>
      </c>
    </row>
    <row r="6619" spans="1:11" x14ac:dyDescent="0.25">
      <c r="A6619" s="103" t="s">
        <v>810</v>
      </c>
      <c r="B6619" s="103" t="s">
        <v>344</v>
      </c>
      <c r="C6619" s="103" t="s">
        <v>89</v>
      </c>
      <c r="D6619" s="103" t="s">
        <v>416</v>
      </c>
      <c r="E6619" s="103" t="s">
        <v>417</v>
      </c>
      <c r="F6619" s="103" t="s">
        <v>417</v>
      </c>
      <c r="G6619" s="103" t="s">
        <v>145</v>
      </c>
      <c r="H6619" s="103" t="s">
        <v>359</v>
      </c>
      <c r="I6619" s="103" t="s">
        <v>92</v>
      </c>
      <c r="J6619" s="215">
        <v>7061.4</v>
      </c>
      <c r="K6619" s="216" t="s">
        <v>88</v>
      </c>
    </row>
    <row r="6620" spans="1:11" x14ac:dyDescent="0.25">
      <c r="A6620" s="103" t="s">
        <v>1038</v>
      </c>
      <c r="B6620" s="103" t="s">
        <v>344</v>
      </c>
      <c r="C6620" s="103" t="s">
        <v>89</v>
      </c>
      <c r="D6620" s="103" t="s">
        <v>416</v>
      </c>
      <c r="E6620" s="103" t="s">
        <v>417</v>
      </c>
      <c r="F6620" s="103" t="s">
        <v>417</v>
      </c>
      <c r="G6620" s="103" t="s">
        <v>145</v>
      </c>
      <c r="H6620" s="103" t="s">
        <v>359</v>
      </c>
      <c r="I6620" s="103" t="s">
        <v>92</v>
      </c>
      <c r="J6620" s="215">
        <v>9575.7199999999993</v>
      </c>
      <c r="K6620" s="216" t="s">
        <v>88</v>
      </c>
    </row>
    <row r="6621" spans="1:11" x14ac:dyDescent="0.25">
      <c r="A6621" s="103" t="s">
        <v>806</v>
      </c>
      <c r="B6621" s="103" t="s">
        <v>344</v>
      </c>
      <c r="C6621" s="103" t="s">
        <v>89</v>
      </c>
      <c r="D6621" s="103" t="s">
        <v>416</v>
      </c>
      <c r="E6621" s="103" t="s">
        <v>417</v>
      </c>
      <c r="F6621" s="103" t="s">
        <v>417</v>
      </c>
      <c r="G6621" s="103" t="s">
        <v>145</v>
      </c>
      <c r="H6621" s="103" t="s">
        <v>359</v>
      </c>
      <c r="I6621" s="103" t="s">
        <v>92</v>
      </c>
      <c r="J6621" s="215">
        <v>9625.36</v>
      </c>
      <c r="K6621" s="216" t="s">
        <v>88</v>
      </c>
    </row>
    <row r="6622" spans="1:11" x14ac:dyDescent="0.25">
      <c r="A6622" s="103" t="s">
        <v>807</v>
      </c>
      <c r="B6622" s="103" t="s">
        <v>344</v>
      </c>
      <c r="C6622" s="103" t="s">
        <v>89</v>
      </c>
      <c r="D6622" s="103" t="s">
        <v>416</v>
      </c>
      <c r="E6622" s="103" t="s">
        <v>417</v>
      </c>
      <c r="F6622" s="103" t="s">
        <v>417</v>
      </c>
      <c r="G6622" s="103" t="s">
        <v>145</v>
      </c>
      <c r="H6622" s="103" t="s">
        <v>359</v>
      </c>
      <c r="I6622" s="103" t="s">
        <v>92</v>
      </c>
      <c r="J6622" s="215">
        <v>12892.31</v>
      </c>
      <c r="K6622" s="216" t="s">
        <v>88</v>
      </c>
    </row>
    <row r="6623" spans="1:11" x14ac:dyDescent="0.25">
      <c r="A6623" s="103" t="s">
        <v>809</v>
      </c>
      <c r="B6623" s="103" t="s">
        <v>344</v>
      </c>
      <c r="C6623" s="103" t="s">
        <v>89</v>
      </c>
      <c r="D6623" s="103" t="s">
        <v>416</v>
      </c>
      <c r="E6623" s="103" t="s">
        <v>417</v>
      </c>
      <c r="F6623" s="103" t="s">
        <v>417</v>
      </c>
      <c r="G6623" s="103" t="s">
        <v>149</v>
      </c>
      <c r="H6623" s="103" t="s">
        <v>362</v>
      </c>
      <c r="I6623" s="103" t="s">
        <v>92</v>
      </c>
      <c r="J6623" s="215">
        <v>1024.1300000000001</v>
      </c>
      <c r="K6623" s="216" t="s">
        <v>88</v>
      </c>
    </row>
    <row r="6624" spans="1:11" x14ac:dyDescent="0.25">
      <c r="A6624" s="103" t="s">
        <v>806</v>
      </c>
      <c r="B6624" s="103" t="s">
        <v>344</v>
      </c>
      <c r="C6624" s="103" t="s">
        <v>89</v>
      </c>
      <c r="D6624" s="103" t="s">
        <v>416</v>
      </c>
      <c r="E6624" s="103" t="s">
        <v>417</v>
      </c>
      <c r="F6624" s="103" t="s">
        <v>417</v>
      </c>
      <c r="G6624" s="103" t="s">
        <v>149</v>
      </c>
      <c r="H6624" s="103" t="s">
        <v>362</v>
      </c>
      <c r="I6624" s="103" t="s">
        <v>92</v>
      </c>
      <c r="J6624" s="215">
        <v>1030.77</v>
      </c>
      <c r="K6624" s="216" t="s">
        <v>88</v>
      </c>
    </row>
    <row r="6625" spans="1:11" x14ac:dyDescent="0.25">
      <c r="A6625" s="103" t="s">
        <v>808</v>
      </c>
      <c r="B6625" s="103" t="s">
        <v>344</v>
      </c>
      <c r="C6625" s="103" t="s">
        <v>89</v>
      </c>
      <c r="D6625" s="103" t="s">
        <v>416</v>
      </c>
      <c r="E6625" s="103" t="s">
        <v>417</v>
      </c>
      <c r="F6625" s="103" t="s">
        <v>417</v>
      </c>
      <c r="G6625" s="103" t="s">
        <v>99</v>
      </c>
      <c r="H6625" s="103" t="s">
        <v>363</v>
      </c>
      <c r="I6625" s="103" t="s">
        <v>92</v>
      </c>
      <c r="J6625" s="215">
        <v>8528.14</v>
      </c>
      <c r="K6625" s="216" t="s">
        <v>88</v>
      </c>
    </row>
    <row r="6626" spans="1:11" x14ac:dyDescent="0.25">
      <c r="A6626" s="103" t="s">
        <v>809</v>
      </c>
      <c r="B6626" s="103" t="s">
        <v>344</v>
      </c>
      <c r="C6626" s="103" t="s">
        <v>89</v>
      </c>
      <c r="D6626" s="103" t="s">
        <v>416</v>
      </c>
      <c r="E6626" s="103" t="s">
        <v>417</v>
      </c>
      <c r="F6626" s="103" t="s">
        <v>417</v>
      </c>
      <c r="G6626" s="103" t="s">
        <v>99</v>
      </c>
      <c r="H6626" s="103" t="s">
        <v>363</v>
      </c>
      <c r="I6626" s="103" t="s">
        <v>92</v>
      </c>
      <c r="J6626" s="215">
        <v>20733.72</v>
      </c>
      <c r="K6626" s="216" t="s">
        <v>88</v>
      </c>
    </row>
    <row r="6627" spans="1:11" x14ac:dyDescent="0.25">
      <c r="A6627" s="103" t="s">
        <v>809</v>
      </c>
      <c r="B6627" s="103" t="s">
        <v>344</v>
      </c>
      <c r="C6627" s="103" t="s">
        <v>89</v>
      </c>
      <c r="D6627" s="103" t="s">
        <v>416</v>
      </c>
      <c r="E6627" s="111"/>
      <c r="F6627" s="103" t="s">
        <v>417</v>
      </c>
      <c r="G6627" s="103" t="s">
        <v>99</v>
      </c>
      <c r="H6627" s="103" t="s">
        <v>363</v>
      </c>
      <c r="I6627" s="103" t="s">
        <v>92</v>
      </c>
      <c r="J6627" s="215">
        <v>-110454.42</v>
      </c>
      <c r="K6627" s="216" t="s">
        <v>88</v>
      </c>
    </row>
    <row r="6628" spans="1:11" x14ac:dyDescent="0.25">
      <c r="A6628" s="103" t="s">
        <v>810</v>
      </c>
      <c r="B6628" s="103" t="s">
        <v>344</v>
      </c>
      <c r="C6628" s="103" t="s">
        <v>89</v>
      </c>
      <c r="D6628" s="103" t="s">
        <v>416</v>
      </c>
      <c r="E6628" s="103" t="s">
        <v>417</v>
      </c>
      <c r="F6628" s="103" t="s">
        <v>417</v>
      </c>
      <c r="G6628" s="103" t="s">
        <v>99</v>
      </c>
      <c r="H6628" s="103" t="s">
        <v>363</v>
      </c>
      <c r="I6628" s="103" t="s">
        <v>92</v>
      </c>
      <c r="J6628" s="215">
        <v>7599.53</v>
      </c>
      <c r="K6628" s="216" t="s">
        <v>88</v>
      </c>
    </row>
    <row r="6629" spans="1:11" x14ac:dyDescent="0.25">
      <c r="A6629" s="103" t="s">
        <v>1038</v>
      </c>
      <c r="B6629" s="103" t="s">
        <v>344</v>
      </c>
      <c r="C6629" s="103" t="s">
        <v>89</v>
      </c>
      <c r="D6629" s="103" t="s">
        <v>416</v>
      </c>
      <c r="E6629" s="103" t="s">
        <v>417</v>
      </c>
      <c r="F6629" s="103" t="s">
        <v>417</v>
      </c>
      <c r="G6629" s="103" t="s">
        <v>99</v>
      </c>
      <c r="H6629" s="103" t="s">
        <v>363</v>
      </c>
      <c r="I6629" s="103" t="s">
        <v>92</v>
      </c>
      <c r="J6629" s="215">
        <v>9405.34</v>
      </c>
      <c r="K6629" s="216" t="s">
        <v>88</v>
      </c>
    </row>
    <row r="6630" spans="1:11" x14ac:dyDescent="0.25">
      <c r="A6630" s="103" t="s">
        <v>806</v>
      </c>
      <c r="B6630" s="103" t="s">
        <v>344</v>
      </c>
      <c r="C6630" s="103" t="s">
        <v>89</v>
      </c>
      <c r="D6630" s="103" t="s">
        <v>416</v>
      </c>
      <c r="E6630" s="103" t="s">
        <v>417</v>
      </c>
      <c r="F6630" s="103" t="s">
        <v>417</v>
      </c>
      <c r="G6630" s="103" t="s">
        <v>99</v>
      </c>
      <c r="H6630" s="103" t="s">
        <v>363</v>
      </c>
      <c r="I6630" s="103" t="s">
        <v>92</v>
      </c>
      <c r="J6630" s="215">
        <v>33663.870000000003</v>
      </c>
      <c r="K6630" s="216" t="s">
        <v>88</v>
      </c>
    </row>
    <row r="6631" spans="1:11" x14ac:dyDescent="0.25">
      <c r="A6631" s="103" t="s">
        <v>807</v>
      </c>
      <c r="B6631" s="103" t="s">
        <v>344</v>
      </c>
      <c r="C6631" s="103" t="s">
        <v>89</v>
      </c>
      <c r="D6631" s="103" t="s">
        <v>416</v>
      </c>
      <c r="E6631" s="103" t="s">
        <v>417</v>
      </c>
      <c r="F6631" s="103" t="s">
        <v>417</v>
      </c>
      <c r="G6631" s="103" t="s">
        <v>99</v>
      </c>
      <c r="H6631" s="103" t="s">
        <v>363</v>
      </c>
      <c r="I6631" s="103" t="s">
        <v>92</v>
      </c>
      <c r="J6631" s="215">
        <v>12790.22</v>
      </c>
      <c r="K6631" s="216" t="s">
        <v>88</v>
      </c>
    </row>
    <row r="6632" spans="1:11" x14ac:dyDescent="0.25">
      <c r="A6632" s="103" t="s">
        <v>808</v>
      </c>
      <c r="B6632" s="103" t="s">
        <v>344</v>
      </c>
      <c r="C6632" s="103" t="s">
        <v>89</v>
      </c>
      <c r="D6632" s="103" t="s">
        <v>416</v>
      </c>
      <c r="E6632" s="103" t="s">
        <v>417</v>
      </c>
      <c r="F6632" s="103" t="s">
        <v>417</v>
      </c>
      <c r="G6632" s="103" t="s">
        <v>146</v>
      </c>
      <c r="H6632" s="103" t="s">
        <v>364</v>
      </c>
      <c r="I6632" s="103" t="s">
        <v>92</v>
      </c>
      <c r="J6632" s="215">
        <v>2845.85</v>
      </c>
      <c r="K6632" s="216" t="s">
        <v>88</v>
      </c>
    </row>
    <row r="6633" spans="1:11" x14ac:dyDescent="0.25">
      <c r="A6633" s="103" t="s">
        <v>809</v>
      </c>
      <c r="B6633" s="103" t="s">
        <v>344</v>
      </c>
      <c r="C6633" s="103" t="s">
        <v>89</v>
      </c>
      <c r="D6633" s="103" t="s">
        <v>416</v>
      </c>
      <c r="E6633" s="103" t="s">
        <v>417</v>
      </c>
      <c r="F6633" s="103" t="s">
        <v>417</v>
      </c>
      <c r="G6633" s="103" t="s">
        <v>146</v>
      </c>
      <c r="H6633" s="103" t="s">
        <v>364</v>
      </c>
      <c r="I6633" s="103" t="s">
        <v>92</v>
      </c>
      <c r="J6633" s="215">
        <v>2886.38</v>
      </c>
      <c r="K6633" s="216" t="s">
        <v>88</v>
      </c>
    </row>
    <row r="6634" spans="1:11" x14ac:dyDescent="0.25">
      <c r="A6634" s="103" t="s">
        <v>810</v>
      </c>
      <c r="B6634" s="103" t="s">
        <v>344</v>
      </c>
      <c r="C6634" s="103" t="s">
        <v>89</v>
      </c>
      <c r="D6634" s="103" t="s">
        <v>416</v>
      </c>
      <c r="E6634" s="103" t="s">
        <v>417</v>
      </c>
      <c r="F6634" s="103" t="s">
        <v>417</v>
      </c>
      <c r="G6634" s="103" t="s">
        <v>146</v>
      </c>
      <c r="H6634" s="103" t="s">
        <v>364</v>
      </c>
      <c r="I6634" s="103" t="s">
        <v>92</v>
      </c>
      <c r="J6634" s="215">
        <v>2287.15</v>
      </c>
      <c r="K6634" s="216" t="s">
        <v>88</v>
      </c>
    </row>
    <row r="6635" spans="1:11" x14ac:dyDescent="0.25">
      <c r="A6635" s="103" t="s">
        <v>1038</v>
      </c>
      <c r="B6635" s="103" t="s">
        <v>344</v>
      </c>
      <c r="C6635" s="103" t="s">
        <v>89</v>
      </c>
      <c r="D6635" s="103" t="s">
        <v>416</v>
      </c>
      <c r="E6635" s="103" t="s">
        <v>417</v>
      </c>
      <c r="F6635" s="103" t="s">
        <v>417</v>
      </c>
      <c r="G6635" s="103" t="s">
        <v>146</v>
      </c>
      <c r="H6635" s="103" t="s">
        <v>364</v>
      </c>
      <c r="I6635" s="103" t="s">
        <v>92</v>
      </c>
      <c r="J6635" s="215">
        <v>3407.4</v>
      </c>
      <c r="K6635" s="216" t="s">
        <v>88</v>
      </c>
    </row>
    <row r="6636" spans="1:11" x14ac:dyDescent="0.25">
      <c r="A6636" s="103" t="s">
        <v>806</v>
      </c>
      <c r="B6636" s="103" t="s">
        <v>344</v>
      </c>
      <c r="C6636" s="103" t="s">
        <v>89</v>
      </c>
      <c r="D6636" s="103" t="s">
        <v>416</v>
      </c>
      <c r="E6636" s="103" t="s">
        <v>417</v>
      </c>
      <c r="F6636" s="103" t="s">
        <v>417</v>
      </c>
      <c r="G6636" s="103" t="s">
        <v>146</v>
      </c>
      <c r="H6636" s="103" t="s">
        <v>364</v>
      </c>
      <c r="I6636" s="103" t="s">
        <v>92</v>
      </c>
      <c r="J6636" s="215">
        <v>3904.71</v>
      </c>
      <c r="K6636" s="216" t="s">
        <v>88</v>
      </c>
    </row>
    <row r="6637" spans="1:11" x14ac:dyDescent="0.25">
      <c r="A6637" s="103" t="s">
        <v>807</v>
      </c>
      <c r="B6637" s="103" t="s">
        <v>344</v>
      </c>
      <c r="C6637" s="103" t="s">
        <v>89</v>
      </c>
      <c r="D6637" s="103" t="s">
        <v>416</v>
      </c>
      <c r="E6637" s="103" t="s">
        <v>417</v>
      </c>
      <c r="F6637" s="103" t="s">
        <v>417</v>
      </c>
      <c r="G6637" s="103" t="s">
        <v>146</v>
      </c>
      <c r="H6637" s="103" t="s">
        <v>364</v>
      </c>
      <c r="I6637" s="103" t="s">
        <v>92</v>
      </c>
      <c r="J6637" s="215">
        <v>4712.5</v>
      </c>
      <c r="K6637" s="216" t="s">
        <v>88</v>
      </c>
    </row>
    <row r="6638" spans="1:11" x14ac:dyDescent="0.25">
      <c r="A6638" s="103" t="s">
        <v>808</v>
      </c>
      <c r="B6638" s="103" t="s">
        <v>344</v>
      </c>
      <c r="C6638" s="103" t="s">
        <v>89</v>
      </c>
      <c r="D6638" s="103" t="s">
        <v>416</v>
      </c>
      <c r="E6638" s="103" t="s">
        <v>417</v>
      </c>
      <c r="F6638" s="103" t="s">
        <v>417</v>
      </c>
      <c r="G6638" s="103" t="s">
        <v>143</v>
      </c>
      <c r="H6638" s="103" t="s">
        <v>365</v>
      </c>
      <c r="I6638" s="103" t="s">
        <v>92</v>
      </c>
      <c r="J6638" s="215">
        <v>1428.13</v>
      </c>
      <c r="K6638" s="216" t="s">
        <v>88</v>
      </c>
    </row>
    <row r="6639" spans="1:11" x14ac:dyDescent="0.25">
      <c r="A6639" s="103" t="s">
        <v>809</v>
      </c>
      <c r="B6639" s="103" t="s">
        <v>344</v>
      </c>
      <c r="C6639" s="103" t="s">
        <v>89</v>
      </c>
      <c r="D6639" s="103" t="s">
        <v>416</v>
      </c>
      <c r="E6639" s="103" t="s">
        <v>417</v>
      </c>
      <c r="F6639" s="103" t="s">
        <v>417</v>
      </c>
      <c r="G6639" s="103" t="s">
        <v>143</v>
      </c>
      <c r="H6639" s="103" t="s">
        <v>365</v>
      </c>
      <c r="I6639" s="103" t="s">
        <v>92</v>
      </c>
      <c r="J6639" s="215">
        <v>1827.13</v>
      </c>
      <c r="K6639" s="216" t="s">
        <v>88</v>
      </c>
    </row>
    <row r="6640" spans="1:11" x14ac:dyDescent="0.25">
      <c r="A6640" s="103" t="s">
        <v>810</v>
      </c>
      <c r="B6640" s="103" t="s">
        <v>344</v>
      </c>
      <c r="C6640" s="103" t="s">
        <v>89</v>
      </c>
      <c r="D6640" s="103" t="s">
        <v>416</v>
      </c>
      <c r="E6640" s="103" t="s">
        <v>417</v>
      </c>
      <c r="F6640" s="103" t="s">
        <v>417</v>
      </c>
      <c r="G6640" s="103" t="s">
        <v>143</v>
      </c>
      <c r="H6640" s="103" t="s">
        <v>365</v>
      </c>
      <c r="I6640" s="103" t="s">
        <v>92</v>
      </c>
      <c r="J6640" s="215">
        <v>1491.12</v>
      </c>
      <c r="K6640" s="216" t="s">
        <v>88</v>
      </c>
    </row>
    <row r="6641" spans="1:11" x14ac:dyDescent="0.25">
      <c r="A6641" s="103" t="s">
        <v>1038</v>
      </c>
      <c r="B6641" s="103" t="s">
        <v>344</v>
      </c>
      <c r="C6641" s="103" t="s">
        <v>89</v>
      </c>
      <c r="D6641" s="103" t="s">
        <v>416</v>
      </c>
      <c r="E6641" s="103" t="s">
        <v>417</v>
      </c>
      <c r="F6641" s="103" t="s">
        <v>417</v>
      </c>
      <c r="G6641" s="103" t="s">
        <v>143</v>
      </c>
      <c r="H6641" s="103" t="s">
        <v>365</v>
      </c>
      <c r="I6641" s="103" t="s">
        <v>92</v>
      </c>
      <c r="J6641" s="215">
        <v>1477.16</v>
      </c>
      <c r="K6641" s="216" t="s">
        <v>88</v>
      </c>
    </row>
    <row r="6642" spans="1:11" x14ac:dyDescent="0.25">
      <c r="A6642" s="103" t="s">
        <v>806</v>
      </c>
      <c r="B6642" s="103" t="s">
        <v>344</v>
      </c>
      <c r="C6642" s="103" t="s">
        <v>89</v>
      </c>
      <c r="D6642" s="103" t="s">
        <v>416</v>
      </c>
      <c r="E6642" s="103" t="s">
        <v>417</v>
      </c>
      <c r="F6642" s="103" t="s">
        <v>417</v>
      </c>
      <c r="G6642" s="103" t="s">
        <v>143</v>
      </c>
      <c r="H6642" s="103" t="s">
        <v>365</v>
      </c>
      <c r="I6642" s="103" t="s">
        <v>92</v>
      </c>
      <c r="J6642" s="215">
        <v>1820.87</v>
      </c>
      <c r="K6642" s="216" t="s">
        <v>88</v>
      </c>
    </row>
    <row r="6643" spans="1:11" x14ac:dyDescent="0.25">
      <c r="A6643" s="103" t="s">
        <v>807</v>
      </c>
      <c r="B6643" s="103" t="s">
        <v>344</v>
      </c>
      <c r="C6643" s="103" t="s">
        <v>89</v>
      </c>
      <c r="D6643" s="103" t="s">
        <v>416</v>
      </c>
      <c r="E6643" s="103" t="s">
        <v>417</v>
      </c>
      <c r="F6643" s="103" t="s">
        <v>417</v>
      </c>
      <c r="G6643" s="103" t="s">
        <v>143</v>
      </c>
      <c r="H6643" s="103" t="s">
        <v>365</v>
      </c>
      <c r="I6643" s="103" t="s">
        <v>92</v>
      </c>
      <c r="J6643" s="215">
        <v>2728.63</v>
      </c>
      <c r="K6643" s="216" t="s">
        <v>88</v>
      </c>
    </row>
    <row r="6644" spans="1:11" x14ac:dyDescent="0.25">
      <c r="A6644" s="103" t="s">
        <v>808</v>
      </c>
      <c r="B6644" s="103" t="s">
        <v>344</v>
      </c>
      <c r="C6644" s="103" t="s">
        <v>89</v>
      </c>
      <c r="D6644" s="103" t="s">
        <v>416</v>
      </c>
      <c r="E6644" s="103" t="s">
        <v>417</v>
      </c>
      <c r="F6644" s="103" t="s">
        <v>417</v>
      </c>
      <c r="G6644" s="103" t="s">
        <v>95</v>
      </c>
      <c r="H6644" s="103" t="s">
        <v>366</v>
      </c>
      <c r="I6644" s="103" t="s">
        <v>92</v>
      </c>
      <c r="J6644" s="215">
        <v>1592.81</v>
      </c>
      <c r="K6644" s="216" t="s">
        <v>88</v>
      </c>
    </row>
    <row r="6645" spans="1:11" x14ac:dyDescent="0.25">
      <c r="A6645" s="103" t="s">
        <v>809</v>
      </c>
      <c r="B6645" s="103" t="s">
        <v>344</v>
      </c>
      <c r="C6645" s="103" t="s">
        <v>89</v>
      </c>
      <c r="D6645" s="103" t="s">
        <v>416</v>
      </c>
      <c r="E6645" s="103" t="s">
        <v>417</v>
      </c>
      <c r="F6645" s="103" t="s">
        <v>417</v>
      </c>
      <c r="G6645" s="103" t="s">
        <v>95</v>
      </c>
      <c r="H6645" s="103" t="s">
        <v>366</v>
      </c>
      <c r="I6645" s="103" t="s">
        <v>92</v>
      </c>
      <c r="J6645" s="215">
        <v>1536.52</v>
      </c>
      <c r="K6645" s="216" t="s">
        <v>88</v>
      </c>
    </row>
    <row r="6646" spans="1:11" x14ac:dyDescent="0.25">
      <c r="A6646" s="103" t="s">
        <v>810</v>
      </c>
      <c r="B6646" s="103" t="s">
        <v>344</v>
      </c>
      <c r="C6646" s="103" t="s">
        <v>89</v>
      </c>
      <c r="D6646" s="103" t="s">
        <v>416</v>
      </c>
      <c r="E6646" s="103" t="s">
        <v>417</v>
      </c>
      <c r="F6646" s="103" t="s">
        <v>417</v>
      </c>
      <c r="G6646" s="103" t="s">
        <v>95</v>
      </c>
      <c r="H6646" s="103" t="s">
        <v>366</v>
      </c>
      <c r="I6646" s="103" t="s">
        <v>92</v>
      </c>
      <c r="J6646" s="215">
        <v>1342.21</v>
      </c>
      <c r="K6646" s="216" t="s">
        <v>88</v>
      </c>
    </row>
    <row r="6647" spans="1:11" x14ac:dyDescent="0.25">
      <c r="A6647" s="103" t="s">
        <v>1038</v>
      </c>
      <c r="B6647" s="103" t="s">
        <v>344</v>
      </c>
      <c r="C6647" s="103" t="s">
        <v>89</v>
      </c>
      <c r="D6647" s="103" t="s">
        <v>416</v>
      </c>
      <c r="E6647" s="103" t="s">
        <v>417</v>
      </c>
      <c r="F6647" s="103" t="s">
        <v>417</v>
      </c>
      <c r="G6647" s="103" t="s">
        <v>95</v>
      </c>
      <c r="H6647" s="103" t="s">
        <v>366</v>
      </c>
      <c r="I6647" s="103" t="s">
        <v>92</v>
      </c>
      <c r="J6647" s="215">
        <v>2251.96</v>
      </c>
      <c r="K6647" s="216" t="s">
        <v>88</v>
      </c>
    </row>
    <row r="6648" spans="1:11" x14ac:dyDescent="0.25">
      <c r="A6648" s="103" t="s">
        <v>806</v>
      </c>
      <c r="B6648" s="103" t="s">
        <v>344</v>
      </c>
      <c r="C6648" s="103" t="s">
        <v>89</v>
      </c>
      <c r="D6648" s="103" t="s">
        <v>416</v>
      </c>
      <c r="E6648" s="103" t="s">
        <v>417</v>
      </c>
      <c r="F6648" s="103" t="s">
        <v>417</v>
      </c>
      <c r="G6648" s="103" t="s">
        <v>95</v>
      </c>
      <c r="H6648" s="103" t="s">
        <v>366</v>
      </c>
      <c r="I6648" s="103" t="s">
        <v>92</v>
      </c>
      <c r="J6648" s="215">
        <v>1703.41</v>
      </c>
      <c r="K6648" s="216" t="s">
        <v>88</v>
      </c>
    </row>
    <row r="6649" spans="1:11" x14ac:dyDescent="0.25">
      <c r="A6649" s="103" t="s">
        <v>807</v>
      </c>
      <c r="B6649" s="103" t="s">
        <v>344</v>
      </c>
      <c r="C6649" s="103" t="s">
        <v>89</v>
      </c>
      <c r="D6649" s="103" t="s">
        <v>416</v>
      </c>
      <c r="E6649" s="103" t="s">
        <v>417</v>
      </c>
      <c r="F6649" s="103" t="s">
        <v>417</v>
      </c>
      <c r="G6649" s="103" t="s">
        <v>95</v>
      </c>
      <c r="H6649" s="103" t="s">
        <v>366</v>
      </c>
      <c r="I6649" s="103" t="s">
        <v>92</v>
      </c>
      <c r="J6649" s="215">
        <v>3370.09</v>
      </c>
      <c r="K6649" s="216" t="s">
        <v>88</v>
      </c>
    </row>
    <row r="6650" spans="1:11" x14ac:dyDescent="0.25">
      <c r="A6650" s="103" t="s">
        <v>809</v>
      </c>
      <c r="B6650" s="103" t="s">
        <v>344</v>
      </c>
      <c r="C6650" s="103" t="s">
        <v>89</v>
      </c>
      <c r="D6650" s="103" t="s">
        <v>416</v>
      </c>
      <c r="E6650" s="103" t="s">
        <v>417</v>
      </c>
      <c r="F6650" s="103" t="s">
        <v>417</v>
      </c>
      <c r="G6650" s="103" t="s">
        <v>142</v>
      </c>
      <c r="H6650" s="103" t="s">
        <v>734</v>
      </c>
      <c r="I6650" s="103" t="s">
        <v>92</v>
      </c>
      <c r="J6650" s="215">
        <v>208.27</v>
      </c>
      <c r="K6650" s="216" t="s">
        <v>88</v>
      </c>
    </row>
    <row r="6651" spans="1:11" x14ac:dyDescent="0.25">
      <c r="A6651" s="103" t="s">
        <v>810</v>
      </c>
      <c r="B6651" s="103" t="s">
        <v>344</v>
      </c>
      <c r="C6651" s="103" t="s">
        <v>89</v>
      </c>
      <c r="D6651" s="103" t="s">
        <v>416</v>
      </c>
      <c r="E6651" s="103" t="s">
        <v>417</v>
      </c>
      <c r="F6651" s="103" t="s">
        <v>417</v>
      </c>
      <c r="G6651" s="103" t="s">
        <v>142</v>
      </c>
      <c r="H6651" s="103" t="s">
        <v>734</v>
      </c>
      <c r="I6651" s="103" t="s">
        <v>92</v>
      </c>
      <c r="J6651" s="215">
        <v>138.85</v>
      </c>
      <c r="K6651" s="216" t="s">
        <v>88</v>
      </c>
    </row>
    <row r="6652" spans="1:11" x14ac:dyDescent="0.25">
      <c r="A6652" s="103" t="s">
        <v>806</v>
      </c>
      <c r="B6652" s="103" t="s">
        <v>344</v>
      </c>
      <c r="C6652" s="103" t="s">
        <v>89</v>
      </c>
      <c r="D6652" s="103" t="s">
        <v>416</v>
      </c>
      <c r="E6652" s="103" t="s">
        <v>417</v>
      </c>
      <c r="F6652" s="103" t="s">
        <v>417</v>
      </c>
      <c r="G6652" s="103" t="s">
        <v>142</v>
      </c>
      <c r="H6652" s="103" t="s">
        <v>734</v>
      </c>
      <c r="I6652" s="103" t="s">
        <v>92</v>
      </c>
      <c r="J6652" s="215">
        <v>69.42</v>
      </c>
      <c r="K6652" s="216" t="s">
        <v>88</v>
      </c>
    </row>
    <row r="6653" spans="1:11" x14ac:dyDescent="0.25">
      <c r="A6653" s="103" t="s">
        <v>809</v>
      </c>
      <c r="B6653" s="103" t="s">
        <v>344</v>
      </c>
      <c r="C6653" s="103" t="s">
        <v>89</v>
      </c>
      <c r="D6653" s="103" t="s">
        <v>416</v>
      </c>
      <c r="E6653" s="103" t="s">
        <v>417</v>
      </c>
      <c r="F6653" s="103" t="s">
        <v>417</v>
      </c>
      <c r="G6653" s="103" t="s">
        <v>141</v>
      </c>
      <c r="H6653" s="103" t="s">
        <v>368</v>
      </c>
      <c r="I6653" s="103" t="s">
        <v>92</v>
      </c>
      <c r="J6653" s="215">
        <v>138.80000000000001</v>
      </c>
      <c r="K6653" s="216" t="s">
        <v>88</v>
      </c>
    </row>
    <row r="6654" spans="1:11" x14ac:dyDescent="0.25">
      <c r="A6654" s="103" t="s">
        <v>806</v>
      </c>
      <c r="B6654" s="103" t="s">
        <v>344</v>
      </c>
      <c r="C6654" s="103" t="s">
        <v>89</v>
      </c>
      <c r="D6654" s="103" t="s">
        <v>416</v>
      </c>
      <c r="E6654" s="103" t="s">
        <v>417</v>
      </c>
      <c r="F6654" s="103" t="s">
        <v>417</v>
      </c>
      <c r="G6654" s="103" t="s">
        <v>141</v>
      </c>
      <c r="H6654" s="103" t="s">
        <v>368</v>
      </c>
      <c r="I6654" s="103" t="s">
        <v>92</v>
      </c>
      <c r="J6654" s="215">
        <v>99.14</v>
      </c>
      <c r="K6654" s="216" t="s">
        <v>88</v>
      </c>
    </row>
    <row r="6655" spans="1:11" x14ac:dyDescent="0.25">
      <c r="A6655" s="103" t="s">
        <v>809</v>
      </c>
      <c r="B6655" s="103" t="s">
        <v>344</v>
      </c>
      <c r="C6655" s="103" t="s">
        <v>89</v>
      </c>
      <c r="D6655" s="103" t="s">
        <v>416</v>
      </c>
      <c r="E6655" s="103" t="s">
        <v>417</v>
      </c>
      <c r="F6655" s="103" t="s">
        <v>417</v>
      </c>
      <c r="G6655" s="103" t="s">
        <v>138</v>
      </c>
      <c r="H6655" s="103" t="s">
        <v>647</v>
      </c>
      <c r="I6655" s="103" t="s">
        <v>92</v>
      </c>
      <c r="J6655" s="215">
        <v>513.66999999999996</v>
      </c>
      <c r="K6655" s="216" t="s">
        <v>88</v>
      </c>
    </row>
    <row r="6656" spans="1:11" x14ac:dyDescent="0.25">
      <c r="A6656" s="103" t="s">
        <v>810</v>
      </c>
      <c r="B6656" s="103" t="s">
        <v>344</v>
      </c>
      <c r="C6656" s="103" t="s">
        <v>89</v>
      </c>
      <c r="D6656" s="103" t="s">
        <v>416</v>
      </c>
      <c r="E6656" s="103" t="s">
        <v>417</v>
      </c>
      <c r="F6656" s="103" t="s">
        <v>417</v>
      </c>
      <c r="G6656" s="103" t="s">
        <v>138</v>
      </c>
      <c r="H6656" s="103" t="s">
        <v>647</v>
      </c>
      <c r="I6656" s="103" t="s">
        <v>92</v>
      </c>
      <c r="J6656" s="215">
        <v>574.1</v>
      </c>
      <c r="K6656" s="216" t="s">
        <v>88</v>
      </c>
    </row>
    <row r="6657" spans="1:11" x14ac:dyDescent="0.25">
      <c r="A6657" s="103" t="s">
        <v>808</v>
      </c>
      <c r="B6657" s="103" t="s">
        <v>344</v>
      </c>
      <c r="C6657" s="103" t="s">
        <v>89</v>
      </c>
      <c r="D6657" s="103" t="s">
        <v>416</v>
      </c>
      <c r="E6657" s="103" t="s">
        <v>417</v>
      </c>
      <c r="F6657" s="103" t="s">
        <v>417</v>
      </c>
      <c r="G6657" s="103" t="s">
        <v>121</v>
      </c>
      <c r="H6657" s="103" t="s">
        <v>372</v>
      </c>
      <c r="I6657" s="103" t="s">
        <v>92</v>
      </c>
      <c r="J6657" s="215">
        <v>6187.47</v>
      </c>
      <c r="K6657" s="216" t="s">
        <v>88</v>
      </c>
    </row>
    <row r="6658" spans="1:11" x14ac:dyDescent="0.25">
      <c r="A6658" s="103" t="s">
        <v>809</v>
      </c>
      <c r="B6658" s="103" t="s">
        <v>344</v>
      </c>
      <c r="C6658" s="103" t="s">
        <v>89</v>
      </c>
      <c r="D6658" s="103" t="s">
        <v>416</v>
      </c>
      <c r="E6658" s="103" t="s">
        <v>417</v>
      </c>
      <c r="F6658" s="103" t="s">
        <v>417</v>
      </c>
      <c r="G6658" s="103" t="s">
        <v>121</v>
      </c>
      <c r="H6658" s="103" t="s">
        <v>372</v>
      </c>
      <c r="I6658" s="103" t="s">
        <v>92</v>
      </c>
      <c r="J6658" s="215">
        <v>5823.45</v>
      </c>
      <c r="K6658" s="216" t="s">
        <v>88</v>
      </c>
    </row>
    <row r="6659" spans="1:11" x14ac:dyDescent="0.25">
      <c r="A6659" s="103" t="s">
        <v>810</v>
      </c>
      <c r="B6659" s="103" t="s">
        <v>344</v>
      </c>
      <c r="C6659" s="103" t="s">
        <v>89</v>
      </c>
      <c r="D6659" s="103" t="s">
        <v>416</v>
      </c>
      <c r="E6659" s="103" t="s">
        <v>417</v>
      </c>
      <c r="F6659" s="103" t="s">
        <v>417</v>
      </c>
      <c r="G6659" s="103" t="s">
        <v>121</v>
      </c>
      <c r="H6659" s="103" t="s">
        <v>372</v>
      </c>
      <c r="I6659" s="103" t="s">
        <v>92</v>
      </c>
      <c r="J6659" s="215">
        <v>4991.78</v>
      </c>
      <c r="K6659" s="216" t="s">
        <v>88</v>
      </c>
    </row>
    <row r="6660" spans="1:11" x14ac:dyDescent="0.25">
      <c r="A6660" s="103" t="s">
        <v>1038</v>
      </c>
      <c r="B6660" s="103" t="s">
        <v>344</v>
      </c>
      <c r="C6660" s="103" t="s">
        <v>89</v>
      </c>
      <c r="D6660" s="103" t="s">
        <v>416</v>
      </c>
      <c r="E6660" s="103" t="s">
        <v>417</v>
      </c>
      <c r="F6660" s="103" t="s">
        <v>417</v>
      </c>
      <c r="G6660" s="103" t="s">
        <v>121</v>
      </c>
      <c r="H6660" s="103" t="s">
        <v>372</v>
      </c>
      <c r="I6660" s="103" t="s">
        <v>92</v>
      </c>
      <c r="J6660" s="215">
        <v>4120.3</v>
      </c>
      <c r="K6660" s="216" t="s">
        <v>88</v>
      </c>
    </row>
    <row r="6661" spans="1:11" x14ac:dyDescent="0.25">
      <c r="A6661" s="103" t="s">
        <v>806</v>
      </c>
      <c r="B6661" s="103" t="s">
        <v>344</v>
      </c>
      <c r="C6661" s="103" t="s">
        <v>89</v>
      </c>
      <c r="D6661" s="103" t="s">
        <v>416</v>
      </c>
      <c r="E6661" s="103" t="s">
        <v>417</v>
      </c>
      <c r="F6661" s="103" t="s">
        <v>417</v>
      </c>
      <c r="G6661" s="103" t="s">
        <v>121</v>
      </c>
      <c r="H6661" s="103" t="s">
        <v>372</v>
      </c>
      <c r="I6661" s="103" t="s">
        <v>92</v>
      </c>
      <c r="J6661" s="215">
        <v>6220.65</v>
      </c>
      <c r="K6661" s="216" t="s">
        <v>88</v>
      </c>
    </row>
    <row r="6662" spans="1:11" x14ac:dyDescent="0.25">
      <c r="A6662" s="103" t="s">
        <v>807</v>
      </c>
      <c r="B6662" s="103" t="s">
        <v>344</v>
      </c>
      <c r="C6662" s="103" t="s">
        <v>89</v>
      </c>
      <c r="D6662" s="103" t="s">
        <v>416</v>
      </c>
      <c r="E6662" s="103" t="s">
        <v>417</v>
      </c>
      <c r="F6662" s="103" t="s">
        <v>417</v>
      </c>
      <c r="G6662" s="103" t="s">
        <v>121</v>
      </c>
      <c r="H6662" s="103" t="s">
        <v>372</v>
      </c>
      <c r="I6662" s="103" t="s">
        <v>92</v>
      </c>
      <c r="J6662" s="215">
        <v>9182.4699999999993</v>
      </c>
      <c r="K6662" s="216" t="s">
        <v>88</v>
      </c>
    </row>
    <row r="6663" spans="1:11" x14ac:dyDescent="0.25">
      <c r="A6663" s="103" t="s">
        <v>808</v>
      </c>
      <c r="B6663" s="103" t="s">
        <v>344</v>
      </c>
      <c r="C6663" s="103" t="s">
        <v>89</v>
      </c>
      <c r="D6663" s="103" t="s">
        <v>416</v>
      </c>
      <c r="E6663" s="103" t="s">
        <v>417</v>
      </c>
      <c r="F6663" s="103" t="s">
        <v>417</v>
      </c>
      <c r="G6663" s="103" t="s">
        <v>168</v>
      </c>
      <c r="H6663" s="103" t="s">
        <v>377</v>
      </c>
      <c r="I6663" s="103" t="s">
        <v>92</v>
      </c>
      <c r="J6663" s="215">
        <v>9161.8700000000008</v>
      </c>
      <c r="K6663" s="216" t="s">
        <v>88</v>
      </c>
    </row>
    <row r="6664" spans="1:11" x14ac:dyDescent="0.25">
      <c r="A6664" s="103" t="s">
        <v>809</v>
      </c>
      <c r="B6664" s="103" t="s">
        <v>344</v>
      </c>
      <c r="C6664" s="103" t="s">
        <v>89</v>
      </c>
      <c r="D6664" s="103" t="s">
        <v>416</v>
      </c>
      <c r="E6664" s="103" t="s">
        <v>417</v>
      </c>
      <c r="F6664" s="103" t="s">
        <v>417</v>
      </c>
      <c r="G6664" s="103" t="s">
        <v>168</v>
      </c>
      <c r="H6664" s="103" t="s">
        <v>377</v>
      </c>
      <c r="I6664" s="103" t="s">
        <v>92</v>
      </c>
      <c r="J6664" s="215">
        <v>7274.06</v>
      </c>
      <c r="K6664" s="216" t="s">
        <v>88</v>
      </c>
    </row>
    <row r="6665" spans="1:11" x14ac:dyDescent="0.25">
      <c r="A6665" s="103" t="s">
        <v>810</v>
      </c>
      <c r="B6665" s="103" t="s">
        <v>344</v>
      </c>
      <c r="C6665" s="103" t="s">
        <v>89</v>
      </c>
      <c r="D6665" s="103" t="s">
        <v>416</v>
      </c>
      <c r="E6665" s="103" t="s">
        <v>417</v>
      </c>
      <c r="F6665" s="103" t="s">
        <v>417</v>
      </c>
      <c r="G6665" s="103" t="s">
        <v>168</v>
      </c>
      <c r="H6665" s="103" t="s">
        <v>377</v>
      </c>
      <c r="I6665" s="103" t="s">
        <v>92</v>
      </c>
      <c r="J6665" s="215">
        <v>4489.5600000000004</v>
      </c>
      <c r="K6665" s="216" t="s">
        <v>88</v>
      </c>
    </row>
    <row r="6666" spans="1:11" x14ac:dyDescent="0.25">
      <c r="A6666" s="103" t="s">
        <v>1038</v>
      </c>
      <c r="B6666" s="103" t="s">
        <v>344</v>
      </c>
      <c r="C6666" s="103" t="s">
        <v>89</v>
      </c>
      <c r="D6666" s="103" t="s">
        <v>416</v>
      </c>
      <c r="E6666" s="103" t="s">
        <v>417</v>
      </c>
      <c r="F6666" s="103" t="s">
        <v>417</v>
      </c>
      <c r="G6666" s="103" t="s">
        <v>168</v>
      </c>
      <c r="H6666" s="103" t="s">
        <v>377</v>
      </c>
      <c r="I6666" s="103" t="s">
        <v>92</v>
      </c>
      <c r="J6666" s="215">
        <v>8499.15</v>
      </c>
      <c r="K6666" s="216" t="s">
        <v>88</v>
      </c>
    </row>
    <row r="6667" spans="1:11" x14ac:dyDescent="0.25">
      <c r="A6667" s="103" t="s">
        <v>806</v>
      </c>
      <c r="B6667" s="103" t="s">
        <v>344</v>
      </c>
      <c r="C6667" s="103" t="s">
        <v>89</v>
      </c>
      <c r="D6667" s="103" t="s">
        <v>416</v>
      </c>
      <c r="E6667" s="103" t="s">
        <v>417</v>
      </c>
      <c r="F6667" s="103" t="s">
        <v>417</v>
      </c>
      <c r="G6667" s="103" t="s">
        <v>168</v>
      </c>
      <c r="H6667" s="103" t="s">
        <v>377</v>
      </c>
      <c r="I6667" s="103" t="s">
        <v>92</v>
      </c>
      <c r="J6667" s="215">
        <v>8030.15</v>
      </c>
      <c r="K6667" s="216" t="s">
        <v>88</v>
      </c>
    </row>
    <row r="6668" spans="1:11" x14ac:dyDescent="0.25">
      <c r="A6668" s="103" t="s">
        <v>807</v>
      </c>
      <c r="B6668" s="103" t="s">
        <v>344</v>
      </c>
      <c r="C6668" s="103" t="s">
        <v>89</v>
      </c>
      <c r="D6668" s="103" t="s">
        <v>416</v>
      </c>
      <c r="E6668" s="103" t="s">
        <v>417</v>
      </c>
      <c r="F6668" s="103" t="s">
        <v>417</v>
      </c>
      <c r="G6668" s="103" t="s">
        <v>168</v>
      </c>
      <c r="H6668" s="103" t="s">
        <v>377</v>
      </c>
      <c r="I6668" s="103" t="s">
        <v>92</v>
      </c>
      <c r="J6668" s="215">
        <v>13327.18</v>
      </c>
      <c r="K6668" s="216" t="s">
        <v>88</v>
      </c>
    </row>
    <row r="6669" spans="1:11" x14ac:dyDescent="0.25">
      <c r="A6669" s="103" t="s">
        <v>808</v>
      </c>
      <c r="B6669" s="103" t="s">
        <v>344</v>
      </c>
      <c r="C6669" s="103" t="s">
        <v>89</v>
      </c>
      <c r="D6669" s="103" t="s">
        <v>416</v>
      </c>
      <c r="E6669" s="103" t="s">
        <v>417</v>
      </c>
      <c r="F6669" s="103" t="s">
        <v>417</v>
      </c>
      <c r="G6669" s="103" t="s">
        <v>133</v>
      </c>
      <c r="H6669" s="103" t="s">
        <v>378</v>
      </c>
      <c r="I6669" s="103" t="s">
        <v>92</v>
      </c>
      <c r="J6669" s="215">
        <v>2971.13</v>
      </c>
      <c r="K6669" s="216" t="s">
        <v>88</v>
      </c>
    </row>
    <row r="6670" spans="1:11" x14ac:dyDescent="0.25">
      <c r="A6670" s="103" t="s">
        <v>809</v>
      </c>
      <c r="B6670" s="103" t="s">
        <v>344</v>
      </c>
      <c r="C6670" s="103" t="s">
        <v>89</v>
      </c>
      <c r="D6670" s="103" t="s">
        <v>416</v>
      </c>
      <c r="E6670" s="103" t="s">
        <v>417</v>
      </c>
      <c r="F6670" s="103" t="s">
        <v>417</v>
      </c>
      <c r="G6670" s="103" t="s">
        <v>133</v>
      </c>
      <c r="H6670" s="103" t="s">
        <v>378</v>
      </c>
      <c r="I6670" s="103" t="s">
        <v>92</v>
      </c>
      <c r="J6670" s="215">
        <v>6113.86</v>
      </c>
      <c r="K6670" s="216" t="s">
        <v>88</v>
      </c>
    </row>
    <row r="6671" spans="1:11" x14ac:dyDescent="0.25">
      <c r="A6671" s="103" t="s">
        <v>810</v>
      </c>
      <c r="B6671" s="103" t="s">
        <v>344</v>
      </c>
      <c r="C6671" s="103" t="s">
        <v>89</v>
      </c>
      <c r="D6671" s="103" t="s">
        <v>416</v>
      </c>
      <c r="E6671" s="103" t="s">
        <v>417</v>
      </c>
      <c r="F6671" s="103" t="s">
        <v>417</v>
      </c>
      <c r="G6671" s="103" t="s">
        <v>133</v>
      </c>
      <c r="H6671" s="103" t="s">
        <v>378</v>
      </c>
      <c r="I6671" s="103" t="s">
        <v>92</v>
      </c>
      <c r="J6671" s="215">
        <v>1793.6</v>
      </c>
      <c r="K6671" s="216" t="s">
        <v>88</v>
      </c>
    </row>
    <row r="6672" spans="1:11" x14ac:dyDescent="0.25">
      <c r="A6672" s="103" t="s">
        <v>1038</v>
      </c>
      <c r="B6672" s="103" t="s">
        <v>344</v>
      </c>
      <c r="C6672" s="103" t="s">
        <v>89</v>
      </c>
      <c r="D6672" s="103" t="s">
        <v>416</v>
      </c>
      <c r="E6672" s="103" t="s">
        <v>417</v>
      </c>
      <c r="F6672" s="103" t="s">
        <v>417</v>
      </c>
      <c r="G6672" s="103" t="s">
        <v>133</v>
      </c>
      <c r="H6672" s="103" t="s">
        <v>378</v>
      </c>
      <c r="I6672" s="103" t="s">
        <v>92</v>
      </c>
      <c r="J6672" s="215">
        <v>1802.01</v>
      </c>
      <c r="K6672" s="216" t="s">
        <v>88</v>
      </c>
    </row>
    <row r="6673" spans="1:11" x14ac:dyDescent="0.25">
      <c r="A6673" s="103" t="s">
        <v>806</v>
      </c>
      <c r="B6673" s="103" t="s">
        <v>344</v>
      </c>
      <c r="C6673" s="103" t="s">
        <v>89</v>
      </c>
      <c r="D6673" s="103" t="s">
        <v>416</v>
      </c>
      <c r="E6673" s="103" t="s">
        <v>417</v>
      </c>
      <c r="F6673" s="103" t="s">
        <v>417</v>
      </c>
      <c r="G6673" s="103" t="s">
        <v>133</v>
      </c>
      <c r="H6673" s="103" t="s">
        <v>378</v>
      </c>
      <c r="I6673" s="103" t="s">
        <v>92</v>
      </c>
      <c r="J6673" s="215">
        <v>4409.57</v>
      </c>
      <c r="K6673" s="216" t="s">
        <v>88</v>
      </c>
    </row>
    <row r="6674" spans="1:11" x14ac:dyDescent="0.25">
      <c r="A6674" s="103" t="s">
        <v>807</v>
      </c>
      <c r="B6674" s="103" t="s">
        <v>344</v>
      </c>
      <c r="C6674" s="103" t="s">
        <v>89</v>
      </c>
      <c r="D6674" s="103" t="s">
        <v>416</v>
      </c>
      <c r="E6674" s="103" t="s">
        <v>417</v>
      </c>
      <c r="F6674" s="103" t="s">
        <v>417</v>
      </c>
      <c r="G6674" s="103" t="s">
        <v>133</v>
      </c>
      <c r="H6674" s="103" t="s">
        <v>378</v>
      </c>
      <c r="I6674" s="103" t="s">
        <v>92</v>
      </c>
      <c r="J6674" s="215">
        <v>2907.09</v>
      </c>
      <c r="K6674" s="216" t="s">
        <v>88</v>
      </c>
    </row>
    <row r="6675" spans="1:11" x14ac:dyDescent="0.25">
      <c r="A6675" s="103" t="s">
        <v>808</v>
      </c>
      <c r="B6675" s="103" t="s">
        <v>344</v>
      </c>
      <c r="C6675" s="103" t="s">
        <v>89</v>
      </c>
      <c r="D6675" s="103" t="s">
        <v>416</v>
      </c>
      <c r="E6675" s="103" t="s">
        <v>417</v>
      </c>
      <c r="F6675" s="103" t="s">
        <v>417</v>
      </c>
      <c r="G6675" s="103" t="s">
        <v>132</v>
      </c>
      <c r="H6675" s="103" t="s">
        <v>379</v>
      </c>
      <c r="I6675" s="103" t="s">
        <v>92</v>
      </c>
      <c r="J6675" s="215">
        <v>7603.77</v>
      </c>
      <c r="K6675" s="216" t="s">
        <v>88</v>
      </c>
    </row>
    <row r="6676" spans="1:11" x14ac:dyDescent="0.25">
      <c r="A6676" s="103" t="s">
        <v>809</v>
      </c>
      <c r="B6676" s="103" t="s">
        <v>344</v>
      </c>
      <c r="C6676" s="103" t="s">
        <v>89</v>
      </c>
      <c r="D6676" s="103" t="s">
        <v>416</v>
      </c>
      <c r="E6676" s="103" t="s">
        <v>417</v>
      </c>
      <c r="F6676" s="103" t="s">
        <v>417</v>
      </c>
      <c r="G6676" s="103" t="s">
        <v>132</v>
      </c>
      <c r="H6676" s="103" t="s">
        <v>379</v>
      </c>
      <c r="I6676" s="103" t="s">
        <v>92</v>
      </c>
      <c r="J6676" s="215">
        <v>5889.47</v>
      </c>
      <c r="K6676" s="216" t="s">
        <v>88</v>
      </c>
    </row>
    <row r="6677" spans="1:11" x14ac:dyDescent="0.25">
      <c r="A6677" s="103" t="s">
        <v>810</v>
      </c>
      <c r="B6677" s="103" t="s">
        <v>344</v>
      </c>
      <c r="C6677" s="103" t="s">
        <v>89</v>
      </c>
      <c r="D6677" s="103" t="s">
        <v>416</v>
      </c>
      <c r="E6677" s="103" t="s">
        <v>417</v>
      </c>
      <c r="F6677" s="103" t="s">
        <v>417</v>
      </c>
      <c r="G6677" s="103" t="s">
        <v>132</v>
      </c>
      <c r="H6677" s="103" t="s">
        <v>379</v>
      </c>
      <c r="I6677" s="103" t="s">
        <v>92</v>
      </c>
      <c r="J6677" s="215">
        <v>3817.11</v>
      </c>
      <c r="K6677" s="216" t="s">
        <v>88</v>
      </c>
    </row>
    <row r="6678" spans="1:11" x14ac:dyDescent="0.25">
      <c r="A6678" s="103" t="s">
        <v>1038</v>
      </c>
      <c r="B6678" s="103" t="s">
        <v>344</v>
      </c>
      <c r="C6678" s="103" t="s">
        <v>89</v>
      </c>
      <c r="D6678" s="103" t="s">
        <v>416</v>
      </c>
      <c r="E6678" s="103" t="s">
        <v>417</v>
      </c>
      <c r="F6678" s="103" t="s">
        <v>417</v>
      </c>
      <c r="G6678" s="103" t="s">
        <v>132</v>
      </c>
      <c r="H6678" s="103" t="s">
        <v>379</v>
      </c>
      <c r="I6678" s="103" t="s">
        <v>92</v>
      </c>
      <c r="J6678" s="215">
        <v>9319.4699999999993</v>
      </c>
      <c r="K6678" s="216" t="s">
        <v>88</v>
      </c>
    </row>
    <row r="6679" spans="1:11" x14ac:dyDescent="0.25">
      <c r="A6679" s="103" t="s">
        <v>806</v>
      </c>
      <c r="B6679" s="103" t="s">
        <v>344</v>
      </c>
      <c r="C6679" s="103" t="s">
        <v>89</v>
      </c>
      <c r="D6679" s="103" t="s">
        <v>416</v>
      </c>
      <c r="E6679" s="103" t="s">
        <v>417</v>
      </c>
      <c r="F6679" s="103" t="s">
        <v>417</v>
      </c>
      <c r="G6679" s="103" t="s">
        <v>132</v>
      </c>
      <c r="H6679" s="103" t="s">
        <v>379</v>
      </c>
      <c r="I6679" s="103" t="s">
        <v>92</v>
      </c>
      <c r="J6679" s="215">
        <v>8911.92</v>
      </c>
      <c r="K6679" s="216" t="s">
        <v>88</v>
      </c>
    </row>
    <row r="6680" spans="1:11" x14ac:dyDescent="0.25">
      <c r="A6680" s="103" t="s">
        <v>807</v>
      </c>
      <c r="B6680" s="103" t="s">
        <v>344</v>
      </c>
      <c r="C6680" s="103" t="s">
        <v>89</v>
      </c>
      <c r="D6680" s="103" t="s">
        <v>416</v>
      </c>
      <c r="E6680" s="103" t="s">
        <v>417</v>
      </c>
      <c r="F6680" s="103" t="s">
        <v>417</v>
      </c>
      <c r="G6680" s="103" t="s">
        <v>132</v>
      </c>
      <c r="H6680" s="103" t="s">
        <v>379</v>
      </c>
      <c r="I6680" s="103" t="s">
        <v>92</v>
      </c>
      <c r="J6680" s="215">
        <v>6092.79</v>
      </c>
      <c r="K6680" s="216" t="s">
        <v>88</v>
      </c>
    </row>
    <row r="6681" spans="1:11" x14ac:dyDescent="0.25">
      <c r="A6681" s="103" t="s">
        <v>808</v>
      </c>
      <c r="B6681" s="103" t="s">
        <v>344</v>
      </c>
      <c r="C6681" s="103" t="s">
        <v>89</v>
      </c>
      <c r="D6681" s="103" t="s">
        <v>416</v>
      </c>
      <c r="E6681" s="103" t="s">
        <v>417</v>
      </c>
      <c r="F6681" s="103" t="s">
        <v>417</v>
      </c>
      <c r="G6681" s="103" t="s">
        <v>169</v>
      </c>
      <c r="H6681" s="103" t="s">
        <v>380</v>
      </c>
      <c r="I6681" s="103" t="s">
        <v>92</v>
      </c>
      <c r="J6681" s="215">
        <v>4982.8</v>
      </c>
      <c r="K6681" s="216" t="s">
        <v>88</v>
      </c>
    </row>
    <row r="6682" spans="1:11" x14ac:dyDescent="0.25">
      <c r="A6682" s="103" t="s">
        <v>809</v>
      </c>
      <c r="B6682" s="103" t="s">
        <v>344</v>
      </c>
      <c r="C6682" s="103" t="s">
        <v>89</v>
      </c>
      <c r="D6682" s="103" t="s">
        <v>416</v>
      </c>
      <c r="E6682" s="103" t="s">
        <v>417</v>
      </c>
      <c r="F6682" s="103" t="s">
        <v>417</v>
      </c>
      <c r="G6682" s="103" t="s">
        <v>169</v>
      </c>
      <c r="H6682" s="103" t="s">
        <v>380</v>
      </c>
      <c r="I6682" s="103" t="s">
        <v>92</v>
      </c>
      <c r="J6682" s="215">
        <v>4763.3599999999997</v>
      </c>
      <c r="K6682" s="216" t="s">
        <v>88</v>
      </c>
    </row>
    <row r="6683" spans="1:11" x14ac:dyDescent="0.25">
      <c r="A6683" s="103" t="s">
        <v>810</v>
      </c>
      <c r="B6683" s="103" t="s">
        <v>344</v>
      </c>
      <c r="C6683" s="103" t="s">
        <v>89</v>
      </c>
      <c r="D6683" s="103" t="s">
        <v>416</v>
      </c>
      <c r="E6683" s="103" t="s">
        <v>417</v>
      </c>
      <c r="F6683" s="103" t="s">
        <v>417</v>
      </c>
      <c r="G6683" s="103" t="s">
        <v>169</v>
      </c>
      <c r="H6683" s="103" t="s">
        <v>380</v>
      </c>
      <c r="I6683" s="103" t="s">
        <v>92</v>
      </c>
      <c r="J6683" s="215">
        <v>3635.67</v>
      </c>
      <c r="K6683" s="216" t="s">
        <v>88</v>
      </c>
    </row>
    <row r="6684" spans="1:11" x14ac:dyDescent="0.25">
      <c r="A6684" s="103" t="s">
        <v>1038</v>
      </c>
      <c r="B6684" s="103" t="s">
        <v>344</v>
      </c>
      <c r="C6684" s="103" t="s">
        <v>89</v>
      </c>
      <c r="D6684" s="103" t="s">
        <v>416</v>
      </c>
      <c r="E6684" s="103" t="s">
        <v>417</v>
      </c>
      <c r="F6684" s="103" t="s">
        <v>417</v>
      </c>
      <c r="G6684" s="103" t="s">
        <v>169</v>
      </c>
      <c r="H6684" s="103" t="s">
        <v>380</v>
      </c>
      <c r="I6684" s="103" t="s">
        <v>92</v>
      </c>
      <c r="J6684" s="215">
        <v>5257.1</v>
      </c>
      <c r="K6684" s="216" t="s">
        <v>88</v>
      </c>
    </row>
    <row r="6685" spans="1:11" x14ac:dyDescent="0.25">
      <c r="A6685" s="103" t="s">
        <v>806</v>
      </c>
      <c r="B6685" s="103" t="s">
        <v>344</v>
      </c>
      <c r="C6685" s="103" t="s">
        <v>89</v>
      </c>
      <c r="D6685" s="103" t="s">
        <v>416</v>
      </c>
      <c r="E6685" s="103" t="s">
        <v>417</v>
      </c>
      <c r="F6685" s="103" t="s">
        <v>417</v>
      </c>
      <c r="G6685" s="103" t="s">
        <v>169</v>
      </c>
      <c r="H6685" s="103" t="s">
        <v>380</v>
      </c>
      <c r="I6685" s="103" t="s">
        <v>92</v>
      </c>
      <c r="J6685" s="215">
        <v>4684.46</v>
      </c>
      <c r="K6685" s="216" t="s">
        <v>88</v>
      </c>
    </row>
    <row r="6686" spans="1:11" x14ac:dyDescent="0.25">
      <c r="A6686" s="103" t="s">
        <v>807</v>
      </c>
      <c r="B6686" s="103" t="s">
        <v>344</v>
      </c>
      <c r="C6686" s="103" t="s">
        <v>89</v>
      </c>
      <c r="D6686" s="103" t="s">
        <v>416</v>
      </c>
      <c r="E6686" s="103" t="s">
        <v>417</v>
      </c>
      <c r="F6686" s="103" t="s">
        <v>417</v>
      </c>
      <c r="G6686" s="103" t="s">
        <v>169</v>
      </c>
      <c r="H6686" s="103" t="s">
        <v>380</v>
      </c>
      <c r="I6686" s="103" t="s">
        <v>92</v>
      </c>
      <c r="J6686" s="215">
        <v>6582.52</v>
      </c>
      <c r="K6686" s="216" t="s">
        <v>88</v>
      </c>
    </row>
    <row r="6687" spans="1:11" x14ac:dyDescent="0.25">
      <c r="A6687" s="103" t="s">
        <v>808</v>
      </c>
      <c r="B6687" s="103" t="s">
        <v>344</v>
      </c>
      <c r="C6687" s="103" t="s">
        <v>89</v>
      </c>
      <c r="D6687" s="103" t="s">
        <v>416</v>
      </c>
      <c r="E6687" s="103" t="s">
        <v>417</v>
      </c>
      <c r="F6687" s="103" t="s">
        <v>417</v>
      </c>
      <c r="G6687" s="103" t="s">
        <v>130</v>
      </c>
      <c r="H6687" s="103" t="s">
        <v>381</v>
      </c>
      <c r="I6687" s="103" t="s">
        <v>92</v>
      </c>
      <c r="J6687" s="215">
        <v>1188.52</v>
      </c>
      <c r="K6687" s="216" t="s">
        <v>88</v>
      </c>
    </row>
    <row r="6688" spans="1:11" x14ac:dyDescent="0.25">
      <c r="A6688" s="103" t="s">
        <v>809</v>
      </c>
      <c r="B6688" s="103" t="s">
        <v>344</v>
      </c>
      <c r="C6688" s="103" t="s">
        <v>89</v>
      </c>
      <c r="D6688" s="103" t="s">
        <v>416</v>
      </c>
      <c r="E6688" s="103" t="s">
        <v>417</v>
      </c>
      <c r="F6688" s="103" t="s">
        <v>417</v>
      </c>
      <c r="G6688" s="103" t="s">
        <v>130</v>
      </c>
      <c r="H6688" s="103" t="s">
        <v>381</v>
      </c>
      <c r="I6688" s="103" t="s">
        <v>92</v>
      </c>
      <c r="J6688" s="215">
        <v>1200.0999999999999</v>
      </c>
      <c r="K6688" s="216" t="s">
        <v>88</v>
      </c>
    </row>
    <row r="6689" spans="1:11" x14ac:dyDescent="0.25">
      <c r="A6689" s="103" t="s">
        <v>810</v>
      </c>
      <c r="B6689" s="103" t="s">
        <v>344</v>
      </c>
      <c r="C6689" s="103" t="s">
        <v>89</v>
      </c>
      <c r="D6689" s="103" t="s">
        <v>416</v>
      </c>
      <c r="E6689" s="103" t="s">
        <v>417</v>
      </c>
      <c r="F6689" s="103" t="s">
        <v>417</v>
      </c>
      <c r="G6689" s="103" t="s">
        <v>130</v>
      </c>
      <c r="H6689" s="103" t="s">
        <v>381</v>
      </c>
      <c r="I6689" s="103" t="s">
        <v>92</v>
      </c>
      <c r="J6689" s="215">
        <v>872.8</v>
      </c>
      <c r="K6689" s="216" t="s">
        <v>88</v>
      </c>
    </row>
    <row r="6690" spans="1:11" x14ac:dyDescent="0.25">
      <c r="A6690" s="103" t="s">
        <v>1038</v>
      </c>
      <c r="B6690" s="103" t="s">
        <v>344</v>
      </c>
      <c r="C6690" s="103" t="s">
        <v>89</v>
      </c>
      <c r="D6690" s="103" t="s">
        <v>416</v>
      </c>
      <c r="E6690" s="103" t="s">
        <v>417</v>
      </c>
      <c r="F6690" s="103" t="s">
        <v>417</v>
      </c>
      <c r="G6690" s="103" t="s">
        <v>130</v>
      </c>
      <c r="H6690" s="103" t="s">
        <v>381</v>
      </c>
      <c r="I6690" s="103" t="s">
        <v>92</v>
      </c>
      <c r="J6690" s="215">
        <v>1471.49</v>
      </c>
      <c r="K6690" s="216" t="s">
        <v>88</v>
      </c>
    </row>
    <row r="6691" spans="1:11" x14ac:dyDescent="0.25">
      <c r="A6691" s="103" t="s">
        <v>806</v>
      </c>
      <c r="B6691" s="103" t="s">
        <v>344</v>
      </c>
      <c r="C6691" s="103" t="s">
        <v>89</v>
      </c>
      <c r="D6691" s="103" t="s">
        <v>416</v>
      </c>
      <c r="E6691" s="103" t="s">
        <v>417</v>
      </c>
      <c r="F6691" s="103" t="s">
        <v>417</v>
      </c>
      <c r="G6691" s="103" t="s">
        <v>130</v>
      </c>
      <c r="H6691" s="103" t="s">
        <v>381</v>
      </c>
      <c r="I6691" s="103" t="s">
        <v>92</v>
      </c>
      <c r="J6691" s="215">
        <v>477.99</v>
      </c>
      <c r="K6691" s="216" t="s">
        <v>88</v>
      </c>
    </row>
    <row r="6692" spans="1:11" x14ac:dyDescent="0.25">
      <c r="A6692" s="103" t="s">
        <v>807</v>
      </c>
      <c r="B6692" s="103" t="s">
        <v>344</v>
      </c>
      <c r="C6692" s="103" t="s">
        <v>89</v>
      </c>
      <c r="D6692" s="103" t="s">
        <v>416</v>
      </c>
      <c r="E6692" s="103" t="s">
        <v>417</v>
      </c>
      <c r="F6692" s="103" t="s">
        <v>417</v>
      </c>
      <c r="G6692" s="103" t="s">
        <v>130</v>
      </c>
      <c r="H6692" s="103" t="s">
        <v>381</v>
      </c>
      <c r="I6692" s="103" t="s">
        <v>92</v>
      </c>
      <c r="J6692" s="215">
        <v>2603.42</v>
      </c>
      <c r="K6692" s="216" t="s">
        <v>88</v>
      </c>
    </row>
    <row r="6693" spans="1:11" x14ac:dyDescent="0.25">
      <c r="A6693" s="103" t="s">
        <v>808</v>
      </c>
      <c r="B6693" s="103" t="s">
        <v>344</v>
      </c>
      <c r="C6693" s="103" t="s">
        <v>89</v>
      </c>
      <c r="D6693" s="103" t="s">
        <v>416</v>
      </c>
      <c r="E6693" s="103" t="s">
        <v>417</v>
      </c>
      <c r="F6693" s="103" t="s">
        <v>417</v>
      </c>
      <c r="G6693" s="103" t="s">
        <v>129</v>
      </c>
      <c r="H6693" s="103" t="s">
        <v>382</v>
      </c>
      <c r="I6693" s="103" t="s">
        <v>92</v>
      </c>
      <c r="J6693" s="215">
        <v>1665.41</v>
      </c>
      <c r="K6693" s="216" t="s">
        <v>88</v>
      </c>
    </row>
    <row r="6694" spans="1:11" x14ac:dyDescent="0.25">
      <c r="A6694" s="103" t="s">
        <v>809</v>
      </c>
      <c r="B6694" s="103" t="s">
        <v>344</v>
      </c>
      <c r="C6694" s="103" t="s">
        <v>89</v>
      </c>
      <c r="D6694" s="103" t="s">
        <v>416</v>
      </c>
      <c r="E6694" s="103" t="s">
        <v>417</v>
      </c>
      <c r="F6694" s="103" t="s">
        <v>417</v>
      </c>
      <c r="G6694" s="103" t="s">
        <v>129</v>
      </c>
      <c r="H6694" s="103" t="s">
        <v>382</v>
      </c>
      <c r="I6694" s="103" t="s">
        <v>92</v>
      </c>
      <c r="J6694" s="215">
        <v>573.1</v>
      </c>
      <c r="K6694" s="216" t="s">
        <v>88</v>
      </c>
    </row>
    <row r="6695" spans="1:11" x14ac:dyDescent="0.25">
      <c r="A6695" s="103" t="s">
        <v>810</v>
      </c>
      <c r="B6695" s="103" t="s">
        <v>344</v>
      </c>
      <c r="C6695" s="103" t="s">
        <v>89</v>
      </c>
      <c r="D6695" s="103" t="s">
        <v>416</v>
      </c>
      <c r="E6695" s="103" t="s">
        <v>417</v>
      </c>
      <c r="F6695" s="103" t="s">
        <v>417</v>
      </c>
      <c r="G6695" s="103" t="s">
        <v>129</v>
      </c>
      <c r="H6695" s="103" t="s">
        <v>382</v>
      </c>
      <c r="I6695" s="103" t="s">
        <v>92</v>
      </c>
      <c r="J6695" s="215">
        <v>462.89</v>
      </c>
      <c r="K6695" s="216" t="s">
        <v>88</v>
      </c>
    </row>
    <row r="6696" spans="1:11" x14ac:dyDescent="0.25">
      <c r="A6696" s="103" t="s">
        <v>1038</v>
      </c>
      <c r="B6696" s="103" t="s">
        <v>344</v>
      </c>
      <c r="C6696" s="103" t="s">
        <v>89</v>
      </c>
      <c r="D6696" s="103" t="s">
        <v>416</v>
      </c>
      <c r="E6696" s="103" t="s">
        <v>417</v>
      </c>
      <c r="F6696" s="103" t="s">
        <v>417</v>
      </c>
      <c r="G6696" s="103" t="s">
        <v>129</v>
      </c>
      <c r="H6696" s="103" t="s">
        <v>382</v>
      </c>
      <c r="I6696" s="103" t="s">
        <v>92</v>
      </c>
      <c r="J6696" s="215">
        <v>958.18</v>
      </c>
      <c r="K6696" s="216" t="s">
        <v>88</v>
      </c>
    </row>
    <row r="6697" spans="1:11" x14ac:dyDescent="0.25">
      <c r="A6697" s="103" t="s">
        <v>806</v>
      </c>
      <c r="B6697" s="103" t="s">
        <v>344</v>
      </c>
      <c r="C6697" s="103" t="s">
        <v>89</v>
      </c>
      <c r="D6697" s="103" t="s">
        <v>416</v>
      </c>
      <c r="E6697" s="103" t="s">
        <v>417</v>
      </c>
      <c r="F6697" s="103" t="s">
        <v>417</v>
      </c>
      <c r="G6697" s="103" t="s">
        <v>129</v>
      </c>
      <c r="H6697" s="103" t="s">
        <v>382</v>
      </c>
      <c r="I6697" s="103" t="s">
        <v>92</v>
      </c>
      <c r="J6697" s="215">
        <v>648.48</v>
      </c>
      <c r="K6697" s="216" t="s">
        <v>88</v>
      </c>
    </row>
    <row r="6698" spans="1:11" x14ac:dyDescent="0.25">
      <c r="A6698" s="103" t="s">
        <v>807</v>
      </c>
      <c r="B6698" s="103" t="s">
        <v>344</v>
      </c>
      <c r="C6698" s="103" t="s">
        <v>89</v>
      </c>
      <c r="D6698" s="103" t="s">
        <v>416</v>
      </c>
      <c r="E6698" s="103" t="s">
        <v>417</v>
      </c>
      <c r="F6698" s="103" t="s">
        <v>417</v>
      </c>
      <c r="G6698" s="103" t="s">
        <v>129</v>
      </c>
      <c r="H6698" s="103" t="s">
        <v>382</v>
      </c>
      <c r="I6698" s="103" t="s">
        <v>92</v>
      </c>
      <c r="J6698" s="215">
        <v>1072.25</v>
      </c>
      <c r="K6698" s="216" t="s">
        <v>88</v>
      </c>
    </row>
    <row r="6699" spans="1:11" x14ac:dyDescent="0.25">
      <c r="A6699" s="103" t="s">
        <v>809</v>
      </c>
      <c r="B6699" s="103" t="s">
        <v>344</v>
      </c>
      <c r="C6699" s="103" t="s">
        <v>89</v>
      </c>
      <c r="D6699" s="103" t="s">
        <v>416</v>
      </c>
      <c r="E6699" s="103" t="s">
        <v>417</v>
      </c>
      <c r="F6699" s="103" t="s">
        <v>417</v>
      </c>
      <c r="G6699" s="103" t="s">
        <v>446</v>
      </c>
      <c r="H6699" s="103" t="s">
        <v>447</v>
      </c>
      <c r="I6699" s="103" t="s">
        <v>92</v>
      </c>
      <c r="J6699" s="215">
        <v>767.24</v>
      </c>
      <c r="K6699" s="216" t="s">
        <v>88</v>
      </c>
    </row>
    <row r="6700" spans="1:11" x14ac:dyDescent="0.25">
      <c r="A6700" s="103" t="s">
        <v>810</v>
      </c>
      <c r="B6700" s="103" t="s">
        <v>344</v>
      </c>
      <c r="C6700" s="103" t="s">
        <v>89</v>
      </c>
      <c r="D6700" s="103" t="s">
        <v>416</v>
      </c>
      <c r="E6700" s="103" t="s">
        <v>417</v>
      </c>
      <c r="F6700" s="103" t="s">
        <v>417</v>
      </c>
      <c r="G6700" s="103" t="s">
        <v>446</v>
      </c>
      <c r="H6700" s="103" t="s">
        <v>447</v>
      </c>
      <c r="I6700" s="103" t="s">
        <v>92</v>
      </c>
      <c r="J6700" s="215">
        <v>2394.31</v>
      </c>
      <c r="K6700" s="216" t="s">
        <v>88</v>
      </c>
    </row>
    <row r="6701" spans="1:11" x14ac:dyDescent="0.25">
      <c r="A6701" s="103" t="s">
        <v>1038</v>
      </c>
      <c r="B6701" s="103" t="s">
        <v>344</v>
      </c>
      <c r="C6701" s="103" t="s">
        <v>89</v>
      </c>
      <c r="D6701" s="103" t="s">
        <v>416</v>
      </c>
      <c r="E6701" s="103" t="s">
        <v>417</v>
      </c>
      <c r="F6701" s="103" t="s">
        <v>417</v>
      </c>
      <c r="G6701" s="103" t="s">
        <v>446</v>
      </c>
      <c r="H6701" s="103" t="s">
        <v>447</v>
      </c>
      <c r="I6701" s="103" t="s">
        <v>92</v>
      </c>
      <c r="J6701" s="215">
        <v>790.08</v>
      </c>
      <c r="K6701" s="216" t="s">
        <v>88</v>
      </c>
    </row>
    <row r="6702" spans="1:11" x14ac:dyDescent="0.25">
      <c r="A6702" s="103" t="s">
        <v>806</v>
      </c>
      <c r="B6702" s="103" t="s">
        <v>344</v>
      </c>
      <c r="C6702" s="103" t="s">
        <v>89</v>
      </c>
      <c r="D6702" s="103" t="s">
        <v>416</v>
      </c>
      <c r="E6702" s="103" t="s">
        <v>417</v>
      </c>
      <c r="F6702" s="103" t="s">
        <v>417</v>
      </c>
      <c r="G6702" s="103" t="s">
        <v>446</v>
      </c>
      <c r="H6702" s="103" t="s">
        <v>447</v>
      </c>
      <c r="I6702" s="103" t="s">
        <v>92</v>
      </c>
      <c r="J6702" s="215">
        <v>113.46</v>
      </c>
      <c r="K6702" s="216" t="s">
        <v>88</v>
      </c>
    </row>
    <row r="6703" spans="1:11" x14ac:dyDescent="0.25">
      <c r="A6703" s="103" t="s">
        <v>807</v>
      </c>
      <c r="B6703" s="103" t="s">
        <v>344</v>
      </c>
      <c r="C6703" s="103" t="s">
        <v>89</v>
      </c>
      <c r="D6703" s="103" t="s">
        <v>416</v>
      </c>
      <c r="E6703" s="103" t="s">
        <v>417</v>
      </c>
      <c r="F6703" s="103" t="s">
        <v>417</v>
      </c>
      <c r="G6703" s="103" t="s">
        <v>446</v>
      </c>
      <c r="H6703" s="103" t="s">
        <v>447</v>
      </c>
      <c r="I6703" s="103" t="s">
        <v>92</v>
      </c>
      <c r="J6703" s="215">
        <v>274.77</v>
      </c>
      <c r="K6703" s="216" t="s">
        <v>88</v>
      </c>
    </row>
    <row r="6704" spans="1:11" x14ac:dyDescent="0.25">
      <c r="A6704" s="103" t="s">
        <v>806</v>
      </c>
      <c r="B6704" s="103" t="s">
        <v>344</v>
      </c>
      <c r="C6704" s="103" t="s">
        <v>89</v>
      </c>
      <c r="D6704" s="103" t="s">
        <v>416</v>
      </c>
      <c r="E6704" s="103" t="s">
        <v>417</v>
      </c>
      <c r="F6704" s="103" t="s">
        <v>417</v>
      </c>
      <c r="G6704" s="103" t="s">
        <v>148</v>
      </c>
      <c r="H6704" s="103" t="s">
        <v>390</v>
      </c>
      <c r="I6704" s="103" t="s">
        <v>92</v>
      </c>
      <c r="J6704" s="215">
        <v>229.89</v>
      </c>
      <c r="K6704" s="216" t="s">
        <v>88</v>
      </c>
    </row>
    <row r="6705" spans="1:11" x14ac:dyDescent="0.25">
      <c r="A6705" s="103" t="s">
        <v>806</v>
      </c>
      <c r="B6705" s="103" t="s">
        <v>344</v>
      </c>
      <c r="C6705" s="103" t="s">
        <v>89</v>
      </c>
      <c r="D6705" s="103" t="s">
        <v>416</v>
      </c>
      <c r="E6705" s="103" t="s">
        <v>417</v>
      </c>
      <c r="F6705" s="103" t="s">
        <v>417</v>
      </c>
      <c r="G6705" s="103" t="s">
        <v>127</v>
      </c>
      <c r="H6705" s="103" t="s">
        <v>391</v>
      </c>
      <c r="I6705" s="103" t="s">
        <v>92</v>
      </c>
      <c r="J6705" s="215">
        <v>682.61</v>
      </c>
      <c r="K6705" s="216" t="s">
        <v>88</v>
      </c>
    </row>
    <row r="6706" spans="1:11" x14ac:dyDescent="0.25">
      <c r="A6706" s="103" t="s">
        <v>808</v>
      </c>
      <c r="B6706" s="103" t="s">
        <v>344</v>
      </c>
      <c r="C6706" s="103" t="s">
        <v>89</v>
      </c>
      <c r="D6706" s="103" t="s">
        <v>416</v>
      </c>
      <c r="E6706" s="103" t="s">
        <v>417</v>
      </c>
      <c r="F6706" s="103" t="s">
        <v>417</v>
      </c>
      <c r="G6706" s="103" t="s">
        <v>740</v>
      </c>
      <c r="H6706" s="103" t="s">
        <v>741</v>
      </c>
      <c r="I6706" s="103" t="s">
        <v>92</v>
      </c>
      <c r="J6706" s="215">
        <v>370.2</v>
      </c>
      <c r="K6706" s="216" t="s">
        <v>88</v>
      </c>
    </row>
    <row r="6707" spans="1:11" x14ac:dyDescent="0.25">
      <c r="A6707" s="103" t="s">
        <v>809</v>
      </c>
      <c r="B6707" s="103" t="s">
        <v>344</v>
      </c>
      <c r="C6707" s="103" t="s">
        <v>89</v>
      </c>
      <c r="D6707" s="103" t="s">
        <v>416</v>
      </c>
      <c r="E6707" s="103" t="s">
        <v>417</v>
      </c>
      <c r="F6707" s="103" t="s">
        <v>417</v>
      </c>
      <c r="G6707" s="103" t="s">
        <v>740</v>
      </c>
      <c r="H6707" s="103" t="s">
        <v>741</v>
      </c>
      <c r="I6707" s="103" t="s">
        <v>92</v>
      </c>
      <c r="J6707" s="215">
        <v>5575.49</v>
      </c>
      <c r="K6707" s="216" t="s">
        <v>88</v>
      </c>
    </row>
    <row r="6708" spans="1:11" x14ac:dyDescent="0.25">
      <c r="A6708" s="103" t="s">
        <v>810</v>
      </c>
      <c r="B6708" s="103" t="s">
        <v>344</v>
      </c>
      <c r="C6708" s="103" t="s">
        <v>89</v>
      </c>
      <c r="D6708" s="103" t="s">
        <v>416</v>
      </c>
      <c r="E6708" s="103" t="s">
        <v>417</v>
      </c>
      <c r="F6708" s="103" t="s">
        <v>417</v>
      </c>
      <c r="G6708" s="103" t="s">
        <v>740</v>
      </c>
      <c r="H6708" s="103" t="s">
        <v>741</v>
      </c>
      <c r="I6708" s="103" t="s">
        <v>92</v>
      </c>
      <c r="J6708" s="215">
        <v>701.92</v>
      </c>
      <c r="K6708" s="216" t="s">
        <v>88</v>
      </c>
    </row>
    <row r="6709" spans="1:11" x14ac:dyDescent="0.25">
      <c r="A6709" s="103" t="s">
        <v>1038</v>
      </c>
      <c r="B6709" s="103" t="s">
        <v>344</v>
      </c>
      <c r="C6709" s="103" t="s">
        <v>89</v>
      </c>
      <c r="D6709" s="103" t="s">
        <v>416</v>
      </c>
      <c r="E6709" s="103" t="s">
        <v>417</v>
      </c>
      <c r="F6709" s="103" t="s">
        <v>417</v>
      </c>
      <c r="G6709" s="103" t="s">
        <v>740</v>
      </c>
      <c r="H6709" s="103" t="s">
        <v>741</v>
      </c>
      <c r="I6709" s="103" t="s">
        <v>92</v>
      </c>
      <c r="J6709" s="215">
        <v>259.14</v>
      </c>
      <c r="K6709" s="216" t="s">
        <v>88</v>
      </c>
    </row>
    <row r="6710" spans="1:11" x14ac:dyDescent="0.25">
      <c r="A6710" s="103" t="s">
        <v>806</v>
      </c>
      <c r="B6710" s="103" t="s">
        <v>344</v>
      </c>
      <c r="C6710" s="103" t="s">
        <v>89</v>
      </c>
      <c r="D6710" s="103" t="s">
        <v>416</v>
      </c>
      <c r="E6710" s="103" t="s">
        <v>417</v>
      </c>
      <c r="F6710" s="103" t="s">
        <v>417</v>
      </c>
      <c r="G6710" s="103" t="s">
        <v>740</v>
      </c>
      <c r="H6710" s="103" t="s">
        <v>741</v>
      </c>
      <c r="I6710" s="103" t="s">
        <v>92</v>
      </c>
      <c r="J6710" s="215">
        <v>2214.42</v>
      </c>
      <c r="K6710" s="216" t="s">
        <v>88</v>
      </c>
    </row>
    <row r="6711" spans="1:11" x14ac:dyDescent="0.25">
      <c r="A6711" s="103" t="s">
        <v>807</v>
      </c>
      <c r="B6711" s="103" t="s">
        <v>344</v>
      </c>
      <c r="C6711" s="103" t="s">
        <v>89</v>
      </c>
      <c r="D6711" s="103" t="s">
        <v>416</v>
      </c>
      <c r="E6711" s="103" t="s">
        <v>417</v>
      </c>
      <c r="F6711" s="103" t="s">
        <v>417</v>
      </c>
      <c r="G6711" s="103" t="s">
        <v>740</v>
      </c>
      <c r="H6711" s="103" t="s">
        <v>741</v>
      </c>
      <c r="I6711" s="103" t="s">
        <v>92</v>
      </c>
      <c r="J6711" s="215">
        <v>222.12</v>
      </c>
      <c r="K6711" s="216" t="s">
        <v>88</v>
      </c>
    </row>
    <row r="6712" spans="1:11" x14ac:dyDescent="0.25">
      <c r="A6712" s="103" t="s">
        <v>808</v>
      </c>
      <c r="B6712" s="103" t="s">
        <v>344</v>
      </c>
      <c r="C6712" s="103" t="s">
        <v>89</v>
      </c>
      <c r="D6712" s="103" t="s">
        <v>416</v>
      </c>
      <c r="E6712" s="103" t="s">
        <v>417</v>
      </c>
      <c r="F6712" s="103" t="s">
        <v>417</v>
      </c>
      <c r="G6712" s="103" t="s">
        <v>490</v>
      </c>
      <c r="H6712" s="103" t="s">
        <v>742</v>
      </c>
      <c r="I6712" s="103" t="s">
        <v>92</v>
      </c>
      <c r="J6712" s="215">
        <v>3439.07</v>
      </c>
      <c r="K6712" s="216" t="s">
        <v>88</v>
      </c>
    </row>
    <row r="6713" spans="1:11" x14ac:dyDescent="0.25">
      <c r="A6713" s="103" t="s">
        <v>809</v>
      </c>
      <c r="B6713" s="103" t="s">
        <v>344</v>
      </c>
      <c r="C6713" s="103" t="s">
        <v>89</v>
      </c>
      <c r="D6713" s="103" t="s">
        <v>416</v>
      </c>
      <c r="E6713" s="103" t="s">
        <v>417</v>
      </c>
      <c r="F6713" s="103" t="s">
        <v>417</v>
      </c>
      <c r="G6713" s="103" t="s">
        <v>490</v>
      </c>
      <c r="H6713" s="103" t="s">
        <v>742</v>
      </c>
      <c r="I6713" s="103" t="s">
        <v>92</v>
      </c>
      <c r="J6713" s="215">
        <v>2575.9699999999998</v>
      </c>
      <c r="K6713" s="216" t="s">
        <v>88</v>
      </c>
    </row>
    <row r="6714" spans="1:11" x14ac:dyDescent="0.25">
      <c r="A6714" s="103" t="s">
        <v>810</v>
      </c>
      <c r="B6714" s="103" t="s">
        <v>344</v>
      </c>
      <c r="C6714" s="103" t="s">
        <v>89</v>
      </c>
      <c r="D6714" s="103" t="s">
        <v>416</v>
      </c>
      <c r="E6714" s="103" t="s">
        <v>417</v>
      </c>
      <c r="F6714" s="103" t="s">
        <v>417</v>
      </c>
      <c r="G6714" s="103" t="s">
        <v>490</v>
      </c>
      <c r="H6714" s="103" t="s">
        <v>742</v>
      </c>
      <c r="I6714" s="103" t="s">
        <v>92</v>
      </c>
      <c r="J6714" s="215">
        <v>1083.6500000000001</v>
      </c>
      <c r="K6714" s="216" t="s">
        <v>88</v>
      </c>
    </row>
    <row r="6715" spans="1:11" x14ac:dyDescent="0.25">
      <c r="A6715" s="103" t="s">
        <v>1038</v>
      </c>
      <c r="B6715" s="103" t="s">
        <v>344</v>
      </c>
      <c r="C6715" s="103" t="s">
        <v>89</v>
      </c>
      <c r="D6715" s="103" t="s">
        <v>416</v>
      </c>
      <c r="E6715" s="103" t="s">
        <v>417</v>
      </c>
      <c r="F6715" s="103" t="s">
        <v>417</v>
      </c>
      <c r="G6715" s="103" t="s">
        <v>490</v>
      </c>
      <c r="H6715" s="103" t="s">
        <v>742</v>
      </c>
      <c r="I6715" s="103" t="s">
        <v>92</v>
      </c>
      <c r="J6715" s="215">
        <v>2985.63</v>
      </c>
      <c r="K6715" s="216" t="s">
        <v>88</v>
      </c>
    </row>
    <row r="6716" spans="1:11" x14ac:dyDescent="0.25">
      <c r="A6716" s="103" t="s">
        <v>806</v>
      </c>
      <c r="B6716" s="103" t="s">
        <v>344</v>
      </c>
      <c r="C6716" s="103" t="s">
        <v>89</v>
      </c>
      <c r="D6716" s="103" t="s">
        <v>416</v>
      </c>
      <c r="E6716" s="103" t="s">
        <v>417</v>
      </c>
      <c r="F6716" s="103" t="s">
        <v>417</v>
      </c>
      <c r="G6716" s="103" t="s">
        <v>490</v>
      </c>
      <c r="H6716" s="103" t="s">
        <v>742</v>
      </c>
      <c r="I6716" s="103" t="s">
        <v>92</v>
      </c>
      <c r="J6716" s="215">
        <v>3243.55</v>
      </c>
      <c r="K6716" s="216" t="s">
        <v>88</v>
      </c>
    </row>
    <row r="6717" spans="1:11" x14ac:dyDescent="0.25">
      <c r="A6717" s="103" t="s">
        <v>807</v>
      </c>
      <c r="B6717" s="103" t="s">
        <v>344</v>
      </c>
      <c r="C6717" s="103" t="s">
        <v>89</v>
      </c>
      <c r="D6717" s="103" t="s">
        <v>416</v>
      </c>
      <c r="E6717" s="103" t="s">
        <v>417</v>
      </c>
      <c r="F6717" s="103" t="s">
        <v>417</v>
      </c>
      <c r="G6717" s="103" t="s">
        <v>490</v>
      </c>
      <c r="H6717" s="103" t="s">
        <v>742</v>
      </c>
      <c r="I6717" s="103" t="s">
        <v>92</v>
      </c>
      <c r="J6717" s="215">
        <v>4514.4799999999996</v>
      </c>
      <c r="K6717" s="216" t="s">
        <v>88</v>
      </c>
    </row>
    <row r="6718" spans="1:11" x14ac:dyDescent="0.25">
      <c r="A6718" s="103" t="s">
        <v>808</v>
      </c>
      <c r="B6718" s="103" t="s">
        <v>344</v>
      </c>
      <c r="C6718" s="103" t="s">
        <v>89</v>
      </c>
      <c r="D6718" s="103" t="s">
        <v>416</v>
      </c>
      <c r="E6718" s="103" t="s">
        <v>417</v>
      </c>
      <c r="F6718" s="103" t="s">
        <v>417</v>
      </c>
      <c r="G6718" s="103" t="s">
        <v>650</v>
      </c>
      <c r="H6718" s="103" t="s">
        <v>651</v>
      </c>
      <c r="I6718" s="103" t="s">
        <v>92</v>
      </c>
      <c r="J6718" s="215">
        <v>2798.58</v>
      </c>
      <c r="K6718" s="216" t="s">
        <v>88</v>
      </c>
    </row>
    <row r="6719" spans="1:11" x14ac:dyDescent="0.25">
      <c r="A6719" s="103" t="s">
        <v>809</v>
      </c>
      <c r="B6719" s="103" t="s">
        <v>344</v>
      </c>
      <c r="C6719" s="103" t="s">
        <v>89</v>
      </c>
      <c r="D6719" s="103" t="s">
        <v>416</v>
      </c>
      <c r="E6719" s="103" t="s">
        <v>417</v>
      </c>
      <c r="F6719" s="103" t="s">
        <v>417</v>
      </c>
      <c r="G6719" s="103" t="s">
        <v>650</v>
      </c>
      <c r="H6719" s="103" t="s">
        <v>651</v>
      </c>
      <c r="I6719" s="103" t="s">
        <v>92</v>
      </c>
      <c r="J6719" s="215">
        <v>3028.72</v>
      </c>
      <c r="K6719" s="216" t="s">
        <v>88</v>
      </c>
    </row>
    <row r="6720" spans="1:11" x14ac:dyDescent="0.25">
      <c r="A6720" s="103" t="s">
        <v>810</v>
      </c>
      <c r="B6720" s="103" t="s">
        <v>344</v>
      </c>
      <c r="C6720" s="103" t="s">
        <v>89</v>
      </c>
      <c r="D6720" s="103" t="s">
        <v>416</v>
      </c>
      <c r="E6720" s="103" t="s">
        <v>417</v>
      </c>
      <c r="F6720" s="103" t="s">
        <v>417</v>
      </c>
      <c r="G6720" s="103" t="s">
        <v>650</v>
      </c>
      <c r="H6720" s="103" t="s">
        <v>651</v>
      </c>
      <c r="I6720" s="103" t="s">
        <v>92</v>
      </c>
      <c r="J6720" s="215">
        <v>2754.46</v>
      </c>
      <c r="K6720" s="216" t="s">
        <v>88</v>
      </c>
    </row>
    <row r="6721" spans="1:11" x14ac:dyDescent="0.25">
      <c r="A6721" s="103" t="s">
        <v>1038</v>
      </c>
      <c r="B6721" s="103" t="s">
        <v>344</v>
      </c>
      <c r="C6721" s="103" t="s">
        <v>89</v>
      </c>
      <c r="D6721" s="103" t="s">
        <v>416</v>
      </c>
      <c r="E6721" s="103" t="s">
        <v>417</v>
      </c>
      <c r="F6721" s="103" t="s">
        <v>417</v>
      </c>
      <c r="G6721" s="103" t="s">
        <v>650</v>
      </c>
      <c r="H6721" s="103" t="s">
        <v>651</v>
      </c>
      <c r="I6721" s="103" t="s">
        <v>92</v>
      </c>
      <c r="J6721" s="215">
        <v>3341.07</v>
      </c>
      <c r="K6721" s="216" t="s">
        <v>88</v>
      </c>
    </row>
    <row r="6722" spans="1:11" x14ac:dyDescent="0.25">
      <c r="A6722" s="103" t="s">
        <v>806</v>
      </c>
      <c r="B6722" s="103" t="s">
        <v>344</v>
      </c>
      <c r="C6722" s="103" t="s">
        <v>89</v>
      </c>
      <c r="D6722" s="103" t="s">
        <v>416</v>
      </c>
      <c r="E6722" s="103" t="s">
        <v>417</v>
      </c>
      <c r="F6722" s="103" t="s">
        <v>417</v>
      </c>
      <c r="G6722" s="103" t="s">
        <v>650</v>
      </c>
      <c r="H6722" s="103" t="s">
        <v>651</v>
      </c>
      <c r="I6722" s="103" t="s">
        <v>92</v>
      </c>
      <c r="J6722" s="215">
        <v>3499.19</v>
      </c>
      <c r="K6722" s="216" t="s">
        <v>88</v>
      </c>
    </row>
    <row r="6723" spans="1:11" x14ac:dyDescent="0.25">
      <c r="A6723" s="103" t="s">
        <v>807</v>
      </c>
      <c r="B6723" s="103" t="s">
        <v>344</v>
      </c>
      <c r="C6723" s="103" t="s">
        <v>89</v>
      </c>
      <c r="D6723" s="103" t="s">
        <v>416</v>
      </c>
      <c r="E6723" s="103" t="s">
        <v>417</v>
      </c>
      <c r="F6723" s="103" t="s">
        <v>417</v>
      </c>
      <c r="G6723" s="103" t="s">
        <v>650</v>
      </c>
      <c r="H6723" s="103" t="s">
        <v>651</v>
      </c>
      <c r="I6723" s="103" t="s">
        <v>92</v>
      </c>
      <c r="J6723" s="215">
        <v>6074.16</v>
      </c>
      <c r="K6723" s="216" t="s">
        <v>88</v>
      </c>
    </row>
    <row r="6724" spans="1:11" x14ac:dyDescent="0.25">
      <c r="A6724" s="103" t="s">
        <v>808</v>
      </c>
      <c r="B6724" s="103" t="s">
        <v>344</v>
      </c>
      <c r="C6724" s="103" t="s">
        <v>89</v>
      </c>
      <c r="D6724" s="103" t="s">
        <v>416</v>
      </c>
      <c r="E6724" s="103" t="s">
        <v>417</v>
      </c>
      <c r="F6724" s="103" t="s">
        <v>417</v>
      </c>
      <c r="G6724" s="103" t="s">
        <v>491</v>
      </c>
      <c r="H6724" s="103" t="s">
        <v>492</v>
      </c>
      <c r="I6724" s="103" t="s">
        <v>92</v>
      </c>
      <c r="J6724" s="215">
        <v>16440.400000000001</v>
      </c>
      <c r="K6724" s="216" t="s">
        <v>88</v>
      </c>
    </row>
    <row r="6725" spans="1:11" x14ac:dyDescent="0.25">
      <c r="A6725" s="103" t="s">
        <v>809</v>
      </c>
      <c r="B6725" s="103" t="s">
        <v>344</v>
      </c>
      <c r="C6725" s="103" t="s">
        <v>89</v>
      </c>
      <c r="D6725" s="103" t="s">
        <v>416</v>
      </c>
      <c r="E6725" s="103" t="s">
        <v>417</v>
      </c>
      <c r="F6725" s="103" t="s">
        <v>417</v>
      </c>
      <c r="G6725" s="103" t="s">
        <v>491</v>
      </c>
      <c r="H6725" s="103" t="s">
        <v>492</v>
      </c>
      <c r="I6725" s="103" t="s">
        <v>92</v>
      </c>
      <c r="J6725" s="215">
        <v>13469.22</v>
      </c>
      <c r="K6725" s="216" t="s">
        <v>88</v>
      </c>
    </row>
    <row r="6726" spans="1:11" x14ac:dyDescent="0.25">
      <c r="A6726" s="103" t="s">
        <v>810</v>
      </c>
      <c r="B6726" s="103" t="s">
        <v>344</v>
      </c>
      <c r="C6726" s="103" t="s">
        <v>89</v>
      </c>
      <c r="D6726" s="103" t="s">
        <v>416</v>
      </c>
      <c r="E6726" s="103" t="s">
        <v>417</v>
      </c>
      <c r="F6726" s="103" t="s">
        <v>417</v>
      </c>
      <c r="G6726" s="103" t="s">
        <v>491</v>
      </c>
      <c r="H6726" s="103" t="s">
        <v>492</v>
      </c>
      <c r="I6726" s="103" t="s">
        <v>92</v>
      </c>
      <c r="J6726" s="215">
        <v>12676.92</v>
      </c>
      <c r="K6726" s="216" t="s">
        <v>88</v>
      </c>
    </row>
    <row r="6727" spans="1:11" x14ac:dyDescent="0.25">
      <c r="A6727" s="103" t="s">
        <v>1038</v>
      </c>
      <c r="B6727" s="103" t="s">
        <v>344</v>
      </c>
      <c r="C6727" s="103" t="s">
        <v>89</v>
      </c>
      <c r="D6727" s="103" t="s">
        <v>416</v>
      </c>
      <c r="E6727" s="103" t="s">
        <v>417</v>
      </c>
      <c r="F6727" s="103" t="s">
        <v>417</v>
      </c>
      <c r="G6727" s="103" t="s">
        <v>491</v>
      </c>
      <c r="H6727" s="103" t="s">
        <v>492</v>
      </c>
      <c r="I6727" s="103" t="s">
        <v>92</v>
      </c>
      <c r="J6727" s="215">
        <v>14796.36</v>
      </c>
      <c r="K6727" s="216" t="s">
        <v>88</v>
      </c>
    </row>
    <row r="6728" spans="1:11" x14ac:dyDescent="0.25">
      <c r="A6728" s="103" t="s">
        <v>806</v>
      </c>
      <c r="B6728" s="103" t="s">
        <v>344</v>
      </c>
      <c r="C6728" s="103" t="s">
        <v>89</v>
      </c>
      <c r="D6728" s="103" t="s">
        <v>416</v>
      </c>
      <c r="E6728" s="103" t="s">
        <v>417</v>
      </c>
      <c r="F6728" s="103" t="s">
        <v>417</v>
      </c>
      <c r="G6728" s="103" t="s">
        <v>491</v>
      </c>
      <c r="H6728" s="103" t="s">
        <v>492</v>
      </c>
      <c r="I6728" s="103" t="s">
        <v>92</v>
      </c>
      <c r="J6728" s="215">
        <v>12884.9</v>
      </c>
      <c r="K6728" s="216" t="s">
        <v>88</v>
      </c>
    </row>
    <row r="6729" spans="1:11" x14ac:dyDescent="0.25">
      <c r="A6729" s="103" t="s">
        <v>807</v>
      </c>
      <c r="B6729" s="103" t="s">
        <v>344</v>
      </c>
      <c r="C6729" s="103" t="s">
        <v>89</v>
      </c>
      <c r="D6729" s="103" t="s">
        <v>416</v>
      </c>
      <c r="E6729" s="103" t="s">
        <v>417</v>
      </c>
      <c r="F6729" s="103" t="s">
        <v>417</v>
      </c>
      <c r="G6729" s="103" t="s">
        <v>491</v>
      </c>
      <c r="H6729" s="103" t="s">
        <v>492</v>
      </c>
      <c r="I6729" s="103" t="s">
        <v>92</v>
      </c>
      <c r="J6729" s="215">
        <v>21372.52</v>
      </c>
      <c r="K6729" s="216" t="s">
        <v>88</v>
      </c>
    </row>
    <row r="6730" spans="1:11" x14ac:dyDescent="0.25">
      <c r="A6730" s="103" t="s">
        <v>808</v>
      </c>
      <c r="B6730" s="103" t="s">
        <v>344</v>
      </c>
      <c r="C6730" s="103" t="s">
        <v>89</v>
      </c>
      <c r="D6730" s="103" t="s">
        <v>416</v>
      </c>
      <c r="E6730" s="103" t="s">
        <v>417</v>
      </c>
      <c r="F6730" s="103" t="s">
        <v>417</v>
      </c>
      <c r="G6730" s="103" t="s">
        <v>94</v>
      </c>
      <c r="H6730" s="103" t="s">
        <v>397</v>
      </c>
      <c r="I6730" s="103" t="s">
        <v>92</v>
      </c>
      <c r="J6730" s="215">
        <v>103.49</v>
      </c>
      <c r="K6730" s="216" t="s">
        <v>88</v>
      </c>
    </row>
    <row r="6731" spans="1:11" x14ac:dyDescent="0.25">
      <c r="A6731" s="103" t="s">
        <v>1038</v>
      </c>
      <c r="B6731" s="103" t="s">
        <v>344</v>
      </c>
      <c r="C6731" s="103" t="s">
        <v>89</v>
      </c>
      <c r="D6731" s="103" t="s">
        <v>416</v>
      </c>
      <c r="E6731" s="103" t="s">
        <v>417</v>
      </c>
      <c r="F6731" s="103" t="s">
        <v>417</v>
      </c>
      <c r="G6731" s="103" t="s">
        <v>94</v>
      </c>
      <c r="H6731" s="103" t="s">
        <v>397</v>
      </c>
      <c r="I6731" s="103" t="s">
        <v>92</v>
      </c>
      <c r="J6731" s="215">
        <v>2929.12</v>
      </c>
      <c r="K6731" s="216" t="s">
        <v>88</v>
      </c>
    </row>
    <row r="6732" spans="1:11" x14ac:dyDescent="0.25">
      <c r="A6732" s="103" t="s">
        <v>807</v>
      </c>
      <c r="B6732" s="103" t="s">
        <v>344</v>
      </c>
      <c r="C6732" s="103" t="s">
        <v>89</v>
      </c>
      <c r="D6732" s="103" t="s">
        <v>416</v>
      </c>
      <c r="E6732" s="103" t="s">
        <v>417</v>
      </c>
      <c r="F6732" s="103" t="s">
        <v>417</v>
      </c>
      <c r="G6732" s="103" t="s">
        <v>94</v>
      </c>
      <c r="H6732" s="103" t="s">
        <v>397</v>
      </c>
      <c r="I6732" s="103" t="s">
        <v>92</v>
      </c>
      <c r="J6732" s="215">
        <v>1759.27</v>
      </c>
      <c r="K6732" s="216" t="s">
        <v>88</v>
      </c>
    </row>
    <row r="6733" spans="1:11" x14ac:dyDescent="0.25">
      <c r="A6733" s="103" t="s">
        <v>808</v>
      </c>
      <c r="B6733" s="103" t="s">
        <v>344</v>
      </c>
      <c r="C6733" s="103" t="s">
        <v>89</v>
      </c>
      <c r="D6733" s="103" t="s">
        <v>416</v>
      </c>
      <c r="E6733" s="103" t="s">
        <v>417</v>
      </c>
      <c r="F6733" s="103" t="s">
        <v>417</v>
      </c>
      <c r="G6733" s="103" t="s">
        <v>120</v>
      </c>
      <c r="H6733" s="103" t="s">
        <v>398</v>
      </c>
      <c r="I6733" s="103" t="s">
        <v>92</v>
      </c>
      <c r="J6733" s="215">
        <v>596.23</v>
      </c>
      <c r="K6733" s="216" t="s">
        <v>88</v>
      </c>
    </row>
    <row r="6734" spans="1:11" x14ac:dyDescent="0.25">
      <c r="A6734" s="103" t="s">
        <v>809</v>
      </c>
      <c r="B6734" s="103" t="s">
        <v>344</v>
      </c>
      <c r="C6734" s="103" t="s">
        <v>89</v>
      </c>
      <c r="D6734" s="103" t="s">
        <v>416</v>
      </c>
      <c r="E6734" s="103" t="s">
        <v>417</v>
      </c>
      <c r="F6734" s="103" t="s">
        <v>417</v>
      </c>
      <c r="G6734" s="103" t="s">
        <v>120</v>
      </c>
      <c r="H6734" s="103" t="s">
        <v>398</v>
      </c>
      <c r="I6734" s="103" t="s">
        <v>92</v>
      </c>
      <c r="J6734" s="215">
        <v>1310.01</v>
      </c>
      <c r="K6734" s="216" t="s">
        <v>88</v>
      </c>
    </row>
    <row r="6735" spans="1:11" x14ac:dyDescent="0.25">
      <c r="A6735" s="103" t="s">
        <v>809</v>
      </c>
      <c r="B6735" s="103" t="s">
        <v>344</v>
      </c>
      <c r="C6735" s="103" t="s">
        <v>89</v>
      </c>
      <c r="D6735" s="103" t="s">
        <v>416</v>
      </c>
      <c r="E6735" s="111"/>
      <c r="F6735" s="103" t="s">
        <v>417</v>
      </c>
      <c r="G6735" s="103" t="s">
        <v>120</v>
      </c>
      <c r="H6735" s="103" t="s">
        <v>398</v>
      </c>
      <c r="I6735" s="103" t="s">
        <v>92</v>
      </c>
      <c r="J6735" s="215">
        <v>-43811.53</v>
      </c>
      <c r="K6735" s="216" t="s">
        <v>88</v>
      </c>
    </row>
    <row r="6736" spans="1:11" x14ac:dyDescent="0.25">
      <c r="A6736" s="103" t="s">
        <v>810</v>
      </c>
      <c r="B6736" s="103" t="s">
        <v>344</v>
      </c>
      <c r="C6736" s="103" t="s">
        <v>89</v>
      </c>
      <c r="D6736" s="103" t="s">
        <v>416</v>
      </c>
      <c r="E6736" s="103" t="s">
        <v>417</v>
      </c>
      <c r="F6736" s="103" t="s">
        <v>417</v>
      </c>
      <c r="G6736" s="103" t="s">
        <v>120</v>
      </c>
      <c r="H6736" s="103" t="s">
        <v>398</v>
      </c>
      <c r="I6736" s="103" t="s">
        <v>92</v>
      </c>
      <c r="J6736" s="215">
        <v>291.83</v>
      </c>
      <c r="K6736" s="216" t="s">
        <v>88</v>
      </c>
    </row>
    <row r="6737" spans="1:11" x14ac:dyDescent="0.25">
      <c r="A6737" s="103" t="s">
        <v>1038</v>
      </c>
      <c r="B6737" s="103" t="s">
        <v>344</v>
      </c>
      <c r="C6737" s="103" t="s">
        <v>89</v>
      </c>
      <c r="D6737" s="103" t="s">
        <v>416</v>
      </c>
      <c r="E6737" s="103" t="s">
        <v>417</v>
      </c>
      <c r="F6737" s="103" t="s">
        <v>417</v>
      </c>
      <c r="G6737" s="103" t="s">
        <v>120</v>
      </c>
      <c r="H6737" s="103" t="s">
        <v>398</v>
      </c>
      <c r="I6737" s="103" t="s">
        <v>92</v>
      </c>
      <c r="J6737" s="215">
        <v>2960.36</v>
      </c>
      <c r="K6737" s="216" t="s">
        <v>88</v>
      </c>
    </row>
    <row r="6738" spans="1:11" x14ac:dyDescent="0.25">
      <c r="A6738" s="103" t="s">
        <v>806</v>
      </c>
      <c r="B6738" s="103" t="s">
        <v>344</v>
      </c>
      <c r="C6738" s="103" t="s">
        <v>89</v>
      </c>
      <c r="D6738" s="103" t="s">
        <v>416</v>
      </c>
      <c r="E6738" s="103" t="s">
        <v>417</v>
      </c>
      <c r="F6738" s="103" t="s">
        <v>417</v>
      </c>
      <c r="G6738" s="103" t="s">
        <v>120</v>
      </c>
      <c r="H6738" s="103" t="s">
        <v>398</v>
      </c>
      <c r="I6738" s="103" t="s">
        <v>92</v>
      </c>
      <c r="J6738" s="215">
        <v>4109.01</v>
      </c>
      <c r="K6738" s="216" t="s">
        <v>88</v>
      </c>
    </row>
    <row r="6739" spans="1:11" x14ac:dyDescent="0.25">
      <c r="A6739" s="103" t="s">
        <v>807</v>
      </c>
      <c r="B6739" s="103" t="s">
        <v>344</v>
      </c>
      <c r="C6739" s="103" t="s">
        <v>89</v>
      </c>
      <c r="D6739" s="103" t="s">
        <v>416</v>
      </c>
      <c r="E6739" s="103" t="s">
        <v>417</v>
      </c>
      <c r="F6739" s="103" t="s">
        <v>417</v>
      </c>
      <c r="G6739" s="103" t="s">
        <v>120</v>
      </c>
      <c r="H6739" s="103" t="s">
        <v>398</v>
      </c>
      <c r="I6739" s="103" t="s">
        <v>92</v>
      </c>
      <c r="J6739" s="215">
        <v>2622.81</v>
      </c>
      <c r="K6739" s="216" t="s">
        <v>88</v>
      </c>
    </row>
    <row r="6740" spans="1:11" x14ac:dyDescent="0.25">
      <c r="A6740" s="103" t="s">
        <v>808</v>
      </c>
      <c r="B6740" s="103" t="s">
        <v>344</v>
      </c>
      <c r="C6740" s="103" t="s">
        <v>89</v>
      </c>
      <c r="D6740" s="103" t="s">
        <v>418</v>
      </c>
      <c r="E6740" s="103" t="s">
        <v>419</v>
      </c>
      <c r="F6740" s="103" t="s">
        <v>419</v>
      </c>
      <c r="G6740" s="103" t="s">
        <v>505</v>
      </c>
      <c r="H6740" s="103" t="s">
        <v>506</v>
      </c>
      <c r="I6740" s="103" t="s">
        <v>92</v>
      </c>
      <c r="J6740" s="215">
        <v>530.76</v>
      </c>
      <c r="K6740" s="216" t="s">
        <v>344</v>
      </c>
    </row>
    <row r="6741" spans="1:11" x14ac:dyDescent="0.25">
      <c r="A6741" s="103" t="s">
        <v>809</v>
      </c>
      <c r="B6741" s="103" t="s">
        <v>344</v>
      </c>
      <c r="C6741" s="103" t="s">
        <v>89</v>
      </c>
      <c r="D6741" s="103" t="s">
        <v>418</v>
      </c>
      <c r="E6741" s="103" t="s">
        <v>419</v>
      </c>
      <c r="F6741" s="103" t="s">
        <v>419</v>
      </c>
      <c r="G6741" s="103" t="s">
        <v>505</v>
      </c>
      <c r="H6741" s="103" t="s">
        <v>506</v>
      </c>
      <c r="I6741" s="103" t="s">
        <v>92</v>
      </c>
      <c r="J6741" s="215">
        <v>128.4</v>
      </c>
      <c r="K6741" s="216" t="s">
        <v>344</v>
      </c>
    </row>
    <row r="6742" spans="1:11" x14ac:dyDescent="0.25">
      <c r="A6742" s="103" t="s">
        <v>810</v>
      </c>
      <c r="B6742" s="103" t="s">
        <v>344</v>
      </c>
      <c r="C6742" s="103" t="s">
        <v>89</v>
      </c>
      <c r="D6742" s="103" t="s">
        <v>418</v>
      </c>
      <c r="E6742" s="103" t="s">
        <v>419</v>
      </c>
      <c r="F6742" s="103" t="s">
        <v>419</v>
      </c>
      <c r="G6742" s="103" t="s">
        <v>505</v>
      </c>
      <c r="H6742" s="103" t="s">
        <v>506</v>
      </c>
      <c r="I6742" s="103" t="s">
        <v>92</v>
      </c>
      <c r="J6742" s="215">
        <v>288.89999999999998</v>
      </c>
      <c r="K6742" s="216" t="s">
        <v>344</v>
      </c>
    </row>
    <row r="6743" spans="1:11" x14ac:dyDescent="0.25">
      <c r="A6743" s="103" t="s">
        <v>806</v>
      </c>
      <c r="B6743" s="103" t="s">
        <v>344</v>
      </c>
      <c r="C6743" s="103" t="s">
        <v>89</v>
      </c>
      <c r="D6743" s="103" t="s">
        <v>418</v>
      </c>
      <c r="E6743" s="103" t="s">
        <v>419</v>
      </c>
      <c r="F6743" s="103" t="s">
        <v>419</v>
      </c>
      <c r="G6743" s="103" t="s">
        <v>505</v>
      </c>
      <c r="H6743" s="103" t="s">
        <v>506</v>
      </c>
      <c r="I6743" s="103" t="s">
        <v>92</v>
      </c>
      <c r="J6743" s="215">
        <v>431.24</v>
      </c>
      <c r="K6743" s="216" t="s">
        <v>344</v>
      </c>
    </row>
    <row r="6744" spans="1:11" x14ac:dyDescent="0.25">
      <c r="A6744" s="103" t="s">
        <v>807</v>
      </c>
      <c r="B6744" s="103" t="s">
        <v>344</v>
      </c>
      <c r="C6744" s="103" t="s">
        <v>89</v>
      </c>
      <c r="D6744" s="103" t="s">
        <v>418</v>
      </c>
      <c r="E6744" s="103" t="s">
        <v>419</v>
      </c>
      <c r="F6744" s="103" t="s">
        <v>419</v>
      </c>
      <c r="G6744" s="103" t="s">
        <v>505</v>
      </c>
      <c r="H6744" s="103" t="s">
        <v>506</v>
      </c>
      <c r="I6744" s="103" t="s">
        <v>92</v>
      </c>
      <c r="J6744" s="215">
        <v>796.15</v>
      </c>
      <c r="K6744" s="216" t="s">
        <v>344</v>
      </c>
    </row>
    <row r="6745" spans="1:11" x14ac:dyDescent="0.25">
      <c r="A6745" s="103" t="s">
        <v>807</v>
      </c>
      <c r="B6745" s="103" t="s">
        <v>344</v>
      </c>
      <c r="C6745" s="103" t="s">
        <v>89</v>
      </c>
      <c r="D6745" s="103" t="s">
        <v>418</v>
      </c>
      <c r="E6745" s="103" t="s">
        <v>419</v>
      </c>
      <c r="F6745" s="103" t="s">
        <v>419</v>
      </c>
      <c r="G6745" s="103" t="s">
        <v>529</v>
      </c>
      <c r="H6745" s="103" t="s">
        <v>530</v>
      </c>
      <c r="I6745" s="103" t="s">
        <v>92</v>
      </c>
      <c r="J6745" s="215">
        <v>64.650000000000006</v>
      </c>
      <c r="K6745" s="216" t="s">
        <v>344</v>
      </c>
    </row>
    <row r="6746" spans="1:11" x14ac:dyDescent="0.25">
      <c r="A6746" s="103" t="s">
        <v>807</v>
      </c>
      <c r="B6746" s="103" t="s">
        <v>344</v>
      </c>
      <c r="C6746" s="103" t="s">
        <v>89</v>
      </c>
      <c r="D6746" s="103" t="s">
        <v>418</v>
      </c>
      <c r="E6746" s="103" t="s">
        <v>419</v>
      </c>
      <c r="F6746" s="103" t="s">
        <v>419</v>
      </c>
      <c r="G6746" s="103" t="s">
        <v>553</v>
      </c>
      <c r="H6746" s="103" t="s">
        <v>554</v>
      </c>
      <c r="I6746" s="103" t="s">
        <v>92</v>
      </c>
      <c r="J6746" s="215">
        <v>60.71</v>
      </c>
      <c r="K6746" s="216" t="s">
        <v>344</v>
      </c>
    </row>
    <row r="6747" spans="1:11" x14ac:dyDescent="0.25">
      <c r="A6747" s="103" t="s">
        <v>808</v>
      </c>
      <c r="B6747" s="103" t="s">
        <v>344</v>
      </c>
      <c r="C6747" s="103" t="s">
        <v>89</v>
      </c>
      <c r="D6747" s="103" t="s">
        <v>418</v>
      </c>
      <c r="E6747" s="103" t="s">
        <v>419</v>
      </c>
      <c r="F6747" s="103" t="s">
        <v>419</v>
      </c>
      <c r="G6747" s="103" t="s">
        <v>169</v>
      </c>
      <c r="H6747" s="103" t="s">
        <v>380</v>
      </c>
      <c r="I6747" s="103" t="s">
        <v>92</v>
      </c>
      <c r="J6747" s="215">
        <v>12.25</v>
      </c>
      <c r="K6747" s="216" t="s">
        <v>88</v>
      </c>
    </row>
    <row r="6748" spans="1:11" x14ac:dyDescent="0.25">
      <c r="A6748" s="103" t="s">
        <v>810</v>
      </c>
      <c r="B6748" s="103" t="s">
        <v>344</v>
      </c>
      <c r="C6748" s="103" t="s">
        <v>89</v>
      </c>
      <c r="D6748" s="103" t="s">
        <v>418</v>
      </c>
      <c r="E6748" s="103" t="s">
        <v>419</v>
      </c>
      <c r="F6748" s="103" t="s">
        <v>419</v>
      </c>
      <c r="G6748" s="103" t="s">
        <v>169</v>
      </c>
      <c r="H6748" s="103" t="s">
        <v>380</v>
      </c>
      <c r="I6748" s="103" t="s">
        <v>92</v>
      </c>
      <c r="J6748" s="215">
        <v>7.58</v>
      </c>
      <c r="K6748" s="216" t="s">
        <v>88</v>
      </c>
    </row>
    <row r="6749" spans="1:11" x14ac:dyDescent="0.25">
      <c r="A6749" s="103" t="s">
        <v>810</v>
      </c>
      <c r="B6749" s="103" t="s">
        <v>344</v>
      </c>
      <c r="C6749" s="103" t="s">
        <v>89</v>
      </c>
      <c r="D6749" s="103" t="s">
        <v>418</v>
      </c>
      <c r="E6749" s="103" t="s">
        <v>419</v>
      </c>
      <c r="F6749" s="103" t="s">
        <v>419</v>
      </c>
      <c r="G6749" s="103" t="s">
        <v>446</v>
      </c>
      <c r="H6749" s="103" t="s">
        <v>447</v>
      </c>
      <c r="I6749" s="103" t="s">
        <v>92</v>
      </c>
      <c r="J6749" s="215">
        <v>205.5</v>
      </c>
      <c r="K6749" s="216" t="s">
        <v>88</v>
      </c>
    </row>
    <row r="6750" spans="1:11" x14ac:dyDescent="0.25">
      <c r="A6750" s="103" t="s">
        <v>808</v>
      </c>
      <c r="B6750" s="103" t="s">
        <v>344</v>
      </c>
      <c r="C6750" s="103" t="s">
        <v>89</v>
      </c>
      <c r="D6750" s="103" t="s">
        <v>420</v>
      </c>
      <c r="E6750" s="103" t="s">
        <v>421</v>
      </c>
      <c r="F6750" s="103" t="s">
        <v>421</v>
      </c>
      <c r="G6750" s="103" t="s">
        <v>119</v>
      </c>
      <c r="H6750" s="103" t="s">
        <v>308</v>
      </c>
      <c r="I6750" s="103" t="s">
        <v>92</v>
      </c>
      <c r="J6750" s="215">
        <v>-15.24</v>
      </c>
      <c r="K6750" s="216" t="s">
        <v>88</v>
      </c>
    </row>
    <row r="6751" spans="1:11" x14ac:dyDescent="0.25">
      <c r="A6751" s="103" t="s">
        <v>809</v>
      </c>
      <c r="B6751" s="103" t="s">
        <v>344</v>
      </c>
      <c r="C6751" s="103" t="s">
        <v>89</v>
      </c>
      <c r="D6751" s="103" t="s">
        <v>420</v>
      </c>
      <c r="E6751" s="103" t="s">
        <v>421</v>
      </c>
      <c r="F6751" s="103" t="s">
        <v>421</v>
      </c>
      <c r="G6751" s="103" t="s">
        <v>119</v>
      </c>
      <c r="H6751" s="103" t="s">
        <v>308</v>
      </c>
      <c r="I6751" s="103" t="s">
        <v>92</v>
      </c>
      <c r="J6751" s="215">
        <v>-77.319999999999993</v>
      </c>
      <c r="K6751" s="216" t="s">
        <v>88</v>
      </c>
    </row>
    <row r="6752" spans="1:11" x14ac:dyDescent="0.25">
      <c r="A6752" s="103" t="s">
        <v>810</v>
      </c>
      <c r="B6752" s="103" t="s">
        <v>344</v>
      </c>
      <c r="C6752" s="103" t="s">
        <v>89</v>
      </c>
      <c r="D6752" s="103" t="s">
        <v>420</v>
      </c>
      <c r="E6752" s="103" t="s">
        <v>421</v>
      </c>
      <c r="F6752" s="103" t="s">
        <v>421</v>
      </c>
      <c r="G6752" s="103" t="s">
        <v>119</v>
      </c>
      <c r="H6752" s="103" t="s">
        <v>308</v>
      </c>
      <c r="I6752" s="103" t="s">
        <v>92</v>
      </c>
      <c r="J6752" s="215">
        <v>30.93</v>
      </c>
      <c r="K6752" s="216" t="s">
        <v>88</v>
      </c>
    </row>
    <row r="6753" spans="1:11" x14ac:dyDescent="0.25">
      <c r="A6753" s="103" t="s">
        <v>806</v>
      </c>
      <c r="B6753" s="103" t="s">
        <v>344</v>
      </c>
      <c r="C6753" s="103" t="s">
        <v>89</v>
      </c>
      <c r="D6753" s="103" t="s">
        <v>420</v>
      </c>
      <c r="E6753" s="103" t="s">
        <v>421</v>
      </c>
      <c r="F6753" s="103" t="s">
        <v>421</v>
      </c>
      <c r="G6753" s="103" t="s">
        <v>119</v>
      </c>
      <c r="H6753" s="103" t="s">
        <v>308</v>
      </c>
      <c r="I6753" s="103" t="s">
        <v>92</v>
      </c>
      <c r="J6753" s="215">
        <v>18.940000000000001</v>
      </c>
      <c r="K6753" s="216" t="s">
        <v>88</v>
      </c>
    </row>
    <row r="6754" spans="1:11" x14ac:dyDescent="0.25">
      <c r="A6754" s="103" t="s">
        <v>807</v>
      </c>
      <c r="B6754" s="103" t="s">
        <v>344</v>
      </c>
      <c r="C6754" s="103" t="s">
        <v>89</v>
      </c>
      <c r="D6754" s="103" t="s">
        <v>420</v>
      </c>
      <c r="E6754" s="103" t="s">
        <v>421</v>
      </c>
      <c r="F6754" s="103" t="s">
        <v>421</v>
      </c>
      <c r="G6754" s="103" t="s">
        <v>119</v>
      </c>
      <c r="H6754" s="103" t="s">
        <v>308</v>
      </c>
      <c r="I6754" s="103" t="s">
        <v>92</v>
      </c>
      <c r="J6754" s="215">
        <v>-81.02</v>
      </c>
      <c r="K6754" s="216" t="s">
        <v>88</v>
      </c>
    </row>
    <row r="6755" spans="1:11" x14ac:dyDescent="0.25">
      <c r="A6755" s="103" t="s">
        <v>808</v>
      </c>
      <c r="B6755" s="103" t="s">
        <v>344</v>
      </c>
      <c r="C6755" s="103" t="s">
        <v>89</v>
      </c>
      <c r="D6755" s="103" t="s">
        <v>420</v>
      </c>
      <c r="E6755" s="103" t="s">
        <v>421</v>
      </c>
      <c r="F6755" s="103" t="s">
        <v>421</v>
      </c>
      <c r="G6755" s="103" t="s">
        <v>96</v>
      </c>
      <c r="H6755" s="103" t="s">
        <v>319</v>
      </c>
      <c r="I6755" s="103" t="s">
        <v>92</v>
      </c>
      <c r="J6755" s="215">
        <v>-124.52</v>
      </c>
      <c r="K6755" s="216" t="s">
        <v>88</v>
      </c>
    </row>
    <row r="6756" spans="1:11" x14ac:dyDescent="0.25">
      <c r="A6756" s="103" t="s">
        <v>806</v>
      </c>
      <c r="B6756" s="103" t="s">
        <v>344</v>
      </c>
      <c r="C6756" s="103" t="s">
        <v>89</v>
      </c>
      <c r="D6756" s="103" t="s">
        <v>420</v>
      </c>
      <c r="E6756" s="103" t="s">
        <v>421</v>
      </c>
      <c r="F6756" s="103" t="s">
        <v>421</v>
      </c>
      <c r="G6756" s="103" t="s">
        <v>96</v>
      </c>
      <c r="H6756" s="103" t="s">
        <v>319</v>
      </c>
      <c r="I6756" s="103" t="s">
        <v>92</v>
      </c>
      <c r="J6756" s="215">
        <v>124.52</v>
      </c>
      <c r="K6756" s="216" t="s">
        <v>88</v>
      </c>
    </row>
    <row r="6757" spans="1:11" x14ac:dyDescent="0.25">
      <c r="A6757" s="103" t="s">
        <v>808</v>
      </c>
      <c r="B6757" s="103" t="s">
        <v>344</v>
      </c>
      <c r="C6757" s="103" t="s">
        <v>89</v>
      </c>
      <c r="D6757" s="103" t="s">
        <v>420</v>
      </c>
      <c r="E6757" s="103" t="s">
        <v>421</v>
      </c>
      <c r="F6757" s="103" t="s">
        <v>421</v>
      </c>
      <c r="G6757" s="103" t="s">
        <v>118</v>
      </c>
      <c r="H6757" s="103" t="s">
        <v>323</v>
      </c>
      <c r="I6757" s="103" t="s">
        <v>92</v>
      </c>
      <c r="J6757" s="215">
        <v>-118.16</v>
      </c>
      <c r="K6757" s="216" t="s">
        <v>88</v>
      </c>
    </row>
    <row r="6758" spans="1:11" x14ac:dyDescent="0.25">
      <c r="A6758" s="103" t="s">
        <v>810</v>
      </c>
      <c r="B6758" s="103" t="s">
        <v>344</v>
      </c>
      <c r="C6758" s="103" t="s">
        <v>89</v>
      </c>
      <c r="D6758" s="103" t="s">
        <v>420</v>
      </c>
      <c r="E6758" s="103" t="s">
        <v>421</v>
      </c>
      <c r="F6758" s="103" t="s">
        <v>421</v>
      </c>
      <c r="G6758" s="103" t="s">
        <v>118</v>
      </c>
      <c r="H6758" s="103" t="s">
        <v>323</v>
      </c>
      <c r="I6758" s="103" t="s">
        <v>92</v>
      </c>
      <c r="J6758" s="215">
        <v>-189.43</v>
      </c>
      <c r="K6758" s="216" t="s">
        <v>88</v>
      </c>
    </row>
    <row r="6759" spans="1:11" x14ac:dyDescent="0.25">
      <c r="A6759" s="103" t="s">
        <v>806</v>
      </c>
      <c r="B6759" s="103" t="s">
        <v>344</v>
      </c>
      <c r="C6759" s="103" t="s">
        <v>89</v>
      </c>
      <c r="D6759" s="103" t="s">
        <v>420</v>
      </c>
      <c r="E6759" s="103" t="s">
        <v>421</v>
      </c>
      <c r="F6759" s="103" t="s">
        <v>421</v>
      </c>
      <c r="G6759" s="103" t="s">
        <v>118</v>
      </c>
      <c r="H6759" s="103" t="s">
        <v>323</v>
      </c>
      <c r="I6759" s="103" t="s">
        <v>92</v>
      </c>
      <c r="J6759" s="215">
        <v>118.16</v>
      </c>
      <c r="K6759" s="216" t="s">
        <v>88</v>
      </c>
    </row>
    <row r="6760" spans="1:11" x14ac:dyDescent="0.25">
      <c r="A6760" s="103" t="s">
        <v>809</v>
      </c>
      <c r="B6760" s="103" t="s">
        <v>344</v>
      </c>
      <c r="C6760" s="103" t="s">
        <v>89</v>
      </c>
      <c r="D6760" s="103" t="s">
        <v>420</v>
      </c>
      <c r="E6760" s="103" t="s">
        <v>421</v>
      </c>
      <c r="F6760" s="103" t="s">
        <v>421</v>
      </c>
      <c r="G6760" s="103" t="s">
        <v>103</v>
      </c>
      <c r="H6760" s="103" t="s">
        <v>337</v>
      </c>
      <c r="I6760" s="103" t="s">
        <v>92</v>
      </c>
      <c r="J6760" s="215">
        <v>2759.86</v>
      </c>
      <c r="K6760" s="216" t="s">
        <v>88</v>
      </c>
    </row>
    <row r="6761" spans="1:11" x14ac:dyDescent="0.25">
      <c r="A6761" s="103" t="s">
        <v>810</v>
      </c>
      <c r="B6761" s="103" t="s">
        <v>344</v>
      </c>
      <c r="C6761" s="103" t="s">
        <v>89</v>
      </c>
      <c r="D6761" s="103" t="s">
        <v>420</v>
      </c>
      <c r="E6761" s="103" t="s">
        <v>421</v>
      </c>
      <c r="F6761" s="103" t="s">
        <v>421</v>
      </c>
      <c r="G6761" s="103" t="s">
        <v>103</v>
      </c>
      <c r="H6761" s="103" t="s">
        <v>337</v>
      </c>
      <c r="I6761" s="103" t="s">
        <v>92</v>
      </c>
      <c r="J6761" s="215">
        <v>-1643.08</v>
      </c>
      <c r="K6761" s="216" t="s">
        <v>88</v>
      </c>
    </row>
    <row r="6762" spans="1:11" x14ac:dyDescent="0.25">
      <c r="A6762" s="103" t="s">
        <v>806</v>
      </c>
      <c r="B6762" s="103" t="s">
        <v>344</v>
      </c>
      <c r="C6762" s="103" t="s">
        <v>89</v>
      </c>
      <c r="D6762" s="103" t="s">
        <v>420</v>
      </c>
      <c r="E6762" s="103" t="s">
        <v>421</v>
      </c>
      <c r="F6762" s="103" t="s">
        <v>421</v>
      </c>
      <c r="G6762" s="103" t="s">
        <v>103</v>
      </c>
      <c r="H6762" s="103" t="s">
        <v>337</v>
      </c>
      <c r="I6762" s="103" t="s">
        <v>92</v>
      </c>
      <c r="J6762" s="215">
        <v>-2759.86</v>
      </c>
      <c r="K6762" s="216" t="s">
        <v>88</v>
      </c>
    </row>
    <row r="6763" spans="1:11" x14ac:dyDescent="0.25">
      <c r="A6763" s="103" t="s">
        <v>808</v>
      </c>
      <c r="B6763" s="103" t="s">
        <v>344</v>
      </c>
      <c r="C6763" s="103" t="s">
        <v>89</v>
      </c>
      <c r="D6763" s="103" t="s">
        <v>420</v>
      </c>
      <c r="E6763" s="103" t="s">
        <v>421</v>
      </c>
      <c r="F6763" s="103" t="s">
        <v>421</v>
      </c>
      <c r="G6763" s="103" t="s">
        <v>478</v>
      </c>
      <c r="H6763" s="103" t="s">
        <v>479</v>
      </c>
      <c r="I6763" s="103" t="s">
        <v>92</v>
      </c>
      <c r="J6763" s="215">
        <v>3468.1</v>
      </c>
      <c r="K6763" s="216" t="s">
        <v>344</v>
      </c>
    </row>
    <row r="6764" spans="1:11" x14ac:dyDescent="0.25">
      <c r="A6764" s="103" t="s">
        <v>809</v>
      </c>
      <c r="B6764" s="103" t="s">
        <v>344</v>
      </c>
      <c r="C6764" s="103" t="s">
        <v>89</v>
      </c>
      <c r="D6764" s="103" t="s">
        <v>420</v>
      </c>
      <c r="E6764" s="103" t="s">
        <v>421</v>
      </c>
      <c r="F6764" s="103" t="s">
        <v>421</v>
      </c>
      <c r="G6764" s="103" t="s">
        <v>478</v>
      </c>
      <c r="H6764" s="103" t="s">
        <v>479</v>
      </c>
      <c r="I6764" s="103" t="s">
        <v>92</v>
      </c>
      <c r="J6764" s="215">
        <v>549.04</v>
      </c>
      <c r="K6764" s="216" t="s">
        <v>344</v>
      </c>
    </row>
    <row r="6765" spans="1:11" x14ac:dyDescent="0.25">
      <c r="A6765" s="103" t="s">
        <v>810</v>
      </c>
      <c r="B6765" s="103" t="s">
        <v>344</v>
      </c>
      <c r="C6765" s="103" t="s">
        <v>89</v>
      </c>
      <c r="D6765" s="103" t="s">
        <v>420</v>
      </c>
      <c r="E6765" s="103" t="s">
        <v>421</v>
      </c>
      <c r="F6765" s="103" t="s">
        <v>421</v>
      </c>
      <c r="G6765" s="103" t="s">
        <v>478</v>
      </c>
      <c r="H6765" s="103" t="s">
        <v>479</v>
      </c>
      <c r="I6765" s="103" t="s">
        <v>92</v>
      </c>
      <c r="J6765" s="215">
        <v>446.11</v>
      </c>
      <c r="K6765" s="216" t="s">
        <v>344</v>
      </c>
    </row>
    <row r="6766" spans="1:11" x14ac:dyDescent="0.25">
      <c r="A6766" s="103" t="s">
        <v>1038</v>
      </c>
      <c r="B6766" s="103" t="s">
        <v>344</v>
      </c>
      <c r="C6766" s="103" t="s">
        <v>89</v>
      </c>
      <c r="D6766" s="103" t="s">
        <v>420</v>
      </c>
      <c r="E6766" s="103" t="s">
        <v>421</v>
      </c>
      <c r="F6766" s="103" t="s">
        <v>421</v>
      </c>
      <c r="G6766" s="103" t="s">
        <v>478</v>
      </c>
      <c r="H6766" s="103" t="s">
        <v>479</v>
      </c>
      <c r="I6766" s="103" t="s">
        <v>92</v>
      </c>
      <c r="J6766" s="215">
        <v>-861.76</v>
      </c>
      <c r="K6766" s="216" t="s">
        <v>344</v>
      </c>
    </row>
    <row r="6767" spans="1:11" x14ac:dyDescent="0.25">
      <c r="A6767" s="103" t="s">
        <v>806</v>
      </c>
      <c r="B6767" s="103" t="s">
        <v>344</v>
      </c>
      <c r="C6767" s="103" t="s">
        <v>89</v>
      </c>
      <c r="D6767" s="103" t="s">
        <v>420</v>
      </c>
      <c r="E6767" s="103" t="s">
        <v>421</v>
      </c>
      <c r="F6767" s="103" t="s">
        <v>421</v>
      </c>
      <c r="G6767" s="103" t="s">
        <v>478</v>
      </c>
      <c r="H6767" s="103" t="s">
        <v>479</v>
      </c>
      <c r="I6767" s="103" t="s">
        <v>92</v>
      </c>
      <c r="J6767" s="215">
        <v>-1333.83</v>
      </c>
      <c r="K6767" s="216" t="s">
        <v>344</v>
      </c>
    </row>
    <row r="6768" spans="1:11" x14ac:dyDescent="0.25">
      <c r="A6768" s="103" t="s">
        <v>807</v>
      </c>
      <c r="B6768" s="103" t="s">
        <v>344</v>
      </c>
      <c r="C6768" s="103" t="s">
        <v>89</v>
      </c>
      <c r="D6768" s="103" t="s">
        <v>420</v>
      </c>
      <c r="E6768" s="103" t="s">
        <v>421</v>
      </c>
      <c r="F6768" s="103" t="s">
        <v>421</v>
      </c>
      <c r="G6768" s="103" t="s">
        <v>478</v>
      </c>
      <c r="H6768" s="103" t="s">
        <v>479</v>
      </c>
      <c r="I6768" s="103" t="s">
        <v>92</v>
      </c>
      <c r="J6768" s="215">
        <v>-3914.78</v>
      </c>
      <c r="K6768" s="216" t="s">
        <v>344</v>
      </c>
    </row>
    <row r="6769" spans="1:11" x14ac:dyDescent="0.25">
      <c r="A6769" s="103" t="s">
        <v>808</v>
      </c>
      <c r="B6769" s="103" t="s">
        <v>344</v>
      </c>
      <c r="C6769" s="103" t="s">
        <v>89</v>
      </c>
      <c r="D6769" s="103" t="s">
        <v>420</v>
      </c>
      <c r="E6769" s="103" t="s">
        <v>421</v>
      </c>
      <c r="F6769" s="103" t="s">
        <v>421</v>
      </c>
      <c r="G6769" s="103" t="s">
        <v>499</v>
      </c>
      <c r="H6769" s="103" t="s">
        <v>500</v>
      </c>
      <c r="I6769" s="103" t="s">
        <v>92</v>
      </c>
      <c r="J6769" s="215">
        <v>3376.53</v>
      </c>
      <c r="K6769" s="216" t="s">
        <v>344</v>
      </c>
    </row>
    <row r="6770" spans="1:11" x14ac:dyDescent="0.25">
      <c r="A6770" s="103" t="s">
        <v>809</v>
      </c>
      <c r="B6770" s="103" t="s">
        <v>344</v>
      </c>
      <c r="C6770" s="103" t="s">
        <v>89</v>
      </c>
      <c r="D6770" s="103" t="s">
        <v>420</v>
      </c>
      <c r="E6770" s="103" t="s">
        <v>421</v>
      </c>
      <c r="F6770" s="103" t="s">
        <v>421</v>
      </c>
      <c r="G6770" s="103" t="s">
        <v>499</v>
      </c>
      <c r="H6770" s="103" t="s">
        <v>500</v>
      </c>
      <c r="I6770" s="103" t="s">
        <v>92</v>
      </c>
      <c r="J6770" s="215">
        <v>0</v>
      </c>
      <c r="K6770" s="216" t="s">
        <v>344</v>
      </c>
    </row>
    <row r="6771" spans="1:11" x14ac:dyDescent="0.25">
      <c r="A6771" s="103" t="s">
        <v>810</v>
      </c>
      <c r="B6771" s="103" t="s">
        <v>344</v>
      </c>
      <c r="C6771" s="103" t="s">
        <v>89</v>
      </c>
      <c r="D6771" s="103" t="s">
        <v>420</v>
      </c>
      <c r="E6771" s="103" t="s">
        <v>421</v>
      </c>
      <c r="F6771" s="103" t="s">
        <v>421</v>
      </c>
      <c r="G6771" s="103" t="s">
        <v>499</v>
      </c>
      <c r="H6771" s="103" t="s">
        <v>500</v>
      </c>
      <c r="I6771" s="103" t="s">
        <v>92</v>
      </c>
      <c r="J6771" s="215">
        <v>877.81</v>
      </c>
      <c r="K6771" s="216" t="s">
        <v>344</v>
      </c>
    </row>
    <row r="6772" spans="1:11" x14ac:dyDescent="0.25">
      <c r="A6772" s="103" t="s">
        <v>1038</v>
      </c>
      <c r="B6772" s="103" t="s">
        <v>344</v>
      </c>
      <c r="C6772" s="103" t="s">
        <v>89</v>
      </c>
      <c r="D6772" s="103" t="s">
        <v>420</v>
      </c>
      <c r="E6772" s="103" t="s">
        <v>421</v>
      </c>
      <c r="F6772" s="103" t="s">
        <v>421</v>
      </c>
      <c r="G6772" s="103" t="s">
        <v>499</v>
      </c>
      <c r="H6772" s="103" t="s">
        <v>500</v>
      </c>
      <c r="I6772" s="103" t="s">
        <v>92</v>
      </c>
      <c r="J6772" s="215">
        <v>788.46</v>
      </c>
      <c r="K6772" s="216" t="s">
        <v>344</v>
      </c>
    </row>
    <row r="6773" spans="1:11" x14ac:dyDescent="0.25">
      <c r="A6773" s="103" t="s">
        <v>806</v>
      </c>
      <c r="B6773" s="103" t="s">
        <v>344</v>
      </c>
      <c r="C6773" s="103" t="s">
        <v>89</v>
      </c>
      <c r="D6773" s="103" t="s">
        <v>420</v>
      </c>
      <c r="E6773" s="103" t="s">
        <v>421</v>
      </c>
      <c r="F6773" s="103" t="s">
        <v>421</v>
      </c>
      <c r="G6773" s="103" t="s">
        <v>499</v>
      </c>
      <c r="H6773" s="103" t="s">
        <v>500</v>
      </c>
      <c r="I6773" s="103" t="s">
        <v>92</v>
      </c>
      <c r="J6773" s="215">
        <v>-1856.66</v>
      </c>
      <c r="K6773" s="216" t="s">
        <v>344</v>
      </c>
    </row>
    <row r="6774" spans="1:11" x14ac:dyDescent="0.25">
      <c r="A6774" s="103" t="s">
        <v>807</v>
      </c>
      <c r="B6774" s="103" t="s">
        <v>344</v>
      </c>
      <c r="C6774" s="103" t="s">
        <v>89</v>
      </c>
      <c r="D6774" s="103" t="s">
        <v>420</v>
      </c>
      <c r="E6774" s="103" t="s">
        <v>421</v>
      </c>
      <c r="F6774" s="103" t="s">
        <v>421</v>
      </c>
      <c r="G6774" s="103" t="s">
        <v>499</v>
      </c>
      <c r="H6774" s="103" t="s">
        <v>500</v>
      </c>
      <c r="I6774" s="103" t="s">
        <v>92</v>
      </c>
      <c r="J6774" s="215">
        <v>-3937.74</v>
      </c>
      <c r="K6774" s="216" t="s">
        <v>344</v>
      </c>
    </row>
    <row r="6775" spans="1:11" x14ac:dyDescent="0.25">
      <c r="A6775" s="103" t="s">
        <v>808</v>
      </c>
      <c r="B6775" s="103" t="s">
        <v>344</v>
      </c>
      <c r="C6775" s="103" t="s">
        <v>89</v>
      </c>
      <c r="D6775" s="103" t="s">
        <v>420</v>
      </c>
      <c r="E6775" s="103" t="s">
        <v>421</v>
      </c>
      <c r="F6775" s="103" t="s">
        <v>421</v>
      </c>
      <c r="G6775" s="103" t="s">
        <v>503</v>
      </c>
      <c r="H6775" s="103" t="s">
        <v>504</v>
      </c>
      <c r="I6775" s="103" t="s">
        <v>92</v>
      </c>
      <c r="J6775" s="215">
        <v>-1285.5899999999999</v>
      </c>
      <c r="K6775" s="216" t="s">
        <v>344</v>
      </c>
    </row>
    <row r="6776" spans="1:11" x14ac:dyDescent="0.25">
      <c r="A6776" s="103" t="s">
        <v>809</v>
      </c>
      <c r="B6776" s="103" t="s">
        <v>344</v>
      </c>
      <c r="C6776" s="103" t="s">
        <v>89</v>
      </c>
      <c r="D6776" s="103" t="s">
        <v>420</v>
      </c>
      <c r="E6776" s="103" t="s">
        <v>421</v>
      </c>
      <c r="F6776" s="103" t="s">
        <v>421</v>
      </c>
      <c r="G6776" s="103" t="s">
        <v>503</v>
      </c>
      <c r="H6776" s="103" t="s">
        <v>504</v>
      </c>
      <c r="I6776" s="103" t="s">
        <v>92</v>
      </c>
      <c r="J6776" s="215">
        <v>-1175.8800000000001</v>
      </c>
      <c r="K6776" s="216" t="s">
        <v>344</v>
      </c>
    </row>
    <row r="6777" spans="1:11" x14ac:dyDescent="0.25">
      <c r="A6777" s="103" t="s">
        <v>810</v>
      </c>
      <c r="B6777" s="103" t="s">
        <v>344</v>
      </c>
      <c r="C6777" s="103" t="s">
        <v>89</v>
      </c>
      <c r="D6777" s="103" t="s">
        <v>420</v>
      </c>
      <c r="E6777" s="103" t="s">
        <v>421</v>
      </c>
      <c r="F6777" s="103" t="s">
        <v>421</v>
      </c>
      <c r="G6777" s="103" t="s">
        <v>503</v>
      </c>
      <c r="H6777" s="103" t="s">
        <v>504</v>
      </c>
      <c r="I6777" s="103" t="s">
        <v>92</v>
      </c>
      <c r="J6777" s="215">
        <v>5033.3999999999996</v>
      </c>
      <c r="K6777" s="216" t="s">
        <v>344</v>
      </c>
    </row>
    <row r="6778" spans="1:11" x14ac:dyDescent="0.25">
      <c r="A6778" s="103" t="s">
        <v>1038</v>
      </c>
      <c r="B6778" s="103" t="s">
        <v>344</v>
      </c>
      <c r="C6778" s="103" t="s">
        <v>89</v>
      </c>
      <c r="D6778" s="103" t="s">
        <v>420</v>
      </c>
      <c r="E6778" s="103" t="s">
        <v>421</v>
      </c>
      <c r="F6778" s="103" t="s">
        <v>421</v>
      </c>
      <c r="G6778" s="103" t="s">
        <v>503</v>
      </c>
      <c r="H6778" s="103" t="s">
        <v>504</v>
      </c>
      <c r="I6778" s="103" t="s">
        <v>92</v>
      </c>
      <c r="J6778" s="215">
        <v>2129.9</v>
      </c>
      <c r="K6778" s="216" t="s">
        <v>344</v>
      </c>
    </row>
    <row r="6779" spans="1:11" x14ac:dyDescent="0.25">
      <c r="A6779" s="103" t="s">
        <v>806</v>
      </c>
      <c r="B6779" s="103" t="s">
        <v>344</v>
      </c>
      <c r="C6779" s="103" t="s">
        <v>89</v>
      </c>
      <c r="D6779" s="103" t="s">
        <v>420</v>
      </c>
      <c r="E6779" s="103" t="s">
        <v>421</v>
      </c>
      <c r="F6779" s="103" t="s">
        <v>421</v>
      </c>
      <c r="G6779" s="103" t="s">
        <v>503</v>
      </c>
      <c r="H6779" s="103" t="s">
        <v>504</v>
      </c>
      <c r="I6779" s="103" t="s">
        <v>92</v>
      </c>
      <c r="J6779" s="215">
        <v>3372.78</v>
      </c>
      <c r="K6779" s="216" t="s">
        <v>344</v>
      </c>
    </row>
    <row r="6780" spans="1:11" x14ac:dyDescent="0.25">
      <c r="A6780" s="103" t="s">
        <v>807</v>
      </c>
      <c r="B6780" s="103" t="s">
        <v>344</v>
      </c>
      <c r="C6780" s="103" t="s">
        <v>89</v>
      </c>
      <c r="D6780" s="103" t="s">
        <v>420</v>
      </c>
      <c r="E6780" s="103" t="s">
        <v>421</v>
      </c>
      <c r="F6780" s="103" t="s">
        <v>421</v>
      </c>
      <c r="G6780" s="103" t="s">
        <v>503</v>
      </c>
      <c r="H6780" s="103" t="s">
        <v>504</v>
      </c>
      <c r="I6780" s="103" t="s">
        <v>92</v>
      </c>
      <c r="J6780" s="215">
        <v>-4602.28</v>
      </c>
      <c r="K6780" s="216" t="s">
        <v>344</v>
      </c>
    </row>
    <row r="6781" spans="1:11" x14ac:dyDescent="0.25">
      <c r="A6781" s="103" t="s">
        <v>808</v>
      </c>
      <c r="B6781" s="103" t="s">
        <v>344</v>
      </c>
      <c r="C6781" s="103" t="s">
        <v>89</v>
      </c>
      <c r="D6781" s="103" t="s">
        <v>420</v>
      </c>
      <c r="E6781" s="103" t="s">
        <v>421</v>
      </c>
      <c r="F6781" s="103" t="s">
        <v>421</v>
      </c>
      <c r="G6781" s="103" t="s">
        <v>505</v>
      </c>
      <c r="H6781" s="103" t="s">
        <v>506</v>
      </c>
      <c r="I6781" s="103" t="s">
        <v>92</v>
      </c>
      <c r="J6781" s="215">
        <v>26.54</v>
      </c>
      <c r="K6781" s="216" t="s">
        <v>344</v>
      </c>
    </row>
    <row r="6782" spans="1:11" x14ac:dyDescent="0.25">
      <c r="A6782" s="103" t="s">
        <v>809</v>
      </c>
      <c r="B6782" s="103" t="s">
        <v>344</v>
      </c>
      <c r="C6782" s="103" t="s">
        <v>89</v>
      </c>
      <c r="D6782" s="103" t="s">
        <v>420</v>
      </c>
      <c r="E6782" s="103" t="s">
        <v>421</v>
      </c>
      <c r="F6782" s="103" t="s">
        <v>421</v>
      </c>
      <c r="G6782" s="103" t="s">
        <v>505</v>
      </c>
      <c r="H6782" s="103" t="s">
        <v>506</v>
      </c>
      <c r="I6782" s="103" t="s">
        <v>92</v>
      </c>
      <c r="J6782" s="215">
        <v>-2439.6</v>
      </c>
      <c r="K6782" s="216" t="s">
        <v>344</v>
      </c>
    </row>
    <row r="6783" spans="1:11" x14ac:dyDescent="0.25">
      <c r="A6783" s="103" t="s">
        <v>810</v>
      </c>
      <c r="B6783" s="103" t="s">
        <v>344</v>
      </c>
      <c r="C6783" s="103" t="s">
        <v>89</v>
      </c>
      <c r="D6783" s="103" t="s">
        <v>420</v>
      </c>
      <c r="E6783" s="103" t="s">
        <v>421</v>
      </c>
      <c r="F6783" s="103" t="s">
        <v>421</v>
      </c>
      <c r="G6783" s="103" t="s">
        <v>505</v>
      </c>
      <c r="H6783" s="103" t="s">
        <v>506</v>
      </c>
      <c r="I6783" s="103" t="s">
        <v>92</v>
      </c>
      <c r="J6783" s="215">
        <v>453.68</v>
      </c>
      <c r="K6783" s="216" t="s">
        <v>344</v>
      </c>
    </row>
    <row r="6784" spans="1:11" x14ac:dyDescent="0.25">
      <c r="A6784" s="103" t="s">
        <v>1038</v>
      </c>
      <c r="B6784" s="103" t="s">
        <v>344</v>
      </c>
      <c r="C6784" s="103" t="s">
        <v>89</v>
      </c>
      <c r="D6784" s="103" t="s">
        <v>420</v>
      </c>
      <c r="E6784" s="103" t="s">
        <v>421</v>
      </c>
      <c r="F6784" s="103" t="s">
        <v>421</v>
      </c>
      <c r="G6784" s="103" t="s">
        <v>505</v>
      </c>
      <c r="H6784" s="103" t="s">
        <v>506</v>
      </c>
      <c r="I6784" s="103" t="s">
        <v>92</v>
      </c>
      <c r="J6784" s="215">
        <v>720.95</v>
      </c>
      <c r="K6784" s="216" t="s">
        <v>344</v>
      </c>
    </row>
    <row r="6785" spans="1:11" x14ac:dyDescent="0.25">
      <c r="A6785" s="103" t="s">
        <v>806</v>
      </c>
      <c r="B6785" s="103" t="s">
        <v>344</v>
      </c>
      <c r="C6785" s="103" t="s">
        <v>89</v>
      </c>
      <c r="D6785" s="103" t="s">
        <v>420</v>
      </c>
      <c r="E6785" s="103" t="s">
        <v>421</v>
      </c>
      <c r="F6785" s="103" t="s">
        <v>421</v>
      </c>
      <c r="G6785" s="103" t="s">
        <v>505</v>
      </c>
      <c r="H6785" s="103" t="s">
        <v>506</v>
      </c>
      <c r="I6785" s="103" t="s">
        <v>92</v>
      </c>
      <c r="J6785" s="215">
        <v>3503.02</v>
      </c>
      <c r="K6785" s="216" t="s">
        <v>344</v>
      </c>
    </row>
    <row r="6786" spans="1:11" x14ac:dyDescent="0.25">
      <c r="A6786" s="103" t="s">
        <v>807</v>
      </c>
      <c r="B6786" s="103" t="s">
        <v>344</v>
      </c>
      <c r="C6786" s="103" t="s">
        <v>89</v>
      </c>
      <c r="D6786" s="103" t="s">
        <v>420</v>
      </c>
      <c r="E6786" s="103" t="s">
        <v>421</v>
      </c>
      <c r="F6786" s="103" t="s">
        <v>421</v>
      </c>
      <c r="G6786" s="103" t="s">
        <v>505</v>
      </c>
      <c r="H6786" s="103" t="s">
        <v>506</v>
      </c>
      <c r="I6786" s="103" t="s">
        <v>92</v>
      </c>
      <c r="J6786" s="215">
        <v>-3043.03</v>
      </c>
      <c r="K6786" s="216" t="s">
        <v>344</v>
      </c>
    </row>
    <row r="6787" spans="1:11" x14ac:dyDescent="0.25">
      <c r="A6787" s="103" t="s">
        <v>808</v>
      </c>
      <c r="B6787" s="103" t="s">
        <v>344</v>
      </c>
      <c r="C6787" s="103" t="s">
        <v>89</v>
      </c>
      <c r="D6787" s="103" t="s">
        <v>420</v>
      </c>
      <c r="E6787" s="103" t="s">
        <v>421</v>
      </c>
      <c r="F6787" s="103" t="s">
        <v>421</v>
      </c>
      <c r="G6787" s="103" t="s">
        <v>205</v>
      </c>
      <c r="H6787" s="103" t="s">
        <v>343</v>
      </c>
      <c r="I6787" s="103" t="s">
        <v>92</v>
      </c>
      <c r="J6787" s="215">
        <v>-524.49</v>
      </c>
      <c r="K6787" s="216" t="s">
        <v>344</v>
      </c>
    </row>
    <row r="6788" spans="1:11" x14ac:dyDescent="0.25">
      <c r="A6788" s="103" t="s">
        <v>809</v>
      </c>
      <c r="B6788" s="103" t="s">
        <v>344</v>
      </c>
      <c r="C6788" s="103" t="s">
        <v>89</v>
      </c>
      <c r="D6788" s="103" t="s">
        <v>420</v>
      </c>
      <c r="E6788" s="103" t="s">
        <v>421</v>
      </c>
      <c r="F6788" s="103" t="s">
        <v>421</v>
      </c>
      <c r="G6788" s="103" t="s">
        <v>205</v>
      </c>
      <c r="H6788" s="103" t="s">
        <v>343</v>
      </c>
      <c r="I6788" s="103" t="s">
        <v>92</v>
      </c>
      <c r="J6788" s="215">
        <v>562.52</v>
      </c>
      <c r="K6788" s="216" t="s">
        <v>344</v>
      </c>
    </row>
    <row r="6789" spans="1:11" x14ac:dyDescent="0.25">
      <c r="A6789" s="103" t="s">
        <v>810</v>
      </c>
      <c r="B6789" s="103" t="s">
        <v>344</v>
      </c>
      <c r="C6789" s="103" t="s">
        <v>89</v>
      </c>
      <c r="D6789" s="103" t="s">
        <v>420</v>
      </c>
      <c r="E6789" s="103" t="s">
        <v>421</v>
      </c>
      <c r="F6789" s="103" t="s">
        <v>421</v>
      </c>
      <c r="G6789" s="103" t="s">
        <v>205</v>
      </c>
      <c r="H6789" s="103" t="s">
        <v>343</v>
      </c>
      <c r="I6789" s="103" t="s">
        <v>92</v>
      </c>
      <c r="J6789" s="215">
        <v>517.5</v>
      </c>
      <c r="K6789" s="216" t="s">
        <v>344</v>
      </c>
    </row>
    <row r="6790" spans="1:11" x14ac:dyDescent="0.25">
      <c r="A6790" s="103" t="s">
        <v>1038</v>
      </c>
      <c r="B6790" s="103" t="s">
        <v>344</v>
      </c>
      <c r="C6790" s="103" t="s">
        <v>89</v>
      </c>
      <c r="D6790" s="103" t="s">
        <v>420</v>
      </c>
      <c r="E6790" s="103" t="s">
        <v>421</v>
      </c>
      <c r="F6790" s="103" t="s">
        <v>421</v>
      </c>
      <c r="G6790" s="103" t="s">
        <v>205</v>
      </c>
      <c r="H6790" s="103" t="s">
        <v>343</v>
      </c>
      <c r="I6790" s="103" t="s">
        <v>92</v>
      </c>
      <c r="J6790" s="215">
        <v>272.82</v>
      </c>
      <c r="K6790" s="216" t="s">
        <v>344</v>
      </c>
    </row>
    <row r="6791" spans="1:11" x14ac:dyDescent="0.25">
      <c r="A6791" s="103" t="s">
        <v>806</v>
      </c>
      <c r="B6791" s="103" t="s">
        <v>344</v>
      </c>
      <c r="C6791" s="103" t="s">
        <v>89</v>
      </c>
      <c r="D6791" s="103" t="s">
        <v>420</v>
      </c>
      <c r="E6791" s="103" t="s">
        <v>421</v>
      </c>
      <c r="F6791" s="103" t="s">
        <v>421</v>
      </c>
      <c r="G6791" s="103" t="s">
        <v>205</v>
      </c>
      <c r="H6791" s="103" t="s">
        <v>343</v>
      </c>
      <c r="I6791" s="103" t="s">
        <v>92</v>
      </c>
      <c r="J6791" s="215">
        <v>256.69</v>
      </c>
      <c r="K6791" s="216" t="s">
        <v>344</v>
      </c>
    </row>
    <row r="6792" spans="1:11" x14ac:dyDescent="0.25">
      <c r="A6792" s="103" t="s">
        <v>807</v>
      </c>
      <c r="B6792" s="103" t="s">
        <v>344</v>
      </c>
      <c r="C6792" s="103" t="s">
        <v>89</v>
      </c>
      <c r="D6792" s="103" t="s">
        <v>420</v>
      </c>
      <c r="E6792" s="103" t="s">
        <v>421</v>
      </c>
      <c r="F6792" s="103" t="s">
        <v>421</v>
      </c>
      <c r="G6792" s="103" t="s">
        <v>205</v>
      </c>
      <c r="H6792" s="103" t="s">
        <v>343</v>
      </c>
      <c r="I6792" s="103" t="s">
        <v>92</v>
      </c>
      <c r="J6792" s="215">
        <v>-1147.1500000000001</v>
      </c>
      <c r="K6792" s="216" t="s">
        <v>344</v>
      </c>
    </row>
    <row r="6793" spans="1:11" x14ac:dyDescent="0.25">
      <c r="A6793" s="103" t="s">
        <v>808</v>
      </c>
      <c r="B6793" s="103" t="s">
        <v>344</v>
      </c>
      <c r="C6793" s="103" t="s">
        <v>89</v>
      </c>
      <c r="D6793" s="103" t="s">
        <v>420</v>
      </c>
      <c r="E6793" s="103" t="s">
        <v>421</v>
      </c>
      <c r="F6793" s="103" t="s">
        <v>421</v>
      </c>
      <c r="G6793" s="103" t="s">
        <v>529</v>
      </c>
      <c r="H6793" s="103" t="s">
        <v>530</v>
      </c>
      <c r="I6793" s="103" t="s">
        <v>92</v>
      </c>
      <c r="J6793" s="215">
        <v>2762.1</v>
      </c>
      <c r="K6793" s="216" t="s">
        <v>344</v>
      </c>
    </row>
    <row r="6794" spans="1:11" x14ac:dyDescent="0.25">
      <c r="A6794" s="103" t="s">
        <v>809</v>
      </c>
      <c r="B6794" s="103" t="s">
        <v>344</v>
      </c>
      <c r="C6794" s="103" t="s">
        <v>89</v>
      </c>
      <c r="D6794" s="103" t="s">
        <v>420</v>
      </c>
      <c r="E6794" s="103" t="s">
        <v>421</v>
      </c>
      <c r="F6794" s="103" t="s">
        <v>421</v>
      </c>
      <c r="G6794" s="103" t="s">
        <v>529</v>
      </c>
      <c r="H6794" s="103" t="s">
        <v>530</v>
      </c>
      <c r="I6794" s="103" t="s">
        <v>92</v>
      </c>
      <c r="J6794" s="215">
        <v>1671.17</v>
      </c>
      <c r="K6794" s="216" t="s">
        <v>344</v>
      </c>
    </row>
    <row r="6795" spans="1:11" x14ac:dyDescent="0.25">
      <c r="A6795" s="103" t="s">
        <v>810</v>
      </c>
      <c r="B6795" s="103" t="s">
        <v>344</v>
      </c>
      <c r="C6795" s="103" t="s">
        <v>89</v>
      </c>
      <c r="D6795" s="103" t="s">
        <v>420</v>
      </c>
      <c r="E6795" s="103" t="s">
        <v>421</v>
      </c>
      <c r="F6795" s="103" t="s">
        <v>421</v>
      </c>
      <c r="G6795" s="103" t="s">
        <v>529</v>
      </c>
      <c r="H6795" s="103" t="s">
        <v>530</v>
      </c>
      <c r="I6795" s="103" t="s">
        <v>92</v>
      </c>
      <c r="J6795" s="215">
        <v>-735.32</v>
      </c>
      <c r="K6795" s="216" t="s">
        <v>344</v>
      </c>
    </row>
    <row r="6796" spans="1:11" x14ac:dyDescent="0.25">
      <c r="A6796" s="103" t="s">
        <v>1038</v>
      </c>
      <c r="B6796" s="103" t="s">
        <v>344</v>
      </c>
      <c r="C6796" s="103" t="s">
        <v>89</v>
      </c>
      <c r="D6796" s="103" t="s">
        <v>420</v>
      </c>
      <c r="E6796" s="103" t="s">
        <v>421</v>
      </c>
      <c r="F6796" s="103" t="s">
        <v>421</v>
      </c>
      <c r="G6796" s="103" t="s">
        <v>529</v>
      </c>
      <c r="H6796" s="103" t="s">
        <v>530</v>
      </c>
      <c r="I6796" s="103" t="s">
        <v>92</v>
      </c>
      <c r="J6796" s="215">
        <v>1139.3800000000001</v>
      </c>
      <c r="K6796" s="216" t="s">
        <v>344</v>
      </c>
    </row>
    <row r="6797" spans="1:11" x14ac:dyDescent="0.25">
      <c r="A6797" s="103" t="s">
        <v>806</v>
      </c>
      <c r="B6797" s="103" t="s">
        <v>344</v>
      </c>
      <c r="C6797" s="103" t="s">
        <v>89</v>
      </c>
      <c r="D6797" s="103" t="s">
        <v>420</v>
      </c>
      <c r="E6797" s="103" t="s">
        <v>421</v>
      </c>
      <c r="F6797" s="103" t="s">
        <v>421</v>
      </c>
      <c r="G6797" s="103" t="s">
        <v>529</v>
      </c>
      <c r="H6797" s="103" t="s">
        <v>530</v>
      </c>
      <c r="I6797" s="103" t="s">
        <v>92</v>
      </c>
      <c r="J6797" s="215">
        <v>-1270.75</v>
      </c>
      <c r="K6797" s="216" t="s">
        <v>344</v>
      </c>
    </row>
    <row r="6798" spans="1:11" x14ac:dyDescent="0.25">
      <c r="A6798" s="103" t="s">
        <v>807</v>
      </c>
      <c r="B6798" s="103" t="s">
        <v>344</v>
      </c>
      <c r="C6798" s="103" t="s">
        <v>89</v>
      </c>
      <c r="D6798" s="103" t="s">
        <v>420</v>
      </c>
      <c r="E6798" s="103" t="s">
        <v>421</v>
      </c>
      <c r="F6798" s="103" t="s">
        <v>421</v>
      </c>
      <c r="G6798" s="103" t="s">
        <v>529</v>
      </c>
      <c r="H6798" s="103" t="s">
        <v>530</v>
      </c>
      <c r="I6798" s="103" t="s">
        <v>92</v>
      </c>
      <c r="J6798" s="215">
        <v>-3797.89</v>
      </c>
      <c r="K6798" s="216" t="s">
        <v>344</v>
      </c>
    </row>
    <row r="6799" spans="1:11" x14ac:dyDescent="0.25">
      <c r="A6799" s="103" t="s">
        <v>808</v>
      </c>
      <c r="B6799" s="103" t="s">
        <v>344</v>
      </c>
      <c r="C6799" s="103" t="s">
        <v>89</v>
      </c>
      <c r="D6799" s="103" t="s">
        <v>420</v>
      </c>
      <c r="E6799" s="103" t="s">
        <v>421</v>
      </c>
      <c r="F6799" s="103" t="s">
        <v>421</v>
      </c>
      <c r="G6799" s="103" t="s">
        <v>509</v>
      </c>
      <c r="H6799" s="103" t="s">
        <v>510</v>
      </c>
      <c r="I6799" s="103" t="s">
        <v>92</v>
      </c>
      <c r="J6799" s="215">
        <v>2475.8000000000002</v>
      </c>
      <c r="K6799" s="216" t="s">
        <v>344</v>
      </c>
    </row>
    <row r="6800" spans="1:11" x14ac:dyDescent="0.25">
      <c r="A6800" s="103" t="s">
        <v>809</v>
      </c>
      <c r="B6800" s="103" t="s">
        <v>344</v>
      </c>
      <c r="C6800" s="103" t="s">
        <v>89</v>
      </c>
      <c r="D6800" s="103" t="s">
        <v>420</v>
      </c>
      <c r="E6800" s="103" t="s">
        <v>421</v>
      </c>
      <c r="F6800" s="103" t="s">
        <v>421</v>
      </c>
      <c r="G6800" s="103" t="s">
        <v>509</v>
      </c>
      <c r="H6800" s="103" t="s">
        <v>510</v>
      </c>
      <c r="I6800" s="103" t="s">
        <v>92</v>
      </c>
      <c r="J6800" s="215">
        <v>455.76</v>
      </c>
      <c r="K6800" s="216" t="s">
        <v>344</v>
      </c>
    </row>
    <row r="6801" spans="1:11" x14ac:dyDescent="0.25">
      <c r="A6801" s="103" t="s">
        <v>810</v>
      </c>
      <c r="B6801" s="103" t="s">
        <v>344</v>
      </c>
      <c r="C6801" s="103" t="s">
        <v>89</v>
      </c>
      <c r="D6801" s="103" t="s">
        <v>420</v>
      </c>
      <c r="E6801" s="103" t="s">
        <v>421</v>
      </c>
      <c r="F6801" s="103" t="s">
        <v>421</v>
      </c>
      <c r="G6801" s="103" t="s">
        <v>509</v>
      </c>
      <c r="H6801" s="103" t="s">
        <v>510</v>
      </c>
      <c r="I6801" s="103" t="s">
        <v>92</v>
      </c>
      <c r="J6801" s="215">
        <v>314.02</v>
      </c>
      <c r="K6801" s="216" t="s">
        <v>344</v>
      </c>
    </row>
    <row r="6802" spans="1:11" x14ac:dyDescent="0.25">
      <c r="A6802" s="103" t="s">
        <v>1038</v>
      </c>
      <c r="B6802" s="103" t="s">
        <v>344</v>
      </c>
      <c r="C6802" s="103" t="s">
        <v>89</v>
      </c>
      <c r="D6802" s="103" t="s">
        <v>420</v>
      </c>
      <c r="E6802" s="103" t="s">
        <v>421</v>
      </c>
      <c r="F6802" s="103" t="s">
        <v>421</v>
      </c>
      <c r="G6802" s="103" t="s">
        <v>509</v>
      </c>
      <c r="H6802" s="103" t="s">
        <v>510</v>
      </c>
      <c r="I6802" s="103" t="s">
        <v>92</v>
      </c>
      <c r="J6802" s="215">
        <v>691.98</v>
      </c>
      <c r="K6802" s="216" t="s">
        <v>344</v>
      </c>
    </row>
    <row r="6803" spans="1:11" x14ac:dyDescent="0.25">
      <c r="A6803" s="103" t="s">
        <v>806</v>
      </c>
      <c r="B6803" s="103" t="s">
        <v>344</v>
      </c>
      <c r="C6803" s="103" t="s">
        <v>89</v>
      </c>
      <c r="D6803" s="103" t="s">
        <v>420</v>
      </c>
      <c r="E6803" s="103" t="s">
        <v>421</v>
      </c>
      <c r="F6803" s="103" t="s">
        <v>421</v>
      </c>
      <c r="G6803" s="103" t="s">
        <v>509</v>
      </c>
      <c r="H6803" s="103" t="s">
        <v>510</v>
      </c>
      <c r="I6803" s="103" t="s">
        <v>92</v>
      </c>
      <c r="J6803" s="215">
        <v>-605.53</v>
      </c>
      <c r="K6803" s="216" t="s">
        <v>344</v>
      </c>
    </row>
    <row r="6804" spans="1:11" x14ac:dyDescent="0.25">
      <c r="A6804" s="103" t="s">
        <v>807</v>
      </c>
      <c r="B6804" s="103" t="s">
        <v>344</v>
      </c>
      <c r="C6804" s="103" t="s">
        <v>89</v>
      </c>
      <c r="D6804" s="103" t="s">
        <v>420</v>
      </c>
      <c r="E6804" s="103" t="s">
        <v>421</v>
      </c>
      <c r="F6804" s="103" t="s">
        <v>421</v>
      </c>
      <c r="G6804" s="103" t="s">
        <v>509</v>
      </c>
      <c r="H6804" s="103" t="s">
        <v>510</v>
      </c>
      <c r="I6804" s="103" t="s">
        <v>92</v>
      </c>
      <c r="J6804" s="215">
        <v>-4184.91</v>
      </c>
      <c r="K6804" s="216" t="s">
        <v>344</v>
      </c>
    </row>
    <row r="6805" spans="1:11" x14ac:dyDescent="0.25">
      <c r="A6805" s="103" t="s">
        <v>808</v>
      </c>
      <c r="B6805" s="103" t="s">
        <v>344</v>
      </c>
      <c r="C6805" s="103" t="s">
        <v>89</v>
      </c>
      <c r="D6805" s="103" t="s">
        <v>420</v>
      </c>
      <c r="E6805" s="103" t="s">
        <v>421</v>
      </c>
      <c r="F6805" s="103" t="s">
        <v>421</v>
      </c>
      <c r="G6805" s="103" t="s">
        <v>483</v>
      </c>
      <c r="H6805" s="103" t="s">
        <v>484</v>
      </c>
      <c r="I6805" s="103" t="s">
        <v>92</v>
      </c>
      <c r="J6805" s="215">
        <v>267.60000000000002</v>
      </c>
      <c r="K6805" s="216" t="s">
        <v>344</v>
      </c>
    </row>
    <row r="6806" spans="1:11" x14ac:dyDescent="0.25">
      <c r="A6806" s="103" t="s">
        <v>809</v>
      </c>
      <c r="B6806" s="103" t="s">
        <v>344</v>
      </c>
      <c r="C6806" s="103" t="s">
        <v>89</v>
      </c>
      <c r="D6806" s="103" t="s">
        <v>420</v>
      </c>
      <c r="E6806" s="103" t="s">
        <v>421</v>
      </c>
      <c r="F6806" s="103" t="s">
        <v>421</v>
      </c>
      <c r="G6806" s="103" t="s">
        <v>483</v>
      </c>
      <c r="H6806" s="103" t="s">
        <v>484</v>
      </c>
      <c r="I6806" s="103" t="s">
        <v>92</v>
      </c>
      <c r="J6806" s="215">
        <v>0</v>
      </c>
      <c r="K6806" s="216" t="s">
        <v>344</v>
      </c>
    </row>
    <row r="6807" spans="1:11" x14ac:dyDescent="0.25">
      <c r="A6807" s="103" t="s">
        <v>810</v>
      </c>
      <c r="B6807" s="103" t="s">
        <v>344</v>
      </c>
      <c r="C6807" s="103" t="s">
        <v>89</v>
      </c>
      <c r="D6807" s="103" t="s">
        <v>420</v>
      </c>
      <c r="E6807" s="103" t="s">
        <v>421</v>
      </c>
      <c r="F6807" s="103" t="s">
        <v>421</v>
      </c>
      <c r="G6807" s="103" t="s">
        <v>483</v>
      </c>
      <c r="H6807" s="103" t="s">
        <v>484</v>
      </c>
      <c r="I6807" s="103" t="s">
        <v>92</v>
      </c>
      <c r="J6807" s="215">
        <v>100.32</v>
      </c>
      <c r="K6807" s="216" t="s">
        <v>344</v>
      </c>
    </row>
    <row r="6808" spans="1:11" x14ac:dyDescent="0.25">
      <c r="A6808" s="103" t="s">
        <v>1038</v>
      </c>
      <c r="B6808" s="103" t="s">
        <v>344</v>
      </c>
      <c r="C6808" s="103" t="s">
        <v>89</v>
      </c>
      <c r="D6808" s="103" t="s">
        <v>420</v>
      </c>
      <c r="E6808" s="103" t="s">
        <v>421</v>
      </c>
      <c r="F6808" s="103" t="s">
        <v>421</v>
      </c>
      <c r="G6808" s="103" t="s">
        <v>483</v>
      </c>
      <c r="H6808" s="103" t="s">
        <v>484</v>
      </c>
      <c r="I6808" s="103" t="s">
        <v>92</v>
      </c>
      <c r="J6808" s="215">
        <v>318.08</v>
      </c>
      <c r="K6808" s="216" t="s">
        <v>344</v>
      </c>
    </row>
    <row r="6809" spans="1:11" x14ac:dyDescent="0.25">
      <c r="A6809" s="103" t="s">
        <v>806</v>
      </c>
      <c r="B6809" s="103" t="s">
        <v>344</v>
      </c>
      <c r="C6809" s="103" t="s">
        <v>89</v>
      </c>
      <c r="D6809" s="103" t="s">
        <v>420</v>
      </c>
      <c r="E6809" s="103" t="s">
        <v>421</v>
      </c>
      <c r="F6809" s="103" t="s">
        <v>421</v>
      </c>
      <c r="G6809" s="103" t="s">
        <v>483</v>
      </c>
      <c r="H6809" s="103" t="s">
        <v>484</v>
      </c>
      <c r="I6809" s="103" t="s">
        <v>92</v>
      </c>
      <c r="J6809" s="215">
        <v>501.13</v>
      </c>
      <c r="K6809" s="216" t="s">
        <v>344</v>
      </c>
    </row>
    <row r="6810" spans="1:11" x14ac:dyDescent="0.25">
      <c r="A6810" s="103" t="s">
        <v>807</v>
      </c>
      <c r="B6810" s="103" t="s">
        <v>344</v>
      </c>
      <c r="C6810" s="103" t="s">
        <v>89</v>
      </c>
      <c r="D6810" s="103" t="s">
        <v>420</v>
      </c>
      <c r="E6810" s="103" t="s">
        <v>421</v>
      </c>
      <c r="F6810" s="103" t="s">
        <v>421</v>
      </c>
      <c r="G6810" s="103" t="s">
        <v>483</v>
      </c>
      <c r="H6810" s="103" t="s">
        <v>484</v>
      </c>
      <c r="I6810" s="103" t="s">
        <v>92</v>
      </c>
      <c r="J6810" s="215">
        <v>-1555.06</v>
      </c>
      <c r="K6810" s="216" t="s">
        <v>344</v>
      </c>
    </row>
    <row r="6811" spans="1:11" x14ac:dyDescent="0.25">
      <c r="A6811" s="103" t="s">
        <v>808</v>
      </c>
      <c r="B6811" s="103" t="s">
        <v>344</v>
      </c>
      <c r="C6811" s="103" t="s">
        <v>89</v>
      </c>
      <c r="D6811" s="103" t="s">
        <v>420</v>
      </c>
      <c r="E6811" s="103" t="s">
        <v>421</v>
      </c>
      <c r="F6811" s="103" t="s">
        <v>421</v>
      </c>
      <c r="G6811" s="103" t="s">
        <v>511</v>
      </c>
      <c r="H6811" s="103" t="s">
        <v>512</v>
      </c>
      <c r="I6811" s="103" t="s">
        <v>92</v>
      </c>
      <c r="J6811" s="215">
        <v>6600.07</v>
      </c>
      <c r="K6811" s="216" t="s">
        <v>344</v>
      </c>
    </row>
    <row r="6812" spans="1:11" x14ac:dyDescent="0.25">
      <c r="A6812" s="103" t="s">
        <v>809</v>
      </c>
      <c r="B6812" s="103" t="s">
        <v>344</v>
      </c>
      <c r="C6812" s="103" t="s">
        <v>89</v>
      </c>
      <c r="D6812" s="103" t="s">
        <v>420</v>
      </c>
      <c r="E6812" s="103" t="s">
        <v>421</v>
      </c>
      <c r="F6812" s="103" t="s">
        <v>421</v>
      </c>
      <c r="G6812" s="103" t="s">
        <v>511</v>
      </c>
      <c r="H6812" s="103" t="s">
        <v>512</v>
      </c>
      <c r="I6812" s="103" t="s">
        <v>92</v>
      </c>
      <c r="J6812" s="215">
        <v>68.33</v>
      </c>
      <c r="K6812" s="216" t="s">
        <v>344</v>
      </c>
    </row>
    <row r="6813" spans="1:11" x14ac:dyDescent="0.25">
      <c r="A6813" s="103" t="s">
        <v>810</v>
      </c>
      <c r="B6813" s="103" t="s">
        <v>344</v>
      </c>
      <c r="C6813" s="103" t="s">
        <v>89</v>
      </c>
      <c r="D6813" s="103" t="s">
        <v>420</v>
      </c>
      <c r="E6813" s="103" t="s">
        <v>421</v>
      </c>
      <c r="F6813" s="103" t="s">
        <v>421</v>
      </c>
      <c r="G6813" s="103" t="s">
        <v>511</v>
      </c>
      <c r="H6813" s="103" t="s">
        <v>512</v>
      </c>
      <c r="I6813" s="103" t="s">
        <v>92</v>
      </c>
      <c r="J6813" s="215">
        <v>4967.3</v>
      </c>
      <c r="K6813" s="216" t="s">
        <v>344</v>
      </c>
    </row>
    <row r="6814" spans="1:11" x14ac:dyDescent="0.25">
      <c r="A6814" s="103" t="s">
        <v>1038</v>
      </c>
      <c r="B6814" s="103" t="s">
        <v>344</v>
      </c>
      <c r="C6814" s="103" t="s">
        <v>89</v>
      </c>
      <c r="D6814" s="103" t="s">
        <v>420</v>
      </c>
      <c r="E6814" s="103" t="s">
        <v>421</v>
      </c>
      <c r="F6814" s="103" t="s">
        <v>421</v>
      </c>
      <c r="G6814" s="103" t="s">
        <v>511</v>
      </c>
      <c r="H6814" s="103" t="s">
        <v>512</v>
      </c>
      <c r="I6814" s="103" t="s">
        <v>92</v>
      </c>
      <c r="J6814" s="215">
        <v>4946.29</v>
      </c>
      <c r="K6814" s="216" t="s">
        <v>344</v>
      </c>
    </row>
    <row r="6815" spans="1:11" x14ac:dyDescent="0.25">
      <c r="A6815" s="103" t="s">
        <v>806</v>
      </c>
      <c r="B6815" s="103" t="s">
        <v>344</v>
      </c>
      <c r="C6815" s="103" t="s">
        <v>89</v>
      </c>
      <c r="D6815" s="103" t="s">
        <v>420</v>
      </c>
      <c r="E6815" s="103" t="s">
        <v>421</v>
      </c>
      <c r="F6815" s="103" t="s">
        <v>421</v>
      </c>
      <c r="G6815" s="103" t="s">
        <v>511</v>
      </c>
      <c r="H6815" s="103" t="s">
        <v>512</v>
      </c>
      <c r="I6815" s="103" t="s">
        <v>92</v>
      </c>
      <c r="J6815" s="215">
        <v>-885.02</v>
      </c>
      <c r="K6815" s="216" t="s">
        <v>344</v>
      </c>
    </row>
    <row r="6816" spans="1:11" x14ac:dyDescent="0.25">
      <c r="A6816" s="103" t="s">
        <v>807</v>
      </c>
      <c r="B6816" s="103" t="s">
        <v>344</v>
      </c>
      <c r="C6816" s="103" t="s">
        <v>89</v>
      </c>
      <c r="D6816" s="103" t="s">
        <v>420</v>
      </c>
      <c r="E6816" s="103" t="s">
        <v>421</v>
      </c>
      <c r="F6816" s="103" t="s">
        <v>421</v>
      </c>
      <c r="G6816" s="103" t="s">
        <v>511</v>
      </c>
      <c r="H6816" s="103" t="s">
        <v>512</v>
      </c>
      <c r="I6816" s="103" t="s">
        <v>92</v>
      </c>
      <c r="J6816" s="215">
        <v>-14972.33</v>
      </c>
      <c r="K6816" s="216" t="s">
        <v>344</v>
      </c>
    </row>
    <row r="6817" spans="1:11" x14ac:dyDescent="0.25">
      <c r="A6817" s="103" t="s">
        <v>809</v>
      </c>
      <c r="B6817" s="103" t="s">
        <v>344</v>
      </c>
      <c r="C6817" s="103" t="s">
        <v>89</v>
      </c>
      <c r="D6817" s="103" t="s">
        <v>420</v>
      </c>
      <c r="E6817" s="103" t="s">
        <v>421</v>
      </c>
      <c r="F6817" s="103" t="s">
        <v>421</v>
      </c>
      <c r="G6817" s="103" t="s">
        <v>513</v>
      </c>
      <c r="H6817" s="103" t="s">
        <v>514</v>
      </c>
      <c r="I6817" s="103" t="s">
        <v>92</v>
      </c>
      <c r="J6817" s="215">
        <v>-1681.68</v>
      </c>
      <c r="K6817" s="216" t="s">
        <v>344</v>
      </c>
    </row>
    <row r="6818" spans="1:11" x14ac:dyDescent="0.25">
      <c r="A6818" s="103" t="s">
        <v>810</v>
      </c>
      <c r="B6818" s="103" t="s">
        <v>344</v>
      </c>
      <c r="C6818" s="103" t="s">
        <v>89</v>
      </c>
      <c r="D6818" s="103" t="s">
        <v>420</v>
      </c>
      <c r="E6818" s="103" t="s">
        <v>421</v>
      </c>
      <c r="F6818" s="103" t="s">
        <v>421</v>
      </c>
      <c r="G6818" s="103" t="s">
        <v>513</v>
      </c>
      <c r="H6818" s="103" t="s">
        <v>514</v>
      </c>
      <c r="I6818" s="103" t="s">
        <v>92</v>
      </c>
      <c r="J6818" s="215">
        <v>336.34</v>
      </c>
      <c r="K6818" s="216" t="s">
        <v>344</v>
      </c>
    </row>
    <row r="6819" spans="1:11" x14ac:dyDescent="0.25">
      <c r="A6819" s="103" t="s">
        <v>1038</v>
      </c>
      <c r="B6819" s="103" t="s">
        <v>344</v>
      </c>
      <c r="C6819" s="103" t="s">
        <v>89</v>
      </c>
      <c r="D6819" s="103" t="s">
        <v>420</v>
      </c>
      <c r="E6819" s="103" t="s">
        <v>421</v>
      </c>
      <c r="F6819" s="103" t="s">
        <v>421</v>
      </c>
      <c r="G6819" s="103" t="s">
        <v>513</v>
      </c>
      <c r="H6819" s="103" t="s">
        <v>514</v>
      </c>
      <c r="I6819" s="103" t="s">
        <v>92</v>
      </c>
      <c r="J6819" s="215">
        <v>322.31</v>
      </c>
      <c r="K6819" s="216" t="s">
        <v>344</v>
      </c>
    </row>
    <row r="6820" spans="1:11" x14ac:dyDescent="0.25">
      <c r="A6820" s="103" t="s">
        <v>807</v>
      </c>
      <c r="B6820" s="103" t="s">
        <v>344</v>
      </c>
      <c r="C6820" s="103" t="s">
        <v>89</v>
      </c>
      <c r="D6820" s="103" t="s">
        <v>420</v>
      </c>
      <c r="E6820" s="103" t="s">
        <v>421</v>
      </c>
      <c r="F6820" s="103" t="s">
        <v>421</v>
      </c>
      <c r="G6820" s="103" t="s">
        <v>513</v>
      </c>
      <c r="H6820" s="103" t="s">
        <v>514</v>
      </c>
      <c r="I6820" s="103" t="s">
        <v>92</v>
      </c>
      <c r="J6820" s="215">
        <v>887.51</v>
      </c>
      <c r="K6820" s="216" t="s">
        <v>344</v>
      </c>
    </row>
    <row r="6821" spans="1:11" x14ac:dyDescent="0.25">
      <c r="A6821" s="103" t="s">
        <v>808</v>
      </c>
      <c r="B6821" s="103" t="s">
        <v>344</v>
      </c>
      <c r="C6821" s="103" t="s">
        <v>89</v>
      </c>
      <c r="D6821" s="103" t="s">
        <v>420</v>
      </c>
      <c r="E6821" s="103" t="s">
        <v>421</v>
      </c>
      <c r="F6821" s="103" t="s">
        <v>421</v>
      </c>
      <c r="G6821" s="103" t="s">
        <v>515</v>
      </c>
      <c r="H6821" s="103" t="s">
        <v>516</v>
      </c>
      <c r="I6821" s="103" t="s">
        <v>92</v>
      </c>
      <c r="J6821" s="215">
        <v>-1882.84</v>
      </c>
      <c r="K6821" s="216" t="s">
        <v>344</v>
      </c>
    </row>
    <row r="6822" spans="1:11" x14ac:dyDescent="0.25">
      <c r="A6822" s="103" t="s">
        <v>809</v>
      </c>
      <c r="B6822" s="103" t="s">
        <v>344</v>
      </c>
      <c r="C6822" s="103" t="s">
        <v>89</v>
      </c>
      <c r="D6822" s="103" t="s">
        <v>420</v>
      </c>
      <c r="E6822" s="103" t="s">
        <v>421</v>
      </c>
      <c r="F6822" s="103" t="s">
        <v>421</v>
      </c>
      <c r="G6822" s="103" t="s">
        <v>515</v>
      </c>
      <c r="H6822" s="103" t="s">
        <v>516</v>
      </c>
      <c r="I6822" s="103" t="s">
        <v>92</v>
      </c>
      <c r="J6822" s="215">
        <v>-2740.39</v>
      </c>
      <c r="K6822" s="216" t="s">
        <v>344</v>
      </c>
    </row>
    <row r="6823" spans="1:11" x14ac:dyDescent="0.25">
      <c r="A6823" s="103" t="s">
        <v>810</v>
      </c>
      <c r="B6823" s="103" t="s">
        <v>344</v>
      </c>
      <c r="C6823" s="103" t="s">
        <v>89</v>
      </c>
      <c r="D6823" s="103" t="s">
        <v>420</v>
      </c>
      <c r="E6823" s="103" t="s">
        <v>421</v>
      </c>
      <c r="F6823" s="103" t="s">
        <v>421</v>
      </c>
      <c r="G6823" s="103" t="s">
        <v>515</v>
      </c>
      <c r="H6823" s="103" t="s">
        <v>516</v>
      </c>
      <c r="I6823" s="103" t="s">
        <v>92</v>
      </c>
      <c r="J6823" s="215">
        <v>4374.08</v>
      </c>
      <c r="K6823" s="216" t="s">
        <v>344</v>
      </c>
    </row>
    <row r="6824" spans="1:11" x14ac:dyDescent="0.25">
      <c r="A6824" s="103" t="s">
        <v>1038</v>
      </c>
      <c r="B6824" s="103" t="s">
        <v>344</v>
      </c>
      <c r="C6824" s="103" t="s">
        <v>89</v>
      </c>
      <c r="D6824" s="103" t="s">
        <v>420</v>
      </c>
      <c r="E6824" s="103" t="s">
        <v>421</v>
      </c>
      <c r="F6824" s="103" t="s">
        <v>421</v>
      </c>
      <c r="G6824" s="103" t="s">
        <v>515</v>
      </c>
      <c r="H6824" s="103" t="s">
        <v>516</v>
      </c>
      <c r="I6824" s="103" t="s">
        <v>92</v>
      </c>
      <c r="J6824" s="215">
        <v>-442.55</v>
      </c>
      <c r="K6824" s="216" t="s">
        <v>344</v>
      </c>
    </row>
    <row r="6825" spans="1:11" x14ac:dyDescent="0.25">
      <c r="A6825" s="103" t="s">
        <v>806</v>
      </c>
      <c r="B6825" s="103" t="s">
        <v>344</v>
      </c>
      <c r="C6825" s="103" t="s">
        <v>89</v>
      </c>
      <c r="D6825" s="103" t="s">
        <v>420</v>
      </c>
      <c r="E6825" s="103" t="s">
        <v>421</v>
      </c>
      <c r="F6825" s="103" t="s">
        <v>421</v>
      </c>
      <c r="G6825" s="103" t="s">
        <v>515</v>
      </c>
      <c r="H6825" s="103" t="s">
        <v>516</v>
      </c>
      <c r="I6825" s="103" t="s">
        <v>92</v>
      </c>
      <c r="J6825" s="215">
        <v>906.17</v>
      </c>
      <c r="K6825" s="216" t="s">
        <v>344</v>
      </c>
    </row>
    <row r="6826" spans="1:11" x14ac:dyDescent="0.25">
      <c r="A6826" s="103" t="s">
        <v>807</v>
      </c>
      <c r="B6826" s="103" t="s">
        <v>344</v>
      </c>
      <c r="C6826" s="103" t="s">
        <v>89</v>
      </c>
      <c r="D6826" s="103" t="s">
        <v>420</v>
      </c>
      <c r="E6826" s="103" t="s">
        <v>421</v>
      </c>
      <c r="F6826" s="103" t="s">
        <v>421</v>
      </c>
      <c r="G6826" s="103" t="s">
        <v>515</v>
      </c>
      <c r="H6826" s="103" t="s">
        <v>516</v>
      </c>
      <c r="I6826" s="103" t="s">
        <v>92</v>
      </c>
      <c r="J6826" s="215">
        <v>-2009.09</v>
      </c>
      <c r="K6826" s="216" t="s">
        <v>344</v>
      </c>
    </row>
    <row r="6827" spans="1:11" x14ac:dyDescent="0.25">
      <c r="A6827" s="103" t="s">
        <v>808</v>
      </c>
      <c r="B6827" s="103" t="s">
        <v>344</v>
      </c>
      <c r="C6827" s="103" t="s">
        <v>89</v>
      </c>
      <c r="D6827" s="103" t="s">
        <v>420</v>
      </c>
      <c r="E6827" s="103" t="s">
        <v>421</v>
      </c>
      <c r="F6827" s="103" t="s">
        <v>421</v>
      </c>
      <c r="G6827" s="103" t="s">
        <v>533</v>
      </c>
      <c r="H6827" s="103" t="s">
        <v>534</v>
      </c>
      <c r="I6827" s="103" t="s">
        <v>92</v>
      </c>
      <c r="J6827" s="215">
        <v>56.81</v>
      </c>
      <c r="K6827" s="216" t="s">
        <v>344</v>
      </c>
    </row>
    <row r="6828" spans="1:11" x14ac:dyDescent="0.25">
      <c r="A6828" s="103" t="s">
        <v>809</v>
      </c>
      <c r="B6828" s="103" t="s">
        <v>344</v>
      </c>
      <c r="C6828" s="103" t="s">
        <v>89</v>
      </c>
      <c r="D6828" s="103" t="s">
        <v>420</v>
      </c>
      <c r="E6828" s="103" t="s">
        <v>421</v>
      </c>
      <c r="F6828" s="103" t="s">
        <v>421</v>
      </c>
      <c r="G6828" s="103" t="s">
        <v>533</v>
      </c>
      <c r="H6828" s="103" t="s">
        <v>534</v>
      </c>
      <c r="I6828" s="103" t="s">
        <v>92</v>
      </c>
      <c r="J6828" s="215">
        <v>0</v>
      </c>
      <c r="K6828" s="216" t="s">
        <v>344</v>
      </c>
    </row>
    <row r="6829" spans="1:11" x14ac:dyDescent="0.25">
      <c r="A6829" s="103" t="s">
        <v>810</v>
      </c>
      <c r="B6829" s="103" t="s">
        <v>344</v>
      </c>
      <c r="C6829" s="103" t="s">
        <v>89</v>
      </c>
      <c r="D6829" s="103" t="s">
        <v>420</v>
      </c>
      <c r="E6829" s="103" t="s">
        <v>421</v>
      </c>
      <c r="F6829" s="103" t="s">
        <v>421</v>
      </c>
      <c r="G6829" s="103" t="s">
        <v>533</v>
      </c>
      <c r="H6829" s="103" t="s">
        <v>534</v>
      </c>
      <c r="I6829" s="103" t="s">
        <v>92</v>
      </c>
      <c r="J6829" s="215">
        <v>403.04</v>
      </c>
      <c r="K6829" s="216" t="s">
        <v>344</v>
      </c>
    </row>
    <row r="6830" spans="1:11" x14ac:dyDescent="0.25">
      <c r="A6830" s="103" t="s">
        <v>1038</v>
      </c>
      <c r="B6830" s="103" t="s">
        <v>344</v>
      </c>
      <c r="C6830" s="103" t="s">
        <v>89</v>
      </c>
      <c r="D6830" s="103" t="s">
        <v>420</v>
      </c>
      <c r="E6830" s="103" t="s">
        <v>421</v>
      </c>
      <c r="F6830" s="103" t="s">
        <v>421</v>
      </c>
      <c r="G6830" s="103" t="s">
        <v>533</v>
      </c>
      <c r="H6830" s="103" t="s">
        <v>534</v>
      </c>
      <c r="I6830" s="103" t="s">
        <v>92</v>
      </c>
      <c r="J6830" s="215">
        <v>123.07</v>
      </c>
      <c r="K6830" s="216" t="s">
        <v>344</v>
      </c>
    </row>
    <row r="6831" spans="1:11" x14ac:dyDescent="0.25">
      <c r="A6831" s="103" t="s">
        <v>806</v>
      </c>
      <c r="B6831" s="103" t="s">
        <v>344</v>
      </c>
      <c r="C6831" s="103" t="s">
        <v>89</v>
      </c>
      <c r="D6831" s="103" t="s">
        <v>420</v>
      </c>
      <c r="E6831" s="103" t="s">
        <v>421</v>
      </c>
      <c r="F6831" s="103" t="s">
        <v>421</v>
      </c>
      <c r="G6831" s="103" t="s">
        <v>533</v>
      </c>
      <c r="H6831" s="103" t="s">
        <v>534</v>
      </c>
      <c r="I6831" s="103" t="s">
        <v>92</v>
      </c>
      <c r="J6831" s="215">
        <v>220.03</v>
      </c>
      <c r="K6831" s="216" t="s">
        <v>344</v>
      </c>
    </row>
    <row r="6832" spans="1:11" x14ac:dyDescent="0.25">
      <c r="A6832" s="103" t="s">
        <v>807</v>
      </c>
      <c r="B6832" s="103" t="s">
        <v>344</v>
      </c>
      <c r="C6832" s="103" t="s">
        <v>89</v>
      </c>
      <c r="D6832" s="103" t="s">
        <v>420</v>
      </c>
      <c r="E6832" s="103" t="s">
        <v>421</v>
      </c>
      <c r="F6832" s="103" t="s">
        <v>421</v>
      </c>
      <c r="G6832" s="103" t="s">
        <v>533</v>
      </c>
      <c r="H6832" s="103" t="s">
        <v>534</v>
      </c>
      <c r="I6832" s="103" t="s">
        <v>92</v>
      </c>
      <c r="J6832" s="215">
        <v>-719.49</v>
      </c>
      <c r="K6832" s="216" t="s">
        <v>344</v>
      </c>
    </row>
    <row r="6833" spans="1:11" x14ac:dyDescent="0.25">
      <c r="A6833" s="103" t="s">
        <v>808</v>
      </c>
      <c r="B6833" s="103" t="s">
        <v>344</v>
      </c>
      <c r="C6833" s="103" t="s">
        <v>89</v>
      </c>
      <c r="D6833" s="103" t="s">
        <v>420</v>
      </c>
      <c r="E6833" s="103" t="s">
        <v>421</v>
      </c>
      <c r="F6833" s="103" t="s">
        <v>421</v>
      </c>
      <c r="G6833" s="103" t="s">
        <v>525</v>
      </c>
      <c r="H6833" s="103" t="s">
        <v>526</v>
      </c>
      <c r="I6833" s="103" t="s">
        <v>92</v>
      </c>
      <c r="J6833" s="215">
        <v>415.16</v>
      </c>
      <c r="K6833" s="216" t="s">
        <v>344</v>
      </c>
    </row>
    <row r="6834" spans="1:11" x14ac:dyDescent="0.25">
      <c r="A6834" s="103" t="s">
        <v>809</v>
      </c>
      <c r="B6834" s="103" t="s">
        <v>344</v>
      </c>
      <c r="C6834" s="103" t="s">
        <v>89</v>
      </c>
      <c r="D6834" s="103" t="s">
        <v>420</v>
      </c>
      <c r="E6834" s="103" t="s">
        <v>421</v>
      </c>
      <c r="F6834" s="103" t="s">
        <v>421</v>
      </c>
      <c r="G6834" s="103" t="s">
        <v>525</v>
      </c>
      <c r="H6834" s="103" t="s">
        <v>526</v>
      </c>
      <c r="I6834" s="103" t="s">
        <v>92</v>
      </c>
      <c r="J6834" s="215">
        <v>-67.180000000000007</v>
      </c>
      <c r="K6834" s="216" t="s">
        <v>344</v>
      </c>
    </row>
    <row r="6835" spans="1:11" x14ac:dyDescent="0.25">
      <c r="A6835" s="103" t="s">
        <v>810</v>
      </c>
      <c r="B6835" s="103" t="s">
        <v>344</v>
      </c>
      <c r="C6835" s="103" t="s">
        <v>89</v>
      </c>
      <c r="D6835" s="103" t="s">
        <v>420</v>
      </c>
      <c r="E6835" s="103" t="s">
        <v>421</v>
      </c>
      <c r="F6835" s="103" t="s">
        <v>421</v>
      </c>
      <c r="G6835" s="103" t="s">
        <v>525</v>
      </c>
      <c r="H6835" s="103" t="s">
        <v>526</v>
      </c>
      <c r="I6835" s="103" t="s">
        <v>92</v>
      </c>
      <c r="J6835" s="215">
        <v>228.4</v>
      </c>
      <c r="K6835" s="216" t="s">
        <v>344</v>
      </c>
    </row>
    <row r="6836" spans="1:11" x14ac:dyDescent="0.25">
      <c r="A6836" s="103" t="s">
        <v>1038</v>
      </c>
      <c r="B6836" s="103" t="s">
        <v>344</v>
      </c>
      <c r="C6836" s="103" t="s">
        <v>89</v>
      </c>
      <c r="D6836" s="103" t="s">
        <v>420</v>
      </c>
      <c r="E6836" s="103" t="s">
        <v>421</v>
      </c>
      <c r="F6836" s="103" t="s">
        <v>421</v>
      </c>
      <c r="G6836" s="103" t="s">
        <v>525</v>
      </c>
      <c r="H6836" s="103" t="s">
        <v>526</v>
      </c>
      <c r="I6836" s="103" t="s">
        <v>92</v>
      </c>
      <c r="J6836" s="215">
        <v>-20.76</v>
      </c>
      <c r="K6836" s="216" t="s">
        <v>344</v>
      </c>
    </row>
    <row r="6837" spans="1:11" x14ac:dyDescent="0.25">
      <c r="A6837" s="103" t="s">
        <v>806</v>
      </c>
      <c r="B6837" s="103" t="s">
        <v>344</v>
      </c>
      <c r="C6837" s="103" t="s">
        <v>89</v>
      </c>
      <c r="D6837" s="103" t="s">
        <v>420</v>
      </c>
      <c r="E6837" s="103" t="s">
        <v>421</v>
      </c>
      <c r="F6837" s="103" t="s">
        <v>421</v>
      </c>
      <c r="G6837" s="103" t="s">
        <v>525</v>
      </c>
      <c r="H6837" s="103" t="s">
        <v>526</v>
      </c>
      <c r="I6837" s="103" t="s">
        <v>92</v>
      </c>
      <c r="J6837" s="215">
        <v>878.65</v>
      </c>
      <c r="K6837" s="216" t="s">
        <v>344</v>
      </c>
    </row>
    <row r="6838" spans="1:11" x14ac:dyDescent="0.25">
      <c r="A6838" s="103" t="s">
        <v>807</v>
      </c>
      <c r="B6838" s="103" t="s">
        <v>344</v>
      </c>
      <c r="C6838" s="103" t="s">
        <v>89</v>
      </c>
      <c r="D6838" s="103" t="s">
        <v>420</v>
      </c>
      <c r="E6838" s="103" t="s">
        <v>421</v>
      </c>
      <c r="F6838" s="103" t="s">
        <v>421</v>
      </c>
      <c r="G6838" s="103" t="s">
        <v>525</v>
      </c>
      <c r="H6838" s="103" t="s">
        <v>526</v>
      </c>
      <c r="I6838" s="103" t="s">
        <v>92</v>
      </c>
      <c r="J6838" s="215">
        <v>-1868.15</v>
      </c>
      <c r="K6838" s="216" t="s">
        <v>344</v>
      </c>
    </row>
    <row r="6839" spans="1:11" x14ac:dyDescent="0.25">
      <c r="A6839" s="103" t="s">
        <v>808</v>
      </c>
      <c r="B6839" s="103" t="s">
        <v>344</v>
      </c>
      <c r="C6839" s="103" t="s">
        <v>89</v>
      </c>
      <c r="D6839" s="103" t="s">
        <v>420</v>
      </c>
      <c r="E6839" s="103" t="s">
        <v>421</v>
      </c>
      <c r="F6839" s="103" t="s">
        <v>421</v>
      </c>
      <c r="G6839" s="103" t="s">
        <v>517</v>
      </c>
      <c r="H6839" s="103" t="s">
        <v>518</v>
      </c>
      <c r="I6839" s="103" t="s">
        <v>92</v>
      </c>
      <c r="J6839" s="215">
        <v>440.23</v>
      </c>
      <c r="K6839" s="216" t="s">
        <v>344</v>
      </c>
    </row>
    <row r="6840" spans="1:11" x14ac:dyDescent="0.25">
      <c r="A6840" s="103" t="s">
        <v>809</v>
      </c>
      <c r="B6840" s="103" t="s">
        <v>344</v>
      </c>
      <c r="C6840" s="103" t="s">
        <v>89</v>
      </c>
      <c r="D6840" s="103" t="s">
        <v>420</v>
      </c>
      <c r="E6840" s="103" t="s">
        <v>421</v>
      </c>
      <c r="F6840" s="103" t="s">
        <v>421</v>
      </c>
      <c r="G6840" s="103" t="s">
        <v>517</v>
      </c>
      <c r="H6840" s="103" t="s">
        <v>518</v>
      </c>
      <c r="I6840" s="103" t="s">
        <v>92</v>
      </c>
      <c r="J6840" s="215">
        <v>2484.75</v>
      </c>
      <c r="K6840" s="216" t="s">
        <v>344</v>
      </c>
    </row>
    <row r="6841" spans="1:11" x14ac:dyDescent="0.25">
      <c r="A6841" s="103" t="s">
        <v>810</v>
      </c>
      <c r="B6841" s="103" t="s">
        <v>344</v>
      </c>
      <c r="C6841" s="103" t="s">
        <v>89</v>
      </c>
      <c r="D6841" s="103" t="s">
        <v>420</v>
      </c>
      <c r="E6841" s="103" t="s">
        <v>421</v>
      </c>
      <c r="F6841" s="103" t="s">
        <v>421</v>
      </c>
      <c r="G6841" s="103" t="s">
        <v>517</v>
      </c>
      <c r="H6841" s="103" t="s">
        <v>518</v>
      </c>
      <c r="I6841" s="103" t="s">
        <v>92</v>
      </c>
      <c r="J6841" s="215">
        <v>-2058.8000000000002</v>
      </c>
      <c r="K6841" s="216" t="s">
        <v>344</v>
      </c>
    </row>
    <row r="6842" spans="1:11" x14ac:dyDescent="0.25">
      <c r="A6842" s="103" t="s">
        <v>1038</v>
      </c>
      <c r="B6842" s="103" t="s">
        <v>344</v>
      </c>
      <c r="C6842" s="103" t="s">
        <v>89</v>
      </c>
      <c r="D6842" s="103" t="s">
        <v>420</v>
      </c>
      <c r="E6842" s="103" t="s">
        <v>421</v>
      </c>
      <c r="F6842" s="103" t="s">
        <v>421</v>
      </c>
      <c r="G6842" s="103" t="s">
        <v>517</v>
      </c>
      <c r="H6842" s="103" t="s">
        <v>518</v>
      </c>
      <c r="I6842" s="103" t="s">
        <v>92</v>
      </c>
      <c r="J6842" s="215">
        <v>102.72</v>
      </c>
      <c r="K6842" s="216" t="s">
        <v>344</v>
      </c>
    </row>
    <row r="6843" spans="1:11" x14ac:dyDescent="0.25">
      <c r="A6843" s="103" t="s">
        <v>806</v>
      </c>
      <c r="B6843" s="103" t="s">
        <v>344</v>
      </c>
      <c r="C6843" s="103" t="s">
        <v>89</v>
      </c>
      <c r="D6843" s="103" t="s">
        <v>420</v>
      </c>
      <c r="E6843" s="103" t="s">
        <v>421</v>
      </c>
      <c r="F6843" s="103" t="s">
        <v>421</v>
      </c>
      <c r="G6843" s="103" t="s">
        <v>517</v>
      </c>
      <c r="H6843" s="103" t="s">
        <v>518</v>
      </c>
      <c r="I6843" s="103" t="s">
        <v>92</v>
      </c>
      <c r="J6843" s="215">
        <v>-908.27</v>
      </c>
      <c r="K6843" s="216" t="s">
        <v>344</v>
      </c>
    </row>
    <row r="6844" spans="1:11" x14ac:dyDescent="0.25">
      <c r="A6844" s="103" t="s">
        <v>807</v>
      </c>
      <c r="B6844" s="103" t="s">
        <v>344</v>
      </c>
      <c r="C6844" s="103" t="s">
        <v>89</v>
      </c>
      <c r="D6844" s="103" t="s">
        <v>420</v>
      </c>
      <c r="E6844" s="103" t="s">
        <v>421</v>
      </c>
      <c r="F6844" s="103" t="s">
        <v>421</v>
      </c>
      <c r="G6844" s="103" t="s">
        <v>517</v>
      </c>
      <c r="H6844" s="103" t="s">
        <v>518</v>
      </c>
      <c r="I6844" s="103" t="s">
        <v>92</v>
      </c>
      <c r="J6844" s="215">
        <v>-1797.6</v>
      </c>
      <c r="K6844" s="216" t="s">
        <v>344</v>
      </c>
    </row>
    <row r="6845" spans="1:11" x14ac:dyDescent="0.25">
      <c r="A6845" s="103" t="s">
        <v>808</v>
      </c>
      <c r="B6845" s="103" t="s">
        <v>344</v>
      </c>
      <c r="C6845" s="103" t="s">
        <v>89</v>
      </c>
      <c r="D6845" s="103" t="s">
        <v>420</v>
      </c>
      <c r="E6845" s="103" t="s">
        <v>421</v>
      </c>
      <c r="F6845" s="103" t="s">
        <v>421</v>
      </c>
      <c r="G6845" s="103" t="s">
        <v>545</v>
      </c>
      <c r="H6845" s="103" t="s">
        <v>546</v>
      </c>
      <c r="I6845" s="103" t="s">
        <v>92</v>
      </c>
      <c r="J6845" s="215">
        <v>-420</v>
      </c>
      <c r="K6845" s="216" t="s">
        <v>344</v>
      </c>
    </row>
    <row r="6846" spans="1:11" x14ac:dyDescent="0.25">
      <c r="A6846" s="103" t="s">
        <v>810</v>
      </c>
      <c r="B6846" s="103" t="s">
        <v>344</v>
      </c>
      <c r="C6846" s="103" t="s">
        <v>89</v>
      </c>
      <c r="D6846" s="103" t="s">
        <v>420</v>
      </c>
      <c r="E6846" s="103" t="s">
        <v>421</v>
      </c>
      <c r="F6846" s="103" t="s">
        <v>421</v>
      </c>
      <c r="G6846" s="103" t="s">
        <v>545</v>
      </c>
      <c r="H6846" s="103" t="s">
        <v>546</v>
      </c>
      <c r="I6846" s="103" t="s">
        <v>92</v>
      </c>
      <c r="J6846" s="215">
        <v>-280</v>
      </c>
      <c r="K6846" s="216" t="s">
        <v>344</v>
      </c>
    </row>
    <row r="6847" spans="1:11" x14ac:dyDescent="0.25">
      <c r="A6847" s="103" t="s">
        <v>806</v>
      </c>
      <c r="B6847" s="103" t="s">
        <v>344</v>
      </c>
      <c r="C6847" s="103" t="s">
        <v>89</v>
      </c>
      <c r="D6847" s="103" t="s">
        <v>420</v>
      </c>
      <c r="E6847" s="103" t="s">
        <v>421</v>
      </c>
      <c r="F6847" s="103" t="s">
        <v>421</v>
      </c>
      <c r="G6847" s="103" t="s">
        <v>545</v>
      </c>
      <c r="H6847" s="103" t="s">
        <v>546</v>
      </c>
      <c r="I6847" s="103" t="s">
        <v>92</v>
      </c>
      <c r="J6847" s="215">
        <v>420</v>
      </c>
      <c r="K6847" s="216" t="s">
        <v>344</v>
      </c>
    </row>
    <row r="6848" spans="1:11" x14ac:dyDescent="0.25">
      <c r="A6848" s="103" t="s">
        <v>809</v>
      </c>
      <c r="B6848" s="103" t="s">
        <v>344</v>
      </c>
      <c r="C6848" s="103" t="s">
        <v>89</v>
      </c>
      <c r="D6848" s="103" t="s">
        <v>420</v>
      </c>
      <c r="E6848" s="103" t="s">
        <v>421</v>
      </c>
      <c r="F6848" s="103" t="s">
        <v>421</v>
      </c>
      <c r="G6848" s="103" t="s">
        <v>485</v>
      </c>
      <c r="H6848" s="103" t="s">
        <v>486</v>
      </c>
      <c r="I6848" s="103" t="s">
        <v>92</v>
      </c>
      <c r="J6848" s="215">
        <v>0</v>
      </c>
      <c r="K6848" s="216" t="s">
        <v>344</v>
      </c>
    </row>
    <row r="6849" spans="1:11" x14ac:dyDescent="0.25">
      <c r="A6849" s="103" t="s">
        <v>810</v>
      </c>
      <c r="B6849" s="103" t="s">
        <v>344</v>
      </c>
      <c r="C6849" s="103" t="s">
        <v>89</v>
      </c>
      <c r="D6849" s="103" t="s">
        <v>420</v>
      </c>
      <c r="E6849" s="103" t="s">
        <v>421</v>
      </c>
      <c r="F6849" s="103" t="s">
        <v>421</v>
      </c>
      <c r="G6849" s="103" t="s">
        <v>485</v>
      </c>
      <c r="H6849" s="103" t="s">
        <v>486</v>
      </c>
      <c r="I6849" s="103" t="s">
        <v>92</v>
      </c>
      <c r="J6849" s="215">
        <v>-426.26</v>
      </c>
      <c r="K6849" s="216" t="s">
        <v>344</v>
      </c>
    </row>
    <row r="6850" spans="1:11" x14ac:dyDescent="0.25">
      <c r="A6850" s="103" t="s">
        <v>806</v>
      </c>
      <c r="B6850" s="103" t="s">
        <v>344</v>
      </c>
      <c r="C6850" s="103" t="s">
        <v>89</v>
      </c>
      <c r="D6850" s="103" t="s">
        <v>420</v>
      </c>
      <c r="E6850" s="103" t="s">
        <v>421</v>
      </c>
      <c r="F6850" s="103" t="s">
        <v>421</v>
      </c>
      <c r="G6850" s="103" t="s">
        <v>485</v>
      </c>
      <c r="H6850" s="103" t="s">
        <v>486</v>
      </c>
      <c r="I6850" s="103" t="s">
        <v>92</v>
      </c>
      <c r="J6850" s="215">
        <v>-350</v>
      </c>
      <c r="K6850" s="216" t="s">
        <v>344</v>
      </c>
    </row>
    <row r="6851" spans="1:11" x14ac:dyDescent="0.25">
      <c r="A6851" s="103" t="s">
        <v>808</v>
      </c>
      <c r="B6851" s="103" t="s">
        <v>344</v>
      </c>
      <c r="C6851" s="103" t="s">
        <v>89</v>
      </c>
      <c r="D6851" s="103" t="s">
        <v>420</v>
      </c>
      <c r="E6851" s="103" t="s">
        <v>421</v>
      </c>
      <c r="F6851" s="103" t="s">
        <v>421</v>
      </c>
      <c r="G6851" s="103" t="s">
        <v>519</v>
      </c>
      <c r="H6851" s="103" t="s">
        <v>520</v>
      </c>
      <c r="I6851" s="103" t="s">
        <v>92</v>
      </c>
      <c r="J6851" s="215">
        <v>344.21</v>
      </c>
      <c r="K6851" s="216" t="s">
        <v>344</v>
      </c>
    </row>
    <row r="6852" spans="1:11" x14ac:dyDescent="0.25">
      <c r="A6852" s="103" t="s">
        <v>809</v>
      </c>
      <c r="B6852" s="103" t="s">
        <v>344</v>
      </c>
      <c r="C6852" s="103" t="s">
        <v>89</v>
      </c>
      <c r="D6852" s="103" t="s">
        <v>420</v>
      </c>
      <c r="E6852" s="103" t="s">
        <v>421</v>
      </c>
      <c r="F6852" s="103" t="s">
        <v>421</v>
      </c>
      <c r="G6852" s="103" t="s">
        <v>519</v>
      </c>
      <c r="H6852" s="103" t="s">
        <v>520</v>
      </c>
      <c r="I6852" s="103" t="s">
        <v>92</v>
      </c>
      <c r="J6852" s="215">
        <v>208.15</v>
      </c>
      <c r="K6852" s="216" t="s">
        <v>344</v>
      </c>
    </row>
    <row r="6853" spans="1:11" x14ac:dyDescent="0.25">
      <c r="A6853" s="103" t="s">
        <v>810</v>
      </c>
      <c r="B6853" s="103" t="s">
        <v>344</v>
      </c>
      <c r="C6853" s="103" t="s">
        <v>89</v>
      </c>
      <c r="D6853" s="103" t="s">
        <v>420</v>
      </c>
      <c r="E6853" s="103" t="s">
        <v>421</v>
      </c>
      <c r="F6853" s="103" t="s">
        <v>421</v>
      </c>
      <c r="G6853" s="103" t="s">
        <v>519</v>
      </c>
      <c r="H6853" s="103" t="s">
        <v>520</v>
      </c>
      <c r="I6853" s="103" t="s">
        <v>92</v>
      </c>
      <c r="J6853" s="215">
        <v>69.38</v>
      </c>
      <c r="K6853" s="216" t="s">
        <v>344</v>
      </c>
    </row>
    <row r="6854" spans="1:11" x14ac:dyDescent="0.25">
      <c r="A6854" s="103" t="s">
        <v>1038</v>
      </c>
      <c r="B6854" s="103" t="s">
        <v>344</v>
      </c>
      <c r="C6854" s="103" t="s">
        <v>89</v>
      </c>
      <c r="D6854" s="103" t="s">
        <v>420</v>
      </c>
      <c r="E6854" s="103" t="s">
        <v>421</v>
      </c>
      <c r="F6854" s="103" t="s">
        <v>421</v>
      </c>
      <c r="G6854" s="103" t="s">
        <v>519</v>
      </c>
      <c r="H6854" s="103" t="s">
        <v>520</v>
      </c>
      <c r="I6854" s="103" t="s">
        <v>92</v>
      </c>
      <c r="J6854" s="215">
        <v>688.38</v>
      </c>
      <c r="K6854" s="216" t="s">
        <v>344</v>
      </c>
    </row>
    <row r="6855" spans="1:11" x14ac:dyDescent="0.25">
      <c r="A6855" s="103" t="s">
        <v>806</v>
      </c>
      <c r="B6855" s="103" t="s">
        <v>344</v>
      </c>
      <c r="C6855" s="103" t="s">
        <v>89</v>
      </c>
      <c r="D6855" s="103" t="s">
        <v>420</v>
      </c>
      <c r="E6855" s="103" t="s">
        <v>421</v>
      </c>
      <c r="F6855" s="103" t="s">
        <v>421</v>
      </c>
      <c r="G6855" s="103" t="s">
        <v>519</v>
      </c>
      <c r="H6855" s="103" t="s">
        <v>520</v>
      </c>
      <c r="I6855" s="103" t="s">
        <v>92</v>
      </c>
      <c r="J6855" s="215">
        <v>423.61</v>
      </c>
      <c r="K6855" s="216" t="s">
        <v>344</v>
      </c>
    </row>
    <row r="6856" spans="1:11" x14ac:dyDescent="0.25">
      <c r="A6856" s="103" t="s">
        <v>807</v>
      </c>
      <c r="B6856" s="103" t="s">
        <v>344</v>
      </c>
      <c r="C6856" s="103" t="s">
        <v>89</v>
      </c>
      <c r="D6856" s="103" t="s">
        <v>420</v>
      </c>
      <c r="E6856" s="103" t="s">
        <v>421</v>
      </c>
      <c r="F6856" s="103" t="s">
        <v>421</v>
      </c>
      <c r="G6856" s="103" t="s">
        <v>519</v>
      </c>
      <c r="H6856" s="103" t="s">
        <v>520</v>
      </c>
      <c r="I6856" s="103" t="s">
        <v>92</v>
      </c>
      <c r="J6856" s="215">
        <v>-1742.48</v>
      </c>
      <c r="K6856" s="216" t="s">
        <v>344</v>
      </c>
    </row>
    <row r="6857" spans="1:11" x14ac:dyDescent="0.25">
      <c r="A6857" s="103" t="s">
        <v>808</v>
      </c>
      <c r="B6857" s="103" t="s">
        <v>344</v>
      </c>
      <c r="C6857" s="103" t="s">
        <v>89</v>
      </c>
      <c r="D6857" s="103" t="s">
        <v>420</v>
      </c>
      <c r="E6857" s="103" t="s">
        <v>421</v>
      </c>
      <c r="F6857" s="103" t="s">
        <v>421</v>
      </c>
      <c r="G6857" s="103" t="s">
        <v>539</v>
      </c>
      <c r="H6857" s="103" t="s">
        <v>540</v>
      </c>
      <c r="I6857" s="103" t="s">
        <v>92</v>
      </c>
      <c r="J6857" s="215">
        <v>60.24</v>
      </c>
      <c r="K6857" s="216" t="s">
        <v>344</v>
      </c>
    </row>
    <row r="6858" spans="1:11" x14ac:dyDescent="0.25">
      <c r="A6858" s="103" t="s">
        <v>809</v>
      </c>
      <c r="B6858" s="103" t="s">
        <v>344</v>
      </c>
      <c r="C6858" s="103" t="s">
        <v>89</v>
      </c>
      <c r="D6858" s="103" t="s">
        <v>420</v>
      </c>
      <c r="E6858" s="103" t="s">
        <v>421</v>
      </c>
      <c r="F6858" s="103" t="s">
        <v>421</v>
      </c>
      <c r="G6858" s="103" t="s">
        <v>539</v>
      </c>
      <c r="H6858" s="103" t="s">
        <v>540</v>
      </c>
      <c r="I6858" s="103" t="s">
        <v>92</v>
      </c>
      <c r="J6858" s="215">
        <v>-495.71</v>
      </c>
      <c r="K6858" s="216" t="s">
        <v>344</v>
      </c>
    </row>
    <row r="6859" spans="1:11" x14ac:dyDescent="0.25">
      <c r="A6859" s="103" t="s">
        <v>810</v>
      </c>
      <c r="B6859" s="103" t="s">
        <v>344</v>
      </c>
      <c r="C6859" s="103" t="s">
        <v>89</v>
      </c>
      <c r="D6859" s="103" t="s">
        <v>420</v>
      </c>
      <c r="E6859" s="103" t="s">
        <v>421</v>
      </c>
      <c r="F6859" s="103" t="s">
        <v>421</v>
      </c>
      <c r="G6859" s="103" t="s">
        <v>539</v>
      </c>
      <c r="H6859" s="103" t="s">
        <v>540</v>
      </c>
      <c r="I6859" s="103" t="s">
        <v>92</v>
      </c>
      <c r="J6859" s="215">
        <v>612.28</v>
      </c>
      <c r="K6859" s="216" t="s">
        <v>344</v>
      </c>
    </row>
    <row r="6860" spans="1:11" x14ac:dyDescent="0.25">
      <c r="A6860" s="103" t="s">
        <v>1038</v>
      </c>
      <c r="B6860" s="103" t="s">
        <v>344</v>
      </c>
      <c r="C6860" s="103" t="s">
        <v>89</v>
      </c>
      <c r="D6860" s="103" t="s">
        <v>420</v>
      </c>
      <c r="E6860" s="103" t="s">
        <v>421</v>
      </c>
      <c r="F6860" s="103" t="s">
        <v>421</v>
      </c>
      <c r="G6860" s="103" t="s">
        <v>539</v>
      </c>
      <c r="H6860" s="103" t="s">
        <v>540</v>
      </c>
      <c r="I6860" s="103" t="s">
        <v>92</v>
      </c>
      <c r="J6860" s="215">
        <v>-200.79</v>
      </c>
      <c r="K6860" s="216" t="s">
        <v>344</v>
      </c>
    </row>
    <row r="6861" spans="1:11" x14ac:dyDescent="0.25">
      <c r="A6861" s="103" t="s">
        <v>806</v>
      </c>
      <c r="B6861" s="103" t="s">
        <v>344</v>
      </c>
      <c r="C6861" s="103" t="s">
        <v>89</v>
      </c>
      <c r="D6861" s="103" t="s">
        <v>420</v>
      </c>
      <c r="E6861" s="103" t="s">
        <v>421</v>
      </c>
      <c r="F6861" s="103" t="s">
        <v>421</v>
      </c>
      <c r="G6861" s="103" t="s">
        <v>539</v>
      </c>
      <c r="H6861" s="103" t="s">
        <v>540</v>
      </c>
      <c r="I6861" s="103" t="s">
        <v>92</v>
      </c>
      <c r="J6861" s="215">
        <v>460.7</v>
      </c>
      <c r="K6861" s="216" t="s">
        <v>344</v>
      </c>
    </row>
    <row r="6862" spans="1:11" x14ac:dyDescent="0.25">
      <c r="A6862" s="103" t="s">
        <v>807</v>
      </c>
      <c r="B6862" s="103" t="s">
        <v>344</v>
      </c>
      <c r="C6862" s="103" t="s">
        <v>89</v>
      </c>
      <c r="D6862" s="103" t="s">
        <v>420</v>
      </c>
      <c r="E6862" s="103" t="s">
        <v>421</v>
      </c>
      <c r="F6862" s="103" t="s">
        <v>421</v>
      </c>
      <c r="G6862" s="103" t="s">
        <v>539</v>
      </c>
      <c r="H6862" s="103" t="s">
        <v>540</v>
      </c>
      <c r="I6862" s="103" t="s">
        <v>92</v>
      </c>
      <c r="J6862" s="215">
        <v>-958.75</v>
      </c>
      <c r="K6862" s="216" t="s">
        <v>344</v>
      </c>
    </row>
    <row r="6863" spans="1:11" x14ac:dyDescent="0.25">
      <c r="A6863" s="103" t="s">
        <v>808</v>
      </c>
      <c r="B6863" s="103" t="s">
        <v>344</v>
      </c>
      <c r="C6863" s="103" t="s">
        <v>89</v>
      </c>
      <c r="D6863" s="103" t="s">
        <v>420</v>
      </c>
      <c r="E6863" s="103" t="s">
        <v>421</v>
      </c>
      <c r="F6863" s="103" t="s">
        <v>421</v>
      </c>
      <c r="G6863" s="103" t="s">
        <v>523</v>
      </c>
      <c r="H6863" s="103" t="s">
        <v>524</v>
      </c>
      <c r="I6863" s="103" t="s">
        <v>92</v>
      </c>
      <c r="J6863" s="215">
        <v>367.11</v>
      </c>
      <c r="K6863" s="216" t="s">
        <v>344</v>
      </c>
    </row>
    <row r="6864" spans="1:11" x14ac:dyDescent="0.25">
      <c r="A6864" s="103" t="s">
        <v>809</v>
      </c>
      <c r="B6864" s="103" t="s">
        <v>344</v>
      </c>
      <c r="C6864" s="103" t="s">
        <v>89</v>
      </c>
      <c r="D6864" s="103" t="s">
        <v>420</v>
      </c>
      <c r="E6864" s="103" t="s">
        <v>421</v>
      </c>
      <c r="F6864" s="103" t="s">
        <v>421</v>
      </c>
      <c r="G6864" s="103" t="s">
        <v>523</v>
      </c>
      <c r="H6864" s="103" t="s">
        <v>524</v>
      </c>
      <c r="I6864" s="103" t="s">
        <v>92</v>
      </c>
      <c r="J6864" s="215">
        <v>-394.09</v>
      </c>
      <c r="K6864" s="216" t="s">
        <v>344</v>
      </c>
    </row>
    <row r="6865" spans="1:11" x14ac:dyDescent="0.25">
      <c r="A6865" s="103" t="s">
        <v>810</v>
      </c>
      <c r="B6865" s="103" t="s">
        <v>344</v>
      </c>
      <c r="C6865" s="103" t="s">
        <v>89</v>
      </c>
      <c r="D6865" s="103" t="s">
        <v>420</v>
      </c>
      <c r="E6865" s="103" t="s">
        <v>421</v>
      </c>
      <c r="F6865" s="103" t="s">
        <v>421</v>
      </c>
      <c r="G6865" s="103" t="s">
        <v>523</v>
      </c>
      <c r="H6865" s="103" t="s">
        <v>524</v>
      </c>
      <c r="I6865" s="103" t="s">
        <v>92</v>
      </c>
      <c r="J6865" s="215">
        <v>197.05</v>
      </c>
      <c r="K6865" s="216" t="s">
        <v>344</v>
      </c>
    </row>
    <row r="6866" spans="1:11" x14ac:dyDescent="0.25">
      <c r="A6866" s="103" t="s">
        <v>1038</v>
      </c>
      <c r="B6866" s="103" t="s">
        <v>344</v>
      </c>
      <c r="C6866" s="103" t="s">
        <v>89</v>
      </c>
      <c r="D6866" s="103" t="s">
        <v>420</v>
      </c>
      <c r="E6866" s="103" t="s">
        <v>421</v>
      </c>
      <c r="F6866" s="103" t="s">
        <v>421</v>
      </c>
      <c r="G6866" s="103" t="s">
        <v>523</v>
      </c>
      <c r="H6866" s="103" t="s">
        <v>524</v>
      </c>
      <c r="I6866" s="103" t="s">
        <v>92</v>
      </c>
      <c r="J6866" s="215">
        <v>224.33</v>
      </c>
      <c r="K6866" s="216" t="s">
        <v>344</v>
      </c>
    </row>
    <row r="6867" spans="1:11" x14ac:dyDescent="0.25">
      <c r="A6867" s="103" t="s">
        <v>806</v>
      </c>
      <c r="B6867" s="103" t="s">
        <v>344</v>
      </c>
      <c r="C6867" s="103" t="s">
        <v>89</v>
      </c>
      <c r="D6867" s="103" t="s">
        <v>420</v>
      </c>
      <c r="E6867" s="103" t="s">
        <v>421</v>
      </c>
      <c r="F6867" s="103" t="s">
        <v>421</v>
      </c>
      <c r="G6867" s="103" t="s">
        <v>523</v>
      </c>
      <c r="H6867" s="103" t="s">
        <v>524</v>
      </c>
      <c r="I6867" s="103" t="s">
        <v>92</v>
      </c>
      <c r="J6867" s="215">
        <v>823.26</v>
      </c>
      <c r="K6867" s="216" t="s">
        <v>344</v>
      </c>
    </row>
    <row r="6868" spans="1:11" x14ac:dyDescent="0.25">
      <c r="A6868" s="103" t="s">
        <v>807</v>
      </c>
      <c r="B6868" s="103" t="s">
        <v>344</v>
      </c>
      <c r="C6868" s="103" t="s">
        <v>89</v>
      </c>
      <c r="D6868" s="103" t="s">
        <v>420</v>
      </c>
      <c r="E6868" s="103" t="s">
        <v>421</v>
      </c>
      <c r="F6868" s="103" t="s">
        <v>421</v>
      </c>
      <c r="G6868" s="103" t="s">
        <v>523</v>
      </c>
      <c r="H6868" s="103" t="s">
        <v>524</v>
      </c>
      <c r="I6868" s="103" t="s">
        <v>92</v>
      </c>
      <c r="J6868" s="215">
        <v>-1651.95</v>
      </c>
      <c r="K6868" s="216" t="s">
        <v>344</v>
      </c>
    </row>
    <row r="6869" spans="1:11" x14ac:dyDescent="0.25">
      <c r="A6869" s="103" t="s">
        <v>808</v>
      </c>
      <c r="B6869" s="103" t="s">
        <v>344</v>
      </c>
      <c r="C6869" s="103" t="s">
        <v>89</v>
      </c>
      <c r="D6869" s="103" t="s">
        <v>420</v>
      </c>
      <c r="E6869" s="103" t="s">
        <v>421</v>
      </c>
      <c r="F6869" s="103" t="s">
        <v>421</v>
      </c>
      <c r="G6869" s="103" t="s">
        <v>547</v>
      </c>
      <c r="H6869" s="103" t="s">
        <v>548</v>
      </c>
      <c r="I6869" s="103" t="s">
        <v>92</v>
      </c>
      <c r="J6869" s="215">
        <v>853.88</v>
      </c>
      <c r="K6869" s="216" t="s">
        <v>344</v>
      </c>
    </row>
    <row r="6870" spans="1:11" x14ac:dyDescent="0.25">
      <c r="A6870" s="103" t="s">
        <v>809</v>
      </c>
      <c r="B6870" s="103" t="s">
        <v>344</v>
      </c>
      <c r="C6870" s="103" t="s">
        <v>89</v>
      </c>
      <c r="D6870" s="103" t="s">
        <v>420</v>
      </c>
      <c r="E6870" s="103" t="s">
        <v>421</v>
      </c>
      <c r="F6870" s="103" t="s">
        <v>421</v>
      </c>
      <c r="G6870" s="103" t="s">
        <v>547</v>
      </c>
      <c r="H6870" s="103" t="s">
        <v>548</v>
      </c>
      <c r="I6870" s="103" t="s">
        <v>92</v>
      </c>
      <c r="J6870" s="215">
        <v>1375</v>
      </c>
      <c r="K6870" s="216" t="s">
        <v>344</v>
      </c>
    </row>
    <row r="6871" spans="1:11" x14ac:dyDescent="0.25">
      <c r="A6871" s="103" t="s">
        <v>810</v>
      </c>
      <c r="B6871" s="103" t="s">
        <v>344</v>
      </c>
      <c r="C6871" s="103" t="s">
        <v>89</v>
      </c>
      <c r="D6871" s="103" t="s">
        <v>420</v>
      </c>
      <c r="E6871" s="103" t="s">
        <v>421</v>
      </c>
      <c r="F6871" s="103" t="s">
        <v>421</v>
      </c>
      <c r="G6871" s="103" t="s">
        <v>547</v>
      </c>
      <c r="H6871" s="103" t="s">
        <v>548</v>
      </c>
      <c r="I6871" s="103" t="s">
        <v>92</v>
      </c>
      <c r="J6871" s="215">
        <v>212.5</v>
      </c>
      <c r="K6871" s="216" t="s">
        <v>344</v>
      </c>
    </row>
    <row r="6872" spans="1:11" x14ac:dyDescent="0.25">
      <c r="A6872" s="103" t="s">
        <v>1038</v>
      </c>
      <c r="B6872" s="103" t="s">
        <v>344</v>
      </c>
      <c r="C6872" s="103" t="s">
        <v>89</v>
      </c>
      <c r="D6872" s="103" t="s">
        <v>420</v>
      </c>
      <c r="E6872" s="103" t="s">
        <v>421</v>
      </c>
      <c r="F6872" s="103" t="s">
        <v>421</v>
      </c>
      <c r="G6872" s="103" t="s">
        <v>547</v>
      </c>
      <c r="H6872" s="103" t="s">
        <v>548</v>
      </c>
      <c r="I6872" s="103" t="s">
        <v>92</v>
      </c>
      <c r="J6872" s="215">
        <v>446.34</v>
      </c>
      <c r="K6872" s="216" t="s">
        <v>344</v>
      </c>
    </row>
    <row r="6873" spans="1:11" x14ac:dyDescent="0.25">
      <c r="A6873" s="103" t="s">
        <v>806</v>
      </c>
      <c r="B6873" s="103" t="s">
        <v>344</v>
      </c>
      <c r="C6873" s="103" t="s">
        <v>89</v>
      </c>
      <c r="D6873" s="103" t="s">
        <v>420</v>
      </c>
      <c r="E6873" s="103" t="s">
        <v>421</v>
      </c>
      <c r="F6873" s="103" t="s">
        <v>421</v>
      </c>
      <c r="G6873" s="103" t="s">
        <v>547</v>
      </c>
      <c r="H6873" s="103" t="s">
        <v>548</v>
      </c>
      <c r="I6873" s="103" t="s">
        <v>92</v>
      </c>
      <c r="J6873" s="215">
        <v>-1074.5</v>
      </c>
      <c r="K6873" s="216" t="s">
        <v>344</v>
      </c>
    </row>
    <row r="6874" spans="1:11" x14ac:dyDescent="0.25">
      <c r="A6874" s="103" t="s">
        <v>807</v>
      </c>
      <c r="B6874" s="103" t="s">
        <v>344</v>
      </c>
      <c r="C6874" s="103" t="s">
        <v>89</v>
      </c>
      <c r="D6874" s="103" t="s">
        <v>420</v>
      </c>
      <c r="E6874" s="103" t="s">
        <v>421</v>
      </c>
      <c r="F6874" s="103" t="s">
        <v>421</v>
      </c>
      <c r="G6874" s="103" t="s">
        <v>547</v>
      </c>
      <c r="H6874" s="103" t="s">
        <v>548</v>
      </c>
      <c r="I6874" s="103" t="s">
        <v>92</v>
      </c>
      <c r="J6874" s="215">
        <v>-1940.62</v>
      </c>
      <c r="K6874" s="216" t="s">
        <v>344</v>
      </c>
    </row>
    <row r="6875" spans="1:11" x14ac:dyDescent="0.25">
      <c r="A6875" s="103" t="s">
        <v>808</v>
      </c>
      <c r="B6875" s="103" t="s">
        <v>344</v>
      </c>
      <c r="C6875" s="103" t="s">
        <v>89</v>
      </c>
      <c r="D6875" s="103" t="s">
        <v>420</v>
      </c>
      <c r="E6875" s="103" t="s">
        <v>421</v>
      </c>
      <c r="F6875" s="103" t="s">
        <v>421</v>
      </c>
      <c r="G6875" s="103" t="s">
        <v>172</v>
      </c>
      <c r="H6875" s="103" t="s">
        <v>345</v>
      </c>
      <c r="I6875" s="103" t="s">
        <v>92</v>
      </c>
      <c r="J6875" s="215">
        <v>252.91</v>
      </c>
      <c r="K6875" s="216" t="s">
        <v>344</v>
      </c>
    </row>
    <row r="6876" spans="1:11" x14ac:dyDescent="0.25">
      <c r="A6876" s="103" t="s">
        <v>809</v>
      </c>
      <c r="B6876" s="103" t="s">
        <v>344</v>
      </c>
      <c r="C6876" s="103" t="s">
        <v>89</v>
      </c>
      <c r="D6876" s="103" t="s">
        <v>420</v>
      </c>
      <c r="E6876" s="103" t="s">
        <v>421</v>
      </c>
      <c r="F6876" s="103" t="s">
        <v>421</v>
      </c>
      <c r="G6876" s="103" t="s">
        <v>172</v>
      </c>
      <c r="H6876" s="103" t="s">
        <v>345</v>
      </c>
      <c r="I6876" s="103" t="s">
        <v>92</v>
      </c>
      <c r="J6876" s="215">
        <v>1339.16</v>
      </c>
      <c r="K6876" s="216" t="s">
        <v>344</v>
      </c>
    </row>
    <row r="6877" spans="1:11" x14ac:dyDescent="0.25">
      <c r="A6877" s="103" t="s">
        <v>810</v>
      </c>
      <c r="B6877" s="103" t="s">
        <v>344</v>
      </c>
      <c r="C6877" s="103" t="s">
        <v>89</v>
      </c>
      <c r="D6877" s="103" t="s">
        <v>420</v>
      </c>
      <c r="E6877" s="103" t="s">
        <v>421</v>
      </c>
      <c r="F6877" s="103" t="s">
        <v>421</v>
      </c>
      <c r="G6877" s="103" t="s">
        <v>172</v>
      </c>
      <c r="H6877" s="103" t="s">
        <v>345</v>
      </c>
      <c r="I6877" s="103" t="s">
        <v>92</v>
      </c>
      <c r="J6877" s="215">
        <v>5217.6899999999996</v>
      </c>
      <c r="K6877" s="216" t="s">
        <v>344</v>
      </c>
    </row>
    <row r="6878" spans="1:11" x14ac:dyDescent="0.25">
      <c r="A6878" s="103" t="s">
        <v>1038</v>
      </c>
      <c r="B6878" s="103" t="s">
        <v>344</v>
      </c>
      <c r="C6878" s="103" t="s">
        <v>89</v>
      </c>
      <c r="D6878" s="103" t="s">
        <v>420</v>
      </c>
      <c r="E6878" s="103" t="s">
        <v>421</v>
      </c>
      <c r="F6878" s="103" t="s">
        <v>421</v>
      </c>
      <c r="G6878" s="103" t="s">
        <v>172</v>
      </c>
      <c r="H6878" s="103" t="s">
        <v>345</v>
      </c>
      <c r="I6878" s="103" t="s">
        <v>92</v>
      </c>
      <c r="J6878" s="215">
        <v>572.53</v>
      </c>
      <c r="K6878" s="216" t="s">
        <v>344</v>
      </c>
    </row>
    <row r="6879" spans="1:11" x14ac:dyDescent="0.25">
      <c r="A6879" s="103" t="s">
        <v>806</v>
      </c>
      <c r="B6879" s="103" t="s">
        <v>344</v>
      </c>
      <c r="C6879" s="103" t="s">
        <v>89</v>
      </c>
      <c r="D6879" s="103" t="s">
        <v>420</v>
      </c>
      <c r="E6879" s="103" t="s">
        <v>421</v>
      </c>
      <c r="F6879" s="103" t="s">
        <v>421</v>
      </c>
      <c r="G6879" s="103" t="s">
        <v>172</v>
      </c>
      <c r="H6879" s="103" t="s">
        <v>345</v>
      </c>
      <c r="I6879" s="103" t="s">
        <v>92</v>
      </c>
      <c r="J6879" s="215">
        <v>3286.79</v>
      </c>
      <c r="K6879" s="216" t="s">
        <v>344</v>
      </c>
    </row>
    <row r="6880" spans="1:11" x14ac:dyDescent="0.25">
      <c r="A6880" s="103" t="s">
        <v>807</v>
      </c>
      <c r="B6880" s="103" t="s">
        <v>344</v>
      </c>
      <c r="C6880" s="103" t="s">
        <v>89</v>
      </c>
      <c r="D6880" s="103" t="s">
        <v>420</v>
      </c>
      <c r="E6880" s="103" t="s">
        <v>421</v>
      </c>
      <c r="F6880" s="103" t="s">
        <v>421</v>
      </c>
      <c r="G6880" s="103" t="s">
        <v>172</v>
      </c>
      <c r="H6880" s="103" t="s">
        <v>345</v>
      </c>
      <c r="I6880" s="103" t="s">
        <v>92</v>
      </c>
      <c r="J6880" s="215">
        <v>-14133.33</v>
      </c>
      <c r="K6880" s="216" t="s">
        <v>344</v>
      </c>
    </row>
    <row r="6881" spans="1:11" x14ac:dyDescent="0.25">
      <c r="A6881" s="103" t="s">
        <v>808</v>
      </c>
      <c r="B6881" s="103" t="s">
        <v>344</v>
      </c>
      <c r="C6881" s="103" t="s">
        <v>89</v>
      </c>
      <c r="D6881" s="103" t="s">
        <v>420</v>
      </c>
      <c r="E6881" s="103" t="s">
        <v>421</v>
      </c>
      <c r="F6881" s="103" t="s">
        <v>421</v>
      </c>
      <c r="G6881" s="103" t="s">
        <v>487</v>
      </c>
      <c r="H6881" s="103" t="s">
        <v>488</v>
      </c>
      <c r="I6881" s="103" t="s">
        <v>92</v>
      </c>
      <c r="J6881" s="215">
        <v>-1621.37</v>
      </c>
      <c r="K6881" s="216" t="s">
        <v>347</v>
      </c>
    </row>
    <row r="6882" spans="1:11" x14ac:dyDescent="0.25">
      <c r="A6882" s="103" t="s">
        <v>809</v>
      </c>
      <c r="B6882" s="103" t="s">
        <v>344</v>
      </c>
      <c r="C6882" s="103" t="s">
        <v>89</v>
      </c>
      <c r="D6882" s="103" t="s">
        <v>420</v>
      </c>
      <c r="E6882" s="103" t="s">
        <v>421</v>
      </c>
      <c r="F6882" s="103" t="s">
        <v>421</v>
      </c>
      <c r="G6882" s="103" t="s">
        <v>487</v>
      </c>
      <c r="H6882" s="103" t="s">
        <v>488</v>
      </c>
      <c r="I6882" s="103" t="s">
        <v>92</v>
      </c>
      <c r="J6882" s="215">
        <v>237.85</v>
      </c>
      <c r="K6882" s="216" t="s">
        <v>347</v>
      </c>
    </row>
    <row r="6883" spans="1:11" x14ac:dyDescent="0.25">
      <c r="A6883" s="103" t="s">
        <v>810</v>
      </c>
      <c r="B6883" s="103" t="s">
        <v>344</v>
      </c>
      <c r="C6883" s="103" t="s">
        <v>89</v>
      </c>
      <c r="D6883" s="103" t="s">
        <v>420</v>
      </c>
      <c r="E6883" s="103" t="s">
        <v>421</v>
      </c>
      <c r="F6883" s="103" t="s">
        <v>421</v>
      </c>
      <c r="G6883" s="103" t="s">
        <v>487</v>
      </c>
      <c r="H6883" s="103" t="s">
        <v>488</v>
      </c>
      <c r="I6883" s="103" t="s">
        <v>92</v>
      </c>
      <c r="J6883" s="215">
        <v>950.97</v>
      </c>
      <c r="K6883" s="216" t="s">
        <v>347</v>
      </c>
    </row>
    <row r="6884" spans="1:11" x14ac:dyDescent="0.25">
      <c r="A6884" s="103" t="s">
        <v>1038</v>
      </c>
      <c r="B6884" s="103" t="s">
        <v>344</v>
      </c>
      <c r="C6884" s="103" t="s">
        <v>89</v>
      </c>
      <c r="D6884" s="103" t="s">
        <v>420</v>
      </c>
      <c r="E6884" s="103" t="s">
        <v>421</v>
      </c>
      <c r="F6884" s="103" t="s">
        <v>421</v>
      </c>
      <c r="G6884" s="103" t="s">
        <v>487</v>
      </c>
      <c r="H6884" s="103" t="s">
        <v>488</v>
      </c>
      <c r="I6884" s="103" t="s">
        <v>92</v>
      </c>
      <c r="J6884" s="215">
        <v>-27.27</v>
      </c>
      <c r="K6884" s="216" t="s">
        <v>347</v>
      </c>
    </row>
    <row r="6885" spans="1:11" x14ac:dyDescent="0.25">
      <c r="A6885" s="103" t="s">
        <v>806</v>
      </c>
      <c r="B6885" s="103" t="s">
        <v>344</v>
      </c>
      <c r="C6885" s="103" t="s">
        <v>89</v>
      </c>
      <c r="D6885" s="103" t="s">
        <v>420</v>
      </c>
      <c r="E6885" s="103" t="s">
        <v>421</v>
      </c>
      <c r="F6885" s="103" t="s">
        <v>421</v>
      </c>
      <c r="G6885" s="103" t="s">
        <v>487</v>
      </c>
      <c r="H6885" s="103" t="s">
        <v>488</v>
      </c>
      <c r="I6885" s="103" t="s">
        <v>92</v>
      </c>
      <c r="J6885" s="215">
        <v>845.26</v>
      </c>
      <c r="K6885" s="216" t="s">
        <v>347</v>
      </c>
    </row>
    <row r="6886" spans="1:11" x14ac:dyDescent="0.25">
      <c r="A6886" s="103" t="s">
        <v>807</v>
      </c>
      <c r="B6886" s="103" t="s">
        <v>344</v>
      </c>
      <c r="C6886" s="103" t="s">
        <v>89</v>
      </c>
      <c r="D6886" s="103" t="s">
        <v>420</v>
      </c>
      <c r="E6886" s="103" t="s">
        <v>421</v>
      </c>
      <c r="F6886" s="103" t="s">
        <v>421</v>
      </c>
      <c r="G6886" s="103" t="s">
        <v>487</v>
      </c>
      <c r="H6886" s="103" t="s">
        <v>488</v>
      </c>
      <c r="I6886" s="103" t="s">
        <v>92</v>
      </c>
      <c r="J6886" s="215">
        <v>-1691.01</v>
      </c>
      <c r="K6886" s="216" t="s">
        <v>347</v>
      </c>
    </row>
    <row r="6887" spans="1:11" x14ac:dyDescent="0.25">
      <c r="A6887" s="103" t="s">
        <v>808</v>
      </c>
      <c r="B6887" s="103" t="s">
        <v>344</v>
      </c>
      <c r="C6887" s="103" t="s">
        <v>89</v>
      </c>
      <c r="D6887" s="103" t="s">
        <v>420</v>
      </c>
      <c r="E6887" s="103" t="s">
        <v>421</v>
      </c>
      <c r="F6887" s="103" t="s">
        <v>421</v>
      </c>
      <c r="G6887" s="103" t="s">
        <v>209</v>
      </c>
      <c r="H6887" s="103" t="s">
        <v>352</v>
      </c>
      <c r="I6887" s="103" t="s">
        <v>92</v>
      </c>
      <c r="J6887" s="215">
        <v>-203.4</v>
      </c>
      <c r="K6887" s="216" t="s">
        <v>347</v>
      </c>
    </row>
    <row r="6888" spans="1:11" x14ac:dyDescent="0.25">
      <c r="A6888" s="103" t="s">
        <v>809</v>
      </c>
      <c r="B6888" s="103" t="s">
        <v>344</v>
      </c>
      <c r="C6888" s="103" t="s">
        <v>89</v>
      </c>
      <c r="D6888" s="103" t="s">
        <v>420</v>
      </c>
      <c r="E6888" s="103" t="s">
        <v>421</v>
      </c>
      <c r="F6888" s="103" t="s">
        <v>421</v>
      </c>
      <c r="G6888" s="103" t="s">
        <v>209</v>
      </c>
      <c r="H6888" s="103" t="s">
        <v>352</v>
      </c>
      <c r="I6888" s="103" t="s">
        <v>92</v>
      </c>
      <c r="J6888" s="215">
        <v>0</v>
      </c>
      <c r="K6888" s="216" t="s">
        <v>347</v>
      </c>
    </row>
    <row r="6889" spans="1:11" x14ac:dyDescent="0.25">
      <c r="A6889" s="103" t="s">
        <v>810</v>
      </c>
      <c r="B6889" s="103" t="s">
        <v>344</v>
      </c>
      <c r="C6889" s="103" t="s">
        <v>89</v>
      </c>
      <c r="D6889" s="103" t="s">
        <v>420</v>
      </c>
      <c r="E6889" s="103" t="s">
        <v>421</v>
      </c>
      <c r="F6889" s="103" t="s">
        <v>421</v>
      </c>
      <c r="G6889" s="103" t="s">
        <v>209</v>
      </c>
      <c r="H6889" s="103" t="s">
        <v>352</v>
      </c>
      <c r="I6889" s="103" t="s">
        <v>92</v>
      </c>
      <c r="J6889" s="215">
        <v>393.55</v>
      </c>
      <c r="K6889" s="216" t="s">
        <v>347</v>
      </c>
    </row>
    <row r="6890" spans="1:11" x14ac:dyDescent="0.25">
      <c r="A6890" s="103" t="s">
        <v>1038</v>
      </c>
      <c r="B6890" s="103" t="s">
        <v>344</v>
      </c>
      <c r="C6890" s="103" t="s">
        <v>89</v>
      </c>
      <c r="D6890" s="103" t="s">
        <v>420</v>
      </c>
      <c r="E6890" s="103" t="s">
        <v>421</v>
      </c>
      <c r="F6890" s="103" t="s">
        <v>421</v>
      </c>
      <c r="G6890" s="103" t="s">
        <v>209</v>
      </c>
      <c r="H6890" s="103" t="s">
        <v>352</v>
      </c>
      <c r="I6890" s="103" t="s">
        <v>92</v>
      </c>
      <c r="J6890" s="215">
        <v>163.85</v>
      </c>
      <c r="K6890" s="216" t="s">
        <v>347</v>
      </c>
    </row>
    <row r="6891" spans="1:11" x14ac:dyDescent="0.25">
      <c r="A6891" s="103" t="s">
        <v>806</v>
      </c>
      <c r="B6891" s="103" t="s">
        <v>344</v>
      </c>
      <c r="C6891" s="103" t="s">
        <v>89</v>
      </c>
      <c r="D6891" s="103" t="s">
        <v>420</v>
      </c>
      <c r="E6891" s="103" t="s">
        <v>421</v>
      </c>
      <c r="F6891" s="103" t="s">
        <v>421</v>
      </c>
      <c r="G6891" s="103" t="s">
        <v>209</v>
      </c>
      <c r="H6891" s="103" t="s">
        <v>352</v>
      </c>
      <c r="I6891" s="103" t="s">
        <v>92</v>
      </c>
      <c r="J6891" s="215">
        <v>-343.2</v>
      </c>
      <c r="K6891" s="216" t="s">
        <v>347</v>
      </c>
    </row>
    <row r="6892" spans="1:11" x14ac:dyDescent="0.25">
      <c r="A6892" s="103" t="s">
        <v>807</v>
      </c>
      <c r="B6892" s="103" t="s">
        <v>344</v>
      </c>
      <c r="C6892" s="103" t="s">
        <v>89</v>
      </c>
      <c r="D6892" s="103" t="s">
        <v>420</v>
      </c>
      <c r="E6892" s="103" t="s">
        <v>421</v>
      </c>
      <c r="F6892" s="103" t="s">
        <v>421</v>
      </c>
      <c r="G6892" s="103" t="s">
        <v>209</v>
      </c>
      <c r="H6892" s="103" t="s">
        <v>352</v>
      </c>
      <c r="I6892" s="103" t="s">
        <v>92</v>
      </c>
      <c r="J6892" s="215">
        <v>310.75</v>
      </c>
      <c r="K6892" s="216" t="s">
        <v>347</v>
      </c>
    </row>
    <row r="6893" spans="1:11" x14ac:dyDescent="0.25">
      <c r="A6893" s="103" t="s">
        <v>809</v>
      </c>
      <c r="B6893" s="103" t="s">
        <v>344</v>
      </c>
      <c r="C6893" s="103" t="s">
        <v>89</v>
      </c>
      <c r="D6893" s="103" t="s">
        <v>420</v>
      </c>
      <c r="E6893" s="103" t="s">
        <v>421</v>
      </c>
      <c r="F6893" s="103" t="s">
        <v>421</v>
      </c>
      <c r="G6893" s="103" t="s">
        <v>204</v>
      </c>
      <c r="H6893" s="103" t="s">
        <v>353</v>
      </c>
      <c r="I6893" s="103" t="s">
        <v>92</v>
      </c>
      <c r="J6893" s="215">
        <v>-790.86</v>
      </c>
      <c r="K6893" s="216" t="s">
        <v>347</v>
      </c>
    </row>
    <row r="6894" spans="1:11" x14ac:dyDescent="0.25">
      <c r="A6894" s="103" t="s">
        <v>810</v>
      </c>
      <c r="B6894" s="103" t="s">
        <v>344</v>
      </c>
      <c r="C6894" s="103" t="s">
        <v>89</v>
      </c>
      <c r="D6894" s="103" t="s">
        <v>420</v>
      </c>
      <c r="E6894" s="103" t="s">
        <v>421</v>
      </c>
      <c r="F6894" s="103" t="s">
        <v>421</v>
      </c>
      <c r="G6894" s="103" t="s">
        <v>204</v>
      </c>
      <c r="H6894" s="103" t="s">
        <v>353</v>
      </c>
      <c r="I6894" s="103" t="s">
        <v>92</v>
      </c>
      <c r="J6894" s="215">
        <v>207.88</v>
      </c>
      <c r="K6894" s="216" t="s">
        <v>347</v>
      </c>
    </row>
    <row r="6895" spans="1:11" x14ac:dyDescent="0.25">
      <c r="A6895" s="103" t="s">
        <v>806</v>
      </c>
      <c r="B6895" s="103" t="s">
        <v>344</v>
      </c>
      <c r="C6895" s="103" t="s">
        <v>89</v>
      </c>
      <c r="D6895" s="103" t="s">
        <v>420</v>
      </c>
      <c r="E6895" s="103" t="s">
        <v>421</v>
      </c>
      <c r="F6895" s="103" t="s">
        <v>421</v>
      </c>
      <c r="G6895" s="103" t="s">
        <v>204</v>
      </c>
      <c r="H6895" s="103" t="s">
        <v>353</v>
      </c>
      <c r="I6895" s="103" t="s">
        <v>92</v>
      </c>
      <c r="J6895" s="215">
        <v>-67.790000000000006</v>
      </c>
      <c r="K6895" s="216" t="s">
        <v>347</v>
      </c>
    </row>
    <row r="6896" spans="1:11" x14ac:dyDescent="0.25">
      <c r="A6896" s="103" t="s">
        <v>808</v>
      </c>
      <c r="B6896" s="103" t="s">
        <v>344</v>
      </c>
      <c r="C6896" s="103" t="s">
        <v>89</v>
      </c>
      <c r="D6896" s="103" t="s">
        <v>420</v>
      </c>
      <c r="E6896" s="103" t="s">
        <v>421</v>
      </c>
      <c r="F6896" s="103" t="s">
        <v>421</v>
      </c>
      <c r="G6896" s="103" t="s">
        <v>219</v>
      </c>
      <c r="H6896" s="103" t="s">
        <v>406</v>
      </c>
      <c r="I6896" s="103" t="s">
        <v>92</v>
      </c>
      <c r="J6896" s="215">
        <v>-450.14</v>
      </c>
      <c r="K6896" s="216" t="s">
        <v>347</v>
      </c>
    </row>
    <row r="6897" spans="1:11" x14ac:dyDescent="0.25">
      <c r="A6897" s="103" t="s">
        <v>809</v>
      </c>
      <c r="B6897" s="103" t="s">
        <v>344</v>
      </c>
      <c r="C6897" s="103" t="s">
        <v>89</v>
      </c>
      <c r="D6897" s="103" t="s">
        <v>420</v>
      </c>
      <c r="E6897" s="103" t="s">
        <v>421</v>
      </c>
      <c r="F6897" s="103" t="s">
        <v>421</v>
      </c>
      <c r="G6897" s="103" t="s">
        <v>219</v>
      </c>
      <c r="H6897" s="103" t="s">
        <v>406</v>
      </c>
      <c r="I6897" s="103" t="s">
        <v>92</v>
      </c>
      <c r="J6897" s="215">
        <v>608.48</v>
      </c>
      <c r="K6897" s="216" t="s">
        <v>347</v>
      </c>
    </row>
    <row r="6898" spans="1:11" x14ac:dyDescent="0.25">
      <c r="A6898" s="103" t="s">
        <v>810</v>
      </c>
      <c r="B6898" s="103" t="s">
        <v>344</v>
      </c>
      <c r="C6898" s="103" t="s">
        <v>89</v>
      </c>
      <c r="D6898" s="103" t="s">
        <v>420</v>
      </c>
      <c r="E6898" s="103" t="s">
        <v>421</v>
      </c>
      <c r="F6898" s="103" t="s">
        <v>421</v>
      </c>
      <c r="G6898" s="103" t="s">
        <v>219</v>
      </c>
      <c r="H6898" s="103" t="s">
        <v>406</v>
      </c>
      <c r="I6898" s="103" t="s">
        <v>92</v>
      </c>
      <c r="J6898" s="215">
        <v>-170.38</v>
      </c>
      <c r="K6898" s="216" t="s">
        <v>347</v>
      </c>
    </row>
    <row r="6899" spans="1:11" x14ac:dyDescent="0.25">
      <c r="A6899" s="103" t="s">
        <v>1038</v>
      </c>
      <c r="B6899" s="103" t="s">
        <v>344</v>
      </c>
      <c r="C6899" s="103" t="s">
        <v>89</v>
      </c>
      <c r="D6899" s="103" t="s">
        <v>420</v>
      </c>
      <c r="E6899" s="103" t="s">
        <v>421</v>
      </c>
      <c r="F6899" s="103" t="s">
        <v>421</v>
      </c>
      <c r="G6899" s="103" t="s">
        <v>219</v>
      </c>
      <c r="H6899" s="103" t="s">
        <v>406</v>
      </c>
      <c r="I6899" s="103" t="s">
        <v>92</v>
      </c>
      <c r="J6899" s="215">
        <v>250.08</v>
      </c>
      <c r="K6899" s="216" t="s">
        <v>347</v>
      </c>
    </row>
    <row r="6900" spans="1:11" x14ac:dyDescent="0.25">
      <c r="A6900" s="103" t="s">
        <v>806</v>
      </c>
      <c r="B6900" s="103" t="s">
        <v>344</v>
      </c>
      <c r="C6900" s="103" t="s">
        <v>89</v>
      </c>
      <c r="D6900" s="103" t="s">
        <v>420</v>
      </c>
      <c r="E6900" s="103" t="s">
        <v>421</v>
      </c>
      <c r="F6900" s="103" t="s">
        <v>421</v>
      </c>
      <c r="G6900" s="103" t="s">
        <v>219</v>
      </c>
      <c r="H6900" s="103" t="s">
        <v>406</v>
      </c>
      <c r="I6900" s="103" t="s">
        <v>92</v>
      </c>
      <c r="J6900" s="215">
        <v>283.54000000000002</v>
      </c>
      <c r="K6900" s="216" t="s">
        <v>347</v>
      </c>
    </row>
    <row r="6901" spans="1:11" x14ac:dyDescent="0.25">
      <c r="A6901" s="103" t="s">
        <v>807</v>
      </c>
      <c r="B6901" s="103" t="s">
        <v>344</v>
      </c>
      <c r="C6901" s="103" t="s">
        <v>89</v>
      </c>
      <c r="D6901" s="103" t="s">
        <v>420</v>
      </c>
      <c r="E6901" s="103" t="s">
        <v>421</v>
      </c>
      <c r="F6901" s="103" t="s">
        <v>421</v>
      </c>
      <c r="G6901" s="103" t="s">
        <v>219</v>
      </c>
      <c r="H6901" s="103" t="s">
        <v>406</v>
      </c>
      <c r="I6901" s="103" t="s">
        <v>92</v>
      </c>
      <c r="J6901" s="215">
        <v>-425.14</v>
      </c>
      <c r="K6901" s="216" t="s">
        <v>347</v>
      </c>
    </row>
    <row r="6902" spans="1:11" x14ac:dyDescent="0.25">
      <c r="A6902" s="103" t="s">
        <v>808</v>
      </c>
      <c r="B6902" s="103" t="s">
        <v>344</v>
      </c>
      <c r="C6902" s="103" t="s">
        <v>89</v>
      </c>
      <c r="D6902" s="103" t="s">
        <v>420</v>
      </c>
      <c r="E6902" s="103" t="s">
        <v>421</v>
      </c>
      <c r="F6902" s="103" t="s">
        <v>421</v>
      </c>
      <c r="G6902" s="103" t="s">
        <v>213</v>
      </c>
      <c r="H6902" s="103" t="s">
        <v>355</v>
      </c>
      <c r="I6902" s="103" t="s">
        <v>92</v>
      </c>
      <c r="J6902" s="215">
        <v>999.22</v>
      </c>
      <c r="K6902" s="216" t="s">
        <v>347</v>
      </c>
    </row>
    <row r="6903" spans="1:11" x14ac:dyDescent="0.25">
      <c r="A6903" s="103" t="s">
        <v>809</v>
      </c>
      <c r="B6903" s="103" t="s">
        <v>344</v>
      </c>
      <c r="C6903" s="103" t="s">
        <v>89</v>
      </c>
      <c r="D6903" s="103" t="s">
        <v>420</v>
      </c>
      <c r="E6903" s="103" t="s">
        <v>421</v>
      </c>
      <c r="F6903" s="103" t="s">
        <v>421</v>
      </c>
      <c r="G6903" s="103" t="s">
        <v>213</v>
      </c>
      <c r="H6903" s="103" t="s">
        <v>355</v>
      </c>
      <c r="I6903" s="103" t="s">
        <v>92</v>
      </c>
      <c r="J6903" s="215">
        <v>2611.1799999999998</v>
      </c>
      <c r="K6903" s="216" t="s">
        <v>347</v>
      </c>
    </row>
    <row r="6904" spans="1:11" x14ac:dyDescent="0.25">
      <c r="A6904" s="103" t="s">
        <v>810</v>
      </c>
      <c r="B6904" s="103" t="s">
        <v>344</v>
      </c>
      <c r="C6904" s="103" t="s">
        <v>89</v>
      </c>
      <c r="D6904" s="103" t="s">
        <v>420</v>
      </c>
      <c r="E6904" s="103" t="s">
        <v>421</v>
      </c>
      <c r="F6904" s="103" t="s">
        <v>421</v>
      </c>
      <c r="G6904" s="103" t="s">
        <v>213</v>
      </c>
      <c r="H6904" s="103" t="s">
        <v>355</v>
      </c>
      <c r="I6904" s="103" t="s">
        <v>92</v>
      </c>
      <c r="J6904" s="215">
        <v>-1299.8</v>
      </c>
      <c r="K6904" s="216" t="s">
        <v>347</v>
      </c>
    </row>
    <row r="6905" spans="1:11" x14ac:dyDescent="0.25">
      <c r="A6905" s="103" t="s">
        <v>1038</v>
      </c>
      <c r="B6905" s="103" t="s">
        <v>344</v>
      </c>
      <c r="C6905" s="103" t="s">
        <v>89</v>
      </c>
      <c r="D6905" s="103" t="s">
        <v>420</v>
      </c>
      <c r="E6905" s="103" t="s">
        <v>421</v>
      </c>
      <c r="F6905" s="103" t="s">
        <v>421</v>
      </c>
      <c r="G6905" s="103" t="s">
        <v>213</v>
      </c>
      <c r="H6905" s="103" t="s">
        <v>355</v>
      </c>
      <c r="I6905" s="103" t="s">
        <v>92</v>
      </c>
      <c r="J6905" s="215">
        <v>1005.31</v>
      </c>
      <c r="K6905" s="216" t="s">
        <v>347</v>
      </c>
    </row>
    <row r="6906" spans="1:11" x14ac:dyDescent="0.25">
      <c r="A6906" s="103" t="s">
        <v>806</v>
      </c>
      <c r="B6906" s="103" t="s">
        <v>344</v>
      </c>
      <c r="C6906" s="103" t="s">
        <v>89</v>
      </c>
      <c r="D6906" s="103" t="s">
        <v>420</v>
      </c>
      <c r="E6906" s="103" t="s">
        <v>421</v>
      </c>
      <c r="F6906" s="103" t="s">
        <v>421</v>
      </c>
      <c r="G6906" s="103" t="s">
        <v>213</v>
      </c>
      <c r="H6906" s="103" t="s">
        <v>355</v>
      </c>
      <c r="I6906" s="103" t="s">
        <v>92</v>
      </c>
      <c r="J6906" s="215">
        <v>-2382.56</v>
      </c>
      <c r="K6906" s="216" t="s">
        <v>347</v>
      </c>
    </row>
    <row r="6907" spans="1:11" x14ac:dyDescent="0.25">
      <c r="A6907" s="103" t="s">
        <v>807</v>
      </c>
      <c r="B6907" s="103" t="s">
        <v>344</v>
      </c>
      <c r="C6907" s="103" t="s">
        <v>89</v>
      </c>
      <c r="D6907" s="103" t="s">
        <v>420</v>
      </c>
      <c r="E6907" s="103" t="s">
        <v>421</v>
      </c>
      <c r="F6907" s="103" t="s">
        <v>421</v>
      </c>
      <c r="G6907" s="103" t="s">
        <v>213</v>
      </c>
      <c r="H6907" s="103" t="s">
        <v>355</v>
      </c>
      <c r="I6907" s="103" t="s">
        <v>92</v>
      </c>
      <c r="J6907" s="215">
        <v>-2327.4299999999998</v>
      </c>
      <c r="K6907" s="216" t="s">
        <v>347</v>
      </c>
    </row>
    <row r="6908" spans="1:11" x14ac:dyDescent="0.25">
      <c r="A6908" s="103" t="s">
        <v>808</v>
      </c>
      <c r="B6908" s="103" t="s">
        <v>344</v>
      </c>
      <c r="C6908" s="103" t="s">
        <v>89</v>
      </c>
      <c r="D6908" s="103" t="s">
        <v>420</v>
      </c>
      <c r="E6908" s="103" t="s">
        <v>421</v>
      </c>
      <c r="F6908" s="103" t="s">
        <v>421</v>
      </c>
      <c r="G6908" s="103" t="s">
        <v>145</v>
      </c>
      <c r="H6908" s="103" t="s">
        <v>359</v>
      </c>
      <c r="I6908" s="103" t="s">
        <v>92</v>
      </c>
      <c r="J6908" s="215">
        <v>1661.38</v>
      </c>
      <c r="K6908" s="216" t="s">
        <v>88</v>
      </c>
    </row>
    <row r="6909" spans="1:11" x14ac:dyDescent="0.25">
      <c r="A6909" s="103" t="s">
        <v>809</v>
      </c>
      <c r="B6909" s="103" t="s">
        <v>344</v>
      </c>
      <c r="C6909" s="103" t="s">
        <v>89</v>
      </c>
      <c r="D6909" s="103" t="s">
        <v>420</v>
      </c>
      <c r="E6909" s="103" t="s">
        <v>421</v>
      </c>
      <c r="F6909" s="103" t="s">
        <v>421</v>
      </c>
      <c r="G6909" s="103" t="s">
        <v>145</v>
      </c>
      <c r="H6909" s="103" t="s">
        <v>359</v>
      </c>
      <c r="I6909" s="103" t="s">
        <v>92</v>
      </c>
      <c r="J6909" s="215">
        <v>182.92</v>
      </c>
      <c r="K6909" s="216" t="s">
        <v>88</v>
      </c>
    </row>
    <row r="6910" spans="1:11" x14ac:dyDescent="0.25">
      <c r="A6910" s="103" t="s">
        <v>810</v>
      </c>
      <c r="B6910" s="103" t="s">
        <v>344</v>
      </c>
      <c r="C6910" s="103" t="s">
        <v>89</v>
      </c>
      <c r="D6910" s="103" t="s">
        <v>420</v>
      </c>
      <c r="E6910" s="103" t="s">
        <v>421</v>
      </c>
      <c r="F6910" s="103" t="s">
        <v>421</v>
      </c>
      <c r="G6910" s="103" t="s">
        <v>145</v>
      </c>
      <c r="H6910" s="103" t="s">
        <v>359</v>
      </c>
      <c r="I6910" s="103" t="s">
        <v>92</v>
      </c>
      <c r="J6910" s="215">
        <v>1085.83</v>
      </c>
      <c r="K6910" s="216" t="s">
        <v>88</v>
      </c>
    </row>
    <row r="6911" spans="1:11" x14ac:dyDescent="0.25">
      <c r="A6911" s="103" t="s">
        <v>1038</v>
      </c>
      <c r="B6911" s="103" t="s">
        <v>344</v>
      </c>
      <c r="C6911" s="103" t="s">
        <v>89</v>
      </c>
      <c r="D6911" s="103" t="s">
        <v>420</v>
      </c>
      <c r="E6911" s="103" t="s">
        <v>421</v>
      </c>
      <c r="F6911" s="103" t="s">
        <v>421</v>
      </c>
      <c r="G6911" s="103" t="s">
        <v>145</v>
      </c>
      <c r="H6911" s="103" t="s">
        <v>359</v>
      </c>
      <c r="I6911" s="103" t="s">
        <v>92</v>
      </c>
      <c r="J6911" s="215">
        <v>1697.9</v>
      </c>
      <c r="K6911" s="216" t="s">
        <v>88</v>
      </c>
    </row>
    <row r="6912" spans="1:11" x14ac:dyDescent="0.25">
      <c r="A6912" s="103" t="s">
        <v>806</v>
      </c>
      <c r="B6912" s="103" t="s">
        <v>344</v>
      </c>
      <c r="C6912" s="103" t="s">
        <v>89</v>
      </c>
      <c r="D6912" s="103" t="s">
        <v>420</v>
      </c>
      <c r="E6912" s="103" t="s">
        <v>421</v>
      </c>
      <c r="F6912" s="103" t="s">
        <v>421</v>
      </c>
      <c r="G6912" s="103" t="s">
        <v>145</v>
      </c>
      <c r="H6912" s="103" t="s">
        <v>359</v>
      </c>
      <c r="I6912" s="103" t="s">
        <v>92</v>
      </c>
      <c r="J6912" s="215">
        <v>483.56</v>
      </c>
      <c r="K6912" s="232"/>
    </row>
    <row r="6913" spans="1:11" x14ac:dyDescent="0.25">
      <c r="A6913" s="103" t="s">
        <v>807</v>
      </c>
      <c r="B6913" s="103" t="s">
        <v>344</v>
      </c>
      <c r="C6913" s="103" t="s">
        <v>89</v>
      </c>
      <c r="D6913" s="103" t="s">
        <v>420</v>
      </c>
      <c r="E6913" s="103" t="s">
        <v>421</v>
      </c>
      <c r="F6913" s="103" t="s">
        <v>421</v>
      </c>
      <c r="G6913" s="103" t="s">
        <v>145</v>
      </c>
      <c r="H6913" s="103" t="s">
        <v>359</v>
      </c>
      <c r="I6913" s="103" t="s">
        <v>92</v>
      </c>
      <c r="J6913" s="215">
        <v>-5461.57</v>
      </c>
      <c r="K6913" s="216" t="s">
        <v>88</v>
      </c>
    </row>
    <row r="6914" spans="1:11" x14ac:dyDescent="0.25">
      <c r="A6914" s="103" t="s">
        <v>809</v>
      </c>
      <c r="B6914" s="103" t="s">
        <v>344</v>
      </c>
      <c r="C6914" s="103" t="s">
        <v>89</v>
      </c>
      <c r="D6914" s="103" t="s">
        <v>420</v>
      </c>
      <c r="E6914" s="103" t="s">
        <v>421</v>
      </c>
      <c r="F6914" s="103" t="s">
        <v>421</v>
      </c>
      <c r="G6914" s="103" t="s">
        <v>149</v>
      </c>
      <c r="H6914" s="103" t="s">
        <v>362</v>
      </c>
      <c r="I6914" s="103" t="s">
        <v>92</v>
      </c>
      <c r="J6914" s="215">
        <v>940.45</v>
      </c>
      <c r="K6914" s="216" t="s">
        <v>88</v>
      </c>
    </row>
    <row r="6915" spans="1:11" x14ac:dyDescent="0.25">
      <c r="A6915" s="103" t="s">
        <v>806</v>
      </c>
      <c r="B6915" s="103" t="s">
        <v>344</v>
      </c>
      <c r="C6915" s="103" t="s">
        <v>89</v>
      </c>
      <c r="D6915" s="103" t="s">
        <v>420</v>
      </c>
      <c r="E6915" s="103" t="s">
        <v>421</v>
      </c>
      <c r="F6915" s="103" t="s">
        <v>421</v>
      </c>
      <c r="G6915" s="103" t="s">
        <v>149</v>
      </c>
      <c r="H6915" s="103" t="s">
        <v>362</v>
      </c>
      <c r="I6915" s="103" t="s">
        <v>92</v>
      </c>
      <c r="J6915" s="215">
        <v>-940.45</v>
      </c>
      <c r="K6915" s="216" t="s">
        <v>88</v>
      </c>
    </row>
    <row r="6916" spans="1:11" x14ac:dyDescent="0.25">
      <c r="A6916" s="103" t="s">
        <v>808</v>
      </c>
      <c r="B6916" s="103" t="s">
        <v>344</v>
      </c>
      <c r="C6916" s="103" t="s">
        <v>89</v>
      </c>
      <c r="D6916" s="103" t="s">
        <v>420</v>
      </c>
      <c r="E6916" s="103" t="s">
        <v>421</v>
      </c>
      <c r="F6916" s="103" t="s">
        <v>421</v>
      </c>
      <c r="G6916" s="103" t="s">
        <v>99</v>
      </c>
      <c r="H6916" s="103" t="s">
        <v>363</v>
      </c>
      <c r="I6916" s="103" t="s">
        <v>92</v>
      </c>
      <c r="J6916" s="215">
        <v>-5721.93</v>
      </c>
      <c r="K6916" s="216" t="s">
        <v>88</v>
      </c>
    </row>
    <row r="6917" spans="1:11" x14ac:dyDescent="0.25">
      <c r="A6917" s="103" t="s">
        <v>809</v>
      </c>
      <c r="B6917" s="103" t="s">
        <v>344</v>
      </c>
      <c r="C6917" s="103" t="s">
        <v>89</v>
      </c>
      <c r="D6917" s="103" t="s">
        <v>420</v>
      </c>
      <c r="E6917" s="103" t="s">
        <v>421</v>
      </c>
      <c r="F6917" s="103" t="s">
        <v>421</v>
      </c>
      <c r="G6917" s="103" t="s">
        <v>99</v>
      </c>
      <c r="H6917" s="103" t="s">
        <v>363</v>
      </c>
      <c r="I6917" s="103" t="s">
        <v>92</v>
      </c>
      <c r="J6917" s="215">
        <v>8969.92</v>
      </c>
      <c r="K6917" s="216" t="s">
        <v>88</v>
      </c>
    </row>
    <row r="6918" spans="1:11" x14ac:dyDescent="0.25">
      <c r="A6918" s="103" t="s">
        <v>810</v>
      </c>
      <c r="B6918" s="103" t="s">
        <v>344</v>
      </c>
      <c r="C6918" s="103" t="s">
        <v>89</v>
      </c>
      <c r="D6918" s="103" t="s">
        <v>420</v>
      </c>
      <c r="E6918" s="103" t="s">
        <v>421</v>
      </c>
      <c r="F6918" s="103" t="s">
        <v>421</v>
      </c>
      <c r="G6918" s="103" t="s">
        <v>99</v>
      </c>
      <c r="H6918" s="103" t="s">
        <v>363</v>
      </c>
      <c r="I6918" s="103" t="s">
        <v>92</v>
      </c>
      <c r="J6918" s="215">
        <v>2147.15</v>
      </c>
      <c r="K6918" s="216" t="s">
        <v>88</v>
      </c>
    </row>
    <row r="6919" spans="1:11" x14ac:dyDescent="0.25">
      <c r="A6919" s="103" t="s">
        <v>1038</v>
      </c>
      <c r="B6919" s="103" t="s">
        <v>344</v>
      </c>
      <c r="C6919" s="103" t="s">
        <v>89</v>
      </c>
      <c r="D6919" s="103" t="s">
        <v>420</v>
      </c>
      <c r="E6919" s="103" t="s">
        <v>421</v>
      </c>
      <c r="F6919" s="103" t="s">
        <v>421</v>
      </c>
      <c r="G6919" s="103" t="s">
        <v>99</v>
      </c>
      <c r="H6919" s="103" t="s">
        <v>363</v>
      </c>
      <c r="I6919" s="103" t="s">
        <v>92</v>
      </c>
      <c r="J6919" s="215">
        <v>824.9</v>
      </c>
      <c r="K6919" s="216" t="s">
        <v>88</v>
      </c>
    </row>
    <row r="6920" spans="1:11" x14ac:dyDescent="0.25">
      <c r="A6920" s="103" t="s">
        <v>806</v>
      </c>
      <c r="B6920" s="103" t="s">
        <v>344</v>
      </c>
      <c r="C6920" s="103" t="s">
        <v>89</v>
      </c>
      <c r="D6920" s="103" t="s">
        <v>420</v>
      </c>
      <c r="E6920" s="103" t="s">
        <v>421</v>
      </c>
      <c r="F6920" s="103" t="s">
        <v>421</v>
      </c>
      <c r="G6920" s="103" t="s">
        <v>99</v>
      </c>
      <c r="H6920" s="103" t="s">
        <v>363</v>
      </c>
      <c r="I6920" s="103" t="s">
        <v>92</v>
      </c>
      <c r="J6920" s="215">
        <v>-2817.98</v>
      </c>
      <c r="K6920" s="216" t="s">
        <v>88</v>
      </c>
    </row>
    <row r="6921" spans="1:11" x14ac:dyDescent="0.25">
      <c r="A6921" s="103" t="s">
        <v>807</v>
      </c>
      <c r="B6921" s="103" t="s">
        <v>344</v>
      </c>
      <c r="C6921" s="103" t="s">
        <v>89</v>
      </c>
      <c r="D6921" s="103" t="s">
        <v>420</v>
      </c>
      <c r="E6921" s="103" t="s">
        <v>421</v>
      </c>
      <c r="F6921" s="103" t="s">
        <v>421</v>
      </c>
      <c r="G6921" s="103" t="s">
        <v>99</v>
      </c>
      <c r="H6921" s="103" t="s">
        <v>363</v>
      </c>
      <c r="I6921" s="103" t="s">
        <v>92</v>
      </c>
      <c r="J6921" s="215">
        <v>-3719.48</v>
      </c>
      <c r="K6921" s="216" t="s">
        <v>88</v>
      </c>
    </row>
    <row r="6922" spans="1:11" x14ac:dyDescent="0.25">
      <c r="A6922" s="103" t="s">
        <v>808</v>
      </c>
      <c r="B6922" s="103" t="s">
        <v>344</v>
      </c>
      <c r="C6922" s="103" t="s">
        <v>89</v>
      </c>
      <c r="D6922" s="103" t="s">
        <v>420</v>
      </c>
      <c r="E6922" s="103" t="s">
        <v>421</v>
      </c>
      <c r="F6922" s="103" t="s">
        <v>421</v>
      </c>
      <c r="G6922" s="103" t="s">
        <v>146</v>
      </c>
      <c r="H6922" s="103" t="s">
        <v>364</v>
      </c>
      <c r="I6922" s="103" t="s">
        <v>92</v>
      </c>
      <c r="J6922" s="215">
        <v>1.19</v>
      </c>
      <c r="K6922" s="216" t="s">
        <v>88</v>
      </c>
    </row>
    <row r="6923" spans="1:11" x14ac:dyDescent="0.25">
      <c r="A6923" s="103" t="s">
        <v>809</v>
      </c>
      <c r="B6923" s="103" t="s">
        <v>344</v>
      </c>
      <c r="C6923" s="103" t="s">
        <v>89</v>
      </c>
      <c r="D6923" s="103" t="s">
        <v>420</v>
      </c>
      <c r="E6923" s="103" t="s">
        <v>421</v>
      </c>
      <c r="F6923" s="103" t="s">
        <v>421</v>
      </c>
      <c r="G6923" s="103" t="s">
        <v>146</v>
      </c>
      <c r="H6923" s="103" t="s">
        <v>364</v>
      </c>
      <c r="I6923" s="103" t="s">
        <v>92</v>
      </c>
      <c r="J6923" s="215">
        <v>-114.6</v>
      </c>
      <c r="K6923" s="216" t="s">
        <v>88</v>
      </c>
    </row>
    <row r="6924" spans="1:11" x14ac:dyDescent="0.25">
      <c r="A6924" s="103" t="s">
        <v>810</v>
      </c>
      <c r="B6924" s="103" t="s">
        <v>344</v>
      </c>
      <c r="C6924" s="103" t="s">
        <v>89</v>
      </c>
      <c r="D6924" s="103" t="s">
        <v>420</v>
      </c>
      <c r="E6924" s="103" t="s">
        <v>421</v>
      </c>
      <c r="F6924" s="103" t="s">
        <v>421</v>
      </c>
      <c r="G6924" s="103" t="s">
        <v>146</v>
      </c>
      <c r="H6924" s="103" t="s">
        <v>364</v>
      </c>
      <c r="I6924" s="103" t="s">
        <v>92</v>
      </c>
      <c r="J6924" s="215">
        <v>672.3</v>
      </c>
      <c r="K6924" s="216" t="s">
        <v>88</v>
      </c>
    </row>
    <row r="6925" spans="1:11" x14ac:dyDescent="0.25">
      <c r="A6925" s="103" t="s">
        <v>1038</v>
      </c>
      <c r="B6925" s="103" t="s">
        <v>344</v>
      </c>
      <c r="C6925" s="103" t="s">
        <v>89</v>
      </c>
      <c r="D6925" s="103" t="s">
        <v>420</v>
      </c>
      <c r="E6925" s="103" t="s">
        <v>421</v>
      </c>
      <c r="F6925" s="103" t="s">
        <v>421</v>
      </c>
      <c r="G6925" s="103" t="s">
        <v>146</v>
      </c>
      <c r="H6925" s="103" t="s">
        <v>364</v>
      </c>
      <c r="I6925" s="103" t="s">
        <v>92</v>
      </c>
      <c r="J6925" s="215">
        <v>297.39999999999998</v>
      </c>
      <c r="K6925" s="216" t="s">
        <v>88</v>
      </c>
    </row>
    <row r="6926" spans="1:11" x14ac:dyDescent="0.25">
      <c r="A6926" s="103" t="s">
        <v>806</v>
      </c>
      <c r="B6926" s="103" t="s">
        <v>344</v>
      </c>
      <c r="C6926" s="103" t="s">
        <v>89</v>
      </c>
      <c r="D6926" s="103" t="s">
        <v>420</v>
      </c>
      <c r="E6926" s="103" t="s">
        <v>421</v>
      </c>
      <c r="F6926" s="103" t="s">
        <v>421</v>
      </c>
      <c r="G6926" s="103" t="s">
        <v>146</v>
      </c>
      <c r="H6926" s="103" t="s">
        <v>364</v>
      </c>
      <c r="I6926" s="103" t="s">
        <v>92</v>
      </c>
      <c r="J6926" s="215">
        <v>845.03</v>
      </c>
      <c r="K6926" s="216" t="s">
        <v>88</v>
      </c>
    </row>
    <row r="6927" spans="1:11" x14ac:dyDescent="0.25">
      <c r="A6927" s="103" t="s">
        <v>807</v>
      </c>
      <c r="B6927" s="103" t="s">
        <v>344</v>
      </c>
      <c r="C6927" s="103" t="s">
        <v>89</v>
      </c>
      <c r="D6927" s="103" t="s">
        <v>420</v>
      </c>
      <c r="E6927" s="103" t="s">
        <v>421</v>
      </c>
      <c r="F6927" s="103" t="s">
        <v>421</v>
      </c>
      <c r="G6927" s="103" t="s">
        <v>146</v>
      </c>
      <c r="H6927" s="103" t="s">
        <v>364</v>
      </c>
      <c r="I6927" s="103" t="s">
        <v>92</v>
      </c>
      <c r="J6927" s="215">
        <v>-1446.11</v>
      </c>
      <c r="K6927" s="216" t="s">
        <v>88</v>
      </c>
    </row>
    <row r="6928" spans="1:11" x14ac:dyDescent="0.25">
      <c r="A6928" s="103" t="s">
        <v>808</v>
      </c>
      <c r="B6928" s="103" t="s">
        <v>344</v>
      </c>
      <c r="C6928" s="103" t="s">
        <v>89</v>
      </c>
      <c r="D6928" s="103" t="s">
        <v>420</v>
      </c>
      <c r="E6928" s="103" t="s">
        <v>421</v>
      </c>
      <c r="F6928" s="103" t="s">
        <v>421</v>
      </c>
      <c r="G6928" s="103" t="s">
        <v>143</v>
      </c>
      <c r="H6928" s="103" t="s">
        <v>365</v>
      </c>
      <c r="I6928" s="103" t="s">
        <v>92</v>
      </c>
      <c r="J6928" s="215">
        <v>31.46</v>
      </c>
      <c r="K6928" s="216" t="s">
        <v>88</v>
      </c>
    </row>
    <row r="6929" spans="1:11" x14ac:dyDescent="0.25">
      <c r="A6929" s="103" t="s">
        <v>809</v>
      </c>
      <c r="B6929" s="103" t="s">
        <v>344</v>
      </c>
      <c r="C6929" s="103" t="s">
        <v>89</v>
      </c>
      <c r="D6929" s="103" t="s">
        <v>420</v>
      </c>
      <c r="E6929" s="103" t="s">
        <v>421</v>
      </c>
      <c r="F6929" s="103" t="s">
        <v>421</v>
      </c>
      <c r="G6929" s="103" t="s">
        <v>143</v>
      </c>
      <c r="H6929" s="103" t="s">
        <v>365</v>
      </c>
      <c r="I6929" s="103" t="s">
        <v>92</v>
      </c>
      <c r="J6929" s="215">
        <v>-355.84</v>
      </c>
      <c r="K6929" s="216" t="s">
        <v>88</v>
      </c>
    </row>
    <row r="6930" spans="1:11" x14ac:dyDescent="0.25">
      <c r="A6930" s="103" t="s">
        <v>810</v>
      </c>
      <c r="B6930" s="103" t="s">
        <v>344</v>
      </c>
      <c r="C6930" s="103" t="s">
        <v>89</v>
      </c>
      <c r="D6930" s="103" t="s">
        <v>420</v>
      </c>
      <c r="E6930" s="103" t="s">
        <v>421</v>
      </c>
      <c r="F6930" s="103" t="s">
        <v>421</v>
      </c>
      <c r="G6930" s="103" t="s">
        <v>143</v>
      </c>
      <c r="H6930" s="103" t="s">
        <v>365</v>
      </c>
      <c r="I6930" s="103" t="s">
        <v>92</v>
      </c>
      <c r="J6930" s="215">
        <v>542.70000000000005</v>
      </c>
      <c r="K6930" s="216" t="s">
        <v>88</v>
      </c>
    </row>
    <row r="6931" spans="1:11" x14ac:dyDescent="0.25">
      <c r="A6931" s="103" t="s">
        <v>1038</v>
      </c>
      <c r="B6931" s="103" t="s">
        <v>344</v>
      </c>
      <c r="C6931" s="103" t="s">
        <v>89</v>
      </c>
      <c r="D6931" s="103" t="s">
        <v>420</v>
      </c>
      <c r="E6931" s="103" t="s">
        <v>421</v>
      </c>
      <c r="F6931" s="103" t="s">
        <v>421</v>
      </c>
      <c r="G6931" s="103" t="s">
        <v>143</v>
      </c>
      <c r="H6931" s="103" t="s">
        <v>365</v>
      </c>
      <c r="I6931" s="103" t="s">
        <v>92</v>
      </c>
      <c r="J6931" s="215">
        <v>-72.650000000000006</v>
      </c>
      <c r="K6931" s="216" t="s">
        <v>88</v>
      </c>
    </row>
    <row r="6932" spans="1:11" x14ac:dyDescent="0.25">
      <c r="A6932" s="103" t="s">
        <v>806</v>
      </c>
      <c r="B6932" s="103" t="s">
        <v>344</v>
      </c>
      <c r="C6932" s="103" t="s">
        <v>89</v>
      </c>
      <c r="D6932" s="103" t="s">
        <v>420</v>
      </c>
      <c r="E6932" s="103" t="s">
        <v>421</v>
      </c>
      <c r="F6932" s="103" t="s">
        <v>421</v>
      </c>
      <c r="G6932" s="103" t="s">
        <v>143</v>
      </c>
      <c r="H6932" s="103" t="s">
        <v>365</v>
      </c>
      <c r="I6932" s="103" t="s">
        <v>92</v>
      </c>
      <c r="J6932" s="215">
        <v>257.70999999999998</v>
      </c>
      <c r="K6932" s="216" t="s">
        <v>88</v>
      </c>
    </row>
    <row r="6933" spans="1:11" x14ac:dyDescent="0.25">
      <c r="A6933" s="103" t="s">
        <v>807</v>
      </c>
      <c r="B6933" s="103" t="s">
        <v>344</v>
      </c>
      <c r="C6933" s="103" t="s">
        <v>89</v>
      </c>
      <c r="D6933" s="103" t="s">
        <v>420</v>
      </c>
      <c r="E6933" s="103" t="s">
        <v>421</v>
      </c>
      <c r="F6933" s="103" t="s">
        <v>421</v>
      </c>
      <c r="G6933" s="103" t="s">
        <v>143</v>
      </c>
      <c r="H6933" s="103" t="s">
        <v>365</v>
      </c>
      <c r="I6933" s="103" t="s">
        <v>92</v>
      </c>
      <c r="J6933" s="215">
        <v>-662.55</v>
      </c>
      <c r="K6933" s="216" t="s">
        <v>88</v>
      </c>
    </row>
    <row r="6934" spans="1:11" x14ac:dyDescent="0.25">
      <c r="A6934" s="103" t="s">
        <v>808</v>
      </c>
      <c r="B6934" s="103" t="s">
        <v>344</v>
      </c>
      <c r="C6934" s="103" t="s">
        <v>89</v>
      </c>
      <c r="D6934" s="103" t="s">
        <v>420</v>
      </c>
      <c r="E6934" s="103" t="s">
        <v>421</v>
      </c>
      <c r="F6934" s="103" t="s">
        <v>421</v>
      </c>
      <c r="G6934" s="103" t="s">
        <v>95</v>
      </c>
      <c r="H6934" s="103" t="s">
        <v>366</v>
      </c>
      <c r="I6934" s="103" t="s">
        <v>92</v>
      </c>
      <c r="J6934" s="215">
        <v>-54.84</v>
      </c>
      <c r="K6934" s="216" t="s">
        <v>88</v>
      </c>
    </row>
    <row r="6935" spans="1:11" x14ac:dyDescent="0.25">
      <c r="A6935" s="103" t="s">
        <v>809</v>
      </c>
      <c r="B6935" s="103" t="s">
        <v>344</v>
      </c>
      <c r="C6935" s="103" t="s">
        <v>89</v>
      </c>
      <c r="D6935" s="103" t="s">
        <v>420</v>
      </c>
      <c r="E6935" s="103" t="s">
        <v>421</v>
      </c>
      <c r="F6935" s="103" t="s">
        <v>421</v>
      </c>
      <c r="G6935" s="103" t="s">
        <v>95</v>
      </c>
      <c r="H6935" s="103" t="s">
        <v>366</v>
      </c>
      <c r="I6935" s="103" t="s">
        <v>92</v>
      </c>
      <c r="J6935" s="215">
        <v>-52.87</v>
      </c>
      <c r="K6935" s="216" t="s">
        <v>88</v>
      </c>
    </row>
    <row r="6936" spans="1:11" x14ac:dyDescent="0.25">
      <c r="A6936" s="103" t="s">
        <v>810</v>
      </c>
      <c r="B6936" s="103" t="s">
        <v>344</v>
      </c>
      <c r="C6936" s="103" t="s">
        <v>89</v>
      </c>
      <c r="D6936" s="103" t="s">
        <v>420</v>
      </c>
      <c r="E6936" s="103" t="s">
        <v>421</v>
      </c>
      <c r="F6936" s="103" t="s">
        <v>421</v>
      </c>
      <c r="G6936" s="103" t="s">
        <v>95</v>
      </c>
      <c r="H6936" s="103" t="s">
        <v>366</v>
      </c>
      <c r="I6936" s="103" t="s">
        <v>92</v>
      </c>
      <c r="J6936" s="215">
        <v>222.47</v>
      </c>
      <c r="K6936" s="216" t="s">
        <v>88</v>
      </c>
    </row>
    <row r="6937" spans="1:11" x14ac:dyDescent="0.25">
      <c r="A6937" s="103" t="s">
        <v>1038</v>
      </c>
      <c r="B6937" s="103" t="s">
        <v>344</v>
      </c>
      <c r="C6937" s="103" t="s">
        <v>89</v>
      </c>
      <c r="D6937" s="103" t="s">
        <v>420</v>
      </c>
      <c r="E6937" s="103" t="s">
        <v>421</v>
      </c>
      <c r="F6937" s="103" t="s">
        <v>421</v>
      </c>
      <c r="G6937" s="103" t="s">
        <v>95</v>
      </c>
      <c r="H6937" s="103" t="s">
        <v>366</v>
      </c>
      <c r="I6937" s="103" t="s">
        <v>92</v>
      </c>
      <c r="J6937" s="215">
        <v>251.99</v>
      </c>
      <c r="K6937" s="216" t="s">
        <v>88</v>
      </c>
    </row>
    <row r="6938" spans="1:11" x14ac:dyDescent="0.25">
      <c r="A6938" s="103" t="s">
        <v>806</v>
      </c>
      <c r="B6938" s="103" t="s">
        <v>344</v>
      </c>
      <c r="C6938" s="103" t="s">
        <v>89</v>
      </c>
      <c r="D6938" s="103" t="s">
        <v>420</v>
      </c>
      <c r="E6938" s="103" t="s">
        <v>421</v>
      </c>
      <c r="F6938" s="103" t="s">
        <v>421</v>
      </c>
      <c r="G6938" s="103" t="s">
        <v>95</v>
      </c>
      <c r="H6938" s="103" t="s">
        <v>366</v>
      </c>
      <c r="I6938" s="103" t="s">
        <v>92</v>
      </c>
      <c r="J6938" s="215">
        <v>313.33</v>
      </c>
      <c r="K6938" s="216" t="s">
        <v>88</v>
      </c>
    </row>
    <row r="6939" spans="1:11" x14ac:dyDescent="0.25">
      <c r="A6939" s="103" t="s">
        <v>807</v>
      </c>
      <c r="B6939" s="103" t="s">
        <v>344</v>
      </c>
      <c r="C6939" s="103" t="s">
        <v>89</v>
      </c>
      <c r="D6939" s="103" t="s">
        <v>420</v>
      </c>
      <c r="E6939" s="103" t="s">
        <v>421</v>
      </c>
      <c r="F6939" s="103" t="s">
        <v>421</v>
      </c>
      <c r="G6939" s="103" t="s">
        <v>95</v>
      </c>
      <c r="H6939" s="103" t="s">
        <v>366</v>
      </c>
      <c r="I6939" s="103" t="s">
        <v>92</v>
      </c>
      <c r="J6939" s="215">
        <v>-559.73</v>
      </c>
      <c r="K6939" s="216" t="s">
        <v>88</v>
      </c>
    </row>
    <row r="6940" spans="1:11" x14ac:dyDescent="0.25">
      <c r="A6940" s="103" t="s">
        <v>809</v>
      </c>
      <c r="B6940" s="103" t="s">
        <v>344</v>
      </c>
      <c r="C6940" s="103" t="s">
        <v>89</v>
      </c>
      <c r="D6940" s="103" t="s">
        <v>420</v>
      </c>
      <c r="E6940" s="103" t="s">
        <v>421</v>
      </c>
      <c r="F6940" s="103" t="s">
        <v>421</v>
      </c>
      <c r="G6940" s="103" t="s">
        <v>142</v>
      </c>
      <c r="H6940" s="103" t="s">
        <v>734</v>
      </c>
      <c r="I6940" s="103" t="s">
        <v>92</v>
      </c>
      <c r="J6940" s="215">
        <v>69.42</v>
      </c>
      <c r="K6940" s="216" t="s">
        <v>88</v>
      </c>
    </row>
    <row r="6941" spans="1:11" x14ac:dyDescent="0.25">
      <c r="A6941" s="103" t="s">
        <v>810</v>
      </c>
      <c r="B6941" s="103" t="s">
        <v>344</v>
      </c>
      <c r="C6941" s="103" t="s">
        <v>89</v>
      </c>
      <c r="D6941" s="103" t="s">
        <v>420</v>
      </c>
      <c r="E6941" s="103" t="s">
        <v>421</v>
      </c>
      <c r="F6941" s="103" t="s">
        <v>421</v>
      </c>
      <c r="G6941" s="103" t="s">
        <v>142</v>
      </c>
      <c r="H6941" s="103" t="s">
        <v>734</v>
      </c>
      <c r="I6941" s="103" t="s">
        <v>92</v>
      </c>
      <c r="J6941" s="215">
        <v>138.85</v>
      </c>
      <c r="K6941" s="216" t="s">
        <v>88</v>
      </c>
    </row>
    <row r="6942" spans="1:11" x14ac:dyDescent="0.25">
      <c r="A6942" s="103" t="s">
        <v>806</v>
      </c>
      <c r="B6942" s="103" t="s">
        <v>344</v>
      </c>
      <c r="C6942" s="103" t="s">
        <v>89</v>
      </c>
      <c r="D6942" s="103" t="s">
        <v>420</v>
      </c>
      <c r="E6942" s="103" t="s">
        <v>421</v>
      </c>
      <c r="F6942" s="103" t="s">
        <v>421</v>
      </c>
      <c r="G6942" s="103" t="s">
        <v>142</v>
      </c>
      <c r="H6942" s="103" t="s">
        <v>734</v>
      </c>
      <c r="I6942" s="103" t="s">
        <v>92</v>
      </c>
      <c r="J6942" s="215">
        <v>-208.27</v>
      </c>
      <c r="K6942" s="216" t="s">
        <v>88</v>
      </c>
    </row>
    <row r="6943" spans="1:11" x14ac:dyDescent="0.25">
      <c r="A6943" s="103" t="s">
        <v>809</v>
      </c>
      <c r="B6943" s="103" t="s">
        <v>344</v>
      </c>
      <c r="C6943" s="103" t="s">
        <v>89</v>
      </c>
      <c r="D6943" s="103" t="s">
        <v>420</v>
      </c>
      <c r="E6943" s="103" t="s">
        <v>421</v>
      </c>
      <c r="F6943" s="103" t="s">
        <v>421</v>
      </c>
      <c r="G6943" s="103" t="s">
        <v>141</v>
      </c>
      <c r="H6943" s="103" t="s">
        <v>368</v>
      </c>
      <c r="I6943" s="103" t="s">
        <v>92</v>
      </c>
      <c r="J6943" s="215">
        <v>99.14</v>
      </c>
      <c r="K6943" s="216" t="s">
        <v>88</v>
      </c>
    </row>
    <row r="6944" spans="1:11" x14ac:dyDescent="0.25">
      <c r="A6944" s="103" t="s">
        <v>810</v>
      </c>
      <c r="B6944" s="103" t="s">
        <v>344</v>
      </c>
      <c r="C6944" s="103" t="s">
        <v>89</v>
      </c>
      <c r="D6944" s="103" t="s">
        <v>420</v>
      </c>
      <c r="E6944" s="103" t="s">
        <v>421</v>
      </c>
      <c r="F6944" s="103" t="s">
        <v>421</v>
      </c>
      <c r="G6944" s="103" t="s">
        <v>141</v>
      </c>
      <c r="H6944" s="103" t="s">
        <v>368</v>
      </c>
      <c r="I6944" s="103" t="s">
        <v>92</v>
      </c>
      <c r="J6944" s="215">
        <v>-55.78</v>
      </c>
      <c r="K6944" s="216" t="s">
        <v>88</v>
      </c>
    </row>
    <row r="6945" spans="1:11" x14ac:dyDescent="0.25">
      <c r="A6945" s="103" t="s">
        <v>806</v>
      </c>
      <c r="B6945" s="103" t="s">
        <v>344</v>
      </c>
      <c r="C6945" s="103" t="s">
        <v>89</v>
      </c>
      <c r="D6945" s="103" t="s">
        <v>420</v>
      </c>
      <c r="E6945" s="103" t="s">
        <v>421</v>
      </c>
      <c r="F6945" s="103" t="s">
        <v>421</v>
      </c>
      <c r="G6945" s="103" t="s">
        <v>141</v>
      </c>
      <c r="H6945" s="103" t="s">
        <v>368</v>
      </c>
      <c r="I6945" s="103" t="s">
        <v>92</v>
      </c>
      <c r="J6945" s="215">
        <v>-99.14</v>
      </c>
      <c r="K6945" s="216" t="s">
        <v>88</v>
      </c>
    </row>
    <row r="6946" spans="1:11" x14ac:dyDescent="0.25">
      <c r="A6946" s="103" t="s">
        <v>809</v>
      </c>
      <c r="B6946" s="103" t="s">
        <v>344</v>
      </c>
      <c r="C6946" s="103" t="s">
        <v>89</v>
      </c>
      <c r="D6946" s="103" t="s">
        <v>420</v>
      </c>
      <c r="E6946" s="103" t="s">
        <v>421</v>
      </c>
      <c r="F6946" s="103" t="s">
        <v>421</v>
      </c>
      <c r="G6946" s="103" t="s">
        <v>138</v>
      </c>
      <c r="H6946" s="103" t="s">
        <v>647</v>
      </c>
      <c r="I6946" s="103" t="s">
        <v>92</v>
      </c>
      <c r="J6946" s="215">
        <v>-574.1</v>
      </c>
      <c r="K6946" s="216" t="s">
        <v>88</v>
      </c>
    </row>
    <row r="6947" spans="1:11" x14ac:dyDescent="0.25">
      <c r="A6947" s="103" t="s">
        <v>810</v>
      </c>
      <c r="B6947" s="103" t="s">
        <v>344</v>
      </c>
      <c r="C6947" s="103" t="s">
        <v>89</v>
      </c>
      <c r="D6947" s="103" t="s">
        <v>420</v>
      </c>
      <c r="E6947" s="103" t="s">
        <v>421</v>
      </c>
      <c r="F6947" s="103" t="s">
        <v>421</v>
      </c>
      <c r="G6947" s="103" t="s">
        <v>138</v>
      </c>
      <c r="H6947" s="103" t="s">
        <v>647</v>
      </c>
      <c r="I6947" s="103" t="s">
        <v>92</v>
      </c>
      <c r="J6947" s="215">
        <v>332.37</v>
      </c>
      <c r="K6947" s="216" t="s">
        <v>88</v>
      </c>
    </row>
    <row r="6948" spans="1:11" x14ac:dyDescent="0.25">
      <c r="A6948" s="103" t="s">
        <v>808</v>
      </c>
      <c r="B6948" s="103" t="s">
        <v>344</v>
      </c>
      <c r="C6948" s="103" t="s">
        <v>89</v>
      </c>
      <c r="D6948" s="103" t="s">
        <v>420</v>
      </c>
      <c r="E6948" s="103" t="s">
        <v>421</v>
      </c>
      <c r="F6948" s="103" t="s">
        <v>421</v>
      </c>
      <c r="G6948" s="103" t="s">
        <v>121</v>
      </c>
      <c r="H6948" s="103" t="s">
        <v>372</v>
      </c>
      <c r="I6948" s="103" t="s">
        <v>92</v>
      </c>
      <c r="J6948" s="215">
        <v>668.13</v>
      </c>
      <c r="K6948" s="216" t="s">
        <v>88</v>
      </c>
    </row>
    <row r="6949" spans="1:11" x14ac:dyDescent="0.25">
      <c r="A6949" s="103" t="s">
        <v>809</v>
      </c>
      <c r="B6949" s="103" t="s">
        <v>344</v>
      </c>
      <c r="C6949" s="103" t="s">
        <v>89</v>
      </c>
      <c r="D6949" s="103" t="s">
        <v>420</v>
      </c>
      <c r="E6949" s="103" t="s">
        <v>421</v>
      </c>
      <c r="F6949" s="103" t="s">
        <v>421</v>
      </c>
      <c r="G6949" s="103" t="s">
        <v>121</v>
      </c>
      <c r="H6949" s="103" t="s">
        <v>372</v>
      </c>
      <c r="I6949" s="103" t="s">
        <v>92</v>
      </c>
      <c r="J6949" s="215">
        <v>125.87</v>
      </c>
      <c r="K6949" s="216" t="s">
        <v>88</v>
      </c>
    </row>
    <row r="6950" spans="1:11" x14ac:dyDescent="0.25">
      <c r="A6950" s="103" t="s">
        <v>810</v>
      </c>
      <c r="B6950" s="103" t="s">
        <v>344</v>
      </c>
      <c r="C6950" s="103" t="s">
        <v>89</v>
      </c>
      <c r="D6950" s="103" t="s">
        <v>420</v>
      </c>
      <c r="E6950" s="103" t="s">
        <v>421</v>
      </c>
      <c r="F6950" s="103" t="s">
        <v>421</v>
      </c>
      <c r="G6950" s="103" t="s">
        <v>121</v>
      </c>
      <c r="H6950" s="103" t="s">
        <v>372</v>
      </c>
      <c r="I6950" s="103" t="s">
        <v>92</v>
      </c>
      <c r="J6950" s="215">
        <v>271.75</v>
      </c>
      <c r="K6950" s="216" t="s">
        <v>88</v>
      </c>
    </row>
    <row r="6951" spans="1:11" x14ac:dyDescent="0.25">
      <c r="A6951" s="103" t="s">
        <v>1038</v>
      </c>
      <c r="B6951" s="103" t="s">
        <v>344</v>
      </c>
      <c r="C6951" s="103" t="s">
        <v>89</v>
      </c>
      <c r="D6951" s="103" t="s">
        <v>420</v>
      </c>
      <c r="E6951" s="103" t="s">
        <v>421</v>
      </c>
      <c r="F6951" s="103" t="s">
        <v>421</v>
      </c>
      <c r="G6951" s="103" t="s">
        <v>121</v>
      </c>
      <c r="H6951" s="103" t="s">
        <v>372</v>
      </c>
      <c r="I6951" s="103" t="s">
        <v>92</v>
      </c>
      <c r="J6951" s="215">
        <v>117.75</v>
      </c>
      <c r="K6951" s="216" t="s">
        <v>88</v>
      </c>
    </row>
    <row r="6952" spans="1:11" x14ac:dyDescent="0.25">
      <c r="A6952" s="103" t="s">
        <v>806</v>
      </c>
      <c r="B6952" s="103" t="s">
        <v>344</v>
      </c>
      <c r="C6952" s="103" t="s">
        <v>89</v>
      </c>
      <c r="D6952" s="103" t="s">
        <v>420</v>
      </c>
      <c r="E6952" s="103" t="s">
        <v>421</v>
      </c>
      <c r="F6952" s="103" t="s">
        <v>421</v>
      </c>
      <c r="G6952" s="103" t="s">
        <v>121</v>
      </c>
      <c r="H6952" s="103" t="s">
        <v>372</v>
      </c>
      <c r="I6952" s="103" t="s">
        <v>92</v>
      </c>
      <c r="J6952" s="215">
        <v>453.84</v>
      </c>
      <c r="K6952" s="216" t="s">
        <v>88</v>
      </c>
    </row>
    <row r="6953" spans="1:11" x14ac:dyDescent="0.25">
      <c r="A6953" s="103" t="s">
        <v>807</v>
      </c>
      <c r="B6953" s="103" t="s">
        <v>344</v>
      </c>
      <c r="C6953" s="103" t="s">
        <v>89</v>
      </c>
      <c r="D6953" s="103" t="s">
        <v>420</v>
      </c>
      <c r="E6953" s="103" t="s">
        <v>421</v>
      </c>
      <c r="F6953" s="103" t="s">
        <v>421</v>
      </c>
      <c r="G6953" s="103" t="s">
        <v>121</v>
      </c>
      <c r="H6953" s="103" t="s">
        <v>372</v>
      </c>
      <c r="I6953" s="103" t="s">
        <v>92</v>
      </c>
      <c r="J6953" s="215">
        <v>-2926.01</v>
      </c>
      <c r="K6953" s="216" t="s">
        <v>88</v>
      </c>
    </row>
    <row r="6954" spans="1:11" x14ac:dyDescent="0.25">
      <c r="A6954" s="103" t="s">
        <v>808</v>
      </c>
      <c r="B6954" s="103" t="s">
        <v>344</v>
      </c>
      <c r="C6954" s="103" t="s">
        <v>89</v>
      </c>
      <c r="D6954" s="103" t="s">
        <v>420</v>
      </c>
      <c r="E6954" s="103" t="s">
        <v>421</v>
      </c>
      <c r="F6954" s="103" t="s">
        <v>421</v>
      </c>
      <c r="G6954" s="103" t="s">
        <v>168</v>
      </c>
      <c r="H6954" s="103" t="s">
        <v>377</v>
      </c>
      <c r="I6954" s="103" t="s">
        <v>92</v>
      </c>
      <c r="J6954" s="215">
        <v>50.73</v>
      </c>
      <c r="K6954" s="216" t="s">
        <v>88</v>
      </c>
    </row>
    <row r="6955" spans="1:11" x14ac:dyDescent="0.25">
      <c r="A6955" s="103" t="s">
        <v>809</v>
      </c>
      <c r="B6955" s="103" t="s">
        <v>344</v>
      </c>
      <c r="C6955" s="103" t="s">
        <v>89</v>
      </c>
      <c r="D6955" s="103" t="s">
        <v>420</v>
      </c>
      <c r="E6955" s="103" t="s">
        <v>421</v>
      </c>
      <c r="F6955" s="103" t="s">
        <v>421</v>
      </c>
      <c r="G6955" s="103" t="s">
        <v>168</v>
      </c>
      <c r="H6955" s="103" t="s">
        <v>377</v>
      </c>
      <c r="I6955" s="103" t="s">
        <v>92</v>
      </c>
      <c r="J6955" s="215">
        <v>1379.91</v>
      </c>
      <c r="K6955" s="216" t="s">
        <v>88</v>
      </c>
    </row>
    <row r="6956" spans="1:11" x14ac:dyDescent="0.25">
      <c r="A6956" s="103" t="s">
        <v>810</v>
      </c>
      <c r="B6956" s="103" t="s">
        <v>344</v>
      </c>
      <c r="C6956" s="103" t="s">
        <v>89</v>
      </c>
      <c r="D6956" s="103" t="s">
        <v>420</v>
      </c>
      <c r="E6956" s="103" t="s">
        <v>421</v>
      </c>
      <c r="F6956" s="103" t="s">
        <v>421</v>
      </c>
      <c r="G6956" s="103" t="s">
        <v>168</v>
      </c>
      <c r="H6956" s="103" t="s">
        <v>377</v>
      </c>
      <c r="I6956" s="103" t="s">
        <v>92</v>
      </c>
      <c r="J6956" s="215">
        <v>-212.05</v>
      </c>
      <c r="K6956" s="216" t="s">
        <v>88</v>
      </c>
    </row>
    <row r="6957" spans="1:11" x14ac:dyDescent="0.25">
      <c r="A6957" s="103" t="s">
        <v>1038</v>
      </c>
      <c r="B6957" s="103" t="s">
        <v>344</v>
      </c>
      <c r="C6957" s="103" t="s">
        <v>89</v>
      </c>
      <c r="D6957" s="103" t="s">
        <v>420</v>
      </c>
      <c r="E6957" s="103" t="s">
        <v>421</v>
      </c>
      <c r="F6957" s="103" t="s">
        <v>421</v>
      </c>
      <c r="G6957" s="103" t="s">
        <v>168</v>
      </c>
      <c r="H6957" s="103" t="s">
        <v>377</v>
      </c>
      <c r="I6957" s="103" t="s">
        <v>92</v>
      </c>
      <c r="J6957" s="215">
        <v>982.69</v>
      </c>
      <c r="K6957" s="216" t="s">
        <v>88</v>
      </c>
    </row>
    <row r="6958" spans="1:11" x14ac:dyDescent="0.25">
      <c r="A6958" s="103" t="s">
        <v>806</v>
      </c>
      <c r="B6958" s="103" t="s">
        <v>344</v>
      </c>
      <c r="C6958" s="103" t="s">
        <v>89</v>
      </c>
      <c r="D6958" s="103" t="s">
        <v>420</v>
      </c>
      <c r="E6958" s="103" t="s">
        <v>421</v>
      </c>
      <c r="F6958" s="103" t="s">
        <v>421</v>
      </c>
      <c r="G6958" s="103" t="s">
        <v>168</v>
      </c>
      <c r="H6958" s="103" t="s">
        <v>377</v>
      </c>
      <c r="I6958" s="103" t="s">
        <v>92</v>
      </c>
      <c r="J6958" s="215">
        <v>2618.86</v>
      </c>
      <c r="K6958" s="216" t="s">
        <v>88</v>
      </c>
    </row>
    <row r="6959" spans="1:11" x14ac:dyDescent="0.25">
      <c r="A6959" s="103" t="s">
        <v>807</v>
      </c>
      <c r="B6959" s="103" t="s">
        <v>344</v>
      </c>
      <c r="C6959" s="103" t="s">
        <v>89</v>
      </c>
      <c r="D6959" s="103" t="s">
        <v>420</v>
      </c>
      <c r="E6959" s="103" t="s">
        <v>421</v>
      </c>
      <c r="F6959" s="103" t="s">
        <v>421</v>
      </c>
      <c r="G6959" s="103" t="s">
        <v>168</v>
      </c>
      <c r="H6959" s="103" t="s">
        <v>377</v>
      </c>
      <c r="I6959" s="103" t="s">
        <v>92</v>
      </c>
      <c r="J6959" s="215">
        <v>-4656.29</v>
      </c>
      <c r="K6959" s="216" t="s">
        <v>88</v>
      </c>
    </row>
    <row r="6960" spans="1:11" x14ac:dyDescent="0.25">
      <c r="A6960" s="103" t="s">
        <v>808</v>
      </c>
      <c r="B6960" s="103" t="s">
        <v>344</v>
      </c>
      <c r="C6960" s="103" t="s">
        <v>89</v>
      </c>
      <c r="D6960" s="103" t="s">
        <v>420</v>
      </c>
      <c r="E6960" s="103" t="s">
        <v>421</v>
      </c>
      <c r="F6960" s="103" t="s">
        <v>421</v>
      </c>
      <c r="G6960" s="103" t="s">
        <v>133</v>
      </c>
      <c r="H6960" s="103" t="s">
        <v>378</v>
      </c>
      <c r="I6960" s="103" t="s">
        <v>92</v>
      </c>
      <c r="J6960" s="215">
        <v>305</v>
      </c>
      <c r="K6960" s="216" t="s">
        <v>88</v>
      </c>
    </row>
    <row r="6961" spans="1:11" x14ac:dyDescent="0.25">
      <c r="A6961" s="103" t="s">
        <v>809</v>
      </c>
      <c r="B6961" s="103" t="s">
        <v>344</v>
      </c>
      <c r="C6961" s="103" t="s">
        <v>89</v>
      </c>
      <c r="D6961" s="103" t="s">
        <v>420</v>
      </c>
      <c r="E6961" s="103" t="s">
        <v>421</v>
      </c>
      <c r="F6961" s="103" t="s">
        <v>421</v>
      </c>
      <c r="G6961" s="103" t="s">
        <v>133</v>
      </c>
      <c r="H6961" s="103" t="s">
        <v>378</v>
      </c>
      <c r="I6961" s="103" t="s">
        <v>92</v>
      </c>
      <c r="J6961" s="215">
        <v>3476.29</v>
      </c>
      <c r="K6961" s="216" t="s">
        <v>88</v>
      </c>
    </row>
    <row r="6962" spans="1:11" x14ac:dyDescent="0.25">
      <c r="A6962" s="103" t="s">
        <v>810</v>
      </c>
      <c r="B6962" s="103" t="s">
        <v>344</v>
      </c>
      <c r="C6962" s="103" t="s">
        <v>89</v>
      </c>
      <c r="D6962" s="103" t="s">
        <v>420</v>
      </c>
      <c r="E6962" s="103" t="s">
        <v>421</v>
      </c>
      <c r="F6962" s="103" t="s">
        <v>421</v>
      </c>
      <c r="G6962" s="103" t="s">
        <v>133</v>
      </c>
      <c r="H6962" s="103" t="s">
        <v>378</v>
      </c>
      <c r="I6962" s="103" t="s">
        <v>92</v>
      </c>
      <c r="J6962" s="215">
        <v>-1090.6500000000001</v>
      </c>
      <c r="K6962" s="216" t="s">
        <v>88</v>
      </c>
    </row>
    <row r="6963" spans="1:11" x14ac:dyDescent="0.25">
      <c r="A6963" s="103" t="s">
        <v>1038</v>
      </c>
      <c r="B6963" s="103" t="s">
        <v>344</v>
      </c>
      <c r="C6963" s="103" t="s">
        <v>89</v>
      </c>
      <c r="D6963" s="103" t="s">
        <v>420</v>
      </c>
      <c r="E6963" s="103" t="s">
        <v>421</v>
      </c>
      <c r="F6963" s="103" t="s">
        <v>421</v>
      </c>
      <c r="G6963" s="103" t="s">
        <v>133</v>
      </c>
      <c r="H6963" s="103" t="s">
        <v>378</v>
      </c>
      <c r="I6963" s="103" t="s">
        <v>92</v>
      </c>
      <c r="J6963" s="215">
        <v>-0.44</v>
      </c>
      <c r="K6963" s="216" t="s">
        <v>88</v>
      </c>
    </row>
    <row r="6964" spans="1:11" x14ac:dyDescent="0.25">
      <c r="A6964" s="103" t="s">
        <v>806</v>
      </c>
      <c r="B6964" s="103" t="s">
        <v>344</v>
      </c>
      <c r="C6964" s="103" t="s">
        <v>89</v>
      </c>
      <c r="D6964" s="103" t="s">
        <v>420</v>
      </c>
      <c r="E6964" s="103" t="s">
        <v>421</v>
      </c>
      <c r="F6964" s="103" t="s">
        <v>421</v>
      </c>
      <c r="G6964" s="103" t="s">
        <v>133</v>
      </c>
      <c r="H6964" s="103" t="s">
        <v>378</v>
      </c>
      <c r="I6964" s="103" t="s">
        <v>92</v>
      </c>
      <c r="J6964" s="215">
        <v>-1533.81</v>
      </c>
      <c r="K6964" s="216" t="s">
        <v>88</v>
      </c>
    </row>
    <row r="6965" spans="1:11" x14ac:dyDescent="0.25">
      <c r="A6965" s="103" t="s">
        <v>807</v>
      </c>
      <c r="B6965" s="103" t="s">
        <v>344</v>
      </c>
      <c r="C6965" s="103" t="s">
        <v>89</v>
      </c>
      <c r="D6965" s="103" t="s">
        <v>420</v>
      </c>
      <c r="E6965" s="103" t="s">
        <v>421</v>
      </c>
      <c r="F6965" s="103" t="s">
        <v>421</v>
      </c>
      <c r="G6965" s="103" t="s">
        <v>133</v>
      </c>
      <c r="H6965" s="103" t="s">
        <v>378</v>
      </c>
      <c r="I6965" s="103" t="s">
        <v>92</v>
      </c>
      <c r="J6965" s="215">
        <v>-2269.61</v>
      </c>
      <c r="K6965" s="216" t="s">
        <v>88</v>
      </c>
    </row>
    <row r="6966" spans="1:11" x14ac:dyDescent="0.25">
      <c r="A6966" s="103" t="s">
        <v>808</v>
      </c>
      <c r="B6966" s="103" t="s">
        <v>344</v>
      </c>
      <c r="C6966" s="103" t="s">
        <v>89</v>
      </c>
      <c r="D6966" s="103" t="s">
        <v>420</v>
      </c>
      <c r="E6966" s="103" t="s">
        <v>421</v>
      </c>
      <c r="F6966" s="103" t="s">
        <v>421</v>
      </c>
      <c r="G6966" s="103" t="s">
        <v>132</v>
      </c>
      <c r="H6966" s="103" t="s">
        <v>379</v>
      </c>
      <c r="I6966" s="103" t="s">
        <v>92</v>
      </c>
      <c r="J6966" s="215">
        <v>-38.03</v>
      </c>
      <c r="K6966" s="216" t="s">
        <v>88</v>
      </c>
    </row>
    <row r="6967" spans="1:11" x14ac:dyDescent="0.25">
      <c r="A6967" s="103" t="s">
        <v>809</v>
      </c>
      <c r="B6967" s="103" t="s">
        <v>344</v>
      </c>
      <c r="C6967" s="103" t="s">
        <v>89</v>
      </c>
      <c r="D6967" s="103" t="s">
        <v>420</v>
      </c>
      <c r="E6967" s="103" t="s">
        <v>421</v>
      </c>
      <c r="F6967" s="103" t="s">
        <v>421</v>
      </c>
      <c r="G6967" s="103" t="s">
        <v>132</v>
      </c>
      <c r="H6967" s="103" t="s">
        <v>379</v>
      </c>
      <c r="I6967" s="103" t="s">
        <v>92</v>
      </c>
      <c r="J6967" s="215">
        <v>598.23</v>
      </c>
      <c r="K6967" s="216" t="s">
        <v>88</v>
      </c>
    </row>
    <row r="6968" spans="1:11" x14ac:dyDescent="0.25">
      <c r="A6968" s="103" t="s">
        <v>810</v>
      </c>
      <c r="B6968" s="103" t="s">
        <v>344</v>
      </c>
      <c r="C6968" s="103" t="s">
        <v>89</v>
      </c>
      <c r="D6968" s="103" t="s">
        <v>420</v>
      </c>
      <c r="E6968" s="103" t="s">
        <v>421</v>
      </c>
      <c r="F6968" s="103" t="s">
        <v>421</v>
      </c>
      <c r="G6968" s="103" t="s">
        <v>132</v>
      </c>
      <c r="H6968" s="103" t="s">
        <v>379</v>
      </c>
      <c r="I6968" s="103" t="s">
        <v>92</v>
      </c>
      <c r="J6968" s="215">
        <v>1376.38</v>
      </c>
      <c r="K6968" s="216" t="s">
        <v>88</v>
      </c>
    </row>
    <row r="6969" spans="1:11" x14ac:dyDescent="0.25">
      <c r="A6969" s="103" t="s">
        <v>1038</v>
      </c>
      <c r="B6969" s="103" t="s">
        <v>344</v>
      </c>
      <c r="C6969" s="103" t="s">
        <v>89</v>
      </c>
      <c r="D6969" s="103" t="s">
        <v>420</v>
      </c>
      <c r="E6969" s="103" t="s">
        <v>421</v>
      </c>
      <c r="F6969" s="103" t="s">
        <v>421</v>
      </c>
      <c r="G6969" s="103" t="s">
        <v>132</v>
      </c>
      <c r="H6969" s="103" t="s">
        <v>379</v>
      </c>
      <c r="I6969" s="103" t="s">
        <v>92</v>
      </c>
      <c r="J6969" s="215">
        <v>2866.15</v>
      </c>
      <c r="K6969" s="216" t="s">
        <v>88</v>
      </c>
    </row>
    <row r="6970" spans="1:11" x14ac:dyDescent="0.25">
      <c r="A6970" s="103" t="s">
        <v>806</v>
      </c>
      <c r="B6970" s="103" t="s">
        <v>344</v>
      </c>
      <c r="C6970" s="103" t="s">
        <v>89</v>
      </c>
      <c r="D6970" s="103" t="s">
        <v>420</v>
      </c>
      <c r="E6970" s="103" t="s">
        <v>421</v>
      </c>
      <c r="F6970" s="103" t="s">
        <v>421</v>
      </c>
      <c r="G6970" s="103" t="s">
        <v>132</v>
      </c>
      <c r="H6970" s="103" t="s">
        <v>379</v>
      </c>
      <c r="I6970" s="103" t="s">
        <v>92</v>
      </c>
      <c r="J6970" s="215">
        <v>3044.21</v>
      </c>
      <c r="K6970" s="216" t="s">
        <v>88</v>
      </c>
    </row>
    <row r="6971" spans="1:11" x14ac:dyDescent="0.25">
      <c r="A6971" s="103" t="s">
        <v>807</v>
      </c>
      <c r="B6971" s="103" t="s">
        <v>344</v>
      </c>
      <c r="C6971" s="103" t="s">
        <v>89</v>
      </c>
      <c r="D6971" s="103" t="s">
        <v>420</v>
      </c>
      <c r="E6971" s="103" t="s">
        <v>421</v>
      </c>
      <c r="F6971" s="103" t="s">
        <v>421</v>
      </c>
      <c r="G6971" s="103" t="s">
        <v>132</v>
      </c>
      <c r="H6971" s="103" t="s">
        <v>379</v>
      </c>
      <c r="I6971" s="103" t="s">
        <v>92</v>
      </c>
      <c r="J6971" s="215">
        <v>-5677.04</v>
      </c>
      <c r="K6971" s="216" t="s">
        <v>88</v>
      </c>
    </row>
    <row r="6972" spans="1:11" x14ac:dyDescent="0.25">
      <c r="A6972" s="103" t="s">
        <v>808</v>
      </c>
      <c r="B6972" s="103" t="s">
        <v>344</v>
      </c>
      <c r="C6972" s="103" t="s">
        <v>89</v>
      </c>
      <c r="D6972" s="103" t="s">
        <v>420</v>
      </c>
      <c r="E6972" s="103" t="s">
        <v>421</v>
      </c>
      <c r="F6972" s="103" t="s">
        <v>421</v>
      </c>
      <c r="G6972" s="103" t="s">
        <v>169</v>
      </c>
      <c r="H6972" s="103" t="s">
        <v>380</v>
      </c>
      <c r="I6972" s="103" t="s">
        <v>92</v>
      </c>
      <c r="J6972" s="215">
        <v>1067.77</v>
      </c>
      <c r="K6972" s="216" t="s">
        <v>88</v>
      </c>
    </row>
    <row r="6973" spans="1:11" x14ac:dyDescent="0.25">
      <c r="A6973" s="103" t="s">
        <v>809</v>
      </c>
      <c r="B6973" s="103" t="s">
        <v>344</v>
      </c>
      <c r="C6973" s="103" t="s">
        <v>89</v>
      </c>
      <c r="D6973" s="103" t="s">
        <v>420</v>
      </c>
      <c r="E6973" s="103" t="s">
        <v>421</v>
      </c>
      <c r="F6973" s="103" t="s">
        <v>421</v>
      </c>
      <c r="G6973" s="103" t="s">
        <v>169</v>
      </c>
      <c r="H6973" s="103" t="s">
        <v>380</v>
      </c>
      <c r="I6973" s="103" t="s">
        <v>92</v>
      </c>
      <c r="J6973" s="215">
        <v>467.61</v>
      </c>
      <c r="K6973" s="216" t="s">
        <v>88</v>
      </c>
    </row>
    <row r="6974" spans="1:11" x14ac:dyDescent="0.25">
      <c r="A6974" s="103" t="s">
        <v>810</v>
      </c>
      <c r="B6974" s="103" t="s">
        <v>344</v>
      </c>
      <c r="C6974" s="103" t="s">
        <v>89</v>
      </c>
      <c r="D6974" s="103" t="s">
        <v>420</v>
      </c>
      <c r="E6974" s="103" t="s">
        <v>421</v>
      </c>
      <c r="F6974" s="103" t="s">
        <v>421</v>
      </c>
      <c r="G6974" s="103" t="s">
        <v>169</v>
      </c>
      <c r="H6974" s="103" t="s">
        <v>380</v>
      </c>
      <c r="I6974" s="103" t="s">
        <v>92</v>
      </c>
      <c r="J6974" s="215">
        <v>66.680000000000007</v>
      </c>
      <c r="K6974" s="216" t="s">
        <v>88</v>
      </c>
    </row>
    <row r="6975" spans="1:11" x14ac:dyDescent="0.25">
      <c r="A6975" s="103" t="s">
        <v>1038</v>
      </c>
      <c r="B6975" s="103" t="s">
        <v>344</v>
      </c>
      <c r="C6975" s="103" t="s">
        <v>89</v>
      </c>
      <c r="D6975" s="103" t="s">
        <v>420</v>
      </c>
      <c r="E6975" s="103" t="s">
        <v>421</v>
      </c>
      <c r="F6975" s="103" t="s">
        <v>421</v>
      </c>
      <c r="G6975" s="103" t="s">
        <v>169</v>
      </c>
      <c r="H6975" s="103" t="s">
        <v>380</v>
      </c>
      <c r="I6975" s="103" t="s">
        <v>92</v>
      </c>
      <c r="J6975" s="215">
        <v>1090.1199999999999</v>
      </c>
      <c r="K6975" s="216" t="s">
        <v>88</v>
      </c>
    </row>
    <row r="6976" spans="1:11" x14ac:dyDescent="0.25">
      <c r="A6976" s="103" t="s">
        <v>806</v>
      </c>
      <c r="B6976" s="103" t="s">
        <v>344</v>
      </c>
      <c r="C6976" s="103" t="s">
        <v>89</v>
      </c>
      <c r="D6976" s="103" t="s">
        <v>420</v>
      </c>
      <c r="E6976" s="103" t="s">
        <v>421</v>
      </c>
      <c r="F6976" s="103" t="s">
        <v>421</v>
      </c>
      <c r="G6976" s="103" t="s">
        <v>169</v>
      </c>
      <c r="H6976" s="103" t="s">
        <v>380</v>
      </c>
      <c r="I6976" s="103" t="s">
        <v>92</v>
      </c>
      <c r="J6976" s="215">
        <v>-183.78</v>
      </c>
      <c r="K6976" s="216" t="s">
        <v>88</v>
      </c>
    </row>
    <row r="6977" spans="1:11" x14ac:dyDescent="0.25">
      <c r="A6977" s="103" t="s">
        <v>807</v>
      </c>
      <c r="B6977" s="103" t="s">
        <v>344</v>
      </c>
      <c r="C6977" s="103" t="s">
        <v>89</v>
      </c>
      <c r="D6977" s="103" t="s">
        <v>420</v>
      </c>
      <c r="E6977" s="103" t="s">
        <v>421</v>
      </c>
      <c r="F6977" s="103" t="s">
        <v>421</v>
      </c>
      <c r="G6977" s="103" t="s">
        <v>169</v>
      </c>
      <c r="H6977" s="103" t="s">
        <v>380</v>
      </c>
      <c r="I6977" s="103" t="s">
        <v>92</v>
      </c>
      <c r="J6977" s="215">
        <v>-2663.47</v>
      </c>
      <c r="K6977" s="216" t="s">
        <v>88</v>
      </c>
    </row>
    <row r="6978" spans="1:11" x14ac:dyDescent="0.25">
      <c r="A6978" s="103" t="s">
        <v>808</v>
      </c>
      <c r="B6978" s="103" t="s">
        <v>344</v>
      </c>
      <c r="C6978" s="103" t="s">
        <v>89</v>
      </c>
      <c r="D6978" s="103" t="s">
        <v>420</v>
      </c>
      <c r="E6978" s="103" t="s">
        <v>421</v>
      </c>
      <c r="F6978" s="103" t="s">
        <v>421</v>
      </c>
      <c r="G6978" s="103" t="s">
        <v>130</v>
      </c>
      <c r="H6978" s="103" t="s">
        <v>381</v>
      </c>
      <c r="I6978" s="103" t="s">
        <v>92</v>
      </c>
      <c r="J6978" s="215">
        <v>1109.29</v>
      </c>
      <c r="K6978" s="216" t="s">
        <v>88</v>
      </c>
    </row>
    <row r="6979" spans="1:11" x14ac:dyDescent="0.25">
      <c r="A6979" s="103" t="s">
        <v>809</v>
      </c>
      <c r="B6979" s="103" t="s">
        <v>344</v>
      </c>
      <c r="C6979" s="103" t="s">
        <v>89</v>
      </c>
      <c r="D6979" s="103" t="s">
        <v>420</v>
      </c>
      <c r="E6979" s="103" t="s">
        <v>421</v>
      </c>
      <c r="F6979" s="103" t="s">
        <v>421</v>
      </c>
      <c r="G6979" s="103" t="s">
        <v>130</v>
      </c>
      <c r="H6979" s="103" t="s">
        <v>381</v>
      </c>
      <c r="I6979" s="103" t="s">
        <v>92</v>
      </c>
      <c r="J6979" s="215">
        <v>-109.1</v>
      </c>
      <c r="K6979" s="216" t="s">
        <v>88</v>
      </c>
    </row>
    <row r="6980" spans="1:11" x14ac:dyDescent="0.25">
      <c r="A6980" s="103" t="s">
        <v>810</v>
      </c>
      <c r="B6980" s="103" t="s">
        <v>344</v>
      </c>
      <c r="C6980" s="103" t="s">
        <v>89</v>
      </c>
      <c r="D6980" s="103" t="s">
        <v>420</v>
      </c>
      <c r="E6980" s="103" t="s">
        <v>421</v>
      </c>
      <c r="F6980" s="103" t="s">
        <v>421</v>
      </c>
      <c r="G6980" s="103" t="s">
        <v>130</v>
      </c>
      <c r="H6980" s="103" t="s">
        <v>381</v>
      </c>
      <c r="I6980" s="103" t="s">
        <v>92</v>
      </c>
      <c r="J6980" s="215">
        <v>720.06</v>
      </c>
      <c r="K6980" s="216" t="s">
        <v>88</v>
      </c>
    </row>
    <row r="6981" spans="1:11" x14ac:dyDescent="0.25">
      <c r="A6981" s="103" t="s">
        <v>1038</v>
      </c>
      <c r="B6981" s="103" t="s">
        <v>344</v>
      </c>
      <c r="C6981" s="103" t="s">
        <v>89</v>
      </c>
      <c r="D6981" s="103" t="s">
        <v>420</v>
      </c>
      <c r="E6981" s="103" t="s">
        <v>421</v>
      </c>
      <c r="F6981" s="103" t="s">
        <v>421</v>
      </c>
      <c r="G6981" s="103" t="s">
        <v>130</v>
      </c>
      <c r="H6981" s="103" t="s">
        <v>381</v>
      </c>
      <c r="I6981" s="103" t="s">
        <v>92</v>
      </c>
      <c r="J6981" s="215">
        <v>407.48</v>
      </c>
      <c r="K6981" s="216" t="s">
        <v>88</v>
      </c>
    </row>
    <row r="6982" spans="1:11" x14ac:dyDescent="0.25">
      <c r="A6982" s="103" t="s">
        <v>806</v>
      </c>
      <c r="B6982" s="103" t="s">
        <v>344</v>
      </c>
      <c r="C6982" s="103" t="s">
        <v>89</v>
      </c>
      <c r="D6982" s="103" t="s">
        <v>420</v>
      </c>
      <c r="E6982" s="103" t="s">
        <v>421</v>
      </c>
      <c r="F6982" s="103" t="s">
        <v>421</v>
      </c>
      <c r="G6982" s="103" t="s">
        <v>130</v>
      </c>
      <c r="H6982" s="103" t="s">
        <v>381</v>
      </c>
      <c r="I6982" s="103" t="s">
        <v>92</v>
      </c>
      <c r="J6982" s="215">
        <v>-179.2</v>
      </c>
      <c r="K6982" s="216" t="s">
        <v>88</v>
      </c>
    </row>
    <row r="6983" spans="1:11" x14ac:dyDescent="0.25">
      <c r="A6983" s="103" t="s">
        <v>807</v>
      </c>
      <c r="B6983" s="103" t="s">
        <v>344</v>
      </c>
      <c r="C6983" s="103" t="s">
        <v>89</v>
      </c>
      <c r="D6983" s="103" t="s">
        <v>420</v>
      </c>
      <c r="E6983" s="103" t="s">
        <v>421</v>
      </c>
      <c r="F6983" s="103" t="s">
        <v>421</v>
      </c>
      <c r="G6983" s="103" t="s">
        <v>130</v>
      </c>
      <c r="H6983" s="103" t="s">
        <v>381</v>
      </c>
      <c r="I6983" s="103" t="s">
        <v>92</v>
      </c>
      <c r="J6983" s="215">
        <v>-1358.3</v>
      </c>
      <c r="K6983" s="216" t="s">
        <v>88</v>
      </c>
    </row>
    <row r="6984" spans="1:11" x14ac:dyDescent="0.25">
      <c r="A6984" s="103" t="s">
        <v>808</v>
      </c>
      <c r="B6984" s="103" t="s">
        <v>344</v>
      </c>
      <c r="C6984" s="103" t="s">
        <v>89</v>
      </c>
      <c r="D6984" s="103" t="s">
        <v>420</v>
      </c>
      <c r="E6984" s="103" t="s">
        <v>421</v>
      </c>
      <c r="F6984" s="103" t="s">
        <v>421</v>
      </c>
      <c r="G6984" s="103" t="s">
        <v>129</v>
      </c>
      <c r="H6984" s="103" t="s">
        <v>382</v>
      </c>
      <c r="I6984" s="103" t="s">
        <v>92</v>
      </c>
      <c r="J6984" s="215">
        <v>406.1</v>
      </c>
      <c r="K6984" s="216" t="s">
        <v>88</v>
      </c>
    </row>
    <row r="6985" spans="1:11" x14ac:dyDescent="0.25">
      <c r="A6985" s="103" t="s">
        <v>809</v>
      </c>
      <c r="B6985" s="103" t="s">
        <v>344</v>
      </c>
      <c r="C6985" s="103" t="s">
        <v>89</v>
      </c>
      <c r="D6985" s="103" t="s">
        <v>420</v>
      </c>
      <c r="E6985" s="103" t="s">
        <v>421</v>
      </c>
      <c r="F6985" s="103" t="s">
        <v>421</v>
      </c>
      <c r="G6985" s="103" t="s">
        <v>129</v>
      </c>
      <c r="H6985" s="103" t="s">
        <v>382</v>
      </c>
      <c r="I6985" s="103" t="s">
        <v>92</v>
      </c>
      <c r="J6985" s="215">
        <v>22.04</v>
      </c>
      <c r="K6985" s="216" t="s">
        <v>88</v>
      </c>
    </row>
    <row r="6986" spans="1:11" x14ac:dyDescent="0.25">
      <c r="A6986" s="103" t="s">
        <v>810</v>
      </c>
      <c r="B6986" s="103" t="s">
        <v>344</v>
      </c>
      <c r="C6986" s="103" t="s">
        <v>89</v>
      </c>
      <c r="D6986" s="103" t="s">
        <v>420</v>
      </c>
      <c r="E6986" s="103" t="s">
        <v>421</v>
      </c>
      <c r="F6986" s="103" t="s">
        <v>421</v>
      </c>
      <c r="G6986" s="103" t="s">
        <v>129</v>
      </c>
      <c r="H6986" s="103" t="s">
        <v>382</v>
      </c>
      <c r="I6986" s="103" t="s">
        <v>92</v>
      </c>
      <c r="J6986" s="215">
        <v>22.05</v>
      </c>
      <c r="K6986" s="216" t="s">
        <v>88</v>
      </c>
    </row>
    <row r="6987" spans="1:11" x14ac:dyDescent="0.25">
      <c r="A6987" s="103" t="s">
        <v>1038</v>
      </c>
      <c r="B6987" s="103" t="s">
        <v>344</v>
      </c>
      <c r="C6987" s="103" t="s">
        <v>89</v>
      </c>
      <c r="D6987" s="103" t="s">
        <v>420</v>
      </c>
      <c r="E6987" s="103" t="s">
        <v>421</v>
      </c>
      <c r="F6987" s="103" t="s">
        <v>421</v>
      </c>
      <c r="G6987" s="103" t="s">
        <v>129</v>
      </c>
      <c r="H6987" s="103" t="s">
        <v>382</v>
      </c>
      <c r="I6987" s="103" t="s">
        <v>92</v>
      </c>
      <c r="J6987" s="215">
        <v>187.07</v>
      </c>
      <c r="K6987" s="216" t="s">
        <v>88</v>
      </c>
    </row>
    <row r="6988" spans="1:11" x14ac:dyDescent="0.25">
      <c r="A6988" s="103" t="s">
        <v>806</v>
      </c>
      <c r="B6988" s="103" t="s">
        <v>344</v>
      </c>
      <c r="C6988" s="103" t="s">
        <v>89</v>
      </c>
      <c r="D6988" s="103" t="s">
        <v>420</v>
      </c>
      <c r="E6988" s="103" t="s">
        <v>421</v>
      </c>
      <c r="F6988" s="103" t="s">
        <v>421</v>
      </c>
      <c r="G6988" s="103" t="s">
        <v>129</v>
      </c>
      <c r="H6988" s="103" t="s">
        <v>382</v>
      </c>
      <c r="I6988" s="103" t="s">
        <v>92</v>
      </c>
      <c r="J6988" s="215">
        <v>19.920000000000002</v>
      </c>
      <c r="K6988" s="216" t="s">
        <v>88</v>
      </c>
    </row>
    <row r="6989" spans="1:11" x14ac:dyDescent="0.25">
      <c r="A6989" s="103" t="s">
        <v>807</v>
      </c>
      <c r="B6989" s="103" t="s">
        <v>344</v>
      </c>
      <c r="C6989" s="103" t="s">
        <v>89</v>
      </c>
      <c r="D6989" s="103" t="s">
        <v>420</v>
      </c>
      <c r="E6989" s="103" t="s">
        <v>421</v>
      </c>
      <c r="F6989" s="103" t="s">
        <v>421</v>
      </c>
      <c r="G6989" s="103" t="s">
        <v>129</v>
      </c>
      <c r="H6989" s="103" t="s">
        <v>382</v>
      </c>
      <c r="I6989" s="103" t="s">
        <v>92</v>
      </c>
      <c r="J6989" s="215">
        <v>-586.32000000000005</v>
      </c>
      <c r="K6989" s="216" t="s">
        <v>88</v>
      </c>
    </row>
    <row r="6990" spans="1:11" x14ac:dyDescent="0.25">
      <c r="A6990" s="103" t="s">
        <v>808</v>
      </c>
      <c r="B6990" s="103" t="s">
        <v>344</v>
      </c>
      <c r="C6990" s="103" t="s">
        <v>89</v>
      </c>
      <c r="D6990" s="103" t="s">
        <v>420</v>
      </c>
      <c r="E6990" s="103" t="s">
        <v>421</v>
      </c>
      <c r="F6990" s="103" t="s">
        <v>421</v>
      </c>
      <c r="G6990" s="103" t="s">
        <v>446</v>
      </c>
      <c r="H6990" s="103" t="s">
        <v>447</v>
      </c>
      <c r="I6990" s="103" t="s">
        <v>92</v>
      </c>
      <c r="J6990" s="215">
        <v>-136.15</v>
      </c>
      <c r="K6990" s="216" t="s">
        <v>88</v>
      </c>
    </row>
    <row r="6991" spans="1:11" x14ac:dyDescent="0.25">
      <c r="A6991" s="103" t="s">
        <v>809</v>
      </c>
      <c r="B6991" s="103" t="s">
        <v>344</v>
      </c>
      <c r="C6991" s="103" t="s">
        <v>89</v>
      </c>
      <c r="D6991" s="103" t="s">
        <v>420</v>
      </c>
      <c r="E6991" s="103" t="s">
        <v>421</v>
      </c>
      <c r="F6991" s="103" t="s">
        <v>421</v>
      </c>
      <c r="G6991" s="103" t="s">
        <v>446</v>
      </c>
      <c r="H6991" s="103" t="s">
        <v>447</v>
      </c>
      <c r="I6991" s="103" t="s">
        <v>92</v>
      </c>
      <c r="J6991" s="215">
        <v>-1103.48</v>
      </c>
      <c r="K6991" s="216" t="s">
        <v>88</v>
      </c>
    </row>
    <row r="6992" spans="1:11" x14ac:dyDescent="0.25">
      <c r="A6992" s="103" t="s">
        <v>810</v>
      </c>
      <c r="B6992" s="103" t="s">
        <v>344</v>
      </c>
      <c r="C6992" s="103" t="s">
        <v>89</v>
      </c>
      <c r="D6992" s="103" t="s">
        <v>420</v>
      </c>
      <c r="E6992" s="103" t="s">
        <v>421</v>
      </c>
      <c r="F6992" s="103" t="s">
        <v>421</v>
      </c>
      <c r="G6992" s="103" t="s">
        <v>446</v>
      </c>
      <c r="H6992" s="103" t="s">
        <v>447</v>
      </c>
      <c r="I6992" s="103" t="s">
        <v>92</v>
      </c>
      <c r="J6992" s="215">
        <v>978.17</v>
      </c>
      <c r="K6992" s="216" t="s">
        <v>88</v>
      </c>
    </row>
    <row r="6993" spans="1:11" x14ac:dyDescent="0.25">
      <c r="A6993" s="103" t="s">
        <v>1038</v>
      </c>
      <c r="B6993" s="103" t="s">
        <v>344</v>
      </c>
      <c r="C6993" s="103" t="s">
        <v>89</v>
      </c>
      <c r="D6993" s="103" t="s">
        <v>420</v>
      </c>
      <c r="E6993" s="103" t="s">
        <v>421</v>
      </c>
      <c r="F6993" s="103" t="s">
        <v>421</v>
      </c>
      <c r="G6993" s="103" t="s">
        <v>446</v>
      </c>
      <c r="H6993" s="103" t="s">
        <v>447</v>
      </c>
      <c r="I6993" s="103" t="s">
        <v>92</v>
      </c>
      <c r="J6993" s="215">
        <v>165.33</v>
      </c>
      <c r="K6993" s="216" t="s">
        <v>88</v>
      </c>
    </row>
    <row r="6994" spans="1:11" x14ac:dyDescent="0.25">
      <c r="A6994" s="103" t="s">
        <v>806</v>
      </c>
      <c r="B6994" s="103" t="s">
        <v>344</v>
      </c>
      <c r="C6994" s="103" t="s">
        <v>89</v>
      </c>
      <c r="D6994" s="103" t="s">
        <v>420</v>
      </c>
      <c r="E6994" s="103" t="s">
        <v>421</v>
      </c>
      <c r="F6994" s="103" t="s">
        <v>421</v>
      </c>
      <c r="G6994" s="103" t="s">
        <v>446</v>
      </c>
      <c r="H6994" s="103" t="s">
        <v>447</v>
      </c>
      <c r="I6994" s="103" t="s">
        <v>92</v>
      </c>
      <c r="J6994" s="215">
        <v>-137.88999999999999</v>
      </c>
      <c r="K6994" s="216" t="s">
        <v>88</v>
      </c>
    </row>
    <row r="6995" spans="1:11" x14ac:dyDescent="0.25">
      <c r="A6995" s="103" t="s">
        <v>807</v>
      </c>
      <c r="B6995" s="103" t="s">
        <v>344</v>
      </c>
      <c r="C6995" s="103" t="s">
        <v>89</v>
      </c>
      <c r="D6995" s="103" t="s">
        <v>420</v>
      </c>
      <c r="E6995" s="103" t="s">
        <v>421</v>
      </c>
      <c r="F6995" s="103" t="s">
        <v>421</v>
      </c>
      <c r="G6995" s="103" t="s">
        <v>446</v>
      </c>
      <c r="H6995" s="103" t="s">
        <v>447</v>
      </c>
      <c r="I6995" s="103" t="s">
        <v>92</v>
      </c>
      <c r="J6995" s="215">
        <v>137.38999999999999</v>
      </c>
      <c r="K6995" s="216" t="s">
        <v>88</v>
      </c>
    </row>
    <row r="6996" spans="1:11" x14ac:dyDescent="0.25">
      <c r="A6996" s="103" t="s">
        <v>808</v>
      </c>
      <c r="B6996" s="103" t="s">
        <v>344</v>
      </c>
      <c r="C6996" s="103" t="s">
        <v>89</v>
      </c>
      <c r="D6996" s="103" t="s">
        <v>420</v>
      </c>
      <c r="E6996" s="103" t="s">
        <v>421</v>
      </c>
      <c r="F6996" s="103" t="s">
        <v>421</v>
      </c>
      <c r="G6996" s="103" t="s">
        <v>148</v>
      </c>
      <c r="H6996" s="103" t="s">
        <v>390</v>
      </c>
      <c r="I6996" s="103" t="s">
        <v>92</v>
      </c>
      <c r="J6996" s="215">
        <v>-275.87</v>
      </c>
      <c r="K6996" s="216" t="s">
        <v>88</v>
      </c>
    </row>
    <row r="6997" spans="1:11" x14ac:dyDescent="0.25">
      <c r="A6997" s="103" t="s">
        <v>806</v>
      </c>
      <c r="B6997" s="103" t="s">
        <v>344</v>
      </c>
      <c r="C6997" s="103" t="s">
        <v>89</v>
      </c>
      <c r="D6997" s="103" t="s">
        <v>420</v>
      </c>
      <c r="E6997" s="103" t="s">
        <v>421</v>
      </c>
      <c r="F6997" s="103" t="s">
        <v>421</v>
      </c>
      <c r="G6997" s="103" t="s">
        <v>148</v>
      </c>
      <c r="H6997" s="103" t="s">
        <v>390</v>
      </c>
      <c r="I6997" s="103" t="s">
        <v>92</v>
      </c>
      <c r="J6997" s="215">
        <v>275.87</v>
      </c>
      <c r="K6997" s="216" t="s">
        <v>88</v>
      </c>
    </row>
    <row r="6998" spans="1:11" x14ac:dyDescent="0.25">
      <c r="A6998" s="103" t="s">
        <v>808</v>
      </c>
      <c r="B6998" s="103" t="s">
        <v>344</v>
      </c>
      <c r="C6998" s="103" t="s">
        <v>89</v>
      </c>
      <c r="D6998" s="103" t="s">
        <v>420</v>
      </c>
      <c r="E6998" s="103" t="s">
        <v>421</v>
      </c>
      <c r="F6998" s="103" t="s">
        <v>421</v>
      </c>
      <c r="G6998" s="103" t="s">
        <v>127</v>
      </c>
      <c r="H6998" s="103" t="s">
        <v>391</v>
      </c>
      <c r="I6998" s="103" t="s">
        <v>92</v>
      </c>
      <c r="J6998" s="215">
        <v>-81.66</v>
      </c>
      <c r="K6998" s="216" t="s">
        <v>88</v>
      </c>
    </row>
    <row r="6999" spans="1:11" x14ac:dyDescent="0.25">
      <c r="A6999" s="103" t="s">
        <v>806</v>
      </c>
      <c r="B6999" s="103" t="s">
        <v>344</v>
      </c>
      <c r="C6999" s="103" t="s">
        <v>89</v>
      </c>
      <c r="D6999" s="103" t="s">
        <v>420</v>
      </c>
      <c r="E6999" s="103" t="s">
        <v>421</v>
      </c>
      <c r="F6999" s="103" t="s">
        <v>421</v>
      </c>
      <c r="G6999" s="103" t="s">
        <v>127</v>
      </c>
      <c r="H6999" s="103" t="s">
        <v>391</v>
      </c>
      <c r="I6999" s="103" t="s">
        <v>92</v>
      </c>
      <c r="J6999" s="215">
        <v>81.66</v>
      </c>
      <c r="K6999" s="216" t="s">
        <v>88</v>
      </c>
    </row>
    <row r="7000" spans="1:11" x14ac:dyDescent="0.25">
      <c r="A7000" s="103" t="s">
        <v>808</v>
      </c>
      <c r="B7000" s="103" t="s">
        <v>344</v>
      </c>
      <c r="C7000" s="103" t="s">
        <v>89</v>
      </c>
      <c r="D7000" s="103" t="s">
        <v>420</v>
      </c>
      <c r="E7000" s="103" t="s">
        <v>421</v>
      </c>
      <c r="F7000" s="103" t="s">
        <v>421</v>
      </c>
      <c r="G7000" s="103" t="s">
        <v>740</v>
      </c>
      <c r="H7000" s="103" t="s">
        <v>741</v>
      </c>
      <c r="I7000" s="103" t="s">
        <v>92</v>
      </c>
      <c r="J7000" s="215">
        <v>59.24</v>
      </c>
      <c r="K7000" s="216" t="s">
        <v>88</v>
      </c>
    </row>
    <row r="7001" spans="1:11" x14ac:dyDescent="0.25">
      <c r="A7001" s="103" t="s">
        <v>809</v>
      </c>
      <c r="B7001" s="103" t="s">
        <v>344</v>
      </c>
      <c r="C7001" s="103" t="s">
        <v>89</v>
      </c>
      <c r="D7001" s="103" t="s">
        <v>420</v>
      </c>
      <c r="E7001" s="103" t="s">
        <v>421</v>
      </c>
      <c r="F7001" s="103" t="s">
        <v>421</v>
      </c>
      <c r="G7001" s="103" t="s">
        <v>740</v>
      </c>
      <c r="H7001" s="103" t="s">
        <v>741</v>
      </c>
      <c r="I7001" s="103" t="s">
        <v>92</v>
      </c>
      <c r="J7001" s="215">
        <v>4919.72</v>
      </c>
      <c r="K7001" s="216" t="s">
        <v>88</v>
      </c>
    </row>
    <row r="7002" spans="1:11" x14ac:dyDescent="0.25">
      <c r="A7002" s="103" t="s">
        <v>810</v>
      </c>
      <c r="B7002" s="103" t="s">
        <v>344</v>
      </c>
      <c r="C7002" s="103" t="s">
        <v>89</v>
      </c>
      <c r="D7002" s="103" t="s">
        <v>420</v>
      </c>
      <c r="E7002" s="103" t="s">
        <v>421</v>
      </c>
      <c r="F7002" s="103" t="s">
        <v>421</v>
      </c>
      <c r="G7002" s="103" t="s">
        <v>740</v>
      </c>
      <c r="H7002" s="103" t="s">
        <v>741</v>
      </c>
      <c r="I7002" s="103" t="s">
        <v>92</v>
      </c>
      <c r="J7002" s="215">
        <v>-3765.38</v>
      </c>
      <c r="K7002" s="216" t="s">
        <v>88</v>
      </c>
    </row>
    <row r="7003" spans="1:11" x14ac:dyDescent="0.25">
      <c r="A7003" s="103" t="s">
        <v>1038</v>
      </c>
      <c r="B7003" s="103" t="s">
        <v>344</v>
      </c>
      <c r="C7003" s="103" t="s">
        <v>89</v>
      </c>
      <c r="D7003" s="103" t="s">
        <v>420</v>
      </c>
      <c r="E7003" s="103" t="s">
        <v>421</v>
      </c>
      <c r="F7003" s="103" t="s">
        <v>421</v>
      </c>
      <c r="G7003" s="103" t="s">
        <v>740</v>
      </c>
      <c r="H7003" s="103" t="s">
        <v>741</v>
      </c>
      <c r="I7003" s="103" t="s">
        <v>92</v>
      </c>
      <c r="J7003" s="215">
        <v>-11.11</v>
      </c>
      <c r="K7003" s="216" t="s">
        <v>88</v>
      </c>
    </row>
    <row r="7004" spans="1:11" x14ac:dyDescent="0.25">
      <c r="A7004" s="103" t="s">
        <v>806</v>
      </c>
      <c r="B7004" s="103" t="s">
        <v>344</v>
      </c>
      <c r="C7004" s="103" t="s">
        <v>89</v>
      </c>
      <c r="D7004" s="103" t="s">
        <v>420</v>
      </c>
      <c r="E7004" s="103" t="s">
        <v>421</v>
      </c>
      <c r="F7004" s="103" t="s">
        <v>421</v>
      </c>
      <c r="G7004" s="103" t="s">
        <v>740</v>
      </c>
      <c r="H7004" s="103" t="s">
        <v>741</v>
      </c>
      <c r="I7004" s="103" t="s">
        <v>92</v>
      </c>
      <c r="J7004" s="215">
        <v>-4833.57</v>
      </c>
      <c r="K7004" s="216" t="s">
        <v>88</v>
      </c>
    </row>
    <row r="7005" spans="1:11" x14ac:dyDescent="0.25">
      <c r="A7005" s="103" t="s">
        <v>807</v>
      </c>
      <c r="B7005" s="103" t="s">
        <v>344</v>
      </c>
      <c r="C7005" s="103" t="s">
        <v>89</v>
      </c>
      <c r="D7005" s="103" t="s">
        <v>420</v>
      </c>
      <c r="E7005" s="103" t="s">
        <v>421</v>
      </c>
      <c r="F7005" s="103" t="s">
        <v>421</v>
      </c>
      <c r="G7005" s="103" t="s">
        <v>740</v>
      </c>
      <c r="H7005" s="103" t="s">
        <v>741</v>
      </c>
      <c r="I7005" s="103" t="s">
        <v>92</v>
      </c>
      <c r="J7005" s="215">
        <v>-377.6</v>
      </c>
      <c r="K7005" s="216" t="s">
        <v>88</v>
      </c>
    </row>
    <row r="7006" spans="1:11" x14ac:dyDescent="0.25">
      <c r="A7006" s="103" t="s">
        <v>808</v>
      </c>
      <c r="B7006" s="103" t="s">
        <v>344</v>
      </c>
      <c r="C7006" s="103" t="s">
        <v>89</v>
      </c>
      <c r="D7006" s="103" t="s">
        <v>420</v>
      </c>
      <c r="E7006" s="103" t="s">
        <v>421</v>
      </c>
      <c r="F7006" s="103" t="s">
        <v>421</v>
      </c>
      <c r="G7006" s="103" t="s">
        <v>490</v>
      </c>
      <c r="H7006" s="103" t="s">
        <v>742</v>
      </c>
      <c r="I7006" s="103" t="s">
        <v>92</v>
      </c>
      <c r="J7006" s="215">
        <v>220.16</v>
      </c>
      <c r="K7006" s="216" t="s">
        <v>88</v>
      </c>
    </row>
    <row r="7007" spans="1:11" x14ac:dyDescent="0.25">
      <c r="A7007" s="103" t="s">
        <v>809</v>
      </c>
      <c r="B7007" s="103" t="s">
        <v>344</v>
      </c>
      <c r="C7007" s="103" t="s">
        <v>89</v>
      </c>
      <c r="D7007" s="103" t="s">
        <v>420</v>
      </c>
      <c r="E7007" s="103" t="s">
        <v>421</v>
      </c>
      <c r="F7007" s="103" t="s">
        <v>421</v>
      </c>
      <c r="G7007" s="103" t="s">
        <v>490</v>
      </c>
      <c r="H7007" s="103" t="s">
        <v>742</v>
      </c>
      <c r="I7007" s="103" t="s">
        <v>92</v>
      </c>
      <c r="J7007" s="215">
        <v>879.87</v>
      </c>
      <c r="K7007" s="216" t="s">
        <v>88</v>
      </c>
    </row>
    <row r="7008" spans="1:11" x14ac:dyDescent="0.25">
      <c r="A7008" s="103" t="s">
        <v>810</v>
      </c>
      <c r="B7008" s="103" t="s">
        <v>344</v>
      </c>
      <c r="C7008" s="103" t="s">
        <v>89</v>
      </c>
      <c r="D7008" s="103" t="s">
        <v>420</v>
      </c>
      <c r="E7008" s="103" t="s">
        <v>421</v>
      </c>
      <c r="F7008" s="103" t="s">
        <v>421</v>
      </c>
      <c r="G7008" s="103" t="s">
        <v>490</v>
      </c>
      <c r="H7008" s="103" t="s">
        <v>742</v>
      </c>
      <c r="I7008" s="103" t="s">
        <v>92</v>
      </c>
      <c r="J7008" s="215">
        <v>90.93</v>
      </c>
      <c r="K7008" s="216" t="s">
        <v>88</v>
      </c>
    </row>
    <row r="7009" spans="1:11" x14ac:dyDescent="0.25">
      <c r="A7009" s="103" t="s">
        <v>1038</v>
      </c>
      <c r="B7009" s="103" t="s">
        <v>344</v>
      </c>
      <c r="C7009" s="103" t="s">
        <v>89</v>
      </c>
      <c r="D7009" s="103" t="s">
        <v>420</v>
      </c>
      <c r="E7009" s="103" t="s">
        <v>421</v>
      </c>
      <c r="F7009" s="103" t="s">
        <v>421</v>
      </c>
      <c r="G7009" s="103" t="s">
        <v>490</v>
      </c>
      <c r="H7009" s="103" t="s">
        <v>742</v>
      </c>
      <c r="I7009" s="103" t="s">
        <v>92</v>
      </c>
      <c r="J7009" s="215">
        <v>273.47000000000003</v>
      </c>
      <c r="K7009" s="216" t="s">
        <v>88</v>
      </c>
    </row>
    <row r="7010" spans="1:11" x14ac:dyDescent="0.25">
      <c r="A7010" s="103" t="s">
        <v>806</v>
      </c>
      <c r="B7010" s="103" t="s">
        <v>344</v>
      </c>
      <c r="C7010" s="103" t="s">
        <v>89</v>
      </c>
      <c r="D7010" s="103" t="s">
        <v>420</v>
      </c>
      <c r="E7010" s="103" t="s">
        <v>421</v>
      </c>
      <c r="F7010" s="103" t="s">
        <v>421</v>
      </c>
      <c r="G7010" s="103" t="s">
        <v>490</v>
      </c>
      <c r="H7010" s="103" t="s">
        <v>742</v>
      </c>
      <c r="I7010" s="103" t="s">
        <v>92</v>
      </c>
      <c r="J7010" s="215">
        <v>347.91</v>
      </c>
      <c r="K7010" s="216" t="s">
        <v>88</v>
      </c>
    </row>
    <row r="7011" spans="1:11" x14ac:dyDescent="0.25">
      <c r="A7011" s="103" t="s">
        <v>807</v>
      </c>
      <c r="B7011" s="103" t="s">
        <v>344</v>
      </c>
      <c r="C7011" s="103" t="s">
        <v>89</v>
      </c>
      <c r="D7011" s="103" t="s">
        <v>420</v>
      </c>
      <c r="E7011" s="103" t="s">
        <v>421</v>
      </c>
      <c r="F7011" s="103" t="s">
        <v>421</v>
      </c>
      <c r="G7011" s="103" t="s">
        <v>490</v>
      </c>
      <c r="H7011" s="103" t="s">
        <v>742</v>
      </c>
      <c r="I7011" s="103" t="s">
        <v>92</v>
      </c>
      <c r="J7011" s="215">
        <v>-1347.4</v>
      </c>
      <c r="K7011" s="216" t="s">
        <v>88</v>
      </c>
    </row>
    <row r="7012" spans="1:11" x14ac:dyDescent="0.25">
      <c r="A7012" s="103" t="s">
        <v>808</v>
      </c>
      <c r="B7012" s="103" t="s">
        <v>344</v>
      </c>
      <c r="C7012" s="103" t="s">
        <v>89</v>
      </c>
      <c r="D7012" s="103" t="s">
        <v>420</v>
      </c>
      <c r="E7012" s="103" t="s">
        <v>421</v>
      </c>
      <c r="F7012" s="103" t="s">
        <v>421</v>
      </c>
      <c r="G7012" s="103" t="s">
        <v>650</v>
      </c>
      <c r="H7012" s="103" t="s">
        <v>651</v>
      </c>
      <c r="I7012" s="103" t="s">
        <v>92</v>
      </c>
      <c r="J7012" s="215">
        <v>-322.97000000000003</v>
      </c>
      <c r="K7012" s="216" t="s">
        <v>88</v>
      </c>
    </row>
    <row r="7013" spans="1:11" x14ac:dyDescent="0.25">
      <c r="A7013" s="103" t="s">
        <v>809</v>
      </c>
      <c r="B7013" s="103" t="s">
        <v>344</v>
      </c>
      <c r="C7013" s="103" t="s">
        <v>89</v>
      </c>
      <c r="D7013" s="103" t="s">
        <v>420</v>
      </c>
      <c r="E7013" s="103" t="s">
        <v>421</v>
      </c>
      <c r="F7013" s="103" t="s">
        <v>421</v>
      </c>
      <c r="G7013" s="103" t="s">
        <v>650</v>
      </c>
      <c r="H7013" s="103" t="s">
        <v>651</v>
      </c>
      <c r="I7013" s="103" t="s">
        <v>92</v>
      </c>
      <c r="J7013" s="215">
        <v>-22.35</v>
      </c>
      <c r="K7013" s="216" t="s">
        <v>88</v>
      </c>
    </row>
    <row r="7014" spans="1:11" x14ac:dyDescent="0.25">
      <c r="A7014" s="103" t="s">
        <v>810</v>
      </c>
      <c r="B7014" s="103" t="s">
        <v>344</v>
      </c>
      <c r="C7014" s="103" t="s">
        <v>89</v>
      </c>
      <c r="D7014" s="103" t="s">
        <v>420</v>
      </c>
      <c r="E7014" s="103" t="s">
        <v>421</v>
      </c>
      <c r="F7014" s="103" t="s">
        <v>421</v>
      </c>
      <c r="G7014" s="103" t="s">
        <v>650</v>
      </c>
      <c r="H7014" s="103" t="s">
        <v>651</v>
      </c>
      <c r="I7014" s="103" t="s">
        <v>92</v>
      </c>
      <c r="J7014" s="215">
        <v>2.88</v>
      </c>
      <c r="K7014" s="216" t="s">
        <v>88</v>
      </c>
    </row>
    <row r="7015" spans="1:11" x14ac:dyDescent="0.25">
      <c r="A7015" s="103" t="s">
        <v>1038</v>
      </c>
      <c r="B7015" s="103" t="s">
        <v>344</v>
      </c>
      <c r="C7015" s="103" t="s">
        <v>89</v>
      </c>
      <c r="D7015" s="103" t="s">
        <v>420</v>
      </c>
      <c r="E7015" s="103" t="s">
        <v>421</v>
      </c>
      <c r="F7015" s="103" t="s">
        <v>421</v>
      </c>
      <c r="G7015" s="103" t="s">
        <v>650</v>
      </c>
      <c r="H7015" s="103" t="s">
        <v>651</v>
      </c>
      <c r="I7015" s="103" t="s">
        <v>92</v>
      </c>
      <c r="J7015" s="215">
        <v>274.86</v>
      </c>
      <c r="K7015" s="216" t="s">
        <v>88</v>
      </c>
    </row>
    <row r="7016" spans="1:11" x14ac:dyDescent="0.25">
      <c r="A7016" s="103" t="s">
        <v>806</v>
      </c>
      <c r="B7016" s="103" t="s">
        <v>344</v>
      </c>
      <c r="C7016" s="103" t="s">
        <v>89</v>
      </c>
      <c r="D7016" s="103" t="s">
        <v>420</v>
      </c>
      <c r="E7016" s="103" t="s">
        <v>421</v>
      </c>
      <c r="F7016" s="103" t="s">
        <v>421</v>
      </c>
      <c r="G7016" s="103" t="s">
        <v>650</v>
      </c>
      <c r="H7016" s="103" t="s">
        <v>651</v>
      </c>
      <c r="I7016" s="103" t="s">
        <v>92</v>
      </c>
      <c r="J7016" s="215">
        <v>700.36</v>
      </c>
      <c r="K7016" s="216" t="s">
        <v>88</v>
      </c>
    </row>
    <row r="7017" spans="1:11" x14ac:dyDescent="0.25">
      <c r="A7017" s="103" t="s">
        <v>807</v>
      </c>
      <c r="B7017" s="103" t="s">
        <v>344</v>
      </c>
      <c r="C7017" s="103" t="s">
        <v>89</v>
      </c>
      <c r="D7017" s="103" t="s">
        <v>420</v>
      </c>
      <c r="E7017" s="103" t="s">
        <v>421</v>
      </c>
      <c r="F7017" s="103" t="s">
        <v>421</v>
      </c>
      <c r="G7017" s="103" t="s">
        <v>650</v>
      </c>
      <c r="H7017" s="103" t="s">
        <v>651</v>
      </c>
      <c r="I7017" s="103" t="s">
        <v>92</v>
      </c>
      <c r="J7017" s="215">
        <v>-743.69</v>
      </c>
      <c r="K7017" s="216" t="s">
        <v>88</v>
      </c>
    </row>
    <row r="7018" spans="1:11" x14ac:dyDescent="0.25">
      <c r="A7018" s="103" t="s">
        <v>808</v>
      </c>
      <c r="B7018" s="103" t="s">
        <v>344</v>
      </c>
      <c r="C7018" s="103" t="s">
        <v>89</v>
      </c>
      <c r="D7018" s="103" t="s">
        <v>420</v>
      </c>
      <c r="E7018" s="103" t="s">
        <v>421</v>
      </c>
      <c r="F7018" s="103" t="s">
        <v>421</v>
      </c>
      <c r="G7018" s="103" t="s">
        <v>491</v>
      </c>
      <c r="H7018" s="103" t="s">
        <v>492</v>
      </c>
      <c r="I7018" s="103" t="s">
        <v>92</v>
      </c>
      <c r="J7018" s="215">
        <v>4603.32</v>
      </c>
      <c r="K7018" s="216" t="s">
        <v>88</v>
      </c>
    </row>
    <row r="7019" spans="1:11" x14ac:dyDescent="0.25">
      <c r="A7019" s="103" t="s">
        <v>809</v>
      </c>
      <c r="B7019" s="103" t="s">
        <v>344</v>
      </c>
      <c r="C7019" s="103" t="s">
        <v>89</v>
      </c>
      <c r="D7019" s="103" t="s">
        <v>420</v>
      </c>
      <c r="E7019" s="103" t="s">
        <v>421</v>
      </c>
      <c r="F7019" s="103" t="s">
        <v>421</v>
      </c>
      <c r="G7019" s="103" t="s">
        <v>491</v>
      </c>
      <c r="H7019" s="103" t="s">
        <v>492</v>
      </c>
      <c r="I7019" s="103" t="s">
        <v>92</v>
      </c>
      <c r="J7019" s="215">
        <v>-1584.62</v>
      </c>
      <c r="K7019" s="216" t="s">
        <v>88</v>
      </c>
    </row>
    <row r="7020" spans="1:11" x14ac:dyDescent="0.25">
      <c r="A7020" s="103" t="s">
        <v>810</v>
      </c>
      <c r="B7020" s="103" t="s">
        <v>344</v>
      </c>
      <c r="C7020" s="103" t="s">
        <v>89</v>
      </c>
      <c r="D7020" s="103" t="s">
        <v>420</v>
      </c>
      <c r="E7020" s="103" t="s">
        <v>421</v>
      </c>
      <c r="F7020" s="103" t="s">
        <v>421</v>
      </c>
      <c r="G7020" s="103" t="s">
        <v>491</v>
      </c>
      <c r="H7020" s="103" t="s">
        <v>492</v>
      </c>
      <c r="I7020" s="103" t="s">
        <v>92</v>
      </c>
      <c r="J7020" s="215">
        <v>1584.62</v>
      </c>
      <c r="K7020" s="216" t="s">
        <v>88</v>
      </c>
    </row>
    <row r="7021" spans="1:11" x14ac:dyDescent="0.25">
      <c r="A7021" s="103" t="s">
        <v>1038</v>
      </c>
      <c r="B7021" s="103" t="s">
        <v>344</v>
      </c>
      <c r="C7021" s="103" t="s">
        <v>89</v>
      </c>
      <c r="D7021" s="103" t="s">
        <v>420</v>
      </c>
      <c r="E7021" s="103" t="s">
        <v>421</v>
      </c>
      <c r="F7021" s="103" t="s">
        <v>421</v>
      </c>
      <c r="G7021" s="103" t="s">
        <v>491</v>
      </c>
      <c r="H7021" s="103" t="s">
        <v>492</v>
      </c>
      <c r="I7021" s="103" t="s">
        <v>92</v>
      </c>
      <c r="J7021" s="215">
        <v>1479.62</v>
      </c>
      <c r="K7021" s="216" t="s">
        <v>88</v>
      </c>
    </row>
    <row r="7022" spans="1:11" x14ac:dyDescent="0.25">
      <c r="A7022" s="103" t="s">
        <v>806</v>
      </c>
      <c r="B7022" s="103" t="s">
        <v>344</v>
      </c>
      <c r="C7022" s="103" t="s">
        <v>89</v>
      </c>
      <c r="D7022" s="103" t="s">
        <v>420</v>
      </c>
      <c r="E7022" s="103" t="s">
        <v>421</v>
      </c>
      <c r="F7022" s="103" t="s">
        <v>421</v>
      </c>
      <c r="G7022" s="103" t="s">
        <v>491</v>
      </c>
      <c r="H7022" s="103" t="s">
        <v>492</v>
      </c>
      <c r="I7022" s="103" t="s">
        <v>92</v>
      </c>
      <c r="J7022" s="215">
        <v>566.5</v>
      </c>
      <c r="K7022" s="216" t="s">
        <v>88</v>
      </c>
    </row>
    <row r="7023" spans="1:11" x14ac:dyDescent="0.25">
      <c r="A7023" s="103" t="s">
        <v>807</v>
      </c>
      <c r="B7023" s="103" t="s">
        <v>344</v>
      </c>
      <c r="C7023" s="103" t="s">
        <v>89</v>
      </c>
      <c r="D7023" s="103" t="s">
        <v>420</v>
      </c>
      <c r="E7023" s="103" t="s">
        <v>421</v>
      </c>
      <c r="F7023" s="103" t="s">
        <v>421</v>
      </c>
      <c r="G7023" s="103" t="s">
        <v>491</v>
      </c>
      <c r="H7023" s="103" t="s">
        <v>492</v>
      </c>
      <c r="I7023" s="103" t="s">
        <v>92</v>
      </c>
      <c r="J7023" s="215">
        <v>-7809.18</v>
      </c>
      <c r="K7023" s="216" t="s">
        <v>88</v>
      </c>
    </row>
    <row r="7024" spans="1:11" x14ac:dyDescent="0.25">
      <c r="A7024" s="103" t="s">
        <v>1038</v>
      </c>
      <c r="B7024" s="103" t="s">
        <v>344</v>
      </c>
      <c r="C7024" s="103" t="s">
        <v>89</v>
      </c>
      <c r="D7024" s="103" t="s">
        <v>420</v>
      </c>
      <c r="E7024" s="103" t="s">
        <v>421</v>
      </c>
      <c r="F7024" s="103" t="s">
        <v>421</v>
      </c>
      <c r="G7024" s="103" t="s">
        <v>94</v>
      </c>
      <c r="H7024" s="103" t="s">
        <v>397</v>
      </c>
      <c r="I7024" s="103" t="s">
        <v>92</v>
      </c>
      <c r="J7024" s="215">
        <v>-362.2</v>
      </c>
      <c r="K7024" s="216" t="s">
        <v>88</v>
      </c>
    </row>
    <row r="7025" spans="1:11" x14ac:dyDescent="0.25">
      <c r="A7025" s="103" t="s">
        <v>807</v>
      </c>
      <c r="B7025" s="103" t="s">
        <v>344</v>
      </c>
      <c r="C7025" s="103" t="s">
        <v>89</v>
      </c>
      <c r="D7025" s="103" t="s">
        <v>420</v>
      </c>
      <c r="E7025" s="103" t="s">
        <v>421</v>
      </c>
      <c r="F7025" s="103" t="s">
        <v>421</v>
      </c>
      <c r="G7025" s="103" t="s">
        <v>94</v>
      </c>
      <c r="H7025" s="103" t="s">
        <v>397</v>
      </c>
      <c r="I7025" s="103" t="s">
        <v>92</v>
      </c>
      <c r="J7025" s="215">
        <v>362.2</v>
      </c>
      <c r="K7025" s="216" t="s">
        <v>88</v>
      </c>
    </row>
    <row r="7026" spans="1:11" x14ac:dyDescent="0.25">
      <c r="A7026" s="103" t="s">
        <v>808</v>
      </c>
      <c r="B7026" s="103" t="s">
        <v>344</v>
      </c>
      <c r="C7026" s="103" t="s">
        <v>89</v>
      </c>
      <c r="D7026" s="103" t="s">
        <v>420</v>
      </c>
      <c r="E7026" s="103" t="s">
        <v>421</v>
      </c>
      <c r="F7026" s="103" t="s">
        <v>421</v>
      </c>
      <c r="G7026" s="103" t="s">
        <v>120</v>
      </c>
      <c r="H7026" s="103" t="s">
        <v>398</v>
      </c>
      <c r="I7026" s="103" t="s">
        <v>92</v>
      </c>
      <c r="J7026" s="215">
        <v>-1897.9</v>
      </c>
      <c r="K7026" s="216" t="s">
        <v>88</v>
      </c>
    </row>
    <row r="7027" spans="1:11" x14ac:dyDescent="0.25">
      <c r="A7027" s="103" t="s">
        <v>809</v>
      </c>
      <c r="B7027" s="103" t="s">
        <v>344</v>
      </c>
      <c r="C7027" s="103" t="s">
        <v>89</v>
      </c>
      <c r="D7027" s="103" t="s">
        <v>420</v>
      </c>
      <c r="E7027" s="103" t="s">
        <v>421</v>
      </c>
      <c r="F7027" s="103" t="s">
        <v>421</v>
      </c>
      <c r="G7027" s="103" t="s">
        <v>120</v>
      </c>
      <c r="H7027" s="103" t="s">
        <v>398</v>
      </c>
      <c r="I7027" s="103" t="s">
        <v>92</v>
      </c>
      <c r="J7027" s="215">
        <v>477.31</v>
      </c>
      <c r="K7027" s="216" t="s">
        <v>88</v>
      </c>
    </row>
    <row r="7028" spans="1:11" x14ac:dyDescent="0.25">
      <c r="A7028" s="103" t="s">
        <v>810</v>
      </c>
      <c r="B7028" s="103" t="s">
        <v>344</v>
      </c>
      <c r="C7028" s="103" t="s">
        <v>89</v>
      </c>
      <c r="D7028" s="103" t="s">
        <v>420</v>
      </c>
      <c r="E7028" s="103" t="s">
        <v>421</v>
      </c>
      <c r="F7028" s="103" t="s">
        <v>421</v>
      </c>
      <c r="G7028" s="103" t="s">
        <v>120</v>
      </c>
      <c r="H7028" s="103" t="s">
        <v>398</v>
      </c>
      <c r="I7028" s="103" t="s">
        <v>92</v>
      </c>
      <c r="J7028" s="215">
        <v>-775.25</v>
      </c>
      <c r="K7028" s="216" t="s">
        <v>88</v>
      </c>
    </row>
    <row r="7029" spans="1:11" x14ac:dyDescent="0.25">
      <c r="A7029" s="103" t="s">
        <v>1038</v>
      </c>
      <c r="B7029" s="103" t="s">
        <v>344</v>
      </c>
      <c r="C7029" s="103" t="s">
        <v>89</v>
      </c>
      <c r="D7029" s="103" t="s">
        <v>420</v>
      </c>
      <c r="E7029" s="103" t="s">
        <v>421</v>
      </c>
      <c r="F7029" s="103" t="s">
        <v>421</v>
      </c>
      <c r="G7029" s="103" t="s">
        <v>120</v>
      </c>
      <c r="H7029" s="103" t="s">
        <v>398</v>
      </c>
      <c r="I7029" s="103" t="s">
        <v>92</v>
      </c>
      <c r="J7029" s="215">
        <v>-87.98</v>
      </c>
      <c r="K7029" s="216" t="s">
        <v>88</v>
      </c>
    </row>
    <row r="7030" spans="1:11" x14ac:dyDescent="0.25">
      <c r="A7030" s="103" t="s">
        <v>806</v>
      </c>
      <c r="B7030" s="103" t="s">
        <v>344</v>
      </c>
      <c r="C7030" s="103" t="s">
        <v>89</v>
      </c>
      <c r="D7030" s="103" t="s">
        <v>420</v>
      </c>
      <c r="E7030" s="103" t="s">
        <v>421</v>
      </c>
      <c r="F7030" s="103" t="s">
        <v>421</v>
      </c>
      <c r="G7030" s="103" t="s">
        <v>120</v>
      </c>
      <c r="H7030" s="103" t="s">
        <v>398</v>
      </c>
      <c r="I7030" s="103" t="s">
        <v>92</v>
      </c>
      <c r="J7030" s="215">
        <v>1659.84</v>
      </c>
      <c r="K7030" s="216" t="s">
        <v>88</v>
      </c>
    </row>
    <row r="7031" spans="1:11" x14ac:dyDescent="0.25">
      <c r="A7031" s="103" t="s">
        <v>807</v>
      </c>
      <c r="B7031" s="103" t="s">
        <v>344</v>
      </c>
      <c r="C7031" s="103" t="s">
        <v>89</v>
      </c>
      <c r="D7031" s="103" t="s">
        <v>420</v>
      </c>
      <c r="E7031" s="103" t="s">
        <v>421</v>
      </c>
      <c r="F7031" s="103" t="s">
        <v>421</v>
      </c>
      <c r="G7031" s="103" t="s">
        <v>120</v>
      </c>
      <c r="H7031" s="103" t="s">
        <v>398</v>
      </c>
      <c r="I7031" s="103" t="s">
        <v>92</v>
      </c>
      <c r="J7031" s="215">
        <v>622.07000000000005</v>
      </c>
      <c r="K7031" s="216" t="s">
        <v>88</v>
      </c>
    </row>
    <row r="7032" spans="1:11" x14ac:dyDescent="0.25">
      <c r="A7032" s="103" t="s">
        <v>809</v>
      </c>
      <c r="B7032" s="103" t="s">
        <v>344</v>
      </c>
      <c r="C7032" s="103" t="s">
        <v>89</v>
      </c>
      <c r="D7032" s="103" t="s">
        <v>527</v>
      </c>
      <c r="E7032" s="103" t="s">
        <v>528</v>
      </c>
      <c r="F7032" s="103" t="s">
        <v>528</v>
      </c>
      <c r="G7032" s="103" t="s">
        <v>499</v>
      </c>
      <c r="H7032" s="103" t="s">
        <v>500</v>
      </c>
      <c r="I7032" s="103" t="s">
        <v>92</v>
      </c>
      <c r="J7032" s="215">
        <v>350</v>
      </c>
      <c r="K7032" s="216" t="s">
        <v>344</v>
      </c>
    </row>
    <row r="7033" spans="1:11" x14ac:dyDescent="0.25">
      <c r="A7033" s="103" t="s">
        <v>810</v>
      </c>
      <c r="B7033" s="103" t="s">
        <v>344</v>
      </c>
      <c r="C7033" s="103" t="s">
        <v>89</v>
      </c>
      <c r="D7033" s="103" t="s">
        <v>527</v>
      </c>
      <c r="E7033" s="103" t="s">
        <v>528</v>
      </c>
      <c r="F7033" s="103" t="s">
        <v>528</v>
      </c>
      <c r="G7033" s="103" t="s">
        <v>499</v>
      </c>
      <c r="H7033" s="103" t="s">
        <v>500</v>
      </c>
      <c r="I7033" s="103" t="s">
        <v>92</v>
      </c>
      <c r="J7033" s="215">
        <v>350</v>
      </c>
      <c r="K7033" s="216" t="s">
        <v>344</v>
      </c>
    </row>
    <row r="7034" spans="1:11" x14ac:dyDescent="0.25">
      <c r="A7034" s="103" t="s">
        <v>1038</v>
      </c>
      <c r="B7034" s="103" t="s">
        <v>344</v>
      </c>
      <c r="C7034" s="103" t="s">
        <v>89</v>
      </c>
      <c r="D7034" s="103" t="s">
        <v>527</v>
      </c>
      <c r="E7034" s="103" t="s">
        <v>528</v>
      </c>
      <c r="F7034" s="103" t="s">
        <v>528</v>
      </c>
      <c r="G7034" s="103" t="s">
        <v>483</v>
      </c>
      <c r="H7034" s="103" t="s">
        <v>484</v>
      </c>
      <c r="I7034" s="103" t="s">
        <v>92</v>
      </c>
      <c r="J7034" s="215">
        <v>350</v>
      </c>
      <c r="K7034" s="216" t="s">
        <v>344</v>
      </c>
    </row>
    <row r="7035" spans="1:11" x14ac:dyDescent="0.25">
      <c r="A7035" s="103" t="s">
        <v>807</v>
      </c>
      <c r="B7035" s="103" t="s">
        <v>344</v>
      </c>
      <c r="C7035" s="103" t="s">
        <v>89</v>
      </c>
      <c r="D7035" s="103" t="s">
        <v>527</v>
      </c>
      <c r="E7035" s="103" t="s">
        <v>528</v>
      </c>
      <c r="F7035" s="103" t="s">
        <v>528</v>
      </c>
      <c r="G7035" s="103" t="s">
        <v>483</v>
      </c>
      <c r="H7035" s="103" t="s">
        <v>484</v>
      </c>
      <c r="I7035" s="103" t="s">
        <v>92</v>
      </c>
      <c r="J7035" s="215">
        <v>350</v>
      </c>
      <c r="K7035" s="216" t="s">
        <v>344</v>
      </c>
    </row>
    <row r="7036" spans="1:11" x14ac:dyDescent="0.25">
      <c r="A7036" s="103" t="s">
        <v>1038</v>
      </c>
      <c r="B7036" s="103" t="s">
        <v>344</v>
      </c>
      <c r="C7036" s="103" t="s">
        <v>89</v>
      </c>
      <c r="D7036" s="103" t="s">
        <v>527</v>
      </c>
      <c r="E7036" s="103" t="s">
        <v>528</v>
      </c>
      <c r="F7036" s="103" t="s">
        <v>528</v>
      </c>
      <c r="G7036" s="103" t="s">
        <v>531</v>
      </c>
      <c r="H7036" s="103" t="s">
        <v>532</v>
      </c>
      <c r="I7036" s="103" t="s">
        <v>92</v>
      </c>
      <c r="J7036" s="215">
        <v>-175</v>
      </c>
      <c r="K7036" s="216" t="s">
        <v>344</v>
      </c>
    </row>
    <row r="7037" spans="1:11" x14ac:dyDescent="0.25">
      <c r="A7037" s="103" t="s">
        <v>807</v>
      </c>
      <c r="B7037" s="103" t="s">
        <v>344</v>
      </c>
      <c r="C7037" s="103" t="s">
        <v>89</v>
      </c>
      <c r="D7037" s="103" t="s">
        <v>527</v>
      </c>
      <c r="E7037" s="103" t="s">
        <v>528</v>
      </c>
      <c r="F7037" s="103" t="s">
        <v>528</v>
      </c>
      <c r="G7037" s="103" t="s">
        <v>531</v>
      </c>
      <c r="H7037" s="103" t="s">
        <v>532</v>
      </c>
      <c r="I7037" s="103" t="s">
        <v>92</v>
      </c>
      <c r="J7037" s="215">
        <v>525</v>
      </c>
      <c r="K7037" s="216" t="s">
        <v>344</v>
      </c>
    </row>
    <row r="7038" spans="1:11" x14ac:dyDescent="0.25">
      <c r="A7038" s="103" t="s">
        <v>809</v>
      </c>
      <c r="B7038" s="103" t="s">
        <v>344</v>
      </c>
      <c r="C7038" s="103" t="s">
        <v>89</v>
      </c>
      <c r="D7038" s="103" t="s">
        <v>527</v>
      </c>
      <c r="E7038" s="103" t="s">
        <v>528</v>
      </c>
      <c r="F7038" s="103" t="s">
        <v>528</v>
      </c>
      <c r="G7038" s="103" t="s">
        <v>545</v>
      </c>
      <c r="H7038" s="103" t="s">
        <v>546</v>
      </c>
      <c r="I7038" s="103" t="s">
        <v>92</v>
      </c>
      <c r="J7038" s="215">
        <v>350</v>
      </c>
      <c r="K7038" s="216" t="s">
        <v>344</v>
      </c>
    </row>
    <row r="7039" spans="1:11" x14ac:dyDescent="0.25">
      <c r="A7039" s="103" t="s">
        <v>1038</v>
      </c>
      <c r="B7039" s="103" t="s">
        <v>344</v>
      </c>
      <c r="C7039" s="103" t="s">
        <v>89</v>
      </c>
      <c r="D7039" s="103" t="s">
        <v>527</v>
      </c>
      <c r="E7039" s="103" t="s">
        <v>528</v>
      </c>
      <c r="F7039" s="103" t="s">
        <v>528</v>
      </c>
      <c r="G7039" s="103" t="s">
        <v>545</v>
      </c>
      <c r="H7039" s="103" t="s">
        <v>546</v>
      </c>
      <c r="I7039" s="103" t="s">
        <v>92</v>
      </c>
      <c r="J7039" s="215">
        <v>525</v>
      </c>
      <c r="K7039" s="216" t="s">
        <v>344</v>
      </c>
    </row>
    <row r="7040" spans="1:11" x14ac:dyDescent="0.25">
      <c r="A7040" s="103" t="s">
        <v>806</v>
      </c>
      <c r="B7040" s="103" t="s">
        <v>344</v>
      </c>
      <c r="C7040" s="103" t="s">
        <v>89</v>
      </c>
      <c r="D7040" s="103" t="s">
        <v>527</v>
      </c>
      <c r="E7040" s="103" t="s">
        <v>528</v>
      </c>
      <c r="F7040" s="103" t="s">
        <v>528</v>
      </c>
      <c r="G7040" s="103" t="s">
        <v>545</v>
      </c>
      <c r="H7040" s="103" t="s">
        <v>546</v>
      </c>
      <c r="I7040" s="103" t="s">
        <v>92</v>
      </c>
      <c r="J7040" s="215">
        <v>350</v>
      </c>
      <c r="K7040" s="216" t="s">
        <v>344</v>
      </c>
    </row>
    <row r="7041" spans="1:11" x14ac:dyDescent="0.25">
      <c r="A7041" s="103" t="s">
        <v>807</v>
      </c>
      <c r="B7041" s="103" t="s">
        <v>344</v>
      </c>
      <c r="C7041" s="103" t="s">
        <v>89</v>
      </c>
      <c r="D7041" s="103" t="s">
        <v>527</v>
      </c>
      <c r="E7041" s="103" t="s">
        <v>528</v>
      </c>
      <c r="F7041" s="103" t="s">
        <v>528</v>
      </c>
      <c r="G7041" s="103" t="s">
        <v>545</v>
      </c>
      <c r="H7041" s="103" t="s">
        <v>546</v>
      </c>
      <c r="I7041" s="103" t="s">
        <v>92</v>
      </c>
      <c r="J7041" s="215">
        <v>525</v>
      </c>
      <c r="K7041" s="216" t="s">
        <v>344</v>
      </c>
    </row>
    <row r="7042" spans="1:11" x14ac:dyDescent="0.25">
      <c r="A7042" s="103" t="s">
        <v>809</v>
      </c>
      <c r="B7042" s="103" t="s">
        <v>344</v>
      </c>
      <c r="C7042" s="103" t="s">
        <v>89</v>
      </c>
      <c r="D7042" s="103" t="s">
        <v>527</v>
      </c>
      <c r="E7042" s="103" t="s">
        <v>528</v>
      </c>
      <c r="F7042" s="103" t="s">
        <v>528</v>
      </c>
      <c r="G7042" s="103" t="s">
        <v>485</v>
      </c>
      <c r="H7042" s="103" t="s">
        <v>486</v>
      </c>
      <c r="I7042" s="103" t="s">
        <v>92</v>
      </c>
      <c r="J7042" s="215">
        <v>350</v>
      </c>
      <c r="K7042" s="216" t="s">
        <v>344</v>
      </c>
    </row>
    <row r="7043" spans="1:11" x14ac:dyDescent="0.25">
      <c r="A7043" s="103" t="s">
        <v>810</v>
      </c>
      <c r="B7043" s="103" t="s">
        <v>344</v>
      </c>
      <c r="C7043" s="103" t="s">
        <v>89</v>
      </c>
      <c r="D7043" s="103" t="s">
        <v>527</v>
      </c>
      <c r="E7043" s="103" t="s">
        <v>528</v>
      </c>
      <c r="F7043" s="103" t="s">
        <v>528</v>
      </c>
      <c r="G7043" s="103" t="s">
        <v>485</v>
      </c>
      <c r="H7043" s="103" t="s">
        <v>486</v>
      </c>
      <c r="I7043" s="103" t="s">
        <v>92</v>
      </c>
      <c r="J7043" s="215">
        <v>350</v>
      </c>
      <c r="K7043" s="216" t="s">
        <v>344</v>
      </c>
    </row>
    <row r="7044" spans="1:11" x14ac:dyDescent="0.25">
      <c r="A7044" s="103" t="s">
        <v>806</v>
      </c>
      <c r="B7044" s="103" t="s">
        <v>344</v>
      </c>
      <c r="C7044" s="103" t="s">
        <v>89</v>
      </c>
      <c r="D7044" s="103" t="s">
        <v>527</v>
      </c>
      <c r="E7044" s="103" t="s">
        <v>528</v>
      </c>
      <c r="F7044" s="103" t="s">
        <v>528</v>
      </c>
      <c r="G7044" s="103" t="s">
        <v>485</v>
      </c>
      <c r="H7044" s="103" t="s">
        <v>486</v>
      </c>
      <c r="I7044" s="103" t="s">
        <v>92</v>
      </c>
      <c r="J7044" s="215">
        <v>350</v>
      </c>
      <c r="K7044" s="216" t="s">
        <v>344</v>
      </c>
    </row>
    <row r="7045" spans="1:11" x14ac:dyDescent="0.25">
      <c r="A7045" s="103" t="s">
        <v>810</v>
      </c>
      <c r="B7045" s="103" t="s">
        <v>344</v>
      </c>
      <c r="C7045" s="103" t="s">
        <v>89</v>
      </c>
      <c r="D7045" s="103" t="s">
        <v>527</v>
      </c>
      <c r="E7045" s="103" t="s">
        <v>528</v>
      </c>
      <c r="F7045" s="103" t="s">
        <v>528</v>
      </c>
      <c r="G7045" s="103" t="s">
        <v>539</v>
      </c>
      <c r="H7045" s="103" t="s">
        <v>540</v>
      </c>
      <c r="I7045" s="103" t="s">
        <v>92</v>
      </c>
      <c r="J7045" s="215">
        <v>350</v>
      </c>
      <c r="K7045" s="216" t="s">
        <v>344</v>
      </c>
    </row>
    <row r="7046" spans="1:11" x14ac:dyDescent="0.25">
      <c r="A7046" s="103" t="s">
        <v>810</v>
      </c>
      <c r="B7046" s="103" t="s">
        <v>344</v>
      </c>
      <c r="C7046" s="103" t="s">
        <v>89</v>
      </c>
      <c r="D7046" s="103" t="s">
        <v>527</v>
      </c>
      <c r="E7046" s="103" t="s">
        <v>528</v>
      </c>
      <c r="F7046" s="103" t="s">
        <v>528</v>
      </c>
      <c r="G7046" s="103" t="s">
        <v>487</v>
      </c>
      <c r="H7046" s="103" t="s">
        <v>488</v>
      </c>
      <c r="I7046" s="103" t="s">
        <v>92</v>
      </c>
      <c r="J7046" s="215">
        <v>350</v>
      </c>
      <c r="K7046" s="216" t="s">
        <v>347</v>
      </c>
    </row>
    <row r="7047" spans="1:11" x14ac:dyDescent="0.25">
      <c r="A7047" s="103" t="s">
        <v>808</v>
      </c>
      <c r="B7047" s="103" t="s">
        <v>344</v>
      </c>
      <c r="C7047" s="103" t="s">
        <v>89</v>
      </c>
      <c r="D7047" s="103" t="s">
        <v>422</v>
      </c>
      <c r="E7047" s="103" t="s">
        <v>423</v>
      </c>
      <c r="F7047" s="103" t="s">
        <v>423</v>
      </c>
      <c r="G7047" s="103" t="s">
        <v>99</v>
      </c>
      <c r="H7047" s="103" t="s">
        <v>363</v>
      </c>
      <c r="I7047" s="103" t="s">
        <v>92</v>
      </c>
      <c r="J7047" s="215">
        <v>484</v>
      </c>
      <c r="K7047" s="216" t="s">
        <v>88</v>
      </c>
    </row>
    <row r="7048" spans="1:11" x14ac:dyDescent="0.25">
      <c r="A7048" s="103" t="s">
        <v>809</v>
      </c>
      <c r="B7048" s="103" t="s">
        <v>344</v>
      </c>
      <c r="C7048" s="103" t="s">
        <v>89</v>
      </c>
      <c r="D7048" s="103" t="s">
        <v>422</v>
      </c>
      <c r="E7048" s="103" t="s">
        <v>423</v>
      </c>
      <c r="F7048" s="103" t="s">
        <v>423</v>
      </c>
      <c r="G7048" s="103" t="s">
        <v>99</v>
      </c>
      <c r="H7048" s="103" t="s">
        <v>363</v>
      </c>
      <c r="I7048" s="103" t="s">
        <v>92</v>
      </c>
      <c r="J7048" s="215">
        <v>726</v>
      </c>
      <c r="K7048" s="216" t="s">
        <v>88</v>
      </c>
    </row>
    <row r="7049" spans="1:11" x14ac:dyDescent="0.25">
      <c r="A7049" s="103" t="s">
        <v>810</v>
      </c>
      <c r="B7049" s="103" t="s">
        <v>344</v>
      </c>
      <c r="C7049" s="103" t="s">
        <v>89</v>
      </c>
      <c r="D7049" s="103" t="s">
        <v>422</v>
      </c>
      <c r="E7049" s="103" t="s">
        <v>423</v>
      </c>
      <c r="F7049" s="103" t="s">
        <v>423</v>
      </c>
      <c r="G7049" s="103" t="s">
        <v>99</v>
      </c>
      <c r="H7049" s="103" t="s">
        <v>363</v>
      </c>
      <c r="I7049" s="103" t="s">
        <v>92</v>
      </c>
      <c r="J7049" s="215">
        <v>473</v>
      </c>
      <c r="K7049" s="216" t="s">
        <v>88</v>
      </c>
    </row>
    <row r="7050" spans="1:11" x14ac:dyDescent="0.25">
      <c r="A7050" s="103" t="s">
        <v>1038</v>
      </c>
      <c r="B7050" s="103" t="s">
        <v>344</v>
      </c>
      <c r="C7050" s="103" t="s">
        <v>89</v>
      </c>
      <c r="D7050" s="103" t="s">
        <v>422</v>
      </c>
      <c r="E7050" s="103" t="s">
        <v>423</v>
      </c>
      <c r="F7050" s="103" t="s">
        <v>423</v>
      </c>
      <c r="G7050" s="103" t="s">
        <v>99</v>
      </c>
      <c r="H7050" s="103" t="s">
        <v>363</v>
      </c>
      <c r="I7050" s="103" t="s">
        <v>92</v>
      </c>
      <c r="J7050" s="215">
        <v>418</v>
      </c>
      <c r="K7050" s="216" t="s">
        <v>88</v>
      </c>
    </row>
    <row r="7051" spans="1:11" x14ac:dyDescent="0.25">
      <c r="A7051" s="103" t="s">
        <v>806</v>
      </c>
      <c r="B7051" s="103" t="s">
        <v>344</v>
      </c>
      <c r="C7051" s="103" t="s">
        <v>89</v>
      </c>
      <c r="D7051" s="103" t="s">
        <v>422</v>
      </c>
      <c r="E7051" s="103" t="s">
        <v>423</v>
      </c>
      <c r="F7051" s="103" t="s">
        <v>423</v>
      </c>
      <c r="G7051" s="103" t="s">
        <v>99</v>
      </c>
      <c r="H7051" s="103" t="s">
        <v>363</v>
      </c>
      <c r="I7051" s="103" t="s">
        <v>92</v>
      </c>
      <c r="J7051" s="215">
        <v>638</v>
      </c>
      <c r="K7051" s="216" t="s">
        <v>88</v>
      </c>
    </row>
    <row r="7052" spans="1:11" x14ac:dyDescent="0.25">
      <c r="A7052" s="103" t="s">
        <v>807</v>
      </c>
      <c r="B7052" s="103" t="s">
        <v>344</v>
      </c>
      <c r="C7052" s="103" t="s">
        <v>89</v>
      </c>
      <c r="D7052" s="103" t="s">
        <v>422</v>
      </c>
      <c r="E7052" s="103" t="s">
        <v>423</v>
      </c>
      <c r="F7052" s="103" t="s">
        <v>423</v>
      </c>
      <c r="G7052" s="103" t="s">
        <v>99</v>
      </c>
      <c r="H7052" s="103" t="s">
        <v>363</v>
      </c>
      <c r="I7052" s="103" t="s">
        <v>92</v>
      </c>
      <c r="J7052" s="215">
        <v>968</v>
      </c>
      <c r="K7052" s="216" t="s">
        <v>88</v>
      </c>
    </row>
    <row r="7053" spans="1:11" x14ac:dyDescent="0.25">
      <c r="A7053" s="103" t="s">
        <v>809</v>
      </c>
      <c r="B7053" s="103" t="s">
        <v>344</v>
      </c>
      <c r="C7053" s="103" t="s">
        <v>89</v>
      </c>
      <c r="D7053" s="103" t="s">
        <v>422</v>
      </c>
      <c r="E7053" s="103" t="s">
        <v>423</v>
      </c>
      <c r="F7053" s="103" t="s">
        <v>423</v>
      </c>
      <c r="G7053" s="103" t="s">
        <v>133</v>
      </c>
      <c r="H7053" s="103" t="s">
        <v>378</v>
      </c>
      <c r="I7053" s="103" t="s">
        <v>92</v>
      </c>
      <c r="J7053" s="215">
        <v>112.5</v>
      </c>
      <c r="K7053" s="216" t="s">
        <v>88</v>
      </c>
    </row>
    <row r="7054" spans="1:11" x14ac:dyDescent="0.25">
      <c r="A7054" s="103" t="s">
        <v>808</v>
      </c>
      <c r="B7054" s="103" t="s">
        <v>344</v>
      </c>
      <c r="C7054" s="103" t="s">
        <v>89</v>
      </c>
      <c r="D7054" s="103" t="s">
        <v>422</v>
      </c>
      <c r="E7054" s="103" t="s">
        <v>423</v>
      </c>
      <c r="F7054" s="103" t="s">
        <v>423</v>
      </c>
      <c r="G7054" s="103" t="s">
        <v>650</v>
      </c>
      <c r="H7054" s="103" t="s">
        <v>651</v>
      </c>
      <c r="I7054" s="103" t="s">
        <v>92</v>
      </c>
      <c r="J7054" s="215">
        <v>500</v>
      </c>
      <c r="K7054" s="216" t="s">
        <v>88</v>
      </c>
    </row>
    <row r="7055" spans="1:11" x14ac:dyDescent="0.25">
      <c r="A7055" s="103" t="s">
        <v>809</v>
      </c>
      <c r="B7055" s="103" t="s">
        <v>344</v>
      </c>
      <c r="C7055" s="103" t="s">
        <v>89</v>
      </c>
      <c r="D7055" s="103" t="s">
        <v>422</v>
      </c>
      <c r="E7055" s="103" t="s">
        <v>423</v>
      </c>
      <c r="F7055" s="103" t="s">
        <v>423</v>
      </c>
      <c r="G7055" s="103" t="s">
        <v>650</v>
      </c>
      <c r="H7055" s="103" t="s">
        <v>651</v>
      </c>
      <c r="I7055" s="103" t="s">
        <v>92</v>
      </c>
      <c r="J7055" s="215">
        <v>412.5</v>
      </c>
      <c r="K7055" s="216" t="s">
        <v>88</v>
      </c>
    </row>
    <row r="7056" spans="1:11" x14ac:dyDescent="0.25">
      <c r="A7056" s="103" t="s">
        <v>810</v>
      </c>
      <c r="B7056" s="103" t="s">
        <v>344</v>
      </c>
      <c r="C7056" s="103" t="s">
        <v>89</v>
      </c>
      <c r="D7056" s="103" t="s">
        <v>422</v>
      </c>
      <c r="E7056" s="103" t="s">
        <v>423</v>
      </c>
      <c r="F7056" s="103" t="s">
        <v>423</v>
      </c>
      <c r="G7056" s="103" t="s">
        <v>650</v>
      </c>
      <c r="H7056" s="103" t="s">
        <v>651</v>
      </c>
      <c r="I7056" s="103" t="s">
        <v>92</v>
      </c>
      <c r="J7056" s="215">
        <v>631.25</v>
      </c>
      <c r="K7056" s="216" t="s">
        <v>88</v>
      </c>
    </row>
    <row r="7057" spans="1:11" x14ac:dyDescent="0.25">
      <c r="A7057" s="103" t="s">
        <v>1038</v>
      </c>
      <c r="B7057" s="103" t="s">
        <v>344</v>
      </c>
      <c r="C7057" s="103" t="s">
        <v>89</v>
      </c>
      <c r="D7057" s="103" t="s">
        <v>422</v>
      </c>
      <c r="E7057" s="103" t="s">
        <v>423</v>
      </c>
      <c r="F7057" s="103" t="s">
        <v>423</v>
      </c>
      <c r="G7057" s="103" t="s">
        <v>650</v>
      </c>
      <c r="H7057" s="103" t="s">
        <v>651</v>
      </c>
      <c r="I7057" s="103" t="s">
        <v>92</v>
      </c>
      <c r="J7057" s="215">
        <v>1031.25</v>
      </c>
      <c r="K7057" s="216" t="s">
        <v>88</v>
      </c>
    </row>
    <row r="7058" spans="1:11" x14ac:dyDescent="0.25">
      <c r="A7058" s="103" t="s">
        <v>806</v>
      </c>
      <c r="B7058" s="103" t="s">
        <v>344</v>
      </c>
      <c r="C7058" s="103" t="s">
        <v>89</v>
      </c>
      <c r="D7058" s="103" t="s">
        <v>422</v>
      </c>
      <c r="E7058" s="103" t="s">
        <v>423</v>
      </c>
      <c r="F7058" s="103" t="s">
        <v>423</v>
      </c>
      <c r="G7058" s="103" t="s">
        <v>650</v>
      </c>
      <c r="H7058" s="103" t="s">
        <v>651</v>
      </c>
      <c r="I7058" s="103" t="s">
        <v>92</v>
      </c>
      <c r="J7058" s="215">
        <v>318.75</v>
      </c>
      <c r="K7058" s="216" t="s">
        <v>88</v>
      </c>
    </row>
    <row r="7059" spans="1:11" x14ac:dyDescent="0.25">
      <c r="A7059" s="103" t="s">
        <v>807</v>
      </c>
      <c r="B7059" s="103" t="s">
        <v>344</v>
      </c>
      <c r="C7059" s="103" t="s">
        <v>89</v>
      </c>
      <c r="D7059" s="103" t="s">
        <v>422</v>
      </c>
      <c r="E7059" s="103" t="s">
        <v>423</v>
      </c>
      <c r="F7059" s="103" t="s">
        <v>423</v>
      </c>
      <c r="G7059" s="103" t="s">
        <v>650</v>
      </c>
      <c r="H7059" s="103" t="s">
        <v>651</v>
      </c>
      <c r="I7059" s="103" t="s">
        <v>92</v>
      </c>
      <c r="J7059" s="215">
        <v>581.25</v>
      </c>
      <c r="K7059" s="216" t="s">
        <v>88</v>
      </c>
    </row>
    <row r="7060" spans="1:11" x14ac:dyDescent="0.25">
      <c r="A7060" s="103" t="s">
        <v>808</v>
      </c>
      <c r="B7060" s="103" t="s">
        <v>344</v>
      </c>
      <c r="C7060" s="103" t="s">
        <v>89</v>
      </c>
      <c r="D7060" s="103" t="s">
        <v>425</v>
      </c>
      <c r="E7060" s="103" t="s">
        <v>426</v>
      </c>
      <c r="F7060" s="103" t="s">
        <v>426</v>
      </c>
      <c r="G7060" s="103" t="s">
        <v>99</v>
      </c>
      <c r="H7060" s="103" t="s">
        <v>363</v>
      </c>
      <c r="I7060" s="103" t="s">
        <v>92</v>
      </c>
      <c r="J7060" s="215">
        <v>110</v>
      </c>
      <c r="K7060" s="216" t="s">
        <v>88</v>
      </c>
    </row>
    <row r="7061" spans="1:11" x14ac:dyDescent="0.25">
      <c r="A7061" s="103" t="s">
        <v>809</v>
      </c>
      <c r="B7061" s="103" t="s">
        <v>344</v>
      </c>
      <c r="C7061" s="103" t="s">
        <v>89</v>
      </c>
      <c r="D7061" s="103" t="s">
        <v>425</v>
      </c>
      <c r="E7061" s="103" t="s">
        <v>426</v>
      </c>
      <c r="F7061" s="103" t="s">
        <v>426</v>
      </c>
      <c r="G7061" s="103" t="s">
        <v>99</v>
      </c>
      <c r="H7061" s="103" t="s">
        <v>363</v>
      </c>
      <c r="I7061" s="103" t="s">
        <v>92</v>
      </c>
      <c r="J7061" s="215">
        <v>66</v>
      </c>
      <c r="K7061" s="216" t="s">
        <v>88</v>
      </c>
    </row>
    <row r="7062" spans="1:11" x14ac:dyDescent="0.25">
      <c r="A7062" s="103" t="s">
        <v>810</v>
      </c>
      <c r="B7062" s="103" t="s">
        <v>344</v>
      </c>
      <c r="C7062" s="103" t="s">
        <v>89</v>
      </c>
      <c r="D7062" s="103" t="s">
        <v>425</v>
      </c>
      <c r="E7062" s="103" t="s">
        <v>426</v>
      </c>
      <c r="F7062" s="103" t="s">
        <v>426</v>
      </c>
      <c r="G7062" s="103" t="s">
        <v>99</v>
      </c>
      <c r="H7062" s="103" t="s">
        <v>363</v>
      </c>
      <c r="I7062" s="103" t="s">
        <v>92</v>
      </c>
      <c r="J7062" s="215">
        <v>74.8</v>
      </c>
      <c r="K7062" s="216" t="s">
        <v>88</v>
      </c>
    </row>
    <row r="7063" spans="1:11" x14ac:dyDescent="0.25">
      <c r="A7063" s="103" t="s">
        <v>1038</v>
      </c>
      <c r="B7063" s="103" t="s">
        <v>344</v>
      </c>
      <c r="C7063" s="103" t="s">
        <v>89</v>
      </c>
      <c r="D7063" s="103" t="s">
        <v>425</v>
      </c>
      <c r="E7063" s="103" t="s">
        <v>426</v>
      </c>
      <c r="F7063" s="103" t="s">
        <v>426</v>
      </c>
      <c r="G7063" s="103" t="s">
        <v>99</v>
      </c>
      <c r="H7063" s="103" t="s">
        <v>363</v>
      </c>
      <c r="I7063" s="103" t="s">
        <v>92</v>
      </c>
      <c r="J7063" s="215">
        <v>-66</v>
      </c>
      <c r="K7063" s="216" t="s">
        <v>88</v>
      </c>
    </row>
    <row r="7064" spans="1:11" x14ac:dyDescent="0.25">
      <c r="A7064" s="103" t="s">
        <v>806</v>
      </c>
      <c r="B7064" s="103" t="s">
        <v>344</v>
      </c>
      <c r="C7064" s="103" t="s">
        <v>89</v>
      </c>
      <c r="D7064" s="103" t="s">
        <v>425</v>
      </c>
      <c r="E7064" s="103" t="s">
        <v>426</v>
      </c>
      <c r="F7064" s="103" t="s">
        <v>426</v>
      </c>
      <c r="G7064" s="103" t="s">
        <v>99</v>
      </c>
      <c r="H7064" s="103" t="s">
        <v>363</v>
      </c>
      <c r="I7064" s="103" t="s">
        <v>92</v>
      </c>
      <c r="J7064" s="215">
        <v>-149.6</v>
      </c>
      <c r="K7064" s="216" t="s">
        <v>88</v>
      </c>
    </row>
    <row r="7065" spans="1:11" x14ac:dyDescent="0.25">
      <c r="A7065" s="103" t="s">
        <v>807</v>
      </c>
      <c r="B7065" s="103" t="s">
        <v>344</v>
      </c>
      <c r="C7065" s="103" t="s">
        <v>89</v>
      </c>
      <c r="D7065" s="103" t="s">
        <v>425</v>
      </c>
      <c r="E7065" s="103" t="s">
        <v>426</v>
      </c>
      <c r="F7065" s="103" t="s">
        <v>426</v>
      </c>
      <c r="G7065" s="103" t="s">
        <v>99</v>
      </c>
      <c r="H7065" s="103" t="s">
        <v>363</v>
      </c>
      <c r="I7065" s="103" t="s">
        <v>92</v>
      </c>
      <c r="J7065" s="215">
        <v>-257.39999999999998</v>
      </c>
      <c r="K7065" s="216" t="s">
        <v>88</v>
      </c>
    </row>
    <row r="7066" spans="1:11" x14ac:dyDescent="0.25">
      <c r="A7066" s="103" t="s">
        <v>810</v>
      </c>
      <c r="B7066" s="103" t="s">
        <v>344</v>
      </c>
      <c r="C7066" s="103" t="s">
        <v>89</v>
      </c>
      <c r="D7066" s="103" t="s">
        <v>425</v>
      </c>
      <c r="E7066" s="103" t="s">
        <v>426</v>
      </c>
      <c r="F7066" s="103" t="s">
        <v>426</v>
      </c>
      <c r="G7066" s="103" t="s">
        <v>133</v>
      </c>
      <c r="H7066" s="103" t="s">
        <v>378</v>
      </c>
      <c r="I7066" s="103" t="s">
        <v>92</v>
      </c>
      <c r="J7066" s="215">
        <v>-100</v>
      </c>
      <c r="K7066" s="216" t="s">
        <v>88</v>
      </c>
    </row>
    <row r="7067" spans="1:11" x14ac:dyDescent="0.25">
      <c r="A7067" s="103" t="s">
        <v>808</v>
      </c>
      <c r="B7067" s="103" t="s">
        <v>344</v>
      </c>
      <c r="C7067" s="103" t="s">
        <v>89</v>
      </c>
      <c r="D7067" s="103" t="s">
        <v>425</v>
      </c>
      <c r="E7067" s="103" t="s">
        <v>426</v>
      </c>
      <c r="F7067" s="103" t="s">
        <v>426</v>
      </c>
      <c r="G7067" s="103" t="s">
        <v>650</v>
      </c>
      <c r="H7067" s="103" t="s">
        <v>651</v>
      </c>
      <c r="I7067" s="103" t="s">
        <v>92</v>
      </c>
      <c r="J7067" s="215">
        <v>198.75</v>
      </c>
      <c r="K7067" s="216" t="s">
        <v>88</v>
      </c>
    </row>
    <row r="7068" spans="1:11" x14ac:dyDescent="0.25">
      <c r="A7068" s="103" t="s">
        <v>809</v>
      </c>
      <c r="B7068" s="103" t="s">
        <v>344</v>
      </c>
      <c r="C7068" s="103" t="s">
        <v>89</v>
      </c>
      <c r="D7068" s="103" t="s">
        <v>425</v>
      </c>
      <c r="E7068" s="103" t="s">
        <v>426</v>
      </c>
      <c r="F7068" s="103" t="s">
        <v>426</v>
      </c>
      <c r="G7068" s="103" t="s">
        <v>650</v>
      </c>
      <c r="H7068" s="103" t="s">
        <v>651</v>
      </c>
      <c r="I7068" s="103" t="s">
        <v>92</v>
      </c>
      <c r="J7068" s="215">
        <v>-112.5</v>
      </c>
      <c r="K7068" s="216" t="s">
        <v>88</v>
      </c>
    </row>
    <row r="7069" spans="1:11" x14ac:dyDescent="0.25">
      <c r="A7069" s="103" t="s">
        <v>810</v>
      </c>
      <c r="B7069" s="103" t="s">
        <v>344</v>
      </c>
      <c r="C7069" s="103" t="s">
        <v>89</v>
      </c>
      <c r="D7069" s="103" t="s">
        <v>425</v>
      </c>
      <c r="E7069" s="103" t="s">
        <v>426</v>
      </c>
      <c r="F7069" s="103" t="s">
        <v>426</v>
      </c>
      <c r="G7069" s="103" t="s">
        <v>650</v>
      </c>
      <c r="H7069" s="103" t="s">
        <v>651</v>
      </c>
      <c r="I7069" s="103" t="s">
        <v>92</v>
      </c>
      <c r="J7069" s="215">
        <v>73.25</v>
      </c>
      <c r="K7069" s="216" t="s">
        <v>88</v>
      </c>
    </row>
    <row r="7070" spans="1:11" x14ac:dyDescent="0.25">
      <c r="A7070" s="103" t="s">
        <v>1038</v>
      </c>
      <c r="B7070" s="103" t="s">
        <v>344</v>
      </c>
      <c r="C7070" s="103" t="s">
        <v>89</v>
      </c>
      <c r="D7070" s="103" t="s">
        <v>425</v>
      </c>
      <c r="E7070" s="103" t="s">
        <v>426</v>
      </c>
      <c r="F7070" s="103" t="s">
        <v>426</v>
      </c>
      <c r="G7070" s="103" t="s">
        <v>650</v>
      </c>
      <c r="H7070" s="103" t="s">
        <v>651</v>
      </c>
      <c r="I7070" s="103" t="s">
        <v>92</v>
      </c>
      <c r="J7070" s="215">
        <v>308.13</v>
      </c>
      <c r="K7070" s="216" t="s">
        <v>88</v>
      </c>
    </row>
    <row r="7071" spans="1:11" x14ac:dyDescent="0.25">
      <c r="A7071" s="103" t="s">
        <v>806</v>
      </c>
      <c r="B7071" s="103" t="s">
        <v>344</v>
      </c>
      <c r="C7071" s="103" t="s">
        <v>89</v>
      </c>
      <c r="D7071" s="103" t="s">
        <v>425</v>
      </c>
      <c r="E7071" s="103" t="s">
        <v>426</v>
      </c>
      <c r="F7071" s="103" t="s">
        <v>426</v>
      </c>
      <c r="G7071" s="103" t="s">
        <v>650</v>
      </c>
      <c r="H7071" s="103" t="s">
        <v>651</v>
      </c>
      <c r="I7071" s="103" t="s">
        <v>92</v>
      </c>
      <c r="J7071" s="215">
        <v>-51.25</v>
      </c>
      <c r="K7071" s="216" t="s">
        <v>88</v>
      </c>
    </row>
    <row r="7072" spans="1:11" x14ac:dyDescent="0.25">
      <c r="A7072" s="103" t="s">
        <v>807</v>
      </c>
      <c r="B7072" s="103" t="s">
        <v>344</v>
      </c>
      <c r="C7072" s="103" t="s">
        <v>89</v>
      </c>
      <c r="D7072" s="103" t="s">
        <v>425</v>
      </c>
      <c r="E7072" s="103" t="s">
        <v>426</v>
      </c>
      <c r="F7072" s="103" t="s">
        <v>426</v>
      </c>
      <c r="G7072" s="103" t="s">
        <v>650</v>
      </c>
      <c r="H7072" s="103" t="s">
        <v>651</v>
      </c>
      <c r="I7072" s="103" t="s">
        <v>92</v>
      </c>
      <c r="J7072" s="215">
        <v>-260</v>
      </c>
      <c r="K7072" s="216" t="s">
        <v>88</v>
      </c>
    </row>
    <row r="7073" spans="1:11" x14ac:dyDescent="0.25">
      <c r="A7073" s="103" t="s">
        <v>808</v>
      </c>
      <c r="B7073" s="103" t="s">
        <v>344</v>
      </c>
      <c r="C7073" s="103" t="s">
        <v>89</v>
      </c>
      <c r="D7073" s="103" t="s">
        <v>429</v>
      </c>
      <c r="E7073" s="103" t="s">
        <v>430</v>
      </c>
      <c r="F7073" s="103" t="s">
        <v>430</v>
      </c>
      <c r="G7073" s="103" t="s">
        <v>505</v>
      </c>
      <c r="H7073" s="103" t="s">
        <v>506</v>
      </c>
      <c r="I7073" s="103" t="s">
        <v>92</v>
      </c>
      <c r="J7073" s="215">
        <v>-517.49</v>
      </c>
      <c r="K7073" s="216" t="s">
        <v>344</v>
      </c>
    </row>
    <row r="7074" spans="1:11" x14ac:dyDescent="0.25">
      <c r="A7074" s="103" t="s">
        <v>809</v>
      </c>
      <c r="B7074" s="103" t="s">
        <v>344</v>
      </c>
      <c r="C7074" s="103" t="s">
        <v>89</v>
      </c>
      <c r="D7074" s="103" t="s">
        <v>429</v>
      </c>
      <c r="E7074" s="103" t="s">
        <v>430</v>
      </c>
      <c r="F7074" s="103" t="s">
        <v>430</v>
      </c>
      <c r="G7074" s="103" t="s">
        <v>505</v>
      </c>
      <c r="H7074" s="103" t="s">
        <v>506</v>
      </c>
      <c r="I7074" s="103" t="s">
        <v>92</v>
      </c>
      <c r="J7074" s="215">
        <v>-288.89999999999998</v>
      </c>
      <c r="K7074" s="216" t="s">
        <v>344</v>
      </c>
    </row>
    <row r="7075" spans="1:11" x14ac:dyDescent="0.25">
      <c r="A7075" s="103" t="s">
        <v>810</v>
      </c>
      <c r="B7075" s="103" t="s">
        <v>344</v>
      </c>
      <c r="C7075" s="103" t="s">
        <v>89</v>
      </c>
      <c r="D7075" s="103" t="s">
        <v>429</v>
      </c>
      <c r="E7075" s="103" t="s">
        <v>430</v>
      </c>
      <c r="F7075" s="103" t="s">
        <v>430</v>
      </c>
      <c r="G7075" s="103" t="s">
        <v>505</v>
      </c>
      <c r="H7075" s="103" t="s">
        <v>506</v>
      </c>
      <c r="I7075" s="103" t="s">
        <v>92</v>
      </c>
      <c r="J7075" s="215">
        <v>288.89999999999998</v>
      </c>
      <c r="K7075" s="216" t="s">
        <v>344</v>
      </c>
    </row>
    <row r="7076" spans="1:11" x14ac:dyDescent="0.25">
      <c r="A7076" s="103" t="s">
        <v>806</v>
      </c>
      <c r="B7076" s="103" t="s">
        <v>344</v>
      </c>
      <c r="C7076" s="103" t="s">
        <v>89</v>
      </c>
      <c r="D7076" s="103" t="s">
        <v>429</v>
      </c>
      <c r="E7076" s="103" t="s">
        <v>430</v>
      </c>
      <c r="F7076" s="103" t="s">
        <v>430</v>
      </c>
      <c r="G7076" s="103" t="s">
        <v>505</v>
      </c>
      <c r="H7076" s="103" t="s">
        <v>506</v>
      </c>
      <c r="I7076" s="103" t="s">
        <v>92</v>
      </c>
      <c r="J7076" s="215">
        <v>517.49</v>
      </c>
      <c r="K7076" s="216" t="s">
        <v>344</v>
      </c>
    </row>
    <row r="7077" spans="1:11" x14ac:dyDescent="0.25">
      <c r="A7077" s="103" t="s">
        <v>808</v>
      </c>
      <c r="B7077" s="103" t="s">
        <v>344</v>
      </c>
      <c r="C7077" s="103" t="s">
        <v>89</v>
      </c>
      <c r="D7077" s="103" t="s">
        <v>429</v>
      </c>
      <c r="E7077" s="103" t="s">
        <v>430</v>
      </c>
      <c r="F7077" s="103" t="s">
        <v>430</v>
      </c>
      <c r="G7077" s="103" t="s">
        <v>169</v>
      </c>
      <c r="H7077" s="103" t="s">
        <v>380</v>
      </c>
      <c r="I7077" s="103" t="s">
        <v>92</v>
      </c>
      <c r="J7077" s="215">
        <v>17.149999999999999</v>
      </c>
      <c r="K7077" s="216" t="s">
        <v>88</v>
      </c>
    </row>
    <row r="7078" spans="1:11" x14ac:dyDescent="0.25">
      <c r="A7078" s="103" t="s">
        <v>807</v>
      </c>
      <c r="B7078" s="103" t="s">
        <v>344</v>
      </c>
      <c r="C7078" s="103" t="s">
        <v>89</v>
      </c>
      <c r="D7078" s="103" t="s">
        <v>429</v>
      </c>
      <c r="E7078" s="103" t="s">
        <v>430</v>
      </c>
      <c r="F7078" s="103" t="s">
        <v>430</v>
      </c>
      <c r="G7078" s="103" t="s">
        <v>169</v>
      </c>
      <c r="H7078" s="103" t="s">
        <v>380</v>
      </c>
      <c r="I7078" s="103" t="s">
        <v>92</v>
      </c>
      <c r="J7078" s="215">
        <v>-17.149999999999999</v>
      </c>
      <c r="K7078" s="216" t="s">
        <v>88</v>
      </c>
    </row>
    <row r="7079" spans="1:11" x14ac:dyDescent="0.25">
      <c r="A7079" s="103" t="s">
        <v>809</v>
      </c>
      <c r="B7079" s="103" t="s">
        <v>344</v>
      </c>
      <c r="C7079" s="103" t="s">
        <v>89</v>
      </c>
      <c r="D7079" s="103" t="s">
        <v>429</v>
      </c>
      <c r="E7079" s="103" t="s">
        <v>430</v>
      </c>
      <c r="F7079" s="103" t="s">
        <v>430</v>
      </c>
      <c r="G7079" s="103" t="s">
        <v>446</v>
      </c>
      <c r="H7079" s="103" t="s">
        <v>447</v>
      </c>
      <c r="I7079" s="103" t="s">
        <v>92</v>
      </c>
      <c r="J7079" s="215">
        <v>-205.5</v>
      </c>
      <c r="K7079" s="216" t="s">
        <v>88</v>
      </c>
    </row>
    <row r="7080" spans="1:11" x14ac:dyDescent="0.25">
      <c r="A7080" s="103" t="s">
        <v>810</v>
      </c>
      <c r="B7080" s="103" t="s">
        <v>344</v>
      </c>
      <c r="C7080" s="103" t="s">
        <v>89</v>
      </c>
      <c r="D7080" s="103" t="s">
        <v>429</v>
      </c>
      <c r="E7080" s="103" t="s">
        <v>430</v>
      </c>
      <c r="F7080" s="103" t="s">
        <v>430</v>
      </c>
      <c r="G7080" s="103" t="s">
        <v>446</v>
      </c>
      <c r="H7080" s="103" t="s">
        <v>447</v>
      </c>
      <c r="I7080" s="103" t="s">
        <v>92</v>
      </c>
      <c r="J7080" s="215">
        <v>205.5</v>
      </c>
      <c r="K7080" s="216" t="s">
        <v>88</v>
      </c>
    </row>
    <row r="7081" spans="1:11" x14ac:dyDescent="0.25">
      <c r="A7081" s="103" t="s">
        <v>808</v>
      </c>
      <c r="B7081" s="103" t="s">
        <v>344</v>
      </c>
      <c r="C7081" s="103" t="s">
        <v>89</v>
      </c>
      <c r="D7081" s="103" t="s">
        <v>91</v>
      </c>
      <c r="E7081" s="103" t="s">
        <v>295</v>
      </c>
      <c r="F7081" s="103" t="s">
        <v>295</v>
      </c>
      <c r="G7081" s="103" t="s">
        <v>119</v>
      </c>
      <c r="H7081" s="103" t="s">
        <v>308</v>
      </c>
      <c r="I7081" s="103" t="s">
        <v>92</v>
      </c>
      <c r="J7081" s="215">
        <v>9.06</v>
      </c>
      <c r="K7081" s="216" t="s">
        <v>88</v>
      </c>
    </row>
    <row r="7082" spans="1:11" x14ac:dyDescent="0.25">
      <c r="A7082" s="103" t="s">
        <v>809</v>
      </c>
      <c r="B7082" s="103" t="s">
        <v>344</v>
      </c>
      <c r="C7082" s="103" t="s">
        <v>89</v>
      </c>
      <c r="D7082" s="103" t="s">
        <v>91</v>
      </c>
      <c r="E7082" s="103" t="s">
        <v>295</v>
      </c>
      <c r="F7082" s="103" t="s">
        <v>295</v>
      </c>
      <c r="G7082" s="103" t="s">
        <v>119</v>
      </c>
      <c r="H7082" s="103" t="s">
        <v>308</v>
      </c>
      <c r="I7082" s="103" t="s">
        <v>92</v>
      </c>
      <c r="J7082" s="215">
        <v>16.440000000000001</v>
      </c>
      <c r="K7082" s="216" t="s">
        <v>88</v>
      </c>
    </row>
    <row r="7083" spans="1:11" x14ac:dyDescent="0.25">
      <c r="A7083" s="103" t="s">
        <v>810</v>
      </c>
      <c r="B7083" s="103" t="s">
        <v>344</v>
      </c>
      <c r="C7083" s="103" t="s">
        <v>89</v>
      </c>
      <c r="D7083" s="103" t="s">
        <v>91</v>
      </c>
      <c r="E7083" s="103" t="s">
        <v>295</v>
      </c>
      <c r="F7083" s="103" t="s">
        <v>295</v>
      </c>
      <c r="G7083" s="103" t="s">
        <v>119</v>
      </c>
      <c r="H7083" s="103" t="s">
        <v>308</v>
      </c>
      <c r="I7083" s="103" t="s">
        <v>92</v>
      </c>
      <c r="J7083" s="215">
        <v>39.46</v>
      </c>
      <c r="K7083" s="216" t="s">
        <v>88</v>
      </c>
    </row>
    <row r="7084" spans="1:11" x14ac:dyDescent="0.25">
      <c r="A7084" s="103" t="s">
        <v>806</v>
      </c>
      <c r="B7084" s="103" t="s">
        <v>344</v>
      </c>
      <c r="C7084" s="103" t="s">
        <v>89</v>
      </c>
      <c r="D7084" s="103" t="s">
        <v>91</v>
      </c>
      <c r="E7084" s="103" t="s">
        <v>295</v>
      </c>
      <c r="F7084" s="103" t="s">
        <v>295</v>
      </c>
      <c r="G7084" s="103" t="s">
        <v>119</v>
      </c>
      <c r="H7084" s="103" t="s">
        <v>308</v>
      </c>
      <c r="I7084" s="103" t="s">
        <v>92</v>
      </c>
      <c r="J7084" s="215">
        <v>53.95</v>
      </c>
      <c r="K7084" s="216" t="s">
        <v>88</v>
      </c>
    </row>
    <row r="7085" spans="1:11" x14ac:dyDescent="0.25">
      <c r="A7085" s="103" t="s">
        <v>807</v>
      </c>
      <c r="B7085" s="103" t="s">
        <v>344</v>
      </c>
      <c r="C7085" s="103" t="s">
        <v>89</v>
      </c>
      <c r="D7085" s="103" t="s">
        <v>91</v>
      </c>
      <c r="E7085" s="103" t="s">
        <v>295</v>
      </c>
      <c r="F7085" s="103" t="s">
        <v>295</v>
      </c>
      <c r="G7085" s="103" t="s">
        <v>119</v>
      </c>
      <c r="H7085" s="103" t="s">
        <v>308</v>
      </c>
      <c r="I7085" s="103" t="s">
        <v>92</v>
      </c>
      <c r="J7085" s="215">
        <v>-17.22</v>
      </c>
      <c r="K7085" s="216" t="s">
        <v>88</v>
      </c>
    </row>
    <row r="7086" spans="1:11" x14ac:dyDescent="0.25">
      <c r="A7086" s="103" t="s">
        <v>808</v>
      </c>
      <c r="B7086" s="103" t="s">
        <v>344</v>
      </c>
      <c r="C7086" s="103" t="s">
        <v>89</v>
      </c>
      <c r="D7086" s="103" t="s">
        <v>91</v>
      </c>
      <c r="E7086" s="103" t="s">
        <v>295</v>
      </c>
      <c r="F7086" s="103" t="s">
        <v>295</v>
      </c>
      <c r="G7086" s="103" t="s">
        <v>96</v>
      </c>
      <c r="H7086" s="103" t="s">
        <v>319</v>
      </c>
      <c r="I7086" s="103" t="s">
        <v>92</v>
      </c>
      <c r="J7086" s="215">
        <v>-26.47</v>
      </c>
      <c r="K7086" s="216" t="s">
        <v>88</v>
      </c>
    </row>
    <row r="7087" spans="1:11" x14ac:dyDescent="0.25">
      <c r="A7087" s="103" t="s">
        <v>1038</v>
      </c>
      <c r="B7087" s="103" t="s">
        <v>344</v>
      </c>
      <c r="C7087" s="103" t="s">
        <v>89</v>
      </c>
      <c r="D7087" s="103" t="s">
        <v>91</v>
      </c>
      <c r="E7087" s="103" t="s">
        <v>295</v>
      </c>
      <c r="F7087" s="103" t="s">
        <v>295</v>
      </c>
      <c r="G7087" s="103" t="s">
        <v>96</v>
      </c>
      <c r="H7087" s="103" t="s">
        <v>319</v>
      </c>
      <c r="I7087" s="103" t="s">
        <v>92</v>
      </c>
      <c r="J7087" s="215">
        <v>110.31</v>
      </c>
      <c r="K7087" s="216" t="s">
        <v>88</v>
      </c>
    </row>
    <row r="7088" spans="1:11" x14ac:dyDescent="0.25">
      <c r="A7088" s="103" t="s">
        <v>806</v>
      </c>
      <c r="B7088" s="103" t="s">
        <v>344</v>
      </c>
      <c r="C7088" s="103" t="s">
        <v>89</v>
      </c>
      <c r="D7088" s="103" t="s">
        <v>91</v>
      </c>
      <c r="E7088" s="103" t="s">
        <v>295</v>
      </c>
      <c r="F7088" s="103" t="s">
        <v>295</v>
      </c>
      <c r="G7088" s="103" t="s">
        <v>96</v>
      </c>
      <c r="H7088" s="103" t="s">
        <v>319</v>
      </c>
      <c r="I7088" s="103" t="s">
        <v>92</v>
      </c>
      <c r="J7088" s="215">
        <v>126.77</v>
      </c>
      <c r="K7088" s="216" t="s">
        <v>88</v>
      </c>
    </row>
    <row r="7089" spans="1:11" x14ac:dyDescent="0.25">
      <c r="A7089" s="103" t="s">
        <v>808</v>
      </c>
      <c r="B7089" s="103" t="s">
        <v>344</v>
      </c>
      <c r="C7089" s="103" t="s">
        <v>89</v>
      </c>
      <c r="D7089" s="103" t="s">
        <v>91</v>
      </c>
      <c r="E7089" s="103" t="s">
        <v>295</v>
      </c>
      <c r="F7089" s="103" t="s">
        <v>295</v>
      </c>
      <c r="G7089" s="103" t="s">
        <v>118</v>
      </c>
      <c r="H7089" s="103" t="s">
        <v>323</v>
      </c>
      <c r="I7089" s="103" t="s">
        <v>92</v>
      </c>
      <c r="J7089" s="215">
        <v>-25.12</v>
      </c>
      <c r="K7089" s="216" t="s">
        <v>88</v>
      </c>
    </row>
    <row r="7090" spans="1:11" x14ac:dyDescent="0.25">
      <c r="A7090" s="103" t="s">
        <v>810</v>
      </c>
      <c r="B7090" s="103" t="s">
        <v>344</v>
      </c>
      <c r="C7090" s="103" t="s">
        <v>89</v>
      </c>
      <c r="D7090" s="103" t="s">
        <v>91</v>
      </c>
      <c r="E7090" s="103" t="s">
        <v>295</v>
      </c>
      <c r="F7090" s="103" t="s">
        <v>295</v>
      </c>
      <c r="G7090" s="103" t="s">
        <v>118</v>
      </c>
      <c r="H7090" s="103" t="s">
        <v>323</v>
      </c>
      <c r="I7090" s="103" t="s">
        <v>92</v>
      </c>
      <c r="J7090" s="215">
        <v>-40.270000000000003</v>
      </c>
      <c r="K7090" s="216" t="s">
        <v>88</v>
      </c>
    </row>
    <row r="7091" spans="1:11" x14ac:dyDescent="0.25">
      <c r="A7091" s="103" t="s">
        <v>806</v>
      </c>
      <c r="B7091" s="103" t="s">
        <v>344</v>
      </c>
      <c r="C7091" s="103" t="s">
        <v>89</v>
      </c>
      <c r="D7091" s="103" t="s">
        <v>91</v>
      </c>
      <c r="E7091" s="103" t="s">
        <v>295</v>
      </c>
      <c r="F7091" s="103" t="s">
        <v>295</v>
      </c>
      <c r="G7091" s="103" t="s">
        <v>118</v>
      </c>
      <c r="H7091" s="103" t="s">
        <v>323</v>
      </c>
      <c r="I7091" s="103" t="s">
        <v>92</v>
      </c>
      <c r="J7091" s="215">
        <v>46.05</v>
      </c>
      <c r="K7091" s="216" t="s">
        <v>88</v>
      </c>
    </row>
    <row r="7092" spans="1:11" x14ac:dyDescent="0.25">
      <c r="A7092" s="103" t="s">
        <v>1038</v>
      </c>
      <c r="B7092" s="103" t="s">
        <v>344</v>
      </c>
      <c r="C7092" s="103" t="s">
        <v>89</v>
      </c>
      <c r="D7092" s="103" t="s">
        <v>91</v>
      </c>
      <c r="E7092" s="103" t="s">
        <v>295</v>
      </c>
      <c r="F7092" s="103" t="s">
        <v>295</v>
      </c>
      <c r="G7092" s="103" t="s">
        <v>111</v>
      </c>
      <c r="H7092" s="103" t="s">
        <v>469</v>
      </c>
      <c r="I7092" s="103" t="s">
        <v>92</v>
      </c>
      <c r="J7092" s="215">
        <v>23.56</v>
      </c>
      <c r="K7092" s="216" t="s">
        <v>88</v>
      </c>
    </row>
    <row r="7093" spans="1:11" x14ac:dyDescent="0.25">
      <c r="A7093" s="103" t="s">
        <v>809</v>
      </c>
      <c r="B7093" s="103" t="s">
        <v>344</v>
      </c>
      <c r="C7093" s="103" t="s">
        <v>89</v>
      </c>
      <c r="D7093" s="103" t="s">
        <v>91</v>
      </c>
      <c r="E7093" s="103" t="s">
        <v>295</v>
      </c>
      <c r="F7093" s="103" t="s">
        <v>295</v>
      </c>
      <c r="G7093" s="103" t="s">
        <v>103</v>
      </c>
      <c r="H7093" s="103" t="s">
        <v>337</v>
      </c>
      <c r="I7093" s="103" t="s">
        <v>92</v>
      </c>
      <c r="J7093" s="215">
        <v>949.4</v>
      </c>
      <c r="K7093" s="216" t="s">
        <v>88</v>
      </c>
    </row>
    <row r="7094" spans="1:11" x14ac:dyDescent="0.25">
      <c r="A7094" s="103" t="s">
        <v>810</v>
      </c>
      <c r="B7094" s="103" t="s">
        <v>344</v>
      </c>
      <c r="C7094" s="103" t="s">
        <v>89</v>
      </c>
      <c r="D7094" s="103" t="s">
        <v>91</v>
      </c>
      <c r="E7094" s="103" t="s">
        <v>295</v>
      </c>
      <c r="F7094" s="103" t="s">
        <v>295</v>
      </c>
      <c r="G7094" s="103" t="s">
        <v>103</v>
      </c>
      <c r="H7094" s="103" t="s">
        <v>337</v>
      </c>
      <c r="I7094" s="103" t="s">
        <v>92</v>
      </c>
      <c r="J7094" s="215">
        <v>-282.61</v>
      </c>
      <c r="K7094" s="216" t="s">
        <v>88</v>
      </c>
    </row>
    <row r="7095" spans="1:11" x14ac:dyDescent="0.25">
      <c r="A7095" s="103" t="s">
        <v>806</v>
      </c>
      <c r="B7095" s="103" t="s">
        <v>344</v>
      </c>
      <c r="C7095" s="103" t="s">
        <v>89</v>
      </c>
      <c r="D7095" s="103" t="s">
        <v>91</v>
      </c>
      <c r="E7095" s="103" t="s">
        <v>295</v>
      </c>
      <c r="F7095" s="103" t="s">
        <v>295</v>
      </c>
      <c r="G7095" s="103" t="s">
        <v>103</v>
      </c>
      <c r="H7095" s="103" t="s">
        <v>337</v>
      </c>
      <c r="I7095" s="103" t="s">
        <v>92</v>
      </c>
      <c r="J7095" s="215">
        <v>-187.67</v>
      </c>
      <c r="K7095" s="216" t="s">
        <v>88</v>
      </c>
    </row>
    <row r="7096" spans="1:11" x14ac:dyDescent="0.25">
      <c r="A7096" s="103" t="s">
        <v>808</v>
      </c>
      <c r="B7096" s="103" t="s">
        <v>344</v>
      </c>
      <c r="C7096" s="103" t="s">
        <v>89</v>
      </c>
      <c r="D7096" s="103" t="s">
        <v>91</v>
      </c>
      <c r="E7096" s="103" t="s">
        <v>342</v>
      </c>
      <c r="F7096" s="103" t="s">
        <v>295</v>
      </c>
      <c r="G7096" s="103" t="s">
        <v>478</v>
      </c>
      <c r="H7096" s="103" t="s">
        <v>479</v>
      </c>
      <c r="I7096" s="103" t="s">
        <v>92</v>
      </c>
      <c r="J7096" s="215">
        <v>2285.08</v>
      </c>
      <c r="K7096" s="216" t="s">
        <v>344</v>
      </c>
    </row>
    <row r="7097" spans="1:11" x14ac:dyDescent="0.25">
      <c r="A7097" s="103" t="s">
        <v>809</v>
      </c>
      <c r="B7097" s="103" t="s">
        <v>344</v>
      </c>
      <c r="C7097" s="103" t="s">
        <v>89</v>
      </c>
      <c r="D7097" s="103" t="s">
        <v>91</v>
      </c>
      <c r="E7097" s="103" t="s">
        <v>342</v>
      </c>
      <c r="F7097" s="103" t="s">
        <v>295</v>
      </c>
      <c r="G7097" s="103" t="s">
        <v>478</v>
      </c>
      <c r="H7097" s="103" t="s">
        <v>479</v>
      </c>
      <c r="I7097" s="103" t="s">
        <v>92</v>
      </c>
      <c r="J7097" s="215">
        <v>1153.5999999999999</v>
      </c>
      <c r="K7097" s="216" t="s">
        <v>344</v>
      </c>
    </row>
    <row r="7098" spans="1:11" x14ac:dyDescent="0.25">
      <c r="A7098" s="103" t="s">
        <v>810</v>
      </c>
      <c r="B7098" s="103" t="s">
        <v>344</v>
      </c>
      <c r="C7098" s="103" t="s">
        <v>89</v>
      </c>
      <c r="D7098" s="103" t="s">
        <v>91</v>
      </c>
      <c r="E7098" s="103" t="s">
        <v>342</v>
      </c>
      <c r="F7098" s="103" t="s">
        <v>295</v>
      </c>
      <c r="G7098" s="103" t="s">
        <v>478</v>
      </c>
      <c r="H7098" s="103" t="s">
        <v>479</v>
      </c>
      <c r="I7098" s="103" t="s">
        <v>92</v>
      </c>
      <c r="J7098" s="215">
        <v>861.46</v>
      </c>
      <c r="K7098" s="216" t="s">
        <v>344</v>
      </c>
    </row>
    <row r="7099" spans="1:11" x14ac:dyDescent="0.25">
      <c r="A7099" s="103" t="s">
        <v>1038</v>
      </c>
      <c r="B7099" s="103" t="s">
        <v>344</v>
      </c>
      <c r="C7099" s="103" t="s">
        <v>89</v>
      </c>
      <c r="D7099" s="103" t="s">
        <v>91</v>
      </c>
      <c r="E7099" s="103" t="s">
        <v>342</v>
      </c>
      <c r="F7099" s="103" t="s">
        <v>295</v>
      </c>
      <c r="G7099" s="103" t="s">
        <v>478</v>
      </c>
      <c r="H7099" s="103" t="s">
        <v>479</v>
      </c>
      <c r="I7099" s="103" t="s">
        <v>92</v>
      </c>
      <c r="J7099" s="215">
        <v>88.31</v>
      </c>
      <c r="K7099" s="216" t="s">
        <v>344</v>
      </c>
    </row>
    <row r="7100" spans="1:11" x14ac:dyDescent="0.25">
      <c r="A7100" s="103" t="s">
        <v>806</v>
      </c>
      <c r="B7100" s="103" t="s">
        <v>344</v>
      </c>
      <c r="C7100" s="103" t="s">
        <v>89</v>
      </c>
      <c r="D7100" s="103" t="s">
        <v>91</v>
      </c>
      <c r="E7100" s="103" t="s">
        <v>342</v>
      </c>
      <c r="F7100" s="103" t="s">
        <v>295</v>
      </c>
      <c r="G7100" s="103" t="s">
        <v>478</v>
      </c>
      <c r="H7100" s="103" t="s">
        <v>479</v>
      </c>
      <c r="I7100" s="103" t="s">
        <v>92</v>
      </c>
      <c r="J7100" s="215">
        <v>598.57000000000005</v>
      </c>
      <c r="K7100" s="216" t="s">
        <v>344</v>
      </c>
    </row>
    <row r="7101" spans="1:11" x14ac:dyDescent="0.25">
      <c r="A7101" s="103" t="s">
        <v>807</v>
      </c>
      <c r="B7101" s="103" t="s">
        <v>344</v>
      </c>
      <c r="C7101" s="103" t="s">
        <v>89</v>
      </c>
      <c r="D7101" s="103" t="s">
        <v>91</v>
      </c>
      <c r="E7101" s="103" t="s">
        <v>342</v>
      </c>
      <c r="F7101" s="103" t="s">
        <v>295</v>
      </c>
      <c r="G7101" s="103" t="s">
        <v>478</v>
      </c>
      <c r="H7101" s="103" t="s">
        <v>479</v>
      </c>
      <c r="I7101" s="103" t="s">
        <v>92</v>
      </c>
      <c r="J7101" s="215">
        <v>1057.33</v>
      </c>
      <c r="K7101" s="216" t="s">
        <v>344</v>
      </c>
    </row>
    <row r="7102" spans="1:11" x14ac:dyDescent="0.25">
      <c r="A7102" s="103" t="s">
        <v>807</v>
      </c>
      <c r="B7102" s="103" t="s">
        <v>344</v>
      </c>
      <c r="C7102" s="103" t="s">
        <v>89</v>
      </c>
      <c r="D7102" s="103" t="s">
        <v>91</v>
      </c>
      <c r="E7102" s="103" t="s">
        <v>342</v>
      </c>
      <c r="F7102" s="103" t="s">
        <v>295</v>
      </c>
      <c r="G7102" s="103" t="s">
        <v>543</v>
      </c>
      <c r="H7102" s="103" t="s">
        <v>544</v>
      </c>
      <c r="I7102" s="103" t="s">
        <v>92</v>
      </c>
      <c r="J7102" s="215">
        <v>1184.6600000000001</v>
      </c>
      <c r="K7102" s="216" t="s">
        <v>344</v>
      </c>
    </row>
    <row r="7103" spans="1:11" x14ac:dyDescent="0.25">
      <c r="A7103" s="103" t="s">
        <v>808</v>
      </c>
      <c r="B7103" s="103" t="s">
        <v>344</v>
      </c>
      <c r="C7103" s="103" t="s">
        <v>89</v>
      </c>
      <c r="D7103" s="103" t="s">
        <v>91</v>
      </c>
      <c r="E7103" s="103" t="s">
        <v>342</v>
      </c>
      <c r="F7103" s="103" t="s">
        <v>295</v>
      </c>
      <c r="G7103" s="103" t="s">
        <v>499</v>
      </c>
      <c r="H7103" s="103" t="s">
        <v>500</v>
      </c>
      <c r="I7103" s="103" t="s">
        <v>92</v>
      </c>
      <c r="J7103" s="215">
        <v>3805.17</v>
      </c>
      <c r="K7103" s="216" t="s">
        <v>344</v>
      </c>
    </row>
    <row r="7104" spans="1:11" x14ac:dyDescent="0.25">
      <c r="A7104" s="103" t="s">
        <v>809</v>
      </c>
      <c r="B7104" s="103" t="s">
        <v>344</v>
      </c>
      <c r="C7104" s="103" t="s">
        <v>89</v>
      </c>
      <c r="D7104" s="103" t="s">
        <v>91</v>
      </c>
      <c r="E7104" s="103" t="s">
        <v>342</v>
      </c>
      <c r="F7104" s="103" t="s">
        <v>295</v>
      </c>
      <c r="G7104" s="103" t="s">
        <v>499</v>
      </c>
      <c r="H7104" s="103" t="s">
        <v>500</v>
      </c>
      <c r="I7104" s="103" t="s">
        <v>92</v>
      </c>
      <c r="J7104" s="215">
        <v>2948.62</v>
      </c>
      <c r="K7104" s="216" t="s">
        <v>344</v>
      </c>
    </row>
    <row r="7105" spans="1:11" x14ac:dyDescent="0.25">
      <c r="A7105" s="103" t="s">
        <v>810</v>
      </c>
      <c r="B7105" s="103" t="s">
        <v>344</v>
      </c>
      <c r="C7105" s="103" t="s">
        <v>89</v>
      </c>
      <c r="D7105" s="103" t="s">
        <v>91</v>
      </c>
      <c r="E7105" s="103" t="s">
        <v>342</v>
      </c>
      <c r="F7105" s="103" t="s">
        <v>295</v>
      </c>
      <c r="G7105" s="103" t="s">
        <v>499</v>
      </c>
      <c r="H7105" s="103" t="s">
        <v>500</v>
      </c>
      <c r="I7105" s="103" t="s">
        <v>92</v>
      </c>
      <c r="J7105" s="215">
        <v>1942.1</v>
      </c>
      <c r="K7105" s="216" t="s">
        <v>344</v>
      </c>
    </row>
    <row r="7106" spans="1:11" x14ac:dyDescent="0.25">
      <c r="A7106" s="103" t="s">
        <v>1038</v>
      </c>
      <c r="B7106" s="103" t="s">
        <v>344</v>
      </c>
      <c r="C7106" s="103" t="s">
        <v>89</v>
      </c>
      <c r="D7106" s="103" t="s">
        <v>91</v>
      </c>
      <c r="E7106" s="103" t="s">
        <v>342</v>
      </c>
      <c r="F7106" s="103" t="s">
        <v>295</v>
      </c>
      <c r="G7106" s="103" t="s">
        <v>499</v>
      </c>
      <c r="H7106" s="103" t="s">
        <v>500</v>
      </c>
      <c r="I7106" s="103" t="s">
        <v>92</v>
      </c>
      <c r="J7106" s="215">
        <v>2963.54</v>
      </c>
      <c r="K7106" s="216" t="s">
        <v>344</v>
      </c>
    </row>
    <row r="7107" spans="1:11" x14ac:dyDescent="0.25">
      <c r="A7107" s="103" t="s">
        <v>806</v>
      </c>
      <c r="B7107" s="103" t="s">
        <v>344</v>
      </c>
      <c r="C7107" s="103" t="s">
        <v>89</v>
      </c>
      <c r="D7107" s="103" t="s">
        <v>91</v>
      </c>
      <c r="E7107" s="103" t="s">
        <v>342</v>
      </c>
      <c r="F7107" s="103" t="s">
        <v>295</v>
      </c>
      <c r="G7107" s="103" t="s">
        <v>499</v>
      </c>
      <c r="H7107" s="103" t="s">
        <v>500</v>
      </c>
      <c r="I7107" s="103" t="s">
        <v>92</v>
      </c>
      <c r="J7107" s="215">
        <v>1480.06</v>
      </c>
      <c r="K7107" s="216" t="s">
        <v>344</v>
      </c>
    </row>
    <row r="7108" spans="1:11" x14ac:dyDescent="0.25">
      <c r="A7108" s="103" t="s">
        <v>807</v>
      </c>
      <c r="B7108" s="103" t="s">
        <v>344</v>
      </c>
      <c r="C7108" s="103" t="s">
        <v>89</v>
      </c>
      <c r="D7108" s="103" t="s">
        <v>91</v>
      </c>
      <c r="E7108" s="103" t="s">
        <v>342</v>
      </c>
      <c r="F7108" s="103" t="s">
        <v>295</v>
      </c>
      <c r="G7108" s="103" t="s">
        <v>499</v>
      </c>
      <c r="H7108" s="103" t="s">
        <v>500</v>
      </c>
      <c r="I7108" s="103" t="s">
        <v>92</v>
      </c>
      <c r="J7108" s="215">
        <v>2495.27</v>
      </c>
      <c r="K7108" s="216" t="s">
        <v>344</v>
      </c>
    </row>
    <row r="7109" spans="1:11" x14ac:dyDescent="0.25">
      <c r="A7109" s="103" t="s">
        <v>808</v>
      </c>
      <c r="B7109" s="103" t="s">
        <v>344</v>
      </c>
      <c r="C7109" s="103" t="s">
        <v>89</v>
      </c>
      <c r="D7109" s="103" t="s">
        <v>91</v>
      </c>
      <c r="E7109" s="103" t="s">
        <v>342</v>
      </c>
      <c r="F7109" s="103" t="s">
        <v>295</v>
      </c>
      <c r="G7109" s="103" t="s">
        <v>503</v>
      </c>
      <c r="H7109" s="103" t="s">
        <v>504</v>
      </c>
      <c r="I7109" s="103" t="s">
        <v>92</v>
      </c>
      <c r="J7109" s="215">
        <v>2066.62</v>
      </c>
      <c r="K7109" s="216" t="s">
        <v>344</v>
      </c>
    </row>
    <row r="7110" spans="1:11" x14ac:dyDescent="0.25">
      <c r="A7110" s="103" t="s">
        <v>809</v>
      </c>
      <c r="B7110" s="103" t="s">
        <v>344</v>
      </c>
      <c r="C7110" s="103" t="s">
        <v>89</v>
      </c>
      <c r="D7110" s="103" t="s">
        <v>91</v>
      </c>
      <c r="E7110" s="103" t="s">
        <v>342</v>
      </c>
      <c r="F7110" s="103" t="s">
        <v>295</v>
      </c>
      <c r="G7110" s="103" t="s">
        <v>503</v>
      </c>
      <c r="H7110" s="103" t="s">
        <v>504</v>
      </c>
      <c r="I7110" s="103" t="s">
        <v>92</v>
      </c>
      <c r="J7110" s="215">
        <v>2925.37</v>
      </c>
      <c r="K7110" s="216" t="s">
        <v>344</v>
      </c>
    </row>
    <row r="7111" spans="1:11" x14ac:dyDescent="0.25">
      <c r="A7111" s="103" t="s">
        <v>810</v>
      </c>
      <c r="B7111" s="103" t="s">
        <v>344</v>
      </c>
      <c r="C7111" s="103" t="s">
        <v>89</v>
      </c>
      <c r="D7111" s="103" t="s">
        <v>91</v>
      </c>
      <c r="E7111" s="103" t="s">
        <v>342</v>
      </c>
      <c r="F7111" s="103" t="s">
        <v>295</v>
      </c>
      <c r="G7111" s="103" t="s">
        <v>503</v>
      </c>
      <c r="H7111" s="103" t="s">
        <v>504</v>
      </c>
      <c r="I7111" s="103" t="s">
        <v>92</v>
      </c>
      <c r="J7111" s="215">
        <v>3716.19</v>
      </c>
      <c r="K7111" s="216" t="s">
        <v>344</v>
      </c>
    </row>
    <row r="7112" spans="1:11" x14ac:dyDescent="0.25">
      <c r="A7112" s="103" t="s">
        <v>1038</v>
      </c>
      <c r="B7112" s="103" t="s">
        <v>344</v>
      </c>
      <c r="C7112" s="103" t="s">
        <v>89</v>
      </c>
      <c r="D7112" s="103" t="s">
        <v>91</v>
      </c>
      <c r="E7112" s="103" t="s">
        <v>342</v>
      </c>
      <c r="F7112" s="103" t="s">
        <v>295</v>
      </c>
      <c r="G7112" s="103" t="s">
        <v>503</v>
      </c>
      <c r="H7112" s="103" t="s">
        <v>504</v>
      </c>
      <c r="I7112" s="103" t="s">
        <v>92</v>
      </c>
      <c r="J7112" s="215">
        <v>5561.46</v>
      </c>
      <c r="K7112" s="216" t="s">
        <v>344</v>
      </c>
    </row>
    <row r="7113" spans="1:11" x14ac:dyDescent="0.25">
      <c r="A7113" s="103" t="s">
        <v>806</v>
      </c>
      <c r="B7113" s="103" t="s">
        <v>344</v>
      </c>
      <c r="C7113" s="103" t="s">
        <v>89</v>
      </c>
      <c r="D7113" s="103" t="s">
        <v>91</v>
      </c>
      <c r="E7113" s="103" t="s">
        <v>342</v>
      </c>
      <c r="F7113" s="103" t="s">
        <v>295</v>
      </c>
      <c r="G7113" s="103" t="s">
        <v>503</v>
      </c>
      <c r="H7113" s="103" t="s">
        <v>504</v>
      </c>
      <c r="I7113" s="103" t="s">
        <v>92</v>
      </c>
      <c r="J7113" s="215">
        <v>4690.09</v>
      </c>
      <c r="K7113" s="216" t="s">
        <v>344</v>
      </c>
    </row>
    <row r="7114" spans="1:11" x14ac:dyDescent="0.25">
      <c r="A7114" s="103" t="s">
        <v>807</v>
      </c>
      <c r="B7114" s="103" t="s">
        <v>344</v>
      </c>
      <c r="C7114" s="103" t="s">
        <v>89</v>
      </c>
      <c r="D7114" s="103" t="s">
        <v>91</v>
      </c>
      <c r="E7114" s="103" t="s">
        <v>342</v>
      </c>
      <c r="F7114" s="103" t="s">
        <v>295</v>
      </c>
      <c r="G7114" s="103" t="s">
        <v>503</v>
      </c>
      <c r="H7114" s="103" t="s">
        <v>504</v>
      </c>
      <c r="I7114" s="103" t="s">
        <v>92</v>
      </c>
      <c r="J7114" s="215">
        <v>6910.91</v>
      </c>
      <c r="K7114" s="216" t="s">
        <v>344</v>
      </c>
    </row>
    <row r="7115" spans="1:11" x14ac:dyDescent="0.25">
      <c r="A7115" s="103" t="s">
        <v>808</v>
      </c>
      <c r="B7115" s="103" t="s">
        <v>344</v>
      </c>
      <c r="C7115" s="103" t="s">
        <v>89</v>
      </c>
      <c r="D7115" s="103" t="s">
        <v>91</v>
      </c>
      <c r="E7115" s="103" t="s">
        <v>342</v>
      </c>
      <c r="F7115" s="103" t="s">
        <v>295</v>
      </c>
      <c r="G7115" s="103" t="s">
        <v>505</v>
      </c>
      <c r="H7115" s="103" t="s">
        <v>506</v>
      </c>
      <c r="I7115" s="103" t="s">
        <v>92</v>
      </c>
      <c r="J7115" s="215">
        <v>942.37</v>
      </c>
      <c r="K7115" s="216" t="s">
        <v>344</v>
      </c>
    </row>
    <row r="7116" spans="1:11" x14ac:dyDescent="0.25">
      <c r="A7116" s="103" t="s">
        <v>809</v>
      </c>
      <c r="B7116" s="103" t="s">
        <v>344</v>
      </c>
      <c r="C7116" s="103" t="s">
        <v>89</v>
      </c>
      <c r="D7116" s="103" t="s">
        <v>91</v>
      </c>
      <c r="E7116" s="103" t="s">
        <v>342</v>
      </c>
      <c r="F7116" s="103" t="s">
        <v>295</v>
      </c>
      <c r="G7116" s="103" t="s">
        <v>505</v>
      </c>
      <c r="H7116" s="103" t="s">
        <v>506</v>
      </c>
      <c r="I7116" s="103" t="s">
        <v>92</v>
      </c>
      <c r="J7116" s="215">
        <v>84.09</v>
      </c>
      <c r="K7116" s="216" t="s">
        <v>344</v>
      </c>
    </row>
    <row r="7117" spans="1:11" x14ac:dyDescent="0.25">
      <c r="A7117" s="103" t="s">
        <v>810</v>
      </c>
      <c r="B7117" s="103" t="s">
        <v>344</v>
      </c>
      <c r="C7117" s="103" t="s">
        <v>89</v>
      </c>
      <c r="D7117" s="103" t="s">
        <v>91</v>
      </c>
      <c r="E7117" s="103" t="s">
        <v>342</v>
      </c>
      <c r="F7117" s="103" t="s">
        <v>295</v>
      </c>
      <c r="G7117" s="103" t="s">
        <v>505</v>
      </c>
      <c r="H7117" s="103" t="s">
        <v>506</v>
      </c>
      <c r="I7117" s="103" t="s">
        <v>92</v>
      </c>
      <c r="J7117" s="215">
        <v>967.95</v>
      </c>
      <c r="K7117" s="216" t="s">
        <v>344</v>
      </c>
    </row>
    <row r="7118" spans="1:11" x14ac:dyDescent="0.25">
      <c r="A7118" s="103" t="s">
        <v>1038</v>
      </c>
      <c r="B7118" s="103" t="s">
        <v>344</v>
      </c>
      <c r="C7118" s="103" t="s">
        <v>89</v>
      </c>
      <c r="D7118" s="103" t="s">
        <v>91</v>
      </c>
      <c r="E7118" s="103" t="s">
        <v>342</v>
      </c>
      <c r="F7118" s="103" t="s">
        <v>295</v>
      </c>
      <c r="G7118" s="103" t="s">
        <v>505</v>
      </c>
      <c r="H7118" s="103" t="s">
        <v>506</v>
      </c>
      <c r="I7118" s="103" t="s">
        <v>92</v>
      </c>
      <c r="J7118" s="215">
        <v>533.94000000000005</v>
      </c>
      <c r="K7118" s="216" t="s">
        <v>344</v>
      </c>
    </row>
    <row r="7119" spans="1:11" x14ac:dyDescent="0.25">
      <c r="A7119" s="103" t="s">
        <v>806</v>
      </c>
      <c r="B7119" s="103" t="s">
        <v>344</v>
      </c>
      <c r="C7119" s="103" t="s">
        <v>89</v>
      </c>
      <c r="D7119" s="103" t="s">
        <v>91</v>
      </c>
      <c r="E7119" s="103" t="s">
        <v>342</v>
      </c>
      <c r="F7119" s="103" t="s">
        <v>295</v>
      </c>
      <c r="G7119" s="103" t="s">
        <v>505</v>
      </c>
      <c r="H7119" s="103" t="s">
        <v>506</v>
      </c>
      <c r="I7119" s="103" t="s">
        <v>92</v>
      </c>
      <c r="J7119" s="215">
        <v>1401.97</v>
      </c>
      <c r="K7119" s="216" t="s">
        <v>344</v>
      </c>
    </row>
    <row r="7120" spans="1:11" x14ac:dyDescent="0.25">
      <c r="A7120" s="103" t="s">
        <v>807</v>
      </c>
      <c r="B7120" s="103" t="s">
        <v>344</v>
      </c>
      <c r="C7120" s="103" t="s">
        <v>89</v>
      </c>
      <c r="D7120" s="103" t="s">
        <v>91</v>
      </c>
      <c r="E7120" s="103" t="s">
        <v>342</v>
      </c>
      <c r="F7120" s="103" t="s">
        <v>295</v>
      </c>
      <c r="G7120" s="103" t="s">
        <v>505</v>
      </c>
      <c r="H7120" s="103" t="s">
        <v>506</v>
      </c>
      <c r="I7120" s="103" t="s">
        <v>92</v>
      </c>
      <c r="J7120" s="215">
        <v>977.13</v>
      </c>
      <c r="K7120" s="216" t="s">
        <v>344</v>
      </c>
    </row>
    <row r="7121" spans="1:11" x14ac:dyDescent="0.25">
      <c r="A7121" s="103" t="s">
        <v>808</v>
      </c>
      <c r="B7121" s="103" t="s">
        <v>344</v>
      </c>
      <c r="C7121" s="103" t="s">
        <v>89</v>
      </c>
      <c r="D7121" s="103" t="s">
        <v>91</v>
      </c>
      <c r="E7121" s="103" t="s">
        <v>342</v>
      </c>
      <c r="F7121" s="103" t="s">
        <v>295</v>
      </c>
      <c r="G7121" s="103" t="s">
        <v>205</v>
      </c>
      <c r="H7121" s="103" t="s">
        <v>343</v>
      </c>
      <c r="I7121" s="103" t="s">
        <v>92</v>
      </c>
      <c r="J7121" s="215">
        <v>435.51</v>
      </c>
      <c r="K7121" s="216" t="s">
        <v>344</v>
      </c>
    </row>
    <row r="7122" spans="1:11" x14ac:dyDescent="0.25">
      <c r="A7122" s="103" t="s">
        <v>809</v>
      </c>
      <c r="B7122" s="103" t="s">
        <v>344</v>
      </c>
      <c r="C7122" s="103" t="s">
        <v>89</v>
      </c>
      <c r="D7122" s="103" t="s">
        <v>91</v>
      </c>
      <c r="E7122" s="103" t="s">
        <v>342</v>
      </c>
      <c r="F7122" s="103" t="s">
        <v>295</v>
      </c>
      <c r="G7122" s="103" t="s">
        <v>205</v>
      </c>
      <c r="H7122" s="103" t="s">
        <v>343</v>
      </c>
      <c r="I7122" s="103" t="s">
        <v>92</v>
      </c>
      <c r="J7122" s="215">
        <v>830.46</v>
      </c>
      <c r="K7122" s="216" t="s">
        <v>344</v>
      </c>
    </row>
    <row r="7123" spans="1:11" x14ac:dyDescent="0.25">
      <c r="A7123" s="103" t="s">
        <v>810</v>
      </c>
      <c r="B7123" s="103" t="s">
        <v>344</v>
      </c>
      <c r="C7123" s="103" t="s">
        <v>89</v>
      </c>
      <c r="D7123" s="103" t="s">
        <v>91</v>
      </c>
      <c r="E7123" s="103" t="s">
        <v>342</v>
      </c>
      <c r="F7123" s="103" t="s">
        <v>295</v>
      </c>
      <c r="G7123" s="103" t="s">
        <v>205</v>
      </c>
      <c r="H7123" s="103" t="s">
        <v>343</v>
      </c>
      <c r="I7123" s="103" t="s">
        <v>92</v>
      </c>
      <c r="J7123" s="215">
        <v>587.75</v>
      </c>
      <c r="K7123" s="216" t="s">
        <v>344</v>
      </c>
    </row>
    <row r="7124" spans="1:11" x14ac:dyDescent="0.25">
      <c r="A7124" s="103" t="s">
        <v>1038</v>
      </c>
      <c r="B7124" s="103" t="s">
        <v>344</v>
      </c>
      <c r="C7124" s="103" t="s">
        <v>89</v>
      </c>
      <c r="D7124" s="103" t="s">
        <v>91</v>
      </c>
      <c r="E7124" s="103" t="s">
        <v>342</v>
      </c>
      <c r="F7124" s="103" t="s">
        <v>295</v>
      </c>
      <c r="G7124" s="103" t="s">
        <v>205</v>
      </c>
      <c r="H7124" s="103" t="s">
        <v>343</v>
      </c>
      <c r="I7124" s="103" t="s">
        <v>92</v>
      </c>
      <c r="J7124" s="215">
        <v>468.9</v>
      </c>
      <c r="K7124" s="216" t="s">
        <v>344</v>
      </c>
    </row>
    <row r="7125" spans="1:11" x14ac:dyDescent="0.25">
      <c r="A7125" s="103" t="s">
        <v>806</v>
      </c>
      <c r="B7125" s="103" t="s">
        <v>344</v>
      </c>
      <c r="C7125" s="103" t="s">
        <v>89</v>
      </c>
      <c r="D7125" s="103" t="s">
        <v>91</v>
      </c>
      <c r="E7125" s="103" t="s">
        <v>342</v>
      </c>
      <c r="F7125" s="103" t="s">
        <v>295</v>
      </c>
      <c r="G7125" s="103" t="s">
        <v>205</v>
      </c>
      <c r="H7125" s="103" t="s">
        <v>343</v>
      </c>
      <c r="I7125" s="103" t="s">
        <v>92</v>
      </c>
      <c r="J7125" s="215">
        <v>716.86</v>
      </c>
      <c r="K7125" s="216" t="s">
        <v>344</v>
      </c>
    </row>
    <row r="7126" spans="1:11" x14ac:dyDescent="0.25">
      <c r="A7126" s="103" t="s">
        <v>807</v>
      </c>
      <c r="B7126" s="103" t="s">
        <v>344</v>
      </c>
      <c r="C7126" s="103" t="s">
        <v>89</v>
      </c>
      <c r="D7126" s="103" t="s">
        <v>91</v>
      </c>
      <c r="E7126" s="103" t="s">
        <v>342</v>
      </c>
      <c r="F7126" s="103" t="s">
        <v>295</v>
      </c>
      <c r="G7126" s="103" t="s">
        <v>205</v>
      </c>
      <c r="H7126" s="103" t="s">
        <v>343</v>
      </c>
      <c r="I7126" s="103" t="s">
        <v>92</v>
      </c>
      <c r="J7126" s="215">
        <v>556.9</v>
      </c>
      <c r="K7126" s="216" t="s">
        <v>344</v>
      </c>
    </row>
    <row r="7127" spans="1:11" x14ac:dyDescent="0.25">
      <c r="A7127" s="103" t="s">
        <v>808</v>
      </c>
      <c r="B7127" s="103" t="s">
        <v>344</v>
      </c>
      <c r="C7127" s="103" t="s">
        <v>89</v>
      </c>
      <c r="D7127" s="103" t="s">
        <v>91</v>
      </c>
      <c r="E7127" s="103" t="s">
        <v>342</v>
      </c>
      <c r="F7127" s="103" t="s">
        <v>295</v>
      </c>
      <c r="G7127" s="103" t="s">
        <v>529</v>
      </c>
      <c r="H7127" s="103" t="s">
        <v>530</v>
      </c>
      <c r="I7127" s="103" t="s">
        <v>92</v>
      </c>
      <c r="J7127" s="215">
        <v>2110.39</v>
      </c>
      <c r="K7127" s="216" t="s">
        <v>344</v>
      </c>
    </row>
    <row r="7128" spans="1:11" x14ac:dyDescent="0.25">
      <c r="A7128" s="103" t="s">
        <v>809</v>
      </c>
      <c r="B7128" s="103" t="s">
        <v>344</v>
      </c>
      <c r="C7128" s="103" t="s">
        <v>89</v>
      </c>
      <c r="D7128" s="103" t="s">
        <v>91</v>
      </c>
      <c r="E7128" s="103" t="s">
        <v>342</v>
      </c>
      <c r="F7128" s="103" t="s">
        <v>295</v>
      </c>
      <c r="G7128" s="103" t="s">
        <v>529</v>
      </c>
      <c r="H7128" s="103" t="s">
        <v>530</v>
      </c>
      <c r="I7128" s="103" t="s">
        <v>92</v>
      </c>
      <c r="J7128" s="215">
        <v>1751.13</v>
      </c>
      <c r="K7128" s="216" t="s">
        <v>344</v>
      </c>
    </row>
    <row r="7129" spans="1:11" x14ac:dyDescent="0.25">
      <c r="A7129" s="103" t="s">
        <v>810</v>
      </c>
      <c r="B7129" s="103" t="s">
        <v>344</v>
      </c>
      <c r="C7129" s="103" t="s">
        <v>89</v>
      </c>
      <c r="D7129" s="103" t="s">
        <v>91</v>
      </c>
      <c r="E7129" s="103" t="s">
        <v>342</v>
      </c>
      <c r="F7129" s="103" t="s">
        <v>295</v>
      </c>
      <c r="G7129" s="103" t="s">
        <v>529</v>
      </c>
      <c r="H7129" s="103" t="s">
        <v>530</v>
      </c>
      <c r="I7129" s="103" t="s">
        <v>92</v>
      </c>
      <c r="J7129" s="215">
        <v>642.08000000000004</v>
      </c>
      <c r="K7129" s="216" t="s">
        <v>344</v>
      </c>
    </row>
    <row r="7130" spans="1:11" x14ac:dyDescent="0.25">
      <c r="A7130" s="103" t="s">
        <v>1038</v>
      </c>
      <c r="B7130" s="103" t="s">
        <v>344</v>
      </c>
      <c r="C7130" s="103" t="s">
        <v>89</v>
      </c>
      <c r="D7130" s="103" t="s">
        <v>91</v>
      </c>
      <c r="E7130" s="103" t="s">
        <v>342</v>
      </c>
      <c r="F7130" s="103" t="s">
        <v>295</v>
      </c>
      <c r="G7130" s="103" t="s">
        <v>529</v>
      </c>
      <c r="H7130" s="103" t="s">
        <v>530</v>
      </c>
      <c r="I7130" s="103" t="s">
        <v>92</v>
      </c>
      <c r="J7130" s="215">
        <v>1605.41</v>
      </c>
      <c r="K7130" s="216" t="s">
        <v>344</v>
      </c>
    </row>
    <row r="7131" spans="1:11" x14ac:dyDescent="0.25">
      <c r="A7131" s="103" t="s">
        <v>806</v>
      </c>
      <c r="B7131" s="103" t="s">
        <v>344</v>
      </c>
      <c r="C7131" s="103" t="s">
        <v>89</v>
      </c>
      <c r="D7131" s="103" t="s">
        <v>91</v>
      </c>
      <c r="E7131" s="103" t="s">
        <v>342</v>
      </c>
      <c r="F7131" s="103" t="s">
        <v>295</v>
      </c>
      <c r="G7131" s="103" t="s">
        <v>529</v>
      </c>
      <c r="H7131" s="103" t="s">
        <v>530</v>
      </c>
      <c r="I7131" s="103" t="s">
        <v>92</v>
      </c>
      <c r="J7131" s="215">
        <v>683.15</v>
      </c>
      <c r="K7131" s="216" t="s">
        <v>344</v>
      </c>
    </row>
    <row r="7132" spans="1:11" x14ac:dyDescent="0.25">
      <c r="A7132" s="103" t="s">
        <v>807</v>
      </c>
      <c r="B7132" s="103" t="s">
        <v>344</v>
      </c>
      <c r="C7132" s="103" t="s">
        <v>89</v>
      </c>
      <c r="D7132" s="103" t="s">
        <v>91</v>
      </c>
      <c r="E7132" s="103" t="s">
        <v>342</v>
      </c>
      <c r="F7132" s="103" t="s">
        <v>295</v>
      </c>
      <c r="G7132" s="103" t="s">
        <v>529</v>
      </c>
      <c r="H7132" s="103" t="s">
        <v>530</v>
      </c>
      <c r="I7132" s="103" t="s">
        <v>92</v>
      </c>
      <c r="J7132" s="215">
        <v>1318.54</v>
      </c>
      <c r="K7132" s="216" t="s">
        <v>344</v>
      </c>
    </row>
    <row r="7133" spans="1:11" x14ac:dyDescent="0.25">
      <c r="A7133" s="103" t="s">
        <v>808</v>
      </c>
      <c r="B7133" s="103" t="s">
        <v>344</v>
      </c>
      <c r="C7133" s="103" t="s">
        <v>89</v>
      </c>
      <c r="D7133" s="103" t="s">
        <v>91</v>
      </c>
      <c r="E7133" s="103" t="s">
        <v>342</v>
      </c>
      <c r="F7133" s="103" t="s">
        <v>295</v>
      </c>
      <c r="G7133" s="103" t="s">
        <v>509</v>
      </c>
      <c r="H7133" s="103" t="s">
        <v>510</v>
      </c>
      <c r="I7133" s="103" t="s">
        <v>92</v>
      </c>
      <c r="J7133" s="215">
        <v>2312.06</v>
      </c>
      <c r="K7133" s="216" t="s">
        <v>344</v>
      </c>
    </row>
    <row r="7134" spans="1:11" x14ac:dyDescent="0.25">
      <c r="A7134" s="103" t="s">
        <v>809</v>
      </c>
      <c r="B7134" s="103" t="s">
        <v>344</v>
      </c>
      <c r="C7134" s="103" t="s">
        <v>89</v>
      </c>
      <c r="D7134" s="103" t="s">
        <v>91</v>
      </c>
      <c r="E7134" s="103" t="s">
        <v>342</v>
      </c>
      <c r="F7134" s="103" t="s">
        <v>295</v>
      </c>
      <c r="G7134" s="103" t="s">
        <v>509</v>
      </c>
      <c r="H7134" s="103" t="s">
        <v>510</v>
      </c>
      <c r="I7134" s="103" t="s">
        <v>92</v>
      </c>
      <c r="J7134" s="215">
        <v>1770.68</v>
      </c>
      <c r="K7134" s="216" t="s">
        <v>344</v>
      </c>
    </row>
    <row r="7135" spans="1:11" x14ac:dyDescent="0.25">
      <c r="A7135" s="103" t="s">
        <v>810</v>
      </c>
      <c r="B7135" s="103" t="s">
        <v>344</v>
      </c>
      <c r="C7135" s="103" t="s">
        <v>89</v>
      </c>
      <c r="D7135" s="103" t="s">
        <v>91</v>
      </c>
      <c r="E7135" s="103" t="s">
        <v>342</v>
      </c>
      <c r="F7135" s="103" t="s">
        <v>295</v>
      </c>
      <c r="G7135" s="103" t="s">
        <v>509</v>
      </c>
      <c r="H7135" s="103" t="s">
        <v>510</v>
      </c>
      <c r="I7135" s="103" t="s">
        <v>92</v>
      </c>
      <c r="J7135" s="215">
        <v>1489.6</v>
      </c>
      <c r="K7135" s="216" t="s">
        <v>344</v>
      </c>
    </row>
    <row r="7136" spans="1:11" x14ac:dyDescent="0.25">
      <c r="A7136" s="103" t="s">
        <v>1038</v>
      </c>
      <c r="B7136" s="103" t="s">
        <v>344</v>
      </c>
      <c r="C7136" s="103" t="s">
        <v>89</v>
      </c>
      <c r="D7136" s="103" t="s">
        <v>91</v>
      </c>
      <c r="E7136" s="103" t="s">
        <v>342</v>
      </c>
      <c r="F7136" s="103" t="s">
        <v>295</v>
      </c>
      <c r="G7136" s="103" t="s">
        <v>509</v>
      </c>
      <c r="H7136" s="103" t="s">
        <v>510</v>
      </c>
      <c r="I7136" s="103" t="s">
        <v>92</v>
      </c>
      <c r="J7136" s="215">
        <v>1746.98</v>
      </c>
      <c r="K7136" s="216" t="s">
        <v>344</v>
      </c>
    </row>
    <row r="7137" spans="1:11" x14ac:dyDescent="0.25">
      <c r="A7137" s="103" t="s">
        <v>806</v>
      </c>
      <c r="B7137" s="103" t="s">
        <v>344</v>
      </c>
      <c r="C7137" s="103" t="s">
        <v>89</v>
      </c>
      <c r="D7137" s="103" t="s">
        <v>91</v>
      </c>
      <c r="E7137" s="103" t="s">
        <v>342</v>
      </c>
      <c r="F7137" s="103" t="s">
        <v>295</v>
      </c>
      <c r="G7137" s="103" t="s">
        <v>509</v>
      </c>
      <c r="H7137" s="103" t="s">
        <v>510</v>
      </c>
      <c r="I7137" s="103" t="s">
        <v>92</v>
      </c>
      <c r="J7137" s="215">
        <v>1450.03</v>
      </c>
      <c r="K7137" s="216" t="s">
        <v>344</v>
      </c>
    </row>
    <row r="7138" spans="1:11" x14ac:dyDescent="0.25">
      <c r="A7138" s="103" t="s">
        <v>807</v>
      </c>
      <c r="B7138" s="103" t="s">
        <v>344</v>
      </c>
      <c r="C7138" s="103" t="s">
        <v>89</v>
      </c>
      <c r="D7138" s="103" t="s">
        <v>91</v>
      </c>
      <c r="E7138" s="103" t="s">
        <v>342</v>
      </c>
      <c r="F7138" s="103" t="s">
        <v>295</v>
      </c>
      <c r="G7138" s="103" t="s">
        <v>509</v>
      </c>
      <c r="H7138" s="103" t="s">
        <v>510</v>
      </c>
      <c r="I7138" s="103" t="s">
        <v>92</v>
      </c>
      <c r="J7138" s="215">
        <v>1668.56</v>
      </c>
      <c r="K7138" s="216" t="s">
        <v>344</v>
      </c>
    </row>
    <row r="7139" spans="1:11" x14ac:dyDescent="0.25">
      <c r="A7139" s="103" t="s">
        <v>808</v>
      </c>
      <c r="B7139" s="103" t="s">
        <v>344</v>
      </c>
      <c r="C7139" s="103" t="s">
        <v>89</v>
      </c>
      <c r="D7139" s="103" t="s">
        <v>91</v>
      </c>
      <c r="E7139" s="103" t="s">
        <v>342</v>
      </c>
      <c r="F7139" s="103" t="s">
        <v>295</v>
      </c>
      <c r="G7139" s="103" t="s">
        <v>483</v>
      </c>
      <c r="H7139" s="103" t="s">
        <v>484</v>
      </c>
      <c r="I7139" s="103" t="s">
        <v>92</v>
      </c>
      <c r="J7139" s="215">
        <v>667.75</v>
      </c>
      <c r="K7139" s="216" t="s">
        <v>344</v>
      </c>
    </row>
    <row r="7140" spans="1:11" x14ac:dyDescent="0.25">
      <c r="A7140" s="103" t="s">
        <v>809</v>
      </c>
      <c r="B7140" s="103" t="s">
        <v>344</v>
      </c>
      <c r="C7140" s="103" t="s">
        <v>89</v>
      </c>
      <c r="D7140" s="103" t="s">
        <v>91</v>
      </c>
      <c r="E7140" s="103" t="s">
        <v>342</v>
      </c>
      <c r="F7140" s="103" t="s">
        <v>295</v>
      </c>
      <c r="G7140" s="103" t="s">
        <v>483</v>
      </c>
      <c r="H7140" s="103" t="s">
        <v>484</v>
      </c>
      <c r="I7140" s="103" t="s">
        <v>92</v>
      </c>
      <c r="J7140" s="215">
        <v>606.59</v>
      </c>
      <c r="K7140" s="216" t="s">
        <v>344</v>
      </c>
    </row>
    <row r="7141" spans="1:11" x14ac:dyDescent="0.25">
      <c r="A7141" s="103" t="s">
        <v>810</v>
      </c>
      <c r="B7141" s="103" t="s">
        <v>344</v>
      </c>
      <c r="C7141" s="103" t="s">
        <v>89</v>
      </c>
      <c r="D7141" s="103" t="s">
        <v>91</v>
      </c>
      <c r="E7141" s="103" t="s">
        <v>342</v>
      </c>
      <c r="F7141" s="103" t="s">
        <v>295</v>
      </c>
      <c r="G7141" s="103" t="s">
        <v>483</v>
      </c>
      <c r="H7141" s="103" t="s">
        <v>484</v>
      </c>
      <c r="I7141" s="103" t="s">
        <v>92</v>
      </c>
      <c r="J7141" s="215">
        <v>518.69000000000005</v>
      </c>
      <c r="K7141" s="216" t="s">
        <v>344</v>
      </c>
    </row>
    <row r="7142" spans="1:11" x14ac:dyDescent="0.25">
      <c r="A7142" s="103" t="s">
        <v>1038</v>
      </c>
      <c r="B7142" s="103" t="s">
        <v>344</v>
      </c>
      <c r="C7142" s="103" t="s">
        <v>89</v>
      </c>
      <c r="D7142" s="103" t="s">
        <v>91</v>
      </c>
      <c r="E7142" s="103" t="s">
        <v>342</v>
      </c>
      <c r="F7142" s="103" t="s">
        <v>295</v>
      </c>
      <c r="G7142" s="103" t="s">
        <v>483</v>
      </c>
      <c r="H7142" s="103" t="s">
        <v>484</v>
      </c>
      <c r="I7142" s="103" t="s">
        <v>92</v>
      </c>
      <c r="J7142" s="215">
        <v>595.80999999999995</v>
      </c>
      <c r="K7142" s="216" t="s">
        <v>344</v>
      </c>
    </row>
    <row r="7143" spans="1:11" x14ac:dyDescent="0.25">
      <c r="A7143" s="103" t="s">
        <v>806</v>
      </c>
      <c r="B7143" s="103" t="s">
        <v>344</v>
      </c>
      <c r="C7143" s="103" t="s">
        <v>89</v>
      </c>
      <c r="D7143" s="103" t="s">
        <v>91</v>
      </c>
      <c r="E7143" s="103" t="s">
        <v>342</v>
      </c>
      <c r="F7143" s="103" t="s">
        <v>295</v>
      </c>
      <c r="G7143" s="103" t="s">
        <v>483</v>
      </c>
      <c r="H7143" s="103" t="s">
        <v>484</v>
      </c>
      <c r="I7143" s="103" t="s">
        <v>92</v>
      </c>
      <c r="J7143" s="215">
        <v>828.89</v>
      </c>
      <c r="K7143" s="216" t="s">
        <v>344</v>
      </c>
    </row>
    <row r="7144" spans="1:11" x14ac:dyDescent="0.25">
      <c r="A7144" s="103" t="s">
        <v>807</v>
      </c>
      <c r="B7144" s="103" t="s">
        <v>344</v>
      </c>
      <c r="C7144" s="103" t="s">
        <v>89</v>
      </c>
      <c r="D7144" s="103" t="s">
        <v>91</v>
      </c>
      <c r="E7144" s="103" t="s">
        <v>342</v>
      </c>
      <c r="F7144" s="103" t="s">
        <v>295</v>
      </c>
      <c r="G7144" s="103" t="s">
        <v>483</v>
      </c>
      <c r="H7144" s="103" t="s">
        <v>484</v>
      </c>
      <c r="I7144" s="103" t="s">
        <v>92</v>
      </c>
      <c r="J7144" s="215">
        <v>623.99</v>
      </c>
      <c r="K7144" s="216" t="s">
        <v>344</v>
      </c>
    </row>
    <row r="7145" spans="1:11" x14ac:dyDescent="0.25">
      <c r="A7145" s="103" t="s">
        <v>808</v>
      </c>
      <c r="B7145" s="103" t="s">
        <v>344</v>
      </c>
      <c r="C7145" s="103" t="s">
        <v>89</v>
      </c>
      <c r="D7145" s="103" t="s">
        <v>91</v>
      </c>
      <c r="E7145" s="103" t="s">
        <v>342</v>
      </c>
      <c r="F7145" s="103" t="s">
        <v>295</v>
      </c>
      <c r="G7145" s="103" t="s">
        <v>511</v>
      </c>
      <c r="H7145" s="103" t="s">
        <v>512</v>
      </c>
      <c r="I7145" s="103" t="s">
        <v>92</v>
      </c>
      <c r="J7145" s="215">
        <v>7091.53</v>
      </c>
      <c r="K7145" s="216" t="s">
        <v>344</v>
      </c>
    </row>
    <row r="7146" spans="1:11" x14ac:dyDescent="0.25">
      <c r="A7146" s="103" t="s">
        <v>809</v>
      </c>
      <c r="B7146" s="103" t="s">
        <v>344</v>
      </c>
      <c r="C7146" s="103" t="s">
        <v>89</v>
      </c>
      <c r="D7146" s="103" t="s">
        <v>91</v>
      </c>
      <c r="E7146" s="103" t="s">
        <v>342</v>
      </c>
      <c r="F7146" s="103" t="s">
        <v>295</v>
      </c>
      <c r="G7146" s="103" t="s">
        <v>511</v>
      </c>
      <c r="H7146" s="103" t="s">
        <v>512</v>
      </c>
      <c r="I7146" s="103" t="s">
        <v>92</v>
      </c>
      <c r="J7146" s="215">
        <v>5334.45</v>
      </c>
      <c r="K7146" s="216" t="s">
        <v>344</v>
      </c>
    </row>
    <row r="7147" spans="1:11" x14ac:dyDescent="0.25">
      <c r="A7147" s="103" t="s">
        <v>810</v>
      </c>
      <c r="B7147" s="103" t="s">
        <v>344</v>
      </c>
      <c r="C7147" s="103" t="s">
        <v>89</v>
      </c>
      <c r="D7147" s="103" t="s">
        <v>91</v>
      </c>
      <c r="E7147" s="103" t="s">
        <v>342</v>
      </c>
      <c r="F7147" s="103" t="s">
        <v>295</v>
      </c>
      <c r="G7147" s="103" t="s">
        <v>511</v>
      </c>
      <c r="H7147" s="103" t="s">
        <v>512</v>
      </c>
      <c r="I7147" s="103" t="s">
        <v>92</v>
      </c>
      <c r="J7147" s="215">
        <v>4552.95</v>
      </c>
      <c r="K7147" s="216" t="s">
        <v>344</v>
      </c>
    </row>
    <row r="7148" spans="1:11" x14ac:dyDescent="0.25">
      <c r="A7148" s="103" t="s">
        <v>1038</v>
      </c>
      <c r="B7148" s="103" t="s">
        <v>344</v>
      </c>
      <c r="C7148" s="103" t="s">
        <v>89</v>
      </c>
      <c r="D7148" s="103" t="s">
        <v>91</v>
      </c>
      <c r="E7148" s="103" t="s">
        <v>342</v>
      </c>
      <c r="F7148" s="103" t="s">
        <v>295</v>
      </c>
      <c r="G7148" s="103" t="s">
        <v>511</v>
      </c>
      <c r="H7148" s="103" t="s">
        <v>512</v>
      </c>
      <c r="I7148" s="103" t="s">
        <v>92</v>
      </c>
      <c r="J7148" s="215">
        <v>5934.22</v>
      </c>
      <c r="K7148" s="216" t="s">
        <v>344</v>
      </c>
    </row>
    <row r="7149" spans="1:11" x14ac:dyDescent="0.25">
      <c r="A7149" s="103" t="s">
        <v>806</v>
      </c>
      <c r="B7149" s="103" t="s">
        <v>344</v>
      </c>
      <c r="C7149" s="103" t="s">
        <v>89</v>
      </c>
      <c r="D7149" s="103" t="s">
        <v>91</v>
      </c>
      <c r="E7149" s="103" t="s">
        <v>342</v>
      </c>
      <c r="F7149" s="103" t="s">
        <v>295</v>
      </c>
      <c r="G7149" s="103" t="s">
        <v>511</v>
      </c>
      <c r="H7149" s="103" t="s">
        <v>512</v>
      </c>
      <c r="I7149" s="103" t="s">
        <v>92</v>
      </c>
      <c r="J7149" s="215">
        <v>4791.8100000000004</v>
      </c>
      <c r="K7149" s="216" t="s">
        <v>344</v>
      </c>
    </row>
    <row r="7150" spans="1:11" x14ac:dyDescent="0.25">
      <c r="A7150" s="103" t="s">
        <v>807</v>
      </c>
      <c r="B7150" s="103" t="s">
        <v>344</v>
      </c>
      <c r="C7150" s="103" t="s">
        <v>89</v>
      </c>
      <c r="D7150" s="103" t="s">
        <v>91</v>
      </c>
      <c r="E7150" s="103" t="s">
        <v>342</v>
      </c>
      <c r="F7150" s="103" t="s">
        <v>295</v>
      </c>
      <c r="G7150" s="103" t="s">
        <v>511</v>
      </c>
      <c r="H7150" s="103" t="s">
        <v>512</v>
      </c>
      <c r="I7150" s="103" t="s">
        <v>92</v>
      </c>
      <c r="J7150" s="215">
        <v>3922.62</v>
      </c>
      <c r="K7150" s="216" t="s">
        <v>344</v>
      </c>
    </row>
    <row r="7151" spans="1:11" x14ac:dyDescent="0.25">
      <c r="A7151" s="103" t="s">
        <v>807</v>
      </c>
      <c r="B7151" s="103" t="s">
        <v>344</v>
      </c>
      <c r="C7151" s="103" t="s">
        <v>89</v>
      </c>
      <c r="D7151" s="103" t="s">
        <v>91</v>
      </c>
      <c r="E7151" s="103" t="s">
        <v>342</v>
      </c>
      <c r="F7151" s="103" t="s">
        <v>295</v>
      </c>
      <c r="G7151" s="103" t="s">
        <v>551</v>
      </c>
      <c r="H7151" s="103" t="s">
        <v>552</v>
      </c>
      <c r="I7151" s="103" t="s">
        <v>92</v>
      </c>
      <c r="J7151" s="215">
        <v>89.58</v>
      </c>
      <c r="K7151" s="216" t="s">
        <v>344</v>
      </c>
    </row>
    <row r="7152" spans="1:11" x14ac:dyDescent="0.25">
      <c r="A7152" s="103" t="s">
        <v>809</v>
      </c>
      <c r="B7152" s="103" t="s">
        <v>344</v>
      </c>
      <c r="C7152" s="103" t="s">
        <v>89</v>
      </c>
      <c r="D7152" s="103" t="s">
        <v>91</v>
      </c>
      <c r="E7152" s="103" t="s">
        <v>342</v>
      </c>
      <c r="F7152" s="103" t="s">
        <v>295</v>
      </c>
      <c r="G7152" s="103" t="s">
        <v>513</v>
      </c>
      <c r="H7152" s="103" t="s">
        <v>514</v>
      </c>
      <c r="I7152" s="103" t="s">
        <v>92</v>
      </c>
      <c r="J7152" s="215">
        <v>-367.11</v>
      </c>
      <c r="K7152" s="216" t="s">
        <v>344</v>
      </c>
    </row>
    <row r="7153" spans="1:11" x14ac:dyDescent="0.25">
      <c r="A7153" s="103" t="s">
        <v>810</v>
      </c>
      <c r="B7153" s="103" t="s">
        <v>344</v>
      </c>
      <c r="C7153" s="103" t="s">
        <v>89</v>
      </c>
      <c r="D7153" s="103" t="s">
        <v>91</v>
      </c>
      <c r="E7153" s="103" t="s">
        <v>342</v>
      </c>
      <c r="F7153" s="103" t="s">
        <v>295</v>
      </c>
      <c r="G7153" s="103" t="s">
        <v>513</v>
      </c>
      <c r="H7153" s="103" t="s">
        <v>514</v>
      </c>
      <c r="I7153" s="103" t="s">
        <v>92</v>
      </c>
      <c r="J7153" s="215">
        <v>550.66</v>
      </c>
      <c r="K7153" s="216" t="s">
        <v>344</v>
      </c>
    </row>
    <row r="7154" spans="1:11" x14ac:dyDescent="0.25">
      <c r="A7154" s="103" t="s">
        <v>1038</v>
      </c>
      <c r="B7154" s="103" t="s">
        <v>344</v>
      </c>
      <c r="C7154" s="103" t="s">
        <v>89</v>
      </c>
      <c r="D7154" s="103" t="s">
        <v>91</v>
      </c>
      <c r="E7154" s="103" t="s">
        <v>342</v>
      </c>
      <c r="F7154" s="103" t="s">
        <v>295</v>
      </c>
      <c r="G7154" s="103" t="s">
        <v>513</v>
      </c>
      <c r="H7154" s="103" t="s">
        <v>514</v>
      </c>
      <c r="I7154" s="103" t="s">
        <v>92</v>
      </c>
      <c r="J7154" s="215">
        <v>784.15</v>
      </c>
      <c r="K7154" s="216" t="s">
        <v>344</v>
      </c>
    </row>
    <row r="7155" spans="1:11" x14ac:dyDescent="0.25">
      <c r="A7155" s="103" t="s">
        <v>807</v>
      </c>
      <c r="B7155" s="103" t="s">
        <v>344</v>
      </c>
      <c r="C7155" s="103" t="s">
        <v>89</v>
      </c>
      <c r="D7155" s="103" t="s">
        <v>91</v>
      </c>
      <c r="E7155" s="103" t="s">
        <v>342</v>
      </c>
      <c r="F7155" s="103" t="s">
        <v>295</v>
      </c>
      <c r="G7155" s="103" t="s">
        <v>513</v>
      </c>
      <c r="H7155" s="103" t="s">
        <v>514</v>
      </c>
      <c r="I7155" s="103" t="s">
        <v>92</v>
      </c>
      <c r="J7155" s="215">
        <v>581.23</v>
      </c>
      <c r="K7155" s="216" t="s">
        <v>344</v>
      </c>
    </row>
    <row r="7156" spans="1:11" x14ac:dyDescent="0.25">
      <c r="A7156" s="103" t="s">
        <v>808</v>
      </c>
      <c r="B7156" s="103" t="s">
        <v>344</v>
      </c>
      <c r="C7156" s="103" t="s">
        <v>89</v>
      </c>
      <c r="D7156" s="103" t="s">
        <v>91</v>
      </c>
      <c r="E7156" s="103" t="s">
        <v>342</v>
      </c>
      <c r="F7156" s="103" t="s">
        <v>295</v>
      </c>
      <c r="G7156" s="103" t="s">
        <v>515</v>
      </c>
      <c r="H7156" s="103" t="s">
        <v>516</v>
      </c>
      <c r="I7156" s="103" t="s">
        <v>92</v>
      </c>
      <c r="J7156" s="215">
        <v>787.79</v>
      </c>
      <c r="K7156" s="216" t="s">
        <v>344</v>
      </c>
    </row>
    <row r="7157" spans="1:11" x14ac:dyDescent="0.25">
      <c r="A7157" s="103" t="s">
        <v>809</v>
      </c>
      <c r="B7157" s="103" t="s">
        <v>344</v>
      </c>
      <c r="C7157" s="103" t="s">
        <v>89</v>
      </c>
      <c r="D7157" s="103" t="s">
        <v>91</v>
      </c>
      <c r="E7157" s="103" t="s">
        <v>342</v>
      </c>
      <c r="F7157" s="103" t="s">
        <v>295</v>
      </c>
      <c r="G7157" s="103" t="s">
        <v>515</v>
      </c>
      <c r="H7157" s="103" t="s">
        <v>516</v>
      </c>
      <c r="I7157" s="103" t="s">
        <v>92</v>
      </c>
      <c r="J7157" s="215">
        <v>1672.67</v>
      </c>
      <c r="K7157" s="216" t="s">
        <v>344</v>
      </c>
    </row>
    <row r="7158" spans="1:11" x14ac:dyDescent="0.25">
      <c r="A7158" s="103" t="s">
        <v>810</v>
      </c>
      <c r="B7158" s="103" t="s">
        <v>344</v>
      </c>
      <c r="C7158" s="103" t="s">
        <v>89</v>
      </c>
      <c r="D7158" s="103" t="s">
        <v>91</v>
      </c>
      <c r="E7158" s="103" t="s">
        <v>342</v>
      </c>
      <c r="F7158" s="103" t="s">
        <v>295</v>
      </c>
      <c r="G7158" s="103" t="s">
        <v>515</v>
      </c>
      <c r="H7158" s="103" t="s">
        <v>516</v>
      </c>
      <c r="I7158" s="103" t="s">
        <v>92</v>
      </c>
      <c r="J7158" s="215">
        <v>3141.46</v>
      </c>
      <c r="K7158" s="216" t="s">
        <v>344</v>
      </c>
    </row>
    <row r="7159" spans="1:11" x14ac:dyDescent="0.25">
      <c r="A7159" s="103" t="s">
        <v>1038</v>
      </c>
      <c r="B7159" s="103" t="s">
        <v>344</v>
      </c>
      <c r="C7159" s="103" t="s">
        <v>89</v>
      </c>
      <c r="D7159" s="103" t="s">
        <v>91</v>
      </c>
      <c r="E7159" s="103" t="s">
        <v>342</v>
      </c>
      <c r="F7159" s="103" t="s">
        <v>295</v>
      </c>
      <c r="G7159" s="103" t="s">
        <v>515</v>
      </c>
      <c r="H7159" s="103" t="s">
        <v>516</v>
      </c>
      <c r="I7159" s="103" t="s">
        <v>92</v>
      </c>
      <c r="J7159" s="215">
        <v>864.54</v>
      </c>
      <c r="K7159" s="216" t="s">
        <v>344</v>
      </c>
    </row>
    <row r="7160" spans="1:11" x14ac:dyDescent="0.25">
      <c r="A7160" s="103" t="s">
        <v>806</v>
      </c>
      <c r="B7160" s="103" t="s">
        <v>344</v>
      </c>
      <c r="C7160" s="103" t="s">
        <v>89</v>
      </c>
      <c r="D7160" s="103" t="s">
        <v>91</v>
      </c>
      <c r="E7160" s="103" t="s">
        <v>342</v>
      </c>
      <c r="F7160" s="103" t="s">
        <v>295</v>
      </c>
      <c r="G7160" s="103" t="s">
        <v>515</v>
      </c>
      <c r="H7160" s="103" t="s">
        <v>516</v>
      </c>
      <c r="I7160" s="103" t="s">
        <v>92</v>
      </c>
      <c r="J7160" s="215">
        <v>2182.21</v>
      </c>
      <c r="K7160" s="216" t="s">
        <v>344</v>
      </c>
    </row>
    <row r="7161" spans="1:11" x14ac:dyDescent="0.25">
      <c r="A7161" s="103" t="s">
        <v>807</v>
      </c>
      <c r="B7161" s="103" t="s">
        <v>344</v>
      </c>
      <c r="C7161" s="103" t="s">
        <v>89</v>
      </c>
      <c r="D7161" s="103" t="s">
        <v>91</v>
      </c>
      <c r="E7161" s="103" t="s">
        <v>342</v>
      </c>
      <c r="F7161" s="103" t="s">
        <v>295</v>
      </c>
      <c r="G7161" s="103" t="s">
        <v>515</v>
      </c>
      <c r="H7161" s="103" t="s">
        <v>516</v>
      </c>
      <c r="I7161" s="103" t="s">
        <v>92</v>
      </c>
      <c r="J7161" s="215">
        <v>1790.07</v>
      </c>
      <c r="K7161" s="216" t="s">
        <v>344</v>
      </c>
    </row>
    <row r="7162" spans="1:11" x14ac:dyDescent="0.25">
      <c r="A7162" s="103" t="s">
        <v>808</v>
      </c>
      <c r="B7162" s="103" t="s">
        <v>344</v>
      </c>
      <c r="C7162" s="103" t="s">
        <v>89</v>
      </c>
      <c r="D7162" s="103" t="s">
        <v>91</v>
      </c>
      <c r="E7162" s="103" t="s">
        <v>342</v>
      </c>
      <c r="F7162" s="103" t="s">
        <v>295</v>
      </c>
      <c r="G7162" s="103" t="s">
        <v>533</v>
      </c>
      <c r="H7162" s="103" t="s">
        <v>534</v>
      </c>
      <c r="I7162" s="103" t="s">
        <v>92</v>
      </c>
      <c r="J7162" s="215">
        <v>405.06</v>
      </c>
      <c r="K7162" s="216" t="s">
        <v>344</v>
      </c>
    </row>
    <row r="7163" spans="1:11" x14ac:dyDescent="0.25">
      <c r="A7163" s="103" t="s">
        <v>809</v>
      </c>
      <c r="B7163" s="103" t="s">
        <v>344</v>
      </c>
      <c r="C7163" s="103" t="s">
        <v>89</v>
      </c>
      <c r="D7163" s="103" t="s">
        <v>91</v>
      </c>
      <c r="E7163" s="103" t="s">
        <v>342</v>
      </c>
      <c r="F7163" s="103" t="s">
        <v>295</v>
      </c>
      <c r="G7163" s="103" t="s">
        <v>533</v>
      </c>
      <c r="H7163" s="103" t="s">
        <v>534</v>
      </c>
      <c r="I7163" s="103" t="s">
        <v>92</v>
      </c>
      <c r="J7163" s="215">
        <v>379.93</v>
      </c>
      <c r="K7163" s="216" t="s">
        <v>344</v>
      </c>
    </row>
    <row r="7164" spans="1:11" x14ac:dyDescent="0.25">
      <c r="A7164" s="103" t="s">
        <v>810</v>
      </c>
      <c r="B7164" s="103" t="s">
        <v>344</v>
      </c>
      <c r="C7164" s="103" t="s">
        <v>89</v>
      </c>
      <c r="D7164" s="103" t="s">
        <v>91</v>
      </c>
      <c r="E7164" s="103" t="s">
        <v>342</v>
      </c>
      <c r="F7164" s="103" t="s">
        <v>295</v>
      </c>
      <c r="G7164" s="103" t="s">
        <v>533</v>
      </c>
      <c r="H7164" s="103" t="s">
        <v>534</v>
      </c>
      <c r="I7164" s="103" t="s">
        <v>92</v>
      </c>
      <c r="J7164" s="215">
        <v>427.91</v>
      </c>
      <c r="K7164" s="216" t="s">
        <v>344</v>
      </c>
    </row>
    <row r="7165" spans="1:11" x14ac:dyDescent="0.25">
      <c r="A7165" s="103" t="s">
        <v>1038</v>
      </c>
      <c r="B7165" s="103" t="s">
        <v>344</v>
      </c>
      <c r="C7165" s="103" t="s">
        <v>89</v>
      </c>
      <c r="D7165" s="103" t="s">
        <v>91</v>
      </c>
      <c r="E7165" s="103" t="s">
        <v>342</v>
      </c>
      <c r="F7165" s="103" t="s">
        <v>295</v>
      </c>
      <c r="G7165" s="103" t="s">
        <v>533</v>
      </c>
      <c r="H7165" s="103" t="s">
        <v>534</v>
      </c>
      <c r="I7165" s="103" t="s">
        <v>92</v>
      </c>
      <c r="J7165" s="215">
        <v>378.2</v>
      </c>
      <c r="K7165" s="216" t="s">
        <v>344</v>
      </c>
    </row>
    <row r="7166" spans="1:11" x14ac:dyDescent="0.25">
      <c r="A7166" s="103" t="s">
        <v>806</v>
      </c>
      <c r="B7166" s="103" t="s">
        <v>344</v>
      </c>
      <c r="C7166" s="103" t="s">
        <v>89</v>
      </c>
      <c r="D7166" s="103" t="s">
        <v>91</v>
      </c>
      <c r="E7166" s="103" t="s">
        <v>342</v>
      </c>
      <c r="F7166" s="103" t="s">
        <v>295</v>
      </c>
      <c r="G7166" s="103" t="s">
        <v>533</v>
      </c>
      <c r="H7166" s="103" t="s">
        <v>534</v>
      </c>
      <c r="I7166" s="103" t="s">
        <v>92</v>
      </c>
      <c r="J7166" s="215">
        <v>454.66</v>
      </c>
      <c r="K7166" s="216" t="s">
        <v>344</v>
      </c>
    </row>
    <row r="7167" spans="1:11" x14ac:dyDescent="0.25">
      <c r="A7167" s="103" t="s">
        <v>807</v>
      </c>
      <c r="B7167" s="103" t="s">
        <v>344</v>
      </c>
      <c r="C7167" s="103" t="s">
        <v>89</v>
      </c>
      <c r="D7167" s="103" t="s">
        <v>91</v>
      </c>
      <c r="E7167" s="103" t="s">
        <v>342</v>
      </c>
      <c r="F7167" s="103" t="s">
        <v>295</v>
      </c>
      <c r="G7167" s="103" t="s">
        <v>533</v>
      </c>
      <c r="H7167" s="103" t="s">
        <v>534</v>
      </c>
      <c r="I7167" s="103" t="s">
        <v>92</v>
      </c>
      <c r="J7167" s="215">
        <v>463.04</v>
      </c>
      <c r="K7167" s="216" t="s">
        <v>344</v>
      </c>
    </row>
    <row r="7168" spans="1:11" x14ac:dyDescent="0.25">
      <c r="A7168" s="103" t="s">
        <v>808</v>
      </c>
      <c r="B7168" s="103" t="s">
        <v>344</v>
      </c>
      <c r="C7168" s="103" t="s">
        <v>89</v>
      </c>
      <c r="D7168" s="103" t="s">
        <v>91</v>
      </c>
      <c r="E7168" s="103" t="s">
        <v>342</v>
      </c>
      <c r="F7168" s="103" t="s">
        <v>295</v>
      </c>
      <c r="G7168" s="103" t="s">
        <v>525</v>
      </c>
      <c r="H7168" s="103" t="s">
        <v>526</v>
      </c>
      <c r="I7168" s="103" t="s">
        <v>92</v>
      </c>
      <c r="J7168" s="215">
        <v>996.89</v>
      </c>
      <c r="K7168" s="216" t="s">
        <v>344</v>
      </c>
    </row>
    <row r="7169" spans="1:11" x14ac:dyDescent="0.25">
      <c r="A7169" s="103" t="s">
        <v>809</v>
      </c>
      <c r="B7169" s="103" t="s">
        <v>344</v>
      </c>
      <c r="C7169" s="103" t="s">
        <v>89</v>
      </c>
      <c r="D7169" s="103" t="s">
        <v>91</v>
      </c>
      <c r="E7169" s="103" t="s">
        <v>342</v>
      </c>
      <c r="F7169" s="103" t="s">
        <v>295</v>
      </c>
      <c r="G7169" s="103" t="s">
        <v>525</v>
      </c>
      <c r="H7169" s="103" t="s">
        <v>526</v>
      </c>
      <c r="I7169" s="103" t="s">
        <v>92</v>
      </c>
      <c r="J7169" s="215">
        <v>733.23</v>
      </c>
      <c r="K7169" s="216" t="s">
        <v>344</v>
      </c>
    </row>
    <row r="7170" spans="1:11" x14ac:dyDescent="0.25">
      <c r="A7170" s="103" t="s">
        <v>810</v>
      </c>
      <c r="B7170" s="103" t="s">
        <v>344</v>
      </c>
      <c r="C7170" s="103" t="s">
        <v>89</v>
      </c>
      <c r="D7170" s="103" t="s">
        <v>91</v>
      </c>
      <c r="E7170" s="103" t="s">
        <v>342</v>
      </c>
      <c r="F7170" s="103" t="s">
        <v>295</v>
      </c>
      <c r="G7170" s="103" t="s">
        <v>525</v>
      </c>
      <c r="H7170" s="103" t="s">
        <v>526</v>
      </c>
      <c r="I7170" s="103" t="s">
        <v>92</v>
      </c>
      <c r="J7170" s="215">
        <v>460.46</v>
      </c>
      <c r="K7170" s="216" t="s">
        <v>344</v>
      </c>
    </row>
    <row r="7171" spans="1:11" x14ac:dyDescent="0.25">
      <c r="A7171" s="103" t="s">
        <v>1038</v>
      </c>
      <c r="B7171" s="103" t="s">
        <v>344</v>
      </c>
      <c r="C7171" s="103" t="s">
        <v>89</v>
      </c>
      <c r="D7171" s="103" t="s">
        <v>91</v>
      </c>
      <c r="E7171" s="103" t="s">
        <v>342</v>
      </c>
      <c r="F7171" s="103" t="s">
        <v>295</v>
      </c>
      <c r="G7171" s="103" t="s">
        <v>525</v>
      </c>
      <c r="H7171" s="103" t="s">
        <v>526</v>
      </c>
      <c r="I7171" s="103" t="s">
        <v>92</v>
      </c>
      <c r="J7171" s="215">
        <v>675.16</v>
      </c>
      <c r="K7171" s="216" t="s">
        <v>344</v>
      </c>
    </row>
    <row r="7172" spans="1:11" x14ac:dyDescent="0.25">
      <c r="A7172" s="103" t="s">
        <v>806</v>
      </c>
      <c r="B7172" s="103" t="s">
        <v>344</v>
      </c>
      <c r="C7172" s="103" t="s">
        <v>89</v>
      </c>
      <c r="D7172" s="103" t="s">
        <v>91</v>
      </c>
      <c r="E7172" s="103" t="s">
        <v>342</v>
      </c>
      <c r="F7172" s="103" t="s">
        <v>295</v>
      </c>
      <c r="G7172" s="103" t="s">
        <v>525</v>
      </c>
      <c r="H7172" s="103" t="s">
        <v>526</v>
      </c>
      <c r="I7172" s="103" t="s">
        <v>92</v>
      </c>
      <c r="J7172" s="215">
        <v>1011.54</v>
      </c>
      <c r="K7172" s="216" t="s">
        <v>344</v>
      </c>
    </row>
    <row r="7173" spans="1:11" x14ac:dyDescent="0.25">
      <c r="A7173" s="103" t="s">
        <v>807</v>
      </c>
      <c r="B7173" s="103" t="s">
        <v>344</v>
      </c>
      <c r="C7173" s="103" t="s">
        <v>89</v>
      </c>
      <c r="D7173" s="103" t="s">
        <v>91</v>
      </c>
      <c r="E7173" s="103" t="s">
        <v>342</v>
      </c>
      <c r="F7173" s="103" t="s">
        <v>295</v>
      </c>
      <c r="G7173" s="103" t="s">
        <v>525</v>
      </c>
      <c r="H7173" s="103" t="s">
        <v>526</v>
      </c>
      <c r="I7173" s="103" t="s">
        <v>92</v>
      </c>
      <c r="J7173" s="215">
        <v>906.27</v>
      </c>
      <c r="K7173" s="216" t="s">
        <v>344</v>
      </c>
    </row>
    <row r="7174" spans="1:11" x14ac:dyDescent="0.25">
      <c r="A7174" s="103" t="s">
        <v>807</v>
      </c>
      <c r="B7174" s="103" t="s">
        <v>344</v>
      </c>
      <c r="C7174" s="103" t="s">
        <v>89</v>
      </c>
      <c r="D7174" s="103" t="s">
        <v>91</v>
      </c>
      <c r="E7174" s="103" t="s">
        <v>342</v>
      </c>
      <c r="F7174" s="103" t="s">
        <v>295</v>
      </c>
      <c r="G7174" s="103" t="s">
        <v>553</v>
      </c>
      <c r="H7174" s="103" t="s">
        <v>554</v>
      </c>
      <c r="I7174" s="103" t="s">
        <v>92</v>
      </c>
      <c r="J7174" s="215">
        <v>141.36000000000001</v>
      </c>
      <c r="K7174" s="216" t="s">
        <v>344</v>
      </c>
    </row>
    <row r="7175" spans="1:11" x14ac:dyDescent="0.25">
      <c r="A7175" s="103" t="s">
        <v>808</v>
      </c>
      <c r="B7175" s="103" t="s">
        <v>344</v>
      </c>
      <c r="C7175" s="103" t="s">
        <v>89</v>
      </c>
      <c r="D7175" s="103" t="s">
        <v>91</v>
      </c>
      <c r="E7175" s="103" t="s">
        <v>342</v>
      </c>
      <c r="F7175" s="103" t="s">
        <v>295</v>
      </c>
      <c r="G7175" s="103" t="s">
        <v>517</v>
      </c>
      <c r="H7175" s="103" t="s">
        <v>518</v>
      </c>
      <c r="I7175" s="103" t="s">
        <v>92</v>
      </c>
      <c r="J7175" s="215">
        <v>912.97</v>
      </c>
      <c r="K7175" s="216" t="s">
        <v>344</v>
      </c>
    </row>
    <row r="7176" spans="1:11" x14ac:dyDescent="0.25">
      <c r="A7176" s="103" t="s">
        <v>809</v>
      </c>
      <c r="B7176" s="103" t="s">
        <v>344</v>
      </c>
      <c r="C7176" s="103" t="s">
        <v>89</v>
      </c>
      <c r="D7176" s="103" t="s">
        <v>91</v>
      </c>
      <c r="E7176" s="103" t="s">
        <v>342</v>
      </c>
      <c r="F7176" s="103" t="s">
        <v>295</v>
      </c>
      <c r="G7176" s="103" t="s">
        <v>517</v>
      </c>
      <c r="H7176" s="103" t="s">
        <v>518</v>
      </c>
      <c r="I7176" s="103" t="s">
        <v>92</v>
      </c>
      <c r="J7176" s="215">
        <v>1735.75</v>
      </c>
      <c r="K7176" s="216" t="s">
        <v>344</v>
      </c>
    </row>
    <row r="7177" spans="1:11" x14ac:dyDescent="0.25">
      <c r="A7177" s="103" t="s">
        <v>810</v>
      </c>
      <c r="B7177" s="103" t="s">
        <v>344</v>
      </c>
      <c r="C7177" s="103" t="s">
        <v>89</v>
      </c>
      <c r="D7177" s="103" t="s">
        <v>91</v>
      </c>
      <c r="E7177" s="103" t="s">
        <v>342</v>
      </c>
      <c r="F7177" s="103" t="s">
        <v>295</v>
      </c>
      <c r="G7177" s="103" t="s">
        <v>517</v>
      </c>
      <c r="H7177" s="103" t="s">
        <v>518</v>
      </c>
      <c r="I7177" s="103" t="s">
        <v>92</v>
      </c>
      <c r="J7177" s="215">
        <v>-30.99</v>
      </c>
      <c r="K7177" s="216" t="s">
        <v>344</v>
      </c>
    </row>
    <row r="7178" spans="1:11" x14ac:dyDescent="0.25">
      <c r="A7178" s="103" t="s">
        <v>1038</v>
      </c>
      <c r="B7178" s="103" t="s">
        <v>344</v>
      </c>
      <c r="C7178" s="103" t="s">
        <v>89</v>
      </c>
      <c r="D7178" s="103" t="s">
        <v>91</v>
      </c>
      <c r="E7178" s="103" t="s">
        <v>342</v>
      </c>
      <c r="F7178" s="103" t="s">
        <v>295</v>
      </c>
      <c r="G7178" s="103" t="s">
        <v>517</v>
      </c>
      <c r="H7178" s="103" t="s">
        <v>518</v>
      </c>
      <c r="I7178" s="103" t="s">
        <v>92</v>
      </c>
      <c r="J7178" s="215">
        <v>1047.51</v>
      </c>
      <c r="K7178" s="216" t="s">
        <v>344</v>
      </c>
    </row>
    <row r="7179" spans="1:11" x14ac:dyDescent="0.25">
      <c r="A7179" s="103" t="s">
        <v>806</v>
      </c>
      <c r="B7179" s="103" t="s">
        <v>344</v>
      </c>
      <c r="C7179" s="103" t="s">
        <v>89</v>
      </c>
      <c r="D7179" s="103" t="s">
        <v>91</v>
      </c>
      <c r="E7179" s="103" t="s">
        <v>342</v>
      </c>
      <c r="F7179" s="103" t="s">
        <v>295</v>
      </c>
      <c r="G7179" s="103" t="s">
        <v>517</v>
      </c>
      <c r="H7179" s="103" t="s">
        <v>518</v>
      </c>
      <c r="I7179" s="103" t="s">
        <v>92</v>
      </c>
      <c r="J7179" s="215">
        <v>979.63</v>
      </c>
      <c r="K7179" s="216" t="s">
        <v>344</v>
      </c>
    </row>
    <row r="7180" spans="1:11" x14ac:dyDescent="0.25">
      <c r="A7180" s="103" t="s">
        <v>807</v>
      </c>
      <c r="B7180" s="103" t="s">
        <v>344</v>
      </c>
      <c r="C7180" s="103" t="s">
        <v>89</v>
      </c>
      <c r="D7180" s="103" t="s">
        <v>91</v>
      </c>
      <c r="E7180" s="103" t="s">
        <v>342</v>
      </c>
      <c r="F7180" s="103" t="s">
        <v>295</v>
      </c>
      <c r="G7180" s="103" t="s">
        <v>517</v>
      </c>
      <c r="H7180" s="103" t="s">
        <v>518</v>
      </c>
      <c r="I7180" s="103" t="s">
        <v>92</v>
      </c>
      <c r="J7180" s="215">
        <v>760.81</v>
      </c>
      <c r="K7180" s="216" t="s">
        <v>344</v>
      </c>
    </row>
    <row r="7181" spans="1:11" x14ac:dyDescent="0.25">
      <c r="A7181" s="103" t="s">
        <v>808</v>
      </c>
      <c r="B7181" s="103" t="s">
        <v>344</v>
      </c>
      <c r="C7181" s="103" t="s">
        <v>89</v>
      </c>
      <c r="D7181" s="103" t="s">
        <v>91</v>
      </c>
      <c r="E7181" s="103" t="s">
        <v>342</v>
      </c>
      <c r="F7181" s="103" t="s">
        <v>295</v>
      </c>
      <c r="G7181" s="103" t="s">
        <v>545</v>
      </c>
      <c r="H7181" s="103" t="s">
        <v>546</v>
      </c>
      <c r="I7181" s="103" t="s">
        <v>92</v>
      </c>
      <c r="J7181" s="215">
        <v>-91.69</v>
      </c>
      <c r="K7181" s="216" t="s">
        <v>344</v>
      </c>
    </row>
    <row r="7182" spans="1:11" x14ac:dyDescent="0.25">
      <c r="A7182" s="103" t="s">
        <v>810</v>
      </c>
      <c r="B7182" s="103" t="s">
        <v>344</v>
      </c>
      <c r="C7182" s="103" t="s">
        <v>89</v>
      </c>
      <c r="D7182" s="103" t="s">
        <v>91</v>
      </c>
      <c r="E7182" s="103" t="s">
        <v>342</v>
      </c>
      <c r="F7182" s="103" t="s">
        <v>295</v>
      </c>
      <c r="G7182" s="103" t="s">
        <v>545</v>
      </c>
      <c r="H7182" s="103" t="s">
        <v>546</v>
      </c>
      <c r="I7182" s="103" t="s">
        <v>92</v>
      </c>
      <c r="J7182" s="215">
        <v>-61.12</v>
      </c>
      <c r="K7182" s="216" t="s">
        <v>344</v>
      </c>
    </row>
    <row r="7183" spans="1:11" x14ac:dyDescent="0.25">
      <c r="A7183" s="103" t="s">
        <v>806</v>
      </c>
      <c r="B7183" s="103" t="s">
        <v>344</v>
      </c>
      <c r="C7183" s="103" t="s">
        <v>89</v>
      </c>
      <c r="D7183" s="103" t="s">
        <v>91</v>
      </c>
      <c r="E7183" s="103" t="s">
        <v>342</v>
      </c>
      <c r="F7183" s="103" t="s">
        <v>295</v>
      </c>
      <c r="G7183" s="103" t="s">
        <v>545</v>
      </c>
      <c r="H7183" s="103" t="s">
        <v>546</v>
      </c>
      <c r="I7183" s="103" t="s">
        <v>92</v>
      </c>
      <c r="J7183" s="215">
        <v>91.69</v>
      </c>
      <c r="K7183" s="216" t="s">
        <v>344</v>
      </c>
    </row>
    <row r="7184" spans="1:11" x14ac:dyDescent="0.25">
      <c r="A7184" s="103" t="s">
        <v>807</v>
      </c>
      <c r="B7184" s="103" t="s">
        <v>344</v>
      </c>
      <c r="C7184" s="103" t="s">
        <v>89</v>
      </c>
      <c r="D7184" s="103" t="s">
        <v>91</v>
      </c>
      <c r="E7184" s="103" t="s">
        <v>342</v>
      </c>
      <c r="F7184" s="103" t="s">
        <v>295</v>
      </c>
      <c r="G7184" s="103" t="s">
        <v>545</v>
      </c>
      <c r="H7184" s="103" t="s">
        <v>546</v>
      </c>
      <c r="I7184" s="103" t="s">
        <v>92</v>
      </c>
      <c r="J7184" s="215">
        <v>127.69</v>
      </c>
      <c r="K7184" s="216" t="s">
        <v>344</v>
      </c>
    </row>
    <row r="7185" spans="1:11" x14ac:dyDescent="0.25">
      <c r="A7185" s="103" t="s">
        <v>809</v>
      </c>
      <c r="B7185" s="103" t="s">
        <v>344</v>
      </c>
      <c r="C7185" s="103" t="s">
        <v>89</v>
      </c>
      <c r="D7185" s="103" t="s">
        <v>91</v>
      </c>
      <c r="E7185" s="103" t="s">
        <v>342</v>
      </c>
      <c r="F7185" s="103" t="s">
        <v>295</v>
      </c>
      <c r="G7185" s="103" t="s">
        <v>485</v>
      </c>
      <c r="H7185" s="103" t="s">
        <v>486</v>
      </c>
      <c r="I7185" s="103" t="s">
        <v>92</v>
      </c>
      <c r="J7185" s="215">
        <v>1232.96</v>
      </c>
      <c r="K7185" s="216" t="s">
        <v>344</v>
      </c>
    </row>
    <row r="7186" spans="1:11" x14ac:dyDescent="0.25">
      <c r="A7186" s="103" t="s">
        <v>810</v>
      </c>
      <c r="B7186" s="103" t="s">
        <v>344</v>
      </c>
      <c r="C7186" s="103" t="s">
        <v>89</v>
      </c>
      <c r="D7186" s="103" t="s">
        <v>91</v>
      </c>
      <c r="E7186" s="103" t="s">
        <v>342</v>
      </c>
      <c r="F7186" s="103" t="s">
        <v>295</v>
      </c>
      <c r="G7186" s="103" t="s">
        <v>485</v>
      </c>
      <c r="H7186" s="103" t="s">
        <v>486</v>
      </c>
      <c r="I7186" s="103" t="s">
        <v>92</v>
      </c>
      <c r="J7186" s="215">
        <v>-93.05</v>
      </c>
      <c r="K7186" s="216" t="s">
        <v>344</v>
      </c>
    </row>
    <row r="7187" spans="1:11" x14ac:dyDescent="0.25">
      <c r="A7187" s="103" t="s">
        <v>806</v>
      </c>
      <c r="B7187" s="103" t="s">
        <v>344</v>
      </c>
      <c r="C7187" s="103" t="s">
        <v>89</v>
      </c>
      <c r="D7187" s="103" t="s">
        <v>91</v>
      </c>
      <c r="E7187" s="103" t="s">
        <v>342</v>
      </c>
      <c r="F7187" s="103" t="s">
        <v>295</v>
      </c>
      <c r="G7187" s="103" t="s">
        <v>485</v>
      </c>
      <c r="H7187" s="103" t="s">
        <v>486</v>
      </c>
      <c r="I7187" s="103" t="s">
        <v>92</v>
      </c>
      <c r="J7187" s="215">
        <v>-692.89</v>
      </c>
      <c r="K7187" s="216" t="s">
        <v>344</v>
      </c>
    </row>
    <row r="7188" spans="1:11" x14ac:dyDescent="0.25">
      <c r="A7188" s="103" t="s">
        <v>807</v>
      </c>
      <c r="B7188" s="103" t="s">
        <v>344</v>
      </c>
      <c r="C7188" s="103" t="s">
        <v>89</v>
      </c>
      <c r="D7188" s="103" t="s">
        <v>91</v>
      </c>
      <c r="E7188" s="103" t="s">
        <v>342</v>
      </c>
      <c r="F7188" s="103" t="s">
        <v>295</v>
      </c>
      <c r="G7188" s="103" t="s">
        <v>485</v>
      </c>
      <c r="H7188" s="103" t="s">
        <v>486</v>
      </c>
      <c r="I7188" s="103" t="s">
        <v>92</v>
      </c>
      <c r="J7188" s="215">
        <v>43.92</v>
      </c>
      <c r="K7188" s="216" t="s">
        <v>344</v>
      </c>
    </row>
    <row r="7189" spans="1:11" x14ac:dyDescent="0.25">
      <c r="A7189" s="103" t="s">
        <v>808</v>
      </c>
      <c r="B7189" s="103" t="s">
        <v>344</v>
      </c>
      <c r="C7189" s="103" t="s">
        <v>89</v>
      </c>
      <c r="D7189" s="103" t="s">
        <v>91</v>
      </c>
      <c r="E7189" s="103" t="s">
        <v>342</v>
      </c>
      <c r="F7189" s="103" t="s">
        <v>295</v>
      </c>
      <c r="G7189" s="103" t="s">
        <v>519</v>
      </c>
      <c r="H7189" s="103" t="s">
        <v>520</v>
      </c>
      <c r="I7189" s="103" t="s">
        <v>92</v>
      </c>
      <c r="J7189" s="215">
        <v>1155.24</v>
      </c>
      <c r="K7189" s="216" t="s">
        <v>344</v>
      </c>
    </row>
    <row r="7190" spans="1:11" x14ac:dyDescent="0.25">
      <c r="A7190" s="103" t="s">
        <v>809</v>
      </c>
      <c r="B7190" s="103" t="s">
        <v>344</v>
      </c>
      <c r="C7190" s="103" t="s">
        <v>89</v>
      </c>
      <c r="D7190" s="103" t="s">
        <v>91</v>
      </c>
      <c r="E7190" s="103" t="s">
        <v>342</v>
      </c>
      <c r="F7190" s="103" t="s">
        <v>295</v>
      </c>
      <c r="G7190" s="103" t="s">
        <v>519</v>
      </c>
      <c r="H7190" s="103" t="s">
        <v>520</v>
      </c>
      <c r="I7190" s="103" t="s">
        <v>92</v>
      </c>
      <c r="J7190" s="215">
        <v>878.48</v>
      </c>
      <c r="K7190" s="216" t="s">
        <v>344</v>
      </c>
    </row>
    <row r="7191" spans="1:11" x14ac:dyDescent="0.25">
      <c r="A7191" s="103" t="s">
        <v>810</v>
      </c>
      <c r="B7191" s="103" t="s">
        <v>344</v>
      </c>
      <c r="C7191" s="103" t="s">
        <v>89</v>
      </c>
      <c r="D7191" s="103" t="s">
        <v>91</v>
      </c>
      <c r="E7191" s="103" t="s">
        <v>342</v>
      </c>
      <c r="F7191" s="103" t="s">
        <v>295</v>
      </c>
      <c r="G7191" s="103" t="s">
        <v>519</v>
      </c>
      <c r="H7191" s="103" t="s">
        <v>520</v>
      </c>
      <c r="I7191" s="103" t="s">
        <v>92</v>
      </c>
      <c r="J7191" s="215">
        <v>711.86</v>
      </c>
      <c r="K7191" s="216" t="s">
        <v>344</v>
      </c>
    </row>
    <row r="7192" spans="1:11" x14ac:dyDescent="0.25">
      <c r="A7192" s="103" t="s">
        <v>1038</v>
      </c>
      <c r="B7192" s="103" t="s">
        <v>344</v>
      </c>
      <c r="C7192" s="103" t="s">
        <v>89</v>
      </c>
      <c r="D7192" s="103" t="s">
        <v>91</v>
      </c>
      <c r="E7192" s="103" t="s">
        <v>342</v>
      </c>
      <c r="F7192" s="103" t="s">
        <v>295</v>
      </c>
      <c r="G7192" s="103" t="s">
        <v>519</v>
      </c>
      <c r="H7192" s="103" t="s">
        <v>520</v>
      </c>
      <c r="I7192" s="103" t="s">
        <v>92</v>
      </c>
      <c r="J7192" s="215">
        <v>1089.49</v>
      </c>
      <c r="K7192" s="216" t="s">
        <v>344</v>
      </c>
    </row>
    <row r="7193" spans="1:11" x14ac:dyDescent="0.25">
      <c r="A7193" s="103" t="s">
        <v>806</v>
      </c>
      <c r="B7193" s="103" t="s">
        <v>344</v>
      </c>
      <c r="C7193" s="103" t="s">
        <v>89</v>
      </c>
      <c r="D7193" s="103" t="s">
        <v>91</v>
      </c>
      <c r="E7193" s="103" t="s">
        <v>342</v>
      </c>
      <c r="F7193" s="103" t="s">
        <v>295</v>
      </c>
      <c r="G7193" s="103" t="s">
        <v>519</v>
      </c>
      <c r="H7193" s="103" t="s">
        <v>520</v>
      </c>
      <c r="I7193" s="103" t="s">
        <v>92</v>
      </c>
      <c r="J7193" s="215">
        <v>1015.2</v>
      </c>
      <c r="K7193" s="216" t="s">
        <v>344</v>
      </c>
    </row>
    <row r="7194" spans="1:11" x14ac:dyDescent="0.25">
      <c r="A7194" s="103" t="s">
        <v>807</v>
      </c>
      <c r="B7194" s="103" t="s">
        <v>344</v>
      </c>
      <c r="C7194" s="103" t="s">
        <v>89</v>
      </c>
      <c r="D7194" s="103" t="s">
        <v>91</v>
      </c>
      <c r="E7194" s="103" t="s">
        <v>342</v>
      </c>
      <c r="F7194" s="103" t="s">
        <v>295</v>
      </c>
      <c r="G7194" s="103" t="s">
        <v>519</v>
      </c>
      <c r="H7194" s="103" t="s">
        <v>520</v>
      </c>
      <c r="I7194" s="103" t="s">
        <v>92</v>
      </c>
      <c r="J7194" s="215">
        <v>903.22</v>
      </c>
      <c r="K7194" s="216" t="s">
        <v>344</v>
      </c>
    </row>
    <row r="7195" spans="1:11" x14ac:dyDescent="0.25">
      <c r="A7195" s="103" t="s">
        <v>807</v>
      </c>
      <c r="B7195" s="103" t="s">
        <v>344</v>
      </c>
      <c r="C7195" s="103" t="s">
        <v>89</v>
      </c>
      <c r="D7195" s="103" t="s">
        <v>91</v>
      </c>
      <c r="E7195" s="103" t="s">
        <v>342</v>
      </c>
      <c r="F7195" s="103" t="s">
        <v>295</v>
      </c>
      <c r="G7195" s="103" t="s">
        <v>535</v>
      </c>
      <c r="H7195" s="103" t="s">
        <v>536</v>
      </c>
      <c r="I7195" s="103" t="s">
        <v>92</v>
      </c>
      <c r="J7195" s="215">
        <v>45.97</v>
      </c>
      <c r="K7195" s="216" t="s">
        <v>344</v>
      </c>
    </row>
    <row r="7196" spans="1:11" x14ac:dyDescent="0.25">
      <c r="A7196" s="103" t="s">
        <v>1038</v>
      </c>
      <c r="B7196" s="103" t="s">
        <v>344</v>
      </c>
      <c r="C7196" s="103" t="s">
        <v>89</v>
      </c>
      <c r="D7196" s="103" t="s">
        <v>91</v>
      </c>
      <c r="E7196" s="103" t="s">
        <v>342</v>
      </c>
      <c r="F7196" s="103" t="s">
        <v>295</v>
      </c>
      <c r="G7196" s="103" t="s">
        <v>537</v>
      </c>
      <c r="H7196" s="103" t="s">
        <v>538</v>
      </c>
      <c r="I7196" s="103" t="s">
        <v>92</v>
      </c>
      <c r="J7196" s="215">
        <v>70.45</v>
      </c>
      <c r="K7196" s="216" t="s">
        <v>344</v>
      </c>
    </row>
    <row r="7197" spans="1:11" x14ac:dyDescent="0.25">
      <c r="A7197" s="103" t="s">
        <v>807</v>
      </c>
      <c r="B7197" s="103" t="s">
        <v>344</v>
      </c>
      <c r="C7197" s="103" t="s">
        <v>89</v>
      </c>
      <c r="D7197" s="103" t="s">
        <v>91</v>
      </c>
      <c r="E7197" s="103" t="s">
        <v>342</v>
      </c>
      <c r="F7197" s="103" t="s">
        <v>295</v>
      </c>
      <c r="G7197" s="103" t="s">
        <v>537</v>
      </c>
      <c r="H7197" s="103" t="s">
        <v>538</v>
      </c>
      <c r="I7197" s="103" t="s">
        <v>92</v>
      </c>
      <c r="J7197" s="215">
        <v>105.67</v>
      </c>
      <c r="K7197" s="216" t="s">
        <v>344</v>
      </c>
    </row>
    <row r="7198" spans="1:11" x14ac:dyDescent="0.25">
      <c r="A7198" s="103" t="s">
        <v>807</v>
      </c>
      <c r="B7198" s="103" t="s">
        <v>344</v>
      </c>
      <c r="C7198" s="103" t="s">
        <v>89</v>
      </c>
      <c r="D7198" s="103" t="s">
        <v>91</v>
      </c>
      <c r="E7198" s="103" t="s">
        <v>342</v>
      </c>
      <c r="F7198" s="103" t="s">
        <v>295</v>
      </c>
      <c r="G7198" s="103" t="s">
        <v>521</v>
      </c>
      <c r="H7198" s="103" t="s">
        <v>522</v>
      </c>
      <c r="I7198" s="103" t="s">
        <v>92</v>
      </c>
      <c r="J7198" s="215">
        <v>175.41</v>
      </c>
      <c r="K7198" s="216" t="s">
        <v>344</v>
      </c>
    </row>
    <row r="7199" spans="1:11" x14ac:dyDescent="0.25">
      <c r="A7199" s="103" t="s">
        <v>808</v>
      </c>
      <c r="B7199" s="103" t="s">
        <v>344</v>
      </c>
      <c r="C7199" s="103" t="s">
        <v>89</v>
      </c>
      <c r="D7199" s="103" t="s">
        <v>91</v>
      </c>
      <c r="E7199" s="103" t="s">
        <v>342</v>
      </c>
      <c r="F7199" s="103" t="s">
        <v>295</v>
      </c>
      <c r="G7199" s="103" t="s">
        <v>539</v>
      </c>
      <c r="H7199" s="103" t="s">
        <v>540</v>
      </c>
      <c r="I7199" s="103" t="s">
        <v>92</v>
      </c>
      <c r="J7199" s="215">
        <v>495.3</v>
      </c>
      <c r="K7199" s="216" t="s">
        <v>344</v>
      </c>
    </row>
    <row r="7200" spans="1:11" x14ac:dyDescent="0.25">
      <c r="A7200" s="103" t="s">
        <v>809</v>
      </c>
      <c r="B7200" s="103" t="s">
        <v>344</v>
      </c>
      <c r="C7200" s="103" t="s">
        <v>89</v>
      </c>
      <c r="D7200" s="103" t="s">
        <v>91</v>
      </c>
      <c r="E7200" s="103" t="s">
        <v>342</v>
      </c>
      <c r="F7200" s="103" t="s">
        <v>295</v>
      </c>
      <c r="G7200" s="103" t="s">
        <v>539</v>
      </c>
      <c r="H7200" s="103" t="s">
        <v>540</v>
      </c>
      <c r="I7200" s="103" t="s">
        <v>92</v>
      </c>
      <c r="J7200" s="215">
        <v>337.11</v>
      </c>
      <c r="K7200" s="216" t="s">
        <v>344</v>
      </c>
    </row>
    <row r="7201" spans="1:11" x14ac:dyDescent="0.25">
      <c r="A7201" s="103" t="s">
        <v>810</v>
      </c>
      <c r="B7201" s="103" t="s">
        <v>344</v>
      </c>
      <c r="C7201" s="103" t="s">
        <v>89</v>
      </c>
      <c r="D7201" s="103" t="s">
        <v>91</v>
      </c>
      <c r="E7201" s="103" t="s">
        <v>342</v>
      </c>
      <c r="F7201" s="103" t="s">
        <v>295</v>
      </c>
      <c r="G7201" s="103" t="s">
        <v>539</v>
      </c>
      <c r="H7201" s="103" t="s">
        <v>540</v>
      </c>
      <c r="I7201" s="103" t="s">
        <v>92</v>
      </c>
      <c r="J7201" s="215">
        <v>515.36</v>
      </c>
      <c r="K7201" s="216" t="s">
        <v>344</v>
      </c>
    </row>
    <row r="7202" spans="1:11" x14ac:dyDescent="0.25">
      <c r="A7202" s="103" t="s">
        <v>1038</v>
      </c>
      <c r="B7202" s="103" t="s">
        <v>344</v>
      </c>
      <c r="C7202" s="103" t="s">
        <v>89</v>
      </c>
      <c r="D7202" s="103" t="s">
        <v>91</v>
      </c>
      <c r="E7202" s="103" t="s">
        <v>342</v>
      </c>
      <c r="F7202" s="103" t="s">
        <v>295</v>
      </c>
      <c r="G7202" s="103" t="s">
        <v>539</v>
      </c>
      <c r="H7202" s="103" t="s">
        <v>540</v>
      </c>
      <c r="I7202" s="103" t="s">
        <v>92</v>
      </c>
      <c r="J7202" s="215">
        <v>383.53</v>
      </c>
      <c r="K7202" s="216" t="s">
        <v>344</v>
      </c>
    </row>
    <row r="7203" spans="1:11" x14ac:dyDescent="0.25">
      <c r="A7203" s="103" t="s">
        <v>806</v>
      </c>
      <c r="B7203" s="103" t="s">
        <v>344</v>
      </c>
      <c r="C7203" s="103" t="s">
        <v>89</v>
      </c>
      <c r="D7203" s="103" t="s">
        <v>91</v>
      </c>
      <c r="E7203" s="103" t="s">
        <v>342</v>
      </c>
      <c r="F7203" s="103" t="s">
        <v>295</v>
      </c>
      <c r="G7203" s="103" t="s">
        <v>539</v>
      </c>
      <c r="H7203" s="103" t="s">
        <v>540</v>
      </c>
      <c r="I7203" s="103" t="s">
        <v>92</v>
      </c>
      <c r="J7203" s="215">
        <v>650.9</v>
      </c>
      <c r="K7203" s="216" t="s">
        <v>344</v>
      </c>
    </row>
    <row r="7204" spans="1:11" x14ac:dyDescent="0.25">
      <c r="A7204" s="103" t="s">
        <v>807</v>
      </c>
      <c r="B7204" s="103" t="s">
        <v>344</v>
      </c>
      <c r="C7204" s="103" t="s">
        <v>89</v>
      </c>
      <c r="D7204" s="103" t="s">
        <v>91</v>
      </c>
      <c r="E7204" s="103" t="s">
        <v>342</v>
      </c>
      <c r="F7204" s="103" t="s">
        <v>295</v>
      </c>
      <c r="G7204" s="103" t="s">
        <v>539</v>
      </c>
      <c r="H7204" s="103" t="s">
        <v>540</v>
      </c>
      <c r="I7204" s="103" t="s">
        <v>92</v>
      </c>
      <c r="J7204" s="215">
        <v>656.38</v>
      </c>
      <c r="K7204" s="216" t="s">
        <v>344</v>
      </c>
    </row>
    <row r="7205" spans="1:11" x14ac:dyDescent="0.25">
      <c r="A7205" s="103" t="s">
        <v>808</v>
      </c>
      <c r="B7205" s="103" t="s">
        <v>344</v>
      </c>
      <c r="C7205" s="103" t="s">
        <v>89</v>
      </c>
      <c r="D7205" s="103" t="s">
        <v>91</v>
      </c>
      <c r="E7205" s="103" t="s">
        <v>342</v>
      </c>
      <c r="F7205" s="103" t="s">
        <v>295</v>
      </c>
      <c r="G7205" s="103" t="s">
        <v>523</v>
      </c>
      <c r="H7205" s="103" t="s">
        <v>524</v>
      </c>
      <c r="I7205" s="103" t="s">
        <v>92</v>
      </c>
      <c r="J7205" s="215">
        <v>926.04</v>
      </c>
      <c r="K7205" s="216" t="s">
        <v>344</v>
      </c>
    </row>
    <row r="7206" spans="1:11" x14ac:dyDescent="0.25">
      <c r="A7206" s="103" t="s">
        <v>809</v>
      </c>
      <c r="B7206" s="103" t="s">
        <v>344</v>
      </c>
      <c r="C7206" s="103" t="s">
        <v>89</v>
      </c>
      <c r="D7206" s="103" t="s">
        <v>91</v>
      </c>
      <c r="E7206" s="103" t="s">
        <v>342</v>
      </c>
      <c r="F7206" s="103" t="s">
        <v>295</v>
      </c>
      <c r="G7206" s="103" t="s">
        <v>523</v>
      </c>
      <c r="H7206" s="103" t="s">
        <v>524</v>
      </c>
      <c r="I7206" s="103" t="s">
        <v>92</v>
      </c>
      <c r="J7206" s="215">
        <v>602.22</v>
      </c>
      <c r="K7206" s="216" t="s">
        <v>344</v>
      </c>
    </row>
    <row r="7207" spans="1:11" x14ac:dyDescent="0.25">
      <c r="A7207" s="103" t="s">
        <v>810</v>
      </c>
      <c r="B7207" s="103" t="s">
        <v>344</v>
      </c>
      <c r="C7207" s="103" t="s">
        <v>89</v>
      </c>
      <c r="D7207" s="103" t="s">
        <v>91</v>
      </c>
      <c r="E7207" s="103" t="s">
        <v>342</v>
      </c>
      <c r="F7207" s="103" t="s">
        <v>295</v>
      </c>
      <c r="G7207" s="103" t="s">
        <v>523</v>
      </c>
      <c r="H7207" s="103" t="s">
        <v>524</v>
      </c>
      <c r="I7207" s="103" t="s">
        <v>92</v>
      </c>
      <c r="J7207" s="215">
        <v>688.25</v>
      </c>
      <c r="K7207" s="216" t="s">
        <v>344</v>
      </c>
    </row>
    <row r="7208" spans="1:11" x14ac:dyDescent="0.25">
      <c r="A7208" s="103" t="s">
        <v>1038</v>
      </c>
      <c r="B7208" s="103" t="s">
        <v>344</v>
      </c>
      <c r="C7208" s="103" t="s">
        <v>89</v>
      </c>
      <c r="D7208" s="103" t="s">
        <v>91</v>
      </c>
      <c r="E7208" s="103" t="s">
        <v>342</v>
      </c>
      <c r="F7208" s="103" t="s">
        <v>295</v>
      </c>
      <c r="G7208" s="103" t="s">
        <v>523</v>
      </c>
      <c r="H7208" s="103" t="s">
        <v>524</v>
      </c>
      <c r="I7208" s="103" t="s">
        <v>92</v>
      </c>
      <c r="J7208" s="215">
        <v>716.79</v>
      </c>
      <c r="K7208" s="216" t="s">
        <v>344</v>
      </c>
    </row>
    <row r="7209" spans="1:11" x14ac:dyDescent="0.25">
      <c r="A7209" s="103" t="s">
        <v>806</v>
      </c>
      <c r="B7209" s="103" t="s">
        <v>344</v>
      </c>
      <c r="C7209" s="103" t="s">
        <v>89</v>
      </c>
      <c r="D7209" s="103" t="s">
        <v>91</v>
      </c>
      <c r="E7209" s="103" t="s">
        <v>342</v>
      </c>
      <c r="F7209" s="103" t="s">
        <v>295</v>
      </c>
      <c r="G7209" s="103" t="s">
        <v>523</v>
      </c>
      <c r="H7209" s="103" t="s">
        <v>524</v>
      </c>
      <c r="I7209" s="103" t="s">
        <v>92</v>
      </c>
      <c r="J7209" s="215">
        <v>895.86</v>
      </c>
      <c r="K7209" s="216" t="s">
        <v>344</v>
      </c>
    </row>
    <row r="7210" spans="1:11" x14ac:dyDescent="0.25">
      <c r="A7210" s="103" t="s">
        <v>807</v>
      </c>
      <c r="B7210" s="103" t="s">
        <v>344</v>
      </c>
      <c r="C7210" s="103" t="s">
        <v>89</v>
      </c>
      <c r="D7210" s="103" t="s">
        <v>91</v>
      </c>
      <c r="E7210" s="103" t="s">
        <v>342</v>
      </c>
      <c r="F7210" s="103" t="s">
        <v>295</v>
      </c>
      <c r="G7210" s="103" t="s">
        <v>523</v>
      </c>
      <c r="H7210" s="103" t="s">
        <v>524</v>
      </c>
      <c r="I7210" s="103" t="s">
        <v>92</v>
      </c>
      <c r="J7210" s="215">
        <v>707.89</v>
      </c>
      <c r="K7210" s="216" t="s">
        <v>344</v>
      </c>
    </row>
    <row r="7211" spans="1:11" x14ac:dyDescent="0.25">
      <c r="A7211" s="103" t="s">
        <v>808</v>
      </c>
      <c r="B7211" s="103" t="s">
        <v>344</v>
      </c>
      <c r="C7211" s="103" t="s">
        <v>89</v>
      </c>
      <c r="D7211" s="103" t="s">
        <v>91</v>
      </c>
      <c r="E7211" s="103" t="s">
        <v>342</v>
      </c>
      <c r="F7211" s="103" t="s">
        <v>295</v>
      </c>
      <c r="G7211" s="103" t="s">
        <v>547</v>
      </c>
      <c r="H7211" s="103" t="s">
        <v>548</v>
      </c>
      <c r="I7211" s="103" t="s">
        <v>92</v>
      </c>
      <c r="J7211" s="215">
        <v>920.71</v>
      </c>
      <c r="K7211" s="216" t="s">
        <v>344</v>
      </c>
    </row>
    <row r="7212" spans="1:11" x14ac:dyDescent="0.25">
      <c r="A7212" s="103" t="s">
        <v>809</v>
      </c>
      <c r="B7212" s="103" t="s">
        <v>344</v>
      </c>
      <c r="C7212" s="103" t="s">
        <v>89</v>
      </c>
      <c r="D7212" s="103" t="s">
        <v>91</v>
      </c>
      <c r="E7212" s="103" t="s">
        <v>342</v>
      </c>
      <c r="F7212" s="103" t="s">
        <v>295</v>
      </c>
      <c r="G7212" s="103" t="s">
        <v>547</v>
      </c>
      <c r="H7212" s="103" t="s">
        <v>548</v>
      </c>
      <c r="I7212" s="103" t="s">
        <v>92</v>
      </c>
      <c r="J7212" s="215">
        <v>1309.81</v>
      </c>
      <c r="K7212" s="232"/>
    </row>
    <row r="7213" spans="1:11" x14ac:dyDescent="0.25">
      <c r="A7213" s="103" t="s">
        <v>810</v>
      </c>
      <c r="B7213" s="103" t="s">
        <v>344</v>
      </c>
      <c r="C7213" s="103" t="s">
        <v>89</v>
      </c>
      <c r="D7213" s="103" t="s">
        <v>91</v>
      </c>
      <c r="E7213" s="103" t="s">
        <v>342</v>
      </c>
      <c r="F7213" s="103" t="s">
        <v>295</v>
      </c>
      <c r="G7213" s="103" t="s">
        <v>547</v>
      </c>
      <c r="H7213" s="103" t="s">
        <v>548</v>
      </c>
      <c r="I7213" s="103" t="s">
        <v>92</v>
      </c>
      <c r="J7213" s="215">
        <v>551.20000000000005</v>
      </c>
      <c r="K7213" s="216" t="s">
        <v>344</v>
      </c>
    </row>
    <row r="7214" spans="1:11" x14ac:dyDescent="0.25">
      <c r="A7214" s="103" t="s">
        <v>1038</v>
      </c>
      <c r="B7214" s="103" t="s">
        <v>344</v>
      </c>
      <c r="C7214" s="103" t="s">
        <v>89</v>
      </c>
      <c r="D7214" s="103" t="s">
        <v>91</v>
      </c>
      <c r="E7214" s="103" t="s">
        <v>342</v>
      </c>
      <c r="F7214" s="103" t="s">
        <v>295</v>
      </c>
      <c r="G7214" s="103" t="s">
        <v>547</v>
      </c>
      <c r="H7214" s="103" t="s">
        <v>548</v>
      </c>
      <c r="I7214" s="103" t="s">
        <v>92</v>
      </c>
      <c r="J7214" s="215">
        <v>859.99</v>
      </c>
      <c r="K7214" s="216" t="s">
        <v>344</v>
      </c>
    </row>
    <row r="7215" spans="1:11" x14ac:dyDescent="0.25">
      <c r="A7215" s="103" t="s">
        <v>806</v>
      </c>
      <c r="B7215" s="103" t="s">
        <v>344</v>
      </c>
      <c r="C7215" s="103" t="s">
        <v>89</v>
      </c>
      <c r="D7215" s="103" t="s">
        <v>91</v>
      </c>
      <c r="E7215" s="103" t="s">
        <v>342</v>
      </c>
      <c r="F7215" s="103" t="s">
        <v>295</v>
      </c>
      <c r="G7215" s="103" t="s">
        <v>547</v>
      </c>
      <c r="H7215" s="103" t="s">
        <v>548</v>
      </c>
      <c r="I7215" s="103" t="s">
        <v>92</v>
      </c>
      <c r="J7215" s="215">
        <v>431.79</v>
      </c>
      <c r="K7215" s="216" t="s">
        <v>344</v>
      </c>
    </row>
    <row r="7216" spans="1:11" x14ac:dyDescent="0.25">
      <c r="A7216" s="103" t="s">
        <v>807</v>
      </c>
      <c r="B7216" s="103" t="s">
        <v>344</v>
      </c>
      <c r="C7216" s="103" t="s">
        <v>89</v>
      </c>
      <c r="D7216" s="103" t="s">
        <v>91</v>
      </c>
      <c r="E7216" s="103" t="s">
        <v>342</v>
      </c>
      <c r="F7216" s="103" t="s">
        <v>295</v>
      </c>
      <c r="G7216" s="103" t="s">
        <v>547</v>
      </c>
      <c r="H7216" s="103" t="s">
        <v>548</v>
      </c>
      <c r="I7216" s="103" t="s">
        <v>92</v>
      </c>
      <c r="J7216" s="215">
        <v>720.2</v>
      </c>
      <c r="K7216" s="216" t="s">
        <v>344</v>
      </c>
    </row>
    <row r="7217" spans="1:11" x14ac:dyDescent="0.25">
      <c r="A7217" s="103" t="s">
        <v>808</v>
      </c>
      <c r="B7217" s="103" t="s">
        <v>344</v>
      </c>
      <c r="C7217" s="103" t="s">
        <v>89</v>
      </c>
      <c r="D7217" s="103" t="s">
        <v>91</v>
      </c>
      <c r="E7217" s="103" t="s">
        <v>342</v>
      </c>
      <c r="F7217" s="103" t="s">
        <v>295</v>
      </c>
      <c r="G7217" s="103" t="s">
        <v>172</v>
      </c>
      <c r="H7217" s="103" t="s">
        <v>345</v>
      </c>
      <c r="I7217" s="103" t="s">
        <v>92</v>
      </c>
      <c r="J7217" s="215">
        <v>7405.16</v>
      </c>
      <c r="K7217" s="216" t="s">
        <v>344</v>
      </c>
    </row>
    <row r="7218" spans="1:11" x14ac:dyDescent="0.25">
      <c r="A7218" s="103" t="s">
        <v>809</v>
      </c>
      <c r="B7218" s="103" t="s">
        <v>344</v>
      </c>
      <c r="C7218" s="103" t="s">
        <v>89</v>
      </c>
      <c r="D7218" s="103" t="s">
        <v>91</v>
      </c>
      <c r="E7218" s="103" t="s">
        <v>342</v>
      </c>
      <c r="F7218" s="103" t="s">
        <v>295</v>
      </c>
      <c r="G7218" s="103" t="s">
        <v>172</v>
      </c>
      <c r="H7218" s="103" t="s">
        <v>345</v>
      </c>
      <c r="I7218" s="103" t="s">
        <v>92</v>
      </c>
      <c r="J7218" s="215">
        <v>8553.73</v>
      </c>
      <c r="K7218" s="216" t="s">
        <v>344</v>
      </c>
    </row>
    <row r="7219" spans="1:11" x14ac:dyDescent="0.25">
      <c r="A7219" s="103" t="s">
        <v>810</v>
      </c>
      <c r="B7219" s="103" t="s">
        <v>344</v>
      </c>
      <c r="C7219" s="103" t="s">
        <v>89</v>
      </c>
      <c r="D7219" s="103" t="s">
        <v>91</v>
      </c>
      <c r="E7219" s="103" t="s">
        <v>342</v>
      </c>
      <c r="F7219" s="103" t="s">
        <v>295</v>
      </c>
      <c r="G7219" s="103" t="s">
        <v>172</v>
      </c>
      <c r="H7219" s="103" t="s">
        <v>345</v>
      </c>
      <c r="I7219" s="103" t="s">
        <v>92</v>
      </c>
      <c r="J7219" s="215">
        <v>6892.07</v>
      </c>
      <c r="K7219" s="216" t="s">
        <v>344</v>
      </c>
    </row>
    <row r="7220" spans="1:11" x14ac:dyDescent="0.25">
      <c r="A7220" s="103" t="s">
        <v>1038</v>
      </c>
      <c r="B7220" s="103" t="s">
        <v>344</v>
      </c>
      <c r="C7220" s="103" t="s">
        <v>89</v>
      </c>
      <c r="D7220" s="103" t="s">
        <v>91</v>
      </c>
      <c r="E7220" s="103" t="s">
        <v>342</v>
      </c>
      <c r="F7220" s="103" t="s">
        <v>295</v>
      </c>
      <c r="G7220" s="103" t="s">
        <v>172</v>
      </c>
      <c r="H7220" s="103" t="s">
        <v>345</v>
      </c>
      <c r="I7220" s="103" t="s">
        <v>92</v>
      </c>
      <c r="J7220" s="215">
        <v>6429.31</v>
      </c>
      <c r="K7220" s="216" t="s">
        <v>344</v>
      </c>
    </row>
    <row r="7221" spans="1:11" x14ac:dyDescent="0.25">
      <c r="A7221" s="103" t="s">
        <v>806</v>
      </c>
      <c r="B7221" s="103" t="s">
        <v>344</v>
      </c>
      <c r="C7221" s="103" t="s">
        <v>89</v>
      </c>
      <c r="D7221" s="103" t="s">
        <v>91</v>
      </c>
      <c r="E7221" s="103" t="s">
        <v>342</v>
      </c>
      <c r="F7221" s="103" t="s">
        <v>295</v>
      </c>
      <c r="G7221" s="103" t="s">
        <v>172</v>
      </c>
      <c r="H7221" s="103" t="s">
        <v>345</v>
      </c>
      <c r="I7221" s="103" t="s">
        <v>92</v>
      </c>
      <c r="J7221" s="215">
        <v>8951.23</v>
      </c>
      <c r="K7221" s="216" t="s">
        <v>344</v>
      </c>
    </row>
    <row r="7222" spans="1:11" x14ac:dyDescent="0.25">
      <c r="A7222" s="103" t="s">
        <v>807</v>
      </c>
      <c r="B7222" s="103" t="s">
        <v>344</v>
      </c>
      <c r="C7222" s="103" t="s">
        <v>89</v>
      </c>
      <c r="D7222" s="103" t="s">
        <v>91</v>
      </c>
      <c r="E7222" s="103" t="s">
        <v>342</v>
      </c>
      <c r="F7222" s="103" t="s">
        <v>295</v>
      </c>
      <c r="G7222" s="103" t="s">
        <v>172</v>
      </c>
      <c r="H7222" s="103" t="s">
        <v>345</v>
      </c>
      <c r="I7222" s="103" t="s">
        <v>92</v>
      </c>
      <c r="J7222" s="215">
        <v>7952.75</v>
      </c>
      <c r="K7222" s="216" t="s">
        <v>344</v>
      </c>
    </row>
    <row r="7223" spans="1:11" x14ac:dyDescent="0.25">
      <c r="A7223" s="103" t="s">
        <v>808</v>
      </c>
      <c r="B7223" s="103" t="s">
        <v>344</v>
      </c>
      <c r="C7223" s="103" t="s">
        <v>89</v>
      </c>
      <c r="D7223" s="103" t="s">
        <v>91</v>
      </c>
      <c r="E7223" s="103" t="s">
        <v>346</v>
      </c>
      <c r="F7223" s="103" t="s">
        <v>295</v>
      </c>
      <c r="G7223" s="103" t="s">
        <v>487</v>
      </c>
      <c r="H7223" s="103" t="s">
        <v>488</v>
      </c>
      <c r="I7223" s="103" t="s">
        <v>92</v>
      </c>
      <c r="J7223" s="215">
        <v>1622.38</v>
      </c>
      <c r="K7223" s="216" t="s">
        <v>347</v>
      </c>
    </row>
    <row r="7224" spans="1:11" x14ac:dyDescent="0.25">
      <c r="A7224" s="103" t="s">
        <v>809</v>
      </c>
      <c r="B7224" s="103" t="s">
        <v>344</v>
      </c>
      <c r="C7224" s="103" t="s">
        <v>89</v>
      </c>
      <c r="D7224" s="103" t="s">
        <v>91</v>
      </c>
      <c r="E7224" s="103" t="s">
        <v>346</v>
      </c>
      <c r="F7224" s="103" t="s">
        <v>295</v>
      </c>
      <c r="G7224" s="103" t="s">
        <v>487</v>
      </c>
      <c r="H7224" s="103" t="s">
        <v>488</v>
      </c>
      <c r="I7224" s="103" t="s">
        <v>92</v>
      </c>
      <c r="J7224" s="215">
        <v>1762.87</v>
      </c>
      <c r="K7224" s="216" t="s">
        <v>347</v>
      </c>
    </row>
    <row r="7225" spans="1:11" x14ac:dyDescent="0.25">
      <c r="A7225" s="103" t="s">
        <v>810</v>
      </c>
      <c r="B7225" s="103" t="s">
        <v>344</v>
      </c>
      <c r="C7225" s="103" t="s">
        <v>89</v>
      </c>
      <c r="D7225" s="103" t="s">
        <v>91</v>
      </c>
      <c r="E7225" s="103" t="s">
        <v>346</v>
      </c>
      <c r="F7225" s="103" t="s">
        <v>295</v>
      </c>
      <c r="G7225" s="103" t="s">
        <v>487</v>
      </c>
      <c r="H7225" s="103" t="s">
        <v>488</v>
      </c>
      <c r="I7225" s="103" t="s">
        <v>92</v>
      </c>
      <c r="J7225" s="215">
        <v>1542.02</v>
      </c>
      <c r="K7225" s="216" t="s">
        <v>347</v>
      </c>
    </row>
    <row r="7226" spans="1:11" x14ac:dyDescent="0.25">
      <c r="A7226" s="103" t="s">
        <v>1038</v>
      </c>
      <c r="B7226" s="103" t="s">
        <v>344</v>
      </c>
      <c r="C7226" s="103" t="s">
        <v>89</v>
      </c>
      <c r="D7226" s="103" t="s">
        <v>91</v>
      </c>
      <c r="E7226" s="103" t="s">
        <v>346</v>
      </c>
      <c r="F7226" s="103" t="s">
        <v>295</v>
      </c>
      <c r="G7226" s="103" t="s">
        <v>487</v>
      </c>
      <c r="H7226" s="103" t="s">
        <v>488</v>
      </c>
      <c r="I7226" s="103" t="s">
        <v>92</v>
      </c>
      <c r="J7226" s="215">
        <v>1452.91</v>
      </c>
      <c r="K7226" s="216" t="s">
        <v>347</v>
      </c>
    </row>
    <row r="7227" spans="1:11" x14ac:dyDescent="0.25">
      <c r="A7227" s="103" t="s">
        <v>806</v>
      </c>
      <c r="B7227" s="103" t="s">
        <v>344</v>
      </c>
      <c r="C7227" s="103" t="s">
        <v>89</v>
      </c>
      <c r="D7227" s="103" t="s">
        <v>91</v>
      </c>
      <c r="E7227" s="103" t="s">
        <v>346</v>
      </c>
      <c r="F7227" s="103" t="s">
        <v>295</v>
      </c>
      <c r="G7227" s="103" t="s">
        <v>487</v>
      </c>
      <c r="H7227" s="103" t="s">
        <v>488</v>
      </c>
      <c r="I7227" s="103" t="s">
        <v>92</v>
      </c>
      <c r="J7227" s="215">
        <v>2076.35</v>
      </c>
      <c r="K7227" s="216" t="s">
        <v>347</v>
      </c>
    </row>
    <row r="7228" spans="1:11" x14ac:dyDescent="0.25">
      <c r="A7228" s="103" t="s">
        <v>807</v>
      </c>
      <c r="B7228" s="103" t="s">
        <v>344</v>
      </c>
      <c r="C7228" s="103" t="s">
        <v>89</v>
      </c>
      <c r="D7228" s="103" t="s">
        <v>91</v>
      </c>
      <c r="E7228" s="103" t="s">
        <v>346</v>
      </c>
      <c r="F7228" s="103" t="s">
        <v>295</v>
      </c>
      <c r="G7228" s="103" t="s">
        <v>487</v>
      </c>
      <c r="H7228" s="103" t="s">
        <v>488</v>
      </c>
      <c r="I7228" s="103" t="s">
        <v>92</v>
      </c>
      <c r="J7228" s="215">
        <v>2071</v>
      </c>
      <c r="K7228" s="216" t="s">
        <v>347</v>
      </c>
    </row>
    <row r="7229" spans="1:11" x14ac:dyDescent="0.25">
      <c r="A7229" s="103" t="s">
        <v>808</v>
      </c>
      <c r="B7229" s="103" t="s">
        <v>344</v>
      </c>
      <c r="C7229" s="103" t="s">
        <v>89</v>
      </c>
      <c r="D7229" s="103" t="s">
        <v>91</v>
      </c>
      <c r="E7229" s="103" t="s">
        <v>346</v>
      </c>
      <c r="F7229" s="103" t="s">
        <v>295</v>
      </c>
      <c r="G7229" s="103" t="s">
        <v>209</v>
      </c>
      <c r="H7229" s="103" t="s">
        <v>352</v>
      </c>
      <c r="I7229" s="103" t="s">
        <v>92</v>
      </c>
      <c r="J7229" s="215">
        <v>-49.26</v>
      </c>
      <c r="K7229" s="216" t="s">
        <v>347</v>
      </c>
    </row>
    <row r="7230" spans="1:11" x14ac:dyDescent="0.25">
      <c r="A7230" s="103" t="s">
        <v>809</v>
      </c>
      <c r="B7230" s="103" t="s">
        <v>344</v>
      </c>
      <c r="C7230" s="103" t="s">
        <v>89</v>
      </c>
      <c r="D7230" s="103" t="s">
        <v>91</v>
      </c>
      <c r="E7230" s="103" t="s">
        <v>346</v>
      </c>
      <c r="F7230" s="103" t="s">
        <v>295</v>
      </c>
      <c r="G7230" s="103" t="s">
        <v>209</v>
      </c>
      <c r="H7230" s="103" t="s">
        <v>352</v>
      </c>
      <c r="I7230" s="103" t="s">
        <v>92</v>
      </c>
      <c r="J7230" s="215">
        <v>297.87</v>
      </c>
      <c r="K7230" s="216" t="s">
        <v>347</v>
      </c>
    </row>
    <row r="7231" spans="1:11" x14ac:dyDescent="0.25">
      <c r="A7231" s="103" t="s">
        <v>810</v>
      </c>
      <c r="B7231" s="103" t="s">
        <v>344</v>
      </c>
      <c r="C7231" s="103" t="s">
        <v>89</v>
      </c>
      <c r="D7231" s="103" t="s">
        <v>91</v>
      </c>
      <c r="E7231" s="103" t="s">
        <v>346</v>
      </c>
      <c r="F7231" s="103" t="s">
        <v>295</v>
      </c>
      <c r="G7231" s="103" t="s">
        <v>209</v>
      </c>
      <c r="H7231" s="103" t="s">
        <v>352</v>
      </c>
      <c r="I7231" s="103" t="s">
        <v>92</v>
      </c>
      <c r="J7231" s="215">
        <v>307.14</v>
      </c>
      <c r="K7231" s="216" t="s">
        <v>347</v>
      </c>
    </row>
    <row r="7232" spans="1:11" x14ac:dyDescent="0.25">
      <c r="A7232" s="103" t="s">
        <v>1038</v>
      </c>
      <c r="B7232" s="103" t="s">
        <v>344</v>
      </c>
      <c r="C7232" s="103" t="s">
        <v>89</v>
      </c>
      <c r="D7232" s="103" t="s">
        <v>91</v>
      </c>
      <c r="E7232" s="103" t="s">
        <v>346</v>
      </c>
      <c r="F7232" s="103" t="s">
        <v>295</v>
      </c>
      <c r="G7232" s="103" t="s">
        <v>209</v>
      </c>
      <c r="H7232" s="103" t="s">
        <v>352</v>
      </c>
      <c r="I7232" s="103" t="s">
        <v>92</v>
      </c>
      <c r="J7232" s="215">
        <v>354.43</v>
      </c>
      <c r="K7232" s="216" t="s">
        <v>347</v>
      </c>
    </row>
    <row r="7233" spans="1:11" x14ac:dyDescent="0.25">
      <c r="A7233" s="103" t="s">
        <v>806</v>
      </c>
      <c r="B7233" s="103" t="s">
        <v>344</v>
      </c>
      <c r="C7233" s="103" t="s">
        <v>89</v>
      </c>
      <c r="D7233" s="103" t="s">
        <v>91</v>
      </c>
      <c r="E7233" s="103" t="s">
        <v>346</v>
      </c>
      <c r="F7233" s="103" t="s">
        <v>295</v>
      </c>
      <c r="G7233" s="103" t="s">
        <v>209</v>
      </c>
      <c r="H7233" s="103" t="s">
        <v>352</v>
      </c>
      <c r="I7233" s="103" t="s">
        <v>92</v>
      </c>
      <c r="J7233" s="215">
        <v>77.069999999999993</v>
      </c>
      <c r="K7233" s="216" t="s">
        <v>347</v>
      </c>
    </row>
    <row r="7234" spans="1:11" x14ac:dyDescent="0.25">
      <c r="A7234" s="103" t="s">
        <v>807</v>
      </c>
      <c r="B7234" s="103" t="s">
        <v>344</v>
      </c>
      <c r="C7234" s="103" t="s">
        <v>89</v>
      </c>
      <c r="D7234" s="103" t="s">
        <v>91</v>
      </c>
      <c r="E7234" s="103" t="s">
        <v>346</v>
      </c>
      <c r="F7234" s="103" t="s">
        <v>295</v>
      </c>
      <c r="G7234" s="103" t="s">
        <v>209</v>
      </c>
      <c r="H7234" s="103" t="s">
        <v>352</v>
      </c>
      <c r="I7234" s="103" t="s">
        <v>92</v>
      </c>
      <c r="J7234" s="215">
        <v>444.74</v>
      </c>
      <c r="K7234" s="216" t="s">
        <v>347</v>
      </c>
    </row>
    <row r="7235" spans="1:11" x14ac:dyDescent="0.25">
      <c r="A7235" s="103" t="s">
        <v>808</v>
      </c>
      <c r="B7235" s="103" t="s">
        <v>344</v>
      </c>
      <c r="C7235" s="103" t="s">
        <v>89</v>
      </c>
      <c r="D7235" s="103" t="s">
        <v>91</v>
      </c>
      <c r="E7235" s="103" t="s">
        <v>346</v>
      </c>
      <c r="F7235" s="103" t="s">
        <v>295</v>
      </c>
      <c r="G7235" s="103" t="s">
        <v>204</v>
      </c>
      <c r="H7235" s="103" t="s">
        <v>353</v>
      </c>
      <c r="I7235" s="103" t="s">
        <v>92</v>
      </c>
      <c r="J7235" s="215">
        <v>45.69</v>
      </c>
      <c r="K7235" s="216" t="s">
        <v>347</v>
      </c>
    </row>
    <row r="7236" spans="1:11" x14ac:dyDescent="0.25">
      <c r="A7236" s="103" t="s">
        <v>809</v>
      </c>
      <c r="B7236" s="103" t="s">
        <v>344</v>
      </c>
      <c r="C7236" s="103" t="s">
        <v>89</v>
      </c>
      <c r="D7236" s="103" t="s">
        <v>91</v>
      </c>
      <c r="E7236" s="103" t="s">
        <v>346</v>
      </c>
      <c r="F7236" s="103" t="s">
        <v>295</v>
      </c>
      <c r="G7236" s="103" t="s">
        <v>204</v>
      </c>
      <c r="H7236" s="103" t="s">
        <v>353</v>
      </c>
      <c r="I7236" s="103" t="s">
        <v>92</v>
      </c>
      <c r="J7236" s="215">
        <v>-76.62</v>
      </c>
      <c r="K7236" s="216" t="s">
        <v>347</v>
      </c>
    </row>
    <row r="7237" spans="1:11" x14ac:dyDescent="0.25">
      <c r="A7237" s="103" t="s">
        <v>810</v>
      </c>
      <c r="B7237" s="103" t="s">
        <v>344</v>
      </c>
      <c r="C7237" s="103" t="s">
        <v>89</v>
      </c>
      <c r="D7237" s="103" t="s">
        <v>91</v>
      </c>
      <c r="E7237" s="103" t="s">
        <v>346</v>
      </c>
      <c r="F7237" s="103" t="s">
        <v>295</v>
      </c>
      <c r="G7237" s="103" t="s">
        <v>204</v>
      </c>
      <c r="H7237" s="103" t="s">
        <v>353</v>
      </c>
      <c r="I7237" s="103" t="s">
        <v>92</v>
      </c>
      <c r="J7237" s="215">
        <v>367.78</v>
      </c>
      <c r="K7237" s="216" t="s">
        <v>347</v>
      </c>
    </row>
    <row r="7238" spans="1:11" x14ac:dyDescent="0.25">
      <c r="A7238" s="103" t="s">
        <v>1038</v>
      </c>
      <c r="B7238" s="103" t="s">
        <v>344</v>
      </c>
      <c r="C7238" s="103" t="s">
        <v>89</v>
      </c>
      <c r="D7238" s="103" t="s">
        <v>91</v>
      </c>
      <c r="E7238" s="103" t="s">
        <v>346</v>
      </c>
      <c r="F7238" s="103" t="s">
        <v>295</v>
      </c>
      <c r="G7238" s="103" t="s">
        <v>204</v>
      </c>
      <c r="H7238" s="103" t="s">
        <v>353</v>
      </c>
      <c r="I7238" s="103" t="s">
        <v>92</v>
      </c>
      <c r="J7238" s="215">
        <v>34.270000000000003</v>
      </c>
      <c r="K7238" s="216" t="s">
        <v>347</v>
      </c>
    </row>
    <row r="7239" spans="1:11" x14ac:dyDescent="0.25">
      <c r="A7239" s="103" t="s">
        <v>806</v>
      </c>
      <c r="B7239" s="103" t="s">
        <v>344</v>
      </c>
      <c r="C7239" s="103" t="s">
        <v>89</v>
      </c>
      <c r="D7239" s="103" t="s">
        <v>91</v>
      </c>
      <c r="E7239" s="103" t="s">
        <v>346</v>
      </c>
      <c r="F7239" s="103" t="s">
        <v>295</v>
      </c>
      <c r="G7239" s="103" t="s">
        <v>204</v>
      </c>
      <c r="H7239" s="103" t="s">
        <v>353</v>
      </c>
      <c r="I7239" s="103" t="s">
        <v>92</v>
      </c>
      <c r="J7239" s="215">
        <v>-16.420000000000002</v>
      </c>
      <c r="K7239" s="216" t="s">
        <v>347</v>
      </c>
    </row>
    <row r="7240" spans="1:11" x14ac:dyDescent="0.25">
      <c r="A7240" s="103" t="s">
        <v>807</v>
      </c>
      <c r="B7240" s="103" t="s">
        <v>344</v>
      </c>
      <c r="C7240" s="103" t="s">
        <v>89</v>
      </c>
      <c r="D7240" s="103" t="s">
        <v>91</v>
      </c>
      <c r="E7240" s="103" t="s">
        <v>346</v>
      </c>
      <c r="F7240" s="103" t="s">
        <v>295</v>
      </c>
      <c r="G7240" s="103" t="s">
        <v>204</v>
      </c>
      <c r="H7240" s="103" t="s">
        <v>353</v>
      </c>
      <c r="I7240" s="103" t="s">
        <v>92</v>
      </c>
      <c r="J7240" s="215">
        <v>57.11</v>
      </c>
      <c r="K7240" s="216" t="s">
        <v>347</v>
      </c>
    </row>
    <row r="7241" spans="1:11" x14ac:dyDescent="0.25">
      <c r="A7241" s="103" t="s">
        <v>808</v>
      </c>
      <c r="B7241" s="103" t="s">
        <v>344</v>
      </c>
      <c r="C7241" s="103" t="s">
        <v>89</v>
      </c>
      <c r="D7241" s="103" t="s">
        <v>91</v>
      </c>
      <c r="E7241" s="103" t="s">
        <v>346</v>
      </c>
      <c r="F7241" s="103" t="s">
        <v>295</v>
      </c>
      <c r="G7241" s="103" t="s">
        <v>219</v>
      </c>
      <c r="H7241" s="103" t="s">
        <v>406</v>
      </c>
      <c r="I7241" s="103" t="s">
        <v>92</v>
      </c>
      <c r="J7241" s="215">
        <v>375.53</v>
      </c>
      <c r="K7241" s="216" t="s">
        <v>347</v>
      </c>
    </row>
    <row r="7242" spans="1:11" x14ac:dyDescent="0.25">
      <c r="A7242" s="103" t="s">
        <v>809</v>
      </c>
      <c r="B7242" s="103" t="s">
        <v>344</v>
      </c>
      <c r="C7242" s="103" t="s">
        <v>89</v>
      </c>
      <c r="D7242" s="103" t="s">
        <v>91</v>
      </c>
      <c r="E7242" s="103" t="s">
        <v>346</v>
      </c>
      <c r="F7242" s="103" t="s">
        <v>295</v>
      </c>
      <c r="G7242" s="103" t="s">
        <v>219</v>
      </c>
      <c r="H7242" s="103" t="s">
        <v>406</v>
      </c>
      <c r="I7242" s="103" t="s">
        <v>92</v>
      </c>
      <c r="J7242" s="215">
        <v>707.4</v>
      </c>
      <c r="K7242" s="216" t="s">
        <v>347</v>
      </c>
    </row>
    <row r="7243" spans="1:11" x14ac:dyDescent="0.25">
      <c r="A7243" s="103" t="s">
        <v>810</v>
      </c>
      <c r="B7243" s="103" t="s">
        <v>344</v>
      </c>
      <c r="C7243" s="103" t="s">
        <v>89</v>
      </c>
      <c r="D7243" s="103" t="s">
        <v>91</v>
      </c>
      <c r="E7243" s="103" t="s">
        <v>346</v>
      </c>
      <c r="F7243" s="103" t="s">
        <v>295</v>
      </c>
      <c r="G7243" s="103" t="s">
        <v>219</v>
      </c>
      <c r="H7243" s="103" t="s">
        <v>406</v>
      </c>
      <c r="I7243" s="103" t="s">
        <v>92</v>
      </c>
      <c r="J7243" s="215">
        <v>135.57</v>
      </c>
      <c r="K7243" s="216" t="s">
        <v>347</v>
      </c>
    </row>
    <row r="7244" spans="1:11" x14ac:dyDescent="0.25">
      <c r="A7244" s="103" t="s">
        <v>1038</v>
      </c>
      <c r="B7244" s="103" t="s">
        <v>344</v>
      </c>
      <c r="C7244" s="103" t="s">
        <v>89</v>
      </c>
      <c r="D7244" s="103" t="s">
        <v>91</v>
      </c>
      <c r="E7244" s="103" t="s">
        <v>346</v>
      </c>
      <c r="F7244" s="103" t="s">
        <v>295</v>
      </c>
      <c r="G7244" s="103" t="s">
        <v>219</v>
      </c>
      <c r="H7244" s="103" t="s">
        <v>406</v>
      </c>
      <c r="I7244" s="103" t="s">
        <v>92</v>
      </c>
      <c r="J7244" s="215">
        <v>635.99</v>
      </c>
      <c r="K7244" s="216" t="s">
        <v>347</v>
      </c>
    </row>
    <row r="7245" spans="1:11" x14ac:dyDescent="0.25">
      <c r="A7245" s="103" t="s">
        <v>806</v>
      </c>
      <c r="B7245" s="103" t="s">
        <v>344</v>
      </c>
      <c r="C7245" s="103" t="s">
        <v>89</v>
      </c>
      <c r="D7245" s="103" t="s">
        <v>91</v>
      </c>
      <c r="E7245" s="103" t="s">
        <v>346</v>
      </c>
      <c r="F7245" s="103" t="s">
        <v>295</v>
      </c>
      <c r="G7245" s="103" t="s">
        <v>219</v>
      </c>
      <c r="H7245" s="103" t="s">
        <v>406</v>
      </c>
      <c r="I7245" s="103" t="s">
        <v>92</v>
      </c>
      <c r="J7245" s="215">
        <v>666.27</v>
      </c>
      <c r="K7245" s="216" t="s">
        <v>347</v>
      </c>
    </row>
    <row r="7246" spans="1:11" x14ac:dyDescent="0.25">
      <c r="A7246" s="103" t="s">
        <v>807</v>
      </c>
      <c r="B7246" s="103" t="s">
        <v>344</v>
      </c>
      <c r="C7246" s="103" t="s">
        <v>89</v>
      </c>
      <c r="D7246" s="103" t="s">
        <v>91</v>
      </c>
      <c r="E7246" s="103" t="s">
        <v>346</v>
      </c>
      <c r="F7246" s="103" t="s">
        <v>295</v>
      </c>
      <c r="G7246" s="103" t="s">
        <v>219</v>
      </c>
      <c r="H7246" s="103" t="s">
        <v>406</v>
      </c>
      <c r="I7246" s="103" t="s">
        <v>92</v>
      </c>
      <c r="J7246" s="215">
        <v>805.59</v>
      </c>
      <c r="K7246" s="216" t="s">
        <v>347</v>
      </c>
    </row>
    <row r="7247" spans="1:11" x14ac:dyDescent="0.25">
      <c r="A7247" s="103" t="s">
        <v>808</v>
      </c>
      <c r="B7247" s="103" t="s">
        <v>344</v>
      </c>
      <c r="C7247" s="103" t="s">
        <v>89</v>
      </c>
      <c r="D7247" s="103" t="s">
        <v>91</v>
      </c>
      <c r="E7247" s="103" t="s">
        <v>346</v>
      </c>
      <c r="F7247" s="103" t="s">
        <v>295</v>
      </c>
      <c r="G7247" s="103" t="s">
        <v>213</v>
      </c>
      <c r="H7247" s="103" t="s">
        <v>355</v>
      </c>
      <c r="I7247" s="103" t="s">
        <v>92</v>
      </c>
      <c r="J7247" s="215">
        <v>1112.6600000000001</v>
      </c>
      <c r="K7247" s="216" t="s">
        <v>347</v>
      </c>
    </row>
    <row r="7248" spans="1:11" x14ac:dyDescent="0.25">
      <c r="A7248" s="103" t="s">
        <v>809</v>
      </c>
      <c r="B7248" s="103" t="s">
        <v>344</v>
      </c>
      <c r="C7248" s="103" t="s">
        <v>89</v>
      </c>
      <c r="D7248" s="103" t="s">
        <v>91</v>
      </c>
      <c r="E7248" s="103" t="s">
        <v>346</v>
      </c>
      <c r="F7248" s="103" t="s">
        <v>295</v>
      </c>
      <c r="G7248" s="103" t="s">
        <v>213</v>
      </c>
      <c r="H7248" s="103" t="s">
        <v>355</v>
      </c>
      <c r="I7248" s="103" t="s">
        <v>92</v>
      </c>
      <c r="J7248" s="215">
        <v>1742.7</v>
      </c>
      <c r="K7248" s="216" t="s">
        <v>347</v>
      </c>
    </row>
    <row r="7249" spans="1:11" x14ac:dyDescent="0.25">
      <c r="A7249" s="103" t="s">
        <v>810</v>
      </c>
      <c r="B7249" s="103" t="s">
        <v>344</v>
      </c>
      <c r="C7249" s="103" t="s">
        <v>89</v>
      </c>
      <c r="D7249" s="103" t="s">
        <v>91</v>
      </c>
      <c r="E7249" s="103" t="s">
        <v>346</v>
      </c>
      <c r="F7249" s="103" t="s">
        <v>295</v>
      </c>
      <c r="G7249" s="103" t="s">
        <v>213</v>
      </c>
      <c r="H7249" s="103" t="s">
        <v>355</v>
      </c>
      <c r="I7249" s="103" t="s">
        <v>92</v>
      </c>
      <c r="J7249" s="215">
        <v>78.7</v>
      </c>
      <c r="K7249" s="216" t="s">
        <v>347</v>
      </c>
    </row>
    <row r="7250" spans="1:11" x14ac:dyDescent="0.25">
      <c r="A7250" s="103" t="s">
        <v>1038</v>
      </c>
      <c r="B7250" s="103" t="s">
        <v>344</v>
      </c>
      <c r="C7250" s="103" t="s">
        <v>89</v>
      </c>
      <c r="D7250" s="103" t="s">
        <v>91</v>
      </c>
      <c r="E7250" s="103" t="s">
        <v>346</v>
      </c>
      <c r="F7250" s="103" t="s">
        <v>295</v>
      </c>
      <c r="G7250" s="103" t="s">
        <v>213</v>
      </c>
      <c r="H7250" s="103" t="s">
        <v>355</v>
      </c>
      <c r="I7250" s="103" t="s">
        <v>92</v>
      </c>
      <c r="J7250" s="215">
        <v>892.78</v>
      </c>
      <c r="K7250" s="216" t="s">
        <v>347</v>
      </c>
    </row>
    <row r="7251" spans="1:11" x14ac:dyDescent="0.25">
      <c r="A7251" s="103" t="s">
        <v>806</v>
      </c>
      <c r="B7251" s="103" t="s">
        <v>344</v>
      </c>
      <c r="C7251" s="103" t="s">
        <v>89</v>
      </c>
      <c r="D7251" s="103" t="s">
        <v>91</v>
      </c>
      <c r="E7251" s="103" t="s">
        <v>346</v>
      </c>
      <c r="F7251" s="103" t="s">
        <v>295</v>
      </c>
      <c r="G7251" s="103" t="s">
        <v>213</v>
      </c>
      <c r="H7251" s="103" t="s">
        <v>355</v>
      </c>
      <c r="I7251" s="103" t="s">
        <v>92</v>
      </c>
      <c r="J7251" s="215">
        <v>335.74</v>
      </c>
      <c r="K7251" s="216" t="s">
        <v>347</v>
      </c>
    </row>
    <row r="7252" spans="1:11" x14ac:dyDescent="0.25">
      <c r="A7252" s="103" t="s">
        <v>807</v>
      </c>
      <c r="B7252" s="103" t="s">
        <v>344</v>
      </c>
      <c r="C7252" s="103" t="s">
        <v>89</v>
      </c>
      <c r="D7252" s="103" t="s">
        <v>91</v>
      </c>
      <c r="E7252" s="103" t="s">
        <v>346</v>
      </c>
      <c r="F7252" s="103" t="s">
        <v>295</v>
      </c>
      <c r="G7252" s="103" t="s">
        <v>213</v>
      </c>
      <c r="H7252" s="103" t="s">
        <v>355</v>
      </c>
      <c r="I7252" s="103" t="s">
        <v>92</v>
      </c>
      <c r="J7252" s="215">
        <v>-106.25</v>
      </c>
      <c r="K7252" s="216" t="s">
        <v>347</v>
      </c>
    </row>
    <row r="7253" spans="1:11" x14ac:dyDescent="0.25">
      <c r="A7253" s="103" t="s">
        <v>808</v>
      </c>
      <c r="B7253" s="103" t="s">
        <v>344</v>
      </c>
      <c r="C7253" s="103" t="s">
        <v>89</v>
      </c>
      <c r="D7253" s="103" t="s">
        <v>91</v>
      </c>
      <c r="E7253" s="103" t="s">
        <v>295</v>
      </c>
      <c r="F7253" s="103" t="s">
        <v>295</v>
      </c>
      <c r="G7253" s="103" t="s">
        <v>145</v>
      </c>
      <c r="H7253" s="103" t="s">
        <v>359</v>
      </c>
      <c r="I7253" s="103" t="s">
        <v>92</v>
      </c>
      <c r="J7253" s="215">
        <v>2532.67</v>
      </c>
      <c r="K7253" s="216" t="s">
        <v>88</v>
      </c>
    </row>
    <row r="7254" spans="1:11" x14ac:dyDescent="0.25">
      <c r="A7254" s="103" t="s">
        <v>809</v>
      </c>
      <c r="B7254" s="103" t="s">
        <v>344</v>
      </c>
      <c r="C7254" s="103" t="s">
        <v>89</v>
      </c>
      <c r="D7254" s="103" t="s">
        <v>91</v>
      </c>
      <c r="E7254" s="103" t="s">
        <v>295</v>
      </c>
      <c r="F7254" s="103" t="s">
        <v>295</v>
      </c>
      <c r="G7254" s="103" t="s">
        <v>145</v>
      </c>
      <c r="H7254" s="103" t="s">
        <v>359</v>
      </c>
      <c r="I7254" s="103" t="s">
        <v>92</v>
      </c>
      <c r="J7254" s="215">
        <v>2133.64</v>
      </c>
      <c r="K7254" s="216" t="s">
        <v>88</v>
      </c>
    </row>
    <row r="7255" spans="1:11" x14ac:dyDescent="0.25">
      <c r="A7255" s="103" t="s">
        <v>810</v>
      </c>
      <c r="B7255" s="103" t="s">
        <v>344</v>
      </c>
      <c r="C7255" s="103" t="s">
        <v>89</v>
      </c>
      <c r="D7255" s="103" t="s">
        <v>91</v>
      </c>
      <c r="E7255" s="103" t="s">
        <v>295</v>
      </c>
      <c r="F7255" s="103" t="s">
        <v>295</v>
      </c>
      <c r="G7255" s="103" t="s">
        <v>145</v>
      </c>
      <c r="H7255" s="103" t="s">
        <v>359</v>
      </c>
      <c r="I7255" s="103" t="s">
        <v>92</v>
      </c>
      <c r="J7255" s="215">
        <v>1732.11</v>
      </c>
      <c r="K7255" s="216" t="s">
        <v>88</v>
      </c>
    </row>
    <row r="7256" spans="1:11" x14ac:dyDescent="0.25">
      <c r="A7256" s="103" t="s">
        <v>1038</v>
      </c>
      <c r="B7256" s="103" t="s">
        <v>344</v>
      </c>
      <c r="C7256" s="103" t="s">
        <v>89</v>
      </c>
      <c r="D7256" s="103" t="s">
        <v>91</v>
      </c>
      <c r="E7256" s="103" t="s">
        <v>295</v>
      </c>
      <c r="F7256" s="103" t="s">
        <v>295</v>
      </c>
      <c r="G7256" s="103" t="s">
        <v>145</v>
      </c>
      <c r="H7256" s="103" t="s">
        <v>359</v>
      </c>
      <c r="I7256" s="103" t="s">
        <v>92</v>
      </c>
      <c r="J7256" s="215">
        <v>2396.77</v>
      </c>
      <c r="K7256" s="216" t="s">
        <v>88</v>
      </c>
    </row>
    <row r="7257" spans="1:11" x14ac:dyDescent="0.25">
      <c r="A7257" s="103" t="s">
        <v>806</v>
      </c>
      <c r="B7257" s="103" t="s">
        <v>344</v>
      </c>
      <c r="C7257" s="103" t="s">
        <v>89</v>
      </c>
      <c r="D7257" s="103" t="s">
        <v>91</v>
      </c>
      <c r="E7257" s="103" t="s">
        <v>295</v>
      </c>
      <c r="F7257" s="103" t="s">
        <v>295</v>
      </c>
      <c r="G7257" s="103" t="s">
        <v>145</v>
      </c>
      <c r="H7257" s="103" t="s">
        <v>359</v>
      </c>
      <c r="I7257" s="103" t="s">
        <v>92</v>
      </c>
      <c r="J7257" s="215">
        <v>2149.17</v>
      </c>
      <c r="K7257" s="216" t="s">
        <v>88</v>
      </c>
    </row>
    <row r="7258" spans="1:11" x14ac:dyDescent="0.25">
      <c r="A7258" s="103" t="s">
        <v>807</v>
      </c>
      <c r="B7258" s="103" t="s">
        <v>344</v>
      </c>
      <c r="C7258" s="103" t="s">
        <v>89</v>
      </c>
      <c r="D7258" s="103" t="s">
        <v>91</v>
      </c>
      <c r="E7258" s="103" t="s">
        <v>295</v>
      </c>
      <c r="F7258" s="103" t="s">
        <v>295</v>
      </c>
      <c r="G7258" s="103" t="s">
        <v>145</v>
      </c>
      <c r="H7258" s="103" t="s">
        <v>359</v>
      </c>
      <c r="I7258" s="103" t="s">
        <v>92</v>
      </c>
      <c r="J7258" s="215">
        <v>1579.77</v>
      </c>
      <c r="K7258" s="216" t="s">
        <v>88</v>
      </c>
    </row>
    <row r="7259" spans="1:11" x14ac:dyDescent="0.25">
      <c r="A7259" s="103" t="s">
        <v>809</v>
      </c>
      <c r="B7259" s="103" t="s">
        <v>344</v>
      </c>
      <c r="C7259" s="103" t="s">
        <v>89</v>
      </c>
      <c r="D7259" s="103" t="s">
        <v>91</v>
      </c>
      <c r="E7259" s="103" t="s">
        <v>295</v>
      </c>
      <c r="F7259" s="103" t="s">
        <v>295</v>
      </c>
      <c r="G7259" s="103" t="s">
        <v>149</v>
      </c>
      <c r="H7259" s="103" t="s">
        <v>362</v>
      </c>
      <c r="I7259" s="103" t="s">
        <v>92</v>
      </c>
      <c r="J7259" s="215">
        <v>417.67</v>
      </c>
      <c r="K7259" s="216" t="s">
        <v>88</v>
      </c>
    </row>
    <row r="7260" spans="1:11" x14ac:dyDescent="0.25">
      <c r="A7260" s="103" t="s">
        <v>806</v>
      </c>
      <c r="B7260" s="103" t="s">
        <v>344</v>
      </c>
      <c r="C7260" s="103" t="s">
        <v>89</v>
      </c>
      <c r="D7260" s="103" t="s">
        <v>91</v>
      </c>
      <c r="E7260" s="103" t="s">
        <v>295</v>
      </c>
      <c r="F7260" s="103" t="s">
        <v>295</v>
      </c>
      <c r="G7260" s="103" t="s">
        <v>149</v>
      </c>
      <c r="H7260" s="103" t="s">
        <v>362</v>
      </c>
      <c r="I7260" s="103" t="s">
        <v>92</v>
      </c>
      <c r="J7260" s="215">
        <v>19.2</v>
      </c>
      <c r="K7260" s="216" t="s">
        <v>88</v>
      </c>
    </row>
    <row r="7261" spans="1:11" x14ac:dyDescent="0.25">
      <c r="A7261" s="103" t="s">
        <v>808</v>
      </c>
      <c r="B7261" s="103" t="s">
        <v>344</v>
      </c>
      <c r="C7261" s="103" t="s">
        <v>89</v>
      </c>
      <c r="D7261" s="103" t="s">
        <v>91</v>
      </c>
      <c r="E7261" s="103" t="s">
        <v>295</v>
      </c>
      <c r="F7261" s="103" t="s">
        <v>295</v>
      </c>
      <c r="G7261" s="103" t="s">
        <v>99</v>
      </c>
      <c r="H7261" s="103" t="s">
        <v>363</v>
      </c>
      <c r="I7261" s="103" t="s">
        <v>92</v>
      </c>
      <c r="J7261" s="215">
        <v>596.61</v>
      </c>
      <c r="K7261" s="216" t="s">
        <v>88</v>
      </c>
    </row>
    <row r="7262" spans="1:11" x14ac:dyDescent="0.25">
      <c r="A7262" s="103" t="s">
        <v>809</v>
      </c>
      <c r="B7262" s="103" t="s">
        <v>344</v>
      </c>
      <c r="C7262" s="103" t="s">
        <v>89</v>
      </c>
      <c r="D7262" s="103" t="s">
        <v>91</v>
      </c>
      <c r="E7262" s="103" t="s">
        <v>295</v>
      </c>
      <c r="F7262" s="103" t="s">
        <v>295</v>
      </c>
      <c r="G7262" s="103" t="s">
        <v>99</v>
      </c>
      <c r="H7262" s="103" t="s">
        <v>363</v>
      </c>
      <c r="I7262" s="103" t="s">
        <v>92</v>
      </c>
      <c r="J7262" s="215">
        <v>6315</v>
      </c>
      <c r="K7262" s="216" t="s">
        <v>88</v>
      </c>
    </row>
    <row r="7263" spans="1:11" x14ac:dyDescent="0.25">
      <c r="A7263" s="103" t="s">
        <v>809</v>
      </c>
      <c r="B7263" s="103" t="s">
        <v>344</v>
      </c>
      <c r="C7263" s="103" t="s">
        <v>89</v>
      </c>
      <c r="D7263" s="103" t="s">
        <v>91</v>
      </c>
      <c r="E7263" s="111"/>
      <c r="F7263" s="103" t="s">
        <v>295</v>
      </c>
      <c r="G7263" s="103" t="s">
        <v>99</v>
      </c>
      <c r="H7263" s="103" t="s">
        <v>363</v>
      </c>
      <c r="I7263" s="103" t="s">
        <v>92</v>
      </c>
      <c r="J7263" s="215">
        <v>-24348.86</v>
      </c>
      <c r="K7263" s="216" t="s">
        <v>88</v>
      </c>
    </row>
    <row r="7264" spans="1:11" x14ac:dyDescent="0.25">
      <c r="A7264" s="103" t="s">
        <v>810</v>
      </c>
      <c r="B7264" s="103" t="s">
        <v>344</v>
      </c>
      <c r="C7264" s="103" t="s">
        <v>89</v>
      </c>
      <c r="D7264" s="103" t="s">
        <v>91</v>
      </c>
      <c r="E7264" s="103" t="s">
        <v>295</v>
      </c>
      <c r="F7264" s="103" t="s">
        <v>295</v>
      </c>
      <c r="G7264" s="103" t="s">
        <v>99</v>
      </c>
      <c r="H7264" s="103" t="s">
        <v>363</v>
      </c>
      <c r="I7264" s="103" t="s">
        <v>92</v>
      </c>
      <c r="J7264" s="215">
        <v>2072.14</v>
      </c>
      <c r="K7264" s="216" t="s">
        <v>88</v>
      </c>
    </row>
    <row r="7265" spans="1:11" x14ac:dyDescent="0.25">
      <c r="A7265" s="103" t="s">
        <v>1038</v>
      </c>
      <c r="B7265" s="103" t="s">
        <v>344</v>
      </c>
      <c r="C7265" s="103" t="s">
        <v>89</v>
      </c>
      <c r="D7265" s="103" t="s">
        <v>91</v>
      </c>
      <c r="E7265" s="103" t="s">
        <v>295</v>
      </c>
      <c r="F7265" s="103" t="s">
        <v>295</v>
      </c>
      <c r="G7265" s="103" t="s">
        <v>99</v>
      </c>
      <c r="H7265" s="103" t="s">
        <v>363</v>
      </c>
      <c r="I7265" s="103" t="s">
        <v>92</v>
      </c>
      <c r="J7265" s="215">
        <v>2174.94</v>
      </c>
      <c r="K7265" s="216" t="s">
        <v>88</v>
      </c>
    </row>
    <row r="7266" spans="1:11" x14ac:dyDescent="0.25">
      <c r="A7266" s="103" t="s">
        <v>806</v>
      </c>
      <c r="B7266" s="103" t="s">
        <v>344</v>
      </c>
      <c r="C7266" s="103" t="s">
        <v>89</v>
      </c>
      <c r="D7266" s="103" t="s">
        <v>91</v>
      </c>
      <c r="E7266" s="103" t="s">
        <v>295</v>
      </c>
      <c r="F7266" s="103" t="s">
        <v>295</v>
      </c>
      <c r="G7266" s="103" t="s">
        <v>99</v>
      </c>
      <c r="H7266" s="103" t="s">
        <v>363</v>
      </c>
      <c r="I7266" s="103" t="s">
        <v>92</v>
      </c>
      <c r="J7266" s="215">
        <v>6557.83</v>
      </c>
      <c r="K7266" s="216" t="s">
        <v>88</v>
      </c>
    </row>
    <row r="7267" spans="1:11" x14ac:dyDescent="0.25">
      <c r="A7267" s="103" t="s">
        <v>807</v>
      </c>
      <c r="B7267" s="103" t="s">
        <v>344</v>
      </c>
      <c r="C7267" s="103" t="s">
        <v>89</v>
      </c>
      <c r="D7267" s="103" t="s">
        <v>91</v>
      </c>
      <c r="E7267" s="103" t="s">
        <v>295</v>
      </c>
      <c r="F7267" s="103" t="s">
        <v>295</v>
      </c>
      <c r="G7267" s="103" t="s">
        <v>99</v>
      </c>
      <c r="H7267" s="103" t="s">
        <v>363</v>
      </c>
      <c r="I7267" s="103" t="s">
        <v>92</v>
      </c>
      <c r="J7267" s="215">
        <v>1928.44</v>
      </c>
      <c r="K7267" s="216" t="s">
        <v>88</v>
      </c>
    </row>
    <row r="7268" spans="1:11" x14ac:dyDescent="0.25">
      <c r="A7268" s="103" t="s">
        <v>808</v>
      </c>
      <c r="B7268" s="103" t="s">
        <v>344</v>
      </c>
      <c r="C7268" s="103" t="s">
        <v>89</v>
      </c>
      <c r="D7268" s="103" t="s">
        <v>91</v>
      </c>
      <c r="E7268" s="103" t="s">
        <v>295</v>
      </c>
      <c r="F7268" s="103" t="s">
        <v>295</v>
      </c>
      <c r="G7268" s="103" t="s">
        <v>146</v>
      </c>
      <c r="H7268" s="103" t="s">
        <v>364</v>
      </c>
      <c r="I7268" s="103" t="s">
        <v>92</v>
      </c>
      <c r="J7268" s="215">
        <v>605.29</v>
      </c>
      <c r="K7268" s="216" t="s">
        <v>88</v>
      </c>
    </row>
    <row r="7269" spans="1:11" x14ac:dyDescent="0.25">
      <c r="A7269" s="103" t="s">
        <v>809</v>
      </c>
      <c r="B7269" s="103" t="s">
        <v>344</v>
      </c>
      <c r="C7269" s="103" t="s">
        <v>89</v>
      </c>
      <c r="D7269" s="103" t="s">
        <v>91</v>
      </c>
      <c r="E7269" s="103" t="s">
        <v>295</v>
      </c>
      <c r="F7269" s="103" t="s">
        <v>295</v>
      </c>
      <c r="G7269" s="103" t="s">
        <v>146</v>
      </c>
      <c r="H7269" s="103" t="s">
        <v>364</v>
      </c>
      <c r="I7269" s="103" t="s">
        <v>92</v>
      </c>
      <c r="J7269" s="215">
        <v>589.29</v>
      </c>
      <c r="K7269" s="216" t="s">
        <v>88</v>
      </c>
    </row>
    <row r="7270" spans="1:11" x14ac:dyDescent="0.25">
      <c r="A7270" s="103" t="s">
        <v>810</v>
      </c>
      <c r="B7270" s="103" t="s">
        <v>344</v>
      </c>
      <c r="C7270" s="103" t="s">
        <v>89</v>
      </c>
      <c r="D7270" s="103" t="s">
        <v>91</v>
      </c>
      <c r="E7270" s="103" t="s">
        <v>295</v>
      </c>
      <c r="F7270" s="103" t="s">
        <v>295</v>
      </c>
      <c r="G7270" s="103" t="s">
        <v>146</v>
      </c>
      <c r="H7270" s="103" t="s">
        <v>364</v>
      </c>
      <c r="I7270" s="103" t="s">
        <v>92</v>
      </c>
      <c r="J7270" s="215">
        <v>629.16999999999996</v>
      </c>
      <c r="K7270" s="216" t="s">
        <v>88</v>
      </c>
    </row>
    <row r="7271" spans="1:11" x14ac:dyDescent="0.25">
      <c r="A7271" s="103" t="s">
        <v>1038</v>
      </c>
      <c r="B7271" s="103" t="s">
        <v>344</v>
      </c>
      <c r="C7271" s="103" t="s">
        <v>89</v>
      </c>
      <c r="D7271" s="103" t="s">
        <v>91</v>
      </c>
      <c r="E7271" s="103" t="s">
        <v>295</v>
      </c>
      <c r="F7271" s="103" t="s">
        <v>295</v>
      </c>
      <c r="G7271" s="103" t="s">
        <v>146</v>
      </c>
      <c r="H7271" s="103" t="s">
        <v>364</v>
      </c>
      <c r="I7271" s="103" t="s">
        <v>92</v>
      </c>
      <c r="J7271" s="215">
        <v>787.64</v>
      </c>
      <c r="K7271" s="216" t="s">
        <v>88</v>
      </c>
    </row>
    <row r="7272" spans="1:11" x14ac:dyDescent="0.25">
      <c r="A7272" s="103" t="s">
        <v>806</v>
      </c>
      <c r="B7272" s="103" t="s">
        <v>344</v>
      </c>
      <c r="C7272" s="103" t="s">
        <v>89</v>
      </c>
      <c r="D7272" s="103" t="s">
        <v>91</v>
      </c>
      <c r="E7272" s="103" t="s">
        <v>295</v>
      </c>
      <c r="F7272" s="103" t="s">
        <v>295</v>
      </c>
      <c r="G7272" s="103" t="s">
        <v>146</v>
      </c>
      <c r="H7272" s="103" t="s">
        <v>364</v>
      </c>
      <c r="I7272" s="103" t="s">
        <v>92</v>
      </c>
      <c r="J7272" s="215">
        <v>1009.79</v>
      </c>
      <c r="K7272" s="216" t="s">
        <v>88</v>
      </c>
    </row>
    <row r="7273" spans="1:11" x14ac:dyDescent="0.25">
      <c r="A7273" s="103" t="s">
        <v>807</v>
      </c>
      <c r="B7273" s="103" t="s">
        <v>344</v>
      </c>
      <c r="C7273" s="103" t="s">
        <v>89</v>
      </c>
      <c r="D7273" s="103" t="s">
        <v>91</v>
      </c>
      <c r="E7273" s="103" t="s">
        <v>295</v>
      </c>
      <c r="F7273" s="103" t="s">
        <v>295</v>
      </c>
      <c r="G7273" s="103" t="s">
        <v>146</v>
      </c>
      <c r="H7273" s="103" t="s">
        <v>364</v>
      </c>
      <c r="I7273" s="103" t="s">
        <v>92</v>
      </c>
      <c r="J7273" s="215">
        <v>694.42</v>
      </c>
      <c r="K7273" s="216" t="s">
        <v>88</v>
      </c>
    </row>
    <row r="7274" spans="1:11" x14ac:dyDescent="0.25">
      <c r="A7274" s="103" t="s">
        <v>808</v>
      </c>
      <c r="B7274" s="103" t="s">
        <v>344</v>
      </c>
      <c r="C7274" s="103" t="s">
        <v>89</v>
      </c>
      <c r="D7274" s="103" t="s">
        <v>91</v>
      </c>
      <c r="E7274" s="103" t="s">
        <v>295</v>
      </c>
      <c r="F7274" s="103" t="s">
        <v>295</v>
      </c>
      <c r="G7274" s="103" t="s">
        <v>143</v>
      </c>
      <c r="H7274" s="103" t="s">
        <v>365</v>
      </c>
      <c r="I7274" s="103" t="s">
        <v>92</v>
      </c>
      <c r="J7274" s="215">
        <v>310.31</v>
      </c>
      <c r="K7274" s="216" t="s">
        <v>88</v>
      </c>
    </row>
    <row r="7275" spans="1:11" x14ac:dyDescent="0.25">
      <c r="A7275" s="103" t="s">
        <v>809</v>
      </c>
      <c r="B7275" s="103" t="s">
        <v>344</v>
      </c>
      <c r="C7275" s="103" t="s">
        <v>89</v>
      </c>
      <c r="D7275" s="103" t="s">
        <v>91</v>
      </c>
      <c r="E7275" s="103" t="s">
        <v>295</v>
      </c>
      <c r="F7275" s="103" t="s">
        <v>295</v>
      </c>
      <c r="G7275" s="103" t="s">
        <v>143</v>
      </c>
      <c r="H7275" s="103" t="s">
        <v>365</v>
      </c>
      <c r="I7275" s="103" t="s">
        <v>92</v>
      </c>
      <c r="J7275" s="215">
        <v>312.8</v>
      </c>
      <c r="K7275" s="216" t="s">
        <v>88</v>
      </c>
    </row>
    <row r="7276" spans="1:11" x14ac:dyDescent="0.25">
      <c r="A7276" s="103" t="s">
        <v>810</v>
      </c>
      <c r="B7276" s="103" t="s">
        <v>344</v>
      </c>
      <c r="C7276" s="103" t="s">
        <v>89</v>
      </c>
      <c r="D7276" s="103" t="s">
        <v>91</v>
      </c>
      <c r="E7276" s="103" t="s">
        <v>295</v>
      </c>
      <c r="F7276" s="103" t="s">
        <v>295</v>
      </c>
      <c r="G7276" s="103" t="s">
        <v>143</v>
      </c>
      <c r="H7276" s="103" t="s">
        <v>365</v>
      </c>
      <c r="I7276" s="103" t="s">
        <v>92</v>
      </c>
      <c r="J7276" s="215">
        <v>432.39</v>
      </c>
      <c r="K7276" s="216" t="s">
        <v>88</v>
      </c>
    </row>
    <row r="7277" spans="1:11" x14ac:dyDescent="0.25">
      <c r="A7277" s="103" t="s">
        <v>1038</v>
      </c>
      <c r="B7277" s="103" t="s">
        <v>344</v>
      </c>
      <c r="C7277" s="103" t="s">
        <v>89</v>
      </c>
      <c r="D7277" s="103" t="s">
        <v>91</v>
      </c>
      <c r="E7277" s="103" t="s">
        <v>295</v>
      </c>
      <c r="F7277" s="103" t="s">
        <v>295</v>
      </c>
      <c r="G7277" s="103" t="s">
        <v>143</v>
      </c>
      <c r="H7277" s="103" t="s">
        <v>365</v>
      </c>
      <c r="I7277" s="103" t="s">
        <v>92</v>
      </c>
      <c r="J7277" s="215">
        <v>298.60000000000002</v>
      </c>
      <c r="K7277" s="216" t="s">
        <v>88</v>
      </c>
    </row>
    <row r="7278" spans="1:11" x14ac:dyDescent="0.25">
      <c r="A7278" s="103" t="s">
        <v>806</v>
      </c>
      <c r="B7278" s="103" t="s">
        <v>344</v>
      </c>
      <c r="C7278" s="103" t="s">
        <v>89</v>
      </c>
      <c r="D7278" s="103" t="s">
        <v>91</v>
      </c>
      <c r="E7278" s="103" t="s">
        <v>295</v>
      </c>
      <c r="F7278" s="103" t="s">
        <v>295</v>
      </c>
      <c r="G7278" s="103" t="s">
        <v>143</v>
      </c>
      <c r="H7278" s="103" t="s">
        <v>365</v>
      </c>
      <c r="I7278" s="103" t="s">
        <v>92</v>
      </c>
      <c r="J7278" s="215">
        <v>441.91</v>
      </c>
      <c r="K7278" s="216" t="s">
        <v>88</v>
      </c>
    </row>
    <row r="7279" spans="1:11" x14ac:dyDescent="0.25">
      <c r="A7279" s="103" t="s">
        <v>807</v>
      </c>
      <c r="B7279" s="103" t="s">
        <v>344</v>
      </c>
      <c r="C7279" s="103" t="s">
        <v>89</v>
      </c>
      <c r="D7279" s="103" t="s">
        <v>91</v>
      </c>
      <c r="E7279" s="103" t="s">
        <v>295</v>
      </c>
      <c r="F7279" s="103" t="s">
        <v>295</v>
      </c>
      <c r="G7279" s="103" t="s">
        <v>143</v>
      </c>
      <c r="H7279" s="103" t="s">
        <v>365</v>
      </c>
      <c r="I7279" s="103" t="s">
        <v>92</v>
      </c>
      <c r="J7279" s="215">
        <v>439.24</v>
      </c>
      <c r="K7279" s="216" t="s">
        <v>88</v>
      </c>
    </row>
    <row r="7280" spans="1:11" x14ac:dyDescent="0.25">
      <c r="A7280" s="103" t="s">
        <v>808</v>
      </c>
      <c r="B7280" s="103" t="s">
        <v>344</v>
      </c>
      <c r="C7280" s="103" t="s">
        <v>89</v>
      </c>
      <c r="D7280" s="103" t="s">
        <v>91</v>
      </c>
      <c r="E7280" s="103" t="s">
        <v>295</v>
      </c>
      <c r="F7280" s="103" t="s">
        <v>295</v>
      </c>
      <c r="G7280" s="103" t="s">
        <v>95</v>
      </c>
      <c r="H7280" s="103" t="s">
        <v>366</v>
      </c>
      <c r="I7280" s="103" t="s">
        <v>92</v>
      </c>
      <c r="J7280" s="215">
        <v>326.97000000000003</v>
      </c>
      <c r="K7280" s="216" t="s">
        <v>88</v>
      </c>
    </row>
    <row r="7281" spans="1:11" x14ac:dyDescent="0.25">
      <c r="A7281" s="103" t="s">
        <v>809</v>
      </c>
      <c r="B7281" s="103" t="s">
        <v>344</v>
      </c>
      <c r="C7281" s="103" t="s">
        <v>89</v>
      </c>
      <c r="D7281" s="103" t="s">
        <v>91</v>
      </c>
      <c r="E7281" s="103" t="s">
        <v>295</v>
      </c>
      <c r="F7281" s="103" t="s">
        <v>295</v>
      </c>
      <c r="G7281" s="103" t="s">
        <v>95</v>
      </c>
      <c r="H7281" s="103" t="s">
        <v>366</v>
      </c>
      <c r="I7281" s="103" t="s">
        <v>92</v>
      </c>
      <c r="J7281" s="215">
        <v>315.42</v>
      </c>
      <c r="K7281" s="216" t="s">
        <v>88</v>
      </c>
    </row>
    <row r="7282" spans="1:11" x14ac:dyDescent="0.25">
      <c r="A7282" s="103" t="s">
        <v>810</v>
      </c>
      <c r="B7282" s="103" t="s">
        <v>344</v>
      </c>
      <c r="C7282" s="103" t="s">
        <v>89</v>
      </c>
      <c r="D7282" s="103" t="s">
        <v>91</v>
      </c>
      <c r="E7282" s="103" t="s">
        <v>295</v>
      </c>
      <c r="F7282" s="103" t="s">
        <v>295</v>
      </c>
      <c r="G7282" s="103" t="s">
        <v>95</v>
      </c>
      <c r="H7282" s="103" t="s">
        <v>366</v>
      </c>
      <c r="I7282" s="103" t="s">
        <v>92</v>
      </c>
      <c r="J7282" s="215">
        <v>332.65</v>
      </c>
      <c r="K7282" s="216" t="s">
        <v>88</v>
      </c>
    </row>
    <row r="7283" spans="1:11" x14ac:dyDescent="0.25">
      <c r="A7283" s="103" t="s">
        <v>1038</v>
      </c>
      <c r="B7283" s="103" t="s">
        <v>344</v>
      </c>
      <c r="C7283" s="103" t="s">
        <v>89</v>
      </c>
      <c r="D7283" s="103" t="s">
        <v>91</v>
      </c>
      <c r="E7283" s="103" t="s">
        <v>295</v>
      </c>
      <c r="F7283" s="103" t="s">
        <v>295</v>
      </c>
      <c r="G7283" s="103" t="s">
        <v>95</v>
      </c>
      <c r="H7283" s="103" t="s">
        <v>366</v>
      </c>
      <c r="I7283" s="103" t="s">
        <v>92</v>
      </c>
      <c r="J7283" s="215">
        <v>532.34</v>
      </c>
      <c r="K7283" s="216" t="s">
        <v>88</v>
      </c>
    </row>
    <row r="7284" spans="1:11" x14ac:dyDescent="0.25">
      <c r="A7284" s="103" t="s">
        <v>806</v>
      </c>
      <c r="B7284" s="103" t="s">
        <v>344</v>
      </c>
      <c r="C7284" s="103" t="s">
        <v>89</v>
      </c>
      <c r="D7284" s="103" t="s">
        <v>91</v>
      </c>
      <c r="E7284" s="103" t="s">
        <v>295</v>
      </c>
      <c r="F7284" s="103" t="s">
        <v>295</v>
      </c>
      <c r="G7284" s="103" t="s">
        <v>95</v>
      </c>
      <c r="H7284" s="103" t="s">
        <v>366</v>
      </c>
      <c r="I7284" s="103" t="s">
        <v>92</v>
      </c>
      <c r="J7284" s="215">
        <v>428.76</v>
      </c>
      <c r="K7284" s="216" t="s">
        <v>88</v>
      </c>
    </row>
    <row r="7285" spans="1:11" x14ac:dyDescent="0.25">
      <c r="A7285" s="103" t="s">
        <v>807</v>
      </c>
      <c r="B7285" s="103" t="s">
        <v>344</v>
      </c>
      <c r="C7285" s="103" t="s">
        <v>89</v>
      </c>
      <c r="D7285" s="103" t="s">
        <v>91</v>
      </c>
      <c r="E7285" s="103" t="s">
        <v>295</v>
      </c>
      <c r="F7285" s="103" t="s">
        <v>295</v>
      </c>
      <c r="G7285" s="103" t="s">
        <v>95</v>
      </c>
      <c r="H7285" s="103" t="s">
        <v>366</v>
      </c>
      <c r="I7285" s="103" t="s">
        <v>92</v>
      </c>
      <c r="J7285" s="215">
        <v>597.48</v>
      </c>
      <c r="K7285" s="216" t="s">
        <v>88</v>
      </c>
    </row>
    <row r="7286" spans="1:11" x14ac:dyDescent="0.25">
      <c r="A7286" s="103" t="s">
        <v>809</v>
      </c>
      <c r="B7286" s="103" t="s">
        <v>344</v>
      </c>
      <c r="C7286" s="103" t="s">
        <v>89</v>
      </c>
      <c r="D7286" s="103" t="s">
        <v>91</v>
      </c>
      <c r="E7286" s="103" t="s">
        <v>295</v>
      </c>
      <c r="F7286" s="103" t="s">
        <v>295</v>
      </c>
      <c r="G7286" s="103" t="s">
        <v>142</v>
      </c>
      <c r="H7286" s="103" t="s">
        <v>734</v>
      </c>
      <c r="I7286" s="103" t="s">
        <v>92</v>
      </c>
      <c r="J7286" s="215">
        <v>59.04</v>
      </c>
      <c r="K7286" s="216" t="s">
        <v>88</v>
      </c>
    </row>
    <row r="7287" spans="1:11" x14ac:dyDescent="0.25">
      <c r="A7287" s="103" t="s">
        <v>810</v>
      </c>
      <c r="B7287" s="103" t="s">
        <v>344</v>
      </c>
      <c r="C7287" s="103" t="s">
        <v>89</v>
      </c>
      <c r="D7287" s="103" t="s">
        <v>91</v>
      </c>
      <c r="E7287" s="103" t="s">
        <v>295</v>
      </c>
      <c r="F7287" s="103" t="s">
        <v>295</v>
      </c>
      <c r="G7287" s="103" t="s">
        <v>142</v>
      </c>
      <c r="H7287" s="103" t="s">
        <v>734</v>
      </c>
      <c r="I7287" s="103" t="s">
        <v>92</v>
      </c>
      <c r="J7287" s="215">
        <v>59.04</v>
      </c>
      <c r="K7287" s="216" t="s">
        <v>88</v>
      </c>
    </row>
    <row r="7288" spans="1:11" x14ac:dyDescent="0.25">
      <c r="A7288" s="103" t="s">
        <v>806</v>
      </c>
      <c r="B7288" s="103" t="s">
        <v>344</v>
      </c>
      <c r="C7288" s="103" t="s">
        <v>89</v>
      </c>
      <c r="D7288" s="103" t="s">
        <v>91</v>
      </c>
      <c r="E7288" s="103" t="s">
        <v>295</v>
      </c>
      <c r="F7288" s="103" t="s">
        <v>295</v>
      </c>
      <c r="G7288" s="103" t="s">
        <v>142</v>
      </c>
      <c r="H7288" s="103" t="s">
        <v>734</v>
      </c>
      <c r="I7288" s="103" t="s">
        <v>92</v>
      </c>
      <c r="J7288" s="215">
        <v>-29.52</v>
      </c>
      <c r="K7288" s="216" t="s">
        <v>88</v>
      </c>
    </row>
    <row r="7289" spans="1:11" x14ac:dyDescent="0.25">
      <c r="A7289" s="103" t="s">
        <v>809</v>
      </c>
      <c r="B7289" s="103" t="s">
        <v>344</v>
      </c>
      <c r="C7289" s="103" t="s">
        <v>89</v>
      </c>
      <c r="D7289" s="103" t="s">
        <v>91</v>
      </c>
      <c r="E7289" s="103" t="s">
        <v>295</v>
      </c>
      <c r="F7289" s="103" t="s">
        <v>295</v>
      </c>
      <c r="G7289" s="103" t="s">
        <v>141</v>
      </c>
      <c r="H7289" s="103" t="s">
        <v>368</v>
      </c>
      <c r="I7289" s="103" t="s">
        <v>92</v>
      </c>
      <c r="J7289" s="215">
        <v>50.59</v>
      </c>
      <c r="K7289" s="216" t="s">
        <v>88</v>
      </c>
    </row>
    <row r="7290" spans="1:11" x14ac:dyDescent="0.25">
      <c r="A7290" s="103" t="s">
        <v>810</v>
      </c>
      <c r="B7290" s="103" t="s">
        <v>344</v>
      </c>
      <c r="C7290" s="103" t="s">
        <v>89</v>
      </c>
      <c r="D7290" s="103" t="s">
        <v>91</v>
      </c>
      <c r="E7290" s="103" t="s">
        <v>295</v>
      </c>
      <c r="F7290" s="103" t="s">
        <v>295</v>
      </c>
      <c r="G7290" s="103" t="s">
        <v>141</v>
      </c>
      <c r="H7290" s="103" t="s">
        <v>368</v>
      </c>
      <c r="I7290" s="103" t="s">
        <v>92</v>
      </c>
      <c r="J7290" s="215">
        <v>-11.86</v>
      </c>
      <c r="K7290" s="216" t="s">
        <v>88</v>
      </c>
    </row>
    <row r="7291" spans="1:11" x14ac:dyDescent="0.25">
      <c r="A7291" s="103" t="s">
        <v>809</v>
      </c>
      <c r="B7291" s="103" t="s">
        <v>344</v>
      </c>
      <c r="C7291" s="103" t="s">
        <v>89</v>
      </c>
      <c r="D7291" s="103" t="s">
        <v>91</v>
      </c>
      <c r="E7291" s="103" t="s">
        <v>295</v>
      </c>
      <c r="F7291" s="103" t="s">
        <v>295</v>
      </c>
      <c r="G7291" s="103" t="s">
        <v>138</v>
      </c>
      <c r="H7291" s="103" t="s">
        <v>647</v>
      </c>
      <c r="I7291" s="103" t="s">
        <v>92</v>
      </c>
      <c r="J7291" s="215">
        <v>-12.84</v>
      </c>
      <c r="K7291" s="216" t="s">
        <v>88</v>
      </c>
    </row>
    <row r="7292" spans="1:11" x14ac:dyDescent="0.25">
      <c r="A7292" s="103" t="s">
        <v>810</v>
      </c>
      <c r="B7292" s="103" t="s">
        <v>344</v>
      </c>
      <c r="C7292" s="103" t="s">
        <v>89</v>
      </c>
      <c r="D7292" s="103" t="s">
        <v>91</v>
      </c>
      <c r="E7292" s="103" t="s">
        <v>295</v>
      </c>
      <c r="F7292" s="103" t="s">
        <v>295</v>
      </c>
      <c r="G7292" s="103" t="s">
        <v>138</v>
      </c>
      <c r="H7292" s="103" t="s">
        <v>647</v>
      </c>
      <c r="I7292" s="103" t="s">
        <v>92</v>
      </c>
      <c r="J7292" s="215">
        <v>192.71</v>
      </c>
      <c r="K7292" s="216" t="s">
        <v>88</v>
      </c>
    </row>
    <row r="7293" spans="1:11" x14ac:dyDescent="0.25">
      <c r="A7293" s="103" t="s">
        <v>808</v>
      </c>
      <c r="B7293" s="103" t="s">
        <v>344</v>
      </c>
      <c r="C7293" s="103" t="s">
        <v>89</v>
      </c>
      <c r="D7293" s="103" t="s">
        <v>91</v>
      </c>
      <c r="E7293" s="103" t="s">
        <v>295</v>
      </c>
      <c r="F7293" s="103" t="s">
        <v>295</v>
      </c>
      <c r="G7293" s="103" t="s">
        <v>121</v>
      </c>
      <c r="H7293" s="103" t="s">
        <v>372</v>
      </c>
      <c r="I7293" s="103" t="s">
        <v>92</v>
      </c>
      <c r="J7293" s="215">
        <v>1457.49</v>
      </c>
      <c r="K7293" s="216" t="s">
        <v>88</v>
      </c>
    </row>
    <row r="7294" spans="1:11" x14ac:dyDescent="0.25">
      <c r="A7294" s="103" t="s">
        <v>809</v>
      </c>
      <c r="B7294" s="103" t="s">
        <v>344</v>
      </c>
      <c r="C7294" s="103" t="s">
        <v>89</v>
      </c>
      <c r="D7294" s="103" t="s">
        <v>91</v>
      </c>
      <c r="E7294" s="103" t="s">
        <v>295</v>
      </c>
      <c r="F7294" s="103" t="s">
        <v>295</v>
      </c>
      <c r="G7294" s="103" t="s">
        <v>121</v>
      </c>
      <c r="H7294" s="103" t="s">
        <v>372</v>
      </c>
      <c r="I7294" s="103" t="s">
        <v>92</v>
      </c>
      <c r="J7294" s="215">
        <v>1264.8399999999999</v>
      </c>
      <c r="K7294" s="216" t="s">
        <v>88</v>
      </c>
    </row>
    <row r="7295" spans="1:11" x14ac:dyDescent="0.25">
      <c r="A7295" s="103" t="s">
        <v>810</v>
      </c>
      <c r="B7295" s="103" t="s">
        <v>344</v>
      </c>
      <c r="C7295" s="103" t="s">
        <v>89</v>
      </c>
      <c r="D7295" s="103" t="s">
        <v>91</v>
      </c>
      <c r="E7295" s="103" t="s">
        <v>295</v>
      </c>
      <c r="F7295" s="103" t="s">
        <v>295</v>
      </c>
      <c r="G7295" s="103" t="s">
        <v>121</v>
      </c>
      <c r="H7295" s="103" t="s">
        <v>372</v>
      </c>
      <c r="I7295" s="103" t="s">
        <v>92</v>
      </c>
      <c r="J7295" s="215">
        <v>1119.03</v>
      </c>
      <c r="K7295" s="216" t="s">
        <v>88</v>
      </c>
    </row>
    <row r="7296" spans="1:11" x14ac:dyDescent="0.25">
      <c r="A7296" s="103" t="s">
        <v>1038</v>
      </c>
      <c r="B7296" s="103" t="s">
        <v>344</v>
      </c>
      <c r="C7296" s="103" t="s">
        <v>89</v>
      </c>
      <c r="D7296" s="103" t="s">
        <v>91</v>
      </c>
      <c r="E7296" s="103" t="s">
        <v>295</v>
      </c>
      <c r="F7296" s="103" t="s">
        <v>295</v>
      </c>
      <c r="G7296" s="103" t="s">
        <v>121</v>
      </c>
      <c r="H7296" s="103" t="s">
        <v>372</v>
      </c>
      <c r="I7296" s="103" t="s">
        <v>92</v>
      </c>
      <c r="J7296" s="215">
        <v>901.01</v>
      </c>
      <c r="K7296" s="216" t="s">
        <v>88</v>
      </c>
    </row>
    <row r="7297" spans="1:11" x14ac:dyDescent="0.25">
      <c r="A7297" s="103" t="s">
        <v>806</v>
      </c>
      <c r="B7297" s="103" t="s">
        <v>344</v>
      </c>
      <c r="C7297" s="103" t="s">
        <v>89</v>
      </c>
      <c r="D7297" s="103" t="s">
        <v>91</v>
      </c>
      <c r="E7297" s="103" t="s">
        <v>295</v>
      </c>
      <c r="F7297" s="103" t="s">
        <v>295</v>
      </c>
      <c r="G7297" s="103" t="s">
        <v>121</v>
      </c>
      <c r="H7297" s="103" t="s">
        <v>372</v>
      </c>
      <c r="I7297" s="103" t="s">
        <v>92</v>
      </c>
      <c r="J7297" s="215">
        <v>1419.01</v>
      </c>
      <c r="K7297" s="216" t="s">
        <v>88</v>
      </c>
    </row>
    <row r="7298" spans="1:11" x14ac:dyDescent="0.25">
      <c r="A7298" s="103" t="s">
        <v>807</v>
      </c>
      <c r="B7298" s="103" t="s">
        <v>344</v>
      </c>
      <c r="C7298" s="103" t="s">
        <v>89</v>
      </c>
      <c r="D7298" s="103" t="s">
        <v>91</v>
      </c>
      <c r="E7298" s="103" t="s">
        <v>295</v>
      </c>
      <c r="F7298" s="103" t="s">
        <v>295</v>
      </c>
      <c r="G7298" s="103" t="s">
        <v>121</v>
      </c>
      <c r="H7298" s="103" t="s">
        <v>372</v>
      </c>
      <c r="I7298" s="103" t="s">
        <v>92</v>
      </c>
      <c r="J7298" s="215">
        <v>1330.12</v>
      </c>
      <c r="K7298" s="216" t="s">
        <v>88</v>
      </c>
    </row>
    <row r="7299" spans="1:11" x14ac:dyDescent="0.25">
      <c r="A7299" s="103" t="s">
        <v>808</v>
      </c>
      <c r="B7299" s="103" t="s">
        <v>344</v>
      </c>
      <c r="C7299" s="103" t="s">
        <v>89</v>
      </c>
      <c r="D7299" s="103" t="s">
        <v>91</v>
      </c>
      <c r="E7299" s="103" t="s">
        <v>295</v>
      </c>
      <c r="F7299" s="103" t="s">
        <v>295</v>
      </c>
      <c r="G7299" s="103" t="s">
        <v>168</v>
      </c>
      <c r="H7299" s="103" t="s">
        <v>377</v>
      </c>
      <c r="I7299" s="103" t="s">
        <v>92</v>
      </c>
      <c r="J7299" s="215">
        <v>1958.6</v>
      </c>
      <c r="K7299" s="216" t="s">
        <v>88</v>
      </c>
    </row>
    <row r="7300" spans="1:11" x14ac:dyDescent="0.25">
      <c r="A7300" s="103" t="s">
        <v>809</v>
      </c>
      <c r="B7300" s="103" t="s">
        <v>344</v>
      </c>
      <c r="C7300" s="103" t="s">
        <v>89</v>
      </c>
      <c r="D7300" s="103" t="s">
        <v>91</v>
      </c>
      <c r="E7300" s="103" t="s">
        <v>295</v>
      </c>
      <c r="F7300" s="103" t="s">
        <v>295</v>
      </c>
      <c r="G7300" s="103" t="s">
        <v>168</v>
      </c>
      <c r="H7300" s="103" t="s">
        <v>377</v>
      </c>
      <c r="I7300" s="103" t="s">
        <v>92</v>
      </c>
      <c r="J7300" s="215">
        <v>1839.82</v>
      </c>
      <c r="K7300" s="216" t="s">
        <v>88</v>
      </c>
    </row>
    <row r="7301" spans="1:11" x14ac:dyDescent="0.25">
      <c r="A7301" s="103" t="s">
        <v>810</v>
      </c>
      <c r="B7301" s="103" t="s">
        <v>344</v>
      </c>
      <c r="C7301" s="103" t="s">
        <v>89</v>
      </c>
      <c r="D7301" s="103" t="s">
        <v>91</v>
      </c>
      <c r="E7301" s="103" t="s">
        <v>295</v>
      </c>
      <c r="F7301" s="103" t="s">
        <v>295</v>
      </c>
      <c r="G7301" s="103" t="s">
        <v>168</v>
      </c>
      <c r="H7301" s="103" t="s">
        <v>377</v>
      </c>
      <c r="I7301" s="103" t="s">
        <v>92</v>
      </c>
      <c r="J7301" s="215">
        <v>909.41</v>
      </c>
      <c r="K7301" s="216" t="s">
        <v>88</v>
      </c>
    </row>
    <row r="7302" spans="1:11" x14ac:dyDescent="0.25">
      <c r="A7302" s="103" t="s">
        <v>1038</v>
      </c>
      <c r="B7302" s="103" t="s">
        <v>344</v>
      </c>
      <c r="C7302" s="103" t="s">
        <v>89</v>
      </c>
      <c r="D7302" s="103" t="s">
        <v>91</v>
      </c>
      <c r="E7302" s="103" t="s">
        <v>295</v>
      </c>
      <c r="F7302" s="103" t="s">
        <v>295</v>
      </c>
      <c r="G7302" s="103" t="s">
        <v>168</v>
      </c>
      <c r="H7302" s="103" t="s">
        <v>377</v>
      </c>
      <c r="I7302" s="103" t="s">
        <v>92</v>
      </c>
      <c r="J7302" s="215">
        <v>2015.84</v>
      </c>
      <c r="K7302" s="216" t="s">
        <v>88</v>
      </c>
    </row>
    <row r="7303" spans="1:11" x14ac:dyDescent="0.25">
      <c r="A7303" s="103" t="s">
        <v>806</v>
      </c>
      <c r="B7303" s="103" t="s">
        <v>344</v>
      </c>
      <c r="C7303" s="103" t="s">
        <v>89</v>
      </c>
      <c r="D7303" s="103" t="s">
        <v>91</v>
      </c>
      <c r="E7303" s="103" t="s">
        <v>295</v>
      </c>
      <c r="F7303" s="103" t="s">
        <v>295</v>
      </c>
      <c r="G7303" s="103" t="s">
        <v>168</v>
      </c>
      <c r="H7303" s="103" t="s">
        <v>377</v>
      </c>
      <c r="I7303" s="103" t="s">
        <v>92</v>
      </c>
      <c r="J7303" s="215">
        <v>2263.98</v>
      </c>
      <c r="K7303" s="216" t="s">
        <v>88</v>
      </c>
    </row>
    <row r="7304" spans="1:11" x14ac:dyDescent="0.25">
      <c r="A7304" s="103" t="s">
        <v>807</v>
      </c>
      <c r="B7304" s="103" t="s">
        <v>344</v>
      </c>
      <c r="C7304" s="103" t="s">
        <v>89</v>
      </c>
      <c r="D7304" s="103" t="s">
        <v>91</v>
      </c>
      <c r="E7304" s="103" t="s">
        <v>295</v>
      </c>
      <c r="F7304" s="103" t="s">
        <v>295</v>
      </c>
      <c r="G7304" s="103" t="s">
        <v>168</v>
      </c>
      <c r="H7304" s="103" t="s">
        <v>377</v>
      </c>
      <c r="I7304" s="103" t="s">
        <v>92</v>
      </c>
      <c r="J7304" s="215">
        <v>1843.44</v>
      </c>
      <c r="K7304" s="216" t="s">
        <v>88</v>
      </c>
    </row>
    <row r="7305" spans="1:11" x14ac:dyDescent="0.25">
      <c r="A7305" s="103" t="s">
        <v>808</v>
      </c>
      <c r="B7305" s="103" t="s">
        <v>344</v>
      </c>
      <c r="C7305" s="103" t="s">
        <v>89</v>
      </c>
      <c r="D7305" s="103" t="s">
        <v>91</v>
      </c>
      <c r="E7305" s="103" t="s">
        <v>295</v>
      </c>
      <c r="F7305" s="103" t="s">
        <v>295</v>
      </c>
      <c r="G7305" s="103" t="s">
        <v>133</v>
      </c>
      <c r="H7305" s="103" t="s">
        <v>378</v>
      </c>
      <c r="I7305" s="103" t="s">
        <v>92</v>
      </c>
      <c r="J7305" s="215">
        <v>696.5</v>
      </c>
      <c r="K7305" s="216" t="s">
        <v>88</v>
      </c>
    </row>
    <row r="7306" spans="1:11" x14ac:dyDescent="0.25">
      <c r="A7306" s="103" t="s">
        <v>809</v>
      </c>
      <c r="B7306" s="103" t="s">
        <v>344</v>
      </c>
      <c r="C7306" s="103" t="s">
        <v>89</v>
      </c>
      <c r="D7306" s="103" t="s">
        <v>91</v>
      </c>
      <c r="E7306" s="103" t="s">
        <v>295</v>
      </c>
      <c r="F7306" s="103" t="s">
        <v>295</v>
      </c>
      <c r="G7306" s="103" t="s">
        <v>133</v>
      </c>
      <c r="H7306" s="103" t="s">
        <v>378</v>
      </c>
      <c r="I7306" s="103" t="s">
        <v>92</v>
      </c>
      <c r="J7306" s="215">
        <v>2038.88</v>
      </c>
      <c r="K7306" s="216" t="s">
        <v>88</v>
      </c>
    </row>
    <row r="7307" spans="1:11" x14ac:dyDescent="0.25">
      <c r="A7307" s="103" t="s">
        <v>810</v>
      </c>
      <c r="B7307" s="103" t="s">
        <v>344</v>
      </c>
      <c r="C7307" s="103" t="s">
        <v>89</v>
      </c>
      <c r="D7307" s="103" t="s">
        <v>91</v>
      </c>
      <c r="E7307" s="103" t="s">
        <v>295</v>
      </c>
      <c r="F7307" s="103" t="s">
        <v>295</v>
      </c>
      <c r="G7307" s="103" t="s">
        <v>133</v>
      </c>
      <c r="H7307" s="103" t="s">
        <v>378</v>
      </c>
      <c r="I7307" s="103" t="s">
        <v>92</v>
      </c>
      <c r="J7307" s="215">
        <v>149.44999999999999</v>
      </c>
      <c r="K7307" s="216" t="s">
        <v>88</v>
      </c>
    </row>
    <row r="7308" spans="1:11" x14ac:dyDescent="0.25">
      <c r="A7308" s="103" t="s">
        <v>1038</v>
      </c>
      <c r="B7308" s="103" t="s">
        <v>344</v>
      </c>
      <c r="C7308" s="103" t="s">
        <v>89</v>
      </c>
      <c r="D7308" s="103" t="s">
        <v>91</v>
      </c>
      <c r="E7308" s="103" t="s">
        <v>295</v>
      </c>
      <c r="F7308" s="103" t="s">
        <v>295</v>
      </c>
      <c r="G7308" s="103" t="s">
        <v>133</v>
      </c>
      <c r="H7308" s="103" t="s">
        <v>378</v>
      </c>
      <c r="I7308" s="103" t="s">
        <v>92</v>
      </c>
      <c r="J7308" s="215">
        <v>383.02</v>
      </c>
      <c r="K7308" s="216" t="s">
        <v>88</v>
      </c>
    </row>
    <row r="7309" spans="1:11" x14ac:dyDescent="0.25">
      <c r="A7309" s="103" t="s">
        <v>806</v>
      </c>
      <c r="B7309" s="103" t="s">
        <v>344</v>
      </c>
      <c r="C7309" s="103" t="s">
        <v>89</v>
      </c>
      <c r="D7309" s="103" t="s">
        <v>91</v>
      </c>
      <c r="E7309" s="103" t="s">
        <v>295</v>
      </c>
      <c r="F7309" s="103" t="s">
        <v>295</v>
      </c>
      <c r="G7309" s="103" t="s">
        <v>133</v>
      </c>
      <c r="H7309" s="103" t="s">
        <v>378</v>
      </c>
      <c r="I7309" s="103" t="s">
        <v>92</v>
      </c>
      <c r="J7309" s="215">
        <v>611.38</v>
      </c>
      <c r="K7309" s="216" t="s">
        <v>88</v>
      </c>
    </row>
    <row r="7310" spans="1:11" x14ac:dyDescent="0.25">
      <c r="A7310" s="103" t="s">
        <v>807</v>
      </c>
      <c r="B7310" s="103" t="s">
        <v>344</v>
      </c>
      <c r="C7310" s="103" t="s">
        <v>89</v>
      </c>
      <c r="D7310" s="103" t="s">
        <v>91</v>
      </c>
      <c r="E7310" s="103" t="s">
        <v>295</v>
      </c>
      <c r="F7310" s="103" t="s">
        <v>295</v>
      </c>
      <c r="G7310" s="103" t="s">
        <v>133</v>
      </c>
      <c r="H7310" s="103" t="s">
        <v>378</v>
      </c>
      <c r="I7310" s="103" t="s">
        <v>92</v>
      </c>
      <c r="J7310" s="215">
        <v>135.52000000000001</v>
      </c>
      <c r="K7310" s="216" t="s">
        <v>88</v>
      </c>
    </row>
    <row r="7311" spans="1:11" x14ac:dyDescent="0.25">
      <c r="A7311" s="103" t="s">
        <v>808</v>
      </c>
      <c r="B7311" s="103" t="s">
        <v>344</v>
      </c>
      <c r="C7311" s="103" t="s">
        <v>89</v>
      </c>
      <c r="D7311" s="103" t="s">
        <v>91</v>
      </c>
      <c r="E7311" s="103" t="s">
        <v>295</v>
      </c>
      <c r="F7311" s="103" t="s">
        <v>295</v>
      </c>
      <c r="G7311" s="103" t="s">
        <v>132</v>
      </c>
      <c r="H7311" s="103" t="s">
        <v>379</v>
      </c>
      <c r="I7311" s="103" t="s">
        <v>92</v>
      </c>
      <c r="J7311" s="215">
        <v>1608.48</v>
      </c>
      <c r="K7311" s="216" t="s">
        <v>88</v>
      </c>
    </row>
    <row r="7312" spans="1:11" x14ac:dyDescent="0.25">
      <c r="A7312" s="103" t="s">
        <v>809</v>
      </c>
      <c r="B7312" s="103" t="s">
        <v>344</v>
      </c>
      <c r="C7312" s="103" t="s">
        <v>89</v>
      </c>
      <c r="D7312" s="103" t="s">
        <v>91</v>
      </c>
      <c r="E7312" s="103" t="s">
        <v>295</v>
      </c>
      <c r="F7312" s="103" t="s">
        <v>295</v>
      </c>
      <c r="G7312" s="103" t="s">
        <v>132</v>
      </c>
      <c r="H7312" s="103" t="s">
        <v>379</v>
      </c>
      <c r="I7312" s="103" t="s">
        <v>92</v>
      </c>
      <c r="J7312" s="215">
        <v>1379.28</v>
      </c>
      <c r="K7312" s="216" t="s">
        <v>88</v>
      </c>
    </row>
    <row r="7313" spans="1:11" x14ac:dyDescent="0.25">
      <c r="A7313" s="103" t="s">
        <v>810</v>
      </c>
      <c r="B7313" s="103" t="s">
        <v>344</v>
      </c>
      <c r="C7313" s="103" t="s">
        <v>89</v>
      </c>
      <c r="D7313" s="103" t="s">
        <v>91</v>
      </c>
      <c r="E7313" s="103" t="s">
        <v>295</v>
      </c>
      <c r="F7313" s="103" t="s">
        <v>295</v>
      </c>
      <c r="G7313" s="103" t="s">
        <v>132</v>
      </c>
      <c r="H7313" s="103" t="s">
        <v>379</v>
      </c>
      <c r="I7313" s="103" t="s">
        <v>92</v>
      </c>
      <c r="J7313" s="215">
        <v>1104.1300000000001</v>
      </c>
      <c r="K7313" s="216" t="s">
        <v>88</v>
      </c>
    </row>
    <row r="7314" spans="1:11" x14ac:dyDescent="0.25">
      <c r="A7314" s="103" t="s">
        <v>1038</v>
      </c>
      <c r="B7314" s="103" t="s">
        <v>344</v>
      </c>
      <c r="C7314" s="103" t="s">
        <v>89</v>
      </c>
      <c r="D7314" s="103" t="s">
        <v>91</v>
      </c>
      <c r="E7314" s="103" t="s">
        <v>295</v>
      </c>
      <c r="F7314" s="103" t="s">
        <v>295</v>
      </c>
      <c r="G7314" s="103" t="s">
        <v>132</v>
      </c>
      <c r="H7314" s="103" t="s">
        <v>379</v>
      </c>
      <c r="I7314" s="103" t="s">
        <v>92</v>
      </c>
      <c r="J7314" s="215">
        <v>2590.66</v>
      </c>
      <c r="K7314" s="216" t="s">
        <v>88</v>
      </c>
    </row>
    <row r="7315" spans="1:11" x14ac:dyDescent="0.25">
      <c r="A7315" s="103" t="s">
        <v>806</v>
      </c>
      <c r="B7315" s="103" t="s">
        <v>344</v>
      </c>
      <c r="C7315" s="103" t="s">
        <v>89</v>
      </c>
      <c r="D7315" s="103" t="s">
        <v>91</v>
      </c>
      <c r="E7315" s="103" t="s">
        <v>295</v>
      </c>
      <c r="F7315" s="103" t="s">
        <v>295</v>
      </c>
      <c r="G7315" s="103" t="s">
        <v>132</v>
      </c>
      <c r="H7315" s="103" t="s">
        <v>379</v>
      </c>
      <c r="I7315" s="103" t="s">
        <v>92</v>
      </c>
      <c r="J7315" s="215">
        <v>2541.86</v>
      </c>
      <c r="K7315" s="216" t="s">
        <v>88</v>
      </c>
    </row>
    <row r="7316" spans="1:11" x14ac:dyDescent="0.25">
      <c r="A7316" s="103" t="s">
        <v>807</v>
      </c>
      <c r="B7316" s="103" t="s">
        <v>344</v>
      </c>
      <c r="C7316" s="103" t="s">
        <v>89</v>
      </c>
      <c r="D7316" s="103" t="s">
        <v>91</v>
      </c>
      <c r="E7316" s="103" t="s">
        <v>295</v>
      </c>
      <c r="F7316" s="103" t="s">
        <v>295</v>
      </c>
      <c r="G7316" s="103" t="s">
        <v>132</v>
      </c>
      <c r="H7316" s="103" t="s">
        <v>379</v>
      </c>
      <c r="I7316" s="103" t="s">
        <v>92</v>
      </c>
      <c r="J7316" s="215">
        <v>88.4</v>
      </c>
      <c r="K7316" s="216" t="s">
        <v>88</v>
      </c>
    </row>
    <row r="7317" spans="1:11" x14ac:dyDescent="0.25">
      <c r="A7317" s="103" t="s">
        <v>808</v>
      </c>
      <c r="B7317" s="103" t="s">
        <v>344</v>
      </c>
      <c r="C7317" s="103" t="s">
        <v>89</v>
      </c>
      <c r="D7317" s="103" t="s">
        <v>91</v>
      </c>
      <c r="E7317" s="103" t="s">
        <v>295</v>
      </c>
      <c r="F7317" s="103" t="s">
        <v>295</v>
      </c>
      <c r="G7317" s="103" t="s">
        <v>169</v>
      </c>
      <c r="H7317" s="103" t="s">
        <v>380</v>
      </c>
      <c r="I7317" s="103" t="s">
        <v>92</v>
      </c>
      <c r="J7317" s="215">
        <v>1286.3499999999999</v>
      </c>
      <c r="K7317" s="216" t="s">
        <v>88</v>
      </c>
    </row>
    <row r="7318" spans="1:11" x14ac:dyDescent="0.25">
      <c r="A7318" s="103" t="s">
        <v>809</v>
      </c>
      <c r="B7318" s="103" t="s">
        <v>344</v>
      </c>
      <c r="C7318" s="103" t="s">
        <v>89</v>
      </c>
      <c r="D7318" s="103" t="s">
        <v>91</v>
      </c>
      <c r="E7318" s="103" t="s">
        <v>295</v>
      </c>
      <c r="F7318" s="103" t="s">
        <v>295</v>
      </c>
      <c r="G7318" s="103" t="s">
        <v>169</v>
      </c>
      <c r="H7318" s="103" t="s">
        <v>380</v>
      </c>
      <c r="I7318" s="103" t="s">
        <v>92</v>
      </c>
      <c r="J7318" s="215">
        <v>1112.0999999999999</v>
      </c>
      <c r="K7318" s="216" t="s">
        <v>88</v>
      </c>
    </row>
    <row r="7319" spans="1:11" x14ac:dyDescent="0.25">
      <c r="A7319" s="103" t="s">
        <v>810</v>
      </c>
      <c r="B7319" s="103" t="s">
        <v>344</v>
      </c>
      <c r="C7319" s="103" t="s">
        <v>89</v>
      </c>
      <c r="D7319" s="103" t="s">
        <v>91</v>
      </c>
      <c r="E7319" s="103" t="s">
        <v>295</v>
      </c>
      <c r="F7319" s="103" t="s">
        <v>295</v>
      </c>
      <c r="G7319" s="103" t="s">
        <v>169</v>
      </c>
      <c r="H7319" s="103" t="s">
        <v>380</v>
      </c>
      <c r="I7319" s="103" t="s">
        <v>92</v>
      </c>
      <c r="J7319" s="215">
        <v>787.12</v>
      </c>
      <c r="K7319" s="216" t="s">
        <v>88</v>
      </c>
    </row>
    <row r="7320" spans="1:11" x14ac:dyDescent="0.25">
      <c r="A7320" s="103" t="s">
        <v>1038</v>
      </c>
      <c r="B7320" s="103" t="s">
        <v>344</v>
      </c>
      <c r="C7320" s="103" t="s">
        <v>89</v>
      </c>
      <c r="D7320" s="103" t="s">
        <v>91</v>
      </c>
      <c r="E7320" s="103" t="s">
        <v>295</v>
      </c>
      <c r="F7320" s="103" t="s">
        <v>295</v>
      </c>
      <c r="G7320" s="103" t="s">
        <v>169</v>
      </c>
      <c r="H7320" s="103" t="s">
        <v>380</v>
      </c>
      <c r="I7320" s="103" t="s">
        <v>92</v>
      </c>
      <c r="J7320" s="215">
        <v>1349.42</v>
      </c>
      <c r="K7320" s="216" t="s">
        <v>88</v>
      </c>
    </row>
    <row r="7321" spans="1:11" x14ac:dyDescent="0.25">
      <c r="A7321" s="103" t="s">
        <v>806</v>
      </c>
      <c r="B7321" s="103" t="s">
        <v>344</v>
      </c>
      <c r="C7321" s="103" t="s">
        <v>89</v>
      </c>
      <c r="D7321" s="103" t="s">
        <v>91</v>
      </c>
      <c r="E7321" s="103" t="s">
        <v>295</v>
      </c>
      <c r="F7321" s="103" t="s">
        <v>295</v>
      </c>
      <c r="G7321" s="103" t="s">
        <v>169</v>
      </c>
      <c r="H7321" s="103" t="s">
        <v>380</v>
      </c>
      <c r="I7321" s="103" t="s">
        <v>92</v>
      </c>
      <c r="J7321" s="215">
        <v>956.85</v>
      </c>
      <c r="K7321" s="216" t="s">
        <v>88</v>
      </c>
    </row>
    <row r="7322" spans="1:11" x14ac:dyDescent="0.25">
      <c r="A7322" s="103" t="s">
        <v>807</v>
      </c>
      <c r="B7322" s="103" t="s">
        <v>344</v>
      </c>
      <c r="C7322" s="103" t="s">
        <v>89</v>
      </c>
      <c r="D7322" s="103" t="s">
        <v>91</v>
      </c>
      <c r="E7322" s="103" t="s">
        <v>295</v>
      </c>
      <c r="F7322" s="103" t="s">
        <v>295</v>
      </c>
      <c r="G7322" s="103" t="s">
        <v>169</v>
      </c>
      <c r="H7322" s="103" t="s">
        <v>380</v>
      </c>
      <c r="I7322" s="103" t="s">
        <v>92</v>
      </c>
      <c r="J7322" s="215">
        <v>833.18</v>
      </c>
      <c r="K7322" s="216" t="s">
        <v>88</v>
      </c>
    </row>
    <row r="7323" spans="1:11" x14ac:dyDescent="0.25">
      <c r="A7323" s="103" t="s">
        <v>808</v>
      </c>
      <c r="B7323" s="103" t="s">
        <v>344</v>
      </c>
      <c r="C7323" s="103" t="s">
        <v>89</v>
      </c>
      <c r="D7323" s="103" t="s">
        <v>91</v>
      </c>
      <c r="E7323" s="103" t="s">
        <v>295</v>
      </c>
      <c r="F7323" s="103" t="s">
        <v>295</v>
      </c>
      <c r="G7323" s="103" t="s">
        <v>130</v>
      </c>
      <c r="H7323" s="103" t="s">
        <v>381</v>
      </c>
      <c r="I7323" s="103" t="s">
        <v>92</v>
      </c>
      <c r="J7323" s="215">
        <v>488.52</v>
      </c>
      <c r="K7323" s="216" t="s">
        <v>88</v>
      </c>
    </row>
    <row r="7324" spans="1:11" x14ac:dyDescent="0.25">
      <c r="A7324" s="103" t="s">
        <v>809</v>
      </c>
      <c r="B7324" s="103" t="s">
        <v>344</v>
      </c>
      <c r="C7324" s="103" t="s">
        <v>89</v>
      </c>
      <c r="D7324" s="103" t="s">
        <v>91</v>
      </c>
      <c r="E7324" s="103" t="s">
        <v>295</v>
      </c>
      <c r="F7324" s="103" t="s">
        <v>295</v>
      </c>
      <c r="G7324" s="103" t="s">
        <v>130</v>
      </c>
      <c r="H7324" s="103" t="s">
        <v>381</v>
      </c>
      <c r="I7324" s="103" t="s">
        <v>92</v>
      </c>
      <c r="J7324" s="215">
        <v>231.95</v>
      </c>
      <c r="K7324" s="216" t="s">
        <v>88</v>
      </c>
    </row>
    <row r="7325" spans="1:11" x14ac:dyDescent="0.25">
      <c r="A7325" s="103" t="s">
        <v>810</v>
      </c>
      <c r="B7325" s="103" t="s">
        <v>344</v>
      </c>
      <c r="C7325" s="103" t="s">
        <v>89</v>
      </c>
      <c r="D7325" s="103" t="s">
        <v>91</v>
      </c>
      <c r="E7325" s="103" t="s">
        <v>295</v>
      </c>
      <c r="F7325" s="103" t="s">
        <v>295</v>
      </c>
      <c r="G7325" s="103" t="s">
        <v>130</v>
      </c>
      <c r="H7325" s="103" t="s">
        <v>381</v>
      </c>
      <c r="I7325" s="103" t="s">
        <v>92</v>
      </c>
      <c r="J7325" s="215">
        <v>338.63</v>
      </c>
      <c r="K7325" s="216" t="s">
        <v>88</v>
      </c>
    </row>
    <row r="7326" spans="1:11" x14ac:dyDescent="0.25">
      <c r="A7326" s="103" t="s">
        <v>1038</v>
      </c>
      <c r="B7326" s="103" t="s">
        <v>344</v>
      </c>
      <c r="C7326" s="103" t="s">
        <v>89</v>
      </c>
      <c r="D7326" s="103" t="s">
        <v>91</v>
      </c>
      <c r="E7326" s="103" t="s">
        <v>295</v>
      </c>
      <c r="F7326" s="103" t="s">
        <v>295</v>
      </c>
      <c r="G7326" s="103" t="s">
        <v>130</v>
      </c>
      <c r="H7326" s="103" t="s">
        <v>381</v>
      </c>
      <c r="I7326" s="103" t="s">
        <v>92</v>
      </c>
      <c r="J7326" s="215">
        <v>399.47</v>
      </c>
      <c r="K7326" s="216" t="s">
        <v>88</v>
      </c>
    </row>
    <row r="7327" spans="1:11" x14ac:dyDescent="0.25">
      <c r="A7327" s="103" t="s">
        <v>806</v>
      </c>
      <c r="B7327" s="103" t="s">
        <v>344</v>
      </c>
      <c r="C7327" s="103" t="s">
        <v>89</v>
      </c>
      <c r="D7327" s="103" t="s">
        <v>91</v>
      </c>
      <c r="E7327" s="103" t="s">
        <v>295</v>
      </c>
      <c r="F7327" s="103" t="s">
        <v>295</v>
      </c>
      <c r="G7327" s="103" t="s">
        <v>130</v>
      </c>
      <c r="H7327" s="103" t="s">
        <v>381</v>
      </c>
      <c r="I7327" s="103" t="s">
        <v>92</v>
      </c>
      <c r="J7327" s="215">
        <v>63.52</v>
      </c>
      <c r="K7327" s="216" t="s">
        <v>88</v>
      </c>
    </row>
    <row r="7328" spans="1:11" x14ac:dyDescent="0.25">
      <c r="A7328" s="103" t="s">
        <v>807</v>
      </c>
      <c r="B7328" s="103" t="s">
        <v>344</v>
      </c>
      <c r="C7328" s="103" t="s">
        <v>89</v>
      </c>
      <c r="D7328" s="103" t="s">
        <v>91</v>
      </c>
      <c r="E7328" s="103" t="s">
        <v>295</v>
      </c>
      <c r="F7328" s="103" t="s">
        <v>295</v>
      </c>
      <c r="G7328" s="103" t="s">
        <v>130</v>
      </c>
      <c r="H7328" s="103" t="s">
        <v>381</v>
      </c>
      <c r="I7328" s="103" t="s">
        <v>92</v>
      </c>
      <c r="J7328" s="215">
        <v>264.70999999999998</v>
      </c>
      <c r="K7328" s="216" t="s">
        <v>88</v>
      </c>
    </row>
    <row r="7329" spans="1:11" x14ac:dyDescent="0.25">
      <c r="A7329" s="103" t="s">
        <v>808</v>
      </c>
      <c r="B7329" s="103" t="s">
        <v>344</v>
      </c>
      <c r="C7329" s="103" t="s">
        <v>89</v>
      </c>
      <c r="D7329" s="103" t="s">
        <v>91</v>
      </c>
      <c r="E7329" s="103" t="s">
        <v>295</v>
      </c>
      <c r="F7329" s="103" t="s">
        <v>295</v>
      </c>
      <c r="G7329" s="103" t="s">
        <v>129</v>
      </c>
      <c r="H7329" s="103" t="s">
        <v>382</v>
      </c>
      <c r="I7329" s="103" t="s">
        <v>92</v>
      </c>
      <c r="J7329" s="215">
        <v>440.41</v>
      </c>
      <c r="K7329" s="216" t="s">
        <v>88</v>
      </c>
    </row>
    <row r="7330" spans="1:11" x14ac:dyDescent="0.25">
      <c r="A7330" s="103" t="s">
        <v>809</v>
      </c>
      <c r="B7330" s="103" t="s">
        <v>344</v>
      </c>
      <c r="C7330" s="103" t="s">
        <v>89</v>
      </c>
      <c r="D7330" s="103" t="s">
        <v>91</v>
      </c>
      <c r="E7330" s="103" t="s">
        <v>295</v>
      </c>
      <c r="F7330" s="103" t="s">
        <v>295</v>
      </c>
      <c r="G7330" s="103" t="s">
        <v>129</v>
      </c>
      <c r="H7330" s="103" t="s">
        <v>382</v>
      </c>
      <c r="I7330" s="103" t="s">
        <v>92</v>
      </c>
      <c r="J7330" s="215">
        <v>126.53</v>
      </c>
      <c r="K7330" s="216" t="s">
        <v>88</v>
      </c>
    </row>
    <row r="7331" spans="1:11" x14ac:dyDescent="0.25">
      <c r="A7331" s="103" t="s">
        <v>810</v>
      </c>
      <c r="B7331" s="103" t="s">
        <v>344</v>
      </c>
      <c r="C7331" s="103" t="s">
        <v>89</v>
      </c>
      <c r="D7331" s="103" t="s">
        <v>91</v>
      </c>
      <c r="E7331" s="103" t="s">
        <v>295</v>
      </c>
      <c r="F7331" s="103" t="s">
        <v>295</v>
      </c>
      <c r="G7331" s="103" t="s">
        <v>129</v>
      </c>
      <c r="H7331" s="103" t="s">
        <v>382</v>
      </c>
      <c r="I7331" s="103" t="s">
        <v>92</v>
      </c>
      <c r="J7331" s="215">
        <v>103.1</v>
      </c>
      <c r="K7331" s="216" t="s">
        <v>88</v>
      </c>
    </row>
    <row r="7332" spans="1:11" x14ac:dyDescent="0.25">
      <c r="A7332" s="103" t="s">
        <v>1038</v>
      </c>
      <c r="B7332" s="103" t="s">
        <v>344</v>
      </c>
      <c r="C7332" s="103" t="s">
        <v>89</v>
      </c>
      <c r="D7332" s="103" t="s">
        <v>91</v>
      </c>
      <c r="E7332" s="103" t="s">
        <v>295</v>
      </c>
      <c r="F7332" s="103" t="s">
        <v>295</v>
      </c>
      <c r="G7332" s="103" t="s">
        <v>129</v>
      </c>
      <c r="H7332" s="103" t="s">
        <v>382</v>
      </c>
      <c r="I7332" s="103" t="s">
        <v>92</v>
      </c>
      <c r="J7332" s="215">
        <v>243.47</v>
      </c>
      <c r="K7332" s="216" t="s">
        <v>88</v>
      </c>
    </row>
    <row r="7333" spans="1:11" x14ac:dyDescent="0.25">
      <c r="A7333" s="103" t="s">
        <v>806</v>
      </c>
      <c r="B7333" s="103" t="s">
        <v>344</v>
      </c>
      <c r="C7333" s="103" t="s">
        <v>89</v>
      </c>
      <c r="D7333" s="103" t="s">
        <v>91</v>
      </c>
      <c r="E7333" s="103" t="s">
        <v>295</v>
      </c>
      <c r="F7333" s="103" t="s">
        <v>295</v>
      </c>
      <c r="G7333" s="103" t="s">
        <v>129</v>
      </c>
      <c r="H7333" s="103" t="s">
        <v>382</v>
      </c>
      <c r="I7333" s="103" t="s">
        <v>92</v>
      </c>
      <c r="J7333" s="215">
        <v>142.1</v>
      </c>
      <c r="K7333" s="216" t="s">
        <v>88</v>
      </c>
    </row>
    <row r="7334" spans="1:11" x14ac:dyDescent="0.25">
      <c r="A7334" s="103" t="s">
        <v>807</v>
      </c>
      <c r="B7334" s="103" t="s">
        <v>344</v>
      </c>
      <c r="C7334" s="103" t="s">
        <v>89</v>
      </c>
      <c r="D7334" s="103" t="s">
        <v>91</v>
      </c>
      <c r="E7334" s="103" t="s">
        <v>295</v>
      </c>
      <c r="F7334" s="103" t="s">
        <v>295</v>
      </c>
      <c r="G7334" s="103" t="s">
        <v>129</v>
      </c>
      <c r="H7334" s="103" t="s">
        <v>382</v>
      </c>
      <c r="I7334" s="103" t="s">
        <v>92</v>
      </c>
      <c r="J7334" s="215">
        <v>103.3</v>
      </c>
      <c r="K7334" s="216" t="s">
        <v>88</v>
      </c>
    </row>
    <row r="7335" spans="1:11" x14ac:dyDescent="0.25">
      <c r="A7335" s="103" t="s">
        <v>808</v>
      </c>
      <c r="B7335" s="103" t="s">
        <v>344</v>
      </c>
      <c r="C7335" s="103" t="s">
        <v>89</v>
      </c>
      <c r="D7335" s="103" t="s">
        <v>91</v>
      </c>
      <c r="E7335" s="103" t="s">
        <v>295</v>
      </c>
      <c r="F7335" s="103" t="s">
        <v>295</v>
      </c>
      <c r="G7335" s="103" t="s">
        <v>446</v>
      </c>
      <c r="H7335" s="103" t="s">
        <v>447</v>
      </c>
      <c r="I7335" s="103" t="s">
        <v>92</v>
      </c>
      <c r="J7335" s="215">
        <v>-28.95</v>
      </c>
      <c r="K7335" s="216" t="s">
        <v>88</v>
      </c>
    </row>
    <row r="7336" spans="1:11" x14ac:dyDescent="0.25">
      <c r="A7336" s="103" t="s">
        <v>809</v>
      </c>
      <c r="B7336" s="103" t="s">
        <v>344</v>
      </c>
      <c r="C7336" s="103" t="s">
        <v>89</v>
      </c>
      <c r="D7336" s="103" t="s">
        <v>91</v>
      </c>
      <c r="E7336" s="103" t="s">
        <v>295</v>
      </c>
      <c r="F7336" s="103" t="s">
        <v>295</v>
      </c>
      <c r="G7336" s="103" t="s">
        <v>446</v>
      </c>
      <c r="H7336" s="103" t="s">
        <v>447</v>
      </c>
      <c r="I7336" s="103" t="s">
        <v>92</v>
      </c>
      <c r="J7336" s="215">
        <v>-71.489999999999995</v>
      </c>
      <c r="K7336" s="216" t="s">
        <v>88</v>
      </c>
    </row>
    <row r="7337" spans="1:11" x14ac:dyDescent="0.25">
      <c r="A7337" s="103" t="s">
        <v>810</v>
      </c>
      <c r="B7337" s="103" t="s">
        <v>344</v>
      </c>
      <c r="C7337" s="103" t="s">
        <v>89</v>
      </c>
      <c r="D7337" s="103" t="s">
        <v>91</v>
      </c>
      <c r="E7337" s="103" t="s">
        <v>295</v>
      </c>
      <c r="F7337" s="103" t="s">
        <v>295</v>
      </c>
      <c r="G7337" s="103" t="s">
        <v>446</v>
      </c>
      <c r="H7337" s="103" t="s">
        <v>447</v>
      </c>
      <c r="I7337" s="103" t="s">
        <v>92</v>
      </c>
      <c r="J7337" s="215">
        <v>716.99</v>
      </c>
      <c r="K7337" s="216" t="s">
        <v>88</v>
      </c>
    </row>
    <row r="7338" spans="1:11" x14ac:dyDescent="0.25">
      <c r="A7338" s="103" t="s">
        <v>1038</v>
      </c>
      <c r="B7338" s="103" t="s">
        <v>344</v>
      </c>
      <c r="C7338" s="103" t="s">
        <v>89</v>
      </c>
      <c r="D7338" s="103" t="s">
        <v>91</v>
      </c>
      <c r="E7338" s="103" t="s">
        <v>295</v>
      </c>
      <c r="F7338" s="103" t="s">
        <v>295</v>
      </c>
      <c r="G7338" s="103" t="s">
        <v>446</v>
      </c>
      <c r="H7338" s="103" t="s">
        <v>447</v>
      </c>
      <c r="I7338" s="103" t="s">
        <v>92</v>
      </c>
      <c r="J7338" s="215">
        <v>203.12</v>
      </c>
      <c r="K7338" s="216" t="s">
        <v>88</v>
      </c>
    </row>
    <row r="7339" spans="1:11" x14ac:dyDescent="0.25">
      <c r="A7339" s="103" t="s">
        <v>806</v>
      </c>
      <c r="B7339" s="103" t="s">
        <v>344</v>
      </c>
      <c r="C7339" s="103" t="s">
        <v>89</v>
      </c>
      <c r="D7339" s="103" t="s">
        <v>91</v>
      </c>
      <c r="E7339" s="103" t="s">
        <v>295</v>
      </c>
      <c r="F7339" s="103" t="s">
        <v>295</v>
      </c>
      <c r="G7339" s="103" t="s">
        <v>446</v>
      </c>
      <c r="H7339" s="103" t="s">
        <v>447</v>
      </c>
      <c r="I7339" s="103" t="s">
        <v>92</v>
      </c>
      <c r="J7339" s="215">
        <v>-5.19</v>
      </c>
      <c r="K7339" s="216" t="s">
        <v>88</v>
      </c>
    </row>
    <row r="7340" spans="1:11" x14ac:dyDescent="0.25">
      <c r="A7340" s="103" t="s">
        <v>807</v>
      </c>
      <c r="B7340" s="103" t="s">
        <v>344</v>
      </c>
      <c r="C7340" s="103" t="s">
        <v>89</v>
      </c>
      <c r="D7340" s="103" t="s">
        <v>91</v>
      </c>
      <c r="E7340" s="103" t="s">
        <v>295</v>
      </c>
      <c r="F7340" s="103" t="s">
        <v>295</v>
      </c>
      <c r="G7340" s="103" t="s">
        <v>446</v>
      </c>
      <c r="H7340" s="103" t="s">
        <v>447</v>
      </c>
      <c r="I7340" s="103" t="s">
        <v>92</v>
      </c>
      <c r="J7340" s="215">
        <v>87.63</v>
      </c>
      <c r="K7340" s="216" t="s">
        <v>88</v>
      </c>
    </row>
    <row r="7341" spans="1:11" x14ac:dyDescent="0.25">
      <c r="A7341" s="103" t="s">
        <v>808</v>
      </c>
      <c r="B7341" s="103" t="s">
        <v>344</v>
      </c>
      <c r="C7341" s="103" t="s">
        <v>89</v>
      </c>
      <c r="D7341" s="103" t="s">
        <v>91</v>
      </c>
      <c r="E7341" s="103" t="s">
        <v>295</v>
      </c>
      <c r="F7341" s="103" t="s">
        <v>295</v>
      </c>
      <c r="G7341" s="103" t="s">
        <v>128</v>
      </c>
      <c r="H7341" s="103" t="s">
        <v>386</v>
      </c>
      <c r="I7341" s="103" t="s">
        <v>92</v>
      </c>
      <c r="J7341" s="215">
        <v>372.33</v>
      </c>
      <c r="K7341" s="216" t="s">
        <v>88</v>
      </c>
    </row>
    <row r="7342" spans="1:11" x14ac:dyDescent="0.25">
      <c r="A7342" s="103" t="s">
        <v>809</v>
      </c>
      <c r="B7342" s="103" t="s">
        <v>344</v>
      </c>
      <c r="C7342" s="103" t="s">
        <v>89</v>
      </c>
      <c r="D7342" s="103" t="s">
        <v>91</v>
      </c>
      <c r="E7342" s="103" t="s">
        <v>295</v>
      </c>
      <c r="F7342" s="103" t="s">
        <v>295</v>
      </c>
      <c r="G7342" s="103" t="s">
        <v>128</v>
      </c>
      <c r="H7342" s="103" t="s">
        <v>386</v>
      </c>
      <c r="I7342" s="103" t="s">
        <v>92</v>
      </c>
      <c r="J7342" s="215">
        <v>371.49</v>
      </c>
      <c r="K7342" s="216" t="s">
        <v>88</v>
      </c>
    </row>
    <row r="7343" spans="1:11" x14ac:dyDescent="0.25">
      <c r="A7343" s="103" t="s">
        <v>810</v>
      </c>
      <c r="B7343" s="103" t="s">
        <v>344</v>
      </c>
      <c r="C7343" s="103" t="s">
        <v>89</v>
      </c>
      <c r="D7343" s="103" t="s">
        <v>91</v>
      </c>
      <c r="E7343" s="103" t="s">
        <v>295</v>
      </c>
      <c r="F7343" s="103" t="s">
        <v>295</v>
      </c>
      <c r="G7343" s="103" t="s">
        <v>128</v>
      </c>
      <c r="H7343" s="103" t="s">
        <v>386</v>
      </c>
      <c r="I7343" s="103" t="s">
        <v>92</v>
      </c>
      <c r="J7343" s="215">
        <v>395.29</v>
      </c>
      <c r="K7343" s="216" t="s">
        <v>88</v>
      </c>
    </row>
    <row r="7344" spans="1:11" x14ac:dyDescent="0.25">
      <c r="A7344" s="103" t="s">
        <v>1038</v>
      </c>
      <c r="B7344" s="103" t="s">
        <v>344</v>
      </c>
      <c r="C7344" s="103" t="s">
        <v>89</v>
      </c>
      <c r="D7344" s="103" t="s">
        <v>91</v>
      </c>
      <c r="E7344" s="103" t="s">
        <v>295</v>
      </c>
      <c r="F7344" s="103" t="s">
        <v>295</v>
      </c>
      <c r="G7344" s="103" t="s">
        <v>128</v>
      </c>
      <c r="H7344" s="103" t="s">
        <v>386</v>
      </c>
      <c r="I7344" s="103" t="s">
        <v>92</v>
      </c>
      <c r="J7344" s="215">
        <v>505.07</v>
      </c>
      <c r="K7344" s="216" t="s">
        <v>88</v>
      </c>
    </row>
    <row r="7345" spans="1:11" x14ac:dyDescent="0.25">
      <c r="A7345" s="103" t="s">
        <v>806</v>
      </c>
      <c r="B7345" s="103" t="s">
        <v>344</v>
      </c>
      <c r="C7345" s="103" t="s">
        <v>89</v>
      </c>
      <c r="D7345" s="103" t="s">
        <v>91</v>
      </c>
      <c r="E7345" s="103" t="s">
        <v>295</v>
      </c>
      <c r="F7345" s="103" t="s">
        <v>295</v>
      </c>
      <c r="G7345" s="103" t="s">
        <v>128</v>
      </c>
      <c r="H7345" s="103" t="s">
        <v>386</v>
      </c>
      <c r="I7345" s="103" t="s">
        <v>92</v>
      </c>
      <c r="J7345" s="215">
        <v>602.33000000000004</v>
      </c>
      <c r="K7345" s="216" t="s">
        <v>88</v>
      </c>
    </row>
    <row r="7346" spans="1:11" x14ac:dyDescent="0.25">
      <c r="A7346" s="103" t="s">
        <v>807</v>
      </c>
      <c r="B7346" s="103" t="s">
        <v>344</v>
      </c>
      <c r="C7346" s="103" t="s">
        <v>89</v>
      </c>
      <c r="D7346" s="103" t="s">
        <v>91</v>
      </c>
      <c r="E7346" s="103" t="s">
        <v>295</v>
      </c>
      <c r="F7346" s="103" t="s">
        <v>295</v>
      </c>
      <c r="G7346" s="103" t="s">
        <v>128</v>
      </c>
      <c r="H7346" s="103" t="s">
        <v>386</v>
      </c>
      <c r="I7346" s="103" t="s">
        <v>92</v>
      </c>
      <c r="J7346" s="215">
        <v>601.92999999999995</v>
      </c>
      <c r="K7346" s="216" t="s">
        <v>88</v>
      </c>
    </row>
    <row r="7347" spans="1:11" x14ac:dyDescent="0.25">
      <c r="A7347" s="103" t="s">
        <v>808</v>
      </c>
      <c r="B7347" s="103" t="s">
        <v>344</v>
      </c>
      <c r="C7347" s="103" t="s">
        <v>89</v>
      </c>
      <c r="D7347" s="103" t="s">
        <v>91</v>
      </c>
      <c r="E7347" s="103" t="s">
        <v>295</v>
      </c>
      <c r="F7347" s="103" t="s">
        <v>295</v>
      </c>
      <c r="G7347" s="103" t="s">
        <v>148</v>
      </c>
      <c r="H7347" s="103" t="s">
        <v>390</v>
      </c>
      <c r="I7347" s="103" t="s">
        <v>92</v>
      </c>
      <c r="J7347" s="215">
        <v>-58.65</v>
      </c>
      <c r="K7347" s="216" t="s">
        <v>88</v>
      </c>
    </row>
    <row r="7348" spans="1:11" x14ac:dyDescent="0.25">
      <c r="A7348" s="103" t="s">
        <v>806</v>
      </c>
      <c r="B7348" s="103" t="s">
        <v>344</v>
      </c>
      <c r="C7348" s="103" t="s">
        <v>89</v>
      </c>
      <c r="D7348" s="103" t="s">
        <v>91</v>
      </c>
      <c r="E7348" s="103" t="s">
        <v>295</v>
      </c>
      <c r="F7348" s="103" t="s">
        <v>295</v>
      </c>
      <c r="G7348" s="103" t="s">
        <v>148</v>
      </c>
      <c r="H7348" s="103" t="s">
        <v>390</v>
      </c>
      <c r="I7348" s="103" t="s">
        <v>92</v>
      </c>
      <c r="J7348" s="215">
        <v>107.52</v>
      </c>
      <c r="K7348" s="216" t="s">
        <v>88</v>
      </c>
    </row>
    <row r="7349" spans="1:11" x14ac:dyDescent="0.25">
      <c r="A7349" s="103" t="s">
        <v>808</v>
      </c>
      <c r="B7349" s="103" t="s">
        <v>344</v>
      </c>
      <c r="C7349" s="103" t="s">
        <v>89</v>
      </c>
      <c r="D7349" s="103" t="s">
        <v>91</v>
      </c>
      <c r="E7349" s="103" t="s">
        <v>295</v>
      </c>
      <c r="F7349" s="103" t="s">
        <v>295</v>
      </c>
      <c r="G7349" s="103" t="s">
        <v>127</v>
      </c>
      <c r="H7349" s="103" t="s">
        <v>391</v>
      </c>
      <c r="I7349" s="103" t="s">
        <v>92</v>
      </c>
      <c r="J7349" s="215">
        <v>-17.36</v>
      </c>
      <c r="K7349" s="216" t="s">
        <v>88</v>
      </c>
    </row>
    <row r="7350" spans="1:11" x14ac:dyDescent="0.25">
      <c r="A7350" s="103" t="s">
        <v>806</v>
      </c>
      <c r="B7350" s="103" t="s">
        <v>344</v>
      </c>
      <c r="C7350" s="103" t="s">
        <v>89</v>
      </c>
      <c r="D7350" s="103" t="s">
        <v>91</v>
      </c>
      <c r="E7350" s="103" t="s">
        <v>295</v>
      </c>
      <c r="F7350" s="103" t="s">
        <v>295</v>
      </c>
      <c r="G7350" s="103" t="s">
        <v>127</v>
      </c>
      <c r="H7350" s="103" t="s">
        <v>391</v>
      </c>
      <c r="I7350" s="103" t="s">
        <v>92</v>
      </c>
      <c r="J7350" s="215">
        <v>162.49</v>
      </c>
      <c r="K7350" s="216" t="s">
        <v>88</v>
      </c>
    </row>
    <row r="7351" spans="1:11" x14ac:dyDescent="0.25">
      <c r="A7351" s="103" t="s">
        <v>808</v>
      </c>
      <c r="B7351" s="103" t="s">
        <v>344</v>
      </c>
      <c r="C7351" s="103" t="s">
        <v>89</v>
      </c>
      <c r="D7351" s="103" t="s">
        <v>91</v>
      </c>
      <c r="E7351" s="103" t="s">
        <v>295</v>
      </c>
      <c r="F7351" s="103" t="s">
        <v>295</v>
      </c>
      <c r="G7351" s="103" t="s">
        <v>740</v>
      </c>
      <c r="H7351" s="103" t="s">
        <v>741</v>
      </c>
      <c r="I7351" s="103" t="s">
        <v>92</v>
      </c>
      <c r="J7351" s="215">
        <v>91.3</v>
      </c>
      <c r="K7351" s="216" t="s">
        <v>88</v>
      </c>
    </row>
    <row r="7352" spans="1:11" x14ac:dyDescent="0.25">
      <c r="A7352" s="103" t="s">
        <v>809</v>
      </c>
      <c r="B7352" s="103" t="s">
        <v>344</v>
      </c>
      <c r="C7352" s="103" t="s">
        <v>89</v>
      </c>
      <c r="D7352" s="103" t="s">
        <v>91</v>
      </c>
      <c r="E7352" s="103" t="s">
        <v>295</v>
      </c>
      <c r="F7352" s="103" t="s">
        <v>295</v>
      </c>
      <c r="G7352" s="103" t="s">
        <v>740</v>
      </c>
      <c r="H7352" s="103" t="s">
        <v>741</v>
      </c>
      <c r="I7352" s="103" t="s">
        <v>92</v>
      </c>
      <c r="J7352" s="215">
        <v>2231.27</v>
      </c>
      <c r="K7352" s="216" t="s">
        <v>88</v>
      </c>
    </row>
    <row r="7353" spans="1:11" x14ac:dyDescent="0.25">
      <c r="A7353" s="103" t="s">
        <v>810</v>
      </c>
      <c r="B7353" s="103" t="s">
        <v>344</v>
      </c>
      <c r="C7353" s="103" t="s">
        <v>89</v>
      </c>
      <c r="D7353" s="103" t="s">
        <v>91</v>
      </c>
      <c r="E7353" s="103" t="s">
        <v>295</v>
      </c>
      <c r="F7353" s="103" t="s">
        <v>295</v>
      </c>
      <c r="G7353" s="103" t="s">
        <v>740</v>
      </c>
      <c r="H7353" s="103" t="s">
        <v>741</v>
      </c>
      <c r="I7353" s="103" t="s">
        <v>92</v>
      </c>
      <c r="J7353" s="215">
        <v>-651.29</v>
      </c>
      <c r="K7353" s="216" t="s">
        <v>88</v>
      </c>
    </row>
    <row r="7354" spans="1:11" x14ac:dyDescent="0.25">
      <c r="A7354" s="103" t="s">
        <v>1038</v>
      </c>
      <c r="B7354" s="103" t="s">
        <v>344</v>
      </c>
      <c r="C7354" s="103" t="s">
        <v>89</v>
      </c>
      <c r="D7354" s="103" t="s">
        <v>91</v>
      </c>
      <c r="E7354" s="103" t="s">
        <v>295</v>
      </c>
      <c r="F7354" s="103" t="s">
        <v>295</v>
      </c>
      <c r="G7354" s="103" t="s">
        <v>740</v>
      </c>
      <c r="H7354" s="103" t="s">
        <v>741</v>
      </c>
      <c r="I7354" s="103" t="s">
        <v>92</v>
      </c>
      <c r="J7354" s="215">
        <v>52.73</v>
      </c>
      <c r="K7354" s="216" t="s">
        <v>88</v>
      </c>
    </row>
    <row r="7355" spans="1:11" x14ac:dyDescent="0.25">
      <c r="A7355" s="103" t="s">
        <v>806</v>
      </c>
      <c r="B7355" s="103" t="s">
        <v>344</v>
      </c>
      <c r="C7355" s="103" t="s">
        <v>89</v>
      </c>
      <c r="D7355" s="103" t="s">
        <v>91</v>
      </c>
      <c r="E7355" s="103" t="s">
        <v>295</v>
      </c>
      <c r="F7355" s="103" t="s">
        <v>295</v>
      </c>
      <c r="G7355" s="103" t="s">
        <v>740</v>
      </c>
      <c r="H7355" s="103" t="s">
        <v>741</v>
      </c>
      <c r="I7355" s="103" t="s">
        <v>92</v>
      </c>
      <c r="J7355" s="215">
        <v>-556.84</v>
      </c>
      <c r="K7355" s="216" t="s">
        <v>88</v>
      </c>
    </row>
    <row r="7356" spans="1:11" x14ac:dyDescent="0.25">
      <c r="A7356" s="103" t="s">
        <v>807</v>
      </c>
      <c r="B7356" s="103" t="s">
        <v>344</v>
      </c>
      <c r="C7356" s="103" t="s">
        <v>89</v>
      </c>
      <c r="D7356" s="103" t="s">
        <v>91</v>
      </c>
      <c r="E7356" s="103" t="s">
        <v>295</v>
      </c>
      <c r="F7356" s="103" t="s">
        <v>295</v>
      </c>
      <c r="G7356" s="103" t="s">
        <v>740</v>
      </c>
      <c r="H7356" s="103" t="s">
        <v>741</v>
      </c>
      <c r="I7356" s="103" t="s">
        <v>92</v>
      </c>
      <c r="J7356" s="215">
        <v>-33.06</v>
      </c>
      <c r="K7356" s="216" t="s">
        <v>88</v>
      </c>
    </row>
    <row r="7357" spans="1:11" x14ac:dyDescent="0.25">
      <c r="A7357" s="103" t="s">
        <v>808</v>
      </c>
      <c r="B7357" s="103" t="s">
        <v>344</v>
      </c>
      <c r="C7357" s="103" t="s">
        <v>89</v>
      </c>
      <c r="D7357" s="103" t="s">
        <v>91</v>
      </c>
      <c r="E7357" s="103" t="s">
        <v>295</v>
      </c>
      <c r="F7357" s="103" t="s">
        <v>295</v>
      </c>
      <c r="G7357" s="103" t="s">
        <v>490</v>
      </c>
      <c r="H7357" s="103" t="s">
        <v>742</v>
      </c>
      <c r="I7357" s="103" t="s">
        <v>92</v>
      </c>
      <c r="J7357" s="215">
        <v>777.96</v>
      </c>
      <c r="K7357" s="216" t="s">
        <v>88</v>
      </c>
    </row>
    <row r="7358" spans="1:11" x14ac:dyDescent="0.25">
      <c r="A7358" s="103" t="s">
        <v>809</v>
      </c>
      <c r="B7358" s="103" t="s">
        <v>344</v>
      </c>
      <c r="C7358" s="103" t="s">
        <v>89</v>
      </c>
      <c r="D7358" s="103" t="s">
        <v>91</v>
      </c>
      <c r="E7358" s="103" t="s">
        <v>295</v>
      </c>
      <c r="F7358" s="103" t="s">
        <v>295</v>
      </c>
      <c r="G7358" s="103" t="s">
        <v>490</v>
      </c>
      <c r="H7358" s="103" t="s">
        <v>742</v>
      </c>
      <c r="I7358" s="103" t="s">
        <v>92</v>
      </c>
      <c r="J7358" s="215">
        <v>734.72</v>
      </c>
      <c r="K7358" s="216" t="s">
        <v>88</v>
      </c>
    </row>
    <row r="7359" spans="1:11" x14ac:dyDescent="0.25">
      <c r="A7359" s="103" t="s">
        <v>810</v>
      </c>
      <c r="B7359" s="103" t="s">
        <v>344</v>
      </c>
      <c r="C7359" s="103" t="s">
        <v>89</v>
      </c>
      <c r="D7359" s="103" t="s">
        <v>91</v>
      </c>
      <c r="E7359" s="103" t="s">
        <v>295</v>
      </c>
      <c r="F7359" s="103" t="s">
        <v>295</v>
      </c>
      <c r="G7359" s="103" t="s">
        <v>490</v>
      </c>
      <c r="H7359" s="103" t="s">
        <v>742</v>
      </c>
      <c r="I7359" s="103" t="s">
        <v>92</v>
      </c>
      <c r="J7359" s="215">
        <v>249.71</v>
      </c>
      <c r="K7359" s="216" t="s">
        <v>88</v>
      </c>
    </row>
    <row r="7360" spans="1:11" x14ac:dyDescent="0.25">
      <c r="A7360" s="103" t="s">
        <v>1038</v>
      </c>
      <c r="B7360" s="103" t="s">
        <v>344</v>
      </c>
      <c r="C7360" s="103" t="s">
        <v>89</v>
      </c>
      <c r="D7360" s="103" t="s">
        <v>91</v>
      </c>
      <c r="E7360" s="103" t="s">
        <v>295</v>
      </c>
      <c r="F7360" s="103" t="s">
        <v>295</v>
      </c>
      <c r="G7360" s="103" t="s">
        <v>490</v>
      </c>
      <c r="H7360" s="103" t="s">
        <v>742</v>
      </c>
      <c r="I7360" s="103" t="s">
        <v>92</v>
      </c>
      <c r="J7360" s="215">
        <v>692.89</v>
      </c>
      <c r="K7360" s="216" t="s">
        <v>88</v>
      </c>
    </row>
    <row r="7361" spans="1:11" x14ac:dyDescent="0.25">
      <c r="A7361" s="103" t="s">
        <v>806</v>
      </c>
      <c r="B7361" s="103" t="s">
        <v>344</v>
      </c>
      <c r="C7361" s="103" t="s">
        <v>89</v>
      </c>
      <c r="D7361" s="103" t="s">
        <v>91</v>
      </c>
      <c r="E7361" s="103" t="s">
        <v>295</v>
      </c>
      <c r="F7361" s="103" t="s">
        <v>295</v>
      </c>
      <c r="G7361" s="103" t="s">
        <v>490</v>
      </c>
      <c r="H7361" s="103" t="s">
        <v>742</v>
      </c>
      <c r="I7361" s="103" t="s">
        <v>92</v>
      </c>
      <c r="J7361" s="215">
        <v>763.56</v>
      </c>
      <c r="K7361" s="216" t="s">
        <v>88</v>
      </c>
    </row>
    <row r="7362" spans="1:11" x14ac:dyDescent="0.25">
      <c r="A7362" s="103" t="s">
        <v>807</v>
      </c>
      <c r="B7362" s="103" t="s">
        <v>344</v>
      </c>
      <c r="C7362" s="103" t="s">
        <v>89</v>
      </c>
      <c r="D7362" s="103" t="s">
        <v>91</v>
      </c>
      <c r="E7362" s="103" t="s">
        <v>295</v>
      </c>
      <c r="F7362" s="103" t="s">
        <v>295</v>
      </c>
      <c r="G7362" s="103" t="s">
        <v>490</v>
      </c>
      <c r="H7362" s="103" t="s">
        <v>742</v>
      </c>
      <c r="I7362" s="103" t="s">
        <v>92</v>
      </c>
      <c r="J7362" s="215">
        <v>673.32</v>
      </c>
      <c r="K7362" s="216" t="s">
        <v>88</v>
      </c>
    </row>
    <row r="7363" spans="1:11" x14ac:dyDescent="0.25">
      <c r="A7363" s="103" t="s">
        <v>808</v>
      </c>
      <c r="B7363" s="103" t="s">
        <v>344</v>
      </c>
      <c r="C7363" s="103" t="s">
        <v>89</v>
      </c>
      <c r="D7363" s="103" t="s">
        <v>91</v>
      </c>
      <c r="E7363" s="103" t="s">
        <v>295</v>
      </c>
      <c r="F7363" s="103" t="s">
        <v>295</v>
      </c>
      <c r="G7363" s="103" t="s">
        <v>650</v>
      </c>
      <c r="H7363" s="103" t="s">
        <v>651</v>
      </c>
      <c r="I7363" s="103" t="s">
        <v>92</v>
      </c>
      <c r="J7363" s="215">
        <v>526.30999999999995</v>
      </c>
      <c r="K7363" s="216" t="s">
        <v>88</v>
      </c>
    </row>
    <row r="7364" spans="1:11" x14ac:dyDescent="0.25">
      <c r="A7364" s="103" t="s">
        <v>809</v>
      </c>
      <c r="B7364" s="103" t="s">
        <v>344</v>
      </c>
      <c r="C7364" s="103" t="s">
        <v>89</v>
      </c>
      <c r="D7364" s="103" t="s">
        <v>91</v>
      </c>
      <c r="E7364" s="103" t="s">
        <v>295</v>
      </c>
      <c r="F7364" s="103" t="s">
        <v>295</v>
      </c>
      <c r="G7364" s="103" t="s">
        <v>650</v>
      </c>
      <c r="H7364" s="103" t="s">
        <v>651</v>
      </c>
      <c r="I7364" s="103" t="s">
        <v>92</v>
      </c>
      <c r="J7364" s="215">
        <v>639.16</v>
      </c>
      <c r="K7364" s="216" t="s">
        <v>88</v>
      </c>
    </row>
    <row r="7365" spans="1:11" x14ac:dyDescent="0.25">
      <c r="A7365" s="103" t="s">
        <v>810</v>
      </c>
      <c r="B7365" s="103" t="s">
        <v>344</v>
      </c>
      <c r="C7365" s="103" t="s">
        <v>89</v>
      </c>
      <c r="D7365" s="103" t="s">
        <v>91</v>
      </c>
      <c r="E7365" s="103" t="s">
        <v>295</v>
      </c>
      <c r="F7365" s="103" t="s">
        <v>295</v>
      </c>
      <c r="G7365" s="103" t="s">
        <v>650</v>
      </c>
      <c r="H7365" s="103" t="s">
        <v>651</v>
      </c>
      <c r="I7365" s="103" t="s">
        <v>92</v>
      </c>
      <c r="J7365" s="215">
        <v>586.19000000000005</v>
      </c>
      <c r="K7365" s="216" t="s">
        <v>88</v>
      </c>
    </row>
    <row r="7366" spans="1:11" x14ac:dyDescent="0.25">
      <c r="A7366" s="103" t="s">
        <v>1038</v>
      </c>
      <c r="B7366" s="103" t="s">
        <v>344</v>
      </c>
      <c r="C7366" s="103" t="s">
        <v>89</v>
      </c>
      <c r="D7366" s="103" t="s">
        <v>91</v>
      </c>
      <c r="E7366" s="103" t="s">
        <v>295</v>
      </c>
      <c r="F7366" s="103" t="s">
        <v>295</v>
      </c>
      <c r="G7366" s="103" t="s">
        <v>650</v>
      </c>
      <c r="H7366" s="103" t="s">
        <v>651</v>
      </c>
      <c r="I7366" s="103" t="s">
        <v>92</v>
      </c>
      <c r="J7366" s="215">
        <v>768.75</v>
      </c>
      <c r="K7366" s="216" t="s">
        <v>88</v>
      </c>
    </row>
    <row r="7367" spans="1:11" x14ac:dyDescent="0.25">
      <c r="A7367" s="103" t="s">
        <v>806</v>
      </c>
      <c r="B7367" s="103" t="s">
        <v>344</v>
      </c>
      <c r="C7367" s="103" t="s">
        <v>89</v>
      </c>
      <c r="D7367" s="103" t="s">
        <v>91</v>
      </c>
      <c r="E7367" s="103" t="s">
        <v>295</v>
      </c>
      <c r="F7367" s="103" t="s">
        <v>295</v>
      </c>
      <c r="G7367" s="103" t="s">
        <v>650</v>
      </c>
      <c r="H7367" s="103" t="s">
        <v>651</v>
      </c>
      <c r="I7367" s="103" t="s">
        <v>92</v>
      </c>
      <c r="J7367" s="215">
        <v>892.8</v>
      </c>
      <c r="K7367" s="216" t="s">
        <v>88</v>
      </c>
    </row>
    <row r="7368" spans="1:11" x14ac:dyDescent="0.25">
      <c r="A7368" s="103" t="s">
        <v>807</v>
      </c>
      <c r="B7368" s="103" t="s">
        <v>344</v>
      </c>
      <c r="C7368" s="103" t="s">
        <v>89</v>
      </c>
      <c r="D7368" s="103" t="s">
        <v>91</v>
      </c>
      <c r="E7368" s="103" t="s">
        <v>295</v>
      </c>
      <c r="F7368" s="103" t="s">
        <v>295</v>
      </c>
      <c r="G7368" s="103" t="s">
        <v>650</v>
      </c>
      <c r="H7368" s="103" t="s">
        <v>651</v>
      </c>
      <c r="I7368" s="103" t="s">
        <v>92</v>
      </c>
      <c r="J7368" s="215">
        <v>1133.25</v>
      </c>
      <c r="K7368" s="216" t="s">
        <v>88</v>
      </c>
    </row>
    <row r="7369" spans="1:11" x14ac:dyDescent="0.25">
      <c r="A7369" s="103" t="s">
        <v>808</v>
      </c>
      <c r="B7369" s="103" t="s">
        <v>344</v>
      </c>
      <c r="C7369" s="103" t="s">
        <v>89</v>
      </c>
      <c r="D7369" s="103" t="s">
        <v>91</v>
      </c>
      <c r="E7369" s="103" t="s">
        <v>295</v>
      </c>
      <c r="F7369" s="103" t="s">
        <v>295</v>
      </c>
      <c r="G7369" s="103" t="s">
        <v>491</v>
      </c>
      <c r="H7369" s="103" t="s">
        <v>492</v>
      </c>
      <c r="I7369" s="103" t="s">
        <v>92</v>
      </c>
      <c r="J7369" s="215">
        <v>4473.8999999999996</v>
      </c>
      <c r="K7369" s="216" t="s">
        <v>88</v>
      </c>
    </row>
    <row r="7370" spans="1:11" x14ac:dyDescent="0.25">
      <c r="A7370" s="103" t="s">
        <v>809</v>
      </c>
      <c r="B7370" s="103" t="s">
        <v>344</v>
      </c>
      <c r="C7370" s="103" t="s">
        <v>89</v>
      </c>
      <c r="D7370" s="103" t="s">
        <v>91</v>
      </c>
      <c r="E7370" s="103" t="s">
        <v>295</v>
      </c>
      <c r="F7370" s="103" t="s">
        <v>295</v>
      </c>
      <c r="G7370" s="103" t="s">
        <v>491</v>
      </c>
      <c r="H7370" s="103" t="s">
        <v>492</v>
      </c>
      <c r="I7370" s="103" t="s">
        <v>92</v>
      </c>
      <c r="J7370" s="215">
        <v>2526.6799999999998</v>
      </c>
      <c r="K7370" s="216" t="s">
        <v>88</v>
      </c>
    </row>
    <row r="7371" spans="1:11" x14ac:dyDescent="0.25">
      <c r="A7371" s="103" t="s">
        <v>810</v>
      </c>
      <c r="B7371" s="103" t="s">
        <v>344</v>
      </c>
      <c r="C7371" s="103" t="s">
        <v>89</v>
      </c>
      <c r="D7371" s="103" t="s">
        <v>91</v>
      </c>
      <c r="E7371" s="103" t="s">
        <v>295</v>
      </c>
      <c r="F7371" s="103" t="s">
        <v>295</v>
      </c>
      <c r="G7371" s="103" t="s">
        <v>491</v>
      </c>
      <c r="H7371" s="103" t="s">
        <v>492</v>
      </c>
      <c r="I7371" s="103" t="s">
        <v>92</v>
      </c>
      <c r="J7371" s="215">
        <v>3031.98</v>
      </c>
      <c r="K7371" s="216" t="s">
        <v>88</v>
      </c>
    </row>
    <row r="7372" spans="1:11" x14ac:dyDescent="0.25">
      <c r="A7372" s="103" t="s">
        <v>1038</v>
      </c>
      <c r="B7372" s="103" t="s">
        <v>344</v>
      </c>
      <c r="C7372" s="103" t="s">
        <v>89</v>
      </c>
      <c r="D7372" s="103" t="s">
        <v>91</v>
      </c>
      <c r="E7372" s="103" t="s">
        <v>295</v>
      </c>
      <c r="F7372" s="103" t="s">
        <v>295</v>
      </c>
      <c r="G7372" s="103" t="s">
        <v>491</v>
      </c>
      <c r="H7372" s="103" t="s">
        <v>492</v>
      </c>
      <c r="I7372" s="103" t="s">
        <v>92</v>
      </c>
      <c r="J7372" s="215">
        <v>3460.3</v>
      </c>
      <c r="K7372" s="216" t="s">
        <v>88</v>
      </c>
    </row>
    <row r="7373" spans="1:11" x14ac:dyDescent="0.25">
      <c r="A7373" s="103" t="s">
        <v>806</v>
      </c>
      <c r="B7373" s="103" t="s">
        <v>344</v>
      </c>
      <c r="C7373" s="103" t="s">
        <v>89</v>
      </c>
      <c r="D7373" s="103" t="s">
        <v>91</v>
      </c>
      <c r="E7373" s="103" t="s">
        <v>295</v>
      </c>
      <c r="F7373" s="103" t="s">
        <v>295</v>
      </c>
      <c r="G7373" s="103" t="s">
        <v>491</v>
      </c>
      <c r="H7373" s="103" t="s">
        <v>492</v>
      </c>
      <c r="I7373" s="103" t="s">
        <v>92</v>
      </c>
      <c r="J7373" s="215">
        <v>2859.78</v>
      </c>
      <c r="K7373" s="216" t="s">
        <v>88</v>
      </c>
    </row>
    <row r="7374" spans="1:11" x14ac:dyDescent="0.25">
      <c r="A7374" s="103" t="s">
        <v>807</v>
      </c>
      <c r="B7374" s="103" t="s">
        <v>344</v>
      </c>
      <c r="C7374" s="103" t="s">
        <v>89</v>
      </c>
      <c r="D7374" s="103" t="s">
        <v>91</v>
      </c>
      <c r="E7374" s="103" t="s">
        <v>295</v>
      </c>
      <c r="F7374" s="103" t="s">
        <v>295</v>
      </c>
      <c r="G7374" s="103" t="s">
        <v>491</v>
      </c>
      <c r="H7374" s="103" t="s">
        <v>492</v>
      </c>
      <c r="I7374" s="103" t="s">
        <v>92</v>
      </c>
      <c r="J7374" s="215">
        <v>2883.58</v>
      </c>
      <c r="K7374" s="216" t="s">
        <v>88</v>
      </c>
    </row>
    <row r="7375" spans="1:11" x14ac:dyDescent="0.25">
      <c r="A7375" s="103" t="s">
        <v>808</v>
      </c>
      <c r="B7375" s="103" t="s">
        <v>344</v>
      </c>
      <c r="C7375" s="103" t="s">
        <v>89</v>
      </c>
      <c r="D7375" s="103" t="s">
        <v>91</v>
      </c>
      <c r="E7375" s="103" t="s">
        <v>295</v>
      </c>
      <c r="F7375" s="103" t="s">
        <v>295</v>
      </c>
      <c r="G7375" s="103" t="s">
        <v>94</v>
      </c>
      <c r="H7375" s="103" t="s">
        <v>397</v>
      </c>
      <c r="I7375" s="103" t="s">
        <v>92</v>
      </c>
      <c r="J7375" s="215">
        <v>22</v>
      </c>
      <c r="K7375" s="216" t="s">
        <v>88</v>
      </c>
    </row>
    <row r="7376" spans="1:11" x14ac:dyDescent="0.25">
      <c r="A7376" s="103" t="s">
        <v>1038</v>
      </c>
      <c r="B7376" s="103" t="s">
        <v>344</v>
      </c>
      <c r="C7376" s="103" t="s">
        <v>89</v>
      </c>
      <c r="D7376" s="103" t="s">
        <v>91</v>
      </c>
      <c r="E7376" s="103" t="s">
        <v>295</v>
      </c>
      <c r="F7376" s="103" t="s">
        <v>295</v>
      </c>
      <c r="G7376" s="103" t="s">
        <v>94</v>
      </c>
      <c r="H7376" s="103" t="s">
        <v>397</v>
      </c>
      <c r="I7376" s="103" t="s">
        <v>92</v>
      </c>
      <c r="J7376" s="215">
        <v>545.73</v>
      </c>
      <c r="K7376" s="216" t="s">
        <v>88</v>
      </c>
    </row>
    <row r="7377" spans="1:11" x14ac:dyDescent="0.25">
      <c r="A7377" s="103" t="s">
        <v>807</v>
      </c>
      <c r="B7377" s="103" t="s">
        <v>344</v>
      </c>
      <c r="C7377" s="103" t="s">
        <v>89</v>
      </c>
      <c r="D7377" s="103" t="s">
        <v>91</v>
      </c>
      <c r="E7377" s="103" t="s">
        <v>295</v>
      </c>
      <c r="F7377" s="103" t="s">
        <v>295</v>
      </c>
      <c r="G7377" s="103" t="s">
        <v>94</v>
      </c>
      <c r="H7377" s="103" t="s">
        <v>397</v>
      </c>
      <c r="I7377" s="103" t="s">
        <v>92</v>
      </c>
      <c r="J7377" s="215">
        <v>451.02</v>
      </c>
      <c r="K7377" s="216" t="s">
        <v>88</v>
      </c>
    </row>
    <row r="7378" spans="1:11" x14ac:dyDescent="0.25">
      <c r="A7378" s="103" t="s">
        <v>808</v>
      </c>
      <c r="B7378" s="103" t="s">
        <v>344</v>
      </c>
      <c r="C7378" s="103" t="s">
        <v>89</v>
      </c>
      <c r="D7378" s="103" t="s">
        <v>91</v>
      </c>
      <c r="E7378" s="103" t="s">
        <v>295</v>
      </c>
      <c r="F7378" s="103" t="s">
        <v>295</v>
      </c>
      <c r="G7378" s="103" t="s">
        <v>120</v>
      </c>
      <c r="H7378" s="103" t="s">
        <v>398</v>
      </c>
      <c r="I7378" s="103" t="s">
        <v>92</v>
      </c>
      <c r="J7378" s="215">
        <v>-276.73</v>
      </c>
      <c r="K7378" s="216" t="s">
        <v>88</v>
      </c>
    </row>
    <row r="7379" spans="1:11" x14ac:dyDescent="0.25">
      <c r="A7379" s="103" t="s">
        <v>809</v>
      </c>
      <c r="B7379" s="103" t="s">
        <v>344</v>
      </c>
      <c r="C7379" s="103" t="s">
        <v>89</v>
      </c>
      <c r="D7379" s="103" t="s">
        <v>91</v>
      </c>
      <c r="E7379" s="103" t="s">
        <v>295</v>
      </c>
      <c r="F7379" s="103" t="s">
        <v>295</v>
      </c>
      <c r="G7379" s="103" t="s">
        <v>120</v>
      </c>
      <c r="H7379" s="103" t="s">
        <v>398</v>
      </c>
      <c r="I7379" s="103" t="s">
        <v>92</v>
      </c>
      <c r="J7379" s="215">
        <v>379.98</v>
      </c>
      <c r="K7379" s="216" t="s">
        <v>88</v>
      </c>
    </row>
    <row r="7380" spans="1:11" x14ac:dyDescent="0.25">
      <c r="A7380" s="103" t="s">
        <v>809</v>
      </c>
      <c r="B7380" s="103" t="s">
        <v>344</v>
      </c>
      <c r="C7380" s="103" t="s">
        <v>89</v>
      </c>
      <c r="D7380" s="103" t="s">
        <v>91</v>
      </c>
      <c r="E7380" s="111"/>
      <c r="F7380" s="103" t="s">
        <v>295</v>
      </c>
      <c r="G7380" s="103" t="s">
        <v>120</v>
      </c>
      <c r="H7380" s="103" t="s">
        <v>398</v>
      </c>
      <c r="I7380" s="103" t="s">
        <v>92</v>
      </c>
      <c r="J7380" s="215">
        <v>-10308.44</v>
      </c>
      <c r="K7380" s="216" t="s">
        <v>88</v>
      </c>
    </row>
    <row r="7381" spans="1:11" x14ac:dyDescent="0.25">
      <c r="A7381" s="103" t="s">
        <v>810</v>
      </c>
      <c r="B7381" s="103" t="s">
        <v>344</v>
      </c>
      <c r="C7381" s="103" t="s">
        <v>89</v>
      </c>
      <c r="D7381" s="103" t="s">
        <v>91</v>
      </c>
      <c r="E7381" s="103" t="s">
        <v>295</v>
      </c>
      <c r="F7381" s="103" t="s">
        <v>295</v>
      </c>
      <c r="G7381" s="103" t="s">
        <v>120</v>
      </c>
      <c r="H7381" s="103" t="s">
        <v>398</v>
      </c>
      <c r="I7381" s="103" t="s">
        <v>92</v>
      </c>
      <c r="J7381" s="215">
        <v>-102.78</v>
      </c>
      <c r="K7381" s="216" t="s">
        <v>88</v>
      </c>
    </row>
    <row r="7382" spans="1:11" x14ac:dyDescent="0.25">
      <c r="A7382" s="103" t="s">
        <v>1038</v>
      </c>
      <c r="B7382" s="103" t="s">
        <v>344</v>
      </c>
      <c r="C7382" s="103" t="s">
        <v>89</v>
      </c>
      <c r="D7382" s="103" t="s">
        <v>91</v>
      </c>
      <c r="E7382" s="103" t="s">
        <v>295</v>
      </c>
      <c r="F7382" s="103" t="s">
        <v>295</v>
      </c>
      <c r="G7382" s="103" t="s">
        <v>120</v>
      </c>
      <c r="H7382" s="103" t="s">
        <v>398</v>
      </c>
      <c r="I7382" s="103" t="s">
        <v>92</v>
      </c>
      <c r="J7382" s="215">
        <v>610.67999999999995</v>
      </c>
      <c r="K7382" s="216" t="s">
        <v>88</v>
      </c>
    </row>
    <row r="7383" spans="1:11" x14ac:dyDescent="0.25">
      <c r="A7383" s="103" t="s">
        <v>806</v>
      </c>
      <c r="B7383" s="103" t="s">
        <v>344</v>
      </c>
      <c r="C7383" s="103" t="s">
        <v>89</v>
      </c>
      <c r="D7383" s="103" t="s">
        <v>91</v>
      </c>
      <c r="E7383" s="103" t="s">
        <v>295</v>
      </c>
      <c r="F7383" s="103" t="s">
        <v>295</v>
      </c>
      <c r="G7383" s="103" t="s">
        <v>120</v>
      </c>
      <c r="H7383" s="103" t="s">
        <v>398</v>
      </c>
      <c r="I7383" s="103" t="s">
        <v>92</v>
      </c>
      <c r="J7383" s="215">
        <v>1226.46</v>
      </c>
      <c r="K7383" s="216" t="s">
        <v>88</v>
      </c>
    </row>
    <row r="7384" spans="1:11" x14ac:dyDescent="0.25">
      <c r="A7384" s="103" t="s">
        <v>807</v>
      </c>
      <c r="B7384" s="103" t="s">
        <v>344</v>
      </c>
      <c r="C7384" s="103" t="s">
        <v>89</v>
      </c>
      <c r="D7384" s="103" t="s">
        <v>91</v>
      </c>
      <c r="E7384" s="103" t="s">
        <v>295</v>
      </c>
      <c r="F7384" s="103" t="s">
        <v>295</v>
      </c>
      <c r="G7384" s="103" t="s">
        <v>120</v>
      </c>
      <c r="H7384" s="103" t="s">
        <v>398</v>
      </c>
      <c r="I7384" s="103" t="s">
        <v>92</v>
      </c>
      <c r="J7384" s="215">
        <v>689.85</v>
      </c>
      <c r="K7384" s="216" t="s">
        <v>88</v>
      </c>
    </row>
    <row r="7385" spans="1:11" x14ac:dyDescent="0.25">
      <c r="A7385" s="103" t="s">
        <v>808</v>
      </c>
      <c r="B7385" s="103" t="s">
        <v>344</v>
      </c>
      <c r="C7385" s="103" t="s">
        <v>89</v>
      </c>
      <c r="D7385" s="103" t="s">
        <v>452</v>
      </c>
      <c r="E7385" s="111"/>
      <c r="F7385" s="103" t="s">
        <v>453</v>
      </c>
      <c r="G7385" s="103" t="s">
        <v>501</v>
      </c>
      <c r="H7385" s="103" t="s">
        <v>502</v>
      </c>
      <c r="I7385" s="103" t="s">
        <v>92</v>
      </c>
      <c r="J7385" s="215">
        <v>20853.18</v>
      </c>
      <c r="K7385" s="216" t="s">
        <v>344</v>
      </c>
    </row>
    <row r="7386" spans="1:11" x14ac:dyDescent="0.25">
      <c r="A7386" s="103" t="s">
        <v>809</v>
      </c>
      <c r="B7386" s="103" t="s">
        <v>344</v>
      </c>
      <c r="C7386" s="103" t="s">
        <v>89</v>
      </c>
      <c r="D7386" s="103" t="s">
        <v>452</v>
      </c>
      <c r="E7386" s="111"/>
      <c r="F7386" s="103" t="s">
        <v>453</v>
      </c>
      <c r="G7386" s="103" t="s">
        <v>501</v>
      </c>
      <c r="H7386" s="103" t="s">
        <v>502</v>
      </c>
      <c r="I7386" s="103" t="s">
        <v>92</v>
      </c>
      <c r="J7386" s="215">
        <v>479.58</v>
      </c>
      <c r="K7386" s="216" t="s">
        <v>344</v>
      </c>
    </row>
    <row r="7387" spans="1:11" x14ac:dyDescent="0.25">
      <c r="A7387" s="103" t="s">
        <v>810</v>
      </c>
      <c r="B7387" s="103" t="s">
        <v>344</v>
      </c>
      <c r="C7387" s="103" t="s">
        <v>89</v>
      </c>
      <c r="D7387" s="103" t="s">
        <v>452</v>
      </c>
      <c r="E7387" s="111"/>
      <c r="F7387" s="103" t="s">
        <v>453</v>
      </c>
      <c r="G7387" s="103" t="s">
        <v>501</v>
      </c>
      <c r="H7387" s="103" t="s">
        <v>502</v>
      </c>
      <c r="I7387" s="103" t="s">
        <v>92</v>
      </c>
      <c r="J7387" s="215">
        <v>3925.8</v>
      </c>
      <c r="K7387" s="216" t="s">
        <v>344</v>
      </c>
    </row>
    <row r="7388" spans="1:11" x14ac:dyDescent="0.25">
      <c r="A7388" s="103" t="s">
        <v>1038</v>
      </c>
      <c r="B7388" s="103" t="s">
        <v>344</v>
      </c>
      <c r="C7388" s="103" t="s">
        <v>89</v>
      </c>
      <c r="D7388" s="103" t="s">
        <v>452</v>
      </c>
      <c r="E7388" s="111"/>
      <c r="F7388" s="103" t="s">
        <v>453</v>
      </c>
      <c r="G7388" s="103" t="s">
        <v>501</v>
      </c>
      <c r="H7388" s="103" t="s">
        <v>502</v>
      </c>
      <c r="I7388" s="103" t="s">
        <v>92</v>
      </c>
      <c r="J7388" s="215">
        <v>8902.39</v>
      </c>
      <c r="K7388" s="216" t="s">
        <v>344</v>
      </c>
    </row>
    <row r="7389" spans="1:11" x14ac:dyDescent="0.25">
      <c r="A7389" s="103" t="s">
        <v>806</v>
      </c>
      <c r="B7389" s="103" t="s">
        <v>344</v>
      </c>
      <c r="C7389" s="103" t="s">
        <v>89</v>
      </c>
      <c r="D7389" s="103" t="s">
        <v>452</v>
      </c>
      <c r="E7389" s="111"/>
      <c r="F7389" s="103" t="s">
        <v>453</v>
      </c>
      <c r="G7389" s="103" t="s">
        <v>501</v>
      </c>
      <c r="H7389" s="103" t="s">
        <v>502</v>
      </c>
      <c r="I7389" s="103" t="s">
        <v>92</v>
      </c>
      <c r="J7389" s="215">
        <v>-11238.63</v>
      </c>
      <c r="K7389" s="216" t="s">
        <v>344</v>
      </c>
    </row>
    <row r="7390" spans="1:11" x14ac:dyDescent="0.25">
      <c r="A7390" s="103" t="s">
        <v>807</v>
      </c>
      <c r="B7390" s="103" t="s">
        <v>344</v>
      </c>
      <c r="C7390" s="103" t="s">
        <v>89</v>
      </c>
      <c r="D7390" s="103" t="s">
        <v>452</v>
      </c>
      <c r="E7390" s="111"/>
      <c r="F7390" s="103" t="s">
        <v>453</v>
      </c>
      <c r="G7390" s="103" t="s">
        <v>501</v>
      </c>
      <c r="H7390" s="103" t="s">
        <v>502</v>
      </c>
      <c r="I7390" s="103" t="s">
        <v>92</v>
      </c>
      <c r="J7390" s="215">
        <v>9417.23</v>
      </c>
      <c r="K7390" s="216" t="s">
        <v>344</v>
      </c>
    </row>
    <row r="7391" spans="1:11" x14ac:dyDescent="0.25">
      <c r="A7391" s="103" t="s">
        <v>808</v>
      </c>
      <c r="B7391" s="103" t="s">
        <v>344</v>
      </c>
      <c r="C7391" s="103" t="s">
        <v>441</v>
      </c>
      <c r="D7391" s="103" t="s">
        <v>442</v>
      </c>
      <c r="E7391" s="111"/>
      <c r="F7391" s="103" t="s">
        <v>443</v>
      </c>
      <c r="G7391" s="103" t="s">
        <v>501</v>
      </c>
      <c r="H7391" s="103" t="s">
        <v>502</v>
      </c>
      <c r="I7391" s="103" t="s">
        <v>92</v>
      </c>
      <c r="J7391" s="215">
        <v>20020</v>
      </c>
      <c r="K7391" s="216" t="s">
        <v>344</v>
      </c>
    </row>
    <row r="7392" spans="1:11" x14ac:dyDescent="0.25">
      <c r="A7392" s="103" t="s">
        <v>809</v>
      </c>
      <c r="B7392" s="103" t="s">
        <v>344</v>
      </c>
      <c r="C7392" s="103" t="s">
        <v>441</v>
      </c>
      <c r="D7392" s="103" t="s">
        <v>442</v>
      </c>
      <c r="E7392" s="111"/>
      <c r="F7392" s="103" t="s">
        <v>443</v>
      </c>
      <c r="G7392" s="103" t="s">
        <v>501</v>
      </c>
      <c r="H7392" s="103" t="s">
        <v>502</v>
      </c>
      <c r="I7392" s="103" t="s">
        <v>92</v>
      </c>
      <c r="J7392" s="215">
        <v>20020</v>
      </c>
      <c r="K7392" s="216" t="s">
        <v>344</v>
      </c>
    </row>
    <row r="7393" spans="1:11" x14ac:dyDescent="0.25">
      <c r="A7393" s="103" t="s">
        <v>810</v>
      </c>
      <c r="B7393" s="103" t="s">
        <v>344</v>
      </c>
      <c r="C7393" s="103" t="s">
        <v>441</v>
      </c>
      <c r="D7393" s="103" t="s">
        <v>442</v>
      </c>
      <c r="E7393" s="111"/>
      <c r="F7393" s="103" t="s">
        <v>443</v>
      </c>
      <c r="G7393" s="103" t="s">
        <v>501</v>
      </c>
      <c r="H7393" s="103" t="s">
        <v>502</v>
      </c>
      <c r="I7393" s="103" t="s">
        <v>92</v>
      </c>
      <c r="J7393" s="215">
        <v>20020</v>
      </c>
      <c r="K7393" s="216" t="s">
        <v>344</v>
      </c>
    </row>
    <row r="7394" spans="1:11" x14ac:dyDescent="0.25">
      <c r="A7394" s="103" t="s">
        <v>1038</v>
      </c>
      <c r="B7394" s="103" t="s">
        <v>344</v>
      </c>
      <c r="C7394" s="103" t="s">
        <v>441</v>
      </c>
      <c r="D7394" s="103" t="s">
        <v>442</v>
      </c>
      <c r="E7394" s="111"/>
      <c r="F7394" s="103" t="s">
        <v>443</v>
      </c>
      <c r="G7394" s="103" t="s">
        <v>501</v>
      </c>
      <c r="H7394" s="103" t="s">
        <v>502</v>
      </c>
      <c r="I7394" s="103" t="s">
        <v>92</v>
      </c>
      <c r="J7394" s="215">
        <v>20020</v>
      </c>
      <c r="K7394" s="216" t="s">
        <v>344</v>
      </c>
    </row>
    <row r="7395" spans="1:11" x14ac:dyDescent="0.25">
      <c r="A7395" s="103" t="s">
        <v>806</v>
      </c>
      <c r="B7395" s="103" t="s">
        <v>344</v>
      </c>
      <c r="C7395" s="103" t="s">
        <v>441</v>
      </c>
      <c r="D7395" s="103" t="s">
        <v>442</v>
      </c>
      <c r="E7395" s="111"/>
      <c r="F7395" s="103" t="s">
        <v>443</v>
      </c>
      <c r="G7395" s="103" t="s">
        <v>501</v>
      </c>
      <c r="H7395" s="103" t="s">
        <v>502</v>
      </c>
      <c r="I7395" s="103" t="s">
        <v>92</v>
      </c>
      <c r="J7395" s="215">
        <v>28994.03</v>
      </c>
      <c r="K7395" s="216" t="s">
        <v>344</v>
      </c>
    </row>
    <row r="7396" spans="1:11" x14ac:dyDescent="0.25">
      <c r="A7396" s="103" t="s">
        <v>807</v>
      </c>
      <c r="B7396" s="103" t="s">
        <v>344</v>
      </c>
      <c r="C7396" s="103" t="s">
        <v>441</v>
      </c>
      <c r="D7396" s="103" t="s">
        <v>442</v>
      </c>
      <c r="E7396" s="111"/>
      <c r="F7396" s="103" t="s">
        <v>443</v>
      </c>
      <c r="G7396" s="103" t="s">
        <v>501</v>
      </c>
      <c r="H7396" s="103" t="s">
        <v>502</v>
      </c>
      <c r="I7396" s="103" t="s">
        <v>92</v>
      </c>
      <c r="J7396" s="215">
        <v>20020</v>
      </c>
      <c r="K7396" s="216" t="s">
        <v>344</v>
      </c>
    </row>
    <row r="7397" spans="1:11" x14ac:dyDescent="0.25">
      <c r="A7397" s="103" t="s">
        <v>808</v>
      </c>
      <c r="B7397" s="103" t="s">
        <v>344</v>
      </c>
      <c r="C7397" s="103" t="s">
        <v>441</v>
      </c>
      <c r="D7397" s="103" t="s">
        <v>444</v>
      </c>
      <c r="E7397" s="111"/>
      <c r="F7397" s="103" t="s">
        <v>445</v>
      </c>
      <c r="G7397" s="103" t="s">
        <v>501</v>
      </c>
      <c r="H7397" s="103" t="s">
        <v>502</v>
      </c>
      <c r="I7397" s="103" t="s">
        <v>92</v>
      </c>
      <c r="J7397" s="215">
        <v>14155</v>
      </c>
      <c r="K7397" s="216" t="s">
        <v>344</v>
      </c>
    </row>
    <row r="7398" spans="1:11" x14ac:dyDescent="0.25">
      <c r="A7398" s="103" t="s">
        <v>809</v>
      </c>
      <c r="B7398" s="103" t="s">
        <v>344</v>
      </c>
      <c r="C7398" s="103" t="s">
        <v>441</v>
      </c>
      <c r="D7398" s="103" t="s">
        <v>444</v>
      </c>
      <c r="E7398" s="111"/>
      <c r="F7398" s="103" t="s">
        <v>445</v>
      </c>
      <c r="G7398" s="103" t="s">
        <v>501</v>
      </c>
      <c r="H7398" s="103" t="s">
        <v>502</v>
      </c>
      <c r="I7398" s="103" t="s">
        <v>92</v>
      </c>
      <c r="J7398" s="215">
        <v>14155</v>
      </c>
      <c r="K7398" s="216" t="s">
        <v>344</v>
      </c>
    </row>
    <row r="7399" spans="1:11" x14ac:dyDescent="0.25">
      <c r="A7399" s="103" t="s">
        <v>810</v>
      </c>
      <c r="B7399" s="103" t="s">
        <v>344</v>
      </c>
      <c r="C7399" s="103" t="s">
        <v>441</v>
      </c>
      <c r="D7399" s="103" t="s">
        <v>444</v>
      </c>
      <c r="E7399" s="111"/>
      <c r="F7399" s="103" t="s">
        <v>445</v>
      </c>
      <c r="G7399" s="103" t="s">
        <v>501</v>
      </c>
      <c r="H7399" s="103" t="s">
        <v>502</v>
      </c>
      <c r="I7399" s="103" t="s">
        <v>92</v>
      </c>
      <c r="J7399" s="215">
        <v>14155</v>
      </c>
      <c r="K7399" s="216" t="s">
        <v>344</v>
      </c>
    </row>
    <row r="7400" spans="1:11" x14ac:dyDescent="0.25">
      <c r="A7400" s="103" t="s">
        <v>1038</v>
      </c>
      <c r="B7400" s="103" t="s">
        <v>344</v>
      </c>
      <c r="C7400" s="103" t="s">
        <v>441</v>
      </c>
      <c r="D7400" s="103" t="s">
        <v>444</v>
      </c>
      <c r="E7400" s="111"/>
      <c r="F7400" s="103" t="s">
        <v>445</v>
      </c>
      <c r="G7400" s="103" t="s">
        <v>501</v>
      </c>
      <c r="H7400" s="103" t="s">
        <v>502</v>
      </c>
      <c r="I7400" s="103" t="s">
        <v>92</v>
      </c>
      <c r="J7400" s="215">
        <v>14155</v>
      </c>
      <c r="K7400" s="216" t="s">
        <v>344</v>
      </c>
    </row>
    <row r="7401" spans="1:11" x14ac:dyDescent="0.25">
      <c r="A7401" s="103" t="s">
        <v>806</v>
      </c>
      <c r="B7401" s="103" t="s">
        <v>344</v>
      </c>
      <c r="C7401" s="103" t="s">
        <v>441</v>
      </c>
      <c r="D7401" s="103" t="s">
        <v>444</v>
      </c>
      <c r="E7401" s="111"/>
      <c r="F7401" s="103" t="s">
        <v>445</v>
      </c>
      <c r="G7401" s="103" t="s">
        <v>501</v>
      </c>
      <c r="H7401" s="103" t="s">
        <v>502</v>
      </c>
      <c r="I7401" s="103" t="s">
        <v>92</v>
      </c>
      <c r="J7401" s="215">
        <v>63990</v>
      </c>
      <c r="K7401" s="216" t="s">
        <v>344</v>
      </c>
    </row>
    <row r="7402" spans="1:11" x14ac:dyDescent="0.25">
      <c r="A7402" s="103" t="s">
        <v>807</v>
      </c>
      <c r="B7402" s="103" t="s">
        <v>344</v>
      </c>
      <c r="C7402" s="103" t="s">
        <v>441</v>
      </c>
      <c r="D7402" s="103" t="s">
        <v>444</v>
      </c>
      <c r="E7402" s="111"/>
      <c r="F7402" s="103" t="s">
        <v>445</v>
      </c>
      <c r="G7402" s="103" t="s">
        <v>501</v>
      </c>
      <c r="H7402" s="103" t="s">
        <v>502</v>
      </c>
      <c r="I7402" s="103" t="s">
        <v>92</v>
      </c>
      <c r="J7402" s="215">
        <v>14155</v>
      </c>
      <c r="K7402" s="216" t="s">
        <v>344</v>
      </c>
    </row>
    <row r="7403" spans="1:11" x14ac:dyDescent="0.25">
      <c r="A7403" s="103" t="s">
        <v>808</v>
      </c>
      <c r="B7403" s="103" t="s">
        <v>344</v>
      </c>
      <c r="C7403" s="103" t="s">
        <v>441</v>
      </c>
      <c r="D7403" s="103" t="s">
        <v>434</v>
      </c>
      <c r="E7403" s="103" t="s">
        <v>435</v>
      </c>
      <c r="F7403" s="103" t="s">
        <v>435</v>
      </c>
      <c r="G7403" s="103" t="s">
        <v>499</v>
      </c>
      <c r="H7403" s="103" t="s">
        <v>500</v>
      </c>
      <c r="I7403" s="103" t="s">
        <v>92</v>
      </c>
      <c r="J7403" s="215">
        <v>6.51</v>
      </c>
      <c r="K7403" s="216" t="s">
        <v>344</v>
      </c>
    </row>
    <row r="7404" spans="1:11" x14ac:dyDescent="0.25">
      <c r="A7404" s="103" t="s">
        <v>807</v>
      </c>
      <c r="B7404" s="103" t="s">
        <v>344</v>
      </c>
      <c r="C7404" s="103" t="s">
        <v>441</v>
      </c>
      <c r="D7404" s="103" t="s">
        <v>434</v>
      </c>
      <c r="E7404" s="103" t="s">
        <v>435</v>
      </c>
      <c r="F7404" s="103" t="s">
        <v>435</v>
      </c>
      <c r="G7404" s="103" t="s">
        <v>503</v>
      </c>
      <c r="H7404" s="103" t="s">
        <v>504</v>
      </c>
      <c r="I7404" s="103" t="s">
        <v>92</v>
      </c>
      <c r="J7404" s="215">
        <v>330</v>
      </c>
      <c r="K7404" s="216" t="s">
        <v>344</v>
      </c>
    </row>
    <row r="7405" spans="1:11" x14ac:dyDescent="0.25">
      <c r="A7405" s="103" t="s">
        <v>808</v>
      </c>
      <c r="B7405" s="103" t="s">
        <v>344</v>
      </c>
      <c r="C7405" s="103" t="s">
        <v>441</v>
      </c>
      <c r="D7405" s="103" t="s">
        <v>434</v>
      </c>
      <c r="E7405" s="103" t="s">
        <v>435</v>
      </c>
      <c r="F7405" s="103" t="s">
        <v>435</v>
      </c>
      <c r="G7405" s="103" t="s">
        <v>505</v>
      </c>
      <c r="H7405" s="103" t="s">
        <v>506</v>
      </c>
      <c r="I7405" s="103" t="s">
        <v>92</v>
      </c>
      <c r="J7405" s="215">
        <v>92.91</v>
      </c>
      <c r="K7405" s="216" t="s">
        <v>344</v>
      </c>
    </row>
    <row r="7406" spans="1:11" x14ac:dyDescent="0.25">
      <c r="A7406" s="103" t="s">
        <v>807</v>
      </c>
      <c r="B7406" s="103" t="s">
        <v>344</v>
      </c>
      <c r="C7406" s="103" t="s">
        <v>441</v>
      </c>
      <c r="D7406" s="103" t="s">
        <v>434</v>
      </c>
      <c r="E7406" s="103" t="s">
        <v>435</v>
      </c>
      <c r="F7406" s="103" t="s">
        <v>435</v>
      </c>
      <c r="G7406" s="103" t="s">
        <v>541</v>
      </c>
      <c r="H7406" s="103" t="s">
        <v>542</v>
      </c>
      <c r="I7406" s="103" t="s">
        <v>92</v>
      </c>
      <c r="J7406" s="215">
        <v>254.48</v>
      </c>
      <c r="K7406" s="216" t="s">
        <v>344</v>
      </c>
    </row>
    <row r="7407" spans="1:11" x14ac:dyDescent="0.25">
      <c r="A7407" s="103" t="s">
        <v>810</v>
      </c>
      <c r="B7407" s="103" t="s">
        <v>344</v>
      </c>
      <c r="C7407" s="103" t="s">
        <v>441</v>
      </c>
      <c r="D7407" s="103" t="s">
        <v>434</v>
      </c>
      <c r="E7407" s="103" t="s">
        <v>435</v>
      </c>
      <c r="F7407" s="103" t="s">
        <v>435</v>
      </c>
      <c r="G7407" s="103" t="s">
        <v>172</v>
      </c>
      <c r="H7407" s="103" t="s">
        <v>345</v>
      </c>
      <c r="I7407" s="103" t="s">
        <v>92</v>
      </c>
      <c r="J7407" s="215">
        <v>1309.5</v>
      </c>
      <c r="K7407" s="216" t="s">
        <v>344</v>
      </c>
    </row>
    <row r="7408" spans="1:11" x14ac:dyDescent="0.25">
      <c r="A7408" s="103" t="s">
        <v>810</v>
      </c>
      <c r="B7408" s="103" t="s">
        <v>344</v>
      </c>
      <c r="C7408" s="103" t="s">
        <v>441</v>
      </c>
      <c r="D7408" s="103" t="s">
        <v>450</v>
      </c>
      <c r="E7408" s="103" t="s">
        <v>451</v>
      </c>
      <c r="F7408" s="103" t="s">
        <v>451</v>
      </c>
      <c r="G7408" s="103" t="s">
        <v>501</v>
      </c>
      <c r="H7408" s="103" t="s">
        <v>502</v>
      </c>
      <c r="I7408" s="103" t="s">
        <v>92</v>
      </c>
      <c r="J7408" s="215">
        <v>2000</v>
      </c>
      <c r="K7408" s="216" t="s">
        <v>344</v>
      </c>
    </row>
    <row r="7409" spans="1:11" x14ac:dyDescent="0.25">
      <c r="A7409" s="103" t="s">
        <v>807</v>
      </c>
      <c r="B7409" s="103" t="s">
        <v>344</v>
      </c>
      <c r="C7409" s="103" t="s">
        <v>441</v>
      </c>
      <c r="D7409" s="103" t="s">
        <v>450</v>
      </c>
      <c r="E7409" s="103" t="s">
        <v>451</v>
      </c>
      <c r="F7409" s="103" t="s">
        <v>451</v>
      </c>
      <c r="G7409" s="103" t="s">
        <v>511</v>
      </c>
      <c r="H7409" s="103" t="s">
        <v>512</v>
      </c>
      <c r="I7409" s="103" t="s">
        <v>92</v>
      </c>
      <c r="J7409" s="215">
        <v>1250</v>
      </c>
      <c r="K7409" s="216" t="s">
        <v>344</v>
      </c>
    </row>
    <row r="7410" spans="1:11" x14ac:dyDescent="0.25">
      <c r="A7410" s="103" t="s">
        <v>1038</v>
      </c>
      <c r="B7410" s="103" t="s">
        <v>344</v>
      </c>
      <c r="C7410" s="103" t="s">
        <v>441</v>
      </c>
      <c r="D7410" s="103" t="s">
        <v>450</v>
      </c>
      <c r="E7410" s="103" t="s">
        <v>451</v>
      </c>
      <c r="F7410" s="103" t="s">
        <v>451</v>
      </c>
      <c r="G7410" s="103" t="s">
        <v>172</v>
      </c>
      <c r="H7410" s="103" t="s">
        <v>345</v>
      </c>
      <c r="I7410" s="103" t="s">
        <v>92</v>
      </c>
      <c r="J7410" s="215">
        <v>750</v>
      </c>
      <c r="K7410" s="216" t="s">
        <v>344</v>
      </c>
    </row>
    <row r="7411" spans="1:11" x14ac:dyDescent="0.25">
      <c r="A7411" s="103" t="s">
        <v>807</v>
      </c>
      <c r="B7411" s="103" t="s">
        <v>344</v>
      </c>
      <c r="C7411" s="103" t="s">
        <v>441</v>
      </c>
      <c r="D7411" s="103" t="s">
        <v>450</v>
      </c>
      <c r="E7411" s="103" t="s">
        <v>451</v>
      </c>
      <c r="F7411" s="103" t="s">
        <v>451</v>
      </c>
      <c r="G7411" s="103" t="s">
        <v>172</v>
      </c>
      <c r="H7411" s="103" t="s">
        <v>345</v>
      </c>
      <c r="I7411" s="103" t="s">
        <v>92</v>
      </c>
      <c r="J7411" s="215">
        <v>1250</v>
      </c>
      <c r="K7411" s="216" t="s">
        <v>344</v>
      </c>
    </row>
    <row r="7412" spans="1:11" x14ac:dyDescent="0.25">
      <c r="A7412" s="103" t="s">
        <v>808</v>
      </c>
      <c r="B7412" s="103" t="s">
        <v>344</v>
      </c>
      <c r="C7412" s="103" t="s">
        <v>441</v>
      </c>
      <c r="D7412" s="103" t="s">
        <v>452</v>
      </c>
      <c r="E7412" s="111"/>
      <c r="F7412" s="103" t="s">
        <v>453</v>
      </c>
      <c r="G7412" s="103" t="s">
        <v>501</v>
      </c>
      <c r="H7412" s="103" t="s">
        <v>502</v>
      </c>
      <c r="I7412" s="103" t="s">
        <v>92</v>
      </c>
      <c r="J7412" s="215">
        <v>32576.19</v>
      </c>
      <c r="K7412" s="216" t="s">
        <v>344</v>
      </c>
    </row>
    <row r="7413" spans="1:11" x14ac:dyDescent="0.25">
      <c r="A7413" s="103" t="s">
        <v>809</v>
      </c>
      <c r="B7413" s="103" t="s">
        <v>344</v>
      </c>
      <c r="C7413" s="103" t="s">
        <v>441</v>
      </c>
      <c r="D7413" s="103" t="s">
        <v>452</v>
      </c>
      <c r="E7413" s="111"/>
      <c r="F7413" s="103" t="s">
        <v>453</v>
      </c>
      <c r="G7413" s="103" t="s">
        <v>501</v>
      </c>
      <c r="H7413" s="103" t="s">
        <v>502</v>
      </c>
      <c r="I7413" s="103" t="s">
        <v>92</v>
      </c>
      <c r="J7413" s="215">
        <v>125343.33</v>
      </c>
      <c r="K7413" s="216" t="s">
        <v>344</v>
      </c>
    </row>
    <row r="7414" spans="1:11" x14ac:dyDescent="0.25">
      <c r="A7414" s="103" t="s">
        <v>810</v>
      </c>
      <c r="B7414" s="103" t="s">
        <v>344</v>
      </c>
      <c r="C7414" s="103" t="s">
        <v>441</v>
      </c>
      <c r="D7414" s="103" t="s">
        <v>452</v>
      </c>
      <c r="E7414" s="111"/>
      <c r="F7414" s="103" t="s">
        <v>453</v>
      </c>
      <c r="G7414" s="103" t="s">
        <v>501</v>
      </c>
      <c r="H7414" s="103" t="s">
        <v>502</v>
      </c>
      <c r="I7414" s="103" t="s">
        <v>92</v>
      </c>
      <c r="J7414" s="215">
        <v>23764.639999999999</v>
      </c>
      <c r="K7414" s="216" t="s">
        <v>344</v>
      </c>
    </row>
    <row r="7415" spans="1:11" x14ac:dyDescent="0.25">
      <c r="A7415" s="103" t="s">
        <v>1038</v>
      </c>
      <c r="B7415" s="103" t="s">
        <v>344</v>
      </c>
      <c r="C7415" s="103" t="s">
        <v>441</v>
      </c>
      <c r="D7415" s="103" t="s">
        <v>452</v>
      </c>
      <c r="E7415" s="111"/>
      <c r="F7415" s="103" t="s">
        <v>453</v>
      </c>
      <c r="G7415" s="103" t="s">
        <v>501</v>
      </c>
      <c r="H7415" s="103" t="s">
        <v>502</v>
      </c>
      <c r="I7415" s="103" t="s">
        <v>92</v>
      </c>
      <c r="J7415" s="215">
        <v>80790.350000000006</v>
      </c>
      <c r="K7415" s="216" t="s">
        <v>344</v>
      </c>
    </row>
    <row r="7416" spans="1:11" x14ac:dyDescent="0.25">
      <c r="A7416" s="103" t="s">
        <v>806</v>
      </c>
      <c r="B7416" s="103" t="s">
        <v>344</v>
      </c>
      <c r="C7416" s="103" t="s">
        <v>441</v>
      </c>
      <c r="D7416" s="103" t="s">
        <v>452</v>
      </c>
      <c r="E7416" s="111"/>
      <c r="F7416" s="103" t="s">
        <v>453</v>
      </c>
      <c r="G7416" s="103" t="s">
        <v>501</v>
      </c>
      <c r="H7416" s="103" t="s">
        <v>502</v>
      </c>
      <c r="I7416" s="103" t="s">
        <v>92</v>
      </c>
      <c r="J7416" s="215">
        <v>13924.8</v>
      </c>
      <c r="K7416" s="216" t="s">
        <v>344</v>
      </c>
    </row>
    <row r="7417" spans="1:11" x14ac:dyDescent="0.25">
      <c r="A7417" s="103" t="s">
        <v>807</v>
      </c>
      <c r="B7417" s="103" t="s">
        <v>344</v>
      </c>
      <c r="C7417" s="103" t="s">
        <v>441</v>
      </c>
      <c r="D7417" s="103" t="s">
        <v>452</v>
      </c>
      <c r="E7417" s="111"/>
      <c r="F7417" s="103" t="s">
        <v>453</v>
      </c>
      <c r="G7417" s="103" t="s">
        <v>501</v>
      </c>
      <c r="H7417" s="103" t="s">
        <v>502</v>
      </c>
      <c r="I7417" s="103" t="s">
        <v>92</v>
      </c>
      <c r="J7417" s="215">
        <v>19050.75</v>
      </c>
      <c r="K7417" s="216" t="s">
        <v>344</v>
      </c>
    </row>
    <row r="7418" spans="1:11" x14ac:dyDescent="0.25">
      <c r="A7418" s="103" t="s">
        <v>809</v>
      </c>
      <c r="B7418" s="103" t="s">
        <v>344</v>
      </c>
      <c r="C7418" s="103" t="s">
        <v>838</v>
      </c>
      <c r="D7418" s="103" t="s">
        <v>847</v>
      </c>
      <c r="E7418" s="103" t="s">
        <v>848</v>
      </c>
      <c r="F7418" s="103" t="s">
        <v>848</v>
      </c>
      <c r="G7418" s="103" t="s">
        <v>499</v>
      </c>
      <c r="H7418" s="103" t="s">
        <v>500</v>
      </c>
      <c r="I7418" s="103" t="s">
        <v>842</v>
      </c>
      <c r="J7418" s="215">
        <v>8.69</v>
      </c>
      <c r="K7418" s="216" t="s">
        <v>344</v>
      </c>
    </row>
    <row r="7419" spans="1:11" x14ac:dyDescent="0.25">
      <c r="A7419" s="103" t="s">
        <v>1038</v>
      </c>
      <c r="B7419" s="103" t="s">
        <v>344</v>
      </c>
      <c r="C7419" s="103" t="s">
        <v>838</v>
      </c>
      <c r="D7419" s="103" t="s">
        <v>847</v>
      </c>
      <c r="E7419" s="103" t="s">
        <v>848</v>
      </c>
      <c r="F7419" s="103" t="s">
        <v>848</v>
      </c>
      <c r="G7419" s="103" t="s">
        <v>499</v>
      </c>
      <c r="H7419" s="103" t="s">
        <v>500</v>
      </c>
      <c r="I7419" s="103" t="s">
        <v>842</v>
      </c>
      <c r="J7419" s="215">
        <v>882.64</v>
      </c>
      <c r="K7419" s="216" t="s">
        <v>344</v>
      </c>
    </row>
    <row r="7420" spans="1:11" x14ac:dyDescent="0.25">
      <c r="A7420" s="103" t="s">
        <v>806</v>
      </c>
      <c r="B7420" s="103" t="s">
        <v>344</v>
      </c>
      <c r="C7420" s="103" t="s">
        <v>838</v>
      </c>
      <c r="D7420" s="103" t="s">
        <v>847</v>
      </c>
      <c r="E7420" s="103" t="s">
        <v>848</v>
      </c>
      <c r="F7420" s="103" t="s">
        <v>848</v>
      </c>
      <c r="G7420" s="103" t="s">
        <v>499</v>
      </c>
      <c r="H7420" s="103" t="s">
        <v>500</v>
      </c>
      <c r="I7420" s="103" t="s">
        <v>842</v>
      </c>
      <c r="J7420" s="215">
        <v>41.41</v>
      </c>
      <c r="K7420" s="216" t="s">
        <v>344</v>
      </c>
    </row>
    <row r="7421" spans="1:11" x14ac:dyDescent="0.25">
      <c r="A7421" s="103" t="s">
        <v>809</v>
      </c>
      <c r="B7421" s="103" t="s">
        <v>344</v>
      </c>
      <c r="C7421" s="103" t="s">
        <v>838</v>
      </c>
      <c r="D7421" s="103" t="s">
        <v>847</v>
      </c>
      <c r="E7421" s="103" t="s">
        <v>848</v>
      </c>
      <c r="F7421" s="103" t="s">
        <v>848</v>
      </c>
      <c r="G7421" s="103" t="s">
        <v>507</v>
      </c>
      <c r="H7421" s="103" t="s">
        <v>508</v>
      </c>
      <c r="I7421" s="103" t="s">
        <v>842</v>
      </c>
      <c r="J7421" s="215">
        <v>1213.6199999999999</v>
      </c>
      <c r="K7421" s="216" t="s">
        <v>344</v>
      </c>
    </row>
    <row r="7422" spans="1:11" x14ac:dyDescent="0.25">
      <c r="A7422" s="103" t="s">
        <v>806</v>
      </c>
      <c r="B7422" s="103" t="s">
        <v>344</v>
      </c>
      <c r="C7422" s="103" t="s">
        <v>838</v>
      </c>
      <c r="D7422" s="103" t="s">
        <v>847</v>
      </c>
      <c r="E7422" s="103" t="s">
        <v>848</v>
      </c>
      <c r="F7422" s="103" t="s">
        <v>848</v>
      </c>
      <c r="G7422" s="103" t="s">
        <v>507</v>
      </c>
      <c r="H7422" s="103" t="s">
        <v>508</v>
      </c>
      <c r="I7422" s="103" t="s">
        <v>842</v>
      </c>
      <c r="J7422" s="215">
        <v>-1213.6199999999999</v>
      </c>
      <c r="K7422" s="216" t="s">
        <v>344</v>
      </c>
    </row>
    <row r="7423" spans="1:11" x14ac:dyDescent="0.25">
      <c r="A7423" s="103" t="s">
        <v>1038</v>
      </c>
      <c r="B7423" s="103" t="s">
        <v>344</v>
      </c>
      <c r="C7423" s="103" t="s">
        <v>838</v>
      </c>
      <c r="D7423" s="103" t="s">
        <v>847</v>
      </c>
      <c r="E7423" s="103" t="s">
        <v>848</v>
      </c>
      <c r="F7423" s="103" t="s">
        <v>848</v>
      </c>
      <c r="G7423" s="103" t="s">
        <v>483</v>
      </c>
      <c r="H7423" s="103" t="s">
        <v>484</v>
      </c>
      <c r="I7423" s="103" t="s">
        <v>842</v>
      </c>
      <c r="J7423" s="215">
        <v>4290.83</v>
      </c>
      <c r="K7423" s="216" t="s">
        <v>344</v>
      </c>
    </row>
    <row r="7424" spans="1:11" x14ac:dyDescent="0.25">
      <c r="A7424" s="103" t="s">
        <v>1038</v>
      </c>
      <c r="B7424" s="103" t="s">
        <v>344</v>
      </c>
      <c r="C7424" s="103" t="s">
        <v>838</v>
      </c>
      <c r="D7424" s="103" t="s">
        <v>847</v>
      </c>
      <c r="E7424" s="103" t="s">
        <v>848</v>
      </c>
      <c r="F7424" s="103" t="s">
        <v>848</v>
      </c>
      <c r="G7424" s="103" t="s">
        <v>531</v>
      </c>
      <c r="H7424" s="103" t="s">
        <v>532</v>
      </c>
      <c r="I7424" s="103" t="s">
        <v>842</v>
      </c>
      <c r="J7424" s="215">
        <v>1810.35</v>
      </c>
      <c r="K7424" s="216" t="s">
        <v>344</v>
      </c>
    </row>
    <row r="7425" spans="1:11" x14ac:dyDescent="0.25">
      <c r="A7425" s="103" t="s">
        <v>806</v>
      </c>
      <c r="B7425" s="103" t="s">
        <v>344</v>
      </c>
      <c r="C7425" s="103" t="s">
        <v>838</v>
      </c>
      <c r="D7425" s="103" t="s">
        <v>847</v>
      </c>
      <c r="E7425" s="103" t="s">
        <v>848</v>
      </c>
      <c r="F7425" s="103" t="s">
        <v>848</v>
      </c>
      <c r="G7425" s="103" t="s">
        <v>533</v>
      </c>
      <c r="H7425" s="103" t="s">
        <v>534</v>
      </c>
      <c r="I7425" s="103" t="s">
        <v>842</v>
      </c>
      <c r="J7425" s="215">
        <v>301.63</v>
      </c>
      <c r="K7425" s="216" t="s">
        <v>344</v>
      </c>
    </row>
    <row r="7426" spans="1:11" x14ac:dyDescent="0.25">
      <c r="A7426" s="103" t="s">
        <v>806</v>
      </c>
      <c r="B7426" s="103" t="s">
        <v>344</v>
      </c>
      <c r="C7426" s="103" t="s">
        <v>838</v>
      </c>
      <c r="D7426" s="103" t="s">
        <v>847</v>
      </c>
      <c r="E7426" s="103" t="s">
        <v>848</v>
      </c>
      <c r="F7426" s="103" t="s">
        <v>848</v>
      </c>
      <c r="G7426" s="103" t="s">
        <v>553</v>
      </c>
      <c r="H7426" s="103" t="s">
        <v>554</v>
      </c>
      <c r="I7426" s="103" t="s">
        <v>842</v>
      </c>
      <c r="J7426" s="215">
        <v>34.229999999999997</v>
      </c>
      <c r="K7426" s="216" t="s">
        <v>344</v>
      </c>
    </row>
    <row r="7427" spans="1:11" x14ac:dyDescent="0.25">
      <c r="A7427" s="103" t="s">
        <v>1038</v>
      </c>
      <c r="B7427" s="103" t="s">
        <v>344</v>
      </c>
      <c r="C7427" s="103" t="s">
        <v>838</v>
      </c>
      <c r="D7427" s="103" t="s">
        <v>847</v>
      </c>
      <c r="E7427" s="103" t="s">
        <v>848</v>
      </c>
      <c r="F7427" s="103" t="s">
        <v>848</v>
      </c>
      <c r="G7427" s="103" t="s">
        <v>517</v>
      </c>
      <c r="H7427" s="103" t="s">
        <v>518</v>
      </c>
      <c r="I7427" s="103" t="s">
        <v>842</v>
      </c>
      <c r="J7427" s="215">
        <v>262.27999999999997</v>
      </c>
      <c r="K7427" s="216" t="s">
        <v>344</v>
      </c>
    </row>
    <row r="7428" spans="1:11" x14ac:dyDescent="0.25">
      <c r="A7428" s="103" t="s">
        <v>808</v>
      </c>
      <c r="B7428" s="103" t="s">
        <v>344</v>
      </c>
      <c r="C7428" s="103" t="s">
        <v>838</v>
      </c>
      <c r="D7428" s="103" t="s">
        <v>847</v>
      </c>
      <c r="E7428" s="103" t="s">
        <v>848</v>
      </c>
      <c r="F7428" s="103" t="s">
        <v>848</v>
      </c>
      <c r="G7428" s="103" t="s">
        <v>485</v>
      </c>
      <c r="H7428" s="103" t="s">
        <v>486</v>
      </c>
      <c r="I7428" s="103" t="s">
        <v>842</v>
      </c>
      <c r="J7428" s="215">
        <v>-1126.8699999999999</v>
      </c>
      <c r="K7428" s="216" t="s">
        <v>344</v>
      </c>
    </row>
    <row r="7429" spans="1:11" x14ac:dyDescent="0.25">
      <c r="A7429" s="103" t="s">
        <v>809</v>
      </c>
      <c r="B7429" s="103" t="s">
        <v>344</v>
      </c>
      <c r="C7429" s="103" t="s">
        <v>838</v>
      </c>
      <c r="D7429" s="103" t="s">
        <v>847</v>
      </c>
      <c r="E7429" s="103" t="s">
        <v>848</v>
      </c>
      <c r="F7429" s="103" t="s">
        <v>848</v>
      </c>
      <c r="G7429" s="103" t="s">
        <v>485</v>
      </c>
      <c r="H7429" s="103" t="s">
        <v>486</v>
      </c>
      <c r="I7429" s="103" t="s">
        <v>842</v>
      </c>
      <c r="J7429" s="215">
        <v>-1309.1300000000001</v>
      </c>
      <c r="K7429" s="216" t="s">
        <v>344</v>
      </c>
    </row>
    <row r="7430" spans="1:11" x14ac:dyDescent="0.25">
      <c r="A7430" s="103" t="s">
        <v>810</v>
      </c>
      <c r="B7430" s="103" t="s">
        <v>344</v>
      </c>
      <c r="C7430" s="103" t="s">
        <v>838</v>
      </c>
      <c r="D7430" s="103" t="s">
        <v>847</v>
      </c>
      <c r="E7430" s="103" t="s">
        <v>848</v>
      </c>
      <c r="F7430" s="103" t="s">
        <v>848</v>
      </c>
      <c r="G7430" s="103" t="s">
        <v>485</v>
      </c>
      <c r="H7430" s="103" t="s">
        <v>486</v>
      </c>
      <c r="I7430" s="103" t="s">
        <v>842</v>
      </c>
      <c r="J7430" s="215">
        <v>1309.1300000000001</v>
      </c>
      <c r="K7430" s="216" t="s">
        <v>344</v>
      </c>
    </row>
    <row r="7431" spans="1:11" x14ac:dyDescent="0.25">
      <c r="A7431" s="103" t="s">
        <v>806</v>
      </c>
      <c r="B7431" s="103" t="s">
        <v>344</v>
      </c>
      <c r="C7431" s="103" t="s">
        <v>838</v>
      </c>
      <c r="D7431" s="103" t="s">
        <v>847</v>
      </c>
      <c r="E7431" s="103" t="s">
        <v>848</v>
      </c>
      <c r="F7431" s="103" t="s">
        <v>848</v>
      </c>
      <c r="G7431" s="103" t="s">
        <v>485</v>
      </c>
      <c r="H7431" s="103" t="s">
        <v>486</v>
      </c>
      <c r="I7431" s="103" t="s">
        <v>842</v>
      </c>
      <c r="J7431" s="215">
        <v>1126.8699999999999</v>
      </c>
      <c r="K7431" s="216" t="s">
        <v>344</v>
      </c>
    </row>
    <row r="7432" spans="1:11" x14ac:dyDescent="0.25">
      <c r="A7432" s="103" t="s">
        <v>809</v>
      </c>
      <c r="B7432" s="103" t="s">
        <v>344</v>
      </c>
      <c r="C7432" s="103" t="s">
        <v>838</v>
      </c>
      <c r="D7432" s="103" t="s">
        <v>847</v>
      </c>
      <c r="E7432" s="103" t="s">
        <v>848</v>
      </c>
      <c r="F7432" s="103" t="s">
        <v>848</v>
      </c>
      <c r="G7432" s="103" t="s">
        <v>519</v>
      </c>
      <c r="H7432" s="103" t="s">
        <v>520</v>
      </c>
      <c r="I7432" s="103" t="s">
        <v>842</v>
      </c>
      <c r="J7432" s="215">
        <v>-3076.09</v>
      </c>
      <c r="K7432" s="216" t="s">
        <v>344</v>
      </c>
    </row>
    <row r="7433" spans="1:11" x14ac:dyDescent="0.25">
      <c r="A7433" s="103" t="s">
        <v>810</v>
      </c>
      <c r="B7433" s="103" t="s">
        <v>344</v>
      </c>
      <c r="C7433" s="103" t="s">
        <v>838</v>
      </c>
      <c r="D7433" s="103" t="s">
        <v>847</v>
      </c>
      <c r="E7433" s="103" t="s">
        <v>848</v>
      </c>
      <c r="F7433" s="103" t="s">
        <v>848</v>
      </c>
      <c r="G7433" s="103" t="s">
        <v>519</v>
      </c>
      <c r="H7433" s="103" t="s">
        <v>520</v>
      </c>
      <c r="I7433" s="103" t="s">
        <v>842</v>
      </c>
      <c r="J7433" s="215">
        <v>3076.09</v>
      </c>
      <c r="K7433" s="216" t="s">
        <v>344</v>
      </c>
    </row>
    <row r="7434" spans="1:11" x14ac:dyDescent="0.25">
      <c r="A7434" s="103" t="s">
        <v>807</v>
      </c>
      <c r="B7434" s="103" t="s">
        <v>344</v>
      </c>
      <c r="C7434" s="103" t="s">
        <v>838</v>
      </c>
      <c r="D7434" s="103" t="s">
        <v>847</v>
      </c>
      <c r="E7434" s="103" t="s">
        <v>848</v>
      </c>
      <c r="F7434" s="103" t="s">
        <v>848</v>
      </c>
      <c r="G7434" s="103" t="s">
        <v>519</v>
      </c>
      <c r="H7434" s="103" t="s">
        <v>520</v>
      </c>
      <c r="I7434" s="103" t="s">
        <v>842</v>
      </c>
      <c r="J7434" s="215">
        <v>76.48</v>
      </c>
      <c r="K7434" s="216" t="s">
        <v>344</v>
      </c>
    </row>
    <row r="7435" spans="1:11" x14ac:dyDescent="0.25">
      <c r="A7435" s="103" t="s">
        <v>1038</v>
      </c>
      <c r="B7435" s="103" t="s">
        <v>344</v>
      </c>
      <c r="C7435" s="103" t="s">
        <v>838</v>
      </c>
      <c r="D7435" s="103" t="s">
        <v>847</v>
      </c>
      <c r="E7435" s="103" t="s">
        <v>848</v>
      </c>
      <c r="F7435" s="103" t="s">
        <v>848</v>
      </c>
      <c r="G7435" s="103" t="s">
        <v>523</v>
      </c>
      <c r="H7435" s="103" t="s">
        <v>524</v>
      </c>
      <c r="I7435" s="103" t="s">
        <v>842</v>
      </c>
      <c r="J7435" s="215">
        <v>313.81</v>
      </c>
      <c r="K7435" s="216" t="s">
        <v>344</v>
      </c>
    </row>
    <row r="7436" spans="1:11" x14ac:dyDescent="0.25">
      <c r="A7436" s="103" t="s">
        <v>809</v>
      </c>
      <c r="B7436" s="103" t="s">
        <v>344</v>
      </c>
      <c r="C7436" s="103" t="s">
        <v>838</v>
      </c>
      <c r="D7436" s="103" t="s">
        <v>847</v>
      </c>
      <c r="E7436" s="103" t="s">
        <v>848</v>
      </c>
      <c r="F7436" s="103" t="s">
        <v>848</v>
      </c>
      <c r="G7436" s="103" t="s">
        <v>541</v>
      </c>
      <c r="H7436" s="103" t="s">
        <v>542</v>
      </c>
      <c r="I7436" s="103" t="s">
        <v>842</v>
      </c>
      <c r="J7436" s="215">
        <v>81.489999999999995</v>
      </c>
      <c r="K7436" s="216" t="s">
        <v>344</v>
      </c>
    </row>
    <row r="7437" spans="1:11" x14ac:dyDescent="0.25">
      <c r="A7437" s="103" t="s">
        <v>810</v>
      </c>
      <c r="B7437" s="103" t="s">
        <v>344</v>
      </c>
      <c r="C7437" s="103" t="s">
        <v>838</v>
      </c>
      <c r="D7437" s="103" t="s">
        <v>847</v>
      </c>
      <c r="E7437" s="103" t="s">
        <v>848</v>
      </c>
      <c r="F7437" s="103" t="s">
        <v>848</v>
      </c>
      <c r="G7437" s="103" t="s">
        <v>541</v>
      </c>
      <c r="H7437" s="103" t="s">
        <v>542</v>
      </c>
      <c r="I7437" s="103" t="s">
        <v>842</v>
      </c>
      <c r="J7437" s="215">
        <v>55.6</v>
      </c>
      <c r="K7437" s="216" t="s">
        <v>344</v>
      </c>
    </row>
    <row r="7438" spans="1:11" x14ac:dyDescent="0.25">
      <c r="A7438" s="103" t="s">
        <v>1038</v>
      </c>
      <c r="B7438" s="103" t="s">
        <v>344</v>
      </c>
      <c r="C7438" s="103" t="s">
        <v>838</v>
      </c>
      <c r="D7438" s="103" t="s">
        <v>847</v>
      </c>
      <c r="E7438" s="103" t="s">
        <v>848</v>
      </c>
      <c r="F7438" s="103" t="s">
        <v>848</v>
      </c>
      <c r="G7438" s="103" t="s">
        <v>541</v>
      </c>
      <c r="H7438" s="103" t="s">
        <v>542</v>
      </c>
      <c r="I7438" s="103" t="s">
        <v>842</v>
      </c>
      <c r="J7438" s="215">
        <v>1210.97</v>
      </c>
      <c r="K7438" s="216" t="s">
        <v>344</v>
      </c>
    </row>
    <row r="7439" spans="1:11" x14ac:dyDescent="0.25">
      <c r="A7439" s="103" t="s">
        <v>806</v>
      </c>
      <c r="B7439" s="103" t="s">
        <v>344</v>
      </c>
      <c r="C7439" s="103" t="s">
        <v>838</v>
      </c>
      <c r="D7439" s="103" t="s">
        <v>847</v>
      </c>
      <c r="E7439" s="103" t="s">
        <v>848</v>
      </c>
      <c r="F7439" s="103" t="s">
        <v>848</v>
      </c>
      <c r="G7439" s="103" t="s">
        <v>541</v>
      </c>
      <c r="H7439" s="103" t="s">
        <v>542</v>
      </c>
      <c r="I7439" s="103" t="s">
        <v>842</v>
      </c>
      <c r="J7439" s="215">
        <v>494.9</v>
      </c>
      <c r="K7439" s="216" t="s">
        <v>344</v>
      </c>
    </row>
    <row r="7440" spans="1:11" x14ac:dyDescent="0.25">
      <c r="A7440" s="103" t="s">
        <v>808</v>
      </c>
      <c r="B7440" s="103" t="s">
        <v>344</v>
      </c>
      <c r="C7440" s="103" t="s">
        <v>838</v>
      </c>
      <c r="D7440" s="103" t="s">
        <v>847</v>
      </c>
      <c r="E7440" s="103" t="s">
        <v>848</v>
      </c>
      <c r="F7440" s="103" t="s">
        <v>848</v>
      </c>
      <c r="G7440" s="103" t="s">
        <v>172</v>
      </c>
      <c r="H7440" s="103" t="s">
        <v>345</v>
      </c>
      <c r="I7440" s="103" t="s">
        <v>842</v>
      </c>
      <c r="J7440" s="215">
        <v>76.56</v>
      </c>
      <c r="K7440" s="216" t="s">
        <v>344</v>
      </c>
    </row>
    <row r="7441" spans="1:11" x14ac:dyDescent="0.25">
      <c r="A7441" s="103" t="s">
        <v>809</v>
      </c>
      <c r="B7441" s="103" t="s">
        <v>344</v>
      </c>
      <c r="C7441" s="103" t="s">
        <v>838</v>
      </c>
      <c r="D7441" s="103" t="s">
        <v>847</v>
      </c>
      <c r="E7441" s="103" t="s">
        <v>848</v>
      </c>
      <c r="F7441" s="103" t="s">
        <v>848</v>
      </c>
      <c r="G7441" s="103" t="s">
        <v>172</v>
      </c>
      <c r="H7441" s="103" t="s">
        <v>345</v>
      </c>
      <c r="I7441" s="103" t="s">
        <v>842</v>
      </c>
      <c r="J7441" s="215">
        <v>145.26</v>
      </c>
      <c r="K7441" s="216" t="s">
        <v>344</v>
      </c>
    </row>
    <row r="7442" spans="1:11" x14ac:dyDescent="0.25">
      <c r="A7442" s="103" t="s">
        <v>810</v>
      </c>
      <c r="B7442" s="103" t="s">
        <v>344</v>
      </c>
      <c r="C7442" s="103" t="s">
        <v>838</v>
      </c>
      <c r="D7442" s="103" t="s">
        <v>847</v>
      </c>
      <c r="E7442" s="103" t="s">
        <v>848</v>
      </c>
      <c r="F7442" s="103" t="s">
        <v>848</v>
      </c>
      <c r="G7442" s="103" t="s">
        <v>172</v>
      </c>
      <c r="H7442" s="103" t="s">
        <v>345</v>
      </c>
      <c r="I7442" s="103" t="s">
        <v>842</v>
      </c>
      <c r="J7442" s="215">
        <v>594.72</v>
      </c>
      <c r="K7442" s="216" t="s">
        <v>344</v>
      </c>
    </row>
    <row r="7443" spans="1:11" x14ac:dyDescent="0.25">
      <c r="A7443" s="103" t="s">
        <v>806</v>
      </c>
      <c r="B7443" s="103" t="s">
        <v>344</v>
      </c>
      <c r="C7443" s="103" t="s">
        <v>838</v>
      </c>
      <c r="D7443" s="103" t="s">
        <v>847</v>
      </c>
      <c r="E7443" s="103" t="s">
        <v>848</v>
      </c>
      <c r="F7443" s="103" t="s">
        <v>848</v>
      </c>
      <c r="G7443" s="103" t="s">
        <v>172</v>
      </c>
      <c r="H7443" s="103" t="s">
        <v>345</v>
      </c>
      <c r="I7443" s="103" t="s">
        <v>842</v>
      </c>
      <c r="J7443" s="215">
        <v>35.33</v>
      </c>
      <c r="K7443" s="216" t="s">
        <v>344</v>
      </c>
    </row>
    <row r="7444" spans="1:11" x14ac:dyDescent="0.25">
      <c r="A7444" s="103" t="s">
        <v>808</v>
      </c>
      <c r="B7444" s="103" t="s">
        <v>344</v>
      </c>
      <c r="C7444" s="103" t="s">
        <v>838</v>
      </c>
      <c r="D7444" s="103" t="s">
        <v>847</v>
      </c>
      <c r="E7444" s="103" t="s">
        <v>848</v>
      </c>
      <c r="F7444" s="103" t="s">
        <v>848</v>
      </c>
      <c r="G7444" s="103" t="s">
        <v>219</v>
      </c>
      <c r="H7444" s="103" t="s">
        <v>406</v>
      </c>
      <c r="I7444" s="103" t="s">
        <v>842</v>
      </c>
      <c r="J7444" s="215">
        <v>385.93</v>
      </c>
      <c r="K7444" s="216" t="s">
        <v>347</v>
      </c>
    </row>
    <row r="7445" spans="1:11" x14ac:dyDescent="0.25">
      <c r="A7445" s="103" t="s">
        <v>1038</v>
      </c>
      <c r="B7445" s="103" t="s">
        <v>344</v>
      </c>
      <c r="C7445" s="103" t="s">
        <v>838</v>
      </c>
      <c r="D7445" s="103" t="s">
        <v>847</v>
      </c>
      <c r="E7445" s="103" t="s">
        <v>848</v>
      </c>
      <c r="F7445" s="103" t="s">
        <v>848</v>
      </c>
      <c r="G7445" s="103" t="s">
        <v>219</v>
      </c>
      <c r="H7445" s="103" t="s">
        <v>406</v>
      </c>
      <c r="I7445" s="103" t="s">
        <v>842</v>
      </c>
      <c r="J7445" s="215">
        <v>2422.9</v>
      </c>
      <c r="K7445" s="216" t="s">
        <v>347</v>
      </c>
    </row>
    <row r="7446" spans="1:11" x14ac:dyDescent="0.25">
      <c r="A7446" s="103" t="s">
        <v>1038</v>
      </c>
      <c r="B7446" s="103" t="s">
        <v>344</v>
      </c>
      <c r="C7446" s="103" t="s">
        <v>838</v>
      </c>
      <c r="D7446" s="103" t="s">
        <v>847</v>
      </c>
      <c r="E7446" s="103" t="s">
        <v>848</v>
      </c>
      <c r="F7446" s="103" t="s">
        <v>848</v>
      </c>
      <c r="G7446" s="103" t="s">
        <v>213</v>
      </c>
      <c r="H7446" s="103" t="s">
        <v>355</v>
      </c>
      <c r="I7446" s="103" t="s">
        <v>842</v>
      </c>
      <c r="J7446" s="215">
        <v>142</v>
      </c>
      <c r="K7446" s="216" t="s">
        <v>347</v>
      </c>
    </row>
    <row r="7447" spans="1:11" x14ac:dyDescent="0.25">
      <c r="A7447" s="103" t="s">
        <v>810</v>
      </c>
      <c r="B7447" s="103" t="s">
        <v>344</v>
      </c>
      <c r="C7447" s="103" t="s">
        <v>838</v>
      </c>
      <c r="D7447" s="103" t="s">
        <v>856</v>
      </c>
      <c r="E7447" s="103" t="s">
        <v>857</v>
      </c>
      <c r="F7447" s="103" t="s">
        <v>857</v>
      </c>
      <c r="G7447" s="103" t="s">
        <v>485</v>
      </c>
      <c r="H7447" s="103" t="s">
        <v>486</v>
      </c>
      <c r="I7447" s="103" t="s">
        <v>842</v>
      </c>
      <c r="J7447" s="215">
        <v>113.14</v>
      </c>
      <c r="K7447" s="216" t="s">
        <v>344</v>
      </c>
    </row>
    <row r="7448" spans="1:11" x14ac:dyDescent="0.25">
      <c r="A7448" s="103" t="s">
        <v>809</v>
      </c>
      <c r="B7448" s="103" t="s">
        <v>344</v>
      </c>
      <c r="C7448" s="103" t="s">
        <v>838</v>
      </c>
      <c r="D7448" s="103" t="s">
        <v>858</v>
      </c>
      <c r="E7448" s="103" t="s">
        <v>859</v>
      </c>
      <c r="F7448" s="103" t="s">
        <v>859</v>
      </c>
      <c r="G7448" s="103" t="s">
        <v>499</v>
      </c>
      <c r="H7448" s="103" t="s">
        <v>500</v>
      </c>
      <c r="I7448" s="103" t="s">
        <v>842</v>
      </c>
      <c r="J7448" s="215">
        <v>211.16</v>
      </c>
      <c r="K7448" s="216" t="s">
        <v>344</v>
      </c>
    </row>
    <row r="7449" spans="1:11" x14ac:dyDescent="0.25">
      <c r="A7449" s="103" t="s">
        <v>1038</v>
      </c>
      <c r="B7449" s="103" t="s">
        <v>344</v>
      </c>
      <c r="C7449" s="103" t="s">
        <v>838</v>
      </c>
      <c r="D7449" s="103" t="s">
        <v>858</v>
      </c>
      <c r="E7449" s="103" t="s">
        <v>859</v>
      </c>
      <c r="F7449" s="103" t="s">
        <v>859</v>
      </c>
      <c r="G7449" s="103" t="s">
        <v>499</v>
      </c>
      <c r="H7449" s="103" t="s">
        <v>500</v>
      </c>
      <c r="I7449" s="103" t="s">
        <v>842</v>
      </c>
      <c r="J7449" s="215">
        <v>148.49</v>
      </c>
      <c r="K7449" s="216" t="s">
        <v>344</v>
      </c>
    </row>
    <row r="7450" spans="1:11" x14ac:dyDescent="0.25">
      <c r="A7450" s="103" t="s">
        <v>810</v>
      </c>
      <c r="B7450" s="103" t="s">
        <v>344</v>
      </c>
      <c r="C7450" s="103" t="s">
        <v>838</v>
      </c>
      <c r="D7450" s="103" t="s">
        <v>858</v>
      </c>
      <c r="E7450" s="103" t="s">
        <v>859</v>
      </c>
      <c r="F7450" s="103" t="s">
        <v>859</v>
      </c>
      <c r="G7450" s="103" t="s">
        <v>511</v>
      </c>
      <c r="H7450" s="103" t="s">
        <v>512</v>
      </c>
      <c r="I7450" s="103" t="s">
        <v>842</v>
      </c>
      <c r="J7450" s="215">
        <v>152.30000000000001</v>
      </c>
      <c r="K7450" s="216" t="s">
        <v>344</v>
      </c>
    </row>
    <row r="7451" spans="1:11" x14ac:dyDescent="0.25">
      <c r="A7451" s="103" t="s">
        <v>806</v>
      </c>
      <c r="B7451" s="103" t="s">
        <v>344</v>
      </c>
      <c r="C7451" s="103" t="s">
        <v>838</v>
      </c>
      <c r="D7451" s="103" t="s">
        <v>858</v>
      </c>
      <c r="E7451" s="103" t="s">
        <v>859</v>
      </c>
      <c r="F7451" s="103" t="s">
        <v>859</v>
      </c>
      <c r="G7451" s="103" t="s">
        <v>511</v>
      </c>
      <c r="H7451" s="103" t="s">
        <v>512</v>
      </c>
      <c r="I7451" s="103" t="s">
        <v>842</v>
      </c>
      <c r="J7451" s="215">
        <v>69</v>
      </c>
      <c r="K7451" s="216" t="s">
        <v>344</v>
      </c>
    </row>
    <row r="7452" spans="1:11" x14ac:dyDescent="0.25">
      <c r="A7452" s="103" t="s">
        <v>809</v>
      </c>
      <c r="B7452" s="103" t="s">
        <v>344</v>
      </c>
      <c r="C7452" s="103" t="s">
        <v>838</v>
      </c>
      <c r="D7452" s="103" t="s">
        <v>858</v>
      </c>
      <c r="E7452" s="103" t="s">
        <v>859</v>
      </c>
      <c r="F7452" s="103" t="s">
        <v>859</v>
      </c>
      <c r="G7452" s="103" t="s">
        <v>535</v>
      </c>
      <c r="H7452" s="103" t="s">
        <v>536</v>
      </c>
      <c r="I7452" s="103" t="s">
        <v>842</v>
      </c>
      <c r="J7452" s="215">
        <v>201.61</v>
      </c>
      <c r="K7452" s="216" t="s">
        <v>344</v>
      </c>
    </row>
    <row r="7453" spans="1:11" x14ac:dyDescent="0.25">
      <c r="A7453" s="103" t="s">
        <v>810</v>
      </c>
      <c r="B7453" s="103" t="s">
        <v>344</v>
      </c>
      <c r="C7453" s="103" t="s">
        <v>838</v>
      </c>
      <c r="D7453" s="103" t="s">
        <v>858</v>
      </c>
      <c r="E7453" s="103" t="s">
        <v>859</v>
      </c>
      <c r="F7453" s="103" t="s">
        <v>859</v>
      </c>
      <c r="G7453" s="103" t="s">
        <v>172</v>
      </c>
      <c r="H7453" s="103" t="s">
        <v>345</v>
      </c>
      <c r="I7453" s="103" t="s">
        <v>842</v>
      </c>
      <c r="J7453" s="215">
        <v>314.95</v>
      </c>
      <c r="K7453" s="216" t="s">
        <v>344</v>
      </c>
    </row>
    <row r="7454" spans="1:11" x14ac:dyDescent="0.25">
      <c r="A7454" s="103" t="s">
        <v>807</v>
      </c>
      <c r="B7454" s="103" t="s">
        <v>344</v>
      </c>
      <c r="C7454" s="103" t="s">
        <v>838</v>
      </c>
      <c r="D7454" s="103" t="s">
        <v>868</v>
      </c>
      <c r="E7454" s="103" t="s">
        <v>869</v>
      </c>
      <c r="F7454" s="103" t="s">
        <v>869</v>
      </c>
      <c r="G7454" s="103" t="s">
        <v>537</v>
      </c>
      <c r="H7454" s="103" t="s">
        <v>538</v>
      </c>
      <c r="I7454" s="103" t="s">
        <v>842</v>
      </c>
      <c r="J7454" s="215">
        <v>30.9</v>
      </c>
      <c r="K7454" s="216" t="s">
        <v>344</v>
      </c>
    </row>
    <row r="7455" spans="1:11" x14ac:dyDescent="0.25">
      <c r="A7455" s="103" t="s">
        <v>808</v>
      </c>
      <c r="B7455" s="103" t="s">
        <v>344</v>
      </c>
      <c r="C7455" s="103" t="s">
        <v>838</v>
      </c>
      <c r="D7455" s="103" t="s">
        <v>872</v>
      </c>
      <c r="E7455" s="103" t="s">
        <v>873</v>
      </c>
      <c r="F7455" s="103" t="s">
        <v>873</v>
      </c>
      <c r="G7455" s="103" t="s">
        <v>119</v>
      </c>
      <c r="H7455" s="103" t="s">
        <v>811</v>
      </c>
      <c r="I7455" s="103" t="s">
        <v>842</v>
      </c>
      <c r="J7455" s="215">
        <v>45.38</v>
      </c>
      <c r="K7455" s="216" t="s">
        <v>88</v>
      </c>
    </row>
    <row r="7456" spans="1:11" x14ac:dyDescent="0.25">
      <c r="A7456" s="103" t="s">
        <v>809</v>
      </c>
      <c r="B7456" s="103" t="s">
        <v>344</v>
      </c>
      <c r="C7456" s="103" t="s">
        <v>838</v>
      </c>
      <c r="D7456" s="103" t="s">
        <v>872</v>
      </c>
      <c r="E7456" s="103" t="s">
        <v>873</v>
      </c>
      <c r="F7456" s="103" t="s">
        <v>873</v>
      </c>
      <c r="G7456" s="103" t="s">
        <v>499</v>
      </c>
      <c r="H7456" s="103" t="s">
        <v>500</v>
      </c>
      <c r="I7456" s="103" t="s">
        <v>842</v>
      </c>
      <c r="J7456" s="215">
        <v>32.380000000000003</v>
      </c>
      <c r="K7456" s="216" t="s">
        <v>344</v>
      </c>
    </row>
    <row r="7457" spans="1:11" x14ac:dyDescent="0.25">
      <c r="A7457" s="103" t="s">
        <v>810</v>
      </c>
      <c r="B7457" s="103" t="s">
        <v>344</v>
      </c>
      <c r="C7457" s="103" t="s">
        <v>838</v>
      </c>
      <c r="D7457" s="103" t="s">
        <v>872</v>
      </c>
      <c r="E7457" s="103" t="s">
        <v>873</v>
      </c>
      <c r="F7457" s="103" t="s">
        <v>873</v>
      </c>
      <c r="G7457" s="103" t="s">
        <v>499</v>
      </c>
      <c r="H7457" s="103" t="s">
        <v>500</v>
      </c>
      <c r="I7457" s="103" t="s">
        <v>842</v>
      </c>
      <c r="J7457" s="215">
        <v>63.67</v>
      </c>
      <c r="K7457" s="216" t="s">
        <v>344</v>
      </c>
    </row>
    <row r="7458" spans="1:11" x14ac:dyDescent="0.25">
      <c r="A7458" s="103" t="s">
        <v>1038</v>
      </c>
      <c r="B7458" s="103" t="s">
        <v>344</v>
      </c>
      <c r="C7458" s="103" t="s">
        <v>838</v>
      </c>
      <c r="D7458" s="103" t="s">
        <v>872</v>
      </c>
      <c r="E7458" s="103" t="s">
        <v>873</v>
      </c>
      <c r="F7458" s="103" t="s">
        <v>873</v>
      </c>
      <c r="G7458" s="103" t="s">
        <v>499</v>
      </c>
      <c r="H7458" s="103" t="s">
        <v>500</v>
      </c>
      <c r="I7458" s="103" t="s">
        <v>842</v>
      </c>
      <c r="J7458" s="215">
        <v>394.94</v>
      </c>
      <c r="K7458" s="216" t="s">
        <v>344</v>
      </c>
    </row>
    <row r="7459" spans="1:11" x14ac:dyDescent="0.25">
      <c r="A7459" s="103" t="s">
        <v>807</v>
      </c>
      <c r="B7459" s="103" t="s">
        <v>344</v>
      </c>
      <c r="C7459" s="103" t="s">
        <v>838</v>
      </c>
      <c r="D7459" s="103" t="s">
        <v>872</v>
      </c>
      <c r="E7459" s="103" t="s">
        <v>873</v>
      </c>
      <c r="F7459" s="103" t="s">
        <v>873</v>
      </c>
      <c r="G7459" s="103" t="s">
        <v>499</v>
      </c>
      <c r="H7459" s="103" t="s">
        <v>500</v>
      </c>
      <c r="I7459" s="103" t="s">
        <v>842</v>
      </c>
      <c r="J7459" s="215">
        <v>531.79999999999995</v>
      </c>
      <c r="K7459" s="216" t="s">
        <v>344</v>
      </c>
    </row>
    <row r="7460" spans="1:11" x14ac:dyDescent="0.25">
      <c r="A7460" s="103" t="s">
        <v>808</v>
      </c>
      <c r="B7460" s="103" t="s">
        <v>344</v>
      </c>
      <c r="C7460" s="103" t="s">
        <v>838</v>
      </c>
      <c r="D7460" s="103" t="s">
        <v>872</v>
      </c>
      <c r="E7460" s="103" t="s">
        <v>873</v>
      </c>
      <c r="F7460" s="103" t="s">
        <v>873</v>
      </c>
      <c r="G7460" s="103" t="s">
        <v>503</v>
      </c>
      <c r="H7460" s="103" t="s">
        <v>504</v>
      </c>
      <c r="I7460" s="103" t="s">
        <v>842</v>
      </c>
      <c r="J7460" s="215">
        <v>883.13</v>
      </c>
      <c r="K7460" s="216" t="s">
        <v>344</v>
      </c>
    </row>
    <row r="7461" spans="1:11" x14ac:dyDescent="0.25">
      <c r="A7461" s="103" t="s">
        <v>809</v>
      </c>
      <c r="B7461" s="103" t="s">
        <v>344</v>
      </c>
      <c r="C7461" s="103" t="s">
        <v>838</v>
      </c>
      <c r="D7461" s="103" t="s">
        <v>872</v>
      </c>
      <c r="E7461" s="103" t="s">
        <v>873</v>
      </c>
      <c r="F7461" s="103" t="s">
        <v>873</v>
      </c>
      <c r="G7461" s="103" t="s">
        <v>503</v>
      </c>
      <c r="H7461" s="103" t="s">
        <v>504</v>
      </c>
      <c r="I7461" s="103" t="s">
        <v>842</v>
      </c>
      <c r="J7461" s="215">
        <v>277.83999999999997</v>
      </c>
      <c r="K7461" s="216" t="s">
        <v>344</v>
      </c>
    </row>
    <row r="7462" spans="1:11" x14ac:dyDescent="0.25">
      <c r="A7462" s="103" t="s">
        <v>1038</v>
      </c>
      <c r="B7462" s="103" t="s">
        <v>344</v>
      </c>
      <c r="C7462" s="103" t="s">
        <v>838</v>
      </c>
      <c r="D7462" s="103" t="s">
        <v>872</v>
      </c>
      <c r="E7462" s="103" t="s">
        <v>873</v>
      </c>
      <c r="F7462" s="103" t="s">
        <v>873</v>
      </c>
      <c r="G7462" s="103" t="s">
        <v>503</v>
      </c>
      <c r="H7462" s="103" t="s">
        <v>504</v>
      </c>
      <c r="I7462" s="103" t="s">
        <v>842</v>
      </c>
      <c r="J7462" s="215">
        <v>31.89</v>
      </c>
      <c r="K7462" s="216" t="s">
        <v>344</v>
      </c>
    </row>
    <row r="7463" spans="1:11" x14ac:dyDescent="0.25">
      <c r="A7463" s="103" t="s">
        <v>807</v>
      </c>
      <c r="B7463" s="103" t="s">
        <v>344</v>
      </c>
      <c r="C7463" s="103" t="s">
        <v>838</v>
      </c>
      <c r="D7463" s="103" t="s">
        <v>872</v>
      </c>
      <c r="E7463" s="103" t="s">
        <v>873</v>
      </c>
      <c r="F7463" s="103" t="s">
        <v>873</v>
      </c>
      <c r="G7463" s="103" t="s">
        <v>503</v>
      </c>
      <c r="H7463" s="103" t="s">
        <v>504</v>
      </c>
      <c r="I7463" s="103" t="s">
        <v>842</v>
      </c>
      <c r="J7463" s="215">
        <v>236.14</v>
      </c>
      <c r="K7463" s="216" t="s">
        <v>344</v>
      </c>
    </row>
    <row r="7464" spans="1:11" x14ac:dyDescent="0.25">
      <c r="A7464" s="103" t="s">
        <v>807</v>
      </c>
      <c r="B7464" s="103" t="s">
        <v>344</v>
      </c>
      <c r="C7464" s="103" t="s">
        <v>838</v>
      </c>
      <c r="D7464" s="103" t="s">
        <v>872</v>
      </c>
      <c r="E7464" s="103" t="s">
        <v>873</v>
      </c>
      <c r="F7464" s="103" t="s">
        <v>873</v>
      </c>
      <c r="G7464" s="103" t="s">
        <v>505</v>
      </c>
      <c r="H7464" s="103" t="s">
        <v>506</v>
      </c>
      <c r="I7464" s="103" t="s">
        <v>842</v>
      </c>
      <c r="J7464" s="215">
        <v>597.12</v>
      </c>
      <c r="K7464" s="216" t="s">
        <v>344</v>
      </c>
    </row>
    <row r="7465" spans="1:11" x14ac:dyDescent="0.25">
      <c r="A7465" s="103" t="s">
        <v>1038</v>
      </c>
      <c r="B7465" s="103" t="s">
        <v>344</v>
      </c>
      <c r="C7465" s="103" t="s">
        <v>838</v>
      </c>
      <c r="D7465" s="103" t="s">
        <v>872</v>
      </c>
      <c r="E7465" s="103" t="s">
        <v>873</v>
      </c>
      <c r="F7465" s="103" t="s">
        <v>873</v>
      </c>
      <c r="G7465" s="103" t="s">
        <v>205</v>
      </c>
      <c r="H7465" s="103" t="s">
        <v>343</v>
      </c>
      <c r="I7465" s="103" t="s">
        <v>842</v>
      </c>
      <c r="J7465" s="215">
        <v>29.94</v>
      </c>
      <c r="K7465" s="216" t="s">
        <v>344</v>
      </c>
    </row>
    <row r="7466" spans="1:11" x14ac:dyDescent="0.25">
      <c r="A7466" s="103" t="s">
        <v>810</v>
      </c>
      <c r="B7466" s="103" t="s">
        <v>344</v>
      </c>
      <c r="C7466" s="103" t="s">
        <v>838</v>
      </c>
      <c r="D7466" s="103" t="s">
        <v>872</v>
      </c>
      <c r="E7466" s="103" t="s">
        <v>873</v>
      </c>
      <c r="F7466" s="103" t="s">
        <v>873</v>
      </c>
      <c r="G7466" s="103" t="s">
        <v>507</v>
      </c>
      <c r="H7466" s="103" t="s">
        <v>508</v>
      </c>
      <c r="I7466" s="103" t="s">
        <v>842</v>
      </c>
      <c r="J7466" s="215">
        <v>24.05</v>
      </c>
      <c r="K7466" s="216" t="s">
        <v>344</v>
      </c>
    </row>
    <row r="7467" spans="1:11" x14ac:dyDescent="0.25">
      <c r="A7467" s="103" t="s">
        <v>1038</v>
      </c>
      <c r="B7467" s="103" t="s">
        <v>344</v>
      </c>
      <c r="C7467" s="103" t="s">
        <v>838</v>
      </c>
      <c r="D7467" s="103" t="s">
        <v>872</v>
      </c>
      <c r="E7467" s="103" t="s">
        <v>873</v>
      </c>
      <c r="F7467" s="103" t="s">
        <v>873</v>
      </c>
      <c r="G7467" s="103" t="s">
        <v>507</v>
      </c>
      <c r="H7467" s="103" t="s">
        <v>508</v>
      </c>
      <c r="I7467" s="103" t="s">
        <v>842</v>
      </c>
      <c r="J7467" s="215">
        <v>16.940000000000001</v>
      </c>
      <c r="K7467" s="216" t="s">
        <v>344</v>
      </c>
    </row>
    <row r="7468" spans="1:11" x14ac:dyDescent="0.25">
      <c r="A7468" s="103" t="s">
        <v>806</v>
      </c>
      <c r="B7468" s="103" t="s">
        <v>344</v>
      </c>
      <c r="C7468" s="103" t="s">
        <v>838</v>
      </c>
      <c r="D7468" s="103" t="s">
        <v>872</v>
      </c>
      <c r="E7468" s="103" t="s">
        <v>873</v>
      </c>
      <c r="F7468" s="103" t="s">
        <v>873</v>
      </c>
      <c r="G7468" s="103" t="s">
        <v>507</v>
      </c>
      <c r="H7468" s="103" t="s">
        <v>508</v>
      </c>
      <c r="I7468" s="103" t="s">
        <v>842</v>
      </c>
      <c r="J7468" s="215">
        <v>14.34</v>
      </c>
      <c r="K7468" s="216" t="s">
        <v>344</v>
      </c>
    </row>
    <row r="7469" spans="1:11" x14ac:dyDescent="0.25">
      <c r="A7469" s="103" t="s">
        <v>810</v>
      </c>
      <c r="B7469" s="103" t="s">
        <v>344</v>
      </c>
      <c r="C7469" s="103" t="s">
        <v>838</v>
      </c>
      <c r="D7469" s="103" t="s">
        <v>872</v>
      </c>
      <c r="E7469" s="103" t="s">
        <v>873</v>
      </c>
      <c r="F7469" s="103" t="s">
        <v>873</v>
      </c>
      <c r="G7469" s="103" t="s">
        <v>529</v>
      </c>
      <c r="H7469" s="103" t="s">
        <v>530</v>
      </c>
      <c r="I7469" s="103" t="s">
        <v>842</v>
      </c>
      <c r="J7469" s="215">
        <v>60.63</v>
      </c>
      <c r="K7469" s="216" t="s">
        <v>344</v>
      </c>
    </row>
    <row r="7470" spans="1:11" x14ac:dyDescent="0.25">
      <c r="A7470" s="103" t="s">
        <v>810</v>
      </c>
      <c r="B7470" s="103" t="s">
        <v>344</v>
      </c>
      <c r="C7470" s="103" t="s">
        <v>838</v>
      </c>
      <c r="D7470" s="103" t="s">
        <v>872</v>
      </c>
      <c r="E7470" s="103" t="s">
        <v>873</v>
      </c>
      <c r="F7470" s="103" t="s">
        <v>873</v>
      </c>
      <c r="G7470" s="103" t="s">
        <v>483</v>
      </c>
      <c r="H7470" s="103" t="s">
        <v>484</v>
      </c>
      <c r="I7470" s="103" t="s">
        <v>842</v>
      </c>
      <c r="J7470" s="215">
        <v>21.61</v>
      </c>
      <c r="K7470" s="216" t="s">
        <v>344</v>
      </c>
    </row>
    <row r="7471" spans="1:11" x14ac:dyDescent="0.25">
      <c r="A7471" s="103" t="s">
        <v>1038</v>
      </c>
      <c r="B7471" s="103" t="s">
        <v>344</v>
      </c>
      <c r="C7471" s="103" t="s">
        <v>838</v>
      </c>
      <c r="D7471" s="103" t="s">
        <v>872</v>
      </c>
      <c r="E7471" s="103" t="s">
        <v>873</v>
      </c>
      <c r="F7471" s="103" t="s">
        <v>873</v>
      </c>
      <c r="G7471" s="103" t="s">
        <v>483</v>
      </c>
      <c r="H7471" s="103" t="s">
        <v>484</v>
      </c>
      <c r="I7471" s="103" t="s">
        <v>842</v>
      </c>
      <c r="J7471" s="215">
        <v>77.37</v>
      </c>
      <c r="K7471" s="216" t="s">
        <v>344</v>
      </c>
    </row>
    <row r="7472" spans="1:11" x14ac:dyDescent="0.25">
      <c r="A7472" s="103" t="s">
        <v>807</v>
      </c>
      <c r="B7472" s="103" t="s">
        <v>344</v>
      </c>
      <c r="C7472" s="103" t="s">
        <v>838</v>
      </c>
      <c r="D7472" s="103" t="s">
        <v>872</v>
      </c>
      <c r="E7472" s="103" t="s">
        <v>873</v>
      </c>
      <c r="F7472" s="103" t="s">
        <v>873</v>
      </c>
      <c r="G7472" s="103" t="s">
        <v>483</v>
      </c>
      <c r="H7472" s="103" t="s">
        <v>484</v>
      </c>
      <c r="I7472" s="103" t="s">
        <v>842</v>
      </c>
      <c r="J7472" s="215">
        <v>20.41</v>
      </c>
      <c r="K7472" s="216" t="s">
        <v>344</v>
      </c>
    </row>
    <row r="7473" spans="1:11" x14ac:dyDescent="0.25">
      <c r="A7473" s="103" t="s">
        <v>808</v>
      </c>
      <c r="B7473" s="103" t="s">
        <v>344</v>
      </c>
      <c r="C7473" s="103" t="s">
        <v>838</v>
      </c>
      <c r="D7473" s="103" t="s">
        <v>872</v>
      </c>
      <c r="E7473" s="103" t="s">
        <v>873</v>
      </c>
      <c r="F7473" s="103" t="s">
        <v>873</v>
      </c>
      <c r="G7473" s="103" t="s">
        <v>511</v>
      </c>
      <c r="H7473" s="103" t="s">
        <v>512</v>
      </c>
      <c r="I7473" s="103" t="s">
        <v>842</v>
      </c>
      <c r="J7473" s="215">
        <v>399.95</v>
      </c>
      <c r="K7473" s="216" t="s">
        <v>344</v>
      </c>
    </row>
    <row r="7474" spans="1:11" x14ac:dyDescent="0.25">
      <c r="A7474" s="103" t="s">
        <v>809</v>
      </c>
      <c r="B7474" s="103" t="s">
        <v>344</v>
      </c>
      <c r="C7474" s="103" t="s">
        <v>838</v>
      </c>
      <c r="D7474" s="103" t="s">
        <v>872</v>
      </c>
      <c r="E7474" s="103" t="s">
        <v>873</v>
      </c>
      <c r="F7474" s="103" t="s">
        <v>873</v>
      </c>
      <c r="G7474" s="103" t="s">
        <v>511</v>
      </c>
      <c r="H7474" s="103" t="s">
        <v>512</v>
      </c>
      <c r="I7474" s="103" t="s">
        <v>842</v>
      </c>
      <c r="J7474" s="215">
        <v>1296.7</v>
      </c>
      <c r="K7474" s="216" t="s">
        <v>344</v>
      </c>
    </row>
    <row r="7475" spans="1:11" x14ac:dyDescent="0.25">
      <c r="A7475" s="103" t="s">
        <v>1038</v>
      </c>
      <c r="B7475" s="103" t="s">
        <v>344</v>
      </c>
      <c r="C7475" s="103" t="s">
        <v>838</v>
      </c>
      <c r="D7475" s="103" t="s">
        <v>872</v>
      </c>
      <c r="E7475" s="103" t="s">
        <v>873</v>
      </c>
      <c r="F7475" s="103" t="s">
        <v>873</v>
      </c>
      <c r="G7475" s="103" t="s">
        <v>990</v>
      </c>
      <c r="H7475" s="103" t="s">
        <v>991</v>
      </c>
      <c r="I7475" s="103" t="s">
        <v>842</v>
      </c>
      <c r="J7475" s="215">
        <v>41.21</v>
      </c>
      <c r="K7475" s="216" t="s">
        <v>344</v>
      </c>
    </row>
    <row r="7476" spans="1:11" x14ac:dyDescent="0.25">
      <c r="A7476" s="103" t="s">
        <v>809</v>
      </c>
      <c r="B7476" s="103" t="s">
        <v>344</v>
      </c>
      <c r="C7476" s="103" t="s">
        <v>838</v>
      </c>
      <c r="D7476" s="103" t="s">
        <v>872</v>
      </c>
      <c r="E7476" s="103" t="s">
        <v>873</v>
      </c>
      <c r="F7476" s="103" t="s">
        <v>873</v>
      </c>
      <c r="G7476" s="103" t="s">
        <v>513</v>
      </c>
      <c r="H7476" s="103" t="s">
        <v>514</v>
      </c>
      <c r="I7476" s="103" t="s">
        <v>842</v>
      </c>
      <c r="J7476" s="215">
        <v>68.959999999999994</v>
      </c>
      <c r="K7476" s="216" t="s">
        <v>344</v>
      </c>
    </row>
    <row r="7477" spans="1:11" x14ac:dyDescent="0.25">
      <c r="A7477" s="103" t="s">
        <v>808</v>
      </c>
      <c r="B7477" s="103" t="s">
        <v>344</v>
      </c>
      <c r="C7477" s="103" t="s">
        <v>838</v>
      </c>
      <c r="D7477" s="103" t="s">
        <v>872</v>
      </c>
      <c r="E7477" s="103" t="s">
        <v>873</v>
      </c>
      <c r="F7477" s="103" t="s">
        <v>873</v>
      </c>
      <c r="G7477" s="103" t="s">
        <v>531</v>
      </c>
      <c r="H7477" s="103" t="s">
        <v>532</v>
      </c>
      <c r="I7477" s="103" t="s">
        <v>842</v>
      </c>
      <c r="J7477" s="215">
        <v>100.69</v>
      </c>
      <c r="K7477" s="216" t="s">
        <v>344</v>
      </c>
    </row>
    <row r="7478" spans="1:11" x14ac:dyDescent="0.25">
      <c r="A7478" s="103" t="s">
        <v>809</v>
      </c>
      <c r="B7478" s="103" t="s">
        <v>344</v>
      </c>
      <c r="C7478" s="103" t="s">
        <v>838</v>
      </c>
      <c r="D7478" s="103" t="s">
        <v>872</v>
      </c>
      <c r="E7478" s="103" t="s">
        <v>873</v>
      </c>
      <c r="F7478" s="103" t="s">
        <v>873</v>
      </c>
      <c r="G7478" s="103" t="s">
        <v>531</v>
      </c>
      <c r="H7478" s="103" t="s">
        <v>532</v>
      </c>
      <c r="I7478" s="103" t="s">
        <v>842</v>
      </c>
      <c r="J7478" s="215">
        <v>603.6</v>
      </c>
      <c r="K7478" s="216" t="s">
        <v>344</v>
      </c>
    </row>
    <row r="7479" spans="1:11" x14ac:dyDescent="0.25">
      <c r="A7479" s="103" t="s">
        <v>810</v>
      </c>
      <c r="B7479" s="103" t="s">
        <v>344</v>
      </c>
      <c r="C7479" s="103" t="s">
        <v>838</v>
      </c>
      <c r="D7479" s="103" t="s">
        <v>872</v>
      </c>
      <c r="E7479" s="103" t="s">
        <v>873</v>
      </c>
      <c r="F7479" s="103" t="s">
        <v>873</v>
      </c>
      <c r="G7479" s="103" t="s">
        <v>531</v>
      </c>
      <c r="H7479" s="103" t="s">
        <v>532</v>
      </c>
      <c r="I7479" s="103" t="s">
        <v>842</v>
      </c>
      <c r="J7479" s="215">
        <v>250.32</v>
      </c>
      <c r="K7479" s="216" t="s">
        <v>344</v>
      </c>
    </row>
    <row r="7480" spans="1:11" x14ac:dyDescent="0.25">
      <c r="A7480" s="103" t="s">
        <v>1038</v>
      </c>
      <c r="B7480" s="103" t="s">
        <v>344</v>
      </c>
      <c r="C7480" s="103" t="s">
        <v>838</v>
      </c>
      <c r="D7480" s="103" t="s">
        <v>872</v>
      </c>
      <c r="E7480" s="103" t="s">
        <v>873</v>
      </c>
      <c r="F7480" s="103" t="s">
        <v>873</v>
      </c>
      <c r="G7480" s="103" t="s">
        <v>531</v>
      </c>
      <c r="H7480" s="103" t="s">
        <v>532</v>
      </c>
      <c r="I7480" s="103" t="s">
        <v>842</v>
      </c>
      <c r="J7480" s="215">
        <v>865.95</v>
      </c>
      <c r="K7480" s="216" t="s">
        <v>344</v>
      </c>
    </row>
    <row r="7481" spans="1:11" x14ac:dyDescent="0.25">
      <c r="A7481" s="103" t="s">
        <v>806</v>
      </c>
      <c r="B7481" s="103" t="s">
        <v>344</v>
      </c>
      <c r="C7481" s="103" t="s">
        <v>838</v>
      </c>
      <c r="D7481" s="103" t="s">
        <v>872</v>
      </c>
      <c r="E7481" s="103" t="s">
        <v>873</v>
      </c>
      <c r="F7481" s="103" t="s">
        <v>873</v>
      </c>
      <c r="G7481" s="103" t="s">
        <v>531</v>
      </c>
      <c r="H7481" s="103" t="s">
        <v>532</v>
      </c>
      <c r="I7481" s="103" t="s">
        <v>842</v>
      </c>
      <c r="J7481" s="215">
        <v>272.32</v>
      </c>
      <c r="K7481" s="216" t="s">
        <v>344</v>
      </c>
    </row>
    <row r="7482" spans="1:11" x14ac:dyDescent="0.25">
      <c r="A7482" s="103" t="s">
        <v>807</v>
      </c>
      <c r="B7482" s="103" t="s">
        <v>344</v>
      </c>
      <c r="C7482" s="103" t="s">
        <v>838</v>
      </c>
      <c r="D7482" s="103" t="s">
        <v>872</v>
      </c>
      <c r="E7482" s="103" t="s">
        <v>873</v>
      </c>
      <c r="F7482" s="103" t="s">
        <v>873</v>
      </c>
      <c r="G7482" s="103" t="s">
        <v>531</v>
      </c>
      <c r="H7482" s="103" t="s">
        <v>532</v>
      </c>
      <c r="I7482" s="103" t="s">
        <v>842</v>
      </c>
      <c r="J7482" s="215">
        <v>151.6</v>
      </c>
      <c r="K7482" s="216" t="s">
        <v>344</v>
      </c>
    </row>
    <row r="7483" spans="1:11" x14ac:dyDescent="0.25">
      <c r="A7483" s="103" t="s">
        <v>808</v>
      </c>
      <c r="B7483" s="103" t="s">
        <v>344</v>
      </c>
      <c r="C7483" s="103" t="s">
        <v>838</v>
      </c>
      <c r="D7483" s="103" t="s">
        <v>872</v>
      </c>
      <c r="E7483" s="103" t="s">
        <v>873</v>
      </c>
      <c r="F7483" s="103" t="s">
        <v>873</v>
      </c>
      <c r="G7483" s="103" t="s">
        <v>962</v>
      </c>
      <c r="H7483" s="103" t="s">
        <v>963</v>
      </c>
      <c r="I7483" s="103" t="s">
        <v>842</v>
      </c>
      <c r="J7483" s="215">
        <v>41.57</v>
      </c>
      <c r="K7483" s="216" t="s">
        <v>344</v>
      </c>
    </row>
    <row r="7484" spans="1:11" x14ac:dyDescent="0.25">
      <c r="A7484" s="103" t="s">
        <v>808</v>
      </c>
      <c r="B7484" s="103" t="s">
        <v>344</v>
      </c>
      <c r="C7484" s="103" t="s">
        <v>838</v>
      </c>
      <c r="D7484" s="103" t="s">
        <v>872</v>
      </c>
      <c r="E7484" s="103" t="s">
        <v>873</v>
      </c>
      <c r="F7484" s="103" t="s">
        <v>873</v>
      </c>
      <c r="G7484" s="103" t="s">
        <v>533</v>
      </c>
      <c r="H7484" s="103" t="s">
        <v>534</v>
      </c>
      <c r="I7484" s="103" t="s">
        <v>842</v>
      </c>
      <c r="J7484" s="215">
        <v>78.430000000000007</v>
      </c>
      <c r="K7484" s="216" t="s">
        <v>344</v>
      </c>
    </row>
    <row r="7485" spans="1:11" x14ac:dyDescent="0.25">
      <c r="A7485" s="103" t="s">
        <v>809</v>
      </c>
      <c r="B7485" s="103" t="s">
        <v>344</v>
      </c>
      <c r="C7485" s="103" t="s">
        <v>838</v>
      </c>
      <c r="D7485" s="103" t="s">
        <v>872</v>
      </c>
      <c r="E7485" s="103" t="s">
        <v>873</v>
      </c>
      <c r="F7485" s="103" t="s">
        <v>873</v>
      </c>
      <c r="G7485" s="103" t="s">
        <v>533</v>
      </c>
      <c r="H7485" s="103" t="s">
        <v>534</v>
      </c>
      <c r="I7485" s="103" t="s">
        <v>842</v>
      </c>
      <c r="J7485" s="215">
        <v>27.73</v>
      </c>
      <c r="K7485" s="216" t="s">
        <v>344</v>
      </c>
    </row>
    <row r="7486" spans="1:11" x14ac:dyDescent="0.25">
      <c r="A7486" s="103" t="s">
        <v>1038</v>
      </c>
      <c r="B7486" s="103" t="s">
        <v>344</v>
      </c>
      <c r="C7486" s="103" t="s">
        <v>838</v>
      </c>
      <c r="D7486" s="103" t="s">
        <v>872</v>
      </c>
      <c r="E7486" s="103" t="s">
        <v>873</v>
      </c>
      <c r="F7486" s="103" t="s">
        <v>873</v>
      </c>
      <c r="G7486" s="103" t="s">
        <v>533</v>
      </c>
      <c r="H7486" s="103" t="s">
        <v>534</v>
      </c>
      <c r="I7486" s="103" t="s">
        <v>842</v>
      </c>
      <c r="J7486" s="215">
        <v>38.44</v>
      </c>
      <c r="K7486" s="216" t="s">
        <v>344</v>
      </c>
    </row>
    <row r="7487" spans="1:11" x14ac:dyDescent="0.25">
      <c r="A7487" s="103" t="s">
        <v>806</v>
      </c>
      <c r="B7487" s="103" t="s">
        <v>344</v>
      </c>
      <c r="C7487" s="103" t="s">
        <v>838</v>
      </c>
      <c r="D7487" s="103" t="s">
        <v>872</v>
      </c>
      <c r="E7487" s="103" t="s">
        <v>873</v>
      </c>
      <c r="F7487" s="103" t="s">
        <v>873</v>
      </c>
      <c r="G7487" s="103" t="s">
        <v>553</v>
      </c>
      <c r="H7487" s="103" t="s">
        <v>554</v>
      </c>
      <c r="I7487" s="103" t="s">
        <v>842</v>
      </c>
      <c r="J7487" s="215">
        <v>84.86</v>
      </c>
      <c r="K7487" s="216" t="s">
        <v>344</v>
      </c>
    </row>
    <row r="7488" spans="1:11" x14ac:dyDescent="0.25">
      <c r="A7488" s="103" t="s">
        <v>808</v>
      </c>
      <c r="B7488" s="103" t="s">
        <v>344</v>
      </c>
      <c r="C7488" s="103" t="s">
        <v>838</v>
      </c>
      <c r="D7488" s="103" t="s">
        <v>872</v>
      </c>
      <c r="E7488" s="103" t="s">
        <v>873</v>
      </c>
      <c r="F7488" s="103" t="s">
        <v>873</v>
      </c>
      <c r="G7488" s="103" t="s">
        <v>517</v>
      </c>
      <c r="H7488" s="103" t="s">
        <v>518</v>
      </c>
      <c r="I7488" s="103" t="s">
        <v>842</v>
      </c>
      <c r="J7488" s="215">
        <v>1393.06</v>
      </c>
      <c r="K7488" s="216" t="s">
        <v>344</v>
      </c>
    </row>
    <row r="7489" spans="1:11" x14ac:dyDescent="0.25">
      <c r="A7489" s="103" t="s">
        <v>809</v>
      </c>
      <c r="B7489" s="103" t="s">
        <v>344</v>
      </c>
      <c r="C7489" s="103" t="s">
        <v>838</v>
      </c>
      <c r="D7489" s="103" t="s">
        <v>872</v>
      </c>
      <c r="E7489" s="103" t="s">
        <v>873</v>
      </c>
      <c r="F7489" s="103" t="s">
        <v>873</v>
      </c>
      <c r="G7489" s="103" t="s">
        <v>517</v>
      </c>
      <c r="H7489" s="103" t="s">
        <v>518</v>
      </c>
      <c r="I7489" s="103" t="s">
        <v>842</v>
      </c>
      <c r="J7489" s="215">
        <v>816.36</v>
      </c>
      <c r="K7489" s="216" t="s">
        <v>344</v>
      </c>
    </row>
    <row r="7490" spans="1:11" x14ac:dyDescent="0.25">
      <c r="A7490" s="103" t="s">
        <v>810</v>
      </c>
      <c r="B7490" s="103" t="s">
        <v>344</v>
      </c>
      <c r="C7490" s="103" t="s">
        <v>838</v>
      </c>
      <c r="D7490" s="103" t="s">
        <v>872</v>
      </c>
      <c r="E7490" s="103" t="s">
        <v>873</v>
      </c>
      <c r="F7490" s="103" t="s">
        <v>873</v>
      </c>
      <c r="G7490" s="103" t="s">
        <v>517</v>
      </c>
      <c r="H7490" s="103" t="s">
        <v>518</v>
      </c>
      <c r="I7490" s="103" t="s">
        <v>842</v>
      </c>
      <c r="J7490" s="215">
        <v>851.89</v>
      </c>
      <c r="K7490" s="216" t="s">
        <v>344</v>
      </c>
    </row>
    <row r="7491" spans="1:11" x14ac:dyDescent="0.25">
      <c r="A7491" s="103" t="s">
        <v>1038</v>
      </c>
      <c r="B7491" s="103" t="s">
        <v>344</v>
      </c>
      <c r="C7491" s="103" t="s">
        <v>838</v>
      </c>
      <c r="D7491" s="103" t="s">
        <v>872</v>
      </c>
      <c r="E7491" s="103" t="s">
        <v>873</v>
      </c>
      <c r="F7491" s="103" t="s">
        <v>873</v>
      </c>
      <c r="G7491" s="103" t="s">
        <v>517</v>
      </c>
      <c r="H7491" s="103" t="s">
        <v>518</v>
      </c>
      <c r="I7491" s="103" t="s">
        <v>842</v>
      </c>
      <c r="J7491" s="215">
        <v>988.71</v>
      </c>
      <c r="K7491" s="216" t="s">
        <v>344</v>
      </c>
    </row>
    <row r="7492" spans="1:11" x14ac:dyDescent="0.25">
      <c r="A7492" s="103" t="s">
        <v>806</v>
      </c>
      <c r="B7492" s="103" t="s">
        <v>344</v>
      </c>
      <c r="C7492" s="103" t="s">
        <v>838</v>
      </c>
      <c r="D7492" s="103" t="s">
        <v>872</v>
      </c>
      <c r="E7492" s="103" t="s">
        <v>873</v>
      </c>
      <c r="F7492" s="103" t="s">
        <v>873</v>
      </c>
      <c r="G7492" s="103" t="s">
        <v>517</v>
      </c>
      <c r="H7492" s="103" t="s">
        <v>518</v>
      </c>
      <c r="I7492" s="103" t="s">
        <v>842</v>
      </c>
      <c r="J7492" s="215">
        <v>535.5</v>
      </c>
      <c r="K7492" s="216" t="s">
        <v>344</v>
      </c>
    </row>
    <row r="7493" spans="1:11" x14ac:dyDescent="0.25">
      <c r="A7493" s="103" t="s">
        <v>807</v>
      </c>
      <c r="B7493" s="103" t="s">
        <v>344</v>
      </c>
      <c r="C7493" s="103" t="s">
        <v>838</v>
      </c>
      <c r="D7493" s="103" t="s">
        <v>872</v>
      </c>
      <c r="E7493" s="103" t="s">
        <v>873</v>
      </c>
      <c r="F7493" s="103" t="s">
        <v>873</v>
      </c>
      <c r="G7493" s="103" t="s">
        <v>517</v>
      </c>
      <c r="H7493" s="103" t="s">
        <v>518</v>
      </c>
      <c r="I7493" s="103" t="s">
        <v>842</v>
      </c>
      <c r="J7493" s="215">
        <v>19.04</v>
      </c>
      <c r="K7493" s="216" t="s">
        <v>344</v>
      </c>
    </row>
    <row r="7494" spans="1:11" x14ac:dyDescent="0.25">
      <c r="A7494" s="103" t="s">
        <v>808</v>
      </c>
      <c r="B7494" s="103" t="s">
        <v>344</v>
      </c>
      <c r="C7494" s="103" t="s">
        <v>838</v>
      </c>
      <c r="D7494" s="103" t="s">
        <v>872</v>
      </c>
      <c r="E7494" s="103" t="s">
        <v>873</v>
      </c>
      <c r="F7494" s="103" t="s">
        <v>873</v>
      </c>
      <c r="G7494" s="103" t="s">
        <v>545</v>
      </c>
      <c r="H7494" s="103" t="s">
        <v>546</v>
      </c>
      <c r="I7494" s="103" t="s">
        <v>842</v>
      </c>
      <c r="J7494" s="215">
        <v>25.63</v>
      </c>
      <c r="K7494" s="216" t="s">
        <v>344</v>
      </c>
    </row>
    <row r="7495" spans="1:11" x14ac:dyDescent="0.25">
      <c r="A7495" s="103" t="s">
        <v>808</v>
      </c>
      <c r="B7495" s="103" t="s">
        <v>344</v>
      </c>
      <c r="C7495" s="103" t="s">
        <v>838</v>
      </c>
      <c r="D7495" s="103" t="s">
        <v>872</v>
      </c>
      <c r="E7495" s="103" t="s">
        <v>873</v>
      </c>
      <c r="F7495" s="103" t="s">
        <v>873</v>
      </c>
      <c r="G7495" s="103" t="s">
        <v>485</v>
      </c>
      <c r="H7495" s="103" t="s">
        <v>486</v>
      </c>
      <c r="I7495" s="103" t="s">
        <v>842</v>
      </c>
      <c r="J7495" s="215">
        <v>301.61</v>
      </c>
      <c r="K7495" s="216" t="s">
        <v>344</v>
      </c>
    </row>
    <row r="7496" spans="1:11" x14ac:dyDescent="0.25">
      <c r="A7496" s="103" t="s">
        <v>809</v>
      </c>
      <c r="B7496" s="103" t="s">
        <v>344</v>
      </c>
      <c r="C7496" s="103" t="s">
        <v>838</v>
      </c>
      <c r="D7496" s="103" t="s">
        <v>872</v>
      </c>
      <c r="E7496" s="103" t="s">
        <v>873</v>
      </c>
      <c r="F7496" s="103" t="s">
        <v>873</v>
      </c>
      <c r="G7496" s="103" t="s">
        <v>485</v>
      </c>
      <c r="H7496" s="103" t="s">
        <v>486</v>
      </c>
      <c r="I7496" s="103" t="s">
        <v>842</v>
      </c>
      <c r="J7496" s="215">
        <v>84.93</v>
      </c>
      <c r="K7496" s="216" t="s">
        <v>344</v>
      </c>
    </row>
    <row r="7497" spans="1:11" x14ac:dyDescent="0.25">
      <c r="A7497" s="103" t="s">
        <v>810</v>
      </c>
      <c r="B7497" s="103" t="s">
        <v>344</v>
      </c>
      <c r="C7497" s="103" t="s">
        <v>838</v>
      </c>
      <c r="D7497" s="103" t="s">
        <v>872</v>
      </c>
      <c r="E7497" s="103" t="s">
        <v>873</v>
      </c>
      <c r="F7497" s="103" t="s">
        <v>873</v>
      </c>
      <c r="G7497" s="103" t="s">
        <v>485</v>
      </c>
      <c r="H7497" s="103" t="s">
        <v>486</v>
      </c>
      <c r="I7497" s="103" t="s">
        <v>842</v>
      </c>
      <c r="J7497" s="215">
        <v>115.47</v>
      </c>
      <c r="K7497" s="216" t="s">
        <v>344</v>
      </c>
    </row>
    <row r="7498" spans="1:11" x14ac:dyDescent="0.25">
      <c r="A7498" s="103" t="s">
        <v>1038</v>
      </c>
      <c r="B7498" s="103" t="s">
        <v>344</v>
      </c>
      <c r="C7498" s="103" t="s">
        <v>838</v>
      </c>
      <c r="D7498" s="103" t="s">
        <v>872</v>
      </c>
      <c r="E7498" s="103" t="s">
        <v>873</v>
      </c>
      <c r="F7498" s="103" t="s">
        <v>873</v>
      </c>
      <c r="G7498" s="103" t="s">
        <v>485</v>
      </c>
      <c r="H7498" s="103" t="s">
        <v>486</v>
      </c>
      <c r="I7498" s="103" t="s">
        <v>842</v>
      </c>
      <c r="J7498" s="215">
        <v>15.8</v>
      </c>
      <c r="K7498" s="216" t="s">
        <v>344</v>
      </c>
    </row>
    <row r="7499" spans="1:11" x14ac:dyDescent="0.25">
      <c r="A7499" s="103" t="s">
        <v>806</v>
      </c>
      <c r="B7499" s="103" t="s">
        <v>344</v>
      </c>
      <c r="C7499" s="103" t="s">
        <v>838</v>
      </c>
      <c r="D7499" s="103" t="s">
        <v>872</v>
      </c>
      <c r="E7499" s="103" t="s">
        <v>873</v>
      </c>
      <c r="F7499" s="103" t="s">
        <v>873</v>
      </c>
      <c r="G7499" s="103" t="s">
        <v>485</v>
      </c>
      <c r="H7499" s="103" t="s">
        <v>486</v>
      </c>
      <c r="I7499" s="103" t="s">
        <v>842</v>
      </c>
      <c r="J7499" s="215">
        <v>151.28</v>
      </c>
      <c r="K7499" s="216" t="s">
        <v>344</v>
      </c>
    </row>
    <row r="7500" spans="1:11" x14ac:dyDescent="0.25">
      <c r="A7500" s="103" t="s">
        <v>807</v>
      </c>
      <c r="B7500" s="103" t="s">
        <v>344</v>
      </c>
      <c r="C7500" s="103" t="s">
        <v>838</v>
      </c>
      <c r="D7500" s="103" t="s">
        <v>872</v>
      </c>
      <c r="E7500" s="103" t="s">
        <v>873</v>
      </c>
      <c r="F7500" s="103" t="s">
        <v>873</v>
      </c>
      <c r="G7500" s="103" t="s">
        <v>485</v>
      </c>
      <c r="H7500" s="103" t="s">
        <v>486</v>
      </c>
      <c r="I7500" s="103" t="s">
        <v>842</v>
      </c>
      <c r="J7500" s="215">
        <v>21.1</v>
      </c>
      <c r="K7500" s="216" t="s">
        <v>344</v>
      </c>
    </row>
    <row r="7501" spans="1:11" x14ac:dyDescent="0.25">
      <c r="A7501" s="103" t="s">
        <v>808</v>
      </c>
      <c r="B7501" s="103" t="s">
        <v>344</v>
      </c>
      <c r="C7501" s="103" t="s">
        <v>838</v>
      </c>
      <c r="D7501" s="103" t="s">
        <v>872</v>
      </c>
      <c r="E7501" s="103" t="s">
        <v>873</v>
      </c>
      <c r="F7501" s="103" t="s">
        <v>873</v>
      </c>
      <c r="G7501" s="103" t="s">
        <v>519</v>
      </c>
      <c r="H7501" s="103" t="s">
        <v>520</v>
      </c>
      <c r="I7501" s="103" t="s">
        <v>842</v>
      </c>
      <c r="J7501" s="215">
        <v>4292.03</v>
      </c>
      <c r="K7501" s="216" t="s">
        <v>344</v>
      </c>
    </row>
    <row r="7502" spans="1:11" x14ac:dyDescent="0.25">
      <c r="A7502" s="103" t="s">
        <v>809</v>
      </c>
      <c r="B7502" s="103" t="s">
        <v>344</v>
      </c>
      <c r="C7502" s="103" t="s">
        <v>838</v>
      </c>
      <c r="D7502" s="103" t="s">
        <v>872</v>
      </c>
      <c r="E7502" s="103" t="s">
        <v>873</v>
      </c>
      <c r="F7502" s="103" t="s">
        <v>873</v>
      </c>
      <c r="G7502" s="103" t="s">
        <v>519</v>
      </c>
      <c r="H7502" s="103" t="s">
        <v>520</v>
      </c>
      <c r="I7502" s="103" t="s">
        <v>842</v>
      </c>
      <c r="J7502" s="215">
        <v>183.73</v>
      </c>
      <c r="K7502" s="216" t="s">
        <v>344</v>
      </c>
    </row>
    <row r="7503" spans="1:11" x14ac:dyDescent="0.25">
      <c r="A7503" s="103" t="s">
        <v>810</v>
      </c>
      <c r="B7503" s="103" t="s">
        <v>344</v>
      </c>
      <c r="C7503" s="103" t="s">
        <v>838</v>
      </c>
      <c r="D7503" s="103" t="s">
        <v>872</v>
      </c>
      <c r="E7503" s="103" t="s">
        <v>873</v>
      </c>
      <c r="F7503" s="103" t="s">
        <v>873</v>
      </c>
      <c r="G7503" s="103" t="s">
        <v>519</v>
      </c>
      <c r="H7503" s="103" t="s">
        <v>520</v>
      </c>
      <c r="I7503" s="103" t="s">
        <v>842</v>
      </c>
      <c r="J7503" s="215">
        <v>229.73</v>
      </c>
      <c r="K7503" s="216" t="s">
        <v>344</v>
      </c>
    </row>
    <row r="7504" spans="1:11" x14ac:dyDescent="0.25">
      <c r="A7504" s="103" t="s">
        <v>1038</v>
      </c>
      <c r="B7504" s="103" t="s">
        <v>344</v>
      </c>
      <c r="C7504" s="103" t="s">
        <v>838</v>
      </c>
      <c r="D7504" s="103" t="s">
        <v>872</v>
      </c>
      <c r="E7504" s="103" t="s">
        <v>873</v>
      </c>
      <c r="F7504" s="103" t="s">
        <v>873</v>
      </c>
      <c r="G7504" s="103" t="s">
        <v>519</v>
      </c>
      <c r="H7504" s="103" t="s">
        <v>520</v>
      </c>
      <c r="I7504" s="103" t="s">
        <v>842</v>
      </c>
      <c r="J7504" s="215">
        <v>34.86</v>
      </c>
      <c r="K7504" s="216" t="s">
        <v>344</v>
      </c>
    </row>
    <row r="7505" spans="1:11" x14ac:dyDescent="0.25">
      <c r="A7505" s="103" t="s">
        <v>806</v>
      </c>
      <c r="B7505" s="103" t="s">
        <v>344</v>
      </c>
      <c r="C7505" s="103" t="s">
        <v>838</v>
      </c>
      <c r="D7505" s="103" t="s">
        <v>872</v>
      </c>
      <c r="E7505" s="103" t="s">
        <v>873</v>
      </c>
      <c r="F7505" s="103" t="s">
        <v>873</v>
      </c>
      <c r="G7505" s="103" t="s">
        <v>519</v>
      </c>
      <c r="H7505" s="103" t="s">
        <v>520</v>
      </c>
      <c r="I7505" s="103" t="s">
        <v>842</v>
      </c>
      <c r="J7505" s="215">
        <v>272.68</v>
      </c>
      <c r="K7505" s="216" t="s">
        <v>344</v>
      </c>
    </row>
    <row r="7506" spans="1:11" x14ac:dyDescent="0.25">
      <c r="A7506" s="103" t="s">
        <v>807</v>
      </c>
      <c r="B7506" s="103" t="s">
        <v>344</v>
      </c>
      <c r="C7506" s="103" t="s">
        <v>838</v>
      </c>
      <c r="D7506" s="103" t="s">
        <v>872</v>
      </c>
      <c r="E7506" s="103" t="s">
        <v>873</v>
      </c>
      <c r="F7506" s="103" t="s">
        <v>873</v>
      </c>
      <c r="G7506" s="103" t="s">
        <v>519</v>
      </c>
      <c r="H7506" s="103" t="s">
        <v>520</v>
      </c>
      <c r="I7506" s="103" t="s">
        <v>842</v>
      </c>
      <c r="J7506" s="215">
        <v>1292.1199999999999</v>
      </c>
      <c r="K7506" s="216" t="s">
        <v>344</v>
      </c>
    </row>
    <row r="7507" spans="1:11" x14ac:dyDescent="0.25">
      <c r="A7507" s="103" t="s">
        <v>1038</v>
      </c>
      <c r="B7507" s="103" t="s">
        <v>344</v>
      </c>
      <c r="C7507" s="103" t="s">
        <v>838</v>
      </c>
      <c r="D7507" s="103" t="s">
        <v>872</v>
      </c>
      <c r="E7507" s="103" t="s">
        <v>873</v>
      </c>
      <c r="F7507" s="103" t="s">
        <v>873</v>
      </c>
      <c r="G7507" s="103" t="s">
        <v>535</v>
      </c>
      <c r="H7507" s="103" t="s">
        <v>536</v>
      </c>
      <c r="I7507" s="103" t="s">
        <v>842</v>
      </c>
      <c r="J7507" s="215">
        <v>20</v>
      </c>
      <c r="K7507" s="216" t="s">
        <v>344</v>
      </c>
    </row>
    <row r="7508" spans="1:11" x14ac:dyDescent="0.25">
      <c r="A7508" s="103" t="s">
        <v>807</v>
      </c>
      <c r="B7508" s="103" t="s">
        <v>344</v>
      </c>
      <c r="C7508" s="103" t="s">
        <v>838</v>
      </c>
      <c r="D7508" s="103" t="s">
        <v>872</v>
      </c>
      <c r="E7508" s="103" t="s">
        <v>873</v>
      </c>
      <c r="F7508" s="103" t="s">
        <v>873</v>
      </c>
      <c r="G7508" s="103" t="s">
        <v>535</v>
      </c>
      <c r="H7508" s="103" t="s">
        <v>536</v>
      </c>
      <c r="I7508" s="103" t="s">
        <v>842</v>
      </c>
      <c r="J7508" s="215">
        <v>513.55999999999995</v>
      </c>
      <c r="K7508" s="216" t="s">
        <v>344</v>
      </c>
    </row>
    <row r="7509" spans="1:11" x14ac:dyDescent="0.25">
      <c r="A7509" s="103" t="s">
        <v>808</v>
      </c>
      <c r="B7509" s="103" t="s">
        <v>344</v>
      </c>
      <c r="C7509" s="103" t="s">
        <v>838</v>
      </c>
      <c r="D7509" s="103" t="s">
        <v>872</v>
      </c>
      <c r="E7509" s="103" t="s">
        <v>873</v>
      </c>
      <c r="F7509" s="103" t="s">
        <v>873</v>
      </c>
      <c r="G7509" s="103" t="s">
        <v>521</v>
      </c>
      <c r="H7509" s="103" t="s">
        <v>522</v>
      </c>
      <c r="I7509" s="103" t="s">
        <v>842</v>
      </c>
      <c r="J7509" s="215">
        <v>74.319999999999993</v>
      </c>
      <c r="K7509" s="216" t="s">
        <v>344</v>
      </c>
    </row>
    <row r="7510" spans="1:11" x14ac:dyDescent="0.25">
      <c r="A7510" s="103" t="s">
        <v>1038</v>
      </c>
      <c r="B7510" s="103" t="s">
        <v>344</v>
      </c>
      <c r="C7510" s="103" t="s">
        <v>838</v>
      </c>
      <c r="D7510" s="103" t="s">
        <v>872</v>
      </c>
      <c r="E7510" s="103" t="s">
        <v>873</v>
      </c>
      <c r="F7510" s="103" t="s">
        <v>873</v>
      </c>
      <c r="G7510" s="103" t="s">
        <v>521</v>
      </c>
      <c r="H7510" s="103" t="s">
        <v>522</v>
      </c>
      <c r="I7510" s="103" t="s">
        <v>842</v>
      </c>
      <c r="J7510" s="215">
        <v>126.27</v>
      </c>
      <c r="K7510" s="216" t="s">
        <v>344</v>
      </c>
    </row>
    <row r="7511" spans="1:11" x14ac:dyDescent="0.25">
      <c r="A7511" s="103" t="s">
        <v>809</v>
      </c>
      <c r="B7511" s="103" t="s">
        <v>344</v>
      </c>
      <c r="C7511" s="103" t="s">
        <v>838</v>
      </c>
      <c r="D7511" s="103" t="s">
        <v>872</v>
      </c>
      <c r="E7511" s="103" t="s">
        <v>873</v>
      </c>
      <c r="F7511" s="103" t="s">
        <v>873</v>
      </c>
      <c r="G7511" s="103" t="s">
        <v>539</v>
      </c>
      <c r="H7511" s="103" t="s">
        <v>540</v>
      </c>
      <c r="I7511" s="103" t="s">
        <v>842</v>
      </c>
      <c r="J7511" s="215">
        <v>16.13</v>
      </c>
      <c r="K7511" s="216" t="s">
        <v>344</v>
      </c>
    </row>
    <row r="7512" spans="1:11" x14ac:dyDescent="0.25">
      <c r="A7512" s="103" t="s">
        <v>808</v>
      </c>
      <c r="B7512" s="103" t="s">
        <v>344</v>
      </c>
      <c r="C7512" s="103" t="s">
        <v>838</v>
      </c>
      <c r="D7512" s="103" t="s">
        <v>872</v>
      </c>
      <c r="E7512" s="103" t="s">
        <v>873</v>
      </c>
      <c r="F7512" s="103" t="s">
        <v>873</v>
      </c>
      <c r="G7512" s="103" t="s">
        <v>523</v>
      </c>
      <c r="H7512" s="103" t="s">
        <v>524</v>
      </c>
      <c r="I7512" s="103" t="s">
        <v>842</v>
      </c>
      <c r="J7512" s="215">
        <v>98.81</v>
      </c>
      <c r="K7512" s="216" t="s">
        <v>344</v>
      </c>
    </row>
    <row r="7513" spans="1:11" x14ac:dyDescent="0.25">
      <c r="A7513" s="103" t="s">
        <v>809</v>
      </c>
      <c r="B7513" s="103" t="s">
        <v>344</v>
      </c>
      <c r="C7513" s="103" t="s">
        <v>838</v>
      </c>
      <c r="D7513" s="103" t="s">
        <v>872</v>
      </c>
      <c r="E7513" s="103" t="s">
        <v>873</v>
      </c>
      <c r="F7513" s="103" t="s">
        <v>873</v>
      </c>
      <c r="G7513" s="103" t="s">
        <v>523</v>
      </c>
      <c r="H7513" s="103" t="s">
        <v>524</v>
      </c>
      <c r="I7513" s="103" t="s">
        <v>842</v>
      </c>
      <c r="J7513" s="215">
        <v>323.07</v>
      </c>
      <c r="K7513" s="216" t="s">
        <v>344</v>
      </c>
    </row>
    <row r="7514" spans="1:11" x14ac:dyDescent="0.25">
      <c r="A7514" s="103" t="s">
        <v>810</v>
      </c>
      <c r="B7514" s="103" t="s">
        <v>344</v>
      </c>
      <c r="C7514" s="103" t="s">
        <v>838</v>
      </c>
      <c r="D7514" s="103" t="s">
        <v>872</v>
      </c>
      <c r="E7514" s="103" t="s">
        <v>873</v>
      </c>
      <c r="F7514" s="103" t="s">
        <v>873</v>
      </c>
      <c r="G7514" s="103" t="s">
        <v>523</v>
      </c>
      <c r="H7514" s="103" t="s">
        <v>524</v>
      </c>
      <c r="I7514" s="103" t="s">
        <v>842</v>
      </c>
      <c r="J7514" s="215">
        <v>98.49</v>
      </c>
      <c r="K7514" s="216" t="s">
        <v>344</v>
      </c>
    </row>
    <row r="7515" spans="1:11" x14ac:dyDescent="0.25">
      <c r="A7515" s="103" t="s">
        <v>1038</v>
      </c>
      <c r="B7515" s="103" t="s">
        <v>344</v>
      </c>
      <c r="C7515" s="103" t="s">
        <v>838</v>
      </c>
      <c r="D7515" s="103" t="s">
        <v>872</v>
      </c>
      <c r="E7515" s="103" t="s">
        <v>873</v>
      </c>
      <c r="F7515" s="103" t="s">
        <v>873</v>
      </c>
      <c r="G7515" s="103" t="s">
        <v>523</v>
      </c>
      <c r="H7515" s="103" t="s">
        <v>524</v>
      </c>
      <c r="I7515" s="103" t="s">
        <v>842</v>
      </c>
      <c r="J7515" s="215">
        <v>235.5</v>
      </c>
      <c r="K7515" s="216" t="s">
        <v>344</v>
      </c>
    </row>
    <row r="7516" spans="1:11" x14ac:dyDescent="0.25">
      <c r="A7516" s="103" t="s">
        <v>806</v>
      </c>
      <c r="B7516" s="103" t="s">
        <v>344</v>
      </c>
      <c r="C7516" s="103" t="s">
        <v>838</v>
      </c>
      <c r="D7516" s="103" t="s">
        <v>872</v>
      </c>
      <c r="E7516" s="103" t="s">
        <v>873</v>
      </c>
      <c r="F7516" s="103" t="s">
        <v>873</v>
      </c>
      <c r="G7516" s="103" t="s">
        <v>523</v>
      </c>
      <c r="H7516" s="103" t="s">
        <v>524</v>
      </c>
      <c r="I7516" s="103" t="s">
        <v>842</v>
      </c>
      <c r="J7516" s="215">
        <v>164.04</v>
      </c>
      <c r="K7516" s="216" t="s">
        <v>344</v>
      </c>
    </row>
    <row r="7517" spans="1:11" x14ac:dyDescent="0.25">
      <c r="A7517" s="103" t="s">
        <v>1038</v>
      </c>
      <c r="B7517" s="103" t="s">
        <v>344</v>
      </c>
      <c r="C7517" s="103" t="s">
        <v>838</v>
      </c>
      <c r="D7517" s="103" t="s">
        <v>872</v>
      </c>
      <c r="E7517" s="103" t="s">
        <v>873</v>
      </c>
      <c r="F7517" s="103" t="s">
        <v>873</v>
      </c>
      <c r="G7517" s="103" t="s">
        <v>541</v>
      </c>
      <c r="H7517" s="103" t="s">
        <v>542</v>
      </c>
      <c r="I7517" s="103" t="s">
        <v>842</v>
      </c>
      <c r="J7517" s="215">
        <v>89.08</v>
      </c>
      <c r="K7517" s="216" t="s">
        <v>344</v>
      </c>
    </row>
    <row r="7518" spans="1:11" x14ac:dyDescent="0.25">
      <c r="A7518" s="103" t="s">
        <v>807</v>
      </c>
      <c r="B7518" s="103" t="s">
        <v>344</v>
      </c>
      <c r="C7518" s="103" t="s">
        <v>838</v>
      </c>
      <c r="D7518" s="103" t="s">
        <v>872</v>
      </c>
      <c r="E7518" s="103" t="s">
        <v>873</v>
      </c>
      <c r="F7518" s="103" t="s">
        <v>873</v>
      </c>
      <c r="G7518" s="103" t="s">
        <v>541</v>
      </c>
      <c r="H7518" s="103" t="s">
        <v>542</v>
      </c>
      <c r="I7518" s="103" t="s">
        <v>842</v>
      </c>
      <c r="J7518" s="215">
        <v>53.74</v>
      </c>
      <c r="K7518" s="216" t="s">
        <v>344</v>
      </c>
    </row>
    <row r="7519" spans="1:11" x14ac:dyDescent="0.25">
      <c r="A7519" s="103" t="s">
        <v>809</v>
      </c>
      <c r="B7519" s="103" t="s">
        <v>344</v>
      </c>
      <c r="C7519" s="103" t="s">
        <v>838</v>
      </c>
      <c r="D7519" s="103" t="s">
        <v>872</v>
      </c>
      <c r="E7519" s="103" t="s">
        <v>873</v>
      </c>
      <c r="F7519" s="103" t="s">
        <v>873</v>
      </c>
      <c r="G7519" s="103" t="s">
        <v>547</v>
      </c>
      <c r="H7519" s="103" t="s">
        <v>548</v>
      </c>
      <c r="I7519" s="103" t="s">
        <v>842</v>
      </c>
      <c r="J7519" s="215">
        <v>582.4</v>
      </c>
      <c r="K7519" s="216" t="s">
        <v>344</v>
      </c>
    </row>
    <row r="7520" spans="1:11" x14ac:dyDescent="0.25">
      <c r="A7520" s="103" t="s">
        <v>810</v>
      </c>
      <c r="B7520" s="103" t="s">
        <v>344</v>
      </c>
      <c r="C7520" s="103" t="s">
        <v>838</v>
      </c>
      <c r="D7520" s="103" t="s">
        <v>872</v>
      </c>
      <c r="E7520" s="103" t="s">
        <v>873</v>
      </c>
      <c r="F7520" s="103" t="s">
        <v>873</v>
      </c>
      <c r="G7520" s="103" t="s">
        <v>547</v>
      </c>
      <c r="H7520" s="103" t="s">
        <v>548</v>
      </c>
      <c r="I7520" s="103" t="s">
        <v>842</v>
      </c>
      <c r="J7520" s="215">
        <v>403.21</v>
      </c>
      <c r="K7520" s="216" t="s">
        <v>344</v>
      </c>
    </row>
    <row r="7521" spans="1:11" x14ac:dyDescent="0.25">
      <c r="A7521" s="103" t="s">
        <v>806</v>
      </c>
      <c r="B7521" s="103" t="s">
        <v>344</v>
      </c>
      <c r="C7521" s="103" t="s">
        <v>838</v>
      </c>
      <c r="D7521" s="103" t="s">
        <v>872</v>
      </c>
      <c r="E7521" s="103" t="s">
        <v>873</v>
      </c>
      <c r="F7521" s="103" t="s">
        <v>873</v>
      </c>
      <c r="G7521" s="103" t="s">
        <v>547</v>
      </c>
      <c r="H7521" s="103" t="s">
        <v>548</v>
      </c>
      <c r="I7521" s="103" t="s">
        <v>842</v>
      </c>
      <c r="J7521" s="215">
        <v>1249.44</v>
      </c>
      <c r="K7521" s="216" t="s">
        <v>344</v>
      </c>
    </row>
    <row r="7522" spans="1:11" x14ac:dyDescent="0.25">
      <c r="A7522" s="103" t="s">
        <v>808</v>
      </c>
      <c r="B7522" s="103" t="s">
        <v>344</v>
      </c>
      <c r="C7522" s="103" t="s">
        <v>838</v>
      </c>
      <c r="D7522" s="103" t="s">
        <v>872</v>
      </c>
      <c r="E7522" s="103" t="s">
        <v>873</v>
      </c>
      <c r="F7522" s="103" t="s">
        <v>873</v>
      </c>
      <c r="G7522" s="103" t="s">
        <v>172</v>
      </c>
      <c r="H7522" s="103" t="s">
        <v>345</v>
      </c>
      <c r="I7522" s="103" t="s">
        <v>842</v>
      </c>
      <c r="J7522" s="215">
        <v>58.94</v>
      </c>
      <c r="K7522" s="216" t="s">
        <v>344</v>
      </c>
    </row>
    <row r="7523" spans="1:11" x14ac:dyDescent="0.25">
      <c r="A7523" s="103" t="s">
        <v>809</v>
      </c>
      <c r="B7523" s="103" t="s">
        <v>344</v>
      </c>
      <c r="C7523" s="103" t="s">
        <v>838</v>
      </c>
      <c r="D7523" s="103" t="s">
        <v>872</v>
      </c>
      <c r="E7523" s="103" t="s">
        <v>873</v>
      </c>
      <c r="F7523" s="103" t="s">
        <v>873</v>
      </c>
      <c r="G7523" s="103" t="s">
        <v>172</v>
      </c>
      <c r="H7523" s="103" t="s">
        <v>345</v>
      </c>
      <c r="I7523" s="103" t="s">
        <v>842</v>
      </c>
      <c r="J7523" s="215">
        <v>829.8</v>
      </c>
      <c r="K7523" s="216" t="s">
        <v>344</v>
      </c>
    </row>
    <row r="7524" spans="1:11" x14ac:dyDescent="0.25">
      <c r="A7524" s="103" t="s">
        <v>810</v>
      </c>
      <c r="B7524" s="103" t="s">
        <v>344</v>
      </c>
      <c r="C7524" s="103" t="s">
        <v>838</v>
      </c>
      <c r="D7524" s="103" t="s">
        <v>872</v>
      </c>
      <c r="E7524" s="103" t="s">
        <v>873</v>
      </c>
      <c r="F7524" s="103" t="s">
        <v>873</v>
      </c>
      <c r="G7524" s="103" t="s">
        <v>172</v>
      </c>
      <c r="H7524" s="103" t="s">
        <v>345</v>
      </c>
      <c r="I7524" s="103" t="s">
        <v>842</v>
      </c>
      <c r="J7524" s="215">
        <v>29.26</v>
      </c>
      <c r="K7524" s="216" t="s">
        <v>344</v>
      </c>
    </row>
    <row r="7525" spans="1:11" x14ac:dyDescent="0.25">
      <c r="A7525" s="103" t="s">
        <v>1038</v>
      </c>
      <c r="B7525" s="103" t="s">
        <v>344</v>
      </c>
      <c r="C7525" s="103" t="s">
        <v>838</v>
      </c>
      <c r="D7525" s="103" t="s">
        <v>872</v>
      </c>
      <c r="E7525" s="103" t="s">
        <v>873</v>
      </c>
      <c r="F7525" s="103" t="s">
        <v>873</v>
      </c>
      <c r="G7525" s="103" t="s">
        <v>172</v>
      </c>
      <c r="H7525" s="103" t="s">
        <v>345</v>
      </c>
      <c r="I7525" s="103" t="s">
        <v>842</v>
      </c>
      <c r="J7525" s="215">
        <v>312.95</v>
      </c>
      <c r="K7525" s="216" t="s">
        <v>344</v>
      </c>
    </row>
    <row r="7526" spans="1:11" x14ac:dyDescent="0.25">
      <c r="A7526" s="103" t="s">
        <v>806</v>
      </c>
      <c r="B7526" s="103" t="s">
        <v>344</v>
      </c>
      <c r="C7526" s="103" t="s">
        <v>838</v>
      </c>
      <c r="D7526" s="103" t="s">
        <v>872</v>
      </c>
      <c r="E7526" s="103" t="s">
        <v>873</v>
      </c>
      <c r="F7526" s="103" t="s">
        <v>873</v>
      </c>
      <c r="G7526" s="103" t="s">
        <v>172</v>
      </c>
      <c r="H7526" s="103" t="s">
        <v>345</v>
      </c>
      <c r="I7526" s="103" t="s">
        <v>842</v>
      </c>
      <c r="J7526" s="215">
        <v>431.9</v>
      </c>
      <c r="K7526" s="216" t="s">
        <v>344</v>
      </c>
    </row>
    <row r="7527" spans="1:11" x14ac:dyDescent="0.25">
      <c r="A7527" s="103" t="s">
        <v>807</v>
      </c>
      <c r="B7527" s="103" t="s">
        <v>344</v>
      </c>
      <c r="C7527" s="103" t="s">
        <v>838</v>
      </c>
      <c r="D7527" s="103" t="s">
        <v>872</v>
      </c>
      <c r="E7527" s="103" t="s">
        <v>873</v>
      </c>
      <c r="F7527" s="103" t="s">
        <v>873</v>
      </c>
      <c r="G7527" s="103" t="s">
        <v>172</v>
      </c>
      <c r="H7527" s="103" t="s">
        <v>345</v>
      </c>
      <c r="I7527" s="103" t="s">
        <v>842</v>
      </c>
      <c r="J7527" s="215">
        <v>2092.38</v>
      </c>
      <c r="K7527" s="216" t="s">
        <v>344</v>
      </c>
    </row>
    <row r="7528" spans="1:11" x14ac:dyDescent="0.25">
      <c r="A7528" s="103" t="s">
        <v>808</v>
      </c>
      <c r="B7528" s="103" t="s">
        <v>344</v>
      </c>
      <c r="C7528" s="103" t="s">
        <v>838</v>
      </c>
      <c r="D7528" s="103" t="s">
        <v>872</v>
      </c>
      <c r="E7528" s="103" t="s">
        <v>873</v>
      </c>
      <c r="F7528" s="103" t="s">
        <v>873</v>
      </c>
      <c r="G7528" s="103" t="s">
        <v>204</v>
      </c>
      <c r="H7528" s="103" t="s">
        <v>353</v>
      </c>
      <c r="I7528" s="103" t="s">
        <v>842</v>
      </c>
      <c r="J7528" s="215">
        <v>504.65</v>
      </c>
      <c r="K7528" s="216" t="s">
        <v>347</v>
      </c>
    </row>
    <row r="7529" spans="1:11" x14ac:dyDescent="0.25">
      <c r="A7529" s="103" t="s">
        <v>808</v>
      </c>
      <c r="B7529" s="103" t="s">
        <v>344</v>
      </c>
      <c r="C7529" s="103" t="s">
        <v>838</v>
      </c>
      <c r="D7529" s="103" t="s">
        <v>872</v>
      </c>
      <c r="E7529" s="103" t="s">
        <v>873</v>
      </c>
      <c r="F7529" s="103" t="s">
        <v>873</v>
      </c>
      <c r="G7529" s="103" t="s">
        <v>207</v>
      </c>
      <c r="H7529" s="103" t="s">
        <v>354</v>
      </c>
      <c r="I7529" s="103" t="s">
        <v>842</v>
      </c>
      <c r="J7529" s="215">
        <v>504</v>
      </c>
      <c r="K7529" s="216" t="s">
        <v>347</v>
      </c>
    </row>
    <row r="7530" spans="1:11" x14ac:dyDescent="0.25">
      <c r="A7530" s="103" t="s">
        <v>810</v>
      </c>
      <c r="B7530" s="103" t="s">
        <v>344</v>
      </c>
      <c r="C7530" s="103" t="s">
        <v>838</v>
      </c>
      <c r="D7530" s="103" t="s">
        <v>872</v>
      </c>
      <c r="E7530" s="103" t="s">
        <v>873</v>
      </c>
      <c r="F7530" s="103" t="s">
        <v>873</v>
      </c>
      <c r="G7530" s="103" t="s">
        <v>650</v>
      </c>
      <c r="H7530" s="103" t="s">
        <v>651</v>
      </c>
      <c r="I7530" s="103" t="s">
        <v>842</v>
      </c>
      <c r="J7530" s="215">
        <v>438.71</v>
      </c>
      <c r="K7530" s="216" t="s">
        <v>88</v>
      </c>
    </row>
    <row r="7531" spans="1:11" x14ac:dyDescent="0.25">
      <c r="A7531" s="103" t="s">
        <v>809</v>
      </c>
      <c r="B7531" s="103" t="s">
        <v>344</v>
      </c>
      <c r="C7531" s="103" t="s">
        <v>271</v>
      </c>
      <c r="D7531" s="103" t="s">
        <v>140</v>
      </c>
      <c r="E7531" s="111"/>
      <c r="F7531" s="103" t="s">
        <v>882</v>
      </c>
      <c r="G7531" s="103" t="s">
        <v>142</v>
      </c>
      <c r="H7531" s="103" t="s">
        <v>367</v>
      </c>
      <c r="I7531" s="103" t="s">
        <v>842</v>
      </c>
      <c r="J7531" s="215">
        <v>1690.13</v>
      </c>
      <c r="K7531" s="216" t="s">
        <v>88</v>
      </c>
    </row>
    <row r="7532" spans="1:11" x14ac:dyDescent="0.25">
      <c r="A7532" s="103" t="s">
        <v>1038</v>
      </c>
      <c r="B7532" s="103" t="s">
        <v>344</v>
      </c>
      <c r="C7532" s="103" t="s">
        <v>883</v>
      </c>
      <c r="D7532" s="103" t="s">
        <v>123</v>
      </c>
      <c r="E7532" s="103" t="s">
        <v>884</v>
      </c>
      <c r="F7532" s="103" t="s">
        <v>884</v>
      </c>
      <c r="G7532" s="103" t="s">
        <v>533</v>
      </c>
      <c r="H7532" s="103" t="s">
        <v>534</v>
      </c>
      <c r="I7532" s="103" t="s">
        <v>842</v>
      </c>
      <c r="J7532" s="215">
        <v>10</v>
      </c>
      <c r="K7532" s="216" t="s">
        <v>344</v>
      </c>
    </row>
    <row r="7533" spans="1:11" x14ac:dyDescent="0.25">
      <c r="A7533" s="103" t="s">
        <v>808</v>
      </c>
      <c r="B7533" s="103" t="s">
        <v>344</v>
      </c>
      <c r="C7533" s="103" t="s">
        <v>883</v>
      </c>
      <c r="D7533" s="103" t="s">
        <v>123</v>
      </c>
      <c r="E7533" s="103" t="s">
        <v>884</v>
      </c>
      <c r="F7533" s="103" t="s">
        <v>884</v>
      </c>
      <c r="G7533" s="103" t="s">
        <v>172</v>
      </c>
      <c r="H7533" s="103" t="s">
        <v>345</v>
      </c>
      <c r="I7533" s="103" t="s">
        <v>842</v>
      </c>
      <c r="J7533" s="215">
        <v>467.05</v>
      </c>
      <c r="K7533" s="216" t="s">
        <v>344</v>
      </c>
    </row>
    <row r="7534" spans="1:11" x14ac:dyDescent="0.25">
      <c r="A7534" s="103" t="s">
        <v>809</v>
      </c>
      <c r="B7534" s="103" t="s">
        <v>344</v>
      </c>
      <c r="C7534" s="103" t="s">
        <v>883</v>
      </c>
      <c r="D7534" s="103" t="s">
        <v>957</v>
      </c>
      <c r="E7534" s="103" t="s">
        <v>958</v>
      </c>
      <c r="F7534" s="103" t="s">
        <v>958</v>
      </c>
      <c r="G7534" s="103" t="s">
        <v>505</v>
      </c>
      <c r="H7534" s="103" t="s">
        <v>506</v>
      </c>
      <c r="I7534" s="103" t="s">
        <v>842</v>
      </c>
      <c r="J7534" s="215">
        <v>131.15</v>
      </c>
      <c r="K7534" s="216" t="s">
        <v>344</v>
      </c>
    </row>
    <row r="7535" spans="1:11" x14ac:dyDescent="0.25">
      <c r="A7535" s="103" t="s">
        <v>806</v>
      </c>
      <c r="B7535" s="103" t="s">
        <v>344</v>
      </c>
      <c r="C7535" s="103" t="s">
        <v>883</v>
      </c>
      <c r="D7535" s="103" t="s">
        <v>957</v>
      </c>
      <c r="E7535" s="103" t="s">
        <v>958</v>
      </c>
      <c r="F7535" s="103" t="s">
        <v>958</v>
      </c>
      <c r="G7535" s="103" t="s">
        <v>505</v>
      </c>
      <c r="H7535" s="103" t="s">
        <v>506</v>
      </c>
      <c r="I7535" s="103" t="s">
        <v>842</v>
      </c>
      <c r="J7535" s="215">
        <v>861.89</v>
      </c>
      <c r="K7535" s="216" t="s">
        <v>344</v>
      </c>
    </row>
    <row r="7536" spans="1:11" x14ac:dyDescent="0.25">
      <c r="A7536" s="103" t="s">
        <v>808</v>
      </c>
      <c r="B7536" s="103" t="s">
        <v>344</v>
      </c>
      <c r="C7536" s="103" t="s">
        <v>889</v>
      </c>
      <c r="D7536" s="103" t="s">
        <v>890</v>
      </c>
      <c r="E7536" s="103" t="s">
        <v>891</v>
      </c>
      <c r="F7536" s="103" t="s">
        <v>891</v>
      </c>
      <c r="G7536" s="103" t="s">
        <v>959</v>
      </c>
      <c r="H7536" s="103" t="s">
        <v>960</v>
      </c>
      <c r="I7536" s="103" t="s">
        <v>842</v>
      </c>
      <c r="J7536" s="215">
        <v>27920.959999999999</v>
      </c>
      <c r="K7536" s="216" t="s">
        <v>344</v>
      </c>
    </row>
    <row r="7537" spans="1:11" x14ac:dyDescent="0.25">
      <c r="A7537" s="103" t="s">
        <v>809</v>
      </c>
      <c r="B7537" s="103" t="s">
        <v>344</v>
      </c>
      <c r="C7537" s="103" t="s">
        <v>889</v>
      </c>
      <c r="D7537" s="103" t="s">
        <v>890</v>
      </c>
      <c r="E7537" s="103" t="s">
        <v>891</v>
      </c>
      <c r="F7537" s="103" t="s">
        <v>891</v>
      </c>
      <c r="G7537" s="103" t="s">
        <v>959</v>
      </c>
      <c r="H7537" s="103" t="s">
        <v>960</v>
      </c>
      <c r="I7537" s="103" t="s">
        <v>842</v>
      </c>
      <c r="J7537" s="215">
        <v>32794.29</v>
      </c>
      <c r="K7537" s="216" t="s">
        <v>344</v>
      </c>
    </row>
    <row r="7538" spans="1:11" x14ac:dyDescent="0.25">
      <c r="A7538" s="103" t="s">
        <v>810</v>
      </c>
      <c r="B7538" s="103" t="s">
        <v>344</v>
      </c>
      <c r="C7538" s="103" t="s">
        <v>889</v>
      </c>
      <c r="D7538" s="103" t="s">
        <v>890</v>
      </c>
      <c r="E7538" s="103" t="s">
        <v>891</v>
      </c>
      <c r="F7538" s="103" t="s">
        <v>891</v>
      </c>
      <c r="G7538" s="103" t="s">
        <v>959</v>
      </c>
      <c r="H7538" s="103" t="s">
        <v>960</v>
      </c>
      <c r="I7538" s="103" t="s">
        <v>842</v>
      </c>
      <c r="J7538" s="215">
        <v>36971.69</v>
      </c>
      <c r="K7538" s="216" t="s">
        <v>344</v>
      </c>
    </row>
    <row r="7539" spans="1:11" x14ac:dyDescent="0.25">
      <c r="A7539" s="103" t="s">
        <v>1038</v>
      </c>
      <c r="B7539" s="103" t="s">
        <v>344</v>
      </c>
      <c r="C7539" s="103" t="s">
        <v>889</v>
      </c>
      <c r="D7539" s="103" t="s">
        <v>890</v>
      </c>
      <c r="E7539" s="103" t="s">
        <v>891</v>
      </c>
      <c r="F7539" s="103" t="s">
        <v>891</v>
      </c>
      <c r="G7539" s="103" t="s">
        <v>959</v>
      </c>
      <c r="H7539" s="103" t="s">
        <v>960</v>
      </c>
      <c r="I7539" s="103" t="s">
        <v>842</v>
      </c>
      <c r="J7539" s="215">
        <v>29871.49</v>
      </c>
      <c r="K7539" s="216" t="s">
        <v>344</v>
      </c>
    </row>
    <row r="7540" spans="1:11" x14ac:dyDescent="0.25">
      <c r="A7540" s="103" t="s">
        <v>806</v>
      </c>
      <c r="B7540" s="103" t="s">
        <v>344</v>
      </c>
      <c r="C7540" s="103" t="s">
        <v>889</v>
      </c>
      <c r="D7540" s="103" t="s">
        <v>890</v>
      </c>
      <c r="E7540" s="103" t="s">
        <v>891</v>
      </c>
      <c r="F7540" s="103" t="s">
        <v>891</v>
      </c>
      <c r="G7540" s="103" t="s">
        <v>959</v>
      </c>
      <c r="H7540" s="103" t="s">
        <v>960</v>
      </c>
      <c r="I7540" s="103" t="s">
        <v>842</v>
      </c>
      <c r="J7540" s="215">
        <v>28562.66</v>
      </c>
      <c r="K7540" s="216" t="s">
        <v>344</v>
      </c>
    </row>
    <row r="7541" spans="1:11" x14ac:dyDescent="0.25">
      <c r="A7541" s="103" t="s">
        <v>807</v>
      </c>
      <c r="B7541" s="103" t="s">
        <v>344</v>
      </c>
      <c r="C7541" s="103" t="s">
        <v>889</v>
      </c>
      <c r="D7541" s="103" t="s">
        <v>890</v>
      </c>
      <c r="E7541" s="103" t="s">
        <v>891</v>
      </c>
      <c r="F7541" s="103" t="s">
        <v>891</v>
      </c>
      <c r="G7541" s="103" t="s">
        <v>959</v>
      </c>
      <c r="H7541" s="103" t="s">
        <v>960</v>
      </c>
      <c r="I7541" s="103" t="s">
        <v>842</v>
      </c>
      <c r="J7541" s="215">
        <v>27801.42</v>
      </c>
      <c r="K7541" s="216" t="s">
        <v>344</v>
      </c>
    </row>
    <row r="7542" spans="1:11" x14ac:dyDescent="0.25">
      <c r="A7542" s="103" t="s">
        <v>806</v>
      </c>
      <c r="B7542" s="103" t="s">
        <v>344</v>
      </c>
      <c r="C7542" s="103" t="s">
        <v>892</v>
      </c>
      <c r="D7542" s="103" t="s">
        <v>135</v>
      </c>
      <c r="E7542" s="111"/>
      <c r="F7542" s="103" t="s">
        <v>987</v>
      </c>
      <c r="G7542" s="103" t="s">
        <v>138</v>
      </c>
      <c r="H7542" s="103" t="s">
        <v>647</v>
      </c>
      <c r="I7542" s="103" t="s">
        <v>842</v>
      </c>
      <c r="J7542" s="215">
        <v>11862.86</v>
      </c>
      <c r="K7542" s="216" t="s">
        <v>88</v>
      </c>
    </row>
    <row r="7543" spans="1:11" x14ac:dyDescent="0.25">
      <c r="A7543" s="103" t="s">
        <v>808</v>
      </c>
      <c r="B7543" s="103" t="s">
        <v>344</v>
      </c>
      <c r="C7543" s="103" t="s">
        <v>892</v>
      </c>
      <c r="D7543" s="103" t="s">
        <v>136</v>
      </c>
      <c r="E7543" s="111"/>
      <c r="F7543" s="103" t="s">
        <v>961</v>
      </c>
      <c r="G7543" s="103" t="s">
        <v>138</v>
      </c>
      <c r="H7543" s="103" t="s">
        <v>647</v>
      </c>
      <c r="I7543" s="103" t="s">
        <v>842</v>
      </c>
      <c r="J7543" s="215">
        <v>838.7</v>
      </c>
      <c r="K7543" s="216" t="s">
        <v>88</v>
      </c>
    </row>
    <row r="7544" spans="1:11" x14ac:dyDescent="0.25">
      <c r="A7544" s="103" t="s">
        <v>806</v>
      </c>
      <c r="B7544" s="103" t="s">
        <v>344</v>
      </c>
      <c r="C7544" s="103" t="s">
        <v>892</v>
      </c>
      <c r="D7544" s="103" t="s">
        <v>136</v>
      </c>
      <c r="E7544" s="111"/>
      <c r="F7544" s="103" t="s">
        <v>961</v>
      </c>
      <c r="G7544" s="103" t="s">
        <v>138</v>
      </c>
      <c r="H7544" s="103" t="s">
        <v>647</v>
      </c>
      <c r="I7544" s="103" t="s">
        <v>842</v>
      </c>
      <c r="J7544" s="215">
        <v>2351.21</v>
      </c>
      <c r="K7544" s="216" t="s">
        <v>88</v>
      </c>
    </row>
    <row r="7545" spans="1:11" x14ac:dyDescent="0.25">
      <c r="A7545" s="103" t="s">
        <v>808</v>
      </c>
      <c r="B7545" s="103" t="s">
        <v>344</v>
      </c>
      <c r="C7545" s="103" t="s">
        <v>892</v>
      </c>
      <c r="D7545" s="103" t="s">
        <v>138</v>
      </c>
      <c r="E7545" s="111"/>
      <c r="F7545" s="103" t="s">
        <v>893</v>
      </c>
      <c r="G7545" s="103" t="s">
        <v>139</v>
      </c>
      <c r="H7545" s="103" t="s">
        <v>646</v>
      </c>
      <c r="I7545" s="103" t="s">
        <v>842</v>
      </c>
      <c r="J7545" s="215">
        <v>1400.83</v>
      </c>
      <c r="K7545" s="216" t="s">
        <v>88</v>
      </c>
    </row>
    <row r="7546" spans="1:11" x14ac:dyDescent="0.25">
      <c r="A7546" s="103" t="s">
        <v>809</v>
      </c>
      <c r="B7546" s="103" t="s">
        <v>344</v>
      </c>
      <c r="C7546" s="103" t="s">
        <v>892</v>
      </c>
      <c r="D7546" s="103" t="s">
        <v>138</v>
      </c>
      <c r="E7546" s="111"/>
      <c r="F7546" s="103" t="s">
        <v>893</v>
      </c>
      <c r="G7546" s="103" t="s">
        <v>139</v>
      </c>
      <c r="H7546" s="103" t="s">
        <v>646</v>
      </c>
      <c r="I7546" s="103" t="s">
        <v>842</v>
      </c>
      <c r="J7546" s="215">
        <v>1400.83</v>
      </c>
      <c r="K7546" s="216" t="s">
        <v>88</v>
      </c>
    </row>
    <row r="7547" spans="1:11" x14ac:dyDescent="0.25">
      <c r="A7547" s="103" t="s">
        <v>810</v>
      </c>
      <c r="B7547" s="103" t="s">
        <v>344</v>
      </c>
      <c r="C7547" s="103" t="s">
        <v>892</v>
      </c>
      <c r="D7547" s="103" t="s">
        <v>138</v>
      </c>
      <c r="E7547" s="111"/>
      <c r="F7547" s="103" t="s">
        <v>893</v>
      </c>
      <c r="G7547" s="103" t="s">
        <v>139</v>
      </c>
      <c r="H7547" s="103" t="s">
        <v>646</v>
      </c>
      <c r="I7547" s="103" t="s">
        <v>842</v>
      </c>
      <c r="J7547" s="215">
        <v>1400.83</v>
      </c>
      <c r="K7547" s="216" t="s">
        <v>88</v>
      </c>
    </row>
    <row r="7548" spans="1:11" x14ac:dyDescent="0.25">
      <c r="A7548" s="103" t="s">
        <v>1038</v>
      </c>
      <c r="B7548" s="103" t="s">
        <v>344</v>
      </c>
      <c r="C7548" s="103" t="s">
        <v>892</v>
      </c>
      <c r="D7548" s="103" t="s">
        <v>138</v>
      </c>
      <c r="E7548" s="111"/>
      <c r="F7548" s="103" t="s">
        <v>893</v>
      </c>
      <c r="G7548" s="103" t="s">
        <v>139</v>
      </c>
      <c r="H7548" s="103" t="s">
        <v>646</v>
      </c>
      <c r="I7548" s="103" t="s">
        <v>842</v>
      </c>
      <c r="J7548" s="215">
        <v>1400.83</v>
      </c>
      <c r="K7548" s="216" t="s">
        <v>88</v>
      </c>
    </row>
    <row r="7549" spans="1:11" x14ac:dyDescent="0.25">
      <c r="A7549" s="103" t="s">
        <v>806</v>
      </c>
      <c r="B7549" s="103" t="s">
        <v>344</v>
      </c>
      <c r="C7549" s="103" t="s">
        <v>892</v>
      </c>
      <c r="D7549" s="103" t="s">
        <v>138</v>
      </c>
      <c r="E7549" s="111"/>
      <c r="F7549" s="103" t="s">
        <v>893</v>
      </c>
      <c r="G7549" s="103" t="s">
        <v>139</v>
      </c>
      <c r="H7549" s="103" t="s">
        <v>646</v>
      </c>
      <c r="I7549" s="103" t="s">
        <v>842</v>
      </c>
      <c r="J7549" s="215">
        <v>1400.83</v>
      </c>
      <c r="K7549" s="216" t="s">
        <v>88</v>
      </c>
    </row>
    <row r="7550" spans="1:11" x14ac:dyDescent="0.25">
      <c r="A7550" s="103" t="s">
        <v>807</v>
      </c>
      <c r="B7550" s="103" t="s">
        <v>344</v>
      </c>
      <c r="C7550" s="103" t="s">
        <v>892</v>
      </c>
      <c r="D7550" s="103" t="s">
        <v>138</v>
      </c>
      <c r="E7550" s="111"/>
      <c r="F7550" s="103" t="s">
        <v>893</v>
      </c>
      <c r="G7550" s="103" t="s">
        <v>139</v>
      </c>
      <c r="H7550" s="103" t="s">
        <v>646</v>
      </c>
      <c r="I7550" s="103" t="s">
        <v>842</v>
      </c>
      <c r="J7550" s="215">
        <v>1400.83</v>
      </c>
      <c r="K7550" s="216" t="s">
        <v>88</v>
      </c>
    </row>
    <row r="7551" spans="1:11" x14ac:dyDescent="0.25">
      <c r="A7551" s="103" t="s">
        <v>808</v>
      </c>
      <c r="B7551" s="103" t="s">
        <v>344</v>
      </c>
      <c r="C7551" s="103" t="s">
        <v>892</v>
      </c>
      <c r="D7551" s="103" t="s">
        <v>140</v>
      </c>
      <c r="E7551" s="111"/>
      <c r="F7551" s="103" t="s">
        <v>882</v>
      </c>
      <c r="G7551" s="103" t="s">
        <v>515</v>
      </c>
      <c r="H7551" s="103" t="s">
        <v>516</v>
      </c>
      <c r="I7551" s="103" t="s">
        <v>842</v>
      </c>
      <c r="J7551" s="215">
        <v>2138.87</v>
      </c>
      <c r="K7551" s="216" t="s">
        <v>344</v>
      </c>
    </row>
    <row r="7552" spans="1:11" x14ac:dyDescent="0.25">
      <c r="A7552" s="103" t="s">
        <v>809</v>
      </c>
      <c r="B7552" s="103" t="s">
        <v>344</v>
      </c>
      <c r="C7552" s="103" t="s">
        <v>892</v>
      </c>
      <c r="D7552" s="103" t="s">
        <v>140</v>
      </c>
      <c r="E7552" s="111"/>
      <c r="F7552" s="103" t="s">
        <v>882</v>
      </c>
      <c r="G7552" s="103" t="s">
        <v>515</v>
      </c>
      <c r="H7552" s="103" t="s">
        <v>516</v>
      </c>
      <c r="I7552" s="103" t="s">
        <v>842</v>
      </c>
      <c r="J7552" s="215">
        <v>2138.87</v>
      </c>
      <c r="K7552" s="216" t="s">
        <v>344</v>
      </c>
    </row>
    <row r="7553" spans="1:11" x14ac:dyDescent="0.25">
      <c r="A7553" s="103" t="s">
        <v>810</v>
      </c>
      <c r="B7553" s="103" t="s">
        <v>344</v>
      </c>
      <c r="C7553" s="103" t="s">
        <v>892</v>
      </c>
      <c r="D7553" s="103" t="s">
        <v>140</v>
      </c>
      <c r="E7553" s="111"/>
      <c r="F7553" s="103" t="s">
        <v>882</v>
      </c>
      <c r="G7553" s="103" t="s">
        <v>515</v>
      </c>
      <c r="H7553" s="103" t="s">
        <v>516</v>
      </c>
      <c r="I7553" s="103" t="s">
        <v>842</v>
      </c>
      <c r="J7553" s="215">
        <v>2138.87</v>
      </c>
      <c r="K7553" s="216" t="s">
        <v>344</v>
      </c>
    </row>
    <row r="7554" spans="1:11" x14ac:dyDescent="0.25">
      <c r="A7554" s="103" t="s">
        <v>1038</v>
      </c>
      <c r="B7554" s="103" t="s">
        <v>344</v>
      </c>
      <c r="C7554" s="103" t="s">
        <v>892</v>
      </c>
      <c r="D7554" s="103" t="s">
        <v>140</v>
      </c>
      <c r="E7554" s="111"/>
      <c r="F7554" s="103" t="s">
        <v>882</v>
      </c>
      <c r="G7554" s="103" t="s">
        <v>515</v>
      </c>
      <c r="H7554" s="103" t="s">
        <v>516</v>
      </c>
      <c r="I7554" s="103" t="s">
        <v>842</v>
      </c>
      <c r="J7554" s="215">
        <v>2138.87</v>
      </c>
      <c r="K7554" s="216" t="s">
        <v>344</v>
      </c>
    </row>
    <row r="7555" spans="1:11" x14ac:dyDescent="0.25">
      <c r="A7555" s="103" t="s">
        <v>806</v>
      </c>
      <c r="B7555" s="103" t="s">
        <v>344</v>
      </c>
      <c r="C7555" s="103" t="s">
        <v>892</v>
      </c>
      <c r="D7555" s="103" t="s">
        <v>140</v>
      </c>
      <c r="E7555" s="111"/>
      <c r="F7555" s="103" t="s">
        <v>882</v>
      </c>
      <c r="G7555" s="103" t="s">
        <v>515</v>
      </c>
      <c r="H7555" s="103" t="s">
        <v>516</v>
      </c>
      <c r="I7555" s="103" t="s">
        <v>842</v>
      </c>
      <c r="J7555" s="215">
        <v>2138.87</v>
      </c>
      <c r="K7555" s="216" t="s">
        <v>344</v>
      </c>
    </row>
    <row r="7556" spans="1:11" x14ac:dyDescent="0.25">
      <c r="A7556" s="103" t="s">
        <v>807</v>
      </c>
      <c r="B7556" s="103" t="s">
        <v>344</v>
      </c>
      <c r="C7556" s="103" t="s">
        <v>892</v>
      </c>
      <c r="D7556" s="103" t="s">
        <v>140</v>
      </c>
      <c r="E7556" s="111"/>
      <c r="F7556" s="103" t="s">
        <v>882</v>
      </c>
      <c r="G7556" s="103" t="s">
        <v>515</v>
      </c>
      <c r="H7556" s="103" t="s">
        <v>516</v>
      </c>
      <c r="I7556" s="103" t="s">
        <v>842</v>
      </c>
      <c r="J7556" s="215">
        <v>2138.87</v>
      </c>
      <c r="K7556" s="216" t="s">
        <v>344</v>
      </c>
    </row>
    <row r="7557" spans="1:11" x14ac:dyDescent="0.25">
      <c r="A7557" s="103" t="s">
        <v>808</v>
      </c>
      <c r="B7557" s="103" t="s">
        <v>344</v>
      </c>
      <c r="C7557" s="103" t="s">
        <v>892</v>
      </c>
      <c r="D7557" s="103" t="s">
        <v>140</v>
      </c>
      <c r="E7557" s="111"/>
      <c r="F7557" s="103" t="s">
        <v>882</v>
      </c>
      <c r="G7557" s="103" t="s">
        <v>172</v>
      </c>
      <c r="H7557" s="103" t="s">
        <v>345</v>
      </c>
      <c r="I7557" s="103" t="s">
        <v>842</v>
      </c>
      <c r="J7557" s="215">
        <v>9513.33</v>
      </c>
      <c r="K7557" s="216" t="s">
        <v>344</v>
      </c>
    </row>
    <row r="7558" spans="1:11" x14ac:dyDescent="0.25">
      <c r="A7558" s="103" t="s">
        <v>809</v>
      </c>
      <c r="B7558" s="103" t="s">
        <v>344</v>
      </c>
      <c r="C7558" s="103" t="s">
        <v>892</v>
      </c>
      <c r="D7558" s="103" t="s">
        <v>140</v>
      </c>
      <c r="E7558" s="111"/>
      <c r="F7558" s="103" t="s">
        <v>882</v>
      </c>
      <c r="G7558" s="103" t="s">
        <v>172</v>
      </c>
      <c r="H7558" s="103" t="s">
        <v>345</v>
      </c>
      <c r="I7558" s="103" t="s">
        <v>842</v>
      </c>
      <c r="J7558" s="215">
        <v>5033.33</v>
      </c>
      <c r="K7558" s="216" t="s">
        <v>344</v>
      </c>
    </row>
    <row r="7559" spans="1:11" x14ac:dyDescent="0.25">
      <c r="A7559" s="103" t="s">
        <v>810</v>
      </c>
      <c r="B7559" s="103" t="s">
        <v>344</v>
      </c>
      <c r="C7559" s="103" t="s">
        <v>892</v>
      </c>
      <c r="D7559" s="103" t="s">
        <v>140</v>
      </c>
      <c r="E7559" s="111"/>
      <c r="F7559" s="103" t="s">
        <v>882</v>
      </c>
      <c r="G7559" s="103" t="s">
        <v>172</v>
      </c>
      <c r="H7559" s="103" t="s">
        <v>345</v>
      </c>
      <c r="I7559" s="103" t="s">
        <v>842</v>
      </c>
      <c r="J7559" s="215">
        <v>21533.33</v>
      </c>
      <c r="K7559" s="216" t="s">
        <v>344</v>
      </c>
    </row>
    <row r="7560" spans="1:11" x14ac:dyDescent="0.25">
      <c r="A7560" s="103" t="s">
        <v>1038</v>
      </c>
      <c r="B7560" s="103" t="s">
        <v>344</v>
      </c>
      <c r="C7560" s="103" t="s">
        <v>892</v>
      </c>
      <c r="D7560" s="103" t="s">
        <v>140</v>
      </c>
      <c r="E7560" s="111"/>
      <c r="F7560" s="103" t="s">
        <v>882</v>
      </c>
      <c r="G7560" s="103" t="s">
        <v>172</v>
      </c>
      <c r="H7560" s="103" t="s">
        <v>345</v>
      </c>
      <c r="I7560" s="103" t="s">
        <v>842</v>
      </c>
      <c r="J7560" s="215">
        <v>5033.33</v>
      </c>
      <c r="K7560" s="216" t="s">
        <v>344</v>
      </c>
    </row>
    <row r="7561" spans="1:11" x14ac:dyDescent="0.25">
      <c r="A7561" s="103" t="s">
        <v>806</v>
      </c>
      <c r="B7561" s="103" t="s">
        <v>344</v>
      </c>
      <c r="C7561" s="103" t="s">
        <v>892</v>
      </c>
      <c r="D7561" s="103" t="s">
        <v>140</v>
      </c>
      <c r="E7561" s="111"/>
      <c r="F7561" s="103" t="s">
        <v>882</v>
      </c>
      <c r="G7561" s="103" t="s">
        <v>172</v>
      </c>
      <c r="H7561" s="103" t="s">
        <v>345</v>
      </c>
      <c r="I7561" s="103" t="s">
        <v>842</v>
      </c>
      <c r="J7561" s="215">
        <v>5033.33</v>
      </c>
      <c r="K7561" s="216" t="s">
        <v>344</v>
      </c>
    </row>
    <row r="7562" spans="1:11" x14ac:dyDescent="0.25">
      <c r="A7562" s="103" t="s">
        <v>807</v>
      </c>
      <c r="B7562" s="103" t="s">
        <v>344</v>
      </c>
      <c r="C7562" s="103" t="s">
        <v>892</v>
      </c>
      <c r="D7562" s="103" t="s">
        <v>140</v>
      </c>
      <c r="E7562" s="111"/>
      <c r="F7562" s="103" t="s">
        <v>882</v>
      </c>
      <c r="G7562" s="103" t="s">
        <v>172</v>
      </c>
      <c r="H7562" s="103" t="s">
        <v>345</v>
      </c>
      <c r="I7562" s="103" t="s">
        <v>842</v>
      </c>
      <c r="J7562" s="215">
        <v>5033.33</v>
      </c>
      <c r="K7562" s="216" t="s">
        <v>344</v>
      </c>
    </row>
    <row r="7563" spans="1:11" x14ac:dyDescent="0.25">
      <c r="A7563" s="103" t="s">
        <v>808</v>
      </c>
      <c r="B7563" s="103" t="s">
        <v>344</v>
      </c>
      <c r="C7563" s="103" t="s">
        <v>473</v>
      </c>
      <c r="D7563" s="103" t="s">
        <v>145</v>
      </c>
      <c r="E7563" s="111"/>
      <c r="F7563" s="103" t="s">
        <v>474</v>
      </c>
      <c r="G7563" s="103" t="s">
        <v>119</v>
      </c>
      <c r="H7563" s="103" t="s">
        <v>308</v>
      </c>
      <c r="I7563" s="103" t="s">
        <v>92</v>
      </c>
      <c r="J7563" s="215">
        <v>27.75</v>
      </c>
      <c r="K7563" s="216" t="s">
        <v>88</v>
      </c>
    </row>
    <row r="7564" spans="1:11" x14ac:dyDescent="0.25">
      <c r="A7564" s="103" t="s">
        <v>809</v>
      </c>
      <c r="B7564" s="103" t="s">
        <v>344</v>
      </c>
      <c r="C7564" s="103" t="s">
        <v>473</v>
      </c>
      <c r="D7564" s="103" t="s">
        <v>145</v>
      </c>
      <c r="E7564" s="111"/>
      <c r="F7564" s="103" t="s">
        <v>474</v>
      </c>
      <c r="G7564" s="103" t="s">
        <v>119</v>
      </c>
      <c r="H7564" s="103" t="s">
        <v>308</v>
      </c>
      <c r="I7564" s="103" t="s">
        <v>92</v>
      </c>
      <c r="J7564" s="215">
        <v>55.5</v>
      </c>
      <c r="K7564" s="216" t="s">
        <v>88</v>
      </c>
    </row>
    <row r="7565" spans="1:11" x14ac:dyDescent="0.25">
      <c r="A7565" s="103" t="s">
        <v>810</v>
      </c>
      <c r="B7565" s="103" t="s">
        <v>344</v>
      </c>
      <c r="C7565" s="103" t="s">
        <v>473</v>
      </c>
      <c r="D7565" s="103" t="s">
        <v>145</v>
      </c>
      <c r="E7565" s="111"/>
      <c r="F7565" s="103" t="s">
        <v>474</v>
      </c>
      <c r="G7565" s="103" t="s">
        <v>119</v>
      </c>
      <c r="H7565" s="103" t="s">
        <v>308</v>
      </c>
      <c r="I7565" s="103" t="s">
        <v>92</v>
      </c>
      <c r="J7565" s="215">
        <v>55.5</v>
      </c>
      <c r="K7565" s="216" t="s">
        <v>88</v>
      </c>
    </row>
    <row r="7566" spans="1:11" x14ac:dyDescent="0.25">
      <c r="A7566" s="103" t="s">
        <v>806</v>
      </c>
      <c r="B7566" s="103" t="s">
        <v>344</v>
      </c>
      <c r="C7566" s="103" t="s">
        <v>473</v>
      </c>
      <c r="D7566" s="103" t="s">
        <v>145</v>
      </c>
      <c r="E7566" s="111"/>
      <c r="F7566" s="103" t="s">
        <v>474</v>
      </c>
      <c r="G7566" s="103" t="s">
        <v>119</v>
      </c>
      <c r="H7566" s="103" t="s">
        <v>308</v>
      </c>
      <c r="I7566" s="103" t="s">
        <v>92</v>
      </c>
      <c r="J7566" s="215">
        <v>83.25</v>
      </c>
      <c r="K7566" s="216" t="s">
        <v>88</v>
      </c>
    </row>
    <row r="7567" spans="1:11" x14ac:dyDescent="0.25">
      <c r="A7567" s="103" t="s">
        <v>1038</v>
      </c>
      <c r="B7567" s="103" t="s">
        <v>344</v>
      </c>
      <c r="C7567" s="103" t="s">
        <v>473</v>
      </c>
      <c r="D7567" s="103" t="s">
        <v>145</v>
      </c>
      <c r="E7567" s="111"/>
      <c r="F7567" s="103" t="s">
        <v>474</v>
      </c>
      <c r="G7567" s="103" t="s">
        <v>96</v>
      </c>
      <c r="H7567" s="103" t="s">
        <v>319</v>
      </c>
      <c r="I7567" s="103" t="s">
        <v>92</v>
      </c>
      <c r="J7567" s="215">
        <v>208.13</v>
      </c>
      <c r="K7567" s="216" t="s">
        <v>88</v>
      </c>
    </row>
    <row r="7568" spans="1:11" x14ac:dyDescent="0.25">
      <c r="A7568" s="103" t="s">
        <v>806</v>
      </c>
      <c r="B7568" s="103" t="s">
        <v>344</v>
      </c>
      <c r="C7568" s="103" t="s">
        <v>473</v>
      </c>
      <c r="D7568" s="103" t="s">
        <v>145</v>
      </c>
      <c r="E7568" s="111"/>
      <c r="F7568" s="103" t="s">
        <v>474</v>
      </c>
      <c r="G7568" s="103" t="s">
        <v>96</v>
      </c>
      <c r="H7568" s="103" t="s">
        <v>319</v>
      </c>
      <c r="I7568" s="103" t="s">
        <v>92</v>
      </c>
      <c r="J7568" s="215">
        <v>194.25</v>
      </c>
      <c r="K7568" s="216" t="s">
        <v>88</v>
      </c>
    </row>
    <row r="7569" spans="1:11" x14ac:dyDescent="0.25">
      <c r="A7569" s="103" t="s">
        <v>806</v>
      </c>
      <c r="B7569" s="103" t="s">
        <v>344</v>
      </c>
      <c r="C7569" s="103" t="s">
        <v>473</v>
      </c>
      <c r="D7569" s="103" t="s">
        <v>145</v>
      </c>
      <c r="E7569" s="111"/>
      <c r="F7569" s="103" t="s">
        <v>474</v>
      </c>
      <c r="G7569" s="103" t="s">
        <v>118</v>
      </c>
      <c r="H7569" s="103" t="s">
        <v>323</v>
      </c>
      <c r="I7569" s="103" t="s">
        <v>92</v>
      </c>
      <c r="J7569" s="215">
        <v>41.63</v>
      </c>
      <c r="K7569" s="216" t="s">
        <v>88</v>
      </c>
    </row>
    <row r="7570" spans="1:11" x14ac:dyDescent="0.25">
      <c r="A7570" s="103" t="s">
        <v>1038</v>
      </c>
      <c r="B7570" s="103" t="s">
        <v>344</v>
      </c>
      <c r="C7570" s="103" t="s">
        <v>473</v>
      </c>
      <c r="D7570" s="103" t="s">
        <v>145</v>
      </c>
      <c r="E7570" s="111"/>
      <c r="F7570" s="103" t="s">
        <v>474</v>
      </c>
      <c r="G7570" s="103" t="s">
        <v>111</v>
      </c>
      <c r="H7570" s="103" t="s">
        <v>469</v>
      </c>
      <c r="I7570" s="103" t="s">
        <v>92</v>
      </c>
      <c r="J7570" s="215">
        <v>83.25</v>
      </c>
      <c r="K7570" s="216" t="s">
        <v>88</v>
      </c>
    </row>
    <row r="7571" spans="1:11" x14ac:dyDescent="0.25">
      <c r="A7571" s="103" t="s">
        <v>809</v>
      </c>
      <c r="B7571" s="103" t="s">
        <v>344</v>
      </c>
      <c r="C7571" s="103" t="s">
        <v>473</v>
      </c>
      <c r="D7571" s="103" t="s">
        <v>145</v>
      </c>
      <c r="E7571" s="111"/>
      <c r="F7571" s="103" t="s">
        <v>474</v>
      </c>
      <c r="G7571" s="103" t="s">
        <v>103</v>
      </c>
      <c r="H7571" s="103" t="s">
        <v>337</v>
      </c>
      <c r="I7571" s="103" t="s">
        <v>92</v>
      </c>
      <c r="J7571" s="215">
        <v>1193.25</v>
      </c>
      <c r="K7571" s="216" t="s">
        <v>88</v>
      </c>
    </row>
    <row r="7572" spans="1:11" x14ac:dyDescent="0.25">
      <c r="A7572" s="103" t="s">
        <v>806</v>
      </c>
      <c r="B7572" s="103" t="s">
        <v>344</v>
      </c>
      <c r="C7572" s="103" t="s">
        <v>473</v>
      </c>
      <c r="D7572" s="103" t="s">
        <v>145</v>
      </c>
      <c r="E7572" s="111"/>
      <c r="F7572" s="103" t="s">
        <v>474</v>
      </c>
      <c r="G7572" s="103" t="s">
        <v>103</v>
      </c>
      <c r="H7572" s="103" t="s">
        <v>337</v>
      </c>
      <c r="I7572" s="103" t="s">
        <v>92</v>
      </c>
      <c r="J7572" s="215">
        <v>721.5</v>
      </c>
      <c r="K7572" s="216" t="s">
        <v>88</v>
      </c>
    </row>
    <row r="7573" spans="1:11" x14ac:dyDescent="0.25">
      <c r="A7573" s="103" t="s">
        <v>808</v>
      </c>
      <c r="B7573" s="103" t="s">
        <v>344</v>
      </c>
      <c r="C7573" s="103" t="s">
        <v>473</v>
      </c>
      <c r="D7573" s="103" t="s">
        <v>145</v>
      </c>
      <c r="E7573" s="111"/>
      <c r="F7573" s="103" t="s">
        <v>474</v>
      </c>
      <c r="G7573" s="103" t="s">
        <v>501</v>
      </c>
      <c r="H7573" s="103" t="s">
        <v>502</v>
      </c>
      <c r="I7573" s="103" t="s">
        <v>842</v>
      </c>
      <c r="J7573" s="215">
        <v>4132.49</v>
      </c>
      <c r="K7573" s="216" t="s">
        <v>344</v>
      </c>
    </row>
    <row r="7574" spans="1:11" x14ac:dyDescent="0.25">
      <c r="A7574" s="103" t="s">
        <v>809</v>
      </c>
      <c r="B7574" s="103" t="s">
        <v>344</v>
      </c>
      <c r="C7574" s="103" t="s">
        <v>473</v>
      </c>
      <c r="D7574" s="103" t="s">
        <v>145</v>
      </c>
      <c r="E7574" s="111"/>
      <c r="F7574" s="103" t="s">
        <v>474</v>
      </c>
      <c r="G7574" s="103" t="s">
        <v>501</v>
      </c>
      <c r="H7574" s="103" t="s">
        <v>502</v>
      </c>
      <c r="I7574" s="103" t="s">
        <v>842</v>
      </c>
      <c r="J7574" s="215">
        <v>4228.45</v>
      </c>
      <c r="K7574" s="216" t="s">
        <v>344</v>
      </c>
    </row>
    <row r="7575" spans="1:11" x14ac:dyDescent="0.25">
      <c r="A7575" s="103" t="s">
        <v>810</v>
      </c>
      <c r="B7575" s="103" t="s">
        <v>344</v>
      </c>
      <c r="C7575" s="103" t="s">
        <v>473</v>
      </c>
      <c r="D7575" s="103" t="s">
        <v>145</v>
      </c>
      <c r="E7575" s="111"/>
      <c r="F7575" s="103" t="s">
        <v>474</v>
      </c>
      <c r="G7575" s="103" t="s">
        <v>501</v>
      </c>
      <c r="H7575" s="103" t="s">
        <v>502</v>
      </c>
      <c r="I7575" s="103" t="s">
        <v>842</v>
      </c>
      <c r="J7575" s="215">
        <v>1684.43</v>
      </c>
      <c r="K7575" s="216" t="s">
        <v>344</v>
      </c>
    </row>
    <row r="7576" spans="1:11" x14ac:dyDescent="0.25">
      <c r="A7576" s="103" t="s">
        <v>1038</v>
      </c>
      <c r="B7576" s="103" t="s">
        <v>344</v>
      </c>
      <c r="C7576" s="103" t="s">
        <v>473</v>
      </c>
      <c r="D7576" s="103" t="s">
        <v>145</v>
      </c>
      <c r="E7576" s="111"/>
      <c r="F7576" s="103" t="s">
        <v>474</v>
      </c>
      <c r="G7576" s="103" t="s">
        <v>501</v>
      </c>
      <c r="H7576" s="103" t="s">
        <v>502</v>
      </c>
      <c r="I7576" s="103" t="s">
        <v>842</v>
      </c>
      <c r="J7576" s="215">
        <v>4198.34</v>
      </c>
      <c r="K7576" s="216" t="s">
        <v>344</v>
      </c>
    </row>
    <row r="7577" spans="1:11" x14ac:dyDescent="0.25">
      <c r="A7577" s="103" t="s">
        <v>806</v>
      </c>
      <c r="B7577" s="103" t="s">
        <v>344</v>
      </c>
      <c r="C7577" s="103" t="s">
        <v>473</v>
      </c>
      <c r="D7577" s="103" t="s">
        <v>145</v>
      </c>
      <c r="E7577" s="111"/>
      <c r="F7577" s="103" t="s">
        <v>474</v>
      </c>
      <c r="G7577" s="103" t="s">
        <v>501</v>
      </c>
      <c r="H7577" s="103" t="s">
        <v>502</v>
      </c>
      <c r="I7577" s="103" t="s">
        <v>842</v>
      </c>
      <c r="J7577" s="215">
        <v>4770.07</v>
      </c>
      <c r="K7577" s="216" t="s">
        <v>344</v>
      </c>
    </row>
    <row r="7578" spans="1:11" x14ac:dyDescent="0.25">
      <c r="A7578" s="103" t="s">
        <v>807</v>
      </c>
      <c r="B7578" s="103" t="s">
        <v>344</v>
      </c>
      <c r="C7578" s="103" t="s">
        <v>473</v>
      </c>
      <c r="D7578" s="103" t="s">
        <v>145</v>
      </c>
      <c r="E7578" s="111"/>
      <c r="F7578" s="103" t="s">
        <v>474</v>
      </c>
      <c r="G7578" s="103" t="s">
        <v>501</v>
      </c>
      <c r="H7578" s="103" t="s">
        <v>502</v>
      </c>
      <c r="I7578" s="103" t="s">
        <v>842</v>
      </c>
      <c r="J7578" s="215">
        <v>3242</v>
      </c>
      <c r="K7578" s="216" t="s">
        <v>344</v>
      </c>
    </row>
    <row r="7579" spans="1:11" x14ac:dyDescent="0.25">
      <c r="A7579" s="103" t="s">
        <v>808</v>
      </c>
      <c r="B7579" s="103" t="s">
        <v>344</v>
      </c>
      <c r="C7579" s="103" t="s">
        <v>473</v>
      </c>
      <c r="D7579" s="103" t="s">
        <v>145</v>
      </c>
      <c r="E7579" s="111"/>
      <c r="F7579" s="103" t="s">
        <v>474</v>
      </c>
      <c r="G7579" s="103" t="s">
        <v>549</v>
      </c>
      <c r="H7579" s="103" t="s">
        <v>550</v>
      </c>
      <c r="I7579" s="103" t="s">
        <v>842</v>
      </c>
      <c r="J7579" s="215">
        <v>3450.28</v>
      </c>
      <c r="K7579" s="216" t="s">
        <v>347</v>
      </c>
    </row>
    <row r="7580" spans="1:11" x14ac:dyDescent="0.25">
      <c r="A7580" s="103" t="s">
        <v>809</v>
      </c>
      <c r="B7580" s="103" t="s">
        <v>344</v>
      </c>
      <c r="C7580" s="103" t="s">
        <v>473</v>
      </c>
      <c r="D7580" s="103" t="s">
        <v>145</v>
      </c>
      <c r="E7580" s="111"/>
      <c r="F7580" s="103" t="s">
        <v>474</v>
      </c>
      <c r="G7580" s="103" t="s">
        <v>549</v>
      </c>
      <c r="H7580" s="103" t="s">
        <v>550</v>
      </c>
      <c r="I7580" s="103" t="s">
        <v>842</v>
      </c>
      <c r="J7580" s="215">
        <v>2997.46</v>
      </c>
      <c r="K7580" s="216" t="s">
        <v>347</v>
      </c>
    </row>
    <row r="7581" spans="1:11" x14ac:dyDescent="0.25">
      <c r="A7581" s="103" t="s">
        <v>810</v>
      </c>
      <c r="B7581" s="103" t="s">
        <v>344</v>
      </c>
      <c r="C7581" s="103" t="s">
        <v>473</v>
      </c>
      <c r="D7581" s="103" t="s">
        <v>145</v>
      </c>
      <c r="E7581" s="111"/>
      <c r="F7581" s="103" t="s">
        <v>474</v>
      </c>
      <c r="G7581" s="103" t="s">
        <v>549</v>
      </c>
      <c r="H7581" s="103" t="s">
        <v>550</v>
      </c>
      <c r="I7581" s="103" t="s">
        <v>842</v>
      </c>
      <c r="J7581" s="215">
        <v>2583.84</v>
      </c>
      <c r="K7581" s="216" t="s">
        <v>347</v>
      </c>
    </row>
    <row r="7582" spans="1:11" x14ac:dyDescent="0.25">
      <c r="A7582" s="103" t="s">
        <v>1038</v>
      </c>
      <c r="B7582" s="103" t="s">
        <v>344</v>
      </c>
      <c r="C7582" s="103" t="s">
        <v>473</v>
      </c>
      <c r="D7582" s="103" t="s">
        <v>145</v>
      </c>
      <c r="E7582" s="111"/>
      <c r="F7582" s="103" t="s">
        <v>474</v>
      </c>
      <c r="G7582" s="103" t="s">
        <v>549</v>
      </c>
      <c r="H7582" s="103" t="s">
        <v>550</v>
      </c>
      <c r="I7582" s="103" t="s">
        <v>842</v>
      </c>
      <c r="J7582" s="215">
        <v>3119.18</v>
      </c>
      <c r="K7582" s="216" t="s">
        <v>347</v>
      </c>
    </row>
    <row r="7583" spans="1:11" x14ac:dyDescent="0.25">
      <c r="A7583" s="103" t="s">
        <v>806</v>
      </c>
      <c r="B7583" s="103" t="s">
        <v>344</v>
      </c>
      <c r="C7583" s="103" t="s">
        <v>473</v>
      </c>
      <c r="D7583" s="103" t="s">
        <v>145</v>
      </c>
      <c r="E7583" s="111"/>
      <c r="F7583" s="103" t="s">
        <v>474</v>
      </c>
      <c r="G7583" s="103" t="s">
        <v>549</v>
      </c>
      <c r="H7583" s="103" t="s">
        <v>550</v>
      </c>
      <c r="I7583" s="103" t="s">
        <v>842</v>
      </c>
      <c r="J7583" s="215">
        <v>2988.24</v>
      </c>
      <c r="K7583" s="216" t="s">
        <v>347</v>
      </c>
    </row>
    <row r="7584" spans="1:11" x14ac:dyDescent="0.25">
      <c r="A7584" s="103" t="s">
        <v>807</v>
      </c>
      <c r="B7584" s="103" t="s">
        <v>344</v>
      </c>
      <c r="C7584" s="103" t="s">
        <v>473</v>
      </c>
      <c r="D7584" s="103" t="s">
        <v>145</v>
      </c>
      <c r="E7584" s="111"/>
      <c r="F7584" s="103" t="s">
        <v>474</v>
      </c>
      <c r="G7584" s="103" t="s">
        <v>549</v>
      </c>
      <c r="H7584" s="103" t="s">
        <v>550</v>
      </c>
      <c r="I7584" s="103" t="s">
        <v>842</v>
      </c>
      <c r="J7584" s="215">
        <v>3486.16</v>
      </c>
      <c r="K7584" s="216" t="s">
        <v>347</v>
      </c>
    </row>
    <row r="7585" spans="1:11" x14ac:dyDescent="0.25">
      <c r="A7585" s="103" t="s">
        <v>808</v>
      </c>
      <c r="B7585" s="103" t="s">
        <v>344</v>
      </c>
      <c r="C7585" s="103" t="s">
        <v>473</v>
      </c>
      <c r="D7585" s="103" t="s">
        <v>145</v>
      </c>
      <c r="E7585" s="111"/>
      <c r="F7585" s="103" t="s">
        <v>474</v>
      </c>
      <c r="G7585" s="103" t="s">
        <v>145</v>
      </c>
      <c r="H7585" s="103" t="s">
        <v>359</v>
      </c>
      <c r="I7585" s="103" t="s">
        <v>92</v>
      </c>
      <c r="J7585" s="215">
        <v>4093.13</v>
      </c>
      <c r="K7585" s="216" t="s">
        <v>88</v>
      </c>
    </row>
    <row r="7586" spans="1:11" x14ac:dyDescent="0.25">
      <c r="A7586" s="103" t="s">
        <v>809</v>
      </c>
      <c r="B7586" s="103" t="s">
        <v>344</v>
      </c>
      <c r="C7586" s="103" t="s">
        <v>473</v>
      </c>
      <c r="D7586" s="103" t="s">
        <v>145</v>
      </c>
      <c r="E7586" s="111"/>
      <c r="F7586" s="103" t="s">
        <v>474</v>
      </c>
      <c r="G7586" s="103" t="s">
        <v>145</v>
      </c>
      <c r="H7586" s="103" t="s">
        <v>359</v>
      </c>
      <c r="I7586" s="103" t="s">
        <v>92</v>
      </c>
      <c r="J7586" s="215">
        <v>4134.75</v>
      </c>
      <c r="K7586" s="216" t="s">
        <v>88</v>
      </c>
    </row>
    <row r="7587" spans="1:11" x14ac:dyDescent="0.25">
      <c r="A7587" s="103" t="s">
        <v>810</v>
      </c>
      <c r="B7587" s="103" t="s">
        <v>344</v>
      </c>
      <c r="C7587" s="103" t="s">
        <v>473</v>
      </c>
      <c r="D7587" s="103" t="s">
        <v>145</v>
      </c>
      <c r="E7587" s="111"/>
      <c r="F7587" s="103" t="s">
        <v>474</v>
      </c>
      <c r="G7587" s="103" t="s">
        <v>145</v>
      </c>
      <c r="H7587" s="103" t="s">
        <v>359</v>
      </c>
      <c r="I7587" s="103" t="s">
        <v>92</v>
      </c>
      <c r="J7587" s="215">
        <v>2969.25</v>
      </c>
      <c r="K7587" s="216" t="s">
        <v>88</v>
      </c>
    </row>
    <row r="7588" spans="1:11" x14ac:dyDescent="0.25">
      <c r="A7588" s="103" t="s">
        <v>1038</v>
      </c>
      <c r="B7588" s="103" t="s">
        <v>344</v>
      </c>
      <c r="C7588" s="103" t="s">
        <v>473</v>
      </c>
      <c r="D7588" s="103" t="s">
        <v>145</v>
      </c>
      <c r="E7588" s="111"/>
      <c r="F7588" s="103" t="s">
        <v>474</v>
      </c>
      <c r="G7588" s="103" t="s">
        <v>145</v>
      </c>
      <c r="H7588" s="103" t="s">
        <v>359</v>
      </c>
      <c r="I7588" s="103" t="s">
        <v>92</v>
      </c>
      <c r="J7588" s="215">
        <v>3642.19</v>
      </c>
      <c r="K7588" s="216" t="s">
        <v>88</v>
      </c>
    </row>
    <row r="7589" spans="1:11" x14ac:dyDescent="0.25">
      <c r="A7589" s="103" t="s">
        <v>806</v>
      </c>
      <c r="B7589" s="103" t="s">
        <v>344</v>
      </c>
      <c r="C7589" s="103" t="s">
        <v>473</v>
      </c>
      <c r="D7589" s="103" t="s">
        <v>145</v>
      </c>
      <c r="E7589" s="111"/>
      <c r="F7589" s="103" t="s">
        <v>474</v>
      </c>
      <c r="G7589" s="103" t="s">
        <v>145</v>
      </c>
      <c r="H7589" s="103" t="s">
        <v>359</v>
      </c>
      <c r="I7589" s="103" t="s">
        <v>92</v>
      </c>
      <c r="J7589" s="215">
        <v>4121.1499999999996</v>
      </c>
      <c r="K7589" s="216" t="s">
        <v>88</v>
      </c>
    </row>
    <row r="7590" spans="1:11" x14ac:dyDescent="0.25">
      <c r="A7590" s="103" t="s">
        <v>807</v>
      </c>
      <c r="B7590" s="103" t="s">
        <v>344</v>
      </c>
      <c r="C7590" s="103" t="s">
        <v>473</v>
      </c>
      <c r="D7590" s="103" t="s">
        <v>145</v>
      </c>
      <c r="E7590" s="111"/>
      <c r="F7590" s="103" t="s">
        <v>474</v>
      </c>
      <c r="G7590" s="103" t="s">
        <v>145</v>
      </c>
      <c r="H7590" s="103" t="s">
        <v>359</v>
      </c>
      <c r="I7590" s="103" t="s">
        <v>92</v>
      </c>
      <c r="J7590" s="215">
        <v>4911.75</v>
      </c>
      <c r="K7590" s="216" t="s">
        <v>88</v>
      </c>
    </row>
    <row r="7591" spans="1:11" x14ac:dyDescent="0.25">
      <c r="A7591" s="103" t="s">
        <v>809</v>
      </c>
      <c r="B7591" s="103" t="s">
        <v>344</v>
      </c>
      <c r="C7591" s="103" t="s">
        <v>473</v>
      </c>
      <c r="D7591" s="103" t="s">
        <v>145</v>
      </c>
      <c r="E7591" s="111"/>
      <c r="F7591" s="103" t="s">
        <v>474</v>
      </c>
      <c r="G7591" s="103" t="s">
        <v>149</v>
      </c>
      <c r="H7591" s="103" t="s">
        <v>362</v>
      </c>
      <c r="I7591" s="103" t="s">
        <v>92</v>
      </c>
      <c r="J7591" s="215">
        <v>416.25</v>
      </c>
      <c r="K7591" s="216" t="s">
        <v>88</v>
      </c>
    </row>
    <row r="7592" spans="1:11" x14ac:dyDescent="0.25">
      <c r="A7592" s="103" t="s">
        <v>806</v>
      </c>
      <c r="B7592" s="103" t="s">
        <v>344</v>
      </c>
      <c r="C7592" s="103" t="s">
        <v>473</v>
      </c>
      <c r="D7592" s="103" t="s">
        <v>145</v>
      </c>
      <c r="E7592" s="111"/>
      <c r="F7592" s="103" t="s">
        <v>474</v>
      </c>
      <c r="G7592" s="103" t="s">
        <v>149</v>
      </c>
      <c r="H7592" s="103" t="s">
        <v>362</v>
      </c>
      <c r="I7592" s="103" t="s">
        <v>92</v>
      </c>
      <c r="J7592" s="215">
        <v>444</v>
      </c>
      <c r="K7592" s="216" t="s">
        <v>88</v>
      </c>
    </row>
    <row r="7593" spans="1:11" x14ac:dyDescent="0.25">
      <c r="A7593" s="103" t="s">
        <v>808</v>
      </c>
      <c r="B7593" s="103" t="s">
        <v>344</v>
      </c>
      <c r="C7593" s="103" t="s">
        <v>473</v>
      </c>
      <c r="D7593" s="103" t="s">
        <v>145</v>
      </c>
      <c r="E7593" s="111"/>
      <c r="F7593" s="103" t="s">
        <v>474</v>
      </c>
      <c r="G7593" s="103" t="s">
        <v>99</v>
      </c>
      <c r="H7593" s="103" t="s">
        <v>363</v>
      </c>
      <c r="I7593" s="103" t="s">
        <v>92</v>
      </c>
      <c r="J7593" s="215">
        <v>4662</v>
      </c>
      <c r="K7593" s="216" t="s">
        <v>88</v>
      </c>
    </row>
    <row r="7594" spans="1:11" x14ac:dyDescent="0.25">
      <c r="A7594" s="103" t="s">
        <v>809</v>
      </c>
      <c r="B7594" s="103" t="s">
        <v>344</v>
      </c>
      <c r="C7594" s="103" t="s">
        <v>473</v>
      </c>
      <c r="D7594" s="103" t="s">
        <v>145</v>
      </c>
      <c r="E7594" s="111"/>
      <c r="F7594" s="103" t="s">
        <v>474</v>
      </c>
      <c r="G7594" s="103" t="s">
        <v>99</v>
      </c>
      <c r="H7594" s="103" t="s">
        <v>363</v>
      </c>
      <c r="I7594" s="103" t="s">
        <v>92</v>
      </c>
      <c r="J7594" s="215">
        <v>-15628.32</v>
      </c>
      <c r="K7594" s="216" t="s">
        <v>88</v>
      </c>
    </row>
    <row r="7595" spans="1:11" x14ac:dyDescent="0.25">
      <c r="A7595" s="103" t="s">
        <v>810</v>
      </c>
      <c r="B7595" s="103" t="s">
        <v>344</v>
      </c>
      <c r="C7595" s="103" t="s">
        <v>473</v>
      </c>
      <c r="D7595" s="103" t="s">
        <v>145</v>
      </c>
      <c r="E7595" s="111"/>
      <c r="F7595" s="103" t="s">
        <v>474</v>
      </c>
      <c r="G7595" s="103" t="s">
        <v>99</v>
      </c>
      <c r="H7595" s="103" t="s">
        <v>363</v>
      </c>
      <c r="I7595" s="103" t="s">
        <v>92</v>
      </c>
      <c r="J7595" s="215">
        <v>4245.75</v>
      </c>
      <c r="K7595" s="216" t="s">
        <v>88</v>
      </c>
    </row>
    <row r="7596" spans="1:11" x14ac:dyDescent="0.25">
      <c r="A7596" s="103" t="s">
        <v>1038</v>
      </c>
      <c r="B7596" s="103" t="s">
        <v>344</v>
      </c>
      <c r="C7596" s="103" t="s">
        <v>473</v>
      </c>
      <c r="D7596" s="103" t="s">
        <v>145</v>
      </c>
      <c r="E7596" s="111"/>
      <c r="F7596" s="103" t="s">
        <v>474</v>
      </c>
      <c r="G7596" s="103" t="s">
        <v>99</v>
      </c>
      <c r="H7596" s="103" t="s">
        <v>363</v>
      </c>
      <c r="I7596" s="103" t="s">
        <v>92</v>
      </c>
      <c r="J7596" s="215">
        <v>5050.5</v>
      </c>
      <c r="K7596" s="216" t="s">
        <v>88</v>
      </c>
    </row>
    <row r="7597" spans="1:11" x14ac:dyDescent="0.25">
      <c r="A7597" s="103" t="s">
        <v>806</v>
      </c>
      <c r="B7597" s="103" t="s">
        <v>344</v>
      </c>
      <c r="C7597" s="103" t="s">
        <v>473</v>
      </c>
      <c r="D7597" s="103" t="s">
        <v>145</v>
      </c>
      <c r="E7597" s="111"/>
      <c r="F7597" s="103" t="s">
        <v>474</v>
      </c>
      <c r="G7597" s="103" t="s">
        <v>99</v>
      </c>
      <c r="H7597" s="103" t="s">
        <v>363</v>
      </c>
      <c r="I7597" s="103" t="s">
        <v>92</v>
      </c>
      <c r="J7597" s="215">
        <v>17288.25</v>
      </c>
      <c r="K7597" s="216" t="s">
        <v>88</v>
      </c>
    </row>
    <row r="7598" spans="1:11" x14ac:dyDescent="0.25">
      <c r="A7598" s="103" t="s">
        <v>807</v>
      </c>
      <c r="B7598" s="103" t="s">
        <v>344</v>
      </c>
      <c r="C7598" s="103" t="s">
        <v>473</v>
      </c>
      <c r="D7598" s="103" t="s">
        <v>145</v>
      </c>
      <c r="E7598" s="111"/>
      <c r="F7598" s="103" t="s">
        <v>474</v>
      </c>
      <c r="G7598" s="103" t="s">
        <v>99</v>
      </c>
      <c r="H7598" s="103" t="s">
        <v>363</v>
      </c>
      <c r="I7598" s="103" t="s">
        <v>92</v>
      </c>
      <c r="J7598" s="215">
        <v>6868.13</v>
      </c>
      <c r="K7598" s="216" t="s">
        <v>88</v>
      </c>
    </row>
    <row r="7599" spans="1:11" x14ac:dyDescent="0.25">
      <c r="A7599" s="103" t="s">
        <v>808</v>
      </c>
      <c r="B7599" s="103" t="s">
        <v>344</v>
      </c>
      <c r="C7599" s="103" t="s">
        <v>473</v>
      </c>
      <c r="D7599" s="103" t="s">
        <v>145</v>
      </c>
      <c r="E7599" s="111"/>
      <c r="F7599" s="103" t="s">
        <v>474</v>
      </c>
      <c r="G7599" s="103" t="s">
        <v>146</v>
      </c>
      <c r="H7599" s="103" t="s">
        <v>364</v>
      </c>
      <c r="I7599" s="103" t="s">
        <v>92</v>
      </c>
      <c r="J7599" s="215">
        <v>1332</v>
      </c>
      <c r="K7599" s="216" t="s">
        <v>88</v>
      </c>
    </row>
    <row r="7600" spans="1:11" x14ac:dyDescent="0.25">
      <c r="A7600" s="103" t="s">
        <v>809</v>
      </c>
      <c r="B7600" s="103" t="s">
        <v>344</v>
      </c>
      <c r="C7600" s="103" t="s">
        <v>473</v>
      </c>
      <c r="D7600" s="103" t="s">
        <v>145</v>
      </c>
      <c r="E7600" s="111"/>
      <c r="F7600" s="103" t="s">
        <v>474</v>
      </c>
      <c r="G7600" s="103" t="s">
        <v>146</v>
      </c>
      <c r="H7600" s="103" t="s">
        <v>364</v>
      </c>
      <c r="I7600" s="103" t="s">
        <v>92</v>
      </c>
      <c r="J7600" s="215">
        <v>1276.5</v>
      </c>
      <c r="K7600" s="216" t="s">
        <v>88</v>
      </c>
    </row>
    <row r="7601" spans="1:11" x14ac:dyDescent="0.25">
      <c r="A7601" s="103" t="s">
        <v>810</v>
      </c>
      <c r="B7601" s="103" t="s">
        <v>344</v>
      </c>
      <c r="C7601" s="103" t="s">
        <v>473</v>
      </c>
      <c r="D7601" s="103" t="s">
        <v>145</v>
      </c>
      <c r="E7601" s="111"/>
      <c r="F7601" s="103" t="s">
        <v>474</v>
      </c>
      <c r="G7601" s="103" t="s">
        <v>146</v>
      </c>
      <c r="H7601" s="103" t="s">
        <v>364</v>
      </c>
      <c r="I7601" s="103" t="s">
        <v>92</v>
      </c>
      <c r="J7601" s="215">
        <v>1026.75</v>
      </c>
      <c r="K7601" s="216" t="s">
        <v>88</v>
      </c>
    </row>
    <row r="7602" spans="1:11" x14ac:dyDescent="0.25">
      <c r="A7602" s="103" t="s">
        <v>1038</v>
      </c>
      <c r="B7602" s="103" t="s">
        <v>344</v>
      </c>
      <c r="C7602" s="103" t="s">
        <v>473</v>
      </c>
      <c r="D7602" s="103" t="s">
        <v>145</v>
      </c>
      <c r="E7602" s="111"/>
      <c r="F7602" s="103" t="s">
        <v>474</v>
      </c>
      <c r="G7602" s="103" t="s">
        <v>146</v>
      </c>
      <c r="H7602" s="103" t="s">
        <v>364</v>
      </c>
      <c r="I7602" s="103" t="s">
        <v>92</v>
      </c>
      <c r="J7602" s="215">
        <v>1581.75</v>
      </c>
      <c r="K7602" s="216" t="s">
        <v>88</v>
      </c>
    </row>
    <row r="7603" spans="1:11" x14ac:dyDescent="0.25">
      <c r="A7603" s="103" t="s">
        <v>806</v>
      </c>
      <c r="B7603" s="103" t="s">
        <v>344</v>
      </c>
      <c r="C7603" s="103" t="s">
        <v>473</v>
      </c>
      <c r="D7603" s="103" t="s">
        <v>145</v>
      </c>
      <c r="E7603" s="111"/>
      <c r="F7603" s="103" t="s">
        <v>474</v>
      </c>
      <c r="G7603" s="103" t="s">
        <v>146</v>
      </c>
      <c r="H7603" s="103" t="s">
        <v>364</v>
      </c>
      <c r="I7603" s="103" t="s">
        <v>92</v>
      </c>
      <c r="J7603" s="215">
        <v>1831.5</v>
      </c>
      <c r="K7603" s="216" t="s">
        <v>88</v>
      </c>
    </row>
    <row r="7604" spans="1:11" x14ac:dyDescent="0.25">
      <c r="A7604" s="103" t="s">
        <v>807</v>
      </c>
      <c r="B7604" s="103" t="s">
        <v>344</v>
      </c>
      <c r="C7604" s="103" t="s">
        <v>473</v>
      </c>
      <c r="D7604" s="103" t="s">
        <v>145</v>
      </c>
      <c r="E7604" s="111"/>
      <c r="F7604" s="103" t="s">
        <v>474</v>
      </c>
      <c r="G7604" s="103" t="s">
        <v>146</v>
      </c>
      <c r="H7604" s="103" t="s">
        <v>364</v>
      </c>
      <c r="I7604" s="103" t="s">
        <v>92</v>
      </c>
      <c r="J7604" s="215">
        <v>2247.75</v>
      </c>
      <c r="K7604" s="216" t="s">
        <v>88</v>
      </c>
    </row>
    <row r="7605" spans="1:11" x14ac:dyDescent="0.25">
      <c r="A7605" s="103" t="s">
        <v>808</v>
      </c>
      <c r="B7605" s="103" t="s">
        <v>344</v>
      </c>
      <c r="C7605" s="103" t="s">
        <v>473</v>
      </c>
      <c r="D7605" s="103" t="s">
        <v>145</v>
      </c>
      <c r="E7605" s="111"/>
      <c r="F7605" s="103" t="s">
        <v>474</v>
      </c>
      <c r="G7605" s="103" t="s">
        <v>143</v>
      </c>
      <c r="H7605" s="103" t="s">
        <v>365</v>
      </c>
      <c r="I7605" s="103" t="s">
        <v>92</v>
      </c>
      <c r="J7605" s="215">
        <v>471.75</v>
      </c>
      <c r="K7605" s="216" t="s">
        <v>88</v>
      </c>
    </row>
    <row r="7606" spans="1:11" x14ac:dyDescent="0.25">
      <c r="A7606" s="103" t="s">
        <v>809</v>
      </c>
      <c r="B7606" s="103" t="s">
        <v>344</v>
      </c>
      <c r="C7606" s="103" t="s">
        <v>473</v>
      </c>
      <c r="D7606" s="103" t="s">
        <v>145</v>
      </c>
      <c r="E7606" s="111"/>
      <c r="F7606" s="103" t="s">
        <v>474</v>
      </c>
      <c r="G7606" s="103" t="s">
        <v>143</v>
      </c>
      <c r="H7606" s="103" t="s">
        <v>365</v>
      </c>
      <c r="I7606" s="103" t="s">
        <v>92</v>
      </c>
      <c r="J7606" s="215">
        <v>721.5</v>
      </c>
      <c r="K7606" s="216" t="s">
        <v>88</v>
      </c>
    </row>
    <row r="7607" spans="1:11" x14ac:dyDescent="0.25">
      <c r="A7607" s="103" t="s">
        <v>810</v>
      </c>
      <c r="B7607" s="103" t="s">
        <v>344</v>
      </c>
      <c r="C7607" s="103" t="s">
        <v>473</v>
      </c>
      <c r="D7607" s="103" t="s">
        <v>145</v>
      </c>
      <c r="E7607" s="111"/>
      <c r="F7607" s="103" t="s">
        <v>474</v>
      </c>
      <c r="G7607" s="103" t="s">
        <v>143</v>
      </c>
      <c r="H7607" s="103" t="s">
        <v>365</v>
      </c>
      <c r="I7607" s="103" t="s">
        <v>92</v>
      </c>
      <c r="J7607" s="215">
        <v>693.75</v>
      </c>
      <c r="K7607" s="216" t="s">
        <v>88</v>
      </c>
    </row>
    <row r="7608" spans="1:11" x14ac:dyDescent="0.25">
      <c r="A7608" s="103" t="s">
        <v>1038</v>
      </c>
      <c r="B7608" s="103" t="s">
        <v>344</v>
      </c>
      <c r="C7608" s="103" t="s">
        <v>473</v>
      </c>
      <c r="D7608" s="103" t="s">
        <v>145</v>
      </c>
      <c r="E7608" s="111"/>
      <c r="F7608" s="103" t="s">
        <v>474</v>
      </c>
      <c r="G7608" s="103" t="s">
        <v>143</v>
      </c>
      <c r="H7608" s="103" t="s">
        <v>365</v>
      </c>
      <c r="I7608" s="103" t="s">
        <v>92</v>
      </c>
      <c r="J7608" s="215">
        <v>471.75</v>
      </c>
      <c r="K7608" s="216" t="s">
        <v>88</v>
      </c>
    </row>
    <row r="7609" spans="1:11" x14ac:dyDescent="0.25">
      <c r="A7609" s="103" t="s">
        <v>806</v>
      </c>
      <c r="B7609" s="103" t="s">
        <v>344</v>
      </c>
      <c r="C7609" s="103" t="s">
        <v>473</v>
      </c>
      <c r="D7609" s="103" t="s">
        <v>145</v>
      </c>
      <c r="E7609" s="111"/>
      <c r="F7609" s="103" t="s">
        <v>474</v>
      </c>
      <c r="G7609" s="103" t="s">
        <v>143</v>
      </c>
      <c r="H7609" s="103" t="s">
        <v>365</v>
      </c>
      <c r="I7609" s="103" t="s">
        <v>92</v>
      </c>
      <c r="J7609" s="215">
        <v>596.63</v>
      </c>
      <c r="K7609" s="216" t="s">
        <v>88</v>
      </c>
    </row>
    <row r="7610" spans="1:11" x14ac:dyDescent="0.25">
      <c r="A7610" s="103" t="s">
        <v>807</v>
      </c>
      <c r="B7610" s="103" t="s">
        <v>344</v>
      </c>
      <c r="C7610" s="103" t="s">
        <v>473</v>
      </c>
      <c r="D7610" s="103" t="s">
        <v>145</v>
      </c>
      <c r="E7610" s="111"/>
      <c r="F7610" s="103" t="s">
        <v>474</v>
      </c>
      <c r="G7610" s="103" t="s">
        <v>143</v>
      </c>
      <c r="H7610" s="103" t="s">
        <v>365</v>
      </c>
      <c r="I7610" s="103" t="s">
        <v>92</v>
      </c>
      <c r="J7610" s="215">
        <v>888</v>
      </c>
      <c r="K7610" s="216" t="s">
        <v>88</v>
      </c>
    </row>
    <row r="7611" spans="1:11" x14ac:dyDescent="0.25">
      <c r="A7611" s="103" t="s">
        <v>808</v>
      </c>
      <c r="B7611" s="103" t="s">
        <v>344</v>
      </c>
      <c r="C7611" s="103" t="s">
        <v>473</v>
      </c>
      <c r="D7611" s="103" t="s">
        <v>145</v>
      </c>
      <c r="E7611" s="111"/>
      <c r="F7611" s="103" t="s">
        <v>474</v>
      </c>
      <c r="G7611" s="103" t="s">
        <v>95</v>
      </c>
      <c r="H7611" s="103" t="s">
        <v>366</v>
      </c>
      <c r="I7611" s="103" t="s">
        <v>92</v>
      </c>
      <c r="J7611" s="215">
        <v>957.38</v>
      </c>
      <c r="K7611" s="216" t="s">
        <v>88</v>
      </c>
    </row>
    <row r="7612" spans="1:11" x14ac:dyDescent="0.25">
      <c r="A7612" s="103" t="s">
        <v>809</v>
      </c>
      <c r="B7612" s="103" t="s">
        <v>344</v>
      </c>
      <c r="C7612" s="103" t="s">
        <v>473</v>
      </c>
      <c r="D7612" s="103" t="s">
        <v>145</v>
      </c>
      <c r="E7612" s="111"/>
      <c r="F7612" s="103" t="s">
        <v>474</v>
      </c>
      <c r="G7612" s="103" t="s">
        <v>95</v>
      </c>
      <c r="H7612" s="103" t="s">
        <v>366</v>
      </c>
      <c r="I7612" s="103" t="s">
        <v>92</v>
      </c>
      <c r="J7612" s="215">
        <v>943.5</v>
      </c>
      <c r="K7612" s="216" t="s">
        <v>88</v>
      </c>
    </row>
    <row r="7613" spans="1:11" x14ac:dyDescent="0.25">
      <c r="A7613" s="103" t="s">
        <v>810</v>
      </c>
      <c r="B7613" s="103" t="s">
        <v>344</v>
      </c>
      <c r="C7613" s="103" t="s">
        <v>473</v>
      </c>
      <c r="D7613" s="103" t="s">
        <v>145</v>
      </c>
      <c r="E7613" s="111"/>
      <c r="F7613" s="103" t="s">
        <v>474</v>
      </c>
      <c r="G7613" s="103" t="s">
        <v>95</v>
      </c>
      <c r="H7613" s="103" t="s">
        <v>366</v>
      </c>
      <c r="I7613" s="103" t="s">
        <v>92</v>
      </c>
      <c r="J7613" s="215">
        <v>832.5</v>
      </c>
      <c r="K7613" s="216" t="s">
        <v>88</v>
      </c>
    </row>
    <row r="7614" spans="1:11" x14ac:dyDescent="0.25">
      <c r="A7614" s="103" t="s">
        <v>1038</v>
      </c>
      <c r="B7614" s="103" t="s">
        <v>344</v>
      </c>
      <c r="C7614" s="103" t="s">
        <v>473</v>
      </c>
      <c r="D7614" s="103" t="s">
        <v>145</v>
      </c>
      <c r="E7614" s="111"/>
      <c r="F7614" s="103" t="s">
        <v>474</v>
      </c>
      <c r="G7614" s="103" t="s">
        <v>95</v>
      </c>
      <c r="H7614" s="103" t="s">
        <v>366</v>
      </c>
      <c r="I7614" s="103" t="s">
        <v>92</v>
      </c>
      <c r="J7614" s="215">
        <v>1470.75</v>
      </c>
      <c r="K7614" s="216" t="s">
        <v>88</v>
      </c>
    </row>
    <row r="7615" spans="1:11" x14ac:dyDescent="0.25">
      <c r="A7615" s="103" t="s">
        <v>806</v>
      </c>
      <c r="B7615" s="103" t="s">
        <v>344</v>
      </c>
      <c r="C7615" s="103" t="s">
        <v>473</v>
      </c>
      <c r="D7615" s="103" t="s">
        <v>145</v>
      </c>
      <c r="E7615" s="111"/>
      <c r="F7615" s="103" t="s">
        <v>474</v>
      </c>
      <c r="G7615" s="103" t="s">
        <v>95</v>
      </c>
      <c r="H7615" s="103" t="s">
        <v>366</v>
      </c>
      <c r="I7615" s="103" t="s">
        <v>92</v>
      </c>
      <c r="J7615" s="215">
        <v>1054.5</v>
      </c>
      <c r="K7615" s="216" t="s">
        <v>88</v>
      </c>
    </row>
    <row r="7616" spans="1:11" x14ac:dyDescent="0.25">
      <c r="A7616" s="103" t="s">
        <v>807</v>
      </c>
      <c r="B7616" s="103" t="s">
        <v>344</v>
      </c>
      <c r="C7616" s="103" t="s">
        <v>473</v>
      </c>
      <c r="D7616" s="103" t="s">
        <v>145</v>
      </c>
      <c r="E7616" s="111"/>
      <c r="F7616" s="103" t="s">
        <v>474</v>
      </c>
      <c r="G7616" s="103" t="s">
        <v>95</v>
      </c>
      <c r="H7616" s="103" t="s">
        <v>366</v>
      </c>
      <c r="I7616" s="103" t="s">
        <v>92</v>
      </c>
      <c r="J7616" s="215">
        <v>2109</v>
      </c>
      <c r="K7616" s="216" t="s">
        <v>88</v>
      </c>
    </row>
    <row r="7617" spans="1:11" x14ac:dyDescent="0.25">
      <c r="A7617" s="103" t="s">
        <v>809</v>
      </c>
      <c r="B7617" s="103" t="s">
        <v>344</v>
      </c>
      <c r="C7617" s="103" t="s">
        <v>473</v>
      </c>
      <c r="D7617" s="103" t="s">
        <v>145</v>
      </c>
      <c r="E7617" s="111"/>
      <c r="F7617" s="103" t="s">
        <v>474</v>
      </c>
      <c r="G7617" s="103" t="s">
        <v>142</v>
      </c>
      <c r="H7617" s="103" t="s">
        <v>734</v>
      </c>
      <c r="I7617" s="103" t="s">
        <v>92</v>
      </c>
      <c r="J7617" s="215">
        <v>83.25</v>
      </c>
      <c r="K7617" s="216" t="s">
        <v>88</v>
      </c>
    </row>
    <row r="7618" spans="1:11" x14ac:dyDescent="0.25">
      <c r="A7618" s="103" t="s">
        <v>810</v>
      </c>
      <c r="B7618" s="103" t="s">
        <v>344</v>
      </c>
      <c r="C7618" s="103" t="s">
        <v>473</v>
      </c>
      <c r="D7618" s="103" t="s">
        <v>145</v>
      </c>
      <c r="E7618" s="111"/>
      <c r="F7618" s="103" t="s">
        <v>474</v>
      </c>
      <c r="G7618" s="103" t="s">
        <v>142</v>
      </c>
      <c r="H7618" s="103" t="s">
        <v>734</v>
      </c>
      <c r="I7618" s="103" t="s">
        <v>92</v>
      </c>
      <c r="J7618" s="215">
        <v>55.5</v>
      </c>
      <c r="K7618" s="216" t="s">
        <v>88</v>
      </c>
    </row>
    <row r="7619" spans="1:11" x14ac:dyDescent="0.25">
      <c r="A7619" s="103" t="s">
        <v>806</v>
      </c>
      <c r="B7619" s="103" t="s">
        <v>344</v>
      </c>
      <c r="C7619" s="103" t="s">
        <v>473</v>
      </c>
      <c r="D7619" s="103" t="s">
        <v>145</v>
      </c>
      <c r="E7619" s="111"/>
      <c r="F7619" s="103" t="s">
        <v>474</v>
      </c>
      <c r="G7619" s="103" t="s">
        <v>142</v>
      </c>
      <c r="H7619" s="103" t="s">
        <v>734</v>
      </c>
      <c r="I7619" s="103" t="s">
        <v>92</v>
      </c>
      <c r="J7619" s="215">
        <v>27.75</v>
      </c>
      <c r="K7619" s="216" t="s">
        <v>88</v>
      </c>
    </row>
    <row r="7620" spans="1:11" x14ac:dyDescent="0.25">
      <c r="A7620" s="103" t="s">
        <v>809</v>
      </c>
      <c r="B7620" s="103" t="s">
        <v>344</v>
      </c>
      <c r="C7620" s="103" t="s">
        <v>473</v>
      </c>
      <c r="D7620" s="103" t="s">
        <v>145</v>
      </c>
      <c r="E7620" s="111"/>
      <c r="F7620" s="103" t="s">
        <v>474</v>
      </c>
      <c r="G7620" s="103" t="s">
        <v>141</v>
      </c>
      <c r="H7620" s="103" t="s">
        <v>368</v>
      </c>
      <c r="I7620" s="103" t="s">
        <v>92</v>
      </c>
      <c r="J7620" s="215">
        <v>97.13</v>
      </c>
      <c r="K7620" s="216" t="s">
        <v>88</v>
      </c>
    </row>
    <row r="7621" spans="1:11" x14ac:dyDescent="0.25">
      <c r="A7621" s="103" t="s">
        <v>806</v>
      </c>
      <c r="B7621" s="103" t="s">
        <v>344</v>
      </c>
      <c r="C7621" s="103" t="s">
        <v>473</v>
      </c>
      <c r="D7621" s="103" t="s">
        <v>145</v>
      </c>
      <c r="E7621" s="111"/>
      <c r="F7621" s="103" t="s">
        <v>474</v>
      </c>
      <c r="G7621" s="103" t="s">
        <v>141</v>
      </c>
      <c r="H7621" s="103" t="s">
        <v>368</v>
      </c>
      <c r="I7621" s="103" t="s">
        <v>92</v>
      </c>
      <c r="J7621" s="215">
        <v>69.38</v>
      </c>
      <c r="K7621" s="216" t="s">
        <v>88</v>
      </c>
    </row>
    <row r="7622" spans="1:11" x14ac:dyDescent="0.25">
      <c r="A7622" s="103" t="s">
        <v>809</v>
      </c>
      <c r="B7622" s="103" t="s">
        <v>344</v>
      </c>
      <c r="C7622" s="103" t="s">
        <v>473</v>
      </c>
      <c r="D7622" s="103" t="s">
        <v>145</v>
      </c>
      <c r="E7622" s="111"/>
      <c r="F7622" s="103" t="s">
        <v>474</v>
      </c>
      <c r="G7622" s="103" t="s">
        <v>138</v>
      </c>
      <c r="H7622" s="103" t="s">
        <v>647</v>
      </c>
      <c r="I7622" s="103" t="s">
        <v>92</v>
      </c>
      <c r="J7622" s="215">
        <v>235.88</v>
      </c>
      <c r="K7622" s="216" t="s">
        <v>88</v>
      </c>
    </row>
    <row r="7623" spans="1:11" x14ac:dyDescent="0.25">
      <c r="A7623" s="103" t="s">
        <v>810</v>
      </c>
      <c r="B7623" s="103" t="s">
        <v>344</v>
      </c>
      <c r="C7623" s="103" t="s">
        <v>473</v>
      </c>
      <c r="D7623" s="103" t="s">
        <v>145</v>
      </c>
      <c r="E7623" s="111"/>
      <c r="F7623" s="103" t="s">
        <v>474</v>
      </c>
      <c r="G7623" s="103" t="s">
        <v>138</v>
      </c>
      <c r="H7623" s="103" t="s">
        <v>647</v>
      </c>
      <c r="I7623" s="103" t="s">
        <v>92</v>
      </c>
      <c r="J7623" s="215">
        <v>263.63</v>
      </c>
      <c r="K7623" s="216" t="s">
        <v>88</v>
      </c>
    </row>
    <row r="7624" spans="1:11" x14ac:dyDescent="0.25">
      <c r="A7624" s="103" t="s">
        <v>808</v>
      </c>
      <c r="B7624" s="103" t="s">
        <v>344</v>
      </c>
      <c r="C7624" s="103" t="s">
        <v>473</v>
      </c>
      <c r="D7624" s="103" t="s">
        <v>145</v>
      </c>
      <c r="E7624" s="111"/>
      <c r="F7624" s="103" t="s">
        <v>474</v>
      </c>
      <c r="G7624" s="103" t="s">
        <v>121</v>
      </c>
      <c r="H7624" s="103" t="s">
        <v>372</v>
      </c>
      <c r="I7624" s="103" t="s">
        <v>92</v>
      </c>
      <c r="J7624" s="215">
        <v>3774</v>
      </c>
      <c r="K7624" s="216" t="s">
        <v>88</v>
      </c>
    </row>
    <row r="7625" spans="1:11" x14ac:dyDescent="0.25">
      <c r="A7625" s="103" t="s">
        <v>809</v>
      </c>
      <c r="B7625" s="103" t="s">
        <v>344</v>
      </c>
      <c r="C7625" s="103" t="s">
        <v>473</v>
      </c>
      <c r="D7625" s="103" t="s">
        <v>145</v>
      </c>
      <c r="E7625" s="111"/>
      <c r="F7625" s="103" t="s">
        <v>474</v>
      </c>
      <c r="G7625" s="103" t="s">
        <v>121</v>
      </c>
      <c r="H7625" s="103" t="s">
        <v>372</v>
      </c>
      <c r="I7625" s="103" t="s">
        <v>92</v>
      </c>
      <c r="J7625" s="215">
        <v>3454.88</v>
      </c>
      <c r="K7625" s="216" t="s">
        <v>88</v>
      </c>
    </row>
    <row r="7626" spans="1:11" x14ac:dyDescent="0.25">
      <c r="A7626" s="103" t="s">
        <v>810</v>
      </c>
      <c r="B7626" s="103" t="s">
        <v>344</v>
      </c>
      <c r="C7626" s="103" t="s">
        <v>473</v>
      </c>
      <c r="D7626" s="103" t="s">
        <v>145</v>
      </c>
      <c r="E7626" s="111"/>
      <c r="F7626" s="103" t="s">
        <v>474</v>
      </c>
      <c r="G7626" s="103" t="s">
        <v>121</v>
      </c>
      <c r="H7626" s="103" t="s">
        <v>372</v>
      </c>
      <c r="I7626" s="103" t="s">
        <v>92</v>
      </c>
      <c r="J7626" s="215">
        <v>2830.5</v>
      </c>
      <c r="K7626" s="216" t="s">
        <v>88</v>
      </c>
    </row>
    <row r="7627" spans="1:11" x14ac:dyDescent="0.25">
      <c r="A7627" s="103" t="s">
        <v>1038</v>
      </c>
      <c r="B7627" s="103" t="s">
        <v>344</v>
      </c>
      <c r="C7627" s="103" t="s">
        <v>473</v>
      </c>
      <c r="D7627" s="103" t="s">
        <v>145</v>
      </c>
      <c r="E7627" s="111"/>
      <c r="F7627" s="103" t="s">
        <v>474</v>
      </c>
      <c r="G7627" s="103" t="s">
        <v>121</v>
      </c>
      <c r="H7627" s="103" t="s">
        <v>372</v>
      </c>
      <c r="I7627" s="103" t="s">
        <v>92</v>
      </c>
      <c r="J7627" s="215">
        <v>2358.75</v>
      </c>
      <c r="K7627" s="216" t="s">
        <v>88</v>
      </c>
    </row>
    <row r="7628" spans="1:11" x14ac:dyDescent="0.25">
      <c r="A7628" s="103" t="s">
        <v>806</v>
      </c>
      <c r="B7628" s="103" t="s">
        <v>344</v>
      </c>
      <c r="C7628" s="103" t="s">
        <v>473</v>
      </c>
      <c r="D7628" s="103" t="s">
        <v>145</v>
      </c>
      <c r="E7628" s="111"/>
      <c r="F7628" s="103" t="s">
        <v>474</v>
      </c>
      <c r="G7628" s="103" t="s">
        <v>121</v>
      </c>
      <c r="H7628" s="103" t="s">
        <v>372</v>
      </c>
      <c r="I7628" s="103" t="s">
        <v>92</v>
      </c>
      <c r="J7628" s="215">
        <v>3635.25</v>
      </c>
      <c r="K7628" s="216" t="s">
        <v>88</v>
      </c>
    </row>
    <row r="7629" spans="1:11" x14ac:dyDescent="0.25">
      <c r="A7629" s="103" t="s">
        <v>807</v>
      </c>
      <c r="B7629" s="103" t="s">
        <v>344</v>
      </c>
      <c r="C7629" s="103" t="s">
        <v>473</v>
      </c>
      <c r="D7629" s="103" t="s">
        <v>145</v>
      </c>
      <c r="E7629" s="111"/>
      <c r="F7629" s="103" t="s">
        <v>474</v>
      </c>
      <c r="G7629" s="103" t="s">
        <v>121</v>
      </c>
      <c r="H7629" s="103" t="s">
        <v>372</v>
      </c>
      <c r="I7629" s="103" t="s">
        <v>92</v>
      </c>
      <c r="J7629" s="215">
        <v>5355.75</v>
      </c>
      <c r="K7629" s="216" t="s">
        <v>88</v>
      </c>
    </row>
    <row r="7630" spans="1:11" x14ac:dyDescent="0.25">
      <c r="A7630" s="103" t="s">
        <v>808</v>
      </c>
      <c r="B7630" s="103" t="s">
        <v>344</v>
      </c>
      <c r="C7630" s="103" t="s">
        <v>473</v>
      </c>
      <c r="D7630" s="103" t="s">
        <v>145</v>
      </c>
      <c r="E7630" s="111"/>
      <c r="F7630" s="103" t="s">
        <v>474</v>
      </c>
      <c r="G7630" s="103" t="s">
        <v>168</v>
      </c>
      <c r="H7630" s="103" t="s">
        <v>377</v>
      </c>
      <c r="I7630" s="103" t="s">
        <v>92</v>
      </c>
      <c r="J7630" s="215">
        <v>4800.76</v>
      </c>
      <c r="K7630" s="216" t="s">
        <v>88</v>
      </c>
    </row>
    <row r="7631" spans="1:11" x14ac:dyDescent="0.25">
      <c r="A7631" s="103" t="s">
        <v>809</v>
      </c>
      <c r="B7631" s="103" t="s">
        <v>344</v>
      </c>
      <c r="C7631" s="103" t="s">
        <v>473</v>
      </c>
      <c r="D7631" s="103" t="s">
        <v>145</v>
      </c>
      <c r="E7631" s="111"/>
      <c r="F7631" s="103" t="s">
        <v>474</v>
      </c>
      <c r="G7631" s="103" t="s">
        <v>168</v>
      </c>
      <c r="H7631" s="103" t="s">
        <v>377</v>
      </c>
      <c r="I7631" s="103" t="s">
        <v>92</v>
      </c>
      <c r="J7631" s="215">
        <v>4329</v>
      </c>
      <c r="K7631" s="216" t="s">
        <v>88</v>
      </c>
    </row>
    <row r="7632" spans="1:11" x14ac:dyDescent="0.25">
      <c r="A7632" s="103" t="s">
        <v>810</v>
      </c>
      <c r="B7632" s="103" t="s">
        <v>344</v>
      </c>
      <c r="C7632" s="103" t="s">
        <v>473</v>
      </c>
      <c r="D7632" s="103" t="s">
        <v>145</v>
      </c>
      <c r="E7632" s="111"/>
      <c r="F7632" s="103" t="s">
        <v>474</v>
      </c>
      <c r="G7632" s="103" t="s">
        <v>168</v>
      </c>
      <c r="H7632" s="103" t="s">
        <v>377</v>
      </c>
      <c r="I7632" s="103" t="s">
        <v>92</v>
      </c>
      <c r="J7632" s="215">
        <v>2525.25</v>
      </c>
      <c r="K7632" s="216" t="s">
        <v>88</v>
      </c>
    </row>
    <row r="7633" spans="1:11" x14ac:dyDescent="0.25">
      <c r="A7633" s="103" t="s">
        <v>1038</v>
      </c>
      <c r="B7633" s="103" t="s">
        <v>344</v>
      </c>
      <c r="C7633" s="103" t="s">
        <v>473</v>
      </c>
      <c r="D7633" s="103" t="s">
        <v>145</v>
      </c>
      <c r="E7633" s="111"/>
      <c r="F7633" s="103" t="s">
        <v>474</v>
      </c>
      <c r="G7633" s="103" t="s">
        <v>168</v>
      </c>
      <c r="H7633" s="103" t="s">
        <v>377</v>
      </c>
      <c r="I7633" s="103" t="s">
        <v>92</v>
      </c>
      <c r="J7633" s="215">
        <v>4412.25</v>
      </c>
      <c r="K7633" s="216" t="s">
        <v>88</v>
      </c>
    </row>
    <row r="7634" spans="1:11" x14ac:dyDescent="0.25">
      <c r="A7634" s="103" t="s">
        <v>806</v>
      </c>
      <c r="B7634" s="103" t="s">
        <v>344</v>
      </c>
      <c r="C7634" s="103" t="s">
        <v>473</v>
      </c>
      <c r="D7634" s="103" t="s">
        <v>145</v>
      </c>
      <c r="E7634" s="111"/>
      <c r="F7634" s="103" t="s">
        <v>474</v>
      </c>
      <c r="G7634" s="103" t="s">
        <v>168</v>
      </c>
      <c r="H7634" s="103" t="s">
        <v>377</v>
      </c>
      <c r="I7634" s="103" t="s">
        <v>92</v>
      </c>
      <c r="J7634" s="215">
        <v>4162.5</v>
      </c>
      <c r="K7634" s="216" t="s">
        <v>88</v>
      </c>
    </row>
    <row r="7635" spans="1:11" x14ac:dyDescent="0.25">
      <c r="A7635" s="103" t="s">
        <v>807</v>
      </c>
      <c r="B7635" s="103" t="s">
        <v>344</v>
      </c>
      <c r="C7635" s="103" t="s">
        <v>473</v>
      </c>
      <c r="D7635" s="103" t="s">
        <v>145</v>
      </c>
      <c r="E7635" s="111"/>
      <c r="F7635" s="103" t="s">
        <v>474</v>
      </c>
      <c r="G7635" s="103" t="s">
        <v>168</v>
      </c>
      <c r="H7635" s="103" t="s">
        <v>377</v>
      </c>
      <c r="I7635" s="103" t="s">
        <v>92</v>
      </c>
      <c r="J7635" s="215">
        <v>7228.88</v>
      </c>
      <c r="K7635" s="216" t="s">
        <v>88</v>
      </c>
    </row>
    <row r="7636" spans="1:11" x14ac:dyDescent="0.25">
      <c r="A7636" s="103" t="s">
        <v>808</v>
      </c>
      <c r="B7636" s="103" t="s">
        <v>344</v>
      </c>
      <c r="C7636" s="103" t="s">
        <v>473</v>
      </c>
      <c r="D7636" s="103" t="s">
        <v>145</v>
      </c>
      <c r="E7636" s="111"/>
      <c r="F7636" s="103" t="s">
        <v>474</v>
      </c>
      <c r="G7636" s="103" t="s">
        <v>133</v>
      </c>
      <c r="H7636" s="103" t="s">
        <v>378</v>
      </c>
      <c r="I7636" s="103" t="s">
        <v>92</v>
      </c>
      <c r="J7636" s="215">
        <v>1470.75</v>
      </c>
      <c r="K7636" s="216" t="s">
        <v>88</v>
      </c>
    </row>
    <row r="7637" spans="1:11" x14ac:dyDescent="0.25">
      <c r="A7637" s="103" t="s">
        <v>809</v>
      </c>
      <c r="B7637" s="103" t="s">
        <v>344</v>
      </c>
      <c r="C7637" s="103" t="s">
        <v>473</v>
      </c>
      <c r="D7637" s="103" t="s">
        <v>145</v>
      </c>
      <c r="E7637" s="111"/>
      <c r="F7637" s="103" t="s">
        <v>474</v>
      </c>
      <c r="G7637" s="103" t="s">
        <v>133</v>
      </c>
      <c r="H7637" s="103" t="s">
        <v>378</v>
      </c>
      <c r="I7637" s="103" t="s">
        <v>92</v>
      </c>
      <c r="J7637" s="215">
        <v>3052.5</v>
      </c>
      <c r="K7637" s="216" t="s">
        <v>88</v>
      </c>
    </row>
    <row r="7638" spans="1:11" x14ac:dyDescent="0.25">
      <c r="A7638" s="103" t="s">
        <v>810</v>
      </c>
      <c r="B7638" s="103" t="s">
        <v>344</v>
      </c>
      <c r="C7638" s="103" t="s">
        <v>473</v>
      </c>
      <c r="D7638" s="103" t="s">
        <v>145</v>
      </c>
      <c r="E7638" s="111"/>
      <c r="F7638" s="103" t="s">
        <v>474</v>
      </c>
      <c r="G7638" s="103" t="s">
        <v>133</v>
      </c>
      <c r="H7638" s="103" t="s">
        <v>378</v>
      </c>
      <c r="I7638" s="103" t="s">
        <v>92</v>
      </c>
      <c r="J7638" s="215">
        <v>860.25</v>
      </c>
      <c r="K7638" s="216" t="s">
        <v>88</v>
      </c>
    </row>
    <row r="7639" spans="1:11" x14ac:dyDescent="0.25">
      <c r="A7639" s="103" t="s">
        <v>1038</v>
      </c>
      <c r="B7639" s="103" t="s">
        <v>344</v>
      </c>
      <c r="C7639" s="103" t="s">
        <v>473</v>
      </c>
      <c r="D7639" s="103" t="s">
        <v>145</v>
      </c>
      <c r="E7639" s="111"/>
      <c r="F7639" s="103" t="s">
        <v>474</v>
      </c>
      <c r="G7639" s="103" t="s">
        <v>133</v>
      </c>
      <c r="H7639" s="103" t="s">
        <v>378</v>
      </c>
      <c r="I7639" s="103" t="s">
        <v>92</v>
      </c>
      <c r="J7639" s="215">
        <v>881.06</v>
      </c>
      <c r="K7639" s="216" t="s">
        <v>88</v>
      </c>
    </row>
    <row r="7640" spans="1:11" x14ac:dyDescent="0.25">
      <c r="A7640" s="103" t="s">
        <v>806</v>
      </c>
      <c r="B7640" s="103" t="s">
        <v>344</v>
      </c>
      <c r="C7640" s="103" t="s">
        <v>473</v>
      </c>
      <c r="D7640" s="103" t="s">
        <v>145</v>
      </c>
      <c r="E7640" s="111"/>
      <c r="F7640" s="103" t="s">
        <v>474</v>
      </c>
      <c r="G7640" s="103" t="s">
        <v>133</v>
      </c>
      <c r="H7640" s="103" t="s">
        <v>378</v>
      </c>
      <c r="I7640" s="103" t="s">
        <v>92</v>
      </c>
      <c r="J7640" s="215">
        <v>2095.13</v>
      </c>
      <c r="K7640" s="216" t="s">
        <v>88</v>
      </c>
    </row>
    <row r="7641" spans="1:11" x14ac:dyDescent="0.25">
      <c r="A7641" s="103" t="s">
        <v>807</v>
      </c>
      <c r="B7641" s="103" t="s">
        <v>344</v>
      </c>
      <c r="C7641" s="103" t="s">
        <v>473</v>
      </c>
      <c r="D7641" s="103" t="s">
        <v>145</v>
      </c>
      <c r="E7641" s="111"/>
      <c r="F7641" s="103" t="s">
        <v>474</v>
      </c>
      <c r="G7641" s="103" t="s">
        <v>133</v>
      </c>
      <c r="H7641" s="103" t="s">
        <v>378</v>
      </c>
      <c r="I7641" s="103" t="s">
        <v>92</v>
      </c>
      <c r="J7641" s="215">
        <v>1470.75</v>
      </c>
      <c r="K7641" s="216" t="s">
        <v>88</v>
      </c>
    </row>
    <row r="7642" spans="1:11" x14ac:dyDescent="0.25">
      <c r="A7642" s="103" t="s">
        <v>808</v>
      </c>
      <c r="B7642" s="103" t="s">
        <v>344</v>
      </c>
      <c r="C7642" s="103" t="s">
        <v>473</v>
      </c>
      <c r="D7642" s="103" t="s">
        <v>145</v>
      </c>
      <c r="E7642" s="111"/>
      <c r="F7642" s="103" t="s">
        <v>474</v>
      </c>
      <c r="G7642" s="103" t="s">
        <v>132</v>
      </c>
      <c r="H7642" s="103" t="s">
        <v>379</v>
      </c>
      <c r="I7642" s="103" t="s">
        <v>92</v>
      </c>
      <c r="J7642" s="215">
        <v>4044.56</v>
      </c>
      <c r="K7642" s="216" t="s">
        <v>88</v>
      </c>
    </row>
    <row r="7643" spans="1:11" x14ac:dyDescent="0.25">
      <c r="A7643" s="103" t="s">
        <v>809</v>
      </c>
      <c r="B7643" s="103" t="s">
        <v>344</v>
      </c>
      <c r="C7643" s="103" t="s">
        <v>473</v>
      </c>
      <c r="D7643" s="103" t="s">
        <v>145</v>
      </c>
      <c r="E7643" s="111"/>
      <c r="F7643" s="103" t="s">
        <v>474</v>
      </c>
      <c r="G7643" s="103" t="s">
        <v>132</v>
      </c>
      <c r="H7643" s="103" t="s">
        <v>379</v>
      </c>
      <c r="I7643" s="103" t="s">
        <v>92</v>
      </c>
      <c r="J7643" s="215">
        <v>3486.79</v>
      </c>
      <c r="K7643" s="216" t="s">
        <v>88</v>
      </c>
    </row>
    <row r="7644" spans="1:11" x14ac:dyDescent="0.25">
      <c r="A7644" s="103" t="s">
        <v>810</v>
      </c>
      <c r="B7644" s="103" t="s">
        <v>344</v>
      </c>
      <c r="C7644" s="103" t="s">
        <v>473</v>
      </c>
      <c r="D7644" s="103" t="s">
        <v>145</v>
      </c>
      <c r="E7644" s="111"/>
      <c r="F7644" s="103" t="s">
        <v>474</v>
      </c>
      <c r="G7644" s="103" t="s">
        <v>132</v>
      </c>
      <c r="H7644" s="103" t="s">
        <v>379</v>
      </c>
      <c r="I7644" s="103" t="s">
        <v>92</v>
      </c>
      <c r="J7644" s="215">
        <v>2299.09</v>
      </c>
      <c r="K7644" s="216" t="s">
        <v>88</v>
      </c>
    </row>
    <row r="7645" spans="1:11" x14ac:dyDescent="0.25">
      <c r="A7645" s="103" t="s">
        <v>1038</v>
      </c>
      <c r="B7645" s="103" t="s">
        <v>344</v>
      </c>
      <c r="C7645" s="103" t="s">
        <v>473</v>
      </c>
      <c r="D7645" s="103" t="s">
        <v>145</v>
      </c>
      <c r="E7645" s="111"/>
      <c r="F7645" s="103" t="s">
        <v>474</v>
      </c>
      <c r="G7645" s="103" t="s">
        <v>132</v>
      </c>
      <c r="H7645" s="103" t="s">
        <v>379</v>
      </c>
      <c r="I7645" s="103" t="s">
        <v>92</v>
      </c>
      <c r="J7645" s="215">
        <v>5043.5600000000004</v>
      </c>
      <c r="K7645" s="216" t="s">
        <v>88</v>
      </c>
    </row>
    <row r="7646" spans="1:11" x14ac:dyDescent="0.25">
      <c r="A7646" s="103" t="s">
        <v>806</v>
      </c>
      <c r="B7646" s="103" t="s">
        <v>344</v>
      </c>
      <c r="C7646" s="103" t="s">
        <v>473</v>
      </c>
      <c r="D7646" s="103" t="s">
        <v>145</v>
      </c>
      <c r="E7646" s="111"/>
      <c r="F7646" s="103" t="s">
        <v>474</v>
      </c>
      <c r="G7646" s="103" t="s">
        <v>132</v>
      </c>
      <c r="H7646" s="103" t="s">
        <v>379</v>
      </c>
      <c r="I7646" s="103" t="s">
        <v>92</v>
      </c>
      <c r="J7646" s="215">
        <v>4782.72</v>
      </c>
      <c r="K7646" s="216" t="s">
        <v>88</v>
      </c>
    </row>
    <row r="7647" spans="1:11" x14ac:dyDescent="0.25">
      <c r="A7647" s="103" t="s">
        <v>807</v>
      </c>
      <c r="B7647" s="103" t="s">
        <v>344</v>
      </c>
      <c r="C7647" s="103" t="s">
        <v>473</v>
      </c>
      <c r="D7647" s="103" t="s">
        <v>145</v>
      </c>
      <c r="E7647" s="111"/>
      <c r="F7647" s="103" t="s">
        <v>474</v>
      </c>
      <c r="G7647" s="103" t="s">
        <v>132</v>
      </c>
      <c r="H7647" s="103" t="s">
        <v>379</v>
      </c>
      <c r="I7647" s="103" t="s">
        <v>92</v>
      </c>
      <c r="J7647" s="215">
        <v>3427.13</v>
      </c>
      <c r="K7647" s="216" t="s">
        <v>88</v>
      </c>
    </row>
    <row r="7648" spans="1:11" x14ac:dyDescent="0.25">
      <c r="A7648" s="103" t="s">
        <v>808</v>
      </c>
      <c r="B7648" s="103" t="s">
        <v>344</v>
      </c>
      <c r="C7648" s="103" t="s">
        <v>473</v>
      </c>
      <c r="D7648" s="103" t="s">
        <v>145</v>
      </c>
      <c r="E7648" s="111"/>
      <c r="F7648" s="103" t="s">
        <v>474</v>
      </c>
      <c r="G7648" s="103" t="s">
        <v>169</v>
      </c>
      <c r="H7648" s="103" t="s">
        <v>380</v>
      </c>
      <c r="I7648" s="103" t="s">
        <v>92</v>
      </c>
      <c r="J7648" s="215">
        <v>4564.88</v>
      </c>
      <c r="K7648" s="216" t="s">
        <v>88</v>
      </c>
    </row>
    <row r="7649" spans="1:11" x14ac:dyDescent="0.25">
      <c r="A7649" s="103" t="s">
        <v>809</v>
      </c>
      <c r="B7649" s="103" t="s">
        <v>344</v>
      </c>
      <c r="C7649" s="103" t="s">
        <v>473</v>
      </c>
      <c r="D7649" s="103" t="s">
        <v>145</v>
      </c>
      <c r="E7649" s="111"/>
      <c r="F7649" s="103" t="s">
        <v>474</v>
      </c>
      <c r="G7649" s="103" t="s">
        <v>169</v>
      </c>
      <c r="H7649" s="103" t="s">
        <v>380</v>
      </c>
      <c r="I7649" s="103" t="s">
        <v>92</v>
      </c>
      <c r="J7649" s="215">
        <v>4499.9399999999996</v>
      </c>
      <c r="K7649" s="216" t="s">
        <v>88</v>
      </c>
    </row>
    <row r="7650" spans="1:11" x14ac:dyDescent="0.25">
      <c r="A7650" s="103" t="s">
        <v>810</v>
      </c>
      <c r="B7650" s="103" t="s">
        <v>344</v>
      </c>
      <c r="C7650" s="103" t="s">
        <v>473</v>
      </c>
      <c r="D7650" s="103" t="s">
        <v>145</v>
      </c>
      <c r="E7650" s="111"/>
      <c r="F7650" s="103" t="s">
        <v>474</v>
      </c>
      <c r="G7650" s="103" t="s">
        <v>169</v>
      </c>
      <c r="H7650" s="103" t="s">
        <v>380</v>
      </c>
      <c r="I7650" s="103" t="s">
        <v>92</v>
      </c>
      <c r="J7650" s="215">
        <v>3393.83</v>
      </c>
      <c r="K7650" s="216" t="s">
        <v>88</v>
      </c>
    </row>
    <row r="7651" spans="1:11" x14ac:dyDescent="0.25">
      <c r="A7651" s="103" t="s">
        <v>1038</v>
      </c>
      <c r="B7651" s="103" t="s">
        <v>344</v>
      </c>
      <c r="C7651" s="103" t="s">
        <v>473</v>
      </c>
      <c r="D7651" s="103" t="s">
        <v>145</v>
      </c>
      <c r="E7651" s="111"/>
      <c r="F7651" s="103" t="s">
        <v>474</v>
      </c>
      <c r="G7651" s="103" t="s">
        <v>169</v>
      </c>
      <c r="H7651" s="103" t="s">
        <v>380</v>
      </c>
      <c r="I7651" s="103" t="s">
        <v>92</v>
      </c>
      <c r="J7651" s="215">
        <v>4800.75</v>
      </c>
      <c r="K7651" s="216" t="s">
        <v>88</v>
      </c>
    </row>
    <row r="7652" spans="1:11" x14ac:dyDescent="0.25">
      <c r="A7652" s="103" t="s">
        <v>806</v>
      </c>
      <c r="B7652" s="103" t="s">
        <v>344</v>
      </c>
      <c r="C7652" s="103" t="s">
        <v>473</v>
      </c>
      <c r="D7652" s="103" t="s">
        <v>145</v>
      </c>
      <c r="E7652" s="111"/>
      <c r="F7652" s="103" t="s">
        <v>474</v>
      </c>
      <c r="G7652" s="103" t="s">
        <v>169</v>
      </c>
      <c r="H7652" s="103" t="s">
        <v>380</v>
      </c>
      <c r="I7652" s="103" t="s">
        <v>92</v>
      </c>
      <c r="J7652" s="215">
        <v>4365.3500000000004</v>
      </c>
      <c r="K7652" s="216" t="s">
        <v>88</v>
      </c>
    </row>
    <row r="7653" spans="1:11" x14ac:dyDescent="0.25">
      <c r="A7653" s="103" t="s">
        <v>807</v>
      </c>
      <c r="B7653" s="103" t="s">
        <v>344</v>
      </c>
      <c r="C7653" s="103" t="s">
        <v>473</v>
      </c>
      <c r="D7653" s="103" t="s">
        <v>145</v>
      </c>
      <c r="E7653" s="111"/>
      <c r="F7653" s="103" t="s">
        <v>474</v>
      </c>
      <c r="G7653" s="103" t="s">
        <v>169</v>
      </c>
      <c r="H7653" s="103" t="s">
        <v>380</v>
      </c>
      <c r="I7653" s="103" t="s">
        <v>92</v>
      </c>
      <c r="J7653" s="215">
        <v>5945.44</v>
      </c>
      <c r="K7653" s="216" t="s">
        <v>88</v>
      </c>
    </row>
    <row r="7654" spans="1:11" x14ac:dyDescent="0.25">
      <c r="A7654" s="103" t="s">
        <v>808</v>
      </c>
      <c r="B7654" s="103" t="s">
        <v>344</v>
      </c>
      <c r="C7654" s="103" t="s">
        <v>473</v>
      </c>
      <c r="D7654" s="103" t="s">
        <v>145</v>
      </c>
      <c r="E7654" s="111"/>
      <c r="F7654" s="103" t="s">
        <v>474</v>
      </c>
      <c r="G7654" s="103" t="s">
        <v>130</v>
      </c>
      <c r="H7654" s="103" t="s">
        <v>381</v>
      </c>
      <c r="I7654" s="103" t="s">
        <v>92</v>
      </c>
      <c r="J7654" s="215">
        <v>582.75</v>
      </c>
      <c r="K7654" s="216" t="s">
        <v>88</v>
      </c>
    </row>
    <row r="7655" spans="1:11" x14ac:dyDescent="0.25">
      <c r="A7655" s="103" t="s">
        <v>809</v>
      </c>
      <c r="B7655" s="103" t="s">
        <v>344</v>
      </c>
      <c r="C7655" s="103" t="s">
        <v>473</v>
      </c>
      <c r="D7655" s="103" t="s">
        <v>145</v>
      </c>
      <c r="E7655" s="111"/>
      <c r="F7655" s="103" t="s">
        <v>474</v>
      </c>
      <c r="G7655" s="103" t="s">
        <v>130</v>
      </c>
      <c r="H7655" s="103" t="s">
        <v>381</v>
      </c>
      <c r="I7655" s="103" t="s">
        <v>92</v>
      </c>
      <c r="J7655" s="215">
        <v>610.5</v>
      </c>
      <c r="K7655" s="216" t="s">
        <v>88</v>
      </c>
    </row>
    <row r="7656" spans="1:11" x14ac:dyDescent="0.25">
      <c r="A7656" s="103" t="s">
        <v>810</v>
      </c>
      <c r="B7656" s="103" t="s">
        <v>344</v>
      </c>
      <c r="C7656" s="103" t="s">
        <v>473</v>
      </c>
      <c r="D7656" s="103" t="s">
        <v>145</v>
      </c>
      <c r="E7656" s="111"/>
      <c r="F7656" s="103" t="s">
        <v>474</v>
      </c>
      <c r="G7656" s="103" t="s">
        <v>130</v>
      </c>
      <c r="H7656" s="103" t="s">
        <v>381</v>
      </c>
      <c r="I7656" s="103" t="s">
        <v>92</v>
      </c>
      <c r="J7656" s="215">
        <v>444</v>
      </c>
      <c r="K7656" s="216" t="s">
        <v>88</v>
      </c>
    </row>
    <row r="7657" spans="1:11" x14ac:dyDescent="0.25">
      <c r="A7657" s="103" t="s">
        <v>1038</v>
      </c>
      <c r="B7657" s="103" t="s">
        <v>344</v>
      </c>
      <c r="C7657" s="103" t="s">
        <v>473</v>
      </c>
      <c r="D7657" s="103" t="s">
        <v>145</v>
      </c>
      <c r="E7657" s="111"/>
      <c r="F7657" s="103" t="s">
        <v>474</v>
      </c>
      <c r="G7657" s="103" t="s">
        <v>130</v>
      </c>
      <c r="H7657" s="103" t="s">
        <v>381</v>
      </c>
      <c r="I7657" s="103" t="s">
        <v>92</v>
      </c>
      <c r="J7657" s="215">
        <v>721.5</v>
      </c>
      <c r="K7657" s="216" t="s">
        <v>88</v>
      </c>
    </row>
    <row r="7658" spans="1:11" x14ac:dyDescent="0.25">
      <c r="A7658" s="103" t="s">
        <v>806</v>
      </c>
      <c r="B7658" s="103" t="s">
        <v>344</v>
      </c>
      <c r="C7658" s="103" t="s">
        <v>473</v>
      </c>
      <c r="D7658" s="103" t="s">
        <v>145</v>
      </c>
      <c r="E7658" s="111"/>
      <c r="F7658" s="103" t="s">
        <v>474</v>
      </c>
      <c r="G7658" s="103" t="s">
        <v>130</v>
      </c>
      <c r="H7658" s="103" t="s">
        <v>381</v>
      </c>
      <c r="I7658" s="103" t="s">
        <v>92</v>
      </c>
      <c r="J7658" s="215">
        <v>235.88</v>
      </c>
      <c r="K7658" s="216" t="s">
        <v>88</v>
      </c>
    </row>
    <row r="7659" spans="1:11" x14ac:dyDescent="0.25">
      <c r="A7659" s="103" t="s">
        <v>807</v>
      </c>
      <c r="B7659" s="103" t="s">
        <v>344</v>
      </c>
      <c r="C7659" s="103" t="s">
        <v>473</v>
      </c>
      <c r="D7659" s="103" t="s">
        <v>145</v>
      </c>
      <c r="E7659" s="111"/>
      <c r="F7659" s="103" t="s">
        <v>474</v>
      </c>
      <c r="G7659" s="103" t="s">
        <v>130</v>
      </c>
      <c r="H7659" s="103" t="s">
        <v>381</v>
      </c>
      <c r="I7659" s="103" t="s">
        <v>92</v>
      </c>
      <c r="J7659" s="215">
        <v>1276.5</v>
      </c>
      <c r="K7659" s="216" t="s">
        <v>88</v>
      </c>
    </row>
    <row r="7660" spans="1:11" x14ac:dyDescent="0.25">
      <c r="A7660" s="103" t="s">
        <v>808</v>
      </c>
      <c r="B7660" s="103" t="s">
        <v>344</v>
      </c>
      <c r="C7660" s="103" t="s">
        <v>473</v>
      </c>
      <c r="D7660" s="103" t="s">
        <v>145</v>
      </c>
      <c r="E7660" s="111"/>
      <c r="F7660" s="103" t="s">
        <v>474</v>
      </c>
      <c r="G7660" s="103" t="s">
        <v>129</v>
      </c>
      <c r="H7660" s="103" t="s">
        <v>382</v>
      </c>
      <c r="I7660" s="103" t="s">
        <v>92</v>
      </c>
      <c r="J7660" s="215">
        <v>1012.88</v>
      </c>
      <c r="K7660" s="216" t="s">
        <v>88</v>
      </c>
    </row>
    <row r="7661" spans="1:11" x14ac:dyDescent="0.25">
      <c r="A7661" s="103" t="s">
        <v>809</v>
      </c>
      <c r="B7661" s="103" t="s">
        <v>344</v>
      </c>
      <c r="C7661" s="103" t="s">
        <v>473</v>
      </c>
      <c r="D7661" s="103" t="s">
        <v>145</v>
      </c>
      <c r="E7661" s="111"/>
      <c r="F7661" s="103" t="s">
        <v>474</v>
      </c>
      <c r="G7661" s="103" t="s">
        <v>129</v>
      </c>
      <c r="H7661" s="103" t="s">
        <v>382</v>
      </c>
      <c r="I7661" s="103" t="s">
        <v>92</v>
      </c>
      <c r="J7661" s="215">
        <v>360.75</v>
      </c>
      <c r="K7661" s="216" t="s">
        <v>88</v>
      </c>
    </row>
    <row r="7662" spans="1:11" x14ac:dyDescent="0.25">
      <c r="A7662" s="103" t="s">
        <v>810</v>
      </c>
      <c r="B7662" s="103" t="s">
        <v>344</v>
      </c>
      <c r="C7662" s="103" t="s">
        <v>473</v>
      </c>
      <c r="D7662" s="103" t="s">
        <v>145</v>
      </c>
      <c r="E7662" s="111"/>
      <c r="F7662" s="103" t="s">
        <v>474</v>
      </c>
      <c r="G7662" s="103" t="s">
        <v>129</v>
      </c>
      <c r="H7662" s="103" t="s">
        <v>382</v>
      </c>
      <c r="I7662" s="103" t="s">
        <v>92</v>
      </c>
      <c r="J7662" s="215">
        <v>291.38</v>
      </c>
      <c r="K7662" s="216" t="s">
        <v>88</v>
      </c>
    </row>
    <row r="7663" spans="1:11" x14ac:dyDescent="0.25">
      <c r="A7663" s="103" t="s">
        <v>1038</v>
      </c>
      <c r="B7663" s="103" t="s">
        <v>344</v>
      </c>
      <c r="C7663" s="103" t="s">
        <v>473</v>
      </c>
      <c r="D7663" s="103" t="s">
        <v>145</v>
      </c>
      <c r="E7663" s="111"/>
      <c r="F7663" s="103" t="s">
        <v>474</v>
      </c>
      <c r="G7663" s="103" t="s">
        <v>129</v>
      </c>
      <c r="H7663" s="103" t="s">
        <v>382</v>
      </c>
      <c r="I7663" s="103" t="s">
        <v>92</v>
      </c>
      <c r="J7663" s="215">
        <v>582.75</v>
      </c>
      <c r="K7663" s="216" t="s">
        <v>88</v>
      </c>
    </row>
    <row r="7664" spans="1:11" x14ac:dyDescent="0.25">
      <c r="A7664" s="103" t="s">
        <v>806</v>
      </c>
      <c r="B7664" s="103" t="s">
        <v>344</v>
      </c>
      <c r="C7664" s="103" t="s">
        <v>473</v>
      </c>
      <c r="D7664" s="103" t="s">
        <v>145</v>
      </c>
      <c r="E7664" s="111"/>
      <c r="F7664" s="103" t="s">
        <v>474</v>
      </c>
      <c r="G7664" s="103" t="s">
        <v>129</v>
      </c>
      <c r="H7664" s="103" t="s">
        <v>382</v>
      </c>
      <c r="I7664" s="103" t="s">
        <v>92</v>
      </c>
      <c r="J7664" s="215">
        <v>402.38</v>
      </c>
      <c r="K7664" s="216" t="s">
        <v>88</v>
      </c>
    </row>
    <row r="7665" spans="1:11" x14ac:dyDescent="0.25">
      <c r="A7665" s="103" t="s">
        <v>807</v>
      </c>
      <c r="B7665" s="103" t="s">
        <v>344</v>
      </c>
      <c r="C7665" s="103" t="s">
        <v>473</v>
      </c>
      <c r="D7665" s="103" t="s">
        <v>145</v>
      </c>
      <c r="E7665" s="111"/>
      <c r="F7665" s="103" t="s">
        <v>474</v>
      </c>
      <c r="G7665" s="103" t="s">
        <v>129</v>
      </c>
      <c r="H7665" s="103" t="s">
        <v>382</v>
      </c>
      <c r="I7665" s="103" t="s">
        <v>92</v>
      </c>
      <c r="J7665" s="215">
        <v>652.13</v>
      </c>
      <c r="K7665" s="216" t="s">
        <v>88</v>
      </c>
    </row>
    <row r="7666" spans="1:11" x14ac:dyDescent="0.25">
      <c r="A7666" s="103" t="s">
        <v>809</v>
      </c>
      <c r="B7666" s="103" t="s">
        <v>344</v>
      </c>
      <c r="C7666" s="103" t="s">
        <v>473</v>
      </c>
      <c r="D7666" s="103" t="s">
        <v>145</v>
      </c>
      <c r="E7666" s="111"/>
      <c r="F7666" s="103" t="s">
        <v>474</v>
      </c>
      <c r="G7666" s="103" t="s">
        <v>446</v>
      </c>
      <c r="H7666" s="103" t="s">
        <v>447</v>
      </c>
      <c r="I7666" s="103" t="s">
        <v>92</v>
      </c>
      <c r="J7666" s="215">
        <v>777</v>
      </c>
      <c r="K7666" s="216" t="s">
        <v>88</v>
      </c>
    </row>
    <row r="7667" spans="1:11" x14ac:dyDescent="0.25">
      <c r="A7667" s="103" t="s">
        <v>810</v>
      </c>
      <c r="B7667" s="103" t="s">
        <v>344</v>
      </c>
      <c r="C7667" s="103" t="s">
        <v>473</v>
      </c>
      <c r="D7667" s="103" t="s">
        <v>145</v>
      </c>
      <c r="E7667" s="111"/>
      <c r="F7667" s="103" t="s">
        <v>474</v>
      </c>
      <c r="G7667" s="103" t="s">
        <v>446</v>
      </c>
      <c r="H7667" s="103" t="s">
        <v>447</v>
      </c>
      <c r="I7667" s="103" t="s">
        <v>92</v>
      </c>
      <c r="J7667" s="215">
        <v>2553</v>
      </c>
      <c r="K7667" s="216" t="s">
        <v>88</v>
      </c>
    </row>
    <row r="7668" spans="1:11" x14ac:dyDescent="0.25">
      <c r="A7668" s="103" t="s">
        <v>1038</v>
      </c>
      <c r="B7668" s="103" t="s">
        <v>344</v>
      </c>
      <c r="C7668" s="103" t="s">
        <v>473</v>
      </c>
      <c r="D7668" s="103" t="s">
        <v>145</v>
      </c>
      <c r="E7668" s="111"/>
      <c r="F7668" s="103" t="s">
        <v>474</v>
      </c>
      <c r="G7668" s="103" t="s">
        <v>446</v>
      </c>
      <c r="H7668" s="103" t="s">
        <v>447</v>
      </c>
      <c r="I7668" s="103" t="s">
        <v>92</v>
      </c>
      <c r="J7668" s="215">
        <v>707.63</v>
      </c>
      <c r="K7668" s="216" t="s">
        <v>88</v>
      </c>
    </row>
    <row r="7669" spans="1:11" x14ac:dyDescent="0.25">
      <c r="A7669" s="103" t="s">
        <v>806</v>
      </c>
      <c r="B7669" s="103" t="s">
        <v>344</v>
      </c>
      <c r="C7669" s="103" t="s">
        <v>473</v>
      </c>
      <c r="D7669" s="103" t="s">
        <v>145</v>
      </c>
      <c r="E7669" s="111"/>
      <c r="F7669" s="103" t="s">
        <v>474</v>
      </c>
      <c r="G7669" s="103" t="s">
        <v>446</v>
      </c>
      <c r="H7669" s="103" t="s">
        <v>447</v>
      </c>
      <c r="I7669" s="103" t="s">
        <v>92</v>
      </c>
      <c r="J7669" s="215">
        <v>111</v>
      </c>
      <c r="K7669" s="216" t="s">
        <v>88</v>
      </c>
    </row>
    <row r="7670" spans="1:11" x14ac:dyDescent="0.25">
      <c r="A7670" s="103" t="s">
        <v>807</v>
      </c>
      <c r="B7670" s="103" t="s">
        <v>344</v>
      </c>
      <c r="C7670" s="103" t="s">
        <v>473</v>
      </c>
      <c r="D7670" s="103" t="s">
        <v>145</v>
      </c>
      <c r="E7670" s="111"/>
      <c r="F7670" s="103" t="s">
        <v>474</v>
      </c>
      <c r="G7670" s="103" t="s">
        <v>446</v>
      </c>
      <c r="H7670" s="103" t="s">
        <v>447</v>
      </c>
      <c r="I7670" s="103" t="s">
        <v>92</v>
      </c>
      <c r="J7670" s="215">
        <v>249.75</v>
      </c>
      <c r="K7670" s="216" t="s">
        <v>88</v>
      </c>
    </row>
    <row r="7671" spans="1:11" x14ac:dyDescent="0.25">
      <c r="A7671" s="103" t="s">
        <v>808</v>
      </c>
      <c r="B7671" s="103" t="s">
        <v>344</v>
      </c>
      <c r="C7671" s="103" t="s">
        <v>473</v>
      </c>
      <c r="D7671" s="103" t="s">
        <v>145</v>
      </c>
      <c r="E7671" s="111"/>
      <c r="F7671" s="103" t="s">
        <v>474</v>
      </c>
      <c r="G7671" s="103" t="s">
        <v>128</v>
      </c>
      <c r="H7671" s="103" t="s">
        <v>386</v>
      </c>
      <c r="I7671" s="103" t="s">
        <v>92</v>
      </c>
      <c r="J7671" s="215">
        <v>1831.5</v>
      </c>
      <c r="K7671" s="216" t="s">
        <v>88</v>
      </c>
    </row>
    <row r="7672" spans="1:11" x14ac:dyDescent="0.25">
      <c r="A7672" s="103" t="s">
        <v>809</v>
      </c>
      <c r="B7672" s="103" t="s">
        <v>344</v>
      </c>
      <c r="C7672" s="103" t="s">
        <v>473</v>
      </c>
      <c r="D7672" s="103" t="s">
        <v>145</v>
      </c>
      <c r="E7672" s="111"/>
      <c r="F7672" s="103" t="s">
        <v>474</v>
      </c>
      <c r="G7672" s="103" t="s">
        <v>128</v>
      </c>
      <c r="H7672" s="103" t="s">
        <v>386</v>
      </c>
      <c r="I7672" s="103" t="s">
        <v>92</v>
      </c>
      <c r="J7672" s="215">
        <v>1887</v>
      </c>
      <c r="K7672" s="216" t="s">
        <v>88</v>
      </c>
    </row>
    <row r="7673" spans="1:11" x14ac:dyDescent="0.25">
      <c r="A7673" s="103" t="s">
        <v>810</v>
      </c>
      <c r="B7673" s="103" t="s">
        <v>344</v>
      </c>
      <c r="C7673" s="103" t="s">
        <v>473</v>
      </c>
      <c r="D7673" s="103" t="s">
        <v>145</v>
      </c>
      <c r="E7673" s="111"/>
      <c r="F7673" s="103" t="s">
        <v>474</v>
      </c>
      <c r="G7673" s="103" t="s">
        <v>128</v>
      </c>
      <c r="H7673" s="103" t="s">
        <v>386</v>
      </c>
      <c r="I7673" s="103" t="s">
        <v>92</v>
      </c>
      <c r="J7673" s="215">
        <v>1443</v>
      </c>
      <c r="K7673" s="216" t="s">
        <v>88</v>
      </c>
    </row>
    <row r="7674" spans="1:11" x14ac:dyDescent="0.25">
      <c r="A7674" s="103" t="s">
        <v>1038</v>
      </c>
      <c r="B7674" s="103" t="s">
        <v>344</v>
      </c>
      <c r="C7674" s="103" t="s">
        <v>473</v>
      </c>
      <c r="D7674" s="103" t="s">
        <v>145</v>
      </c>
      <c r="E7674" s="111"/>
      <c r="F7674" s="103" t="s">
        <v>474</v>
      </c>
      <c r="G7674" s="103" t="s">
        <v>128</v>
      </c>
      <c r="H7674" s="103" t="s">
        <v>386</v>
      </c>
      <c r="I7674" s="103" t="s">
        <v>92</v>
      </c>
      <c r="J7674" s="215">
        <v>2053.5</v>
      </c>
      <c r="K7674" s="216" t="s">
        <v>88</v>
      </c>
    </row>
    <row r="7675" spans="1:11" x14ac:dyDescent="0.25">
      <c r="A7675" s="103" t="s">
        <v>806</v>
      </c>
      <c r="B7675" s="103" t="s">
        <v>344</v>
      </c>
      <c r="C7675" s="103" t="s">
        <v>473</v>
      </c>
      <c r="D7675" s="103" t="s">
        <v>145</v>
      </c>
      <c r="E7675" s="111"/>
      <c r="F7675" s="103" t="s">
        <v>474</v>
      </c>
      <c r="G7675" s="103" t="s">
        <v>128</v>
      </c>
      <c r="H7675" s="103" t="s">
        <v>386</v>
      </c>
      <c r="I7675" s="103" t="s">
        <v>92</v>
      </c>
      <c r="J7675" s="215">
        <v>2164.5</v>
      </c>
      <c r="K7675" s="216" t="s">
        <v>88</v>
      </c>
    </row>
    <row r="7676" spans="1:11" x14ac:dyDescent="0.25">
      <c r="A7676" s="103" t="s">
        <v>807</v>
      </c>
      <c r="B7676" s="103" t="s">
        <v>344</v>
      </c>
      <c r="C7676" s="103" t="s">
        <v>473</v>
      </c>
      <c r="D7676" s="103" t="s">
        <v>145</v>
      </c>
      <c r="E7676" s="111"/>
      <c r="F7676" s="103" t="s">
        <v>474</v>
      </c>
      <c r="G7676" s="103" t="s">
        <v>128</v>
      </c>
      <c r="H7676" s="103" t="s">
        <v>386</v>
      </c>
      <c r="I7676" s="103" t="s">
        <v>92</v>
      </c>
      <c r="J7676" s="215">
        <v>3330</v>
      </c>
      <c r="K7676" s="216" t="s">
        <v>88</v>
      </c>
    </row>
    <row r="7677" spans="1:11" x14ac:dyDescent="0.25">
      <c r="A7677" s="103" t="s">
        <v>806</v>
      </c>
      <c r="B7677" s="103" t="s">
        <v>344</v>
      </c>
      <c r="C7677" s="103" t="s">
        <v>473</v>
      </c>
      <c r="D7677" s="103" t="s">
        <v>145</v>
      </c>
      <c r="E7677" s="111"/>
      <c r="F7677" s="103" t="s">
        <v>474</v>
      </c>
      <c r="G7677" s="103" t="s">
        <v>148</v>
      </c>
      <c r="H7677" s="103" t="s">
        <v>390</v>
      </c>
      <c r="I7677" s="103" t="s">
        <v>92</v>
      </c>
      <c r="J7677" s="215">
        <v>83.25</v>
      </c>
      <c r="K7677" s="216" t="s">
        <v>88</v>
      </c>
    </row>
    <row r="7678" spans="1:11" x14ac:dyDescent="0.25">
      <c r="A7678" s="103" t="s">
        <v>806</v>
      </c>
      <c r="B7678" s="103" t="s">
        <v>344</v>
      </c>
      <c r="C7678" s="103" t="s">
        <v>473</v>
      </c>
      <c r="D7678" s="103" t="s">
        <v>145</v>
      </c>
      <c r="E7678" s="111"/>
      <c r="F7678" s="103" t="s">
        <v>474</v>
      </c>
      <c r="G7678" s="103" t="s">
        <v>127</v>
      </c>
      <c r="H7678" s="103" t="s">
        <v>391</v>
      </c>
      <c r="I7678" s="103" t="s">
        <v>92</v>
      </c>
      <c r="J7678" s="215">
        <v>430.13</v>
      </c>
      <c r="K7678" s="216" t="s">
        <v>88</v>
      </c>
    </row>
    <row r="7679" spans="1:11" x14ac:dyDescent="0.25">
      <c r="A7679" s="103" t="s">
        <v>808</v>
      </c>
      <c r="B7679" s="103" t="s">
        <v>344</v>
      </c>
      <c r="C7679" s="103" t="s">
        <v>473</v>
      </c>
      <c r="D7679" s="103" t="s">
        <v>145</v>
      </c>
      <c r="E7679" s="111"/>
      <c r="F7679" s="103" t="s">
        <v>474</v>
      </c>
      <c r="G7679" s="103" t="s">
        <v>740</v>
      </c>
      <c r="H7679" s="103" t="s">
        <v>741</v>
      </c>
      <c r="I7679" s="103" t="s">
        <v>92</v>
      </c>
      <c r="J7679" s="215">
        <v>138.75</v>
      </c>
      <c r="K7679" s="216" t="s">
        <v>88</v>
      </c>
    </row>
    <row r="7680" spans="1:11" x14ac:dyDescent="0.25">
      <c r="A7680" s="103" t="s">
        <v>809</v>
      </c>
      <c r="B7680" s="103" t="s">
        <v>344</v>
      </c>
      <c r="C7680" s="103" t="s">
        <v>473</v>
      </c>
      <c r="D7680" s="103" t="s">
        <v>145</v>
      </c>
      <c r="E7680" s="111"/>
      <c r="F7680" s="103" t="s">
        <v>474</v>
      </c>
      <c r="G7680" s="103" t="s">
        <v>740</v>
      </c>
      <c r="H7680" s="103" t="s">
        <v>741</v>
      </c>
      <c r="I7680" s="103" t="s">
        <v>92</v>
      </c>
      <c r="J7680" s="215">
        <v>2525.25</v>
      </c>
      <c r="K7680" s="216" t="s">
        <v>88</v>
      </c>
    </row>
    <row r="7681" spans="1:11" x14ac:dyDescent="0.25">
      <c r="A7681" s="103" t="s">
        <v>810</v>
      </c>
      <c r="B7681" s="103" t="s">
        <v>344</v>
      </c>
      <c r="C7681" s="103" t="s">
        <v>473</v>
      </c>
      <c r="D7681" s="103" t="s">
        <v>145</v>
      </c>
      <c r="E7681" s="111"/>
      <c r="F7681" s="103" t="s">
        <v>474</v>
      </c>
      <c r="G7681" s="103" t="s">
        <v>740</v>
      </c>
      <c r="H7681" s="103" t="s">
        <v>741</v>
      </c>
      <c r="I7681" s="103" t="s">
        <v>92</v>
      </c>
      <c r="J7681" s="215">
        <v>291.38</v>
      </c>
      <c r="K7681" s="216" t="s">
        <v>88</v>
      </c>
    </row>
    <row r="7682" spans="1:11" x14ac:dyDescent="0.25">
      <c r="A7682" s="103" t="s">
        <v>1038</v>
      </c>
      <c r="B7682" s="103" t="s">
        <v>344</v>
      </c>
      <c r="C7682" s="103" t="s">
        <v>473</v>
      </c>
      <c r="D7682" s="103" t="s">
        <v>145</v>
      </c>
      <c r="E7682" s="111"/>
      <c r="F7682" s="103" t="s">
        <v>474</v>
      </c>
      <c r="G7682" s="103" t="s">
        <v>740</v>
      </c>
      <c r="H7682" s="103" t="s">
        <v>741</v>
      </c>
      <c r="I7682" s="103" t="s">
        <v>92</v>
      </c>
      <c r="J7682" s="215">
        <v>97.13</v>
      </c>
      <c r="K7682" s="216" t="s">
        <v>88</v>
      </c>
    </row>
    <row r="7683" spans="1:11" x14ac:dyDescent="0.25">
      <c r="A7683" s="103" t="s">
        <v>806</v>
      </c>
      <c r="B7683" s="103" t="s">
        <v>344</v>
      </c>
      <c r="C7683" s="103" t="s">
        <v>473</v>
      </c>
      <c r="D7683" s="103" t="s">
        <v>145</v>
      </c>
      <c r="E7683" s="111"/>
      <c r="F7683" s="103" t="s">
        <v>474</v>
      </c>
      <c r="G7683" s="103" t="s">
        <v>740</v>
      </c>
      <c r="H7683" s="103" t="s">
        <v>741</v>
      </c>
      <c r="I7683" s="103" t="s">
        <v>92</v>
      </c>
      <c r="J7683" s="215">
        <v>971.26</v>
      </c>
      <c r="K7683" s="216" t="s">
        <v>88</v>
      </c>
    </row>
    <row r="7684" spans="1:11" x14ac:dyDescent="0.25">
      <c r="A7684" s="103" t="s">
        <v>807</v>
      </c>
      <c r="B7684" s="103" t="s">
        <v>344</v>
      </c>
      <c r="C7684" s="103" t="s">
        <v>473</v>
      </c>
      <c r="D7684" s="103" t="s">
        <v>145</v>
      </c>
      <c r="E7684" s="111"/>
      <c r="F7684" s="103" t="s">
        <v>474</v>
      </c>
      <c r="G7684" s="103" t="s">
        <v>740</v>
      </c>
      <c r="H7684" s="103" t="s">
        <v>741</v>
      </c>
      <c r="I7684" s="103" t="s">
        <v>92</v>
      </c>
      <c r="J7684" s="215">
        <v>83.25</v>
      </c>
      <c r="K7684" s="216" t="s">
        <v>88</v>
      </c>
    </row>
    <row r="7685" spans="1:11" x14ac:dyDescent="0.25">
      <c r="A7685" s="103" t="s">
        <v>808</v>
      </c>
      <c r="B7685" s="103" t="s">
        <v>344</v>
      </c>
      <c r="C7685" s="103" t="s">
        <v>473</v>
      </c>
      <c r="D7685" s="103" t="s">
        <v>145</v>
      </c>
      <c r="E7685" s="111"/>
      <c r="F7685" s="103" t="s">
        <v>474</v>
      </c>
      <c r="G7685" s="103" t="s">
        <v>490</v>
      </c>
      <c r="H7685" s="103" t="s">
        <v>742</v>
      </c>
      <c r="I7685" s="103" t="s">
        <v>92</v>
      </c>
      <c r="J7685" s="215">
        <v>1789.88</v>
      </c>
      <c r="K7685" s="216" t="s">
        <v>88</v>
      </c>
    </row>
    <row r="7686" spans="1:11" x14ac:dyDescent="0.25">
      <c r="A7686" s="103" t="s">
        <v>809</v>
      </c>
      <c r="B7686" s="103" t="s">
        <v>344</v>
      </c>
      <c r="C7686" s="103" t="s">
        <v>473</v>
      </c>
      <c r="D7686" s="103" t="s">
        <v>145</v>
      </c>
      <c r="E7686" s="111"/>
      <c r="F7686" s="103" t="s">
        <v>474</v>
      </c>
      <c r="G7686" s="103" t="s">
        <v>490</v>
      </c>
      <c r="H7686" s="103" t="s">
        <v>742</v>
      </c>
      <c r="I7686" s="103" t="s">
        <v>92</v>
      </c>
      <c r="J7686" s="215">
        <v>1304.25</v>
      </c>
      <c r="K7686" s="216" t="s">
        <v>88</v>
      </c>
    </row>
    <row r="7687" spans="1:11" x14ac:dyDescent="0.25">
      <c r="A7687" s="103" t="s">
        <v>810</v>
      </c>
      <c r="B7687" s="103" t="s">
        <v>344</v>
      </c>
      <c r="C7687" s="103" t="s">
        <v>473</v>
      </c>
      <c r="D7687" s="103" t="s">
        <v>145</v>
      </c>
      <c r="E7687" s="111"/>
      <c r="F7687" s="103" t="s">
        <v>474</v>
      </c>
      <c r="G7687" s="103" t="s">
        <v>490</v>
      </c>
      <c r="H7687" s="103" t="s">
        <v>742</v>
      </c>
      <c r="I7687" s="103" t="s">
        <v>92</v>
      </c>
      <c r="J7687" s="215">
        <v>582.75</v>
      </c>
      <c r="K7687" s="216" t="s">
        <v>88</v>
      </c>
    </row>
    <row r="7688" spans="1:11" x14ac:dyDescent="0.25">
      <c r="A7688" s="103" t="s">
        <v>1038</v>
      </c>
      <c r="B7688" s="103" t="s">
        <v>344</v>
      </c>
      <c r="C7688" s="103" t="s">
        <v>473</v>
      </c>
      <c r="D7688" s="103" t="s">
        <v>145</v>
      </c>
      <c r="E7688" s="111"/>
      <c r="F7688" s="103" t="s">
        <v>474</v>
      </c>
      <c r="G7688" s="103" t="s">
        <v>490</v>
      </c>
      <c r="H7688" s="103" t="s">
        <v>742</v>
      </c>
      <c r="I7688" s="103" t="s">
        <v>92</v>
      </c>
      <c r="J7688" s="215">
        <v>1470.75</v>
      </c>
      <c r="K7688" s="216" t="s">
        <v>88</v>
      </c>
    </row>
    <row r="7689" spans="1:11" x14ac:dyDescent="0.25">
      <c r="A7689" s="103" t="s">
        <v>806</v>
      </c>
      <c r="B7689" s="103" t="s">
        <v>344</v>
      </c>
      <c r="C7689" s="103" t="s">
        <v>473</v>
      </c>
      <c r="D7689" s="103" t="s">
        <v>145</v>
      </c>
      <c r="E7689" s="111"/>
      <c r="F7689" s="103" t="s">
        <v>474</v>
      </c>
      <c r="G7689" s="103" t="s">
        <v>490</v>
      </c>
      <c r="H7689" s="103" t="s">
        <v>742</v>
      </c>
      <c r="I7689" s="103" t="s">
        <v>92</v>
      </c>
      <c r="J7689" s="215">
        <v>1665</v>
      </c>
      <c r="K7689" s="216" t="s">
        <v>88</v>
      </c>
    </row>
    <row r="7690" spans="1:11" x14ac:dyDescent="0.25">
      <c r="A7690" s="103" t="s">
        <v>807</v>
      </c>
      <c r="B7690" s="103" t="s">
        <v>344</v>
      </c>
      <c r="C7690" s="103" t="s">
        <v>473</v>
      </c>
      <c r="D7690" s="103" t="s">
        <v>145</v>
      </c>
      <c r="E7690" s="111"/>
      <c r="F7690" s="103" t="s">
        <v>474</v>
      </c>
      <c r="G7690" s="103" t="s">
        <v>490</v>
      </c>
      <c r="H7690" s="103" t="s">
        <v>742</v>
      </c>
      <c r="I7690" s="103" t="s">
        <v>92</v>
      </c>
      <c r="J7690" s="215">
        <v>2303.25</v>
      </c>
      <c r="K7690" s="216" t="s">
        <v>88</v>
      </c>
    </row>
    <row r="7691" spans="1:11" x14ac:dyDescent="0.25">
      <c r="A7691" s="103" t="s">
        <v>808</v>
      </c>
      <c r="B7691" s="103" t="s">
        <v>344</v>
      </c>
      <c r="C7691" s="103" t="s">
        <v>473</v>
      </c>
      <c r="D7691" s="103" t="s">
        <v>145</v>
      </c>
      <c r="E7691" s="111"/>
      <c r="F7691" s="103" t="s">
        <v>474</v>
      </c>
      <c r="G7691" s="103" t="s">
        <v>650</v>
      </c>
      <c r="H7691" s="103" t="s">
        <v>651</v>
      </c>
      <c r="I7691" s="103" t="s">
        <v>92</v>
      </c>
      <c r="J7691" s="215">
        <v>1720.5</v>
      </c>
      <c r="K7691" s="216" t="s">
        <v>88</v>
      </c>
    </row>
    <row r="7692" spans="1:11" x14ac:dyDescent="0.25">
      <c r="A7692" s="103" t="s">
        <v>809</v>
      </c>
      <c r="B7692" s="103" t="s">
        <v>344</v>
      </c>
      <c r="C7692" s="103" t="s">
        <v>473</v>
      </c>
      <c r="D7692" s="103" t="s">
        <v>145</v>
      </c>
      <c r="E7692" s="111"/>
      <c r="F7692" s="103" t="s">
        <v>474</v>
      </c>
      <c r="G7692" s="103" t="s">
        <v>650</v>
      </c>
      <c r="H7692" s="103" t="s">
        <v>651</v>
      </c>
      <c r="I7692" s="103" t="s">
        <v>92</v>
      </c>
      <c r="J7692" s="215">
        <v>1831.5</v>
      </c>
      <c r="K7692" s="216" t="s">
        <v>88</v>
      </c>
    </row>
    <row r="7693" spans="1:11" x14ac:dyDescent="0.25">
      <c r="A7693" s="103" t="s">
        <v>810</v>
      </c>
      <c r="B7693" s="103" t="s">
        <v>344</v>
      </c>
      <c r="C7693" s="103" t="s">
        <v>473</v>
      </c>
      <c r="D7693" s="103" t="s">
        <v>145</v>
      </c>
      <c r="E7693" s="111"/>
      <c r="F7693" s="103" t="s">
        <v>474</v>
      </c>
      <c r="G7693" s="103" t="s">
        <v>650</v>
      </c>
      <c r="H7693" s="103" t="s">
        <v>651</v>
      </c>
      <c r="I7693" s="103" t="s">
        <v>92</v>
      </c>
      <c r="J7693" s="215">
        <v>1637.25</v>
      </c>
      <c r="K7693" s="216" t="s">
        <v>88</v>
      </c>
    </row>
    <row r="7694" spans="1:11" x14ac:dyDescent="0.25">
      <c r="A7694" s="103" t="s">
        <v>1038</v>
      </c>
      <c r="B7694" s="103" t="s">
        <v>344</v>
      </c>
      <c r="C7694" s="103" t="s">
        <v>473</v>
      </c>
      <c r="D7694" s="103" t="s">
        <v>145</v>
      </c>
      <c r="E7694" s="111"/>
      <c r="F7694" s="103" t="s">
        <v>474</v>
      </c>
      <c r="G7694" s="103" t="s">
        <v>650</v>
      </c>
      <c r="H7694" s="103" t="s">
        <v>651</v>
      </c>
      <c r="I7694" s="103" t="s">
        <v>92</v>
      </c>
      <c r="J7694" s="215">
        <v>1956.38</v>
      </c>
      <c r="K7694" s="216" t="s">
        <v>88</v>
      </c>
    </row>
    <row r="7695" spans="1:11" x14ac:dyDescent="0.25">
      <c r="A7695" s="103" t="s">
        <v>806</v>
      </c>
      <c r="B7695" s="103" t="s">
        <v>344</v>
      </c>
      <c r="C7695" s="103" t="s">
        <v>473</v>
      </c>
      <c r="D7695" s="103" t="s">
        <v>145</v>
      </c>
      <c r="E7695" s="111"/>
      <c r="F7695" s="103" t="s">
        <v>474</v>
      </c>
      <c r="G7695" s="103" t="s">
        <v>650</v>
      </c>
      <c r="H7695" s="103" t="s">
        <v>651</v>
      </c>
      <c r="I7695" s="103" t="s">
        <v>92</v>
      </c>
      <c r="J7695" s="215">
        <v>2102.06</v>
      </c>
      <c r="K7695" s="216" t="s">
        <v>88</v>
      </c>
    </row>
    <row r="7696" spans="1:11" x14ac:dyDescent="0.25">
      <c r="A7696" s="103" t="s">
        <v>807</v>
      </c>
      <c r="B7696" s="103" t="s">
        <v>344</v>
      </c>
      <c r="C7696" s="103" t="s">
        <v>473</v>
      </c>
      <c r="D7696" s="103" t="s">
        <v>145</v>
      </c>
      <c r="E7696" s="111"/>
      <c r="F7696" s="103" t="s">
        <v>474</v>
      </c>
      <c r="G7696" s="103" t="s">
        <v>650</v>
      </c>
      <c r="H7696" s="103" t="s">
        <v>651</v>
      </c>
      <c r="I7696" s="103" t="s">
        <v>92</v>
      </c>
      <c r="J7696" s="215">
        <v>3232.88</v>
      </c>
      <c r="K7696" s="216" t="s">
        <v>88</v>
      </c>
    </row>
    <row r="7697" spans="1:11" x14ac:dyDescent="0.25">
      <c r="A7697" s="103" t="s">
        <v>808</v>
      </c>
      <c r="B7697" s="103" t="s">
        <v>344</v>
      </c>
      <c r="C7697" s="103" t="s">
        <v>473</v>
      </c>
      <c r="D7697" s="103" t="s">
        <v>145</v>
      </c>
      <c r="E7697" s="111"/>
      <c r="F7697" s="103" t="s">
        <v>474</v>
      </c>
      <c r="G7697" s="103" t="s">
        <v>491</v>
      </c>
      <c r="H7697" s="103" t="s">
        <v>492</v>
      </c>
      <c r="I7697" s="103" t="s">
        <v>92</v>
      </c>
      <c r="J7697" s="215">
        <v>4440</v>
      </c>
      <c r="K7697" s="216" t="s">
        <v>88</v>
      </c>
    </row>
    <row r="7698" spans="1:11" x14ac:dyDescent="0.25">
      <c r="A7698" s="103" t="s">
        <v>809</v>
      </c>
      <c r="B7698" s="103" t="s">
        <v>344</v>
      </c>
      <c r="C7698" s="103" t="s">
        <v>473</v>
      </c>
      <c r="D7698" s="103" t="s">
        <v>145</v>
      </c>
      <c r="E7698" s="111"/>
      <c r="F7698" s="103" t="s">
        <v>474</v>
      </c>
      <c r="G7698" s="103" t="s">
        <v>491</v>
      </c>
      <c r="H7698" s="103" t="s">
        <v>492</v>
      </c>
      <c r="I7698" s="103" t="s">
        <v>92</v>
      </c>
      <c r="J7698" s="215">
        <v>3774</v>
      </c>
      <c r="K7698" s="216" t="s">
        <v>88</v>
      </c>
    </row>
    <row r="7699" spans="1:11" x14ac:dyDescent="0.25">
      <c r="A7699" s="103" t="s">
        <v>810</v>
      </c>
      <c r="B7699" s="103" t="s">
        <v>344</v>
      </c>
      <c r="C7699" s="103" t="s">
        <v>473</v>
      </c>
      <c r="D7699" s="103" t="s">
        <v>145</v>
      </c>
      <c r="E7699" s="111"/>
      <c r="F7699" s="103" t="s">
        <v>474</v>
      </c>
      <c r="G7699" s="103" t="s">
        <v>491</v>
      </c>
      <c r="H7699" s="103" t="s">
        <v>492</v>
      </c>
      <c r="I7699" s="103" t="s">
        <v>92</v>
      </c>
      <c r="J7699" s="215">
        <v>3552</v>
      </c>
      <c r="K7699" s="216" t="s">
        <v>88</v>
      </c>
    </row>
    <row r="7700" spans="1:11" x14ac:dyDescent="0.25">
      <c r="A7700" s="103" t="s">
        <v>1038</v>
      </c>
      <c r="B7700" s="103" t="s">
        <v>344</v>
      </c>
      <c r="C7700" s="103" t="s">
        <v>473</v>
      </c>
      <c r="D7700" s="103" t="s">
        <v>145</v>
      </c>
      <c r="E7700" s="111"/>
      <c r="F7700" s="103" t="s">
        <v>474</v>
      </c>
      <c r="G7700" s="103" t="s">
        <v>491</v>
      </c>
      <c r="H7700" s="103" t="s">
        <v>492</v>
      </c>
      <c r="I7700" s="103" t="s">
        <v>92</v>
      </c>
      <c r="J7700" s="215">
        <v>3996</v>
      </c>
      <c r="K7700" s="216" t="s">
        <v>88</v>
      </c>
    </row>
    <row r="7701" spans="1:11" x14ac:dyDescent="0.25">
      <c r="A7701" s="103" t="s">
        <v>806</v>
      </c>
      <c r="B7701" s="103" t="s">
        <v>344</v>
      </c>
      <c r="C7701" s="103" t="s">
        <v>473</v>
      </c>
      <c r="D7701" s="103" t="s">
        <v>145</v>
      </c>
      <c r="E7701" s="111"/>
      <c r="F7701" s="103" t="s">
        <v>474</v>
      </c>
      <c r="G7701" s="103" t="s">
        <v>491</v>
      </c>
      <c r="H7701" s="103" t="s">
        <v>492</v>
      </c>
      <c r="I7701" s="103" t="s">
        <v>92</v>
      </c>
      <c r="J7701" s="215">
        <v>3552</v>
      </c>
      <c r="K7701" s="216" t="s">
        <v>88</v>
      </c>
    </row>
    <row r="7702" spans="1:11" x14ac:dyDescent="0.25">
      <c r="A7702" s="103" t="s">
        <v>807</v>
      </c>
      <c r="B7702" s="103" t="s">
        <v>344</v>
      </c>
      <c r="C7702" s="103" t="s">
        <v>473</v>
      </c>
      <c r="D7702" s="103" t="s">
        <v>145</v>
      </c>
      <c r="E7702" s="111"/>
      <c r="F7702" s="103" t="s">
        <v>474</v>
      </c>
      <c r="G7702" s="103" t="s">
        <v>491</v>
      </c>
      <c r="H7702" s="103" t="s">
        <v>492</v>
      </c>
      <c r="I7702" s="103" t="s">
        <v>92</v>
      </c>
      <c r="J7702" s="215">
        <v>5772</v>
      </c>
      <c r="K7702" s="216" t="s">
        <v>88</v>
      </c>
    </row>
    <row r="7703" spans="1:11" x14ac:dyDescent="0.25">
      <c r="A7703" s="103" t="s">
        <v>808</v>
      </c>
      <c r="B7703" s="103" t="s">
        <v>344</v>
      </c>
      <c r="C7703" s="103" t="s">
        <v>473</v>
      </c>
      <c r="D7703" s="103" t="s">
        <v>145</v>
      </c>
      <c r="E7703" s="111"/>
      <c r="F7703" s="103" t="s">
        <v>474</v>
      </c>
      <c r="G7703" s="103" t="s">
        <v>94</v>
      </c>
      <c r="H7703" s="103" t="s">
        <v>397</v>
      </c>
      <c r="I7703" s="103" t="s">
        <v>92</v>
      </c>
      <c r="J7703" s="215">
        <v>27.75</v>
      </c>
      <c r="K7703" s="216" t="s">
        <v>88</v>
      </c>
    </row>
    <row r="7704" spans="1:11" x14ac:dyDescent="0.25">
      <c r="A7704" s="103" t="s">
        <v>1038</v>
      </c>
      <c r="B7704" s="103" t="s">
        <v>344</v>
      </c>
      <c r="C7704" s="103" t="s">
        <v>473</v>
      </c>
      <c r="D7704" s="103" t="s">
        <v>145</v>
      </c>
      <c r="E7704" s="111"/>
      <c r="F7704" s="103" t="s">
        <v>474</v>
      </c>
      <c r="G7704" s="103" t="s">
        <v>94</v>
      </c>
      <c r="H7704" s="103" t="s">
        <v>397</v>
      </c>
      <c r="I7704" s="103" t="s">
        <v>92</v>
      </c>
      <c r="J7704" s="215">
        <v>1318.13</v>
      </c>
      <c r="K7704" s="216" t="s">
        <v>88</v>
      </c>
    </row>
    <row r="7705" spans="1:11" x14ac:dyDescent="0.25">
      <c r="A7705" s="103" t="s">
        <v>807</v>
      </c>
      <c r="B7705" s="103" t="s">
        <v>344</v>
      </c>
      <c r="C7705" s="103" t="s">
        <v>473</v>
      </c>
      <c r="D7705" s="103" t="s">
        <v>145</v>
      </c>
      <c r="E7705" s="111"/>
      <c r="F7705" s="103" t="s">
        <v>474</v>
      </c>
      <c r="G7705" s="103" t="s">
        <v>94</v>
      </c>
      <c r="H7705" s="103" t="s">
        <v>397</v>
      </c>
      <c r="I7705" s="103" t="s">
        <v>92</v>
      </c>
      <c r="J7705" s="215">
        <v>471.75</v>
      </c>
      <c r="K7705" s="216" t="s">
        <v>88</v>
      </c>
    </row>
    <row r="7706" spans="1:11" x14ac:dyDescent="0.25">
      <c r="A7706" s="103" t="s">
        <v>808</v>
      </c>
      <c r="B7706" s="103" t="s">
        <v>344</v>
      </c>
      <c r="C7706" s="103" t="s">
        <v>473</v>
      </c>
      <c r="D7706" s="103" t="s">
        <v>145</v>
      </c>
      <c r="E7706" s="111"/>
      <c r="F7706" s="103" t="s">
        <v>474</v>
      </c>
      <c r="G7706" s="103" t="s">
        <v>120</v>
      </c>
      <c r="H7706" s="103" t="s">
        <v>398</v>
      </c>
      <c r="I7706" s="103" t="s">
        <v>92</v>
      </c>
      <c r="J7706" s="215">
        <v>166.5</v>
      </c>
      <c r="K7706" s="216" t="s">
        <v>88</v>
      </c>
    </row>
    <row r="7707" spans="1:11" x14ac:dyDescent="0.25">
      <c r="A7707" s="103" t="s">
        <v>809</v>
      </c>
      <c r="B7707" s="103" t="s">
        <v>344</v>
      </c>
      <c r="C7707" s="103" t="s">
        <v>473</v>
      </c>
      <c r="D7707" s="103" t="s">
        <v>145</v>
      </c>
      <c r="E7707" s="111"/>
      <c r="F7707" s="103" t="s">
        <v>474</v>
      </c>
      <c r="G7707" s="103" t="s">
        <v>120</v>
      </c>
      <c r="H7707" s="103" t="s">
        <v>398</v>
      </c>
      <c r="I7707" s="103" t="s">
        <v>92</v>
      </c>
      <c r="J7707" s="215">
        <v>-15612.27</v>
      </c>
      <c r="K7707" s="216" t="s">
        <v>88</v>
      </c>
    </row>
    <row r="7708" spans="1:11" x14ac:dyDescent="0.25">
      <c r="A7708" s="103" t="s">
        <v>810</v>
      </c>
      <c r="B7708" s="103" t="s">
        <v>344</v>
      </c>
      <c r="C7708" s="103" t="s">
        <v>473</v>
      </c>
      <c r="D7708" s="103" t="s">
        <v>145</v>
      </c>
      <c r="E7708" s="111"/>
      <c r="F7708" s="103" t="s">
        <v>474</v>
      </c>
      <c r="G7708" s="103" t="s">
        <v>120</v>
      </c>
      <c r="H7708" s="103" t="s">
        <v>398</v>
      </c>
      <c r="I7708" s="103" t="s">
        <v>92</v>
      </c>
      <c r="J7708" s="215">
        <v>72.150000000000006</v>
      </c>
      <c r="K7708" s="216" t="s">
        <v>88</v>
      </c>
    </row>
    <row r="7709" spans="1:11" x14ac:dyDescent="0.25">
      <c r="A7709" s="103" t="s">
        <v>1038</v>
      </c>
      <c r="B7709" s="103" t="s">
        <v>344</v>
      </c>
      <c r="C7709" s="103" t="s">
        <v>473</v>
      </c>
      <c r="D7709" s="103" t="s">
        <v>145</v>
      </c>
      <c r="E7709" s="111"/>
      <c r="F7709" s="103" t="s">
        <v>474</v>
      </c>
      <c r="G7709" s="103" t="s">
        <v>120</v>
      </c>
      <c r="H7709" s="103" t="s">
        <v>398</v>
      </c>
      <c r="I7709" s="103" t="s">
        <v>92</v>
      </c>
      <c r="J7709" s="215">
        <v>860.25</v>
      </c>
      <c r="K7709" s="216" t="s">
        <v>88</v>
      </c>
    </row>
    <row r="7710" spans="1:11" x14ac:dyDescent="0.25">
      <c r="A7710" s="103" t="s">
        <v>806</v>
      </c>
      <c r="B7710" s="103" t="s">
        <v>344</v>
      </c>
      <c r="C7710" s="103" t="s">
        <v>473</v>
      </c>
      <c r="D7710" s="103" t="s">
        <v>145</v>
      </c>
      <c r="E7710" s="111"/>
      <c r="F7710" s="103" t="s">
        <v>474</v>
      </c>
      <c r="G7710" s="103" t="s">
        <v>120</v>
      </c>
      <c r="H7710" s="103" t="s">
        <v>398</v>
      </c>
      <c r="I7710" s="103" t="s">
        <v>92</v>
      </c>
      <c r="J7710" s="215">
        <v>1390.28</v>
      </c>
      <c r="K7710" s="216" t="s">
        <v>88</v>
      </c>
    </row>
    <row r="7711" spans="1:11" x14ac:dyDescent="0.25">
      <c r="A7711" s="103" t="s">
        <v>807</v>
      </c>
      <c r="B7711" s="103" t="s">
        <v>344</v>
      </c>
      <c r="C7711" s="103" t="s">
        <v>473</v>
      </c>
      <c r="D7711" s="103" t="s">
        <v>145</v>
      </c>
      <c r="E7711" s="111"/>
      <c r="F7711" s="103" t="s">
        <v>474</v>
      </c>
      <c r="G7711" s="103" t="s">
        <v>120</v>
      </c>
      <c r="H7711" s="103" t="s">
        <v>398</v>
      </c>
      <c r="I7711" s="103" t="s">
        <v>92</v>
      </c>
      <c r="J7711" s="215">
        <v>1012.88</v>
      </c>
      <c r="K7711" s="216" t="s">
        <v>88</v>
      </c>
    </row>
    <row r="7712" spans="1:11" x14ac:dyDescent="0.25">
      <c r="A7712" s="103" t="s">
        <v>808</v>
      </c>
      <c r="B7712" s="103" t="s">
        <v>344</v>
      </c>
      <c r="C7712" s="103" t="s">
        <v>899</v>
      </c>
      <c r="D7712" s="103" t="s">
        <v>900</v>
      </c>
      <c r="E7712" s="111"/>
      <c r="F7712" s="103" t="s">
        <v>901</v>
      </c>
      <c r="G7712" s="103" t="s">
        <v>172</v>
      </c>
      <c r="H7712" s="103" t="s">
        <v>345</v>
      </c>
      <c r="I7712" s="103" t="s">
        <v>842</v>
      </c>
      <c r="J7712" s="215">
        <v>18337.73</v>
      </c>
      <c r="K7712" s="216" t="s">
        <v>344</v>
      </c>
    </row>
    <row r="7713" spans="1:11" x14ac:dyDescent="0.25">
      <c r="A7713" s="103" t="s">
        <v>809</v>
      </c>
      <c r="B7713" s="103" t="s">
        <v>344</v>
      </c>
      <c r="C7713" s="103" t="s">
        <v>899</v>
      </c>
      <c r="D7713" s="103" t="s">
        <v>900</v>
      </c>
      <c r="E7713" s="111"/>
      <c r="F7713" s="103" t="s">
        <v>901</v>
      </c>
      <c r="G7713" s="103" t="s">
        <v>172</v>
      </c>
      <c r="H7713" s="103" t="s">
        <v>345</v>
      </c>
      <c r="I7713" s="103" t="s">
        <v>842</v>
      </c>
      <c r="J7713" s="215">
        <v>15709.41</v>
      </c>
      <c r="K7713" s="216" t="s">
        <v>344</v>
      </c>
    </row>
    <row r="7714" spans="1:11" x14ac:dyDescent="0.25">
      <c r="A7714" s="103" t="s">
        <v>810</v>
      </c>
      <c r="B7714" s="103" t="s">
        <v>344</v>
      </c>
      <c r="C7714" s="103" t="s">
        <v>899</v>
      </c>
      <c r="D7714" s="103" t="s">
        <v>900</v>
      </c>
      <c r="E7714" s="111"/>
      <c r="F7714" s="103" t="s">
        <v>901</v>
      </c>
      <c r="G7714" s="103" t="s">
        <v>172</v>
      </c>
      <c r="H7714" s="103" t="s">
        <v>345</v>
      </c>
      <c r="I7714" s="103" t="s">
        <v>842</v>
      </c>
      <c r="J7714" s="215">
        <v>20146.349999999999</v>
      </c>
      <c r="K7714" s="216" t="s">
        <v>344</v>
      </c>
    </row>
    <row r="7715" spans="1:11" x14ac:dyDescent="0.25">
      <c r="A7715" s="103" t="s">
        <v>1038</v>
      </c>
      <c r="B7715" s="103" t="s">
        <v>344</v>
      </c>
      <c r="C7715" s="103" t="s">
        <v>899</v>
      </c>
      <c r="D7715" s="103" t="s">
        <v>900</v>
      </c>
      <c r="E7715" s="111"/>
      <c r="F7715" s="103" t="s">
        <v>901</v>
      </c>
      <c r="G7715" s="103" t="s">
        <v>172</v>
      </c>
      <c r="H7715" s="103" t="s">
        <v>345</v>
      </c>
      <c r="I7715" s="103" t="s">
        <v>842</v>
      </c>
      <c r="J7715" s="215">
        <v>60055.92</v>
      </c>
      <c r="K7715" s="216" t="s">
        <v>344</v>
      </c>
    </row>
    <row r="7716" spans="1:11" x14ac:dyDescent="0.25">
      <c r="A7716" s="103" t="s">
        <v>806</v>
      </c>
      <c r="B7716" s="103" t="s">
        <v>344</v>
      </c>
      <c r="C7716" s="103" t="s">
        <v>899</v>
      </c>
      <c r="D7716" s="103" t="s">
        <v>900</v>
      </c>
      <c r="E7716" s="111"/>
      <c r="F7716" s="103" t="s">
        <v>901</v>
      </c>
      <c r="G7716" s="103" t="s">
        <v>172</v>
      </c>
      <c r="H7716" s="103" t="s">
        <v>345</v>
      </c>
      <c r="I7716" s="103" t="s">
        <v>842</v>
      </c>
      <c r="J7716" s="215">
        <v>28571.05</v>
      </c>
      <c r="K7716" s="216" t="s">
        <v>344</v>
      </c>
    </row>
    <row r="7717" spans="1:11" x14ac:dyDescent="0.25">
      <c r="A7717" s="103" t="s">
        <v>807</v>
      </c>
      <c r="B7717" s="103" t="s">
        <v>344</v>
      </c>
      <c r="C7717" s="103" t="s">
        <v>899</v>
      </c>
      <c r="D7717" s="103" t="s">
        <v>900</v>
      </c>
      <c r="E7717" s="111"/>
      <c r="F7717" s="103" t="s">
        <v>901</v>
      </c>
      <c r="G7717" s="103" t="s">
        <v>172</v>
      </c>
      <c r="H7717" s="103" t="s">
        <v>345</v>
      </c>
      <c r="I7717" s="103" t="s">
        <v>842</v>
      </c>
      <c r="J7717" s="215">
        <v>27042.37</v>
      </c>
      <c r="K7717" s="216" t="s">
        <v>344</v>
      </c>
    </row>
    <row r="7718" spans="1:11" x14ac:dyDescent="0.25">
      <c r="A7718" s="103" t="s">
        <v>806</v>
      </c>
      <c r="B7718" s="103" t="s">
        <v>344</v>
      </c>
      <c r="C7718" s="103" t="s">
        <v>899</v>
      </c>
      <c r="D7718" s="103" t="s">
        <v>902</v>
      </c>
      <c r="E7718" s="103" t="s">
        <v>903</v>
      </c>
      <c r="F7718" s="103" t="s">
        <v>903</v>
      </c>
      <c r="G7718" s="103" t="s">
        <v>499</v>
      </c>
      <c r="H7718" s="103" t="s">
        <v>500</v>
      </c>
      <c r="I7718" s="103" t="s">
        <v>842</v>
      </c>
      <c r="J7718" s="215">
        <v>143.5</v>
      </c>
      <c r="K7718" s="216" t="s">
        <v>344</v>
      </c>
    </row>
    <row r="7719" spans="1:11" x14ac:dyDescent="0.25">
      <c r="A7719" s="103" t="s">
        <v>1038</v>
      </c>
      <c r="B7719" s="103" t="s">
        <v>344</v>
      </c>
      <c r="C7719" s="103" t="s">
        <v>899</v>
      </c>
      <c r="D7719" s="103" t="s">
        <v>902</v>
      </c>
      <c r="E7719" s="103" t="s">
        <v>903</v>
      </c>
      <c r="F7719" s="103" t="s">
        <v>903</v>
      </c>
      <c r="G7719" s="103" t="s">
        <v>503</v>
      </c>
      <c r="H7719" s="103" t="s">
        <v>504</v>
      </c>
      <c r="I7719" s="103" t="s">
        <v>842</v>
      </c>
      <c r="J7719" s="215">
        <v>1310.4000000000001</v>
      </c>
      <c r="K7719" s="216" t="s">
        <v>344</v>
      </c>
    </row>
    <row r="7720" spans="1:11" x14ac:dyDescent="0.25">
      <c r="A7720" s="103" t="s">
        <v>1038</v>
      </c>
      <c r="B7720" s="103" t="s">
        <v>344</v>
      </c>
      <c r="C7720" s="103" t="s">
        <v>899</v>
      </c>
      <c r="D7720" s="103" t="s">
        <v>902</v>
      </c>
      <c r="E7720" s="103" t="s">
        <v>903</v>
      </c>
      <c r="F7720" s="103" t="s">
        <v>903</v>
      </c>
      <c r="G7720" s="103" t="s">
        <v>511</v>
      </c>
      <c r="H7720" s="103" t="s">
        <v>512</v>
      </c>
      <c r="I7720" s="103" t="s">
        <v>842</v>
      </c>
      <c r="J7720" s="215">
        <v>1040</v>
      </c>
      <c r="K7720" s="216" t="s">
        <v>344</v>
      </c>
    </row>
    <row r="7721" spans="1:11" x14ac:dyDescent="0.25">
      <c r="A7721" s="103" t="s">
        <v>808</v>
      </c>
      <c r="B7721" s="103" t="s">
        <v>344</v>
      </c>
      <c r="C7721" s="103" t="s">
        <v>899</v>
      </c>
      <c r="D7721" s="103" t="s">
        <v>902</v>
      </c>
      <c r="E7721" s="103" t="s">
        <v>903</v>
      </c>
      <c r="F7721" s="103" t="s">
        <v>903</v>
      </c>
      <c r="G7721" s="103" t="s">
        <v>553</v>
      </c>
      <c r="H7721" s="103" t="s">
        <v>554</v>
      </c>
      <c r="I7721" s="103" t="s">
        <v>842</v>
      </c>
      <c r="J7721" s="215">
        <v>1.0900000000000001</v>
      </c>
      <c r="K7721" s="216" t="s">
        <v>344</v>
      </c>
    </row>
    <row r="7722" spans="1:11" x14ac:dyDescent="0.25">
      <c r="A7722" s="103" t="s">
        <v>809</v>
      </c>
      <c r="B7722" s="103" t="s">
        <v>344</v>
      </c>
      <c r="C7722" s="103" t="s">
        <v>899</v>
      </c>
      <c r="D7722" s="103" t="s">
        <v>902</v>
      </c>
      <c r="E7722" s="103" t="s">
        <v>903</v>
      </c>
      <c r="F7722" s="103" t="s">
        <v>903</v>
      </c>
      <c r="G7722" s="103" t="s">
        <v>545</v>
      </c>
      <c r="H7722" s="103" t="s">
        <v>546</v>
      </c>
      <c r="I7722" s="103" t="s">
        <v>842</v>
      </c>
      <c r="J7722" s="215">
        <v>19.66</v>
      </c>
      <c r="K7722" s="216" t="s">
        <v>344</v>
      </c>
    </row>
    <row r="7723" spans="1:11" x14ac:dyDescent="0.25">
      <c r="A7723" s="103" t="s">
        <v>808</v>
      </c>
      <c r="B7723" s="103" t="s">
        <v>344</v>
      </c>
      <c r="C7723" s="103" t="s">
        <v>899</v>
      </c>
      <c r="D7723" s="103" t="s">
        <v>902</v>
      </c>
      <c r="E7723" s="103" t="s">
        <v>903</v>
      </c>
      <c r="F7723" s="103" t="s">
        <v>903</v>
      </c>
      <c r="G7723" s="103" t="s">
        <v>485</v>
      </c>
      <c r="H7723" s="103" t="s">
        <v>486</v>
      </c>
      <c r="I7723" s="103" t="s">
        <v>842</v>
      </c>
      <c r="J7723" s="215">
        <v>1.08</v>
      </c>
      <c r="K7723" s="216" t="s">
        <v>344</v>
      </c>
    </row>
    <row r="7724" spans="1:11" x14ac:dyDescent="0.25">
      <c r="A7724" s="103" t="s">
        <v>809</v>
      </c>
      <c r="B7724" s="103" t="s">
        <v>344</v>
      </c>
      <c r="C7724" s="103" t="s">
        <v>899</v>
      </c>
      <c r="D7724" s="103" t="s">
        <v>902</v>
      </c>
      <c r="E7724" s="103" t="s">
        <v>903</v>
      </c>
      <c r="F7724" s="103" t="s">
        <v>903</v>
      </c>
      <c r="G7724" s="103" t="s">
        <v>485</v>
      </c>
      <c r="H7724" s="103" t="s">
        <v>486</v>
      </c>
      <c r="I7724" s="103" t="s">
        <v>842</v>
      </c>
      <c r="J7724" s="215">
        <v>1.08</v>
      </c>
      <c r="K7724" s="216" t="s">
        <v>344</v>
      </c>
    </row>
    <row r="7725" spans="1:11" x14ac:dyDescent="0.25">
      <c r="A7725" s="103" t="s">
        <v>1038</v>
      </c>
      <c r="B7725" s="103" t="s">
        <v>344</v>
      </c>
      <c r="C7725" s="103" t="s">
        <v>899</v>
      </c>
      <c r="D7725" s="103" t="s">
        <v>902</v>
      </c>
      <c r="E7725" s="103" t="s">
        <v>903</v>
      </c>
      <c r="F7725" s="103" t="s">
        <v>903</v>
      </c>
      <c r="G7725" s="103" t="s">
        <v>485</v>
      </c>
      <c r="H7725" s="103" t="s">
        <v>486</v>
      </c>
      <c r="I7725" s="103" t="s">
        <v>842</v>
      </c>
      <c r="J7725" s="215">
        <v>1.08</v>
      </c>
      <c r="K7725" s="216" t="s">
        <v>344</v>
      </c>
    </row>
    <row r="7726" spans="1:11" x14ac:dyDescent="0.25">
      <c r="A7726" s="103" t="s">
        <v>806</v>
      </c>
      <c r="B7726" s="103" t="s">
        <v>344</v>
      </c>
      <c r="C7726" s="103" t="s">
        <v>899</v>
      </c>
      <c r="D7726" s="103" t="s">
        <v>902</v>
      </c>
      <c r="E7726" s="103" t="s">
        <v>903</v>
      </c>
      <c r="F7726" s="103" t="s">
        <v>903</v>
      </c>
      <c r="G7726" s="103" t="s">
        <v>485</v>
      </c>
      <c r="H7726" s="103" t="s">
        <v>486</v>
      </c>
      <c r="I7726" s="103" t="s">
        <v>842</v>
      </c>
      <c r="J7726" s="215">
        <v>1.08</v>
      </c>
      <c r="K7726" s="216" t="s">
        <v>344</v>
      </c>
    </row>
    <row r="7727" spans="1:11" x14ac:dyDescent="0.25">
      <c r="A7727" s="103" t="s">
        <v>807</v>
      </c>
      <c r="B7727" s="103" t="s">
        <v>344</v>
      </c>
      <c r="C7727" s="103" t="s">
        <v>899</v>
      </c>
      <c r="D7727" s="103" t="s">
        <v>902</v>
      </c>
      <c r="E7727" s="103" t="s">
        <v>903</v>
      </c>
      <c r="F7727" s="103" t="s">
        <v>903</v>
      </c>
      <c r="G7727" s="103" t="s">
        <v>485</v>
      </c>
      <c r="H7727" s="103" t="s">
        <v>486</v>
      </c>
      <c r="I7727" s="103" t="s">
        <v>842</v>
      </c>
      <c r="J7727" s="215">
        <v>1.08</v>
      </c>
      <c r="K7727" s="216" t="s">
        <v>344</v>
      </c>
    </row>
    <row r="7728" spans="1:11" x14ac:dyDescent="0.25">
      <c r="A7728" s="103" t="s">
        <v>810</v>
      </c>
      <c r="B7728" s="103" t="s">
        <v>344</v>
      </c>
      <c r="C7728" s="103" t="s">
        <v>899</v>
      </c>
      <c r="D7728" s="103" t="s">
        <v>902</v>
      </c>
      <c r="E7728" s="103" t="s">
        <v>903</v>
      </c>
      <c r="F7728" s="103" t="s">
        <v>903</v>
      </c>
      <c r="G7728" s="103" t="s">
        <v>521</v>
      </c>
      <c r="H7728" s="103" t="s">
        <v>522</v>
      </c>
      <c r="I7728" s="103" t="s">
        <v>842</v>
      </c>
      <c r="J7728" s="215">
        <v>55.78</v>
      </c>
      <c r="K7728" s="216" t="s">
        <v>344</v>
      </c>
    </row>
    <row r="7729" spans="1:11" x14ac:dyDescent="0.25">
      <c r="A7729" s="103" t="s">
        <v>809</v>
      </c>
      <c r="B7729" s="103" t="s">
        <v>344</v>
      </c>
      <c r="C7729" s="103" t="s">
        <v>904</v>
      </c>
      <c r="D7729" s="103" t="s">
        <v>905</v>
      </c>
      <c r="E7729" s="103" t="s">
        <v>906</v>
      </c>
      <c r="F7729" s="103" t="s">
        <v>906</v>
      </c>
      <c r="G7729" s="103" t="s">
        <v>103</v>
      </c>
      <c r="H7729" s="103" t="s">
        <v>337</v>
      </c>
      <c r="I7729" s="103" t="s">
        <v>842</v>
      </c>
      <c r="J7729" s="215">
        <v>2046.05</v>
      </c>
      <c r="K7729" s="216" t="s">
        <v>88</v>
      </c>
    </row>
    <row r="7730" spans="1:11" x14ac:dyDescent="0.25">
      <c r="A7730" s="103" t="s">
        <v>806</v>
      </c>
      <c r="B7730" s="103" t="s">
        <v>344</v>
      </c>
      <c r="C7730" s="103" t="s">
        <v>904</v>
      </c>
      <c r="D7730" s="103" t="s">
        <v>905</v>
      </c>
      <c r="E7730" s="103" t="s">
        <v>906</v>
      </c>
      <c r="F7730" s="103" t="s">
        <v>906</v>
      </c>
      <c r="G7730" s="103" t="s">
        <v>103</v>
      </c>
      <c r="H7730" s="103" t="s">
        <v>337</v>
      </c>
      <c r="I7730" s="103" t="s">
        <v>842</v>
      </c>
      <c r="J7730" s="215">
        <v>471.79</v>
      </c>
      <c r="K7730" s="216" t="s">
        <v>88</v>
      </c>
    </row>
    <row r="7731" spans="1:11" x14ac:dyDescent="0.25">
      <c r="A7731" s="103" t="s">
        <v>810</v>
      </c>
      <c r="B7731" s="103" t="s">
        <v>344</v>
      </c>
      <c r="C7731" s="103" t="s">
        <v>904</v>
      </c>
      <c r="D7731" s="103" t="s">
        <v>905</v>
      </c>
      <c r="E7731" s="103" t="s">
        <v>906</v>
      </c>
      <c r="F7731" s="103" t="s">
        <v>906</v>
      </c>
      <c r="G7731" s="103" t="s">
        <v>478</v>
      </c>
      <c r="H7731" s="103" t="s">
        <v>479</v>
      </c>
      <c r="I7731" s="103" t="s">
        <v>842</v>
      </c>
      <c r="J7731" s="215">
        <v>221.84</v>
      </c>
      <c r="K7731" s="216" t="s">
        <v>344</v>
      </c>
    </row>
    <row r="7732" spans="1:11" x14ac:dyDescent="0.25">
      <c r="A7732" s="103" t="s">
        <v>1038</v>
      </c>
      <c r="B7732" s="103" t="s">
        <v>344</v>
      </c>
      <c r="C7732" s="103" t="s">
        <v>904</v>
      </c>
      <c r="D7732" s="103" t="s">
        <v>905</v>
      </c>
      <c r="E7732" s="103" t="s">
        <v>906</v>
      </c>
      <c r="F7732" s="103" t="s">
        <v>906</v>
      </c>
      <c r="G7732" s="103" t="s">
        <v>478</v>
      </c>
      <c r="H7732" s="103" t="s">
        <v>479</v>
      </c>
      <c r="I7732" s="103" t="s">
        <v>842</v>
      </c>
      <c r="J7732" s="215">
        <v>348.4</v>
      </c>
      <c r="K7732" s="216" t="s">
        <v>344</v>
      </c>
    </row>
    <row r="7733" spans="1:11" x14ac:dyDescent="0.25">
      <c r="A7733" s="103" t="s">
        <v>808</v>
      </c>
      <c r="B7733" s="103" t="s">
        <v>344</v>
      </c>
      <c r="C7733" s="103" t="s">
        <v>904</v>
      </c>
      <c r="D7733" s="103" t="s">
        <v>905</v>
      </c>
      <c r="E7733" s="103" t="s">
        <v>906</v>
      </c>
      <c r="F7733" s="103" t="s">
        <v>906</v>
      </c>
      <c r="G7733" s="103" t="s">
        <v>499</v>
      </c>
      <c r="H7733" s="103" t="s">
        <v>500</v>
      </c>
      <c r="I7733" s="103" t="s">
        <v>842</v>
      </c>
      <c r="J7733" s="215">
        <v>340.61</v>
      </c>
      <c r="K7733" s="216" t="s">
        <v>344</v>
      </c>
    </row>
    <row r="7734" spans="1:11" x14ac:dyDescent="0.25">
      <c r="A7734" s="103" t="s">
        <v>808</v>
      </c>
      <c r="B7734" s="103" t="s">
        <v>344</v>
      </c>
      <c r="C7734" s="103" t="s">
        <v>904</v>
      </c>
      <c r="D7734" s="103" t="s">
        <v>905</v>
      </c>
      <c r="E7734" s="103" t="s">
        <v>906</v>
      </c>
      <c r="F7734" s="103" t="s">
        <v>906</v>
      </c>
      <c r="G7734" s="103" t="s">
        <v>503</v>
      </c>
      <c r="H7734" s="103" t="s">
        <v>504</v>
      </c>
      <c r="I7734" s="103" t="s">
        <v>842</v>
      </c>
      <c r="J7734" s="215">
        <v>1135.8599999999999</v>
      </c>
      <c r="K7734" s="216" t="s">
        <v>344</v>
      </c>
    </row>
    <row r="7735" spans="1:11" x14ac:dyDescent="0.25">
      <c r="A7735" s="103" t="s">
        <v>1038</v>
      </c>
      <c r="B7735" s="103" t="s">
        <v>344</v>
      </c>
      <c r="C7735" s="103" t="s">
        <v>904</v>
      </c>
      <c r="D7735" s="103" t="s">
        <v>905</v>
      </c>
      <c r="E7735" s="103" t="s">
        <v>906</v>
      </c>
      <c r="F7735" s="103" t="s">
        <v>906</v>
      </c>
      <c r="G7735" s="103" t="s">
        <v>503</v>
      </c>
      <c r="H7735" s="103" t="s">
        <v>504</v>
      </c>
      <c r="I7735" s="103" t="s">
        <v>842</v>
      </c>
      <c r="J7735" s="215">
        <v>493.14</v>
      </c>
      <c r="K7735" s="216" t="s">
        <v>344</v>
      </c>
    </row>
    <row r="7736" spans="1:11" x14ac:dyDescent="0.25">
      <c r="A7736" s="103" t="s">
        <v>807</v>
      </c>
      <c r="B7736" s="103" t="s">
        <v>344</v>
      </c>
      <c r="C7736" s="103" t="s">
        <v>904</v>
      </c>
      <c r="D7736" s="103" t="s">
        <v>905</v>
      </c>
      <c r="E7736" s="103" t="s">
        <v>906</v>
      </c>
      <c r="F7736" s="103" t="s">
        <v>906</v>
      </c>
      <c r="G7736" s="103" t="s">
        <v>503</v>
      </c>
      <c r="H7736" s="103" t="s">
        <v>504</v>
      </c>
      <c r="I7736" s="103" t="s">
        <v>842</v>
      </c>
      <c r="J7736" s="215">
        <v>664.07</v>
      </c>
      <c r="K7736" s="216" t="s">
        <v>344</v>
      </c>
    </row>
    <row r="7737" spans="1:11" x14ac:dyDescent="0.25">
      <c r="A7737" s="103" t="s">
        <v>808</v>
      </c>
      <c r="B7737" s="103" t="s">
        <v>344</v>
      </c>
      <c r="C7737" s="103" t="s">
        <v>904</v>
      </c>
      <c r="D7737" s="103" t="s">
        <v>905</v>
      </c>
      <c r="E7737" s="103" t="s">
        <v>906</v>
      </c>
      <c r="F7737" s="103" t="s">
        <v>906</v>
      </c>
      <c r="G7737" s="103" t="s">
        <v>505</v>
      </c>
      <c r="H7737" s="103" t="s">
        <v>506</v>
      </c>
      <c r="I7737" s="103" t="s">
        <v>842</v>
      </c>
      <c r="J7737" s="215">
        <v>715.74</v>
      </c>
      <c r="K7737" s="216" t="s">
        <v>344</v>
      </c>
    </row>
    <row r="7738" spans="1:11" x14ac:dyDescent="0.25">
      <c r="A7738" s="103" t="s">
        <v>807</v>
      </c>
      <c r="B7738" s="103" t="s">
        <v>344</v>
      </c>
      <c r="C7738" s="103" t="s">
        <v>904</v>
      </c>
      <c r="D7738" s="103" t="s">
        <v>905</v>
      </c>
      <c r="E7738" s="103" t="s">
        <v>906</v>
      </c>
      <c r="F7738" s="103" t="s">
        <v>906</v>
      </c>
      <c r="G7738" s="103" t="s">
        <v>505</v>
      </c>
      <c r="H7738" s="103" t="s">
        <v>506</v>
      </c>
      <c r="I7738" s="103" t="s">
        <v>842</v>
      </c>
      <c r="J7738" s="215">
        <v>273.3</v>
      </c>
      <c r="K7738" s="216" t="s">
        <v>344</v>
      </c>
    </row>
    <row r="7739" spans="1:11" x14ac:dyDescent="0.25">
      <c r="A7739" s="103" t="s">
        <v>807</v>
      </c>
      <c r="B7739" s="103" t="s">
        <v>344</v>
      </c>
      <c r="C7739" s="103" t="s">
        <v>904</v>
      </c>
      <c r="D7739" s="103" t="s">
        <v>905</v>
      </c>
      <c r="E7739" s="103" t="s">
        <v>906</v>
      </c>
      <c r="F7739" s="103" t="s">
        <v>906</v>
      </c>
      <c r="G7739" s="103" t="s">
        <v>507</v>
      </c>
      <c r="H7739" s="103" t="s">
        <v>508</v>
      </c>
      <c r="I7739" s="103" t="s">
        <v>842</v>
      </c>
      <c r="J7739" s="215">
        <v>672.83</v>
      </c>
      <c r="K7739" s="216" t="s">
        <v>344</v>
      </c>
    </row>
    <row r="7740" spans="1:11" x14ac:dyDescent="0.25">
      <c r="A7740" s="103" t="s">
        <v>808</v>
      </c>
      <c r="B7740" s="103" t="s">
        <v>344</v>
      </c>
      <c r="C7740" s="103" t="s">
        <v>904</v>
      </c>
      <c r="D7740" s="103" t="s">
        <v>905</v>
      </c>
      <c r="E7740" s="103" t="s">
        <v>906</v>
      </c>
      <c r="F7740" s="103" t="s">
        <v>906</v>
      </c>
      <c r="G7740" s="103" t="s">
        <v>511</v>
      </c>
      <c r="H7740" s="103" t="s">
        <v>512</v>
      </c>
      <c r="I7740" s="103" t="s">
        <v>842</v>
      </c>
      <c r="J7740" s="215">
        <v>2366.92</v>
      </c>
      <c r="K7740" s="216" t="s">
        <v>344</v>
      </c>
    </row>
    <row r="7741" spans="1:11" x14ac:dyDescent="0.25">
      <c r="A7741" s="103" t="s">
        <v>1038</v>
      </c>
      <c r="B7741" s="103" t="s">
        <v>344</v>
      </c>
      <c r="C7741" s="103" t="s">
        <v>904</v>
      </c>
      <c r="D7741" s="103" t="s">
        <v>905</v>
      </c>
      <c r="E7741" s="103" t="s">
        <v>906</v>
      </c>
      <c r="F7741" s="103" t="s">
        <v>906</v>
      </c>
      <c r="G7741" s="103" t="s">
        <v>511</v>
      </c>
      <c r="H7741" s="103" t="s">
        <v>512</v>
      </c>
      <c r="I7741" s="103" t="s">
        <v>842</v>
      </c>
      <c r="J7741" s="215">
        <v>714.61</v>
      </c>
      <c r="K7741" s="216" t="s">
        <v>344</v>
      </c>
    </row>
    <row r="7742" spans="1:11" x14ac:dyDescent="0.25">
      <c r="A7742" s="103" t="s">
        <v>807</v>
      </c>
      <c r="B7742" s="103" t="s">
        <v>344</v>
      </c>
      <c r="C7742" s="103" t="s">
        <v>904</v>
      </c>
      <c r="D7742" s="103" t="s">
        <v>905</v>
      </c>
      <c r="E7742" s="103" t="s">
        <v>906</v>
      </c>
      <c r="F7742" s="103" t="s">
        <v>906</v>
      </c>
      <c r="G7742" s="103" t="s">
        <v>511</v>
      </c>
      <c r="H7742" s="103" t="s">
        <v>512</v>
      </c>
      <c r="I7742" s="103" t="s">
        <v>842</v>
      </c>
      <c r="J7742" s="215">
        <v>2114.0300000000002</v>
      </c>
      <c r="K7742" s="216" t="s">
        <v>344</v>
      </c>
    </row>
    <row r="7743" spans="1:11" x14ac:dyDescent="0.25">
      <c r="A7743" s="103" t="s">
        <v>809</v>
      </c>
      <c r="B7743" s="103" t="s">
        <v>344</v>
      </c>
      <c r="C7743" s="103" t="s">
        <v>904</v>
      </c>
      <c r="D7743" s="103" t="s">
        <v>905</v>
      </c>
      <c r="E7743" s="103" t="s">
        <v>906</v>
      </c>
      <c r="F7743" s="103" t="s">
        <v>906</v>
      </c>
      <c r="G7743" s="103" t="s">
        <v>551</v>
      </c>
      <c r="H7743" s="103" t="s">
        <v>552</v>
      </c>
      <c r="I7743" s="103" t="s">
        <v>842</v>
      </c>
      <c r="J7743" s="215">
        <v>320.58</v>
      </c>
      <c r="K7743" s="216" t="s">
        <v>344</v>
      </c>
    </row>
    <row r="7744" spans="1:11" x14ac:dyDescent="0.25">
      <c r="A7744" s="103" t="s">
        <v>808</v>
      </c>
      <c r="B7744" s="103" t="s">
        <v>344</v>
      </c>
      <c r="C7744" s="103" t="s">
        <v>904</v>
      </c>
      <c r="D7744" s="103" t="s">
        <v>905</v>
      </c>
      <c r="E7744" s="103" t="s">
        <v>906</v>
      </c>
      <c r="F7744" s="103" t="s">
        <v>906</v>
      </c>
      <c r="G7744" s="103" t="s">
        <v>513</v>
      </c>
      <c r="H7744" s="103" t="s">
        <v>514</v>
      </c>
      <c r="I7744" s="103" t="s">
        <v>842</v>
      </c>
      <c r="J7744" s="215">
        <v>666.4</v>
      </c>
      <c r="K7744" s="216" t="s">
        <v>344</v>
      </c>
    </row>
    <row r="7745" spans="1:11" x14ac:dyDescent="0.25">
      <c r="A7745" s="103" t="s">
        <v>809</v>
      </c>
      <c r="B7745" s="103" t="s">
        <v>344</v>
      </c>
      <c r="C7745" s="103" t="s">
        <v>904</v>
      </c>
      <c r="D7745" s="103" t="s">
        <v>905</v>
      </c>
      <c r="E7745" s="103" t="s">
        <v>906</v>
      </c>
      <c r="F7745" s="103" t="s">
        <v>906</v>
      </c>
      <c r="G7745" s="103" t="s">
        <v>513</v>
      </c>
      <c r="H7745" s="103" t="s">
        <v>514</v>
      </c>
      <c r="I7745" s="103" t="s">
        <v>842</v>
      </c>
      <c r="J7745" s="215">
        <v>320.58</v>
      </c>
      <c r="K7745" s="216" t="s">
        <v>344</v>
      </c>
    </row>
    <row r="7746" spans="1:11" x14ac:dyDescent="0.25">
      <c r="A7746" s="103" t="s">
        <v>1038</v>
      </c>
      <c r="B7746" s="103" t="s">
        <v>344</v>
      </c>
      <c r="C7746" s="103" t="s">
        <v>904</v>
      </c>
      <c r="D7746" s="103" t="s">
        <v>905</v>
      </c>
      <c r="E7746" s="103" t="s">
        <v>906</v>
      </c>
      <c r="F7746" s="103" t="s">
        <v>906</v>
      </c>
      <c r="G7746" s="103" t="s">
        <v>513</v>
      </c>
      <c r="H7746" s="103" t="s">
        <v>514</v>
      </c>
      <c r="I7746" s="103" t="s">
        <v>842</v>
      </c>
      <c r="J7746" s="215">
        <v>832.01</v>
      </c>
      <c r="K7746" s="216" t="s">
        <v>344</v>
      </c>
    </row>
    <row r="7747" spans="1:11" x14ac:dyDescent="0.25">
      <c r="A7747" s="103" t="s">
        <v>808</v>
      </c>
      <c r="B7747" s="103" t="s">
        <v>344</v>
      </c>
      <c r="C7747" s="103" t="s">
        <v>904</v>
      </c>
      <c r="D7747" s="103" t="s">
        <v>905</v>
      </c>
      <c r="E7747" s="103" t="s">
        <v>906</v>
      </c>
      <c r="F7747" s="103" t="s">
        <v>906</v>
      </c>
      <c r="G7747" s="103" t="s">
        <v>533</v>
      </c>
      <c r="H7747" s="103" t="s">
        <v>534</v>
      </c>
      <c r="I7747" s="103" t="s">
        <v>842</v>
      </c>
      <c r="J7747" s="215">
        <v>116.54</v>
      </c>
      <c r="K7747" s="216" t="s">
        <v>344</v>
      </c>
    </row>
    <row r="7748" spans="1:11" x14ac:dyDescent="0.25">
      <c r="A7748" s="103" t="s">
        <v>808</v>
      </c>
      <c r="B7748" s="103" t="s">
        <v>344</v>
      </c>
      <c r="C7748" s="103" t="s">
        <v>904</v>
      </c>
      <c r="D7748" s="103" t="s">
        <v>905</v>
      </c>
      <c r="E7748" s="103" t="s">
        <v>906</v>
      </c>
      <c r="F7748" s="103" t="s">
        <v>906</v>
      </c>
      <c r="G7748" s="103" t="s">
        <v>553</v>
      </c>
      <c r="H7748" s="103" t="s">
        <v>554</v>
      </c>
      <c r="I7748" s="103" t="s">
        <v>842</v>
      </c>
      <c r="J7748" s="215">
        <v>292.24</v>
      </c>
      <c r="K7748" s="216" t="s">
        <v>344</v>
      </c>
    </row>
    <row r="7749" spans="1:11" x14ac:dyDescent="0.25">
      <c r="A7749" s="103" t="s">
        <v>809</v>
      </c>
      <c r="B7749" s="103" t="s">
        <v>344</v>
      </c>
      <c r="C7749" s="103" t="s">
        <v>904</v>
      </c>
      <c r="D7749" s="103" t="s">
        <v>905</v>
      </c>
      <c r="E7749" s="103" t="s">
        <v>906</v>
      </c>
      <c r="F7749" s="103" t="s">
        <v>906</v>
      </c>
      <c r="G7749" s="103" t="s">
        <v>517</v>
      </c>
      <c r="H7749" s="103" t="s">
        <v>518</v>
      </c>
      <c r="I7749" s="103" t="s">
        <v>842</v>
      </c>
      <c r="J7749" s="215">
        <v>764.14</v>
      </c>
      <c r="K7749" s="216" t="s">
        <v>344</v>
      </c>
    </row>
    <row r="7750" spans="1:11" x14ac:dyDescent="0.25">
      <c r="A7750" s="103" t="s">
        <v>810</v>
      </c>
      <c r="B7750" s="103" t="s">
        <v>344</v>
      </c>
      <c r="C7750" s="103" t="s">
        <v>904</v>
      </c>
      <c r="D7750" s="103" t="s">
        <v>905</v>
      </c>
      <c r="E7750" s="103" t="s">
        <v>906</v>
      </c>
      <c r="F7750" s="103" t="s">
        <v>906</v>
      </c>
      <c r="G7750" s="103" t="s">
        <v>517</v>
      </c>
      <c r="H7750" s="103" t="s">
        <v>518</v>
      </c>
      <c r="I7750" s="103" t="s">
        <v>842</v>
      </c>
      <c r="J7750" s="215">
        <v>125.98</v>
      </c>
      <c r="K7750" s="216" t="s">
        <v>344</v>
      </c>
    </row>
    <row r="7751" spans="1:11" x14ac:dyDescent="0.25">
      <c r="A7751" s="103" t="s">
        <v>806</v>
      </c>
      <c r="B7751" s="103" t="s">
        <v>344</v>
      </c>
      <c r="C7751" s="103" t="s">
        <v>904</v>
      </c>
      <c r="D7751" s="103" t="s">
        <v>905</v>
      </c>
      <c r="E7751" s="103" t="s">
        <v>906</v>
      </c>
      <c r="F7751" s="103" t="s">
        <v>906</v>
      </c>
      <c r="G7751" s="103" t="s">
        <v>517</v>
      </c>
      <c r="H7751" s="103" t="s">
        <v>518</v>
      </c>
      <c r="I7751" s="103" t="s">
        <v>842</v>
      </c>
      <c r="J7751" s="215">
        <v>480.75</v>
      </c>
      <c r="K7751" s="216" t="s">
        <v>344</v>
      </c>
    </row>
    <row r="7752" spans="1:11" x14ac:dyDescent="0.25">
      <c r="A7752" s="103" t="s">
        <v>808</v>
      </c>
      <c r="B7752" s="103" t="s">
        <v>344</v>
      </c>
      <c r="C7752" s="103" t="s">
        <v>904</v>
      </c>
      <c r="D7752" s="103" t="s">
        <v>905</v>
      </c>
      <c r="E7752" s="103" t="s">
        <v>906</v>
      </c>
      <c r="F7752" s="103" t="s">
        <v>906</v>
      </c>
      <c r="G7752" s="103" t="s">
        <v>485</v>
      </c>
      <c r="H7752" s="103" t="s">
        <v>486</v>
      </c>
      <c r="I7752" s="103" t="s">
        <v>842</v>
      </c>
      <c r="J7752" s="215">
        <v>389.46</v>
      </c>
      <c r="K7752" s="216" t="s">
        <v>344</v>
      </c>
    </row>
    <row r="7753" spans="1:11" x14ac:dyDescent="0.25">
      <c r="A7753" s="103" t="s">
        <v>808</v>
      </c>
      <c r="B7753" s="103" t="s">
        <v>344</v>
      </c>
      <c r="C7753" s="103" t="s">
        <v>904</v>
      </c>
      <c r="D7753" s="103" t="s">
        <v>905</v>
      </c>
      <c r="E7753" s="103" t="s">
        <v>906</v>
      </c>
      <c r="F7753" s="103" t="s">
        <v>906</v>
      </c>
      <c r="G7753" s="103" t="s">
        <v>519</v>
      </c>
      <c r="H7753" s="103" t="s">
        <v>520</v>
      </c>
      <c r="I7753" s="103" t="s">
        <v>842</v>
      </c>
      <c r="J7753" s="215">
        <v>334.81</v>
      </c>
      <c r="K7753" s="216" t="s">
        <v>344</v>
      </c>
    </row>
    <row r="7754" spans="1:11" x14ac:dyDescent="0.25">
      <c r="A7754" s="103" t="s">
        <v>806</v>
      </c>
      <c r="B7754" s="103" t="s">
        <v>344</v>
      </c>
      <c r="C7754" s="103" t="s">
        <v>904</v>
      </c>
      <c r="D7754" s="103" t="s">
        <v>905</v>
      </c>
      <c r="E7754" s="103" t="s">
        <v>906</v>
      </c>
      <c r="F7754" s="103" t="s">
        <v>906</v>
      </c>
      <c r="G7754" s="103" t="s">
        <v>519</v>
      </c>
      <c r="H7754" s="103" t="s">
        <v>520</v>
      </c>
      <c r="I7754" s="103" t="s">
        <v>842</v>
      </c>
      <c r="J7754" s="215">
        <v>1284.92</v>
      </c>
      <c r="K7754" s="216" t="s">
        <v>344</v>
      </c>
    </row>
    <row r="7755" spans="1:11" x14ac:dyDescent="0.25">
      <c r="A7755" s="103" t="s">
        <v>809</v>
      </c>
      <c r="B7755" s="103" t="s">
        <v>344</v>
      </c>
      <c r="C7755" s="103" t="s">
        <v>904</v>
      </c>
      <c r="D7755" s="103" t="s">
        <v>905</v>
      </c>
      <c r="E7755" s="103" t="s">
        <v>906</v>
      </c>
      <c r="F7755" s="103" t="s">
        <v>906</v>
      </c>
      <c r="G7755" s="103" t="s">
        <v>535</v>
      </c>
      <c r="H7755" s="103" t="s">
        <v>536</v>
      </c>
      <c r="I7755" s="103" t="s">
        <v>842</v>
      </c>
      <c r="J7755" s="215">
        <v>138.99</v>
      </c>
      <c r="K7755" s="216" t="s">
        <v>344</v>
      </c>
    </row>
    <row r="7756" spans="1:11" x14ac:dyDescent="0.25">
      <c r="A7756" s="103" t="s">
        <v>808</v>
      </c>
      <c r="B7756" s="103" t="s">
        <v>344</v>
      </c>
      <c r="C7756" s="103" t="s">
        <v>904</v>
      </c>
      <c r="D7756" s="103" t="s">
        <v>905</v>
      </c>
      <c r="E7756" s="103" t="s">
        <v>906</v>
      </c>
      <c r="F7756" s="103" t="s">
        <v>906</v>
      </c>
      <c r="G7756" s="103" t="s">
        <v>537</v>
      </c>
      <c r="H7756" s="103" t="s">
        <v>538</v>
      </c>
      <c r="I7756" s="103" t="s">
        <v>842</v>
      </c>
      <c r="J7756" s="215">
        <v>221.83</v>
      </c>
      <c r="K7756" s="216" t="s">
        <v>344</v>
      </c>
    </row>
    <row r="7757" spans="1:11" x14ac:dyDescent="0.25">
      <c r="A7757" s="103" t="s">
        <v>1038</v>
      </c>
      <c r="B7757" s="103" t="s">
        <v>344</v>
      </c>
      <c r="C7757" s="103" t="s">
        <v>904</v>
      </c>
      <c r="D7757" s="103" t="s">
        <v>905</v>
      </c>
      <c r="E7757" s="103" t="s">
        <v>906</v>
      </c>
      <c r="F7757" s="103" t="s">
        <v>906</v>
      </c>
      <c r="G7757" s="103" t="s">
        <v>537</v>
      </c>
      <c r="H7757" s="103" t="s">
        <v>538</v>
      </c>
      <c r="I7757" s="103" t="s">
        <v>842</v>
      </c>
      <c r="J7757" s="215">
        <v>189.25</v>
      </c>
      <c r="K7757" s="216" t="s">
        <v>344</v>
      </c>
    </row>
    <row r="7758" spans="1:11" x14ac:dyDescent="0.25">
      <c r="A7758" s="103" t="s">
        <v>808</v>
      </c>
      <c r="B7758" s="103" t="s">
        <v>344</v>
      </c>
      <c r="C7758" s="103" t="s">
        <v>904</v>
      </c>
      <c r="D7758" s="103" t="s">
        <v>905</v>
      </c>
      <c r="E7758" s="103" t="s">
        <v>906</v>
      </c>
      <c r="F7758" s="103" t="s">
        <v>906</v>
      </c>
      <c r="G7758" s="103" t="s">
        <v>521</v>
      </c>
      <c r="H7758" s="103" t="s">
        <v>522</v>
      </c>
      <c r="I7758" s="103" t="s">
        <v>842</v>
      </c>
      <c r="J7758" s="215">
        <v>335.48</v>
      </c>
      <c r="K7758" s="216" t="s">
        <v>344</v>
      </c>
    </row>
    <row r="7759" spans="1:11" x14ac:dyDescent="0.25">
      <c r="A7759" s="103" t="s">
        <v>809</v>
      </c>
      <c r="B7759" s="103" t="s">
        <v>344</v>
      </c>
      <c r="C7759" s="103" t="s">
        <v>904</v>
      </c>
      <c r="D7759" s="103" t="s">
        <v>905</v>
      </c>
      <c r="E7759" s="103" t="s">
        <v>906</v>
      </c>
      <c r="F7759" s="103" t="s">
        <v>906</v>
      </c>
      <c r="G7759" s="103" t="s">
        <v>521</v>
      </c>
      <c r="H7759" s="103" t="s">
        <v>522</v>
      </c>
      <c r="I7759" s="103" t="s">
        <v>842</v>
      </c>
      <c r="J7759" s="215">
        <v>179.35</v>
      </c>
      <c r="K7759" s="216" t="s">
        <v>344</v>
      </c>
    </row>
    <row r="7760" spans="1:11" x14ac:dyDescent="0.25">
      <c r="A7760" s="103" t="s">
        <v>808</v>
      </c>
      <c r="B7760" s="103" t="s">
        <v>344</v>
      </c>
      <c r="C7760" s="103" t="s">
        <v>904</v>
      </c>
      <c r="D7760" s="103" t="s">
        <v>905</v>
      </c>
      <c r="E7760" s="103" t="s">
        <v>906</v>
      </c>
      <c r="F7760" s="103" t="s">
        <v>906</v>
      </c>
      <c r="G7760" s="103" t="s">
        <v>523</v>
      </c>
      <c r="H7760" s="103" t="s">
        <v>524</v>
      </c>
      <c r="I7760" s="103" t="s">
        <v>842</v>
      </c>
      <c r="J7760" s="215">
        <v>217.19</v>
      </c>
      <c r="K7760" s="216" t="s">
        <v>344</v>
      </c>
    </row>
    <row r="7761" spans="1:11" x14ac:dyDescent="0.25">
      <c r="A7761" s="103" t="s">
        <v>808</v>
      </c>
      <c r="B7761" s="103" t="s">
        <v>344</v>
      </c>
      <c r="C7761" s="103" t="s">
        <v>904</v>
      </c>
      <c r="D7761" s="103" t="s">
        <v>905</v>
      </c>
      <c r="E7761" s="103" t="s">
        <v>906</v>
      </c>
      <c r="F7761" s="103" t="s">
        <v>906</v>
      </c>
      <c r="G7761" s="103" t="s">
        <v>541</v>
      </c>
      <c r="H7761" s="103" t="s">
        <v>542</v>
      </c>
      <c r="I7761" s="103" t="s">
        <v>842</v>
      </c>
      <c r="J7761" s="215">
        <v>410.51</v>
      </c>
      <c r="K7761" s="216" t="s">
        <v>344</v>
      </c>
    </row>
    <row r="7762" spans="1:11" x14ac:dyDescent="0.25">
      <c r="A7762" s="103" t="s">
        <v>808</v>
      </c>
      <c r="B7762" s="103" t="s">
        <v>344</v>
      </c>
      <c r="C7762" s="103" t="s">
        <v>904</v>
      </c>
      <c r="D7762" s="103" t="s">
        <v>905</v>
      </c>
      <c r="E7762" s="103" t="s">
        <v>906</v>
      </c>
      <c r="F7762" s="103" t="s">
        <v>906</v>
      </c>
      <c r="G7762" s="103" t="s">
        <v>547</v>
      </c>
      <c r="H7762" s="103" t="s">
        <v>548</v>
      </c>
      <c r="I7762" s="103" t="s">
        <v>842</v>
      </c>
      <c r="J7762" s="215">
        <v>325.23</v>
      </c>
      <c r="K7762" s="216" t="s">
        <v>344</v>
      </c>
    </row>
    <row r="7763" spans="1:11" x14ac:dyDescent="0.25">
      <c r="A7763" s="103" t="s">
        <v>810</v>
      </c>
      <c r="B7763" s="103" t="s">
        <v>344</v>
      </c>
      <c r="C7763" s="103" t="s">
        <v>904</v>
      </c>
      <c r="D7763" s="103" t="s">
        <v>905</v>
      </c>
      <c r="E7763" s="103" t="s">
        <v>906</v>
      </c>
      <c r="F7763" s="103" t="s">
        <v>906</v>
      </c>
      <c r="G7763" s="103" t="s">
        <v>547</v>
      </c>
      <c r="H7763" s="103" t="s">
        <v>548</v>
      </c>
      <c r="I7763" s="103" t="s">
        <v>842</v>
      </c>
      <c r="J7763" s="215">
        <v>63.7</v>
      </c>
      <c r="K7763" s="216" t="s">
        <v>344</v>
      </c>
    </row>
    <row r="7764" spans="1:11" x14ac:dyDescent="0.25">
      <c r="A7764" s="103" t="s">
        <v>808</v>
      </c>
      <c r="B7764" s="103" t="s">
        <v>344</v>
      </c>
      <c r="C7764" s="103" t="s">
        <v>904</v>
      </c>
      <c r="D7764" s="103" t="s">
        <v>905</v>
      </c>
      <c r="E7764" s="103" t="s">
        <v>906</v>
      </c>
      <c r="F7764" s="103" t="s">
        <v>906</v>
      </c>
      <c r="G7764" s="103" t="s">
        <v>966</v>
      </c>
      <c r="H7764" s="103" t="s">
        <v>967</v>
      </c>
      <c r="I7764" s="103" t="s">
        <v>842</v>
      </c>
      <c r="J7764" s="215">
        <v>396.81</v>
      </c>
      <c r="K7764" s="216" t="s">
        <v>344</v>
      </c>
    </row>
    <row r="7765" spans="1:11" x14ac:dyDescent="0.25">
      <c r="A7765" s="103" t="s">
        <v>1038</v>
      </c>
      <c r="B7765" s="103" t="s">
        <v>344</v>
      </c>
      <c r="C7765" s="103" t="s">
        <v>904</v>
      </c>
      <c r="D7765" s="103" t="s">
        <v>905</v>
      </c>
      <c r="E7765" s="103" t="s">
        <v>906</v>
      </c>
      <c r="F7765" s="103" t="s">
        <v>906</v>
      </c>
      <c r="G7765" s="103" t="s">
        <v>966</v>
      </c>
      <c r="H7765" s="103" t="s">
        <v>967</v>
      </c>
      <c r="I7765" s="103" t="s">
        <v>842</v>
      </c>
      <c r="J7765" s="215">
        <v>208.85</v>
      </c>
      <c r="K7765" s="216" t="s">
        <v>344</v>
      </c>
    </row>
    <row r="7766" spans="1:11" x14ac:dyDescent="0.25">
      <c r="A7766" s="103" t="s">
        <v>807</v>
      </c>
      <c r="B7766" s="103" t="s">
        <v>344</v>
      </c>
      <c r="C7766" s="103" t="s">
        <v>904</v>
      </c>
      <c r="D7766" s="103" t="s">
        <v>905</v>
      </c>
      <c r="E7766" s="103" t="s">
        <v>906</v>
      </c>
      <c r="F7766" s="103" t="s">
        <v>906</v>
      </c>
      <c r="G7766" s="103" t="s">
        <v>966</v>
      </c>
      <c r="H7766" s="103" t="s">
        <v>967</v>
      </c>
      <c r="I7766" s="103" t="s">
        <v>842</v>
      </c>
      <c r="J7766" s="215">
        <v>1133.44</v>
      </c>
      <c r="K7766" s="216" t="s">
        <v>344</v>
      </c>
    </row>
    <row r="7767" spans="1:11" x14ac:dyDescent="0.25">
      <c r="A7767" s="103" t="s">
        <v>808</v>
      </c>
      <c r="B7767" s="103" t="s">
        <v>344</v>
      </c>
      <c r="C7767" s="103" t="s">
        <v>904</v>
      </c>
      <c r="D7767" s="103" t="s">
        <v>905</v>
      </c>
      <c r="E7767" s="103" t="s">
        <v>906</v>
      </c>
      <c r="F7767" s="103" t="s">
        <v>906</v>
      </c>
      <c r="G7767" s="103" t="s">
        <v>172</v>
      </c>
      <c r="H7767" s="103" t="s">
        <v>345</v>
      </c>
      <c r="I7767" s="103" t="s">
        <v>842</v>
      </c>
      <c r="J7767" s="215">
        <v>1402.67</v>
      </c>
      <c r="K7767" s="216" t="s">
        <v>344</v>
      </c>
    </row>
    <row r="7768" spans="1:11" x14ac:dyDescent="0.25">
      <c r="A7768" s="103" t="s">
        <v>809</v>
      </c>
      <c r="B7768" s="103" t="s">
        <v>344</v>
      </c>
      <c r="C7768" s="103" t="s">
        <v>904</v>
      </c>
      <c r="D7768" s="103" t="s">
        <v>905</v>
      </c>
      <c r="E7768" s="103" t="s">
        <v>906</v>
      </c>
      <c r="F7768" s="103" t="s">
        <v>906</v>
      </c>
      <c r="G7768" s="103" t="s">
        <v>172</v>
      </c>
      <c r="H7768" s="103" t="s">
        <v>345</v>
      </c>
      <c r="I7768" s="103" t="s">
        <v>842</v>
      </c>
      <c r="J7768" s="215">
        <v>360.01</v>
      </c>
      <c r="K7768" s="216" t="s">
        <v>344</v>
      </c>
    </row>
    <row r="7769" spans="1:11" x14ac:dyDescent="0.25">
      <c r="A7769" s="103" t="s">
        <v>810</v>
      </c>
      <c r="B7769" s="103" t="s">
        <v>344</v>
      </c>
      <c r="C7769" s="103" t="s">
        <v>904</v>
      </c>
      <c r="D7769" s="103" t="s">
        <v>905</v>
      </c>
      <c r="E7769" s="103" t="s">
        <v>906</v>
      </c>
      <c r="F7769" s="103" t="s">
        <v>906</v>
      </c>
      <c r="G7769" s="103" t="s">
        <v>172</v>
      </c>
      <c r="H7769" s="103" t="s">
        <v>345</v>
      </c>
      <c r="I7769" s="103" t="s">
        <v>842</v>
      </c>
      <c r="J7769" s="215">
        <v>1214.02</v>
      </c>
      <c r="K7769" s="216" t="s">
        <v>344</v>
      </c>
    </row>
    <row r="7770" spans="1:11" x14ac:dyDescent="0.25">
      <c r="A7770" s="103" t="s">
        <v>1038</v>
      </c>
      <c r="B7770" s="103" t="s">
        <v>344</v>
      </c>
      <c r="C7770" s="103" t="s">
        <v>904</v>
      </c>
      <c r="D7770" s="103" t="s">
        <v>905</v>
      </c>
      <c r="E7770" s="103" t="s">
        <v>906</v>
      </c>
      <c r="F7770" s="103" t="s">
        <v>906</v>
      </c>
      <c r="G7770" s="103" t="s">
        <v>172</v>
      </c>
      <c r="H7770" s="103" t="s">
        <v>345</v>
      </c>
      <c r="I7770" s="103" t="s">
        <v>842</v>
      </c>
      <c r="J7770" s="215">
        <v>2984.13</v>
      </c>
      <c r="K7770" s="216" t="s">
        <v>344</v>
      </c>
    </row>
    <row r="7771" spans="1:11" x14ac:dyDescent="0.25">
      <c r="A7771" s="103" t="s">
        <v>807</v>
      </c>
      <c r="B7771" s="103" t="s">
        <v>344</v>
      </c>
      <c r="C7771" s="103" t="s">
        <v>904</v>
      </c>
      <c r="D7771" s="103" t="s">
        <v>905</v>
      </c>
      <c r="E7771" s="103" t="s">
        <v>906</v>
      </c>
      <c r="F7771" s="103" t="s">
        <v>906</v>
      </c>
      <c r="G7771" s="103" t="s">
        <v>172</v>
      </c>
      <c r="H7771" s="103" t="s">
        <v>345</v>
      </c>
      <c r="I7771" s="103" t="s">
        <v>842</v>
      </c>
      <c r="J7771" s="215">
        <v>1701.69</v>
      </c>
      <c r="K7771" s="216" t="s">
        <v>344</v>
      </c>
    </row>
    <row r="7772" spans="1:11" x14ac:dyDescent="0.25">
      <c r="A7772" s="103" t="s">
        <v>809</v>
      </c>
      <c r="B7772" s="103" t="s">
        <v>344</v>
      </c>
      <c r="C7772" s="103" t="s">
        <v>904</v>
      </c>
      <c r="D7772" s="103" t="s">
        <v>905</v>
      </c>
      <c r="E7772" s="103" t="s">
        <v>906</v>
      </c>
      <c r="F7772" s="103" t="s">
        <v>906</v>
      </c>
      <c r="G7772" s="103" t="s">
        <v>213</v>
      </c>
      <c r="H7772" s="103" t="s">
        <v>355</v>
      </c>
      <c r="I7772" s="103" t="s">
        <v>842</v>
      </c>
      <c r="J7772" s="215">
        <v>10</v>
      </c>
      <c r="K7772" s="216" t="s">
        <v>347</v>
      </c>
    </row>
    <row r="7773" spans="1:11" x14ac:dyDescent="0.25">
      <c r="A7773" s="103" t="s">
        <v>810</v>
      </c>
      <c r="B7773" s="103" t="s">
        <v>344</v>
      </c>
      <c r="C7773" s="103" t="s">
        <v>904</v>
      </c>
      <c r="D7773" s="103" t="s">
        <v>905</v>
      </c>
      <c r="E7773" s="103" t="s">
        <v>906</v>
      </c>
      <c r="F7773" s="103" t="s">
        <v>906</v>
      </c>
      <c r="G7773" s="103" t="s">
        <v>213</v>
      </c>
      <c r="H7773" s="103" t="s">
        <v>355</v>
      </c>
      <c r="I7773" s="103" t="s">
        <v>842</v>
      </c>
      <c r="J7773" s="215">
        <v>925.7</v>
      </c>
      <c r="K7773" s="216" t="s">
        <v>347</v>
      </c>
    </row>
    <row r="7774" spans="1:11" x14ac:dyDescent="0.25">
      <c r="A7774" s="103" t="s">
        <v>809</v>
      </c>
      <c r="B7774" s="103" t="s">
        <v>344</v>
      </c>
      <c r="C7774" s="103" t="s">
        <v>904</v>
      </c>
      <c r="D7774" s="103" t="s">
        <v>905</v>
      </c>
      <c r="E7774" s="111"/>
      <c r="F7774" s="103" t="s">
        <v>906</v>
      </c>
      <c r="G7774" s="103" t="s">
        <v>99</v>
      </c>
      <c r="H7774" s="103" t="s">
        <v>363</v>
      </c>
      <c r="I7774" s="103" t="s">
        <v>842</v>
      </c>
      <c r="J7774" s="215">
        <v>-40.85</v>
      </c>
      <c r="K7774" s="216" t="s">
        <v>88</v>
      </c>
    </row>
    <row r="7775" spans="1:11" x14ac:dyDescent="0.25">
      <c r="A7775" s="103" t="s">
        <v>809</v>
      </c>
      <c r="B7775" s="103" t="s">
        <v>344</v>
      </c>
      <c r="C7775" s="103" t="s">
        <v>904</v>
      </c>
      <c r="D7775" s="103" t="s">
        <v>905</v>
      </c>
      <c r="E7775" s="103" t="s">
        <v>906</v>
      </c>
      <c r="F7775" s="103" t="s">
        <v>906</v>
      </c>
      <c r="G7775" s="103" t="s">
        <v>740</v>
      </c>
      <c r="H7775" s="103" t="s">
        <v>741</v>
      </c>
      <c r="I7775" s="103" t="s">
        <v>842</v>
      </c>
      <c r="J7775" s="215">
        <v>880.14</v>
      </c>
      <c r="K7775" s="216" t="s">
        <v>88</v>
      </c>
    </row>
    <row r="7776" spans="1:11" x14ac:dyDescent="0.25">
      <c r="A7776" s="103" t="s">
        <v>1038</v>
      </c>
      <c r="B7776" s="103" t="s">
        <v>344</v>
      </c>
      <c r="C7776" s="103" t="s">
        <v>904</v>
      </c>
      <c r="D7776" s="103" t="s">
        <v>905</v>
      </c>
      <c r="E7776" s="103" t="s">
        <v>906</v>
      </c>
      <c r="F7776" s="103" t="s">
        <v>906</v>
      </c>
      <c r="G7776" s="103" t="s">
        <v>740</v>
      </c>
      <c r="H7776" s="103" t="s">
        <v>741</v>
      </c>
      <c r="I7776" s="103" t="s">
        <v>842</v>
      </c>
      <c r="J7776" s="215">
        <v>351.95</v>
      </c>
      <c r="K7776" s="216" t="s">
        <v>88</v>
      </c>
    </row>
    <row r="7777" spans="1:11" x14ac:dyDescent="0.25">
      <c r="A7777" s="103" t="s">
        <v>806</v>
      </c>
      <c r="B7777" s="103" t="s">
        <v>344</v>
      </c>
      <c r="C7777" s="103" t="s">
        <v>904</v>
      </c>
      <c r="D7777" s="103" t="s">
        <v>905</v>
      </c>
      <c r="E7777" s="103" t="s">
        <v>906</v>
      </c>
      <c r="F7777" s="103" t="s">
        <v>906</v>
      </c>
      <c r="G7777" s="103" t="s">
        <v>740</v>
      </c>
      <c r="H7777" s="103" t="s">
        <v>741</v>
      </c>
      <c r="I7777" s="103" t="s">
        <v>842</v>
      </c>
      <c r="J7777" s="215">
        <v>37.33</v>
      </c>
      <c r="K7777" s="216" t="s">
        <v>88</v>
      </c>
    </row>
    <row r="7778" spans="1:11" x14ac:dyDescent="0.25">
      <c r="A7778" s="103" t="s">
        <v>809</v>
      </c>
      <c r="B7778" s="103" t="s">
        <v>344</v>
      </c>
      <c r="C7778" s="103" t="s">
        <v>904</v>
      </c>
      <c r="D7778" s="103" t="s">
        <v>905</v>
      </c>
      <c r="E7778" s="103" t="s">
        <v>906</v>
      </c>
      <c r="F7778" s="103" t="s">
        <v>906</v>
      </c>
      <c r="G7778" s="103" t="s">
        <v>491</v>
      </c>
      <c r="H7778" s="103" t="s">
        <v>492</v>
      </c>
      <c r="I7778" s="103" t="s">
        <v>842</v>
      </c>
      <c r="J7778" s="215">
        <v>141.16</v>
      </c>
      <c r="K7778" s="216" t="s">
        <v>88</v>
      </c>
    </row>
    <row r="7779" spans="1:11" x14ac:dyDescent="0.25">
      <c r="A7779" s="103" t="s">
        <v>810</v>
      </c>
      <c r="B7779" s="103" t="s">
        <v>344</v>
      </c>
      <c r="C7779" s="103" t="s">
        <v>904</v>
      </c>
      <c r="D7779" s="103" t="s">
        <v>905</v>
      </c>
      <c r="E7779" s="103" t="s">
        <v>906</v>
      </c>
      <c r="F7779" s="103" t="s">
        <v>906</v>
      </c>
      <c r="G7779" s="103" t="s">
        <v>491</v>
      </c>
      <c r="H7779" s="103" t="s">
        <v>492</v>
      </c>
      <c r="I7779" s="103" t="s">
        <v>842</v>
      </c>
      <c r="J7779" s="215">
        <v>1696.37</v>
      </c>
      <c r="K7779" s="216" t="s">
        <v>88</v>
      </c>
    </row>
    <row r="7780" spans="1:11" x14ac:dyDescent="0.25">
      <c r="A7780" s="103" t="s">
        <v>806</v>
      </c>
      <c r="B7780" s="103" t="s">
        <v>344</v>
      </c>
      <c r="C7780" s="103" t="s">
        <v>904</v>
      </c>
      <c r="D7780" s="103" t="s">
        <v>905</v>
      </c>
      <c r="E7780" s="103" t="s">
        <v>906</v>
      </c>
      <c r="F7780" s="103" t="s">
        <v>906</v>
      </c>
      <c r="G7780" s="103" t="s">
        <v>491</v>
      </c>
      <c r="H7780" s="103" t="s">
        <v>492</v>
      </c>
      <c r="I7780" s="103" t="s">
        <v>842</v>
      </c>
      <c r="J7780" s="215">
        <v>439.4</v>
      </c>
      <c r="K7780" s="216" t="s">
        <v>88</v>
      </c>
    </row>
    <row r="7781" spans="1:11" x14ac:dyDescent="0.25">
      <c r="A7781" s="103" t="s">
        <v>809</v>
      </c>
      <c r="B7781" s="103" t="s">
        <v>344</v>
      </c>
      <c r="C7781" s="103" t="s">
        <v>904</v>
      </c>
      <c r="D7781" s="103" t="s">
        <v>905</v>
      </c>
      <c r="E7781" s="111"/>
      <c r="F7781" s="103" t="s">
        <v>906</v>
      </c>
      <c r="G7781" s="103" t="s">
        <v>120</v>
      </c>
      <c r="H7781" s="103" t="s">
        <v>398</v>
      </c>
      <c r="I7781" s="103" t="s">
        <v>842</v>
      </c>
      <c r="J7781" s="215">
        <v>-44.31</v>
      </c>
      <c r="K7781" s="216" t="s">
        <v>88</v>
      </c>
    </row>
    <row r="7782" spans="1:11" x14ac:dyDescent="0.25">
      <c r="A7782" s="103" t="s">
        <v>809</v>
      </c>
      <c r="B7782" s="103" t="s">
        <v>344</v>
      </c>
      <c r="C7782" s="103" t="s">
        <v>904</v>
      </c>
      <c r="D7782" s="103" t="s">
        <v>907</v>
      </c>
      <c r="E7782" s="103" t="s">
        <v>908</v>
      </c>
      <c r="F7782" s="103" t="s">
        <v>908</v>
      </c>
      <c r="G7782" s="103" t="s">
        <v>988</v>
      </c>
      <c r="H7782" s="103" t="s">
        <v>989</v>
      </c>
      <c r="I7782" s="103" t="s">
        <v>842</v>
      </c>
      <c r="J7782" s="215">
        <v>250.85</v>
      </c>
      <c r="K7782" s="216" t="s">
        <v>344</v>
      </c>
    </row>
    <row r="7783" spans="1:11" x14ac:dyDescent="0.25">
      <c r="A7783" s="103" t="s">
        <v>809</v>
      </c>
      <c r="B7783" s="103" t="s">
        <v>344</v>
      </c>
      <c r="C7783" s="103" t="s">
        <v>904</v>
      </c>
      <c r="D7783" s="103" t="s">
        <v>907</v>
      </c>
      <c r="E7783" s="103" t="s">
        <v>908</v>
      </c>
      <c r="F7783" s="103" t="s">
        <v>908</v>
      </c>
      <c r="G7783" s="103" t="s">
        <v>990</v>
      </c>
      <c r="H7783" s="103" t="s">
        <v>991</v>
      </c>
      <c r="I7783" s="103" t="s">
        <v>842</v>
      </c>
      <c r="J7783" s="215">
        <v>408.83</v>
      </c>
      <c r="K7783" s="216" t="s">
        <v>344</v>
      </c>
    </row>
    <row r="7784" spans="1:11" x14ac:dyDescent="0.25">
      <c r="A7784" s="103" t="s">
        <v>807</v>
      </c>
      <c r="B7784" s="103" t="s">
        <v>344</v>
      </c>
      <c r="C7784" s="103" t="s">
        <v>904</v>
      </c>
      <c r="D7784" s="103" t="s">
        <v>907</v>
      </c>
      <c r="E7784" s="103" t="s">
        <v>908</v>
      </c>
      <c r="F7784" s="103" t="s">
        <v>908</v>
      </c>
      <c r="G7784" s="103" t="s">
        <v>513</v>
      </c>
      <c r="H7784" s="103" t="s">
        <v>514</v>
      </c>
      <c r="I7784" s="103" t="s">
        <v>842</v>
      </c>
      <c r="J7784" s="215">
        <v>385.99</v>
      </c>
      <c r="K7784" s="216" t="s">
        <v>344</v>
      </c>
    </row>
    <row r="7785" spans="1:11" x14ac:dyDescent="0.25">
      <c r="A7785" s="103" t="s">
        <v>809</v>
      </c>
      <c r="B7785" s="103" t="s">
        <v>344</v>
      </c>
      <c r="C7785" s="103" t="s">
        <v>904</v>
      </c>
      <c r="D7785" s="103" t="s">
        <v>907</v>
      </c>
      <c r="E7785" s="103" t="s">
        <v>908</v>
      </c>
      <c r="F7785" s="103" t="s">
        <v>908</v>
      </c>
      <c r="G7785" s="103" t="s">
        <v>515</v>
      </c>
      <c r="H7785" s="103" t="s">
        <v>516</v>
      </c>
      <c r="I7785" s="103" t="s">
        <v>842</v>
      </c>
      <c r="J7785" s="215">
        <v>46.55</v>
      </c>
      <c r="K7785" s="216" t="s">
        <v>344</v>
      </c>
    </row>
    <row r="7786" spans="1:11" x14ac:dyDescent="0.25">
      <c r="A7786" s="103" t="s">
        <v>806</v>
      </c>
      <c r="B7786" s="103" t="s">
        <v>344</v>
      </c>
      <c r="C7786" s="103" t="s">
        <v>904</v>
      </c>
      <c r="D7786" s="103" t="s">
        <v>907</v>
      </c>
      <c r="E7786" s="103" t="s">
        <v>908</v>
      </c>
      <c r="F7786" s="103" t="s">
        <v>908</v>
      </c>
      <c r="G7786" s="103" t="s">
        <v>515</v>
      </c>
      <c r="H7786" s="103" t="s">
        <v>516</v>
      </c>
      <c r="I7786" s="103" t="s">
        <v>842</v>
      </c>
      <c r="J7786" s="215">
        <v>78.59</v>
      </c>
      <c r="K7786" s="216" t="s">
        <v>344</v>
      </c>
    </row>
    <row r="7787" spans="1:11" x14ac:dyDescent="0.25">
      <c r="A7787" s="103" t="s">
        <v>806</v>
      </c>
      <c r="B7787" s="103" t="s">
        <v>344</v>
      </c>
      <c r="C7787" s="103" t="s">
        <v>904</v>
      </c>
      <c r="D7787" s="103" t="s">
        <v>907</v>
      </c>
      <c r="E7787" s="103" t="s">
        <v>908</v>
      </c>
      <c r="F7787" s="103" t="s">
        <v>908</v>
      </c>
      <c r="G7787" s="103" t="s">
        <v>213</v>
      </c>
      <c r="H7787" s="103" t="s">
        <v>355</v>
      </c>
      <c r="I7787" s="103" t="s">
        <v>842</v>
      </c>
      <c r="J7787" s="215">
        <v>205.8</v>
      </c>
      <c r="K7787" s="216" t="s">
        <v>347</v>
      </c>
    </row>
    <row r="7788" spans="1:11" x14ac:dyDescent="0.25">
      <c r="A7788" s="103" t="s">
        <v>809</v>
      </c>
      <c r="B7788" s="103" t="s">
        <v>344</v>
      </c>
      <c r="C7788" s="103" t="s">
        <v>904</v>
      </c>
      <c r="D7788" s="103" t="s">
        <v>907</v>
      </c>
      <c r="E7788" s="111"/>
      <c r="F7788" s="103" t="s">
        <v>908</v>
      </c>
      <c r="G7788" s="103" t="s">
        <v>120</v>
      </c>
      <c r="H7788" s="103" t="s">
        <v>398</v>
      </c>
      <c r="I7788" s="103" t="s">
        <v>842</v>
      </c>
      <c r="J7788" s="215">
        <v>-24.33</v>
      </c>
      <c r="K7788" s="216" t="s">
        <v>88</v>
      </c>
    </row>
    <row r="7789" spans="1:11" x14ac:dyDescent="0.25">
      <c r="A7789" s="103" t="s">
        <v>1038</v>
      </c>
      <c r="B7789" s="103" t="s">
        <v>344</v>
      </c>
      <c r="C7789" s="103" t="s">
        <v>904</v>
      </c>
      <c r="D7789" s="103" t="s">
        <v>907</v>
      </c>
      <c r="E7789" s="103" t="s">
        <v>908</v>
      </c>
      <c r="F7789" s="103" t="s">
        <v>908</v>
      </c>
      <c r="G7789" s="103" t="s">
        <v>120</v>
      </c>
      <c r="H7789" s="103" t="s">
        <v>398</v>
      </c>
      <c r="I7789" s="103" t="s">
        <v>842</v>
      </c>
      <c r="J7789" s="215">
        <v>223.37</v>
      </c>
      <c r="K7789" s="216" t="s">
        <v>88</v>
      </c>
    </row>
    <row r="7790" spans="1:11" x14ac:dyDescent="0.25">
      <c r="A7790" s="103" t="s">
        <v>806</v>
      </c>
      <c r="B7790" s="103" t="s">
        <v>344</v>
      </c>
      <c r="C7790" s="103" t="s">
        <v>904</v>
      </c>
      <c r="D7790" s="103" t="s">
        <v>909</v>
      </c>
      <c r="E7790" s="103" t="s">
        <v>910</v>
      </c>
      <c r="F7790" s="103" t="s">
        <v>910</v>
      </c>
      <c r="G7790" s="103" t="s">
        <v>103</v>
      </c>
      <c r="H7790" s="103" t="s">
        <v>337</v>
      </c>
      <c r="I7790" s="103" t="s">
        <v>842</v>
      </c>
      <c r="J7790" s="215">
        <v>109.3</v>
      </c>
      <c r="K7790" s="216" t="s">
        <v>88</v>
      </c>
    </row>
    <row r="7791" spans="1:11" x14ac:dyDescent="0.25">
      <c r="A7791" s="103" t="s">
        <v>808</v>
      </c>
      <c r="B7791" s="103" t="s">
        <v>344</v>
      </c>
      <c r="C7791" s="103" t="s">
        <v>904</v>
      </c>
      <c r="D7791" s="103" t="s">
        <v>909</v>
      </c>
      <c r="E7791" s="103" t="s">
        <v>910</v>
      </c>
      <c r="F7791" s="103" t="s">
        <v>910</v>
      </c>
      <c r="G7791" s="103" t="s">
        <v>501</v>
      </c>
      <c r="H7791" s="103" t="s">
        <v>502</v>
      </c>
      <c r="I7791" s="103" t="s">
        <v>842</v>
      </c>
      <c r="J7791" s="215">
        <v>165.61</v>
      </c>
      <c r="K7791" s="216" t="s">
        <v>344</v>
      </c>
    </row>
    <row r="7792" spans="1:11" x14ac:dyDescent="0.25">
      <c r="A7792" s="103" t="s">
        <v>1038</v>
      </c>
      <c r="B7792" s="103" t="s">
        <v>344</v>
      </c>
      <c r="C7792" s="103" t="s">
        <v>904</v>
      </c>
      <c r="D7792" s="103" t="s">
        <v>909</v>
      </c>
      <c r="E7792" s="103" t="s">
        <v>910</v>
      </c>
      <c r="F7792" s="103" t="s">
        <v>910</v>
      </c>
      <c r="G7792" s="103" t="s">
        <v>478</v>
      </c>
      <c r="H7792" s="103" t="s">
        <v>479</v>
      </c>
      <c r="I7792" s="103" t="s">
        <v>842</v>
      </c>
      <c r="J7792" s="215">
        <v>773.59</v>
      </c>
      <c r="K7792" s="216" t="s">
        <v>344</v>
      </c>
    </row>
    <row r="7793" spans="1:11" x14ac:dyDescent="0.25">
      <c r="A7793" s="103" t="s">
        <v>807</v>
      </c>
      <c r="B7793" s="103" t="s">
        <v>344</v>
      </c>
      <c r="C7793" s="103" t="s">
        <v>904</v>
      </c>
      <c r="D7793" s="103" t="s">
        <v>909</v>
      </c>
      <c r="E7793" s="103" t="s">
        <v>910</v>
      </c>
      <c r="F7793" s="103" t="s">
        <v>910</v>
      </c>
      <c r="G7793" s="103" t="s">
        <v>478</v>
      </c>
      <c r="H7793" s="103" t="s">
        <v>479</v>
      </c>
      <c r="I7793" s="103" t="s">
        <v>842</v>
      </c>
      <c r="J7793" s="215">
        <v>773.59</v>
      </c>
      <c r="K7793" s="216" t="s">
        <v>344</v>
      </c>
    </row>
    <row r="7794" spans="1:11" x14ac:dyDescent="0.25">
      <c r="A7794" s="103" t="s">
        <v>1038</v>
      </c>
      <c r="B7794" s="103" t="s">
        <v>344</v>
      </c>
      <c r="C7794" s="103" t="s">
        <v>904</v>
      </c>
      <c r="D7794" s="103" t="s">
        <v>909</v>
      </c>
      <c r="E7794" s="103" t="s">
        <v>910</v>
      </c>
      <c r="F7794" s="103" t="s">
        <v>910</v>
      </c>
      <c r="G7794" s="103" t="s">
        <v>543</v>
      </c>
      <c r="H7794" s="103" t="s">
        <v>544</v>
      </c>
      <c r="I7794" s="103" t="s">
        <v>842</v>
      </c>
      <c r="J7794" s="215">
        <v>135.4</v>
      </c>
      <c r="K7794" s="216" t="s">
        <v>344</v>
      </c>
    </row>
    <row r="7795" spans="1:11" x14ac:dyDescent="0.25">
      <c r="A7795" s="103" t="s">
        <v>807</v>
      </c>
      <c r="B7795" s="103" t="s">
        <v>344</v>
      </c>
      <c r="C7795" s="103" t="s">
        <v>904</v>
      </c>
      <c r="D7795" s="103" t="s">
        <v>909</v>
      </c>
      <c r="E7795" s="103" t="s">
        <v>910</v>
      </c>
      <c r="F7795" s="103" t="s">
        <v>910</v>
      </c>
      <c r="G7795" s="103" t="s">
        <v>543</v>
      </c>
      <c r="H7795" s="103" t="s">
        <v>544</v>
      </c>
      <c r="I7795" s="103" t="s">
        <v>842</v>
      </c>
      <c r="J7795" s="215">
        <v>354.6</v>
      </c>
      <c r="K7795" s="216" t="s">
        <v>344</v>
      </c>
    </row>
    <row r="7796" spans="1:11" x14ac:dyDescent="0.25">
      <c r="A7796" s="103" t="s">
        <v>808</v>
      </c>
      <c r="B7796" s="103" t="s">
        <v>344</v>
      </c>
      <c r="C7796" s="103" t="s">
        <v>904</v>
      </c>
      <c r="D7796" s="103" t="s">
        <v>909</v>
      </c>
      <c r="E7796" s="103" t="s">
        <v>910</v>
      </c>
      <c r="F7796" s="103" t="s">
        <v>910</v>
      </c>
      <c r="G7796" s="103" t="s">
        <v>499</v>
      </c>
      <c r="H7796" s="103" t="s">
        <v>500</v>
      </c>
      <c r="I7796" s="103" t="s">
        <v>842</v>
      </c>
      <c r="J7796" s="215">
        <v>341.52</v>
      </c>
      <c r="K7796" s="216" t="s">
        <v>344</v>
      </c>
    </row>
    <row r="7797" spans="1:11" x14ac:dyDescent="0.25">
      <c r="A7797" s="103" t="s">
        <v>809</v>
      </c>
      <c r="B7797" s="103" t="s">
        <v>344</v>
      </c>
      <c r="C7797" s="103" t="s">
        <v>904</v>
      </c>
      <c r="D7797" s="103" t="s">
        <v>909</v>
      </c>
      <c r="E7797" s="103" t="s">
        <v>910</v>
      </c>
      <c r="F7797" s="103" t="s">
        <v>910</v>
      </c>
      <c r="G7797" s="103" t="s">
        <v>499</v>
      </c>
      <c r="H7797" s="103" t="s">
        <v>500</v>
      </c>
      <c r="I7797" s="103" t="s">
        <v>842</v>
      </c>
      <c r="J7797" s="215">
        <v>217.45</v>
      </c>
      <c r="K7797" s="216" t="s">
        <v>344</v>
      </c>
    </row>
    <row r="7798" spans="1:11" x14ac:dyDescent="0.25">
      <c r="A7798" s="103" t="s">
        <v>810</v>
      </c>
      <c r="B7798" s="103" t="s">
        <v>344</v>
      </c>
      <c r="C7798" s="103" t="s">
        <v>904</v>
      </c>
      <c r="D7798" s="103" t="s">
        <v>909</v>
      </c>
      <c r="E7798" s="103" t="s">
        <v>910</v>
      </c>
      <c r="F7798" s="103" t="s">
        <v>910</v>
      </c>
      <c r="G7798" s="103" t="s">
        <v>499</v>
      </c>
      <c r="H7798" s="103" t="s">
        <v>500</v>
      </c>
      <c r="I7798" s="103" t="s">
        <v>842</v>
      </c>
      <c r="J7798" s="215">
        <v>131.62</v>
      </c>
      <c r="K7798" s="216" t="s">
        <v>344</v>
      </c>
    </row>
    <row r="7799" spans="1:11" x14ac:dyDescent="0.25">
      <c r="A7799" s="103" t="s">
        <v>1038</v>
      </c>
      <c r="B7799" s="103" t="s">
        <v>344</v>
      </c>
      <c r="C7799" s="103" t="s">
        <v>904</v>
      </c>
      <c r="D7799" s="103" t="s">
        <v>909</v>
      </c>
      <c r="E7799" s="103" t="s">
        <v>910</v>
      </c>
      <c r="F7799" s="103" t="s">
        <v>910</v>
      </c>
      <c r="G7799" s="103" t="s">
        <v>499</v>
      </c>
      <c r="H7799" s="103" t="s">
        <v>500</v>
      </c>
      <c r="I7799" s="103" t="s">
        <v>842</v>
      </c>
      <c r="J7799" s="215">
        <v>112.36</v>
      </c>
      <c r="K7799" s="216" t="s">
        <v>344</v>
      </c>
    </row>
    <row r="7800" spans="1:11" x14ac:dyDescent="0.25">
      <c r="A7800" s="103" t="s">
        <v>806</v>
      </c>
      <c r="B7800" s="103" t="s">
        <v>344</v>
      </c>
      <c r="C7800" s="103" t="s">
        <v>904</v>
      </c>
      <c r="D7800" s="103" t="s">
        <v>909</v>
      </c>
      <c r="E7800" s="103" t="s">
        <v>910</v>
      </c>
      <c r="F7800" s="103" t="s">
        <v>910</v>
      </c>
      <c r="G7800" s="103" t="s">
        <v>499</v>
      </c>
      <c r="H7800" s="103" t="s">
        <v>500</v>
      </c>
      <c r="I7800" s="103" t="s">
        <v>842</v>
      </c>
      <c r="J7800" s="215">
        <v>92.82</v>
      </c>
      <c r="K7800" s="216" t="s">
        <v>344</v>
      </c>
    </row>
    <row r="7801" spans="1:11" x14ac:dyDescent="0.25">
      <c r="A7801" s="103" t="s">
        <v>807</v>
      </c>
      <c r="B7801" s="103" t="s">
        <v>344</v>
      </c>
      <c r="C7801" s="103" t="s">
        <v>904</v>
      </c>
      <c r="D7801" s="103" t="s">
        <v>909</v>
      </c>
      <c r="E7801" s="103" t="s">
        <v>910</v>
      </c>
      <c r="F7801" s="103" t="s">
        <v>910</v>
      </c>
      <c r="G7801" s="103" t="s">
        <v>499</v>
      </c>
      <c r="H7801" s="103" t="s">
        <v>500</v>
      </c>
      <c r="I7801" s="103" t="s">
        <v>842</v>
      </c>
      <c r="J7801" s="215">
        <v>117.6</v>
      </c>
      <c r="K7801" s="216" t="s">
        <v>344</v>
      </c>
    </row>
    <row r="7802" spans="1:11" x14ac:dyDescent="0.25">
      <c r="A7802" s="103" t="s">
        <v>808</v>
      </c>
      <c r="B7802" s="103" t="s">
        <v>344</v>
      </c>
      <c r="C7802" s="103" t="s">
        <v>904</v>
      </c>
      <c r="D7802" s="103" t="s">
        <v>909</v>
      </c>
      <c r="E7802" s="103" t="s">
        <v>910</v>
      </c>
      <c r="F7802" s="103" t="s">
        <v>910</v>
      </c>
      <c r="G7802" s="103" t="s">
        <v>503</v>
      </c>
      <c r="H7802" s="103" t="s">
        <v>504</v>
      </c>
      <c r="I7802" s="103" t="s">
        <v>842</v>
      </c>
      <c r="J7802" s="215">
        <v>42.71</v>
      </c>
      <c r="K7802" s="216" t="s">
        <v>344</v>
      </c>
    </row>
    <row r="7803" spans="1:11" x14ac:dyDescent="0.25">
      <c r="A7803" s="103" t="s">
        <v>807</v>
      </c>
      <c r="B7803" s="103" t="s">
        <v>344</v>
      </c>
      <c r="C7803" s="103" t="s">
        <v>904</v>
      </c>
      <c r="D7803" s="103" t="s">
        <v>909</v>
      </c>
      <c r="E7803" s="103" t="s">
        <v>910</v>
      </c>
      <c r="F7803" s="103" t="s">
        <v>910</v>
      </c>
      <c r="G7803" s="103" t="s">
        <v>503</v>
      </c>
      <c r="H7803" s="103" t="s">
        <v>504</v>
      </c>
      <c r="I7803" s="103" t="s">
        <v>842</v>
      </c>
      <c r="J7803" s="215">
        <v>49.76</v>
      </c>
      <c r="K7803" s="216" t="s">
        <v>344</v>
      </c>
    </row>
    <row r="7804" spans="1:11" x14ac:dyDescent="0.25">
      <c r="A7804" s="103" t="s">
        <v>808</v>
      </c>
      <c r="B7804" s="103" t="s">
        <v>344</v>
      </c>
      <c r="C7804" s="103" t="s">
        <v>904</v>
      </c>
      <c r="D7804" s="103" t="s">
        <v>909</v>
      </c>
      <c r="E7804" s="103" t="s">
        <v>910</v>
      </c>
      <c r="F7804" s="103" t="s">
        <v>910</v>
      </c>
      <c r="G7804" s="103" t="s">
        <v>507</v>
      </c>
      <c r="H7804" s="103" t="s">
        <v>508</v>
      </c>
      <c r="I7804" s="103" t="s">
        <v>842</v>
      </c>
      <c r="J7804" s="215">
        <v>197.9</v>
      </c>
      <c r="K7804" s="216" t="s">
        <v>344</v>
      </c>
    </row>
    <row r="7805" spans="1:11" x14ac:dyDescent="0.25">
      <c r="A7805" s="103" t="s">
        <v>808</v>
      </c>
      <c r="B7805" s="103" t="s">
        <v>344</v>
      </c>
      <c r="C7805" s="103" t="s">
        <v>904</v>
      </c>
      <c r="D7805" s="103" t="s">
        <v>909</v>
      </c>
      <c r="E7805" s="103" t="s">
        <v>910</v>
      </c>
      <c r="F7805" s="103" t="s">
        <v>910</v>
      </c>
      <c r="G7805" s="103" t="s">
        <v>529</v>
      </c>
      <c r="H7805" s="103" t="s">
        <v>530</v>
      </c>
      <c r="I7805" s="103" t="s">
        <v>842</v>
      </c>
      <c r="J7805" s="215">
        <v>42.98</v>
      </c>
      <c r="K7805" s="216" t="s">
        <v>344</v>
      </c>
    </row>
    <row r="7806" spans="1:11" x14ac:dyDescent="0.25">
      <c r="A7806" s="103" t="s">
        <v>808</v>
      </c>
      <c r="B7806" s="103" t="s">
        <v>344</v>
      </c>
      <c r="C7806" s="103" t="s">
        <v>904</v>
      </c>
      <c r="D7806" s="103" t="s">
        <v>909</v>
      </c>
      <c r="E7806" s="103" t="s">
        <v>910</v>
      </c>
      <c r="F7806" s="103" t="s">
        <v>910</v>
      </c>
      <c r="G7806" s="103" t="s">
        <v>509</v>
      </c>
      <c r="H7806" s="103" t="s">
        <v>510</v>
      </c>
      <c r="I7806" s="103" t="s">
        <v>842</v>
      </c>
      <c r="J7806" s="215">
        <v>51.48</v>
      </c>
      <c r="K7806" s="216" t="s">
        <v>344</v>
      </c>
    </row>
    <row r="7807" spans="1:11" x14ac:dyDescent="0.25">
      <c r="A7807" s="103" t="s">
        <v>808</v>
      </c>
      <c r="B7807" s="103" t="s">
        <v>344</v>
      </c>
      <c r="C7807" s="103" t="s">
        <v>904</v>
      </c>
      <c r="D7807" s="103" t="s">
        <v>909</v>
      </c>
      <c r="E7807" s="103" t="s">
        <v>910</v>
      </c>
      <c r="F7807" s="103" t="s">
        <v>910</v>
      </c>
      <c r="G7807" s="103" t="s">
        <v>483</v>
      </c>
      <c r="H7807" s="103" t="s">
        <v>484</v>
      </c>
      <c r="I7807" s="103" t="s">
        <v>842</v>
      </c>
      <c r="J7807" s="215">
        <v>16.27</v>
      </c>
      <c r="K7807" s="216" t="s">
        <v>344</v>
      </c>
    </row>
    <row r="7808" spans="1:11" x14ac:dyDescent="0.25">
      <c r="A7808" s="103" t="s">
        <v>807</v>
      </c>
      <c r="B7808" s="103" t="s">
        <v>344</v>
      </c>
      <c r="C7808" s="103" t="s">
        <v>904</v>
      </c>
      <c r="D7808" s="103" t="s">
        <v>909</v>
      </c>
      <c r="E7808" s="103" t="s">
        <v>910</v>
      </c>
      <c r="F7808" s="103" t="s">
        <v>910</v>
      </c>
      <c r="G7808" s="103" t="s">
        <v>483</v>
      </c>
      <c r="H7808" s="103" t="s">
        <v>484</v>
      </c>
      <c r="I7808" s="103" t="s">
        <v>842</v>
      </c>
      <c r="J7808" s="215">
        <v>338.37</v>
      </c>
      <c r="K7808" s="216" t="s">
        <v>344</v>
      </c>
    </row>
    <row r="7809" spans="1:11" x14ac:dyDescent="0.25">
      <c r="A7809" s="103" t="s">
        <v>808</v>
      </c>
      <c r="B7809" s="103" t="s">
        <v>344</v>
      </c>
      <c r="C7809" s="103" t="s">
        <v>904</v>
      </c>
      <c r="D7809" s="103" t="s">
        <v>909</v>
      </c>
      <c r="E7809" s="103" t="s">
        <v>910</v>
      </c>
      <c r="F7809" s="103" t="s">
        <v>910</v>
      </c>
      <c r="G7809" s="103" t="s">
        <v>511</v>
      </c>
      <c r="H7809" s="103" t="s">
        <v>512</v>
      </c>
      <c r="I7809" s="103" t="s">
        <v>842</v>
      </c>
      <c r="J7809" s="215">
        <v>33.82</v>
      </c>
      <c r="K7809" s="216" t="s">
        <v>344</v>
      </c>
    </row>
    <row r="7810" spans="1:11" x14ac:dyDescent="0.25">
      <c r="A7810" s="103" t="s">
        <v>1038</v>
      </c>
      <c r="B7810" s="103" t="s">
        <v>344</v>
      </c>
      <c r="C7810" s="103" t="s">
        <v>904</v>
      </c>
      <c r="D7810" s="103" t="s">
        <v>909</v>
      </c>
      <c r="E7810" s="103" t="s">
        <v>910</v>
      </c>
      <c r="F7810" s="103" t="s">
        <v>910</v>
      </c>
      <c r="G7810" s="103" t="s">
        <v>511</v>
      </c>
      <c r="H7810" s="103" t="s">
        <v>512</v>
      </c>
      <c r="I7810" s="103" t="s">
        <v>842</v>
      </c>
      <c r="J7810" s="215">
        <v>33.729999999999997</v>
      </c>
      <c r="K7810" s="216" t="s">
        <v>344</v>
      </c>
    </row>
    <row r="7811" spans="1:11" x14ac:dyDescent="0.25">
      <c r="A7811" s="103" t="s">
        <v>807</v>
      </c>
      <c r="B7811" s="103" t="s">
        <v>344</v>
      </c>
      <c r="C7811" s="103" t="s">
        <v>904</v>
      </c>
      <c r="D7811" s="103" t="s">
        <v>909</v>
      </c>
      <c r="E7811" s="103" t="s">
        <v>910</v>
      </c>
      <c r="F7811" s="103" t="s">
        <v>910</v>
      </c>
      <c r="G7811" s="103" t="s">
        <v>511</v>
      </c>
      <c r="H7811" s="103" t="s">
        <v>512</v>
      </c>
      <c r="I7811" s="103" t="s">
        <v>842</v>
      </c>
      <c r="J7811" s="215">
        <v>1504.74</v>
      </c>
      <c r="K7811" s="216" t="s">
        <v>344</v>
      </c>
    </row>
    <row r="7812" spans="1:11" x14ac:dyDescent="0.25">
      <c r="A7812" s="103" t="s">
        <v>808</v>
      </c>
      <c r="B7812" s="103" t="s">
        <v>344</v>
      </c>
      <c r="C7812" s="103" t="s">
        <v>904</v>
      </c>
      <c r="D7812" s="103" t="s">
        <v>909</v>
      </c>
      <c r="E7812" s="103" t="s">
        <v>910</v>
      </c>
      <c r="F7812" s="103" t="s">
        <v>910</v>
      </c>
      <c r="G7812" s="103" t="s">
        <v>513</v>
      </c>
      <c r="H7812" s="103" t="s">
        <v>514</v>
      </c>
      <c r="I7812" s="103" t="s">
        <v>842</v>
      </c>
      <c r="J7812" s="215">
        <v>144.74</v>
      </c>
      <c r="K7812" s="216" t="s">
        <v>344</v>
      </c>
    </row>
    <row r="7813" spans="1:11" x14ac:dyDescent="0.25">
      <c r="A7813" s="103" t="s">
        <v>1038</v>
      </c>
      <c r="B7813" s="103" t="s">
        <v>344</v>
      </c>
      <c r="C7813" s="103" t="s">
        <v>904</v>
      </c>
      <c r="D7813" s="103" t="s">
        <v>909</v>
      </c>
      <c r="E7813" s="103" t="s">
        <v>910</v>
      </c>
      <c r="F7813" s="103" t="s">
        <v>910</v>
      </c>
      <c r="G7813" s="103" t="s">
        <v>513</v>
      </c>
      <c r="H7813" s="103" t="s">
        <v>514</v>
      </c>
      <c r="I7813" s="103" t="s">
        <v>842</v>
      </c>
      <c r="J7813" s="215">
        <v>336.07</v>
      </c>
      <c r="K7813" s="216" t="s">
        <v>344</v>
      </c>
    </row>
    <row r="7814" spans="1:11" x14ac:dyDescent="0.25">
      <c r="A7814" s="103" t="s">
        <v>810</v>
      </c>
      <c r="B7814" s="103" t="s">
        <v>344</v>
      </c>
      <c r="C7814" s="103" t="s">
        <v>904</v>
      </c>
      <c r="D7814" s="103" t="s">
        <v>909</v>
      </c>
      <c r="E7814" s="103" t="s">
        <v>910</v>
      </c>
      <c r="F7814" s="103" t="s">
        <v>910</v>
      </c>
      <c r="G7814" s="103" t="s">
        <v>515</v>
      </c>
      <c r="H7814" s="103" t="s">
        <v>516</v>
      </c>
      <c r="I7814" s="103" t="s">
        <v>842</v>
      </c>
      <c r="J7814" s="215">
        <v>22.52</v>
      </c>
      <c r="K7814" s="216" t="s">
        <v>344</v>
      </c>
    </row>
    <row r="7815" spans="1:11" x14ac:dyDescent="0.25">
      <c r="A7815" s="103" t="s">
        <v>808</v>
      </c>
      <c r="B7815" s="103" t="s">
        <v>344</v>
      </c>
      <c r="C7815" s="103" t="s">
        <v>904</v>
      </c>
      <c r="D7815" s="103" t="s">
        <v>909</v>
      </c>
      <c r="E7815" s="103" t="s">
        <v>910</v>
      </c>
      <c r="F7815" s="103" t="s">
        <v>910</v>
      </c>
      <c r="G7815" s="103" t="s">
        <v>531</v>
      </c>
      <c r="H7815" s="103" t="s">
        <v>532</v>
      </c>
      <c r="I7815" s="103" t="s">
        <v>842</v>
      </c>
      <c r="J7815" s="215">
        <v>139.22</v>
      </c>
      <c r="K7815" s="216" t="s">
        <v>344</v>
      </c>
    </row>
    <row r="7816" spans="1:11" x14ac:dyDescent="0.25">
      <c r="A7816" s="103" t="s">
        <v>810</v>
      </c>
      <c r="B7816" s="103" t="s">
        <v>344</v>
      </c>
      <c r="C7816" s="103" t="s">
        <v>904</v>
      </c>
      <c r="D7816" s="103" t="s">
        <v>909</v>
      </c>
      <c r="E7816" s="103" t="s">
        <v>910</v>
      </c>
      <c r="F7816" s="103" t="s">
        <v>910</v>
      </c>
      <c r="G7816" s="103" t="s">
        <v>533</v>
      </c>
      <c r="H7816" s="103" t="s">
        <v>534</v>
      </c>
      <c r="I7816" s="103" t="s">
        <v>842</v>
      </c>
      <c r="J7816" s="215">
        <v>-1420.25</v>
      </c>
      <c r="K7816" s="216" t="s">
        <v>344</v>
      </c>
    </row>
    <row r="7817" spans="1:11" x14ac:dyDescent="0.25">
      <c r="A7817" s="103" t="s">
        <v>808</v>
      </c>
      <c r="B7817" s="103" t="s">
        <v>344</v>
      </c>
      <c r="C7817" s="103" t="s">
        <v>904</v>
      </c>
      <c r="D7817" s="103" t="s">
        <v>909</v>
      </c>
      <c r="E7817" s="103" t="s">
        <v>910</v>
      </c>
      <c r="F7817" s="103" t="s">
        <v>910</v>
      </c>
      <c r="G7817" s="103" t="s">
        <v>525</v>
      </c>
      <c r="H7817" s="103" t="s">
        <v>526</v>
      </c>
      <c r="I7817" s="103" t="s">
        <v>842</v>
      </c>
      <c r="J7817" s="215">
        <v>102.14</v>
      </c>
      <c r="K7817" s="216" t="s">
        <v>344</v>
      </c>
    </row>
    <row r="7818" spans="1:11" x14ac:dyDescent="0.25">
      <c r="A7818" s="103" t="s">
        <v>1038</v>
      </c>
      <c r="B7818" s="103" t="s">
        <v>344</v>
      </c>
      <c r="C7818" s="103" t="s">
        <v>904</v>
      </c>
      <c r="D7818" s="103" t="s">
        <v>909</v>
      </c>
      <c r="E7818" s="103" t="s">
        <v>910</v>
      </c>
      <c r="F7818" s="103" t="s">
        <v>910</v>
      </c>
      <c r="G7818" s="103" t="s">
        <v>525</v>
      </c>
      <c r="H7818" s="103" t="s">
        <v>526</v>
      </c>
      <c r="I7818" s="103" t="s">
        <v>842</v>
      </c>
      <c r="J7818" s="215">
        <v>196.08</v>
      </c>
      <c r="K7818" s="216" t="s">
        <v>344</v>
      </c>
    </row>
    <row r="7819" spans="1:11" x14ac:dyDescent="0.25">
      <c r="A7819" s="103" t="s">
        <v>807</v>
      </c>
      <c r="B7819" s="103" t="s">
        <v>344</v>
      </c>
      <c r="C7819" s="103" t="s">
        <v>904</v>
      </c>
      <c r="D7819" s="103" t="s">
        <v>909</v>
      </c>
      <c r="E7819" s="103" t="s">
        <v>910</v>
      </c>
      <c r="F7819" s="103" t="s">
        <v>910</v>
      </c>
      <c r="G7819" s="103" t="s">
        <v>525</v>
      </c>
      <c r="H7819" s="103" t="s">
        <v>526</v>
      </c>
      <c r="I7819" s="103" t="s">
        <v>842</v>
      </c>
      <c r="J7819" s="215">
        <v>186.18</v>
      </c>
      <c r="K7819" s="216" t="s">
        <v>344</v>
      </c>
    </row>
    <row r="7820" spans="1:11" x14ac:dyDescent="0.25">
      <c r="A7820" s="103" t="s">
        <v>808</v>
      </c>
      <c r="B7820" s="103" t="s">
        <v>344</v>
      </c>
      <c r="C7820" s="103" t="s">
        <v>904</v>
      </c>
      <c r="D7820" s="103" t="s">
        <v>909</v>
      </c>
      <c r="E7820" s="103" t="s">
        <v>910</v>
      </c>
      <c r="F7820" s="103" t="s">
        <v>910</v>
      </c>
      <c r="G7820" s="103" t="s">
        <v>964</v>
      </c>
      <c r="H7820" s="103" t="s">
        <v>965</v>
      </c>
      <c r="I7820" s="103" t="s">
        <v>842</v>
      </c>
      <c r="J7820" s="215">
        <v>161.53</v>
      </c>
      <c r="K7820" s="216" t="s">
        <v>344</v>
      </c>
    </row>
    <row r="7821" spans="1:11" x14ac:dyDescent="0.25">
      <c r="A7821" s="103" t="s">
        <v>1038</v>
      </c>
      <c r="B7821" s="103" t="s">
        <v>344</v>
      </c>
      <c r="C7821" s="103" t="s">
        <v>904</v>
      </c>
      <c r="D7821" s="103" t="s">
        <v>909</v>
      </c>
      <c r="E7821" s="103" t="s">
        <v>910</v>
      </c>
      <c r="F7821" s="103" t="s">
        <v>910</v>
      </c>
      <c r="G7821" s="103" t="s">
        <v>964</v>
      </c>
      <c r="H7821" s="103" t="s">
        <v>965</v>
      </c>
      <c r="I7821" s="103" t="s">
        <v>842</v>
      </c>
      <c r="J7821" s="215">
        <v>93.74</v>
      </c>
      <c r="K7821" s="216" t="s">
        <v>344</v>
      </c>
    </row>
    <row r="7822" spans="1:11" x14ac:dyDescent="0.25">
      <c r="A7822" s="103" t="s">
        <v>808</v>
      </c>
      <c r="B7822" s="103" t="s">
        <v>344</v>
      </c>
      <c r="C7822" s="103" t="s">
        <v>904</v>
      </c>
      <c r="D7822" s="103" t="s">
        <v>909</v>
      </c>
      <c r="E7822" s="103" t="s">
        <v>910</v>
      </c>
      <c r="F7822" s="103" t="s">
        <v>910</v>
      </c>
      <c r="G7822" s="103" t="s">
        <v>553</v>
      </c>
      <c r="H7822" s="103" t="s">
        <v>554</v>
      </c>
      <c r="I7822" s="103" t="s">
        <v>842</v>
      </c>
      <c r="J7822" s="215">
        <v>359.68</v>
      </c>
      <c r="K7822" s="216" t="s">
        <v>344</v>
      </c>
    </row>
    <row r="7823" spans="1:11" x14ac:dyDescent="0.25">
      <c r="A7823" s="103" t="s">
        <v>1038</v>
      </c>
      <c r="B7823" s="103" t="s">
        <v>344</v>
      </c>
      <c r="C7823" s="103" t="s">
        <v>904</v>
      </c>
      <c r="D7823" s="103" t="s">
        <v>909</v>
      </c>
      <c r="E7823" s="103" t="s">
        <v>910</v>
      </c>
      <c r="F7823" s="103" t="s">
        <v>910</v>
      </c>
      <c r="G7823" s="103" t="s">
        <v>517</v>
      </c>
      <c r="H7823" s="103" t="s">
        <v>518</v>
      </c>
      <c r="I7823" s="103" t="s">
        <v>842</v>
      </c>
      <c r="J7823" s="215">
        <v>489.42</v>
      </c>
      <c r="K7823" s="216" t="s">
        <v>344</v>
      </c>
    </row>
    <row r="7824" spans="1:11" x14ac:dyDescent="0.25">
      <c r="A7824" s="103" t="s">
        <v>807</v>
      </c>
      <c r="B7824" s="103" t="s">
        <v>344</v>
      </c>
      <c r="C7824" s="103" t="s">
        <v>904</v>
      </c>
      <c r="D7824" s="103" t="s">
        <v>909</v>
      </c>
      <c r="E7824" s="103" t="s">
        <v>910</v>
      </c>
      <c r="F7824" s="103" t="s">
        <v>910</v>
      </c>
      <c r="G7824" s="103" t="s">
        <v>517</v>
      </c>
      <c r="H7824" s="103" t="s">
        <v>518</v>
      </c>
      <c r="I7824" s="103" t="s">
        <v>842</v>
      </c>
      <c r="J7824" s="215">
        <v>199.89</v>
      </c>
      <c r="K7824" s="216" t="s">
        <v>344</v>
      </c>
    </row>
    <row r="7825" spans="1:11" x14ac:dyDescent="0.25">
      <c r="A7825" s="103" t="s">
        <v>808</v>
      </c>
      <c r="B7825" s="103" t="s">
        <v>344</v>
      </c>
      <c r="C7825" s="103" t="s">
        <v>904</v>
      </c>
      <c r="D7825" s="103" t="s">
        <v>909</v>
      </c>
      <c r="E7825" s="103" t="s">
        <v>910</v>
      </c>
      <c r="F7825" s="103" t="s">
        <v>910</v>
      </c>
      <c r="G7825" s="103" t="s">
        <v>519</v>
      </c>
      <c r="H7825" s="103" t="s">
        <v>520</v>
      </c>
      <c r="I7825" s="103" t="s">
        <v>842</v>
      </c>
      <c r="J7825" s="215">
        <v>283.45999999999998</v>
      </c>
      <c r="K7825" s="216" t="s">
        <v>344</v>
      </c>
    </row>
    <row r="7826" spans="1:11" x14ac:dyDescent="0.25">
      <c r="A7826" s="103" t="s">
        <v>808</v>
      </c>
      <c r="B7826" s="103" t="s">
        <v>344</v>
      </c>
      <c r="C7826" s="103" t="s">
        <v>904</v>
      </c>
      <c r="D7826" s="103" t="s">
        <v>909</v>
      </c>
      <c r="E7826" s="103" t="s">
        <v>910</v>
      </c>
      <c r="F7826" s="103" t="s">
        <v>910</v>
      </c>
      <c r="G7826" s="103" t="s">
        <v>521</v>
      </c>
      <c r="H7826" s="103" t="s">
        <v>522</v>
      </c>
      <c r="I7826" s="103" t="s">
        <v>842</v>
      </c>
      <c r="J7826" s="215">
        <v>85.15</v>
      </c>
      <c r="K7826" s="216" t="s">
        <v>344</v>
      </c>
    </row>
    <row r="7827" spans="1:11" x14ac:dyDescent="0.25">
      <c r="A7827" s="103" t="s">
        <v>810</v>
      </c>
      <c r="B7827" s="103" t="s">
        <v>344</v>
      </c>
      <c r="C7827" s="103" t="s">
        <v>904</v>
      </c>
      <c r="D7827" s="103" t="s">
        <v>909</v>
      </c>
      <c r="E7827" s="103" t="s">
        <v>910</v>
      </c>
      <c r="F7827" s="103" t="s">
        <v>910</v>
      </c>
      <c r="G7827" s="103" t="s">
        <v>523</v>
      </c>
      <c r="H7827" s="103" t="s">
        <v>524</v>
      </c>
      <c r="I7827" s="103" t="s">
        <v>842</v>
      </c>
      <c r="J7827" s="215">
        <v>-2729.55</v>
      </c>
      <c r="K7827" s="216" t="s">
        <v>344</v>
      </c>
    </row>
    <row r="7828" spans="1:11" x14ac:dyDescent="0.25">
      <c r="A7828" s="103" t="s">
        <v>807</v>
      </c>
      <c r="B7828" s="103" t="s">
        <v>344</v>
      </c>
      <c r="C7828" s="103" t="s">
        <v>904</v>
      </c>
      <c r="D7828" s="103" t="s">
        <v>909</v>
      </c>
      <c r="E7828" s="103" t="s">
        <v>910</v>
      </c>
      <c r="F7828" s="103" t="s">
        <v>910</v>
      </c>
      <c r="G7828" s="103" t="s">
        <v>541</v>
      </c>
      <c r="H7828" s="103" t="s">
        <v>542</v>
      </c>
      <c r="I7828" s="103" t="s">
        <v>842</v>
      </c>
      <c r="J7828" s="215">
        <v>56.47</v>
      </c>
      <c r="K7828" s="216" t="s">
        <v>344</v>
      </c>
    </row>
    <row r="7829" spans="1:11" x14ac:dyDescent="0.25">
      <c r="A7829" s="103" t="s">
        <v>808</v>
      </c>
      <c r="B7829" s="103" t="s">
        <v>344</v>
      </c>
      <c r="C7829" s="103" t="s">
        <v>904</v>
      </c>
      <c r="D7829" s="103" t="s">
        <v>909</v>
      </c>
      <c r="E7829" s="103" t="s">
        <v>910</v>
      </c>
      <c r="F7829" s="103" t="s">
        <v>910</v>
      </c>
      <c r="G7829" s="103" t="s">
        <v>547</v>
      </c>
      <c r="H7829" s="103" t="s">
        <v>548</v>
      </c>
      <c r="I7829" s="103" t="s">
        <v>842</v>
      </c>
      <c r="J7829" s="215">
        <v>222.01</v>
      </c>
      <c r="K7829" s="216" t="s">
        <v>344</v>
      </c>
    </row>
    <row r="7830" spans="1:11" x14ac:dyDescent="0.25">
      <c r="A7830" s="103" t="s">
        <v>807</v>
      </c>
      <c r="B7830" s="103" t="s">
        <v>344</v>
      </c>
      <c r="C7830" s="103" t="s">
        <v>904</v>
      </c>
      <c r="D7830" s="103" t="s">
        <v>909</v>
      </c>
      <c r="E7830" s="103" t="s">
        <v>910</v>
      </c>
      <c r="F7830" s="103" t="s">
        <v>910</v>
      </c>
      <c r="G7830" s="103" t="s">
        <v>966</v>
      </c>
      <c r="H7830" s="103" t="s">
        <v>967</v>
      </c>
      <c r="I7830" s="103" t="s">
        <v>842</v>
      </c>
      <c r="J7830" s="215">
        <v>65.599999999999994</v>
      </c>
      <c r="K7830" s="216" t="s">
        <v>344</v>
      </c>
    </row>
    <row r="7831" spans="1:11" x14ac:dyDescent="0.25">
      <c r="A7831" s="103" t="s">
        <v>808</v>
      </c>
      <c r="B7831" s="103" t="s">
        <v>344</v>
      </c>
      <c r="C7831" s="103" t="s">
        <v>904</v>
      </c>
      <c r="D7831" s="103" t="s">
        <v>909</v>
      </c>
      <c r="E7831" s="103" t="s">
        <v>910</v>
      </c>
      <c r="F7831" s="103" t="s">
        <v>910</v>
      </c>
      <c r="G7831" s="103" t="s">
        <v>172</v>
      </c>
      <c r="H7831" s="103" t="s">
        <v>345</v>
      </c>
      <c r="I7831" s="103" t="s">
        <v>842</v>
      </c>
      <c r="J7831" s="215">
        <v>101.85</v>
      </c>
      <c r="K7831" s="216" t="s">
        <v>344</v>
      </c>
    </row>
    <row r="7832" spans="1:11" x14ac:dyDescent="0.25">
      <c r="A7832" s="103" t="s">
        <v>809</v>
      </c>
      <c r="B7832" s="103" t="s">
        <v>344</v>
      </c>
      <c r="C7832" s="103" t="s">
        <v>904</v>
      </c>
      <c r="D7832" s="103" t="s">
        <v>909</v>
      </c>
      <c r="E7832" s="103" t="s">
        <v>910</v>
      </c>
      <c r="F7832" s="103" t="s">
        <v>910</v>
      </c>
      <c r="G7832" s="103" t="s">
        <v>172</v>
      </c>
      <c r="H7832" s="103" t="s">
        <v>345</v>
      </c>
      <c r="I7832" s="103" t="s">
        <v>842</v>
      </c>
      <c r="J7832" s="215">
        <v>1149.1199999999999</v>
      </c>
      <c r="K7832" s="216" t="s">
        <v>344</v>
      </c>
    </row>
    <row r="7833" spans="1:11" x14ac:dyDescent="0.25">
      <c r="A7833" s="103" t="s">
        <v>1038</v>
      </c>
      <c r="B7833" s="103" t="s">
        <v>344</v>
      </c>
      <c r="C7833" s="103" t="s">
        <v>904</v>
      </c>
      <c r="D7833" s="103" t="s">
        <v>909</v>
      </c>
      <c r="E7833" s="103" t="s">
        <v>910</v>
      </c>
      <c r="F7833" s="103" t="s">
        <v>910</v>
      </c>
      <c r="G7833" s="103" t="s">
        <v>172</v>
      </c>
      <c r="H7833" s="103" t="s">
        <v>345</v>
      </c>
      <c r="I7833" s="103" t="s">
        <v>842</v>
      </c>
      <c r="J7833" s="215">
        <v>635.53</v>
      </c>
      <c r="K7833" s="216" t="s">
        <v>344</v>
      </c>
    </row>
    <row r="7834" spans="1:11" x14ac:dyDescent="0.25">
      <c r="A7834" s="103" t="s">
        <v>806</v>
      </c>
      <c r="B7834" s="103" t="s">
        <v>344</v>
      </c>
      <c r="C7834" s="103" t="s">
        <v>904</v>
      </c>
      <c r="D7834" s="103" t="s">
        <v>909</v>
      </c>
      <c r="E7834" s="103" t="s">
        <v>910</v>
      </c>
      <c r="F7834" s="103" t="s">
        <v>910</v>
      </c>
      <c r="G7834" s="103" t="s">
        <v>172</v>
      </c>
      <c r="H7834" s="103" t="s">
        <v>345</v>
      </c>
      <c r="I7834" s="103" t="s">
        <v>842</v>
      </c>
      <c r="J7834" s="215">
        <v>586.02</v>
      </c>
      <c r="K7834" s="216" t="s">
        <v>344</v>
      </c>
    </row>
    <row r="7835" spans="1:11" x14ac:dyDescent="0.25">
      <c r="A7835" s="103" t="s">
        <v>807</v>
      </c>
      <c r="B7835" s="103" t="s">
        <v>344</v>
      </c>
      <c r="C7835" s="103" t="s">
        <v>904</v>
      </c>
      <c r="D7835" s="103" t="s">
        <v>909</v>
      </c>
      <c r="E7835" s="103" t="s">
        <v>910</v>
      </c>
      <c r="F7835" s="103" t="s">
        <v>910</v>
      </c>
      <c r="G7835" s="103" t="s">
        <v>172</v>
      </c>
      <c r="H7835" s="103" t="s">
        <v>345</v>
      </c>
      <c r="I7835" s="103" t="s">
        <v>842</v>
      </c>
      <c r="J7835" s="215">
        <v>908.94</v>
      </c>
      <c r="K7835" s="216" t="s">
        <v>344</v>
      </c>
    </row>
    <row r="7836" spans="1:11" x14ac:dyDescent="0.25">
      <c r="A7836" s="103" t="s">
        <v>808</v>
      </c>
      <c r="B7836" s="103" t="s">
        <v>344</v>
      </c>
      <c r="C7836" s="103" t="s">
        <v>904</v>
      </c>
      <c r="D7836" s="103" t="s">
        <v>909</v>
      </c>
      <c r="E7836" s="103" t="s">
        <v>910</v>
      </c>
      <c r="F7836" s="103" t="s">
        <v>910</v>
      </c>
      <c r="G7836" s="103" t="s">
        <v>219</v>
      </c>
      <c r="H7836" s="103" t="s">
        <v>406</v>
      </c>
      <c r="I7836" s="103" t="s">
        <v>842</v>
      </c>
      <c r="J7836" s="215">
        <v>762.51</v>
      </c>
      <c r="K7836" s="216" t="s">
        <v>347</v>
      </c>
    </row>
    <row r="7837" spans="1:11" x14ac:dyDescent="0.25">
      <c r="A7837" s="103" t="s">
        <v>1038</v>
      </c>
      <c r="B7837" s="103" t="s">
        <v>344</v>
      </c>
      <c r="C7837" s="103" t="s">
        <v>904</v>
      </c>
      <c r="D7837" s="103" t="s">
        <v>909</v>
      </c>
      <c r="E7837" s="103" t="s">
        <v>910</v>
      </c>
      <c r="F7837" s="103" t="s">
        <v>910</v>
      </c>
      <c r="G7837" s="103" t="s">
        <v>219</v>
      </c>
      <c r="H7837" s="103" t="s">
        <v>406</v>
      </c>
      <c r="I7837" s="103" t="s">
        <v>842</v>
      </c>
      <c r="J7837" s="215">
        <v>83.38</v>
      </c>
      <c r="K7837" s="216" t="s">
        <v>347</v>
      </c>
    </row>
    <row r="7838" spans="1:11" x14ac:dyDescent="0.25">
      <c r="A7838" s="103" t="s">
        <v>809</v>
      </c>
      <c r="B7838" s="103" t="s">
        <v>344</v>
      </c>
      <c r="C7838" s="103" t="s">
        <v>904</v>
      </c>
      <c r="D7838" s="103" t="s">
        <v>909</v>
      </c>
      <c r="E7838" s="103" t="s">
        <v>910</v>
      </c>
      <c r="F7838" s="103" t="s">
        <v>910</v>
      </c>
      <c r="G7838" s="103" t="s">
        <v>213</v>
      </c>
      <c r="H7838" s="103" t="s">
        <v>355</v>
      </c>
      <c r="I7838" s="103" t="s">
        <v>842</v>
      </c>
      <c r="J7838" s="215">
        <v>2096.12</v>
      </c>
      <c r="K7838" s="216" t="s">
        <v>347</v>
      </c>
    </row>
    <row r="7839" spans="1:11" x14ac:dyDescent="0.25">
      <c r="A7839" s="103" t="s">
        <v>810</v>
      </c>
      <c r="B7839" s="103" t="s">
        <v>344</v>
      </c>
      <c r="C7839" s="103" t="s">
        <v>904</v>
      </c>
      <c r="D7839" s="103" t="s">
        <v>909</v>
      </c>
      <c r="E7839" s="103" t="s">
        <v>910</v>
      </c>
      <c r="F7839" s="103" t="s">
        <v>910</v>
      </c>
      <c r="G7839" s="103" t="s">
        <v>213</v>
      </c>
      <c r="H7839" s="103" t="s">
        <v>355</v>
      </c>
      <c r="I7839" s="103" t="s">
        <v>842</v>
      </c>
      <c r="J7839" s="215">
        <v>48.3</v>
      </c>
      <c r="K7839" s="216" t="s">
        <v>347</v>
      </c>
    </row>
    <row r="7840" spans="1:11" x14ac:dyDescent="0.25">
      <c r="A7840" s="103" t="s">
        <v>806</v>
      </c>
      <c r="B7840" s="103" t="s">
        <v>344</v>
      </c>
      <c r="C7840" s="103" t="s">
        <v>904</v>
      </c>
      <c r="D7840" s="103" t="s">
        <v>909</v>
      </c>
      <c r="E7840" s="103" t="s">
        <v>910</v>
      </c>
      <c r="F7840" s="103" t="s">
        <v>910</v>
      </c>
      <c r="G7840" s="103" t="s">
        <v>213</v>
      </c>
      <c r="H7840" s="103" t="s">
        <v>355</v>
      </c>
      <c r="I7840" s="103" t="s">
        <v>842</v>
      </c>
      <c r="J7840" s="215">
        <v>513.04999999999995</v>
      </c>
      <c r="K7840" s="216" t="s">
        <v>347</v>
      </c>
    </row>
    <row r="7841" spans="1:11" x14ac:dyDescent="0.25">
      <c r="A7841" s="103" t="s">
        <v>809</v>
      </c>
      <c r="B7841" s="103" t="s">
        <v>344</v>
      </c>
      <c r="C7841" s="103" t="s">
        <v>904</v>
      </c>
      <c r="D7841" s="103" t="s">
        <v>909</v>
      </c>
      <c r="E7841" s="103" t="s">
        <v>910</v>
      </c>
      <c r="F7841" s="103" t="s">
        <v>910</v>
      </c>
      <c r="G7841" s="103" t="s">
        <v>740</v>
      </c>
      <c r="H7841" s="103" t="s">
        <v>741</v>
      </c>
      <c r="I7841" s="103" t="s">
        <v>842</v>
      </c>
      <c r="J7841" s="215">
        <v>76.67</v>
      </c>
      <c r="K7841" s="216" t="s">
        <v>88</v>
      </c>
    </row>
    <row r="7842" spans="1:11" x14ac:dyDescent="0.25">
      <c r="A7842" s="103" t="s">
        <v>810</v>
      </c>
      <c r="B7842" s="103" t="s">
        <v>344</v>
      </c>
      <c r="C7842" s="103" t="s">
        <v>904</v>
      </c>
      <c r="D7842" s="103" t="s">
        <v>909</v>
      </c>
      <c r="E7842" s="103" t="s">
        <v>910</v>
      </c>
      <c r="F7842" s="103" t="s">
        <v>910</v>
      </c>
      <c r="G7842" s="103" t="s">
        <v>740</v>
      </c>
      <c r="H7842" s="103" t="s">
        <v>741</v>
      </c>
      <c r="I7842" s="103" t="s">
        <v>842</v>
      </c>
      <c r="J7842" s="215">
        <v>166.16</v>
      </c>
      <c r="K7842" s="216" t="s">
        <v>88</v>
      </c>
    </row>
    <row r="7843" spans="1:11" x14ac:dyDescent="0.25">
      <c r="A7843" s="103" t="s">
        <v>1038</v>
      </c>
      <c r="B7843" s="103" t="s">
        <v>344</v>
      </c>
      <c r="C7843" s="103" t="s">
        <v>904</v>
      </c>
      <c r="D7843" s="103" t="s">
        <v>909</v>
      </c>
      <c r="E7843" s="103" t="s">
        <v>910</v>
      </c>
      <c r="F7843" s="103" t="s">
        <v>910</v>
      </c>
      <c r="G7843" s="103" t="s">
        <v>740</v>
      </c>
      <c r="H7843" s="103" t="s">
        <v>741</v>
      </c>
      <c r="I7843" s="103" t="s">
        <v>842</v>
      </c>
      <c r="J7843" s="215">
        <v>10.45</v>
      </c>
      <c r="K7843" s="216" t="s">
        <v>88</v>
      </c>
    </row>
    <row r="7844" spans="1:11" x14ac:dyDescent="0.25">
      <c r="A7844" s="103" t="s">
        <v>806</v>
      </c>
      <c r="B7844" s="103" t="s">
        <v>344</v>
      </c>
      <c r="C7844" s="103" t="s">
        <v>904</v>
      </c>
      <c r="D7844" s="103" t="s">
        <v>909</v>
      </c>
      <c r="E7844" s="103" t="s">
        <v>910</v>
      </c>
      <c r="F7844" s="103" t="s">
        <v>910</v>
      </c>
      <c r="G7844" s="103" t="s">
        <v>740</v>
      </c>
      <c r="H7844" s="103" t="s">
        <v>741</v>
      </c>
      <c r="I7844" s="103" t="s">
        <v>842</v>
      </c>
      <c r="J7844" s="215">
        <v>30.48</v>
      </c>
      <c r="K7844" s="216" t="s">
        <v>88</v>
      </c>
    </row>
    <row r="7845" spans="1:11" x14ac:dyDescent="0.25">
      <c r="A7845" s="103" t="s">
        <v>809</v>
      </c>
      <c r="B7845" s="103" t="s">
        <v>344</v>
      </c>
      <c r="C7845" s="103" t="s">
        <v>904</v>
      </c>
      <c r="D7845" s="103" t="s">
        <v>909</v>
      </c>
      <c r="E7845" s="103" t="s">
        <v>910</v>
      </c>
      <c r="F7845" s="103" t="s">
        <v>910</v>
      </c>
      <c r="G7845" s="103" t="s">
        <v>491</v>
      </c>
      <c r="H7845" s="103" t="s">
        <v>492</v>
      </c>
      <c r="I7845" s="103" t="s">
        <v>842</v>
      </c>
      <c r="J7845" s="215">
        <v>176.58</v>
      </c>
      <c r="K7845" s="216" t="s">
        <v>88</v>
      </c>
    </row>
    <row r="7846" spans="1:11" x14ac:dyDescent="0.25">
      <c r="A7846" s="103" t="s">
        <v>810</v>
      </c>
      <c r="B7846" s="103" t="s">
        <v>344</v>
      </c>
      <c r="C7846" s="103" t="s">
        <v>904</v>
      </c>
      <c r="D7846" s="103" t="s">
        <v>909</v>
      </c>
      <c r="E7846" s="103" t="s">
        <v>910</v>
      </c>
      <c r="F7846" s="103" t="s">
        <v>910</v>
      </c>
      <c r="G7846" s="103" t="s">
        <v>491</v>
      </c>
      <c r="H7846" s="103" t="s">
        <v>492</v>
      </c>
      <c r="I7846" s="103" t="s">
        <v>842</v>
      </c>
      <c r="J7846" s="215">
        <v>91.84</v>
      </c>
      <c r="K7846" s="216" t="s">
        <v>88</v>
      </c>
    </row>
    <row r="7847" spans="1:11" x14ac:dyDescent="0.25">
      <c r="A7847" s="103" t="s">
        <v>806</v>
      </c>
      <c r="B7847" s="103" t="s">
        <v>344</v>
      </c>
      <c r="C7847" s="103" t="s">
        <v>904</v>
      </c>
      <c r="D7847" s="103" t="s">
        <v>909</v>
      </c>
      <c r="E7847" s="103" t="s">
        <v>910</v>
      </c>
      <c r="F7847" s="103" t="s">
        <v>910</v>
      </c>
      <c r="G7847" s="103" t="s">
        <v>491</v>
      </c>
      <c r="H7847" s="103" t="s">
        <v>492</v>
      </c>
      <c r="I7847" s="103" t="s">
        <v>842</v>
      </c>
      <c r="J7847" s="215">
        <v>53.59</v>
      </c>
      <c r="K7847" s="216" t="s">
        <v>88</v>
      </c>
    </row>
    <row r="7848" spans="1:11" x14ac:dyDescent="0.25">
      <c r="A7848" s="103" t="s">
        <v>809</v>
      </c>
      <c r="B7848" s="103" t="s">
        <v>344</v>
      </c>
      <c r="C7848" s="103" t="s">
        <v>904</v>
      </c>
      <c r="D7848" s="103" t="s">
        <v>909</v>
      </c>
      <c r="E7848" s="111"/>
      <c r="F7848" s="103" t="s">
        <v>910</v>
      </c>
      <c r="G7848" s="103" t="s">
        <v>120</v>
      </c>
      <c r="H7848" s="103" t="s">
        <v>398</v>
      </c>
      <c r="I7848" s="103" t="s">
        <v>842</v>
      </c>
      <c r="J7848" s="215">
        <v>-20.92</v>
      </c>
      <c r="K7848" s="216" t="s">
        <v>88</v>
      </c>
    </row>
    <row r="7849" spans="1:11" x14ac:dyDescent="0.25">
      <c r="A7849" s="103" t="s">
        <v>810</v>
      </c>
      <c r="B7849" s="103" t="s">
        <v>344</v>
      </c>
      <c r="C7849" s="103" t="s">
        <v>904</v>
      </c>
      <c r="D7849" s="103" t="s">
        <v>915</v>
      </c>
      <c r="E7849" s="103" t="s">
        <v>916</v>
      </c>
      <c r="F7849" s="103" t="s">
        <v>916</v>
      </c>
      <c r="G7849" s="103" t="s">
        <v>499</v>
      </c>
      <c r="H7849" s="103" t="s">
        <v>500</v>
      </c>
      <c r="I7849" s="103" t="s">
        <v>842</v>
      </c>
      <c r="J7849" s="215">
        <v>296.73</v>
      </c>
      <c r="K7849" s="216" t="s">
        <v>344</v>
      </c>
    </row>
    <row r="7850" spans="1:11" x14ac:dyDescent="0.25">
      <c r="A7850" s="103" t="s">
        <v>809</v>
      </c>
      <c r="B7850" s="103" t="s">
        <v>344</v>
      </c>
      <c r="C7850" s="103" t="s">
        <v>904</v>
      </c>
      <c r="D7850" s="103" t="s">
        <v>915</v>
      </c>
      <c r="E7850" s="103" t="s">
        <v>916</v>
      </c>
      <c r="F7850" s="103" t="s">
        <v>916</v>
      </c>
      <c r="G7850" s="103" t="s">
        <v>503</v>
      </c>
      <c r="H7850" s="103" t="s">
        <v>504</v>
      </c>
      <c r="I7850" s="103" t="s">
        <v>842</v>
      </c>
      <c r="J7850" s="215">
        <v>6562.54</v>
      </c>
      <c r="K7850" s="216" t="s">
        <v>344</v>
      </c>
    </row>
    <row r="7851" spans="1:11" x14ac:dyDescent="0.25">
      <c r="A7851" s="103" t="s">
        <v>810</v>
      </c>
      <c r="B7851" s="103" t="s">
        <v>344</v>
      </c>
      <c r="C7851" s="103" t="s">
        <v>904</v>
      </c>
      <c r="D7851" s="103" t="s">
        <v>915</v>
      </c>
      <c r="E7851" s="103" t="s">
        <v>916</v>
      </c>
      <c r="F7851" s="103" t="s">
        <v>916</v>
      </c>
      <c r="G7851" s="103" t="s">
        <v>503</v>
      </c>
      <c r="H7851" s="103" t="s">
        <v>504</v>
      </c>
      <c r="I7851" s="103" t="s">
        <v>842</v>
      </c>
      <c r="J7851" s="215">
        <v>1478.74</v>
      </c>
      <c r="K7851" s="216" t="s">
        <v>344</v>
      </c>
    </row>
    <row r="7852" spans="1:11" x14ac:dyDescent="0.25">
      <c r="A7852" s="103" t="s">
        <v>806</v>
      </c>
      <c r="B7852" s="103" t="s">
        <v>344</v>
      </c>
      <c r="C7852" s="103" t="s">
        <v>904</v>
      </c>
      <c r="D7852" s="103" t="s">
        <v>915</v>
      </c>
      <c r="E7852" s="103" t="s">
        <v>916</v>
      </c>
      <c r="F7852" s="103" t="s">
        <v>916</v>
      </c>
      <c r="G7852" s="103" t="s">
        <v>503</v>
      </c>
      <c r="H7852" s="103" t="s">
        <v>504</v>
      </c>
      <c r="I7852" s="103" t="s">
        <v>842</v>
      </c>
      <c r="J7852" s="215">
        <v>2640.68</v>
      </c>
      <c r="K7852" s="216" t="s">
        <v>344</v>
      </c>
    </row>
    <row r="7853" spans="1:11" x14ac:dyDescent="0.25">
      <c r="A7853" s="103" t="s">
        <v>808</v>
      </c>
      <c r="B7853" s="103" t="s">
        <v>344</v>
      </c>
      <c r="C7853" s="103" t="s">
        <v>904</v>
      </c>
      <c r="D7853" s="103" t="s">
        <v>915</v>
      </c>
      <c r="E7853" s="103" t="s">
        <v>916</v>
      </c>
      <c r="F7853" s="103" t="s">
        <v>916</v>
      </c>
      <c r="G7853" s="103" t="s">
        <v>507</v>
      </c>
      <c r="H7853" s="103" t="s">
        <v>508</v>
      </c>
      <c r="I7853" s="103" t="s">
        <v>842</v>
      </c>
      <c r="J7853" s="215">
        <v>605.79999999999995</v>
      </c>
      <c r="K7853" s="216" t="s">
        <v>344</v>
      </c>
    </row>
    <row r="7854" spans="1:11" x14ac:dyDescent="0.25">
      <c r="A7854" s="103" t="s">
        <v>809</v>
      </c>
      <c r="B7854" s="103" t="s">
        <v>344</v>
      </c>
      <c r="C7854" s="103" t="s">
        <v>904</v>
      </c>
      <c r="D7854" s="103" t="s">
        <v>915</v>
      </c>
      <c r="E7854" s="103" t="s">
        <v>916</v>
      </c>
      <c r="F7854" s="103" t="s">
        <v>916</v>
      </c>
      <c r="G7854" s="103" t="s">
        <v>507</v>
      </c>
      <c r="H7854" s="103" t="s">
        <v>508</v>
      </c>
      <c r="I7854" s="103" t="s">
        <v>842</v>
      </c>
      <c r="J7854" s="215">
        <v>980.12</v>
      </c>
      <c r="K7854" s="216" t="s">
        <v>344</v>
      </c>
    </row>
    <row r="7855" spans="1:11" x14ac:dyDescent="0.25">
      <c r="A7855" s="103" t="s">
        <v>810</v>
      </c>
      <c r="B7855" s="103" t="s">
        <v>344</v>
      </c>
      <c r="C7855" s="103" t="s">
        <v>904</v>
      </c>
      <c r="D7855" s="103" t="s">
        <v>915</v>
      </c>
      <c r="E7855" s="103" t="s">
        <v>916</v>
      </c>
      <c r="F7855" s="103" t="s">
        <v>916</v>
      </c>
      <c r="G7855" s="103" t="s">
        <v>507</v>
      </c>
      <c r="H7855" s="103" t="s">
        <v>508</v>
      </c>
      <c r="I7855" s="103" t="s">
        <v>842</v>
      </c>
      <c r="J7855" s="215">
        <v>148.07</v>
      </c>
      <c r="K7855" s="216" t="s">
        <v>344</v>
      </c>
    </row>
    <row r="7856" spans="1:11" x14ac:dyDescent="0.25">
      <c r="A7856" s="103" t="s">
        <v>806</v>
      </c>
      <c r="B7856" s="103" t="s">
        <v>344</v>
      </c>
      <c r="C7856" s="103" t="s">
        <v>904</v>
      </c>
      <c r="D7856" s="103" t="s">
        <v>915</v>
      </c>
      <c r="E7856" s="103" t="s">
        <v>916</v>
      </c>
      <c r="F7856" s="103" t="s">
        <v>916</v>
      </c>
      <c r="G7856" s="103" t="s">
        <v>507</v>
      </c>
      <c r="H7856" s="103" t="s">
        <v>508</v>
      </c>
      <c r="I7856" s="103" t="s">
        <v>842</v>
      </c>
      <c r="J7856" s="215">
        <v>387.73</v>
      </c>
      <c r="K7856" s="216" t="s">
        <v>344</v>
      </c>
    </row>
    <row r="7857" spans="1:11" x14ac:dyDescent="0.25">
      <c r="A7857" s="103" t="s">
        <v>808</v>
      </c>
      <c r="B7857" s="103" t="s">
        <v>344</v>
      </c>
      <c r="C7857" s="103" t="s">
        <v>904</v>
      </c>
      <c r="D7857" s="103" t="s">
        <v>915</v>
      </c>
      <c r="E7857" s="103" t="s">
        <v>916</v>
      </c>
      <c r="F7857" s="103" t="s">
        <v>916</v>
      </c>
      <c r="G7857" s="103" t="s">
        <v>529</v>
      </c>
      <c r="H7857" s="103" t="s">
        <v>530</v>
      </c>
      <c r="I7857" s="103" t="s">
        <v>842</v>
      </c>
      <c r="J7857" s="215">
        <v>242.57</v>
      </c>
      <c r="K7857" s="216" t="s">
        <v>344</v>
      </c>
    </row>
    <row r="7858" spans="1:11" x14ac:dyDescent="0.25">
      <c r="A7858" s="103" t="s">
        <v>809</v>
      </c>
      <c r="B7858" s="103" t="s">
        <v>344</v>
      </c>
      <c r="C7858" s="103" t="s">
        <v>904</v>
      </c>
      <c r="D7858" s="103" t="s">
        <v>915</v>
      </c>
      <c r="E7858" s="103" t="s">
        <v>916</v>
      </c>
      <c r="F7858" s="103" t="s">
        <v>916</v>
      </c>
      <c r="G7858" s="103" t="s">
        <v>529</v>
      </c>
      <c r="H7858" s="103" t="s">
        <v>530</v>
      </c>
      <c r="I7858" s="103" t="s">
        <v>842</v>
      </c>
      <c r="J7858" s="215">
        <v>1771.36</v>
      </c>
      <c r="K7858" s="216" t="s">
        <v>344</v>
      </c>
    </row>
    <row r="7859" spans="1:11" x14ac:dyDescent="0.25">
      <c r="A7859" s="103" t="s">
        <v>810</v>
      </c>
      <c r="B7859" s="103" t="s">
        <v>344</v>
      </c>
      <c r="C7859" s="103" t="s">
        <v>904</v>
      </c>
      <c r="D7859" s="103" t="s">
        <v>915</v>
      </c>
      <c r="E7859" s="103" t="s">
        <v>916</v>
      </c>
      <c r="F7859" s="103" t="s">
        <v>916</v>
      </c>
      <c r="G7859" s="103" t="s">
        <v>529</v>
      </c>
      <c r="H7859" s="103" t="s">
        <v>530</v>
      </c>
      <c r="I7859" s="103" t="s">
        <v>842</v>
      </c>
      <c r="J7859" s="215">
        <v>2396.17</v>
      </c>
      <c r="K7859" s="216" t="s">
        <v>344</v>
      </c>
    </row>
    <row r="7860" spans="1:11" x14ac:dyDescent="0.25">
      <c r="A7860" s="103" t="s">
        <v>1038</v>
      </c>
      <c r="B7860" s="103" t="s">
        <v>344</v>
      </c>
      <c r="C7860" s="103" t="s">
        <v>904</v>
      </c>
      <c r="D7860" s="103" t="s">
        <v>915</v>
      </c>
      <c r="E7860" s="103" t="s">
        <v>916</v>
      </c>
      <c r="F7860" s="103" t="s">
        <v>916</v>
      </c>
      <c r="G7860" s="103" t="s">
        <v>529</v>
      </c>
      <c r="H7860" s="103" t="s">
        <v>530</v>
      </c>
      <c r="I7860" s="103" t="s">
        <v>842</v>
      </c>
      <c r="J7860" s="215">
        <v>156.04</v>
      </c>
      <c r="K7860" s="216" t="s">
        <v>344</v>
      </c>
    </row>
    <row r="7861" spans="1:11" x14ac:dyDescent="0.25">
      <c r="A7861" s="103" t="s">
        <v>806</v>
      </c>
      <c r="B7861" s="103" t="s">
        <v>344</v>
      </c>
      <c r="C7861" s="103" t="s">
        <v>904</v>
      </c>
      <c r="D7861" s="103" t="s">
        <v>915</v>
      </c>
      <c r="E7861" s="103" t="s">
        <v>916</v>
      </c>
      <c r="F7861" s="103" t="s">
        <v>916</v>
      </c>
      <c r="G7861" s="103" t="s">
        <v>529</v>
      </c>
      <c r="H7861" s="103" t="s">
        <v>530</v>
      </c>
      <c r="I7861" s="103" t="s">
        <v>842</v>
      </c>
      <c r="J7861" s="215">
        <v>794.79</v>
      </c>
      <c r="K7861" s="216" t="s">
        <v>344</v>
      </c>
    </row>
    <row r="7862" spans="1:11" x14ac:dyDescent="0.25">
      <c r="A7862" s="103" t="s">
        <v>809</v>
      </c>
      <c r="B7862" s="103" t="s">
        <v>344</v>
      </c>
      <c r="C7862" s="103" t="s">
        <v>904</v>
      </c>
      <c r="D7862" s="103" t="s">
        <v>915</v>
      </c>
      <c r="E7862" s="103" t="s">
        <v>916</v>
      </c>
      <c r="F7862" s="103" t="s">
        <v>916</v>
      </c>
      <c r="G7862" s="103" t="s">
        <v>509</v>
      </c>
      <c r="H7862" s="103" t="s">
        <v>510</v>
      </c>
      <c r="I7862" s="103" t="s">
        <v>842</v>
      </c>
      <c r="J7862" s="215">
        <v>1699.47</v>
      </c>
      <c r="K7862" s="216" t="s">
        <v>344</v>
      </c>
    </row>
    <row r="7863" spans="1:11" x14ac:dyDescent="0.25">
      <c r="A7863" s="103" t="s">
        <v>807</v>
      </c>
      <c r="B7863" s="103" t="s">
        <v>344</v>
      </c>
      <c r="C7863" s="103" t="s">
        <v>904</v>
      </c>
      <c r="D7863" s="103" t="s">
        <v>915</v>
      </c>
      <c r="E7863" s="103" t="s">
        <v>916</v>
      </c>
      <c r="F7863" s="103" t="s">
        <v>916</v>
      </c>
      <c r="G7863" s="103" t="s">
        <v>509</v>
      </c>
      <c r="H7863" s="103" t="s">
        <v>510</v>
      </c>
      <c r="I7863" s="103" t="s">
        <v>842</v>
      </c>
      <c r="J7863" s="215">
        <v>299.55</v>
      </c>
      <c r="K7863" s="216" t="s">
        <v>344</v>
      </c>
    </row>
    <row r="7864" spans="1:11" x14ac:dyDescent="0.25">
      <c r="A7864" s="103" t="s">
        <v>808</v>
      </c>
      <c r="B7864" s="103" t="s">
        <v>344</v>
      </c>
      <c r="C7864" s="103" t="s">
        <v>904</v>
      </c>
      <c r="D7864" s="103" t="s">
        <v>915</v>
      </c>
      <c r="E7864" s="103" t="s">
        <v>916</v>
      </c>
      <c r="F7864" s="103" t="s">
        <v>916</v>
      </c>
      <c r="G7864" s="103" t="s">
        <v>483</v>
      </c>
      <c r="H7864" s="103" t="s">
        <v>484</v>
      </c>
      <c r="I7864" s="103" t="s">
        <v>842</v>
      </c>
      <c r="J7864" s="215">
        <v>103.73</v>
      </c>
      <c r="K7864" s="216" t="s">
        <v>344</v>
      </c>
    </row>
    <row r="7865" spans="1:11" x14ac:dyDescent="0.25">
      <c r="A7865" s="103" t="s">
        <v>809</v>
      </c>
      <c r="B7865" s="103" t="s">
        <v>344</v>
      </c>
      <c r="C7865" s="103" t="s">
        <v>904</v>
      </c>
      <c r="D7865" s="103" t="s">
        <v>915</v>
      </c>
      <c r="E7865" s="103" t="s">
        <v>916</v>
      </c>
      <c r="F7865" s="103" t="s">
        <v>916</v>
      </c>
      <c r="G7865" s="103" t="s">
        <v>511</v>
      </c>
      <c r="H7865" s="103" t="s">
        <v>512</v>
      </c>
      <c r="I7865" s="103" t="s">
        <v>842</v>
      </c>
      <c r="J7865" s="215">
        <v>1779.79</v>
      </c>
      <c r="K7865" s="216" t="s">
        <v>344</v>
      </c>
    </row>
    <row r="7866" spans="1:11" x14ac:dyDescent="0.25">
      <c r="A7866" s="103" t="s">
        <v>806</v>
      </c>
      <c r="B7866" s="103" t="s">
        <v>344</v>
      </c>
      <c r="C7866" s="103" t="s">
        <v>904</v>
      </c>
      <c r="D7866" s="103" t="s">
        <v>915</v>
      </c>
      <c r="E7866" s="103" t="s">
        <v>916</v>
      </c>
      <c r="F7866" s="103" t="s">
        <v>916</v>
      </c>
      <c r="G7866" s="103" t="s">
        <v>511</v>
      </c>
      <c r="H7866" s="103" t="s">
        <v>512</v>
      </c>
      <c r="I7866" s="103" t="s">
        <v>842</v>
      </c>
      <c r="J7866" s="215">
        <v>892.19</v>
      </c>
      <c r="K7866" s="216" t="s">
        <v>344</v>
      </c>
    </row>
    <row r="7867" spans="1:11" x14ac:dyDescent="0.25">
      <c r="A7867" s="103" t="s">
        <v>809</v>
      </c>
      <c r="B7867" s="103" t="s">
        <v>344</v>
      </c>
      <c r="C7867" s="103" t="s">
        <v>904</v>
      </c>
      <c r="D7867" s="103" t="s">
        <v>915</v>
      </c>
      <c r="E7867" s="103" t="s">
        <v>916</v>
      </c>
      <c r="F7867" s="103" t="s">
        <v>916</v>
      </c>
      <c r="G7867" s="103" t="s">
        <v>988</v>
      </c>
      <c r="H7867" s="103" t="s">
        <v>989</v>
      </c>
      <c r="I7867" s="103" t="s">
        <v>842</v>
      </c>
      <c r="J7867" s="215">
        <v>266.56</v>
      </c>
      <c r="K7867" s="216" t="s">
        <v>344</v>
      </c>
    </row>
    <row r="7868" spans="1:11" x14ac:dyDescent="0.25">
      <c r="A7868" s="103" t="s">
        <v>806</v>
      </c>
      <c r="B7868" s="103" t="s">
        <v>344</v>
      </c>
      <c r="C7868" s="103" t="s">
        <v>904</v>
      </c>
      <c r="D7868" s="103" t="s">
        <v>915</v>
      </c>
      <c r="E7868" s="103" t="s">
        <v>916</v>
      </c>
      <c r="F7868" s="103" t="s">
        <v>916</v>
      </c>
      <c r="G7868" s="103" t="s">
        <v>988</v>
      </c>
      <c r="H7868" s="103" t="s">
        <v>989</v>
      </c>
      <c r="I7868" s="103" t="s">
        <v>842</v>
      </c>
      <c r="J7868" s="215">
        <v>15.54</v>
      </c>
      <c r="K7868" s="216" t="s">
        <v>344</v>
      </c>
    </row>
    <row r="7869" spans="1:11" x14ac:dyDescent="0.25">
      <c r="A7869" s="103" t="s">
        <v>809</v>
      </c>
      <c r="B7869" s="103" t="s">
        <v>344</v>
      </c>
      <c r="C7869" s="103" t="s">
        <v>904</v>
      </c>
      <c r="D7869" s="103" t="s">
        <v>915</v>
      </c>
      <c r="E7869" s="103" t="s">
        <v>916</v>
      </c>
      <c r="F7869" s="103" t="s">
        <v>916</v>
      </c>
      <c r="G7869" s="103" t="s">
        <v>551</v>
      </c>
      <c r="H7869" s="103" t="s">
        <v>552</v>
      </c>
      <c r="I7869" s="103" t="s">
        <v>842</v>
      </c>
      <c r="J7869" s="215">
        <v>266.56</v>
      </c>
      <c r="K7869" s="216" t="s">
        <v>344</v>
      </c>
    </row>
    <row r="7870" spans="1:11" x14ac:dyDescent="0.25">
      <c r="A7870" s="103" t="s">
        <v>809</v>
      </c>
      <c r="B7870" s="103" t="s">
        <v>344</v>
      </c>
      <c r="C7870" s="103" t="s">
        <v>904</v>
      </c>
      <c r="D7870" s="103" t="s">
        <v>915</v>
      </c>
      <c r="E7870" s="103" t="s">
        <v>916</v>
      </c>
      <c r="F7870" s="103" t="s">
        <v>916</v>
      </c>
      <c r="G7870" s="103" t="s">
        <v>990</v>
      </c>
      <c r="H7870" s="103" t="s">
        <v>991</v>
      </c>
      <c r="I7870" s="103" t="s">
        <v>842</v>
      </c>
      <c r="J7870" s="215">
        <v>266.56</v>
      </c>
      <c r="K7870" s="216" t="s">
        <v>344</v>
      </c>
    </row>
    <row r="7871" spans="1:11" x14ac:dyDescent="0.25">
      <c r="A7871" s="103" t="s">
        <v>809</v>
      </c>
      <c r="B7871" s="103" t="s">
        <v>344</v>
      </c>
      <c r="C7871" s="103" t="s">
        <v>904</v>
      </c>
      <c r="D7871" s="103" t="s">
        <v>915</v>
      </c>
      <c r="E7871" s="103" t="s">
        <v>916</v>
      </c>
      <c r="F7871" s="103" t="s">
        <v>916</v>
      </c>
      <c r="G7871" s="103" t="s">
        <v>595</v>
      </c>
      <c r="H7871" s="103" t="s">
        <v>596</v>
      </c>
      <c r="I7871" s="103" t="s">
        <v>842</v>
      </c>
      <c r="J7871" s="215">
        <v>533.12</v>
      </c>
      <c r="K7871" s="216" t="s">
        <v>344</v>
      </c>
    </row>
    <row r="7872" spans="1:11" x14ac:dyDescent="0.25">
      <c r="A7872" s="103" t="s">
        <v>809</v>
      </c>
      <c r="B7872" s="103" t="s">
        <v>344</v>
      </c>
      <c r="C7872" s="103" t="s">
        <v>904</v>
      </c>
      <c r="D7872" s="103" t="s">
        <v>915</v>
      </c>
      <c r="E7872" s="103" t="s">
        <v>916</v>
      </c>
      <c r="F7872" s="103" t="s">
        <v>916</v>
      </c>
      <c r="G7872" s="103" t="s">
        <v>513</v>
      </c>
      <c r="H7872" s="103" t="s">
        <v>514</v>
      </c>
      <c r="I7872" s="103" t="s">
        <v>842</v>
      </c>
      <c r="J7872" s="215">
        <v>266.56</v>
      </c>
      <c r="K7872" s="216" t="s">
        <v>344</v>
      </c>
    </row>
    <row r="7873" spans="1:11" x14ac:dyDescent="0.25">
      <c r="A7873" s="103" t="s">
        <v>806</v>
      </c>
      <c r="B7873" s="103" t="s">
        <v>344</v>
      </c>
      <c r="C7873" s="103" t="s">
        <v>904</v>
      </c>
      <c r="D7873" s="103" t="s">
        <v>915</v>
      </c>
      <c r="E7873" s="103" t="s">
        <v>916</v>
      </c>
      <c r="F7873" s="103" t="s">
        <v>916</v>
      </c>
      <c r="G7873" s="103" t="s">
        <v>513</v>
      </c>
      <c r="H7873" s="103" t="s">
        <v>514</v>
      </c>
      <c r="I7873" s="103" t="s">
        <v>842</v>
      </c>
      <c r="J7873" s="215">
        <v>399.84</v>
      </c>
      <c r="K7873" s="216" t="s">
        <v>344</v>
      </c>
    </row>
    <row r="7874" spans="1:11" x14ac:dyDescent="0.25">
      <c r="A7874" s="103" t="s">
        <v>808</v>
      </c>
      <c r="B7874" s="103" t="s">
        <v>344</v>
      </c>
      <c r="C7874" s="103" t="s">
        <v>904</v>
      </c>
      <c r="D7874" s="103" t="s">
        <v>915</v>
      </c>
      <c r="E7874" s="103" t="s">
        <v>916</v>
      </c>
      <c r="F7874" s="103" t="s">
        <v>916</v>
      </c>
      <c r="G7874" s="103" t="s">
        <v>515</v>
      </c>
      <c r="H7874" s="103" t="s">
        <v>516</v>
      </c>
      <c r="I7874" s="103" t="s">
        <v>842</v>
      </c>
      <c r="J7874" s="215">
        <v>896.64</v>
      </c>
      <c r="K7874" s="216" t="s">
        <v>344</v>
      </c>
    </row>
    <row r="7875" spans="1:11" x14ac:dyDescent="0.25">
      <c r="A7875" s="103" t="s">
        <v>809</v>
      </c>
      <c r="B7875" s="103" t="s">
        <v>344</v>
      </c>
      <c r="C7875" s="103" t="s">
        <v>904</v>
      </c>
      <c r="D7875" s="103" t="s">
        <v>915</v>
      </c>
      <c r="E7875" s="103" t="s">
        <v>916</v>
      </c>
      <c r="F7875" s="103" t="s">
        <v>916</v>
      </c>
      <c r="G7875" s="103" t="s">
        <v>515</v>
      </c>
      <c r="H7875" s="103" t="s">
        <v>516</v>
      </c>
      <c r="I7875" s="103" t="s">
        <v>842</v>
      </c>
      <c r="J7875" s="215">
        <v>228.02</v>
      </c>
      <c r="K7875" s="216" t="s">
        <v>344</v>
      </c>
    </row>
    <row r="7876" spans="1:11" x14ac:dyDescent="0.25">
      <c r="A7876" s="103" t="s">
        <v>806</v>
      </c>
      <c r="B7876" s="103" t="s">
        <v>344</v>
      </c>
      <c r="C7876" s="103" t="s">
        <v>904</v>
      </c>
      <c r="D7876" s="103" t="s">
        <v>915</v>
      </c>
      <c r="E7876" s="103" t="s">
        <v>916</v>
      </c>
      <c r="F7876" s="103" t="s">
        <v>916</v>
      </c>
      <c r="G7876" s="103" t="s">
        <v>515</v>
      </c>
      <c r="H7876" s="103" t="s">
        <v>516</v>
      </c>
      <c r="I7876" s="103" t="s">
        <v>842</v>
      </c>
      <c r="J7876" s="215">
        <v>701.77</v>
      </c>
      <c r="K7876" s="216" t="s">
        <v>344</v>
      </c>
    </row>
    <row r="7877" spans="1:11" x14ac:dyDescent="0.25">
      <c r="A7877" s="103" t="s">
        <v>810</v>
      </c>
      <c r="B7877" s="103" t="s">
        <v>344</v>
      </c>
      <c r="C7877" s="103" t="s">
        <v>904</v>
      </c>
      <c r="D7877" s="103" t="s">
        <v>915</v>
      </c>
      <c r="E7877" s="103" t="s">
        <v>916</v>
      </c>
      <c r="F7877" s="103" t="s">
        <v>916</v>
      </c>
      <c r="G7877" s="103" t="s">
        <v>531</v>
      </c>
      <c r="H7877" s="103" t="s">
        <v>532</v>
      </c>
      <c r="I7877" s="103" t="s">
        <v>842</v>
      </c>
      <c r="J7877" s="215">
        <v>285.14</v>
      </c>
      <c r="K7877" s="216" t="s">
        <v>344</v>
      </c>
    </row>
    <row r="7878" spans="1:11" x14ac:dyDescent="0.25">
      <c r="A7878" s="103" t="s">
        <v>810</v>
      </c>
      <c r="B7878" s="103" t="s">
        <v>344</v>
      </c>
      <c r="C7878" s="103" t="s">
        <v>904</v>
      </c>
      <c r="D7878" s="103" t="s">
        <v>915</v>
      </c>
      <c r="E7878" s="103" t="s">
        <v>916</v>
      </c>
      <c r="F7878" s="103" t="s">
        <v>916</v>
      </c>
      <c r="G7878" s="103" t="s">
        <v>533</v>
      </c>
      <c r="H7878" s="103" t="s">
        <v>534</v>
      </c>
      <c r="I7878" s="103" t="s">
        <v>842</v>
      </c>
      <c r="J7878" s="215">
        <v>213.2</v>
      </c>
      <c r="K7878" s="216" t="s">
        <v>344</v>
      </c>
    </row>
    <row r="7879" spans="1:11" x14ac:dyDescent="0.25">
      <c r="A7879" s="103" t="s">
        <v>810</v>
      </c>
      <c r="B7879" s="103" t="s">
        <v>344</v>
      </c>
      <c r="C7879" s="103" t="s">
        <v>904</v>
      </c>
      <c r="D7879" s="103" t="s">
        <v>915</v>
      </c>
      <c r="E7879" s="103" t="s">
        <v>916</v>
      </c>
      <c r="F7879" s="103" t="s">
        <v>916</v>
      </c>
      <c r="G7879" s="103" t="s">
        <v>525</v>
      </c>
      <c r="H7879" s="103" t="s">
        <v>526</v>
      </c>
      <c r="I7879" s="103" t="s">
        <v>842</v>
      </c>
      <c r="J7879" s="215">
        <v>184.11</v>
      </c>
      <c r="K7879" s="216" t="s">
        <v>344</v>
      </c>
    </row>
    <row r="7880" spans="1:11" x14ac:dyDescent="0.25">
      <c r="A7880" s="103" t="s">
        <v>806</v>
      </c>
      <c r="B7880" s="103" t="s">
        <v>344</v>
      </c>
      <c r="C7880" s="103" t="s">
        <v>904</v>
      </c>
      <c r="D7880" s="103" t="s">
        <v>915</v>
      </c>
      <c r="E7880" s="103" t="s">
        <v>916</v>
      </c>
      <c r="F7880" s="103" t="s">
        <v>916</v>
      </c>
      <c r="G7880" s="103" t="s">
        <v>525</v>
      </c>
      <c r="H7880" s="103" t="s">
        <v>526</v>
      </c>
      <c r="I7880" s="103" t="s">
        <v>842</v>
      </c>
      <c r="J7880" s="215">
        <v>282.56</v>
      </c>
      <c r="K7880" s="216" t="s">
        <v>344</v>
      </c>
    </row>
    <row r="7881" spans="1:11" x14ac:dyDescent="0.25">
      <c r="A7881" s="103" t="s">
        <v>809</v>
      </c>
      <c r="B7881" s="103" t="s">
        <v>344</v>
      </c>
      <c r="C7881" s="103" t="s">
        <v>904</v>
      </c>
      <c r="D7881" s="103" t="s">
        <v>915</v>
      </c>
      <c r="E7881" s="103" t="s">
        <v>916</v>
      </c>
      <c r="F7881" s="103" t="s">
        <v>916</v>
      </c>
      <c r="G7881" s="103" t="s">
        <v>964</v>
      </c>
      <c r="H7881" s="103" t="s">
        <v>965</v>
      </c>
      <c r="I7881" s="103" t="s">
        <v>842</v>
      </c>
      <c r="J7881" s="215">
        <v>202.19</v>
      </c>
      <c r="K7881" s="216" t="s">
        <v>344</v>
      </c>
    </row>
    <row r="7882" spans="1:11" x14ac:dyDescent="0.25">
      <c r="A7882" s="103" t="s">
        <v>807</v>
      </c>
      <c r="B7882" s="103" t="s">
        <v>344</v>
      </c>
      <c r="C7882" s="103" t="s">
        <v>904</v>
      </c>
      <c r="D7882" s="103" t="s">
        <v>915</v>
      </c>
      <c r="E7882" s="103" t="s">
        <v>916</v>
      </c>
      <c r="F7882" s="103" t="s">
        <v>916</v>
      </c>
      <c r="G7882" s="103" t="s">
        <v>964</v>
      </c>
      <c r="H7882" s="103" t="s">
        <v>965</v>
      </c>
      <c r="I7882" s="103" t="s">
        <v>842</v>
      </c>
      <c r="J7882" s="215">
        <v>954.6</v>
      </c>
      <c r="K7882" s="216" t="s">
        <v>344</v>
      </c>
    </row>
    <row r="7883" spans="1:11" x14ac:dyDescent="0.25">
      <c r="A7883" s="103" t="s">
        <v>808</v>
      </c>
      <c r="B7883" s="103" t="s">
        <v>344</v>
      </c>
      <c r="C7883" s="103" t="s">
        <v>904</v>
      </c>
      <c r="D7883" s="103" t="s">
        <v>915</v>
      </c>
      <c r="E7883" s="103" t="s">
        <v>916</v>
      </c>
      <c r="F7883" s="103" t="s">
        <v>916</v>
      </c>
      <c r="G7883" s="103" t="s">
        <v>553</v>
      </c>
      <c r="H7883" s="103" t="s">
        <v>554</v>
      </c>
      <c r="I7883" s="103" t="s">
        <v>842</v>
      </c>
      <c r="J7883" s="215">
        <v>603.96</v>
      </c>
      <c r="K7883" s="216" t="s">
        <v>344</v>
      </c>
    </row>
    <row r="7884" spans="1:11" x14ac:dyDescent="0.25">
      <c r="A7884" s="103" t="s">
        <v>1038</v>
      </c>
      <c r="B7884" s="103" t="s">
        <v>344</v>
      </c>
      <c r="C7884" s="103" t="s">
        <v>904</v>
      </c>
      <c r="D7884" s="103" t="s">
        <v>915</v>
      </c>
      <c r="E7884" s="103" t="s">
        <v>916</v>
      </c>
      <c r="F7884" s="103" t="s">
        <v>916</v>
      </c>
      <c r="G7884" s="103" t="s">
        <v>553</v>
      </c>
      <c r="H7884" s="103" t="s">
        <v>554</v>
      </c>
      <c r="I7884" s="103" t="s">
        <v>842</v>
      </c>
      <c r="J7884" s="215">
        <v>797.81</v>
      </c>
      <c r="K7884" s="216" t="s">
        <v>344</v>
      </c>
    </row>
    <row r="7885" spans="1:11" x14ac:dyDescent="0.25">
      <c r="A7885" s="103" t="s">
        <v>807</v>
      </c>
      <c r="B7885" s="103" t="s">
        <v>344</v>
      </c>
      <c r="C7885" s="103" t="s">
        <v>904</v>
      </c>
      <c r="D7885" s="103" t="s">
        <v>915</v>
      </c>
      <c r="E7885" s="103" t="s">
        <v>916</v>
      </c>
      <c r="F7885" s="103" t="s">
        <v>916</v>
      </c>
      <c r="G7885" s="103" t="s">
        <v>553</v>
      </c>
      <c r="H7885" s="103" t="s">
        <v>554</v>
      </c>
      <c r="I7885" s="103" t="s">
        <v>842</v>
      </c>
      <c r="J7885" s="215">
        <v>213.3</v>
      </c>
      <c r="K7885" s="216" t="s">
        <v>344</v>
      </c>
    </row>
    <row r="7886" spans="1:11" x14ac:dyDescent="0.25">
      <c r="A7886" s="103" t="s">
        <v>806</v>
      </c>
      <c r="B7886" s="103" t="s">
        <v>344</v>
      </c>
      <c r="C7886" s="103" t="s">
        <v>904</v>
      </c>
      <c r="D7886" s="103" t="s">
        <v>915</v>
      </c>
      <c r="E7886" s="103" t="s">
        <v>916</v>
      </c>
      <c r="F7886" s="103" t="s">
        <v>916</v>
      </c>
      <c r="G7886" s="103" t="s">
        <v>545</v>
      </c>
      <c r="H7886" s="103" t="s">
        <v>546</v>
      </c>
      <c r="I7886" s="103" t="s">
        <v>842</v>
      </c>
      <c r="J7886" s="215">
        <v>439.08</v>
      </c>
      <c r="K7886" s="216" t="s">
        <v>344</v>
      </c>
    </row>
    <row r="7887" spans="1:11" x14ac:dyDescent="0.25">
      <c r="A7887" s="103" t="s">
        <v>808</v>
      </c>
      <c r="B7887" s="103" t="s">
        <v>344</v>
      </c>
      <c r="C7887" s="103" t="s">
        <v>904</v>
      </c>
      <c r="D7887" s="103" t="s">
        <v>915</v>
      </c>
      <c r="E7887" s="103" t="s">
        <v>916</v>
      </c>
      <c r="F7887" s="103" t="s">
        <v>916</v>
      </c>
      <c r="G7887" s="103" t="s">
        <v>485</v>
      </c>
      <c r="H7887" s="103" t="s">
        <v>486</v>
      </c>
      <c r="I7887" s="103" t="s">
        <v>842</v>
      </c>
      <c r="J7887" s="215">
        <v>236.82</v>
      </c>
      <c r="K7887" s="216" t="s">
        <v>344</v>
      </c>
    </row>
    <row r="7888" spans="1:11" x14ac:dyDescent="0.25">
      <c r="A7888" s="103" t="s">
        <v>806</v>
      </c>
      <c r="B7888" s="103" t="s">
        <v>344</v>
      </c>
      <c r="C7888" s="103" t="s">
        <v>904</v>
      </c>
      <c r="D7888" s="103" t="s">
        <v>915</v>
      </c>
      <c r="E7888" s="103" t="s">
        <v>916</v>
      </c>
      <c r="F7888" s="103" t="s">
        <v>916</v>
      </c>
      <c r="G7888" s="103" t="s">
        <v>485</v>
      </c>
      <c r="H7888" s="103" t="s">
        <v>486</v>
      </c>
      <c r="I7888" s="103" t="s">
        <v>842</v>
      </c>
      <c r="J7888" s="215">
        <v>331.13</v>
      </c>
      <c r="K7888" s="216" t="s">
        <v>344</v>
      </c>
    </row>
    <row r="7889" spans="1:11" x14ac:dyDescent="0.25">
      <c r="A7889" s="103" t="s">
        <v>806</v>
      </c>
      <c r="B7889" s="103" t="s">
        <v>344</v>
      </c>
      <c r="C7889" s="103" t="s">
        <v>904</v>
      </c>
      <c r="D7889" s="103" t="s">
        <v>915</v>
      </c>
      <c r="E7889" s="103" t="s">
        <v>916</v>
      </c>
      <c r="F7889" s="103" t="s">
        <v>916</v>
      </c>
      <c r="G7889" s="103" t="s">
        <v>519</v>
      </c>
      <c r="H7889" s="103" t="s">
        <v>520</v>
      </c>
      <c r="I7889" s="103" t="s">
        <v>842</v>
      </c>
      <c r="J7889" s="215">
        <v>1236.68</v>
      </c>
      <c r="K7889" s="216" t="s">
        <v>344</v>
      </c>
    </row>
    <row r="7890" spans="1:11" x14ac:dyDescent="0.25">
      <c r="A7890" s="103" t="s">
        <v>808</v>
      </c>
      <c r="B7890" s="103" t="s">
        <v>344</v>
      </c>
      <c r="C7890" s="103" t="s">
        <v>904</v>
      </c>
      <c r="D7890" s="103" t="s">
        <v>915</v>
      </c>
      <c r="E7890" s="103" t="s">
        <v>916</v>
      </c>
      <c r="F7890" s="103" t="s">
        <v>916</v>
      </c>
      <c r="G7890" s="103" t="s">
        <v>535</v>
      </c>
      <c r="H7890" s="103" t="s">
        <v>536</v>
      </c>
      <c r="I7890" s="103" t="s">
        <v>842</v>
      </c>
      <c r="J7890" s="215">
        <v>230.34</v>
      </c>
      <c r="K7890" s="216" t="s">
        <v>344</v>
      </c>
    </row>
    <row r="7891" spans="1:11" x14ac:dyDescent="0.25">
      <c r="A7891" s="103" t="s">
        <v>809</v>
      </c>
      <c r="B7891" s="103" t="s">
        <v>344</v>
      </c>
      <c r="C7891" s="103" t="s">
        <v>904</v>
      </c>
      <c r="D7891" s="103" t="s">
        <v>915</v>
      </c>
      <c r="E7891" s="103" t="s">
        <v>916</v>
      </c>
      <c r="F7891" s="103" t="s">
        <v>916</v>
      </c>
      <c r="G7891" s="103" t="s">
        <v>537</v>
      </c>
      <c r="H7891" s="103" t="s">
        <v>538</v>
      </c>
      <c r="I7891" s="103" t="s">
        <v>842</v>
      </c>
      <c r="J7891" s="215">
        <v>969</v>
      </c>
      <c r="K7891" s="216" t="s">
        <v>344</v>
      </c>
    </row>
    <row r="7892" spans="1:11" x14ac:dyDescent="0.25">
      <c r="A7892" s="103" t="s">
        <v>810</v>
      </c>
      <c r="B7892" s="103" t="s">
        <v>344</v>
      </c>
      <c r="C7892" s="103" t="s">
        <v>904</v>
      </c>
      <c r="D7892" s="103" t="s">
        <v>915</v>
      </c>
      <c r="E7892" s="103" t="s">
        <v>916</v>
      </c>
      <c r="F7892" s="103" t="s">
        <v>916</v>
      </c>
      <c r="G7892" s="103" t="s">
        <v>537</v>
      </c>
      <c r="H7892" s="103" t="s">
        <v>538</v>
      </c>
      <c r="I7892" s="103" t="s">
        <v>842</v>
      </c>
      <c r="J7892" s="215">
        <v>151.58000000000001</v>
      </c>
      <c r="K7892" s="216" t="s">
        <v>344</v>
      </c>
    </row>
    <row r="7893" spans="1:11" x14ac:dyDescent="0.25">
      <c r="A7893" s="103" t="s">
        <v>806</v>
      </c>
      <c r="B7893" s="103" t="s">
        <v>344</v>
      </c>
      <c r="C7893" s="103" t="s">
        <v>904</v>
      </c>
      <c r="D7893" s="103" t="s">
        <v>915</v>
      </c>
      <c r="E7893" s="103" t="s">
        <v>916</v>
      </c>
      <c r="F7893" s="103" t="s">
        <v>916</v>
      </c>
      <c r="G7893" s="103" t="s">
        <v>537</v>
      </c>
      <c r="H7893" s="103" t="s">
        <v>538</v>
      </c>
      <c r="I7893" s="103" t="s">
        <v>842</v>
      </c>
      <c r="J7893" s="215">
        <v>549.23</v>
      </c>
      <c r="K7893" s="216" t="s">
        <v>344</v>
      </c>
    </row>
    <row r="7894" spans="1:11" x14ac:dyDescent="0.25">
      <c r="A7894" s="103" t="s">
        <v>806</v>
      </c>
      <c r="B7894" s="103" t="s">
        <v>344</v>
      </c>
      <c r="C7894" s="103" t="s">
        <v>904</v>
      </c>
      <c r="D7894" s="103" t="s">
        <v>915</v>
      </c>
      <c r="E7894" s="103" t="s">
        <v>916</v>
      </c>
      <c r="F7894" s="103" t="s">
        <v>916</v>
      </c>
      <c r="G7894" s="103" t="s">
        <v>521</v>
      </c>
      <c r="H7894" s="103" t="s">
        <v>522</v>
      </c>
      <c r="I7894" s="103" t="s">
        <v>842</v>
      </c>
      <c r="J7894" s="215">
        <v>16.8</v>
      </c>
      <c r="K7894" s="216" t="s">
        <v>344</v>
      </c>
    </row>
    <row r="7895" spans="1:11" x14ac:dyDescent="0.25">
      <c r="A7895" s="103" t="s">
        <v>808</v>
      </c>
      <c r="B7895" s="103" t="s">
        <v>344</v>
      </c>
      <c r="C7895" s="103" t="s">
        <v>904</v>
      </c>
      <c r="D7895" s="103" t="s">
        <v>915</v>
      </c>
      <c r="E7895" s="103" t="s">
        <v>916</v>
      </c>
      <c r="F7895" s="103" t="s">
        <v>916</v>
      </c>
      <c r="G7895" s="103" t="s">
        <v>541</v>
      </c>
      <c r="H7895" s="103" t="s">
        <v>542</v>
      </c>
      <c r="I7895" s="103" t="s">
        <v>842</v>
      </c>
      <c r="J7895" s="215">
        <v>132.4</v>
      </c>
      <c r="K7895" s="216" t="s">
        <v>344</v>
      </c>
    </row>
    <row r="7896" spans="1:11" x14ac:dyDescent="0.25">
      <c r="A7896" s="103" t="s">
        <v>806</v>
      </c>
      <c r="B7896" s="103" t="s">
        <v>344</v>
      </c>
      <c r="C7896" s="103" t="s">
        <v>904</v>
      </c>
      <c r="D7896" s="103" t="s">
        <v>915</v>
      </c>
      <c r="E7896" s="103" t="s">
        <v>916</v>
      </c>
      <c r="F7896" s="103" t="s">
        <v>916</v>
      </c>
      <c r="G7896" s="103" t="s">
        <v>541</v>
      </c>
      <c r="H7896" s="103" t="s">
        <v>542</v>
      </c>
      <c r="I7896" s="103" t="s">
        <v>842</v>
      </c>
      <c r="J7896" s="215">
        <v>25.88</v>
      </c>
      <c r="K7896" s="216" t="s">
        <v>344</v>
      </c>
    </row>
    <row r="7897" spans="1:11" x14ac:dyDescent="0.25">
      <c r="A7897" s="103" t="s">
        <v>808</v>
      </c>
      <c r="B7897" s="103" t="s">
        <v>344</v>
      </c>
      <c r="C7897" s="103" t="s">
        <v>904</v>
      </c>
      <c r="D7897" s="103" t="s">
        <v>915</v>
      </c>
      <c r="E7897" s="103" t="s">
        <v>916</v>
      </c>
      <c r="F7897" s="103" t="s">
        <v>916</v>
      </c>
      <c r="G7897" s="103" t="s">
        <v>547</v>
      </c>
      <c r="H7897" s="103" t="s">
        <v>548</v>
      </c>
      <c r="I7897" s="103" t="s">
        <v>842</v>
      </c>
      <c r="J7897" s="215">
        <v>274.49</v>
      </c>
      <c r="K7897" s="216" t="s">
        <v>344</v>
      </c>
    </row>
    <row r="7898" spans="1:11" x14ac:dyDescent="0.25">
      <c r="A7898" s="103" t="s">
        <v>809</v>
      </c>
      <c r="B7898" s="103" t="s">
        <v>344</v>
      </c>
      <c r="C7898" s="103" t="s">
        <v>904</v>
      </c>
      <c r="D7898" s="103" t="s">
        <v>915</v>
      </c>
      <c r="E7898" s="103" t="s">
        <v>916</v>
      </c>
      <c r="F7898" s="103" t="s">
        <v>916</v>
      </c>
      <c r="G7898" s="103" t="s">
        <v>172</v>
      </c>
      <c r="H7898" s="103" t="s">
        <v>345</v>
      </c>
      <c r="I7898" s="103" t="s">
        <v>842</v>
      </c>
      <c r="J7898" s="215">
        <v>2647.54</v>
      </c>
      <c r="K7898" s="216" t="s">
        <v>344</v>
      </c>
    </row>
    <row r="7899" spans="1:11" x14ac:dyDescent="0.25">
      <c r="A7899" s="103" t="s">
        <v>810</v>
      </c>
      <c r="B7899" s="103" t="s">
        <v>344</v>
      </c>
      <c r="C7899" s="103" t="s">
        <v>904</v>
      </c>
      <c r="D7899" s="103" t="s">
        <v>915</v>
      </c>
      <c r="E7899" s="103" t="s">
        <v>916</v>
      </c>
      <c r="F7899" s="103" t="s">
        <v>916</v>
      </c>
      <c r="G7899" s="103" t="s">
        <v>172</v>
      </c>
      <c r="H7899" s="103" t="s">
        <v>345</v>
      </c>
      <c r="I7899" s="103" t="s">
        <v>842</v>
      </c>
      <c r="J7899" s="215">
        <v>152.32</v>
      </c>
      <c r="K7899" s="216" t="s">
        <v>344</v>
      </c>
    </row>
    <row r="7900" spans="1:11" x14ac:dyDescent="0.25">
      <c r="A7900" s="103" t="s">
        <v>1038</v>
      </c>
      <c r="B7900" s="103" t="s">
        <v>344</v>
      </c>
      <c r="C7900" s="103" t="s">
        <v>904</v>
      </c>
      <c r="D7900" s="103" t="s">
        <v>915</v>
      </c>
      <c r="E7900" s="103" t="s">
        <v>916</v>
      </c>
      <c r="F7900" s="103" t="s">
        <v>916</v>
      </c>
      <c r="G7900" s="103" t="s">
        <v>172</v>
      </c>
      <c r="H7900" s="103" t="s">
        <v>345</v>
      </c>
      <c r="I7900" s="103" t="s">
        <v>842</v>
      </c>
      <c r="J7900" s="215">
        <v>-135.94999999999999</v>
      </c>
      <c r="K7900" s="216" t="s">
        <v>344</v>
      </c>
    </row>
    <row r="7901" spans="1:11" x14ac:dyDescent="0.25">
      <c r="A7901" s="103" t="s">
        <v>806</v>
      </c>
      <c r="B7901" s="103" t="s">
        <v>344</v>
      </c>
      <c r="C7901" s="103" t="s">
        <v>904</v>
      </c>
      <c r="D7901" s="103" t="s">
        <v>915</v>
      </c>
      <c r="E7901" s="103" t="s">
        <v>916</v>
      </c>
      <c r="F7901" s="103" t="s">
        <v>916</v>
      </c>
      <c r="G7901" s="103" t="s">
        <v>172</v>
      </c>
      <c r="H7901" s="103" t="s">
        <v>345</v>
      </c>
      <c r="I7901" s="103" t="s">
        <v>842</v>
      </c>
      <c r="J7901" s="215">
        <v>2457.33</v>
      </c>
      <c r="K7901" s="216" t="s">
        <v>344</v>
      </c>
    </row>
    <row r="7902" spans="1:11" x14ac:dyDescent="0.25">
      <c r="A7902" s="103" t="s">
        <v>807</v>
      </c>
      <c r="B7902" s="103" t="s">
        <v>344</v>
      </c>
      <c r="C7902" s="103" t="s">
        <v>904</v>
      </c>
      <c r="D7902" s="103" t="s">
        <v>915</v>
      </c>
      <c r="E7902" s="103" t="s">
        <v>916</v>
      </c>
      <c r="F7902" s="103" t="s">
        <v>916</v>
      </c>
      <c r="G7902" s="103" t="s">
        <v>172</v>
      </c>
      <c r="H7902" s="103" t="s">
        <v>345</v>
      </c>
      <c r="I7902" s="103" t="s">
        <v>842</v>
      </c>
      <c r="J7902" s="215">
        <v>1617.99</v>
      </c>
      <c r="K7902" s="216" t="s">
        <v>344</v>
      </c>
    </row>
    <row r="7903" spans="1:11" x14ac:dyDescent="0.25">
      <c r="A7903" s="103" t="s">
        <v>808</v>
      </c>
      <c r="B7903" s="103" t="s">
        <v>344</v>
      </c>
      <c r="C7903" s="103" t="s">
        <v>904</v>
      </c>
      <c r="D7903" s="103" t="s">
        <v>915</v>
      </c>
      <c r="E7903" s="103" t="s">
        <v>916</v>
      </c>
      <c r="F7903" s="103" t="s">
        <v>916</v>
      </c>
      <c r="G7903" s="103" t="s">
        <v>219</v>
      </c>
      <c r="H7903" s="103" t="s">
        <v>406</v>
      </c>
      <c r="I7903" s="103" t="s">
        <v>842</v>
      </c>
      <c r="J7903" s="215">
        <v>1253.8</v>
      </c>
      <c r="K7903" s="216" t="s">
        <v>347</v>
      </c>
    </row>
    <row r="7904" spans="1:11" x14ac:dyDescent="0.25">
      <c r="A7904" s="103" t="s">
        <v>1038</v>
      </c>
      <c r="B7904" s="103" t="s">
        <v>344</v>
      </c>
      <c r="C7904" s="103" t="s">
        <v>904</v>
      </c>
      <c r="D7904" s="103" t="s">
        <v>915</v>
      </c>
      <c r="E7904" s="103" t="s">
        <v>916</v>
      </c>
      <c r="F7904" s="103" t="s">
        <v>916</v>
      </c>
      <c r="G7904" s="103" t="s">
        <v>219</v>
      </c>
      <c r="H7904" s="103" t="s">
        <v>406</v>
      </c>
      <c r="I7904" s="103" t="s">
        <v>842</v>
      </c>
      <c r="J7904" s="215">
        <v>1227.28</v>
      </c>
      <c r="K7904" s="216" t="s">
        <v>347</v>
      </c>
    </row>
    <row r="7905" spans="1:11" x14ac:dyDescent="0.25">
      <c r="A7905" s="103" t="s">
        <v>807</v>
      </c>
      <c r="B7905" s="103" t="s">
        <v>344</v>
      </c>
      <c r="C7905" s="103" t="s">
        <v>904</v>
      </c>
      <c r="D7905" s="103" t="s">
        <v>915</v>
      </c>
      <c r="E7905" s="103" t="s">
        <v>916</v>
      </c>
      <c r="F7905" s="103" t="s">
        <v>916</v>
      </c>
      <c r="G7905" s="103" t="s">
        <v>219</v>
      </c>
      <c r="H7905" s="103" t="s">
        <v>406</v>
      </c>
      <c r="I7905" s="103" t="s">
        <v>842</v>
      </c>
      <c r="J7905" s="215">
        <v>133.84</v>
      </c>
      <c r="K7905" s="216" t="s">
        <v>347</v>
      </c>
    </row>
    <row r="7906" spans="1:11" x14ac:dyDescent="0.25">
      <c r="A7906" s="103" t="s">
        <v>807</v>
      </c>
      <c r="B7906" s="103" t="s">
        <v>344</v>
      </c>
      <c r="C7906" s="103" t="s">
        <v>904</v>
      </c>
      <c r="D7906" s="103" t="s">
        <v>915</v>
      </c>
      <c r="E7906" s="103" t="s">
        <v>916</v>
      </c>
      <c r="F7906" s="103" t="s">
        <v>916</v>
      </c>
      <c r="G7906" s="103" t="s">
        <v>213</v>
      </c>
      <c r="H7906" s="103" t="s">
        <v>355</v>
      </c>
      <c r="I7906" s="103" t="s">
        <v>842</v>
      </c>
      <c r="J7906" s="215">
        <v>280.08999999999997</v>
      </c>
      <c r="K7906" s="216" t="s">
        <v>347</v>
      </c>
    </row>
    <row r="7907" spans="1:11" x14ac:dyDescent="0.25">
      <c r="A7907" s="103" t="s">
        <v>1038</v>
      </c>
      <c r="B7907" s="103" t="s">
        <v>344</v>
      </c>
      <c r="C7907" s="103" t="s">
        <v>904</v>
      </c>
      <c r="D7907" s="103" t="s">
        <v>917</v>
      </c>
      <c r="E7907" s="103" t="s">
        <v>918</v>
      </c>
      <c r="F7907" s="103" t="s">
        <v>918</v>
      </c>
      <c r="G7907" s="103" t="s">
        <v>478</v>
      </c>
      <c r="H7907" s="103" t="s">
        <v>479</v>
      </c>
      <c r="I7907" s="103" t="s">
        <v>842</v>
      </c>
      <c r="J7907" s="215">
        <v>913.07</v>
      </c>
      <c r="K7907" s="216" t="s">
        <v>344</v>
      </c>
    </row>
    <row r="7908" spans="1:11" x14ac:dyDescent="0.25">
      <c r="A7908" s="103" t="s">
        <v>809</v>
      </c>
      <c r="B7908" s="103" t="s">
        <v>344</v>
      </c>
      <c r="C7908" s="103" t="s">
        <v>904</v>
      </c>
      <c r="D7908" s="103" t="s">
        <v>917</v>
      </c>
      <c r="E7908" s="103" t="s">
        <v>918</v>
      </c>
      <c r="F7908" s="103" t="s">
        <v>918</v>
      </c>
      <c r="G7908" s="103" t="s">
        <v>499</v>
      </c>
      <c r="H7908" s="103" t="s">
        <v>500</v>
      </c>
      <c r="I7908" s="103" t="s">
        <v>842</v>
      </c>
      <c r="J7908" s="215">
        <v>523.86</v>
      </c>
      <c r="K7908" s="216" t="s">
        <v>344</v>
      </c>
    </row>
    <row r="7909" spans="1:11" x14ac:dyDescent="0.25">
      <c r="A7909" s="103" t="s">
        <v>810</v>
      </c>
      <c r="B7909" s="103" t="s">
        <v>344</v>
      </c>
      <c r="C7909" s="103" t="s">
        <v>904</v>
      </c>
      <c r="D7909" s="103" t="s">
        <v>917</v>
      </c>
      <c r="E7909" s="103" t="s">
        <v>918</v>
      </c>
      <c r="F7909" s="103" t="s">
        <v>918</v>
      </c>
      <c r="G7909" s="103" t="s">
        <v>499</v>
      </c>
      <c r="H7909" s="103" t="s">
        <v>500</v>
      </c>
      <c r="I7909" s="103" t="s">
        <v>842</v>
      </c>
      <c r="J7909" s="215">
        <v>60.45</v>
      </c>
      <c r="K7909" s="216" t="s">
        <v>344</v>
      </c>
    </row>
    <row r="7910" spans="1:11" x14ac:dyDescent="0.25">
      <c r="A7910" s="103" t="s">
        <v>1038</v>
      </c>
      <c r="B7910" s="103" t="s">
        <v>344</v>
      </c>
      <c r="C7910" s="103" t="s">
        <v>904</v>
      </c>
      <c r="D7910" s="103" t="s">
        <v>917</v>
      </c>
      <c r="E7910" s="103" t="s">
        <v>918</v>
      </c>
      <c r="F7910" s="103" t="s">
        <v>918</v>
      </c>
      <c r="G7910" s="103" t="s">
        <v>499</v>
      </c>
      <c r="H7910" s="103" t="s">
        <v>500</v>
      </c>
      <c r="I7910" s="103" t="s">
        <v>842</v>
      </c>
      <c r="J7910" s="215">
        <v>26.23</v>
      </c>
      <c r="K7910" s="216" t="s">
        <v>344</v>
      </c>
    </row>
    <row r="7911" spans="1:11" x14ac:dyDescent="0.25">
      <c r="A7911" s="103" t="s">
        <v>808</v>
      </c>
      <c r="B7911" s="103" t="s">
        <v>344</v>
      </c>
      <c r="C7911" s="103" t="s">
        <v>904</v>
      </c>
      <c r="D7911" s="103" t="s">
        <v>917</v>
      </c>
      <c r="E7911" s="103" t="s">
        <v>918</v>
      </c>
      <c r="F7911" s="103" t="s">
        <v>918</v>
      </c>
      <c r="G7911" s="103" t="s">
        <v>503</v>
      </c>
      <c r="H7911" s="103" t="s">
        <v>504</v>
      </c>
      <c r="I7911" s="103" t="s">
        <v>842</v>
      </c>
      <c r="J7911" s="215">
        <v>581.89</v>
      </c>
      <c r="K7911" s="216" t="s">
        <v>344</v>
      </c>
    </row>
    <row r="7912" spans="1:11" x14ac:dyDescent="0.25">
      <c r="A7912" s="103" t="s">
        <v>809</v>
      </c>
      <c r="B7912" s="103" t="s">
        <v>344</v>
      </c>
      <c r="C7912" s="103" t="s">
        <v>904</v>
      </c>
      <c r="D7912" s="103" t="s">
        <v>917</v>
      </c>
      <c r="E7912" s="103" t="s">
        <v>918</v>
      </c>
      <c r="F7912" s="103" t="s">
        <v>918</v>
      </c>
      <c r="G7912" s="103" t="s">
        <v>503</v>
      </c>
      <c r="H7912" s="103" t="s">
        <v>504</v>
      </c>
      <c r="I7912" s="103" t="s">
        <v>842</v>
      </c>
      <c r="J7912" s="215">
        <v>1478.65</v>
      </c>
      <c r="K7912" s="216" t="s">
        <v>344</v>
      </c>
    </row>
    <row r="7913" spans="1:11" x14ac:dyDescent="0.25">
      <c r="A7913" s="103" t="s">
        <v>810</v>
      </c>
      <c r="B7913" s="103" t="s">
        <v>344</v>
      </c>
      <c r="C7913" s="103" t="s">
        <v>904</v>
      </c>
      <c r="D7913" s="103" t="s">
        <v>917</v>
      </c>
      <c r="E7913" s="103" t="s">
        <v>918</v>
      </c>
      <c r="F7913" s="103" t="s">
        <v>918</v>
      </c>
      <c r="G7913" s="103" t="s">
        <v>503</v>
      </c>
      <c r="H7913" s="103" t="s">
        <v>504</v>
      </c>
      <c r="I7913" s="103" t="s">
        <v>842</v>
      </c>
      <c r="J7913" s="215">
        <v>503.62</v>
      </c>
      <c r="K7913" s="216" t="s">
        <v>344</v>
      </c>
    </row>
    <row r="7914" spans="1:11" x14ac:dyDescent="0.25">
      <c r="A7914" s="103" t="s">
        <v>1038</v>
      </c>
      <c r="B7914" s="103" t="s">
        <v>344</v>
      </c>
      <c r="C7914" s="103" t="s">
        <v>904</v>
      </c>
      <c r="D7914" s="103" t="s">
        <v>917</v>
      </c>
      <c r="E7914" s="103" t="s">
        <v>918</v>
      </c>
      <c r="F7914" s="103" t="s">
        <v>918</v>
      </c>
      <c r="G7914" s="103" t="s">
        <v>503</v>
      </c>
      <c r="H7914" s="103" t="s">
        <v>504</v>
      </c>
      <c r="I7914" s="103" t="s">
        <v>842</v>
      </c>
      <c r="J7914" s="215">
        <v>253.17</v>
      </c>
      <c r="K7914" s="216" t="s">
        <v>344</v>
      </c>
    </row>
    <row r="7915" spans="1:11" x14ac:dyDescent="0.25">
      <c r="A7915" s="103" t="s">
        <v>806</v>
      </c>
      <c r="B7915" s="103" t="s">
        <v>344</v>
      </c>
      <c r="C7915" s="103" t="s">
        <v>904</v>
      </c>
      <c r="D7915" s="103" t="s">
        <v>917</v>
      </c>
      <c r="E7915" s="103" t="s">
        <v>918</v>
      </c>
      <c r="F7915" s="103" t="s">
        <v>918</v>
      </c>
      <c r="G7915" s="103" t="s">
        <v>503</v>
      </c>
      <c r="H7915" s="103" t="s">
        <v>504</v>
      </c>
      <c r="I7915" s="103" t="s">
        <v>842</v>
      </c>
      <c r="J7915" s="215">
        <v>785.58</v>
      </c>
      <c r="K7915" s="216" t="s">
        <v>344</v>
      </c>
    </row>
    <row r="7916" spans="1:11" x14ac:dyDescent="0.25">
      <c r="A7916" s="103" t="s">
        <v>807</v>
      </c>
      <c r="B7916" s="103" t="s">
        <v>344</v>
      </c>
      <c r="C7916" s="103" t="s">
        <v>904</v>
      </c>
      <c r="D7916" s="103" t="s">
        <v>917</v>
      </c>
      <c r="E7916" s="103" t="s">
        <v>918</v>
      </c>
      <c r="F7916" s="103" t="s">
        <v>918</v>
      </c>
      <c r="G7916" s="103" t="s">
        <v>503</v>
      </c>
      <c r="H7916" s="103" t="s">
        <v>504</v>
      </c>
      <c r="I7916" s="103" t="s">
        <v>842</v>
      </c>
      <c r="J7916" s="215">
        <v>68.75</v>
      </c>
      <c r="K7916" s="216" t="s">
        <v>344</v>
      </c>
    </row>
    <row r="7917" spans="1:11" x14ac:dyDescent="0.25">
      <c r="A7917" s="103" t="s">
        <v>809</v>
      </c>
      <c r="B7917" s="103" t="s">
        <v>344</v>
      </c>
      <c r="C7917" s="103" t="s">
        <v>904</v>
      </c>
      <c r="D7917" s="103" t="s">
        <v>917</v>
      </c>
      <c r="E7917" s="103" t="s">
        <v>918</v>
      </c>
      <c r="F7917" s="103" t="s">
        <v>918</v>
      </c>
      <c r="G7917" s="103" t="s">
        <v>505</v>
      </c>
      <c r="H7917" s="103" t="s">
        <v>506</v>
      </c>
      <c r="I7917" s="103" t="s">
        <v>842</v>
      </c>
      <c r="J7917" s="215">
        <v>96</v>
      </c>
      <c r="K7917" s="216" t="s">
        <v>344</v>
      </c>
    </row>
    <row r="7918" spans="1:11" x14ac:dyDescent="0.25">
      <c r="A7918" s="103" t="s">
        <v>810</v>
      </c>
      <c r="B7918" s="103" t="s">
        <v>344</v>
      </c>
      <c r="C7918" s="103" t="s">
        <v>904</v>
      </c>
      <c r="D7918" s="103" t="s">
        <v>917</v>
      </c>
      <c r="E7918" s="103" t="s">
        <v>918</v>
      </c>
      <c r="F7918" s="103" t="s">
        <v>918</v>
      </c>
      <c r="G7918" s="103" t="s">
        <v>505</v>
      </c>
      <c r="H7918" s="103" t="s">
        <v>506</v>
      </c>
      <c r="I7918" s="103" t="s">
        <v>842</v>
      </c>
      <c r="J7918" s="215">
        <v>97.26</v>
      </c>
      <c r="K7918" s="216" t="s">
        <v>344</v>
      </c>
    </row>
    <row r="7919" spans="1:11" x14ac:dyDescent="0.25">
      <c r="A7919" s="103" t="s">
        <v>806</v>
      </c>
      <c r="B7919" s="103" t="s">
        <v>344</v>
      </c>
      <c r="C7919" s="103" t="s">
        <v>904</v>
      </c>
      <c r="D7919" s="103" t="s">
        <v>917</v>
      </c>
      <c r="E7919" s="103" t="s">
        <v>918</v>
      </c>
      <c r="F7919" s="103" t="s">
        <v>918</v>
      </c>
      <c r="G7919" s="103" t="s">
        <v>505</v>
      </c>
      <c r="H7919" s="103" t="s">
        <v>506</v>
      </c>
      <c r="I7919" s="103" t="s">
        <v>842</v>
      </c>
      <c r="J7919" s="215">
        <v>221.91</v>
      </c>
      <c r="K7919" s="216" t="s">
        <v>344</v>
      </c>
    </row>
    <row r="7920" spans="1:11" x14ac:dyDescent="0.25">
      <c r="A7920" s="103" t="s">
        <v>807</v>
      </c>
      <c r="B7920" s="103" t="s">
        <v>344</v>
      </c>
      <c r="C7920" s="103" t="s">
        <v>904</v>
      </c>
      <c r="D7920" s="103" t="s">
        <v>917</v>
      </c>
      <c r="E7920" s="103" t="s">
        <v>918</v>
      </c>
      <c r="F7920" s="103" t="s">
        <v>918</v>
      </c>
      <c r="G7920" s="103" t="s">
        <v>505</v>
      </c>
      <c r="H7920" s="103" t="s">
        <v>506</v>
      </c>
      <c r="I7920" s="103" t="s">
        <v>842</v>
      </c>
      <c r="J7920" s="215">
        <v>125.86</v>
      </c>
      <c r="K7920" s="216" t="s">
        <v>344</v>
      </c>
    </row>
    <row r="7921" spans="1:11" x14ac:dyDescent="0.25">
      <c r="A7921" s="103" t="s">
        <v>808</v>
      </c>
      <c r="B7921" s="103" t="s">
        <v>344</v>
      </c>
      <c r="C7921" s="103" t="s">
        <v>904</v>
      </c>
      <c r="D7921" s="103" t="s">
        <v>917</v>
      </c>
      <c r="E7921" s="103" t="s">
        <v>918</v>
      </c>
      <c r="F7921" s="103" t="s">
        <v>918</v>
      </c>
      <c r="G7921" s="103" t="s">
        <v>507</v>
      </c>
      <c r="H7921" s="103" t="s">
        <v>508</v>
      </c>
      <c r="I7921" s="103" t="s">
        <v>842</v>
      </c>
      <c r="J7921" s="215">
        <v>199.51</v>
      </c>
      <c r="K7921" s="216" t="s">
        <v>344</v>
      </c>
    </row>
    <row r="7922" spans="1:11" x14ac:dyDescent="0.25">
      <c r="A7922" s="103" t="s">
        <v>809</v>
      </c>
      <c r="B7922" s="103" t="s">
        <v>344</v>
      </c>
      <c r="C7922" s="103" t="s">
        <v>904</v>
      </c>
      <c r="D7922" s="103" t="s">
        <v>917</v>
      </c>
      <c r="E7922" s="103" t="s">
        <v>918</v>
      </c>
      <c r="F7922" s="103" t="s">
        <v>918</v>
      </c>
      <c r="G7922" s="103" t="s">
        <v>507</v>
      </c>
      <c r="H7922" s="103" t="s">
        <v>508</v>
      </c>
      <c r="I7922" s="103" t="s">
        <v>842</v>
      </c>
      <c r="J7922" s="215">
        <v>189.82</v>
      </c>
      <c r="K7922" s="216" t="s">
        <v>344</v>
      </c>
    </row>
    <row r="7923" spans="1:11" x14ac:dyDescent="0.25">
      <c r="A7923" s="103" t="s">
        <v>810</v>
      </c>
      <c r="B7923" s="103" t="s">
        <v>344</v>
      </c>
      <c r="C7923" s="103" t="s">
        <v>904</v>
      </c>
      <c r="D7923" s="103" t="s">
        <v>917</v>
      </c>
      <c r="E7923" s="103" t="s">
        <v>918</v>
      </c>
      <c r="F7923" s="103" t="s">
        <v>918</v>
      </c>
      <c r="G7923" s="103" t="s">
        <v>507</v>
      </c>
      <c r="H7923" s="103" t="s">
        <v>508</v>
      </c>
      <c r="I7923" s="103" t="s">
        <v>842</v>
      </c>
      <c r="J7923" s="215">
        <v>327.69</v>
      </c>
      <c r="K7923" s="216" t="s">
        <v>344</v>
      </c>
    </row>
    <row r="7924" spans="1:11" x14ac:dyDescent="0.25">
      <c r="A7924" s="103" t="s">
        <v>1038</v>
      </c>
      <c r="B7924" s="103" t="s">
        <v>344</v>
      </c>
      <c r="C7924" s="103" t="s">
        <v>904</v>
      </c>
      <c r="D7924" s="103" t="s">
        <v>917</v>
      </c>
      <c r="E7924" s="103" t="s">
        <v>918</v>
      </c>
      <c r="F7924" s="103" t="s">
        <v>918</v>
      </c>
      <c r="G7924" s="103" t="s">
        <v>507</v>
      </c>
      <c r="H7924" s="103" t="s">
        <v>508</v>
      </c>
      <c r="I7924" s="103" t="s">
        <v>842</v>
      </c>
      <c r="J7924" s="215">
        <v>51.93</v>
      </c>
      <c r="K7924" s="216" t="s">
        <v>344</v>
      </c>
    </row>
    <row r="7925" spans="1:11" x14ac:dyDescent="0.25">
      <c r="A7925" s="103" t="s">
        <v>806</v>
      </c>
      <c r="B7925" s="103" t="s">
        <v>344</v>
      </c>
      <c r="C7925" s="103" t="s">
        <v>904</v>
      </c>
      <c r="D7925" s="103" t="s">
        <v>917</v>
      </c>
      <c r="E7925" s="103" t="s">
        <v>918</v>
      </c>
      <c r="F7925" s="103" t="s">
        <v>918</v>
      </c>
      <c r="G7925" s="103" t="s">
        <v>507</v>
      </c>
      <c r="H7925" s="103" t="s">
        <v>508</v>
      </c>
      <c r="I7925" s="103" t="s">
        <v>842</v>
      </c>
      <c r="J7925" s="215">
        <v>319.81</v>
      </c>
      <c r="K7925" s="216" t="s">
        <v>344</v>
      </c>
    </row>
    <row r="7926" spans="1:11" x14ac:dyDescent="0.25">
      <c r="A7926" s="103" t="s">
        <v>807</v>
      </c>
      <c r="B7926" s="103" t="s">
        <v>344</v>
      </c>
      <c r="C7926" s="103" t="s">
        <v>904</v>
      </c>
      <c r="D7926" s="103" t="s">
        <v>917</v>
      </c>
      <c r="E7926" s="103" t="s">
        <v>918</v>
      </c>
      <c r="F7926" s="103" t="s">
        <v>918</v>
      </c>
      <c r="G7926" s="103" t="s">
        <v>507</v>
      </c>
      <c r="H7926" s="103" t="s">
        <v>508</v>
      </c>
      <c r="I7926" s="103" t="s">
        <v>842</v>
      </c>
      <c r="J7926" s="215">
        <v>266.87</v>
      </c>
      <c r="K7926" s="216" t="s">
        <v>344</v>
      </c>
    </row>
    <row r="7927" spans="1:11" x14ac:dyDescent="0.25">
      <c r="A7927" s="103" t="s">
        <v>808</v>
      </c>
      <c r="B7927" s="103" t="s">
        <v>344</v>
      </c>
      <c r="C7927" s="103" t="s">
        <v>904</v>
      </c>
      <c r="D7927" s="103" t="s">
        <v>917</v>
      </c>
      <c r="E7927" s="103" t="s">
        <v>918</v>
      </c>
      <c r="F7927" s="103" t="s">
        <v>918</v>
      </c>
      <c r="G7927" s="103" t="s">
        <v>529</v>
      </c>
      <c r="H7927" s="103" t="s">
        <v>530</v>
      </c>
      <c r="I7927" s="103" t="s">
        <v>842</v>
      </c>
      <c r="J7927" s="215">
        <v>61.28</v>
      </c>
      <c r="K7927" s="216" t="s">
        <v>344</v>
      </c>
    </row>
    <row r="7928" spans="1:11" x14ac:dyDescent="0.25">
      <c r="A7928" s="103" t="s">
        <v>810</v>
      </c>
      <c r="B7928" s="103" t="s">
        <v>344</v>
      </c>
      <c r="C7928" s="103" t="s">
        <v>904</v>
      </c>
      <c r="D7928" s="103" t="s">
        <v>917</v>
      </c>
      <c r="E7928" s="103" t="s">
        <v>918</v>
      </c>
      <c r="F7928" s="103" t="s">
        <v>918</v>
      </c>
      <c r="G7928" s="103" t="s">
        <v>529</v>
      </c>
      <c r="H7928" s="103" t="s">
        <v>530</v>
      </c>
      <c r="I7928" s="103" t="s">
        <v>842</v>
      </c>
      <c r="J7928" s="215">
        <v>48.47</v>
      </c>
      <c r="K7928" s="216" t="s">
        <v>344</v>
      </c>
    </row>
    <row r="7929" spans="1:11" x14ac:dyDescent="0.25">
      <c r="A7929" s="103" t="s">
        <v>1038</v>
      </c>
      <c r="B7929" s="103" t="s">
        <v>344</v>
      </c>
      <c r="C7929" s="103" t="s">
        <v>904</v>
      </c>
      <c r="D7929" s="103" t="s">
        <v>917</v>
      </c>
      <c r="E7929" s="103" t="s">
        <v>918</v>
      </c>
      <c r="F7929" s="103" t="s">
        <v>918</v>
      </c>
      <c r="G7929" s="103" t="s">
        <v>529</v>
      </c>
      <c r="H7929" s="103" t="s">
        <v>530</v>
      </c>
      <c r="I7929" s="103" t="s">
        <v>842</v>
      </c>
      <c r="J7929" s="215">
        <v>38.74</v>
      </c>
      <c r="K7929" s="216" t="s">
        <v>344</v>
      </c>
    </row>
    <row r="7930" spans="1:11" x14ac:dyDescent="0.25">
      <c r="A7930" s="103" t="s">
        <v>806</v>
      </c>
      <c r="B7930" s="103" t="s">
        <v>344</v>
      </c>
      <c r="C7930" s="103" t="s">
        <v>904</v>
      </c>
      <c r="D7930" s="103" t="s">
        <v>917</v>
      </c>
      <c r="E7930" s="103" t="s">
        <v>918</v>
      </c>
      <c r="F7930" s="103" t="s">
        <v>918</v>
      </c>
      <c r="G7930" s="103" t="s">
        <v>529</v>
      </c>
      <c r="H7930" s="103" t="s">
        <v>530</v>
      </c>
      <c r="I7930" s="103" t="s">
        <v>842</v>
      </c>
      <c r="J7930" s="215">
        <v>209.4</v>
      </c>
      <c r="K7930" s="216" t="s">
        <v>344</v>
      </c>
    </row>
    <row r="7931" spans="1:11" x14ac:dyDescent="0.25">
      <c r="A7931" s="103" t="s">
        <v>808</v>
      </c>
      <c r="B7931" s="103" t="s">
        <v>344</v>
      </c>
      <c r="C7931" s="103" t="s">
        <v>904</v>
      </c>
      <c r="D7931" s="103" t="s">
        <v>917</v>
      </c>
      <c r="E7931" s="103" t="s">
        <v>918</v>
      </c>
      <c r="F7931" s="103" t="s">
        <v>918</v>
      </c>
      <c r="G7931" s="103" t="s">
        <v>509</v>
      </c>
      <c r="H7931" s="103" t="s">
        <v>510</v>
      </c>
      <c r="I7931" s="103" t="s">
        <v>842</v>
      </c>
      <c r="J7931" s="215">
        <v>113.77</v>
      </c>
      <c r="K7931" s="216" t="s">
        <v>344</v>
      </c>
    </row>
    <row r="7932" spans="1:11" x14ac:dyDescent="0.25">
      <c r="A7932" s="103" t="s">
        <v>809</v>
      </c>
      <c r="B7932" s="103" t="s">
        <v>344</v>
      </c>
      <c r="C7932" s="103" t="s">
        <v>904</v>
      </c>
      <c r="D7932" s="103" t="s">
        <v>917</v>
      </c>
      <c r="E7932" s="103" t="s">
        <v>918</v>
      </c>
      <c r="F7932" s="103" t="s">
        <v>918</v>
      </c>
      <c r="G7932" s="103" t="s">
        <v>509</v>
      </c>
      <c r="H7932" s="103" t="s">
        <v>510</v>
      </c>
      <c r="I7932" s="103" t="s">
        <v>842</v>
      </c>
      <c r="J7932" s="215">
        <v>267.27</v>
      </c>
      <c r="K7932" s="216" t="s">
        <v>344</v>
      </c>
    </row>
    <row r="7933" spans="1:11" x14ac:dyDescent="0.25">
      <c r="A7933" s="103" t="s">
        <v>810</v>
      </c>
      <c r="B7933" s="103" t="s">
        <v>344</v>
      </c>
      <c r="C7933" s="103" t="s">
        <v>904</v>
      </c>
      <c r="D7933" s="103" t="s">
        <v>917</v>
      </c>
      <c r="E7933" s="103" t="s">
        <v>918</v>
      </c>
      <c r="F7933" s="103" t="s">
        <v>918</v>
      </c>
      <c r="G7933" s="103" t="s">
        <v>509</v>
      </c>
      <c r="H7933" s="103" t="s">
        <v>510</v>
      </c>
      <c r="I7933" s="103" t="s">
        <v>842</v>
      </c>
      <c r="J7933" s="215">
        <v>36.93</v>
      </c>
      <c r="K7933" s="216" t="s">
        <v>344</v>
      </c>
    </row>
    <row r="7934" spans="1:11" x14ac:dyDescent="0.25">
      <c r="A7934" s="103" t="s">
        <v>1038</v>
      </c>
      <c r="B7934" s="103" t="s">
        <v>344</v>
      </c>
      <c r="C7934" s="103" t="s">
        <v>904</v>
      </c>
      <c r="D7934" s="103" t="s">
        <v>917</v>
      </c>
      <c r="E7934" s="103" t="s">
        <v>918</v>
      </c>
      <c r="F7934" s="103" t="s">
        <v>918</v>
      </c>
      <c r="G7934" s="103" t="s">
        <v>509</v>
      </c>
      <c r="H7934" s="103" t="s">
        <v>510</v>
      </c>
      <c r="I7934" s="103" t="s">
        <v>842</v>
      </c>
      <c r="J7934" s="215">
        <v>53.45</v>
      </c>
      <c r="K7934" s="216" t="s">
        <v>344</v>
      </c>
    </row>
    <row r="7935" spans="1:11" x14ac:dyDescent="0.25">
      <c r="A7935" s="103" t="s">
        <v>806</v>
      </c>
      <c r="B7935" s="103" t="s">
        <v>344</v>
      </c>
      <c r="C7935" s="103" t="s">
        <v>904</v>
      </c>
      <c r="D7935" s="103" t="s">
        <v>917</v>
      </c>
      <c r="E7935" s="103" t="s">
        <v>918</v>
      </c>
      <c r="F7935" s="103" t="s">
        <v>918</v>
      </c>
      <c r="G7935" s="103" t="s">
        <v>509</v>
      </c>
      <c r="H7935" s="103" t="s">
        <v>510</v>
      </c>
      <c r="I7935" s="103" t="s">
        <v>842</v>
      </c>
      <c r="J7935" s="215">
        <v>27.88</v>
      </c>
      <c r="K7935" s="216" t="s">
        <v>344</v>
      </c>
    </row>
    <row r="7936" spans="1:11" x14ac:dyDescent="0.25">
      <c r="A7936" s="103" t="s">
        <v>807</v>
      </c>
      <c r="B7936" s="103" t="s">
        <v>344</v>
      </c>
      <c r="C7936" s="103" t="s">
        <v>904</v>
      </c>
      <c r="D7936" s="103" t="s">
        <v>917</v>
      </c>
      <c r="E7936" s="103" t="s">
        <v>918</v>
      </c>
      <c r="F7936" s="103" t="s">
        <v>918</v>
      </c>
      <c r="G7936" s="103" t="s">
        <v>509</v>
      </c>
      <c r="H7936" s="103" t="s">
        <v>510</v>
      </c>
      <c r="I7936" s="103" t="s">
        <v>842</v>
      </c>
      <c r="J7936" s="215">
        <v>95.36</v>
      </c>
      <c r="K7936" s="216" t="s">
        <v>344</v>
      </c>
    </row>
    <row r="7937" spans="1:11" x14ac:dyDescent="0.25">
      <c r="A7937" s="103" t="s">
        <v>808</v>
      </c>
      <c r="B7937" s="103" t="s">
        <v>344</v>
      </c>
      <c r="C7937" s="103" t="s">
        <v>904</v>
      </c>
      <c r="D7937" s="103" t="s">
        <v>917</v>
      </c>
      <c r="E7937" s="103" t="s">
        <v>918</v>
      </c>
      <c r="F7937" s="103" t="s">
        <v>918</v>
      </c>
      <c r="G7937" s="103" t="s">
        <v>483</v>
      </c>
      <c r="H7937" s="103" t="s">
        <v>484</v>
      </c>
      <c r="I7937" s="103" t="s">
        <v>842</v>
      </c>
      <c r="J7937" s="215">
        <v>21.15</v>
      </c>
      <c r="K7937" s="216" t="s">
        <v>344</v>
      </c>
    </row>
    <row r="7938" spans="1:11" x14ac:dyDescent="0.25">
      <c r="A7938" s="103" t="s">
        <v>807</v>
      </c>
      <c r="B7938" s="103" t="s">
        <v>344</v>
      </c>
      <c r="C7938" s="103" t="s">
        <v>904</v>
      </c>
      <c r="D7938" s="103" t="s">
        <v>917</v>
      </c>
      <c r="E7938" s="103" t="s">
        <v>918</v>
      </c>
      <c r="F7938" s="103" t="s">
        <v>918</v>
      </c>
      <c r="G7938" s="103" t="s">
        <v>483</v>
      </c>
      <c r="H7938" s="103" t="s">
        <v>484</v>
      </c>
      <c r="I7938" s="103" t="s">
        <v>842</v>
      </c>
      <c r="J7938" s="215">
        <v>155.13</v>
      </c>
      <c r="K7938" s="216" t="s">
        <v>344</v>
      </c>
    </row>
    <row r="7939" spans="1:11" x14ac:dyDescent="0.25">
      <c r="A7939" s="103" t="s">
        <v>808</v>
      </c>
      <c r="B7939" s="103" t="s">
        <v>344</v>
      </c>
      <c r="C7939" s="103" t="s">
        <v>904</v>
      </c>
      <c r="D7939" s="103" t="s">
        <v>917</v>
      </c>
      <c r="E7939" s="103" t="s">
        <v>918</v>
      </c>
      <c r="F7939" s="103" t="s">
        <v>918</v>
      </c>
      <c r="G7939" s="103" t="s">
        <v>511</v>
      </c>
      <c r="H7939" s="103" t="s">
        <v>512</v>
      </c>
      <c r="I7939" s="103" t="s">
        <v>842</v>
      </c>
      <c r="J7939" s="215">
        <v>192.95</v>
      </c>
      <c r="K7939" s="216" t="s">
        <v>344</v>
      </c>
    </row>
    <row r="7940" spans="1:11" x14ac:dyDescent="0.25">
      <c r="A7940" s="103" t="s">
        <v>809</v>
      </c>
      <c r="B7940" s="103" t="s">
        <v>344</v>
      </c>
      <c r="C7940" s="103" t="s">
        <v>904</v>
      </c>
      <c r="D7940" s="103" t="s">
        <v>917</v>
      </c>
      <c r="E7940" s="103" t="s">
        <v>918</v>
      </c>
      <c r="F7940" s="103" t="s">
        <v>918</v>
      </c>
      <c r="G7940" s="103" t="s">
        <v>511</v>
      </c>
      <c r="H7940" s="103" t="s">
        <v>512</v>
      </c>
      <c r="I7940" s="103" t="s">
        <v>842</v>
      </c>
      <c r="J7940" s="215">
        <v>1293.55</v>
      </c>
      <c r="K7940" s="216" t="s">
        <v>344</v>
      </c>
    </row>
    <row r="7941" spans="1:11" x14ac:dyDescent="0.25">
      <c r="A7941" s="103" t="s">
        <v>810</v>
      </c>
      <c r="B7941" s="103" t="s">
        <v>344</v>
      </c>
      <c r="C7941" s="103" t="s">
        <v>904</v>
      </c>
      <c r="D7941" s="103" t="s">
        <v>917</v>
      </c>
      <c r="E7941" s="103" t="s">
        <v>918</v>
      </c>
      <c r="F7941" s="103" t="s">
        <v>918</v>
      </c>
      <c r="G7941" s="103" t="s">
        <v>511</v>
      </c>
      <c r="H7941" s="103" t="s">
        <v>512</v>
      </c>
      <c r="I7941" s="103" t="s">
        <v>842</v>
      </c>
      <c r="J7941" s="215">
        <v>352.6</v>
      </c>
      <c r="K7941" s="216" t="s">
        <v>344</v>
      </c>
    </row>
    <row r="7942" spans="1:11" x14ac:dyDescent="0.25">
      <c r="A7942" s="103" t="s">
        <v>1038</v>
      </c>
      <c r="B7942" s="103" t="s">
        <v>344</v>
      </c>
      <c r="C7942" s="103" t="s">
        <v>904</v>
      </c>
      <c r="D7942" s="103" t="s">
        <v>917</v>
      </c>
      <c r="E7942" s="103" t="s">
        <v>918</v>
      </c>
      <c r="F7942" s="103" t="s">
        <v>918</v>
      </c>
      <c r="G7942" s="103" t="s">
        <v>511</v>
      </c>
      <c r="H7942" s="103" t="s">
        <v>512</v>
      </c>
      <c r="I7942" s="103" t="s">
        <v>842</v>
      </c>
      <c r="J7942" s="215">
        <v>1321.06</v>
      </c>
      <c r="K7942" s="216" t="s">
        <v>344</v>
      </c>
    </row>
    <row r="7943" spans="1:11" x14ac:dyDescent="0.25">
      <c r="A7943" s="103" t="s">
        <v>806</v>
      </c>
      <c r="B7943" s="103" t="s">
        <v>344</v>
      </c>
      <c r="C7943" s="103" t="s">
        <v>904</v>
      </c>
      <c r="D7943" s="103" t="s">
        <v>917</v>
      </c>
      <c r="E7943" s="103" t="s">
        <v>918</v>
      </c>
      <c r="F7943" s="103" t="s">
        <v>918</v>
      </c>
      <c r="G7943" s="103" t="s">
        <v>511</v>
      </c>
      <c r="H7943" s="103" t="s">
        <v>512</v>
      </c>
      <c r="I7943" s="103" t="s">
        <v>842</v>
      </c>
      <c r="J7943" s="215">
        <v>584.33000000000004</v>
      </c>
      <c r="K7943" s="216" t="s">
        <v>344</v>
      </c>
    </row>
    <row r="7944" spans="1:11" x14ac:dyDescent="0.25">
      <c r="A7944" s="103" t="s">
        <v>809</v>
      </c>
      <c r="B7944" s="103" t="s">
        <v>344</v>
      </c>
      <c r="C7944" s="103" t="s">
        <v>904</v>
      </c>
      <c r="D7944" s="103" t="s">
        <v>917</v>
      </c>
      <c r="E7944" s="103" t="s">
        <v>918</v>
      </c>
      <c r="F7944" s="103" t="s">
        <v>918</v>
      </c>
      <c r="G7944" s="103" t="s">
        <v>988</v>
      </c>
      <c r="H7944" s="103" t="s">
        <v>989</v>
      </c>
      <c r="I7944" s="103" t="s">
        <v>842</v>
      </c>
      <c r="J7944" s="215">
        <v>40.29</v>
      </c>
      <c r="K7944" s="216" t="s">
        <v>344</v>
      </c>
    </row>
    <row r="7945" spans="1:11" x14ac:dyDescent="0.25">
      <c r="A7945" s="103" t="s">
        <v>810</v>
      </c>
      <c r="B7945" s="103" t="s">
        <v>344</v>
      </c>
      <c r="C7945" s="103" t="s">
        <v>904</v>
      </c>
      <c r="D7945" s="103" t="s">
        <v>917</v>
      </c>
      <c r="E7945" s="103" t="s">
        <v>918</v>
      </c>
      <c r="F7945" s="103" t="s">
        <v>918</v>
      </c>
      <c r="G7945" s="103" t="s">
        <v>988</v>
      </c>
      <c r="H7945" s="103" t="s">
        <v>989</v>
      </c>
      <c r="I7945" s="103" t="s">
        <v>842</v>
      </c>
      <c r="J7945" s="215">
        <v>21.46</v>
      </c>
      <c r="K7945" s="216" t="s">
        <v>344</v>
      </c>
    </row>
    <row r="7946" spans="1:11" x14ac:dyDescent="0.25">
      <c r="A7946" s="103" t="s">
        <v>809</v>
      </c>
      <c r="B7946" s="103" t="s">
        <v>344</v>
      </c>
      <c r="C7946" s="103" t="s">
        <v>904</v>
      </c>
      <c r="D7946" s="103" t="s">
        <v>917</v>
      </c>
      <c r="E7946" s="103" t="s">
        <v>918</v>
      </c>
      <c r="F7946" s="103" t="s">
        <v>918</v>
      </c>
      <c r="G7946" s="103" t="s">
        <v>551</v>
      </c>
      <c r="H7946" s="103" t="s">
        <v>552</v>
      </c>
      <c r="I7946" s="103" t="s">
        <v>842</v>
      </c>
      <c r="J7946" s="215">
        <v>19.05</v>
      </c>
      <c r="K7946" s="216" t="s">
        <v>344</v>
      </c>
    </row>
    <row r="7947" spans="1:11" x14ac:dyDescent="0.25">
      <c r="A7947" s="103" t="s">
        <v>810</v>
      </c>
      <c r="B7947" s="103" t="s">
        <v>344</v>
      </c>
      <c r="C7947" s="103" t="s">
        <v>904</v>
      </c>
      <c r="D7947" s="103" t="s">
        <v>917</v>
      </c>
      <c r="E7947" s="103" t="s">
        <v>918</v>
      </c>
      <c r="F7947" s="103" t="s">
        <v>918</v>
      </c>
      <c r="G7947" s="103" t="s">
        <v>551</v>
      </c>
      <c r="H7947" s="103" t="s">
        <v>552</v>
      </c>
      <c r="I7947" s="103" t="s">
        <v>842</v>
      </c>
      <c r="J7947" s="215">
        <v>36.46</v>
      </c>
      <c r="K7947" s="216" t="s">
        <v>344</v>
      </c>
    </row>
    <row r="7948" spans="1:11" x14ac:dyDescent="0.25">
      <c r="A7948" s="103" t="s">
        <v>810</v>
      </c>
      <c r="B7948" s="103" t="s">
        <v>344</v>
      </c>
      <c r="C7948" s="103" t="s">
        <v>904</v>
      </c>
      <c r="D7948" s="103" t="s">
        <v>917</v>
      </c>
      <c r="E7948" s="103" t="s">
        <v>918</v>
      </c>
      <c r="F7948" s="103" t="s">
        <v>918</v>
      </c>
      <c r="G7948" s="103" t="s">
        <v>990</v>
      </c>
      <c r="H7948" s="103" t="s">
        <v>991</v>
      </c>
      <c r="I7948" s="103" t="s">
        <v>842</v>
      </c>
      <c r="J7948" s="215">
        <v>67.430000000000007</v>
      </c>
      <c r="K7948" s="216" t="s">
        <v>344</v>
      </c>
    </row>
    <row r="7949" spans="1:11" x14ac:dyDescent="0.25">
      <c r="A7949" s="103" t="s">
        <v>809</v>
      </c>
      <c r="B7949" s="103" t="s">
        <v>344</v>
      </c>
      <c r="C7949" s="103" t="s">
        <v>904</v>
      </c>
      <c r="D7949" s="103" t="s">
        <v>917</v>
      </c>
      <c r="E7949" s="103" t="s">
        <v>918</v>
      </c>
      <c r="F7949" s="103" t="s">
        <v>918</v>
      </c>
      <c r="G7949" s="103" t="s">
        <v>595</v>
      </c>
      <c r="H7949" s="103" t="s">
        <v>596</v>
      </c>
      <c r="I7949" s="103" t="s">
        <v>842</v>
      </c>
      <c r="J7949" s="215">
        <v>133.27000000000001</v>
      </c>
      <c r="K7949" s="216" t="s">
        <v>344</v>
      </c>
    </row>
    <row r="7950" spans="1:11" x14ac:dyDescent="0.25">
      <c r="A7950" s="103" t="s">
        <v>810</v>
      </c>
      <c r="B7950" s="103" t="s">
        <v>344</v>
      </c>
      <c r="C7950" s="103" t="s">
        <v>904</v>
      </c>
      <c r="D7950" s="103" t="s">
        <v>917</v>
      </c>
      <c r="E7950" s="103" t="s">
        <v>918</v>
      </c>
      <c r="F7950" s="103" t="s">
        <v>918</v>
      </c>
      <c r="G7950" s="103" t="s">
        <v>595</v>
      </c>
      <c r="H7950" s="103" t="s">
        <v>596</v>
      </c>
      <c r="I7950" s="103" t="s">
        <v>842</v>
      </c>
      <c r="J7950" s="215">
        <v>35.93</v>
      </c>
      <c r="K7950" s="216" t="s">
        <v>344</v>
      </c>
    </row>
    <row r="7951" spans="1:11" x14ac:dyDescent="0.25">
      <c r="A7951" s="103" t="s">
        <v>809</v>
      </c>
      <c r="B7951" s="103" t="s">
        <v>344</v>
      </c>
      <c r="C7951" s="103" t="s">
        <v>904</v>
      </c>
      <c r="D7951" s="103" t="s">
        <v>917</v>
      </c>
      <c r="E7951" s="103" t="s">
        <v>918</v>
      </c>
      <c r="F7951" s="103" t="s">
        <v>918</v>
      </c>
      <c r="G7951" s="103" t="s">
        <v>513</v>
      </c>
      <c r="H7951" s="103" t="s">
        <v>514</v>
      </c>
      <c r="I7951" s="103" t="s">
        <v>842</v>
      </c>
      <c r="J7951" s="215">
        <v>449.94</v>
      </c>
      <c r="K7951" s="216" t="s">
        <v>344</v>
      </c>
    </row>
    <row r="7952" spans="1:11" x14ac:dyDescent="0.25">
      <c r="A7952" s="103" t="s">
        <v>810</v>
      </c>
      <c r="B7952" s="103" t="s">
        <v>344</v>
      </c>
      <c r="C7952" s="103" t="s">
        <v>904</v>
      </c>
      <c r="D7952" s="103" t="s">
        <v>917</v>
      </c>
      <c r="E7952" s="103" t="s">
        <v>918</v>
      </c>
      <c r="F7952" s="103" t="s">
        <v>918</v>
      </c>
      <c r="G7952" s="103" t="s">
        <v>513</v>
      </c>
      <c r="H7952" s="103" t="s">
        <v>514</v>
      </c>
      <c r="I7952" s="103" t="s">
        <v>842</v>
      </c>
      <c r="J7952" s="215">
        <v>101.29</v>
      </c>
      <c r="K7952" s="216" t="s">
        <v>344</v>
      </c>
    </row>
    <row r="7953" spans="1:11" x14ac:dyDescent="0.25">
      <c r="A7953" s="103" t="s">
        <v>806</v>
      </c>
      <c r="B7953" s="103" t="s">
        <v>344</v>
      </c>
      <c r="C7953" s="103" t="s">
        <v>904</v>
      </c>
      <c r="D7953" s="103" t="s">
        <v>917</v>
      </c>
      <c r="E7953" s="103" t="s">
        <v>918</v>
      </c>
      <c r="F7953" s="103" t="s">
        <v>918</v>
      </c>
      <c r="G7953" s="103" t="s">
        <v>513</v>
      </c>
      <c r="H7953" s="103" t="s">
        <v>514</v>
      </c>
      <c r="I7953" s="103" t="s">
        <v>842</v>
      </c>
      <c r="J7953" s="215">
        <v>337.39</v>
      </c>
      <c r="K7953" s="216" t="s">
        <v>344</v>
      </c>
    </row>
    <row r="7954" spans="1:11" x14ac:dyDescent="0.25">
      <c r="A7954" s="103" t="s">
        <v>808</v>
      </c>
      <c r="B7954" s="103" t="s">
        <v>344</v>
      </c>
      <c r="C7954" s="103" t="s">
        <v>904</v>
      </c>
      <c r="D7954" s="103" t="s">
        <v>917</v>
      </c>
      <c r="E7954" s="103" t="s">
        <v>918</v>
      </c>
      <c r="F7954" s="103" t="s">
        <v>918</v>
      </c>
      <c r="G7954" s="103" t="s">
        <v>515</v>
      </c>
      <c r="H7954" s="103" t="s">
        <v>516</v>
      </c>
      <c r="I7954" s="103" t="s">
        <v>842</v>
      </c>
      <c r="J7954" s="215">
        <v>137.65</v>
      </c>
      <c r="K7954" s="216" t="s">
        <v>344</v>
      </c>
    </row>
    <row r="7955" spans="1:11" x14ac:dyDescent="0.25">
      <c r="A7955" s="103" t="s">
        <v>809</v>
      </c>
      <c r="B7955" s="103" t="s">
        <v>344</v>
      </c>
      <c r="C7955" s="103" t="s">
        <v>904</v>
      </c>
      <c r="D7955" s="103" t="s">
        <v>917</v>
      </c>
      <c r="E7955" s="103" t="s">
        <v>918</v>
      </c>
      <c r="F7955" s="103" t="s">
        <v>918</v>
      </c>
      <c r="G7955" s="103" t="s">
        <v>515</v>
      </c>
      <c r="H7955" s="103" t="s">
        <v>516</v>
      </c>
      <c r="I7955" s="103" t="s">
        <v>842</v>
      </c>
      <c r="J7955" s="215">
        <v>78.03</v>
      </c>
      <c r="K7955" s="216" t="s">
        <v>344</v>
      </c>
    </row>
    <row r="7956" spans="1:11" x14ac:dyDescent="0.25">
      <c r="A7956" s="103" t="s">
        <v>806</v>
      </c>
      <c r="B7956" s="103" t="s">
        <v>344</v>
      </c>
      <c r="C7956" s="103" t="s">
        <v>904</v>
      </c>
      <c r="D7956" s="103" t="s">
        <v>917</v>
      </c>
      <c r="E7956" s="103" t="s">
        <v>918</v>
      </c>
      <c r="F7956" s="103" t="s">
        <v>918</v>
      </c>
      <c r="G7956" s="103" t="s">
        <v>515</v>
      </c>
      <c r="H7956" s="103" t="s">
        <v>516</v>
      </c>
      <c r="I7956" s="103" t="s">
        <v>842</v>
      </c>
      <c r="J7956" s="215">
        <v>84.29</v>
      </c>
      <c r="K7956" s="216" t="s">
        <v>344</v>
      </c>
    </row>
    <row r="7957" spans="1:11" x14ac:dyDescent="0.25">
      <c r="A7957" s="103" t="s">
        <v>808</v>
      </c>
      <c r="B7957" s="103" t="s">
        <v>344</v>
      </c>
      <c r="C7957" s="103" t="s">
        <v>904</v>
      </c>
      <c r="D7957" s="103" t="s">
        <v>917</v>
      </c>
      <c r="E7957" s="103" t="s">
        <v>918</v>
      </c>
      <c r="F7957" s="103" t="s">
        <v>918</v>
      </c>
      <c r="G7957" s="103" t="s">
        <v>531</v>
      </c>
      <c r="H7957" s="103" t="s">
        <v>532</v>
      </c>
      <c r="I7957" s="103" t="s">
        <v>842</v>
      </c>
      <c r="J7957" s="215">
        <v>113.18</v>
      </c>
      <c r="K7957" s="216" t="s">
        <v>344</v>
      </c>
    </row>
    <row r="7958" spans="1:11" x14ac:dyDescent="0.25">
      <c r="A7958" s="103" t="s">
        <v>809</v>
      </c>
      <c r="B7958" s="103" t="s">
        <v>344</v>
      </c>
      <c r="C7958" s="103" t="s">
        <v>904</v>
      </c>
      <c r="D7958" s="103" t="s">
        <v>917</v>
      </c>
      <c r="E7958" s="103" t="s">
        <v>918</v>
      </c>
      <c r="F7958" s="103" t="s">
        <v>918</v>
      </c>
      <c r="G7958" s="103" t="s">
        <v>531</v>
      </c>
      <c r="H7958" s="103" t="s">
        <v>532</v>
      </c>
      <c r="I7958" s="103" t="s">
        <v>842</v>
      </c>
      <c r="J7958" s="215">
        <v>93.25</v>
      </c>
      <c r="K7958" s="216" t="s">
        <v>344</v>
      </c>
    </row>
    <row r="7959" spans="1:11" x14ac:dyDescent="0.25">
      <c r="A7959" s="103" t="s">
        <v>808</v>
      </c>
      <c r="B7959" s="103" t="s">
        <v>344</v>
      </c>
      <c r="C7959" s="103" t="s">
        <v>904</v>
      </c>
      <c r="D7959" s="103" t="s">
        <v>917</v>
      </c>
      <c r="E7959" s="103" t="s">
        <v>918</v>
      </c>
      <c r="F7959" s="103" t="s">
        <v>918</v>
      </c>
      <c r="G7959" s="103" t="s">
        <v>533</v>
      </c>
      <c r="H7959" s="103" t="s">
        <v>534</v>
      </c>
      <c r="I7959" s="103" t="s">
        <v>842</v>
      </c>
      <c r="J7959" s="215">
        <v>67.790000000000006</v>
      </c>
      <c r="K7959" s="216" t="s">
        <v>344</v>
      </c>
    </row>
    <row r="7960" spans="1:11" x14ac:dyDescent="0.25">
      <c r="A7960" s="103" t="s">
        <v>809</v>
      </c>
      <c r="B7960" s="103" t="s">
        <v>344</v>
      </c>
      <c r="C7960" s="103" t="s">
        <v>904</v>
      </c>
      <c r="D7960" s="103" t="s">
        <v>917</v>
      </c>
      <c r="E7960" s="103" t="s">
        <v>918</v>
      </c>
      <c r="F7960" s="103" t="s">
        <v>918</v>
      </c>
      <c r="G7960" s="103" t="s">
        <v>533</v>
      </c>
      <c r="H7960" s="103" t="s">
        <v>534</v>
      </c>
      <c r="I7960" s="103" t="s">
        <v>842</v>
      </c>
      <c r="J7960" s="215">
        <v>83.26</v>
      </c>
      <c r="K7960" s="216" t="s">
        <v>344</v>
      </c>
    </row>
    <row r="7961" spans="1:11" x14ac:dyDescent="0.25">
      <c r="A7961" s="103" t="s">
        <v>1038</v>
      </c>
      <c r="B7961" s="103" t="s">
        <v>344</v>
      </c>
      <c r="C7961" s="103" t="s">
        <v>904</v>
      </c>
      <c r="D7961" s="103" t="s">
        <v>917</v>
      </c>
      <c r="E7961" s="103" t="s">
        <v>918</v>
      </c>
      <c r="F7961" s="103" t="s">
        <v>918</v>
      </c>
      <c r="G7961" s="103" t="s">
        <v>533</v>
      </c>
      <c r="H7961" s="103" t="s">
        <v>534</v>
      </c>
      <c r="I7961" s="103" t="s">
        <v>842</v>
      </c>
      <c r="J7961" s="215">
        <v>520.98</v>
      </c>
      <c r="K7961" s="216" t="s">
        <v>344</v>
      </c>
    </row>
    <row r="7962" spans="1:11" x14ac:dyDescent="0.25">
      <c r="A7962" s="103" t="s">
        <v>806</v>
      </c>
      <c r="B7962" s="103" t="s">
        <v>344</v>
      </c>
      <c r="C7962" s="103" t="s">
        <v>904</v>
      </c>
      <c r="D7962" s="103" t="s">
        <v>917</v>
      </c>
      <c r="E7962" s="103" t="s">
        <v>918</v>
      </c>
      <c r="F7962" s="103" t="s">
        <v>918</v>
      </c>
      <c r="G7962" s="103" t="s">
        <v>533</v>
      </c>
      <c r="H7962" s="103" t="s">
        <v>534</v>
      </c>
      <c r="I7962" s="103" t="s">
        <v>842</v>
      </c>
      <c r="J7962" s="215">
        <v>52.75</v>
      </c>
      <c r="K7962" s="216" t="s">
        <v>344</v>
      </c>
    </row>
    <row r="7963" spans="1:11" x14ac:dyDescent="0.25">
      <c r="A7963" s="103" t="s">
        <v>810</v>
      </c>
      <c r="B7963" s="103" t="s">
        <v>344</v>
      </c>
      <c r="C7963" s="103" t="s">
        <v>904</v>
      </c>
      <c r="D7963" s="103" t="s">
        <v>917</v>
      </c>
      <c r="E7963" s="103" t="s">
        <v>918</v>
      </c>
      <c r="F7963" s="103" t="s">
        <v>918</v>
      </c>
      <c r="G7963" s="103" t="s">
        <v>525</v>
      </c>
      <c r="H7963" s="103" t="s">
        <v>526</v>
      </c>
      <c r="I7963" s="103" t="s">
        <v>842</v>
      </c>
      <c r="J7963" s="215">
        <v>203.78</v>
      </c>
      <c r="K7963" s="216" t="s">
        <v>344</v>
      </c>
    </row>
    <row r="7964" spans="1:11" x14ac:dyDescent="0.25">
      <c r="A7964" s="103" t="s">
        <v>806</v>
      </c>
      <c r="B7964" s="103" t="s">
        <v>344</v>
      </c>
      <c r="C7964" s="103" t="s">
        <v>904</v>
      </c>
      <c r="D7964" s="103" t="s">
        <v>917</v>
      </c>
      <c r="E7964" s="103" t="s">
        <v>918</v>
      </c>
      <c r="F7964" s="103" t="s">
        <v>918</v>
      </c>
      <c r="G7964" s="103" t="s">
        <v>525</v>
      </c>
      <c r="H7964" s="103" t="s">
        <v>526</v>
      </c>
      <c r="I7964" s="103" t="s">
        <v>842</v>
      </c>
      <c r="J7964" s="215">
        <v>108.15</v>
      </c>
      <c r="K7964" s="216" t="s">
        <v>344</v>
      </c>
    </row>
    <row r="7965" spans="1:11" x14ac:dyDescent="0.25">
      <c r="A7965" s="103" t="s">
        <v>808</v>
      </c>
      <c r="B7965" s="103" t="s">
        <v>344</v>
      </c>
      <c r="C7965" s="103" t="s">
        <v>904</v>
      </c>
      <c r="D7965" s="103" t="s">
        <v>917</v>
      </c>
      <c r="E7965" s="103" t="s">
        <v>918</v>
      </c>
      <c r="F7965" s="103" t="s">
        <v>918</v>
      </c>
      <c r="G7965" s="103" t="s">
        <v>964</v>
      </c>
      <c r="H7965" s="103" t="s">
        <v>965</v>
      </c>
      <c r="I7965" s="103" t="s">
        <v>842</v>
      </c>
      <c r="J7965" s="215">
        <v>48.69</v>
      </c>
      <c r="K7965" s="216" t="s">
        <v>344</v>
      </c>
    </row>
    <row r="7966" spans="1:11" x14ac:dyDescent="0.25">
      <c r="A7966" s="103" t="s">
        <v>809</v>
      </c>
      <c r="B7966" s="103" t="s">
        <v>344</v>
      </c>
      <c r="C7966" s="103" t="s">
        <v>904</v>
      </c>
      <c r="D7966" s="103" t="s">
        <v>917</v>
      </c>
      <c r="E7966" s="103" t="s">
        <v>918</v>
      </c>
      <c r="F7966" s="103" t="s">
        <v>918</v>
      </c>
      <c r="G7966" s="103" t="s">
        <v>964</v>
      </c>
      <c r="H7966" s="103" t="s">
        <v>965</v>
      </c>
      <c r="I7966" s="103" t="s">
        <v>842</v>
      </c>
      <c r="J7966" s="215">
        <v>78.05</v>
      </c>
      <c r="K7966" s="216" t="s">
        <v>344</v>
      </c>
    </row>
    <row r="7967" spans="1:11" x14ac:dyDescent="0.25">
      <c r="A7967" s="103" t="s">
        <v>806</v>
      </c>
      <c r="B7967" s="103" t="s">
        <v>344</v>
      </c>
      <c r="C7967" s="103" t="s">
        <v>904</v>
      </c>
      <c r="D7967" s="103" t="s">
        <v>917</v>
      </c>
      <c r="E7967" s="103" t="s">
        <v>918</v>
      </c>
      <c r="F7967" s="103" t="s">
        <v>918</v>
      </c>
      <c r="G7967" s="103" t="s">
        <v>964</v>
      </c>
      <c r="H7967" s="103" t="s">
        <v>965</v>
      </c>
      <c r="I7967" s="103" t="s">
        <v>842</v>
      </c>
      <c r="J7967" s="215">
        <v>52.93</v>
      </c>
      <c r="K7967" s="216" t="s">
        <v>344</v>
      </c>
    </row>
    <row r="7968" spans="1:11" x14ac:dyDescent="0.25">
      <c r="A7968" s="103" t="s">
        <v>808</v>
      </c>
      <c r="B7968" s="103" t="s">
        <v>344</v>
      </c>
      <c r="C7968" s="103" t="s">
        <v>904</v>
      </c>
      <c r="D7968" s="103" t="s">
        <v>917</v>
      </c>
      <c r="E7968" s="103" t="s">
        <v>918</v>
      </c>
      <c r="F7968" s="103" t="s">
        <v>918</v>
      </c>
      <c r="G7968" s="103" t="s">
        <v>553</v>
      </c>
      <c r="H7968" s="103" t="s">
        <v>554</v>
      </c>
      <c r="I7968" s="103" t="s">
        <v>842</v>
      </c>
      <c r="J7968" s="215">
        <v>304.75</v>
      </c>
      <c r="K7968" s="216" t="s">
        <v>344</v>
      </c>
    </row>
    <row r="7969" spans="1:11" x14ac:dyDescent="0.25">
      <c r="A7969" s="103" t="s">
        <v>809</v>
      </c>
      <c r="B7969" s="103" t="s">
        <v>344</v>
      </c>
      <c r="C7969" s="103" t="s">
        <v>904</v>
      </c>
      <c r="D7969" s="103" t="s">
        <v>917</v>
      </c>
      <c r="E7969" s="103" t="s">
        <v>918</v>
      </c>
      <c r="F7969" s="103" t="s">
        <v>918</v>
      </c>
      <c r="G7969" s="103" t="s">
        <v>553</v>
      </c>
      <c r="H7969" s="103" t="s">
        <v>554</v>
      </c>
      <c r="I7969" s="103" t="s">
        <v>842</v>
      </c>
      <c r="J7969" s="215">
        <v>490.49</v>
      </c>
      <c r="K7969" s="216" t="s">
        <v>344</v>
      </c>
    </row>
    <row r="7970" spans="1:11" x14ac:dyDescent="0.25">
      <c r="A7970" s="103" t="s">
        <v>810</v>
      </c>
      <c r="B7970" s="103" t="s">
        <v>344</v>
      </c>
      <c r="C7970" s="103" t="s">
        <v>904</v>
      </c>
      <c r="D7970" s="103" t="s">
        <v>917</v>
      </c>
      <c r="E7970" s="103" t="s">
        <v>918</v>
      </c>
      <c r="F7970" s="103" t="s">
        <v>918</v>
      </c>
      <c r="G7970" s="103" t="s">
        <v>553</v>
      </c>
      <c r="H7970" s="103" t="s">
        <v>554</v>
      </c>
      <c r="I7970" s="103" t="s">
        <v>842</v>
      </c>
      <c r="J7970" s="215">
        <v>357.01</v>
      </c>
      <c r="K7970" s="216" t="s">
        <v>344</v>
      </c>
    </row>
    <row r="7971" spans="1:11" x14ac:dyDescent="0.25">
      <c r="A7971" s="103" t="s">
        <v>1038</v>
      </c>
      <c r="B7971" s="103" t="s">
        <v>344</v>
      </c>
      <c r="C7971" s="103" t="s">
        <v>904</v>
      </c>
      <c r="D7971" s="103" t="s">
        <v>917</v>
      </c>
      <c r="E7971" s="103" t="s">
        <v>918</v>
      </c>
      <c r="F7971" s="103" t="s">
        <v>918</v>
      </c>
      <c r="G7971" s="103" t="s">
        <v>553</v>
      </c>
      <c r="H7971" s="103" t="s">
        <v>554</v>
      </c>
      <c r="I7971" s="103" t="s">
        <v>842</v>
      </c>
      <c r="J7971" s="215">
        <v>239.06</v>
      </c>
      <c r="K7971" s="216" t="s">
        <v>344</v>
      </c>
    </row>
    <row r="7972" spans="1:11" x14ac:dyDescent="0.25">
      <c r="A7972" s="103" t="s">
        <v>806</v>
      </c>
      <c r="B7972" s="103" t="s">
        <v>344</v>
      </c>
      <c r="C7972" s="103" t="s">
        <v>904</v>
      </c>
      <c r="D7972" s="103" t="s">
        <v>917</v>
      </c>
      <c r="E7972" s="103" t="s">
        <v>918</v>
      </c>
      <c r="F7972" s="103" t="s">
        <v>918</v>
      </c>
      <c r="G7972" s="103" t="s">
        <v>553</v>
      </c>
      <c r="H7972" s="103" t="s">
        <v>554</v>
      </c>
      <c r="I7972" s="103" t="s">
        <v>842</v>
      </c>
      <c r="J7972" s="215">
        <v>314.77999999999997</v>
      </c>
      <c r="K7972" s="216" t="s">
        <v>344</v>
      </c>
    </row>
    <row r="7973" spans="1:11" x14ac:dyDescent="0.25">
      <c r="A7973" s="103" t="s">
        <v>808</v>
      </c>
      <c r="B7973" s="103" t="s">
        <v>344</v>
      </c>
      <c r="C7973" s="103" t="s">
        <v>904</v>
      </c>
      <c r="D7973" s="103" t="s">
        <v>917</v>
      </c>
      <c r="E7973" s="103" t="s">
        <v>918</v>
      </c>
      <c r="F7973" s="103" t="s">
        <v>918</v>
      </c>
      <c r="G7973" s="103" t="s">
        <v>517</v>
      </c>
      <c r="H7973" s="103" t="s">
        <v>518</v>
      </c>
      <c r="I7973" s="103" t="s">
        <v>842</v>
      </c>
      <c r="J7973" s="215">
        <v>287.67</v>
      </c>
      <c r="K7973" s="216" t="s">
        <v>344</v>
      </c>
    </row>
    <row r="7974" spans="1:11" x14ac:dyDescent="0.25">
      <c r="A7974" s="103" t="s">
        <v>809</v>
      </c>
      <c r="B7974" s="103" t="s">
        <v>344</v>
      </c>
      <c r="C7974" s="103" t="s">
        <v>904</v>
      </c>
      <c r="D7974" s="103" t="s">
        <v>917</v>
      </c>
      <c r="E7974" s="103" t="s">
        <v>918</v>
      </c>
      <c r="F7974" s="103" t="s">
        <v>918</v>
      </c>
      <c r="G7974" s="103" t="s">
        <v>517</v>
      </c>
      <c r="H7974" s="103" t="s">
        <v>518</v>
      </c>
      <c r="I7974" s="103" t="s">
        <v>842</v>
      </c>
      <c r="J7974" s="215">
        <v>630.07000000000005</v>
      </c>
      <c r="K7974" s="216" t="s">
        <v>344</v>
      </c>
    </row>
    <row r="7975" spans="1:11" x14ac:dyDescent="0.25">
      <c r="A7975" s="103" t="s">
        <v>810</v>
      </c>
      <c r="B7975" s="103" t="s">
        <v>344</v>
      </c>
      <c r="C7975" s="103" t="s">
        <v>904</v>
      </c>
      <c r="D7975" s="103" t="s">
        <v>917</v>
      </c>
      <c r="E7975" s="103" t="s">
        <v>918</v>
      </c>
      <c r="F7975" s="103" t="s">
        <v>918</v>
      </c>
      <c r="G7975" s="103" t="s">
        <v>517</v>
      </c>
      <c r="H7975" s="103" t="s">
        <v>518</v>
      </c>
      <c r="I7975" s="103" t="s">
        <v>842</v>
      </c>
      <c r="J7975" s="215">
        <v>62.31</v>
      </c>
      <c r="K7975" s="216" t="s">
        <v>344</v>
      </c>
    </row>
    <row r="7976" spans="1:11" x14ac:dyDescent="0.25">
      <c r="A7976" s="103" t="s">
        <v>806</v>
      </c>
      <c r="B7976" s="103" t="s">
        <v>344</v>
      </c>
      <c r="C7976" s="103" t="s">
        <v>904</v>
      </c>
      <c r="D7976" s="103" t="s">
        <v>917</v>
      </c>
      <c r="E7976" s="103" t="s">
        <v>918</v>
      </c>
      <c r="F7976" s="103" t="s">
        <v>918</v>
      </c>
      <c r="G7976" s="103" t="s">
        <v>517</v>
      </c>
      <c r="H7976" s="103" t="s">
        <v>518</v>
      </c>
      <c r="I7976" s="103" t="s">
        <v>842</v>
      </c>
      <c r="J7976" s="215">
        <v>125.75</v>
      </c>
      <c r="K7976" s="216" t="s">
        <v>344</v>
      </c>
    </row>
    <row r="7977" spans="1:11" x14ac:dyDescent="0.25">
      <c r="A7977" s="103" t="s">
        <v>807</v>
      </c>
      <c r="B7977" s="103" t="s">
        <v>344</v>
      </c>
      <c r="C7977" s="103" t="s">
        <v>904</v>
      </c>
      <c r="D7977" s="103" t="s">
        <v>917</v>
      </c>
      <c r="E7977" s="103" t="s">
        <v>918</v>
      </c>
      <c r="F7977" s="103" t="s">
        <v>918</v>
      </c>
      <c r="G7977" s="103" t="s">
        <v>517</v>
      </c>
      <c r="H7977" s="103" t="s">
        <v>518</v>
      </c>
      <c r="I7977" s="103" t="s">
        <v>842</v>
      </c>
      <c r="J7977" s="215">
        <v>834.92</v>
      </c>
      <c r="K7977" s="216" t="s">
        <v>344</v>
      </c>
    </row>
    <row r="7978" spans="1:11" x14ac:dyDescent="0.25">
      <c r="A7978" s="103" t="s">
        <v>806</v>
      </c>
      <c r="B7978" s="103" t="s">
        <v>344</v>
      </c>
      <c r="C7978" s="103" t="s">
        <v>904</v>
      </c>
      <c r="D7978" s="103" t="s">
        <v>917</v>
      </c>
      <c r="E7978" s="103" t="s">
        <v>918</v>
      </c>
      <c r="F7978" s="103" t="s">
        <v>918</v>
      </c>
      <c r="G7978" s="103" t="s">
        <v>545</v>
      </c>
      <c r="H7978" s="103" t="s">
        <v>546</v>
      </c>
      <c r="I7978" s="103" t="s">
        <v>842</v>
      </c>
      <c r="J7978" s="215">
        <v>170.51</v>
      </c>
      <c r="K7978" s="216" t="s">
        <v>344</v>
      </c>
    </row>
    <row r="7979" spans="1:11" x14ac:dyDescent="0.25">
      <c r="A7979" s="103" t="s">
        <v>808</v>
      </c>
      <c r="B7979" s="103" t="s">
        <v>344</v>
      </c>
      <c r="C7979" s="103" t="s">
        <v>904</v>
      </c>
      <c r="D7979" s="103" t="s">
        <v>917</v>
      </c>
      <c r="E7979" s="103" t="s">
        <v>918</v>
      </c>
      <c r="F7979" s="103" t="s">
        <v>918</v>
      </c>
      <c r="G7979" s="103" t="s">
        <v>485</v>
      </c>
      <c r="H7979" s="103" t="s">
        <v>486</v>
      </c>
      <c r="I7979" s="103" t="s">
        <v>842</v>
      </c>
      <c r="J7979" s="215">
        <v>244.61</v>
      </c>
      <c r="K7979" s="216" t="s">
        <v>344</v>
      </c>
    </row>
    <row r="7980" spans="1:11" x14ac:dyDescent="0.25">
      <c r="A7980" s="103" t="s">
        <v>809</v>
      </c>
      <c r="B7980" s="103" t="s">
        <v>344</v>
      </c>
      <c r="C7980" s="103" t="s">
        <v>904</v>
      </c>
      <c r="D7980" s="103" t="s">
        <v>917</v>
      </c>
      <c r="E7980" s="103" t="s">
        <v>918</v>
      </c>
      <c r="F7980" s="103" t="s">
        <v>918</v>
      </c>
      <c r="G7980" s="103" t="s">
        <v>485</v>
      </c>
      <c r="H7980" s="103" t="s">
        <v>486</v>
      </c>
      <c r="I7980" s="103" t="s">
        <v>842</v>
      </c>
      <c r="J7980" s="215">
        <v>120.22</v>
      </c>
      <c r="K7980" s="216" t="s">
        <v>344</v>
      </c>
    </row>
    <row r="7981" spans="1:11" x14ac:dyDescent="0.25">
      <c r="A7981" s="103" t="s">
        <v>810</v>
      </c>
      <c r="B7981" s="103" t="s">
        <v>344</v>
      </c>
      <c r="C7981" s="103" t="s">
        <v>904</v>
      </c>
      <c r="D7981" s="103" t="s">
        <v>917</v>
      </c>
      <c r="E7981" s="103" t="s">
        <v>918</v>
      </c>
      <c r="F7981" s="103" t="s">
        <v>918</v>
      </c>
      <c r="G7981" s="103" t="s">
        <v>485</v>
      </c>
      <c r="H7981" s="103" t="s">
        <v>486</v>
      </c>
      <c r="I7981" s="103" t="s">
        <v>842</v>
      </c>
      <c r="J7981" s="215">
        <v>75.27</v>
      </c>
      <c r="K7981" s="216" t="s">
        <v>344</v>
      </c>
    </row>
    <row r="7982" spans="1:11" x14ac:dyDescent="0.25">
      <c r="A7982" s="103" t="s">
        <v>1038</v>
      </c>
      <c r="B7982" s="103" t="s">
        <v>344</v>
      </c>
      <c r="C7982" s="103" t="s">
        <v>904</v>
      </c>
      <c r="D7982" s="103" t="s">
        <v>917</v>
      </c>
      <c r="E7982" s="103" t="s">
        <v>918</v>
      </c>
      <c r="F7982" s="103" t="s">
        <v>918</v>
      </c>
      <c r="G7982" s="103" t="s">
        <v>485</v>
      </c>
      <c r="H7982" s="103" t="s">
        <v>486</v>
      </c>
      <c r="I7982" s="103" t="s">
        <v>842</v>
      </c>
      <c r="J7982" s="215">
        <v>89.95</v>
      </c>
      <c r="K7982" s="216" t="s">
        <v>344</v>
      </c>
    </row>
    <row r="7983" spans="1:11" x14ac:dyDescent="0.25">
      <c r="A7983" s="103" t="s">
        <v>806</v>
      </c>
      <c r="B7983" s="103" t="s">
        <v>344</v>
      </c>
      <c r="C7983" s="103" t="s">
        <v>904</v>
      </c>
      <c r="D7983" s="103" t="s">
        <v>917</v>
      </c>
      <c r="E7983" s="103" t="s">
        <v>918</v>
      </c>
      <c r="F7983" s="103" t="s">
        <v>918</v>
      </c>
      <c r="G7983" s="103" t="s">
        <v>485</v>
      </c>
      <c r="H7983" s="103" t="s">
        <v>486</v>
      </c>
      <c r="I7983" s="103" t="s">
        <v>842</v>
      </c>
      <c r="J7983" s="215">
        <v>123.63</v>
      </c>
      <c r="K7983" s="216" t="s">
        <v>344</v>
      </c>
    </row>
    <row r="7984" spans="1:11" x14ac:dyDescent="0.25">
      <c r="A7984" s="103" t="s">
        <v>807</v>
      </c>
      <c r="B7984" s="103" t="s">
        <v>344</v>
      </c>
      <c r="C7984" s="103" t="s">
        <v>904</v>
      </c>
      <c r="D7984" s="103" t="s">
        <v>917</v>
      </c>
      <c r="E7984" s="103" t="s">
        <v>918</v>
      </c>
      <c r="F7984" s="103" t="s">
        <v>918</v>
      </c>
      <c r="G7984" s="103" t="s">
        <v>485</v>
      </c>
      <c r="H7984" s="103" t="s">
        <v>486</v>
      </c>
      <c r="I7984" s="103" t="s">
        <v>842</v>
      </c>
      <c r="J7984" s="215">
        <v>343.43</v>
      </c>
      <c r="K7984" s="216" t="s">
        <v>344</v>
      </c>
    </row>
    <row r="7985" spans="1:11" x14ac:dyDescent="0.25">
      <c r="A7985" s="103" t="s">
        <v>808</v>
      </c>
      <c r="B7985" s="103" t="s">
        <v>344</v>
      </c>
      <c r="C7985" s="103" t="s">
        <v>904</v>
      </c>
      <c r="D7985" s="103" t="s">
        <v>917</v>
      </c>
      <c r="E7985" s="103" t="s">
        <v>918</v>
      </c>
      <c r="F7985" s="103" t="s">
        <v>918</v>
      </c>
      <c r="G7985" s="103" t="s">
        <v>519</v>
      </c>
      <c r="H7985" s="103" t="s">
        <v>520</v>
      </c>
      <c r="I7985" s="103" t="s">
        <v>842</v>
      </c>
      <c r="J7985" s="215">
        <v>169.97</v>
      </c>
      <c r="K7985" s="216" t="s">
        <v>344</v>
      </c>
    </row>
    <row r="7986" spans="1:11" x14ac:dyDescent="0.25">
      <c r="A7986" s="103" t="s">
        <v>809</v>
      </c>
      <c r="B7986" s="103" t="s">
        <v>344</v>
      </c>
      <c r="C7986" s="103" t="s">
        <v>904</v>
      </c>
      <c r="D7986" s="103" t="s">
        <v>917</v>
      </c>
      <c r="E7986" s="103" t="s">
        <v>918</v>
      </c>
      <c r="F7986" s="103" t="s">
        <v>918</v>
      </c>
      <c r="G7986" s="103" t="s">
        <v>519</v>
      </c>
      <c r="H7986" s="103" t="s">
        <v>520</v>
      </c>
      <c r="I7986" s="103" t="s">
        <v>842</v>
      </c>
      <c r="J7986" s="215">
        <v>137.94999999999999</v>
      </c>
      <c r="K7986" s="216" t="s">
        <v>344</v>
      </c>
    </row>
    <row r="7987" spans="1:11" x14ac:dyDescent="0.25">
      <c r="A7987" s="103" t="s">
        <v>810</v>
      </c>
      <c r="B7987" s="103" t="s">
        <v>344</v>
      </c>
      <c r="C7987" s="103" t="s">
        <v>904</v>
      </c>
      <c r="D7987" s="103" t="s">
        <v>917</v>
      </c>
      <c r="E7987" s="103" t="s">
        <v>918</v>
      </c>
      <c r="F7987" s="103" t="s">
        <v>918</v>
      </c>
      <c r="G7987" s="103" t="s">
        <v>519</v>
      </c>
      <c r="H7987" s="103" t="s">
        <v>520</v>
      </c>
      <c r="I7987" s="103" t="s">
        <v>842</v>
      </c>
      <c r="J7987" s="215">
        <v>73.239999999999995</v>
      </c>
      <c r="K7987" s="216" t="s">
        <v>344</v>
      </c>
    </row>
    <row r="7988" spans="1:11" x14ac:dyDescent="0.25">
      <c r="A7988" s="103" t="s">
        <v>1038</v>
      </c>
      <c r="B7988" s="103" t="s">
        <v>344</v>
      </c>
      <c r="C7988" s="103" t="s">
        <v>904</v>
      </c>
      <c r="D7988" s="103" t="s">
        <v>917</v>
      </c>
      <c r="E7988" s="103" t="s">
        <v>918</v>
      </c>
      <c r="F7988" s="103" t="s">
        <v>918</v>
      </c>
      <c r="G7988" s="103" t="s">
        <v>519</v>
      </c>
      <c r="H7988" s="103" t="s">
        <v>520</v>
      </c>
      <c r="I7988" s="103" t="s">
        <v>842</v>
      </c>
      <c r="J7988" s="215">
        <v>704.63</v>
      </c>
      <c r="K7988" s="216" t="s">
        <v>344</v>
      </c>
    </row>
    <row r="7989" spans="1:11" x14ac:dyDescent="0.25">
      <c r="A7989" s="103" t="s">
        <v>806</v>
      </c>
      <c r="B7989" s="103" t="s">
        <v>344</v>
      </c>
      <c r="C7989" s="103" t="s">
        <v>904</v>
      </c>
      <c r="D7989" s="103" t="s">
        <v>917</v>
      </c>
      <c r="E7989" s="103" t="s">
        <v>918</v>
      </c>
      <c r="F7989" s="103" t="s">
        <v>918</v>
      </c>
      <c r="G7989" s="103" t="s">
        <v>519</v>
      </c>
      <c r="H7989" s="103" t="s">
        <v>520</v>
      </c>
      <c r="I7989" s="103" t="s">
        <v>842</v>
      </c>
      <c r="J7989" s="215">
        <v>162.16</v>
      </c>
      <c r="K7989" s="216" t="s">
        <v>344</v>
      </c>
    </row>
    <row r="7990" spans="1:11" x14ac:dyDescent="0.25">
      <c r="A7990" s="103" t="s">
        <v>807</v>
      </c>
      <c r="B7990" s="103" t="s">
        <v>344</v>
      </c>
      <c r="C7990" s="103" t="s">
        <v>904</v>
      </c>
      <c r="D7990" s="103" t="s">
        <v>917</v>
      </c>
      <c r="E7990" s="103" t="s">
        <v>918</v>
      </c>
      <c r="F7990" s="103" t="s">
        <v>918</v>
      </c>
      <c r="G7990" s="103" t="s">
        <v>519</v>
      </c>
      <c r="H7990" s="103" t="s">
        <v>520</v>
      </c>
      <c r="I7990" s="103" t="s">
        <v>842</v>
      </c>
      <c r="J7990" s="215">
        <v>574.92999999999995</v>
      </c>
      <c r="K7990" s="216" t="s">
        <v>344</v>
      </c>
    </row>
    <row r="7991" spans="1:11" x14ac:dyDescent="0.25">
      <c r="A7991" s="103" t="s">
        <v>808</v>
      </c>
      <c r="B7991" s="103" t="s">
        <v>344</v>
      </c>
      <c r="C7991" s="103" t="s">
        <v>904</v>
      </c>
      <c r="D7991" s="103" t="s">
        <v>917</v>
      </c>
      <c r="E7991" s="103" t="s">
        <v>918</v>
      </c>
      <c r="F7991" s="103" t="s">
        <v>918</v>
      </c>
      <c r="G7991" s="103" t="s">
        <v>535</v>
      </c>
      <c r="H7991" s="103" t="s">
        <v>536</v>
      </c>
      <c r="I7991" s="103" t="s">
        <v>842</v>
      </c>
      <c r="J7991" s="215">
        <v>234.08</v>
      </c>
      <c r="K7991" s="216" t="s">
        <v>344</v>
      </c>
    </row>
    <row r="7992" spans="1:11" x14ac:dyDescent="0.25">
      <c r="A7992" s="103" t="s">
        <v>809</v>
      </c>
      <c r="B7992" s="103" t="s">
        <v>344</v>
      </c>
      <c r="C7992" s="103" t="s">
        <v>904</v>
      </c>
      <c r="D7992" s="103" t="s">
        <v>917</v>
      </c>
      <c r="E7992" s="103" t="s">
        <v>918</v>
      </c>
      <c r="F7992" s="103" t="s">
        <v>918</v>
      </c>
      <c r="G7992" s="103" t="s">
        <v>535</v>
      </c>
      <c r="H7992" s="103" t="s">
        <v>536</v>
      </c>
      <c r="I7992" s="103" t="s">
        <v>842</v>
      </c>
      <c r="J7992" s="215">
        <v>314.31</v>
      </c>
      <c r="K7992" s="216" t="s">
        <v>344</v>
      </c>
    </row>
    <row r="7993" spans="1:11" x14ac:dyDescent="0.25">
      <c r="A7993" s="103" t="s">
        <v>810</v>
      </c>
      <c r="B7993" s="103" t="s">
        <v>344</v>
      </c>
      <c r="C7993" s="103" t="s">
        <v>904</v>
      </c>
      <c r="D7993" s="103" t="s">
        <v>917</v>
      </c>
      <c r="E7993" s="103" t="s">
        <v>918</v>
      </c>
      <c r="F7993" s="103" t="s">
        <v>918</v>
      </c>
      <c r="G7993" s="103" t="s">
        <v>535</v>
      </c>
      <c r="H7993" s="103" t="s">
        <v>536</v>
      </c>
      <c r="I7993" s="103" t="s">
        <v>842</v>
      </c>
      <c r="J7993" s="215">
        <v>134.34</v>
      </c>
      <c r="K7993" s="216" t="s">
        <v>344</v>
      </c>
    </row>
    <row r="7994" spans="1:11" x14ac:dyDescent="0.25">
      <c r="A7994" s="103" t="s">
        <v>1038</v>
      </c>
      <c r="B7994" s="103" t="s">
        <v>344</v>
      </c>
      <c r="C7994" s="103" t="s">
        <v>904</v>
      </c>
      <c r="D7994" s="103" t="s">
        <v>917</v>
      </c>
      <c r="E7994" s="103" t="s">
        <v>918</v>
      </c>
      <c r="F7994" s="103" t="s">
        <v>918</v>
      </c>
      <c r="G7994" s="103" t="s">
        <v>535</v>
      </c>
      <c r="H7994" s="103" t="s">
        <v>536</v>
      </c>
      <c r="I7994" s="103" t="s">
        <v>842</v>
      </c>
      <c r="J7994" s="215">
        <v>308.35000000000002</v>
      </c>
      <c r="K7994" s="216" t="s">
        <v>344</v>
      </c>
    </row>
    <row r="7995" spans="1:11" x14ac:dyDescent="0.25">
      <c r="A7995" s="103" t="s">
        <v>806</v>
      </c>
      <c r="B7995" s="103" t="s">
        <v>344</v>
      </c>
      <c r="C7995" s="103" t="s">
        <v>904</v>
      </c>
      <c r="D7995" s="103" t="s">
        <v>917</v>
      </c>
      <c r="E7995" s="103" t="s">
        <v>918</v>
      </c>
      <c r="F7995" s="103" t="s">
        <v>918</v>
      </c>
      <c r="G7995" s="103" t="s">
        <v>535</v>
      </c>
      <c r="H7995" s="103" t="s">
        <v>536</v>
      </c>
      <c r="I7995" s="103" t="s">
        <v>842</v>
      </c>
      <c r="J7995" s="215">
        <v>367.56</v>
      </c>
      <c r="K7995" s="216" t="s">
        <v>344</v>
      </c>
    </row>
    <row r="7996" spans="1:11" x14ac:dyDescent="0.25">
      <c r="A7996" s="103" t="s">
        <v>807</v>
      </c>
      <c r="B7996" s="103" t="s">
        <v>344</v>
      </c>
      <c r="C7996" s="103" t="s">
        <v>904</v>
      </c>
      <c r="D7996" s="103" t="s">
        <v>917</v>
      </c>
      <c r="E7996" s="103" t="s">
        <v>918</v>
      </c>
      <c r="F7996" s="103" t="s">
        <v>918</v>
      </c>
      <c r="G7996" s="103" t="s">
        <v>535</v>
      </c>
      <c r="H7996" s="103" t="s">
        <v>536</v>
      </c>
      <c r="I7996" s="103" t="s">
        <v>842</v>
      </c>
      <c r="J7996" s="215">
        <v>171.35</v>
      </c>
      <c r="K7996" s="216" t="s">
        <v>344</v>
      </c>
    </row>
    <row r="7997" spans="1:11" x14ac:dyDescent="0.25">
      <c r="A7997" s="103" t="s">
        <v>808</v>
      </c>
      <c r="B7997" s="103" t="s">
        <v>344</v>
      </c>
      <c r="C7997" s="103" t="s">
        <v>904</v>
      </c>
      <c r="D7997" s="103" t="s">
        <v>917</v>
      </c>
      <c r="E7997" s="103" t="s">
        <v>918</v>
      </c>
      <c r="F7997" s="103" t="s">
        <v>918</v>
      </c>
      <c r="G7997" s="103" t="s">
        <v>537</v>
      </c>
      <c r="H7997" s="103" t="s">
        <v>538</v>
      </c>
      <c r="I7997" s="103" t="s">
        <v>842</v>
      </c>
      <c r="J7997" s="215">
        <v>222.78</v>
      </c>
      <c r="K7997" s="216" t="s">
        <v>344</v>
      </c>
    </row>
    <row r="7998" spans="1:11" x14ac:dyDescent="0.25">
      <c r="A7998" s="103" t="s">
        <v>809</v>
      </c>
      <c r="B7998" s="103" t="s">
        <v>344</v>
      </c>
      <c r="C7998" s="103" t="s">
        <v>904</v>
      </c>
      <c r="D7998" s="103" t="s">
        <v>917</v>
      </c>
      <c r="E7998" s="103" t="s">
        <v>918</v>
      </c>
      <c r="F7998" s="103" t="s">
        <v>918</v>
      </c>
      <c r="G7998" s="103" t="s">
        <v>537</v>
      </c>
      <c r="H7998" s="103" t="s">
        <v>538</v>
      </c>
      <c r="I7998" s="103" t="s">
        <v>842</v>
      </c>
      <c r="J7998" s="215">
        <v>192.04</v>
      </c>
      <c r="K7998" s="216" t="s">
        <v>344</v>
      </c>
    </row>
    <row r="7999" spans="1:11" x14ac:dyDescent="0.25">
      <c r="A7999" s="103" t="s">
        <v>810</v>
      </c>
      <c r="B7999" s="103" t="s">
        <v>344</v>
      </c>
      <c r="C7999" s="103" t="s">
        <v>904</v>
      </c>
      <c r="D7999" s="103" t="s">
        <v>917</v>
      </c>
      <c r="E7999" s="103" t="s">
        <v>918</v>
      </c>
      <c r="F7999" s="103" t="s">
        <v>918</v>
      </c>
      <c r="G7999" s="103" t="s">
        <v>537</v>
      </c>
      <c r="H7999" s="103" t="s">
        <v>538</v>
      </c>
      <c r="I7999" s="103" t="s">
        <v>842</v>
      </c>
      <c r="J7999" s="215">
        <v>469.99</v>
      </c>
      <c r="K7999" s="216" t="s">
        <v>344</v>
      </c>
    </row>
    <row r="8000" spans="1:11" x14ac:dyDescent="0.25">
      <c r="A8000" s="103" t="s">
        <v>1038</v>
      </c>
      <c r="B8000" s="103" t="s">
        <v>344</v>
      </c>
      <c r="C8000" s="103" t="s">
        <v>904</v>
      </c>
      <c r="D8000" s="103" t="s">
        <v>917</v>
      </c>
      <c r="E8000" s="103" t="s">
        <v>918</v>
      </c>
      <c r="F8000" s="103" t="s">
        <v>918</v>
      </c>
      <c r="G8000" s="103" t="s">
        <v>537</v>
      </c>
      <c r="H8000" s="103" t="s">
        <v>538</v>
      </c>
      <c r="I8000" s="103" t="s">
        <v>842</v>
      </c>
      <c r="J8000" s="215">
        <v>174.44</v>
      </c>
      <c r="K8000" s="216" t="s">
        <v>344</v>
      </c>
    </row>
    <row r="8001" spans="1:11" x14ac:dyDescent="0.25">
      <c r="A8001" s="103" t="s">
        <v>806</v>
      </c>
      <c r="B8001" s="103" t="s">
        <v>344</v>
      </c>
      <c r="C8001" s="103" t="s">
        <v>904</v>
      </c>
      <c r="D8001" s="103" t="s">
        <v>917</v>
      </c>
      <c r="E8001" s="103" t="s">
        <v>918</v>
      </c>
      <c r="F8001" s="103" t="s">
        <v>918</v>
      </c>
      <c r="G8001" s="103" t="s">
        <v>537</v>
      </c>
      <c r="H8001" s="103" t="s">
        <v>538</v>
      </c>
      <c r="I8001" s="103" t="s">
        <v>842</v>
      </c>
      <c r="J8001" s="215">
        <v>167.71</v>
      </c>
      <c r="K8001" s="216" t="s">
        <v>344</v>
      </c>
    </row>
    <row r="8002" spans="1:11" x14ac:dyDescent="0.25">
      <c r="A8002" s="103" t="s">
        <v>807</v>
      </c>
      <c r="B8002" s="103" t="s">
        <v>344</v>
      </c>
      <c r="C8002" s="103" t="s">
        <v>904</v>
      </c>
      <c r="D8002" s="103" t="s">
        <v>917</v>
      </c>
      <c r="E8002" s="103" t="s">
        <v>918</v>
      </c>
      <c r="F8002" s="103" t="s">
        <v>918</v>
      </c>
      <c r="G8002" s="103" t="s">
        <v>537</v>
      </c>
      <c r="H8002" s="103" t="s">
        <v>538</v>
      </c>
      <c r="I8002" s="103" t="s">
        <v>842</v>
      </c>
      <c r="J8002" s="215">
        <v>170.38</v>
      </c>
      <c r="K8002" s="216" t="s">
        <v>344</v>
      </c>
    </row>
    <row r="8003" spans="1:11" x14ac:dyDescent="0.25">
      <c r="A8003" s="103" t="s">
        <v>809</v>
      </c>
      <c r="B8003" s="103" t="s">
        <v>344</v>
      </c>
      <c r="C8003" s="103" t="s">
        <v>904</v>
      </c>
      <c r="D8003" s="103" t="s">
        <v>917</v>
      </c>
      <c r="E8003" s="103" t="s">
        <v>918</v>
      </c>
      <c r="F8003" s="103" t="s">
        <v>918</v>
      </c>
      <c r="G8003" s="103" t="s">
        <v>521</v>
      </c>
      <c r="H8003" s="103" t="s">
        <v>522</v>
      </c>
      <c r="I8003" s="103" t="s">
        <v>842</v>
      </c>
      <c r="J8003" s="215">
        <v>324.39999999999998</v>
      </c>
      <c r="K8003" s="216" t="s">
        <v>344</v>
      </c>
    </row>
    <row r="8004" spans="1:11" x14ac:dyDescent="0.25">
      <c r="A8004" s="103" t="s">
        <v>810</v>
      </c>
      <c r="B8004" s="103" t="s">
        <v>344</v>
      </c>
      <c r="C8004" s="103" t="s">
        <v>904</v>
      </c>
      <c r="D8004" s="103" t="s">
        <v>917</v>
      </c>
      <c r="E8004" s="103" t="s">
        <v>918</v>
      </c>
      <c r="F8004" s="103" t="s">
        <v>918</v>
      </c>
      <c r="G8004" s="103" t="s">
        <v>521</v>
      </c>
      <c r="H8004" s="103" t="s">
        <v>522</v>
      </c>
      <c r="I8004" s="103" t="s">
        <v>842</v>
      </c>
      <c r="J8004" s="215">
        <v>67.02</v>
      </c>
      <c r="K8004" s="216" t="s">
        <v>344</v>
      </c>
    </row>
    <row r="8005" spans="1:11" x14ac:dyDescent="0.25">
      <c r="A8005" s="103" t="s">
        <v>1038</v>
      </c>
      <c r="B8005" s="103" t="s">
        <v>344</v>
      </c>
      <c r="C8005" s="103" t="s">
        <v>904</v>
      </c>
      <c r="D8005" s="103" t="s">
        <v>917</v>
      </c>
      <c r="E8005" s="103" t="s">
        <v>918</v>
      </c>
      <c r="F8005" s="103" t="s">
        <v>918</v>
      </c>
      <c r="G8005" s="103" t="s">
        <v>521</v>
      </c>
      <c r="H8005" s="103" t="s">
        <v>522</v>
      </c>
      <c r="I8005" s="103" t="s">
        <v>842</v>
      </c>
      <c r="J8005" s="215">
        <v>99.42</v>
      </c>
      <c r="K8005" s="216" t="s">
        <v>344</v>
      </c>
    </row>
    <row r="8006" spans="1:11" x14ac:dyDescent="0.25">
      <c r="A8006" s="103" t="s">
        <v>806</v>
      </c>
      <c r="B8006" s="103" t="s">
        <v>344</v>
      </c>
      <c r="C8006" s="103" t="s">
        <v>904</v>
      </c>
      <c r="D8006" s="103" t="s">
        <v>917</v>
      </c>
      <c r="E8006" s="103" t="s">
        <v>918</v>
      </c>
      <c r="F8006" s="103" t="s">
        <v>918</v>
      </c>
      <c r="G8006" s="103" t="s">
        <v>521</v>
      </c>
      <c r="H8006" s="103" t="s">
        <v>522</v>
      </c>
      <c r="I8006" s="103" t="s">
        <v>842</v>
      </c>
      <c r="J8006" s="215">
        <v>252.57</v>
      </c>
      <c r="K8006" s="216" t="s">
        <v>344</v>
      </c>
    </row>
    <row r="8007" spans="1:11" x14ac:dyDescent="0.25">
      <c r="A8007" s="103" t="s">
        <v>807</v>
      </c>
      <c r="B8007" s="103" t="s">
        <v>344</v>
      </c>
      <c r="C8007" s="103" t="s">
        <v>904</v>
      </c>
      <c r="D8007" s="103" t="s">
        <v>917</v>
      </c>
      <c r="E8007" s="103" t="s">
        <v>918</v>
      </c>
      <c r="F8007" s="103" t="s">
        <v>918</v>
      </c>
      <c r="G8007" s="103" t="s">
        <v>521</v>
      </c>
      <c r="H8007" s="103" t="s">
        <v>522</v>
      </c>
      <c r="I8007" s="103" t="s">
        <v>842</v>
      </c>
      <c r="J8007" s="215">
        <v>50</v>
      </c>
      <c r="K8007" s="216" t="s">
        <v>344</v>
      </c>
    </row>
    <row r="8008" spans="1:11" x14ac:dyDescent="0.25">
      <c r="A8008" s="103" t="s">
        <v>808</v>
      </c>
      <c r="B8008" s="103" t="s">
        <v>344</v>
      </c>
      <c r="C8008" s="103" t="s">
        <v>904</v>
      </c>
      <c r="D8008" s="103" t="s">
        <v>917</v>
      </c>
      <c r="E8008" s="103" t="s">
        <v>918</v>
      </c>
      <c r="F8008" s="103" t="s">
        <v>918</v>
      </c>
      <c r="G8008" s="103" t="s">
        <v>523</v>
      </c>
      <c r="H8008" s="103" t="s">
        <v>524</v>
      </c>
      <c r="I8008" s="103" t="s">
        <v>842</v>
      </c>
      <c r="J8008" s="215">
        <v>113.99</v>
      </c>
      <c r="K8008" s="216" t="s">
        <v>344</v>
      </c>
    </row>
    <row r="8009" spans="1:11" x14ac:dyDescent="0.25">
      <c r="A8009" s="103" t="s">
        <v>809</v>
      </c>
      <c r="B8009" s="103" t="s">
        <v>344</v>
      </c>
      <c r="C8009" s="103" t="s">
        <v>904</v>
      </c>
      <c r="D8009" s="103" t="s">
        <v>917</v>
      </c>
      <c r="E8009" s="103" t="s">
        <v>918</v>
      </c>
      <c r="F8009" s="103" t="s">
        <v>918</v>
      </c>
      <c r="G8009" s="103" t="s">
        <v>523</v>
      </c>
      <c r="H8009" s="103" t="s">
        <v>524</v>
      </c>
      <c r="I8009" s="103" t="s">
        <v>842</v>
      </c>
      <c r="J8009" s="215">
        <v>146.9</v>
      </c>
      <c r="K8009" s="216" t="s">
        <v>344</v>
      </c>
    </row>
    <row r="8010" spans="1:11" x14ac:dyDescent="0.25">
      <c r="A8010" s="103" t="s">
        <v>810</v>
      </c>
      <c r="B8010" s="103" t="s">
        <v>344</v>
      </c>
      <c r="C8010" s="103" t="s">
        <v>904</v>
      </c>
      <c r="D8010" s="103" t="s">
        <v>917</v>
      </c>
      <c r="E8010" s="103" t="s">
        <v>918</v>
      </c>
      <c r="F8010" s="103" t="s">
        <v>918</v>
      </c>
      <c r="G8010" s="103" t="s">
        <v>523</v>
      </c>
      <c r="H8010" s="103" t="s">
        <v>524</v>
      </c>
      <c r="I8010" s="103" t="s">
        <v>842</v>
      </c>
      <c r="J8010" s="215">
        <v>224.71</v>
      </c>
      <c r="K8010" s="216" t="s">
        <v>344</v>
      </c>
    </row>
    <row r="8011" spans="1:11" x14ac:dyDescent="0.25">
      <c r="A8011" s="103" t="s">
        <v>1038</v>
      </c>
      <c r="B8011" s="103" t="s">
        <v>344</v>
      </c>
      <c r="C8011" s="103" t="s">
        <v>904</v>
      </c>
      <c r="D8011" s="103" t="s">
        <v>917</v>
      </c>
      <c r="E8011" s="103" t="s">
        <v>918</v>
      </c>
      <c r="F8011" s="103" t="s">
        <v>918</v>
      </c>
      <c r="G8011" s="103" t="s">
        <v>523</v>
      </c>
      <c r="H8011" s="103" t="s">
        <v>524</v>
      </c>
      <c r="I8011" s="103" t="s">
        <v>842</v>
      </c>
      <c r="J8011" s="215">
        <v>130.11000000000001</v>
      </c>
      <c r="K8011" s="216" t="s">
        <v>344</v>
      </c>
    </row>
    <row r="8012" spans="1:11" x14ac:dyDescent="0.25">
      <c r="A8012" s="103" t="s">
        <v>806</v>
      </c>
      <c r="B8012" s="103" t="s">
        <v>344</v>
      </c>
      <c r="C8012" s="103" t="s">
        <v>904</v>
      </c>
      <c r="D8012" s="103" t="s">
        <v>917</v>
      </c>
      <c r="E8012" s="103" t="s">
        <v>918</v>
      </c>
      <c r="F8012" s="103" t="s">
        <v>918</v>
      </c>
      <c r="G8012" s="103" t="s">
        <v>523</v>
      </c>
      <c r="H8012" s="103" t="s">
        <v>524</v>
      </c>
      <c r="I8012" s="103" t="s">
        <v>842</v>
      </c>
      <c r="J8012" s="215">
        <v>204.05</v>
      </c>
      <c r="K8012" s="216" t="s">
        <v>344</v>
      </c>
    </row>
    <row r="8013" spans="1:11" x14ac:dyDescent="0.25">
      <c r="A8013" s="103" t="s">
        <v>807</v>
      </c>
      <c r="B8013" s="103" t="s">
        <v>344</v>
      </c>
      <c r="C8013" s="103" t="s">
        <v>904</v>
      </c>
      <c r="D8013" s="103" t="s">
        <v>917</v>
      </c>
      <c r="E8013" s="103" t="s">
        <v>918</v>
      </c>
      <c r="F8013" s="103" t="s">
        <v>918</v>
      </c>
      <c r="G8013" s="103" t="s">
        <v>523</v>
      </c>
      <c r="H8013" s="103" t="s">
        <v>524</v>
      </c>
      <c r="I8013" s="103" t="s">
        <v>842</v>
      </c>
      <c r="J8013" s="215">
        <v>221.22</v>
      </c>
      <c r="K8013" s="216" t="s">
        <v>344</v>
      </c>
    </row>
    <row r="8014" spans="1:11" x14ac:dyDescent="0.25">
      <c r="A8014" s="103" t="s">
        <v>809</v>
      </c>
      <c r="B8014" s="103" t="s">
        <v>344</v>
      </c>
      <c r="C8014" s="103" t="s">
        <v>904</v>
      </c>
      <c r="D8014" s="103" t="s">
        <v>917</v>
      </c>
      <c r="E8014" s="103" t="s">
        <v>918</v>
      </c>
      <c r="F8014" s="103" t="s">
        <v>918</v>
      </c>
      <c r="G8014" s="103" t="s">
        <v>541</v>
      </c>
      <c r="H8014" s="103" t="s">
        <v>542</v>
      </c>
      <c r="I8014" s="103" t="s">
        <v>842</v>
      </c>
      <c r="J8014" s="215">
        <v>147.37</v>
      </c>
      <c r="K8014" s="216" t="s">
        <v>344</v>
      </c>
    </row>
    <row r="8015" spans="1:11" x14ac:dyDescent="0.25">
      <c r="A8015" s="103" t="s">
        <v>810</v>
      </c>
      <c r="B8015" s="103" t="s">
        <v>344</v>
      </c>
      <c r="C8015" s="103" t="s">
        <v>904</v>
      </c>
      <c r="D8015" s="103" t="s">
        <v>917</v>
      </c>
      <c r="E8015" s="103" t="s">
        <v>918</v>
      </c>
      <c r="F8015" s="103" t="s">
        <v>918</v>
      </c>
      <c r="G8015" s="103" t="s">
        <v>541</v>
      </c>
      <c r="H8015" s="103" t="s">
        <v>542</v>
      </c>
      <c r="I8015" s="103" t="s">
        <v>842</v>
      </c>
      <c r="J8015" s="215">
        <v>764.48</v>
      </c>
      <c r="K8015" s="216" t="s">
        <v>344</v>
      </c>
    </row>
    <row r="8016" spans="1:11" x14ac:dyDescent="0.25">
      <c r="A8016" s="103" t="s">
        <v>1038</v>
      </c>
      <c r="B8016" s="103" t="s">
        <v>344</v>
      </c>
      <c r="C8016" s="103" t="s">
        <v>904</v>
      </c>
      <c r="D8016" s="103" t="s">
        <v>917</v>
      </c>
      <c r="E8016" s="103" t="s">
        <v>918</v>
      </c>
      <c r="F8016" s="103" t="s">
        <v>918</v>
      </c>
      <c r="G8016" s="103" t="s">
        <v>541</v>
      </c>
      <c r="H8016" s="103" t="s">
        <v>542</v>
      </c>
      <c r="I8016" s="103" t="s">
        <v>842</v>
      </c>
      <c r="J8016" s="215">
        <v>87.75</v>
      </c>
      <c r="K8016" s="216" t="s">
        <v>344</v>
      </c>
    </row>
    <row r="8017" spans="1:11" x14ac:dyDescent="0.25">
      <c r="A8017" s="103" t="s">
        <v>806</v>
      </c>
      <c r="B8017" s="103" t="s">
        <v>344</v>
      </c>
      <c r="C8017" s="103" t="s">
        <v>904</v>
      </c>
      <c r="D8017" s="103" t="s">
        <v>917</v>
      </c>
      <c r="E8017" s="103" t="s">
        <v>918</v>
      </c>
      <c r="F8017" s="103" t="s">
        <v>918</v>
      </c>
      <c r="G8017" s="103" t="s">
        <v>541</v>
      </c>
      <c r="H8017" s="103" t="s">
        <v>542</v>
      </c>
      <c r="I8017" s="103" t="s">
        <v>842</v>
      </c>
      <c r="J8017" s="215">
        <v>342.65</v>
      </c>
      <c r="K8017" s="216" t="s">
        <v>344</v>
      </c>
    </row>
    <row r="8018" spans="1:11" x14ac:dyDescent="0.25">
      <c r="A8018" s="103" t="s">
        <v>807</v>
      </c>
      <c r="B8018" s="103" t="s">
        <v>344</v>
      </c>
      <c r="C8018" s="103" t="s">
        <v>904</v>
      </c>
      <c r="D8018" s="103" t="s">
        <v>917</v>
      </c>
      <c r="E8018" s="103" t="s">
        <v>918</v>
      </c>
      <c r="F8018" s="103" t="s">
        <v>918</v>
      </c>
      <c r="G8018" s="103" t="s">
        <v>541</v>
      </c>
      <c r="H8018" s="103" t="s">
        <v>542</v>
      </c>
      <c r="I8018" s="103" t="s">
        <v>842</v>
      </c>
      <c r="J8018" s="215">
        <v>191.29</v>
      </c>
      <c r="K8018" s="216" t="s">
        <v>344</v>
      </c>
    </row>
    <row r="8019" spans="1:11" x14ac:dyDescent="0.25">
      <c r="A8019" s="103" t="s">
        <v>808</v>
      </c>
      <c r="B8019" s="103" t="s">
        <v>344</v>
      </c>
      <c r="C8019" s="103" t="s">
        <v>904</v>
      </c>
      <c r="D8019" s="103" t="s">
        <v>917</v>
      </c>
      <c r="E8019" s="103" t="s">
        <v>918</v>
      </c>
      <c r="F8019" s="103" t="s">
        <v>918</v>
      </c>
      <c r="G8019" s="103" t="s">
        <v>547</v>
      </c>
      <c r="H8019" s="103" t="s">
        <v>548</v>
      </c>
      <c r="I8019" s="103" t="s">
        <v>842</v>
      </c>
      <c r="J8019" s="215">
        <v>487.94</v>
      </c>
      <c r="K8019" s="216" t="s">
        <v>344</v>
      </c>
    </row>
    <row r="8020" spans="1:11" x14ac:dyDescent="0.25">
      <c r="A8020" s="103" t="s">
        <v>809</v>
      </c>
      <c r="B8020" s="103" t="s">
        <v>344</v>
      </c>
      <c r="C8020" s="103" t="s">
        <v>904</v>
      </c>
      <c r="D8020" s="103" t="s">
        <v>917</v>
      </c>
      <c r="E8020" s="103" t="s">
        <v>918</v>
      </c>
      <c r="F8020" s="103" t="s">
        <v>918</v>
      </c>
      <c r="G8020" s="103" t="s">
        <v>547</v>
      </c>
      <c r="H8020" s="103" t="s">
        <v>548</v>
      </c>
      <c r="I8020" s="103" t="s">
        <v>842</v>
      </c>
      <c r="J8020" s="215">
        <v>90.8</v>
      </c>
      <c r="K8020" s="216" t="s">
        <v>344</v>
      </c>
    </row>
    <row r="8021" spans="1:11" x14ac:dyDescent="0.25">
      <c r="A8021" s="103" t="s">
        <v>1038</v>
      </c>
      <c r="B8021" s="103" t="s">
        <v>344</v>
      </c>
      <c r="C8021" s="103" t="s">
        <v>904</v>
      </c>
      <c r="D8021" s="103" t="s">
        <v>917</v>
      </c>
      <c r="E8021" s="103" t="s">
        <v>918</v>
      </c>
      <c r="F8021" s="103" t="s">
        <v>918</v>
      </c>
      <c r="G8021" s="103" t="s">
        <v>547</v>
      </c>
      <c r="H8021" s="103" t="s">
        <v>548</v>
      </c>
      <c r="I8021" s="103" t="s">
        <v>842</v>
      </c>
      <c r="J8021" s="215">
        <v>148.62</v>
      </c>
      <c r="K8021" s="216" t="s">
        <v>344</v>
      </c>
    </row>
    <row r="8022" spans="1:11" x14ac:dyDescent="0.25">
      <c r="A8022" s="103" t="s">
        <v>806</v>
      </c>
      <c r="B8022" s="103" t="s">
        <v>344</v>
      </c>
      <c r="C8022" s="103" t="s">
        <v>904</v>
      </c>
      <c r="D8022" s="103" t="s">
        <v>917</v>
      </c>
      <c r="E8022" s="103" t="s">
        <v>918</v>
      </c>
      <c r="F8022" s="103" t="s">
        <v>918</v>
      </c>
      <c r="G8022" s="103" t="s">
        <v>547</v>
      </c>
      <c r="H8022" s="103" t="s">
        <v>548</v>
      </c>
      <c r="I8022" s="103" t="s">
        <v>842</v>
      </c>
      <c r="J8022" s="215">
        <v>693.02</v>
      </c>
      <c r="K8022" s="216" t="s">
        <v>344</v>
      </c>
    </row>
    <row r="8023" spans="1:11" x14ac:dyDescent="0.25">
      <c r="A8023" s="103" t="s">
        <v>807</v>
      </c>
      <c r="B8023" s="103" t="s">
        <v>344</v>
      </c>
      <c r="C8023" s="103" t="s">
        <v>904</v>
      </c>
      <c r="D8023" s="103" t="s">
        <v>917</v>
      </c>
      <c r="E8023" s="103" t="s">
        <v>918</v>
      </c>
      <c r="F8023" s="103" t="s">
        <v>918</v>
      </c>
      <c r="G8023" s="103" t="s">
        <v>547</v>
      </c>
      <c r="H8023" s="103" t="s">
        <v>548</v>
      </c>
      <c r="I8023" s="103" t="s">
        <v>842</v>
      </c>
      <c r="J8023" s="215">
        <v>347.49</v>
      </c>
      <c r="K8023" s="216" t="s">
        <v>344</v>
      </c>
    </row>
    <row r="8024" spans="1:11" x14ac:dyDescent="0.25">
      <c r="A8024" s="103" t="s">
        <v>808</v>
      </c>
      <c r="B8024" s="103" t="s">
        <v>344</v>
      </c>
      <c r="C8024" s="103" t="s">
        <v>904</v>
      </c>
      <c r="D8024" s="103" t="s">
        <v>917</v>
      </c>
      <c r="E8024" s="103" t="s">
        <v>918</v>
      </c>
      <c r="F8024" s="103" t="s">
        <v>918</v>
      </c>
      <c r="G8024" s="103" t="s">
        <v>172</v>
      </c>
      <c r="H8024" s="103" t="s">
        <v>345</v>
      </c>
      <c r="I8024" s="103" t="s">
        <v>842</v>
      </c>
      <c r="J8024" s="215">
        <v>573.66</v>
      </c>
      <c r="K8024" s="216" t="s">
        <v>344</v>
      </c>
    </row>
    <row r="8025" spans="1:11" x14ac:dyDescent="0.25">
      <c r="A8025" s="103" t="s">
        <v>809</v>
      </c>
      <c r="B8025" s="103" t="s">
        <v>344</v>
      </c>
      <c r="C8025" s="103" t="s">
        <v>904</v>
      </c>
      <c r="D8025" s="103" t="s">
        <v>917</v>
      </c>
      <c r="E8025" s="103" t="s">
        <v>918</v>
      </c>
      <c r="F8025" s="103" t="s">
        <v>918</v>
      </c>
      <c r="G8025" s="103" t="s">
        <v>172</v>
      </c>
      <c r="H8025" s="103" t="s">
        <v>345</v>
      </c>
      <c r="I8025" s="103" t="s">
        <v>842</v>
      </c>
      <c r="J8025" s="215">
        <v>1865.09</v>
      </c>
      <c r="K8025" s="216" t="s">
        <v>344</v>
      </c>
    </row>
    <row r="8026" spans="1:11" x14ac:dyDescent="0.25">
      <c r="A8026" s="103" t="s">
        <v>810</v>
      </c>
      <c r="B8026" s="103" t="s">
        <v>344</v>
      </c>
      <c r="C8026" s="103" t="s">
        <v>904</v>
      </c>
      <c r="D8026" s="103" t="s">
        <v>917</v>
      </c>
      <c r="E8026" s="103" t="s">
        <v>918</v>
      </c>
      <c r="F8026" s="103" t="s">
        <v>918</v>
      </c>
      <c r="G8026" s="103" t="s">
        <v>172</v>
      </c>
      <c r="H8026" s="103" t="s">
        <v>345</v>
      </c>
      <c r="I8026" s="103" t="s">
        <v>842</v>
      </c>
      <c r="J8026" s="215">
        <v>470.9</v>
      </c>
      <c r="K8026" s="216" t="s">
        <v>344</v>
      </c>
    </row>
    <row r="8027" spans="1:11" x14ac:dyDescent="0.25">
      <c r="A8027" s="103" t="s">
        <v>1038</v>
      </c>
      <c r="B8027" s="103" t="s">
        <v>344</v>
      </c>
      <c r="C8027" s="103" t="s">
        <v>904</v>
      </c>
      <c r="D8027" s="103" t="s">
        <v>917</v>
      </c>
      <c r="E8027" s="103" t="s">
        <v>918</v>
      </c>
      <c r="F8027" s="103" t="s">
        <v>918</v>
      </c>
      <c r="G8027" s="103" t="s">
        <v>172</v>
      </c>
      <c r="H8027" s="103" t="s">
        <v>345</v>
      </c>
      <c r="I8027" s="103" t="s">
        <v>842</v>
      </c>
      <c r="J8027" s="215">
        <v>1345.62</v>
      </c>
      <c r="K8027" s="216" t="s">
        <v>344</v>
      </c>
    </row>
    <row r="8028" spans="1:11" x14ac:dyDescent="0.25">
      <c r="A8028" s="103" t="s">
        <v>806</v>
      </c>
      <c r="B8028" s="103" t="s">
        <v>344</v>
      </c>
      <c r="C8028" s="103" t="s">
        <v>904</v>
      </c>
      <c r="D8028" s="103" t="s">
        <v>917</v>
      </c>
      <c r="E8028" s="103" t="s">
        <v>918</v>
      </c>
      <c r="F8028" s="103" t="s">
        <v>918</v>
      </c>
      <c r="G8028" s="103" t="s">
        <v>172</v>
      </c>
      <c r="H8028" s="103" t="s">
        <v>345</v>
      </c>
      <c r="I8028" s="103" t="s">
        <v>842</v>
      </c>
      <c r="J8028" s="215">
        <v>1661.15</v>
      </c>
      <c r="K8028" s="216" t="s">
        <v>344</v>
      </c>
    </row>
    <row r="8029" spans="1:11" x14ac:dyDescent="0.25">
      <c r="A8029" s="103" t="s">
        <v>807</v>
      </c>
      <c r="B8029" s="103" t="s">
        <v>344</v>
      </c>
      <c r="C8029" s="103" t="s">
        <v>904</v>
      </c>
      <c r="D8029" s="103" t="s">
        <v>917</v>
      </c>
      <c r="E8029" s="103" t="s">
        <v>918</v>
      </c>
      <c r="F8029" s="103" t="s">
        <v>918</v>
      </c>
      <c r="G8029" s="103" t="s">
        <v>172</v>
      </c>
      <c r="H8029" s="103" t="s">
        <v>345</v>
      </c>
      <c r="I8029" s="103" t="s">
        <v>842</v>
      </c>
      <c r="J8029" s="215">
        <v>1731.21</v>
      </c>
      <c r="K8029" s="216" t="s">
        <v>344</v>
      </c>
    </row>
    <row r="8030" spans="1:11" x14ac:dyDescent="0.25">
      <c r="A8030" s="103" t="s">
        <v>808</v>
      </c>
      <c r="B8030" s="103" t="s">
        <v>344</v>
      </c>
      <c r="C8030" s="103" t="s">
        <v>904</v>
      </c>
      <c r="D8030" s="103" t="s">
        <v>917</v>
      </c>
      <c r="E8030" s="103" t="s">
        <v>918</v>
      </c>
      <c r="F8030" s="103" t="s">
        <v>918</v>
      </c>
      <c r="G8030" s="103" t="s">
        <v>219</v>
      </c>
      <c r="H8030" s="103" t="s">
        <v>406</v>
      </c>
      <c r="I8030" s="103" t="s">
        <v>842</v>
      </c>
      <c r="J8030" s="215">
        <v>180.7</v>
      </c>
      <c r="K8030" s="216" t="s">
        <v>347</v>
      </c>
    </row>
    <row r="8031" spans="1:11" x14ac:dyDescent="0.25">
      <c r="A8031" s="103" t="s">
        <v>1038</v>
      </c>
      <c r="B8031" s="103" t="s">
        <v>344</v>
      </c>
      <c r="C8031" s="103" t="s">
        <v>904</v>
      </c>
      <c r="D8031" s="103" t="s">
        <v>917</v>
      </c>
      <c r="E8031" s="103" t="s">
        <v>918</v>
      </c>
      <c r="F8031" s="103" t="s">
        <v>918</v>
      </c>
      <c r="G8031" s="103" t="s">
        <v>219</v>
      </c>
      <c r="H8031" s="103" t="s">
        <v>406</v>
      </c>
      <c r="I8031" s="103" t="s">
        <v>842</v>
      </c>
      <c r="J8031" s="215">
        <v>327.87</v>
      </c>
      <c r="K8031" s="216" t="s">
        <v>347</v>
      </c>
    </row>
    <row r="8032" spans="1:11" x14ac:dyDescent="0.25">
      <c r="A8032" s="103" t="s">
        <v>1038</v>
      </c>
      <c r="B8032" s="103" t="s">
        <v>344</v>
      </c>
      <c r="C8032" s="103" t="s">
        <v>904</v>
      </c>
      <c r="D8032" s="103" t="s">
        <v>917</v>
      </c>
      <c r="E8032" s="103" t="s">
        <v>918</v>
      </c>
      <c r="F8032" s="103" t="s">
        <v>918</v>
      </c>
      <c r="G8032" s="103" t="s">
        <v>213</v>
      </c>
      <c r="H8032" s="103" t="s">
        <v>355</v>
      </c>
      <c r="I8032" s="103" t="s">
        <v>842</v>
      </c>
      <c r="J8032" s="215">
        <v>92.1</v>
      </c>
      <c r="K8032" s="216" t="s">
        <v>347</v>
      </c>
    </row>
    <row r="8033" spans="1:11" x14ac:dyDescent="0.25">
      <c r="A8033" s="103" t="s">
        <v>808</v>
      </c>
      <c r="B8033" s="103" t="s">
        <v>344</v>
      </c>
      <c r="C8033" s="103" t="s">
        <v>919</v>
      </c>
      <c r="D8033" s="103" t="s">
        <v>920</v>
      </c>
      <c r="E8033" s="103" t="s">
        <v>921</v>
      </c>
      <c r="F8033" s="103" t="s">
        <v>921</v>
      </c>
      <c r="G8033" s="103" t="s">
        <v>503</v>
      </c>
      <c r="H8033" s="103" t="s">
        <v>504</v>
      </c>
      <c r="I8033" s="103" t="s">
        <v>842</v>
      </c>
      <c r="J8033" s="215">
        <v>263</v>
      </c>
      <c r="K8033" s="216" t="s">
        <v>344</v>
      </c>
    </row>
    <row r="8034" spans="1:11" x14ac:dyDescent="0.25">
      <c r="A8034" s="103" t="s">
        <v>809</v>
      </c>
      <c r="B8034" s="103" t="s">
        <v>344</v>
      </c>
      <c r="C8034" s="103" t="s">
        <v>919</v>
      </c>
      <c r="D8034" s="103" t="s">
        <v>920</v>
      </c>
      <c r="E8034" s="103" t="s">
        <v>921</v>
      </c>
      <c r="F8034" s="103" t="s">
        <v>921</v>
      </c>
      <c r="G8034" s="103" t="s">
        <v>509</v>
      </c>
      <c r="H8034" s="103" t="s">
        <v>510</v>
      </c>
      <c r="I8034" s="103" t="s">
        <v>842</v>
      </c>
      <c r="J8034" s="215">
        <v>99</v>
      </c>
      <c r="K8034" s="216" t="s">
        <v>344</v>
      </c>
    </row>
    <row r="8035" spans="1:11" x14ac:dyDescent="0.25">
      <c r="A8035" s="103" t="s">
        <v>810</v>
      </c>
      <c r="B8035" s="103" t="s">
        <v>344</v>
      </c>
      <c r="C8035" s="103" t="s">
        <v>919</v>
      </c>
      <c r="D8035" s="103" t="s">
        <v>920</v>
      </c>
      <c r="E8035" s="103" t="s">
        <v>921</v>
      </c>
      <c r="F8035" s="103" t="s">
        <v>921</v>
      </c>
      <c r="G8035" s="103" t="s">
        <v>509</v>
      </c>
      <c r="H8035" s="103" t="s">
        <v>510</v>
      </c>
      <c r="I8035" s="103" t="s">
        <v>842</v>
      </c>
      <c r="J8035" s="215">
        <v>99</v>
      </c>
      <c r="K8035" s="216" t="s">
        <v>344</v>
      </c>
    </row>
    <row r="8036" spans="1:11" x14ac:dyDescent="0.25">
      <c r="A8036" s="103" t="s">
        <v>808</v>
      </c>
      <c r="B8036" s="103" t="s">
        <v>344</v>
      </c>
      <c r="C8036" s="103" t="s">
        <v>919</v>
      </c>
      <c r="D8036" s="103" t="s">
        <v>920</v>
      </c>
      <c r="E8036" s="103" t="s">
        <v>921</v>
      </c>
      <c r="F8036" s="103" t="s">
        <v>921</v>
      </c>
      <c r="G8036" s="103" t="s">
        <v>515</v>
      </c>
      <c r="H8036" s="103" t="s">
        <v>516</v>
      </c>
      <c r="I8036" s="103" t="s">
        <v>842</v>
      </c>
      <c r="J8036" s="215">
        <v>50</v>
      </c>
      <c r="K8036" s="216" t="s">
        <v>344</v>
      </c>
    </row>
    <row r="8037" spans="1:11" x14ac:dyDescent="0.25">
      <c r="A8037" s="103" t="s">
        <v>806</v>
      </c>
      <c r="B8037" s="103" t="s">
        <v>344</v>
      </c>
      <c r="C8037" s="103" t="s">
        <v>919</v>
      </c>
      <c r="D8037" s="103" t="s">
        <v>920</v>
      </c>
      <c r="E8037" s="103" t="s">
        <v>921</v>
      </c>
      <c r="F8037" s="103" t="s">
        <v>921</v>
      </c>
      <c r="G8037" s="103" t="s">
        <v>515</v>
      </c>
      <c r="H8037" s="103" t="s">
        <v>516</v>
      </c>
      <c r="I8037" s="103" t="s">
        <v>842</v>
      </c>
      <c r="J8037" s="215">
        <v>25</v>
      </c>
      <c r="K8037" s="216" t="s">
        <v>344</v>
      </c>
    </row>
    <row r="8038" spans="1:11" x14ac:dyDescent="0.25">
      <c r="A8038" s="103" t="s">
        <v>1038</v>
      </c>
      <c r="B8038" s="103" t="s">
        <v>344</v>
      </c>
      <c r="C8038" s="103" t="s">
        <v>919</v>
      </c>
      <c r="D8038" s="103" t="s">
        <v>920</v>
      </c>
      <c r="E8038" s="103" t="s">
        <v>921</v>
      </c>
      <c r="F8038" s="103" t="s">
        <v>921</v>
      </c>
      <c r="G8038" s="103" t="s">
        <v>547</v>
      </c>
      <c r="H8038" s="103" t="s">
        <v>548</v>
      </c>
      <c r="I8038" s="103" t="s">
        <v>842</v>
      </c>
      <c r="J8038" s="215">
        <v>188</v>
      </c>
      <c r="K8038" s="216" t="s">
        <v>344</v>
      </c>
    </row>
    <row r="8039" spans="1:11" x14ac:dyDescent="0.25">
      <c r="A8039" s="103" t="s">
        <v>808</v>
      </c>
      <c r="B8039" s="103" t="s">
        <v>344</v>
      </c>
      <c r="C8039" s="103" t="s">
        <v>928</v>
      </c>
      <c r="D8039" s="103" t="s">
        <v>480</v>
      </c>
      <c r="E8039" s="103" t="s">
        <v>929</v>
      </c>
      <c r="F8039" s="103" t="s">
        <v>929</v>
      </c>
      <c r="G8039" s="103" t="s">
        <v>499</v>
      </c>
      <c r="H8039" s="103" t="s">
        <v>500</v>
      </c>
      <c r="I8039" s="103" t="s">
        <v>842</v>
      </c>
      <c r="J8039" s="215">
        <v>62.88</v>
      </c>
      <c r="K8039" s="216" t="s">
        <v>344</v>
      </c>
    </row>
    <row r="8040" spans="1:11" x14ac:dyDescent="0.25">
      <c r="A8040" s="103" t="s">
        <v>1038</v>
      </c>
      <c r="B8040" s="103" t="s">
        <v>344</v>
      </c>
      <c r="C8040" s="103" t="s">
        <v>928</v>
      </c>
      <c r="D8040" s="103" t="s">
        <v>480</v>
      </c>
      <c r="E8040" s="103" t="s">
        <v>929</v>
      </c>
      <c r="F8040" s="103" t="s">
        <v>929</v>
      </c>
      <c r="G8040" s="103" t="s">
        <v>499</v>
      </c>
      <c r="H8040" s="103" t="s">
        <v>500</v>
      </c>
      <c r="I8040" s="103" t="s">
        <v>842</v>
      </c>
      <c r="J8040" s="215">
        <v>19.07</v>
      </c>
      <c r="K8040" s="216" t="s">
        <v>344</v>
      </c>
    </row>
    <row r="8041" spans="1:11" x14ac:dyDescent="0.25">
      <c r="A8041" s="103" t="s">
        <v>807</v>
      </c>
      <c r="B8041" s="103" t="s">
        <v>344</v>
      </c>
      <c r="C8041" s="103" t="s">
        <v>928</v>
      </c>
      <c r="D8041" s="103" t="s">
        <v>480</v>
      </c>
      <c r="E8041" s="103" t="s">
        <v>929</v>
      </c>
      <c r="F8041" s="103" t="s">
        <v>929</v>
      </c>
      <c r="G8041" s="103" t="s">
        <v>499</v>
      </c>
      <c r="H8041" s="103" t="s">
        <v>500</v>
      </c>
      <c r="I8041" s="103" t="s">
        <v>842</v>
      </c>
      <c r="J8041" s="215">
        <v>16.97</v>
      </c>
      <c r="K8041" s="216" t="s">
        <v>344</v>
      </c>
    </row>
    <row r="8042" spans="1:11" x14ac:dyDescent="0.25">
      <c r="A8042" s="103" t="s">
        <v>808</v>
      </c>
      <c r="B8042" s="103" t="s">
        <v>344</v>
      </c>
      <c r="C8042" s="103" t="s">
        <v>928</v>
      </c>
      <c r="D8042" s="103" t="s">
        <v>480</v>
      </c>
      <c r="E8042" s="103" t="s">
        <v>929</v>
      </c>
      <c r="F8042" s="103" t="s">
        <v>929</v>
      </c>
      <c r="G8042" s="103" t="s">
        <v>517</v>
      </c>
      <c r="H8042" s="103" t="s">
        <v>518</v>
      </c>
      <c r="I8042" s="103" t="s">
        <v>842</v>
      </c>
      <c r="J8042" s="215">
        <v>399.64</v>
      </c>
      <c r="K8042" s="216" t="s">
        <v>344</v>
      </c>
    </row>
    <row r="8043" spans="1:11" x14ac:dyDescent="0.25">
      <c r="A8043" s="103" t="s">
        <v>809</v>
      </c>
      <c r="B8043" s="103" t="s">
        <v>344</v>
      </c>
      <c r="C8043" s="103" t="s">
        <v>928</v>
      </c>
      <c r="D8043" s="103" t="s">
        <v>480</v>
      </c>
      <c r="E8043" s="103" t="s">
        <v>929</v>
      </c>
      <c r="F8043" s="103" t="s">
        <v>929</v>
      </c>
      <c r="G8043" s="103" t="s">
        <v>517</v>
      </c>
      <c r="H8043" s="103" t="s">
        <v>518</v>
      </c>
      <c r="I8043" s="103" t="s">
        <v>842</v>
      </c>
      <c r="J8043" s="215">
        <v>268.08999999999997</v>
      </c>
      <c r="K8043" s="216" t="s">
        <v>344</v>
      </c>
    </row>
    <row r="8044" spans="1:11" x14ac:dyDescent="0.25">
      <c r="A8044" s="103" t="s">
        <v>810</v>
      </c>
      <c r="B8044" s="103" t="s">
        <v>344</v>
      </c>
      <c r="C8044" s="103" t="s">
        <v>928</v>
      </c>
      <c r="D8044" s="103" t="s">
        <v>480</v>
      </c>
      <c r="E8044" s="103" t="s">
        <v>929</v>
      </c>
      <c r="F8044" s="103" t="s">
        <v>929</v>
      </c>
      <c r="G8044" s="103" t="s">
        <v>517</v>
      </c>
      <c r="H8044" s="103" t="s">
        <v>518</v>
      </c>
      <c r="I8044" s="103" t="s">
        <v>842</v>
      </c>
      <c r="J8044" s="215">
        <v>398.95</v>
      </c>
      <c r="K8044" s="216" t="s">
        <v>344</v>
      </c>
    </row>
    <row r="8045" spans="1:11" x14ac:dyDescent="0.25">
      <c r="A8045" s="103" t="s">
        <v>1038</v>
      </c>
      <c r="B8045" s="103" t="s">
        <v>344</v>
      </c>
      <c r="C8045" s="103" t="s">
        <v>928</v>
      </c>
      <c r="D8045" s="103" t="s">
        <v>480</v>
      </c>
      <c r="E8045" s="103" t="s">
        <v>929</v>
      </c>
      <c r="F8045" s="103" t="s">
        <v>929</v>
      </c>
      <c r="G8045" s="103" t="s">
        <v>517</v>
      </c>
      <c r="H8045" s="103" t="s">
        <v>518</v>
      </c>
      <c r="I8045" s="103" t="s">
        <v>842</v>
      </c>
      <c r="J8045" s="215">
        <v>0</v>
      </c>
      <c r="K8045" s="216" t="s">
        <v>344</v>
      </c>
    </row>
    <row r="8046" spans="1:11" x14ac:dyDescent="0.25">
      <c r="A8046" s="103" t="s">
        <v>807</v>
      </c>
      <c r="B8046" s="103" t="s">
        <v>344</v>
      </c>
      <c r="C8046" s="103" t="s">
        <v>928</v>
      </c>
      <c r="D8046" s="103" t="s">
        <v>480</v>
      </c>
      <c r="E8046" s="103" t="s">
        <v>929</v>
      </c>
      <c r="F8046" s="103" t="s">
        <v>929</v>
      </c>
      <c r="G8046" s="103" t="s">
        <v>517</v>
      </c>
      <c r="H8046" s="103" t="s">
        <v>518</v>
      </c>
      <c r="I8046" s="103" t="s">
        <v>842</v>
      </c>
      <c r="J8046" s="215">
        <v>45</v>
      </c>
      <c r="K8046" s="216" t="s">
        <v>344</v>
      </c>
    </row>
    <row r="8047" spans="1:11" x14ac:dyDescent="0.25">
      <c r="A8047" s="103" t="s">
        <v>808</v>
      </c>
      <c r="B8047" s="103" t="s">
        <v>344</v>
      </c>
      <c r="C8047" s="103" t="s">
        <v>928</v>
      </c>
      <c r="D8047" s="103" t="s">
        <v>480</v>
      </c>
      <c r="E8047" s="103" t="s">
        <v>929</v>
      </c>
      <c r="F8047" s="103" t="s">
        <v>929</v>
      </c>
      <c r="G8047" s="103" t="s">
        <v>523</v>
      </c>
      <c r="H8047" s="103" t="s">
        <v>524</v>
      </c>
      <c r="I8047" s="103" t="s">
        <v>842</v>
      </c>
      <c r="J8047" s="215">
        <v>-304.49</v>
      </c>
      <c r="K8047" s="216" t="s">
        <v>344</v>
      </c>
    </row>
    <row r="8048" spans="1:11" x14ac:dyDescent="0.25">
      <c r="A8048" s="103" t="s">
        <v>809</v>
      </c>
      <c r="B8048" s="103" t="s">
        <v>344</v>
      </c>
      <c r="C8048" s="103" t="s">
        <v>928</v>
      </c>
      <c r="D8048" s="103" t="s">
        <v>480</v>
      </c>
      <c r="E8048" s="103" t="s">
        <v>929</v>
      </c>
      <c r="F8048" s="103" t="s">
        <v>929</v>
      </c>
      <c r="G8048" s="103" t="s">
        <v>523</v>
      </c>
      <c r="H8048" s="103" t="s">
        <v>524</v>
      </c>
      <c r="I8048" s="103" t="s">
        <v>842</v>
      </c>
      <c r="J8048" s="215">
        <v>157.78</v>
      </c>
      <c r="K8048" s="216" t="s">
        <v>344</v>
      </c>
    </row>
    <row r="8049" spans="1:11" x14ac:dyDescent="0.25">
      <c r="A8049" s="103" t="s">
        <v>810</v>
      </c>
      <c r="B8049" s="103" t="s">
        <v>344</v>
      </c>
      <c r="C8049" s="103" t="s">
        <v>928</v>
      </c>
      <c r="D8049" s="103" t="s">
        <v>480</v>
      </c>
      <c r="E8049" s="103" t="s">
        <v>929</v>
      </c>
      <c r="F8049" s="103" t="s">
        <v>929</v>
      </c>
      <c r="G8049" s="103" t="s">
        <v>523</v>
      </c>
      <c r="H8049" s="103" t="s">
        <v>524</v>
      </c>
      <c r="I8049" s="103" t="s">
        <v>842</v>
      </c>
      <c r="J8049" s="215">
        <v>0</v>
      </c>
      <c r="K8049" s="216" t="s">
        <v>344</v>
      </c>
    </row>
    <row r="8050" spans="1:11" x14ac:dyDescent="0.25">
      <c r="A8050" s="103" t="s">
        <v>806</v>
      </c>
      <c r="B8050" s="103" t="s">
        <v>344</v>
      </c>
      <c r="C8050" s="103" t="s">
        <v>928</v>
      </c>
      <c r="D8050" s="103" t="s">
        <v>480</v>
      </c>
      <c r="E8050" s="103" t="s">
        <v>929</v>
      </c>
      <c r="F8050" s="103" t="s">
        <v>929</v>
      </c>
      <c r="G8050" s="103" t="s">
        <v>523</v>
      </c>
      <c r="H8050" s="103" t="s">
        <v>524</v>
      </c>
      <c r="I8050" s="103" t="s">
        <v>842</v>
      </c>
      <c r="J8050" s="215">
        <v>186.71</v>
      </c>
      <c r="K8050" s="216" t="s">
        <v>344</v>
      </c>
    </row>
    <row r="8051" spans="1:11" x14ac:dyDescent="0.25">
      <c r="A8051" s="103" t="s">
        <v>807</v>
      </c>
      <c r="B8051" s="103" t="s">
        <v>344</v>
      </c>
      <c r="C8051" s="103" t="s">
        <v>928</v>
      </c>
      <c r="D8051" s="103" t="s">
        <v>480</v>
      </c>
      <c r="E8051" s="103" t="s">
        <v>929</v>
      </c>
      <c r="F8051" s="103" t="s">
        <v>929</v>
      </c>
      <c r="G8051" s="103" t="s">
        <v>523</v>
      </c>
      <c r="H8051" s="103" t="s">
        <v>524</v>
      </c>
      <c r="I8051" s="103" t="s">
        <v>842</v>
      </c>
      <c r="J8051" s="215">
        <v>0</v>
      </c>
      <c r="K8051" s="216" t="s">
        <v>344</v>
      </c>
    </row>
    <row r="8052" spans="1:11" x14ac:dyDescent="0.25">
      <c r="A8052" s="103" t="s">
        <v>808</v>
      </c>
      <c r="B8052" s="103" t="s">
        <v>344</v>
      </c>
      <c r="C8052" s="103" t="s">
        <v>928</v>
      </c>
      <c r="D8052" s="103" t="s">
        <v>480</v>
      </c>
      <c r="E8052" s="103" t="s">
        <v>929</v>
      </c>
      <c r="F8052" s="103" t="s">
        <v>929</v>
      </c>
      <c r="G8052" s="103" t="s">
        <v>172</v>
      </c>
      <c r="H8052" s="103" t="s">
        <v>345</v>
      </c>
      <c r="I8052" s="103" t="s">
        <v>842</v>
      </c>
      <c r="J8052" s="215">
        <v>430.46</v>
      </c>
      <c r="K8052" s="216" t="s">
        <v>344</v>
      </c>
    </row>
    <row r="8053" spans="1:11" x14ac:dyDescent="0.25">
      <c r="A8053" s="103" t="s">
        <v>808</v>
      </c>
      <c r="B8053" s="103" t="s">
        <v>344</v>
      </c>
      <c r="C8053" s="103" t="s">
        <v>928</v>
      </c>
      <c r="D8053" s="103" t="s">
        <v>480</v>
      </c>
      <c r="E8053" s="111"/>
      <c r="F8053" s="103" t="s">
        <v>929</v>
      </c>
      <c r="G8053" s="103" t="s">
        <v>172</v>
      </c>
      <c r="H8053" s="103" t="s">
        <v>345</v>
      </c>
      <c r="I8053" s="103" t="s">
        <v>842</v>
      </c>
      <c r="J8053" s="215">
        <v>-396</v>
      </c>
      <c r="K8053" s="216" t="s">
        <v>344</v>
      </c>
    </row>
    <row r="8054" spans="1:11" x14ac:dyDescent="0.25">
      <c r="A8054" s="103" t="s">
        <v>809</v>
      </c>
      <c r="B8054" s="103" t="s">
        <v>344</v>
      </c>
      <c r="C8054" s="103" t="s">
        <v>928</v>
      </c>
      <c r="D8054" s="103" t="s">
        <v>480</v>
      </c>
      <c r="E8054" s="111"/>
      <c r="F8054" s="103" t="s">
        <v>929</v>
      </c>
      <c r="G8054" s="103" t="s">
        <v>172</v>
      </c>
      <c r="H8054" s="103" t="s">
        <v>345</v>
      </c>
      <c r="I8054" s="103" t="s">
        <v>842</v>
      </c>
      <c r="J8054" s="215">
        <v>0</v>
      </c>
      <c r="K8054" s="216" t="s">
        <v>344</v>
      </c>
    </row>
    <row r="8055" spans="1:11" x14ac:dyDescent="0.25">
      <c r="A8055" s="103" t="s">
        <v>810</v>
      </c>
      <c r="B8055" s="103" t="s">
        <v>344</v>
      </c>
      <c r="C8055" s="103" t="s">
        <v>928</v>
      </c>
      <c r="D8055" s="103" t="s">
        <v>480</v>
      </c>
      <c r="E8055" s="103" t="s">
        <v>929</v>
      </c>
      <c r="F8055" s="103" t="s">
        <v>929</v>
      </c>
      <c r="G8055" s="103" t="s">
        <v>172</v>
      </c>
      <c r="H8055" s="103" t="s">
        <v>345</v>
      </c>
      <c r="I8055" s="103" t="s">
        <v>842</v>
      </c>
      <c r="J8055" s="215">
        <v>634.39</v>
      </c>
      <c r="K8055" s="216" t="s">
        <v>344</v>
      </c>
    </row>
    <row r="8056" spans="1:11" x14ac:dyDescent="0.25">
      <c r="A8056" s="103" t="s">
        <v>810</v>
      </c>
      <c r="B8056" s="103" t="s">
        <v>344</v>
      </c>
      <c r="C8056" s="103" t="s">
        <v>928</v>
      </c>
      <c r="D8056" s="103" t="s">
        <v>480</v>
      </c>
      <c r="E8056" s="111"/>
      <c r="F8056" s="103" t="s">
        <v>929</v>
      </c>
      <c r="G8056" s="103" t="s">
        <v>172</v>
      </c>
      <c r="H8056" s="103" t="s">
        <v>345</v>
      </c>
      <c r="I8056" s="103" t="s">
        <v>842</v>
      </c>
      <c r="J8056" s="215">
        <v>1816</v>
      </c>
      <c r="K8056" s="216" t="s">
        <v>344</v>
      </c>
    </row>
    <row r="8057" spans="1:11" x14ac:dyDescent="0.25">
      <c r="A8057" s="103" t="s">
        <v>1038</v>
      </c>
      <c r="B8057" s="103" t="s">
        <v>344</v>
      </c>
      <c r="C8057" s="103" t="s">
        <v>928</v>
      </c>
      <c r="D8057" s="103" t="s">
        <v>480</v>
      </c>
      <c r="E8057" s="111"/>
      <c r="F8057" s="103" t="s">
        <v>929</v>
      </c>
      <c r="G8057" s="103" t="s">
        <v>172</v>
      </c>
      <c r="H8057" s="103" t="s">
        <v>345</v>
      </c>
      <c r="I8057" s="103" t="s">
        <v>842</v>
      </c>
      <c r="J8057" s="215">
        <v>-1420</v>
      </c>
      <c r="K8057" s="216" t="s">
        <v>344</v>
      </c>
    </row>
    <row r="8058" spans="1:11" x14ac:dyDescent="0.25">
      <c r="A8058" s="103" t="s">
        <v>806</v>
      </c>
      <c r="B8058" s="103" t="s">
        <v>344</v>
      </c>
      <c r="C8058" s="103" t="s">
        <v>928</v>
      </c>
      <c r="D8058" s="103" t="s">
        <v>480</v>
      </c>
      <c r="E8058" s="111"/>
      <c r="F8058" s="103" t="s">
        <v>929</v>
      </c>
      <c r="G8058" s="103" t="s">
        <v>172</v>
      </c>
      <c r="H8058" s="103" t="s">
        <v>345</v>
      </c>
      <c r="I8058" s="103" t="s">
        <v>842</v>
      </c>
      <c r="J8058" s="215">
        <v>0</v>
      </c>
      <c r="K8058" s="216" t="s">
        <v>344</v>
      </c>
    </row>
    <row r="8059" spans="1:11" x14ac:dyDescent="0.25">
      <c r="A8059" s="103" t="s">
        <v>807</v>
      </c>
      <c r="B8059" s="103" t="s">
        <v>344</v>
      </c>
      <c r="C8059" s="103" t="s">
        <v>928</v>
      </c>
      <c r="D8059" s="103" t="s">
        <v>480</v>
      </c>
      <c r="E8059" s="103" t="s">
        <v>929</v>
      </c>
      <c r="F8059" s="103" t="s">
        <v>929</v>
      </c>
      <c r="G8059" s="103" t="s">
        <v>172</v>
      </c>
      <c r="H8059" s="103" t="s">
        <v>345</v>
      </c>
      <c r="I8059" s="103" t="s">
        <v>842</v>
      </c>
      <c r="J8059" s="215">
        <v>247.79</v>
      </c>
      <c r="K8059" s="216" t="s">
        <v>344</v>
      </c>
    </row>
    <row r="8060" spans="1:11" x14ac:dyDescent="0.25">
      <c r="A8060" s="103" t="s">
        <v>807</v>
      </c>
      <c r="B8060" s="103" t="s">
        <v>344</v>
      </c>
      <c r="C8060" s="103" t="s">
        <v>928</v>
      </c>
      <c r="D8060" s="103" t="s">
        <v>480</v>
      </c>
      <c r="E8060" s="111"/>
      <c r="F8060" s="103" t="s">
        <v>929</v>
      </c>
      <c r="G8060" s="103" t="s">
        <v>172</v>
      </c>
      <c r="H8060" s="103" t="s">
        <v>345</v>
      </c>
      <c r="I8060" s="103" t="s">
        <v>842</v>
      </c>
      <c r="J8060" s="215">
        <v>0</v>
      </c>
      <c r="K8060" s="216" t="s">
        <v>344</v>
      </c>
    </row>
    <row r="8061" spans="1:11" x14ac:dyDescent="0.25">
      <c r="A8061" s="103" t="s">
        <v>807</v>
      </c>
      <c r="B8061" s="103" t="s">
        <v>344</v>
      </c>
      <c r="C8061" s="103" t="s">
        <v>970</v>
      </c>
      <c r="D8061" s="103" t="s">
        <v>938</v>
      </c>
      <c r="E8061" s="111"/>
      <c r="F8061" s="103" t="s">
        <v>939</v>
      </c>
      <c r="G8061" s="103" t="s">
        <v>485</v>
      </c>
      <c r="H8061" s="103" t="s">
        <v>486</v>
      </c>
      <c r="I8061" s="103" t="s">
        <v>842</v>
      </c>
      <c r="J8061" s="215">
        <v>100</v>
      </c>
      <c r="K8061" s="216" t="s">
        <v>344</v>
      </c>
    </row>
    <row r="8062" spans="1:11" x14ac:dyDescent="0.25">
      <c r="A8062" s="103" t="s">
        <v>808</v>
      </c>
      <c r="B8062" s="103" t="s">
        <v>344</v>
      </c>
      <c r="C8062" s="103" t="s">
        <v>930</v>
      </c>
      <c r="D8062" s="103" t="s">
        <v>931</v>
      </c>
      <c r="E8062" s="103" t="s">
        <v>932</v>
      </c>
      <c r="F8062" s="103" t="s">
        <v>932</v>
      </c>
      <c r="G8062" s="103" t="s">
        <v>499</v>
      </c>
      <c r="H8062" s="103" t="s">
        <v>500</v>
      </c>
      <c r="I8062" s="103" t="s">
        <v>842</v>
      </c>
      <c r="J8062" s="215">
        <v>26.03</v>
      </c>
      <c r="K8062" s="216" t="s">
        <v>344</v>
      </c>
    </row>
    <row r="8063" spans="1:11" x14ac:dyDescent="0.25">
      <c r="A8063" s="103" t="s">
        <v>806</v>
      </c>
      <c r="B8063" s="103" t="s">
        <v>344</v>
      </c>
      <c r="C8063" s="103" t="s">
        <v>930</v>
      </c>
      <c r="D8063" s="103" t="s">
        <v>931</v>
      </c>
      <c r="E8063" s="103" t="s">
        <v>932</v>
      </c>
      <c r="F8063" s="103" t="s">
        <v>932</v>
      </c>
      <c r="G8063" s="103" t="s">
        <v>499</v>
      </c>
      <c r="H8063" s="103" t="s">
        <v>500</v>
      </c>
      <c r="I8063" s="103" t="s">
        <v>842</v>
      </c>
      <c r="J8063" s="215">
        <v>28.19</v>
      </c>
      <c r="K8063" s="216" t="s">
        <v>344</v>
      </c>
    </row>
    <row r="8064" spans="1:11" x14ac:dyDescent="0.25">
      <c r="A8064" s="103" t="s">
        <v>807</v>
      </c>
      <c r="B8064" s="103" t="s">
        <v>344</v>
      </c>
      <c r="C8064" s="103" t="s">
        <v>930</v>
      </c>
      <c r="D8064" s="103" t="s">
        <v>931</v>
      </c>
      <c r="E8064" s="103" t="s">
        <v>932</v>
      </c>
      <c r="F8064" s="103" t="s">
        <v>932</v>
      </c>
      <c r="G8064" s="103" t="s">
        <v>505</v>
      </c>
      <c r="H8064" s="103" t="s">
        <v>506</v>
      </c>
      <c r="I8064" s="103" t="s">
        <v>842</v>
      </c>
      <c r="J8064" s="215">
        <v>17.12</v>
      </c>
      <c r="K8064" s="216" t="s">
        <v>344</v>
      </c>
    </row>
    <row r="8065" spans="1:11" x14ac:dyDescent="0.25">
      <c r="A8065" s="103" t="s">
        <v>1038</v>
      </c>
      <c r="B8065" s="103" t="s">
        <v>344</v>
      </c>
      <c r="C8065" s="103" t="s">
        <v>930</v>
      </c>
      <c r="D8065" s="103" t="s">
        <v>931</v>
      </c>
      <c r="E8065" s="103" t="s">
        <v>932</v>
      </c>
      <c r="F8065" s="103" t="s">
        <v>932</v>
      </c>
      <c r="G8065" s="103" t="s">
        <v>507</v>
      </c>
      <c r="H8065" s="103" t="s">
        <v>508</v>
      </c>
      <c r="I8065" s="103" t="s">
        <v>842</v>
      </c>
      <c r="J8065" s="215">
        <v>14.34</v>
      </c>
      <c r="K8065" s="216" t="s">
        <v>344</v>
      </c>
    </row>
    <row r="8066" spans="1:11" x14ac:dyDescent="0.25">
      <c r="A8066" s="103" t="s">
        <v>1038</v>
      </c>
      <c r="B8066" s="103" t="s">
        <v>344</v>
      </c>
      <c r="C8066" s="103" t="s">
        <v>930</v>
      </c>
      <c r="D8066" s="103" t="s">
        <v>931</v>
      </c>
      <c r="E8066" s="103" t="s">
        <v>932</v>
      </c>
      <c r="F8066" s="103" t="s">
        <v>932</v>
      </c>
      <c r="G8066" s="103" t="s">
        <v>509</v>
      </c>
      <c r="H8066" s="103" t="s">
        <v>510</v>
      </c>
      <c r="I8066" s="103" t="s">
        <v>842</v>
      </c>
      <c r="J8066" s="215">
        <v>20</v>
      </c>
      <c r="K8066" s="216" t="s">
        <v>344</v>
      </c>
    </row>
    <row r="8067" spans="1:11" x14ac:dyDescent="0.25">
      <c r="A8067" s="103" t="s">
        <v>1038</v>
      </c>
      <c r="B8067" s="103" t="s">
        <v>344</v>
      </c>
      <c r="C8067" s="103" t="s">
        <v>930</v>
      </c>
      <c r="D8067" s="103" t="s">
        <v>931</v>
      </c>
      <c r="E8067" s="103" t="s">
        <v>932</v>
      </c>
      <c r="F8067" s="103" t="s">
        <v>932</v>
      </c>
      <c r="G8067" s="103" t="s">
        <v>513</v>
      </c>
      <c r="H8067" s="103" t="s">
        <v>514</v>
      </c>
      <c r="I8067" s="103" t="s">
        <v>842</v>
      </c>
      <c r="J8067" s="215">
        <v>20</v>
      </c>
      <c r="K8067" s="216" t="s">
        <v>344</v>
      </c>
    </row>
    <row r="8068" spans="1:11" x14ac:dyDescent="0.25">
      <c r="A8068" s="103" t="s">
        <v>808</v>
      </c>
      <c r="B8068" s="103" t="s">
        <v>344</v>
      </c>
      <c r="C8068" s="103" t="s">
        <v>930</v>
      </c>
      <c r="D8068" s="103" t="s">
        <v>931</v>
      </c>
      <c r="E8068" s="103" t="s">
        <v>932</v>
      </c>
      <c r="F8068" s="103" t="s">
        <v>932</v>
      </c>
      <c r="G8068" s="103" t="s">
        <v>525</v>
      </c>
      <c r="H8068" s="103" t="s">
        <v>526</v>
      </c>
      <c r="I8068" s="103" t="s">
        <v>842</v>
      </c>
      <c r="J8068" s="215">
        <v>78</v>
      </c>
      <c r="K8068" s="216" t="s">
        <v>344</v>
      </c>
    </row>
    <row r="8069" spans="1:11" x14ac:dyDescent="0.25">
      <c r="A8069" s="103" t="s">
        <v>809</v>
      </c>
      <c r="B8069" s="103" t="s">
        <v>344</v>
      </c>
      <c r="C8069" s="103" t="s">
        <v>930</v>
      </c>
      <c r="D8069" s="103" t="s">
        <v>931</v>
      </c>
      <c r="E8069" s="103" t="s">
        <v>932</v>
      </c>
      <c r="F8069" s="103" t="s">
        <v>932</v>
      </c>
      <c r="G8069" s="103" t="s">
        <v>525</v>
      </c>
      <c r="H8069" s="103" t="s">
        <v>526</v>
      </c>
      <c r="I8069" s="103" t="s">
        <v>842</v>
      </c>
      <c r="J8069" s="215">
        <v>110.14</v>
      </c>
      <c r="K8069" s="216" t="s">
        <v>344</v>
      </c>
    </row>
    <row r="8070" spans="1:11" x14ac:dyDescent="0.25">
      <c r="A8070" s="103" t="s">
        <v>807</v>
      </c>
      <c r="B8070" s="103" t="s">
        <v>344</v>
      </c>
      <c r="C8070" s="103" t="s">
        <v>930</v>
      </c>
      <c r="D8070" s="103" t="s">
        <v>931</v>
      </c>
      <c r="E8070" s="103" t="s">
        <v>932</v>
      </c>
      <c r="F8070" s="103" t="s">
        <v>932</v>
      </c>
      <c r="G8070" s="103" t="s">
        <v>525</v>
      </c>
      <c r="H8070" s="103" t="s">
        <v>526</v>
      </c>
      <c r="I8070" s="103" t="s">
        <v>842</v>
      </c>
      <c r="J8070" s="215">
        <v>47.73</v>
      </c>
      <c r="K8070" s="216" t="s">
        <v>344</v>
      </c>
    </row>
    <row r="8071" spans="1:11" x14ac:dyDescent="0.25">
      <c r="A8071" s="103" t="s">
        <v>809</v>
      </c>
      <c r="B8071" s="103" t="s">
        <v>344</v>
      </c>
      <c r="C8071" s="103" t="s">
        <v>930</v>
      </c>
      <c r="D8071" s="103" t="s">
        <v>931</v>
      </c>
      <c r="E8071" s="103" t="s">
        <v>932</v>
      </c>
      <c r="F8071" s="103" t="s">
        <v>932</v>
      </c>
      <c r="G8071" s="103" t="s">
        <v>964</v>
      </c>
      <c r="H8071" s="103" t="s">
        <v>965</v>
      </c>
      <c r="I8071" s="103" t="s">
        <v>842</v>
      </c>
      <c r="J8071" s="215">
        <v>27.47</v>
      </c>
      <c r="K8071" s="216" t="s">
        <v>344</v>
      </c>
    </row>
    <row r="8072" spans="1:11" x14ac:dyDescent="0.25">
      <c r="A8072" s="103" t="s">
        <v>1038</v>
      </c>
      <c r="B8072" s="103" t="s">
        <v>344</v>
      </c>
      <c r="C8072" s="103" t="s">
        <v>930</v>
      </c>
      <c r="D8072" s="103" t="s">
        <v>931</v>
      </c>
      <c r="E8072" s="103" t="s">
        <v>932</v>
      </c>
      <c r="F8072" s="103" t="s">
        <v>932</v>
      </c>
      <c r="G8072" s="103" t="s">
        <v>964</v>
      </c>
      <c r="H8072" s="103" t="s">
        <v>965</v>
      </c>
      <c r="I8072" s="103" t="s">
        <v>842</v>
      </c>
      <c r="J8072" s="215">
        <v>94.75</v>
      </c>
      <c r="K8072" s="216" t="s">
        <v>344</v>
      </c>
    </row>
    <row r="8073" spans="1:11" x14ac:dyDescent="0.25">
      <c r="A8073" s="103" t="s">
        <v>807</v>
      </c>
      <c r="B8073" s="103" t="s">
        <v>344</v>
      </c>
      <c r="C8073" s="103" t="s">
        <v>930</v>
      </c>
      <c r="D8073" s="103" t="s">
        <v>931</v>
      </c>
      <c r="E8073" s="103" t="s">
        <v>932</v>
      </c>
      <c r="F8073" s="103" t="s">
        <v>932</v>
      </c>
      <c r="G8073" s="103" t="s">
        <v>964</v>
      </c>
      <c r="H8073" s="103" t="s">
        <v>965</v>
      </c>
      <c r="I8073" s="103" t="s">
        <v>842</v>
      </c>
      <c r="J8073" s="215">
        <v>55.84</v>
      </c>
      <c r="K8073" s="216" t="s">
        <v>344</v>
      </c>
    </row>
    <row r="8074" spans="1:11" x14ac:dyDescent="0.25">
      <c r="A8074" s="103" t="s">
        <v>808</v>
      </c>
      <c r="B8074" s="103" t="s">
        <v>344</v>
      </c>
      <c r="C8074" s="103" t="s">
        <v>930</v>
      </c>
      <c r="D8074" s="103" t="s">
        <v>931</v>
      </c>
      <c r="E8074" s="103" t="s">
        <v>932</v>
      </c>
      <c r="F8074" s="103" t="s">
        <v>932</v>
      </c>
      <c r="G8074" s="103" t="s">
        <v>553</v>
      </c>
      <c r="H8074" s="103" t="s">
        <v>554</v>
      </c>
      <c r="I8074" s="103" t="s">
        <v>842</v>
      </c>
      <c r="J8074" s="215">
        <v>16.14</v>
      </c>
      <c r="K8074" s="216" t="s">
        <v>344</v>
      </c>
    </row>
    <row r="8075" spans="1:11" x14ac:dyDescent="0.25">
      <c r="A8075" s="103" t="s">
        <v>808</v>
      </c>
      <c r="B8075" s="103" t="s">
        <v>344</v>
      </c>
      <c r="C8075" s="103" t="s">
        <v>930</v>
      </c>
      <c r="D8075" s="103" t="s">
        <v>931</v>
      </c>
      <c r="E8075" s="103" t="s">
        <v>932</v>
      </c>
      <c r="F8075" s="103" t="s">
        <v>932</v>
      </c>
      <c r="G8075" s="103" t="s">
        <v>485</v>
      </c>
      <c r="H8075" s="103" t="s">
        <v>486</v>
      </c>
      <c r="I8075" s="103" t="s">
        <v>842</v>
      </c>
      <c r="J8075" s="215">
        <v>91.2</v>
      </c>
      <c r="K8075" s="216" t="s">
        <v>344</v>
      </c>
    </row>
    <row r="8076" spans="1:11" x14ac:dyDescent="0.25">
      <c r="A8076" s="103" t="s">
        <v>810</v>
      </c>
      <c r="B8076" s="103" t="s">
        <v>344</v>
      </c>
      <c r="C8076" s="103" t="s">
        <v>930</v>
      </c>
      <c r="D8076" s="103" t="s">
        <v>931</v>
      </c>
      <c r="E8076" s="103" t="s">
        <v>932</v>
      </c>
      <c r="F8076" s="103" t="s">
        <v>932</v>
      </c>
      <c r="G8076" s="103" t="s">
        <v>485</v>
      </c>
      <c r="H8076" s="103" t="s">
        <v>486</v>
      </c>
      <c r="I8076" s="103" t="s">
        <v>842</v>
      </c>
      <c r="J8076" s="215">
        <v>24.32</v>
      </c>
      <c r="K8076" s="216" t="s">
        <v>344</v>
      </c>
    </row>
    <row r="8077" spans="1:11" x14ac:dyDescent="0.25">
      <c r="A8077" s="103" t="s">
        <v>806</v>
      </c>
      <c r="B8077" s="103" t="s">
        <v>344</v>
      </c>
      <c r="C8077" s="103" t="s">
        <v>930</v>
      </c>
      <c r="D8077" s="103" t="s">
        <v>931</v>
      </c>
      <c r="E8077" s="103" t="s">
        <v>932</v>
      </c>
      <c r="F8077" s="103" t="s">
        <v>932</v>
      </c>
      <c r="G8077" s="103" t="s">
        <v>485</v>
      </c>
      <c r="H8077" s="103" t="s">
        <v>486</v>
      </c>
      <c r="I8077" s="103" t="s">
        <v>842</v>
      </c>
      <c r="J8077" s="215">
        <v>602.49</v>
      </c>
      <c r="K8077" s="216" t="s">
        <v>344</v>
      </c>
    </row>
    <row r="8078" spans="1:11" x14ac:dyDescent="0.25">
      <c r="A8078" s="103" t="s">
        <v>807</v>
      </c>
      <c r="B8078" s="103" t="s">
        <v>344</v>
      </c>
      <c r="C8078" s="103" t="s">
        <v>930</v>
      </c>
      <c r="D8078" s="103" t="s">
        <v>931</v>
      </c>
      <c r="E8078" s="103" t="s">
        <v>932</v>
      </c>
      <c r="F8078" s="103" t="s">
        <v>932</v>
      </c>
      <c r="G8078" s="103" t="s">
        <v>485</v>
      </c>
      <c r="H8078" s="103" t="s">
        <v>486</v>
      </c>
      <c r="I8078" s="103" t="s">
        <v>842</v>
      </c>
      <c r="J8078" s="215">
        <v>48.64</v>
      </c>
      <c r="K8078" s="216" t="s">
        <v>344</v>
      </c>
    </row>
    <row r="8079" spans="1:11" x14ac:dyDescent="0.25">
      <c r="A8079" s="103" t="s">
        <v>808</v>
      </c>
      <c r="B8079" s="103" t="s">
        <v>344</v>
      </c>
      <c r="C8079" s="103" t="s">
        <v>930</v>
      </c>
      <c r="D8079" s="103" t="s">
        <v>931</v>
      </c>
      <c r="E8079" s="103" t="s">
        <v>932</v>
      </c>
      <c r="F8079" s="103" t="s">
        <v>932</v>
      </c>
      <c r="G8079" s="103" t="s">
        <v>519</v>
      </c>
      <c r="H8079" s="103" t="s">
        <v>520</v>
      </c>
      <c r="I8079" s="103" t="s">
        <v>842</v>
      </c>
      <c r="J8079" s="215">
        <v>768.78</v>
      </c>
      <c r="K8079" s="216" t="s">
        <v>344</v>
      </c>
    </row>
    <row r="8080" spans="1:11" x14ac:dyDescent="0.25">
      <c r="A8080" s="103" t="s">
        <v>809</v>
      </c>
      <c r="B8080" s="103" t="s">
        <v>344</v>
      </c>
      <c r="C8080" s="103" t="s">
        <v>930</v>
      </c>
      <c r="D8080" s="103" t="s">
        <v>931</v>
      </c>
      <c r="E8080" s="103" t="s">
        <v>932</v>
      </c>
      <c r="F8080" s="103" t="s">
        <v>932</v>
      </c>
      <c r="G8080" s="103" t="s">
        <v>519</v>
      </c>
      <c r="H8080" s="103" t="s">
        <v>520</v>
      </c>
      <c r="I8080" s="103" t="s">
        <v>842</v>
      </c>
      <c r="J8080" s="215">
        <v>499.28</v>
      </c>
      <c r="K8080" s="216" t="s">
        <v>344</v>
      </c>
    </row>
    <row r="8081" spans="1:11" x14ac:dyDescent="0.25">
      <c r="A8081" s="103" t="s">
        <v>810</v>
      </c>
      <c r="B8081" s="103" t="s">
        <v>344</v>
      </c>
      <c r="C8081" s="103" t="s">
        <v>930</v>
      </c>
      <c r="D8081" s="103" t="s">
        <v>931</v>
      </c>
      <c r="E8081" s="103" t="s">
        <v>932</v>
      </c>
      <c r="F8081" s="103" t="s">
        <v>932</v>
      </c>
      <c r="G8081" s="103" t="s">
        <v>519</v>
      </c>
      <c r="H8081" s="103" t="s">
        <v>520</v>
      </c>
      <c r="I8081" s="103" t="s">
        <v>842</v>
      </c>
      <c r="J8081" s="215">
        <v>667.48</v>
      </c>
      <c r="K8081" s="216" t="s">
        <v>344</v>
      </c>
    </row>
    <row r="8082" spans="1:11" x14ac:dyDescent="0.25">
      <c r="A8082" s="103" t="s">
        <v>1038</v>
      </c>
      <c r="B8082" s="103" t="s">
        <v>344</v>
      </c>
      <c r="C8082" s="103" t="s">
        <v>930</v>
      </c>
      <c r="D8082" s="103" t="s">
        <v>931</v>
      </c>
      <c r="E8082" s="103" t="s">
        <v>932</v>
      </c>
      <c r="F8082" s="103" t="s">
        <v>932</v>
      </c>
      <c r="G8082" s="103" t="s">
        <v>519</v>
      </c>
      <c r="H8082" s="103" t="s">
        <v>520</v>
      </c>
      <c r="I8082" s="103" t="s">
        <v>842</v>
      </c>
      <c r="J8082" s="215">
        <v>1302.53</v>
      </c>
      <c r="K8082" s="216" t="s">
        <v>344</v>
      </c>
    </row>
    <row r="8083" spans="1:11" x14ac:dyDescent="0.25">
      <c r="A8083" s="103" t="s">
        <v>806</v>
      </c>
      <c r="B8083" s="103" t="s">
        <v>344</v>
      </c>
      <c r="C8083" s="103" t="s">
        <v>930</v>
      </c>
      <c r="D8083" s="103" t="s">
        <v>931</v>
      </c>
      <c r="E8083" s="103" t="s">
        <v>932</v>
      </c>
      <c r="F8083" s="103" t="s">
        <v>932</v>
      </c>
      <c r="G8083" s="103" t="s">
        <v>519</v>
      </c>
      <c r="H8083" s="103" t="s">
        <v>520</v>
      </c>
      <c r="I8083" s="103" t="s">
        <v>842</v>
      </c>
      <c r="J8083" s="215">
        <v>1538.61</v>
      </c>
      <c r="K8083" s="216" t="s">
        <v>344</v>
      </c>
    </row>
    <row r="8084" spans="1:11" x14ac:dyDescent="0.25">
      <c r="A8084" s="103" t="s">
        <v>807</v>
      </c>
      <c r="B8084" s="103" t="s">
        <v>344</v>
      </c>
      <c r="C8084" s="103" t="s">
        <v>930</v>
      </c>
      <c r="D8084" s="103" t="s">
        <v>931</v>
      </c>
      <c r="E8084" s="103" t="s">
        <v>932</v>
      </c>
      <c r="F8084" s="103" t="s">
        <v>932</v>
      </c>
      <c r="G8084" s="103" t="s">
        <v>519</v>
      </c>
      <c r="H8084" s="103" t="s">
        <v>520</v>
      </c>
      <c r="I8084" s="103" t="s">
        <v>842</v>
      </c>
      <c r="J8084" s="215">
        <v>1814.35</v>
      </c>
      <c r="K8084" s="216" t="s">
        <v>344</v>
      </c>
    </row>
    <row r="8085" spans="1:11" x14ac:dyDescent="0.25">
      <c r="A8085" s="103" t="s">
        <v>809</v>
      </c>
      <c r="B8085" s="103" t="s">
        <v>344</v>
      </c>
      <c r="C8085" s="103" t="s">
        <v>930</v>
      </c>
      <c r="D8085" s="103" t="s">
        <v>931</v>
      </c>
      <c r="E8085" s="103" t="s">
        <v>932</v>
      </c>
      <c r="F8085" s="103" t="s">
        <v>932</v>
      </c>
      <c r="G8085" s="103" t="s">
        <v>537</v>
      </c>
      <c r="H8085" s="103" t="s">
        <v>538</v>
      </c>
      <c r="I8085" s="103" t="s">
        <v>842</v>
      </c>
      <c r="J8085" s="215">
        <v>20</v>
      </c>
      <c r="K8085" s="216" t="s">
        <v>344</v>
      </c>
    </row>
    <row r="8086" spans="1:11" x14ac:dyDescent="0.25">
      <c r="A8086" s="103" t="s">
        <v>808</v>
      </c>
      <c r="B8086" s="103" t="s">
        <v>344</v>
      </c>
      <c r="C8086" s="103" t="s">
        <v>930</v>
      </c>
      <c r="D8086" s="103" t="s">
        <v>931</v>
      </c>
      <c r="E8086" s="103" t="s">
        <v>932</v>
      </c>
      <c r="F8086" s="103" t="s">
        <v>932</v>
      </c>
      <c r="G8086" s="103" t="s">
        <v>521</v>
      </c>
      <c r="H8086" s="103" t="s">
        <v>522</v>
      </c>
      <c r="I8086" s="103" t="s">
        <v>842</v>
      </c>
      <c r="J8086" s="215">
        <v>17.7</v>
      </c>
      <c r="K8086" s="216" t="s">
        <v>344</v>
      </c>
    </row>
    <row r="8087" spans="1:11" x14ac:dyDescent="0.25">
      <c r="A8087" s="103" t="s">
        <v>809</v>
      </c>
      <c r="B8087" s="103" t="s">
        <v>344</v>
      </c>
      <c r="C8087" s="103" t="s">
        <v>930</v>
      </c>
      <c r="D8087" s="103" t="s">
        <v>931</v>
      </c>
      <c r="E8087" s="103" t="s">
        <v>932</v>
      </c>
      <c r="F8087" s="103" t="s">
        <v>932</v>
      </c>
      <c r="G8087" s="103" t="s">
        <v>521</v>
      </c>
      <c r="H8087" s="103" t="s">
        <v>522</v>
      </c>
      <c r="I8087" s="103" t="s">
        <v>842</v>
      </c>
      <c r="J8087" s="215">
        <v>34.85</v>
      </c>
      <c r="K8087" s="216" t="s">
        <v>344</v>
      </c>
    </row>
    <row r="8088" spans="1:11" x14ac:dyDescent="0.25">
      <c r="A8088" s="103" t="s">
        <v>810</v>
      </c>
      <c r="B8088" s="103" t="s">
        <v>344</v>
      </c>
      <c r="C8088" s="103" t="s">
        <v>930</v>
      </c>
      <c r="D8088" s="103" t="s">
        <v>931</v>
      </c>
      <c r="E8088" s="103" t="s">
        <v>932</v>
      </c>
      <c r="F8088" s="103" t="s">
        <v>932</v>
      </c>
      <c r="G8088" s="103" t="s">
        <v>521</v>
      </c>
      <c r="H8088" s="103" t="s">
        <v>522</v>
      </c>
      <c r="I8088" s="103" t="s">
        <v>842</v>
      </c>
      <c r="J8088" s="215">
        <v>33.6</v>
      </c>
      <c r="K8088" s="216" t="s">
        <v>344</v>
      </c>
    </row>
    <row r="8089" spans="1:11" x14ac:dyDescent="0.25">
      <c r="A8089" s="103" t="s">
        <v>1038</v>
      </c>
      <c r="B8089" s="103" t="s">
        <v>344</v>
      </c>
      <c r="C8089" s="103" t="s">
        <v>930</v>
      </c>
      <c r="D8089" s="103" t="s">
        <v>931</v>
      </c>
      <c r="E8089" s="103" t="s">
        <v>932</v>
      </c>
      <c r="F8089" s="103" t="s">
        <v>932</v>
      </c>
      <c r="G8089" s="103" t="s">
        <v>521</v>
      </c>
      <c r="H8089" s="103" t="s">
        <v>522</v>
      </c>
      <c r="I8089" s="103" t="s">
        <v>842</v>
      </c>
      <c r="J8089" s="215">
        <v>38.28</v>
      </c>
      <c r="K8089" s="216" t="s">
        <v>344</v>
      </c>
    </row>
    <row r="8090" spans="1:11" x14ac:dyDescent="0.25">
      <c r="A8090" s="103" t="s">
        <v>806</v>
      </c>
      <c r="B8090" s="103" t="s">
        <v>344</v>
      </c>
      <c r="C8090" s="103" t="s">
        <v>930</v>
      </c>
      <c r="D8090" s="103" t="s">
        <v>931</v>
      </c>
      <c r="E8090" s="103" t="s">
        <v>932</v>
      </c>
      <c r="F8090" s="103" t="s">
        <v>932</v>
      </c>
      <c r="G8090" s="103" t="s">
        <v>521</v>
      </c>
      <c r="H8090" s="103" t="s">
        <v>522</v>
      </c>
      <c r="I8090" s="103" t="s">
        <v>842</v>
      </c>
      <c r="J8090" s="215">
        <v>17.7</v>
      </c>
      <c r="K8090" s="216" t="s">
        <v>344</v>
      </c>
    </row>
    <row r="8091" spans="1:11" x14ac:dyDescent="0.25">
      <c r="A8091" s="103" t="s">
        <v>807</v>
      </c>
      <c r="B8091" s="103" t="s">
        <v>344</v>
      </c>
      <c r="C8091" s="103" t="s">
        <v>930</v>
      </c>
      <c r="D8091" s="103" t="s">
        <v>931</v>
      </c>
      <c r="E8091" s="103" t="s">
        <v>932</v>
      </c>
      <c r="F8091" s="103" t="s">
        <v>932</v>
      </c>
      <c r="G8091" s="103" t="s">
        <v>521</v>
      </c>
      <c r="H8091" s="103" t="s">
        <v>522</v>
      </c>
      <c r="I8091" s="103" t="s">
        <v>842</v>
      </c>
      <c r="J8091" s="215">
        <v>66.040000000000006</v>
      </c>
      <c r="K8091" s="216" t="s">
        <v>344</v>
      </c>
    </row>
    <row r="8092" spans="1:11" x14ac:dyDescent="0.25">
      <c r="A8092" s="103" t="s">
        <v>808</v>
      </c>
      <c r="B8092" s="103" t="s">
        <v>344</v>
      </c>
      <c r="C8092" s="103" t="s">
        <v>930</v>
      </c>
      <c r="D8092" s="103" t="s">
        <v>931</v>
      </c>
      <c r="E8092" s="103" t="s">
        <v>932</v>
      </c>
      <c r="F8092" s="103" t="s">
        <v>932</v>
      </c>
      <c r="G8092" s="103" t="s">
        <v>539</v>
      </c>
      <c r="H8092" s="103" t="s">
        <v>540</v>
      </c>
      <c r="I8092" s="103" t="s">
        <v>842</v>
      </c>
      <c r="J8092" s="215">
        <v>140.51</v>
      </c>
      <c r="K8092" s="216" t="s">
        <v>344</v>
      </c>
    </row>
    <row r="8093" spans="1:11" x14ac:dyDescent="0.25">
      <c r="A8093" s="103" t="s">
        <v>809</v>
      </c>
      <c r="B8093" s="103" t="s">
        <v>344</v>
      </c>
      <c r="C8093" s="103" t="s">
        <v>930</v>
      </c>
      <c r="D8093" s="103" t="s">
        <v>931</v>
      </c>
      <c r="E8093" s="103" t="s">
        <v>932</v>
      </c>
      <c r="F8093" s="103" t="s">
        <v>932</v>
      </c>
      <c r="G8093" s="103" t="s">
        <v>539</v>
      </c>
      <c r="H8093" s="103" t="s">
        <v>540</v>
      </c>
      <c r="I8093" s="103" t="s">
        <v>842</v>
      </c>
      <c r="J8093" s="215">
        <v>99.97</v>
      </c>
      <c r="K8093" s="216" t="s">
        <v>344</v>
      </c>
    </row>
    <row r="8094" spans="1:11" x14ac:dyDescent="0.25">
      <c r="A8094" s="103" t="s">
        <v>810</v>
      </c>
      <c r="B8094" s="103" t="s">
        <v>344</v>
      </c>
      <c r="C8094" s="103" t="s">
        <v>930</v>
      </c>
      <c r="D8094" s="103" t="s">
        <v>931</v>
      </c>
      <c r="E8094" s="103" t="s">
        <v>932</v>
      </c>
      <c r="F8094" s="103" t="s">
        <v>932</v>
      </c>
      <c r="G8094" s="103" t="s">
        <v>539</v>
      </c>
      <c r="H8094" s="103" t="s">
        <v>540</v>
      </c>
      <c r="I8094" s="103" t="s">
        <v>842</v>
      </c>
      <c r="J8094" s="215">
        <v>20.87</v>
      </c>
      <c r="K8094" s="216" t="s">
        <v>344</v>
      </c>
    </row>
    <row r="8095" spans="1:11" x14ac:dyDescent="0.25">
      <c r="A8095" s="103" t="s">
        <v>806</v>
      </c>
      <c r="B8095" s="103" t="s">
        <v>344</v>
      </c>
      <c r="C8095" s="103" t="s">
        <v>930</v>
      </c>
      <c r="D8095" s="103" t="s">
        <v>931</v>
      </c>
      <c r="E8095" s="103" t="s">
        <v>932</v>
      </c>
      <c r="F8095" s="103" t="s">
        <v>932</v>
      </c>
      <c r="G8095" s="103" t="s">
        <v>539</v>
      </c>
      <c r="H8095" s="103" t="s">
        <v>540</v>
      </c>
      <c r="I8095" s="103" t="s">
        <v>842</v>
      </c>
      <c r="J8095" s="215">
        <v>123.72</v>
      </c>
      <c r="K8095" s="216" t="s">
        <v>344</v>
      </c>
    </row>
    <row r="8096" spans="1:11" x14ac:dyDescent="0.25">
      <c r="A8096" s="103" t="s">
        <v>807</v>
      </c>
      <c r="B8096" s="103" t="s">
        <v>344</v>
      </c>
      <c r="C8096" s="103" t="s">
        <v>930</v>
      </c>
      <c r="D8096" s="103" t="s">
        <v>931</v>
      </c>
      <c r="E8096" s="103" t="s">
        <v>932</v>
      </c>
      <c r="F8096" s="103" t="s">
        <v>932</v>
      </c>
      <c r="G8096" s="103" t="s">
        <v>539</v>
      </c>
      <c r="H8096" s="103" t="s">
        <v>540</v>
      </c>
      <c r="I8096" s="103" t="s">
        <v>842</v>
      </c>
      <c r="J8096" s="215">
        <v>304.58</v>
      </c>
      <c r="K8096" s="216" t="s">
        <v>344</v>
      </c>
    </row>
    <row r="8097" spans="1:11" x14ac:dyDescent="0.25">
      <c r="A8097" s="103" t="s">
        <v>806</v>
      </c>
      <c r="B8097" s="103" t="s">
        <v>344</v>
      </c>
      <c r="C8097" s="103" t="s">
        <v>930</v>
      </c>
      <c r="D8097" s="103" t="s">
        <v>931</v>
      </c>
      <c r="E8097" s="103" t="s">
        <v>932</v>
      </c>
      <c r="F8097" s="103" t="s">
        <v>932</v>
      </c>
      <c r="G8097" s="103" t="s">
        <v>523</v>
      </c>
      <c r="H8097" s="103" t="s">
        <v>524</v>
      </c>
      <c r="I8097" s="103" t="s">
        <v>842</v>
      </c>
      <c r="J8097" s="215">
        <v>7.55</v>
      </c>
      <c r="K8097" s="216" t="s">
        <v>344</v>
      </c>
    </row>
    <row r="8098" spans="1:11" x14ac:dyDescent="0.25">
      <c r="A8098" s="103" t="s">
        <v>808</v>
      </c>
      <c r="B8098" s="103" t="s">
        <v>344</v>
      </c>
      <c r="C8098" s="103" t="s">
        <v>930</v>
      </c>
      <c r="D8098" s="103" t="s">
        <v>931</v>
      </c>
      <c r="E8098" s="103" t="s">
        <v>932</v>
      </c>
      <c r="F8098" s="103" t="s">
        <v>932</v>
      </c>
      <c r="G8098" s="103" t="s">
        <v>172</v>
      </c>
      <c r="H8098" s="103" t="s">
        <v>345</v>
      </c>
      <c r="I8098" s="103" t="s">
        <v>842</v>
      </c>
      <c r="J8098" s="215">
        <v>34.340000000000003</v>
      </c>
      <c r="K8098" s="216" t="s">
        <v>344</v>
      </c>
    </row>
    <row r="8099" spans="1:11" x14ac:dyDescent="0.25">
      <c r="A8099" s="103" t="s">
        <v>809</v>
      </c>
      <c r="B8099" s="103" t="s">
        <v>344</v>
      </c>
      <c r="C8099" s="103" t="s">
        <v>930</v>
      </c>
      <c r="D8099" s="103" t="s">
        <v>931</v>
      </c>
      <c r="E8099" s="103" t="s">
        <v>932</v>
      </c>
      <c r="F8099" s="103" t="s">
        <v>932</v>
      </c>
      <c r="G8099" s="103" t="s">
        <v>172</v>
      </c>
      <c r="H8099" s="103" t="s">
        <v>345</v>
      </c>
      <c r="I8099" s="103" t="s">
        <v>842</v>
      </c>
      <c r="J8099" s="215">
        <v>460.32</v>
      </c>
      <c r="K8099" s="216" t="s">
        <v>344</v>
      </c>
    </row>
    <row r="8100" spans="1:11" x14ac:dyDescent="0.25">
      <c r="A8100" s="103" t="s">
        <v>1038</v>
      </c>
      <c r="B8100" s="103" t="s">
        <v>344</v>
      </c>
      <c r="C8100" s="103" t="s">
        <v>930</v>
      </c>
      <c r="D8100" s="103" t="s">
        <v>931</v>
      </c>
      <c r="E8100" s="103" t="s">
        <v>932</v>
      </c>
      <c r="F8100" s="103" t="s">
        <v>932</v>
      </c>
      <c r="G8100" s="103" t="s">
        <v>172</v>
      </c>
      <c r="H8100" s="103" t="s">
        <v>345</v>
      </c>
      <c r="I8100" s="103" t="s">
        <v>842</v>
      </c>
      <c r="J8100" s="215">
        <v>117.97</v>
      </c>
      <c r="K8100" s="216" t="s">
        <v>344</v>
      </c>
    </row>
    <row r="8101" spans="1:11" x14ac:dyDescent="0.25">
      <c r="A8101" s="103" t="s">
        <v>1038</v>
      </c>
      <c r="B8101" s="103" t="s">
        <v>344</v>
      </c>
      <c r="C8101" s="103" t="s">
        <v>481</v>
      </c>
      <c r="D8101" s="103" t="s">
        <v>847</v>
      </c>
      <c r="E8101" s="111"/>
      <c r="F8101" s="103" t="s">
        <v>848</v>
      </c>
      <c r="G8101" s="103" t="s">
        <v>511</v>
      </c>
      <c r="H8101" s="103" t="s">
        <v>512</v>
      </c>
      <c r="I8101" s="103" t="s">
        <v>842</v>
      </c>
      <c r="J8101" s="215">
        <v>-5326.16</v>
      </c>
      <c r="K8101" s="216" t="s">
        <v>344</v>
      </c>
    </row>
    <row r="8102" spans="1:11" x14ac:dyDescent="0.25">
      <c r="A8102" s="103" t="s">
        <v>807</v>
      </c>
      <c r="B8102" s="103" t="s">
        <v>344</v>
      </c>
      <c r="C8102" s="103" t="s">
        <v>481</v>
      </c>
      <c r="D8102" s="103" t="s">
        <v>847</v>
      </c>
      <c r="E8102" s="111"/>
      <c r="F8102" s="103" t="s">
        <v>848</v>
      </c>
      <c r="G8102" s="103" t="s">
        <v>511</v>
      </c>
      <c r="H8102" s="103" t="s">
        <v>512</v>
      </c>
      <c r="I8102" s="103" t="s">
        <v>842</v>
      </c>
      <c r="J8102" s="215">
        <v>5326.16</v>
      </c>
      <c r="K8102" s="216" t="s">
        <v>344</v>
      </c>
    </row>
    <row r="8103" spans="1:11" x14ac:dyDescent="0.25">
      <c r="A8103" s="103" t="s">
        <v>810</v>
      </c>
      <c r="B8103" s="103" t="s">
        <v>344</v>
      </c>
      <c r="C8103" s="103" t="s">
        <v>481</v>
      </c>
      <c r="D8103" s="103" t="s">
        <v>847</v>
      </c>
      <c r="E8103" s="111"/>
      <c r="F8103" s="103" t="s">
        <v>848</v>
      </c>
      <c r="G8103" s="103" t="s">
        <v>531</v>
      </c>
      <c r="H8103" s="103" t="s">
        <v>532</v>
      </c>
      <c r="I8103" s="103" t="s">
        <v>842</v>
      </c>
      <c r="J8103" s="215">
        <v>-625.36</v>
      </c>
      <c r="K8103" s="216" t="s">
        <v>344</v>
      </c>
    </row>
    <row r="8104" spans="1:11" x14ac:dyDescent="0.25">
      <c r="A8104" s="103" t="s">
        <v>1038</v>
      </c>
      <c r="B8104" s="103" t="s">
        <v>344</v>
      </c>
      <c r="C8104" s="103" t="s">
        <v>481</v>
      </c>
      <c r="D8104" s="103" t="s">
        <v>847</v>
      </c>
      <c r="E8104" s="111"/>
      <c r="F8104" s="103" t="s">
        <v>848</v>
      </c>
      <c r="G8104" s="103" t="s">
        <v>531</v>
      </c>
      <c r="H8104" s="103" t="s">
        <v>532</v>
      </c>
      <c r="I8104" s="103" t="s">
        <v>842</v>
      </c>
      <c r="J8104" s="215">
        <v>151.37</v>
      </c>
      <c r="K8104" s="216" t="s">
        <v>344</v>
      </c>
    </row>
    <row r="8105" spans="1:11" x14ac:dyDescent="0.25">
      <c r="A8105" s="103" t="s">
        <v>809</v>
      </c>
      <c r="B8105" s="103" t="s">
        <v>344</v>
      </c>
      <c r="C8105" s="103" t="s">
        <v>481</v>
      </c>
      <c r="D8105" s="103" t="s">
        <v>847</v>
      </c>
      <c r="E8105" s="111"/>
      <c r="F8105" s="103" t="s">
        <v>848</v>
      </c>
      <c r="G8105" s="103" t="s">
        <v>553</v>
      </c>
      <c r="H8105" s="103" t="s">
        <v>554</v>
      </c>
      <c r="I8105" s="103" t="s">
        <v>842</v>
      </c>
      <c r="J8105" s="215">
        <v>5806.56</v>
      </c>
      <c r="K8105" s="216" t="s">
        <v>344</v>
      </c>
    </row>
    <row r="8106" spans="1:11" x14ac:dyDescent="0.25">
      <c r="A8106" s="103" t="s">
        <v>810</v>
      </c>
      <c r="B8106" s="103" t="s">
        <v>344</v>
      </c>
      <c r="C8106" s="103" t="s">
        <v>481</v>
      </c>
      <c r="D8106" s="103" t="s">
        <v>847</v>
      </c>
      <c r="E8106" s="111"/>
      <c r="F8106" s="103" t="s">
        <v>848</v>
      </c>
      <c r="G8106" s="103" t="s">
        <v>553</v>
      </c>
      <c r="H8106" s="103" t="s">
        <v>554</v>
      </c>
      <c r="I8106" s="103" t="s">
        <v>842</v>
      </c>
      <c r="J8106" s="215">
        <v>1689.28</v>
      </c>
      <c r="K8106" s="216" t="s">
        <v>344</v>
      </c>
    </row>
    <row r="8107" spans="1:11" x14ac:dyDescent="0.25">
      <c r="A8107" s="103" t="s">
        <v>1038</v>
      </c>
      <c r="B8107" s="103" t="s">
        <v>344</v>
      </c>
      <c r="C8107" s="103" t="s">
        <v>481</v>
      </c>
      <c r="D8107" s="103" t="s">
        <v>847</v>
      </c>
      <c r="E8107" s="111"/>
      <c r="F8107" s="103" t="s">
        <v>848</v>
      </c>
      <c r="G8107" s="103" t="s">
        <v>553</v>
      </c>
      <c r="H8107" s="103" t="s">
        <v>554</v>
      </c>
      <c r="I8107" s="103" t="s">
        <v>842</v>
      </c>
      <c r="J8107" s="215">
        <v>-3748</v>
      </c>
      <c r="K8107" s="216" t="s">
        <v>344</v>
      </c>
    </row>
    <row r="8108" spans="1:11" x14ac:dyDescent="0.25">
      <c r="A8108" s="103" t="s">
        <v>806</v>
      </c>
      <c r="B8108" s="103" t="s">
        <v>344</v>
      </c>
      <c r="C8108" s="103" t="s">
        <v>481</v>
      </c>
      <c r="D8108" s="103" t="s">
        <v>847</v>
      </c>
      <c r="E8108" s="111"/>
      <c r="F8108" s="103" t="s">
        <v>848</v>
      </c>
      <c r="G8108" s="103" t="s">
        <v>553</v>
      </c>
      <c r="H8108" s="103" t="s">
        <v>554</v>
      </c>
      <c r="I8108" s="103" t="s">
        <v>842</v>
      </c>
      <c r="J8108" s="215">
        <v>-7495.84</v>
      </c>
      <c r="K8108" s="216" t="s">
        <v>344</v>
      </c>
    </row>
    <row r="8109" spans="1:11" x14ac:dyDescent="0.25">
      <c r="A8109" s="103" t="s">
        <v>807</v>
      </c>
      <c r="B8109" s="103" t="s">
        <v>344</v>
      </c>
      <c r="C8109" s="103" t="s">
        <v>481</v>
      </c>
      <c r="D8109" s="103" t="s">
        <v>847</v>
      </c>
      <c r="E8109" s="111"/>
      <c r="F8109" s="103" t="s">
        <v>848</v>
      </c>
      <c r="G8109" s="103" t="s">
        <v>553</v>
      </c>
      <c r="H8109" s="103" t="s">
        <v>554</v>
      </c>
      <c r="I8109" s="103" t="s">
        <v>842</v>
      </c>
      <c r="J8109" s="215">
        <v>3748</v>
      </c>
      <c r="K8109" s="216" t="s">
        <v>344</v>
      </c>
    </row>
    <row r="8110" spans="1:11" x14ac:dyDescent="0.25">
      <c r="A8110" s="103" t="s">
        <v>808</v>
      </c>
      <c r="B8110" s="103" t="s">
        <v>344</v>
      </c>
      <c r="C8110" s="103" t="s">
        <v>481</v>
      </c>
      <c r="D8110" s="103" t="s">
        <v>847</v>
      </c>
      <c r="E8110" s="111"/>
      <c r="F8110" s="103" t="s">
        <v>848</v>
      </c>
      <c r="G8110" s="103" t="s">
        <v>485</v>
      </c>
      <c r="H8110" s="103" t="s">
        <v>486</v>
      </c>
      <c r="I8110" s="103" t="s">
        <v>842</v>
      </c>
      <c r="J8110" s="215">
        <v>4231.97</v>
      </c>
      <c r="K8110" s="216" t="s">
        <v>344</v>
      </c>
    </row>
    <row r="8111" spans="1:11" x14ac:dyDescent="0.25">
      <c r="A8111" s="103" t="s">
        <v>1038</v>
      </c>
      <c r="B8111" s="103" t="s">
        <v>344</v>
      </c>
      <c r="C8111" s="103" t="s">
        <v>481</v>
      </c>
      <c r="D8111" s="103" t="s">
        <v>847</v>
      </c>
      <c r="E8111" s="111"/>
      <c r="F8111" s="103" t="s">
        <v>848</v>
      </c>
      <c r="G8111" s="103" t="s">
        <v>485</v>
      </c>
      <c r="H8111" s="103" t="s">
        <v>486</v>
      </c>
      <c r="I8111" s="103" t="s">
        <v>842</v>
      </c>
      <c r="J8111" s="215">
        <v>1140.04</v>
      </c>
      <c r="K8111" s="216" t="s">
        <v>344</v>
      </c>
    </row>
    <row r="8112" spans="1:11" x14ac:dyDescent="0.25">
      <c r="A8112" s="103" t="s">
        <v>806</v>
      </c>
      <c r="B8112" s="103" t="s">
        <v>344</v>
      </c>
      <c r="C8112" s="103" t="s">
        <v>481</v>
      </c>
      <c r="D8112" s="103" t="s">
        <v>847</v>
      </c>
      <c r="E8112" s="111"/>
      <c r="F8112" s="103" t="s">
        <v>848</v>
      </c>
      <c r="G8112" s="103" t="s">
        <v>485</v>
      </c>
      <c r="H8112" s="103" t="s">
        <v>486</v>
      </c>
      <c r="I8112" s="103" t="s">
        <v>842</v>
      </c>
      <c r="J8112" s="215">
        <v>1648.09</v>
      </c>
      <c r="K8112" s="232"/>
    </row>
    <row r="8113" spans="1:11" x14ac:dyDescent="0.25">
      <c r="A8113" s="103" t="s">
        <v>807</v>
      </c>
      <c r="B8113" s="103" t="s">
        <v>344</v>
      </c>
      <c r="C8113" s="103" t="s">
        <v>481</v>
      </c>
      <c r="D8113" s="103" t="s">
        <v>847</v>
      </c>
      <c r="E8113" s="111"/>
      <c r="F8113" s="103" t="s">
        <v>848</v>
      </c>
      <c r="G8113" s="103" t="s">
        <v>485</v>
      </c>
      <c r="H8113" s="103" t="s">
        <v>486</v>
      </c>
      <c r="I8113" s="103" t="s">
        <v>842</v>
      </c>
      <c r="J8113" s="215">
        <v>-5880.06</v>
      </c>
      <c r="K8113" s="216" t="s">
        <v>344</v>
      </c>
    </row>
    <row r="8114" spans="1:11" x14ac:dyDescent="0.25">
      <c r="A8114" s="103" t="s">
        <v>809</v>
      </c>
      <c r="B8114" s="103" t="s">
        <v>344</v>
      </c>
      <c r="C8114" s="103" t="s">
        <v>481</v>
      </c>
      <c r="D8114" s="103" t="s">
        <v>847</v>
      </c>
      <c r="E8114" s="111"/>
      <c r="F8114" s="103" t="s">
        <v>848</v>
      </c>
      <c r="G8114" s="103" t="s">
        <v>535</v>
      </c>
      <c r="H8114" s="103" t="s">
        <v>536</v>
      </c>
      <c r="I8114" s="103" t="s">
        <v>842</v>
      </c>
      <c r="J8114" s="215">
        <v>-198.73</v>
      </c>
      <c r="K8114" s="216" t="s">
        <v>344</v>
      </c>
    </row>
    <row r="8115" spans="1:11" x14ac:dyDescent="0.25">
      <c r="A8115" s="103" t="s">
        <v>810</v>
      </c>
      <c r="B8115" s="103" t="s">
        <v>344</v>
      </c>
      <c r="C8115" s="103" t="s">
        <v>481</v>
      </c>
      <c r="D8115" s="103" t="s">
        <v>847</v>
      </c>
      <c r="E8115" s="111"/>
      <c r="F8115" s="103" t="s">
        <v>848</v>
      </c>
      <c r="G8115" s="103" t="s">
        <v>535</v>
      </c>
      <c r="H8115" s="103" t="s">
        <v>536</v>
      </c>
      <c r="I8115" s="103" t="s">
        <v>842</v>
      </c>
      <c r="J8115" s="215">
        <v>198.73</v>
      </c>
      <c r="K8115" s="216" t="s">
        <v>344</v>
      </c>
    </row>
    <row r="8116" spans="1:11" x14ac:dyDescent="0.25">
      <c r="A8116" s="103" t="s">
        <v>808</v>
      </c>
      <c r="B8116" s="103" t="s">
        <v>344</v>
      </c>
      <c r="C8116" s="103" t="s">
        <v>481</v>
      </c>
      <c r="D8116" s="103" t="s">
        <v>847</v>
      </c>
      <c r="E8116" s="111"/>
      <c r="F8116" s="103" t="s">
        <v>848</v>
      </c>
      <c r="G8116" s="103" t="s">
        <v>521</v>
      </c>
      <c r="H8116" s="103" t="s">
        <v>522</v>
      </c>
      <c r="I8116" s="103" t="s">
        <v>842</v>
      </c>
      <c r="J8116" s="215">
        <v>1525.5</v>
      </c>
      <c r="K8116" s="216" t="s">
        <v>344</v>
      </c>
    </row>
    <row r="8117" spans="1:11" x14ac:dyDescent="0.25">
      <c r="A8117" s="103" t="s">
        <v>810</v>
      </c>
      <c r="B8117" s="103" t="s">
        <v>344</v>
      </c>
      <c r="C8117" s="103" t="s">
        <v>481</v>
      </c>
      <c r="D8117" s="103" t="s">
        <v>847</v>
      </c>
      <c r="E8117" s="111"/>
      <c r="F8117" s="103" t="s">
        <v>848</v>
      </c>
      <c r="G8117" s="103" t="s">
        <v>521</v>
      </c>
      <c r="H8117" s="103" t="s">
        <v>522</v>
      </c>
      <c r="I8117" s="103" t="s">
        <v>842</v>
      </c>
      <c r="J8117" s="215">
        <v>-13625.96</v>
      </c>
      <c r="K8117" s="216" t="s">
        <v>344</v>
      </c>
    </row>
    <row r="8118" spans="1:11" x14ac:dyDescent="0.25">
      <c r="A8118" s="103" t="s">
        <v>1038</v>
      </c>
      <c r="B8118" s="103" t="s">
        <v>344</v>
      </c>
      <c r="C8118" s="103" t="s">
        <v>481</v>
      </c>
      <c r="D8118" s="103" t="s">
        <v>847</v>
      </c>
      <c r="E8118" s="111"/>
      <c r="F8118" s="103" t="s">
        <v>848</v>
      </c>
      <c r="G8118" s="103" t="s">
        <v>521</v>
      </c>
      <c r="H8118" s="103" t="s">
        <v>522</v>
      </c>
      <c r="I8118" s="103" t="s">
        <v>842</v>
      </c>
      <c r="J8118" s="215">
        <v>-2703.76</v>
      </c>
      <c r="K8118" s="216" t="s">
        <v>344</v>
      </c>
    </row>
    <row r="8119" spans="1:11" x14ac:dyDescent="0.25">
      <c r="A8119" s="103" t="s">
        <v>807</v>
      </c>
      <c r="B8119" s="103" t="s">
        <v>344</v>
      </c>
      <c r="C8119" s="103" t="s">
        <v>481</v>
      </c>
      <c r="D8119" s="103" t="s">
        <v>847</v>
      </c>
      <c r="E8119" s="111"/>
      <c r="F8119" s="103" t="s">
        <v>848</v>
      </c>
      <c r="G8119" s="103" t="s">
        <v>521</v>
      </c>
      <c r="H8119" s="103" t="s">
        <v>522</v>
      </c>
      <c r="I8119" s="103" t="s">
        <v>842</v>
      </c>
      <c r="J8119" s="215">
        <v>1178.26</v>
      </c>
      <c r="K8119" s="216" t="s">
        <v>344</v>
      </c>
    </row>
    <row r="8120" spans="1:11" x14ac:dyDescent="0.25">
      <c r="A8120" s="103" t="s">
        <v>808</v>
      </c>
      <c r="B8120" s="103" t="s">
        <v>344</v>
      </c>
      <c r="C8120" s="103" t="s">
        <v>481</v>
      </c>
      <c r="D8120" s="103" t="s">
        <v>242</v>
      </c>
      <c r="E8120" s="111"/>
      <c r="F8120" s="103" t="s">
        <v>243</v>
      </c>
      <c r="G8120" s="103" t="s">
        <v>483</v>
      </c>
      <c r="H8120" s="103" t="s">
        <v>484</v>
      </c>
      <c r="I8120" s="103" t="s">
        <v>842</v>
      </c>
      <c r="J8120" s="215">
        <v>4841.13</v>
      </c>
      <c r="K8120" s="216" t="s">
        <v>344</v>
      </c>
    </row>
    <row r="8121" spans="1:11" x14ac:dyDescent="0.25">
      <c r="A8121" s="103" t="s">
        <v>807</v>
      </c>
      <c r="B8121" s="103" t="s">
        <v>344</v>
      </c>
      <c r="C8121" s="103" t="s">
        <v>481</v>
      </c>
      <c r="D8121" s="103" t="s">
        <v>242</v>
      </c>
      <c r="E8121" s="111"/>
      <c r="F8121" s="103" t="s">
        <v>243</v>
      </c>
      <c r="G8121" s="103" t="s">
        <v>483</v>
      </c>
      <c r="H8121" s="103" t="s">
        <v>484</v>
      </c>
      <c r="I8121" s="103" t="s">
        <v>842</v>
      </c>
      <c r="J8121" s="215">
        <v>-4841.13</v>
      </c>
      <c r="K8121" s="216" t="s">
        <v>344</v>
      </c>
    </row>
    <row r="8122" spans="1:11" x14ac:dyDescent="0.25">
      <c r="A8122" s="103" t="s">
        <v>808</v>
      </c>
      <c r="B8122" s="103" t="s">
        <v>344</v>
      </c>
      <c r="C8122" s="103" t="s">
        <v>481</v>
      </c>
      <c r="D8122" s="103" t="s">
        <v>242</v>
      </c>
      <c r="E8122" s="111"/>
      <c r="F8122" s="103" t="s">
        <v>243</v>
      </c>
      <c r="G8122" s="103" t="s">
        <v>531</v>
      </c>
      <c r="H8122" s="103" t="s">
        <v>532</v>
      </c>
      <c r="I8122" s="103" t="s">
        <v>842</v>
      </c>
      <c r="J8122" s="215">
        <v>991.66</v>
      </c>
      <c r="K8122" s="216" t="s">
        <v>344</v>
      </c>
    </row>
    <row r="8123" spans="1:11" x14ac:dyDescent="0.25">
      <c r="A8123" s="103" t="s">
        <v>809</v>
      </c>
      <c r="B8123" s="103" t="s">
        <v>344</v>
      </c>
      <c r="C8123" s="103" t="s">
        <v>481</v>
      </c>
      <c r="D8123" s="103" t="s">
        <v>242</v>
      </c>
      <c r="E8123" s="111"/>
      <c r="F8123" s="103" t="s">
        <v>243</v>
      </c>
      <c r="G8123" s="103" t="s">
        <v>531</v>
      </c>
      <c r="H8123" s="103" t="s">
        <v>532</v>
      </c>
      <c r="I8123" s="103" t="s">
        <v>842</v>
      </c>
      <c r="J8123" s="215">
        <v>8973.36</v>
      </c>
      <c r="K8123" s="216" t="s">
        <v>344</v>
      </c>
    </row>
    <row r="8124" spans="1:11" x14ac:dyDescent="0.25">
      <c r="A8124" s="103" t="s">
        <v>810</v>
      </c>
      <c r="B8124" s="103" t="s">
        <v>344</v>
      </c>
      <c r="C8124" s="103" t="s">
        <v>481</v>
      </c>
      <c r="D8124" s="103" t="s">
        <v>242</v>
      </c>
      <c r="E8124" s="111"/>
      <c r="F8124" s="103" t="s">
        <v>243</v>
      </c>
      <c r="G8124" s="103" t="s">
        <v>531</v>
      </c>
      <c r="H8124" s="103" t="s">
        <v>532</v>
      </c>
      <c r="I8124" s="103" t="s">
        <v>842</v>
      </c>
      <c r="J8124" s="215">
        <v>-1951</v>
      </c>
      <c r="K8124" s="216" t="s">
        <v>344</v>
      </c>
    </row>
    <row r="8125" spans="1:11" x14ac:dyDescent="0.25">
      <c r="A8125" s="103" t="s">
        <v>1038</v>
      </c>
      <c r="B8125" s="103" t="s">
        <v>344</v>
      </c>
      <c r="C8125" s="103" t="s">
        <v>481</v>
      </c>
      <c r="D8125" s="103" t="s">
        <v>242</v>
      </c>
      <c r="E8125" s="111"/>
      <c r="F8125" s="103" t="s">
        <v>243</v>
      </c>
      <c r="G8125" s="103" t="s">
        <v>531</v>
      </c>
      <c r="H8125" s="103" t="s">
        <v>532</v>
      </c>
      <c r="I8125" s="103" t="s">
        <v>842</v>
      </c>
      <c r="J8125" s="215">
        <v>9297.33</v>
      </c>
      <c r="K8125" s="216" t="s">
        <v>344</v>
      </c>
    </row>
    <row r="8126" spans="1:11" x14ac:dyDescent="0.25">
      <c r="A8126" s="103" t="s">
        <v>806</v>
      </c>
      <c r="B8126" s="103" t="s">
        <v>344</v>
      </c>
      <c r="C8126" s="103" t="s">
        <v>481</v>
      </c>
      <c r="D8126" s="103" t="s">
        <v>242</v>
      </c>
      <c r="E8126" s="111"/>
      <c r="F8126" s="103" t="s">
        <v>243</v>
      </c>
      <c r="G8126" s="103" t="s">
        <v>531</v>
      </c>
      <c r="H8126" s="103" t="s">
        <v>532</v>
      </c>
      <c r="I8126" s="103" t="s">
        <v>842</v>
      </c>
      <c r="J8126" s="215">
        <v>-10434.81</v>
      </c>
      <c r="K8126" s="216" t="s">
        <v>344</v>
      </c>
    </row>
    <row r="8127" spans="1:11" x14ac:dyDescent="0.25">
      <c r="A8127" s="103" t="s">
        <v>807</v>
      </c>
      <c r="B8127" s="103" t="s">
        <v>344</v>
      </c>
      <c r="C8127" s="103" t="s">
        <v>481</v>
      </c>
      <c r="D8127" s="103" t="s">
        <v>242</v>
      </c>
      <c r="E8127" s="111"/>
      <c r="F8127" s="103" t="s">
        <v>243</v>
      </c>
      <c r="G8127" s="103" t="s">
        <v>531</v>
      </c>
      <c r="H8127" s="103" t="s">
        <v>532</v>
      </c>
      <c r="I8127" s="103" t="s">
        <v>842</v>
      </c>
      <c r="J8127" s="215">
        <v>-143.69</v>
      </c>
      <c r="K8127" s="216" t="s">
        <v>344</v>
      </c>
    </row>
    <row r="8128" spans="1:11" x14ac:dyDescent="0.25">
      <c r="A8128" s="103" t="s">
        <v>809</v>
      </c>
      <c r="B8128" s="103" t="s">
        <v>344</v>
      </c>
      <c r="C8128" s="103" t="s">
        <v>481</v>
      </c>
      <c r="D8128" s="103" t="s">
        <v>242</v>
      </c>
      <c r="E8128" s="111"/>
      <c r="F8128" s="103" t="s">
        <v>243</v>
      </c>
      <c r="G8128" s="103" t="s">
        <v>485</v>
      </c>
      <c r="H8128" s="103" t="s">
        <v>486</v>
      </c>
      <c r="I8128" s="103" t="s">
        <v>842</v>
      </c>
      <c r="J8128" s="215">
        <v>-2423.62</v>
      </c>
      <c r="K8128" s="216" t="s">
        <v>344</v>
      </c>
    </row>
    <row r="8129" spans="1:11" x14ac:dyDescent="0.25">
      <c r="A8129" s="103" t="s">
        <v>810</v>
      </c>
      <c r="B8129" s="103" t="s">
        <v>344</v>
      </c>
      <c r="C8129" s="103" t="s">
        <v>481</v>
      </c>
      <c r="D8129" s="103" t="s">
        <v>242</v>
      </c>
      <c r="E8129" s="111"/>
      <c r="F8129" s="103" t="s">
        <v>243</v>
      </c>
      <c r="G8129" s="103" t="s">
        <v>485</v>
      </c>
      <c r="H8129" s="103" t="s">
        <v>486</v>
      </c>
      <c r="I8129" s="103" t="s">
        <v>842</v>
      </c>
      <c r="J8129" s="215">
        <v>6451.86</v>
      </c>
      <c r="K8129" s="216" t="s">
        <v>344</v>
      </c>
    </row>
    <row r="8130" spans="1:11" x14ac:dyDescent="0.25">
      <c r="A8130" s="103" t="s">
        <v>806</v>
      </c>
      <c r="B8130" s="103" t="s">
        <v>344</v>
      </c>
      <c r="C8130" s="103" t="s">
        <v>481</v>
      </c>
      <c r="D8130" s="103" t="s">
        <v>242</v>
      </c>
      <c r="E8130" s="111"/>
      <c r="F8130" s="103" t="s">
        <v>243</v>
      </c>
      <c r="G8130" s="103" t="s">
        <v>485</v>
      </c>
      <c r="H8130" s="103" t="s">
        <v>486</v>
      </c>
      <c r="I8130" s="103" t="s">
        <v>842</v>
      </c>
      <c r="J8130" s="215">
        <v>-4028.24</v>
      </c>
      <c r="K8130" s="216" t="s">
        <v>344</v>
      </c>
    </row>
    <row r="8131" spans="1:11" x14ac:dyDescent="0.25">
      <c r="A8131" s="103" t="s">
        <v>808</v>
      </c>
      <c r="B8131" s="103" t="s">
        <v>344</v>
      </c>
      <c r="C8131" s="103" t="s">
        <v>481</v>
      </c>
      <c r="D8131" s="103" t="s">
        <v>242</v>
      </c>
      <c r="E8131" s="111"/>
      <c r="F8131" s="103" t="s">
        <v>243</v>
      </c>
      <c r="G8131" s="103" t="s">
        <v>535</v>
      </c>
      <c r="H8131" s="103" t="s">
        <v>536</v>
      </c>
      <c r="I8131" s="103" t="s">
        <v>842</v>
      </c>
      <c r="J8131" s="215">
        <v>6197.63</v>
      </c>
      <c r="K8131" s="216" t="s">
        <v>344</v>
      </c>
    </row>
    <row r="8132" spans="1:11" x14ac:dyDescent="0.25">
      <c r="A8132" s="103" t="s">
        <v>1038</v>
      </c>
      <c r="B8132" s="103" t="s">
        <v>344</v>
      </c>
      <c r="C8132" s="103" t="s">
        <v>481</v>
      </c>
      <c r="D8132" s="103" t="s">
        <v>242</v>
      </c>
      <c r="E8132" s="111"/>
      <c r="F8132" s="103" t="s">
        <v>243</v>
      </c>
      <c r="G8132" s="103" t="s">
        <v>535</v>
      </c>
      <c r="H8132" s="103" t="s">
        <v>536</v>
      </c>
      <c r="I8132" s="103" t="s">
        <v>842</v>
      </c>
      <c r="J8132" s="215">
        <v>-98.62</v>
      </c>
      <c r="K8132" s="216" t="s">
        <v>344</v>
      </c>
    </row>
    <row r="8133" spans="1:11" x14ac:dyDescent="0.25">
      <c r="A8133" s="103" t="s">
        <v>807</v>
      </c>
      <c r="B8133" s="103" t="s">
        <v>344</v>
      </c>
      <c r="C8133" s="103" t="s">
        <v>481</v>
      </c>
      <c r="D8133" s="103" t="s">
        <v>242</v>
      </c>
      <c r="E8133" s="111"/>
      <c r="F8133" s="103" t="s">
        <v>243</v>
      </c>
      <c r="G8133" s="103" t="s">
        <v>535</v>
      </c>
      <c r="H8133" s="103" t="s">
        <v>536</v>
      </c>
      <c r="I8133" s="103" t="s">
        <v>842</v>
      </c>
      <c r="J8133" s="215">
        <v>-6099.01</v>
      </c>
      <c r="K8133" s="216" t="s">
        <v>344</v>
      </c>
    </row>
    <row r="8134" spans="1:11" x14ac:dyDescent="0.25">
      <c r="A8134" s="103" t="s">
        <v>1038</v>
      </c>
      <c r="B8134" s="103" t="s">
        <v>344</v>
      </c>
      <c r="C8134" s="103" t="s">
        <v>481</v>
      </c>
      <c r="D8134" s="103" t="s">
        <v>242</v>
      </c>
      <c r="E8134" s="111"/>
      <c r="F8134" s="103" t="s">
        <v>243</v>
      </c>
      <c r="G8134" s="103" t="s">
        <v>521</v>
      </c>
      <c r="H8134" s="103" t="s">
        <v>522</v>
      </c>
      <c r="I8134" s="103" t="s">
        <v>842</v>
      </c>
      <c r="J8134" s="215">
        <v>900.4</v>
      </c>
      <c r="K8134" s="216" t="s">
        <v>344</v>
      </c>
    </row>
    <row r="8135" spans="1:11" x14ac:dyDescent="0.25">
      <c r="A8135" s="103" t="s">
        <v>808</v>
      </c>
      <c r="B8135" s="103" t="s">
        <v>344</v>
      </c>
      <c r="C8135" s="103" t="s">
        <v>481</v>
      </c>
      <c r="D8135" s="103" t="s">
        <v>489</v>
      </c>
      <c r="E8135" s="103" t="s">
        <v>940</v>
      </c>
      <c r="F8135" s="103" t="s">
        <v>940</v>
      </c>
      <c r="G8135" s="103" t="s">
        <v>517</v>
      </c>
      <c r="H8135" s="103" t="s">
        <v>518</v>
      </c>
      <c r="I8135" s="103" t="s">
        <v>842</v>
      </c>
      <c r="J8135" s="215">
        <v>54.91</v>
      </c>
      <c r="K8135" s="216" t="s">
        <v>344</v>
      </c>
    </row>
    <row r="8136" spans="1:11" x14ac:dyDescent="0.25">
      <c r="A8136" s="103" t="s">
        <v>809</v>
      </c>
      <c r="B8136" s="103" t="s">
        <v>344</v>
      </c>
      <c r="C8136" s="103" t="s">
        <v>481</v>
      </c>
      <c r="D8136" s="103" t="s">
        <v>489</v>
      </c>
      <c r="E8136" s="103" t="s">
        <v>940</v>
      </c>
      <c r="F8136" s="103" t="s">
        <v>940</v>
      </c>
      <c r="G8136" s="103" t="s">
        <v>517</v>
      </c>
      <c r="H8136" s="103" t="s">
        <v>518</v>
      </c>
      <c r="I8136" s="103" t="s">
        <v>842</v>
      </c>
      <c r="J8136" s="215">
        <v>54.91</v>
      </c>
      <c r="K8136" s="216" t="s">
        <v>344</v>
      </c>
    </row>
    <row r="8137" spans="1:11" x14ac:dyDescent="0.25">
      <c r="A8137" s="103" t="s">
        <v>810</v>
      </c>
      <c r="B8137" s="103" t="s">
        <v>344</v>
      </c>
      <c r="C8137" s="103" t="s">
        <v>481</v>
      </c>
      <c r="D8137" s="103" t="s">
        <v>489</v>
      </c>
      <c r="E8137" s="103" t="s">
        <v>940</v>
      </c>
      <c r="F8137" s="103" t="s">
        <v>940</v>
      </c>
      <c r="G8137" s="103" t="s">
        <v>517</v>
      </c>
      <c r="H8137" s="103" t="s">
        <v>518</v>
      </c>
      <c r="I8137" s="103" t="s">
        <v>842</v>
      </c>
      <c r="J8137" s="215">
        <v>54.91</v>
      </c>
      <c r="K8137" s="216" t="s">
        <v>344</v>
      </c>
    </row>
    <row r="8138" spans="1:11" x14ac:dyDescent="0.25">
      <c r="A8138" s="103" t="s">
        <v>806</v>
      </c>
      <c r="B8138" s="103" t="s">
        <v>344</v>
      </c>
      <c r="C8138" s="103" t="s">
        <v>481</v>
      </c>
      <c r="D8138" s="103" t="s">
        <v>489</v>
      </c>
      <c r="E8138" s="103" t="s">
        <v>940</v>
      </c>
      <c r="F8138" s="103" t="s">
        <v>940</v>
      </c>
      <c r="G8138" s="103" t="s">
        <v>517</v>
      </c>
      <c r="H8138" s="103" t="s">
        <v>518</v>
      </c>
      <c r="I8138" s="103" t="s">
        <v>842</v>
      </c>
      <c r="J8138" s="215">
        <v>54.91</v>
      </c>
      <c r="K8138" s="216" t="s">
        <v>344</v>
      </c>
    </row>
    <row r="8139" spans="1:11" x14ac:dyDescent="0.25">
      <c r="A8139" s="103" t="s">
        <v>807</v>
      </c>
      <c r="B8139" s="103" t="s">
        <v>344</v>
      </c>
      <c r="C8139" s="103" t="s">
        <v>481</v>
      </c>
      <c r="D8139" s="103" t="s">
        <v>489</v>
      </c>
      <c r="E8139" s="103" t="s">
        <v>940</v>
      </c>
      <c r="F8139" s="103" t="s">
        <v>940</v>
      </c>
      <c r="G8139" s="103" t="s">
        <v>517</v>
      </c>
      <c r="H8139" s="103" t="s">
        <v>518</v>
      </c>
      <c r="I8139" s="103" t="s">
        <v>842</v>
      </c>
      <c r="J8139" s="215">
        <v>54.91</v>
      </c>
      <c r="K8139" s="216" t="s">
        <v>344</v>
      </c>
    </row>
    <row r="8140" spans="1:11" x14ac:dyDescent="0.25">
      <c r="A8140" s="103" t="s">
        <v>809</v>
      </c>
      <c r="B8140" s="103" t="s">
        <v>344</v>
      </c>
      <c r="C8140" s="103" t="s">
        <v>481</v>
      </c>
      <c r="D8140" s="103" t="s">
        <v>489</v>
      </c>
      <c r="E8140" s="103" t="s">
        <v>940</v>
      </c>
      <c r="F8140" s="103" t="s">
        <v>940</v>
      </c>
      <c r="G8140" s="103" t="s">
        <v>168</v>
      </c>
      <c r="H8140" s="103" t="s">
        <v>377</v>
      </c>
      <c r="I8140" s="103" t="s">
        <v>842</v>
      </c>
      <c r="J8140" s="215">
        <v>130</v>
      </c>
      <c r="K8140" s="216" t="s">
        <v>88</v>
      </c>
    </row>
    <row r="8141" spans="1:11" x14ac:dyDescent="0.25">
      <c r="A8141" s="103" t="s">
        <v>808</v>
      </c>
      <c r="B8141" s="103" t="s">
        <v>344</v>
      </c>
      <c r="C8141" s="103" t="s">
        <v>481</v>
      </c>
      <c r="D8141" s="103" t="s">
        <v>490</v>
      </c>
      <c r="E8141" s="111"/>
      <c r="F8141" s="103" t="s">
        <v>941</v>
      </c>
      <c r="G8141" s="103" t="s">
        <v>513</v>
      </c>
      <c r="H8141" s="103" t="s">
        <v>514</v>
      </c>
      <c r="I8141" s="103" t="s">
        <v>842</v>
      </c>
      <c r="J8141" s="215">
        <v>810.39</v>
      </c>
      <c r="K8141" s="216" t="s">
        <v>344</v>
      </c>
    </row>
    <row r="8142" spans="1:11" x14ac:dyDescent="0.25">
      <c r="A8142" s="103" t="s">
        <v>810</v>
      </c>
      <c r="B8142" s="103" t="s">
        <v>344</v>
      </c>
      <c r="C8142" s="103" t="s">
        <v>481</v>
      </c>
      <c r="D8142" s="103" t="s">
        <v>490</v>
      </c>
      <c r="E8142" s="111"/>
      <c r="F8142" s="103" t="s">
        <v>941</v>
      </c>
      <c r="G8142" s="103" t="s">
        <v>513</v>
      </c>
      <c r="H8142" s="103" t="s">
        <v>514</v>
      </c>
      <c r="I8142" s="103" t="s">
        <v>842</v>
      </c>
      <c r="J8142" s="215">
        <v>1427.3</v>
      </c>
      <c r="K8142" s="216" t="s">
        <v>344</v>
      </c>
    </row>
    <row r="8143" spans="1:11" x14ac:dyDescent="0.25">
      <c r="A8143" s="103" t="s">
        <v>806</v>
      </c>
      <c r="B8143" s="103" t="s">
        <v>344</v>
      </c>
      <c r="C8143" s="103" t="s">
        <v>481</v>
      </c>
      <c r="D8143" s="103" t="s">
        <v>490</v>
      </c>
      <c r="E8143" s="111"/>
      <c r="F8143" s="103" t="s">
        <v>941</v>
      </c>
      <c r="G8143" s="103" t="s">
        <v>513</v>
      </c>
      <c r="H8143" s="103" t="s">
        <v>514</v>
      </c>
      <c r="I8143" s="103" t="s">
        <v>842</v>
      </c>
      <c r="J8143" s="215">
        <v>1</v>
      </c>
      <c r="K8143" s="216" t="s">
        <v>344</v>
      </c>
    </row>
    <row r="8144" spans="1:11" x14ac:dyDescent="0.25">
      <c r="A8144" s="103" t="s">
        <v>1038</v>
      </c>
      <c r="B8144" s="103" t="s">
        <v>344</v>
      </c>
      <c r="C8144" s="103" t="s">
        <v>481</v>
      </c>
      <c r="D8144" s="103" t="s">
        <v>944</v>
      </c>
      <c r="E8144" s="103" t="s">
        <v>945</v>
      </c>
      <c r="F8144" s="103" t="s">
        <v>945</v>
      </c>
      <c r="G8144" s="103" t="s">
        <v>499</v>
      </c>
      <c r="H8144" s="103" t="s">
        <v>500</v>
      </c>
      <c r="I8144" s="103" t="s">
        <v>842</v>
      </c>
      <c r="J8144" s="215">
        <v>120</v>
      </c>
      <c r="K8144" s="216" t="s">
        <v>344</v>
      </c>
    </row>
    <row r="8145" spans="1:11" x14ac:dyDescent="0.25">
      <c r="A8145" s="103" t="s">
        <v>807</v>
      </c>
      <c r="B8145" s="103" t="s">
        <v>344</v>
      </c>
      <c r="C8145" s="103" t="s">
        <v>481</v>
      </c>
      <c r="D8145" s="103" t="s">
        <v>944</v>
      </c>
      <c r="E8145" s="103" t="s">
        <v>945</v>
      </c>
      <c r="F8145" s="103" t="s">
        <v>945</v>
      </c>
      <c r="G8145" s="103" t="s">
        <v>499</v>
      </c>
      <c r="H8145" s="103" t="s">
        <v>500</v>
      </c>
      <c r="I8145" s="103" t="s">
        <v>842</v>
      </c>
      <c r="J8145" s="215">
        <v>120</v>
      </c>
      <c r="K8145" s="216" t="s">
        <v>344</v>
      </c>
    </row>
    <row r="8146" spans="1:11" x14ac:dyDescent="0.25">
      <c r="A8146" s="103" t="s">
        <v>808</v>
      </c>
      <c r="B8146" s="103" t="s">
        <v>344</v>
      </c>
      <c r="C8146" s="103" t="s">
        <v>481</v>
      </c>
      <c r="D8146" s="103" t="s">
        <v>926</v>
      </c>
      <c r="E8146" s="103" t="s">
        <v>927</v>
      </c>
      <c r="F8146" s="103" t="s">
        <v>927</v>
      </c>
      <c r="G8146" s="103" t="s">
        <v>507</v>
      </c>
      <c r="H8146" s="103" t="s">
        <v>508</v>
      </c>
      <c r="I8146" s="103" t="s">
        <v>842</v>
      </c>
      <c r="J8146" s="215">
        <v>525</v>
      </c>
      <c r="K8146" s="216" t="s">
        <v>344</v>
      </c>
    </row>
    <row r="8147" spans="1:11" x14ac:dyDescent="0.25">
      <c r="A8147" s="103" t="s">
        <v>808</v>
      </c>
      <c r="B8147" s="103" t="s">
        <v>344</v>
      </c>
      <c r="C8147" s="103" t="s">
        <v>481</v>
      </c>
      <c r="D8147" s="103" t="s">
        <v>926</v>
      </c>
      <c r="E8147" s="103" t="s">
        <v>927</v>
      </c>
      <c r="F8147" s="103" t="s">
        <v>927</v>
      </c>
      <c r="G8147" s="103" t="s">
        <v>529</v>
      </c>
      <c r="H8147" s="103" t="s">
        <v>530</v>
      </c>
      <c r="I8147" s="103" t="s">
        <v>842</v>
      </c>
      <c r="J8147" s="215">
        <v>4125</v>
      </c>
      <c r="K8147" s="216" t="s">
        <v>344</v>
      </c>
    </row>
    <row r="8148" spans="1:11" x14ac:dyDescent="0.25">
      <c r="A8148" s="103" t="s">
        <v>808</v>
      </c>
      <c r="B8148" s="103" t="s">
        <v>344</v>
      </c>
      <c r="C8148" s="103" t="s">
        <v>481</v>
      </c>
      <c r="D8148" s="103" t="s">
        <v>926</v>
      </c>
      <c r="E8148" s="103" t="s">
        <v>927</v>
      </c>
      <c r="F8148" s="103" t="s">
        <v>927</v>
      </c>
      <c r="G8148" s="103" t="s">
        <v>511</v>
      </c>
      <c r="H8148" s="103" t="s">
        <v>512</v>
      </c>
      <c r="I8148" s="103" t="s">
        <v>842</v>
      </c>
      <c r="J8148" s="215">
        <v>3180</v>
      </c>
      <c r="K8148" s="216" t="s">
        <v>344</v>
      </c>
    </row>
    <row r="8149" spans="1:11" x14ac:dyDescent="0.25">
      <c r="A8149" s="103" t="s">
        <v>807</v>
      </c>
      <c r="B8149" s="103" t="s">
        <v>344</v>
      </c>
      <c r="C8149" s="103" t="s">
        <v>481</v>
      </c>
      <c r="D8149" s="103" t="s">
        <v>926</v>
      </c>
      <c r="E8149" s="103" t="s">
        <v>927</v>
      </c>
      <c r="F8149" s="103" t="s">
        <v>927</v>
      </c>
      <c r="G8149" s="103" t="s">
        <v>511</v>
      </c>
      <c r="H8149" s="103" t="s">
        <v>512</v>
      </c>
      <c r="I8149" s="103" t="s">
        <v>842</v>
      </c>
      <c r="J8149" s="215">
        <v>525</v>
      </c>
      <c r="K8149" s="216" t="s">
        <v>344</v>
      </c>
    </row>
    <row r="8150" spans="1:11" x14ac:dyDescent="0.25">
      <c r="A8150" s="103" t="s">
        <v>808</v>
      </c>
      <c r="B8150" s="103" t="s">
        <v>344</v>
      </c>
      <c r="C8150" s="103" t="s">
        <v>481</v>
      </c>
      <c r="D8150" s="103" t="s">
        <v>926</v>
      </c>
      <c r="E8150" s="103" t="s">
        <v>927</v>
      </c>
      <c r="F8150" s="103" t="s">
        <v>927</v>
      </c>
      <c r="G8150" s="103" t="s">
        <v>519</v>
      </c>
      <c r="H8150" s="103" t="s">
        <v>520</v>
      </c>
      <c r="I8150" s="103" t="s">
        <v>842</v>
      </c>
      <c r="J8150" s="215">
        <v>27</v>
      </c>
      <c r="K8150" s="216" t="s">
        <v>344</v>
      </c>
    </row>
    <row r="8151" spans="1:11" x14ac:dyDescent="0.25">
      <c r="A8151" s="103" t="s">
        <v>806</v>
      </c>
      <c r="B8151" s="103" t="s">
        <v>344</v>
      </c>
      <c r="C8151" s="103" t="s">
        <v>481</v>
      </c>
      <c r="D8151" s="103" t="s">
        <v>926</v>
      </c>
      <c r="E8151" s="103" t="s">
        <v>927</v>
      </c>
      <c r="F8151" s="103" t="s">
        <v>927</v>
      </c>
      <c r="G8151" s="103" t="s">
        <v>519</v>
      </c>
      <c r="H8151" s="103" t="s">
        <v>520</v>
      </c>
      <c r="I8151" s="103" t="s">
        <v>842</v>
      </c>
      <c r="J8151" s="215">
        <v>1153.95</v>
      </c>
      <c r="K8151" s="216" t="s">
        <v>344</v>
      </c>
    </row>
    <row r="8152" spans="1:11" x14ac:dyDescent="0.25">
      <c r="A8152" s="103" t="s">
        <v>808</v>
      </c>
      <c r="B8152" s="103" t="s">
        <v>344</v>
      </c>
      <c r="C8152" s="103" t="s">
        <v>481</v>
      </c>
      <c r="D8152" s="103" t="s">
        <v>926</v>
      </c>
      <c r="E8152" s="103" t="s">
        <v>927</v>
      </c>
      <c r="F8152" s="103" t="s">
        <v>927</v>
      </c>
      <c r="G8152" s="103" t="s">
        <v>537</v>
      </c>
      <c r="H8152" s="103" t="s">
        <v>538</v>
      </c>
      <c r="I8152" s="103" t="s">
        <v>842</v>
      </c>
      <c r="J8152" s="215">
        <v>525</v>
      </c>
      <c r="K8152" s="216" t="s">
        <v>344</v>
      </c>
    </row>
    <row r="8153" spans="1:11" x14ac:dyDescent="0.25">
      <c r="A8153" s="103" t="s">
        <v>809</v>
      </c>
      <c r="B8153" s="103" t="s">
        <v>344</v>
      </c>
      <c r="C8153" s="103" t="s">
        <v>481</v>
      </c>
      <c r="D8153" s="103" t="s">
        <v>926</v>
      </c>
      <c r="E8153" s="103" t="s">
        <v>927</v>
      </c>
      <c r="F8153" s="103" t="s">
        <v>927</v>
      </c>
      <c r="G8153" s="103" t="s">
        <v>650</v>
      </c>
      <c r="H8153" s="103" t="s">
        <v>651</v>
      </c>
      <c r="I8153" s="103" t="s">
        <v>842</v>
      </c>
      <c r="J8153" s="215">
        <v>40.82</v>
      </c>
      <c r="K8153" s="216" t="s">
        <v>88</v>
      </c>
    </row>
    <row r="8154" spans="1:11" x14ac:dyDescent="0.25">
      <c r="A8154" s="103" t="s">
        <v>810</v>
      </c>
      <c r="B8154" s="103" t="s">
        <v>344</v>
      </c>
      <c r="C8154" s="103" t="s">
        <v>481</v>
      </c>
      <c r="D8154" s="103" t="s">
        <v>926</v>
      </c>
      <c r="E8154" s="103" t="s">
        <v>927</v>
      </c>
      <c r="F8154" s="103" t="s">
        <v>927</v>
      </c>
      <c r="G8154" s="103" t="s">
        <v>650</v>
      </c>
      <c r="H8154" s="103" t="s">
        <v>651</v>
      </c>
      <c r="I8154" s="103" t="s">
        <v>842</v>
      </c>
      <c r="J8154" s="215">
        <v>99</v>
      </c>
      <c r="K8154" s="216" t="s">
        <v>88</v>
      </c>
    </row>
    <row r="8155" spans="1:11" x14ac:dyDescent="0.25">
      <c r="A8155" s="103" t="s">
        <v>1038</v>
      </c>
      <c r="B8155" s="103" t="s">
        <v>344</v>
      </c>
      <c r="C8155" s="103" t="s">
        <v>481</v>
      </c>
      <c r="D8155" s="103" t="s">
        <v>926</v>
      </c>
      <c r="E8155" s="103" t="s">
        <v>927</v>
      </c>
      <c r="F8155" s="103" t="s">
        <v>927</v>
      </c>
      <c r="G8155" s="103" t="s">
        <v>650</v>
      </c>
      <c r="H8155" s="103" t="s">
        <v>651</v>
      </c>
      <c r="I8155" s="103" t="s">
        <v>842</v>
      </c>
      <c r="J8155" s="215">
        <v>600</v>
      </c>
      <c r="K8155" s="216" t="s">
        <v>88</v>
      </c>
    </row>
    <row r="8156" spans="1:11" x14ac:dyDescent="0.25">
      <c r="A8156" s="103" t="s">
        <v>806</v>
      </c>
      <c r="B8156" s="103" t="s">
        <v>344</v>
      </c>
      <c r="C8156" s="103" t="s">
        <v>481</v>
      </c>
      <c r="D8156" s="103" t="s">
        <v>950</v>
      </c>
      <c r="E8156" s="111"/>
      <c r="F8156" s="103" t="s">
        <v>951</v>
      </c>
      <c r="G8156" s="103" t="s">
        <v>501</v>
      </c>
      <c r="H8156" s="103" t="s">
        <v>502</v>
      </c>
      <c r="I8156" s="103" t="s">
        <v>842</v>
      </c>
      <c r="J8156" s="215">
        <v>-14700.34</v>
      </c>
      <c r="K8156" s="216" t="s">
        <v>344</v>
      </c>
    </row>
    <row r="8157" spans="1:11" x14ac:dyDescent="0.25">
      <c r="A8157" s="103" t="s">
        <v>808</v>
      </c>
      <c r="B8157" s="103" t="s">
        <v>344</v>
      </c>
      <c r="C8157" s="103" t="s">
        <v>481</v>
      </c>
      <c r="D8157" s="103" t="s">
        <v>950</v>
      </c>
      <c r="E8157" s="103" t="s">
        <v>951</v>
      </c>
      <c r="F8157" s="103" t="s">
        <v>951</v>
      </c>
      <c r="G8157" s="103" t="s">
        <v>499</v>
      </c>
      <c r="H8157" s="103" t="s">
        <v>500</v>
      </c>
      <c r="I8157" s="103" t="s">
        <v>842</v>
      </c>
      <c r="J8157" s="215">
        <v>26</v>
      </c>
      <c r="K8157" s="216" t="s">
        <v>344</v>
      </c>
    </row>
    <row r="8158" spans="1:11" x14ac:dyDescent="0.25">
      <c r="A8158" s="103" t="s">
        <v>808</v>
      </c>
      <c r="B8158" s="103" t="s">
        <v>344</v>
      </c>
      <c r="C8158" s="103" t="s">
        <v>481</v>
      </c>
      <c r="D8158" s="103" t="s">
        <v>950</v>
      </c>
      <c r="E8158" s="111"/>
      <c r="F8158" s="103" t="s">
        <v>951</v>
      </c>
      <c r="G8158" s="103" t="s">
        <v>172</v>
      </c>
      <c r="H8158" s="103" t="s">
        <v>345</v>
      </c>
      <c r="I8158" s="103" t="s">
        <v>842</v>
      </c>
      <c r="J8158" s="215">
        <v>20.84</v>
      </c>
      <c r="K8158" s="216" t="s">
        <v>344</v>
      </c>
    </row>
    <row r="8159" spans="1:11" x14ac:dyDescent="0.25">
      <c r="A8159" s="103" t="s">
        <v>810</v>
      </c>
      <c r="B8159" s="103" t="s">
        <v>344</v>
      </c>
      <c r="C8159" s="103" t="s">
        <v>481</v>
      </c>
      <c r="D8159" s="103" t="s">
        <v>950</v>
      </c>
      <c r="E8159" s="111"/>
      <c r="F8159" s="103" t="s">
        <v>951</v>
      </c>
      <c r="G8159" s="103" t="s">
        <v>172</v>
      </c>
      <c r="H8159" s="103" t="s">
        <v>345</v>
      </c>
      <c r="I8159" s="103" t="s">
        <v>842</v>
      </c>
      <c r="J8159" s="215">
        <v>-1902.88</v>
      </c>
      <c r="K8159" s="216" t="s">
        <v>344</v>
      </c>
    </row>
    <row r="8160" spans="1:11" x14ac:dyDescent="0.25">
      <c r="A8160" s="103" t="s">
        <v>808</v>
      </c>
      <c r="B8160" s="103" t="s">
        <v>344</v>
      </c>
      <c r="C8160" s="103" t="s">
        <v>481</v>
      </c>
      <c r="D8160" s="103" t="s">
        <v>494</v>
      </c>
      <c r="E8160" s="111"/>
      <c r="F8160" s="103" t="s">
        <v>495</v>
      </c>
      <c r="G8160" s="103" t="s">
        <v>159</v>
      </c>
      <c r="H8160" s="103" t="s">
        <v>296</v>
      </c>
      <c r="I8160" s="103" t="s">
        <v>92</v>
      </c>
      <c r="J8160" s="215">
        <v>13.34</v>
      </c>
      <c r="K8160" s="216" t="s">
        <v>88</v>
      </c>
    </row>
    <row r="8161" spans="1:11" x14ac:dyDescent="0.25">
      <c r="A8161" s="103" t="s">
        <v>808</v>
      </c>
      <c r="B8161" s="103" t="s">
        <v>344</v>
      </c>
      <c r="C8161" s="103" t="s">
        <v>481</v>
      </c>
      <c r="D8161" s="103" t="s">
        <v>494</v>
      </c>
      <c r="E8161" s="111"/>
      <c r="F8161" s="103" t="s">
        <v>495</v>
      </c>
      <c r="G8161" s="103" t="s">
        <v>179</v>
      </c>
      <c r="H8161" s="103" t="s">
        <v>299</v>
      </c>
      <c r="I8161" s="103" t="s">
        <v>92</v>
      </c>
      <c r="J8161" s="215">
        <v>55.92</v>
      </c>
      <c r="K8161" s="216" t="s">
        <v>88</v>
      </c>
    </row>
    <row r="8162" spans="1:11" x14ac:dyDescent="0.25">
      <c r="A8162" s="103" t="s">
        <v>809</v>
      </c>
      <c r="B8162" s="103" t="s">
        <v>344</v>
      </c>
      <c r="C8162" s="103" t="s">
        <v>481</v>
      </c>
      <c r="D8162" s="103" t="s">
        <v>494</v>
      </c>
      <c r="E8162" s="111"/>
      <c r="F8162" s="103" t="s">
        <v>495</v>
      </c>
      <c r="G8162" s="103" t="s">
        <v>179</v>
      </c>
      <c r="H8162" s="103" t="s">
        <v>299</v>
      </c>
      <c r="I8162" s="103" t="s">
        <v>92</v>
      </c>
      <c r="J8162" s="215">
        <v>14.9</v>
      </c>
      <c r="K8162" s="216" t="s">
        <v>88</v>
      </c>
    </row>
    <row r="8163" spans="1:11" x14ac:dyDescent="0.25">
      <c r="A8163" s="103" t="s">
        <v>810</v>
      </c>
      <c r="B8163" s="103" t="s">
        <v>344</v>
      </c>
      <c r="C8163" s="103" t="s">
        <v>481</v>
      </c>
      <c r="D8163" s="103" t="s">
        <v>494</v>
      </c>
      <c r="E8163" s="111"/>
      <c r="F8163" s="103" t="s">
        <v>495</v>
      </c>
      <c r="G8163" s="103" t="s">
        <v>179</v>
      </c>
      <c r="H8163" s="103" t="s">
        <v>299</v>
      </c>
      <c r="I8163" s="103" t="s">
        <v>92</v>
      </c>
      <c r="J8163" s="215">
        <v>44.7</v>
      </c>
      <c r="K8163" s="216" t="s">
        <v>88</v>
      </c>
    </row>
    <row r="8164" spans="1:11" x14ac:dyDescent="0.25">
      <c r="A8164" s="103" t="s">
        <v>806</v>
      </c>
      <c r="B8164" s="103" t="s">
        <v>344</v>
      </c>
      <c r="C8164" s="103" t="s">
        <v>481</v>
      </c>
      <c r="D8164" s="103" t="s">
        <v>494</v>
      </c>
      <c r="E8164" s="111"/>
      <c r="F8164" s="103" t="s">
        <v>495</v>
      </c>
      <c r="G8164" s="103" t="s">
        <v>179</v>
      </c>
      <c r="H8164" s="103" t="s">
        <v>299</v>
      </c>
      <c r="I8164" s="103" t="s">
        <v>92</v>
      </c>
      <c r="J8164" s="215">
        <v>7.45</v>
      </c>
      <c r="K8164" s="216" t="s">
        <v>88</v>
      </c>
    </row>
    <row r="8165" spans="1:11" x14ac:dyDescent="0.25">
      <c r="A8165" s="103" t="s">
        <v>807</v>
      </c>
      <c r="B8165" s="103" t="s">
        <v>344</v>
      </c>
      <c r="C8165" s="103" t="s">
        <v>481</v>
      </c>
      <c r="D8165" s="103" t="s">
        <v>494</v>
      </c>
      <c r="E8165" s="111"/>
      <c r="F8165" s="103" t="s">
        <v>495</v>
      </c>
      <c r="G8165" s="103" t="s">
        <v>179</v>
      </c>
      <c r="H8165" s="103" t="s">
        <v>299</v>
      </c>
      <c r="I8165" s="103" t="s">
        <v>92</v>
      </c>
      <c r="J8165" s="215">
        <v>-32.619999999999997</v>
      </c>
      <c r="K8165" s="216" t="s">
        <v>88</v>
      </c>
    </row>
    <row r="8166" spans="1:11" x14ac:dyDescent="0.25">
      <c r="A8166" s="103" t="s">
        <v>808</v>
      </c>
      <c r="B8166" s="103" t="s">
        <v>344</v>
      </c>
      <c r="C8166" s="103" t="s">
        <v>481</v>
      </c>
      <c r="D8166" s="103" t="s">
        <v>494</v>
      </c>
      <c r="E8166" s="111"/>
      <c r="F8166" s="103" t="s">
        <v>495</v>
      </c>
      <c r="G8166" s="103" t="s">
        <v>497</v>
      </c>
      <c r="H8166" s="103" t="s">
        <v>498</v>
      </c>
      <c r="I8166" s="103" t="s">
        <v>92</v>
      </c>
      <c r="J8166" s="215">
        <v>-6.89</v>
      </c>
      <c r="K8166" s="216" t="s">
        <v>88</v>
      </c>
    </row>
    <row r="8167" spans="1:11" x14ac:dyDescent="0.25">
      <c r="A8167" s="103" t="s">
        <v>809</v>
      </c>
      <c r="B8167" s="103" t="s">
        <v>344</v>
      </c>
      <c r="C8167" s="103" t="s">
        <v>481</v>
      </c>
      <c r="D8167" s="103" t="s">
        <v>494</v>
      </c>
      <c r="E8167" s="111"/>
      <c r="F8167" s="103" t="s">
        <v>495</v>
      </c>
      <c r="G8167" s="103" t="s">
        <v>497</v>
      </c>
      <c r="H8167" s="103" t="s">
        <v>498</v>
      </c>
      <c r="I8167" s="103" t="s">
        <v>92</v>
      </c>
      <c r="J8167" s="215">
        <v>-11.12</v>
      </c>
      <c r="K8167" s="216" t="s">
        <v>88</v>
      </c>
    </row>
    <row r="8168" spans="1:11" x14ac:dyDescent="0.25">
      <c r="A8168" s="103" t="s">
        <v>810</v>
      </c>
      <c r="B8168" s="103" t="s">
        <v>344</v>
      </c>
      <c r="C8168" s="103" t="s">
        <v>481</v>
      </c>
      <c r="D8168" s="103" t="s">
        <v>494</v>
      </c>
      <c r="E8168" s="111"/>
      <c r="F8168" s="103" t="s">
        <v>495</v>
      </c>
      <c r="G8168" s="103" t="s">
        <v>497</v>
      </c>
      <c r="H8168" s="103" t="s">
        <v>498</v>
      </c>
      <c r="I8168" s="103" t="s">
        <v>92</v>
      </c>
      <c r="J8168" s="215">
        <v>22.24</v>
      </c>
      <c r="K8168" s="216" t="s">
        <v>88</v>
      </c>
    </row>
    <row r="8169" spans="1:11" x14ac:dyDescent="0.25">
      <c r="A8169" s="103" t="s">
        <v>806</v>
      </c>
      <c r="B8169" s="103" t="s">
        <v>344</v>
      </c>
      <c r="C8169" s="103" t="s">
        <v>481</v>
      </c>
      <c r="D8169" s="103" t="s">
        <v>494</v>
      </c>
      <c r="E8169" s="111"/>
      <c r="F8169" s="103" t="s">
        <v>495</v>
      </c>
      <c r="G8169" s="103" t="s">
        <v>497</v>
      </c>
      <c r="H8169" s="103" t="s">
        <v>498</v>
      </c>
      <c r="I8169" s="103" t="s">
        <v>92</v>
      </c>
      <c r="J8169" s="215">
        <v>12.64</v>
      </c>
      <c r="K8169" s="216" t="s">
        <v>88</v>
      </c>
    </row>
    <row r="8170" spans="1:11" x14ac:dyDescent="0.25">
      <c r="A8170" s="103" t="s">
        <v>808</v>
      </c>
      <c r="B8170" s="103" t="s">
        <v>344</v>
      </c>
      <c r="C8170" s="103" t="s">
        <v>481</v>
      </c>
      <c r="D8170" s="103" t="s">
        <v>494</v>
      </c>
      <c r="E8170" s="111"/>
      <c r="F8170" s="103" t="s">
        <v>495</v>
      </c>
      <c r="G8170" s="103" t="s">
        <v>119</v>
      </c>
      <c r="H8170" s="103" t="s">
        <v>811</v>
      </c>
      <c r="I8170" s="103" t="s">
        <v>92</v>
      </c>
      <c r="J8170" s="215">
        <v>270.64</v>
      </c>
      <c r="K8170" s="216" t="s">
        <v>88</v>
      </c>
    </row>
    <row r="8171" spans="1:11" x14ac:dyDescent="0.25">
      <c r="A8171" s="103" t="s">
        <v>808</v>
      </c>
      <c r="B8171" s="103" t="s">
        <v>344</v>
      </c>
      <c r="C8171" s="103" t="s">
        <v>481</v>
      </c>
      <c r="D8171" s="103" t="s">
        <v>494</v>
      </c>
      <c r="E8171" s="111"/>
      <c r="F8171" s="103" t="s">
        <v>495</v>
      </c>
      <c r="G8171" s="103" t="s">
        <v>119</v>
      </c>
      <c r="H8171" s="103" t="s">
        <v>308</v>
      </c>
      <c r="I8171" s="103" t="s">
        <v>92</v>
      </c>
      <c r="J8171" s="215">
        <v>-918.72</v>
      </c>
      <c r="K8171" s="216" t="s">
        <v>88</v>
      </c>
    </row>
    <row r="8172" spans="1:11" x14ac:dyDescent="0.25">
      <c r="A8172" s="103" t="s">
        <v>809</v>
      </c>
      <c r="B8172" s="103" t="s">
        <v>344</v>
      </c>
      <c r="C8172" s="103" t="s">
        <v>481</v>
      </c>
      <c r="D8172" s="103" t="s">
        <v>494</v>
      </c>
      <c r="E8172" s="111"/>
      <c r="F8172" s="103" t="s">
        <v>495</v>
      </c>
      <c r="G8172" s="103" t="s">
        <v>119</v>
      </c>
      <c r="H8172" s="103" t="s">
        <v>308</v>
      </c>
      <c r="I8172" s="103" t="s">
        <v>92</v>
      </c>
      <c r="J8172" s="215">
        <v>1627.72</v>
      </c>
      <c r="K8172" s="216" t="s">
        <v>88</v>
      </c>
    </row>
    <row r="8173" spans="1:11" x14ac:dyDescent="0.25">
      <c r="A8173" s="103" t="s">
        <v>810</v>
      </c>
      <c r="B8173" s="103" t="s">
        <v>344</v>
      </c>
      <c r="C8173" s="103" t="s">
        <v>481</v>
      </c>
      <c r="D8173" s="103" t="s">
        <v>494</v>
      </c>
      <c r="E8173" s="111"/>
      <c r="F8173" s="103" t="s">
        <v>495</v>
      </c>
      <c r="G8173" s="103" t="s">
        <v>119</v>
      </c>
      <c r="H8173" s="103" t="s">
        <v>308</v>
      </c>
      <c r="I8173" s="103" t="s">
        <v>92</v>
      </c>
      <c r="J8173" s="215">
        <v>690.36</v>
      </c>
      <c r="K8173" s="216" t="s">
        <v>88</v>
      </c>
    </row>
    <row r="8174" spans="1:11" x14ac:dyDescent="0.25">
      <c r="A8174" s="103" t="s">
        <v>1038</v>
      </c>
      <c r="B8174" s="103" t="s">
        <v>344</v>
      </c>
      <c r="C8174" s="103" t="s">
        <v>481</v>
      </c>
      <c r="D8174" s="103" t="s">
        <v>494</v>
      </c>
      <c r="E8174" s="111"/>
      <c r="F8174" s="103" t="s">
        <v>495</v>
      </c>
      <c r="G8174" s="103" t="s">
        <v>119</v>
      </c>
      <c r="H8174" s="103" t="s">
        <v>308</v>
      </c>
      <c r="I8174" s="103" t="s">
        <v>92</v>
      </c>
      <c r="J8174" s="215">
        <v>169.34</v>
      </c>
      <c r="K8174" s="216" t="s">
        <v>88</v>
      </c>
    </row>
    <row r="8175" spans="1:11" x14ac:dyDescent="0.25">
      <c r="A8175" s="103" t="s">
        <v>806</v>
      </c>
      <c r="B8175" s="103" t="s">
        <v>344</v>
      </c>
      <c r="C8175" s="103" t="s">
        <v>481</v>
      </c>
      <c r="D8175" s="103" t="s">
        <v>494</v>
      </c>
      <c r="E8175" s="111"/>
      <c r="F8175" s="103" t="s">
        <v>495</v>
      </c>
      <c r="G8175" s="103" t="s">
        <v>119</v>
      </c>
      <c r="H8175" s="103" t="s">
        <v>308</v>
      </c>
      <c r="I8175" s="103" t="s">
        <v>92</v>
      </c>
      <c r="J8175" s="215">
        <v>1659.76</v>
      </c>
      <c r="K8175" s="216" t="s">
        <v>88</v>
      </c>
    </row>
    <row r="8176" spans="1:11" x14ac:dyDescent="0.25">
      <c r="A8176" s="103" t="s">
        <v>807</v>
      </c>
      <c r="B8176" s="103" t="s">
        <v>344</v>
      </c>
      <c r="C8176" s="103" t="s">
        <v>481</v>
      </c>
      <c r="D8176" s="103" t="s">
        <v>494</v>
      </c>
      <c r="E8176" s="111"/>
      <c r="F8176" s="103" t="s">
        <v>495</v>
      </c>
      <c r="G8176" s="103" t="s">
        <v>119</v>
      </c>
      <c r="H8176" s="103" t="s">
        <v>811</v>
      </c>
      <c r="I8176" s="103" t="s">
        <v>92</v>
      </c>
      <c r="J8176" s="215">
        <v>145.04</v>
      </c>
      <c r="K8176" s="216" t="s">
        <v>88</v>
      </c>
    </row>
    <row r="8177" spans="1:11" x14ac:dyDescent="0.25">
      <c r="A8177" s="103" t="s">
        <v>807</v>
      </c>
      <c r="B8177" s="103" t="s">
        <v>344</v>
      </c>
      <c r="C8177" s="103" t="s">
        <v>481</v>
      </c>
      <c r="D8177" s="103" t="s">
        <v>494</v>
      </c>
      <c r="E8177" s="111"/>
      <c r="F8177" s="103" t="s">
        <v>495</v>
      </c>
      <c r="G8177" s="103" t="s">
        <v>119</v>
      </c>
      <c r="H8177" s="103" t="s">
        <v>308</v>
      </c>
      <c r="I8177" s="103" t="s">
        <v>92</v>
      </c>
      <c r="J8177" s="215">
        <v>247.41</v>
      </c>
      <c r="K8177" s="216" t="s">
        <v>88</v>
      </c>
    </row>
    <row r="8178" spans="1:11" x14ac:dyDescent="0.25">
      <c r="A8178" s="103" t="s">
        <v>807</v>
      </c>
      <c r="B8178" s="103" t="s">
        <v>344</v>
      </c>
      <c r="C8178" s="103" t="s">
        <v>481</v>
      </c>
      <c r="D8178" s="103" t="s">
        <v>494</v>
      </c>
      <c r="E8178" s="111"/>
      <c r="F8178" s="103" t="s">
        <v>495</v>
      </c>
      <c r="G8178" s="103" t="s">
        <v>119</v>
      </c>
      <c r="H8178" s="103" t="s">
        <v>308</v>
      </c>
      <c r="I8178" s="103" t="s">
        <v>842</v>
      </c>
      <c r="J8178" s="215">
        <v>12.68</v>
      </c>
      <c r="K8178" s="216" t="s">
        <v>88</v>
      </c>
    </row>
    <row r="8179" spans="1:11" x14ac:dyDescent="0.25">
      <c r="A8179" s="103" t="s">
        <v>808</v>
      </c>
      <c r="B8179" s="103" t="s">
        <v>344</v>
      </c>
      <c r="C8179" s="103" t="s">
        <v>481</v>
      </c>
      <c r="D8179" s="103" t="s">
        <v>494</v>
      </c>
      <c r="E8179" s="111"/>
      <c r="F8179" s="103" t="s">
        <v>495</v>
      </c>
      <c r="G8179" s="103" t="s">
        <v>196</v>
      </c>
      <c r="H8179" s="103" t="s">
        <v>309</v>
      </c>
      <c r="I8179" s="103" t="s">
        <v>92</v>
      </c>
      <c r="J8179" s="215">
        <v>25.69</v>
      </c>
      <c r="K8179" s="216" t="s">
        <v>88</v>
      </c>
    </row>
    <row r="8180" spans="1:11" x14ac:dyDescent="0.25">
      <c r="A8180" s="103" t="s">
        <v>809</v>
      </c>
      <c r="B8180" s="103" t="s">
        <v>344</v>
      </c>
      <c r="C8180" s="103" t="s">
        <v>481</v>
      </c>
      <c r="D8180" s="103" t="s">
        <v>494</v>
      </c>
      <c r="E8180" s="111"/>
      <c r="F8180" s="103" t="s">
        <v>495</v>
      </c>
      <c r="G8180" s="103" t="s">
        <v>196</v>
      </c>
      <c r="H8180" s="103" t="s">
        <v>309</v>
      </c>
      <c r="I8180" s="103" t="s">
        <v>92</v>
      </c>
      <c r="J8180" s="215">
        <v>-17.260000000000002</v>
      </c>
      <c r="K8180" s="216" t="s">
        <v>88</v>
      </c>
    </row>
    <row r="8181" spans="1:11" x14ac:dyDescent="0.25">
      <c r="A8181" s="103" t="s">
        <v>810</v>
      </c>
      <c r="B8181" s="103" t="s">
        <v>344</v>
      </c>
      <c r="C8181" s="103" t="s">
        <v>481</v>
      </c>
      <c r="D8181" s="103" t="s">
        <v>494</v>
      </c>
      <c r="E8181" s="111"/>
      <c r="F8181" s="103" t="s">
        <v>495</v>
      </c>
      <c r="G8181" s="103" t="s">
        <v>196</v>
      </c>
      <c r="H8181" s="103" t="s">
        <v>309</v>
      </c>
      <c r="I8181" s="103" t="s">
        <v>92</v>
      </c>
      <c r="J8181" s="215">
        <v>34.520000000000003</v>
      </c>
      <c r="K8181" s="216" t="s">
        <v>88</v>
      </c>
    </row>
    <row r="8182" spans="1:11" x14ac:dyDescent="0.25">
      <c r="A8182" s="103" t="s">
        <v>807</v>
      </c>
      <c r="B8182" s="103" t="s">
        <v>344</v>
      </c>
      <c r="C8182" s="103" t="s">
        <v>481</v>
      </c>
      <c r="D8182" s="103" t="s">
        <v>494</v>
      </c>
      <c r="E8182" s="111"/>
      <c r="F8182" s="103" t="s">
        <v>495</v>
      </c>
      <c r="G8182" s="103" t="s">
        <v>196</v>
      </c>
      <c r="H8182" s="103" t="s">
        <v>309</v>
      </c>
      <c r="I8182" s="103" t="s">
        <v>92</v>
      </c>
      <c r="J8182" s="215">
        <v>-14.99</v>
      </c>
      <c r="K8182" s="216" t="s">
        <v>88</v>
      </c>
    </row>
    <row r="8183" spans="1:11" x14ac:dyDescent="0.25">
      <c r="A8183" s="103" t="s">
        <v>808</v>
      </c>
      <c r="B8183" s="103" t="s">
        <v>344</v>
      </c>
      <c r="C8183" s="103" t="s">
        <v>481</v>
      </c>
      <c r="D8183" s="103" t="s">
        <v>494</v>
      </c>
      <c r="E8183" s="111"/>
      <c r="F8183" s="103" t="s">
        <v>495</v>
      </c>
      <c r="G8183" s="103" t="s">
        <v>195</v>
      </c>
      <c r="H8183" s="103" t="s">
        <v>312</v>
      </c>
      <c r="I8183" s="103" t="s">
        <v>92</v>
      </c>
      <c r="J8183" s="215">
        <v>3180.22</v>
      </c>
      <c r="K8183" s="216" t="s">
        <v>88</v>
      </c>
    </row>
    <row r="8184" spans="1:11" x14ac:dyDescent="0.25">
      <c r="A8184" s="103" t="s">
        <v>808</v>
      </c>
      <c r="B8184" s="103" t="s">
        <v>344</v>
      </c>
      <c r="C8184" s="103" t="s">
        <v>481</v>
      </c>
      <c r="D8184" s="103" t="s">
        <v>494</v>
      </c>
      <c r="E8184" s="111"/>
      <c r="F8184" s="103" t="s">
        <v>495</v>
      </c>
      <c r="G8184" s="103" t="s">
        <v>195</v>
      </c>
      <c r="H8184" s="103" t="s">
        <v>312</v>
      </c>
      <c r="I8184" s="103" t="s">
        <v>842</v>
      </c>
      <c r="J8184" s="215">
        <v>261.33999999999997</v>
      </c>
      <c r="K8184" s="216" t="s">
        <v>88</v>
      </c>
    </row>
    <row r="8185" spans="1:11" x14ac:dyDescent="0.25">
      <c r="A8185" s="103" t="s">
        <v>809</v>
      </c>
      <c r="B8185" s="103" t="s">
        <v>344</v>
      </c>
      <c r="C8185" s="103" t="s">
        <v>481</v>
      </c>
      <c r="D8185" s="103" t="s">
        <v>494</v>
      </c>
      <c r="E8185" s="111"/>
      <c r="F8185" s="103" t="s">
        <v>495</v>
      </c>
      <c r="G8185" s="103" t="s">
        <v>195</v>
      </c>
      <c r="H8185" s="103" t="s">
        <v>312</v>
      </c>
      <c r="I8185" s="103" t="s">
        <v>92</v>
      </c>
      <c r="J8185" s="215">
        <v>3003.07</v>
      </c>
      <c r="K8185" s="216" t="s">
        <v>88</v>
      </c>
    </row>
    <row r="8186" spans="1:11" x14ac:dyDescent="0.25">
      <c r="A8186" s="103" t="s">
        <v>810</v>
      </c>
      <c r="B8186" s="103" t="s">
        <v>344</v>
      </c>
      <c r="C8186" s="103" t="s">
        <v>481</v>
      </c>
      <c r="D8186" s="103" t="s">
        <v>494</v>
      </c>
      <c r="E8186" s="111"/>
      <c r="F8186" s="103" t="s">
        <v>495</v>
      </c>
      <c r="G8186" s="103" t="s">
        <v>195</v>
      </c>
      <c r="H8186" s="103" t="s">
        <v>312</v>
      </c>
      <c r="I8186" s="103" t="s">
        <v>92</v>
      </c>
      <c r="J8186" s="215">
        <v>2563.69</v>
      </c>
      <c r="K8186" s="216" t="s">
        <v>88</v>
      </c>
    </row>
    <row r="8187" spans="1:11" x14ac:dyDescent="0.25">
      <c r="A8187" s="103" t="s">
        <v>1038</v>
      </c>
      <c r="B8187" s="103" t="s">
        <v>344</v>
      </c>
      <c r="C8187" s="103" t="s">
        <v>481</v>
      </c>
      <c r="D8187" s="103" t="s">
        <v>494</v>
      </c>
      <c r="E8187" s="111"/>
      <c r="F8187" s="103" t="s">
        <v>495</v>
      </c>
      <c r="G8187" s="103" t="s">
        <v>195</v>
      </c>
      <c r="H8187" s="103" t="s">
        <v>312</v>
      </c>
      <c r="I8187" s="103" t="s">
        <v>92</v>
      </c>
      <c r="J8187" s="215">
        <v>3462.62</v>
      </c>
      <c r="K8187" s="216" t="s">
        <v>88</v>
      </c>
    </row>
    <row r="8188" spans="1:11" x14ac:dyDescent="0.25">
      <c r="A8188" s="103" t="s">
        <v>1038</v>
      </c>
      <c r="B8188" s="103" t="s">
        <v>344</v>
      </c>
      <c r="C8188" s="103" t="s">
        <v>481</v>
      </c>
      <c r="D8188" s="103" t="s">
        <v>494</v>
      </c>
      <c r="E8188" s="111"/>
      <c r="F8188" s="103" t="s">
        <v>495</v>
      </c>
      <c r="G8188" s="103" t="s">
        <v>195</v>
      </c>
      <c r="H8188" s="103" t="s">
        <v>312</v>
      </c>
      <c r="I8188" s="103" t="s">
        <v>842</v>
      </c>
      <c r="J8188" s="215">
        <v>467.63</v>
      </c>
      <c r="K8188" s="216" t="s">
        <v>88</v>
      </c>
    </row>
    <row r="8189" spans="1:11" x14ac:dyDescent="0.25">
      <c r="A8189" s="103" t="s">
        <v>806</v>
      </c>
      <c r="B8189" s="103" t="s">
        <v>344</v>
      </c>
      <c r="C8189" s="103" t="s">
        <v>481</v>
      </c>
      <c r="D8189" s="103" t="s">
        <v>494</v>
      </c>
      <c r="E8189" s="111"/>
      <c r="F8189" s="103" t="s">
        <v>495</v>
      </c>
      <c r="G8189" s="103" t="s">
        <v>195</v>
      </c>
      <c r="H8189" s="103" t="s">
        <v>312</v>
      </c>
      <c r="I8189" s="103" t="s">
        <v>92</v>
      </c>
      <c r="J8189" s="215">
        <v>3715.38</v>
      </c>
      <c r="K8189" s="216" t="s">
        <v>88</v>
      </c>
    </row>
    <row r="8190" spans="1:11" x14ac:dyDescent="0.25">
      <c r="A8190" s="103" t="s">
        <v>806</v>
      </c>
      <c r="B8190" s="103" t="s">
        <v>344</v>
      </c>
      <c r="C8190" s="103" t="s">
        <v>481</v>
      </c>
      <c r="D8190" s="103" t="s">
        <v>494</v>
      </c>
      <c r="E8190" s="111"/>
      <c r="F8190" s="103" t="s">
        <v>495</v>
      </c>
      <c r="G8190" s="103" t="s">
        <v>195</v>
      </c>
      <c r="H8190" s="103" t="s">
        <v>312</v>
      </c>
      <c r="I8190" s="103" t="s">
        <v>842</v>
      </c>
      <c r="J8190" s="215">
        <v>74.25</v>
      </c>
      <c r="K8190" s="216" t="s">
        <v>88</v>
      </c>
    </row>
    <row r="8191" spans="1:11" x14ac:dyDescent="0.25">
      <c r="A8191" s="103" t="s">
        <v>807</v>
      </c>
      <c r="B8191" s="103" t="s">
        <v>344</v>
      </c>
      <c r="C8191" s="103" t="s">
        <v>481</v>
      </c>
      <c r="D8191" s="103" t="s">
        <v>494</v>
      </c>
      <c r="E8191" s="111"/>
      <c r="F8191" s="103" t="s">
        <v>495</v>
      </c>
      <c r="G8191" s="103" t="s">
        <v>195</v>
      </c>
      <c r="H8191" s="103" t="s">
        <v>312</v>
      </c>
      <c r="I8191" s="103" t="s">
        <v>92</v>
      </c>
      <c r="J8191" s="215">
        <v>3761.79</v>
      </c>
      <c r="K8191" s="216" t="s">
        <v>88</v>
      </c>
    </row>
    <row r="8192" spans="1:11" x14ac:dyDescent="0.25">
      <c r="A8192" s="103" t="s">
        <v>807</v>
      </c>
      <c r="B8192" s="103" t="s">
        <v>344</v>
      </c>
      <c r="C8192" s="103" t="s">
        <v>481</v>
      </c>
      <c r="D8192" s="103" t="s">
        <v>494</v>
      </c>
      <c r="E8192" s="111"/>
      <c r="F8192" s="103" t="s">
        <v>495</v>
      </c>
      <c r="G8192" s="103" t="s">
        <v>195</v>
      </c>
      <c r="H8192" s="103" t="s">
        <v>312</v>
      </c>
      <c r="I8192" s="103" t="s">
        <v>842</v>
      </c>
      <c r="J8192" s="215">
        <v>6.01</v>
      </c>
      <c r="K8192" s="216" t="s">
        <v>88</v>
      </c>
    </row>
    <row r="8193" spans="1:11" x14ac:dyDescent="0.25">
      <c r="A8193" s="103" t="s">
        <v>809</v>
      </c>
      <c r="B8193" s="103" t="s">
        <v>344</v>
      </c>
      <c r="C8193" s="103" t="s">
        <v>481</v>
      </c>
      <c r="D8193" s="103" t="s">
        <v>494</v>
      </c>
      <c r="E8193" s="111"/>
      <c r="F8193" s="103" t="s">
        <v>495</v>
      </c>
      <c r="G8193" s="103" t="s">
        <v>206</v>
      </c>
      <c r="H8193" s="103" t="s">
        <v>314</v>
      </c>
      <c r="I8193" s="103" t="s">
        <v>92</v>
      </c>
      <c r="J8193" s="215">
        <v>16.989999999999998</v>
      </c>
      <c r="K8193" s="216" t="s">
        <v>88</v>
      </c>
    </row>
    <row r="8194" spans="1:11" x14ac:dyDescent="0.25">
      <c r="A8194" s="103" t="s">
        <v>810</v>
      </c>
      <c r="B8194" s="103" t="s">
        <v>344</v>
      </c>
      <c r="C8194" s="103" t="s">
        <v>481</v>
      </c>
      <c r="D8194" s="103" t="s">
        <v>494</v>
      </c>
      <c r="E8194" s="111"/>
      <c r="F8194" s="103" t="s">
        <v>495</v>
      </c>
      <c r="G8194" s="103" t="s">
        <v>206</v>
      </c>
      <c r="H8194" s="103" t="s">
        <v>314</v>
      </c>
      <c r="I8194" s="103" t="s">
        <v>92</v>
      </c>
      <c r="J8194" s="215">
        <v>5.0999999999999996</v>
      </c>
      <c r="K8194" s="216" t="s">
        <v>88</v>
      </c>
    </row>
    <row r="8195" spans="1:11" x14ac:dyDescent="0.25">
      <c r="A8195" s="103" t="s">
        <v>806</v>
      </c>
      <c r="B8195" s="103" t="s">
        <v>344</v>
      </c>
      <c r="C8195" s="103" t="s">
        <v>481</v>
      </c>
      <c r="D8195" s="103" t="s">
        <v>494</v>
      </c>
      <c r="E8195" s="111"/>
      <c r="F8195" s="103" t="s">
        <v>495</v>
      </c>
      <c r="G8195" s="103" t="s">
        <v>206</v>
      </c>
      <c r="H8195" s="103" t="s">
        <v>314</v>
      </c>
      <c r="I8195" s="103" t="s">
        <v>92</v>
      </c>
      <c r="J8195" s="215">
        <v>-4.25</v>
      </c>
      <c r="K8195" s="216" t="s">
        <v>88</v>
      </c>
    </row>
    <row r="8196" spans="1:11" x14ac:dyDescent="0.25">
      <c r="A8196" s="103" t="s">
        <v>808</v>
      </c>
      <c r="B8196" s="103" t="s">
        <v>344</v>
      </c>
      <c r="C8196" s="103" t="s">
        <v>481</v>
      </c>
      <c r="D8196" s="103" t="s">
        <v>494</v>
      </c>
      <c r="E8196" s="111"/>
      <c r="F8196" s="103" t="s">
        <v>495</v>
      </c>
      <c r="G8196" s="103" t="s">
        <v>177</v>
      </c>
      <c r="H8196" s="103" t="s">
        <v>317</v>
      </c>
      <c r="I8196" s="103" t="s">
        <v>92</v>
      </c>
      <c r="J8196" s="215">
        <v>16.309999999999999</v>
      </c>
      <c r="K8196" s="216" t="s">
        <v>88</v>
      </c>
    </row>
    <row r="8197" spans="1:11" x14ac:dyDescent="0.25">
      <c r="A8197" s="103" t="s">
        <v>806</v>
      </c>
      <c r="B8197" s="103" t="s">
        <v>344</v>
      </c>
      <c r="C8197" s="103" t="s">
        <v>481</v>
      </c>
      <c r="D8197" s="103" t="s">
        <v>494</v>
      </c>
      <c r="E8197" s="111"/>
      <c r="F8197" s="103" t="s">
        <v>495</v>
      </c>
      <c r="G8197" s="103" t="s">
        <v>153</v>
      </c>
      <c r="H8197" s="103" t="s">
        <v>318</v>
      </c>
      <c r="I8197" s="103" t="s">
        <v>92</v>
      </c>
      <c r="J8197" s="215">
        <v>5.32</v>
      </c>
      <c r="K8197" s="216" t="s">
        <v>88</v>
      </c>
    </row>
    <row r="8198" spans="1:11" x14ac:dyDescent="0.25">
      <c r="A8198" s="103" t="s">
        <v>808</v>
      </c>
      <c r="B8198" s="103" t="s">
        <v>344</v>
      </c>
      <c r="C8198" s="103" t="s">
        <v>481</v>
      </c>
      <c r="D8198" s="103" t="s">
        <v>494</v>
      </c>
      <c r="E8198" s="111"/>
      <c r="F8198" s="103" t="s">
        <v>495</v>
      </c>
      <c r="G8198" s="103" t="s">
        <v>118</v>
      </c>
      <c r="H8198" s="103" t="s">
        <v>323</v>
      </c>
      <c r="I8198" s="103" t="s">
        <v>92</v>
      </c>
      <c r="J8198" s="215">
        <v>516.63</v>
      </c>
      <c r="K8198" s="216" t="s">
        <v>88</v>
      </c>
    </row>
    <row r="8199" spans="1:11" x14ac:dyDescent="0.25">
      <c r="A8199" s="103" t="s">
        <v>808</v>
      </c>
      <c r="B8199" s="103" t="s">
        <v>344</v>
      </c>
      <c r="C8199" s="103" t="s">
        <v>481</v>
      </c>
      <c r="D8199" s="103" t="s">
        <v>494</v>
      </c>
      <c r="E8199" s="111"/>
      <c r="F8199" s="103" t="s">
        <v>495</v>
      </c>
      <c r="G8199" s="103" t="s">
        <v>118</v>
      </c>
      <c r="H8199" s="103" t="s">
        <v>323</v>
      </c>
      <c r="I8199" s="103" t="s">
        <v>842</v>
      </c>
      <c r="J8199" s="215">
        <v>86.98</v>
      </c>
      <c r="K8199" s="216" t="s">
        <v>88</v>
      </c>
    </row>
    <row r="8200" spans="1:11" x14ac:dyDescent="0.25">
      <c r="A8200" s="103" t="s">
        <v>809</v>
      </c>
      <c r="B8200" s="103" t="s">
        <v>344</v>
      </c>
      <c r="C8200" s="103" t="s">
        <v>481</v>
      </c>
      <c r="D8200" s="103" t="s">
        <v>494</v>
      </c>
      <c r="E8200" s="111"/>
      <c r="F8200" s="103" t="s">
        <v>495</v>
      </c>
      <c r="G8200" s="103" t="s">
        <v>118</v>
      </c>
      <c r="H8200" s="103" t="s">
        <v>323</v>
      </c>
      <c r="I8200" s="103" t="s">
        <v>92</v>
      </c>
      <c r="J8200" s="215">
        <v>1083.8699999999999</v>
      </c>
      <c r="K8200" s="216" t="s">
        <v>88</v>
      </c>
    </row>
    <row r="8201" spans="1:11" x14ac:dyDescent="0.25">
      <c r="A8201" s="103" t="s">
        <v>809</v>
      </c>
      <c r="B8201" s="103" t="s">
        <v>344</v>
      </c>
      <c r="C8201" s="103" t="s">
        <v>481</v>
      </c>
      <c r="D8201" s="103" t="s">
        <v>494</v>
      </c>
      <c r="E8201" s="111"/>
      <c r="F8201" s="103" t="s">
        <v>495</v>
      </c>
      <c r="G8201" s="103" t="s">
        <v>118</v>
      </c>
      <c r="H8201" s="103" t="s">
        <v>323</v>
      </c>
      <c r="I8201" s="103" t="s">
        <v>842</v>
      </c>
      <c r="J8201" s="215">
        <v>185.6</v>
      </c>
      <c r="K8201" s="216" t="s">
        <v>88</v>
      </c>
    </row>
    <row r="8202" spans="1:11" x14ac:dyDescent="0.25">
      <c r="A8202" s="103" t="s">
        <v>810</v>
      </c>
      <c r="B8202" s="103" t="s">
        <v>344</v>
      </c>
      <c r="C8202" s="103" t="s">
        <v>481</v>
      </c>
      <c r="D8202" s="103" t="s">
        <v>494</v>
      </c>
      <c r="E8202" s="111"/>
      <c r="F8202" s="103" t="s">
        <v>495</v>
      </c>
      <c r="G8202" s="103" t="s">
        <v>118</v>
      </c>
      <c r="H8202" s="103" t="s">
        <v>323</v>
      </c>
      <c r="I8202" s="103" t="s">
        <v>92</v>
      </c>
      <c r="J8202" s="215">
        <v>1472.38</v>
      </c>
      <c r="K8202" s="216" t="s">
        <v>88</v>
      </c>
    </row>
    <row r="8203" spans="1:11" x14ac:dyDescent="0.25">
      <c r="A8203" s="103" t="s">
        <v>810</v>
      </c>
      <c r="B8203" s="103" t="s">
        <v>344</v>
      </c>
      <c r="C8203" s="103" t="s">
        <v>481</v>
      </c>
      <c r="D8203" s="103" t="s">
        <v>494</v>
      </c>
      <c r="E8203" s="111"/>
      <c r="F8203" s="103" t="s">
        <v>495</v>
      </c>
      <c r="G8203" s="103" t="s">
        <v>118</v>
      </c>
      <c r="H8203" s="103" t="s">
        <v>323</v>
      </c>
      <c r="I8203" s="103" t="s">
        <v>842</v>
      </c>
      <c r="J8203" s="215">
        <v>1180.98</v>
      </c>
      <c r="K8203" s="216" t="s">
        <v>88</v>
      </c>
    </row>
    <row r="8204" spans="1:11" x14ac:dyDescent="0.25">
      <c r="A8204" s="103" t="s">
        <v>1038</v>
      </c>
      <c r="B8204" s="103" t="s">
        <v>344</v>
      </c>
      <c r="C8204" s="103" t="s">
        <v>481</v>
      </c>
      <c r="D8204" s="103" t="s">
        <v>494</v>
      </c>
      <c r="E8204" s="111"/>
      <c r="F8204" s="103" t="s">
        <v>495</v>
      </c>
      <c r="G8204" s="103" t="s">
        <v>118</v>
      </c>
      <c r="H8204" s="103" t="s">
        <v>323</v>
      </c>
      <c r="I8204" s="103" t="s">
        <v>92</v>
      </c>
      <c r="J8204" s="215">
        <v>1576.43</v>
      </c>
      <c r="K8204" s="216" t="s">
        <v>88</v>
      </c>
    </row>
    <row r="8205" spans="1:11" x14ac:dyDescent="0.25">
      <c r="A8205" s="103" t="s">
        <v>1038</v>
      </c>
      <c r="B8205" s="103" t="s">
        <v>344</v>
      </c>
      <c r="C8205" s="103" t="s">
        <v>481</v>
      </c>
      <c r="D8205" s="103" t="s">
        <v>494</v>
      </c>
      <c r="E8205" s="111"/>
      <c r="F8205" s="103" t="s">
        <v>495</v>
      </c>
      <c r="G8205" s="103" t="s">
        <v>118</v>
      </c>
      <c r="H8205" s="103" t="s">
        <v>323</v>
      </c>
      <c r="I8205" s="103" t="s">
        <v>842</v>
      </c>
      <c r="J8205" s="215">
        <v>104.89</v>
      </c>
      <c r="K8205" s="216" t="s">
        <v>88</v>
      </c>
    </row>
    <row r="8206" spans="1:11" x14ac:dyDescent="0.25">
      <c r="A8206" s="103" t="s">
        <v>806</v>
      </c>
      <c r="B8206" s="103" t="s">
        <v>344</v>
      </c>
      <c r="C8206" s="103" t="s">
        <v>481</v>
      </c>
      <c r="D8206" s="103" t="s">
        <v>494</v>
      </c>
      <c r="E8206" s="111"/>
      <c r="F8206" s="103" t="s">
        <v>495</v>
      </c>
      <c r="G8206" s="103" t="s">
        <v>118</v>
      </c>
      <c r="H8206" s="103" t="s">
        <v>323</v>
      </c>
      <c r="I8206" s="103" t="s">
        <v>92</v>
      </c>
      <c r="J8206" s="215">
        <v>2291.27</v>
      </c>
      <c r="K8206" s="216" t="s">
        <v>88</v>
      </c>
    </row>
    <row r="8207" spans="1:11" x14ac:dyDescent="0.25">
      <c r="A8207" s="103" t="s">
        <v>806</v>
      </c>
      <c r="B8207" s="103" t="s">
        <v>344</v>
      </c>
      <c r="C8207" s="103" t="s">
        <v>481</v>
      </c>
      <c r="D8207" s="103" t="s">
        <v>494</v>
      </c>
      <c r="E8207" s="111"/>
      <c r="F8207" s="103" t="s">
        <v>495</v>
      </c>
      <c r="G8207" s="103" t="s">
        <v>118</v>
      </c>
      <c r="H8207" s="103" t="s">
        <v>323</v>
      </c>
      <c r="I8207" s="103" t="s">
        <v>842</v>
      </c>
      <c r="J8207" s="215">
        <v>195.81</v>
      </c>
      <c r="K8207" s="216" t="s">
        <v>88</v>
      </c>
    </row>
    <row r="8208" spans="1:11" x14ac:dyDescent="0.25">
      <c r="A8208" s="103" t="s">
        <v>807</v>
      </c>
      <c r="B8208" s="103" t="s">
        <v>344</v>
      </c>
      <c r="C8208" s="103" t="s">
        <v>481</v>
      </c>
      <c r="D8208" s="103" t="s">
        <v>494</v>
      </c>
      <c r="E8208" s="111"/>
      <c r="F8208" s="103" t="s">
        <v>495</v>
      </c>
      <c r="G8208" s="103" t="s">
        <v>118</v>
      </c>
      <c r="H8208" s="103" t="s">
        <v>323</v>
      </c>
      <c r="I8208" s="103" t="s">
        <v>92</v>
      </c>
      <c r="J8208" s="215">
        <v>1573.39</v>
      </c>
      <c r="K8208" s="216" t="s">
        <v>88</v>
      </c>
    </row>
    <row r="8209" spans="1:11" x14ac:dyDescent="0.25">
      <c r="A8209" s="103" t="s">
        <v>807</v>
      </c>
      <c r="B8209" s="103" t="s">
        <v>344</v>
      </c>
      <c r="C8209" s="103" t="s">
        <v>481</v>
      </c>
      <c r="D8209" s="103" t="s">
        <v>494</v>
      </c>
      <c r="E8209" s="111"/>
      <c r="F8209" s="103" t="s">
        <v>495</v>
      </c>
      <c r="G8209" s="103" t="s">
        <v>118</v>
      </c>
      <c r="H8209" s="103" t="s">
        <v>323</v>
      </c>
      <c r="I8209" s="103" t="s">
        <v>842</v>
      </c>
      <c r="J8209" s="215">
        <v>42.11</v>
      </c>
      <c r="K8209" s="216" t="s">
        <v>88</v>
      </c>
    </row>
    <row r="8210" spans="1:11" x14ac:dyDescent="0.25">
      <c r="A8210" s="103" t="s">
        <v>808</v>
      </c>
      <c r="B8210" s="103" t="s">
        <v>344</v>
      </c>
      <c r="C8210" s="103" t="s">
        <v>481</v>
      </c>
      <c r="D8210" s="103" t="s">
        <v>494</v>
      </c>
      <c r="E8210" s="111"/>
      <c r="F8210" s="103" t="s">
        <v>495</v>
      </c>
      <c r="G8210" s="103" t="s">
        <v>114</v>
      </c>
      <c r="H8210" s="103" t="s">
        <v>333</v>
      </c>
      <c r="I8210" s="103" t="s">
        <v>92</v>
      </c>
      <c r="J8210" s="215">
        <v>62.83</v>
      </c>
      <c r="K8210" s="216" t="s">
        <v>88</v>
      </c>
    </row>
    <row r="8211" spans="1:11" x14ac:dyDescent="0.25">
      <c r="A8211" s="103" t="s">
        <v>808</v>
      </c>
      <c r="B8211" s="103" t="s">
        <v>344</v>
      </c>
      <c r="C8211" s="103" t="s">
        <v>481</v>
      </c>
      <c r="D8211" s="103" t="s">
        <v>494</v>
      </c>
      <c r="E8211" s="111"/>
      <c r="F8211" s="103" t="s">
        <v>495</v>
      </c>
      <c r="G8211" s="103" t="s">
        <v>114</v>
      </c>
      <c r="H8211" s="103" t="s">
        <v>333</v>
      </c>
      <c r="I8211" s="103" t="s">
        <v>842</v>
      </c>
      <c r="J8211" s="215">
        <v>16.03</v>
      </c>
      <c r="K8211" s="216" t="s">
        <v>88</v>
      </c>
    </row>
    <row r="8212" spans="1:11" x14ac:dyDescent="0.25">
      <c r="A8212" s="103" t="s">
        <v>808</v>
      </c>
      <c r="B8212" s="103" t="s">
        <v>344</v>
      </c>
      <c r="C8212" s="103" t="s">
        <v>481</v>
      </c>
      <c r="D8212" s="103" t="s">
        <v>494</v>
      </c>
      <c r="E8212" s="111"/>
      <c r="F8212" s="103" t="s">
        <v>495</v>
      </c>
      <c r="G8212" s="103" t="s">
        <v>113</v>
      </c>
      <c r="H8212" s="103" t="s">
        <v>570</v>
      </c>
      <c r="I8212" s="103" t="s">
        <v>92</v>
      </c>
      <c r="J8212" s="215">
        <v>62.1</v>
      </c>
      <c r="K8212" s="216" t="s">
        <v>88</v>
      </c>
    </row>
    <row r="8213" spans="1:11" x14ac:dyDescent="0.25">
      <c r="A8213" s="103" t="s">
        <v>808</v>
      </c>
      <c r="B8213" s="103" t="s">
        <v>344</v>
      </c>
      <c r="C8213" s="103" t="s">
        <v>481</v>
      </c>
      <c r="D8213" s="103" t="s">
        <v>494</v>
      </c>
      <c r="E8213" s="111"/>
      <c r="F8213" s="103" t="s">
        <v>495</v>
      </c>
      <c r="G8213" s="103" t="s">
        <v>113</v>
      </c>
      <c r="H8213" s="103" t="s">
        <v>570</v>
      </c>
      <c r="I8213" s="103" t="s">
        <v>842</v>
      </c>
      <c r="J8213" s="215">
        <v>21.96</v>
      </c>
      <c r="K8213" s="216" t="s">
        <v>88</v>
      </c>
    </row>
    <row r="8214" spans="1:11" x14ac:dyDescent="0.25">
      <c r="A8214" s="103" t="s">
        <v>808</v>
      </c>
      <c r="B8214" s="103" t="s">
        <v>344</v>
      </c>
      <c r="C8214" s="103" t="s">
        <v>481</v>
      </c>
      <c r="D8214" s="103" t="s">
        <v>494</v>
      </c>
      <c r="E8214" s="111"/>
      <c r="F8214" s="103" t="s">
        <v>495</v>
      </c>
      <c r="G8214" s="103" t="s">
        <v>202</v>
      </c>
      <c r="H8214" s="103" t="s">
        <v>493</v>
      </c>
      <c r="I8214" s="103" t="s">
        <v>842</v>
      </c>
      <c r="J8214" s="215">
        <v>20.52</v>
      </c>
      <c r="K8214" s="216" t="s">
        <v>88</v>
      </c>
    </row>
    <row r="8215" spans="1:11" x14ac:dyDescent="0.25">
      <c r="A8215" s="103" t="s">
        <v>808</v>
      </c>
      <c r="B8215" s="103" t="s">
        <v>344</v>
      </c>
      <c r="C8215" s="103" t="s">
        <v>481</v>
      </c>
      <c r="D8215" s="103" t="s">
        <v>494</v>
      </c>
      <c r="E8215" s="111"/>
      <c r="F8215" s="103" t="s">
        <v>495</v>
      </c>
      <c r="G8215" s="103" t="s">
        <v>105</v>
      </c>
      <c r="H8215" s="103" t="s">
        <v>335</v>
      </c>
      <c r="I8215" s="103" t="s">
        <v>842</v>
      </c>
      <c r="J8215" s="215">
        <v>97.26</v>
      </c>
      <c r="K8215" s="216" t="s">
        <v>88</v>
      </c>
    </row>
    <row r="8216" spans="1:11" x14ac:dyDescent="0.25">
      <c r="A8216" s="103" t="s">
        <v>807</v>
      </c>
      <c r="B8216" s="103" t="s">
        <v>344</v>
      </c>
      <c r="C8216" s="103" t="s">
        <v>481</v>
      </c>
      <c r="D8216" s="103" t="s">
        <v>494</v>
      </c>
      <c r="E8216" s="111"/>
      <c r="F8216" s="103" t="s">
        <v>495</v>
      </c>
      <c r="G8216" s="103" t="s">
        <v>105</v>
      </c>
      <c r="H8216" s="103" t="s">
        <v>335</v>
      </c>
      <c r="I8216" s="103" t="s">
        <v>842</v>
      </c>
      <c r="J8216" s="215">
        <v>18.43</v>
      </c>
      <c r="K8216" s="216" t="s">
        <v>88</v>
      </c>
    </row>
    <row r="8217" spans="1:11" x14ac:dyDescent="0.25">
      <c r="A8217" s="103" t="s">
        <v>808</v>
      </c>
      <c r="B8217" s="103" t="s">
        <v>344</v>
      </c>
      <c r="C8217" s="103" t="s">
        <v>481</v>
      </c>
      <c r="D8217" s="103" t="s">
        <v>494</v>
      </c>
      <c r="E8217" s="111"/>
      <c r="F8217" s="103" t="s">
        <v>495</v>
      </c>
      <c r="G8217" s="103" t="s">
        <v>98</v>
      </c>
      <c r="H8217" s="103" t="s">
        <v>341</v>
      </c>
      <c r="I8217" s="103" t="s">
        <v>92</v>
      </c>
      <c r="J8217" s="215">
        <v>22.23</v>
      </c>
      <c r="K8217" s="216" t="s">
        <v>88</v>
      </c>
    </row>
    <row r="8218" spans="1:11" x14ac:dyDescent="0.25">
      <c r="A8218" s="103" t="s">
        <v>809</v>
      </c>
      <c r="B8218" s="103" t="s">
        <v>344</v>
      </c>
      <c r="C8218" s="103" t="s">
        <v>481</v>
      </c>
      <c r="D8218" s="103" t="s">
        <v>494</v>
      </c>
      <c r="E8218" s="111"/>
      <c r="F8218" s="103" t="s">
        <v>495</v>
      </c>
      <c r="G8218" s="103" t="s">
        <v>98</v>
      </c>
      <c r="H8218" s="103" t="s">
        <v>341</v>
      </c>
      <c r="I8218" s="103" t="s">
        <v>92</v>
      </c>
      <c r="J8218" s="215">
        <v>3.83</v>
      </c>
      <c r="K8218" s="216" t="s">
        <v>88</v>
      </c>
    </row>
    <row r="8219" spans="1:11" x14ac:dyDescent="0.25">
      <c r="A8219" s="103" t="s">
        <v>810</v>
      </c>
      <c r="B8219" s="103" t="s">
        <v>344</v>
      </c>
      <c r="C8219" s="103" t="s">
        <v>481</v>
      </c>
      <c r="D8219" s="103" t="s">
        <v>494</v>
      </c>
      <c r="E8219" s="111"/>
      <c r="F8219" s="103" t="s">
        <v>495</v>
      </c>
      <c r="G8219" s="103" t="s">
        <v>98</v>
      </c>
      <c r="H8219" s="103" t="s">
        <v>341</v>
      </c>
      <c r="I8219" s="103" t="s">
        <v>92</v>
      </c>
      <c r="J8219" s="215">
        <v>70.42</v>
      </c>
      <c r="K8219" s="216" t="s">
        <v>88</v>
      </c>
    </row>
    <row r="8220" spans="1:11" x14ac:dyDescent="0.25">
      <c r="A8220" s="103" t="s">
        <v>1038</v>
      </c>
      <c r="B8220" s="103" t="s">
        <v>344</v>
      </c>
      <c r="C8220" s="103" t="s">
        <v>481</v>
      </c>
      <c r="D8220" s="103" t="s">
        <v>494</v>
      </c>
      <c r="E8220" s="111"/>
      <c r="F8220" s="103" t="s">
        <v>495</v>
      </c>
      <c r="G8220" s="103" t="s">
        <v>98</v>
      </c>
      <c r="H8220" s="103" t="s">
        <v>341</v>
      </c>
      <c r="I8220" s="103" t="s">
        <v>92</v>
      </c>
      <c r="J8220" s="215">
        <v>69.52</v>
      </c>
      <c r="K8220" s="216" t="s">
        <v>88</v>
      </c>
    </row>
    <row r="8221" spans="1:11" x14ac:dyDescent="0.25">
      <c r="A8221" s="103" t="s">
        <v>806</v>
      </c>
      <c r="B8221" s="103" t="s">
        <v>344</v>
      </c>
      <c r="C8221" s="103" t="s">
        <v>481</v>
      </c>
      <c r="D8221" s="103" t="s">
        <v>494</v>
      </c>
      <c r="E8221" s="111"/>
      <c r="F8221" s="103" t="s">
        <v>495</v>
      </c>
      <c r="G8221" s="103" t="s">
        <v>98</v>
      </c>
      <c r="H8221" s="103" t="s">
        <v>341</v>
      </c>
      <c r="I8221" s="103" t="s">
        <v>92</v>
      </c>
      <c r="J8221" s="215">
        <v>9.82</v>
      </c>
      <c r="K8221" s="216" t="s">
        <v>88</v>
      </c>
    </row>
    <row r="8222" spans="1:11" x14ac:dyDescent="0.25">
      <c r="A8222" s="103" t="s">
        <v>807</v>
      </c>
      <c r="B8222" s="103" t="s">
        <v>344</v>
      </c>
      <c r="C8222" s="103" t="s">
        <v>481</v>
      </c>
      <c r="D8222" s="103" t="s">
        <v>494</v>
      </c>
      <c r="E8222" s="111"/>
      <c r="F8222" s="103" t="s">
        <v>495</v>
      </c>
      <c r="G8222" s="103" t="s">
        <v>98</v>
      </c>
      <c r="H8222" s="103" t="s">
        <v>341</v>
      </c>
      <c r="I8222" s="103" t="s">
        <v>92</v>
      </c>
      <c r="J8222" s="215">
        <v>3.97</v>
      </c>
      <c r="K8222" s="216" t="s">
        <v>88</v>
      </c>
    </row>
    <row r="8223" spans="1:11" x14ac:dyDescent="0.25">
      <c r="A8223" s="103" t="s">
        <v>809</v>
      </c>
      <c r="B8223" s="103" t="s">
        <v>344</v>
      </c>
      <c r="C8223" s="103" t="s">
        <v>481</v>
      </c>
      <c r="D8223" s="103" t="s">
        <v>494</v>
      </c>
      <c r="E8223" s="111"/>
      <c r="F8223" s="103" t="s">
        <v>495</v>
      </c>
      <c r="G8223" s="103" t="s">
        <v>478</v>
      </c>
      <c r="H8223" s="103" t="s">
        <v>479</v>
      </c>
      <c r="I8223" s="103" t="s">
        <v>92</v>
      </c>
      <c r="J8223" s="215">
        <v>68.239999999999995</v>
      </c>
      <c r="K8223" s="216" t="s">
        <v>344</v>
      </c>
    </row>
    <row r="8224" spans="1:11" x14ac:dyDescent="0.25">
      <c r="A8224" s="103" t="s">
        <v>810</v>
      </c>
      <c r="B8224" s="103" t="s">
        <v>344</v>
      </c>
      <c r="C8224" s="103" t="s">
        <v>481</v>
      </c>
      <c r="D8224" s="103" t="s">
        <v>494</v>
      </c>
      <c r="E8224" s="111"/>
      <c r="F8224" s="103" t="s">
        <v>495</v>
      </c>
      <c r="G8224" s="103" t="s">
        <v>478</v>
      </c>
      <c r="H8224" s="103" t="s">
        <v>479</v>
      </c>
      <c r="I8224" s="103" t="s">
        <v>92</v>
      </c>
      <c r="J8224" s="215">
        <v>-17.059999999999999</v>
      </c>
      <c r="K8224" s="216" t="s">
        <v>344</v>
      </c>
    </row>
    <row r="8225" spans="1:11" x14ac:dyDescent="0.25">
      <c r="A8225" s="103" t="s">
        <v>806</v>
      </c>
      <c r="B8225" s="103" t="s">
        <v>344</v>
      </c>
      <c r="C8225" s="103" t="s">
        <v>481</v>
      </c>
      <c r="D8225" s="103" t="s">
        <v>494</v>
      </c>
      <c r="E8225" s="111"/>
      <c r="F8225" s="103" t="s">
        <v>495</v>
      </c>
      <c r="G8225" s="103" t="s">
        <v>478</v>
      </c>
      <c r="H8225" s="103" t="s">
        <v>479</v>
      </c>
      <c r="I8225" s="103" t="s">
        <v>92</v>
      </c>
      <c r="J8225" s="215">
        <v>-26.81</v>
      </c>
      <c r="K8225" s="216" t="s">
        <v>344</v>
      </c>
    </row>
    <row r="8226" spans="1:11" x14ac:dyDescent="0.25">
      <c r="A8226" s="103" t="s">
        <v>809</v>
      </c>
      <c r="B8226" s="103" t="s">
        <v>344</v>
      </c>
      <c r="C8226" s="103" t="s">
        <v>481</v>
      </c>
      <c r="D8226" s="103" t="s">
        <v>494</v>
      </c>
      <c r="E8226" s="111"/>
      <c r="F8226" s="103" t="s">
        <v>495</v>
      </c>
      <c r="G8226" s="103" t="s">
        <v>511</v>
      </c>
      <c r="H8226" s="103" t="s">
        <v>512</v>
      </c>
      <c r="I8226" s="103" t="s">
        <v>92</v>
      </c>
      <c r="J8226" s="215">
        <v>30.47</v>
      </c>
      <c r="K8226" s="216" t="s">
        <v>344</v>
      </c>
    </row>
    <row r="8227" spans="1:11" x14ac:dyDescent="0.25">
      <c r="A8227" s="103" t="s">
        <v>810</v>
      </c>
      <c r="B8227" s="103" t="s">
        <v>344</v>
      </c>
      <c r="C8227" s="103" t="s">
        <v>481</v>
      </c>
      <c r="D8227" s="103" t="s">
        <v>494</v>
      </c>
      <c r="E8227" s="111"/>
      <c r="F8227" s="103" t="s">
        <v>495</v>
      </c>
      <c r="G8227" s="103" t="s">
        <v>511</v>
      </c>
      <c r="H8227" s="103" t="s">
        <v>512</v>
      </c>
      <c r="I8227" s="103" t="s">
        <v>92</v>
      </c>
      <c r="J8227" s="215">
        <v>24.37</v>
      </c>
      <c r="K8227" s="216" t="s">
        <v>344</v>
      </c>
    </row>
    <row r="8228" spans="1:11" x14ac:dyDescent="0.25">
      <c r="A8228" s="103" t="s">
        <v>806</v>
      </c>
      <c r="B8228" s="103" t="s">
        <v>344</v>
      </c>
      <c r="C8228" s="103" t="s">
        <v>481</v>
      </c>
      <c r="D8228" s="103" t="s">
        <v>494</v>
      </c>
      <c r="E8228" s="111"/>
      <c r="F8228" s="103" t="s">
        <v>495</v>
      </c>
      <c r="G8228" s="103" t="s">
        <v>511</v>
      </c>
      <c r="H8228" s="103" t="s">
        <v>512</v>
      </c>
      <c r="I8228" s="103" t="s">
        <v>92</v>
      </c>
      <c r="J8228" s="215">
        <v>-7.62</v>
      </c>
      <c r="K8228" s="216" t="s">
        <v>344</v>
      </c>
    </row>
    <row r="8229" spans="1:11" x14ac:dyDescent="0.25">
      <c r="A8229" s="103" t="s">
        <v>809</v>
      </c>
      <c r="B8229" s="103" t="s">
        <v>344</v>
      </c>
      <c r="C8229" s="103" t="s">
        <v>481</v>
      </c>
      <c r="D8229" s="103" t="s">
        <v>494</v>
      </c>
      <c r="E8229" s="111"/>
      <c r="F8229" s="103" t="s">
        <v>495</v>
      </c>
      <c r="G8229" s="103" t="s">
        <v>525</v>
      </c>
      <c r="H8229" s="103" t="s">
        <v>526</v>
      </c>
      <c r="I8229" s="103" t="s">
        <v>92</v>
      </c>
      <c r="J8229" s="215">
        <v>-57.26</v>
      </c>
      <c r="K8229" s="216" t="s">
        <v>344</v>
      </c>
    </row>
    <row r="8230" spans="1:11" x14ac:dyDescent="0.25">
      <c r="A8230" s="103" t="s">
        <v>810</v>
      </c>
      <c r="B8230" s="103" t="s">
        <v>344</v>
      </c>
      <c r="C8230" s="103" t="s">
        <v>481</v>
      </c>
      <c r="D8230" s="103" t="s">
        <v>494</v>
      </c>
      <c r="E8230" s="111"/>
      <c r="F8230" s="103" t="s">
        <v>495</v>
      </c>
      <c r="G8230" s="103" t="s">
        <v>525</v>
      </c>
      <c r="H8230" s="103" t="s">
        <v>526</v>
      </c>
      <c r="I8230" s="103" t="s">
        <v>92</v>
      </c>
      <c r="J8230" s="215">
        <v>114.51</v>
      </c>
      <c r="K8230" s="216" t="s">
        <v>344</v>
      </c>
    </row>
    <row r="8231" spans="1:11" x14ac:dyDescent="0.25">
      <c r="A8231" s="103" t="s">
        <v>806</v>
      </c>
      <c r="B8231" s="103" t="s">
        <v>344</v>
      </c>
      <c r="C8231" s="103" t="s">
        <v>481</v>
      </c>
      <c r="D8231" s="103" t="s">
        <v>494</v>
      </c>
      <c r="E8231" s="111"/>
      <c r="F8231" s="103" t="s">
        <v>495</v>
      </c>
      <c r="G8231" s="103" t="s">
        <v>525</v>
      </c>
      <c r="H8231" s="103" t="s">
        <v>526</v>
      </c>
      <c r="I8231" s="103" t="s">
        <v>92</v>
      </c>
      <c r="J8231" s="215">
        <v>9.5399999999999991</v>
      </c>
      <c r="K8231" s="216" t="s">
        <v>344</v>
      </c>
    </row>
    <row r="8232" spans="1:11" x14ac:dyDescent="0.25">
      <c r="A8232" s="103" t="s">
        <v>807</v>
      </c>
      <c r="B8232" s="103" t="s">
        <v>344</v>
      </c>
      <c r="C8232" s="103" t="s">
        <v>481</v>
      </c>
      <c r="D8232" s="103" t="s">
        <v>494</v>
      </c>
      <c r="E8232" s="111"/>
      <c r="F8232" s="103" t="s">
        <v>495</v>
      </c>
      <c r="G8232" s="103" t="s">
        <v>517</v>
      </c>
      <c r="H8232" s="103" t="s">
        <v>518</v>
      </c>
      <c r="I8232" s="103" t="s">
        <v>842</v>
      </c>
      <c r="J8232" s="215">
        <v>16.87</v>
      </c>
      <c r="K8232" s="216" t="s">
        <v>344</v>
      </c>
    </row>
    <row r="8233" spans="1:11" x14ac:dyDescent="0.25">
      <c r="A8233" s="103" t="s">
        <v>808</v>
      </c>
      <c r="B8233" s="103" t="s">
        <v>344</v>
      </c>
      <c r="C8233" s="103" t="s">
        <v>481</v>
      </c>
      <c r="D8233" s="103" t="s">
        <v>494</v>
      </c>
      <c r="E8233" s="111"/>
      <c r="F8233" s="103" t="s">
        <v>495</v>
      </c>
      <c r="G8233" s="103" t="s">
        <v>545</v>
      </c>
      <c r="H8233" s="103" t="s">
        <v>546</v>
      </c>
      <c r="I8233" s="103" t="s">
        <v>92</v>
      </c>
      <c r="J8233" s="215">
        <v>27.24</v>
      </c>
      <c r="K8233" s="216" t="s">
        <v>344</v>
      </c>
    </row>
    <row r="8234" spans="1:11" x14ac:dyDescent="0.25">
      <c r="A8234" s="103" t="s">
        <v>808</v>
      </c>
      <c r="B8234" s="103" t="s">
        <v>344</v>
      </c>
      <c r="C8234" s="103" t="s">
        <v>481</v>
      </c>
      <c r="D8234" s="103" t="s">
        <v>494</v>
      </c>
      <c r="E8234" s="111"/>
      <c r="F8234" s="103" t="s">
        <v>495</v>
      </c>
      <c r="G8234" s="103" t="s">
        <v>485</v>
      </c>
      <c r="H8234" s="103" t="s">
        <v>486</v>
      </c>
      <c r="I8234" s="103" t="s">
        <v>92</v>
      </c>
      <c r="J8234" s="215">
        <v>42.87</v>
      </c>
      <c r="K8234" s="216" t="s">
        <v>344</v>
      </c>
    </row>
    <row r="8235" spans="1:11" x14ac:dyDescent="0.25">
      <c r="A8235" s="103" t="s">
        <v>808</v>
      </c>
      <c r="B8235" s="103" t="s">
        <v>344</v>
      </c>
      <c r="C8235" s="103" t="s">
        <v>481</v>
      </c>
      <c r="D8235" s="103" t="s">
        <v>494</v>
      </c>
      <c r="E8235" s="111"/>
      <c r="F8235" s="103" t="s">
        <v>495</v>
      </c>
      <c r="G8235" s="103" t="s">
        <v>519</v>
      </c>
      <c r="H8235" s="103" t="s">
        <v>520</v>
      </c>
      <c r="I8235" s="103" t="s">
        <v>92</v>
      </c>
      <c r="J8235" s="215">
        <v>40.75</v>
      </c>
      <c r="K8235" s="216" t="s">
        <v>344</v>
      </c>
    </row>
    <row r="8236" spans="1:11" x14ac:dyDescent="0.25">
      <c r="A8236" s="103" t="s">
        <v>808</v>
      </c>
      <c r="B8236" s="103" t="s">
        <v>344</v>
      </c>
      <c r="C8236" s="103" t="s">
        <v>481</v>
      </c>
      <c r="D8236" s="103" t="s">
        <v>494</v>
      </c>
      <c r="E8236" s="111"/>
      <c r="F8236" s="103" t="s">
        <v>495</v>
      </c>
      <c r="G8236" s="103" t="s">
        <v>519</v>
      </c>
      <c r="H8236" s="103" t="s">
        <v>520</v>
      </c>
      <c r="I8236" s="103" t="s">
        <v>842</v>
      </c>
      <c r="J8236" s="215">
        <v>8.76</v>
      </c>
      <c r="K8236" s="216" t="s">
        <v>344</v>
      </c>
    </row>
    <row r="8237" spans="1:11" x14ac:dyDescent="0.25">
      <c r="A8237" s="103" t="s">
        <v>809</v>
      </c>
      <c r="B8237" s="103" t="s">
        <v>344</v>
      </c>
      <c r="C8237" s="103" t="s">
        <v>481</v>
      </c>
      <c r="D8237" s="103" t="s">
        <v>494</v>
      </c>
      <c r="E8237" s="111"/>
      <c r="F8237" s="103" t="s">
        <v>495</v>
      </c>
      <c r="G8237" s="103" t="s">
        <v>519</v>
      </c>
      <c r="H8237" s="103" t="s">
        <v>520</v>
      </c>
      <c r="I8237" s="103" t="s">
        <v>92</v>
      </c>
      <c r="J8237" s="215">
        <v>-39.42</v>
      </c>
      <c r="K8237" s="216" t="s">
        <v>344</v>
      </c>
    </row>
    <row r="8238" spans="1:11" x14ac:dyDescent="0.25">
      <c r="A8238" s="103" t="s">
        <v>810</v>
      </c>
      <c r="B8238" s="103" t="s">
        <v>344</v>
      </c>
      <c r="C8238" s="103" t="s">
        <v>481</v>
      </c>
      <c r="D8238" s="103" t="s">
        <v>494</v>
      </c>
      <c r="E8238" s="111"/>
      <c r="F8238" s="103" t="s">
        <v>495</v>
      </c>
      <c r="G8238" s="103" t="s">
        <v>519</v>
      </c>
      <c r="H8238" s="103" t="s">
        <v>520</v>
      </c>
      <c r="I8238" s="103" t="s">
        <v>92</v>
      </c>
      <c r="J8238" s="215">
        <v>78.849999999999994</v>
      </c>
      <c r="K8238" s="216" t="s">
        <v>344</v>
      </c>
    </row>
    <row r="8239" spans="1:11" x14ac:dyDescent="0.25">
      <c r="A8239" s="103" t="s">
        <v>810</v>
      </c>
      <c r="B8239" s="103" t="s">
        <v>344</v>
      </c>
      <c r="C8239" s="103" t="s">
        <v>481</v>
      </c>
      <c r="D8239" s="103" t="s">
        <v>494</v>
      </c>
      <c r="E8239" s="111"/>
      <c r="F8239" s="103" t="s">
        <v>495</v>
      </c>
      <c r="G8239" s="103" t="s">
        <v>519</v>
      </c>
      <c r="H8239" s="103" t="s">
        <v>520</v>
      </c>
      <c r="I8239" s="103" t="s">
        <v>842</v>
      </c>
      <c r="J8239" s="215">
        <v>10.07</v>
      </c>
      <c r="K8239" s="216" t="s">
        <v>344</v>
      </c>
    </row>
    <row r="8240" spans="1:11" x14ac:dyDescent="0.25">
      <c r="A8240" s="103" t="s">
        <v>1038</v>
      </c>
      <c r="B8240" s="103" t="s">
        <v>344</v>
      </c>
      <c r="C8240" s="103" t="s">
        <v>481</v>
      </c>
      <c r="D8240" s="103" t="s">
        <v>494</v>
      </c>
      <c r="E8240" s="111"/>
      <c r="F8240" s="103" t="s">
        <v>495</v>
      </c>
      <c r="G8240" s="103" t="s">
        <v>519</v>
      </c>
      <c r="H8240" s="103" t="s">
        <v>520</v>
      </c>
      <c r="I8240" s="103" t="s">
        <v>842</v>
      </c>
      <c r="J8240" s="215">
        <v>26.42</v>
      </c>
      <c r="K8240" s="216" t="s">
        <v>344</v>
      </c>
    </row>
    <row r="8241" spans="1:11" x14ac:dyDescent="0.25">
      <c r="A8241" s="103" t="s">
        <v>806</v>
      </c>
      <c r="B8241" s="103" t="s">
        <v>344</v>
      </c>
      <c r="C8241" s="103" t="s">
        <v>481</v>
      </c>
      <c r="D8241" s="103" t="s">
        <v>494</v>
      </c>
      <c r="E8241" s="111"/>
      <c r="F8241" s="103" t="s">
        <v>495</v>
      </c>
      <c r="G8241" s="103" t="s">
        <v>519</v>
      </c>
      <c r="H8241" s="103" t="s">
        <v>520</v>
      </c>
      <c r="I8241" s="103" t="s">
        <v>92</v>
      </c>
      <c r="J8241" s="215">
        <v>9.86</v>
      </c>
      <c r="K8241" s="216" t="s">
        <v>344</v>
      </c>
    </row>
    <row r="8242" spans="1:11" x14ac:dyDescent="0.25">
      <c r="A8242" s="103" t="s">
        <v>809</v>
      </c>
      <c r="B8242" s="103" t="s">
        <v>344</v>
      </c>
      <c r="C8242" s="103" t="s">
        <v>481</v>
      </c>
      <c r="D8242" s="103" t="s">
        <v>494</v>
      </c>
      <c r="E8242" s="111"/>
      <c r="F8242" s="103" t="s">
        <v>495</v>
      </c>
      <c r="G8242" s="103" t="s">
        <v>535</v>
      </c>
      <c r="H8242" s="103" t="s">
        <v>536</v>
      </c>
      <c r="I8242" s="103" t="s">
        <v>92</v>
      </c>
      <c r="J8242" s="215">
        <v>-41.42</v>
      </c>
      <c r="K8242" s="216" t="s">
        <v>344</v>
      </c>
    </row>
    <row r="8243" spans="1:11" x14ac:dyDescent="0.25">
      <c r="A8243" s="103" t="s">
        <v>810</v>
      </c>
      <c r="B8243" s="103" t="s">
        <v>344</v>
      </c>
      <c r="C8243" s="103" t="s">
        <v>481</v>
      </c>
      <c r="D8243" s="103" t="s">
        <v>494</v>
      </c>
      <c r="E8243" s="111"/>
      <c r="F8243" s="103" t="s">
        <v>495</v>
      </c>
      <c r="G8243" s="103" t="s">
        <v>535</v>
      </c>
      <c r="H8243" s="103" t="s">
        <v>536</v>
      </c>
      <c r="I8243" s="103" t="s">
        <v>92</v>
      </c>
      <c r="J8243" s="215">
        <v>82.83</v>
      </c>
      <c r="K8243" s="216" t="s">
        <v>344</v>
      </c>
    </row>
    <row r="8244" spans="1:11" x14ac:dyDescent="0.25">
      <c r="A8244" s="103" t="s">
        <v>808</v>
      </c>
      <c r="B8244" s="103" t="s">
        <v>344</v>
      </c>
      <c r="C8244" s="103" t="s">
        <v>481</v>
      </c>
      <c r="D8244" s="103" t="s">
        <v>494</v>
      </c>
      <c r="E8244" s="111"/>
      <c r="F8244" s="103" t="s">
        <v>495</v>
      </c>
      <c r="G8244" s="103" t="s">
        <v>521</v>
      </c>
      <c r="H8244" s="103" t="s">
        <v>522</v>
      </c>
      <c r="I8244" s="103" t="s">
        <v>92</v>
      </c>
      <c r="J8244" s="215">
        <v>82.76</v>
      </c>
      <c r="K8244" s="216" t="s">
        <v>344</v>
      </c>
    </row>
    <row r="8245" spans="1:11" x14ac:dyDescent="0.25">
      <c r="A8245" s="103" t="s">
        <v>807</v>
      </c>
      <c r="B8245" s="103" t="s">
        <v>344</v>
      </c>
      <c r="C8245" s="103" t="s">
        <v>481</v>
      </c>
      <c r="D8245" s="103" t="s">
        <v>494</v>
      </c>
      <c r="E8245" s="111"/>
      <c r="F8245" s="103" t="s">
        <v>495</v>
      </c>
      <c r="G8245" s="103" t="s">
        <v>521</v>
      </c>
      <c r="H8245" s="103" t="s">
        <v>522</v>
      </c>
      <c r="I8245" s="103" t="s">
        <v>92</v>
      </c>
      <c r="J8245" s="215">
        <v>-11.41</v>
      </c>
      <c r="K8245" s="216" t="s">
        <v>344</v>
      </c>
    </row>
    <row r="8246" spans="1:11" x14ac:dyDescent="0.25">
      <c r="A8246" s="103" t="s">
        <v>808</v>
      </c>
      <c r="B8246" s="103" t="s">
        <v>344</v>
      </c>
      <c r="C8246" s="103" t="s">
        <v>481</v>
      </c>
      <c r="D8246" s="103" t="s">
        <v>494</v>
      </c>
      <c r="E8246" s="111"/>
      <c r="F8246" s="103" t="s">
        <v>495</v>
      </c>
      <c r="G8246" s="103" t="s">
        <v>523</v>
      </c>
      <c r="H8246" s="103" t="s">
        <v>524</v>
      </c>
      <c r="I8246" s="103" t="s">
        <v>842</v>
      </c>
      <c r="J8246" s="215">
        <v>14.4</v>
      </c>
      <c r="K8246" s="216" t="s">
        <v>344</v>
      </c>
    </row>
    <row r="8247" spans="1:11" x14ac:dyDescent="0.25">
      <c r="A8247" s="103" t="s">
        <v>810</v>
      </c>
      <c r="B8247" s="103" t="s">
        <v>344</v>
      </c>
      <c r="C8247" s="103" t="s">
        <v>481</v>
      </c>
      <c r="D8247" s="103" t="s">
        <v>494</v>
      </c>
      <c r="E8247" s="111"/>
      <c r="F8247" s="103" t="s">
        <v>495</v>
      </c>
      <c r="G8247" s="103" t="s">
        <v>523</v>
      </c>
      <c r="H8247" s="103" t="s">
        <v>524</v>
      </c>
      <c r="I8247" s="103" t="s">
        <v>842</v>
      </c>
      <c r="J8247" s="215">
        <v>11.13</v>
      </c>
      <c r="K8247" s="216" t="s">
        <v>344</v>
      </c>
    </row>
    <row r="8248" spans="1:11" x14ac:dyDescent="0.25">
      <c r="A8248" s="103" t="s">
        <v>808</v>
      </c>
      <c r="B8248" s="103" t="s">
        <v>344</v>
      </c>
      <c r="C8248" s="103" t="s">
        <v>481</v>
      </c>
      <c r="D8248" s="103" t="s">
        <v>494</v>
      </c>
      <c r="E8248" s="111"/>
      <c r="F8248" s="103" t="s">
        <v>495</v>
      </c>
      <c r="G8248" s="103" t="s">
        <v>541</v>
      </c>
      <c r="H8248" s="103" t="s">
        <v>542</v>
      </c>
      <c r="I8248" s="103" t="s">
        <v>92</v>
      </c>
      <c r="J8248" s="215">
        <v>14.33</v>
      </c>
      <c r="K8248" s="216" t="s">
        <v>344</v>
      </c>
    </row>
    <row r="8249" spans="1:11" x14ac:dyDescent="0.25">
      <c r="A8249" s="103" t="s">
        <v>808</v>
      </c>
      <c r="B8249" s="103" t="s">
        <v>344</v>
      </c>
      <c r="C8249" s="103" t="s">
        <v>481</v>
      </c>
      <c r="D8249" s="103" t="s">
        <v>494</v>
      </c>
      <c r="E8249" s="111"/>
      <c r="F8249" s="103" t="s">
        <v>495</v>
      </c>
      <c r="G8249" s="103" t="s">
        <v>547</v>
      </c>
      <c r="H8249" s="103" t="s">
        <v>548</v>
      </c>
      <c r="I8249" s="103" t="s">
        <v>92</v>
      </c>
      <c r="J8249" s="215">
        <v>18.38</v>
      </c>
      <c r="K8249" s="216" t="s">
        <v>344</v>
      </c>
    </row>
    <row r="8250" spans="1:11" x14ac:dyDescent="0.25">
      <c r="A8250" s="103" t="s">
        <v>809</v>
      </c>
      <c r="B8250" s="103" t="s">
        <v>344</v>
      </c>
      <c r="C8250" s="103" t="s">
        <v>481</v>
      </c>
      <c r="D8250" s="103" t="s">
        <v>494</v>
      </c>
      <c r="E8250" s="111"/>
      <c r="F8250" s="103" t="s">
        <v>495</v>
      </c>
      <c r="G8250" s="103" t="s">
        <v>547</v>
      </c>
      <c r="H8250" s="103" t="s">
        <v>548</v>
      </c>
      <c r="I8250" s="103" t="s">
        <v>92</v>
      </c>
      <c r="J8250" s="215">
        <v>-53.27</v>
      </c>
      <c r="K8250" s="216" t="s">
        <v>344</v>
      </c>
    </row>
    <row r="8251" spans="1:11" x14ac:dyDescent="0.25">
      <c r="A8251" s="103" t="s">
        <v>810</v>
      </c>
      <c r="B8251" s="103" t="s">
        <v>344</v>
      </c>
      <c r="C8251" s="103" t="s">
        <v>481</v>
      </c>
      <c r="D8251" s="103" t="s">
        <v>494</v>
      </c>
      <c r="E8251" s="111"/>
      <c r="F8251" s="103" t="s">
        <v>495</v>
      </c>
      <c r="G8251" s="103" t="s">
        <v>547</v>
      </c>
      <c r="H8251" s="103" t="s">
        <v>548</v>
      </c>
      <c r="I8251" s="103" t="s">
        <v>92</v>
      </c>
      <c r="J8251" s="215">
        <v>106.54</v>
      </c>
      <c r="K8251" s="216" t="s">
        <v>344</v>
      </c>
    </row>
    <row r="8252" spans="1:11" x14ac:dyDescent="0.25">
      <c r="A8252" s="103" t="s">
        <v>810</v>
      </c>
      <c r="B8252" s="103" t="s">
        <v>344</v>
      </c>
      <c r="C8252" s="103" t="s">
        <v>481</v>
      </c>
      <c r="D8252" s="103" t="s">
        <v>494</v>
      </c>
      <c r="E8252" s="111"/>
      <c r="F8252" s="103" t="s">
        <v>495</v>
      </c>
      <c r="G8252" s="103" t="s">
        <v>547</v>
      </c>
      <c r="H8252" s="103" t="s">
        <v>548</v>
      </c>
      <c r="I8252" s="103" t="s">
        <v>842</v>
      </c>
      <c r="J8252" s="215">
        <v>14.43</v>
      </c>
      <c r="K8252" s="216" t="s">
        <v>344</v>
      </c>
    </row>
    <row r="8253" spans="1:11" x14ac:dyDescent="0.25">
      <c r="A8253" s="103" t="s">
        <v>806</v>
      </c>
      <c r="B8253" s="103" t="s">
        <v>344</v>
      </c>
      <c r="C8253" s="103" t="s">
        <v>481</v>
      </c>
      <c r="D8253" s="103" t="s">
        <v>494</v>
      </c>
      <c r="E8253" s="111"/>
      <c r="F8253" s="103" t="s">
        <v>495</v>
      </c>
      <c r="G8253" s="103" t="s">
        <v>547</v>
      </c>
      <c r="H8253" s="103" t="s">
        <v>548</v>
      </c>
      <c r="I8253" s="103" t="s">
        <v>92</v>
      </c>
      <c r="J8253" s="215">
        <v>13.32</v>
      </c>
      <c r="K8253" s="216" t="s">
        <v>344</v>
      </c>
    </row>
    <row r="8254" spans="1:11" x14ac:dyDescent="0.25">
      <c r="A8254" s="103" t="s">
        <v>808</v>
      </c>
      <c r="B8254" s="103" t="s">
        <v>344</v>
      </c>
      <c r="C8254" s="103" t="s">
        <v>481</v>
      </c>
      <c r="D8254" s="103" t="s">
        <v>494</v>
      </c>
      <c r="E8254" s="111"/>
      <c r="F8254" s="103" t="s">
        <v>495</v>
      </c>
      <c r="G8254" s="103" t="s">
        <v>172</v>
      </c>
      <c r="H8254" s="103" t="s">
        <v>345</v>
      </c>
      <c r="I8254" s="103" t="s">
        <v>92</v>
      </c>
      <c r="J8254" s="215">
        <v>49.31</v>
      </c>
      <c r="K8254" s="216" t="s">
        <v>344</v>
      </c>
    </row>
    <row r="8255" spans="1:11" x14ac:dyDescent="0.25">
      <c r="A8255" s="103" t="s">
        <v>808</v>
      </c>
      <c r="B8255" s="103" t="s">
        <v>344</v>
      </c>
      <c r="C8255" s="103" t="s">
        <v>481</v>
      </c>
      <c r="D8255" s="103" t="s">
        <v>494</v>
      </c>
      <c r="E8255" s="111"/>
      <c r="F8255" s="103" t="s">
        <v>495</v>
      </c>
      <c r="G8255" s="103" t="s">
        <v>172</v>
      </c>
      <c r="H8255" s="103" t="s">
        <v>345</v>
      </c>
      <c r="I8255" s="103" t="s">
        <v>842</v>
      </c>
      <c r="J8255" s="215">
        <v>13.81</v>
      </c>
      <c r="K8255" s="216" t="s">
        <v>344</v>
      </c>
    </row>
    <row r="8256" spans="1:11" x14ac:dyDescent="0.25">
      <c r="A8256" s="103" t="s">
        <v>809</v>
      </c>
      <c r="B8256" s="103" t="s">
        <v>344</v>
      </c>
      <c r="C8256" s="103" t="s">
        <v>481</v>
      </c>
      <c r="D8256" s="103" t="s">
        <v>494</v>
      </c>
      <c r="E8256" s="111"/>
      <c r="F8256" s="103" t="s">
        <v>495</v>
      </c>
      <c r="G8256" s="103" t="s">
        <v>172</v>
      </c>
      <c r="H8256" s="103" t="s">
        <v>345</v>
      </c>
      <c r="I8256" s="103" t="s">
        <v>92</v>
      </c>
      <c r="J8256" s="215">
        <v>-52.05</v>
      </c>
      <c r="K8256" s="216" t="s">
        <v>344</v>
      </c>
    </row>
    <row r="8257" spans="1:11" x14ac:dyDescent="0.25">
      <c r="A8257" s="103" t="s">
        <v>810</v>
      </c>
      <c r="B8257" s="103" t="s">
        <v>344</v>
      </c>
      <c r="C8257" s="103" t="s">
        <v>481</v>
      </c>
      <c r="D8257" s="103" t="s">
        <v>494</v>
      </c>
      <c r="E8257" s="111"/>
      <c r="F8257" s="103" t="s">
        <v>495</v>
      </c>
      <c r="G8257" s="103" t="s">
        <v>172</v>
      </c>
      <c r="H8257" s="103" t="s">
        <v>345</v>
      </c>
      <c r="I8257" s="103" t="s">
        <v>92</v>
      </c>
      <c r="J8257" s="215">
        <v>139.47999999999999</v>
      </c>
      <c r="K8257" s="216" t="s">
        <v>344</v>
      </c>
    </row>
    <row r="8258" spans="1:11" x14ac:dyDescent="0.25">
      <c r="A8258" s="103" t="s">
        <v>810</v>
      </c>
      <c r="B8258" s="103" t="s">
        <v>344</v>
      </c>
      <c r="C8258" s="103" t="s">
        <v>481</v>
      </c>
      <c r="D8258" s="103" t="s">
        <v>494</v>
      </c>
      <c r="E8258" s="111"/>
      <c r="F8258" s="103" t="s">
        <v>495</v>
      </c>
      <c r="G8258" s="103" t="s">
        <v>172</v>
      </c>
      <c r="H8258" s="103" t="s">
        <v>345</v>
      </c>
      <c r="I8258" s="103" t="s">
        <v>842</v>
      </c>
      <c r="J8258" s="215">
        <v>25.38</v>
      </c>
      <c r="K8258" s="216" t="s">
        <v>344</v>
      </c>
    </row>
    <row r="8259" spans="1:11" x14ac:dyDescent="0.25">
      <c r="A8259" s="103" t="s">
        <v>806</v>
      </c>
      <c r="B8259" s="103" t="s">
        <v>344</v>
      </c>
      <c r="C8259" s="103" t="s">
        <v>481</v>
      </c>
      <c r="D8259" s="103" t="s">
        <v>494</v>
      </c>
      <c r="E8259" s="111"/>
      <c r="F8259" s="103" t="s">
        <v>495</v>
      </c>
      <c r="G8259" s="103" t="s">
        <v>172</v>
      </c>
      <c r="H8259" s="103" t="s">
        <v>345</v>
      </c>
      <c r="I8259" s="103" t="s">
        <v>92</v>
      </c>
      <c r="J8259" s="215">
        <v>46</v>
      </c>
      <c r="K8259" s="216" t="s">
        <v>344</v>
      </c>
    </row>
    <row r="8260" spans="1:11" x14ac:dyDescent="0.25">
      <c r="A8260" s="103" t="s">
        <v>808</v>
      </c>
      <c r="B8260" s="103" t="s">
        <v>344</v>
      </c>
      <c r="C8260" s="103" t="s">
        <v>481</v>
      </c>
      <c r="D8260" s="103" t="s">
        <v>494</v>
      </c>
      <c r="E8260" s="111"/>
      <c r="F8260" s="103" t="s">
        <v>495</v>
      </c>
      <c r="G8260" s="103" t="s">
        <v>204</v>
      </c>
      <c r="H8260" s="103" t="s">
        <v>353</v>
      </c>
      <c r="I8260" s="103" t="s">
        <v>842</v>
      </c>
      <c r="J8260" s="215">
        <v>20.72</v>
      </c>
      <c r="K8260" s="216" t="s">
        <v>347</v>
      </c>
    </row>
    <row r="8261" spans="1:11" x14ac:dyDescent="0.25">
      <c r="A8261" s="103" t="s">
        <v>808</v>
      </c>
      <c r="B8261" s="103" t="s">
        <v>344</v>
      </c>
      <c r="C8261" s="103" t="s">
        <v>481</v>
      </c>
      <c r="D8261" s="103" t="s">
        <v>494</v>
      </c>
      <c r="E8261" s="111"/>
      <c r="F8261" s="103" t="s">
        <v>495</v>
      </c>
      <c r="G8261" s="103" t="s">
        <v>219</v>
      </c>
      <c r="H8261" s="103" t="s">
        <v>406</v>
      </c>
      <c r="I8261" s="103" t="s">
        <v>92</v>
      </c>
      <c r="J8261" s="215">
        <v>47.98</v>
      </c>
      <c r="K8261" s="216" t="s">
        <v>347</v>
      </c>
    </row>
    <row r="8262" spans="1:11" x14ac:dyDescent="0.25">
      <c r="A8262" s="103" t="s">
        <v>808</v>
      </c>
      <c r="B8262" s="103" t="s">
        <v>344</v>
      </c>
      <c r="C8262" s="103" t="s">
        <v>481</v>
      </c>
      <c r="D8262" s="103" t="s">
        <v>494</v>
      </c>
      <c r="E8262" s="111"/>
      <c r="F8262" s="103" t="s">
        <v>495</v>
      </c>
      <c r="G8262" s="103" t="s">
        <v>219</v>
      </c>
      <c r="H8262" s="103" t="s">
        <v>406</v>
      </c>
      <c r="I8262" s="103" t="s">
        <v>842</v>
      </c>
      <c r="J8262" s="215">
        <v>18.54</v>
      </c>
      <c r="K8262" s="216" t="s">
        <v>347</v>
      </c>
    </row>
    <row r="8263" spans="1:11" x14ac:dyDescent="0.25">
      <c r="A8263" s="103" t="s">
        <v>808</v>
      </c>
      <c r="B8263" s="103" t="s">
        <v>344</v>
      </c>
      <c r="C8263" s="103" t="s">
        <v>481</v>
      </c>
      <c r="D8263" s="103" t="s">
        <v>494</v>
      </c>
      <c r="E8263" s="111"/>
      <c r="F8263" s="103" t="s">
        <v>495</v>
      </c>
      <c r="G8263" s="103" t="s">
        <v>613</v>
      </c>
      <c r="H8263" s="103" t="s">
        <v>614</v>
      </c>
      <c r="I8263" s="103" t="s">
        <v>842</v>
      </c>
      <c r="J8263" s="215">
        <v>21.33</v>
      </c>
      <c r="K8263" s="216" t="s">
        <v>88</v>
      </c>
    </row>
    <row r="8264" spans="1:11" x14ac:dyDescent="0.25">
      <c r="A8264" s="103" t="s">
        <v>809</v>
      </c>
      <c r="B8264" s="103" t="s">
        <v>344</v>
      </c>
      <c r="C8264" s="103" t="s">
        <v>481</v>
      </c>
      <c r="D8264" s="103" t="s">
        <v>494</v>
      </c>
      <c r="E8264" s="111"/>
      <c r="F8264" s="103" t="s">
        <v>495</v>
      </c>
      <c r="G8264" s="103" t="s">
        <v>467</v>
      </c>
      <c r="H8264" s="103" t="s">
        <v>468</v>
      </c>
      <c r="I8264" s="103" t="s">
        <v>92</v>
      </c>
      <c r="J8264" s="215">
        <v>53.91</v>
      </c>
      <c r="K8264" s="216" t="s">
        <v>88</v>
      </c>
    </row>
    <row r="8265" spans="1:11" x14ac:dyDescent="0.25">
      <c r="A8265" s="103" t="s">
        <v>810</v>
      </c>
      <c r="B8265" s="103" t="s">
        <v>344</v>
      </c>
      <c r="C8265" s="103" t="s">
        <v>481</v>
      </c>
      <c r="D8265" s="103" t="s">
        <v>494</v>
      </c>
      <c r="E8265" s="111"/>
      <c r="F8265" s="103" t="s">
        <v>495</v>
      </c>
      <c r="G8265" s="103" t="s">
        <v>467</v>
      </c>
      <c r="H8265" s="103" t="s">
        <v>468</v>
      </c>
      <c r="I8265" s="103" t="s">
        <v>92</v>
      </c>
      <c r="J8265" s="215">
        <v>9.8000000000000007</v>
      </c>
      <c r="K8265" s="216" t="s">
        <v>88</v>
      </c>
    </row>
    <row r="8266" spans="1:11" x14ac:dyDescent="0.25">
      <c r="A8266" s="103" t="s">
        <v>806</v>
      </c>
      <c r="B8266" s="103" t="s">
        <v>344</v>
      </c>
      <c r="C8266" s="103" t="s">
        <v>481</v>
      </c>
      <c r="D8266" s="103" t="s">
        <v>494</v>
      </c>
      <c r="E8266" s="111"/>
      <c r="F8266" s="103" t="s">
        <v>495</v>
      </c>
      <c r="G8266" s="103" t="s">
        <v>467</v>
      </c>
      <c r="H8266" s="103" t="s">
        <v>468</v>
      </c>
      <c r="I8266" s="103" t="s">
        <v>92</v>
      </c>
      <c r="J8266" s="215">
        <v>-24.5</v>
      </c>
      <c r="K8266" s="216" t="s">
        <v>88</v>
      </c>
    </row>
    <row r="8267" spans="1:11" x14ac:dyDescent="0.25">
      <c r="A8267" s="103" t="s">
        <v>807</v>
      </c>
      <c r="B8267" s="103" t="s">
        <v>344</v>
      </c>
      <c r="C8267" s="103" t="s">
        <v>481</v>
      </c>
      <c r="D8267" s="103" t="s">
        <v>494</v>
      </c>
      <c r="E8267" s="111"/>
      <c r="F8267" s="103" t="s">
        <v>495</v>
      </c>
      <c r="G8267" s="103" t="s">
        <v>208</v>
      </c>
      <c r="H8267" s="103" t="s">
        <v>357</v>
      </c>
      <c r="I8267" s="103" t="s">
        <v>92</v>
      </c>
      <c r="J8267" s="215">
        <v>48.16</v>
      </c>
      <c r="K8267" s="216" t="s">
        <v>88</v>
      </c>
    </row>
    <row r="8268" spans="1:11" x14ac:dyDescent="0.25">
      <c r="A8268" s="103" t="s">
        <v>808</v>
      </c>
      <c r="B8268" s="103" t="s">
        <v>344</v>
      </c>
      <c r="C8268" s="103" t="s">
        <v>481</v>
      </c>
      <c r="D8268" s="103" t="s">
        <v>494</v>
      </c>
      <c r="E8268" s="111"/>
      <c r="F8268" s="103" t="s">
        <v>495</v>
      </c>
      <c r="G8268" s="103" t="s">
        <v>174</v>
      </c>
      <c r="H8268" s="103" t="s">
        <v>358</v>
      </c>
      <c r="I8268" s="103" t="s">
        <v>92</v>
      </c>
      <c r="J8268" s="215">
        <v>18.07</v>
      </c>
      <c r="K8268" s="216" t="s">
        <v>88</v>
      </c>
    </row>
    <row r="8269" spans="1:11" x14ac:dyDescent="0.25">
      <c r="A8269" s="103" t="s">
        <v>809</v>
      </c>
      <c r="B8269" s="103" t="s">
        <v>344</v>
      </c>
      <c r="C8269" s="103" t="s">
        <v>481</v>
      </c>
      <c r="D8269" s="103" t="s">
        <v>494</v>
      </c>
      <c r="E8269" s="111"/>
      <c r="F8269" s="103" t="s">
        <v>495</v>
      </c>
      <c r="G8269" s="103" t="s">
        <v>174</v>
      </c>
      <c r="H8269" s="103" t="s">
        <v>358</v>
      </c>
      <c r="I8269" s="103" t="s">
        <v>92</v>
      </c>
      <c r="J8269" s="215">
        <v>33.869999999999997</v>
      </c>
      <c r="K8269" s="216" t="s">
        <v>88</v>
      </c>
    </row>
    <row r="8270" spans="1:11" x14ac:dyDescent="0.25">
      <c r="A8270" s="103" t="s">
        <v>810</v>
      </c>
      <c r="B8270" s="103" t="s">
        <v>344</v>
      </c>
      <c r="C8270" s="103" t="s">
        <v>481</v>
      </c>
      <c r="D8270" s="103" t="s">
        <v>494</v>
      </c>
      <c r="E8270" s="111"/>
      <c r="F8270" s="103" t="s">
        <v>495</v>
      </c>
      <c r="G8270" s="103" t="s">
        <v>174</v>
      </c>
      <c r="H8270" s="103" t="s">
        <v>358</v>
      </c>
      <c r="I8270" s="103" t="s">
        <v>92</v>
      </c>
      <c r="J8270" s="215">
        <v>79.36</v>
      </c>
      <c r="K8270" s="216" t="s">
        <v>88</v>
      </c>
    </row>
    <row r="8271" spans="1:11" x14ac:dyDescent="0.25">
      <c r="A8271" s="103" t="s">
        <v>806</v>
      </c>
      <c r="B8271" s="103" t="s">
        <v>344</v>
      </c>
      <c r="C8271" s="103" t="s">
        <v>481</v>
      </c>
      <c r="D8271" s="103" t="s">
        <v>494</v>
      </c>
      <c r="E8271" s="111"/>
      <c r="F8271" s="103" t="s">
        <v>495</v>
      </c>
      <c r="G8271" s="103" t="s">
        <v>174</v>
      </c>
      <c r="H8271" s="103" t="s">
        <v>358</v>
      </c>
      <c r="I8271" s="103" t="s">
        <v>92</v>
      </c>
      <c r="J8271" s="215">
        <v>28.29</v>
      </c>
      <c r="K8271" s="216" t="s">
        <v>88</v>
      </c>
    </row>
    <row r="8272" spans="1:11" x14ac:dyDescent="0.25">
      <c r="A8272" s="103" t="s">
        <v>807</v>
      </c>
      <c r="B8272" s="103" t="s">
        <v>344</v>
      </c>
      <c r="C8272" s="103" t="s">
        <v>481</v>
      </c>
      <c r="D8272" s="103" t="s">
        <v>494</v>
      </c>
      <c r="E8272" s="111"/>
      <c r="F8272" s="103" t="s">
        <v>495</v>
      </c>
      <c r="G8272" s="103" t="s">
        <v>174</v>
      </c>
      <c r="H8272" s="103" t="s">
        <v>358</v>
      </c>
      <c r="I8272" s="103" t="s">
        <v>92</v>
      </c>
      <c r="J8272" s="215">
        <v>-21.09</v>
      </c>
      <c r="K8272" s="216" t="s">
        <v>88</v>
      </c>
    </row>
    <row r="8273" spans="1:11" x14ac:dyDescent="0.25">
      <c r="A8273" s="103" t="s">
        <v>808</v>
      </c>
      <c r="B8273" s="103" t="s">
        <v>344</v>
      </c>
      <c r="C8273" s="103" t="s">
        <v>481</v>
      </c>
      <c r="D8273" s="103" t="s">
        <v>494</v>
      </c>
      <c r="E8273" s="111"/>
      <c r="F8273" s="103" t="s">
        <v>495</v>
      </c>
      <c r="G8273" s="103" t="s">
        <v>145</v>
      </c>
      <c r="H8273" s="103" t="s">
        <v>359</v>
      </c>
      <c r="I8273" s="103" t="s">
        <v>92</v>
      </c>
      <c r="J8273" s="215">
        <v>63.66</v>
      </c>
      <c r="K8273" s="216" t="s">
        <v>88</v>
      </c>
    </row>
    <row r="8274" spans="1:11" x14ac:dyDescent="0.25">
      <c r="A8274" s="103" t="s">
        <v>809</v>
      </c>
      <c r="B8274" s="103" t="s">
        <v>344</v>
      </c>
      <c r="C8274" s="103" t="s">
        <v>481</v>
      </c>
      <c r="D8274" s="103" t="s">
        <v>494</v>
      </c>
      <c r="E8274" s="111"/>
      <c r="F8274" s="103" t="s">
        <v>495</v>
      </c>
      <c r="G8274" s="103" t="s">
        <v>145</v>
      </c>
      <c r="H8274" s="103" t="s">
        <v>359</v>
      </c>
      <c r="I8274" s="103" t="s">
        <v>92</v>
      </c>
      <c r="J8274" s="215">
        <v>40.119999999999997</v>
      </c>
      <c r="K8274" s="216" t="s">
        <v>88</v>
      </c>
    </row>
    <row r="8275" spans="1:11" x14ac:dyDescent="0.25">
      <c r="A8275" s="103" t="s">
        <v>810</v>
      </c>
      <c r="B8275" s="103" t="s">
        <v>344</v>
      </c>
      <c r="C8275" s="103" t="s">
        <v>481</v>
      </c>
      <c r="D8275" s="103" t="s">
        <v>494</v>
      </c>
      <c r="E8275" s="111"/>
      <c r="F8275" s="103" t="s">
        <v>495</v>
      </c>
      <c r="G8275" s="103" t="s">
        <v>145</v>
      </c>
      <c r="H8275" s="103" t="s">
        <v>359</v>
      </c>
      <c r="I8275" s="103" t="s">
        <v>92</v>
      </c>
      <c r="J8275" s="215">
        <v>5.95</v>
      </c>
      <c r="K8275" s="216" t="s">
        <v>88</v>
      </c>
    </row>
    <row r="8276" spans="1:11" x14ac:dyDescent="0.25">
      <c r="A8276" s="103" t="s">
        <v>806</v>
      </c>
      <c r="B8276" s="103" t="s">
        <v>344</v>
      </c>
      <c r="C8276" s="103" t="s">
        <v>481</v>
      </c>
      <c r="D8276" s="103" t="s">
        <v>494</v>
      </c>
      <c r="E8276" s="111"/>
      <c r="F8276" s="103" t="s">
        <v>495</v>
      </c>
      <c r="G8276" s="103" t="s">
        <v>145</v>
      </c>
      <c r="H8276" s="103" t="s">
        <v>359</v>
      </c>
      <c r="I8276" s="103" t="s">
        <v>92</v>
      </c>
      <c r="J8276" s="215">
        <v>-12.11</v>
      </c>
      <c r="K8276" s="216" t="s">
        <v>88</v>
      </c>
    </row>
    <row r="8277" spans="1:11" x14ac:dyDescent="0.25">
      <c r="A8277" s="103" t="s">
        <v>807</v>
      </c>
      <c r="B8277" s="103" t="s">
        <v>344</v>
      </c>
      <c r="C8277" s="103" t="s">
        <v>481</v>
      </c>
      <c r="D8277" s="103" t="s">
        <v>494</v>
      </c>
      <c r="E8277" s="111"/>
      <c r="F8277" s="103" t="s">
        <v>495</v>
      </c>
      <c r="G8277" s="103" t="s">
        <v>145</v>
      </c>
      <c r="H8277" s="103" t="s">
        <v>359</v>
      </c>
      <c r="I8277" s="103" t="s">
        <v>92</v>
      </c>
      <c r="J8277" s="215">
        <v>-23.28</v>
      </c>
      <c r="K8277" s="216" t="s">
        <v>88</v>
      </c>
    </row>
    <row r="8278" spans="1:11" x14ac:dyDescent="0.25">
      <c r="A8278" s="103" t="s">
        <v>808</v>
      </c>
      <c r="B8278" s="103" t="s">
        <v>344</v>
      </c>
      <c r="C8278" s="103" t="s">
        <v>481</v>
      </c>
      <c r="D8278" s="103" t="s">
        <v>494</v>
      </c>
      <c r="E8278" s="111"/>
      <c r="F8278" s="103" t="s">
        <v>495</v>
      </c>
      <c r="G8278" s="103" t="s">
        <v>149</v>
      </c>
      <c r="H8278" s="103" t="s">
        <v>362</v>
      </c>
      <c r="I8278" s="103" t="s">
        <v>92</v>
      </c>
      <c r="J8278" s="215">
        <v>-1027.24</v>
      </c>
      <c r="K8278" s="216" t="s">
        <v>88</v>
      </c>
    </row>
    <row r="8279" spans="1:11" x14ac:dyDescent="0.25">
      <c r="A8279" s="103" t="s">
        <v>808</v>
      </c>
      <c r="B8279" s="103" t="s">
        <v>344</v>
      </c>
      <c r="C8279" s="103" t="s">
        <v>481</v>
      </c>
      <c r="D8279" s="103" t="s">
        <v>494</v>
      </c>
      <c r="E8279" s="111"/>
      <c r="F8279" s="103" t="s">
        <v>495</v>
      </c>
      <c r="G8279" s="103" t="s">
        <v>149</v>
      </c>
      <c r="H8279" s="103" t="s">
        <v>362</v>
      </c>
      <c r="I8279" s="103" t="s">
        <v>842</v>
      </c>
      <c r="J8279" s="215">
        <v>20.14</v>
      </c>
      <c r="K8279" s="216" t="s">
        <v>88</v>
      </c>
    </row>
    <row r="8280" spans="1:11" x14ac:dyDescent="0.25">
      <c r="A8280" s="103" t="s">
        <v>809</v>
      </c>
      <c r="B8280" s="103" t="s">
        <v>344</v>
      </c>
      <c r="C8280" s="103" t="s">
        <v>481</v>
      </c>
      <c r="D8280" s="103" t="s">
        <v>494</v>
      </c>
      <c r="E8280" s="111"/>
      <c r="F8280" s="103" t="s">
        <v>495</v>
      </c>
      <c r="G8280" s="103" t="s">
        <v>149</v>
      </c>
      <c r="H8280" s="103" t="s">
        <v>362</v>
      </c>
      <c r="I8280" s="103" t="s">
        <v>92</v>
      </c>
      <c r="J8280" s="215">
        <v>1626.47</v>
      </c>
      <c r="K8280" s="216" t="s">
        <v>88</v>
      </c>
    </row>
    <row r="8281" spans="1:11" x14ac:dyDescent="0.25">
      <c r="A8281" s="103" t="s">
        <v>810</v>
      </c>
      <c r="B8281" s="103" t="s">
        <v>344</v>
      </c>
      <c r="C8281" s="103" t="s">
        <v>481</v>
      </c>
      <c r="D8281" s="103" t="s">
        <v>494</v>
      </c>
      <c r="E8281" s="111"/>
      <c r="F8281" s="103" t="s">
        <v>495</v>
      </c>
      <c r="G8281" s="103" t="s">
        <v>149</v>
      </c>
      <c r="H8281" s="103" t="s">
        <v>362</v>
      </c>
      <c r="I8281" s="103" t="s">
        <v>92</v>
      </c>
      <c r="J8281" s="215">
        <v>1151.95</v>
      </c>
      <c r="K8281" s="216" t="s">
        <v>88</v>
      </c>
    </row>
    <row r="8282" spans="1:11" x14ac:dyDescent="0.25">
      <c r="A8282" s="103" t="s">
        <v>1038</v>
      </c>
      <c r="B8282" s="103" t="s">
        <v>344</v>
      </c>
      <c r="C8282" s="103" t="s">
        <v>481</v>
      </c>
      <c r="D8282" s="103" t="s">
        <v>494</v>
      </c>
      <c r="E8282" s="111"/>
      <c r="F8282" s="103" t="s">
        <v>495</v>
      </c>
      <c r="G8282" s="103" t="s">
        <v>149</v>
      </c>
      <c r="H8282" s="103" t="s">
        <v>362</v>
      </c>
      <c r="I8282" s="103" t="s">
        <v>842</v>
      </c>
      <c r="J8282" s="215">
        <v>14.76</v>
      </c>
      <c r="K8282" s="216" t="s">
        <v>88</v>
      </c>
    </row>
    <row r="8283" spans="1:11" x14ac:dyDescent="0.25">
      <c r="A8283" s="103" t="s">
        <v>806</v>
      </c>
      <c r="B8283" s="103" t="s">
        <v>344</v>
      </c>
      <c r="C8283" s="103" t="s">
        <v>481</v>
      </c>
      <c r="D8283" s="103" t="s">
        <v>494</v>
      </c>
      <c r="E8283" s="111"/>
      <c r="F8283" s="103" t="s">
        <v>495</v>
      </c>
      <c r="G8283" s="103" t="s">
        <v>149</v>
      </c>
      <c r="H8283" s="103" t="s">
        <v>362</v>
      </c>
      <c r="I8283" s="103" t="s">
        <v>92</v>
      </c>
      <c r="J8283" s="215">
        <v>1754.87</v>
      </c>
      <c r="K8283" s="216" t="s">
        <v>88</v>
      </c>
    </row>
    <row r="8284" spans="1:11" x14ac:dyDescent="0.25">
      <c r="A8284" s="103" t="s">
        <v>808</v>
      </c>
      <c r="B8284" s="103" t="s">
        <v>344</v>
      </c>
      <c r="C8284" s="103" t="s">
        <v>481</v>
      </c>
      <c r="D8284" s="103" t="s">
        <v>494</v>
      </c>
      <c r="E8284" s="111"/>
      <c r="F8284" s="103" t="s">
        <v>495</v>
      </c>
      <c r="G8284" s="103" t="s">
        <v>147</v>
      </c>
      <c r="H8284" s="103" t="s">
        <v>617</v>
      </c>
      <c r="I8284" s="103" t="s">
        <v>92</v>
      </c>
      <c r="J8284" s="215">
        <v>41.72</v>
      </c>
      <c r="K8284" s="216" t="s">
        <v>88</v>
      </c>
    </row>
    <row r="8285" spans="1:11" x14ac:dyDescent="0.25">
      <c r="A8285" s="103" t="s">
        <v>809</v>
      </c>
      <c r="B8285" s="103" t="s">
        <v>344</v>
      </c>
      <c r="C8285" s="103" t="s">
        <v>481</v>
      </c>
      <c r="D8285" s="103" t="s">
        <v>494</v>
      </c>
      <c r="E8285" s="111"/>
      <c r="F8285" s="103" t="s">
        <v>495</v>
      </c>
      <c r="G8285" s="103" t="s">
        <v>147</v>
      </c>
      <c r="H8285" s="103" t="s">
        <v>617</v>
      </c>
      <c r="I8285" s="103" t="s">
        <v>92</v>
      </c>
      <c r="J8285" s="215">
        <v>66.790000000000006</v>
      </c>
      <c r="K8285" s="216" t="s">
        <v>88</v>
      </c>
    </row>
    <row r="8286" spans="1:11" x14ac:dyDescent="0.25">
      <c r="A8286" s="103" t="s">
        <v>810</v>
      </c>
      <c r="B8286" s="103" t="s">
        <v>344</v>
      </c>
      <c r="C8286" s="103" t="s">
        <v>481</v>
      </c>
      <c r="D8286" s="103" t="s">
        <v>494</v>
      </c>
      <c r="E8286" s="111"/>
      <c r="F8286" s="103" t="s">
        <v>495</v>
      </c>
      <c r="G8286" s="103" t="s">
        <v>147</v>
      </c>
      <c r="H8286" s="103" t="s">
        <v>617</v>
      </c>
      <c r="I8286" s="103" t="s">
        <v>92</v>
      </c>
      <c r="J8286" s="215">
        <v>116.96</v>
      </c>
      <c r="K8286" s="216" t="s">
        <v>88</v>
      </c>
    </row>
    <row r="8287" spans="1:11" x14ac:dyDescent="0.25">
      <c r="A8287" s="103" t="s">
        <v>1038</v>
      </c>
      <c r="B8287" s="103" t="s">
        <v>344</v>
      </c>
      <c r="C8287" s="103" t="s">
        <v>481</v>
      </c>
      <c r="D8287" s="103" t="s">
        <v>494</v>
      </c>
      <c r="E8287" s="111"/>
      <c r="F8287" s="103" t="s">
        <v>495</v>
      </c>
      <c r="G8287" s="103" t="s">
        <v>147</v>
      </c>
      <c r="H8287" s="103" t="s">
        <v>617</v>
      </c>
      <c r="I8287" s="103" t="s">
        <v>92</v>
      </c>
      <c r="J8287" s="215">
        <v>98.33</v>
      </c>
      <c r="K8287" s="216" t="s">
        <v>88</v>
      </c>
    </row>
    <row r="8288" spans="1:11" x14ac:dyDescent="0.25">
      <c r="A8288" s="103" t="s">
        <v>806</v>
      </c>
      <c r="B8288" s="103" t="s">
        <v>344</v>
      </c>
      <c r="C8288" s="103" t="s">
        <v>481</v>
      </c>
      <c r="D8288" s="103" t="s">
        <v>494</v>
      </c>
      <c r="E8288" s="111"/>
      <c r="F8288" s="103" t="s">
        <v>495</v>
      </c>
      <c r="G8288" s="103" t="s">
        <v>147</v>
      </c>
      <c r="H8288" s="103" t="s">
        <v>617</v>
      </c>
      <c r="I8288" s="103" t="s">
        <v>92</v>
      </c>
      <c r="J8288" s="215">
        <v>150.56</v>
      </c>
      <c r="K8288" s="216" t="s">
        <v>88</v>
      </c>
    </row>
    <row r="8289" spans="1:11" x14ac:dyDescent="0.25">
      <c r="A8289" s="103" t="s">
        <v>807</v>
      </c>
      <c r="B8289" s="103" t="s">
        <v>344</v>
      </c>
      <c r="C8289" s="103" t="s">
        <v>481</v>
      </c>
      <c r="D8289" s="103" t="s">
        <v>494</v>
      </c>
      <c r="E8289" s="111"/>
      <c r="F8289" s="103" t="s">
        <v>495</v>
      </c>
      <c r="G8289" s="103" t="s">
        <v>147</v>
      </c>
      <c r="H8289" s="103" t="s">
        <v>617</v>
      </c>
      <c r="I8289" s="103" t="s">
        <v>92</v>
      </c>
      <c r="J8289" s="215">
        <v>135.16999999999999</v>
      </c>
      <c r="K8289" s="216" t="s">
        <v>88</v>
      </c>
    </row>
    <row r="8290" spans="1:11" x14ac:dyDescent="0.25">
      <c r="A8290" s="103" t="s">
        <v>808</v>
      </c>
      <c r="B8290" s="103" t="s">
        <v>344</v>
      </c>
      <c r="C8290" s="103" t="s">
        <v>481</v>
      </c>
      <c r="D8290" s="103" t="s">
        <v>494</v>
      </c>
      <c r="E8290" s="111"/>
      <c r="F8290" s="103" t="s">
        <v>495</v>
      </c>
      <c r="G8290" s="103" t="s">
        <v>144</v>
      </c>
      <c r="H8290" s="103" t="s">
        <v>923</v>
      </c>
      <c r="I8290" s="103" t="s">
        <v>842</v>
      </c>
      <c r="J8290" s="215">
        <v>46.39</v>
      </c>
      <c r="K8290" s="216" t="s">
        <v>88</v>
      </c>
    </row>
    <row r="8291" spans="1:11" x14ac:dyDescent="0.25">
      <c r="A8291" s="103" t="s">
        <v>808</v>
      </c>
      <c r="B8291" s="103" t="s">
        <v>344</v>
      </c>
      <c r="C8291" s="103" t="s">
        <v>481</v>
      </c>
      <c r="D8291" s="103" t="s">
        <v>494</v>
      </c>
      <c r="E8291" s="111"/>
      <c r="F8291" s="103" t="s">
        <v>495</v>
      </c>
      <c r="G8291" s="103" t="s">
        <v>144</v>
      </c>
      <c r="H8291" s="103" t="s">
        <v>583</v>
      </c>
      <c r="I8291" s="103" t="s">
        <v>92</v>
      </c>
      <c r="J8291" s="215">
        <v>1988.84</v>
      </c>
      <c r="K8291" s="216" t="s">
        <v>88</v>
      </c>
    </row>
    <row r="8292" spans="1:11" x14ac:dyDescent="0.25">
      <c r="A8292" s="103" t="s">
        <v>809</v>
      </c>
      <c r="B8292" s="103" t="s">
        <v>344</v>
      </c>
      <c r="C8292" s="103" t="s">
        <v>481</v>
      </c>
      <c r="D8292" s="103" t="s">
        <v>494</v>
      </c>
      <c r="E8292" s="111"/>
      <c r="F8292" s="103" t="s">
        <v>495</v>
      </c>
      <c r="G8292" s="103" t="s">
        <v>144</v>
      </c>
      <c r="H8292" s="103" t="s">
        <v>583</v>
      </c>
      <c r="I8292" s="103" t="s">
        <v>92</v>
      </c>
      <c r="J8292" s="215">
        <v>1320.71</v>
      </c>
      <c r="K8292" s="216" t="s">
        <v>88</v>
      </c>
    </row>
    <row r="8293" spans="1:11" x14ac:dyDescent="0.25">
      <c r="A8293" s="103" t="s">
        <v>810</v>
      </c>
      <c r="B8293" s="103" t="s">
        <v>344</v>
      </c>
      <c r="C8293" s="103" t="s">
        <v>481</v>
      </c>
      <c r="D8293" s="103" t="s">
        <v>494</v>
      </c>
      <c r="E8293" s="111"/>
      <c r="F8293" s="103" t="s">
        <v>495</v>
      </c>
      <c r="G8293" s="103" t="s">
        <v>144</v>
      </c>
      <c r="H8293" s="103" t="s">
        <v>583</v>
      </c>
      <c r="I8293" s="103" t="s">
        <v>92</v>
      </c>
      <c r="J8293" s="215">
        <v>1336.83</v>
      </c>
      <c r="K8293" s="216" t="s">
        <v>88</v>
      </c>
    </row>
    <row r="8294" spans="1:11" x14ac:dyDescent="0.25">
      <c r="A8294" s="103" t="s">
        <v>1038</v>
      </c>
      <c r="B8294" s="103" t="s">
        <v>344</v>
      </c>
      <c r="C8294" s="103" t="s">
        <v>481</v>
      </c>
      <c r="D8294" s="103" t="s">
        <v>494</v>
      </c>
      <c r="E8294" s="111"/>
      <c r="F8294" s="103" t="s">
        <v>495</v>
      </c>
      <c r="G8294" s="103" t="s">
        <v>144</v>
      </c>
      <c r="H8294" s="103" t="s">
        <v>583</v>
      </c>
      <c r="I8294" s="103" t="s">
        <v>92</v>
      </c>
      <c r="J8294" s="215">
        <v>1056.57</v>
      </c>
      <c r="K8294" s="216" t="s">
        <v>88</v>
      </c>
    </row>
    <row r="8295" spans="1:11" x14ac:dyDescent="0.25">
      <c r="A8295" s="103" t="s">
        <v>1038</v>
      </c>
      <c r="B8295" s="103" t="s">
        <v>344</v>
      </c>
      <c r="C8295" s="103" t="s">
        <v>481</v>
      </c>
      <c r="D8295" s="103" t="s">
        <v>494</v>
      </c>
      <c r="E8295" s="111"/>
      <c r="F8295" s="103" t="s">
        <v>495</v>
      </c>
      <c r="G8295" s="103" t="s">
        <v>144</v>
      </c>
      <c r="H8295" s="103" t="s">
        <v>583</v>
      </c>
      <c r="I8295" s="103" t="s">
        <v>842</v>
      </c>
      <c r="J8295" s="215">
        <v>47.72</v>
      </c>
      <c r="K8295" s="216" t="s">
        <v>88</v>
      </c>
    </row>
    <row r="8296" spans="1:11" x14ac:dyDescent="0.25">
      <c r="A8296" s="103" t="s">
        <v>806</v>
      </c>
      <c r="B8296" s="103" t="s">
        <v>344</v>
      </c>
      <c r="C8296" s="103" t="s">
        <v>481</v>
      </c>
      <c r="D8296" s="103" t="s">
        <v>494</v>
      </c>
      <c r="E8296" s="111"/>
      <c r="F8296" s="103" t="s">
        <v>495</v>
      </c>
      <c r="G8296" s="103" t="s">
        <v>144</v>
      </c>
      <c r="H8296" s="103" t="s">
        <v>583</v>
      </c>
      <c r="I8296" s="103" t="s">
        <v>92</v>
      </c>
      <c r="J8296" s="215">
        <v>1274.0999999999999</v>
      </c>
      <c r="K8296" s="216" t="s">
        <v>88</v>
      </c>
    </row>
    <row r="8297" spans="1:11" x14ac:dyDescent="0.25">
      <c r="A8297" s="103" t="s">
        <v>807</v>
      </c>
      <c r="B8297" s="103" t="s">
        <v>344</v>
      </c>
      <c r="C8297" s="103" t="s">
        <v>481</v>
      </c>
      <c r="D8297" s="103" t="s">
        <v>494</v>
      </c>
      <c r="E8297" s="111"/>
      <c r="F8297" s="103" t="s">
        <v>495</v>
      </c>
      <c r="G8297" s="103" t="s">
        <v>144</v>
      </c>
      <c r="H8297" s="103" t="s">
        <v>583</v>
      </c>
      <c r="I8297" s="103" t="s">
        <v>92</v>
      </c>
      <c r="J8297" s="215">
        <v>1553.78</v>
      </c>
      <c r="K8297" s="216" t="s">
        <v>88</v>
      </c>
    </row>
    <row r="8298" spans="1:11" x14ac:dyDescent="0.25">
      <c r="A8298" s="103" t="s">
        <v>807</v>
      </c>
      <c r="B8298" s="103" t="s">
        <v>344</v>
      </c>
      <c r="C8298" s="103" t="s">
        <v>481</v>
      </c>
      <c r="D8298" s="103" t="s">
        <v>494</v>
      </c>
      <c r="E8298" s="111"/>
      <c r="F8298" s="103" t="s">
        <v>495</v>
      </c>
      <c r="G8298" s="103" t="s">
        <v>144</v>
      </c>
      <c r="H8298" s="103" t="s">
        <v>583</v>
      </c>
      <c r="I8298" s="103" t="s">
        <v>842</v>
      </c>
      <c r="J8298" s="215">
        <v>144.24</v>
      </c>
      <c r="K8298" s="216" t="s">
        <v>88</v>
      </c>
    </row>
    <row r="8299" spans="1:11" x14ac:dyDescent="0.25">
      <c r="A8299" s="103" t="s">
        <v>808</v>
      </c>
      <c r="B8299" s="103" t="s">
        <v>344</v>
      </c>
      <c r="C8299" s="103" t="s">
        <v>481</v>
      </c>
      <c r="D8299" s="103" t="s">
        <v>494</v>
      </c>
      <c r="E8299" s="111"/>
      <c r="F8299" s="103" t="s">
        <v>495</v>
      </c>
      <c r="G8299" s="103" t="s">
        <v>99</v>
      </c>
      <c r="H8299" s="103" t="s">
        <v>363</v>
      </c>
      <c r="I8299" s="103" t="s">
        <v>92</v>
      </c>
      <c r="J8299" s="215">
        <v>5139.8999999999996</v>
      </c>
      <c r="K8299" s="216" t="s">
        <v>88</v>
      </c>
    </row>
    <row r="8300" spans="1:11" x14ac:dyDescent="0.25">
      <c r="A8300" s="103" t="s">
        <v>809</v>
      </c>
      <c r="B8300" s="103" t="s">
        <v>344</v>
      </c>
      <c r="C8300" s="103" t="s">
        <v>481</v>
      </c>
      <c r="D8300" s="103" t="s">
        <v>494</v>
      </c>
      <c r="E8300" s="111"/>
      <c r="F8300" s="103" t="s">
        <v>495</v>
      </c>
      <c r="G8300" s="103" t="s">
        <v>99</v>
      </c>
      <c r="H8300" s="103" t="s">
        <v>363</v>
      </c>
      <c r="I8300" s="103" t="s">
        <v>92</v>
      </c>
      <c r="J8300" s="215">
        <v>3373.4</v>
      </c>
      <c r="K8300" s="216" t="s">
        <v>88</v>
      </c>
    </row>
    <row r="8301" spans="1:11" x14ac:dyDescent="0.25">
      <c r="A8301" s="103" t="s">
        <v>809</v>
      </c>
      <c r="B8301" s="103" t="s">
        <v>344</v>
      </c>
      <c r="C8301" s="103" t="s">
        <v>481</v>
      </c>
      <c r="D8301" s="103" t="s">
        <v>494</v>
      </c>
      <c r="E8301" s="111"/>
      <c r="F8301" s="103" t="s">
        <v>495</v>
      </c>
      <c r="G8301" s="103" t="s">
        <v>99</v>
      </c>
      <c r="H8301" s="103" t="s">
        <v>363</v>
      </c>
      <c r="I8301" s="103" t="s">
        <v>842</v>
      </c>
      <c r="J8301" s="215">
        <v>17.3</v>
      </c>
      <c r="K8301" s="216" t="s">
        <v>88</v>
      </c>
    </row>
    <row r="8302" spans="1:11" x14ac:dyDescent="0.25">
      <c r="A8302" s="103" t="s">
        <v>810</v>
      </c>
      <c r="B8302" s="103" t="s">
        <v>344</v>
      </c>
      <c r="C8302" s="103" t="s">
        <v>481</v>
      </c>
      <c r="D8302" s="103" t="s">
        <v>494</v>
      </c>
      <c r="E8302" s="111"/>
      <c r="F8302" s="103" t="s">
        <v>495</v>
      </c>
      <c r="G8302" s="103" t="s">
        <v>99</v>
      </c>
      <c r="H8302" s="103" t="s">
        <v>363</v>
      </c>
      <c r="I8302" s="103" t="s">
        <v>92</v>
      </c>
      <c r="J8302" s="215">
        <v>5720.29</v>
      </c>
      <c r="K8302" s="216" t="s">
        <v>88</v>
      </c>
    </row>
    <row r="8303" spans="1:11" x14ac:dyDescent="0.25">
      <c r="A8303" s="103" t="s">
        <v>810</v>
      </c>
      <c r="B8303" s="103" t="s">
        <v>344</v>
      </c>
      <c r="C8303" s="103" t="s">
        <v>481</v>
      </c>
      <c r="D8303" s="103" t="s">
        <v>494</v>
      </c>
      <c r="E8303" s="111"/>
      <c r="F8303" s="103" t="s">
        <v>495</v>
      </c>
      <c r="G8303" s="103" t="s">
        <v>99</v>
      </c>
      <c r="H8303" s="103" t="s">
        <v>363</v>
      </c>
      <c r="I8303" s="103" t="s">
        <v>842</v>
      </c>
      <c r="J8303" s="215">
        <v>1.55</v>
      </c>
      <c r="K8303" s="216" t="s">
        <v>88</v>
      </c>
    </row>
    <row r="8304" spans="1:11" x14ac:dyDescent="0.25">
      <c r="A8304" s="103" t="s">
        <v>1038</v>
      </c>
      <c r="B8304" s="103" t="s">
        <v>344</v>
      </c>
      <c r="C8304" s="103" t="s">
        <v>481</v>
      </c>
      <c r="D8304" s="103" t="s">
        <v>494</v>
      </c>
      <c r="E8304" s="111"/>
      <c r="F8304" s="103" t="s">
        <v>495</v>
      </c>
      <c r="G8304" s="103" t="s">
        <v>99</v>
      </c>
      <c r="H8304" s="103" t="s">
        <v>363</v>
      </c>
      <c r="I8304" s="103" t="s">
        <v>92</v>
      </c>
      <c r="J8304" s="215">
        <v>4565.41</v>
      </c>
      <c r="K8304" s="216" t="s">
        <v>88</v>
      </c>
    </row>
    <row r="8305" spans="1:11" x14ac:dyDescent="0.25">
      <c r="A8305" s="103" t="s">
        <v>1038</v>
      </c>
      <c r="B8305" s="103" t="s">
        <v>344</v>
      </c>
      <c r="C8305" s="103" t="s">
        <v>481</v>
      </c>
      <c r="D8305" s="103" t="s">
        <v>494</v>
      </c>
      <c r="E8305" s="111"/>
      <c r="F8305" s="103" t="s">
        <v>495</v>
      </c>
      <c r="G8305" s="103" t="s">
        <v>99</v>
      </c>
      <c r="H8305" s="103" t="s">
        <v>363</v>
      </c>
      <c r="I8305" s="103" t="s">
        <v>842</v>
      </c>
      <c r="J8305" s="215">
        <v>87.45</v>
      </c>
      <c r="K8305" s="216" t="s">
        <v>88</v>
      </c>
    </row>
    <row r="8306" spans="1:11" x14ac:dyDescent="0.25">
      <c r="A8306" s="103" t="s">
        <v>806</v>
      </c>
      <c r="B8306" s="103" t="s">
        <v>344</v>
      </c>
      <c r="C8306" s="103" t="s">
        <v>481</v>
      </c>
      <c r="D8306" s="103" t="s">
        <v>494</v>
      </c>
      <c r="E8306" s="111"/>
      <c r="F8306" s="103" t="s">
        <v>495</v>
      </c>
      <c r="G8306" s="103" t="s">
        <v>99</v>
      </c>
      <c r="H8306" s="103" t="s">
        <v>363</v>
      </c>
      <c r="I8306" s="103" t="s">
        <v>92</v>
      </c>
      <c r="J8306" s="215">
        <v>3711.72</v>
      </c>
      <c r="K8306" s="216" t="s">
        <v>88</v>
      </c>
    </row>
    <row r="8307" spans="1:11" x14ac:dyDescent="0.25">
      <c r="A8307" s="103" t="s">
        <v>807</v>
      </c>
      <c r="B8307" s="103" t="s">
        <v>344</v>
      </c>
      <c r="C8307" s="103" t="s">
        <v>481</v>
      </c>
      <c r="D8307" s="103" t="s">
        <v>494</v>
      </c>
      <c r="E8307" s="111"/>
      <c r="F8307" s="103" t="s">
        <v>495</v>
      </c>
      <c r="G8307" s="103" t="s">
        <v>99</v>
      </c>
      <c r="H8307" s="103" t="s">
        <v>363</v>
      </c>
      <c r="I8307" s="103" t="s">
        <v>92</v>
      </c>
      <c r="J8307" s="215">
        <v>4604.8100000000004</v>
      </c>
      <c r="K8307" s="216" t="s">
        <v>88</v>
      </c>
    </row>
    <row r="8308" spans="1:11" x14ac:dyDescent="0.25">
      <c r="A8308" s="103" t="s">
        <v>807</v>
      </c>
      <c r="B8308" s="103" t="s">
        <v>344</v>
      </c>
      <c r="C8308" s="103" t="s">
        <v>481</v>
      </c>
      <c r="D8308" s="103" t="s">
        <v>494</v>
      </c>
      <c r="E8308" s="111"/>
      <c r="F8308" s="103" t="s">
        <v>495</v>
      </c>
      <c r="G8308" s="103" t="s">
        <v>99</v>
      </c>
      <c r="H8308" s="103" t="s">
        <v>363</v>
      </c>
      <c r="I8308" s="103" t="s">
        <v>842</v>
      </c>
      <c r="J8308" s="215">
        <v>79.08</v>
      </c>
      <c r="K8308" s="216" t="s">
        <v>88</v>
      </c>
    </row>
    <row r="8309" spans="1:11" x14ac:dyDescent="0.25">
      <c r="A8309" s="103" t="s">
        <v>809</v>
      </c>
      <c r="B8309" s="103" t="s">
        <v>344</v>
      </c>
      <c r="C8309" s="103" t="s">
        <v>481</v>
      </c>
      <c r="D8309" s="103" t="s">
        <v>494</v>
      </c>
      <c r="E8309" s="111"/>
      <c r="F8309" s="103" t="s">
        <v>495</v>
      </c>
      <c r="G8309" s="103" t="s">
        <v>821</v>
      </c>
      <c r="H8309" s="103" t="s">
        <v>823</v>
      </c>
      <c r="I8309" s="103" t="s">
        <v>92</v>
      </c>
      <c r="J8309" s="215">
        <v>-2.68</v>
      </c>
      <c r="K8309" s="216" t="s">
        <v>88</v>
      </c>
    </row>
    <row r="8310" spans="1:11" x14ac:dyDescent="0.25">
      <c r="A8310" s="103" t="s">
        <v>810</v>
      </c>
      <c r="B8310" s="103" t="s">
        <v>344</v>
      </c>
      <c r="C8310" s="103" t="s">
        <v>481</v>
      </c>
      <c r="D8310" s="103" t="s">
        <v>494</v>
      </c>
      <c r="E8310" s="111"/>
      <c r="F8310" s="103" t="s">
        <v>495</v>
      </c>
      <c r="G8310" s="103" t="s">
        <v>821</v>
      </c>
      <c r="H8310" s="103" t="s">
        <v>823</v>
      </c>
      <c r="I8310" s="103" t="s">
        <v>92</v>
      </c>
      <c r="J8310" s="215">
        <v>16.09</v>
      </c>
      <c r="K8310" s="216" t="s">
        <v>88</v>
      </c>
    </row>
    <row r="8311" spans="1:11" x14ac:dyDescent="0.25">
      <c r="A8311" s="103" t="s">
        <v>806</v>
      </c>
      <c r="B8311" s="103" t="s">
        <v>344</v>
      </c>
      <c r="C8311" s="103" t="s">
        <v>481</v>
      </c>
      <c r="D8311" s="103" t="s">
        <v>494</v>
      </c>
      <c r="E8311" s="111"/>
      <c r="F8311" s="103" t="s">
        <v>495</v>
      </c>
      <c r="G8311" s="103" t="s">
        <v>821</v>
      </c>
      <c r="H8311" s="103" t="s">
        <v>823</v>
      </c>
      <c r="I8311" s="103" t="s">
        <v>92</v>
      </c>
      <c r="J8311" s="215">
        <v>8.0500000000000007</v>
      </c>
      <c r="K8311" s="216" t="s">
        <v>88</v>
      </c>
    </row>
    <row r="8312" spans="1:11" x14ac:dyDescent="0.25">
      <c r="A8312" s="103" t="s">
        <v>808</v>
      </c>
      <c r="B8312" s="103" t="s">
        <v>344</v>
      </c>
      <c r="C8312" s="103" t="s">
        <v>481</v>
      </c>
      <c r="D8312" s="103" t="s">
        <v>494</v>
      </c>
      <c r="E8312" s="111"/>
      <c r="F8312" s="103" t="s">
        <v>495</v>
      </c>
      <c r="G8312" s="103" t="s">
        <v>143</v>
      </c>
      <c r="H8312" s="103" t="s">
        <v>365</v>
      </c>
      <c r="I8312" s="103" t="s">
        <v>92</v>
      </c>
      <c r="J8312" s="215">
        <v>624.84</v>
      </c>
      <c r="K8312" s="216" t="s">
        <v>88</v>
      </c>
    </row>
    <row r="8313" spans="1:11" x14ac:dyDescent="0.25">
      <c r="A8313" s="103" t="s">
        <v>809</v>
      </c>
      <c r="B8313" s="103" t="s">
        <v>344</v>
      </c>
      <c r="C8313" s="103" t="s">
        <v>481</v>
      </c>
      <c r="D8313" s="103" t="s">
        <v>494</v>
      </c>
      <c r="E8313" s="111"/>
      <c r="F8313" s="103" t="s">
        <v>495</v>
      </c>
      <c r="G8313" s="103" t="s">
        <v>143</v>
      </c>
      <c r="H8313" s="103" t="s">
        <v>365</v>
      </c>
      <c r="I8313" s="103" t="s">
        <v>92</v>
      </c>
      <c r="J8313" s="215">
        <v>436.95</v>
      </c>
      <c r="K8313" s="216" t="s">
        <v>88</v>
      </c>
    </row>
    <row r="8314" spans="1:11" x14ac:dyDescent="0.25">
      <c r="A8314" s="103" t="s">
        <v>809</v>
      </c>
      <c r="B8314" s="103" t="s">
        <v>344</v>
      </c>
      <c r="C8314" s="103" t="s">
        <v>481</v>
      </c>
      <c r="D8314" s="103" t="s">
        <v>494</v>
      </c>
      <c r="E8314" s="111"/>
      <c r="F8314" s="103" t="s">
        <v>495</v>
      </c>
      <c r="G8314" s="103" t="s">
        <v>143</v>
      </c>
      <c r="H8314" s="103" t="s">
        <v>365</v>
      </c>
      <c r="I8314" s="103" t="s">
        <v>842</v>
      </c>
      <c r="J8314" s="215">
        <v>20.2</v>
      </c>
      <c r="K8314" s="216" t="s">
        <v>88</v>
      </c>
    </row>
    <row r="8315" spans="1:11" x14ac:dyDescent="0.25">
      <c r="A8315" s="103" t="s">
        <v>810</v>
      </c>
      <c r="B8315" s="103" t="s">
        <v>344</v>
      </c>
      <c r="C8315" s="103" t="s">
        <v>481</v>
      </c>
      <c r="D8315" s="103" t="s">
        <v>494</v>
      </c>
      <c r="E8315" s="111"/>
      <c r="F8315" s="103" t="s">
        <v>495</v>
      </c>
      <c r="G8315" s="103" t="s">
        <v>143</v>
      </c>
      <c r="H8315" s="103" t="s">
        <v>365</v>
      </c>
      <c r="I8315" s="103" t="s">
        <v>92</v>
      </c>
      <c r="J8315" s="215">
        <v>477.96</v>
      </c>
      <c r="K8315" s="216" t="s">
        <v>88</v>
      </c>
    </row>
    <row r="8316" spans="1:11" x14ac:dyDescent="0.25">
      <c r="A8316" s="103" t="s">
        <v>1038</v>
      </c>
      <c r="B8316" s="103" t="s">
        <v>344</v>
      </c>
      <c r="C8316" s="103" t="s">
        <v>481</v>
      </c>
      <c r="D8316" s="103" t="s">
        <v>494</v>
      </c>
      <c r="E8316" s="111"/>
      <c r="F8316" s="103" t="s">
        <v>495</v>
      </c>
      <c r="G8316" s="103" t="s">
        <v>143</v>
      </c>
      <c r="H8316" s="103" t="s">
        <v>365</v>
      </c>
      <c r="I8316" s="103" t="s">
        <v>92</v>
      </c>
      <c r="J8316" s="215">
        <v>618.01</v>
      </c>
      <c r="K8316" s="216" t="s">
        <v>88</v>
      </c>
    </row>
    <row r="8317" spans="1:11" x14ac:dyDescent="0.25">
      <c r="A8317" s="103" t="s">
        <v>806</v>
      </c>
      <c r="B8317" s="103" t="s">
        <v>344</v>
      </c>
      <c r="C8317" s="103" t="s">
        <v>481</v>
      </c>
      <c r="D8317" s="103" t="s">
        <v>494</v>
      </c>
      <c r="E8317" s="111"/>
      <c r="F8317" s="103" t="s">
        <v>495</v>
      </c>
      <c r="G8317" s="103" t="s">
        <v>143</v>
      </c>
      <c r="H8317" s="103" t="s">
        <v>365</v>
      </c>
      <c r="I8317" s="103" t="s">
        <v>92</v>
      </c>
      <c r="J8317" s="215">
        <v>743.19</v>
      </c>
      <c r="K8317" s="216" t="s">
        <v>88</v>
      </c>
    </row>
    <row r="8318" spans="1:11" x14ac:dyDescent="0.25">
      <c r="A8318" s="103" t="s">
        <v>806</v>
      </c>
      <c r="B8318" s="103" t="s">
        <v>344</v>
      </c>
      <c r="C8318" s="103" t="s">
        <v>481</v>
      </c>
      <c r="D8318" s="103" t="s">
        <v>494</v>
      </c>
      <c r="E8318" s="111"/>
      <c r="F8318" s="103" t="s">
        <v>495</v>
      </c>
      <c r="G8318" s="103" t="s">
        <v>143</v>
      </c>
      <c r="H8318" s="103" t="s">
        <v>365</v>
      </c>
      <c r="I8318" s="103" t="s">
        <v>842</v>
      </c>
      <c r="J8318" s="215">
        <v>4.71</v>
      </c>
      <c r="K8318" s="216" t="s">
        <v>88</v>
      </c>
    </row>
    <row r="8319" spans="1:11" x14ac:dyDescent="0.25">
      <c r="A8319" s="103" t="s">
        <v>807</v>
      </c>
      <c r="B8319" s="103" t="s">
        <v>344</v>
      </c>
      <c r="C8319" s="103" t="s">
        <v>481</v>
      </c>
      <c r="D8319" s="103" t="s">
        <v>494</v>
      </c>
      <c r="E8319" s="111"/>
      <c r="F8319" s="103" t="s">
        <v>495</v>
      </c>
      <c r="G8319" s="103" t="s">
        <v>143</v>
      </c>
      <c r="H8319" s="103" t="s">
        <v>365</v>
      </c>
      <c r="I8319" s="103" t="s">
        <v>92</v>
      </c>
      <c r="J8319" s="215">
        <v>104.48</v>
      </c>
      <c r="K8319" s="216" t="s">
        <v>88</v>
      </c>
    </row>
    <row r="8320" spans="1:11" x14ac:dyDescent="0.25">
      <c r="A8320" s="103" t="s">
        <v>808</v>
      </c>
      <c r="B8320" s="103" t="s">
        <v>344</v>
      </c>
      <c r="C8320" s="103" t="s">
        <v>481</v>
      </c>
      <c r="D8320" s="103" t="s">
        <v>494</v>
      </c>
      <c r="E8320" s="111"/>
      <c r="F8320" s="103" t="s">
        <v>495</v>
      </c>
      <c r="G8320" s="103" t="s">
        <v>95</v>
      </c>
      <c r="H8320" s="103" t="s">
        <v>366</v>
      </c>
      <c r="I8320" s="103" t="s">
        <v>92</v>
      </c>
      <c r="J8320" s="215">
        <v>17.28</v>
      </c>
      <c r="K8320" s="216" t="s">
        <v>88</v>
      </c>
    </row>
    <row r="8321" spans="1:11" x14ac:dyDescent="0.25">
      <c r="A8321" s="103" t="s">
        <v>809</v>
      </c>
      <c r="B8321" s="103" t="s">
        <v>344</v>
      </c>
      <c r="C8321" s="103" t="s">
        <v>481</v>
      </c>
      <c r="D8321" s="103" t="s">
        <v>494</v>
      </c>
      <c r="E8321" s="111"/>
      <c r="F8321" s="103" t="s">
        <v>495</v>
      </c>
      <c r="G8321" s="103" t="s">
        <v>95</v>
      </c>
      <c r="H8321" s="103" t="s">
        <v>366</v>
      </c>
      <c r="I8321" s="103" t="s">
        <v>92</v>
      </c>
      <c r="J8321" s="215">
        <v>11.24</v>
      </c>
      <c r="K8321" s="216" t="s">
        <v>88</v>
      </c>
    </row>
    <row r="8322" spans="1:11" x14ac:dyDescent="0.25">
      <c r="A8322" s="103" t="s">
        <v>810</v>
      </c>
      <c r="B8322" s="103" t="s">
        <v>344</v>
      </c>
      <c r="C8322" s="103" t="s">
        <v>481</v>
      </c>
      <c r="D8322" s="103" t="s">
        <v>494</v>
      </c>
      <c r="E8322" s="111"/>
      <c r="F8322" s="103" t="s">
        <v>495</v>
      </c>
      <c r="G8322" s="103" t="s">
        <v>95</v>
      </c>
      <c r="H8322" s="103" t="s">
        <v>366</v>
      </c>
      <c r="I8322" s="103" t="s">
        <v>92</v>
      </c>
      <c r="J8322" s="215">
        <v>2.62</v>
      </c>
      <c r="K8322" s="216" t="s">
        <v>88</v>
      </c>
    </row>
    <row r="8323" spans="1:11" x14ac:dyDescent="0.25">
      <c r="A8323" s="103" t="s">
        <v>1038</v>
      </c>
      <c r="B8323" s="103" t="s">
        <v>344</v>
      </c>
      <c r="C8323" s="103" t="s">
        <v>481</v>
      </c>
      <c r="D8323" s="103" t="s">
        <v>494</v>
      </c>
      <c r="E8323" s="111"/>
      <c r="F8323" s="103" t="s">
        <v>495</v>
      </c>
      <c r="G8323" s="103" t="s">
        <v>95</v>
      </c>
      <c r="H8323" s="103" t="s">
        <v>366</v>
      </c>
      <c r="I8323" s="103" t="s">
        <v>92</v>
      </c>
      <c r="J8323" s="215">
        <v>10.61</v>
      </c>
      <c r="K8323" s="216" t="s">
        <v>88</v>
      </c>
    </row>
    <row r="8324" spans="1:11" x14ac:dyDescent="0.25">
      <c r="A8324" s="103" t="s">
        <v>806</v>
      </c>
      <c r="B8324" s="103" t="s">
        <v>344</v>
      </c>
      <c r="C8324" s="103" t="s">
        <v>481</v>
      </c>
      <c r="D8324" s="103" t="s">
        <v>494</v>
      </c>
      <c r="E8324" s="111"/>
      <c r="F8324" s="103" t="s">
        <v>495</v>
      </c>
      <c r="G8324" s="103" t="s">
        <v>95</v>
      </c>
      <c r="H8324" s="103" t="s">
        <v>366</v>
      </c>
      <c r="I8324" s="103" t="s">
        <v>92</v>
      </c>
      <c r="J8324" s="215">
        <v>12.39</v>
      </c>
      <c r="K8324" s="216" t="s">
        <v>88</v>
      </c>
    </row>
    <row r="8325" spans="1:11" x14ac:dyDescent="0.25">
      <c r="A8325" s="103" t="s">
        <v>807</v>
      </c>
      <c r="B8325" s="103" t="s">
        <v>344</v>
      </c>
      <c r="C8325" s="103" t="s">
        <v>481</v>
      </c>
      <c r="D8325" s="103" t="s">
        <v>494</v>
      </c>
      <c r="E8325" s="111"/>
      <c r="F8325" s="103" t="s">
        <v>495</v>
      </c>
      <c r="G8325" s="103" t="s">
        <v>95</v>
      </c>
      <c r="H8325" s="103" t="s">
        <v>366</v>
      </c>
      <c r="I8325" s="103" t="s">
        <v>92</v>
      </c>
      <c r="J8325" s="215">
        <v>15.33</v>
      </c>
      <c r="K8325" s="216" t="s">
        <v>88</v>
      </c>
    </row>
    <row r="8326" spans="1:11" x14ac:dyDescent="0.25">
      <c r="A8326" s="103" t="s">
        <v>808</v>
      </c>
      <c r="B8326" s="103" t="s">
        <v>344</v>
      </c>
      <c r="C8326" s="103" t="s">
        <v>481</v>
      </c>
      <c r="D8326" s="103" t="s">
        <v>494</v>
      </c>
      <c r="E8326" s="111"/>
      <c r="F8326" s="103" t="s">
        <v>495</v>
      </c>
      <c r="G8326" s="103" t="s">
        <v>732</v>
      </c>
      <c r="H8326" s="103" t="s">
        <v>733</v>
      </c>
      <c r="I8326" s="103" t="s">
        <v>92</v>
      </c>
      <c r="J8326" s="215">
        <v>-15.47</v>
      </c>
      <c r="K8326" s="216" t="s">
        <v>88</v>
      </c>
    </row>
    <row r="8327" spans="1:11" x14ac:dyDescent="0.25">
      <c r="A8327" s="103" t="s">
        <v>809</v>
      </c>
      <c r="B8327" s="103" t="s">
        <v>344</v>
      </c>
      <c r="C8327" s="103" t="s">
        <v>481</v>
      </c>
      <c r="D8327" s="103" t="s">
        <v>494</v>
      </c>
      <c r="E8327" s="111"/>
      <c r="F8327" s="103" t="s">
        <v>495</v>
      </c>
      <c r="G8327" s="103" t="s">
        <v>732</v>
      </c>
      <c r="H8327" s="103" t="s">
        <v>733</v>
      </c>
      <c r="I8327" s="103" t="s">
        <v>92</v>
      </c>
      <c r="J8327" s="215">
        <v>8.49</v>
      </c>
      <c r="K8327" s="216" t="s">
        <v>88</v>
      </c>
    </row>
    <row r="8328" spans="1:11" x14ac:dyDescent="0.25">
      <c r="A8328" s="103" t="s">
        <v>810</v>
      </c>
      <c r="B8328" s="103" t="s">
        <v>344</v>
      </c>
      <c r="C8328" s="103" t="s">
        <v>481</v>
      </c>
      <c r="D8328" s="103" t="s">
        <v>494</v>
      </c>
      <c r="E8328" s="111"/>
      <c r="F8328" s="103" t="s">
        <v>495</v>
      </c>
      <c r="G8328" s="103" t="s">
        <v>732</v>
      </c>
      <c r="H8328" s="103" t="s">
        <v>733</v>
      </c>
      <c r="I8328" s="103" t="s">
        <v>92</v>
      </c>
      <c r="J8328" s="215">
        <v>14.71</v>
      </c>
      <c r="K8328" s="216" t="s">
        <v>88</v>
      </c>
    </row>
    <row r="8329" spans="1:11" x14ac:dyDescent="0.25">
      <c r="A8329" s="103" t="s">
        <v>806</v>
      </c>
      <c r="B8329" s="103" t="s">
        <v>344</v>
      </c>
      <c r="C8329" s="103" t="s">
        <v>481</v>
      </c>
      <c r="D8329" s="103" t="s">
        <v>494</v>
      </c>
      <c r="E8329" s="111"/>
      <c r="F8329" s="103" t="s">
        <v>495</v>
      </c>
      <c r="G8329" s="103" t="s">
        <v>732</v>
      </c>
      <c r="H8329" s="103" t="s">
        <v>733</v>
      </c>
      <c r="I8329" s="103" t="s">
        <v>92</v>
      </c>
      <c r="J8329" s="215">
        <v>28.36</v>
      </c>
      <c r="K8329" s="216" t="s">
        <v>88</v>
      </c>
    </row>
    <row r="8330" spans="1:11" x14ac:dyDescent="0.25">
      <c r="A8330" s="103" t="s">
        <v>808</v>
      </c>
      <c r="B8330" s="103" t="s">
        <v>344</v>
      </c>
      <c r="C8330" s="103" t="s">
        <v>481</v>
      </c>
      <c r="D8330" s="103" t="s">
        <v>494</v>
      </c>
      <c r="E8330" s="111"/>
      <c r="F8330" s="103" t="s">
        <v>495</v>
      </c>
      <c r="G8330" s="103" t="s">
        <v>142</v>
      </c>
      <c r="H8330" s="103" t="s">
        <v>367</v>
      </c>
      <c r="I8330" s="103" t="s">
        <v>92</v>
      </c>
      <c r="J8330" s="215">
        <v>4024.12</v>
      </c>
      <c r="K8330" s="216" t="s">
        <v>88</v>
      </c>
    </row>
    <row r="8331" spans="1:11" x14ac:dyDescent="0.25">
      <c r="A8331" s="103" t="s">
        <v>809</v>
      </c>
      <c r="B8331" s="103" t="s">
        <v>344</v>
      </c>
      <c r="C8331" s="103" t="s">
        <v>481</v>
      </c>
      <c r="D8331" s="103" t="s">
        <v>494</v>
      </c>
      <c r="E8331" s="111"/>
      <c r="F8331" s="103" t="s">
        <v>495</v>
      </c>
      <c r="G8331" s="103" t="s">
        <v>142</v>
      </c>
      <c r="H8331" s="103" t="s">
        <v>367</v>
      </c>
      <c r="I8331" s="103" t="s">
        <v>92</v>
      </c>
      <c r="J8331" s="215">
        <v>4387.7299999999996</v>
      </c>
      <c r="K8331" s="216" t="s">
        <v>88</v>
      </c>
    </row>
    <row r="8332" spans="1:11" x14ac:dyDescent="0.25">
      <c r="A8332" s="103" t="s">
        <v>810</v>
      </c>
      <c r="B8332" s="103" t="s">
        <v>344</v>
      </c>
      <c r="C8332" s="103" t="s">
        <v>481</v>
      </c>
      <c r="D8332" s="103" t="s">
        <v>494</v>
      </c>
      <c r="E8332" s="111"/>
      <c r="F8332" s="103" t="s">
        <v>495</v>
      </c>
      <c r="G8332" s="103" t="s">
        <v>142</v>
      </c>
      <c r="H8332" s="103" t="s">
        <v>367</v>
      </c>
      <c r="I8332" s="103" t="s">
        <v>92</v>
      </c>
      <c r="J8332" s="215">
        <v>3979.02</v>
      </c>
      <c r="K8332" s="216" t="s">
        <v>88</v>
      </c>
    </row>
    <row r="8333" spans="1:11" x14ac:dyDescent="0.25">
      <c r="A8333" s="103" t="s">
        <v>1038</v>
      </c>
      <c r="B8333" s="103" t="s">
        <v>344</v>
      </c>
      <c r="C8333" s="103" t="s">
        <v>481</v>
      </c>
      <c r="D8333" s="103" t="s">
        <v>494</v>
      </c>
      <c r="E8333" s="111"/>
      <c r="F8333" s="103" t="s">
        <v>495</v>
      </c>
      <c r="G8333" s="103" t="s">
        <v>142</v>
      </c>
      <c r="H8333" s="103" t="s">
        <v>367</v>
      </c>
      <c r="I8333" s="103" t="s">
        <v>92</v>
      </c>
      <c r="J8333" s="215">
        <v>4316.5600000000004</v>
      </c>
      <c r="K8333" s="216" t="s">
        <v>88</v>
      </c>
    </row>
    <row r="8334" spans="1:11" x14ac:dyDescent="0.25">
      <c r="A8334" s="103" t="s">
        <v>1038</v>
      </c>
      <c r="B8334" s="103" t="s">
        <v>344</v>
      </c>
      <c r="C8334" s="103" t="s">
        <v>481</v>
      </c>
      <c r="D8334" s="103" t="s">
        <v>494</v>
      </c>
      <c r="E8334" s="111"/>
      <c r="F8334" s="103" t="s">
        <v>495</v>
      </c>
      <c r="G8334" s="103" t="s">
        <v>142</v>
      </c>
      <c r="H8334" s="103" t="s">
        <v>367</v>
      </c>
      <c r="I8334" s="103" t="s">
        <v>842</v>
      </c>
      <c r="J8334" s="215">
        <v>9.33</v>
      </c>
      <c r="K8334" s="216" t="s">
        <v>88</v>
      </c>
    </row>
    <row r="8335" spans="1:11" x14ac:dyDescent="0.25">
      <c r="A8335" s="103" t="s">
        <v>806</v>
      </c>
      <c r="B8335" s="103" t="s">
        <v>344</v>
      </c>
      <c r="C8335" s="103" t="s">
        <v>481</v>
      </c>
      <c r="D8335" s="103" t="s">
        <v>494</v>
      </c>
      <c r="E8335" s="111"/>
      <c r="F8335" s="103" t="s">
        <v>495</v>
      </c>
      <c r="G8335" s="103" t="s">
        <v>142</v>
      </c>
      <c r="H8335" s="103" t="s">
        <v>367</v>
      </c>
      <c r="I8335" s="103" t="s">
        <v>92</v>
      </c>
      <c r="J8335" s="215">
        <v>4217.43</v>
      </c>
      <c r="K8335" s="216" t="s">
        <v>88</v>
      </c>
    </row>
    <row r="8336" spans="1:11" x14ac:dyDescent="0.25">
      <c r="A8336" s="103" t="s">
        <v>807</v>
      </c>
      <c r="B8336" s="103" t="s">
        <v>344</v>
      </c>
      <c r="C8336" s="103" t="s">
        <v>481</v>
      </c>
      <c r="D8336" s="103" t="s">
        <v>494</v>
      </c>
      <c r="E8336" s="111"/>
      <c r="F8336" s="103" t="s">
        <v>495</v>
      </c>
      <c r="G8336" s="103" t="s">
        <v>142</v>
      </c>
      <c r="H8336" s="103" t="s">
        <v>367</v>
      </c>
      <c r="I8336" s="103" t="s">
        <v>92</v>
      </c>
      <c r="J8336" s="215">
        <v>5010.4799999999996</v>
      </c>
      <c r="K8336" s="216" t="s">
        <v>88</v>
      </c>
    </row>
    <row r="8337" spans="1:11" x14ac:dyDescent="0.25">
      <c r="A8337" s="103" t="s">
        <v>807</v>
      </c>
      <c r="B8337" s="103" t="s">
        <v>344</v>
      </c>
      <c r="C8337" s="103" t="s">
        <v>481</v>
      </c>
      <c r="D8337" s="103" t="s">
        <v>494</v>
      </c>
      <c r="E8337" s="111"/>
      <c r="F8337" s="103" t="s">
        <v>495</v>
      </c>
      <c r="G8337" s="103" t="s">
        <v>142</v>
      </c>
      <c r="H8337" s="103" t="s">
        <v>367</v>
      </c>
      <c r="I8337" s="103" t="s">
        <v>842</v>
      </c>
      <c r="J8337" s="215">
        <v>45.44</v>
      </c>
      <c r="K8337" s="216" t="s">
        <v>88</v>
      </c>
    </row>
    <row r="8338" spans="1:11" x14ac:dyDescent="0.25">
      <c r="A8338" s="103" t="s">
        <v>807</v>
      </c>
      <c r="B8338" s="103" t="s">
        <v>344</v>
      </c>
      <c r="C8338" s="103" t="s">
        <v>481</v>
      </c>
      <c r="D8338" s="103" t="s">
        <v>494</v>
      </c>
      <c r="E8338" s="111"/>
      <c r="F8338" s="103" t="s">
        <v>495</v>
      </c>
      <c r="G8338" s="103" t="s">
        <v>142</v>
      </c>
      <c r="H8338" s="103" t="s">
        <v>734</v>
      </c>
      <c r="I8338" s="103" t="s">
        <v>842</v>
      </c>
      <c r="J8338" s="215">
        <v>5.98</v>
      </c>
      <c r="K8338" s="216" t="s">
        <v>88</v>
      </c>
    </row>
    <row r="8339" spans="1:11" x14ac:dyDescent="0.25">
      <c r="A8339" s="103" t="s">
        <v>809</v>
      </c>
      <c r="B8339" s="103" t="s">
        <v>344</v>
      </c>
      <c r="C8339" s="103" t="s">
        <v>481</v>
      </c>
      <c r="D8339" s="103" t="s">
        <v>494</v>
      </c>
      <c r="E8339" s="111"/>
      <c r="F8339" s="103" t="s">
        <v>495</v>
      </c>
      <c r="G8339" s="103" t="s">
        <v>141</v>
      </c>
      <c r="H8339" s="103" t="s">
        <v>368</v>
      </c>
      <c r="I8339" s="103" t="s">
        <v>92</v>
      </c>
      <c r="J8339" s="215">
        <v>31.01</v>
      </c>
      <c r="K8339" s="216" t="s">
        <v>88</v>
      </c>
    </row>
    <row r="8340" spans="1:11" x14ac:dyDescent="0.25">
      <c r="A8340" s="103" t="s">
        <v>810</v>
      </c>
      <c r="B8340" s="103" t="s">
        <v>344</v>
      </c>
      <c r="C8340" s="103" t="s">
        <v>481</v>
      </c>
      <c r="D8340" s="103" t="s">
        <v>494</v>
      </c>
      <c r="E8340" s="111"/>
      <c r="F8340" s="103" t="s">
        <v>495</v>
      </c>
      <c r="G8340" s="103" t="s">
        <v>141</v>
      </c>
      <c r="H8340" s="103" t="s">
        <v>368</v>
      </c>
      <c r="I8340" s="103" t="s">
        <v>92</v>
      </c>
      <c r="J8340" s="215">
        <v>5.73</v>
      </c>
      <c r="K8340" s="216" t="s">
        <v>88</v>
      </c>
    </row>
    <row r="8341" spans="1:11" x14ac:dyDescent="0.25">
      <c r="A8341" s="103" t="s">
        <v>808</v>
      </c>
      <c r="B8341" s="103" t="s">
        <v>344</v>
      </c>
      <c r="C8341" s="103" t="s">
        <v>481</v>
      </c>
      <c r="D8341" s="103" t="s">
        <v>494</v>
      </c>
      <c r="E8341" s="111"/>
      <c r="F8341" s="103" t="s">
        <v>495</v>
      </c>
      <c r="G8341" s="103" t="s">
        <v>97</v>
      </c>
      <c r="H8341" s="103" t="s">
        <v>369</v>
      </c>
      <c r="I8341" s="103" t="s">
        <v>92</v>
      </c>
      <c r="J8341" s="215">
        <v>460.39</v>
      </c>
      <c r="K8341" s="216" t="s">
        <v>88</v>
      </c>
    </row>
    <row r="8342" spans="1:11" x14ac:dyDescent="0.25">
      <c r="A8342" s="103" t="s">
        <v>809</v>
      </c>
      <c r="B8342" s="103" t="s">
        <v>344</v>
      </c>
      <c r="C8342" s="103" t="s">
        <v>481</v>
      </c>
      <c r="D8342" s="103" t="s">
        <v>494</v>
      </c>
      <c r="E8342" s="111"/>
      <c r="F8342" s="103" t="s">
        <v>495</v>
      </c>
      <c r="G8342" s="103" t="s">
        <v>97</v>
      </c>
      <c r="H8342" s="103" t="s">
        <v>369</v>
      </c>
      <c r="I8342" s="103" t="s">
        <v>92</v>
      </c>
      <c r="J8342" s="215">
        <v>209.25</v>
      </c>
      <c r="K8342" s="216" t="s">
        <v>88</v>
      </c>
    </row>
    <row r="8343" spans="1:11" x14ac:dyDescent="0.25">
      <c r="A8343" s="103" t="s">
        <v>810</v>
      </c>
      <c r="B8343" s="103" t="s">
        <v>344</v>
      </c>
      <c r="C8343" s="103" t="s">
        <v>481</v>
      </c>
      <c r="D8343" s="103" t="s">
        <v>494</v>
      </c>
      <c r="E8343" s="111"/>
      <c r="F8343" s="103" t="s">
        <v>495</v>
      </c>
      <c r="G8343" s="103" t="s">
        <v>97</v>
      </c>
      <c r="H8343" s="103" t="s">
        <v>369</v>
      </c>
      <c r="I8343" s="103" t="s">
        <v>92</v>
      </c>
      <c r="J8343" s="215">
        <v>243.71</v>
      </c>
      <c r="K8343" s="216" t="s">
        <v>88</v>
      </c>
    </row>
    <row r="8344" spans="1:11" x14ac:dyDescent="0.25">
      <c r="A8344" s="103" t="s">
        <v>1038</v>
      </c>
      <c r="B8344" s="103" t="s">
        <v>344</v>
      </c>
      <c r="C8344" s="103" t="s">
        <v>481</v>
      </c>
      <c r="D8344" s="103" t="s">
        <v>494</v>
      </c>
      <c r="E8344" s="111"/>
      <c r="F8344" s="103" t="s">
        <v>495</v>
      </c>
      <c r="G8344" s="103" t="s">
        <v>97</v>
      </c>
      <c r="H8344" s="103" t="s">
        <v>369</v>
      </c>
      <c r="I8344" s="103" t="s">
        <v>92</v>
      </c>
      <c r="J8344" s="215">
        <v>216</v>
      </c>
      <c r="K8344" s="216" t="s">
        <v>88</v>
      </c>
    </row>
    <row r="8345" spans="1:11" x14ac:dyDescent="0.25">
      <c r="A8345" s="103" t="s">
        <v>806</v>
      </c>
      <c r="B8345" s="103" t="s">
        <v>344</v>
      </c>
      <c r="C8345" s="103" t="s">
        <v>481</v>
      </c>
      <c r="D8345" s="103" t="s">
        <v>494</v>
      </c>
      <c r="E8345" s="111"/>
      <c r="F8345" s="103" t="s">
        <v>495</v>
      </c>
      <c r="G8345" s="103" t="s">
        <v>97</v>
      </c>
      <c r="H8345" s="103" t="s">
        <v>369</v>
      </c>
      <c r="I8345" s="103" t="s">
        <v>92</v>
      </c>
      <c r="J8345" s="215">
        <v>234.64</v>
      </c>
      <c r="K8345" s="216" t="s">
        <v>88</v>
      </c>
    </row>
    <row r="8346" spans="1:11" x14ac:dyDescent="0.25">
      <c r="A8346" s="103" t="s">
        <v>807</v>
      </c>
      <c r="B8346" s="103" t="s">
        <v>344</v>
      </c>
      <c r="C8346" s="103" t="s">
        <v>481</v>
      </c>
      <c r="D8346" s="103" t="s">
        <v>494</v>
      </c>
      <c r="E8346" s="111"/>
      <c r="F8346" s="103" t="s">
        <v>495</v>
      </c>
      <c r="G8346" s="103" t="s">
        <v>97</v>
      </c>
      <c r="H8346" s="103" t="s">
        <v>369</v>
      </c>
      <c r="I8346" s="103" t="s">
        <v>92</v>
      </c>
      <c r="J8346" s="215">
        <v>283.31</v>
      </c>
      <c r="K8346" s="216" t="s">
        <v>88</v>
      </c>
    </row>
    <row r="8347" spans="1:11" x14ac:dyDescent="0.25">
      <c r="A8347" s="103" t="s">
        <v>808</v>
      </c>
      <c r="B8347" s="103" t="s">
        <v>344</v>
      </c>
      <c r="C8347" s="103" t="s">
        <v>481</v>
      </c>
      <c r="D8347" s="103" t="s">
        <v>494</v>
      </c>
      <c r="E8347" s="111"/>
      <c r="F8347" s="103" t="s">
        <v>495</v>
      </c>
      <c r="G8347" s="103" t="s">
        <v>140</v>
      </c>
      <c r="H8347" s="103" t="s">
        <v>649</v>
      </c>
      <c r="I8347" s="103" t="s">
        <v>92</v>
      </c>
      <c r="J8347" s="215">
        <v>249.87</v>
      </c>
      <c r="K8347" s="216" t="s">
        <v>88</v>
      </c>
    </row>
    <row r="8348" spans="1:11" x14ac:dyDescent="0.25">
      <c r="A8348" s="103" t="s">
        <v>809</v>
      </c>
      <c r="B8348" s="103" t="s">
        <v>344</v>
      </c>
      <c r="C8348" s="103" t="s">
        <v>481</v>
      </c>
      <c r="D8348" s="103" t="s">
        <v>494</v>
      </c>
      <c r="E8348" s="111"/>
      <c r="F8348" s="103" t="s">
        <v>495</v>
      </c>
      <c r="G8348" s="103" t="s">
        <v>140</v>
      </c>
      <c r="H8348" s="103" t="s">
        <v>649</v>
      </c>
      <c r="I8348" s="103" t="s">
        <v>92</v>
      </c>
      <c r="J8348" s="215">
        <v>198.55</v>
      </c>
      <c r="K8348" s="216" t="s">
        <v>88</v>
      </c>
    </row>
    <row r="8349" spans="1:11" x14ac:dyDescent="0.25">
      <c r="A8349" s="103" t="s">
        <v>810</v>
      </c>
      <c r="B8349" s="103" t="s">
        <v>344</v>
      </c>
      <c r="C8349" s="103" t="s">
        <v>481</v>
      </c>
      <c r="D8349" s="103" t="s">
        <v>494</v>
      </c>
      <c r="E8349" s="111"/>
      <c r="F8349" s="103" t="s">
        <v>495</v>
      </c>
      <c r="G8349" s="103" t="s">
        <v>140</v>
      </c>
      <c r="H8349" s="103" t="s">
        <v>649</v>
      </c>
      <c r="I8349" s="103" t="s">
        <v>92</v>
      </c>
      <c r="J8349" s="215">
        <v>174.05</v>
      </c>
      <c r="K8349" s="216" t="s">
        <v>88</v>
      </c>
    </row>
    <row r="8350" spans="1:11" x14ac:dyDescent="0.25">
      <c r="A8350" s="103" t="s">
        <v>1038</v>
      </c>
      <c r="B8350" s="103" t="s">
        <v>344</v>
      </c>
      <c r="C8350" s="103" t="s">
        <v>481</v>
      </c>
      <c r="D8350" s="103" t="s">
        <v>494</v>
      </c>
      <c r="E8350" s="111"/>
      <c r="F8350" s="103" t="s">
        <v>495</v>
      </c>
      <c r="G8350" s="103" t="s">
        <v>140</v>
      </c>
      <c r="H8350" s="103" t="s">
        <v>649</v>
      </c>
      <c r="I8350" s="103" t="s">
        <v>92</v>
      </c>
      <c r="J8350" s="215">
        <v>101.12</v>
      </c>
      <c r="K8350" s="216" t="s">
        <v>88</v>
      </c>
    </row>
    <row r="8351" spans="1:11" x14ac:dyDescent="0.25">
      <c r="A8351" s="103" t="s">
        <v>806</v>
      </c>
      <c r="B8351" s="103" t="s">
        <v>344</v>
      </c>
      <c r="C8351" s="103" t="s">
        <v>481</v>
      </c>
      <c r="D8351" s="103" t="s">
        <v>494</v>
      </c>
      <c r="E8351" s="111"/>
      <c r="F8351" s="103" t="s">
        <v>495</v>
      </c>
      <c r="G8351" s="103" t="s">
        <v>140</v>
      </c>
      <c r="H8351" s="103" t="s">
        <v>649</v>
      </c>
      <c r="I8351" s="103" t="s">
        <v>92</v>
      </c>
      <c r="J8351" s="215">
        <v>152.1</v>
      </c>
      <c r="K8351" s="216" t="s">
        <v>88</v>
      </c>
    </row>
    <row r="8352" spans="1:11" x14ac:dyDescent="0.25">
      <c r="A8352" s="103" t="s">
        <v>807</v>
      </c>
      <c r="B8352" s="103" t="s">
        <v>344</v>
      </c>
      <c r="C8352" s="103" t="s">
        <v>481</v>
      </c>
      <c r="D8352" s="103" t="s">
        <v>494</v>
      </c>
      <c r="E8352" s="111"/>
      <c r="F8352" s="103" t="s">
        <v>495</v>
      </c>
      <c r="G8352" s="103" t="s">
        <v>140</v>
      </c>
      <c r="H8352" s="103" t="s">
        <v>649</v>
      </c>
      <c r="I8352" s="103" t="s">
        <v>92</v>
      </c>
      <c r="J8352" s="215">
        <v>444.99</v>
      </c>
      <c r="K8352" s="216" t="s">
        <v>88</v>
      </c>
    </row>
    <row r="8353" spans="1:11" x14ac:dyDescent="0.25">
      <c r="A8353" s="103" t="s">
        <v>808</v>
      </c>
      <c r="B8353" s="103" t="s">
        <v>344</v>
      </c>
      <c r="C8353" s="103" t="s">
        <v>481</v>
      </c>
      <c r="D8353" s="103" t="s">
        <v>494</v>
      </c>
      <c r="E8353" s="111"/>
      <c r="F8353" s="103" t="s">
        <v>495</v>
      </c>
      <c r="G8353" s="103" t="s">
        <v>139</v>
      </c>
      <c r="H8353" s="103" t="s">
        <v>646</v>
      </c>
      <c r="I8353" s="103" t="s">
        <v>92</v>
      </c>
      <c r="J8353" s="215">
        <v>83.72</v>
      </c>
      <c r="K8353" s="216" t="s">
        <v>88</v>
      </c>
    </row>
    <row r="8354" spans="1:11" x14ac:dyDescent="0.25">
      <c r="A8354" s="103" t="s">
        <v>809</v>
      </c>
      <c r="B8354" s="103" t="s">
        <v>344</v>
      </c>
      <c r="C8354" s="103" t="s">
        <v>481</v>
      </c>
      <c r="D8354" s="103" t="s">
        <v>494</v>
      </c>
      <c r="E8354" s="111"/>
      <c r="F8354" s="103" t="s">
        <v>495</v>
      </c>
      <c r="G8354" s="103" t="s">
        <v>139</v>
      </c>
      <c r="H8354" s="103" t="s">
        <v>646</v>
      </c>
      <c r="I8354" s="103" t="s">
        <v>92</v>
      </c>
      <c r="J8354" s="215">
        <v>-8.64</v>
      </c>
      <c r="K8354" s="216" t="s">
        <v>88</v>
      </c>
    </row>
    <row r="8355" spans="1:11" x14ac:dyDescent="0.25">
      <c r="A8355" s="103" t="s">
        <v>810</v>
      </c>
      <c r="B8355" s="103" t="s">
        <v>344</v>
      </c>
      <c r="C8355" s="103" t="s">
        <v>481</v>
      </c>
      <c r="D8355" s="103" t="s">
        <v>494</v>
      </c>
      <c r="E8355" s="111"/>
      <c r="F8355" s="103" t="s">
        <v>495</v>
      </c>
      <c r="G8355" s="103" t="s">
        <v>139</v>
      </c>
      <c r="H8355" s="103" t="s">
        <v>646</v>
      </c>
      <c r="I8355" s="103" t="s">
        <v>92</v>
      </c>
      <c r="J8355" s="215">
        <v>17.28</v>
      </c>
      <c r="K8355" s="216" t="s">
        <v>88</v>
      </c>
    </row>
    <row r="8356" spans="1:11" x14ac:dyDescent="0.25">
      <c r="A8356" s="103" t="s">
        <v>1038</v>
      </c>
      <c r="B8356" s="103" t="s">
        <v>344</v>
      </c>
      <c r="C8356" s="103" t="s">
        <v>481</v>
      </c>
      <c r="D8356" s="103" t="s">
        <v>494</v>
      </c>
      <c r="E8356" s="111"/>
      <c r="F8356" s="103" t="s">
        <v>495</v>
      </c>
      <c r="G8356" s="103" t="s">
        <v>139</v>
      </c>
      <c r="H8356" s="103" t="s">
        <v>646</v>
      </c>
      <c r="I8356" s="103" t="s">
        <v>92</v>
      </c>
      <c r="J8356" s="215">
        <v>7.89</v>
      </c>
      <c r="K8356" s="216" t="s">
        <v>88</v>
      </c>
    </row>
    <row r="8357" spans="1:11" x14ac:dyDescent="0.25">
      <c r="A8357" s="103" t="s">
        <v>806</v>
      </c>
      <c r="B8357" s="103" t="s">
        <v>344</v>
      </c>
      <c r="C8357" s="103" t="s">
        <v>481</v>
      </c>
      <c r="D8357" s="103" t="s">
        <v>494</v>
      </c>
      <c r="E8357" s="111"/>
      <c r="F8357" s="103" t="s">
        <v>495</v>
      </c>
      <c r="G8357" s="103" t="s">
        <v>139</v>
      </c>
      <c r="H8357" s="103" t="s">
        <v>646</v>
      </c>
      <c r="I8357" s="103" t="s">
        <v>92</v>
      </c>
      <c r="J8357" s="215">
        <v>18.829999999999998</v>
      </c>
      <c r="K8357" s="216" t="s">
        <v>88</v>
      </c>
    </row>
    <row r="8358" spans="1:11" x14ac:dyDescent="0.25">
      <c r="A8358" s="103" t="s">
        <v>807</v>
      </c>
      <c r="B8358" s="103" t="s">
        <v>344</v>
      </c>
      <c r="C8358" s="103" t="s">
        <v>481</v>
      </c>
      <c r="D8358" s="103" t="s">
        <v>494</v>
      </c>
      <c r="E8358" s="111"/>
      <c r="F8358" s="103" t="s">
        <v>495</v>
      </c>
      <c r="G8358" s="103" t="s">
        <v>139</v>
      </c>
      <c r="H8358" s="103" t="s">
        <v>646</v>
      </c>
      <c r="I8358" s="103" t="s">
        <v>92</v>
      </c>
      <c r="J8358" s="215">
        <v>13.1</v>
      </c>
      <c r="K8358" s="216" t="s">
        <v>88</v>
      </c>
    </row>
    <row r="8359" spans="1:11" x14ac:dyDescent="0.25">
      <c r="A8359" s="103" t="s">
        <v>808</v>
      </c>
      <c r="B8359" s="103" t="s">
        <v>344</v>
      </c>
      <c r="C8359" s="103" t="s">
        <v>481</v>
      </c>
      <c r="D8359" s="103" t="s">
        <v>494</v>
      </c>
      <c r="E8359" s="111"/>
      <c r="F8359" s="103" t="s">
        <v>495</v>
      </c>
      <c r="G8359" s="103" t="s">
        <v>138</v>
      </c>
      <c r="H8359" s="103" t="s">
        <v>647</v>
      </c>
      <c r="I8359" s="103" t="s">
        <v>92</v>
      </c>
      <c r="J8359" s="215">
        <v>182.53</v>
      </c>
      <c r="K8359" s="216" t="s">
        <v>88</v>
      </c>
    </row>
    <row r="8360" spans="1:11" x14ac:dyDescent="0.25">
      <c r="A8360" s="103" t="s">
        <v>809</v>
      </c>
      <c r="B8360" s="103" t="s">
        <v>344</v>
      </c>
      <c r="C8360" s="103" t="s">
        <v>481</v>
      </c>
      <c r="D8360" s="103" t="s">
        <v>494</v>
      </c>
      <c r="E8360" s="111"/>
      <c r="F8360" s="103" t="s">
        <v>495</v>
      </c>
      <c r="G8360" s="103" t="s">
        <v>138</v>
      </c>
      <c r="H8360" s="103" t="s">
        <v>647</v>
      </c>
      <c r="I8360" s="103" t="s">
        <v>92</v>
      </c>
      <c r="J8360" s="215">
        <v>199.37</v>
      </c>
      <c r="K8360" s="216" t="s">
        <v>88</v>
      </c>
    </row>
    <row r="8361" spans="1:11" x14ac:dyDescent="0.25">
      <c r="A8361" s="103" t="s">
        <v>810</v>
      </c>
      <c r="B8361" s="103" t="s">
        <v>344</v>
      </c>
      <c r="C8361" s="103" t="s">
        <v>481</v>
      </c>
      <c r="D8361" s="103" t="s">
        <v>494</v>
      </c>
      <c r="E8361" s="111"/>
      <c r="F8361" s="103" t="s">
        <v>495</v>
      </c>
      <c r="G8361" s="103" t="s">
        <v>138</v>
      </c>
      <c r="H8361" s="103" t="s">
        <v>647</v>
      </c>
      <c r="I8361" s="103" t="s">
        <v>92</v>
      </c>
      <c r="J8361" s="215">
        <v>185.88</v>
      </c>
      <c r="K8361" s="216" t="s">
        <v>88</v>
      </c>
    </row>
    <row r="8362" spans="1:11" x14ac:dyDescent="0.25">
      <c r="A8362" s="103" t="s">
        <v>1038</v>
      </c>
      <c r="B8362" s="103" t="s">
        <v>344</v>
      </c>
      <c r="C8362" s="103" t="s">
        <v>481</v>
      </c>
      <c r="D8362" s="103" t="s">
        <v>494</v>
      </c>
      <c r="E8362" s="111"/>
      <c r="F8362" s="103" t="s">
        <v>495</v>
      </c>
      <c r="G8362" s="103" t="s">
        <v>138</v>
      </c>
      <c r="H8362" s="103" t="s">
        <v>647</v>
      </c>
      <c r="I8362" s="103" t="s">
        <v>92</v>
      </c>
      <c r="J8362" s="215">
        <v>347.68</v>
      </c>
      <c r="K8362" s="216" t="s">
        <v>88</v>
      </c>
    </row>
    <row r="8363" spans="1:11" x14ac:dyDescent="0.25">
      <c r="A8363" s="103" t="s">
        <v>806</v>
      </c>
      <c r="B8363" s="103" t="s">
        <v>344</v>
      </c>
      <c r="C8363" s="103" t="s">
        <v>481</v>
      </c>
      <c r="D8363" s="103" t="s">
        <v>494</v>
      </c>
      <c r="E8363" s="111"/>
      <c r="F8363" s="103" t="s">
        <v>495</v>
      </c>
      <c r="G8363" s="103" t="s">
        <v>138</v>
      </c>
      <c r="H8363" s="103" t="s">
        <v>647</v>
      </c>
      <c r="I8363" s="103" t="s">
        <v>92</v>
      </c>
      <c r="J8363" s="215">
        <v>12.98</v>
      </c>
      <c r="K8363" s="216" t="s">
        <v>88</v>
      </c>
    </row>
    <row r="8364" spans="1:11" x14ac:dyDescent="0.25">
      <c r="A8364" s="103" t="s">
        <v>807</v>
      </c>
      <c r="B8364" s="103" t="s">
        <v>344</v>
      </c>
      <c r="C8364" s="103" t="s">
        <v>481</v>
      </c>
      <c r="D8364" s="103" t="s">
        <v>494</v>
      </c>
      <c r="E8364" s="111"/>
      <c r="F8364" s="103" t="s">
        <v>495</v>
      </c>
      <c r="G8364" s="103" t="s">
        <v>138</v>
      </c>
      <c r="H8364" s="103" t="s">
        <v>647</v>
      </c>
      <c r="I8364" s="103" t="s">
        <v>92</v>
      </c>
      <c r="J8364" s="215">
        <v>144.28</v>
      </c>
      <c r="K8364" s="216" t="s">
        <v>88</v>
      </c>
    </row>
    <row r="8365" spans="1:11" x14ac:dyDescent="0.25">
      <c r="A8365" s="103" t="s">
        <v>808</v>
      </c>
      <c r="B8365" s="103" t="s">
        <v>344</v>
      </c>
      <c r="C8365" s="103" t="s">
        <v>481</v>
      </c>
      <c r="D8365" s="103" t="s">
        <v>494</v>
      </c>
      <c r="E8365" s="111"/>
      <c r="F8365" s="103" t="s">
        <v>495</v>
      </c>
      <c r="G8365" s="103" t="s">
        <v>136</v>
      </c>
      <c r="H8365" s="103" t="s">
        <v>370</v>
      </c>
      <c r="I8365" s="103" t="s">
        <v>92</v>
      </c>
      <c r="J8365" s="215">
        <v>183.96</v>
      </c>
      <c r="K8365" s="216" t="s">
        <v>88</v>
      </c>
    </row>
    <row r="8366" spans="1:11" x14ac:dyDescent="0.25">
      <c r="A8366" s="103" t="s">
        <v>809</v>
      </c>
      <c r="B8366" s="103" t="s">
        <v>344</v>
      </c>
      <c r="C8366" s="103" t="s">
        <v>481</v>
      </c>
      <c r="D8366" s="103" t="s">
        <v>494</v>
      </c>
      <c r="E8366" s="111"/>
      <c r="F8366" s="103" t="s">
        <v>495</v>
      </c>
      <c r="G8366" s="103" t="s">
        <v>136</v>
      </c>
      <c r="H8366" s="103" t="s">
        <v>370</v>
      </c>
      <c r="I8366" s="103" t="s">
        <v>92</v>
      </c>
      <c r="J8366" s="215">
        <v>42.4</v>
      </c>
      <c r="K8366" s="216" t="s">
        <v>88</v>
      </c>
    </row>
    <row r="8367" spans="1:11" x14ac:dyDescent="0.25">
      <c r="A8367" s="103" t="s">
        <v>810</v>
      </c>
      <c r="B8367" s="103" t="s">
        <v>344</v>
      </c>
      <c r="C8367" s="103" t="s">
        <v>481</v>
      </c>
      <c r="D8367" s="103" t="s">
        <v>494</v>
      </c>
      <c r="E8367" s="111"/>
      <c r="F8367" s="103" t="s">
        <v>495</v>
      </c>
      <c r="G8367" s="103" t="s">
        <v>136</v>
      </c>
      <c r="H8367" s="103" t="s">
        <v>370</v>
      </c>
      <c r="I8367" s="103" t="s">
        <v>92</v>
      </c>
      <c r="J8367" s="215">
        <v>175.87</v>
      </c>
      <c r="K8367" s="216" t="s">
        <v>88</v>
      </c>
    </row>
    <row r="8368" spans="1:11" x14ac:dyDescent="0.25">
      <c r="A8368" s="103" t="s">
        <v>1038</v>
      </c>
      <c r="B8368" s="103" t="s">
        <v>344</v>
      </c>
      <c r="C8368" s="103" t="s">
        <v>481</v>
      </c>
      <c r="D8368" s="103" t="s">
        <v>494</v>
      </c>
      <c r="E8368" s="111"/>
      <c r="F8368" s="103" t="s">
        <v>495</v>
      </c>
      <c r="G8368" s="103" t="s">
        <v>136</v>
      </c>
      <c r="H8368" s="103" t="s">
        <v>370</v>
      </c>
      <c r="I8368" s="103" t="s">
        <v>92</v>
      </c>
      <c r="J8368" s="215">
        <v>96.78</v>
      </c>
      <c r="K8368" s="216" t="s">
        <v>88</v>
      </c>
    </row>
    <row r="8369" spans="1:11" x14ac:dyDescent="0.25">
      <c r="A8369" s="103" t="s">
        <v>806</v>
      </c>
      <c r="B8369" s="103" t="s">
        <v>344</v>
      </c>
      <c r="C8369" s="103" t="s">
        <v>481</v>
      </c>
      <c r="D8369" s="103" t="s">
        <v>494</v>
      </c>
      <c r="E8369" s="111"/>
      <c r="F8369" s="103" t="s">
        <v>495</v>
      </c>
      <c r="G8369" s="103" t="s">
        <v>136</v>
      </c>
      <c r="H8369" s="103" t="s">
        <v>370</v>
      </c>
      <c r="I8369" s="103" t="s">
        <v>92</v>
      </c>
      <c r="J8369" s="215">
        <v>128.84</v>
      </c>
      <c r="K8369" s="216" t="s">
        <v>88</v>
      </c>
    </row>
    <row r="8370" spans="1:11" x14ac:dyDescent="0.25">
      <c r="A8370" s="103" t="s">
        <v>807</v>
      </c>
      <c r="B8370" s="103" t="s">
        <v>344</v>
      </c>
      <c r="C8370" s="103" t="s">
        <v>481</v>
      </c>
      <c r="D8370" s="103" t="s">
        <v>494</v>
      </c>
      <c r="E8370" s="111"/>
      <c r="F8370" s="103" t="s">
        <v>495</v>
      </c>
      <c r="G8370" s="103" t="s">
        <v>136</v>
      </c>
      <c r="H8370" s="103" t="s">
        <v>370</v>
      </c>
      <c r="I8370" s="103" t="s">
        <v>92</v>
      </c>
      <c r="J8370" s="215">
        <v>325.97000000000003</v>
      </c>
      <c r="K8370" s="216" t="s">
        <v>88</v>
      </c>
    </row>
    <row r="8371" spans="1:11" x14ac:dyDescent="0.25">
      <c r="A8371" s="103" t="s">
        <v>808</v>
      </c>
      <c r="B8371" s="103" t="s">
        <v>344</v>
      </c>
      <c r="C8371" s="103" t="s">
        <v>481</v>
      </c>
      <c r="D8371" s="103" t="s">
        <v>494</v>
      </c>
      <c r="E8371" s="111"/>
      <c r="F8371" s="103" t="s">
        <v>495</v>
      </c>
      <c r="G8371" s="103" t="s">
        <v>135</v>
      </c>
      <c r="H8371" s="103" t="s">
        <v>371</v>
      </c>
      <c r="I8371" s="103" t="s">
        <v>92</v>
      </c>
      <c r="J8371" s="215">
        <v>2383.62</v>
      </c>
      <c r="K8371" s="216" t="s">
        <v>88</v>
      </c>
    </row>
    <row r="8372" spans="1:11" x14ac:dyDescent="0.25">
      <c r="A8372" s="103" t="s">
        <v>808</v>
      </c>
      <c r="B8372" s="103" t="s">
        <v>344</v>
      </c>
      <c r="C8372" s="103" t="s">
        <v>481</v>
      </c>
      <c r="D8372" s="103" t="s">
        <v>494</v>
      </c>
      <c r="E8372" s="111"/>
      <c r="F8372" s="103" t="s">
        <v>495</v>
      </c>
      <c r="G8372" s="103" t="s">
        <v>135</v>
      </c>
      <c r="H8372" s="103" t="s">
        <v>371</v>
      </c>
      <c r="I8372" s="103" t="s">
        <v>842</v>
      </c>
      <c r="J8372" s="215">
        <v>94.65</v>
      </c>
      <c r="K8372" s="216" t="s">
        <v>88</v>
      </c>
    </row>
    <row r="8373" spans="1:11" x14ac:dyDescent="0.25">
      <c r="A8373" s="103" t="s">
        <v>809</v>
      </c>
      <c r="B8373" s="103" t="s">
        <v>344</v>
      </c>
      <c r="C8373" s="103" t="s">
        <v>481</v>
      </c>
      <c r="D8373" s="103" t="s">
        <v>494</v>
      </c>
      <c r="E8373" s="111"/>
      <c r="F8373" s="103" t="s">
        <v>495</v>
      </c>
      <c r="G8373" s="103" t="s">
        <v>135</v>
      </c>
      <c r="H8373" s="103" t="s">
        <v>371</v>
      </c>
      <c r="I8373" s="103" t="s">
        <v>92</v>
      </c>
      <c r="J8373" s="215">
        <v>2776.37</v>
      </c>
      <c r="K8373" s="216" t="s">
        <v>88</v>
      </c>
    </row>
    <row r="8374" spans="1:11" x14ac:dyDescent="0.25">
      <c r="A8374" s="103" t="s">
        <v>810</v>
      </c>
      <c r="B8374" s="103" t="s">
        <v>344</v>
      </c>
      <c r="C8374" s="103" t="s">
        <v>481</v>
      </c>
      <c r="D8374" s="103" t="s">
        <v>494</v>
      </c>
      <c r="E8374" s="111"/>
      <c r="F8374" s="103" t="s">
        <v>495</v>
      </c>
      <c r="G8374" s="103" t="s">
        <v>135</v>
      </c>
      <c r="H8374" s="103" t="s">
        <v>371</v>
      </c>
      <c r="I8374" s="103" t="s">
        <v>92</v>
      </c>
      <c r="J8374" s="215">
        <v>54.57</v>
      </c>
      <c r="K8374" s="216" t="s">
        <v>88</v>
      </c>
    </row>
    <row r="8375" spans="1:11" x14ac:dyDescent="0.25">
      <c r="A8375" s="103" t="s">
        <v>1038</v>
      </c>
      <c r="B8375" s="103" t="s">
        <v>344</v>
      </c>
      <c r="C8375" s="103" t="s">
        <v>481</v>
      </c>
      <c r="D8375" s="103" t="s">
        <v>494</v>
      </c>
      <c r="E8375" s="111"/>
      <c r="F8375" s="103" t="s">
        <v>495</v>
      </c>
      <c r="G8375" s="103" t="s">
        <v>135</v>
      </c>
      <c r="H8375" s="103" t="s">
        <v>371</v>
      </c>
      <c r="I8375" s="103" t="s">
        <v>92</v>
      </c>
      <c r="J8375" s="215">
        <v>1774.17</v>
      </c>
      <c r="K8375" s="216" t="s">
        <v>88</v>
      </c>
    </row>
    <row r="8376" spans="1:11" x14ac:dyDescent="0.25">
      <c r="A8376" s="103" t="s">
        <v>1038</v>
      </c>
      <c r="B8376" s="103" t="s">
        <v>344</v>
      </c>
      <c r="C8376" s="103" t="s">
        <v>481</v>
      </c>
      <c r="D8376" s="103" t="s">
        <v>494</v>
      </c>
      <c r="E8376" s="111"/>
      <c r="F8376" s="103" t="s">
        <v>495</v>
      </c>
      <c r="G8376" s="103" t="s">
        <v>135</v>
      </c>
      <c r="H8376" s="103" t="s">
        <v>371</v>
      </c>
      <c r="I8376" s="103" t="s">
        <v>842</v>
      </c>
      <c r="J8376" s="215">
        <v>311.05</v>
      </c>
      <c r="K8376" s="216" t="s">
        <v>88</v>
      </c>
    </row>
    <row r="8377" spans="1:11" x14ac:dyDescent="0.25">
      <c r="A8377" s="103" t="s">
        <v>806</v>
      </c>
      <c r="B8377" s="103" t="s">
        <v>344</v>
      </c>
      <c r="C8377" s="103" t="s">
        <v>481</v>
      </c>
      <c r="D8377" s="103" t="s">
        <v>494</v>
      </c>
      <c r="E8377" s="111"/>
      <c r="F8377" s="103" t="s">
        <v>495</v>
      </c>
      <c r="G8377" s="103" t="s">
        <v>135</v>
      </c>
      <c r="H8377" s="103" t="s">
        <v>371</v>
      </c>
      <c r="I8377" s="103" t="s">
        <v>92</v>
      </c>
      <c r="J8377" s="215">
        <v>2207.5500000000002</v>
      </c>
      <c r="K8377" s="216" t="s">
        <v>88</v>
      </c>
    </row>
    <row r="8378" spans="1:11" x14ac:dyDescent="0.25">
      <c r="A8378" s="103" t="s">
        <v>806</v>
      </c>
      <c r="B8378" s="103" t="s">
        <v>344</v>
      </c>
      <c r="C8378" s="103" t="s">
        <v>481</v>
      </c>
      <c r="D8378" s="103" t="s">
        <v>494</v>
      </c>
      <c r="E8378" s="111"/>
      <c r="F8378" s="103" t="s">
        <v>495</v>
      </c>
      <c r="G8378" s="103" t="s">
        <v>135</v>
      </c>
      <c r="H8378" s="103" t="s">
        <v>371</v>
      </c>
      <c r="I8378" s="103" t="s">
        <v>842</v>
      </c>
      <c r="J8378" s="215">
        <v>73.760000000000005</v>
      </c>
      <c r="K8378" s="216" t="s">
        <v>88</v>
      </c>
    </row>
    <row r="8379" spans="1:11" x14ac:dyDescent="0.25">
      <c r="A8379" s="103" t="s">
        <v>807</v>
      </c>
      <c r="B8379" s="103" t="s">
        <v>344</v>
      </c>
      <c r="C8379" s="103" t="s">
        <v>481</v>
      </c>
      <c r="D8379" s="103" t="s">
        <v>494</v>
      </c>
      <c r="E8379" s="111"/>
      <c r="F8379" s="103" t="s">
        <v>495</v>
      </c>
      <c r="G8379" s="103" t="s">
        <v>135</v>
      </c>
      <c r="H8379" s="103" t="s">
        <v>371</v>
      </c>
      <c r="I8379" s="103" t="s">
        <v>92</v>
      </c>
      <c r="J8379" s="215">
        <v>2275.27</v>
      </c>
      <c r="K8379" s="216" t="s">
        <v>88</v>
      </c>
    </row>
    <row r="8380" spans="1:11" x14ac:dyDescent="0.25">
      <c r="A8380" s="103" t="s">
        <v>807</v>
      </c>
      <c r="B8380" s="103" t="s">
        <v>344</v>
      </c>
      <c r="C8380" s="103" t="s">
        <v>481</v>
      </c>
      <c r="D8380" s="103" t="s">
        <v>494</v>
      </c>
      <c r="E8380" s="111"/>
      <c r="F8380" s="103" t="s">
        <v>495</v>
      </c>
      <c r="G8380" s="103" t="s">
        <v>135</v>
      </c>
      <c r="H8380" s="103" t="s">
        <v>371</v>
      </c>
      <c r="I8380" s="103" t="s">
        <v>842</v>
      </c>
      <c r="J8380" s="215">
        <v>182.43</v>
      </c>
      <c r="K8380" s="216" t="s">
        <v>88</v>
      </c>
    </row>
    <row r="8381" spans="1:11" x14ac:dyDescent="0.25">
      <c r="A8381" s="103" t="s">
        <v>808</v>
      </c>
      <c r="B8381" s="103" t="s">
        <v>344</v>
      </c>
      <c r="C8381" s="103" t="s">
        <v>481</v>
      </c>
      <c r="D8381" s="103" t="s">
        <v>494</v>
      </c>
      <c r="E8381" s="111"/>
      <c r="F8381" s="103" t="s">
        <v>495</v>
      </c>
      <c r="G8381" s="103" t="s">
        <v>121</v>
      </c>
      <c r="H8381" s="103" t="s">
        <v>372</v>
      </c>
      <c r="I8381" s="103" t="s">
        <v>92</v>
      </c>
      <c r="J8381" s="215">
        <v>1784.01</v>
      </c>
      <c r="K8381" s="216" t="s">
        <v>88</v>
      </c>
    </row>
    <row r="8382" spans="1:11" x14ac:dyDescent="0.25">
      <c r="A8382" s="103" t="s">
        <v>808</v>
      </c>
      <c r="B8382" s="103" t="s">
        <v>344</v>
      </c>
      <c r="C8382" s="103" t="s">
        <v>481</v>
      </c>
      <c r="D8382" s="103" t="s">
        <v>494</v>
      </c>
      <c r="E8382" s="111"/>
      <c r="F8382" s="103" t="s">
        <v>495</v>
      </c>
      <c r="G8382" s="103" t="s">
        <v>121</v>
      </c>
      <c r="H8382" s="103" t="s">
        <v>372</v>
      </c>
      <c r="I8382" s="103" t="s">
        <v>842</v>
      </c>
      <c r="J8382" s="215">
        <v>7.05</v>
      </c>
      <c r="K8382" s="216" t="s">
        <v>88</v>
      </c>
    </row>
    <row r="8383" spans="1:11" x14ac:dyDescent="0.25">
      <c r="A8383" s="103" t="s">
        <v>809</v>
      </c>
      <c r="B8383" s="103" t="s">
        <v>344</v>
      </c>
      <c r="C8383" s="103" t="s">
        <v>481</v>
      </c>
      <c r="D8383" s="103" t="s">
        <v>494</v>
      </c>
      <c r="E8383" s="111"/>
      <c r="F8383" s="103" t="s">
        <v>495</v>
      </c>
      <c r="G8383" s="103" t="s">
        <v>121</v>
      </c>
      <c r="H8383" s="103" t="s">
        <v>372</v>
      </c>
      <c r="I8383" s="103" t="s">
        <v>92</v>
      </c>
      <c r="J8383" s="215">
        <v>1591.78</v>
      </c>
      <c r="K8383" s="216" t="s">
        <v>88</v>
      </c>
    </row>
    <row r="8384" spans="1:11" x14ac:dyDescent="0.25">
      <c r="A8384" s="103" t="s">
        <v>809</v>
      </c>
      <c r="B8384" s="103" t="s">
        <v>344</v>
      </c>
      <c r="C8384" s="103" t="s">
        <v>481</v>
      </c>
      <c r="D8384" s="103" t="s">
        <v>494</v>
      </c>
      <c r="E8384" s="111"/>
      <c r="F8384" s="103" t="s">
        <v>495</v>
      </c>
      <c r="G8384" s="103" t="s">
        <v>121</v>
      </c>
      <c r="H8384" s="103" t="s">
        <v>372</v>
      </c>
      <c r="I8384" s="103" t="s">
        <v>842</v>
      </c>
      <c r="J8384" s="215">
        <v>17.16</v>
      </c>
      <c r="K8384" s="216" t="s">
        <v>88</v>
      </c>
    </row>
    <row r="8385" spans="1:11" x14ac:dyDescent="0.25">
      <c r="A8385" s="103" t="s">
        <v>810</v>
      </c>
      <c r="B8385" s="103" t="s">
        <v>344</v>
      </c>
      <c r="C8385" s="103" t="s">
        <v>481</v>
      </c>
      <c r="D8385" s="103" t="s">
        <v>494</v>
      </c>
      <c r="E8385" s="111"/>
      <c r="F8385" s="103" t="s">
        <v>495</v>
      </c>
      <c r="G8385" s="103" t="s">
        <v>121</v>
      </c>
      <c r="H8385" s="103" t="s">
        <v>372</v>
      </c>
      <c r="I8385" s="103" t="s">
        <v>92</v>
      </c>
      <c r="J8385" s="215">
        <v>1898.58</v>
      </c>
      <c r="K8385" s="216" t="s">
        <v>88</v>
      </c>
    </row>
    <row r="8386" spans="1:11" x14ac:dyDescent="0.25">
      <c r="A8386" s="103" t="s">
        <v>810</v>
      </c>
      <c r="B8386" s="103" t="s">
        <v>344</v>
      </c>
      <c r="C8386" s="103" t="s">
        <v>481</v>
      </c>
      <c r="D8386" s="103" t="s">
        <v>494</v>
      </c>
      <c r="E8386" s="111"/>
      <c r="F8386" s="103" t="s">
        <v>495</v>
      </c>
      <c r="G8386" s="103" t="s">
        <v>121</v>
      </c>
      <c r="H8386" s="103" t="s">
        <v>372</v>
      </c>
      <c r="I8386" s="103" t="s">
        <v>842</v>
      </c>
      <c r="J8386" s="215">
        <v>58.88</v>
      </c>
      <c r="K8386" s="216" t="s">
        <v>88</v>
      </c>
    </row>
    <row r="8387" spans="1:11" x14ac:dyDescent="0.25">
      <c r="A8387" s="103" t="s">
        <v>1038</v>
      </c>
      <c r="B8387" s="103" t="s">
        <v>344</v>
      </c>
      <c r="C8387" s="103" t="s">
        <v>481</v>
      </c>
      <c r="D8387" s="103" t="s">
        <v>494</v>
      </c>
      <c r="E8387" s="111"/>
      <c r="F8387" s="103" t="s">
        <v>495</v>
      </c>
      <c r="G8387" s="103" t="s">
        <v>121</v>
      </c>
      <c r="H8387" s="103" t="s">
        <v>372</v>
      </c>
      <c r="I8387" s="103" t="s">
        <v>92</v>
      </c>
      <c r="J8387" s="215">
        <v>1996.86</v>
      </c>
      <c r="K8387" s="216" t="s">
        <v>88</v>
      </c>
    </row>
    <row r="8388" spans="1:11" x14ac:dyDescent="0.25">
      <c r="A8388" s="103" t="s">
        <v>1038</v>
      </c>
      <c r="B8388" s="103" t="s">
        <v>344</v>
      </c>
      <c r="C8388" s="103" t="s">
        <v>481</v>
      </c>
      <c r="D8388" s="103" t="s">
        <v>494</v>
      </c>
      <c r="E8388" s="111"/>
      <c r="F8388" s="103" t="s">
        <v>495</v>
      </c>
      <c r="G8388" s="103" t="s">
        <v>121</v>
      </c>
      <c r="H8388" s="103" t="s">
        <v>372</v>
      </c>
      <c r="I8388" s="103" t="s">
        <v>842</v>
      </c>
      <c r="J8388" s="215">
        <v>840.34</v>
      </c>
      <c r="K8388" s="216" t="s">
        <v>88</v>
      </c>
    </row>
    <row r="8389" spans="1:11" x14ac:dyDescent="0.25">
      <c r="A8389" s="103" t="s">
        <v>806</v>
      </c>
      <c r="B8389" s="103" t="s">
        <v>344</v>
      </c>
      <c r="C8389" s="103" t="s">
        <v>481</v>
      </c>
      <c r="D8389" s="103" t="s">
        <v>494</v>
      </c>
      <c r="E8389" s="111"/>
      <c r="F8389" s="103" t="s">
        <v>495</v>
      </c>
      <c r="G8389" s="103" t="s">
        <v>121</v>
      </c>
      <c r="H8389" s="103" t="s">
        <v>372</v>
      </c>
      <c r="I8389" s="103" t="s">
        <v>92</v>
      </c>
      <c r="J8389" s="215">
        <v>2037.6</v>
      </c>
      <c r="K8389" s="216" t="s">
        <v>88</v>
      </c>
    </row>
    <row r="8390" spans="1:11" x14ac:dyDescent="0.25">
      <c r="A8390" s="103" t="s">
        <v>806</v>
      </c>
      <c r="B8390" s="103" t="s">
        <v>344</v>
      </c>
      <c r="C8390" s="103" t="s">
        <v>481</v>
      </c>
      <c r="D8390" s="103" t="s">
        <v>494</v>
      </c>
      <c r="E8390" s="111"/>
      <c r="F8390" s="103" t="s">
        <v>495</v>
      </c>
      <c r="G8390" s="103" t="s">
        <v>121</v>
      </c>
      <c r="H8390" s="103" t="s">
        <v>372</v>
      </c>
      <c r="I8390" s="103" t="s">
        <v>842</v>
      </c>
      <c r="J8390" s="215">
        <v>93.61</v>
      </c>
      <c r="K8390" s="216" t="s">
        <v>88</v>
      </c>
    </row>
    <row r="8391" spans="1:11" x14ac:dyDescent="0.25">
      <c r="A8391" s="103" t="s">
        <v>807</v>
      </c>
      <c r="B8391" s="103" t="s">
        <v>344</v>
      </c>
      <c r="C8391" s="103" t="s">
        <v>481</v>
      </c>
      <c r="D8391" s="103" t="s">
        <v>494</v>
      </c>
      <c r="E8391" s="111"/>
      <c r="F8391" s="103" t="s">
        <v>495</v>
      </c>
      <c r="G8391" s="103" t="s">
        <v>121</v>
      </c>
      <c r="H8391" s="103" t="s">
        <v>372</v>
      </c>
      <c r="I8391" s="103" t="s">
        <v>92</v>
      </c>
      <c r="J8391" s="215">
        <v>2056.17</v>
      </c>
      <c r="K8391" s="216" t="s">
        <v>88</v>
      </c>
    </row>
    <row r="8392" spans="1:11" x14ac:dyDescent="0.25">
      <c r="A8392" s="103" t="s">
        <v>807</v>
      </c>
      <c r="B8392" s="103" t="s">
        <v>344</v>
      </c>
      <c r="C8392" s="103" t="s">
        <v>481</v>
      </c>
      <c r="D8392" s="103" t="s">
        <v>494</v>
      </c>
      <c r="E8392" s="111"/>
      <c r="F8392" s="103" t="s">
        <v>495</v>
      </c>
      <c r="G8392" s="103" t="s">
        <v>121</v>
      </c>
      <c r="H8392" s="103" t="s">
        <v>372</v>
      </c>
      <c r="I8392" s="103" t="s">
        <v>842</v>
      </c>
      <c r="J8392" s="215">
        <v>107.02</v>
      </c>
      <c r="K8392" s="216" t="s">
        <v>88</v>
      </c>
    </row>
    <row r="8393" spans="1:11" x14ac:dyDescent="0.25">
      <c r="A8393" s="103" t="s">
        <v>808</v>
      </c>
      <c r="B8393" s="103" t="s">
        <v>344</v>
      </c>
      <c r="C8393" s="103" t="s">
        <v>481</v>
      </c>
      <c r="D8393" s="103" t="s">
        <v>494</v>
      </c>
      <c r="E8393" s="111"/>
      <c r="F8393" s="103" t="s">
        <v>495</v>
      </c>
      <c r="G8393" s="103" t="s">
        <v>203</v>
      </c>
      <c r="H8393" s="103" t="s">
        <v>477</v>
      </c>
      <c r="I8393" s="103" t="s">
        <v>92</v>
      </c>
      <c r="J8393" s="215">
        <v>957.78</v>
      </c>
      <c r="K8393" s="216" t="s">
        <v>88</v>
      </c>
    </row>
    <row r="8394" spans="1:11" x14ac:dyDescent="0.25">
      <c r="A8394" s="103" t="s">
        <v>808</v>
      </c>
      <c r="B8394" s="103" t="s">
        <v>344</v>
      </c>
      <c r="C8394" s="103" t="s">
        <v>481</v>
      </c>
      <c r="D8394" s="103" t="s">
        <v>494</v>
      </c>
      <c r="E8394" s="111"/>
      <c r="F8394" s="103" t="s">
        <v>495</v>
      </c>
      <c r="G8394" s="103" t="s">
        <v>203</v>
      </c>
      <c r="H8394" s="103" t="s">
        <v>477</v>
      </c>
      <c r="I8394" s="103" t="s">
        <v>842</v>
      </c>
      <c r="J8394" s="215">
        <v>80.959999999999994</v>
      </c>
      <c r="K8394" s="216" t="s">
        <v>88</v>
      </c>
    </row>
    <row r="8395" spans="1:11" x14ac:dyDescent="0.25">
      <c r="A8395" s="103" t="s">
        <v>809</v>
      </c>
      <c r="B8395" s="103" t="s">
        <v>344</v>
      </c>
      <c r="C8395" s="103" t="s">
        <v>481</v>
      </c>
      <c r="D8395" s="103" t="s">
        <v>494</v>
      </c>
      <c r="E8395" s="111"/>
      <c r="F8395" s="103" t="s">
        <v>495</v>
      </c>
      <c r="G8395" s="103" t="s">
        <v>203</v>
      </c>
      <c r="H8395" s="103" t="s">
        <v>477</v>
      </c>
      <c r="I8395" s="103" t="s">
        <v>92</v>
      </c>
      <c r="J8395" s="215">
        <v>990.39</v>
      </c>
      <c r="K8395" s="216" t="s">
        <v>88</v>
      </c>
    </row>
    <row r="8396" spans="1:11" x14ac:dyDescent="0.25">
      <c r="A8396" s="103" t="s">
        <v>810</v>
      </c>
      <c r="B8396" s="103" t="s">
        <v>344</v>
      </c>
      <c r="C8396" s="103" t="s">
        <v>481</v>
      </c>
      <c r="D8396" s="103" t="s">
        <v>494</v>
      </c>
      <c r="E8396" s="111"/>
      <c r="F8396" s="103" t="s">
        <v>495</v>
      </c>
      <c r="G8396" s="103" t="s">
        <v>203</v>
      </c>
      <c r="H8396" s="103" t="s">
        <v>477</v>
      </c>
      <c r="I8396" s="103" t="s">
        <v>92</v>
      </c>
      <c r="J8396" s="215">
        <v>596.57000000000005</v>
      </c>
      <c r="K8396" s="216" t="s">
        <v>88</v>
      </c>
    </row>
    <row r="8397" spans="1:11" x14ac:dyDescent="0.25">
      <c r="A8397" s="103" t="s">
        <v>1038</v>
      </c>
      <c r="B8397" s="103" t="s">
        <v>344</v>
      </c>
      <c r="C8397" s="103" t="s">
        <v>481</v>
      </c>
      <c r="D8397" s="103" t="s">
        <v>494</v>
      </c>
      <c r="E8397" s="111"/>
      <c r="F8397" s="103" t="s">
        <v>495</v>
      </c>
      <c r="G8397" s="103" t="s">
        <v>203</v>
      </c>
      <c r="H8397" s="103" t="s">
        <v>477</v>
      </c>
      <c r="I8397" s="103" t="s">
        <v>92</v>
      </c>
      <c r="J8397" s="215">
        <v>1095.1500000000001</v>
      </c>
      <c r="K8397" s="216" t="s">
        <v>88</v>
      </c>
    </row>
    <row r="8398" spans="1:11" x14ac:dyDescent="0.25">
      <c r="A8398" s="103" t="s">
        <v>806</v>
      </c>
      <c r="B8398" s="103" t="s">
        <v>344</v>
      </c>
      <c r="C8398" s="103" t="s">
        <v>481</v>
      </c>
      <c r="D8398" s="103" t="s">
        <v>494</v>
      </c>
      <c r="E8398" s="111"/>
      <c r="F8398" s="103" t="s">
        <v>495</v>
      </c>
      <c r="G8398" s="103" t="s">
        <v>203</v>
      </c>
      <c r="H8398" s="103" t="s">
        <v>477</v>
      </c>
      <c r="I8398" s="103" t="s">
        <v>92</v>
      </c>
      <c r="J8398" s="215">
        <v>1095.18</v>
      </c>
      <c r="K8398" s="216" t="s">
        <v>88</v>
      </c>
    </row>
    <row r="8399" spans="1:11" x14ac:dyDescent="0.25">
      <c r="A8399" s="103" t="s">
        <v>806</v>
      </c>
      <c r="B8399" s="103" t="s">
        <v>344</v>
      </c>
      <c r="C8399" s="103" t="s">
        <v>481</v>
      </c>
      <c r="D8399" s="103" t="s">
        <v>494</v>
      </c>
      <c r="E8399" s="111"/>
      <c r="F8399" s="103" t="s">
        <v>495</v>
      </c>
      <c r="G8399" s="103" t="s">
        <v>203</v>
      </c>
      <c r="H8399" s="103" t="s">
        <v>477</v>
      </c>
      <c r="I8399" s="103" t="s">
        <v>842</v>
      </c>
      <c r="J8399" s="215">
        <v>114.6</v>
      </c>
      <c r="K8399" s="216" t="s">
        <v>88</v>
      </c>
    </row>
    <row r="8400" spans="1:11" x14ac:dyDescent="0.25">
      <c r="A8400" s="103" t="s">
        <v>807</v>
      </c>
      <c r="B8400" s="103" t="s">
        <v>344</v>
      </c>
      <c r="C8400" s="103" t="s">
        <v>481</v>
      </c>
      <c r="D8400" s="103" t="s">
        <v>494</v>
      </c>
      <c r="E8400" s="111"/>
      <c r="F8400" s="103" t="s">
        <v>495</v>
      </c>
      <c r="G8400" s="103" t="s">
        <v>203</v>
      </c>
      <c r="H8400" s="103" t="s">
        <v>477</v>
      </c>
      <c r="I8400" s="103" t="s">
        <v>92</v>
      </c>
      <c r="J8400" s="215">
        <v>1106.29</v>
      </c>
      <c r="K8400" s="216" t="s">
        <v>88</v>
      </c>
    </row>
    <row r="8401" spans="1:11" x14ac:dyDescent="0.25">
      <c r="A8401" s="103" t="s">
        <v>807</v>
      </c>
      <c r="B8401" s="103" t="s">
        <v>344</v>
      </c>
      <c r="C8401" s="103" t="s">
        <v>481</v>
      </c>
      <c r="D8401" s="103" t="s">
        <v>494</v>
      </c>
      <c r="E8401" s="111"/>
      <c r="F8401" s="103" t="s">
        <v>495</v>
      </c>
      <c r="G8401" s="103" t="s">
        <v>203</v>
      </c>
      <c r="H8401" s="103" t="s">
        <v>477</v>
      </c>
      <c r="I8401" s="103" t="s">
        <v>842</v>
      </c>
      <c r="J8401" s="215">
        <v>35.69</v>
      </c>
      <c r="K8401" s="216" t="s">
        <v>88</v>
      </c>
    </row>
    <row r="8402" spans="1:11" x14ac:dyDescent="0.25">
      <c r="A8402" s="103" t="s">
        <v>808</v>
      </c>
      <c r="B8402" s="103" t="s">
        <v>344</v>
      </c>
      <c r="C8402" s="103" t="s">
        <v>481</v>
      </c>
      <c r="D8402" s="103" t="s">
        <v>494</v>
      </c>
      <c r="E8402" s="111"/>
      <c r="F8402" s="103" t="s">
        <v>495</v>
      </c>
      <c r="G8402" s="103" t="s">
        <v>167</v>
      </c>
      <c r="H8402" s="103" t="s">
        <v>373</v>
      </c>
      <c r="I8402" s="103" t="s">
        <v>92</v>
      </c>
      <c r="J8402" s="215">
        <v>3656.71</v>
      </c>
      <c r="K8402" s="216" t="s">
        <v>88</v>
      </c>
    </row>
    <row r="8403" spans="1:11" x14ac:dyDescent="0.25">
      <c r="A8403" s="103" t="s">
        <v>808</v>
      </c>
      <c r="B8403" s="103" t="s">
        <v>344</v>
      </c>
      <c r="C8403" s="103" t="s">
        <v>481</v>
      </c>
      <c r="D8403" s="103" t="s">
        <v>494</v>
      </c>
      <c r="E8403" s="111"/>
      <c r="F8403" s="103" t="s">
        <v>495</v>
      </c>
      <c r="G8403" s="103" t="s">
        <v>167</v>
      </c>
      <c r="H8403" s="103" t="s">
        <v>373</v>
      </c>
      <c r="I8403" s="103" t="s">
        <v>842</v>
      </c>
      <c r="J8403" s="215">
        <v>125.83</v>
      </c>
      <c r="K8403" s="216" t="s">
        <v>88</v>
      </c>
    </row>
    <row r="8404" spans="1:11" x14ac:dyDescent="0.25">
      <c r="A8404" s="103" t="s">
        <v>809</v>
      </c>
      <c r="B8404" s="103" t="s">
        <v>344</v>
      </c>
      <c r="C8404" s="103" t="s">
        <v>481</v>
      </c>
      <c r="D8404" s="103" t="s">
        <v>494</v>
      </c>
      <c r="E8404" s="111"/>
      <c r="F8404" s="103" t="s">
        <v>495</v>
      </c>
      <c r="G8404" s="103" t="s">
        <v>167</v>
      </c>
      <c r="H8404" s="103" t="s">
        <v>373</v>
      </c>
      <c r="I8404" s="103" t="s">
        <v>92</v>
      </c>
      <c r="J8404" s="215">
        <v>3076.34</v>
      </c>
      <c r="K8404" s="216" t="s">
        <v>88</v>
      </c>
    </row>
    <row r="8405" spans="1:11" x14ac:dyDescent="0.25">
      <c r="A8405" s="103" t="s">
        <v>809</v>
      </c>
      <c r="B8405" s="103" t="s">
        <v>344</v>
      </c>
      <c r="C8405" s="103" t="s">
        <v>481</v>
      </c>
      <c r="D8405" s="103" t="s">
        <v>494</v>
      </c>
      <c r="E8405" s="111"/>
      <c r="F8405" s="103" t="s">
        <v>495</v>
      </c>
      <c r="G8405" s="103" t="s">
        <v>167</v>
      </c>
      <c r="H8405" s="103" t="s">
        <v>373</v>
      </c>
      <c r="I8405" s="103" t="s">
        <v>842</v>
      </c>
      <c r="J8405" s="215">
        <v>8.7799999999999994</v>
      </c>
      <c r="K8405" s="216" t="s">
        <v>88</v>
      </c>
    </row>
    <row r="8406" spans="1:11" x14ac:dyDescent="0.25">
      <c r="A8406" s="103" t="s">
        <v>810</v>
      </c>
      <c r="B8406" s="103" t="s">
        <v>344</v>
      </c>
      <c r="C8406" s="103" t="s">
        <v>481</v>
      </c>
      <c r="D8406" s="103" t="s">
        <v>494</v>
      </c>
      <c r="E8406" s="111"/>
      <c r="F8406" s="103" t="s">
        <v>495</v>
      </c>
      <c r="G8406" s="103" t="s">
        <v>167</v>
      </c>
      <c r="H8406" s="103" t="s">
        <v>373</v>
      </c>
      <c r="I8406" s="103" t="s">
        <v>92</v>
      </c>
      <c r="J8406" s="215">
        <v>2915.66</v>
      </c>
      <c r="K8406" s="216" t="s">
        <v>88</v>
      </c>
    </row>
    <row r="8407" spans="1:11" x14ac:dyDescent="0.25">
      <c r="A8407" s="103" t="s">
        <v>1038</v>
      </c>
      <c r="B8407" s="103" t="s">
        <v>344</v>
      </c>
      <c r="C8407" s="103" t="s">
        <v>481</v>
      </c>
      <c r="D8407" s="103" t="s">
        <v>494</v>
      </c>
      <c r="E8407" s="111"/>
      <c r="F8407" s="103" t="s">
        <v>495</v>
      </c>
      <c r="G8407" s="103" t="s">
        <v>167</v>
      </c>
      <c r="H8407" s="103" t="s">
        <v>373</v>
      </c>
      <c r="I8407" s="103" t="s">
        <v>92</v>
      </c>
      <c r="J8407" s="215">
        <v>3894.99</v>
      </c>
      <c r="K8407" s="216" t="s">
        <v>88</v>
      </c>
    </row>
    <row r="8408" spans="1:11" x14ac:dyDescent="0.25">
      <c r="A8408" s="103" t="s">
        <v>1038</v>
      </c>
      <c r="B8408" s="103" t="s">
        <v>344</v>
      </c>
      <c r="C8408" s="103" t="s">
        <v>481</v>
      </c>
      <c r="D8408" s="103" t="s">
        <v>494</v>
      </c>
      <c r="E8408" s="111"/>
      <c r="F8408" s="103" t="s">
        <v>495</v>
      </c>
      <c r="G8408" s="103" t="s">
        <v>167</v>
      </c>
      <c r="H8408" s="103" t="s">
        <v>373</v>
      </c>
      <c r="I8408" s="103" t="s">
        <v>842</v>
      </c>
      <c r="J8408" s="215">
        <v>15.4</v>
      </c>
      <c r="K8408" s="216" t="s">
        <v>88</v>
      </c>
    </row>
    <row r="8409" spans="1:11" x14ac:dyDescent="0.25">
      <c r="A8409" s="103" t="s">
        <v>806</v>
      </c>
      <c r="B8409" s="103" t="s">
        <v>344</v>
      </c>
      <c r="C8409" s="103" t="s">
        <v>481</v>
      </c>
      <c r="D8409" s="103" t="s">
        <v>494</v>
      </c>
      <c r="E8409" s="111"/>
      <c r="F8409" s="103" t="s">
        <v>495</v>
      </c>
      <c r="G8409" s="103" t="s">
        <v>167</v>
      </c>
      <c r="H8409" s="103" t="s">
        <v>373</v>
      </c>
      <c r="I8409" s="103" t="s">
        <v>92</v>
      </c>
      <c r="J8409" s="215">
        <v>3811.71</v>
      </c>
      <c r="K8409" s="216" t="s">
        <v>88</v>
      </c>
    </row>
    <row r="8410" spans="1:11" x14ac:dyDescent="0.25">
      <c r="A8410" s="103" t="s">
        <v>806</v>
      </c>
      <c r="B8410" s="103" t="s">
        <v>344</v>
      </c>
      <c r="C8410" s="103" t="s">
        <v>481</v>
      </c>
      <c r="D8410" s="103" t="s">
        <v>494</v>
      </c>
      <c r="E8410" s="111"/>
      <c r="F8410" s="103" t="s">
        <v>495</v>
      </c>
      <c r="G8410" s="103" t="s">
        <v>167</v>
      </c>
      <c r="H8410" s="103" t="s">
        <v>373</v>
      </c>
      <c r="I8410" s="103" t="s">
        <v>842</v>
      </c>
      <c r="J8410" s="215">
        <v>47.35</v>
      </c>
      <c r="K8410" s="216" t="s">
        <v>88</v>
      </c>
    </row>
    <row r="8411" spans="1:11" x14ac:dyDescent="0.25">
      <c r="A8411" s="103" t="s">
        <v>807</v>
      </c>
      <c r="B8411" s="103" t="s">
        <v>344</v>
      </c>
      <c r="C8411" s="103" t="s">
        <v>481</v>
      </c>
      <c r="D8411" s="103" t="s">
        <v>494</v>
      </c>
      <c r="E8411" s="111"/>
      <c r="F8411" s="103" t="s">
        <v>495</v>
      </c>
      <c r="G8411" s="103" t="s">
        <v>167</v>
      </c>
      <c r="H8411" s="103" t="s">
        <v>373</v>
      </c>
      <c r="I8411" s="103" t="s">
        <v>92</v>
      </c>
      <c r="J8411" s="215">
        <v>2737.46</v>
      </c>
      <c r="K8411" s="216" t="s">
        <v>88</v>
      </c>
    </row>
    <row r="8412" spans="1:11" x14ac:dyDescent="0.25">
      <c r="A8412" s="103" t="s">
        <v>808</v>
      </c>
      <c r="B8412" s="103" t="s">
        <v>344</v>
      </c>
      <c r="C8412" s="103" t="s">
        <v>481</v>
      </c>
      <c r="D8412" s="103" t="s">
        <v>494</v>
      </c>
      <c r="E8412" s="111"/>
      <c r="F8412" s="103" t="s">
        <v>495</v>
      </c>
      <c r="G8412" s="103" t="s">
        <v>134</v>
      </c>
      <c r="H8412" s="103" t="s">
        <v>374</v>
      </c>
      <c r="I8412" s="103" t="s">
        <v>92</v>
      </c>
      <c r="J8412" s="215">
        <v>3429.2</v>
      </c>
      <c r="K8412" s="216" t="s">
        <v>88</v>
      </c>
    </row>
    <row r="8413" spans="1:11" x14ac:dyDescent="0.25">
      <c r="A8413" s="103" t="s">
        <v>809</v>
      </c>
      <c r="B8413" s="103" t="s">
        <v>344</v>
      </c>
      <c r="C8413" s="103" t="s">
        <v>481</v>
      </c>
      <c r="D8413" s="103" t="s">
        <v>494</v>
      </c>
      <c r="E8413" s="111"/>
      <c r="F8413" s="103" t="s">
        <v>495</v>
      </c>
      <c r="G8413" s="103" t="s">
        <v>134</v>
      </c>
      <c r="H8413" s="103" t="s">
        <v>374</v>
      </c>
      <c r="I8413" s="103" t="s">
        <v>92</v>
      </c>
      <c r="J8413" s="215">
        <v>3169.92</v>
      </c>
      <c r="K8413" s="216" t="s">
        <v>88</v>
      </c>
    </row>
    <row r="8414" spans="1:11" x14ac:dyDescent="0.25">
      <c r="A8414" s="103" t="s">
        <v>810</v>
      </c>
      <c r="B8414" s="103" t="s">
        <v>344</v>
      </c>
      <c r="C8414" s="103" t="s">
        <v>481</v>
      </c>
      <c r="D8414" s="103" t="s">
        <v>494</v>
      </c>
      <c r="E8414" s="111"/>
      <c r="F8414" s="103" t="s">
        <v>495</v>
      </c>
      <c r="G8414" s="103" t="s">
        <v>134</v>
      </c>
      <c r="H8414" s="103" t="s">
        <v>374</v>
      </c>
      <c r="I8414" s="103" t="s">
        <v>92</v>
      </c>
      <c r="J8414" s="215">
        <v>2761.86</v>
      </c>
      <c r="K8414" s="216" t="s">
        <v>88</v>
      </c>
    </row>
    <row r="8415" spans="1:11" x14ac:dyDescent="0.25">
      <c r="A8415" s="103" t="s">
        <v>1038</v>
      </c>
      <c r="B8415" s="103" t="s">
        <v>344</v>
      </c>
      <c r="C8415" s="103" t="s">
        <v>481</v>
      </c>
      <c r="D8415" s="103" t="s">
        <v>494</v>
      </c>
      <c r="E8415" s="111"/>
      <c r="F8415" s="103" t="s">
        <v>495</v>
      </c>
      <c r="G8415" s="103" t="s">
        <v>134</v>
      </c>
      <c r="H8415" s="103" t="s">
        <v>374</v>
      </c>
      <c r="I8415" s="103" t="s">
        <v>92</v>
      </c>
      <c r="J8415" s="215">
        <v>2683.24</v>
      </c>
      <c r="K8415" s="216" t="s">
        <v>88</v>
      </c>
    </row>
    <row r="8416" spans="1:11" x14ac:dyDescent="0.25">
      <c r="A8416" s="103" t="s">
        <v>806</v>
      </c>
      <c r="B8416" s="103" t="s">
        <v>344</v>
      </c>
      <c r="C8416" s="103" t="s">
        <v>481</v>
      </c>
      <c r="D8416" s="103" t="s">
        <v>494</v>
      </c>
      <c r="E8416" s="111"/>
      <c r="F8416" s="103" t="s">
        <v>495</v>
      </c>
      <c r="G8416" s="103" t="s">
        <v>134</v>
      </c>
      <c r="H8416" s="103" t="s">
        <v>374</v>
      </c>
      <c r="I8416" s="103" t="s">
        <v>92</v>
      </c>
      <c r="J8416" s="215">
        <v>3461.39</v>
      </c>
      <c r="K8416" s="216" t="s">
        <v>88</v>
      </c>
    </row>
    <row r="8417" spans="1:11" x14ac:dyDescent="0.25">
      <c r="A8417" s="103" t="s">
        <v>807</v>
      </c>
      <c r="B8417" s="103" t="s">
        <v>344</v>
      </c>
      <c r="C8417" s="103" t="s">
        <v>481</v>
      </c>
      <c r="D8417" s="103" t="s">
        <v>494</v>
      </c>
      <c r="E8417" s="111"/>
      <c r="F8417" s="103" t="s">
        <v>495</v>
      </c>
      <c r="G8417" s="103" t="s">
        <v>134</v>
      </c>
      <c r="H8417" s="103" t="s">
        <v>374</v>
      </c>
      <c r="I8417" s="103" t="s">
        <v>92</v>
      </c>
      <c r="J8417" s="215">
        <v>3660.76</v>
      </c>
      <c r="K8417" s="216" t="s">
        <v>88</v>
      </c>
    </row>
    <row r="8418" spans="1:11" x14ac:dyDescent="0.25">
      <c r="A8418" s="103" t="s">
        <v>808</v>
      </c>
      <c r="B8418" s="103" t="s">
        <v>344</v>
      </c>
      <c r="C8418" s="103" t="s">
        <v>481</v>
      </c>
      <c r="D8418" s="103" t="s">
        <v>494</v>
      </c>
      <c r="E8418" s="111"/>
      <c r="F8418" s="103" t="s">
        <v>495</v>
      </c>
      <c r="G8418" s="103" t="s">
        <v>168</v>
      </c>
      <c r="H8418" s="103" t="s">
        <v>377</v>
      </c>
      <c r="I8418" s="103" t="s">
        <v>92</v>
      </c>
      <c r="J8418" s="215">
        <v>1850.15</v>
      </c>
      <c r="K8418" s="216" t="s">
        <v>88</v>
      </c>
    </row>
    <row r="8419" spans="1:11" x14ac:dyDescent="0.25">
      <c r="A8419" s="103" t="s">
        <v>808</v>
      </c>
      <c r="B8419" s="103" t="s">
        <v>344</v>
      </c>
      <c r="C8419" s="103" t="s">
        <v>481</v>
      </c>
      <c r="D8419" s="103" t="s">
        <v>494</v>
      </c>
      <c r="E8419" s="111"/>
      <c r="F8419" s="103" t="s">
        <v>495</v>
      </c>
      <c r="G8419" s="103" t="s">
        <v>168</v>
      </c>
      <c r="H8419" s="103" t="s">
        <v>377</v>
      </c>
      <c r="I8419" s="103" t="s">
        <v>842</v>
      </c>
      <c r="J8419" s="215">
        <v>273.47000000000003</v>
      </c>
      <c r="K8419" s="216" t="s">
        <v>88</v>
      </c>
    </row>
    <row r="8420" spans="1:11" x14ac:dyDescent="0.25">
      <c r="A8420" s="103" t="s">
        <v>809</v>
      </c>
      <c r="B8420" s="103" t="s">
        <v>344</v>
      </c>
      <c r="C8420" s="103" t="s">
        <v>481</v>
      </c>
      <c r="D8420" s="103" t="s">
        <v>494</v>
      </c>
      <c r="E8420" s="111"/>
      <c r="F8420" s="103" t="s">
        <v>495</v>
      </c>
      <c r="G8420" s="103" t="s">
        <v>168</v>
      </c>
      <c r="H8420" s="103" t="s">
        <v>377</v>
      </c>
      <c r="I8420" s="103" t="s">
        <v>92</v>
      </c>
      <c r="J8420" s="215">
        <v>1728.09</v>
      </c>
      <c r="K8420" s="216" t="s">
        <v>88</v>
      </c>
    </row>
    <row r="8421" spans="1:11" x14ac:dyDescent="0.25">
      <c r="A8421" s="103" t="s">
        <v>810</v>
      </c>
      <c r="B8421" s="103" t="s">
        <v>344</v>
      </c>
      <c r="C8421" s="103" t="s">
        <v>481</v>
      </c>
      <c r="D8421" s="103" t="s">
        <v>494</v>
      </c>
      <c r="E8421" s="111"/>
      <c r="F8421" s="103" t="s">
        <v>495</v>
      </c>
      <c r="G8421" s="103" t="s">
        <v>168</v>
      </c>
      <c r="H8421" s="103" t="s">
        <v>377</v>
      </c>
      <c r="I8421" s="103" t="s">
        <v>92</v>
      </c>
      <c r="J8421" s="215">
        <v>1084.3499999999999</v>
      </c>
      <c r="K8421" s="216" t="s">
        <v>88</v>
      </c>
    </row>
    <row r="8422" spans="1:11" x14ac:dyDescent="0.25">
      <c r="A8422" s="103" t="s">
        <v>810</v>
      </c>
      <c r="B8422" s="103" t="s">
        <v>344</v>
      </c>
      <c r="C8422" s="103" t="s">
        <v>481</v>
      </c>
      <c r="D8422" s="103" t="s">
        <v>494</v>
      </c>
      <c r="E8422" s="111"/>
      <c r="F8422" s="103" t="s">
        <v>495</v>
      </c>
      <c r="G8422" s="103" t="s">
        <v>168</v>
      </c>
      <c r="H8422" s="103" t="s">
        <v>377</v>
      </c>
      <c r="I8422" s="103" t="s">
        <v>842</v>
      </c>
      <c r="J8422" s="215">
        <v>5.24</v>
      </c>
      <c r="K8422" s="216" t="s">
        <v>88</v>
      </c>
    </row>
    <row r="8423" spans="1:11" x14ac:dyDescent="0.25">
      <c r="A8423" s="103" t="s">
        <v>1038</v>
      </c>
      <c r="B8423" s="103" t="s">
        <v>344</v>
      </c>
      <c r="C8423" s="103" t="s">
        <v>481</v>
      </c>
      <c r="D8423" s="103" t="s">
        <v>494</v>
      </c>
      <c r="E8423" s="111"/>
      <c r="F8423" s="103" t="s">
        <v>495</v>
      </c>
      <c r="G8423" s="103" t="s">
        <v>168</v>
      </c>
      <c r="H8423" s="103" t="s">
        <v>377</v>
      </c>
      <c r="I8423" s="103" t="s">
        <v>92</v>
      </c>
      <c r="J8423" s="215">
        <v>703.29</v>
      </c>
      <c r="K8423" s="216" t="s">
        <v>88</v>
      </c>
    </row>
    <row r="8424" spans="1:11" x14ac:dyDescent="0.25">
      <c r="A8424" s="103" t="s">
        <v>1038</v>
      </c>
      <c r="B8424" s="103" t="s">
        <v>344</v>
      </c>
      <c r="C8424" s="103" t="s">
        <v>481</v>
      </c>
      <c r="D8424" s="103" t="s">
        <v>494</v>
      </c>
      <c r="E8424" s="111"/>
      <c r="F8424" s="103" t="s">
        <v>495</v>
      </c>
      <c r="G8424" s="103" t="s">
        <v>168</v>
      </c>
      <c r="H8424" s="103" t="s">
        <v>377</v>
      </c>
      <c r="I8424" s="103" t="s">
        <v>842</v>
      </c>
      <c r="J8424" s="215">
        <v>110.74</v>
      </c>
      <c r="K8424" s="216" t="s">
        <v>88</v>
      </c>
    </row>
    <row r="8425" spans="1:11" x14ac:dyDescent="0.25">
      <c r="A8425" s="103" t="s">
        <v>806</v>
      </c>
      <c r="B8425" s="103" t="s">
        <v>344</v>
      </c>
      <c r="C8425" s="103" t="s">
        <v>481</v>
      </c>
      <c r="D8425" s="103" t="s">
        <v>494</v>
      </c>
      <c r="E8425" s="111"/>
      <c r="F8425" s="103" t="s">
        <v>495</v>
      </c>
      <c r="G8425" s="103" t="s">
        <v>168</v>
      </c>
      <c r="H8425" s="103" t="s">
        <v>377</v>
      </c>
      <c r="I8425" s="103" t="s">
        <v>92</v>
      </c>
      <c r="J8425" s="215">
        <v>1289.71</v>
      </c>
      <c r="K8425" s="216" t="s">
        <v>88</v>
      </c>
    </row>
    <row r="8426" spans="1:11" x14ac:dyDescent="0.25">
      <c r="A8426" s="103" t="s">
        <v>806</v>
      </c>
      <c r="B8426" s="103" t="s">
        <v>344</v>
      </c>
      <c r="C8426" s="103" t="s">
        <v>481</v>
      </c>
      <c r="D8426" s="103" t="s">
        <v>494</v>
      </c>
      <c r="E8426" s="111"/>
      <c r="F8426" s="103" t="s">
        <v>495</v>
      </c>
      <c r="G8426" s="103" t="s">
        <v>168</v>
      </c>
      <c r="H8426" s="103" t="s">
        <v>377</v>
      </c>
      <c r="I8426" s="103" t="s">
        <v>842</v>
      </c>
      <c r="J8426" s="215">
        <v>33.479999999999997</v>
      </c>
      <c r="K8426" s="216" t="s">
        <v>88</v>
      </c>
    </row>
    <row r="8427" spans="1:11" x14ac:dyDescent="0.25">
      <c r="A8427" s="103" t="s">
        <v>807</v>
      </c>
      <c r="B8427" s="103" t="s">
        <v>344</v>
      </c>
      <c r="C8427" s="103" t="s">
        <v>481</v>
      </c>
      <c r="D8427" s="103" t="s">
        <v>494</v>
      </c>
      <c r="E8427" s="111"/>
      <c r="F8427" s="103" t="s">
        <v>495</v>
      </c>
      <c r="G8427" s="103" t="s">
        <v>168</v>
      </c>
      <c r="H8427" s="103" t="s">
        <v>377</v>
      </c>
      <c r="I8427" s="103" t="s">
        <v>92</v>
      </c>
      <c r="J8427" s="215">
        <v>1731.5</v>
      </c>
      <c r="K8427" s="216" t="s">
        <v>88</v>
      </c>
    </row>
    <row r="8428" spans="1:11" x14ac:dyDescent="0.25">
      <c r="A8428" s="103" t="s">
        <v>807</v>
      </c>
      <c r="B8428" s="103" t="s">
        <v>344</v>
      </c>
      <c r="C8428" s="103" t="s">
        <v>481</v>
      </c>
      <c r="D8428" s="103" t="s">
        <v>494</v>
      </c>
      <c r="E8428" s="111"/>
      <c r="F8428" s="103" t="s">
        <v>495</v>
      </c>
      <c r="G8428" s="103" t="s">
        <v>168</v>
      </c>
      <c r="H8428" s="103" t="s">
        <v>377</v>
      </c>
      <c r="I8428" s="103" t="s">
        <v>842</v>
      </c>
      <c r="J8428" s="215">
        <v>98.81</v>
      </c>
      <c r="K8428" s="216" t="s">
        <v>88</v>
      </c>
    </row>
    <row r="8429" spans="1:11" x14ac:dyDescent="0.25">
      <c r="A8429" s="103" t="s">
        <v>808</v>
      </c>
      <c r="B8429" s="103" t="s">
        <v>344</v>
      </c>
      <c r="C8429" s="103" t="s">
        <v>481</v>
      </c>
      <c r="D8429" s="103" t="s">
        <v>494</v>
      </c>
      <c r="E8429" s="111"/>
      <c r="F8429" s="103" t="s">
        <v>495</v>
      </c>
      <c r="G8429" s="103" t="s">
        <v>133</v>
      </c>
      <c r="H8429" s="103" t="s">
        <v>378</v>
      </c>
      <c r="I8429" s="103" t="s">
        <v>92</v>
      </c>
      <c r="J8429" s="215">
        <v>5390.51</v>
      </c>
      <c r="K8429" s="216" t="s">
        <v>88</v>
      </c>
    </row>
    <row r="8430" spans="1:11" x14ac:dyDescent="0.25">
      <c r="A8430" s="103" t="s">
        <v>808</v>
      </c>
      <c r="B8430" s="103" t="s">
        <v>344</v>
      </c>
      <c r="C8430" s="103" t="s">
        <v>481</v>
      </c>
      <c r="D8430" s="103" t="s">
        <v>494</v>
      </c>
      <c r="E8430" s="111"/>
      <c r="F8430" s="103" t="s">
        <v>495</v>
      </c>
      <c r="G8430" s="103" t="s">
        <v>133</v>
      </c>
      <c r="H8430" s="103" t="s">
        <v>378</v>
      </c>
      <c r="I8430" s="103" t="s">
        <v>842</v>
      </c>
      <c r="J8430" s="215">
        <v>7.45</v>
      </c>
      <c r="K8430" s="216" t="s">
        <v>88</v>
      </c>
    </row>
    <row r="8431" spans="1:11" x14ac:dyDescent="0.25">
      <c r="A8431" s="103" t="s">
        <v>809</v>
      </c>
      <c r="B8431" s="103" t="s">
        <v>344</v>
      </c>
      <c r="C8431" s="103" t="s">
        <v>481</v>
      </c>
      <c r="D8431" s="103" t="s">
        <v>494</v>
      </c>
      <c r="E8431" s="111"/>
      <c r="F8431" s="103" t="s">
        <v>495</v>
      </c>
      <c r="G8431" s="103" t="s">
        <v>133</v>
      </c>
      <c r="H8431" s="103" t="s">
        <v>378</v>
      </c>
      <c r="I8431" s="103" t="s">
        <v>92</v>
      </c>
      <c r="J8431" s="215">
        <v>1933.22</v>
      </c>
      <c r="K8431" s="216" t="s">
        <v>88</v>
      </c>
    </row>
    <row r="8432" spans="1:11" x14ac:dyDescent="0.25">
      <c r="A8432" s="103" t="s">
        <v>810</v>
      </c>
      <c r="B8432" s="103" t="s">
        <v>344</v>
      </c>
      <c r="C8432" s="103" t="s">
        <v>481</v>
      </c>
      <c r="D8432" s="103" t="s">
        <v>494</v>
      </c>
      <c r="E8432" s="111"/>
      <c r="F8432" s="103" t="s">
        <v>495</v>
      </c>
      <c r="G8432" s="103" t="s">
        <v>133</v>
      </c>
      <c r="H8432" s="103" t="s">
        <v>378</v>
      </c>
      <c r="I8432" s="103" t="s">
        <v>92</v>
      </c>
      <c r="J8432" s="215">
        <v>3130.11</v>
      </c>
      <c r="K8432" s="216" t="s">
        <v>88</v>
      </c>
    </row>
    <row r="8433" spans="1:11" x14ac:dyDescent="0.25">
      <c r="A8433" s="103" t="s">
        <v>1038</v>
      </c>
      <c r="B8433" s="103" t="s">
        <v>344</v>
      </c>
      <c r="C8433" s="103" t="s">
        <v>481</v>
      </c>
      <c r="D8433" s="103" t="s">
        <v>494</v>
      </c>
      <c r="E8433" s="111"/>
      <c r="F8433" s="103" t="s">
        <v>495</v>
      </c>
      <c r="G8433" s="103" t="s">
        <v>133</v>
      </c>
      <c r="H8433" s="103" t="s">
        <v>378</v>
      </c>
      <c r="I8433" s="103" t="s">
        <v>92</v>
      </c>
      <c r="J8433" s="215">
        <v>3539.44</v>
      </c>
      <c r="K8433" s="216" t="s">
        <v>88</v>
      </c>
    </row>
    <row r="8434" spans="1:11" x14ac:dyDescent="0.25">
      <c r="A8434" s="103" t="s">
        <v>1038</v>
      </c>
      <c r="B8434" s="103" t="s">
        <v>344</v>
      </c>
      <c r="C8434" s="103" t="s">
        <v>481</v>
      </c>
      <c r="D8434" s="103" t="s">
        <v>494</v>
      </c>
      <c r="E8434" s="111"/>
      <c r="F8434" s="103" t="s">
        <v>495</v>
      </c>
      <c r="G8434" s="103" t="s">
        <v>133</v>
      </c>
      <c r="H8434" s="103" t="s">
        <v>378</v>
      </c>
      <c r="I8434" s="103" t="s">
        <v>842</v>
      </c>
      <c r="J8434" s="215">
        <v>98.57</v>
      </c>
      <c r="K8434" s="216" t="s">
        <v>88</v>
      </c>
    </row>
    <row r="8435" spans="1:11" x14ac:dyDescent="0.25">
      <c r="A8435" s="103" t="s">
        <v>806</v>
      </c>
      <c r="B8435" s="103" t="s">
        <v>344</v>
      </c>
      <c r="C8435" s="103" t="s">
        <v>481</v>
      </c>
      <c r="D8435" s="103" t="s">
        <v>494</v>
      </c>
      <c r="E8435" s="111"/>
      <c r="F8435" s="103" t="s">
        <v>495</v>
      </c>
      <c r="G8435" s="103" t="s">
        <v>133</v>
      </c>
      <c r="H8435" s="103" t="s">
        <v>378</v>
      </c>
      <c r="I8435" s="103" t="s">
        <v>92</v>
      </c>
      <c r="J8435" s="215">
        <v>3375.81</v>
      </c>
      <c r="K8435" s="216" t="s">
        <v>88</v>
      </c>
    </row>
    <row r="8436" spans="1:11" x14ac:dyDescent="0.25">
      <c r="A8436" s="103" t="s">
        <v>807</v>
      </c>
      <c r="B8436" s="103" t="s">
        <v>344</v>
      </c>
      <c r="C8436" s="103" t="s">
        <v>481</v>
      </c>
      <c r="D8436" s="103" t="s">
        <v>494</v>
      </c>
      <c r="E8436" s="111"/>
      <c r="F8436" s="103" t="s">
        <v>495</v>
      </c>
      <c r="G8436" s="103" t="s">
        <v>133</v>
      </c>
      <c r="H8436" s="103" t="s">
        <v>378</v>
      </c>
      <c r="I8436" s="103" t="s">
        <v>92</v>
      </c>
      <c r="J8436" s="215">
        <v>4160.1400000000003</v>
      </c>
      <c r="K8436" s="216" t="s">
        <v>88</v>
      </c>
    </row>
    <row r="8437" spans="1:11" x14ac:dyDescent="0.25">
      <c r="A8437" s="103" t="s">
        <v>808</v>
      </c>
      <c r="B8437" s="103" t="s">
        <v>344</v>
      </c>
      <c r="C8437" s="103" t="s">
        <v>481</v>
      </c>
      <c r="D8437" s="103" t="s">
        <v>494</v>
      </c>
      <c r="E8437" s="111"/>
      <c r="F8437" s="103" t="s">
        <v>495</v>
      </c>
      <c r="G8437" s="103" t="s">
        <v>132</v>
      </c>
      <c r="H8437" s="103" t="s">
        <v>379</v>
      </c>
      <c r="I8437" s="103" t="s">
        <v>92</v>
      </c>
      <c r="J8437" s="215">
        <v>1488.5</v>
      </c>
      <c r="K8437" s="216" t="s">
        <v>88</v>
      </c>
    </row>
    <row r="8438" spans="1:11" x14ac:dyDescent="0.25">
      <c r="A8438" s="103" t="s">
        <v>808</v>
      </c>
      <c r="B8438" s="103" t="s">
        <v>344</v>
      </c>
      <c r="C8438" s="103" t="s">
        <v>481</v>
      </c>
      <c r="D8438" s="103" t="s">
        <v>494</v>
      </c>
      <c r="E8438" s="111"/>
      <c r="F8438" s="103" t="s">
        <v>495</v>
      </c>
      <c r="G8438" s="103" t="s">
        <v>132</v>
      </c>
      <c r="H8438" s="103" t="s">
        <v>379</v>
      </c>
      <c r="I8438" s="103" t="s">
        <v>842</v>
      </c>
      <c r="J8438" s="215">
        <v>31.09</v>
      </c>
      <c r="K8438" s="216" t="s">
        <v>88</v>
      </c>
    </row>
    <row r="8439" spans="1:11" x14ac:dyDescent="0.25">
      <c r="A8439" s="103" t="s">
        <v>809</v>
      </c>
      <c r="B8439" s="103" t="s">
        <v>344</v>
      </c>
      <c r="C8439" s="103" t="s">
        <v>481</v>
      </c>
      <c r="D8439" s="103" t="s">
        <v>494</v>
      </c>
      <c r="E8439" s="111"/>
      <c r="F8439" s="103" t="s">
        <v>495</v>
      </c>
      <c r="G8439" s="103" t="s">
        <v>132</v>
      </c>
      <c r="H8439" s="103" t="s">
        <v>379</v>
      </c>
      <c r="I8439" s="103" t="s">
        <v>92</v>
      </c>
      <c r="J8439" s="215">
        <v>531.04</v>
      </c>
      <c r="K8439" s="216" t="s">
        <v>88</v>
      </c>
    </row>
    <row r="8440" spans="1:11" x14ac:dyDescent="0.25">
      <c r="A8440" s="103" t="s">
        <v>809</v>
      </c>
      <c r="B8440" s="103" t="s">
        <v>344</v>
      </c>
      <c r="C8440" s="103" t="s">
        <v>481</v>
      </c>
      <c r="D8440" s="103" t="s">
        <v>494</v>
      </c>
      <c r="E8440" s="111"/>
      <c r="F8440" s="103" t="s">
        <v>495</v>
      </c>
      <c r="G8440" s="103" t="s">
        <v>132</v>
      </c>
      <c r="H8440" s="103" t="s">
        <v>379</v>
      </c>
      <c r="I8440" s="103" t="s">
        <v>842</v>
      </c>
      <c r="J8440" s="215">
        <v>3.74</v>
      </c>
      <c r="K8440" s="216" t="s">
        <v>88</v>
      </c>
    </row>
    <row r="8441" spans="1:11" x14ac:dyDescent="0.25">
      <c r="A8441" s="103" t="s">
        <v>810</v>
      </c>
      <c r="B8441" s="103" t="s">
        <v>344</v>
      </c>
      <c r="C8441" s="103" t="s">
        <v>481</v>
      </c>
      <c r="D8441" s="103" t="s">
        <v>494</v>
      </c>
      <c r="E8441" s="111"/>
      <c r="F8441" s="103" t="s">
        <v>495</v>
      </c>
      <c r="G8441" s="103" t="s">
        <v>132</v>
      </c>
      <c r="H8441" s="103" t="s">
        <v>379</v>
      </c>
      <c r="I8441" s="103" t="s">
        <v>92</v>
      </c>
      <c r="J8441" s="215">
        <v>2430.2800000000002</v>
      </c>
      <c r="K8441" s="216" t="s">
        <v>88</v>
      </c>
    </row>
    <row r="8442" spans="1:11" x14ac:dyDescent="0.25">
      <c r="A8442" s="103" t="s">
        <v>810</v>
      </c>
      <c r="B8442" s="103" t="s">
        <v>344</v>
      </c>
      <c r="C8442" s="103" t="s">
        <v>481</v>
      </c>
      <c r="D8442" s="103" t="s">
        <v>494</v>
      </c>
      <c r="E8442" s="111"/>
      <c r="F8442" s="103" t="s">
        <v>495</v>
      </c>
      <c r="G8442" s="103" t="s">
        <v>132</v>
      </c>
      <c r="H8442" s="103" t="s">
        <v>379</v>
      </c>
      <c r="I8442" s="103" t="s">
        <v>842</v>
      </c>
      <c r="J8442" s="215">
        <v>13.06</v>
      </c>
      <c r="K8442" s="216" t="s">
        <v>88</v>
      </c>
    </row>
    <row r="8443" spans="1:11" x14ac:dyDescent="0.25">
      <c r="A8443" s="103" t="s">
        <v>1038</v>
      </c>
      <c r="B8443" s="103" t="s">
        <v>344</v>
      </c>
      <c r="C8443" s="103" t="s">
        <v>481</v>
      </c>
      <c r="D8443" s="103" t="s">
        <v>494</v>
      </c>
      <c r="E8443" s="111"/>
      <c r="F8443" s="103" t="s">
        <v>495</v>
      </c>
      <c r="G8443" s="103" t="s">
        <v>132</v>
      </c>
      <c r="H8443" s="103" t="s">
        <v>379</v>
      </c>
      <c r="I8443" s="103" t="s">
        <v>92</v>
      </c>
      <c r="J8443" s="215">
        <v>1337.93</v>
      </c>
      <c r="K8443" s="216" t="s">
        <v>88</v>
      </c>
    </row>
    <row r="8444" spans="1:11" x14ac:dyDescent="0.25">
      <c r="A8444" s="103" t="s">
        <v>1038</v>
      </c>
      <c r="B8444" s="103" t="s">
        <v>344</v>
      </c>
      <c r="C8444" s="103" t="s">
        <v>481</v>
      </c>
      <c r="D8444" s="103" t="s">
        <v>494</v>
      </c>
      <c r="E8444" s="111"/>
      <c r="F8444" s="103" t="s">
        <v>495</v>
      </c>
      <c r="G8444" s="103" t="s">
        <v>132</v>
      </c>
      <c r="H8444" s="103" t="s">
        <v>379</v>
      </c>
      <c r="I8444" s="103" t="s">
        <v>842</v>
      </c>
      <c r="J8444" s="215">
        <v>6.54</v>
      </c>
      <c r="K8444" s="216" t="s">
        <v>88</v>
      </c>
    </row>
    <row r="8445" spans="1:11" x14ac:dyDescent="0.25">
      <c r="A8445" s="103" t="s">
        <v>806</v>
      </c>
      <c r="B8445" s="103" t="s">
        <v>344</v>
      </c>
      <c r="C8445" s="103" t="s">
        <v>481</v>
      </c>
      <c r="D8445" s="103" t="s">
        <v>494</v>
      </c>
      <c r="E8445" s="111"/>
      <c r="F8445" s="103" t="s">
        <v>495</v>
      </c>
      <c r="G8445" s="103" t="s">
        <v>132</v>
      </c>
      <c r="H8445" s="103" t="s">
        <v>379</v>
      </c>
      <c r="I8445" s="103" t="s">
        <v>92</v>
      </c>
      <c r="J8445" s="215">
        <v>1302.54</v>
      </c>
      <c r="K8445" s="216" t="s">
        <v>88</v>
      </c>
    </row>
    <row r="8446" spans="1:11" x14ac:dyDescent="0.25">
      <c r="A8446" s="103" t="s">
        <v>807</v>
      </c>
      <c r="B8446" s="103" t="s">
        <v>344</v>
      </c>
      <c r="C8446" s="103" t="s">
        <v>481</v>
      </c>
      <c r="D8446" s="103" t="s">
        <v>494</v>
      </c>
      <c r="E8446" s="111"/>
      <c r="F8446" s="103" t="s">
        <v>495</v>
      </c>
      <c r="G8446" s="103" t="s">
        <v>132</v>
      </c>
      <c r="H8446" s="103" t="s">
        <v>379</v>
      </c>
      <c r="I8446" s="103" t="s">
        <v>92</v>
      </c>
      <c r="J8446" s="215">
        <v>1022.89</v>
      </c>
      <c r="K8446" s="216" t="s">
        <v>88</v>
      </c>
    </row>
    <row r="8447" spans="1:11" x14ac:dyDescent="0.25">
      <c r="A8447" s="103" t="s">
        <v>809</v>
      </c>
      <c r="B8447" s="103" t="s">
        <v>344</v>
      </c>
      <c r="C8447" s="103" t="s">
        <v>481</v>
      </c>
      <c r="D8447" s="103" t="s">
        <v>494</v>
      </c>
      <c r="E8447" s="111"/>
      <c r="F8447" s="103" t="s">
        <v>495</v>
      </c>
      <c r="G8447" s="103" t="s">
        <v>129</v>
      </c>
      <c r="H8447" s="103" t="s">
        <v>382</v>
      </c>
      <c r="I8447" s="103" t="s">
        <v>92</v>
      </c>
      <c r="J8447" s="215">
        <v>3.45</v>
      </c>
      <c r="K8447" s="216" t="s">
        <v>88</v>
      </c>
    </row>
    <row r="8448" spans="1:11" x14ac:dyDescent="0.25">
      <c r="A8448" s="103" t="s">
        <v>810</v>
      </c>
      <c r="B8448" s="103" t="s">
        <v>344</v>
      </c>
      <c r="C8448" s="103" t="s">
        <v>481</v>
      </c>
      <c r="D8448" s="103" t="s">
        <v>494</v>
      </c>
      <c r="E8448" s="111"/>
      <c r="F8448" s="103" t="s">
        <v>495</v>
      </c>
      <c r="G8448" s="103" t="s">
        <v>129</v>
      </c>
      <c r="H8448" s="103" t="s">
        <v>382</v>
      </c>
      <c r="I8448" s="103" t="s">
        <v>92</v>
      </c>
      <c r="J8448" s="215">
        <v>-18.7</v>
      </c>
      <c r="K8448" s="216" t="s">
        <v>88</v>
      </c>
    </row>
    <row r="8449" spans="1:11" x14ac:dyDescent="0.25">
      <c r="A8449" s="103" t="s">
        <v>807</v>
      </c>
      <c r="B8449" s="103" t="s">
        <v>344</v>
      </c>
      <c r="C8449" s="103" t="s">
        <v>481</v>
      </c>
      <c r="D8449" s="103" t="s">
        <v>494</v>
      </c>
      <c r="E8449" s="111"/>
      <c r="F8449" s="103" t="s">
        <v>495</v>
      </c>
      <c r="G8449" s="103" t="s">
        <v>129</v>
      </c>
      <c r="H8449" s="103" t="s">
        <v>382</v>
      </c>
      <c r="I8449" s="103" t="s">
        <v>92</v>
      </c>
      <c r="J8449" s="215">
        <v>20.420000000000002</v>
      </c>
      <c r="K8449" s="216" t="s">
        <v>88</v>
      </c>
    </row>
    <row r="8450" spans="1:11" x14ac:dyDescent="0.25">
      <c r="A8450" s="103" t="s">
        <v>808</v>
      </c>
      <c r="B8450" s="103" t="s">
        <v>344</v>
      </c>
      <c r="C8450" s="103" t="s">
        <v>481</v>
      </c>
      <c r="D8450" s="103" t="s">
        <v>494</v>
      </c>
      <c r="E8450" s="111"/>
      <c r="F8450" s="103" t="s">
        <v>495</v>
      </c>
      <c r="G8450" s="103" t="s">
        <v>165</v>
      </c>
      <c r="H8450" s="103" t="s">
        <v>383</v>
      </c>
      <c r="I8450" s="103" t="s">
        <v>92</v>
      </c>
      <c r="J8450" s="215">
        <v>1313.29</v>
      </c>
      <c r="K8450" s="216" t="s">
        <v>88</v>
      </c>
    </row>
    <row r="8451" spans="1:11" x14ac:dyDescent="0.25">
      <c r="A8451" s="103" t="s">
        <v>808</v>
      </c>
      <c r="B8451" s="103" t="s">
        <v>344</v>
      </c>
      <c r="C8451" s="103" t="s">
        <v>481</v>
      </c>
      <c r="D8451" s="103" t="s">
        <v>494</v>
      </c>
      <c r="E8451" s="111"/>
      <c r="F8451" s="103" t="s">
        <v>495</v>
      </c>
      <c r="G8451" s="103" t="s">
        <v>165</v>
      </c>
      <c r="H8451" s="103" t="s">
        <v>383</v>
      </c>
      <c r="I8451" s="103" t="s">
        <v>842</v>
      </c>
      <c r="J8451" s="215">
        <v>119.61</v>
      </c>
      <c r="K8451" s="216" t="s">
        <v>88</v>
      </c>
    </row>
    <row r="8452" spans="1:11" x14ac:dyDescent="0.25">
      <c r="A8452" s="103" t="s">
        <v>809</v>
      </c>
      <c r="B8452" s="103" t="s">
        <v>344</v>
      </c>
      <c r="C8452" s="103" t="s">
        <v>481</v>
      </c>
      <c r="D8452" s="103" t="s">
        <v>494</v>
      </c>
      <c r="E8452" s="111"/>
      <c r="F8452" s="103" t="s">
        <v>495</v>
      </c>
      <c r="G8452" s="103" t="s">
        <v>165</v>
      </c>
      <c r="H8452" s="103" t="s">
        <v>383</v>
      </c>
      <c r="I8452" s="103" t="s">
        <v>92</v>
      </c>
      <c r="J8452" s="215">
        <v>1250.75</v>
      </c>
      <c r="K8452" s="216" t="s">
        <v>88</v>
      </c>
    </row>
    <row r="8453" spans="1:11" x14ac:dyDescent="0.25">
      <c r="A8453" s="103" t="s">
        <v>810</v>
      </c>
      <c r="B8453" s="103" t="s">
        <v>344</v>
      </c>
      <c r="C8453" s="103" t="s">
        <v>481</v>
      </c>
      <c r="D8453" s="103" t="s">
        <v>494</v>
      </c>
      <c r="E8453" s="111"/>
      <c r="F8453" s="103" t="s">
        <v>495</v>
      </c>
      <c r="G8453" s="103" t="s">
        <v>165</v>
      </c>
      <c r="H8453" s="103" t="s">
        <v>383</v>
      </c>
      <c r="I8453" s="103" t="s">
        <v>92</v>
      </c>
      <c r="J8453" s="215">
        <v>1025.8900000000001</v>
      </c>
      <c r="K8453" s="216" t="s">
        <v>88</v>
      </c>
    </row>
    <row r="8454" spans="1:11" x14ac:dyDescent="0.25">
      <c r="A8454" s="103" t="s">
        <v>1038</v>
      </c>
      <c r="B8454" s="103" t="s">
        <v>344</v>
      </c>
      <c r="C8454" s="103" t="s">
        <v>481</v>
      </c>
      <c r="D8454" s="103" t="s">
        <v>494</v>
      </c>
      <c r="E8454" s="111"/>
      <c r="F8454" s="103" t="s">
        <v>495</v>
      </c>
      <c r="G8454" s="103" t="s">
        <v>165</v>
      </c>
      <c r="H8454" s="103" t="s">
        <v>383</v>
      </c>
      <c r="I8454" s="103" t="s">
        <v>92</v>
      </c>
      <c r="J8454" s="215">
        <v>1612.88</v>
      </c>
      <c r="K8454" s="216" t="s">
        <v>88</v>
      </c>
    </row>
    <row r="8455" spans="1:11" x14ac:dyDescent="0.25">
      <c r="A8455" s="103" t="s">
        <v>1038</v>
      </c>
      <c r="B8455" s="103" t="s">
        <v>344</v>
      </c>
      <c r="C8455" s="103" t="s">
        <v>481</v>
      </c>
      <c r="D8455" s="103" t="s">
        <v>494</v>
      </c>
      <c r="E8455" s="111"/>
      <c r="F8455" s="103" t="s">
        <v>495</v>
      </c>
      <c r="G8455" s="103" t="s">
        <v>165</v>
      </c>
      <c r="H8455" s="103" t="s">
        <v>383</v>
      </c>
      <c r="I8455" s="103" t="s">
        <v>842</v>
      </c>
      <c r="J8455" s="215">
        <v>77.47</v>
      </c>
      <c r="K8455" s="216" t="s">
        <v>88</v>
      </c>
    </row>
    <row r="8456" spans="1:11" x14ac:dyDescent="0.25">
      <c r="A8456" s="103" t="s">
        <v>806</v>
      </c>
      <c r="B8456" s="103" t="s">
        <v>344</v>
      </c>
      <c r="C8456" s="103" t="s">
        <v>481</v>
      </c>
      <c r="D8456" s="103" t="s">
        <v>494</v>
      </c>
      <c r="E8456" s="111"/>
      <c r="F8456" s="103" t="s">
        <v>495</v>
      </c>
      <c r="G8456" s="103" t="s">
        <v>165</v>
      </c>
      <c r="H8456" s="103" t="s">
        <v>383</v>
      </c>
      <c r="I8456" s="103" t="s">
        <v>92</v>
      </c>
      <c r="J8456" s="215">
        <v>1444.62</v>
      </c>
      <c r="K8456" s="216" t="s">
        <v>88</v>
      </c>
    </row>
    <row r="8457" spans="1:11" x14ac:dyDescent="0.25">
      <c r="A8457" s="103" t="s">
        <v>807</v>
      </c>
      <c r="B8457" s="103" t="s">
        <v>344</v>
      </c>
      <c r="C8457" s="103" t="s">
        <v>481</v>
      </c>
      <c r="D8457" s="103" t="s">
        <v>494</v>
      </c>
      <c r="E8457" s="111"/>
      <c r="F8457" s="103" t="s">
        <v>495</v>
      </c>
      <c r="G8457" s="103" t="s">
        <v>165</v>
      </c>
      <c r="H8457" s="103" t="s">
        <v>383</v>
      </c>
      <c r="I8457" s="103" t="s">
        <v>92</v>
      </c>
      <c r="J8457" s="215">
        <v>541.74</v>
      </c>
      <c r="K8457" s="216" t="s">
        <v>88</v>
      </c>
    </row>
    <row r="8458" spans="1:11" x14ac:dyDescent="0.25">
      <c r="A8458" s="103" t="s">
        <v>807</v>
      </c>
      <c r="B8458" s="103" t="s">
        <v>344</v>
      </c>
      <c r="C8458" s="103" t="s">
        <v>481</v>
      </c>
      <c r="D8458" s="103" t="s">
        <v>494</v>
      </c>
      <c r="E8458" s="111"/>
      <c r="F8458" s="103" t="s">
        <v>495</v>
      </c>
      <c r="G8458" s="103" t="s">
        <v>165</v>
      </c>
      <c r="H8458" s="103" t="s">
        <v>383</v>
      </c>
      <c r="I8458" s="103" t="s">
        <v>842</v>
      </c>
      <c r="J8458" s="215">
        <v>-31.93</v>
      </c>
      <c r="K8458" s="216" t="s">
        <v>88</v>
      </c>
    </row>
    <row r="8459" spans="1:11" x14ac:dyDescent="0.25">
      <c r="A8459" s="103" t="s">
        <v>808</v>
      </c>
      <c r="B8459" s="103" t="s">
        <v>344</v>
      </c>
      <c r="C8459" s="103" t="s">
        <v>481</v>
      </c>
      <c r="D8459" s="103" t="s">
        <v>494</v>
      </c>
      <c r="E8459" s="111"/>
      <c r="F8459" s="103" t="s">
        <v>495</v>
      </c>
      <c r="G8459" s="103" t="s">
        <v>446</v>
      </c>
      <c r="H8459" s="103" t="s">
        <v>447</v>
      </c>
      <c r="I8459" s="103" t="s">
        <v>92</v>
      </c>
      <c r="J8459" s="215">
        <v>2317.19</v>
      </c>
      <c r="K8459" s="216" t="s">
        <v>88</v>
      </c>
    </row>
    <row r="8460" spans="1:11" x14ac:dyDescent="0.25">
      <c r="A8460" s="103" t="s">
        <v>808</v>
      </c>
      <c r="B8460" s="103" t="s">
        <v>344</v>
      </c>
      <c r="C8460" s="103" t="s">
        <v>481</v>
      </c>
      <c r="D8460" s="103" t="s">
        <v>494</v>
      </c>
      <c r="E8460" s="111"/>
      <c r="F8460" s="103" t="s">
        <v>495</v>
      </c>
      <c r="G8460" s="103" t="s">
        <v>446</v>
      </c>
      <c r="H8460" s="103" t="s">
        <v>447</v>
      </c>
      <c r="I8460" s="103" t="s">
        <v>842</v>
      </c>
      <c r="J8460" s="215">
        <v>61.99</v>
      </c>
      <c r="K8460" s="216" t="s">
        <v>88</v>
      </c>
    </row>
    <row r="8461" spans="1:11" x14ac:dyDescent="0.25">
      <c r="A8461" s="103" t="s">
        <v>809</v>
      </c>
      <c r="B8461" s="103" t="s">
        <v>344</v>
      </c>
      <c r="C8461" s="103" t="s">
        <v>481</v>
      </c>
      <c r="D8461" s="103" t="s">
        <v>494</v>
      </c>
      <c r="E8461" s="111"/>
      <c r="F8461" s="103" t="s">
        <v>495</v>
      </c>
      <c r="G8461" s="103" t="s">
        <v>446</v>
      </c>
      <c r="H8461" s="103" t="s">
        <v>447</v>
      </c>
      <c r="I8461" s="103" t="s">
        <v>92</v>
      </c>
      <c r="J8461" s="215">
        <v>1985.36</v>
      </c>
      <c r="K8461" s="216" t="s">
        <v>88</v>
      </c>
    </row>
    <row r="8462" spans="1:11" x14ac:dyDescent="0.25">
      <c r="A8462" s="103" t="s">
        <v>810</v>
      </c>
      <c r="B8462" s="103" t="s">
        <v>344</v>
      </c>
      <c r="C8462" s="103" t="s">
        <v>481</v>
      </c>
      <c r="D8462" s="103" t="s">
        <v>494</v>
      </c>
      <c r="E8462" s="111"/>
      <c r="F8462" s="103" t="s">
        <v>495</v>
      </c>
      <c r="G8462" s="103" t="s">
        <v>446</v>
      </c>
      <c r="H8462" s="103" t="s">
        <v>447</v>
      </c>
      <c r="I8462" s="103" t="s">
        <v>92</v>
      </c>
      <c r="J8462" s="215">
        <v>2018.27</v>
      </c>
      <c r="K8462" s="216" t="s">
        <v>88</v>
      </c>
    </row>
    <row r="8463" spans="1:11" x14ac:dyDescent="0.25">
      <c r="A8463" s="103" t="s">
        <v>1038</v>
      </c>
      <c r="B8463" s="103" t="s">
        <v>344</v>
      </c>
      <c r="C8463" s="103" t="s">
        <v>481</v>
      </c>
      <c r="D8463" s="103" t="s">
        <v>494</v>
      </c>
      <c r="E8463" s="111"/>
      <c r="F8463" s="103" t="s">
        <v>495</v>
      </c>
      <c r="G8463" s="103" t="s">
        <v>446</v>
      </c>
      <c r="H8463" s="103" t="s">
        <v>447</v>
      </c>
      <c r="I8463" s="103" t="s">
        <v>92</v>
      </c>
      <c r="J8463" s="215">
        <v>2491.8200000000002</v>
      </c>
      <c r="K8463" s="216" t="s">
        <v>88</v>
      </c>
    </row>
    <row r="8464" spans="1:11" x14ac:dyDescent="0.25">
      <c r="A8464" s="103" t="s">
        <v>1038</v>
      </c>
      <c r="B8464" s="103" t="s">
        <v>344</v>
      </c>
      <c r="C8464" s="103" t="s">
        <v>481</v>
      </c>
      <c r="D8464" s="103" t="s">
        <v>494</v>
      </c>
      <c r="E8464" s="111"/>
      <c r="F8464" s="103" t="s">
        <v>495</v>
      </c>
      <c r="G8464" s="103" t="s">
        <v>446</v>
      </c>
      <c r="H8464" s="103" t="s">
        <v>447</v>
      </c>
      <c r="I8464" s="103" t="s">
        <v>842</v>
      </c>
      <c r="J8464" s="215">
        <v>55.49</v>
      </c>
      <c r="K8464" s="216" t="s">
        <v>88</v>
      </c>
    </row>
    <row r="8465" spans="1:11" x14ac:dyDescent="0.25">
      <c r="A8465" s="103" t="s">
        <v>806</v>
      </c>
      <c r="B8465" s="103" t="s">
        <v>344</v>
      </c>
      <c r="C8465" s="103" t="s">
        <v>481</v>
      </c>
      <c r="D8465" s="103" t="s">
        <v>494</v>
      </c>
      <c r="E8465" s="111"/>
      <c r="F8465" s="103" t="s">
        <v>495</v>
      </c>
      <c r="G8465" s="103" t="s">
        <v>446</v>
      </c>
      <c r="H8465" s="103" t="s">
        <v>447</v>
      </c>
      <c r="I8465" s="103" t="s">
        <v>92</v>
      </c>
      <c r="J8465" s="215">
        <v>2299.37</v>
      </c>
      <c r="K8465" s="216" t="s">
        <v>88</v>
      </c>
    </row>
    <row r="8466" spans="1:11" x14ac:dyDescent="0.25">
      <c r="A8466" s="103" t="s">
        <v>806</v>
      </c>
      <c r="B8466" s="103" t="s">
        <v>344</v>
      </c>
      <c r="C8466" s="103" t="s">
        <v>481</v>
      </c>
      <c r="D8466" s="103" t="s">
        <v>494</v>
      </c>
      <c r="E8466" s="111"/>
      <c r="F8466" s="103" t="s">
        <v>495</v>
      </c>
      <c r="G8466" s="103" t="s">
        <v>446</v>
      </c>
      <c r="H8466" s="103" t="s">
        <v>447</v>
      </c>
      <c r="I8466" s="103" t="s">
        <v>842</v>
      </c>
      <c r="J8466" s="215">
        <v>73.760000000000005</v>
      </c>
      <c r="K8466" s="216" t="s">
        <v>88</v>
      </c>
    </row>
    <row r="8467" spans="1:11" x14ac:dyDescent="0.25">
      <c r="A8467" s="103" t="s">
        <v>807</v>
      </c>
      <c r="B8467" s="103" t="s">
        <v>344</v>
      </c>
      <c r="C8467" s="103" t="s">
        <v>481</v>
      </c>
      <c r="D8467" s="103" t="s">
        <v>494</v>
      </c>
      <c r="E8467" s="111"/>
      <c r="F8467" s="103" t="s">
        <v>495</v>
      </c>
      <c r="G8467" s="103" t="s">
        <v>446</v>
      </c>
      <c r="H8467" s="103" t="s">
        <v>447</v>
      </c>
      <c r="I8467" s="103" t="s">
        <v>92</v>
      </c>
      <c r="J8467" s="215">
        <v>2128.17</v>
      </c>
      <c r="K8467" s="216" t="s">
        <v>88</v>
      </c>
    </row>
    <row r="8468" spans="1:11" x14ac:dyDescent="0.25">
      <c r="A8468" s="103" t="s">
        <v>807</v>
      </c>
      <c r="B8468" s="103" t="s">
        <v>344</v>
      </c>
      <c r="C8468" s="103" t="s">
        <v>481</v>
      </c>
      <c r="D8468" s="103" t="s">
        <v>494</v>
      </c>
      <c r="E8468" s="111"/>
      <c r="F8468" s="103" t="s">
        <v>495</v>
      </c>
      <c r="G8468" s="103" t="s">
        <v>446</v>
      </c>
      <c r="H8468" s="103" t="s">
        <v>447</v>
      </c>
      <c r="I8468" s="103" t="s">
        <v>842</v>
      </c>
      <c r="J8468" s="215">
        <v>-71.03</v>
      </c>
      <c r="K8468" s="216" t="s">
        <v>88</v>
      </c>
    </row>
    <row r="8469" spans="1:11" x14ac:dyDescent="0.25">
      <c r="A8469" s="103" t="s">
        <v>808</v>
      </c>
      <c r="B8469" s="103" t="s">
        <v>344</v>
      </c>
      <c r="C8469" s="103" t="s">
        <v>481</v>
      </c>
      <c r="D8469" s="103" t="s">
        <v>494</v>
      </c>
      <c r="E8469" s="111"/>
      <c r="F8469" s="103" t="s">
        <v>495</v>
      </c>
      <c r="G8469" s="103" t="s">
        <v>475</v>
      </c>
      <c r="H8469" s="103" t="s">
        <v>476</v>
      </c>
      <c r="I8469" s="103" t="s">
        <v>92</v>
      </c>
      <c r="J8469" s="215">
        <v>670.32</v>
      </c>
      <c r="K8469" s="216" t="s">
        <v>88</v>
      </c>
    </row>
    <row r="8470" spans="1:11" x14ac:dyDescent="0.25">
      <c r="A8470" s="103" t="s">
        <v>809</v>
      </c>
      <c r="B8470" s="103" t="s">
        <v>344</v>
      </c>
      <c r="C8470" s="103" t="s">
        <v>481</v>
      </c>
      <c r="D8470" s="103" t="s">
        <v>494</v>
      </c>
      <c r="E8470" s="111"/>
      <c r="F8470" s="103" t="s">
        <v>495</v>
      </c>
      <c r="G8470" s="103" t="s">
        <v>475</v>
      </c>
      <c r="H8470" s="103" t="s">
        <v>476</v>
      </c>
      <c r="I8470" s="103" t="s">
        <v>92</v>
      </c>
      <c r="J8470" s="215">
        <v>746.01</v>
      </c>
      <c r="K8470" s="216" t="s">
        <v>88</v>
      </c>
    </row>
    <row r="8471" spans="1:11" x14ac:dyDescent="0.25">
      <c r="A8471" s="103" t="s">
        <v>810</v>
      </c>
      <c r="B8471" s="103" t="s">
        <v>344</v>
      </c>
      <c r="C8471" s="103" t="s">
        <v>481</v>
      </c>
      <c r="D8471" s="103" t="s">
        <v>494</v>
      </c>
      <c r="E8471" s="111"/>
      <c r="F8471" s="103" t="s">
        <v>495</v>
      </c>
      <c r="G8471" s="103" t="s">
        <v>475</v>
      </c>
      <c r="H8471" s="103" t="s">
        <v>476</v>
      </c>
      <c r="I8471" s="103" t="s">
        <v>92</v>
      </c>
      <c r="J8471" s="215">
        <v>628.22</v>
      </c>
      <c r="K8471" s="216" t="s">
        <v>88</v>
      </c>
    </row>
    <row r="8472" spans="1:11" x14ac:dyDescent="0.25">
      <c r="A8472" s="103" t="s">
        <v>1038</v>
      </c>
      <c r="B8472" s="103" t="s">
        <v>344</v>
      </c>
      <c r="C8472" s="103" t="s">
        <v>481</v>
      </c>
      <c r="D8472" s="103" t="s">
        <v>494</v>
      </c>
      <c r="E8472" s="111"/>
      <c r="F8472" s="103" t="s">
        <v>495</v>
      </c>
      <c r="G8472" s="103" t="s">
        <v>475</v>
      </c>
      <c r="H8472" s="103" t="s">
        <v>476</v>
      </c>
      <c r="I8472" s="103" t="s">
        <v>92</v>
      </c>
      <c r="J8472" s="215">
        <v>740.08</v>
      </c>
      <c r="K8472" s="216" t="s">
        <v>88</v>
      </c>
    </row>
    <row r="8473" spans="1:11" x14ac:dyDescent="0.25">
      <c r="A8473" s="103" t="s">
        <v>806</v>
      </c>
      <c r="B8473" s="103" t="s">
        <v>344</v>
      </c>
      <c r="C8473" s="103" t="s">
        <v>481</v>
      </c>
      <c r="D8473" s="103" t="s">
        <v>494</v>
      </c>
      <c r="E8473" s="111"/>
      <c r="F8473" s="103" t="s">
        <v>495</v>
      </c>
      <c r="G8473" s="103" t="s">
        <v>475</v>
      </c>
      <c r="H8473" s="103" t="s">
        <v>476</v>
      </c>
      <c r="I8473" s="103" t="s">
        <v>92</v>
      </c>
      <c r="J8473" s="215">
        <v>850.45</v>
      </c>
      <c r="K8473" s="216" t="s">
        <v>88</v>
      </c>
    </row>
    <row r="8474" spans="1:11" x14ac:dyDescent="0.25">
      <c r="A8474" s="103" t="s">
        <v>807</v>
      </c>
      <c r="B8474" s="103" t="s">
        <v>344</v>
      </c>
      <c r="C8474" s="103" t="s">
        <v>481</v>
      </c>
      <c r="D8474" s="103" t="s">
        <v>494</v>
      </c>
      <c r="E8474" s="111"/>
      <c r="F8474" s="103" t="s">
        <v>495</v>
      </c>
      <c r="G8474" s="103" t="s">
        <v>475</v>
      </c>
      <c r="H8474" s="103" t="s">
        <v>476</v>
      </c>
      <c r="I8474" s="103" t="s">
        <v>92</v>
      </c>
      <c r="J8474" s="215">
        <v>937.23</v>
      </c>
      <c r="K8474" s="216" t="s">
        <v>88</v>
      </c>
    </row>
    <row r="8475" spans="1:11" x14ac:dyDescent="0.25">
      <c r="A8475" s="103" t="s">
        <v>809</v>
      </c>
      <c r="B8475" s="103" t="s">
        <v>344</v>
      </c>
      <c r="C8475" s="103" t="s">
        <v>481</v>
      </c>
      <c r="D8475" s="103" t="s">
        <v>494</v>
      </c>
      <c r="E8475" s="111"/>
      <c r="F8475" s="103" t="s">
        <v>495</v>
      </c>
      <c r="G8475" s="103" t="s">
        <v>594</v>
      </c>
      <c r="H8475" s="103" t="s">
        <v>735</v>
      </c>
      <c r="I8475" s="103" t="s">
        <v>92</v>
      </c>
      <c r="J8475" s="215">
        <v>23.3</v>
      </c>
      <c r="K8475" s="216" t="s">
        <v>88</v>
      </c>
    </row>
    <row r="8476" spans="1:11" x14ac:dyDescent="0.25">
      <c r="A8476" s="103" t="s">
        <v>810</v>
      </c>
      <c r="B8476" s="103" t="s">
        <v>344</v>
      </c>
      <c r="C8476" s="103" t="s">
        <v>481</v>
      </c>
      <c r="D8476" s="103" t="s">
        <v>494</v>
      </c>
      <c r="E8476" s="111"/>
      <c r="F8476" s="103" t="s">
        <v>495</v>
      </c>
      <c r="G8476" s="103" t="s">
        <v>594</v>
      </c>
      <c r="H8476" s="103" t="s">
        <v>735</v>
      </c>
      <c r="I8476" s="103" t="s">
        <v>92</v>
      </c>
      <c r="J8476" s="215">
        <v>17.920000000000002</v>
      </c>
      <c r="K8476" s="216" t="s">
        <v>88</v>
      </c>
    </row>
    <row r="8477" spans="1:11" x14ac:dyDescent="0.25">
      <c r="A8477" s="103" t="s">
        <v>806</v>
      </c>
      <c r="B8477" s="103" t="s">
        <v>344</v>
      </c>
      <c r="C8477" s="103" t="s">
        <v>481</v>
      </c>
      <c r="D8477" s="103" t="s">
        <v>494</v>
      </c>
      <c r="E8477" s="111"/>
      <c r="F8477" s="103" t="s">
        <v>495</v>
      </c>
      <c r="G8477" s="103" t="s">
        <v>594</v>
      </c>
      <c r="H8477" s="103" t="s">
        <v>735</v>
      </c>
      <c r="I8477" s="103" t="s">
        <v>92</v>
      </c>
      <c r="J8477" s="215">
        <v>-10.75</v>
      </c>
      <c r="K8477" s="216" t="s">
        <v>88</v>
      </c>
    </row>
    <row r="8478" spans="1:11" x14ac:dyDescent="0.25">
      <c r="A8478" s="103" t="s">
        <v>808</v>
      </c>
      <c r="B8478" s="103" t="s">
        <v>344</v>
      </c>
      <c r="C8478" s="103" t="s">
        <v>481</v>
      </c>
      <c r="D8478" s="103" t="s">
        <v>494</v>
      </c>
      <c r="E8478" s="111"/>
      <c r="F8478" s="103" t="s">
        <v>495</v>
      </c>
      <c r="G8478" s="103" t="s">
        <v>618</v>
      </c>
      <c r="H8478" s="103" t="s">
        <v>824</v>
      </c>
      <c r="I8478" s="103" t="s">
        <v>92</v>
      </c>
      <c r="J8478" s="215">
        <v>1449.77</v>
      </c>
      <c r="K8478" s="216" t="s">
        <v>88</v>
      </c>
    </row>
    <row r="8479" spans="1:11" x14ac:dyDescent="0.25">
      <c r="A8479" s="103" t="s">
        <v>808</v>
      </c>
      <c r="B8479" s="103" t="s">
        <v>344</v>
      </c>
      <c r="C8479" s="103" t="s">
        <v>481</v>
      </c>
      <c r="D8479" s="103" t="s">
        <v>494</v>
      </c>
      <c r="E8479" s="111"/>
      <c r="F8479" s="103" t="s">
        <v>495</v>
      </c>
      <c r="G8479" s="103" t="s">
        <v>618</v>
      </c>
      <c r="H8479" s="103" t="s">
        <v>824</v>
      </c>
      <c r="I8479" s="103" t="s">
        <v>842</v>
      </c>
      <c r="J8479" s="215">
        <v>136.55000000000001</v>
      </c>
      <c r="K8479" s="216" t="s">
        <v>88</v>
      </c>
    </row>
    <row r="8480" spans="1:11" x14ac:dyDescent="0.25">
      <c r="A8480" s="103" t="s">
        <v>809</v>
      </c>
      <c r="B8480" s="103" t="s">
        <v>344</v>
      </c>
      <c r="C8480" s="103" t="s">
        <v>481</v>
      </c>
      <c r="D8480" s="103" t="s">
        <v>494</v>
      </c>
      <c r="E8480" s="111"/>
      <c r="F8480" s="103" t="s">
        <v>495</v>
      </c>
      <c r="G8480" s="103" t="s">
        <v>618</v>
      </c>
      <c r="H8480" s="103" t="s">
        <v>824</v>
      </c>
      <c r="I8480" s="103" t="s">
        <v>92</v>
      </c>
      <c r="J8480" s="215">
        <v>1674.52</v>
      </c>
      <c r="K8480" s="216" t="s">
        <v>88</v>
      </c>
    </row>
    <row r="8481" spans="1:11" x14ac:dyDescent="0.25">
      <c r="A8481" s="103" t="s">
        <v>810</v>
      </c>
      <c r="B8481" s="103" t="s">
        <v>344</v>
      </c>
      <c r="C8481" s="103" t="s">
        <v>481</v>
      </c>
      <c r="D8481" s="103" t="s">
        <v>494</v>
      </c>
      <c r="E8481" s="111"/>
      <c r="F8481" s="103" t="s">
        <v>495</v>
      </c>
      <c r="G8481" s="103" t="s">
        <v>618</v>
      </c>
      <c r="H8481" s="103" t="s">
        <v>824</v>
      </c>
      <c r="I8481" s="103" t="s">
        <v>92</v>
      </c>
      <c r="J8481" s="215">
        <v>117.12</v>
      </c>
      <c r="K8481" s="216" t="s">
        <v>88</v>
      </c>
    </row>
    <row r="8482" spans="1:11" x14ac:dyDescent="0.25">
      <c r="A8482" s="103" t="s">
        <v>1038</v>
      </c>
      <c r="B8482" s="103" t="s">
        <v>344</v>
      </c>
      <c r="C8482" s="103" t="s">
        <v>481</v>
      </c>
      <c r="D8482" s="103" t="s">
        <v>494</v>
      </c>
      <c r="E8482" s="111"/>
      <c r="F8482" s="103" t="s">
        <v>495</v>
      </c>
      <c r="G8482" s="103" t="s">
        <v>618</v>
      </c>
      <c r="H8482" s="103" t="s">
        <v>824</v>
      </c>
      <c r="I8482" s="103" t="s">
        <v>92</v>
      </c>
      <c r="J8482" s="215">
        <v>1712.02</v>
      </c>
      <c r="K8482" s="216" t="s">
        <v>88</v>
      </c>
    </row>
    <row r="8483" spans="1:11" x14ac:dyDescent="0.25">
      <c r="A8483" s="103" t="s">
        <v>1038</v>
      </c>
      <c r="B8483" s="103" t="s">
        <v>344</v>
      </c>
      <c r="C8483" s="103" t="s">
        <v>481</v>
      </c>
      <c r="D8483" s="103" t="s">
        <v>494</v>
      </c>
      <c r="E8483" s="111"/>
      <c r="F8483" s="103" t="s">
        <v>495</v>
      </c>
      <c r="G8483" s="103" t="s">
        <v>618</v>
      </c>
      <c r="H8483" s="103" t="s">
        <v>824</v>
      </c>
      <c r="I8483" s="103" t="s">
        <v>842</v>
      </c>
      <c r="J8483" s="215">
        <v>34.409999999999997</v>
      </c>
      <c r="K8483" s="216" t="s">
        <v>88</v>
      </c>
    </row>
    <row r="8484" spans="1:11" x14ac:dyDescent="0.25">
      <c r="A8484" s="103" t="s">
        <v>806</v>
      </c>
      <c r="B8484" s="103" t="s">
        <v>344</v>
      </c>
      <c r="C8484" s="103" t="s">
        <v>481</v>
      </c>
      <c r="D8484" s="103" t="s">
        <v>494</v>
      </c>
      <c r="E8484" s="111"/>
      <c r="F8484" s="103" t="s">
        <v>495</v>
      </c>
      <c r="G8484" s="103" t="s">
        <v>618</v>
      </c>
      <c r="H8484" s="103" t="s">
        <v>824</v>
      </c>
      <c r="I8484" s="103" t="s">
        <v>92</v>
      </c>
      <c r="J8484" s="215">
        <v>1637.22</v>
      </c>
      <c r="K8484" s="216" t="s">
        <v>88</v>
      </c>
    </row>
    <row r="8485" spans="1:11" x14ac:dyDescent="0.25">
      <c r="A8485" s="103" t="s">
        <v>806</v>
      </c>
      <c r="B8485" s="103" t="s">
        <v>344</v>
      </c>
      <c r="C8485" s="103" t="s">
        <v>481</v>
      </c>
      <c r="D8485" s="103" t="s">
        <v>494</v>
      </c>
      <c r="E8485" s="111"/>
      <c r="F8485" s="103" t="s">
        <v>495</v>
      </c>
      <c r="G8485" s="103" t="s">
        <v>618</v>
      </c>
      <c r="H8485" s="103" t="s">
        <v>824</v>
      </c>
      <c r="I8485" s="103" t="s">
        <v>842</v>
      </c>
      <c r="J8485" s="215">
        <v>18.18</v>
      </c>
      <c r="K8485" s="216" t="s">
        <v>88</v>
      </c>
    </row>
    <row r="8486" spans="1:11" x14ac:dyDescent="0.25">
      <c r="A8486" s="103" t="s">
        <v>807</v>
      </c>
      <c r="B8486" s="103" t="s">
        <v>344</v>
      </c>
      <c r="C8486" s="103" t="s">
        <v>481</v>
      </c>
      <c r="D8486" s="103" t="s">
        <v>494</v>
      </c>
      <c r="E8486" s="111"/>
      <c r="F8486" s="103" t="s">
        <v>495</v>
      </c>
      <c r="G8486" s="103" t="s">
        <v>618</v>
      </c>
      <c r="H8486" s="103" t="s">
        <v>824</v>
      </c>
      <c r="I8486" s="103" t="s">
        <v>92</v>
      </c>
      <c r="J8486" s="215">
        <v>1807.88</v>
      </c>
      <c r="K8486" s="216" t="s">
        <v>88</v>
      </c>
    </row>
    <row r="8487" spans="1:11" x14ac:dyDescent="0.25">
      <c r="A8487" s="103" t="s">
        <v>808</v>
      </c>
      <c r="B8487" s="103" t="s">
        <v>344</v>
      </c>
      <c r="C8487" s="103" t="s">
        <v>481</v>
      </c>
      <c r="D8487" s="103" t="s">
        <v>494</v>
      </c>
      <c r="E8487" s="111"/>
      <c r="F8487" s="103" t="s">
        <v>495</v>
      </c>
      <c r="G8487" s="103" t="s">
        <v>736</v>
      </c>
      <c r="H8487" s="103" t="s">
        <v>737</v>
      </c>
      <c r="I8487" s="103" t="s">
        <v>92</v>
      </c>
      <c r="J8487" s="215">
        <v>72.3</v>
      </c>
      <c r="K8487" s="216" t="s">
        <v>88</v>
      </c>
    </row>
    <row r="8488" spans="1:11" x14ac:dyDescent="0.25">
      <c r="A8488" s="103" t="s">
        <v>809</v>
      </c>
      <c r="B8488" s="103" t="s">
        <v>344</v>
      </c>
      <c r="C8488" s="103" t="s">
        <v>481</v>
      </c>
      <c r="D8488" s="103" t="s">
        <v>494</v>
      </c>
      <c r="E8488" s="111"/>
      <c r="F8488" s="103" t="s">
        <v>495</v>
      </c>
      <c r="G8488" s="103" t="s">
        <v>736</v>
      </c>
      <c r="H8488" s="103" t="s">
        <v>737</v>
      </c>
      <c r="I8488" s="103" t="s">
        <v>92</v>
      </c>
      <c r="J8488" s="215">
        <v>289.11</v>
      </c>
      <c r="K8488" s="216" t="s">
        <v>88</v>
      </c>
    </row>
    <row r="8489" spans="1:11" x14ac:dyDescent="0.25">
      <c r="A8489" s="103" t="s">
        <v>810</v>
      </c>
      <c r="B8489" s="103" t="s">
        <v>344</v>
      </c>
      <c r="C8489" s="103" t="s">
        <v>481</v>
      </c>
      <c r="D8489" s="103" t="s">
        <v>494</v>
      </c>
      <c r="E8489" s="111"/>
      <c r="F8489" s="103" t="s">
        <v>495</v>
      </c>
      <c r="G8489" s="103" t="s">
        <v>736</v>
      </c>
      <c r="H8489" s="103" t="s">
        <v>737</v>
      </c>
      <c r="I8489" s="103" t="s">
        <v>92</v>
      </c>
      <c r="J8489" s="215">
        <v>527.54</v>
      </c>
      <c r="K8489" s="216" t="s">
        <v>88</v>
      </c>
    </row>
    <row r="8490" spans="1:11" x14ac:dyDescent="0.25">
      <c r="A8490" s="103" t="s">
        <v>1038</v>
      </c>
      <c r="B8490" s="103" t="s">
        <v>344</v>
      </c>
      <c r="C8490" s="103" t="s">
        <v>481</v>
      </c>
      <c r="D8490" s="103" t="s">
        <v>494</v>
      </c>
      <c r="E8490" s="111"/>
      <c r="F8490" s="103" t="s">
        <v>495</v>
      </c>
      <c r="G8490" s="103" t="s">
        <v>736</v>
      </c>
      <c r="H8490" s="103" t="s">
        <v>737</v>
      </c>
      <c r="I8490" s="103" t="s">
        <v>92</v>
      </c>
      <c r="J8490" s="215">
        <v>80.569999999999993</v>
      </c>
      <c r="K8490" s="216" t="s">
        <v>88</v>
      </c>
    </row>
    <row r="8491" spans="1:11" x14ac:dyDescent="0.25">
      <c r="A8491" s="103" t="s">
        <v>806</v>
      </c>
      <c r="B8491" s="103" t="s">
        <v>344</v>
      </c>
      <c r="C8491" s="103" t="s">
        <v>481</v>
      </c>
      <c r="D8491" s="103" t="s">
        <v>494</v>
      </c>
      <c r="E8491" s="111"/>
      <c r="F8491" s="103" t="s">
        <v>495</v>
      </c>
      <c r="G8491" s="103" t="s">
        <v>736</v>
      </c>
      <c r="H8491" s="103" t="s">
        <v>737</v>
      </c>
      <c r="I8491" s="103" t="s">
        <v>92</v>
      </c>
      <c r="J8491" s="215">
        <v>-19.12</v>
      </c>
      <c r="K8491" s="216" t="s">
        <v>88</v>
      </c>
    </row>
    <row r="8492" spans="1:11" x14ac:dyDescent="0.25">
      <c r="A8492" s="103" t="s">
        <v>807</v>
      </c>
      <c r="B8492" s="103" t="s">
        <v>344</v>
      </c>
      <c r="C8492" s="103" t="s">
        <v>481</v>
      </c>
      <c r="D8492" s="103" t="s">
        <v>494</v>
      </c>
      <c r="E8492" s="111"/>
      <c r="F8492" s="103" t="s">
        <v>495</v>
      </c>
      <c r="G8492" s="103" t="s">
        <v>736</v>
      </c>
      <c r="H8492" s="103" t="s">
        <v>737</v>
      </c>
      <c r="I8492" s="103" t="s">
        <v>92</v>
      </c>
      <c r="J8492" s="215">
        <v>158.24</v>
      </c>
      <c r="K8492" s="216" t="s">
        <v>88</v>
      </c>
    </row>
    <row r="8493" spans="1:11" x14ac:dyDescent="0.25">
      <c r="A8493" s="103" t="s">
        <v>808</v>
      </c>
      <c r="B8493" s="103" t="s">
        <v>344</v>
      </c>
      <c r="C8493" s="103" t="s">
        <v>481</v>
      </c>
      <c r="D8493" s="103" t="s">
        <v>494</v>
      </c>
      <c r="E8493" s="111"/>
      <c r="F8493" s="103" t="s">
        <v>495</v>
      </c>
      <c r="G8493" s="103" t="s">
        <v>127</v>
      </c>
      <c r="H8493" s="103" t="s">
        <v>391</v>
      </c>
      <c r="I8493" s="103" t="s">
        <v>842</v>
      </c>
      <c r="J8493" s="215">
        <v>13.27</v>
      </c>
      <c r="K8493" s="216" t="s">
        <v>88</v>
      </c>
    </row>
    <row r="8494" spans="1:11" x14ac:dyDescent="0.25">
      <c r="A8494" s="103" t="s">
        <v>809</v>
      </c>
      <c r="B8494" s="103" t="s">
        <v>344</v>
      </c>
      <c r="C8494" s="103" t="s">
        <v>481</v>
      </c>
      <c r="D8494" s="103" t="s">
        <v>494</v>
      </c>
      <c r="E8494" s="111"/>
      <c r="F8494" s="103" t="s">
        <v>495</v>
      </c>
      <c r="G8494" s="103" t="s">
        <v>127</v>
      </c>
      <c r="H8494" s="103" t="s">
        <v>391</v>
      </c>
      <c r="I8494" s="103" t="s">
        <v>842</v>
      </c>
      <c r="J8494" s="215">
        <v>202.16</v>
      </c>
      <c r="K8494" s="216" t="s">
        <v>88</v>
      </c>
    </row>
    <row r="8495" spans="1:11" x14ac:dyDescent="0.25">
      <c r="A8495" s="103" t="s">
        <v>810</v>
      </c>
      <c r="B8495" s="103" t="s">
        <v>344</v>
      </c>
      <c r="C8495" s="103" t="s">
        <v>481</v>
      </c>
      <c r="D8495" s="103" t="s">
        <v>494</v>
      </c>
      <c r="E8495" s="111"/>
      <c r="F8495" s="103" t="s">
        <v>495</v>
      </c>
      <c r="G8495" s="103" t="s">
        <v>127</v>
      </c>
      <c r="H8495" s="103" t="s">
        <v>391</v>
      </c>
      <c r="I8495" s="103" t="s">
        <v>842</v>
      </c>
      <c r="J8495" s="215">
        <v>913.9</v>
      </c>
      <c r="K8495" s="216" t="s">
        <v>88</v>
      </c>
    </row>
    <row r="8496" spans="1:11" x14ac:dyDescent="0.25">
      <c r="A8496" s="103" t="s">
        <v>1038</v>
      </c>
      <c r="B8496" s="103" t="s">
        <v>344</v>
      </c>
      <c r="C8496" s="103" t="s">
        <v>481</v>
      </c>
      <c r="D8496" s="103" t="s">
        <v>494</v>
      </c>
      <c r="E8496" s="111"/>
      <c r="F8496" s="103" t="s">
        <v>495</v>
      </c>
      <c r="G8496" s="103" t="s">
        <v>127</v>
      </c>
      <c r="H8496" s="103" t="s">
        <v>391</v>
      </c>
      <c r="I8496" s="103" t="s">
        <v>842</v>
      </c>
      <c r="J8496" s="215">
        <v>118.28</v>
      </c>
      <c r="K8496" s="216" t="s">
        <v>88</v>
      </c>
    </row>
    <row r="8497" spans="1:11" x14ac:dyDescent="0.25">
      <c r="A8497" s="103" t="s">
        <v>806</v>
      </c>
      <c r="B8497" s="103" t="s">
        <v>344</v>
      </c>
      <c r="C8497" s="103" t="s">
        <v>481</v>
      </c>
      <c r="D8497" s="103" t="s">
        <v>494</v>
      </c>
      <c r="E8497" s="111"/>
      <c r="F8497" s="103" t="s">
        <v>495</v>
      </c>
      <c r="G8497" s="103" t="s">
        <v>127</v>
      </c>
      <c r="H8497" s="103" t="s">
        <v>391</v>
      </c>
      <c r="I8497" s="103" t="s">
        <v>842</v>
      </c>
      <c r="J8497" s="215">
        <v>35.840000000000003</v>
      </c>
      <c r="K8497" s="216" t="s">
        <v>88</v>
      </c>
    </row>
    <row r="8498" spans="1:11" x14ac:dyDescent="0.25">
      <c r="A8498" s="103" t="s">
        <v>807</v>
      </c>
      <c r="B8498" s="103" t="s">
        <v>344</v>
      </c>
      <c r="C8498" s="103" t="s">
        <v>481</v>
      </c>
      <c r="D8498" s="103" t="s">
        <v>494</v>
      </c>
      <c r="E8498" s="111"/>
      <c r="F8498" s="103" t="s">
        <v>495</v>
      </c>
      <c r="G8498" s="103" t="s">
        <v>127</v>
      </c>
      <c r="H8498" s="103" t="s">
        <v>391</v>
      </c>
      <c r="I8498" s="103" t="s">
        <v>842</v>
      </c>
      <c r="J8498" s="215">
        <v>5.68</v>
      </c>
      <c r="K8498" s="216" t="s">
        <v>88</v>
      </c>
    </row>
    <row r="8499" spans="1:11" x14ac:dyDescent="0.25">
      <c r="A8499" s="103" t="s">
        <v>808</v>
      </c>
      <c r="B8499" s="103" t="s">
        <v>344</v>
      </c>
      <c r="C8499" s="103" t="s">
        <v>481</v>
      </c>
      <c r="D8499" s="103" t="s">
        <v>494</v>
      </c>
      <c r="E8499" s="111"/>
      <c r="F8499" s="103" t="s">
        <v>495</v>
      </c>
      <c r="G8499" s="103" t="s">
        <v>740</v>
      </c>
      <c r="H8499" s="103" t="s">
        <v>741</v>
      </c>
      <c r="I8499" s="103" t="s">
        <v>92</v>
      </c>
      <c r="J8499" s="215">
        <v>17.170000000000002</v>
      </c>
      <c r="K8499" s="216" t="s">
        <v>88</v>
      </c>
    </row>
    <row r="8500" spans="1:11" x14ac:dyDescent="0.25">
      <c r="A8500" s="103" t="s">
        <v>808</v>
      </c>
      <c r="B8500" s="103" t="s">
        <v>344</v>
      </c>
      <c r="C8500" s="103" t="s">
        <v>481</v>
      </c>
      <c r="D8500" s="103" t="s">
        <v>494</v>
      </c>
      <c r="E8500" s="111"/>
      <c r="F8500" s="103" t="s">
        <v>495</v>
      </c>
      <c r="G8500" s="103" t="s">
        <v>740</v>
      </c>
      <c r="H8500" s="103" t="s">
        <v>741</v>
      </c>
      <c r="I8500" s="103" t="s">
        <v>842</v>
      </c>
      <c r="J8500" s="215">
        <v>12.28</v>
      </c>
      <c r="K8500" s="216" t="s">
        <v>88</v>
      </c>
    </row>
    <row r="8501" spans="1:11" x14ac:dyDescent="0.25">
      <c r="A8501" s="103" t="s">
        <v>808</v>
      </c>
      <c r="B8501" s="103" t="s">
        <v>344</v>
      </c>
      <c r="C8501" s="103" t="s">
        <v>481</v>
      </c>
      <c r="D8501" s="103" t="s">
        <v>494</v>
      </c>
      <c r="E8501" s="111"/>
      <c r="F8501" s="103" t="s">
        <v>495</v>
      </c>
      <c r="G8501" s="103" t="s">
        <v>744</v>
      </c>
      <c r="H8501" s="103" t="s">
        <v>745</v>
      </c>
      <c r="I8501" s="103" t="s">
        <v>92</v>
      </c>
      <c r="J8501" s="215">
        <v>-27.36</v>
      </c>
      <c r="K8501" s="216" t="s">
        <v>88</v>
      </c>
    </row>
    <row r="8502" spans="1:11" x14ac:dyDescent="0.25">
      <c r="A8502" s="103" t="s">
        <v>809</v>
      </c>
      <c r="B8502" s="103" t="s">
        <v>344</v>
      </c>
      <c r="C8502" s="103" t="s">
        <v>481</v>
      </c>
      <c r="D8502" s="103" t="s">
        <v>494</v>
      </c>
      <c r="E8502" s="111"/>
      <c r="F8502" s="103" t="s">
        <v>495</v>
      </c>
      <c r="G8502" s="103" t="s">
        <v>744</v>
      </c>
      <c r="H8502" s="103" t="s">
        <v>745</v>
      </c>
      <c r="I8502" s="103" t="s">
        <v>92</v>
      </c>
      <c r="J8502" s="215">
        <v>275.26</v>
      </c>
      <c r="K8502" s="216" t="s">
        <v>88</v>
      </c>
    </row>
    <row r="8503" spans="1:11" x14ac:dyDescent="0.25">
      <c r="A8503" s="103" t="s">
        <v>810</v>
      </c>
      <c r="B8503" s="103" t="s">
        <v>344</v>
      </c>
      <c r="C8503" s="103" t="s">
        <v>481</v>
      </c>
      <c r="D8503" s="103" t="s">
        <v>494</v>
      </c>
      <c r="E8503" s="111"/>
      <c r="F8503" s="103" t="s">
        <v>495</v>
      </c>
      <c r="G8503" s="103" t="s">
        <v>744</v>
      </c>
      <c r="H8503" s="103" t="s">
        <v>745</v>
      </c>
      <c r="I8503" s="103" t="s">
        <v>92</v>
      </c>
      <c r="J8503" s="215">
        <v>92.41</v>
      </c>
      <c r="K8503" s="216" t="s">
        <v>88</v>
      </c>
    </row>
    <row r="8504" spans="1:11" x14ac:dyDescent="0.25">
      <c r="A8504" s="103" t="s">
        <v>806</v>
      </c>
      <c r="B8504" s="103" t="s">
        <v>344</v>
      </c>
      <c r="C8504" s="103" t="s">
        <v>481</v>
      </c>
      <c r="D8504" s="103" t="s">
        <v>494</v>
      </c>
      <c r="E8504" s="111"/>
      <c r="F8504" s="103" t="s">
        <v>495</v>
      </c>
      <c r="G8504" s="103" t="s">
        <v>744</v>
      </c>
      <c r="H8504" s="103" t="s">
        <v>745</v>
      </c>
      <c r="I8504" s="103" t="s">
        <v>92</v>
      </c>
      <c r="J8504" s="215">
        <v>-30.13</v>
      </c>
      <c r="K8504" s="216" t="s">
        <v>88</v>
      </c>
    </row>
    <row r="8505" spans="1:11" x14ac:dyDescent="0.25">
      <c r="A8505" s="103" t="s">
        <v>808</v>
      </c>
      <c r="B8505" s="103" t="s">
        <v>344</v>
      </c>
      <c r="C8505" s="103" t="s">
        <v>481</v>
      </c>
      <c r="D8505" s="103" t="s">
        <v>494</v>
      </c>
      <c r="E8505" s="111"/>
      <c r="F8505" s="103" t="s">
        <v>495</v>
      </c>
      <c r="G8505" s="103" t="s">
        <v>124</v>
      </c>
      <c r="H8505" s="103" t="s">
        <v>394</v>
      </c>
      <c r="I8505" s="103" t="s">
        <v>92</v>
      </c>
      <c r="J8505" s="215">
        <v>1530.45</v>
      </c>
      <c r="K8505" s="216" t="s">
        <v>88</v>
      </c>
    </row>
    <row r="8506" spans="1:11" x14ac:dyDescent="0.25">
      <c r="A8506" s="103" t="s">
        <v>808</v>
      </c>
      <c r="B8506" s="103" t="s">
        <v>344</v>
      </c>
      <c r="C8506" s="103" t="s">
        <v>481</v>
      </c>
      <c r="D8506" s="103" t="s">
        <v>494</v>
      </c>
      <c r="E8506" s="111"/>
      <c r="F8506" s="103" t="s">
        <v>495</v>
      </c>
      <c r="G8506" s="103" t="s">
        <v>124</v>
      </c>
      <c r="H8506" s="103" t="s">
        <v>394</v>
      </c>
      <c r="I8506" s="103" t="s">
        <v>842</v>
      </c>
      <c r="J8506" s="215">
        <v>12.28</v>
      </c>
      <c r="K8506" s="216" t="s">
        <v>88</v>
      </c>
    </row>
    <row r="8507" spans="1:11" x14ac:dyDescent="0.25">
      <c r="A8507" s="103" t="s">
        <v>809</v>
      </c>
      <c r="B8507" s="103" t="s">
        <v>344</v>
      </c>
      <c r="C8507" s="103" t="s">
        <v>481</v>
      </c>
      <c r="D8507" s="103" t="s">
        <v>494</v>
      </c>
      <c r="E8507" s="111"/>
      <c r="F8507" s="103" t="s">
        <v>495</v>
      </c>
      <c r="G8507" s="103" t="s">
        <v>124</v>
      </c>
      <c r="H8507" s="103" t="s">
        <v>394</v>
      </c>
      <c r="I8507" s="103" t="s">
        <v>92</v>
      </c>
      <c r="J8507" s="215">
        <v>1860.86</v>
      </c>
      <c r="K8507" s="216" t="s">
        <v>88</v>
      </c>
    </row>
    <row r="8508" spans="1:11" x14ac:dyDescent="0.25">
      <c r="A8508" s="103" t="s">
        <v>810</v>
      </c>
      <c r="B8508" s="103" t="s">
        <v>344</v>
      </c>
      <c r="C8508" s="103" t="s">
        <v>481</v>
      </c>
      <c r="D8508" s="103" t="s">
        <v>494</v>
      </c>
      <c r="E8508" s="111"/>
      <c r="F8508" s="103" t="s">
        <v>495</v>
      </c>
      <c r="G8508" s="103" t="s">
        <v>124</v>
      </c>
      <c r="H8508" s="103" t="s">
        <v>394</v>
      </c>
      <c r="I8508" s="103" t="s">
        <v>92</v>
      </c>
      <c r="J8508" s="215">
        <v>1041.53</v>
      </c>
      <c r="K8508" s="216" t="s">
        <v>88</v>
      </c>
    </row>
    <row r="8509" spans="1:11" x14ac:dyDescent="0.25">
      <c r="A8509" s="103" t="s">
        <v>1038</v>
      </c>
      <c r="B8509" s="103" t="s">
        <v>344</v>
      </c>
      <c r="C8509" s="103" t="s">
        <v>481</v>
      </c>
      <c r="D8509" s="103" t="s">
        <v>494</v>
      </c>
      <c r="E8509" s="111"/>
      <c r="F8509" s="103" t="s">
        <v>495</v>
      </c>
      <c r="G8509" s="103" t="s">
        <v>124</v>
      </c>
      <c r="H8509" s="103" t="s">
        <v>394</v>
      </c>
      <c r="I8509" s="103" t="s">
        <v>92</v>
      </c>
      <c r="J8509" s="215">
        <v>1805.58</v>
      </c>
      <c r="K8509" s="216" t="s">
        <v>88</v>
      </c>
    </row>
    <row r="8510" spans="1:11" x14ac:dyDescent="0.25">
      <c r="A8510" s="103" t="s">
        <v>1038</v>
      </c>
      <c r="B8510" s="103" t="s">
        <v>344</v>
      </c>
      <c r="C8510" s="103" t="s">
        <v>481</v>
      </c>
      <c r="D8510" s="103" t="s">
        <v>494</v>
      </c>
      <c r="E8510" s="111"/>
      <c r="F8510" s="103" t="s">
        <v>495</v>
      </c>
      <c r="G8510" s="103" t="s">
        <v>124</v>
      </c>
      <c r="H8510" s="103" t="s">
        <v>394</v>
      </c>
      <c r="I8510" s="103" t="s">
        <v>842</v>
      </c>
      <c r="J8510" s="215">
        <v>7.09</v>
      </c>
      <c r="K8510" s="216" t="s">
        <v>88</v>
      </c>
    </row>
    <row r="8511" spans="1:11" x14ac:dyDescent="0.25">
      <c r="A8511" s="103" t="s">
        <v>806</v>
      </c>
      <c r="B8511" s="103" t="s">
        <v>344</v>
      </c>
      <c r="C8511" s="103" t="s">
        <v>481</v>
      </c>
      <c r="D8511" s="103" t="s">
        <v>494</v>
      </c>
      <c r="E8511" s="111"/>
      <c r="F8511" s="103" t="s">
        <v>495</v>
      </c>
      <c r="G8511" s="103" t="s">
        <v>124</v>
      </c>
      <c r="H8511" s="103" t="s">
        <v>394</v>
      </c>
      <c r="I8511" s="103" t="s">
        <v>92</v>
      </c>
      <c r="J8511" s="215">
        <v>1674.99</v>
      </c>
      <c r="K8511" s="216" t="s">
        <v>88</v>
      </c>
    </row>
    <row r="8512" spans="1:11" x14ac:dyDescent="0.25">
      <c r="A8512" s="103" t="s">
        <v>806</v>
      </c>
      <c r="B8512" s="103" t="s">
        <v>344</v>
      </c>
      <c r="C8512" s="103" t="s">
        <v>481</v>
      </c>
      <c r="D8512" s="103" t="s">
        <v>494</v>
      </c>
      <c r="E8512" s="111"/>
      <c r="F8512" s="103" t="s">
        <v>495</v>
      </c>
      <c r="G8512" s="103" t="s">
        <v>124</v>
      </c>
      <c r="H8512" s="103" t="s">
        <v>394</v>
      </c>
      <c r="I8512" s="103" t="s">
        <v>842</v>
      </c>
      <c r="J8512" s="215">
        <v>73.760000000000005</v>
      </c>
      <c r="K8512" s="216" t="s">
        <v>88</v>
      </c>
    </row>
    <row r="8513" spans="1:11" x14ac:dyDescent="0.25">
      <c r="A8513" s="103" t="s">
        <v>807</v>
      </c>
      <c r="B8513" s="103" t="s">
        <v>344</v>
      </c>
      <c r="C8513" s="103" t="s">
        <v>481</v>
      </c>
      <c r="D8513" s="103" t="s">
        <v>494</v>
      </c>
      <c r="E8513" s="111"/>
      <c r="F8513" s="103" t="s">
        <v>495</v>
      </c>
      <c r="G8513" s="103" t="s">
        <v>124</v>
      </c>
      <c r="H8513" s="103" t="s">
        <v>394</v>
      </c>
      <c r="I8513" s="103" t="s">
        <v>92</v>
      </c>
      <c r="J8513" s="215">
        <v>1564.84</v>
      </c>
      <c r="K8513" s="216" t="s">
        <v>88</v>
      </c>
    </row>
    <row r="8514" spans="1:11" x14ac:dyDescent="0.25">
      <c r="A8514" s="103" t="s">
        <v>807</v>
      </c>
      <c r="B8514" s="103" t="s">
        <v>344</v>
      </c>
      <c r="C8514" s="103" t="s">
        <v>481</v>
      </c>
      <c r="D8514" s="103" t="s">
        <v>494</v>
      </c>
      <c r="E8514" s="111"/>
      <c r="F8514" s="103" t="s">
        <v>495</v>
      </c>
      <c r="G8514" s="103" t="s">
        <v>124</v>
      </c>
      <c r="H8514" s="103" t="s">
        <v>394</v>
      </c>
      <c r="I8514" s="103" t="s">
        <v>842</v>
      </c>
      <c r="J8514" s="215">
        <v>34.32</v>
      </c>
      <c r="K8514" s="216" t="s">
        <v>88</v>
      </c>
    </row>
    <row r="8515" spans="1:11" x14ac:dyDescent="0.25">
      <c r="A8515" s="103" t="s">
        <v>808</v>
      </c>
      <c r="B8515" s="103" t="s">
        <v>344</v>
      </c>
      <c r="C8515" s="103" t="s">
        <v>481</v>
      </c>
      <c r="D8515" s="103" t="s">
        <v>494</v>
      </c>
      <c r="E8515" s="111"/>
      <c r="F8515" s="103" t="s">
        <v>495</v>
      </c>
      <c r="G8515" s="103" t="s">
        <v>155</v>
      </c>
      <c r="H8515" s="103" t="s">
        <v>395</v>
      </c>
      <c r="I8515" s="103" t="s">
        <v>92</v>
      </c>
      <c r="J8515" s="215">
        <v>24.48</v>
      </c>
      <c r="K8515" s="216" t="s">
        <v>88</v>
      </c>
    </row>
    <row r="8516" spans="1:11" x14ac:dyDescent="0.25">
      <c r="A8516" s="103" t="s">
        <v>808</v>
      </c>
      <c r="B8516" s="103" t="s">
        <v>344</v>
      </c>
      <c r="C8516" s="103" t="s">
        <v>481</v>
      </c>
      <c r="D8516" s="103" t="s">
        <v>494</v>
      </c>
      <c r="E8516" s="111"/>
      <c r="F8516" s="103" t="s">
        <v>495</v>
      </c>
      <c r="G8516" s="103" t="s">
        <v>155</v>
      </c>
      <c r="H8516" s="103" t="s">
        <v>395</v>
      </c>
      <c r="I8516" s="103" t="s">
        <v>842</v>
      </c>
      <c r="J8516" s="215">
        <v>35.25</v>
      </c>
      <c r="K8516" s="216" t="s">
        <v>88</v>
      </c>
    </row>
    <row r="8517" spans="1:11" x14ac:dyDescent="0.25">
      <c r="A8517" s="103" t="s">
        <v>810</v>
      </c>
      <c r="B8517" s="103" t="s">
        <v>344</v>
      </c>
      <c r="C8517" s="103" t="s">
        <v>481</v>
      </c>
      <c r="D8517" s="103" t="s">
        <v>494</v>
      </c>
      <c r="E8517" s="111"/>
      <c r="F8517" s="103" t="s">
        <v>495</v>
      </c>
      <c r="G8517" s="103" t="s">
        <v>155</v>
      </c>
      <c r="H8517" s="103" t="s">
        <v>395</v>
      </c>
      <c r="I8517" s="103" t="s">
        <v>842</v>
      </c>
      <c r="J8517" s="215">
        <v>45.08</v>
      </c>
      <c r="K8517" s="216" t="s">
        <v>88</v>
      </c>
    </row>
    <row r="8518" spans="1:11" x14ac:dyDescent="0.25">
      <c r="A8518" s="103" t="s">
        <v>1038</v>
      </c>
      <c r="B8518" s="103" t="s">
        <v>344</v>
      </c>
      <c r="C8518" s="103" t="s">
        <v>481</v>
      </c>
      <c r="D8518" s="103" t="s">
        <v>494</v>
      </c>
      <c r="E8518" s="111"/>
      <c r="F8518" s="103" t="s">
        <v>495</v>
      </c>
      <c r="G8518" s="103" t="s">
        <v>155</v>
      </c>
      <c r="H8518" s="103" t="s">
        <v>395</v>
      </c>
      <c r="I8518" s="103" t="s">
        <v>842</v>
      </c>
      <c r="J8518" s="215">
        <v>25.28</v>
      </c>
      <c r="K8518" s="216" t="s">
        <v>88</v>
      </c>
    </row>
    <row r="8519" spans="1:11" x14ac:dyDescent="0.25">
      <c r="A8519" s="103" t="s">
        <v>806</v>
      </c>
      <c r="B8519" s="103" t="s">
        <v>344</v>
      </c>
      <c r="C8519" s="103" t="s">
        <v>481</v>
      </c>
      <c r="D8519" s="103" t="s">
        <v>494</v>
      </c>
      <c r="E8519" s="111"/>
      <c r="F8519" s="103" t="s">
        <v>495</v>
      </c>
      <c r="G8519" s="103" t="s">
        <v>155</v>
      </c>
      <c r="H8519" s="103" t="s">
        <v>395</v>
      </c>
      <c r="I8519" s="103" t="s">
        <v>842</v>
      </c>
      <c r="J8519" s="215">
        <v>35.9</v>
      </c>
      <c r="K8519" s="216" t="s">
        <v>88</v>
      </c>
    </row>
    <row r="8520" spans="1:11" x14ac:dyDescent="0.25">
      <c r="A8520" s="103" t="s">
        <v>807</v>
      </c>
      <c r="B8520" s="103" t="s">
        <v>344</v>
      </c>
      <c r="C8520" s="103" t="s">
        <v>481</v>
      </c>
      <c r="D8520" s="103" t="s">
        <v>494</v>
      </c>
      <c r="E8520" s="111"/>
      <c r="F8520" s="103" t="s">
        <v>495</v>
      </c>
      <c r="G8520" s="103" t="s">
        <v>155</v>
      </c>
      <c r="H8520" s="103" t="s">
        <v>395</v>
      </c>
      <c r="I8520" s="103" t="s">
        <v>842</v>
      </c>
      <c r="J8520" s="215">
        <v>35.99</v>
      </c>
      <c r="K8520" s="216" t="s">
        <v>88</v>
      </c>
    </row>
    <row r="8521" spans="1:11" x14ac:dyDescent="0.25">
      <c r="A8521" s="103" t="s">
        <v>808</v>
      </c>
      <c r="B8521" s="103" t="s">
        <v>344</v>
      </c>
      <c r="C8521" s="103" t="s">
        <v>481</v>
      </c>
      <c r="D8521" s="103" t="s">
        <v>494</v>
      </c>
      <c r="E8521" s="111"/>
      <c r="F8521" s="103" t="s">
        <v>495</v>
      </c>
      <c r="G8521" s="103" t="s">
        <v>650</v>
      </c>
      <c r="H8521" s="103" t="s">
        <v>651</v>
      </c>
      <c r="I8521" s="103" t="s">
        <v>92</v>
      </c>
      <c r="J8521" s="215">
        <v>-1.24</v>
      </c>
      <c r="K8521" s="216" t="s">
        <v>88</v>
      </c>
    </row>
    <row r="8522" spans="1:11" x14ac:dyDescent="0.25">
      <c r="A8522" s="103" t="s">
        <v>809</v>
      </c>
      <c r="B8522" s="103" t="s">
        <v>344</v>
      </c>
      <c r="C8522" s="103" t="s">
        <v>481</v>
      </c>
      <c r="D8522" s="103" t="s">
        <v>494</v>
      </c>
      <c r="E8522" s="111"/>
      <c r="F8522" s="103" t="s">
        <v>495</v>
      </c>
      <c r="G8522" s="103" t="s">
        <v>650</v>
      </c>
      <c r="H8522" s="103" t="s">
        <v>651</v>
      </c>
      <c r="I8522" s="103" t="s">
        <v>92</v>
      </c>
      <c r="J8522" s="215">
        <v>178.15</v>
      </c>
      <c r="K8522" s="216" t="s">
        <v>88</v>
      </c>
    </row>
    <row r="8523" spans="1:11" x14ac:dyDescent="0.25">
      <c r="A8523" s="103" t="s">
        <v>810</v>
      </c>
      <c r="B8523" s="103" t="s">
        <v>344</v>
      </c>
      <c r="C8523" s="103" t="s">
        <v>481</v>
      </c>
      <c r="D8523" s="103" t="s">
        <v>494</v>
      </c>
      <c r="E8523" s="111"/>
      <c r="F8523" s="103" t="s">
        <v>495</v>
      </c>
      <c r="G8523" s="103" t="s">
        <v>650</v>
      </c>
      <c r="H8523" s="103" t="s">
        <v>651</v>
      </c>
      <c r="I8523" s="103" t="s">
        <v>92</v>
      </c>
      <c r="J8523" s="215">
        <v>244.69</v>
      </c>
      <c r="K8523" s="216" t="s">
        <v>88</v>
      </c>
    </row>
    <row r="8524" spans="1:11" x14ac:dyDescent="0.25">
      <c r="A8524" s="103" t="s">
        <v>1038</v>
      </c>
      <c r="B8524" s="103" t="s">
        <v>344</v>
      </c>
      <c r="C8524" s="103" t="s">
        <v>481</v>
      </c>
      <c r="D8524" s="103" t="s">
        <v>494</v>
      </c>
      <c r="E8524" s="111"/>
      <c r="F8524" s="103" t="s">
        <v>495</v>
      </c>
      <c r="G8524" s="103" t="s">
        <v>650</v>
      </c>
      <c r="H8524" s="103" t="s">
        <v>651</v>
      </c>
      <c r="I8524" s="103" t="s">
        <v>92</v>
      </c>
      <c r="J8524" s="215">
        <v>92.14</v>
      </c>
      <c r="K8524" s="216" t="s">
        <v>88</v>
      </c>
    </row>
    <row r="8525" spans="1:11" x14ac:dyDescent="0.25">
      <c r="A8525" s="103" t="s">
        <v>806</v>
      </c>
      <c r="B8525" s="103" t="s">
        <v>344</v>
      </c>
      <c r="C8525" s="103" t="s">
        <v>481</v>
      </c>
      <c r="D8525" s="103" t="s">
        <v>494</v>
      </c>
      <c r="E8525" s="111"/>
      <c r="F8525" s="103" t="s">
        <v>495</v>
      </c>
      <c r="G8525" s="103" t="s">
        <v>650</v>
      </c>
      <c r="H8525" s="103" t="s">
        <v>651</v>
      </c>
      <c r="I8525" s="103" t="s">
        <v>92</v>
      </c>
      <c r="J8525" s="215">
        <v>69.06</v>
      </c>
      <c r="K8525" s="216" t="s">
        <v>88</v>
      </c>
    </row>
    <row r="8526" spans="1:11" x14ac:dyDescent="0.25">
      <c r="A8526" s="103" t="s">
        <v>807</v>
      </c>
      <c r="B8526" s="103" t="s">
        <v>344</v>
      </c>
      <c r="C8526" s="103" t="s">
        <v>481</v>
      </c>
      <c r="D8526" s="103" t="s">
        <v>494</v>
      </c>
      <c r="E8526" s="111"/>
      <c r="F8526" s="103" t="s">
        <v>495</v>
      </c>
      <c r="G8526" s="103" t="s">
        <v>650</v>
      </c>
      <c r="H8526" s="103" t="s">
        <v>651</v>
      </c>
      <c r="I8526" s="103" t="s">
        <v>92</v>
      </c>
      <c r="J8526" s="215">
        <v>52</v>
      </c>
      <c r="K8526" s="216" t="s">
        <v>88</v>
      </c>
    </row>
    <row r="8527" spans="1:11" x14ac:dyDescent="0.25">
      <c r="A8527" s="103" t="s">
        <v>808</v>
      </c>
      <c r="B8527" s="103" t="s">
        <v>344</v>
      </c>
      <c r="C8527" s="103" t="s">
        <v>481</v>
      </c>
      <c r="D8527" s="103" t="s">
        <v>494</v>
      </c>
      <c r="E8527" s="111"/>
      <c r="F8527" s="103" t="s">
        <v>495</v>
      </c>
      <c r="G8527" s="103" t="s">
        <v>491</v>
      </c>
      <c r="H8527" s="103" t="s">
        <v>492</v>
      </c>
      <c r="I8527" s="103" t="s">
        <v>92</v>
      </c>
      <c r="J8527" s="215">
        <v>1404.38</v>
      </c>
      <c r="K8527" s="216" t="s">
        <v>88</v>
      </c>
    </row>
    <row r="8528" spans="1:11" x14ac:dyDescent="0.25">
      <c r="A8528" s="103" t="s">
        <v>808</v>
      </c>
      <c r="B8528" s="103" t="s">
        <v>344</v>
      </c>
      <c r="C8528" s="103" t="s">
        <v>481</v>
      </c>
      <c r="D8528" s="103" t="s">
        <v>494</v>
      </c>
      <c r="E8528" s="111"/>
      <c r="F8528" s="103" t="s">
        <v>495</v>
      </c>
      <c r="G8528" s="103" t="s">
        <v>491</v>
      </c>
      <c r="H8528" s="103" t="s">
        <v>492</v>
      </c>
      <c r="I8528" s="103" t="s">
        <v>842</v>
      </c>
      <c r="J8528" s="215">
        <v>81.97</v>
      </c>
      <c r="K8528" s="216" t="s">
        <v>88</v>
      </c>
    </row>
    <row r="8529" spans="1:11" x14ac:dyDescent="0.25">
      <c r="A8529" s="103" t="s">
        <v>809</v>
      </c>
      <c r="B8529" s="103" t="s">
        <v>344</v>
      </c>
      <c r="C8529" s="103" t="s">
        <v>481</v>
      </c>
      <c r="D8529" s="103" t="s">
        <v>494</v>
      </c>
      <c r="E8529" s="111"/>
      <c r="F8529" s="103" t="s">
        <v>495</v>
      </c>
      <c r="G8529" s="103" t="s">
        <v>491</v>
      </c>
      <c r="H8529" s="103" t="s">
        <v>492</v>
      </c>
      <c r="I8529" s="103" t="s">
        <v>92</v>
      </c>
      <c r="J8529" s="215">
        <v>147.83000000000001</v>
      </c>
      <c r="K8529" s="216" t="s">
        <v>88</v>
      </c>
    </row>
    <row r="8530" spans="1:11" x14ac:dyDescent="0.25">
      <c r="A8530" s="103" t="s">
        <v>810</v>
      </c>
      <c r="B8530" s="103" t="s">
        <v>344</v>
      </c>
      <c r="C8530" s="103" t="s">
        <v>481</v>
      </c>
      <c r="D8530" s="103" t="s">
        <v>494</v>
      </c>
      <c r="E8530" s="111"/>
      <c r="F8530" s="103" t="s">
        <v>495</v>
      </c>
      <c r="G8530" s="103" t="s">
        <v>491</v>
      </c>
      <c r="H8530" s="103" t="s">
        <v>492</v>
      </c>
      <c r="I8530" s="103" t="s">
        <v>92</v>
      </c>
      <c r="J8530" s="215">
        <v>1409.38</v>
      </c>
      <c r="K8530" s="216" t="s">
        <v>88</v>
      </c>
    </row>
    <row r="8531" spans="1:11" x14ac:dyDescent="0.25">
      <c r="A8531" s="103" t="s">
        <v>1038</v>
      </c>
      <c r="B8531" s="103" t="s">
        <v>344</v>
      </c>
      <c r="C8531" s="103" t="s">
        <v>481</v>
      </c>
      <c r="D8531" s="103" t="s">
        <v>494</v>
      </c>
      <c r="E8531" s="111"/>
      <c r="F8531" s="103" t="s">
        <v>495</v>
      </c>
      <c r="G8531" s="103" t="s">
        <v>491</v>
      </c>
      <c r="H8531" s="103" t="s">
        <v>492</v>
      </c>
      <c r="I8531" s="103" t="s">
        <v>92</v>
      </c>
      <c r="J8531" s="215">
        <v>1330.46</v>
      </c>
      <c r="K8531" s="216" t="s">
        <v>88</v>
      </c>
    </row>
    <row r="8532" spans="1:11" x14ac:dyDescent="0.25">
      <c r="A8532" s="103" t="s">
        <v>1038</v>
      </c>
      <c r="B8532" s="103" t="s">
        <v>344</v>
      </c>
      <c r="C8532" s="103" t="s">
        <v>481</v>
      </c>
      <c r="D8532" s="103" t="s">
        <v>494</v>
      </c>
      <c r="E8532" s="111"/>
      <c r="F8532" s="103" t="s">
        <v>495</v>
      </c>
      <c r="G8532" s="103" t="s">
        <v>491</v>
      </c>
      <c r="H8532" s="103" t="s">
        <v>492</v>
      </c>
      <c r="I8532" s="103" t="s">
        <v>842</v>
      </c>
      <c r="J8532" s="215">
        <v>14.21</v>
      </c>
      <c r="K8532" s="216" t="s">
        <v>88</v>
      </c>
    </row>
    <row r="8533" spans="1:11" x14ac:dyDescent="0.25">
      <c r="A8533" s="103" t="s">
        <v>806</v>
      </c>
      <c r="B8533" s="103" t="s">
        <v>344</v>
      </c>
      <c r="C8533" s="103" t="s">
        <v>481</v>
      </c>
      <c r="D8533" s="103" t="s">
        <v>494</v>
      </c>
      <c r="E8533" s="111"/>
      <c r="F8533" s="103" t="s">
        <v>495</v>
      </c>
      <c r="G8533" s="103" t="s">
        <v>491</v>
      </c>
      <c r="H8533" s="103" t="s">
        <v>492</v>
      </c>
      <c r="I8533" s="103" t="s">
        <v>92</v>
      </c>
      <c r="J8533" s="215">
        <v>2143.5300000000002</v>
      </c>
      <c r="K8533" s="216" t="s">
        <v>88</v>
      </c>
    </row>
    <row r="8534" spans="1:11" x14ac:dyDescent="0.25">
      <c r="A8534" s="103" t="s">
        <v>806</v>
      </c>
      <c r="B8534" s="103" t="s">
        <v>344</v>
      </c>
      <c r="C8534" s="103" t="s">
        <v>481</v>
      </c>
      <c r="D8534" s="103" t="s">
        <v>494</v>
      </c>
      <c r="E8534" s="111"/>
      <c r="F8534" s="103" t="s">
        <v>495</v>
      </c>
      <c r="G8534" s="103" t="s">
        <v>491</v>
      </c>
      <c r="H8534" s="103" t="s">
        <v>492</v>
      </c>
      <c r="I8534" s="103" t="s">
        <v>842</v>
      </c>
      <c r="J8534" s="215">
        <v>175.53</v>
      </c>
      <c r="K8534" s="216" t="s">
        <v>88</v>
      </c>
    </row>
    <row r="8535" spans="1:11" x14ac:dyDescent="0.25">
      <c r="A8535" s="103" t="s">
        <v>807</v>
      </c>
      <c r="B8535" s="103" t="s">
        <v>344</v>
      </c>
      <c r="C8535" s="103" t="s">
        <v>481</v>
      </c>
      <c r="D8535" s="103" t="s">
        <v>494</v>
      </c>
      <c r="E8535" s="111"/>
      <c r="F8535" s="103" t="s">
        <v>495</v>
      </c>
      <c r="G8535" s="103" t="s">
        <v>491</v>
      </c>
      <c r="H8535" s="103" t="s">
        <v>492</v>
      </c>
      <c r="I8535" s="103" t="s">
        <v>92</v>
      </c>
      <c r="J8535" s="215">
        <v>1552.21</v>
      </c>
      <c r="K8535" s="216" t="s">
        <v>88</v>
      </c>
    </row>
    <row r="8536" spans="1:11" x14ac:dyDescent="0.25">
      <c r="A8536" s="103" t="s">
        <v>807</v>
      </c>
      <c r="B8536" s="103" t="s">
        <v>344</v>
      </c>
      <c r="C8536" s="103" t="s">
        <v>481</v>
      </c>
      <c r="D8536" s="103" t="s">
        <v>494</v>
      </c>
      <c r="E8536" s="111"/>
      <c r="F8536" s="103" t="s">
        <v>495</v>
      </c>
      <c r="G8536" s="103" t="s">
        <v>491</v>
      </c>
      <c r="H8536" s="103" t="s">
        <v>492</v>
      </c>
      <c r="I8536" s="103" t="s">
        <v>842</v>
      </c>
      <c r="J8536" s="215">
        <v>-122.59</v>
      </c>
      <c r="K8536" s="216" t="s">
        <v>88</v>
      </c>
    </row>
    <row r="8537" spans="1:11" x14ac:dyDescent="0.25">
      <c r="A8537" s="103" t="s">
        <v>806</v>
      </c>
      <c r="B8537" s="103" t="s">
        <v>344</v>
      </c>
      <c r="C8537" s="103" t="s">
        <v>481</v>
      </c>
      <c r="D8537" s="103" t="s">
        <v>494</v>
      </c>
      <c r="E8537" s="111"/>
      <c r="F8537" s="103" t="s">
        <v>495</v>
      </c>
      <c r="G8537" s="103" t="s">
        <v>982</v>
      </c>
      <c r="H8537" s="103" t="s">
        <v>983</v>
      </c>
      <c r="I8537" s="103" t="s">
        <v>842</v>
      </c>
      <c r="J8537" s="215">
        <v>122.43</v>
      </c>
      <c r="K8537" s="216" t="s">
        <v>88</v>
      </c>
    </row>
    <row r="8538" spans="1:11" x14ac:dyDescent="0.25">
      <c r="A8538" s="103" t="s">
        <v>808</v>
      </c>
      <c r="B8538" s="103" t="s">
        <v>344</v>
      </c>
      <c r="C8538" s="103" t="s">
        <v>481</v>
      </c>
      <c r="D8538" s="103" t="s">
        <v>494</v>
      </c>
      <c r="E8538" s="111"/>
      <c r="F8538" s="103" t="s">
        <v>495</v>
      </c>
      <c r="G8538" s="103" t="s">
        <v>454</v>
      </c>
      <c r="H8538" s="103" t="s">
        <v>455</v>
      </c>
      <c r="I8538" s="103" t="s">
        <v>92</v>
      </c>
      <c r="J8538" s="215">
        <v>2698.47</v>
      </c>
      <c r="K8538" s="216" t="s">
        <v>88</v>
      </c>
    </row>
    <row r="8539" spans="1:11" x14ac:dyDescent="0.25">
      <c r="A8539" s="103" t="s">
        <v>809</v>
      </c>
      <c r="B8539" s="103" t="s">
        <v>344</v>
      </c>
      <c r="C8539" s="103" t="s">
        <v>481</v>
      </c>
      <c r="D8539" s="103" t="s">
        <v>494</v>
      </c>
      <c r="E8539" s="111"/>
      <c r="F8539" s="103" t="s">
        <v>495</v>
      </c>
      <c r="G8539" s="103" t="s">
        <v>454</v>
      </c>
      <c r="H8539" s="103" t="s">
        <v>455</v>
      </c>
      <c r="I8539" s="103" t="s">
        <v>92</v>
      </c>
      <c r="J8539" s="215">
        <v>2199.65</v>
      </c>
      <c r="K8539" s="216" t="s">
        <v>88</v>
      </c>
    </row>
    <row r="8540" spans="1:11" x14ac:dyDescent="0.25">
      <c r="A8540" s="103" t="s">
        <v>810</v>
      </c>
      <c r="B8540" s="103" t="s">
        <v>344</v>
      </c>
      <c r="C8540" s="103" t="s">
        <v>481</v>
      </c>
      <c r="D8540" s="103" t="s">
        <v>494</v>
      </c>
      <c r="E8540" s="111"/>
      <c r="F8540" s="103" t="s">
        <v>495</v>
      </c>
      <c r="G8540" s="103" t="s">
        <v>454</v>
      </c>
      <c r="H8540" s="103" t="s">
        <v>455</v>
      </c>
      <c r="I8540" s="103" t="s">
        <v>92</v>
      </c>
      <c r="J8540" s="215">
        <v>2075.58</v>
      </c>
      <c r="K8540" s="216" t="s">
        <v>88</v>
      </c>
    </row>
    <row r="8541" spans="1:11" x14ac:dyDescent="0.25">
      <c r="A8541" s="103" t="s">
        <v>1038</v>
      </c>
      <c r="B8541" s="103" t="s">
        <v>344</v>
      </c>
      <c r="C8541" s="103" t="s">
        <v>481</v>
      </c>
      <c r="D8541" s="103" t="s">
        <v>494</v>
      </c>
      <c r="E8541" s="111"/>
      <c r="F8541" s="103" t="s">
        <v>495</v>
      </c>
      <c r="G8541" s="103" t="s">
        <v>454</v>
      </c>
      <c r="H8541" s="103" t="s">
        <v>455</v>
      </c>
      <c r="I8541" s="103" t="s">
        <v>92</v>
      </c>
      <c r="J8541" s="215">
        <v>2205.5</v>
      </c>
      <c r="K8541" s="216" t="s">
        <v>88</v>
      </c>
    </row>
    <row r="8542" spans="1:11" x14ac:dyDescent="0.25">
      <c r="A8542" s="103" t="s">
        <v>806</v>
      </c>
      <c r="B8542" s="103" t="s">
        <v>344</v>
      </c>
      <c r="C8542" s="103" t="s">
        <v>481</v>
      </c>
      <c r="D8542" s="103" t="s">
        <v>494</v>
      </c>
      <c r="E8542" s="111"/>
      <c r="F8542" s="103" t="s">
        <v>495</v>
      </c>
      <c r="G8542" s="103" t="s">
        <v>454</v>
      </c>
      <c r="H8542" s="103" t="s">
        <v>455</v>
      </c>
      <c r="I8542" s="103" t="s">
        <v>92</v>
      </c>
      <c r="J8542" s="215">
        <v>2395.34</v>
      </c>
      <c r="K8542" s="216" t="s">
        <v>88</v>
      </c>
    </row>
    <row r="8543" spans="1:11" x14ac:dyDescent="0.25">
      <c r="A8543" s="103" t="s">
        <v>807</v>
      </c>
      <c r="B8543" s="103" t="s">
        <v>344</v>
      </c>
      <c r="C8543" s="103" t="s">
        <v>481</v>
      </c>
      <c r="D8543" s="103" t="s">
        <v>494</v>
      </c>
      <c r="E8543" s="111"/>
      <c r="F8543" s="103" t="s">
        <v>495</v>
      </c>
      <c r="G8543" s="103" t="s">
        <v>454</v>
      </c>
      <c r="H8543" s="103" t="s">
        <v>455</v>
      </c>
      <c r="I8543" s="103" t="s">
        <v>92</v>
      </c>
      <c r="J8543" s="215">
        <v>1949.85</v>
      </c>
      <c r="K8543" s="216" t="s">
        <v>88</v>
      </c>
    </row>
    <row r="8544" spans="1:11" x14ac:dyDescent="0.25">
      <c r="A8544" s="103" t="s">
        <v>808</v>
      </c>
      <c r="B8544" s="103" t="s">
        <v>344</v>
      </c>
      <c r="C8544" s="103" t="s">
        <v>481</v>
      </c>
      <c r="D8544" s="103" t="s">
        <v>494</v>
      </c>
      <c r="E8544" s="111"/>
      <c r="F8544" s="103" t="s">
        <v>495</v>
      </c>
      <c r="G8544" s="103" t="s">
        <v>94</v>
      </c>
      <c r="H8544" s="103" t="s">
        <v>397</v>
      </c>
      <c r="I8544" s="103" t="s">
        <v>92</v>
      </c>
      <c r="J8544" s="215">
        <v>937.62</v>
      </c>
      <c r="K8544" s="216" t="s">
        <v>88</v>
      </c>
    </row>
    <row r="8545" spans="1:11" x14ac:dyDescent="0.25">
      <c r="A8545" s="103" t="s">
        <v>808</v>
      </c>
      <c r="B8545" s="103" t="s">
        <v>344</v>
      </c>
      <c r="C8545" s="103" t="s">
        <v>481</v>
      </c>
      <c r="D8545" s="103" t="s">
        <v>494</v>
      </c>
      <c r="E8545" s="111"/>
      <c r="F8545" s="103" t="s">
        <v>495</v>
      </c>
      <c r="G8545" s="103" t="s">
        <v>94</v>
      </c>
      <c r="H8545" s="103" t="s">
        <v>397</v>
      </c>
      <c r="I8545" s="103" t="s">
        <v>842</v>
      </c>
      <c r="J8545" s="215">
        <v>3.69</v>
      </c>
      <c r="K8545" s="216" t="s">
        <v>88</v>
      </c>
    </row>
    <row r="8546" spans="1:11" x14ac:dyDescent="0.25">
      <c r="A8546" s="103" t="s">
        <v>809</v>
      </c>
      <c r="B8546" s="103" t="s">
        <v>344</v>
      </c>
      <c r="C8546" s="103" t="s">
        <v>481</v>
      </c>
      <c r="D8546" s="103" t="s">
        <v>494</v>
      </c>
      <c r="E8546" s="111"/>
      <c r="F8546" s="103" t="s">
        <v>495</v>
      </c>
      <c r="G8546" s="103" t="s">
        <v>94</v>
      </c>
      <c r="H8546" s="103" t="s">
        <v>397</v>
      </c>
      <c r="I8546" s="103" t="s">
        <v>92</v>
      </c>
      <c r="J8546" s="215">
        <v>561.72</v>
      </c>
      <c r="K8546" s="216" t="s">
        <v>88</v>
      </c>
    </row>
    <row r="8547" spans="1:11" x14ac:dyDescent="0.25">
      <c r="A8547" s="103" t="s">
        <v>810</v>
      </c>
      <c r="B8547" s="103" t="s">
        <v>344</v>
      </c>
      <c r="C8547" s="103" t="s">
        <v>481</v>
      </c>
      <c r="D8547" s="103" t="s">
        <v>494</v>
      </c>
      <c r="E8547" s="111"/>
      <c r="F8547" s="103" t="s">
        <v>495</v>
      </c>
      <c r="G8547" s="103" t="s">
        <v>94</v>
      </c>
      <c r="H8547" s="103" t="s">
        <v>397</v>
      </c>
      <c r="I8547" s="103" t="s">
        <v>92</v>
      </c>
      <c r="J8547" s="215">
        <v>692.2</v>
      </c>
      <c r="K8547" s="216" t="s">
        <v>88</v>
      </c>
    </row>
    <row r="8548" spans="1:11" x14ac:dyDescent="0.25">
      <c r="A8548" s="103" t="s">
        <v>1038</v>
      </c>
      <c r="B8548" s="103" t="s">
        <v>344</v>
      </c>
      <c r="C8548" s="103" t="s">
        <v>481</v>
      </c>
      <c r="D8548" s="103" t="s">
        <v>494</v>
      </c>
      <c r="E8548" s="111"/>
      <c r="F8548" s="103" t="s">
        <v>495</v>
      </c>
      <c r="G8548" s="103" t="s">
        <v>94</v>
      </c>
      <c r="H8548" s="103" t="s">
        <v>397</v>
      </c>
      <c r="I8548" s="103" t="s">
        <v>92</v>
      </c>
      <c r="J8548" s="215">
        <v>1220.96</v>
      </c>
      <c r="K8548" s="216" t="s">
        <v>88</v>
      </c>
    </row>
    <row r="8549" spans="1:11" x14ac:dyDescent="0.25">
      <c r="A8549" s="103" t="s">
        <v>806</v>
      </c>
      <c r="B8549" s="103" t="s">
        <v>344</v>
      </c>
      <c r="C8549" s="103" t="s">
        <v>481</v>
      </c>
      <c r="D8549" s="103" t="s">
        <v>494</v>
      </c>
      <c r="E8549" s="111"/>
      <c r="F8549" s="103" t="s">
        <v>495</v>
      </c>
      <c r="G8549" s="103" t="s">
        <v>94</v>
      </c>
      <c r="H8549" s="103" t="s">
        <v>397</v>
      </c>
      <c r="I8549" s="103" t="s">
        <v>92</v>
      </c>
      <c r="J8549" s="215">
        <v>407.81</v>
      </c>
      <c r="K8549" s="216" t="s">
        <v>88</v>
      </c>
    </row>
    <row r="8550" spans="1:11" x14ac:dyDescent="0.25">
      <c r="A8550" s="103" t="s">
        <v>807</v>
      </c>
      <c r="B8550" s="103" t="s">
        <v>344</v>
      </c>
      <c r="C8550" s="103" t="s">
        <v>481</v>
      </c>
      <c r="D8550" s="103" t="s">
        <v>494</v>
      </c>
      <c r="E8550" s="111"/>
      <c r="F8550" s="103" t="s">
        <v>495</v>
      </c>
      <c r="G8550" s="103" t="s">
        <v>94</v>
      </c>
      <c r="H8550" s="103" t="s">
        <v>397</v>
      </c>
      <c r="I8550" s="103" t="s">
        <v>92</v>
      </c>
      <c r="J8550" s="215">
        <v>875.15</v>
      </c>
      <c r="K8550" s="216" t="s">
        <v>88</v>
      </c>
    </row>
    <row r="8551" spans="1:11" x14ac:dyDescent="0.25">
      <c r="A8551" s="103" t="s">
        <v>808</v>
      </c>
      <c r="B8551" s="103" t="s">
        <v>344</v>
      </c>
      <c r="C8551" s="103" t="s">
        <v>481</v>
      </c>
      <c r="D8551" s="103" t="s">
        <v>494</v>
      </c>
      <c r="E8551" s="111"/>
      <c r="F8551" s="103" t="s">
        <v>495</v>
      </c>
      <c r="G8551" s="103" t="s">
        <v>122</v>
      </c>
      <c r="H8551" s="103" t="s">
        <v>471</v>
      </c>
      <c r="I8551" s="103" t="s">
        <v>92</v>
      </c>
      <c r="J8551" s="215">
        <v>3888.28</v>
      </c>
      <c r="K8551" s="216" t="s">
        <v>88</v>
      </c>
    </row>
    <row r="8552" spans="1:11" x14ac:dyDescent="0.25">
      <c r="A8552" s="103" t="s">
        <v>808</v>
      </c>
      <c r="B8552" s="103" t="s">
        <v>344</v>
      </c>
      <c r="C8552" s="103" t="s">
        <v>481</v>
      </c>
      <c r="D8552" s="103" t="s">
        <v>494</v>
      </c>
      <c r="E8552" s="111"/>
      <c r="F8552" s="103" t="s">
        <v>495</v>
      </c>
      <c r="G8552" s="103" t="s">
        <v>122</v>
      </c>
      <c r="H8552" s="103" t="s">
        <v>471</v>
      </c>
      <c r="I8552" s="103" t="s">
        <v>842</v>
      </c>
      <c r="J8552" s="215">
        <v>305.19</v>
      </c>
      <c r="K8552" s="216" t="s">
        <v>88</v>
      </c>
    </row>
    <row r="8553" spans="1:11" x14ac:dyDescent="0.25">
      <c r="A8553" s="103" t="s">
        <v>809</v>
      </c>
      <c r="B8553" s="103" t="s">
        <v>344</v>
      </c>
      <c r="C8553" s="103" t="s">
        <v>481</v>
      </c>
      <c r="D8553" s="103" t="s">
        <v>494</v>
      </c>
      <c r="E8553" s="111"/>
      <c r="F8553" s="103" t="s">
        <v>495</v>
      </c>
      <c r="G8553" s="103" t="s">
        <v>122</v>
      </c>
      <c r="H8553" s="103" t="s">
        <v>471</v>
      </c>
      <c r="I8553" s="103" t="s">
        <v>92</v>
      </c>
      <c r="J8553" s="215">
        <v>3443</v>
      </c>
      <c r="K8553" s="216" t="s">
        <v>88</v>
      </c>
    </row>
    <row r="8554" spans="1:11" x14ac:dyDescent="0.25">
      <c r="A8554" s="103" t="s">
        <v>810</v>
      </c>
      <c r="B8554" s="103" t="s">
        <v>344</v>
      </c>
      <c r="C8554" s="103" t="s">
        <v>481</v>
      </c>
      <c r="D8554" s="103" t="s">
        <v>494</v>
      </c>
      <c r="E8554" s="111"/>
      <c r="F8554" s="103" t="s">
        <v>495</v>
      </c>
      <c r="G8554" s="103" t="s">
        <v>122</v>
      </c>
      <c r="H8554" s="103" t="s">
        <v>471</v>
      </c>
      <c r="I8554" s="103" t="s">
        <v>92</v>
      </c>
      <c r="J8554" s="215">
        <v>2536.4899999999998</v>
      </c>
      <c r="K8554" s="216" t="s">
        <v>88</v>
      </c>
    </row>
    <row r="8555" spans="1:11" x14ac:dyDescent="0.25">
      <c r="A8555" s="103" t="s">
        <v>1038</v>
      </c>
      <c r="B8555" s="103" t="s">
        <v>344</v>
      </c>
      <c r="C8555" s="103" t="s">
        <v>481</v>
      </c>
      <c r="D8555" s="103" t="s">
        <v>494</v>
      </c>
      <c r="E8555" s="111"/>
      <c r="F8555" s="103" t="s">
        <v>495</v>
      </c>
      <c r="G8555" s="103" t="s">
        <v>122</v>
      </c>
      <c r="H8555" s="103" t="s">
        <v>471</v>
      </c>
      <c r="I8555" s="103" t="s">
        <v>92</v>
      </c>
      <c r="J8555" s="215">
        <v>2591.59</v>
      </c>
      <c r="K8555" s="216" t="s">
        <v>88</v>
      </c>
    </row>
    <row r="8556" spans="1:11" x14ac:dyDescent="0.25">
      <c r="A8556" s="103" t="s">
        <v>1038</v>
      </c>
      <c r="B8556" s="103" t="s">
        <v>344</v>
      </c>
      <c r="C8556" s="103" t="s">
        <v>481</v>
      </c>
      <c r="D8556" s="103" t="s">
        <v>494</v>
      </c>
      <c r="E8556" s="111"/>
      <c r="F8556" s="103" t="s">
        <v>495</v>
      </c>
      <c r="G8556" s="103" t="s">
        <v>122</v>
      </c>
      <c r="H8556" s="103" t="s">
        <v>471</v>
      </c>
      <c r="I8556" s="103" t="s">
        <v>842</v>
      </c>
      <c r="J8556" s="215">
        <v>112.51</v>
      </c>
      <c r="K8556" s="216" t="s">
        <v>88</v>
      </c>
    </row>
    <row r="8557" spans="1:11" x14ac:dyDescent="0.25">
      <c r="A8557" s="103" t="s">
        <v>806</v>
      </c>
      <c r="B8557" s="103" t="s">
        <v>344</v>
      </c>
      <c r="C8557" s="103" t="s">
        <v>481</v>
      </c>
      <c r="D8557" s="103" t="s">
        <v>494</v>
      </c>
      <c r="E8557" s="111"/>
      <c r="F8557" s="103" t="s">
        <v>495</v>
      </c>
      <c r="G8557" s="103" t="s">
        <v>122</v>
      </c>
      <c r="H8557" s="103" t="s">
        <v>471</v>
      </c>
      <c r="I8557" s="103" t="s">
        <v>92</v>
      </c>
      <c r="J8557" s="215">
        <v>3647.85</v>
      </c>
      <c r="K8557" s="216" t="s">
        <v>88</v>
      </c>
    </row>
    <row r="8558" spans="1:11" x14ac:dyDescent="0.25">
      <c r="A8558" s="103" t="s">
        <v>806</v>
      </c>
      <c r="B8558" s="103" t="s">
        <v>344</v>
      </c>
      <c r="C8558" s="103" t="s">
        <v>481</v>
      </c>
      <c r="D8558" s="103" t="s">
        <v>494</v>
      </c>
      <c r="E8558" s="111"/>
      <c r="F8558" s="103" t="s">
        <v>495</v>
      </c>
      <c r="G8558" s="103" t="s">
        <v>122</v>
      </c>
      <c r="H8558" s="103" t="s">
        <v>471</v>
      </c>
      <c r="I8558" s="103" t="s">
        <v>842</v>
      </c>
      <c r="J8558" s="215">
        <v>106.02</v>
      </c>
      <c r="K8558" s="216" t="s">
        <v>88</v>
      </c>
    </row>
    <row r="8559" spans="1:11" x14ac:dyDescent="0.25">
      <c r="A8559" s="103" t="s">
        <v>807</v>
      </c>
      <c r="B8559" s="103" t="s">
        <v>344</v>
      </c>
      <c r="C8559" s="103" t="s">
        <v>481</v>
      </c>
      <c r="D8559" s="103" t="s">
        <v>494</v>
      </c>
      <c r="E8559" s="111"/>
      <c r="F8559" s="103" t="s">
        <v>495</v>
      </c>
      <c r="G8559" s="103" t="s">
        <v>122</v>
      </c>
      <c r="H8559" s="103" t="s">
        <v>471</v>
      </c>
      <c r="I8559" s="103" t="s">
        <v>92</v>
      </c>
      <c r="J8559" s="215">
        <v>3974.51</v>
      </c>
      <c r="K8559" s="216" t="s">
        <v>88</v>
      </c>
    </row>
    <row r="8560" spans="1:11" x14ac:dyDescent="0.25">
      <c r="A8560" s="103" t="s">
        <v>807</v>
      </c>
      <c r="B8560" s="103" t="s">
        <v>344</v>
      </c>
      <c r="C8560" s="103" t="s">
        <v>481</v>
      </c>
      <c r="D8560" s="103" t="s">
        <v>494</v>
      </c>
      <c r="E8560" s="111"/>
      <c r="F8560" s="103" t="s">
        <v>495</v>
      </c>
      <c r="G8560" s="103" t="s">
        <v>122</v>
      </c>
      <c r="H8560" s="103" t="s">
        <v>471</v>
      </c>
      <c r="I8560" s="103" t="s">
        <v>842</v>
      </c>
      <c r="J8560" s="215">
        <v>-12.42</v>
      </c>
      <c r="K8560" s="216" t="s">
        <v>88</v>
      </c>
    </row>
    <row r="8561" spans="1:11" x14ac:dyDescent="0.25">
      <c r="A8561" s="103" t="s">
        <v>808</v>
      </c>
      <c r="B8561" s="103" t="s">
        <v>344</v>
      </c>
      <c r="C8561" s="103" t="s">
        <v>481</v>
      </c>
      <c r="D8561" s="103" t="s">
        <v>494</v>
      </c>
      <c r="E8561" s="111"/>
      <c r="F8561" s="103" t="s">
        <v>495</v>
      </c>
      <c r="G8561" s="103" t="s">
        <v>120</v>
      </c>
      <c r="H8561" s="103" t="s">
        <v>398</v>
      </c>
      <c r="I8561" s="103" t="s">
        <v>92</v>
      </c>
      <c r="J8561" s="215">
        <v>133.03</v>
      </c>
      <c r="K8561" s="216" t="s">
        <v>88</v>
      </c>
    </row>
    <row r="8562" spans="1:11" x14ac:dyDescent="0.25">
      <c r="A8562" s="103" t="s">
        <v>809</v>
      </c>
      <c r="B8562" s="103" t="s">
        <v>344</v>
      </c>
      <c r="C8562" s="103" t="s">
        <v>481</v>
      </c>
      <c r="D8562" s="103" t="s">
        <v>494</v>
      </c>
      <c r="E8562" s="111"/>
      <c r="F8562" s="103" t="s">
        <v>495</v>
      </c>
      <c r="G8562" s="103" t="s">
        <v>120</v>
      </c>
      <c r="H8562" s="103" t="s">
        <v>398</v>
      </c>
      <c r="I8562" s="103" t="s">
        <v>92</v>
      </c>
      <c r="J8562" s="215">
        <v>671.4</v>
      </c>
      <c r="K8562" s="216" t="s">
        <v>88</v>
      </c>
    </row>
    <row r="8563" spans="1:11" x14ac:dyDescent="0.25">
      <c r="A8563" s="103" t="s">
        <v>810</v>
      </c>
      <c r="B8563" s="103" t="s">
        <v>344</v>
      </c>
      <c r="C8563" s="103" t="s">
        <v>481</v>
      </c>
      <c r="D8563" s="103" t="s">
        <v>494</v>
      </c>
      <c r="E8563" s="111"/>
      <c r="F8563" s="103" t="s">
        <v>495</v>
      </c>
      <c r="G8563" s="103" t="s">
        <v>120</v>
      </c>
      <c r="H8563" s="103" t="s">
        <v>398</v>
      </c>
      <c r="I8563" s="103" t="s">
        <v>92</v>
      </c>
      <c r="J8563" s="215">
        <v>0.87</v>
      </c>
      <c r="K8563" s="216" t="s">
        <v>88</v>
      </c>
    </row>
    <row r="8564" spans="1:11" x14ac:dyDescent="0.25">
      <c r="A8564" s="103" t="s">
        <v>1038</v>
      </c>
      <c r="B8564" s="103" t="s">
        <v>344</v>
      </c>
      <c r="C8564" s="103" t="s">
        <v>481</v>
      </c>
      <c r="D8564" s="103" t="s">
        <v>494</v>
      </c>
      <c r="E8564" s="111"/>
      <c r="F8564" s="103" t="s">
        <v>495</v>
      </c>
      <c r="G8564" s="103" t="s">
        <v>120</v>
      </c>
      <c r="H8564" s="103" t="s">
        <v>398</v>
      </c>
      <c r="I8564" s="103" t="s">
        <v>92</v>
      </c>
      <c r="J8564" s="215">
        <v>132.47999999999999</v>
      </c>
      <c r="K8564" s="216" t="s">
        <v>88</v>
      </c>
    </row>
    <row r="8565" spans="1:11" x14ac:dyDescent="0.25">
      <c r="A8565" s="103" t="s">
        <v>806</v>
      </c>
      <c r="B8565" s="103" t="s">
        <v>344</v>
      </c>
      <c r="C8565" s="103" t="s">
        <v>481</v>
      </c>
      <c r="D8565" s="103" t="s">
        <v>494</v>
      </c>
      <c r="E8565" s="111"/>
      <c r="F8565" s="103" t="s">
        <v>495</v>
      </c>
      <c r="G8565" s="103" t="s">
        <v>120</v>
      </c>
      <c r="H8565" s="103" t="s">
        <v>398</v>
      </c>
      <c r="I8565" s="103" t="s">
        <v>92</v>
      </c>
      <c r="J8565" s="215">
        <v>3.56</v>
      </c>
      <c r="K8565" s="216" t="s">
        <v>88</v>
      </c>
    </row>
    <row r="8566" spans="1:11" x14ac:dyDescent="0.25">
      <c r="A8566" s="103" t="s">
        <v>806</v>
      </c>
      <c r="B8566" s="103" t="s">
        <v>344</v>
      </c>
      <c r="C8566" s="103" t="s">
        <v>481</v>
      </c>
      <c r="D8566" s="103" t="s">
        <v>494</v>
      </c>
      <c r="E8566" s="111"/>
      <c r="F8566" s="103" t="s">
        <v>495</v>
      </c>
      <c r="G8566" s="103" t="s">
        <v>120</v>
      </c>
      <c r="H8566" s="103" t="s">
        <v>398</v>
      </c>
      <c r="I8566" s="103" t="s">
        <v>842</v>
      </c>
      <c r="J8566" s="215">
        <v>25.95</v>
      </c>
      <c r="K8566" s="216" t="s">
        <v>88</v>
      </c>
    </row>
    <row r="8567" spans="1:11" x14ac:dyDescent="0.25">
      <c r="A8567" s="103" t="s">
        <v>807</v>
      </c>
      <c r="B8567" s="103" t="s">
        <v>344</v>
      </c>
      <c r="C8567" s="103" t="s">
        <v>481</v>
      </c>
      <c r="D8567" s="103" t="s">
        <v>494</v>
      </c>
      <c r="E8567" s="111"/>
      <c r="F8567" s="103" t="s">
        <v>495</v>
      </c>
      <c r="G8567" s="103" t="s">
        <v>120</v>
      </c>
      <c r="H8567" s="103" t="s">
        <v>398</v>
      </c>
      <c r="I8567" s="103" t="s">
        <v>92</v>
      </c>
      <c r="J8567" s="215">
        <v>26.01</v>
      </c>
      <c r="K8567" s="216" t="s">
        <v>88</v>
      </c>
    </row>
    <row r="8568" spans="1:11" x14ac:dyDescent="0.25">
      <c r="A8568" s="103" t="s">
        <v>808</v>
      </c>
      <c r="B8568" s="103" t="s">
        <v>344</v>
      </c>
      <c r="C8568" s="103" t="s">
        <v>481</v>
      </c>
      <c r="D8568" s="103" t="s">
        <v>494</v>
      </c>
      <c r="E8568" s="111"/>
      <c r="F8568" s="103" t="s">
        <v>495</v>
      </c>
      <c r="G8568" s="103" t="s">
        <v>448</v>
      </c>
      <c r="H8568" s="103" t="s">
        <v>449</v>
      </c>
      <c r="I8568" s="103" t="s">
        <v>92</v>
      </c>
      <c r="J8568" s="215">
        <v>8780.4699999999993</v>
      </c>
      <c r="K8568" s="216" t="s">
        <v>88</v>
      </c>
    </row>
    <row r="8569" spans="1:11" x14ac:dyDescent="0.25">
      <c r="A8569" s="103" t="s">
        <v>808</v>
      </c>
      <c r="B8569" s="103" t="s">
        <v>344</v>
      </c>
      <c r="C8569" s="103" t="s">
        <v>481</v>
      </c>
      <c r="D8569" s="103" t="s">
        <v>494</v>
      </c>
      <c r="E8569" s="111"/>
      <c r="F8569" s="103" t="s">
        <v>495</v>
      </c>
      <c r="G8569" s="103" t="s">
        <v>448</v>
      </c>
      <c r="H8569" s="103" t="s">
        <v>449</v>
      </c>
      <c r="I8569" s="103" t="s">
        <v>842</v>
      </c>
      <c r="J8569" s="215">
        <v>4508.18</v>
      </c>
      <c r="K8569" s="216" t="s">
        <v>88</v>
      </c>
    </row>
    <row r="8570" spans="1:11" x14ac:dyDescent="0.25">
      <c r="A8570" s="103" t="s">
        <v>809</v>
      </c>
      <c r="B8570" s="103" t="s">
        <v>344</v>
      </c>
      <c r="C8570" s="103" t="s">
        <v>481</v>
      </c>
      <c r="D8570" s="103" t="s">
        <v>494</v>
      </c>
      <c r="E8570" s="111"/>
      <c r="F8570" s="103" t="s">
        <v>495</v>
      </c>
      <c r="G8570" s="103" t="s">
        <v>448</v>
      </c>
      <c r="H8570" s="103" t="s">
        <v>449</v>
      </c>
      <c r="I8570" s="103" t="s">
        <v>92</v>
      </c>
      <c r="J8570" s="215">
        <v>8652.36</v>
      </c>
      <c r="K8570" s="216" t="s">
        <v>88</v>
      </c>
    </row>
    <row r="8571" spans="1:11" x14ac:dyDescent="0.25">
      <c r="A8571" s="103" t="s">
        <v>809</v>
      </c>
      <c r="B8571" s="103" t="s">
        <v>344</v>
      </c>
      <c r="C8571" s="103" t="s">
        <v>481</v>
      </c>
      <c r="D8571" s="103" t="s">
        <v>494</v>
      </c>
      <c r="E8571" s="111"/>
      <c r="F8571" s="103" t="s">
        <v>495</v>
      </c>
      <c r="G8571" s="103" t="s">
        <v>448</v>
      </c>
      <c r="H8571" s="103" t="s">
        <v>449</v>
      </c>
      <c r="I8571" s="103" t="s">
        <v>842</v>
      </c>
      <c r="J8571" s="215">
        <v>187.33</v>
      </c>
      <c r="K8571" s="216" t="s">
        <v>88</v>
      </c>
    </row>
    <row r="8572" spans="1:11" x14ac:dyDescent="0.25">
      <c r="A8572" s="103" t="s">
        <v>810</v>
      </c>
      <c r="B8572" s="103" t="s">
        <v>344</v>
      </c>
      <c r="C8572" s="103" t="s">
        <v>481</v>
      </c>
      <c r="D8572" s="103" t="s">
        <v>494</v>
      </c>
      <c r="E8572" s="111"/>
      <c r="F8572" s="103" t="s">
        <v>495</v>
      </c>
      <c r="G8572" s="103" t="s">
        <v>448</v>
      </c>
      <c r="H8572" s="103" t="s">
        <v>449</v>
      </c>
      <c r="I8572" s="103" t="s">
        <v>92</v>
      </c>
      <c r="J8572" s="215">
        <v>4089.66</v>
      </c>
      <c r="K8572" s="216" t="s">
        <v>88</v>
      </c>
    </row>
    <row r="8573" spans="1:11" x14ac:dyDescent="0.25">
      <c r="A8573" s="103" t="s">
        <v>810</v>
      </c>
      <c r="B8573" s="103" t="s">
        <v>344</v>
      </c>
      <c r="C8573" s="103" t="s">
        <v>481</v>
      </c>
      <c r="D8573" s="103" t="s">
        <v>494</v>
      </c>
      <c r="E8573" s="111"/>
      <c r="F8573" s="103" t="s">
        <v>495</v>
      </c>
      <c r="G8573" s="103" t="s">
        <v>448</v>
      </c>
      <c r="H8573" s="103" t="s">
        <v>449</v>
      </c>
      <c r="I8573" s="103" t="s">
        <v>842</v>
      </c>
      <c r="J8573" s="215">
        <v>242.81</v>
      </c>
      <c r="K8573" s="216" t="s">
        <v>88</v>
      </c>
    </row>
    <row r="8574" spans="1:11" x14ac:dyDescent="0.25">
      <c r="A8574" s="103" t="s">
        <v>1038</v>
      </c>
      <c r="B8574" s="103" t="s">
        <v>344</v>
      </c>
      <c r="C8574" s="103" t="s">
        <v>481</v>
      </c>
      <c r="D8574" s="103" t="s">
        <v>494</v>
      </c>
      <c r="E8574" s="111"/>
      <c r="F8574" s="103" t="s">
        <v>495</v>
      </c>
      <c r="G8574" s="103" t="s">
        <v>448</v>
      </c>
      <c r="H8574" s="103" t="s">
        <v>449</v>
      </c>
      <c r="I8574" s="103" t="s">
        <v>92</v>
      </c>
      <c r="J8574" s="215">
        <v>8501.11</v>
      </c>
      <c r="K8574" s="216" t="s">
        <v>88</v>
      </c>
    </row>
    <row r="8575" spans="1:11" x14ac:dyDescent="0.25">
      <c r="A8575" s="103" t="s">
        <v>1038</v>
      </c>
      <c r="B8575" s="103" t="s">
        <v>344</v>
      </c>
      <c r="C8575" s="103" t="s">
        <v>481</v>
      </c>
      <c r="D8575" s="103" t="s">
        <v>494</v>
      </c>
      <c r="E8575" s="111"/>
      <c r="F8575" s="103" t="s">
        <v>495</v>
      </c>
      <c r="G8575" s="103" t="s">
        <v>448</v>
      </c>
      <c r="H8575" s="103" t="s">
        <v>449</v>
      </c>
      <c r="I8575" s="103" t="s">
        <v>842</v>
      </c>
      <c r="J8575" s="215">
        <v>1920.86</v>
      </c>
      <c r="K8575" s="216" t="s">
        <v>88</v>
      </c>
    </row>
    <row r="8576" spans="1:11" x14ac:dyDescent="0.25">
      <c r="A8576" s="103" t="s">
        <v>806</v>
      </c>
      <c r="B8576" s="103" t="s">
        <v>344</v>
      </c>
      <c r="C8576" s="103" t="s">
        <v>481</v>
      </c>
      <c r="D8576" s="103" t="s">
        <v>494</v>
      </c>
      <c r="E8576" s="111"/>
      <c r="F8576" s="103" t="s">
        <v>495</v>
      </c>
      <c r="G8576" s="103" t="s">
        <v>448</v>
      </c>
      <c r="H8576" s="103" t="s">
        <v>449</v>
      </c>
      <c r="I8576" s="103" t="s">
        <v>92</v>
      </c>
      <c r="J8576" s="215">
        <v>8559.14</v>
      </c>
      <c r="K8576" s="216" t="s">
        <v>88</v>
      </c>
    </row>
    <row r="8577" spans="1:11" x14ac:dyDescent="0.25">
      <c r="A8577" s="103" t="s">
        <v>806</v>
      </c>
      <c r="B8577" s="103" t="s">
        <v>344</v>
      </c>
      <c r="C8577" s="103" t="s">
        <v>481</v>
      </c>
      <c r="D8577" s="103" t="s">
        <v>494</v>
      </c>
      <c r="E8577" s="111"/>
      <c r="F8577" s="103" t="s">
        <v>495</v>
      </c>
      <c r="G8577" s="103" t="s">
        <v>448</v>
      </c>
      <c r="H8577" s="103" t="s">
        <v>449</v>
      </c>
      <c r="I8577" s="103" t="s">
        <v>842</v>
      </c>
      <c r="J8577" s="215">
        <v>2802.07</v>
      </c>
      <c r="K8577" s="216" t="s">
        <v>88</v>
      </c>
    </row>
    <row r="8578" spans="1:11" x14ac:dyDescent="0.25">
      <c r="A8578" s="103" t="s">
        <v>807</v>
      </c>
      <c r="B8578" s="103" t="s">
        <v>344</v>
      </c>
      <c r="C8578" s="103" t="s">
        <v>481</v>
      </c>
      <c r="D8578" s="103" t="s">
        <v>494</v>
      </c>
      <c r="E8578" s="111"/>
      <c r="F8578" s="103" t="s">
        <v>495</v>
      </c>
      <c r="G8578" s="103" t="s">
        <v>448</v>
      </c>
      <c r="H8578" s="103" t="s">
        <v>449</v>
      </c>
      <c r="I8578" s="103" t="s">
        <v>92</v>
      </c>
      <c r="J8578" s="215">
        <v>6471.63</v>
      </c>
      <c r="K8578" s="216" t="s">
        <v>88</v>
      </c>
    </row>
    <row r="8579" spans="1:11" x14ac:dyDescent="0.25">
      <c r="A8579" s="103" t="s">
        <v>807</v>
      </c>
      <c r="B8579" s="103" t="s">
        <v>344</v>
      </c>
      <c r="C8579" s="103" t="s">
        <v>481</v>
      </c>
      <c r="D8579" s="103" t="s">
        <v>494</v>
      </c>
      <c r="E8579" s="111"/>
      <c r="F8579" s="103" t="s">
        <v>495</v>
      </c>
      <c r="G8579" s="103" t="s">
        <v>448</v>
      </c>
      <c r="H8579" s="103" t="s">
        <v>449</v>
      </c>
      <c r="I8579" s="103" t="s">
        <v>842</v>
      </c>
      <c r="J8579" s="215">
        <v>494.97</v>
      </c>
      <c r="K8579" s="216" t="s">
        <v>88</v>
      </c>
    </row>
    <row r="8580" spans="1:11" x14ac:dyDescent="0.25">
      <c r="A8580" s="103" t="s">
        <v>809</v>
      </c>
      <c r="B8580" s="103" t="s">
        <v>344</v>
      </c>
      <c r="C8580" s="103" t="s">
        <v>481</v>
      </c>
      <c r="D8580" s="103" t="s">
        <v>494</v>
      </c>
      <c r="E8580" s="111"/>
      <c r="F8580" s="103" t="s">
        <v>495</v>
      </c>
      <c r="G8580" s="103" t="s">
        <v>214</v>
      </c>
      <c r="H8580" s="103" t="s">
        <v>399</v>
      </c>
      <c r="I8580" s="103" t="s">
        <v>842</v>
      </c>
      <c r="J8580" s="215">
        <v>4.2</v>
      </c>
      <c r="K8580" s="216" t="s">
        <v>88</v>
      </c>
    </row>
    <row r="8581" spans="1:11" x14ac:dyDescent="0.25">
      <c r="A8581" s="103" t="s">
        <v>810</v>
      </c>
      <c r="B8581" s="103" t="s">
        <v>344</v>
      </c>
      <c r="C8581" s="103" t="s">
        <v>481</v>
      </c>
      <c r="D8581" s="103" t="s">
        <v>494</v>
      </c>
      <c r="E8581" s="111"/>
      <c r="F8581" s="103" t="s">
        <v>495</v>
      </c>
      <c r="G8581" s="103" t="s">
        <v>214</v>
      </c>
      <c r="H8581" s="103" t="s">
        <v>399</v>
      </c>
      <c r="I8581" s="103" t="s">
        <v>842</v>
      </c>
      <c r="J8581" s="215">
        <v>67.56</v>
      </c>
      <c r="K8581" s="216" t="s">
        <v>88</v>
      </c>
    </row>
    <row r="8582" spans="1:11" x14ac:dyDescent="0.25">
      <c r="A8582" s="103" t="s">
        <v>1038</v>
      </c>
      <c r="B8582" s="103" t="s">
        <v>344</v>
      </c>
      <c r="C8582" s="103" t="s">
        <v>481</v>
      </c>
      <c r="D8582" s="103" t="s">
        <v>494</v>
      </c>
      <c r="E8582" s="111"/>
      <c r="F8582" s="103" t="s">
        <v>495</v>
      </c>
      <c r="G8582" s="103" t="s">
        <v>214</v>
      </c>
      <c r="H8582" s="103" t="s">
        <v>399</v>
      </c>
      <c r="I8582" s="103" t="s">
        <v>842</v>
      </c>
      <c r="J8582" s="215">
        <v>9.42</v>
      </c>
      <c r="K8582" s="216" t="s">
        <v>88</v>
      </c>
    </row>
    <row r="8583" spans="1:11" x14ac:dyDescent="0.25">
      <c r="A8583" s="103" t="s">
        <v>806</v>
      </c>
      <c r="B8583" s="103" t="s">
        <v>344</v>
      </c>
      <c r="C8583" s="103" t="s">
        <v>481</v>
      </c>
      <c r="D8583" s="103" t="s">
        <v>494</v>
      </c>
      <c r="E8583" s="111"/>
      <c r="F8583" s="103" t="s">
        <v>495</v>
      </c>
      <c r="G8583" s="103" t="s">
        <v>214</v>
      </c>
      <c r="H8583" s="103" t="s">
        <v>399</v>
      </c>
      <c r="I8583" s="103" t="s">
        <v>92</v>
      </c>
      <c r="J8583" s="215">
        <v>6.08</v>
      </c>
      <c r="K8583" s="216" t="s">
        <v>88</v>
      </c>
    </row>
    <row r="8584" spans="1:11" x14ac:dyDescent="0.25">
      <c r="A8584" s="103" t="s">
        <v>806</v>
      </c>
      <c r="B8584" s="103" t="s">
        <v>344</v>
      </c>
      <c r="C8584" s="103" t="s">
        <v>481</v>
      </c>
      <c r="D8584" s="103" t="s">
        <v>494</v>
      </c>
      <c r="E8584" s="111"/>
      <c r="F8584" s="103" t="s">
        <v>495</v>
      </c>
      <c r="G8584" s="103" t="s">
        <v>214</v>
      </c>
      <c r="H8584" s="103" t="s">
        <v>399</v>
      </c>
      <c r="I8584" s="103" t="s">
        <v>842</v>
      </c>
      <c r="J8584" s="215">
        <v>71.900000000000006</v>
      </c>
      <c r="K8584" s="216" t="s">
        <v>88</v>
      </c>
    </row>
    <row r="8585" spans="1:11" x14ac:dyDescent="0.25">
      <c r="A8585" s="103" t="s">
        <v>807</v>
      </c>
      <c r="B8585" s="103" t="s">
        <v>344</v>
      </c>
      <c r="C8585" s="103" t="s">
        <v>481</v>
      </c>
      <c r="D8585" s="103" t="s">
        <v>494</v>
      </c>
      <c r="E8585" s="111"/>
      <c r="F8585" s="103" t="s">
        <v>495</v>
      </c>
      <c r="G8585" s="103" t="s">
        <v>214</v>
      </c>
      <c r="H8585" s="103" t="s">
        <v>399</v>
      </c>
      <c r="I8585" s="103" t="s">
        <v>842</v>
      </c>
      <c r="J8585" s="215">
        <v>254.7</v>
      </c>
      <c r="K8585" s="216" t="s">
        <v>88</v>
      </c>
    </row>
    <row r="8586" spans="1:11" x14ac:dyDescent="0.25">
      <c r="A8586" s="103" t="s">
        <v>806</v>
      </c>
      <c r="B8586" s="103" t="s">
        <v>344</v>
      </c>
      <c r="C8586" s="103" t="s">
        <v>481</v>
      </c>
      <c r="D8586" s="103" t="s">
        <v>496</v>
      </c>
      <c r="E8586" s="103" t="s">
        <v>954</v>
      </c>
      <c r="F8586" s="103" t="s">
        <v>954</v>
      </c>
      <c r="G8586" s="103" t="s">
        <v>535</v>
      </c>
      <c r="H8586" s="103" t="s">
        <v>536</v>
      </c>
      <c r="I8586" s="103" t="s">
        <v>842</v>
      </c>
      <c r="J8586" s="215">
        <v>20</v>
      </c>
      <c r="K8586" s="216" t="s">
        <v>344</v>
      </c>
    </row>
    <row r="8587" spans="1:11" x14ac:dyDescent="0.25">
      <c r="A8587" s="103" t="s">
        <v>807</v>
      </c>
      <c r="B8587" s="103" t="s">
        <v>347</v>
      </c>
      <c r="C8587" s="103" t="s">
        <v>89</v>
      </c>
      <c r="D8587" s="103" t="s">
        <v>170</v>
      </c>
      <c r="E8587" s="103" t="s">
        <v>409</v>
      </c>
      <c r="F8587" s="103" t="s">
        <v>409</v>
      </c>
      <c r="G8587" s="103" t="s">
        <v>499</v>
      </c>
      <c r="H8587" s="103" t="s">
        <v>500</v>
      </c>
      <c r="I8587" s="103" t="s">
        <v>92</v>
      </c>
      <c r="J8587" s="215">
        <v>664.96</v>
      </c>
      <c r="K8587" s="216" t="s">
        <v>344</v>
      </c>
    </row>
    <row r="8588" spans="1:11" x14ac:dyDescent="0.25">
      <c r="A8588" s="103" t="s">
        <v>808</v>
      </c>
      <c r="B8588" s="103" t="s">
        <v>347</v>
      </c>
      <c r="C8588" s="103" t="s">
        <v>89</v>
      </c>
      <c r="D8588" s="103" t="s">
        <v>170</v>
      </c>
      <c r="E8588" s="103" t="s">
        <v>409</v>
      </c>
      <c r="F8588" s="103" t="s">
        <v>409</v>
      </c>
      <c r="G8588" s="103" t="s">
        <v>221</v>
      </c>
      <c r="H8588" s="103" t="s">
        <v>404</v>
      </c>
      <c r="I8588" s="103" t="s">
        <v>92</v>
      </c>
      <c r="J8588" s="215">
        <v>2966.54</v>
      </c>
      <c r="K8588" s="216" t="s">
        <v>347</v>
      </c>
    </row>
    <row r="8589" spans="1:11" x14ac:dyDescent="0.25">
      <c r="A8589" s="103" t="s">
        <v>809</v>
      </c>
      <c r="B8589" s="103" t="s">
        <v>347</v>
      </c>
      <c r="C8589" s="103" t="s">
        <v>89</v>
      </c>
      <c r="D8589" s="103" t="s">
        <v>170</v>
      </c>
      <c r="E8589" s="103" t="s">
        <v>409</v>
      </c>
      <c r="F8589" s="103" t="s">
        <v>409</v>
      </c>
      <c r="G8589" s="103" t="s">
        <v>221</v>
      </c>
      <c r="H8589" s="103" t="s">
        <v>404</v>
      </c>
      <c r="I8589" s="103" t="s">
        <v>92</v>
      </c>
      <c r="J8589" s="215">
        <v>1993.52</v>
      </c>
      <c r="K8589" s="216" t="s">
        <v>347</v>
      </c>
    </row>
    <row r="8590" spans="1:11" x14ac:dyDescent="0.25">
      <c r="A8590" s="103" t="s">
        <v>810</v>
      </c>
      <c r="B8590" s="103" t="s">
        <v>347</v>
      </c>
      <c r="C8590" s="103" t="s">
        <v>89</v>
      </c>
      <c r="D8590" s="103" t="s">
        <v>170</v>
      </c>
      <c r="E8590" s="103" t="s">
        <v>409</v>
      </c>
      <c r="F8590" s="103" t="s">
        <v>409</v>
      </c>
      <c r="G8590" s="103" t="s">
        <v>221</v>
      </c>
      <c r="H8590" s="103" t="s">
        <v>404</v>
      </c>
      <c r="I8590" s="103" t="s">
        <v>92</v>
      </c>
      <c r="J8590" s="215">
        <v>1576.86</v>
      </c>
      <c r="K8590" s="216" t="s">
        <v>347</v>
      </c>
    </row>
    <row r="8591" spans="1:11" x14ac:dyDescent="0.25">
      <c r="A8591" s="103" t="s">
        <v>1038</v>
      </c>
      <c r="B8591" s="103" t="s">
        <v>347</v>
      </c>
      <c r="C8591" s="103" t="s">
        <v>89</v>
      </c>
      <c r="D8591" s="103" t="s">
        <v>170</v>
      </c>
      <c r="E8591" s="103" t="s">
        <v>409</v>
      </c>
      <c r="F8591" s="103" t="s">
        <v>409</v>
      </c>
      <c r="G8591" s="103" t="s">
        <v>221</v>
      </c>
      <c r="H8591" s="103" t="s">
        <v>404</v>
      </c>
      <c r="I8591" s="103" t="s">
        <v>92</v>
      </c>
      <c r="J8591" s="215">
        <v>2474.46</v>
      </c>
      <c r="K8591" s="216" t="s">
        <v>347</v>
      </c>
    </row>
    <row r="8592" spans="1:11" x14ac:dyDescent="0.25">
      <c r="A8592" s="103" t="s">
        <v>806</v>
      </c>
      <c r="B8592" s="103" t="s">
        <v>347</v>
      </c>
      <c r="C8592" s="103" t="s">
        <v>89</v>
      </c>
      <c r="D8592" s="103" t="s">
        <v>170</v>
      </c>
      <c r="E8592" s="103" t="s">
        <v>409</v>
      </c>
      <c r="F8592" s="103" t="s">
        <v>409</v>
      </c>
      <c r="G8592" s="103" t="s">
        <v>221</v>
      </c>
      <c r="H8592" s="103" t="s">
        <v>404</v>
      </c>
      <c r="I8592" s="103" t="s">
        <v>92</v>
      </c>
      <c r="J8592" s="215">
        <v>3338.4</v>
      </c>
      <c r="K8592" s="216" t="s">
        <v>347</v>
      </c>
    </row>
    <row r="8593" spans="1:11" x14ac:dyDescent="0.25">
      <c r="A8593" s="103" t="s">
        <v>807</v>
      </c>
      <c r="B8593" s="103" t="s">
        <v>347</v>
      </c>
      <c r="C8593" s="103" t="s">
        <v>89</v>
      </c>
      <c r="D8593" s="103" t="s">
        <v>170</v>
      </c>
      <c r="E8593" s="103" t="s">
        <v>409</v>
      </c>
      <c r="F8593" s="103" t="s">
        <v>409</v>
      </c>
      <c r="G8593" s="103" t="s">
        <v>221</v>
      </c>
      <c r="H8593" s="103" t="s">
        <v>404</v>
      </c>
      <c r="I8593" s="103" t="s">
        <v>92</v>
      </c>
      <c r="J8593" s="215">
        <v>5481.53</v>
      </c>
      <c r="K8593" s="216" t="s">
        <v>347</v>
      </c>
    </row>
    <row r="8594" spans="1:11" x14ac:dyDescent="0.25">
      <c r="A8594" s="103" t="s">
        <v>807</v>
      </c>
      <c r="B8594" s="103" t="s">
        <v>347</v>
      </c>
      <c r="C8594" s="103" t="s">
        <v>89</v>
      </c>
      <c r="D8594" s="103" t="s">
        <v>170</v>
      </c>
      <c r="E8594" s="103" t="s">
        <v>409</v>
      </c>
      <c r="F8594" s="103" t="s">
        <v>409</v>
      </c>
      <c r="G8594" s="103" t="s">
        <v>561</v>
      </c>
      <c r="H8594" s="103" t="s">
        <v>562</v>
      </c>
      <c r="I8594" s="103" t="s">
        <v>92</v>
      </c>
      <c r="J8594" s="215">
        <v>205.52</v>
      </c>
      <c r="K8594" s="216" t="s">
        <v>347</v>
      </c>
    </row>
    <row r="8595" spans="1:11" x14ac:dyDescent="0.25">
      <c r="A8595" s="103" t="s">
        <v>807</v>
      </c>
      <c r="B8595" s="103" t="s">
        <v>347</v>
      </c>
      <c r="C8595" s="103" t="s">
        <v>89</v>
      </c>
      <c r="D8595" s="103" t="s">
        <v>170</v>
      </c>
      <c r="E8595" s="103" t="s">
        <v>409</v>
      </c>
      <c r="F8595" s="103" t="s">
        <v>409</v>
      </c>
      <c r="G8595" s="103" t="s">
        <v>211</v>
      </c>
      <c r="H8595" s="103" t="s">
        <v>349</v>
      </c>
      <c r="I8595" s="103" t="s">
        <v>92</v>
      </c>
      <c r="J8595" s="215">
        <v>512.16</v>
      </c>
      <c r="K8595" s="216" t="s">
        <v>347</v>
      </c>
    </row>
    <row r="8596" spans="1:11" x14ac:dyDescent="0.25">
      <c r="A8596" s="103" t="s">
        <v>808</v>
      </c>
      <c r="B8596" s="103" t="s">
        <v>347</v>
      </c>
      <c r="C8596" s="103" t="s">
        <v>89</v>
      </c>
      <c r="D8596" s="103" t="s">
        <v>170</v>
      </c>
      <c r="E8596" s="103" t="s">
        <v>409</v>
      </c>
      <c r="F8596" s="103" t="s">
        <v>409</v>
      </c>
      <c r="G8596" s="103" t="s">
        <v>487</v>
      </c>
      <c r="H8596" s="103" t="s">
        <v>488</v>
      </c>
      <c r="I8596" s="103" t="s">
        <v>92</v>
      </c>
      <c r="J8596" s="215">
        <v>2093.04</v>
      </c>
      <c r="K8596" s="216" t="s">
        <v>347</v>
      </c>
    </row>
    <row r="8597" spans="1:11" x14ac:dyDescent="0.25">
      <c r="A8597" s="103" t="s">
        <v>1038</v>
      </c>
      <c r="B8597" s="103" t="s">
        <v>347</v>
      </c>
      <c r="C8597" s="103" t="s">
        <v>89</v>
      </c>
      <c r="D8597" s="103" t="s">
        <v>170</v>
      </c>
      <c r="E8597" s="103" t="s">
        <v>409</v>
      </c>
      <c r="F8597" s="103" t="s">
        <v>409</v>
      </c>
      <c r="G8597" s="103" t="s">
        <v>487</v>
      </c>
      <c r="H8597" s="103" t="s">
        <v>488</v>
      </c>
      <c r="I8597" s="103" t="s">
        <v>92</v>
      </c>
      <c r="J8597" s="215">
        <v>1723.68</v>
      </c>
      <c r="K8597" s="216" t="s">
        <v>347</v>
      </c>
    </row>
    <row r="8598" spans="1:11" x14ac:dyDescent="0.25">
      <c r="A8598" s="103" t="s">
        <v>807</v>
      </c>
      <c r="B8598" s="103" t="s">
        <v>347</v>
      </c>
      <c r="C8598" s="103" t="s">
        <v>89</v>
      </c>
      <c r="D8598" s="103" t="s">
        <v>170</v>
      </c>
      <c r="E8598" s="103" t="s">
        <v>409</v>
      </c>
      <c r="F8598" s="103" t="s">
        <v>409</v>
      </c>
      <c r="G8598" s="103" t="s">
        <v>487</v>
      </c>
      <c r="H8598" s="103" t="s">
        <v>488</v>
      </c>
      <c r="I8598" s="103" t="s">
        <v>92</v>
      </c>
      <c r="J8598" s="215">
        <v>3447.36</v>
      </c>
      <c r="K8598" s="216" t="s">
        <v>347</v>
      </c>
    </row>
    <row r="8599" spans="1:11" x14ac:dyDescent="0.25">
      <c r="A8599" s="103" t="s">
        <v>808</v>
      </c>
      <c r="B8599" s="103" t="s">
        <v>347</v>
      </c>
      <c r="C8599" s="103" t="s">
        <v>89</v>
      </c>
      <c r="D8599" s="103" t="s">
        <v>170</v>
      </c>
      <c r="E8599" s="103" t="s">
        <v>409</v>
      </c>
      <c r="F8599" s="103" t="s">
        <v>409</v>
      </c>
      <c r="G8599" s="103" t="s">
        <v>555</v>
      </c>
      <c r="H8599" s="103" t="s">
        <v>556</v>
      </c>
      <c r="I8599" s="103" t="s">
        <v>92</v>
      </c>
      <c r="J8599" s="215">
        <v>244.35</v>
      </c>
      <c r="K8599" s="216" t="s">
        <v>347</v>
      </c>
    </row>
    <row r="8600" spans="1:11" x14ac:dyDescent="0.25">
      <c r="A8600" s="103" t="s">
        <v>809</v>
      </c>
      <c r="B8600" s="103" t="s">
        <v>347</v>
      </c>
      <c r="C8600" s="103" t="s">
        <v>89</v>
      </c>
      <c r="D8600" s="103" t="s">
        <v>170</v>
      </c>
      <c r="E8600" s="103" t="s">
        <v>409</v>
      </c>
      <c r="F8600" s="103" t="s">
        <v>409</v>
      </c>
      <c r="G8600" s="103" t="s">
        <v>555</v>
      </c>
      <c r="H8600" s="103" t="s">
        <v>556</v>
      </c>
      <c r="I8600" s="103" t="s">
        <v>92</v>
      </c>
      <c r="J8600" s="215">
        <v>5814.11</v>
      </c>
      <c r="K8600" s="216" t="s">
        <v>347</v>
      </c>
    </row>
    <row r="8601" spans="1:11" x14ac:dyDescent="0.25">
      <c r="A8601" s="103" t="s">
        <v>810</v>
      </c>
      <c r="B8601" s="103" t="s">
        <v>347</v>
      </c>
      <c r="C8601" s="103" t="s">
        <v>89</v>
      </c>
      <c r="D8601" s="103" t="s">
        <v>170</v>
      </c>
      <c r="E8601" s="103" t="s">
        <v>409</v>
      </c>
      <c r="F8601" s="103" t="s">
        <v>409</v>
      </c>
      <c r="G8601" s="103" t="s">
        <v>555</v>
      </c>
      <c r="H8601" s="103" t="s">
        <v>556</v>
      </c>
      <c r="I8601" s="103" t="s">
        <v>92</v>
      </c>
      <c r="J8601" s="215">
        <v>2832.71</v>
      </c>
      <c r="K8601" s="216" t="s">
        <v>347</v>
      </c>
    </row>
    <row r="8602" spans="1:11" x14ac:dyDescent="0.25">
      <c r="A8602" s="103" t="s">
        <v>1038</v>
      </c>
      <c r="B8602" s="103" t="s">
        <v>347</v>
      </c>
      <c r="C8602" s="103" t="s">
        <v>89</v>
      </c>
      <c r="D8602" s="103" t="s">
        <v>170</v>
      </c>
      <c r="E8602" s="103" t="s">
        <v>409</v>
      </c>
      <c r="F8602" s="103" t="s">
        <v>409</v>
      </c>
      <c r="G8602" s="103" t="s">
        <v>555</v>
      </c>
      <c r="H8602" s="103" t="s">
        <v>556</v>
      </c>
      <c r="I8602" s="103" t="s">
        <v>92</v>
      </c>
      <c r="J8602" s="215">
        <v>3320.99</v>
      </c>
      <c r="K8602" s="216" t="s">
        <v>347</v>
      </c>
    </row>
    <row r="8603" spans="1:11" x14ac:dyDescent="0.25">
      <c r="A8603" s="103" t="s">
        <v>806</v>
      </c>
      <c r="B8603" s="103" t="s">
        <v>347</v>
      </c>
      <c r="C8603" s="103" t="s">
        <v>89</v>
      </c>
      <c r="D8603" s="103" t="s">
        <v>170</v>
      </c>
      <c r="E8603" s="103" t="s">
        <v>409</v>
      </c>
      <c r="F8603" s="103" t="s">
        <v>409</v>
      </c>
      <c r="G8603" s="103" t="s">
        <v>555</v>
      </c>
      <c r="H8603" s="103" t="s">
        <v>556</v>
      </c>
      <c r="I8603" s="103" t="s">
        <v>92</v>
      </c>
      <c r="J8603" s="215">
        <v>206.72</v>
      </c>
      <c r="K8603" s="216" t="s">
        <v>347</v>
      </c>
    </row>
    <row r="8604" spans="1:11" x14ac:dyDescent="0.25">
      <c r="A8604" s="103" t="s">
        <v>807</v>
      </c>
      <c r="B8604" s="103" t="s">
        <v>347</v>
      </c>
      <c r="C8604" s="103" t="s">
        <v>89</v>
      </c>
      <c r="D8604" s="103" t="s">
        <v>170</v>
      </c>
      <c r="E8604" s="103" t="s">
        <v>409</v>
      </c>
      <c r="F8604" s="103" t="s">
        <v>409</v>
      </c>
      <c r="G8604" s="103" t="s">
        <v>555</v>
      </c>
      <c r="H8604" s="103" t="s">
        <v>556</v>
      </c>
      <c r="I8604" s="103" t="s">
        <v>92</v>
      </c>
      <c r="J8604" s="215">
        <v>2007.57</v>
      </c>
      <c r="K8604" s="216" t="s">
        <v>347</v>
      </c>
    </row>
    <row r="8605" spans="1:11" x14ac:dyDescent="0.25">
      <c r="A8605" s="103" t="s">
        <v>808</v>
      </c>
      <c r="B8605" s="103" t="s">
        <v>347</v>
      </c>
      <c r="C8605" s="103" t="s">
        <v>89</v>
      </c>
      <c r="D8605" s="103" t="s">
        <v>170</v>
      </c>
      <c r="E8605" s="103" t="s">
        <v>409</v>
      </c>
      <c r="F8605" s="103" t="s">
        <v>409</v>
      </c>
      <c r="G8605" s="103" t="s">
        <v>565</v>
      </c>
      <c r="H8605" s="103" t="s">
        <v>566</v>
      </c>
      <c r="I8605" s="103" t="s">
        <v>92</v>
      </c>
      <c r="J8605" s="215">
        <v>1158.48</v>
      </c>
      <c r="K8605" s="216" t="s">
        <v>347</v>
      </c>
    </row>
    <row r="8606" spans="1:11" x14ac:dyDescent="0.25">
      <c r="A8606" s="103" t="s">
        <v>809</v>
      </c>
      <c r="B8606" s="103" t="s">
        <v>347</v>
      </c>
      <c r="C8606" s="103" t="s">
        <v>89</v>
      </c>
      <c r="D8606" s="103" t="s">
        <v>170</v>
      </c>
      <c r="E8606" s="103" t="s">
        <v>409</v>
      </c>
      <c r="F8606" s="103" t="s">
        <v>409</v>
      </c>
      <c r="G8606" s="103" t="s">
        <v>565</v>
      </c>
      <c r="H8606" s="103" t="s">
        <v>566</v>
      </c>
      <c r="I8606" s="103" t="s">
        <v>92</v>
      </c>
      <c r="J8606" s="215">
        <v>1158.48</v>
      </c>
      <c r="K8606" s="216" t="s">
        <v>347</v>
      </c>
    </row>
    <row r="8607" spans="1:11" x14ac:dyDescent="0.25">
      <c r="A8607" s="103" t="s">
        <v>810</v>
      </c>
      <c r="B8607" s="103" t="s">
        <v>347</v>
      </c>
      <c r="C8607" s="103" t="s">
        <v>89</v>
      </c>
      <c r="D8607" s="103" t="s">
        <v>170</v>
      </c>
      <c r="E8607" s="103" t="s">
        <v>409</v>
      </c>
      <c r="F8607" s="103" t="s">
        <v>409</v>
      </c>
      <c r="G8607" s="103" t="s">
        <v>565</v>
      </c>
      <c r="H8607" s="103" t="s">
        <v>566</v>
      </c>
      <c r="I8607" s="103" t="s">
        <v>92</v>
      </c>
      <c r="J8607" s="215">
        <v>891.74</v>
      </c>
      <c r="K8607" s="216" t="s">
        <v>347</v>
      </c>
    </row>
    <row r="8608" spans="1:11" x14ac:dyDescent="0.25">
      <c r="A8608" s="103" t="s">
        <v>1038</v>
      </c>
      <c r="B8608" s="103" t="s">
        <v>347</v>
      </c>
      <c r="C8608" s="103" t="s">
        <v>89</v>
      </c>
      <c r="D8608" s="103" t="s">
        <v>170</v>
      </c>
      <c r="E8608" s="103" t="s">
        <v>409</v>
      </c>
      <c r="F8608" s="103" t="s">
        <v>409</v>
      </c>
      <c r="G8608" s="103" t="s">
        <v>565</v>
      </c>
      <c r="H8608" s="103" t="s">
        <v>566</v>
      </c>
      <c r="I8608" s="103" t="s">
        <v>92</v>
      </c>
      <c r="J8608" s="215">
        <v>927.04</v>
      </c>
      <c r="K8608" s="216" t="s">
        <v>347</v>
      </c>
    </row>
    <row r="8609" spans="1:11" x14ac:dyDescent="0.25">
      <c r="A8609" s="103" t="s">
        <v>806</v>
      </c>
      <c r="B8609" s="103" t="s">
        <v>347</v>
      </c>
      <c r="C8609" s="103" t="s">
        <v>89</v>
      </c>
      <c r="D8609" s="103" t="s">
        <v>170</v>
      </c>
      <c r="E8609" s="103" t="s">
        <v>409</v>
      </c>
      <c r="F8609" s="103" t="s">
        <v>409</v>
      </c>
      <c r="G8609" s="103" t="s">
        <v>565</v>
      </c>
      <c r="H8609" s="103" t="s">
        <v>566</v>
      </c>
      <c r="I8609" s="103" t="s">
        <v>92</v>
      </c>
      <c r="J8609" s="215">
        <v>1158.48</v>
      </c>
      <c r="K8609" s="216" t="s">
        <v>347</v>
      </c>
    </row>
    <row r="8610" spans="1:11" x14ac:dyDescent="0.25">
      <c r="A8610" s="103" t="s">
        <v>807</v>
      </c>
      <c r="B8610" s="103" t="s">
        <v>347</v>
      </c>
      <c r="C8610" s="103" t="s">
        <v>89</v>
      </c>
      <c r="D8610" s="103" t="s">
        <v>170</v>
      </c>
      <c r="E8610" s="103" t="s">
        <v>409</v>
      </c>
      <c r="F8610" s="103" t="s">
        <v>409</v>
      </c>
      <c r="G8610" s="103" t="s">
        <v>565</v>
      </c>
      <c r="H8610" s="103" t="s">
        <v>566</v>
      </c>
      <c r="I8610" s="103" t="s">
        <v>92</v>
      </c>
      <c r="J8610" s="215">
        <v>1587.54</v>
      </c>
      <c r="K8610" s="216" t="s">
        <v>347</v>
      </c>
    </row>
    <row r="8611" spans="1:11" x14ac:dyDescent="0.25">
      <c r="A8611" s="103" t="s">
        <v>808</v>
      </c>
      <c r="B8611" s="103" t="s">
        <v>347</v>
      </c>
      <c r="C8611" s="103" t="s">
        <v>89</v>
      </c>
      <c r="D8611" s="103" t="s">
        <v>170</v>
      </c>
      <c r="E8611" s="103" t="s">
        <v>409</v>
      </c>
      <c r="F8611" s="103" t="s">
        <v>409</v>
      </c>
      <c r="G8611" s="103" t="s">
        <v>210</v>
      </c>
      <c r="H8611" s="103" t="s">
        <v>350</v>
      </c>
      <c r="I8611" s="103" t="s">
        <v>92</v>
      </c>
      <c r="J8611" s="215">
        <v>340.04</v>
      </c>
      <c r="K8611" s="216" t="s">
        <v>347</v>
      </c>
    </row>
    <row r="8612" spans="1:11" x14ac:dyDescent="0.25">
      <c r="A8612" s="103" t="s">
        <v>1038</v>
      </c>
      <c r="B8612" s="103" t="s">
        <v>347</v>
      </c>
      <c r="C8612" s="103" t="s">
        <v>89</v>
      </c>
      <c r="D8612" s="103" t="s">
        <v>170</v>
      </c>
      <c r="E8612" s="103" t="s">
        <v>409</v>
      </c>
      <c r="F8612" s="103" t="s">
        <v>409</v>
      </c>
      <c r="G8612" s="103" t="s">
        <v>210</v>
      </c>
      <c r="H8612" s="103" t="s">
        <v>350</v>
      </c>
      <c r="I8612" s="103" t="s">
        <v>92</v>
      </c>
      <c r="J8612" s="215">
        <v>191.32</v>
      </c>
      <c r="K8612" s="216" t="s">
        <v>347</v>
      </c>
    </row>
    <row r="8613" spans="1:11" x14ac:dyDescent="0.25">
      <c r="A8613" s="103" t="s">
        <v>807</v>
      </c>
      <c r="B8613" s="103" t="s">
        <v>347</v>
      </c>
      <c r="C8613" s="103" t="s">
        <v>89</v>
      </c>
      <c r="D8613" s="103" t="s">
        <v>170</v>
      </c>
      <c r="E8613" s="103" t="s">
        <v>409</v>
      </c>
      <c r="F8613" s="103" t="s">
        <v>409</v>
      </c>
      <c r="G8613" s="103" t="s">
        <v>210</v>
      </c>
      <c r="H8613" s="103" t="s">
        <v>350</v>
      </c>
      <c r="I8613" s="103" t="s">
        <v>92</v>
      </c>
      <c r="J8613" s="215">
        <v>709.87</v>
      </c>
      <c r="K8613" s="216" t="s">
        <v>347</v>
      </c>
    </row>
    <row r="8614" spans="1:11" x14ac:dyDescent="0.25">
      <c r="A8614" s="103" t="s">
        <v>808</v>
      </c>
      <c r="B8614" s="103" t="s">
        <v>347</v>
      </c>
      <c r="C8614" s="103" t="s">
        <v>89</v>
      </c>
      <c r="D8614" s="103" t="s">
        <v>170</v>
      </c>
      <c r="E8614" s="103" t="s">
        <v>409</v>
      </c>
      <c r="F8614" s="103" t="s">
        <v>409</v>
      </c>
      <c r="G8614" s="103" t="s">
        <v>201</v>
      </c>
      <c r="H8614" s="103" t="s">
        <v>351</v>
      </c>
      <c r="I8614" s="103" t="s">
        <v>92</v>
      </c>
      <c r="J8614" s="215">
        <v>4261.34</v>
      </c>
      <c r="K8614" s="216" t="s">
        <v>347</v>
      </c>
    </row>
    <row r="8615" spans="1:11" x14ac:dyDescent="0.25">
      <c r="A8615" s="103" t="s">
        <v>809</v>
      </c>
      <c r="B8615" s="103" t="s">
        <v>347</v>
      </c>
      <c r="C8615" s="103" t="s">
        <v>89</v>
      </c>
      <c r="D8615" s="103" t="s">
        <v>170</v>
      </c>
      <c r="E8615" s="103" t="s">
        <v>409</v>
      </c>
      <c r="F8615" s="103" t="s">
        <v>409</v>
      </c>
      <c r="G8615" s="103" t="s">
        <v>201</v>
      </c>
      <c r="H8615" s="103" t="s">
        <v>351</v>
      </c>
      <c r="I8615" s="103" t="s">
        <v>92</v>
      </c>
      <c r="J8615" s="215">
        <v>2248.94</v>
      </c>
      <c r="K8615" s="216" t="s">
        <v>347</v>
      </c>
    </row>
    <row r="8616" spans="1:11" x14ac:dyDescent="0.25">
      <c r="A8616" s="103" t="s">
        <v>810</v>
      </c>
      <c r="B8616" s="103" t="s">
        <v>347</v>
      </c>
      <c r="C8616" s="103" t="s">
        <v>89</v>
      </c>
      <c r="D8616" s="103" t="s">
        <v>170</v>
      </c>
      <c r="E8616" s="103" t="s">
        <v>409</v>
      </c>
      <c r="F8616" s="103" t="s">
        <v>409</v>
      </c>
      <c r="G8616" s="103" t="s">
        <v>201</v>
      </c>
      <c r="H8616" s="103" t="s">
        <v>351</v>
      </c>
      <c r="I8616" s="103" t="s">
        <v>92</v>
      </c>
      <c r="J8616" s="215">
        <v>1921.62</v>
      </c>
      <c r="K8616" s="216" t="s">
        <v>347</v>
      </c>
    </row>
    <row r="8617" spans="1:11" x14ac:dyDescent="0.25">
      <c r="A8617" s="103" t="s">
        <v>1038</v>
      </c>
      <c r="B8617" s="103" t="s">
        <v>347</v>
      </c>
      <c r="C8617" s="103" t="s">
        <v>89</v>
      </c>
      <c r="D8617" s="103" t="s">
        <v>170</v>
      </c>
      <c r="E8617" s="103" t="s">
        <v>409</v>
      </c>
      <c r="F8617" s="103" t="s">
        <v>409</v>
      </c>
      <c r="G8617" s="103" t="s">
        <v>201</v>
      </c>
      <c r="H8617" s="103" t="s">
        <v>351</v>
      </c>
      <c r="I8617" s="103" t="s">
        <v>92</v>
      </c>
      <c r="J8617" s="215">
        <v>2846.12</v>
      </c>
      <c r="K8617" s="216" t="s">
        <v>347</v>
      </c>
    </row>
    <row r="8618" spans="1:11" x14ac:dyDescent="0.25">
      <c r="A8618" s="103" t="s">
        <v>806</v>
      </c>
      <c r="B8618" s="103" t="s">
        <v>347</v>
      </c>
      <c r="C8618" s="103" t="s">
        <v>89</v>
      </c>
      <c r="D8618" s="103" t="s">
        <v>170</v>
      </c>
      <c r="E8618" s="103" t="s">
        <v>409</v>
      </c>
      <c r="F8618" s="103" t="s">
        <v>409</v>
      </c>
      <c r="G8618" s="103" t="s">
        <v>201</v>
      </c>
      <c r="H8618" s="103" t="s">
        <v>351</v>
      </c>
      <c r="I8618" s="103" t="s">
        <v>92</v>
      </c>
      <c r="J8618" s="215">
        <v>3434.04</v>
      </c>
      <c r="K8618" s="216" t="s">
        <v>347</v>
      </c>
    </row>
    <row r="8619" spans="1:11" x14ac:dyDescent="0.25">
      <c r="A8619" s="103" t="s">
        <v>807</v>
      </c>
      <c r="B8619" s="103" t="s">
        <v>347</v>
      </c>
      <c r="C8619" s="103" t="s">
        <v>89</v>
      </c>
      <c r="D8619" s="103" t="s">
        <v>170</v>
      </c>
      <c r="E8619" s="103" t="s">
        <v>409</v>
      </c>
      <c r="F8619" s="103" t="s">
        <v>409</v>
      </c>
      <c r="G8619" s="103" t="s">
        <v>201</v>
      </c>
      <c r="H8619" s="103" t="s">
        <v>351</v>
      </c>
      <c r="I8619" s="103" t="s">
        <v>92</v>
      </c>
      <c r="J8619" s="215">
        <v>6002.73</v>
      </c>
      <c r="K8619" s="216" t="s">
        <v>347</v>
      </c>
    </row>
    <row r="8620" spans="1:11" x14ac:dyDescent="0.25">
      <c r="A8620" s="103" t="s">
        <v>808</v>
      </c>
      <c r="B8620" s="103" t="s">
        <v>347</v>
      </c>
      <c r="C8620" s="103" t="s">
        <v>89</v>
      </c>
      <c r="D8620" s="103" t="s">
        <v>170</v>
      </c>
      <c r="E8620" s="103" t="s">
        <v>409</v>
      </c>
      <c r="F8620" s="103" t="s">
        <v>409</v>
      </c>
      <c r="G8620" s="103" t="s">
        <v>204</v>
      </c>
      <c r="H8620" s="103" t="s">
        <v>353</v>
      </c>
      <c r="I8620" s="103" t="s">
        <v>92</v>
      </c>
      <c r="J8620" s="215">
        <v>2163.62</v>
      </c>
      <c r="K8620" s="216" t="s">
        <v>347</v>
      </c>
    </row>
    <row r="8621" spans="1:11" x14ac:dyDescent="0.25">
      <c r="A8621" s="103" t="s">
        <v>809</v>
      </c>
      <c r="B8621" s="103" t="s">
        <v>347</v>
      </c>
      <c r="C8621" s="103" t="s">
        <v>89</v>
      </c>
      <c r="D8621" s="103" t="s">
        <v>170</v>
      </c>
      <c r="E8621" s="103" t="s">
        <v>409</v>
      </c>
      <c r="F8621" s="103" t="s">
        <v>409</v>
      </c>
      <c r="G8621" s="103" t="s">
        <v>204</v>
      </c>
      <c r="H8621" s="103" t="s">
        <v>353</v>
      </c>
      <c r="I8621" s="103" t="s">
        <v>92</v>
      </c>
      <c r="J8621" s="215">
        <v>1979.78</v>
      </c>
      <c r="K8621" s="216" t="s">
        <v>347</v>
      </c>
    </row>
    <row r="8622" spans="1:11" x14ac:dyDescent="0.25">
      <c r="A8622" s="103" t="s">
        <v>810</v>
      </c>
      <c r="B8622" s="103" t="s">
        <v>347</v>
      </c>
      <c r="C8622" s="103" t="s">
        <v>89</v>
      </c>
      <c r="D8622" s="103" t="s">
        <v>170</v>
      </c>
      <c r="E8622" s="103" t="s">
        <v>409</v>
      </c>
      <c r="F8622" s="103" t="s">
        <v>409</v>
      </c>
      <c r="G8622" s="103" t="s">
        <v>204</v>
      </c>
      <c r="H8622" s="103" t="s">
        <v>353</v>
      </c>
      <c r="I8622" s="103" t="s">
        <v>92</v>
      </c>
      <c r="J8622" s="215">
        <v>1500.92</v>
      </c>
      <c r="K8622" s="216" t="s">
        <v>347</v>
      </c>
    </row>
    <row r="8623" spans="1:11" x14ac:dyDescent="0.25">
      <c r="A8623" s="103" t="s">
        <v>1038</v>
      </c>
      <c r="B8623" s="103" t="s">
        <v>347</v>
      </c>
      <c r="C8623" s="103" t="s">
        <v>89</v>
      </c>
      <c r="D8623" s="103" t="s">
        <v>170</v>
      </c>
      <c r="E8623" s="103" t="s">
        <v>409</v>
      </c>
      <c r="F8623" s="103" t="s">
        <v>409</v>
      </c>
      <c r="G8623" s="103" t="s">
        <v>204</v>
      </c>
      <c r="H8623" s="103" t="s">
        <v>353</v>
      </c>
      <c r="I8623" s="103" t="s">
        <v>92</v>
      </c>
      <c r="J8623" s="215">
        <v>2092.3200000000002</v>
      </c>
      <c r="K8623" s="216" t="s">
        <v>347</v>
      </c>
    </row>
    <row r="8624" spans="1:11" x14ac:dyDescent="0.25">
      <c r="A8624" s="103" t="s">
        <v>806</v>
      </c>
      <c r="B8624" s="103" t="s">
        <v>347</v>
      </c>
      <c r="C8624" s="103" t="s">
        <v>89</v>
      </c>
      <c r="D8624" s="103" t="s">
        <v>170</v>
      </c>
      <c r="E8624" s="103" t="s">
        <v>409</v>
      </c>
      <c r="F8624" s="103" t="s">
        <v>409</v>
      </c>
      <c r="G8624" s="103" t="s">
        <v>204</v>
      </c>
      <c r="H8624" s="103" t="s">
        <v>353</v>
      </c>
      <c r="I8624" s="103" t="s">
        <v>92</v>
      </c>
      <c r="J8624" s="215">
        <v>2179.5</v>
      </c>
      <c r="K8624" s="216" t="s">
        <v>347</v>
      </c>
    </row>
    <row r="8625" spans="1:11" x14ac:dyDescent="0.25">
      <c r="A8625" s="103" t="s">
        <v>807</v>
      </c>
      <c r="B8625" s="103" t="s">
        <v>347</v>
      </c>
      <c r="C8625" s="103" t="s">
        <v>89</v>
      </c>
      <c r="D8625" s="103" t="s">
        <v>170</v>
      </c>
      <c r="E8625" s="103" t="s">
        <v>409</v>
      </c>
      <c r="F8625" s="103" t="s">
        <v>409</v>
      </c>
      <c r="G8625" s="103" t="s">
        <v>204</v>
      </c>
      <c r="H8625" s="103" t="s">
        <v>353</v>
      </c>
      <c r="I8625" s="103" t="s">
        <v>92</v>
      </c>
      <c r="J8625" s="215">
        <v>3697.25</v>
      </c>
      <c r="K8625" s="216" t="s">
        <v>347</v>
      </c>
    </row>
    <row r="8626" spans="1:11" x14ac:dyDescent="0.25">
      <c r="A8626" s="103" t="s">
        <v>808</v>
      </c>
      <c r="B8626" s="103" t="s">
        <v>347</v>
      </c>
      <c r="C8626" s="103" t="s">
        <v>89</v>
      </c>
      <c r="D8626" s="103" t="s">
        <v>170</v>
      </c>
      <c r="E8626" s="103" t="s">
        <v>409</v>
      </c>
      <c r="F8626" s="103" t="s">
        <v>409</v>
      </c>
      <c r="G8626" s="103" t="s">
        <v>207</v>
      </c>
      <c r="H8626" s="103" t="s">
        <v>354</v>
      </c>
      <c r="I8626" s="103" t="s">
        <v>92</v>
      </c>
      <c r="J8626" s="215">
        <v>4372.2</v>
      </c>
      <c r="K8626" s="216" t="s">
        <v>347</v>
      </c>
    </row>
    <row r="8627" spans="1:11" x14ac:dyDescent="0.25">
      <c r="A8627" s="103" t="s">
        <v>810</v>
      </c>
      <c r="B8627" s="103" t="s">
        <v>347</v>
      </c>
      <c r="C8627" s="103" t="s">
        <v>89</v>
      </c>
      <c r="D8627" s="103" t="s">
        <v>170</v>
      </c>
      <c r="E8627" s="103" t="s">
        <v>409</v>
      </c>
      <c r="F8627" s="103" t="s">
        <v>409</v>
      </c>
      <c r="G8627" s="103" t="s">
        <v>207</v>
      </c>
      <c r="H8627" s="103" t="s">
        <v>354</v>
      </c>
      <c r="I8627" s="103" t="s">
        <v>92</v>
      </c>
      <c r="J8627" s="215">
        <v>144.93</v>
      </c>
      <c r="K8627" s="216" t="s">
        <v>347</v>
      </c>
    </row>
    <row r="8628" spans="1:11" x14ac:dyDescent="0.25">
      <c r="A8628" s="103" t="s">
        <v>1038</v>
      </c>
      <c r="B8628" s="103" t="s">
        <v>347</v>
      </c>
      <c r="C8628" s="103" t="s">
        <v>89</v>
      </c>
      <c r="D8628" s="103" t="s">
        <v>170</v>
      </c>
      <c r="E8628" s="103" t="s">
        <v>409</v>
      </c>
      <c r="F8628" s="103" t="s">
        <v>409</v>
      </c>
      <c r="G8628" s="103" t="s">
        <v>207</v>
      </c>
      <c r="H8628" s="103" t="s">
        <v>354</v>
      </c>
      <c r="I8628" s="103" t="s">
        <v>92</v>
      </c>
      <c r="J8628" s="215">
        <v>4036.42</v>
      </c>
      <c r="K8628" s="216" t="s">
        <v>347</v>
      </c>
    </row>
    <row r="8629" spans="1:11" x14ac:dyDescent="0.25">
      <c r="A8629" s="103" t="s">
        <v>807</v>
      </c>
      <c r="B8629" s="103" t="s">
        <v>347</v>
      </c>
      <c r="C8629" s="103" t="s">
        <v>89</v>
      </c>
      <c r="D8629" s="103" t="s">
        <v>170</v>
      </c>
      <c r="E8629" s="103" t="s">
        <v>409</v>
      </c>
      <c r="F8629" s="103" t="s">
        <v>409</v>
      </c>
      <c r="G8629" s="103" t="s">
        <v>207</v>
      </c>
      <c r="H8629" s="103" t="s">
        <v>354</v>
      </c>
      <c r="I8629" s="103" t="s">
        <v>92</v>
      </c>
      <c r="J8629" s="215">
        <v>6767.6</v>
      </c>
      <c r="K8629" s="216" t="s">
        <v>347</v>
      </c>
    </row>
    <row r="8630" spans="1:11" x14ac:dyDescent="0.25">
      <c r="A8630" s="103" t="s">
        <v>808</v>
      </c>
      <c r="B8630" s="103" t="s">
        <v>347</v>
      </c>
      <c r="C8630" s="103" t="s">
        <v>89</v>
      </c>
      <c r="D8630" s="103" t="s">
        <v>170</v>
      </c>
      <c r="E8630" s="103" t="s">
        <v>409</v>
      </c>
      <c r="F8630" s="103" t="s">
        <v>409</v>
      </c>
      <c r="G8630" s="103" t="s">
        <v>219</v>
      </c>
      <c r="H8630" s="103" t="s">
        <v>406</v>
      </c>
      <c r="I8630" s="103" t="s">
        <v>92</v>
      </c>
      <c r="J8630" s="215">
        <v>1785.57</v>
      </c>
      <c r="K8630" s="216" t="s">
        <v>347</v>
      </c>
    </row>
    <row r="8631" spans="1:11" x14ac:dyDescent="0.25">
      <c r="A8631" s="103" t="s">
        <v>809</v>
      </c>
      <c r="B8631" s="103" t="s">
        <v>347</v>
      </c>
      <c r="C8631" s="103" t="s">
        <v>89</v>
      </c>
      <c r="D8631" s="103" t="s">
        <v>170</v>
      </c>
      <c r="E8631" s="103" t="s">
        <v>409</v>
      </c>
      <c r="F8631" s="103" t="s">
        <v>409</v>
      </c>
      <c r="G8631" s="103" t="s">
        <v>219</v>
      </c>
      <c r="H8631" s="103" t="s">
        <v>406</v>
      </c>
      <c r="I8631" s="103" t="s">
        <v>92</v>
      </c>
      <c r="J8631" s="215">
        <v>2359.5100000000002</v>
      </c>
      <c r="K8631" s="216" t="s">
        <v>347</v>
      </c>
    </row>
    <row r="8632" spans="1:11" x14ac:dyDescent="0.25">
      <c r="A8632" s="103" t="s">
        <v>810</v>
      </c>
      <c r="B8632" s="103" t="s">
        <v>347</v>
      </c>
      <c r="C8632" s="103" t="s">
        <v>89</v>
      </c>
      <c r="D8632" s="103" t="s">
        <v>170</v>
      </c>
      <c r="E8632" s="103" t="s">
        <v>409</v>
      </c>
      <c r="F8632" s="103" t="s">
        <v>409</v>
      </c>
      <c r="G8632" s="103" t="s">
        <v>219</v>
      </c>
      <c r="H8632" s="103" t="s">
        <v>406</v>
      </c>
      <c r="I8632" s="103" t="s">
        <v>92</v>
      </c>
      <c r="J8632" s="215">
        <v>2535.0100000000002</v>
      </c>
      <c r="K8632" s="216" t="s">
        <v>347</v>
      </c>
    </row>
    <row r="8633" spans="1:11" x14ac:dyDescent="0.25">
      <c r="A8633" s="103" t="s">
        <v>1038</v>
      </c>
      <c r="B8633" s="103" t="s">
        <v>347</v>
      </c>
      <c r="C8633" s="103" t="s">
        <v>89</v>
      </c>
      <c r="D8633" s="103" t="s">
        <v>170</v>
      </c>
      <c r="E8633" s="103" t="s">
        <v>409</v>
      </c>
      <c r="F8633" s="103" t="s">
        <v>409</v>
      </c>
      <c r="G8633" s="103" t="s">
        <v>219</v>
      </c>
      <c r="H8633" s="103" t="s">
        <v>406</v>
      </c>
      <c r="I8633" s="103" t="s">
        <v>92</v>
      </c>
      <c r="J8633" s="215">
        <v>2710.23</v>
      </c>
      <c r="K8633" s="216" t="s">
        <v>347</v>
      </c>
    </row>
    <row r="8634" spans="1:11" x14ac:dyDescent="0.25">
      <c r="A8634" s="103" t="s">
        <v>806</v>
      </c>
      <c r="B8634" s="103" t="s">
        <v>347</v>
      </c>
      <c r="C8634" s="103" t="s">
        <v>89</v>
      </c>
      <c r="D8634" s="103" t="s">
        <v>170</v>
      </c>
      <c r="E8634" s="103" t="s">
        <v>409</v>
      </c>
      <c r="F8634" s="103" t="s">
        <v>409</v>
      </c>
      <c r="G8634" s="103" t="s">
        <v>219</v>
      </c>
      <c r="H8634" s="103" t="s">
        <v>406</v>
      </c>
      <c r="I8634" s="103" t="s">
        <v>92</v>
      </c>
      <c r="J8634" s="215">
        <v>3145.15</v>
      </c>
      <c r="K8634" s="216" t="s">
        <v>347</v>
      </c>
    </row>
    <row r="8635" spans="1:11" x14ac:dyDescent="0.25">
      <c r="A8635" s="103" t="s">
        <v>807</v>
      </c>
      <c r="B8635" s="103" t="s">
        <v>347</v>
      </c>
      <c r="C8635" s="103" t="s">
        <v>89</v>
      </c>
      <c r="D8635" s="103" t="s">
        <v>170</v>
      </c>
      <c r="E8635" s="103" t="s">
        <v>409</v>
      </c>
      <c r="F8635" s="103" t="s">
        <v>409</v>
      </c>
      <c r="G8635" s="103" t="s">
        <v>219</v>
      </c>
      <c r="H8635" s="103" t="s">
        <v>406</v>
      </c>
      <c r="I8635" s="103" t="s">
        <v>92</v>
      </c>
      <c r="J8635" s="215">
        <v>3698.69</v>
      </c>
      <c r="K8635" s="216" t="s">
        <v>347</v>
      </c>
    </row>
    <row r="8636" spans="1:11" x14ac:dyDescent="0.25">
      <c r="A8636" s="103" t="s">
        <v>808</v>
      </c>
      <c r="B8636" s="103" t="s">
        <v>347</v>
      </c>
      <c r="C8636" s="103" t="s">
        <v>89</v>
      </c>
      <c r="D8636" s="103" t="s">
        <v>170</v>
      </c>
      <c r="E8636" s="103" t="s">
        <v>409</v>
      </c>
      <c r="F8636" s="103" t="s">
        <v>409</v>
      </c>
      <c r="G8636" s="103" t="s">
        <v>128</v>
      </c>
      <c r="H8636" s="103" t="s">
        <v>386</v>
      </c>
      <c r="I8636" s="103" t="s">
        <v>92</v>
      </c>
      <c r="J8636" s="215">
        <v>1918.22</v>
      </c>
      <c r="K8636" s="216" t="s">
        <v>88</v>
      </c>
    </row>
    <row r="8637" spans="1:11" x14ac:dyDescent="0.25">
      <c r="A8637" s="103" t="s">
        <v>809</v>
      </c>
      <c r="B8637" s="103" t="s">
        <v>347</v>
      </c>
      <c r="C8637" s="103" t="s">
        <v>89</v>
      </c>
      <c r="D8637" s="103" t="s">
        <v>170</v>
      </c>
      <c r="E8637" s="103" t="s">
        <v>409</v>
      </c>
      <c r="F8637" s="103" t="s">
        <v>409</v>
      </c>
      <c r="G8637" s="103" t="s">
        <v>128</v>
      </c>
      <c r="H8637" s="103" t="s">
        <v>386</v>
      </c>
      <c r="I8637" s="103" t="s">
        <v>92</v>
      </c>
      <c r="J8637" s="215">
        <v>1975.16</v>
      </c>
      <c r="K8637" s="216" t="s">
        <v>88</v>
      </c>
    </row>
    <row r="8638" spans="1:11" x14ac:dyDescent="0.25">
      <c r="A8638" s="103" t="s">
        <v>810</v>
      </c>
      <c r="B8638" s="103" t="s">
        <v>347</v>
      </c>
      <c r="C8638" s="103" t="s">
        <v>89</v>
      </c>
      <c r="D8638" s="103" t="s">
        <v>170</v>
      </c>
      <c r="E8638" s="103" t="s">
        <v>409</v>
      </c>
      <c r="F8638" s="103" t="s">
        <v>409</v>
      </c>
      <c r="G8638" s="103" t="s">
        <v>128</v>
      </c>
      <c r="H8638" s="103" t="s">
        <v>386</v>
      </c>
      <c r="I8638" s="103" t="s">
        <v>92</v>
      </c>
      <c r="J8638" s="215">
        <v>1513.76</v>
      </c>
      <c r="K8638" s="216" t="s">
        <v>88</v>
      </c>
    </row>
    <row r="8639" spans="1:11" x14ac:dyDescent="0.25">
      <c r="A8639" s="103" t="s">
        <v>1038</v>
      </c>
      <c r="B8639" s="103" t="s">
        <v>347</v>
      </c>
      <c r="C8639" s="103" t="s">
        <v>89</v>
      </c>
      <c r="D8639" s="103" t="s">
        <v>170</v>
      </c>
      <c r="E8639" s="103" t="s">
        <v>409</v>
      </c>
      <c r="F8639" s="103" t="s">
        <v>409</v>
      </c>
      <c r="G8639" s="103" t="s">
        <v>128</v>
      </c>
      <c r="H8639" s="103" t="s">
        <v>386</v>
      </c>
      <c r="I8639" s="103" t="s">
        <v>92</v>
      </c>
      <c r="J8639" s="215">
        <v>2144.02</v>
      </c>
      <c r="K8639" s="216" t="s">
        <v>88</v>
      </c>
    </row>
    <row r="8640" spans="1:11" x14ac:dyDescent="0.25">
      <c r="A8640" s="103" t="s">
        <v>806</v>
      </c>
      <c r="B8640" s="103" t="s">
        <v>347</v>
      </c>
      <c r="C8640" s="103" t="s">
        <v>89</v>
      </c>
      <c r="D8640" s="103" t="s">
        <v>170</v>
      </c>
      <c r="E8640" s="103" t="s">
        <v>409</v>
      </c>
      <c r="F8640" s="103" t="s">
        <v>409</v>
      </c>
      <c r="G8640" s="103" t="s">
        <v>128</v>
      </c>
      <c r="H8640" s="103" t="s">
        <v>386</v>
      </c>
      <c r="I8640" s="103" t="s">
        <v>92</v>
      </c>
      <c r="J8640" s="215">
        <v>2259.86</v>
      </c>
      <c r="K8640" s="216" t="s">
        <v>88</v>
      </c>
    </row>
    <row r="8641" spans="1:11" x14ac:dyDescent="0.25">
      <c r="A8641" s="103" t="s">
        <v>807</v>
      </c>
      <c r="B8641" s="103" t="s">
        <v>347</v>
      </c>
      <c r="C8641" s="103" t="s">
        <v>89</v>
      </c>
      <c r="D8641" s="103" t="s">
        <v>170</v>
      </c>
      <c r="E8641" s="103" t="s">
        <v>409</v>
      </c>
      <c r="F8641" s="103" t="s">
        <v>409</v>
      </c>
      <c r="G8641" s="103" t="s">
        <v>128</v>
      </c>
      <c r="H8641" s="103" t="s">
        <v>386</v>
      </c>
      <c r="I8641" s="103" t="s">
        <v>92</v>
      </c>
      <c r="J8641" s="215">
        <v>3475.2</v>
      </c>
      <c r="K8641" s="216" t="s">
        <v>88</v>
      </c>
    </row>
    <row r="8642" spans="1:11" x14ac:dyDescent="0.25">
      <c r="A8642" s="103" t="s">
        <v>807</v>
      </c>
      <c r="B8642" s="103" t="s">
        <v>347</v>
      </c>
      <c r="C8642" s="103" t="s">
        <v>89</v>
      </c>
      <c r="D8642" s="103" t="s">
        <v>410</v>
      </c>
      <c r="E8642" s="103" t="s">
        <v>411</v>
      </c>
      <c r="F8642" s="103" t="s">
        <v>411</v>
      </c>
      <c r="G8642" s="103" t="s">
        <v>221</v>
      </c>
      <c r="H8642" s="103" t="s">
        <v>404</v>
      </c>
      <c r="I8642" s="103" t="s">
        <v>92</v>
      </c>
      <c r="J8642" s="215">
        <v>492.08</v>
      </c>
      <c r="K8642" s="216" t="s">
        <v>347</v>
      </c>
    </row>
    <row r="8643" spans="1:11" x14ac:dyDescent="0.25">
      <c r="A8643" s="103" t="s">
        <v>807</v>
      </c>
      <c r="B8643" s="103" t="s">
        <v>347</v>
      </c>
      <c r="C8643" s="103" t="s">
        <v>89</v>
      </c>
      <c r="D8643" s="103" t="s">
        <v>410</v>
      </c>
      <c r="E8643" s="103" t="s">
        <v>411</v>
      </c>
      <c r="F8643" s="103" t="s">
        <v>411</v>
      </c>
      <c r="G8643" s="103" t="s">
        <v>555</v>
      </c>
      <c r="H8643" s="103" t="s">
        <v>556</v>
      </c>
      <c r="I8643" s="103" t="s">
        <v>92</v>
      </c>
      <c r="J8643" s="215">
        <v>156.28</v>
      </c>
      <c r="K8643" s="216" t="s">
        <v>347</v>
      </c>
    </row>
    <row r="8644" spans="1:11" x14ac:dyDescent="0.25">
      <c r="A8644" s="103" t="s">
        <v>807</v>
      </c>
      <c r="B8644" s="103" t="s">
        <v>347</v>
      </c>
      <c r="C8644" s="103" t="s">
        <v>89</v>
      </c>
      <c r="D8644" s="103" t="s">
        <v>410</v>
      </c>
      <c r="E8644" s="103" t="s">
        <v>411</v>
      </c>
      <c r="F8644" s="103" t="s">
        <v>411</v>
      </c>
      <c r="G8644" s="103" t="s">
        <v>210</v>
      </c>
      <c r="H8644" s="103" t="s">
        <v>350</v>
      </c>
      <c r="I8644" s="103" t="s">
        <v>92</v>
      </c>
      <c r="J8644" s="215">
        <v>522.16999999999996</v>
      </c>
      <c r="K8644" s="216" t="s">
        <v>347</v>
      </c>
    </row>
    <row r="8645" spans="1:11" x14ac:dyDescent="0.25">
      <c r="A8645" s="103" t="s">
        <v>808</v>
      </c>
      <c r="B8645" s="103" t="s">
        <v>347</v>
      </c>
      <c r="C8645" s="103" t="s">
        <v>89</v>
      </c>
      <c r="D8645" s="103" t="s">
        <v>410</v>
      </c>
      <c r="E8645" s="103" t="s">
        <v>411</v>
      </c>
      <c r="F8645" s="103" t="s">
        <v>411</v>
      </c>
      <c r="G8645" s="103" t="s">
        <v>201</v>
      </c>
      <c r="H8645" s="103" t="s">
        <v>351</v>
      </c>
      <c r="I8645" s="103" t="s">
        <v>92</v>
      </c>
      <c r="J8645" s="215">
        <v>581.20000000000005</v>
      </c>
      <c r="K8645" s="216" t="s">
        <v>347</v>
      </c>
    </row>
    <row r="8646" spans="1:11" x14ac:dyDescent="0.25">
      <c r="A8646" s="103" t="s">
        <v>809</v>
      </c>
      <c r="B8646" s="103" t="s">
        <v>347</v>
      </c>
      <c r="C8646" s="103" t="s">
        <v>89</v>
      </c>
      <c r="D8646" s="103" t="s">
        <v>410</v>
      </c>
      <c r="E8646" s="103" t="s">
        <v>411</v>
      </c>
      <c r="F8646" s="103" t="s">
        <v>411</v>
      </c>
      <c r="G8646" s="103" t="s">
        <v>201</v>
      </c>
      <c r="H8646" s="103" t="s">
        <v>351</v>
      </c>
      <c r="I8646" s="103" t="s">
        <v>92</v>
      </c>
      <c r="J8646" s="215">
        <v>203.42</v>
      </c>
      <c r="K8646" s="216" t="s">
        <v>347</v>
      </c>
    </row>
    <row r="8647" spans="1:11" x14ac:dyDescent="0.25">
      <c r="A8647" s="103" t="s">
        <v>810</v>
      </c>
      <c r="B8647" s="103" t="s">
        <v>347</v>
      </c>
      <c r="C8647" s="103" t="s">
        <v>89</v>
      </c>
      <c r="D8647" s="103" t="s">
        <v>410</v>
      </c>
      <c r="E8647" s="103" t="s">
        <v>411</v>
      </c>
      <c r="F8647" s="103" t="s">
        <v>411</v>
      </c>
      <c r="G8647" s="103" t="s">
        <v>201</v>
      </c>
      <c r="H8647" s="103" t="s">
        <v>351</v>
      </c>
      <c r="I8647" s="103" t="s">
        <v>92</v>
      </c>
      <c r="J8647" s="215">
        <v>374.38</v>
      </c>
      <c r="K8647" s="216" t="s">
        <v>347</v>
      </c>
    </row>
    <row r="8648" spans="1:11" x14ac:dyDescent="0.25">
      <c r="A8648" s="103" t="s">
        <v>1038</v>
      </c>
      <c r="B8648" s="103" t="s">
        <v>347</v>
      </c>
      <c r="C8648" s="103" t="s">
        <v>89</v>
      </c>
      <c r="D8648" s="103" t="s">
        <v>410</v>
      </c>
      <c r="E8648" s="103" t="s">
        <v>411</v>
      </c>
      <c r="F8648" s="103" t="s">
        <v>411</v>
      </c>
      <c r="G8648" s="103" t="s">
        <v>201</v>
      </c>
      <c r="H8648" s="103" t="s">
        <v>351</v>
      </c>
      <c r="I8648" s="103" t="s">
        <v>92</v>
      </c>
      <c r="J8648" s="215">
        <v>725.9</v>
      </c>
      <c r="K8648" s="216" t="s">
        <v>347</v>
      </c>
    </row>
    <row r="8649" spans="1:11" x14ac:dyDescent="0.25">
      <c r="A8649" s="103" t="s">
        <v>806</v>
      </c>
      <c r="B8649" s="103" t="s">
        <v>347</v>
      </c>
      <c r="C8649" s="103" t="s">
        <v>89</v>
      </c>
      <c r="D8649" s="103" t="s">
        <v>410</v>
      </c>
      <c r="E8649" s="103" t="s">
        <v>411</v>
      </c>
      <c r="F8649" s="103" t="s">
        <v>411</v>
      </c>
      <c r="G8649" s="103" t="s">
        <v>201</v>
      </c>
      <c r="H8649" s="103" t="s">
        <v>351</v>
      </c>
      <c r="I8649" s="103" t="s">
        <v>92</v>
      </c>
      <c r="J8649" s="215">
        <v>697.44</v>
      </c>
      <c r="K8649" s="216" t="s">
        <v>347</v>
      </c>
    </row>
    <row r="8650" spans="1:11" x14ac:dyDescent="0.25">
      <c r="A8650" s="103" t="s">
        <v>807</v>
      </c>
      <c r="B8650" s="103" t="s">
        <v>347</v>
      </c>
      <c r="C8650" s="103" t="s">
        <v>89</v>
      </c>
      <c r="D8650" s="103" t="s">
        <v>410</v>
      </c>
      <c r="E8650" s="103" t="s">
        <v>411</v>
      </c>
      <c r="F8650" s="103" t="s">
        <v>411</v>
      </c>
      <c r="G8650" s="103" t="s">
        <v>201</v>
      </c>
      <c r="H8650" s="103" t="s">
        <v>351</v>
      </c>
      <c r="I8650" s="103" t="s">
        <v>92</v>
      </c>
      <c r="J8650" s="215">
        <v>1944.32</v>
      </c>
      <c r="K8650" s="216" t="s">
        <v>347</v>
      </c>
    </row>
    <row r="8651" spans="1:11" x14ac:dyDescent="0.25">
      <c r="A8651" s="103" t="s">
        <v>808</v>
      </c>
      <c r="B8651" s="103" t="s">
        <v>347</v>
      </c>
      <c r="C8651" s="103" t="s">
        <v>89</v>
      </c>
      <c r="D8651" s="103" t="s">
        <v>410</v>
      </c>
      <c r="E8651" s="103" t="s">
        <v>411</v>
      </c>
      <c r="F8651" s="103" t="s">
        <v>411</v>
      </c>
      <c r="G8651" s="103" t="s">
        <v>207</v>
      </c>
      <c r="H8651" s="103" t="s">
        <v>354</v>
      </c>
      <c r="I8651" s="103" t="s">
        <v>92</v>
      </c>
      <c r="J8651" s="215">
        <v>138.80000000000001</v>
      </c>
      <c r="K8651" s="216" t="s">
        <v>347</v>
      </c>
    </row>
    <row r="8652" spans="1:11" x14ac:dyDescent="0.25">
      <c r="A8652" s="103" t="s">
        <v>1038</v>
      </c>
      <c r="B8652" s="103" t="s">
        <v>347</v>
      </c>
      <c r="C8652" s="103" t="s">
        <v>89</v>
      </c>
      <c r="D8652" s="103" t="s">
        <v>410</v>
      </c>
      <c r="E8652" s="103" t="s">
        <v>411</v>
      </c>
      <c r="F8652" s="103" t="s">
        <v>411</v>
      </c>
      <c r="G8652" s="103" t="s">
        <v>207</v>
      </c>
      <c r="H8652" s="103" t="s">
        <v>354</v>
      </c>
      <c r="I8652" s="103" t="s">
        <v>92</v>
      </c>
      <c r="J8652" s="215">
        <v>257.19</v>
      </c>
      <c r="K8652" s="216" t="s">
        <v>347</v>
      </c>
    </row>
    <row r="8653" spans="1:11" x14ac:dyDescent="0.25">
      <c r="A8653" s="103" t="s">
        <v>807</v>
      </c>
      <c r="B8653" s="103" t="s">
        <v>347</v>
      </c>
      <c r="C8653" s="103" t="s">
        <v>89</v>
      </c>
      <c r="D8653" s="103" t="s">
        <v>410</v>
      </c>
      <c r="E8653" s="103" t="s">
        <v>411</v>
      </c>
      <c r="F8653" s="103" t="s">
        <v>411</v>
      </c>
      <c r="G8653" s="103" t="s">
        <v>207</v>
      </c>
      <c r="H8653" s="103" t="s">
        <v>354</v>
      </c>
      <c r="I8653" s="103" t="s">
        <v>92</v>
      </c>
      <c r="J8653" s="215">
        <v>1262.78</v>
      </c>
      <c r="K8653" s="216" t="s">
        <v>347</v>
      </c>
    </row>
    <row r="8654" spans="1:11" x14ac:dyDescent="0.25">
      <c r="A8654" s="103" t="s">
        <v>807</v>
      </c>
      <c r="B8654" s="103" t="s">
        <v>347</v>
      </c>
      <c r="C8654" s="103" t="s">
        <v>89</v>
      </c>
      <c r="D8654" s="103" t="s">
        <v>410</v>
      </c>
      <c r="E8654" s="103" t="s">
        <v>411</v>
      </c>
      <c r="F8654" s="103" t="s">
        <v>411</v>
      </c>
      <c r="G8654" s="103" t="s">
        <v>219</v>
      </c>
      <c r="H8654" s="103" t="s">
        <v>406</v>
      </c>
      <c r="I8654" s="103" t="s">
        <v>92</v>
      </c>
      <c r="J8654" s="215">
        <v>382.62</v>
      </c>
      <c r="K8654" s="216" t="s">
        <v>347</v>
      </c>
    </row>
    <row r="8655" spans="1:11" x14ac:dyDescent="0.25">
      <c r="A8655" s="103" t="s">
        <v>808</v>
      </c>
      <c r="B8655" s="103" t="s">
        <v>347</v>
      </c>
      <c r="C8655" s="103" t="s">
        <v>89</v>
      </c>
      <c r="D8655" s="103" t="s">
        <v>412</v>
      </c>
      <c r="E8655" s="103" t="s">
        <v>413</v>
      </c>
      <c r="F8655" s="103" t="s">
        <v>413</v>
      </c>
      <c r="G8655" s="103" t="s">
        <v>221</v>
      </c>
      <c r="H8655" s="103" t="s">
        <v>404</v>
      </c>
      <c r="I8655" s="103" t="s">
        <v>92</v>
      </c>
      <c r="J8655" s="215">
        <v>38.020000000000003</v>
      </c>
      <c r="K8655" s="216" t="s">
        <v>347</v>
      </c>
    </row>
    <row r="8656" spans="1:11" x14ac:dyDescent="0.25">
      <c r="A8656" s="103" t="s">
        <v>809</v>
      </c>
      <c r="B8656" s="103" t="s">
        <v>347</v>
      </c>
      <c r="C8656" s="103" t="s">
        <v>89</v>
      </c>
      <c r="D8656" s="103" t="s">
        <v>412</v>
      </c>
      <c r="E8656" s="103" t="s">
        <v>413</v>
      </c>
      <c r="F8656" s="103" t="s">
        <v>413</v>
      </c>
      <c r="G8656" s="103" t="s">
        <v>221</v>
      </c>
      <c r="H8656" s="103" t="s">
        <v>404</v>
      </c>
      <c r="I8656" s="103" t="s">
        <v>92</v>
      </c>
      <c r="J8656" s="215">
        <v>131.4</v>
      </c>
      <c r="K8656" s="216" t="s">
        <v>347</v>
      </c>
    </row>
    <row r="8657" spans="1:11" x14ac:dyDescent="0.25">
      <c r="A8657" s="103" t="s">
        <v>810</v>
      </c>
      <c r="B8657" s="103" t="s">
        <v>347</v>
      </c>
      <c r="C8657" s="103" t="s">
        <v>89</v>
      </c>
      <c r="D8657" s="103" t="s">
        <v>412</v>
      </c>
      <c r="E8657" s="103" t="s">
        <v>413</v>
      </c>
      <c r="F8657" s="103" t="s">
        <v>413</v>
      </c>
      <c r="G8657" s="103" t="s">
        <v>221</v>
      </c>
      <c r="H8657" s="103" t="s">
        <v>404</v>
      </c>
      <c r="I8657" s="103" t="s">
        <v>92</v>
      </c>
      <c r="J8657" s="215">
        <v>538.66</v>
      </c>
      <c r="K8657" s="216" t="s">
        <v>347</v>
      </c>
    </row>
    <row r="8658" spans="1:11" x14ac:dyDescent="0.25">
      <c r="A8658" s="103" t="s">
        <v>1038</v>
      </c>
      <c r="B8658" s="103" t="s">
        <v>347</v>
      </c>
      <c r="C8658" s="103" t="s">
        <v>89</v>
      </c>
      <c r="D8658" s="103" t="s">
        <v>412</v>
      </c>
      <c r="E8658" s="103" t="s">
        <v>413</v>
      </c>
      <c r="F8658" s="103" t="s">
        <v>413</v>
      </c>
      <c r="G8658" s="103" t="s">
        <v>221</v>
      </c>
      <c r="H8658" s="103" t="s">
        <v>404</v>
      </c>
      <c r="I8658" s="103" t="s">
        <v>92</v>
      </c>
      <c r="J8658" s="215">
        <v>45.17</v>
      </c>
      <c r="K8658" s="216" t="s">
        <v>347</v>
      </c>
    </row>
    <row r="8659" spans="1:11" x14ac:dyDescent="0.25">
      <c r="A8659" s="103" t="s">
        <v>806</v>
      </c>
      <c r="B8659" s="103" t="s">
        <v>347</v>
      </c>
      <c r="C8659" s="103" t="s">
        <v>89</v>
      </c>
      <c r="D8659" s="103" t="s">
        <v>412</v>
      </c>
      <c r="E8659" s="103" t="s">
        <v>413</v>
      </c>
      <c r="F8659" s="103" t="s">
        <v>413</v>
      </c>
      <c r="G8659" s="103" t="s">
        <v>221</v>
      </c>
      <c r="H8659" s="103" t="s">
        <v>404</v>
      </c>
      <c r="I8659" s="103" t="s">
        <v>92</v>
      </c>
      <c r="J8659" s="215">
        <v>1002.66</v>
      </c>
      <c r="K8659" s="216" t="s">
        <v>347</v>
      </c>
    </row>
    <row r="8660" spans="1:11" x14ac:dyDescent="0.25">
      <c r="A8660" s="103" t="s">
        <v>807</v>
      </c>
      <c r="B8660" s="103" t="s">
        <v>347</v>
      </c>
      <c r="C8660" s="103" t="s">
        <v>89</v>
      </c>
      <c r="D8660" s="103" t="s">
        <v>412</v>
      </c>
      <c r="E8660" s="103" t="s">
        <v>413</v>
      </c>
      <c r="F8660" s="103" t="s">
        <v>413</v>
      </c>
      <c r="G8660" s="103" t="s">
        <v>221</v>
      </c>
      <c r="H8660" s="103" t="s">
        <v>404</v>
      </c>
      <c r="I8660" s="103" t="s">
        <v>92</v>
      </c>
      <c r="J8660" s="215">
        <v>-1246.8499999999999</v>
      </c>
      <c r="K8660" s="216" t="s">
        <v>347</v>
      </c>
    </row>
    <row r="8661" spans="1:11" x14ac:dyDescent="0.25">
      <c r="A8661" s="103" t="s">
        <v>808</v>
      </c>
      <c r="B8661" s="103" t="s">
        <v>347</v>
      </c>
      <c r="C8661" s="103" t="s">
        <v>89</v>
      </c>
      <c r="D8661" s="103" t="s">
        <v>412</v>
      </c>
      <c r="E8661" s="103" t="s">
        <v>413</v>
      </c>
      <c r="F8661" s="103" t="s">
        <v>413</v>
      </c>
      <c r="G8661" s="103" t="s">
        <v>487</v>
      </c>
      <c r="H8661" s="103" t="s">
        <v>488</v>
      </c>
      <c r="I8661" s="103" t="s">
        <v>92</v>
      </c>
      <c r="J8661" s="215">
        <v>1378.94</v>
      </c>
      <c r="K8661" s="216" t="s">
        <v>347</v>
      </c>
    </row>
    <row r="8662" spans="1:11" x14ac:dyDescent="0.25">
      <c r="A8662" s="103" t="s">
        <v>1038</v>
      </c>
      <c r="B8662" s="103" t="s">
        <v>347</v>
      </c>
      <c r="C8662" s="103" t="s">
        <v>89</v>
      </c>
      <c r="D8662" s="103" t="s">
        <v>412</v>
      </c>
      <c r="E8662" s="103" t="s">
        <v>413</v>
      </c>
      <c r="F8662" s="103" t="s">
        <v>413</v>
      </c>
      <c r="G8662" s="103" t="s">
        <v>487</v>
      </c>
      <c r="H8662" s="103" t="s">
        <v>488</v>
      </c>
      <c r="I8662" s="103" t="s">
        <v>92</v>
      </c>
      <c r="J8662" s="215">
        <v>-61.56</v>
      </c>
      <c r="K8662" s="216" t="s">
        <v>347</v>
      </c>
    </row>
    <row r="8663" spans="1:11" x14ac:dyDescent="0.25">
      <c r="A8663" s="103" t="s">
        <v>807</v>
      </c>
      <c r="B8663" s="103" t="s">
        <v>347</v>
      </c>
      <c r="C8663" s="103" t="s">
        <v>89</v>
      </c>
      <c r="D8663" s="103" t="s">
        <v>412</v>
      </c>
      <c r="E8663" s="103" t="s">
        <v>413</v>
      </c>
      <c r="F8663" s="103" t="s">
        <v>413</v>
      </c>
      <c r="G8663" s="103" t="s">
        <v>487</v>
      </c>
      <c r="H8663" s="103" t="s">
        <v>488</v>
      </c>
      <c r="I8663" s="103" t="s">
        <v>92</v>
      </c>
      <c r="J8663" s="215">
        <v>-886.46</v>
      </c>
      <c r="K8663" s="216" t="s">
        <v>347</v>
      </c>
    </row>
    <row r="8664" spans="1:11" x14ac:dyDescent="0.25">
      <c r="A8664" s="103" t="s">
        <v>808</v>
      </c>
      <c r="B8664" s="103" t="s">
        <v>347</v>
      </c>
      <c r="C8664" s="103" t="s">
        <v>89</v>
      </c>
      <c r="D8664" s="103" t="s">
        <v>412</v>
      </c>
      <c r="E8664" s="103" t="s">
        <v>413</v>
      </c>
      <c r="F8664" s="103" t="s">
        <v>413</v>
      </c>
      <c r="G8664" s="103" t="s">
        <v>555</v>
      </c>
      <c r="H8664" s="103" t="s">
        <v>556</v>
      </c>
      <c r="I8664" s="103" t="s">
        <v>92</v>
      </c>
      <c r="J8664" s="215">
        <v>1937.35</v>
      </c>
      <c r="K8664" s="216" t="s">
        <v>347</v>
      </c>
    </row>
    <row r="8665" spans="1:11" x14ac:dyDescent="0.25">
      <c r="A8665" s="103" t="s">
        <v>809</v>
      </c>
      <c r="B8665" s="103" t="s">
        <v>347</v>
      </c>
      <c r="C8665" s="103" t="s">
        <v>89</v>
      </c>
      <c r="D8665" s="103" t="s">
        <v>412</v>
      </c>
      <c r="E8665" s="103" t="s">
        <v>413</v>
      </c>
      <c r="F8665" s="103" t="s">
        <v>413</v>
      </c>
      <c r="G8665" s="103" t="s">
        <v>555</v>
      </c>
      <c r="H8665" s="103" t="s">
        <v>556</v>
      </c>
      <c r="I8665" s="103" t="s">
        <v>92</v>
      </c>
      <c r="J8665" s="215">
        <v>2507.71</v>
      </c>
      <c r="K8665" s="216" t="s">
        <v>347</v>
      </c>
    </row>
    <row r="8666" spans="1:11" x14ac:dyDescent="0.25">
      <c r="A8666" s="103" t="s">
        <v>810</v>
      </c>
      <c r="B8666" s="103" t="s">
        <v>347</v>
      </c>
      <c r="C8666" s="103" t="s">
        <v>89</v>
      </c>
      <c r="D8666" s="103" t="s">
        <v>412</v>
      </c>
      <c r="E8666" s="103" t="s">
        <v>413</v>
      </c>
      <c r="F8666" s="103" t="s">
        <v>413</v>
      </c>
      <c r="G8666" s="103" t="s">
        <v>555</v>
      </c>
      <c r="H8666" s="103" t="s">
        <v>556</v>
      </c>
      <c r="I8666" s="103" t="s">
        <v>92</v>
      </c>
      <c r="J8666" s="215">
        <v>674.41</v>
      </c>
      <c r="K8666" s="216" t="s">
        <v>347</v>
      </c>
    </row>
    <row r="8667" spans="1:11" x14ac:dyDescent="0.25">
      <c r="A8667" s="103" t="s">
        <v>1038</v>
      </c>
      <c r="B8667" s="103" t="s">
        <v>347</v>
      </c>
      <c r="C8667" s="103" t="s">
        <v>89</v>
      </c>
      <c r="D8667" s="103" t="s">
        <v>412</v>
      </c>
      <c r="E8667" s="103" t="s">
        <v>413</v>
      </c>
      <c r="F8667" s="103" t="s">
        <v>413</v>
      </c>
      <c r="G8667" s="103" t="s">
        <v>555</v>
      </c>
      <c r="H8667" s="103" t="s">
        <v>556</v>
      </c>
      <c r="I8667" s="103" t="s">
        <v>92</v>
      </c>
      <c r="J8667" s="215">
        <v>476.87</v>
      </c>
      <c r="K8667" s="216" t="s">
        <v>347</v>
      </c>
    </row>
    <row r="8668" spans="1:11" x14ac:dyDescent="0.25">
      <c r="A8668" s="103" t="s">
        <v>806</v>
      </c>
      <c r="B8668" s="103" t="s">
        <v>347</v>
      </c>
      <c r="C8668" s="103" t="s">
        <v>89</v>
      </c>
      <c r="D8668" s="103" t="s">
        <v>412</v>
      </c>
      <c r="E8668" s="103" t="s">
        <v>413</v>
      </c>
      <c r="F8668" s="103" t="s">
        <v>413</v>
      </c>
      <c r="G8668" s="103" t="s">
        <v>555</v>
      </c>
      <c r="H8668" s="103" t="s">
        <v>556</v>
      </c>
      <c r="I8668" s="103" t="s">
        <v>92</v>
      </c>
      <c r="J8668" s="215">
        <v>-6017.15</v>
      </c>
      <c r="K8668" s="216" t="s">
        <v>347</v>
      </c>
    </row>
    <row r="8669" spans="1:11" x14ac:dyDescent="0.25">
      <c r="A8669" s="103" t="s">
        <v>807</v>
      </c>
      <c r="B8669" s="103" t="s">
        <v>347</v>
      </c>
      <c r="C8669" s="103" t="s">
        <v>89</v>
      </c>
      <c r="D8669" s="103" t="s">
        <v>412</v>
      </c>
      <c r="E8669" s="103" t="s">
        <v>413</v>
      </c>
      <c r="F8669" s="103" t="s">
        <v>413</v>
      </c>
      <c r="G8669" s="103" t="s">
        <v>555</v>
      </c>
      <c r="H8669" s="103" t="s">
        <v>556</v>
      </c>
      <c r="I8669" s="103" t="s">
        <v>92</v>
      </c>
      <c r="J8669" s="215">
        <v>555.01</v>
      </c>
      <c r="K8669" s="216" t="s">
        <v>347</v>
      </c>
    </row>
    <row r="8670" spans="1:11" x14ac:dyDescent="0.25">
      <c r="A8670" s="103" t="s">
        <v>808</v>
      </c>
      <c r="B8670" s="103" t="s">
        <v>347</v>
      </c>
      <c r="C8670" s="103" t="s">
        <v>89</v>
      </c>
      <c r="D8670" s="103" t="s">
        <v>412</v>
      </c>
      <c r="E8670" s="103" t="s">
        <v>413</v>
      </c>
      <c r="F8670" s="103" t="s">
        <v>413</v>
      </c>
      <c r="G8670" s="103" t="s">
        <v>565</v>
      </c>
      <c r="H8670" s="103" t="s">
        <v>566</v>
      </c>
      <c r="I8670" s="103" t="s">
        <v>92</v>
      </c>
      <c r="J8670" s="215">
        <v>102.97</v>
      </c>
      <c r="K8670" s="216" t="s">
        <v>347</v>
      </c>
    </row>
    <row r="8671" spans="1:11" x14ac:dyDescent="0.25">
      <c r="A8671" s="103" t="s">
        <v>809</v>
      </c>
      <c r="B8671" s="103" t="s">
        <v>347</v>
      </c>
      <c r="C8671" s="103" t="s">
        <v>89</v>
      </c>
      <c r="D8671" s="103" t="s">
        <v>412</v>
      </c>
      <c r="E8671" s="103" t="s">
        <v>413</v>
      </c>
      <c r="F8671" s="103" t="s">
        <v>413</v>
      </c>
      <c r="G8671" s="103" t="s">
        <v>565</v>
      </c>
      <c r="H8671" s="103" t="s">
        <v>566</v>
      </c>
      <c r="I8671" s="103" t="s">
        <v>92</v>
      </c>
      <c r="J8671" s="215">
        <v>0</v>
      </c>
      <c r="K8671" s="216" t="s">
        <v>347</v>
      </c>
    </row>
    <row r="8672" spans="1:11" x14ac:dyDescent="0.25">
      <c r="A8672" s="103" t="s">
        <v>810</v>
      </c>
      <c r="B8672" s="103" t="s">
        <v>347</v>
      </c>
      <c r="C8672" s="103" t="s">
        <v>89</v>
      </c>
      <c r="D8672" s="103" t="s">
        <v>412</v>
      </c>
      <c r="E8672" s="103" t="s">
        <v>413</v>
      </c>
      <c r="F8672" s="103" t="s">
        <v>413</v>
      </c>
      <c r="G8672" s="103" t="s">
        <v>565</v>
      </c>
      <c r="H8672" s="103" t="s">
        <v>566</v>
      </c>
      <c r="I8672" s="103" t="s">
        <v>92</v>
      </c>
      <c r="J8672" s="215">
        <v>79.239999999999995</v>
      </c>
      <c r="K8672" s="216" t="s">
        <v>347</v>
      </c>
    </row>
    <row r="8673" spans="1:11" x14ac:dyDescent="0.25">
      <c r="A8673" s="103" t="s">
        <v>1038</v>
      </c>
      <c r="B8673" s="103" t="s">
        <v>347</v>
      </c>
      <c r="C8673" s="103" t="s">
        <v>89</v>
      </c>
      <c r="D8673" s="103" t="s">
        <v>412</v>
      </c>
      <c r="E8673" s="103" t="s">
        <v>413</v>
      </c>
      <c r="F8673" s="103" t="s">
        <v>413</v>
      </c>
      <c r="G8673" s="103" t="s">
        <v>565</v>
      </c>
      <c r="H8673" s="103" t="s">
        <v>566</v>
      </c>
      <c r="I8673" s="103" t="s">
        <v>92</v>
      </c>
      <c r="J8673" s="215">
        <v>130.09</v>
      </c>
      <c r="K8673" s="216" t="s">
        <v>347</v>
      </c>
    </row>
    <row r="8674" spans="1:11" x14ac:dyDescent="0.25">
      <c r="A8674" s="103" t="s">
        <v>806</v>
      </c>
      <c r="B8674" s="103" t="s">
        <v>347</v>
      </c>
      <c r="C8674" s="103" t="s">
        <v>89</v>
      </c>
      <c r="D8674" s="103" t="s">
        <v>412</v>
      </c>
      <c r="E8674" s="103" t="s">
        <v>413</v>
      </c>
      <c r="F8674" s="103" t="s">
        <v>413</v>
      </c>
      <c r="G8674" s="103" t="s">
        <v>565</v>
      </c>
      <c r="H8674" s="103" t="s">
        <v>566</v>
      </c>
      <c r="I8674" s="103" t="s">
        <v>92</v>
      </c>
      <c r="J8674" s="215">
        <v>38.619999999999997</v>
      </c>
      <c r="K8674" s="216" t="s">
        <v>347</v>
      </c>
    </row>
    <row r="8675" spans="1:11" x14ac:dyDescent="0.25">
      <c r="A8675" s="103" t="s">
        <v>807</v>
      </c>
      <c r="B8675" s="103" t="s">
        <v>347</v>
      </c>
      <c r="C8675" s="103" t="s">
        <v>89</v>
      </c>
      <c r="D8675" s="103" t="s">
        <v>412</v>
      </c>
      <c r="E8675" s="103" t="s">
        <v>413</v>
      </c>
      <c r="F8675" s="103" t="s">
        <v>413</v>
      </c>
      <c r="G8675" s="103" t="s">
        <v>565</v>
      </c>
      <c r="H8675" s="103" t="s">
        <v>566</v>
      </c>
      <c r="I8675" s="103" t="s">
        <v>92</v>
      </c>
      <c r="J8675" s="215">
        <v>-474.12</v>
      </c>
      <c r="K8675" s="216" t="s">
        <v>347</v>
      </c>
    </row>
    <row r="8676" spans="1:11" x14ac:dyDescent="0.25">
      <c r="A8676" s="103" t="s">
        <v>808</v>
      </c>
      <c r="B8676" s="103" t="s">
        <v>347</v>
      </c>
      <c r="C8676" s="103" t="s">
        <v>89</v>
      </c>
      <c r="D8676" s="103" t="s">
        <v>412</v>
      </c>
      <c r="E8676" s="103" t="s">
        <v>413</v>
      </c>
      <c r="F8676" s="103" t="s">
        <v>413</v>
      </c>
      <c r="G8676" s="103" t="s">
        <v>210</v>
      </c>
      <c r="H8676" s="103" t="s">
        <v>350</v>
      </c>
      <c r="I8676" s="103" t="s">
        <v>92</v>
      </c>
      <c r="J8676" s="215">
        <v>476.05</v>
      </c>
      <c r="K8676" s="216" t="s">
        <v>347</v>
      </c>
    </row>
    <row r="8677" spans="1:11" x14ac:dyDescent="0.25">
      <c r="A8677" s="103" t="s">
        <v>1038</v>
      </c>
      <c r="B8677" s="103" t="s">
        <v>347</v>
      </c>
      <c r="C8677" s="103" t="s">
        <v>89</v>
      </c>
      <c r="D8677" s="103" t="s">
        <v>412</v>
      </c>
      <c r="E8677" s="103" t="s">
        <v>413</v>
      </c>
      <c r="F8677" s="103" t="s">
        <v>413</v>
      </c>
      <c r="G8677" s="103" t="s">
        <v>210</v>
      </c>
      <c r="H8677" s="103" t="s">
        <v>350</v>
      </c>
      <c r="I8677" s="103" t="s">
        <v>92</v>
      </c>
      <c r="J8677" s="215">
        <v>48.91</v>
      </c>
      <c r="K8677" s="216" t="s">
        <v>347</v>
      </c>
    </row>
    <row r="8678" spans="1:11" x14ac:dyDescent="0.25">
      <c r="A8678" s="103" t="s">
        <v>807</v>
      </c>
      <c r="B8678" s="103" t="s">
        <v>347</v>
      </c>
      <c r="C8678" s="103" t="s">
        <v>89</v>
      </c>
      <c r="D8678" s="103" t="s">
        <v>412</v>
      </c>
      <c r="E8678" s="103" t="s">
        <v>413</v>
      </c>
      <c r="F8678" s="103" t="s">
        <v>413</v>
      </c>
      <c r="G8678" s="103" t="s">
        <v>210</v>
      </c>
      <c r="H8678" s="103" t="s">
        <v>350</v>
      </c>
      <c r="I8678" s="103" t="s">
        <v>92</v>
      </c>
      <c r="J8678" s="215">
        <v>-391.04</v>
      </c>
      <c r="K8678" s="216" t="s">
        <v>347</v>
      </c>
    </row>
    <row r="8679" spans="1:11" x14ac:dyDescent="0.25">
      <c r="A8679" s="103" t="s">
        <v>808</v>
      </c>
      <c r="B8679" s="103" t="s">
        <v>347</v>
      </c>
      <c r="C8679" s="103" t="s">
        <v>89</v>
      </c>
      <c r="D8679" s="103" t="s">
        <v>412</v>
      </c>
      <c r="E8679" s="103" t="s">
        <v>413</v>
      </c>
      <c r="F8679" s="103" t="s">
        <v>413</v>
      </c>
      <c r="G8679" s="103" t="s">
        <v>201</v>
      </c>
      <c r="H8679" s="103" t="s">
        <v>351</v>
      </c>
      <c r="I8679" s="103" t="s">
        <v>92</v>
      </c>
      <c r="J8679" s="215">
        <v>-656.48</v>
      </c>
      <c r="K8679" s="216" t="s">
        <v>347</v>
      </c>
    </row>
    <row r="8680" spans="1:11" x14ac:dyDescent="0.25">
      <c r="A8680" s="103" t="s">
        <v>809</v>
      </c>
      <c r="B8680" s="103" t="s">
        <v>347</v>
      </c>
      <c r="C8680" s="103" t="s">
        <v>89</v>
      </c>
      <c r="D8680" s="103" t="s">
        <v>412</v>
      </c>
      <c r="E8680" s="103" t="s">
        <v>413</v>
      </c>
      <c r="F8680" s="103" t="s">
        <v>413</v>
      </c>
      <c r="G8680" s="103" t="s">
        <v>201</v>
      </c>
      <c r="H8680" s="103" t="s">
        <v>351</v>
      </c>
      <c r="I8680" s="103" t="s">
        <v>92</v>
      </c>
      <c r="J8680" s="215">
        <v>-915.16</v>
      </c>
      <c r="K8680" s="216" t="s">
        <v>347</v>
      </c>
    </row>
    <row r="8681" spans="1:11" x14ac:dyDescent="0.25">
      <c r="A8681" s="103" t="s">
        <v>810</v>
      </c>
      <c r="B8681" s="103" t="s">
        <v>347</v>
      </c>
      <c r="C8681" s="103" t="s">
        <v>89</v>
      </c>
      <c r="D8681" s="103" t="s">
        <v>412</v>
      </c>
      <c r="E8681" s="103" t="s">
        <v>413</v>
      </c>
      <c r="F8681" s="103" t="s">
        <v>413</v>
      </c>
      <c r="G8681" s="103" t="s">
        <v>201</v>
      </c>
      <c r="H8681" s="103" t="s">
        <v>351</v>
      </c>
      <c r="I8681" s="103" t="s">
        <v>92</v>
      </c>
      <c r="J8681" s="215">
        <v>-568.57000000000005</v>
      </c>
      <c r="K8681" s="216" t="s">
        <v>347</v>
      </c>
    </row>
    <row r="8682" spans="1:11" x14ac:dyDescent="0.25">
      <c r="A8682" s="103" t="s">
        <v>1038</v>
      </c>
      <c r="B8682" s="103" t="s">
        <v>347</v>
      </c>
      <c r="C8682" s="103" t="s">
        <v>89</v>
      </c>
      <c r="D8682" s="103" t="s">
        <v>412</v>
      </c>
      <c r="E8682" s="103" t="s">
        <v>413</v>
      </c>
      <c r="F8682" s="103" t="s">
        <v>413</v>
      </c>
      <c r="G8682" s="103" t="s">
        <v>201</v>
      </c>
      <c r="H8682" s="103" t="s">
        <v>351</v>
      </c>
      <c r="I8682" s="103" t="s">
        <v>92</v>
      </c>
      <c r="J8682" s="215">
        <v>117</v>
      </c>
      <c r="K8682" s="216" t="s">
        <v>347</v>
      </c>
    </row>
    <row r="8683" spans="1:11" x14ac:dyDescent="0.25">
      <c r="A8683" s="103" t="s">
        <v>806</v>
      </c>
      <c r="B8683" s="103" t="s">
        <v>347</v>
      </c>
      <c r="C8683" s="103" t="s">
        <v>89</v>
      </c>
      <c r="D8683" s="103" t="s">
        <v>412</v>
      </c>
      <c r="E8683" s="103" t="s">
        <v>413</v>
      </c>
      <c r="F8683" s="103" t="s">
        <v>413</v>
      </c>
      <c r="G8683" s="103" t="s">
        <v>201</v>
      </c>
      <c r="H8683" s="103" t="s">
        <v>351</v>
      </c>
      <c r="I8683" s="103" t="s">
        <v>92</v>
      </c>
      <c r="J8683" s="215">
        <v>2633.14</v>
      </c>
      <c r="K8683" s="216" t="s">
        <v>347</v>
      </c>
    </row>
    <row r="8684" spans="1:11" x14ac:dyDescent="0.25">
      <c r="A8684" s="103" t="s">
        <v>807</v>
      </c>
      <c r="B8684" s="103" t="s">
        <v>347</v>
      </c>
      <c r="C8684" s="103" t="s">
        <v>89</v>
      </c>
      <c r="D8684" s="103" t="s">
        <v>412</v>
      </c>
      <c r="E8684" s="103" t="s">
        <v>413</v>
      </c>
      <c r="F8684" s="103" t="s">
        <v>413</v>
      </c>
      <c r="G8684" s="103" t="s">
        <v>201</v>
      </c>
      <c r="H8684" s="103" t="s">
        <v>351</v>
      </c>
      <c r="I8684" s="103" t="s">
        <v>92</v>
      </c>
      <c r="J8684" s="215">
        <v>-1370.12</v>
      </c>
      <c r="K8684" s="216" t="s">
        <v>347</v>
      </c>
    </row>
    <row r="8685" spans="1:11" x14ac:dyDescent="0.25">
      <c r="A8685" s="103" t="s">
        <v>808</v>
      </c>
      <c r="B8685" s="103" t="s">
        <v>347</v>
      </c>
      <c r="C8685" s="103" t="s">
        <v>89</v>
      </c>
      <c r="D8685" s="103" t="s">
        <v>412</v>
      </c>
      <c r="E8685" s="103" t="s">
        <v>413</v>
      </c>
      <c r="F8685" s="103" t="s">
        <v>413</v>
      </c>
      <c r="G8685" s="103" t="s">
        <v>204</v>
      </c>
      <c r="H8685" s="103" t="s">
        <v>353</v>
      </c>
      <c r="I8685" s="103" t="s">
        <v>92</v>
      </c>
      <c r="J8685" s="215">
        <v>309.05</v>
      </c>
      <c r="K8685" s="216" t="s">
        <v>347</v>
      </c>
    </row>
    <row r="8686" spans="1:11" x14ac:dyDescent="0.25">
      <c r="A8686" s="103" t="s">
        <v>809</v>
      </c>
      <c r="B8686" s="103" t="s">
        <v>347</v>
      </c>
      <c r="C8686" s="103" t="s">
        <v>89</v>
      </c>
      <c r="D8686" s="103" t="s">
        <v>412</v>
      </c>
      <c r="E8686" s="103" t="s">
        <v>413</v>
      </c>
      <c r="F8686" s="103" t="s">
        <v>413</v>
      </c>
      <c r="G8686" s="103" t="s">
        <v>204</v>
      </c>
      <c r="H8686" s="103" t="s">
        <v>353</v>
      </c>
      <c r="I8686" s="103" t="s">
        <v>92</v>
      </c>
      <c r="J8686" s="215">
        <v>-116.24</v>
      </c>
      <c r="K8686" s="216" t="s">
        <v>347</v>
      </c>
    </row>
    <row r="8687" spans="1:11" x14ac:dyDescent="0.25">
      <c r="A8687" s="103" t="s">
        <v>810</v>
      </c>
      <c r="B8687" s="103" t="s">
        <v>347</v>
      </c>
      <c r="C8687" s="103" t="s">
        <v>89</v>
      </c>
      <c r="D8687" s="103" t="s">
        <v>412</v>
      </c>
      <c r="E8687" s="103" t="s">
        <v>413</v>
      </c>
      <c r="F8687" s="103" t="s">
        <v>413</v>
      </c>
      <c r="G8687" s="103" t="s">
        <v>204</v>
      </c>
      <c r="H8687" s="103" t="s">
        <v>353</v>
      </c>
      <c r="I8687" s="103" t="s">
        <v>92</v>
      </c>
      <c r="J8687" s="215">
        <v>91.03</v>
      </c>
      <c r="K8687" s="216" t="s">
        <v>347</v>
      </c>
    </row>
    <row r="8688" spans="1:11" x14ac:dyDescent="0.25">
      <c r="A8688" s="103" t="s">
        <v>1038</v>
      </c>
      <c r="B8688" s="103" t="s">
        <v>347</v>
      </c>
      <c r="C8688" s="103" t="s">
        <v>89</v>
      </c>
      <c r="D8688" s="103" t="s">
        <v>412</v>
      </c>
      <c r="E8688" s="103" t="s">
        <v>413</v>
      </c>
      <c r="F8688" s="103" t="s">
        <v>413</v>
      </c>
      <c r="G8688" s="103" t="s">
        <v>204</v>
      </c>
      <c r="H8688" s="103" t="s">
        <v>353</v>
      </c>
      <c r="I8688" s="103" t="s">
        <v>92</v>
      </c>
      <c r="J8688" s="215">
        <v>137.34</v>
      </c>
      <c r="K8688" s="216" t="s">
        <v>347</v>
      </c>
    </row>
    <row r="8689" spans="1:11" x14ac:dyDescent="0.25">
      <c r="A8689" s="103" t="s">
        <v>806</v>
      </c>
      <c r="B8689" s="103" t="s">
        <v>347</v>
      </c>
      <c r="C8689" s="103" t="s">
        <v>89</v>
      </c>
      <c r="D8689" s="103" t="s">
        <v>412</v>
      </c>
      <c r="E8689" s="103" t="s">
        <v>413</v>
      </c>
      <c r="F8689" s="103" t="s">
        <v>413</v>
      </c>
      <c r="G8689" s="103" t="s">
        <v>204</v>
      </c>
      <c r="H8689" s="103" t="s">
        <v>353</v>
      </c>
      <c r="I8689" s="103" t="s">
        <v>92</v>
      </c>
      <c r="J8689" s="215">
        <v>325.47000000000003</v>
      </c>
      <c r="K8689" s="216" t="s">
        <v>347</v>
      </c>
    </row>
    <row r="8690" spans="1:11" x14ac:dyDescent="0.25">
      <c r="A8690" s="103" t="s">
        <v>807</v>
      </c>
      <c r="B8690" s="103" t="s">
        <v>347</v>
      </c>
      <c r="C8690" s="103" t="s">
        <v>89</v>
      </c>
      <c r="D8690" s="103" t="s">
        <v>412</v>
      </c>
      <c r="E8690" s="103" t="s">
        <v>413</v>
      </c>
      <c r="F8690" s="103" t="s">
        <v>413</v>
      </c>
      <c r="G8690" s="103" t="s">
        <v>204</v>
      </c>
      <c r="H8690" s="103" t="s">
        <v>353</v>
      </c>
      <c r="I8690" s="103" t="s">
        <v>92</v>
      </c>
      <c r="J8690" s="215">
        <v>-969.47</v>
      </c>
      <c r="K8690" s="216" t="s">
        <v>347</v>
      </c>
    </row>
    <row r="8691" spans="1:11" x14ac:dyDescent="0.25">
      <c r="A8691" s="103" t="s">
        <v>808</v>
      </c>
      <c r="B8691" s="103" t="s">
        <v>347</v>
      </c>
      <c r="C8691" s="103" t="s">
        <v>89</v>
      </c>
      <c r="D8691" s="103" t="s">
        <v>412</v>
      </c>
      <c r="E8691" s="103" t="s">
        <v>413</v>
      </c>
      <c r="F8691" s="103" t="s">
        <v>413</v>
      </c>
      <c r="G8691" s="103" t="s">
        <v>207</v>
      </c>
      <c r="H8691" s="103" t="s">
        <v>354</v>
      </c>
      <c r="I8691" s="103" t="s">
        <v>92</v>
      </c>
      <c r="J8691" s="215">
        <v>3070.26</v>
      </c>
      <c r="K8691" s="216" t="s">
        <v>347</v>
      </c>
    </row>
    <row r="8692" spans="1:11" x14ac:dyDescent="0.25">
      <c r="A8692" s="103" t="s">
        <v>809</v>
      </c>
      <c r="B8692" s="103" t="s">
        <v>347</v>
      </c>
      <c r="C8692" s="103" t="s">
        <v>89</v>
      </c>
      <c r="D8692" s="103" t="s">
        <v>412</v>
      </c>
      <c r="E8692" s="103" t="s">
        <v>413</v>
      </c>
      <c r="F8692" s="103" t="s">
        <v>413</v>
      </c>
      <c r="G8692" s="103" t="s">
        <v>207</v>
      </c>
      <c r="H8692" s="103" t="s">
        <v>354</v>
      </c>
      <c r="I8692" s="103" t="s">
        <v>92</v>
      </c>
      <c r="J8692" s="215">
        <v>-144.93</v>
      </c>
      <c r="K8692" s="216" t="s">
        <v>347</v>
      </c>
    </row>
    <row r="8693" spans="1:11" x14ac:dyDescent="0.25">
      <c r="A8693" s="103" t="s">
        <v>810</v>
      </c>
      <c r="B8693" s="103" t="s">
        <v>347</v>
      </c>
      <c r="C8693" s="103" t="s">
        <v>89</v>
      </c>
      <c r="D8693" s="103" t="s">
        <v>412</v>
      </c>
      <c r="E8693" s="103" t="s">
        <v>413</v>
      </c>
      <c r="F8693" s="103" t="s">
        <v>413</v>
      </c>
      <c r="G8693" s="103" t="s">
        <v>207</v>
      </c>
      <c r="H8693" s="103" t="s">
        <v>354</v>
      </c>
      <c r="I8693" s="103" t="s">
        <v>92</v>
      </c>
      <c r="J8693" s="215">
        <v>144.93</v>
      </c>
      <c r="K8693" s="216" t="s">
        <v>347</v>
      </c>
    </row>
    <row r="8694" spans="1:11" x14ac:dyDescent="0.25">
      <c r="A8694" s="103" t="s">
        <v>1038</v>
      </c>
      <c r="B8694" s="103" t="s">
        <v>347</v>
      </c>
      <c r="C8694" s="103" t="s">
        <v>89</v>
      </c>
      <c r="D8694" s="103" t="s">
        <v>412</v>
      </c>
      <c r="E8694" s="103" t="s">
        <v>413</v>
      </c>
      <c r="F8694" s="103" t="s">
        <v>413</v>
      </c>
      <c r="G8694" s="103" t="s">
        <v>207</v>
      </c>
      <c r="H8694" s="103" t="s">
        <v>354</v>
      </c>
      <c r="I8694" s="103" t="s">
        <v>92</v>
      </c>
      <c r="J8694" s="215">
        <v>1153.55</v>
      </c>
      <c r="K8694" s="216" t="s">
        <v>347</v>
      </c>
    </row>
    <row r="8695" spans="1:11" x14ac:dyDescent="0.25">
      <c r="A8695" s="103" t="s">
        <v>807</v>
      </c>
      <c r="B8695" s="103" t="s">
        <v>347</v>
      </c>
      <c r="C8695" s="103" t="s">
        <v>89</v>
      </c>
      <c r="D8695" s="103" t="s">
        <v>412</v>
      </c>
      <c r="E8695" s="103" t="s">
        <v>413</v>
      </c>
      <c r="F8695" s="103" t="s">
        <v>413</v>
      </c>
      <c r="G8695" s="103" t="s">
        <v>207</v>
      </c>
      <c r="H8695" s="103" t="s">
        <v>354</v>
      </c>
      <c r="I8695" s="103" t="s">
        <v>92</v>
      </c>
      <c r="J8695" s="215">
        <v>-2626.1</v>
      </c>
      <c r="K8695" s="216" t="s">
        <v>347</v>
      </c>
    </row>
    <row r="8696" spans="1:11" x14ac:dyDescent="0.25">
      <c r="A8696" s="103" t="s">
        <v>808</v>
      </c>
      <c r="B8696" s="103" t="s">
        <v>347</v>
      </c>
      <c r="C8696" s="103" t="s">
        <v>89</v>
      </c>
      <c r="D8696" s="103" t="s">
        <v>412</v>
      </c>
      <c r="E8696" s="103" t="s">
        <v>413</v>
      </c>
      <c r="F8696" s="103" t="s">
        <v>413</v>
      </c>
      <c r="G8696" s="103" t="s">
        <v>219</v>
      </c>
      <c r="H8696" s="103" t="s">
        <v>406</v>
      </c>
      <c r="I8696" s="103" t="s">
        <v>92</v>
      </c>
      <c r="J8696" s="215">
        <v>-1204.24</v>
      </c>
      <c r="K8696" s="216" t="s">
        <v>347</v>
      </c>
    </row>
    <row r="8697" spans="1:11" x14ac:dyDescent="0.25">
      <c r="A8697" s="103" t="s">
        <v>809</v>
      </c>
      <c r="B8697" s="103" t="s">
        <v>347</v>
      </c>
      <c r="C8697" s="103" t="s">
        <v>89</v>
      </c>
      <c r="D8697" s="103" t="s">
        <v>412</v>
      </c>
      <c r="E8697" s="103" t="s">
        <v>413</v>
      </c>
      <c r="F8697" s="103" t="s">
        <v>413</v>
      </c>
      <c r="G8697" s="103" t="s">
        <v>219</v>
      </c>
      <c r="H8697" s="103" t="s">
        <v>406</v>
      </c>
      <c r="I8697" s="103" t="s">
        <v>92</v>
      </c>
      <c r="J8697" s="215">
        <v>-382.62</v>
      </c>
      <c r="K8697" s="216" t="s">
        <v>347</v>
      </c>
    </row>
    <row r="8698" spans="1:11" x14ac:dyDescent="0.25">
      <c r="A8698" s="103" t="s">
        <v>810</v>
      </c>
      <c r="B8698" s="103" t="s">
        <v>347</v>
      </c>
      <c r="C8698" s="103" t="s">
        <v>89</v>
      </c>
      <c r="D8698" s="103" t="s">
        <v>412</v>
      </c>
      <c r="E8698" s="103" t="s">
        <v>413</v>
      </c>
      <c r="F8698" s="103" t="s">
        <v>413</v>
      </c>
      <c r="G8698" s="103" t="s">
        <v>219</v>
      </c>
      <c r="H8698" s="103" t="s">
        <v>406</v>
      </c>
      <c r="I8698" s="103" t="s">
        <v>92</v>
      </c>
      <c r="J8698" s="215">
        <v>1124.3800000000001</v>
      </c>
      <c r="K8698" s="216" t="s">
        <v>347</v>
      </c>
    </row>
    <row r="8699" spans="1:11" x14ac:dyDescent="0.25">
      <c r="A8699" s="103" t="s">
        <v>1038</v>
      </c>
      <c r="B8699" s="103" t="s">
        <v>347</v>
      </c>
      <c r="C8699" s="103" t="s">
        <v>89</v>
      </c>
      <c r="D8699" s="103" t="s">
        <v>412</v>
      </c>
      <c r="E8699" s="103" t="s">
        <v>413</v>
      </c>
      <c r="F8699" s="103" t="s">
        <v>413</v>
      </c>
      <c r="G8699" s="103" t="s">
        <v>219</v>
      </c>
      <c r="H8699" s="103" t="s">
        <v>406</v>
      </c>
      <c r="I8699" s="103" t="s">
        <v>92</v>
      </c>
      <c r="J8699" s="215">
        <v>1074.52</v>
      </c>
      <c r="K8699" s="216" t="s">
        <v>347</v>
      </c>
    </row>
    <row r="8700" spans="1:11" x14ac:dyDescent="0.25">
      <c r="A8700" s="103" t="s">
        <v>806</v>
      </c>
      <c r="B8700" s="103" t="s">
        <v>347</v>
      </c>
      <c r="C8700" s="103" t="s">
        <v>89</v>
      </c>
      <c r="D8700" s="103" t="s">
        <v>412</v>
      </c>
      <c r="E8700" s="103" t="s">
        <v>413</v>
      </c>
      <c r="F8700" s="103" t="s">
        <v>413</v>
      </c>
      <c r="G8700" s="103" t="s">
        <v>219</v>
      </c>
      <c r="H8700" s="103" t="s">
        <v>406</v>
      </c>
      <c r="I8700" s="103" t="s">
        <v>92</v>
      </c>
      <c r="J8700" s="215">
        <v>394.36</v>
      </c>
      <c r="K8700" s="216" t="s">
        <v>347</v>
      </c>
    </row>
    <row r="8701" spans="1:11" x14ac:dyDescent="0.25">
      <c r="A8701" s="103" t="s">
        <v>807</v>
      </c>
      <c r="B8701" s="103" t="s">
        <v>347</v>
      </c>
      <c r="C8701" s="103" t="s">
        <v>89</v>
      </c>
      <c r="D8701" s="103" t="s">
        <v>412</v>
      </c>
      <c r="E8701" s="103" t="s">
        <v>413</v>
      </c>
      <c r="F8701" s="103" t="s">
        <v>413</v>
      </c>
      <c r="G8701" s="103" t="s">
        <v>219</v>
      </c>
      <c r="H8701" s="103" t="s">
        <v>406</v>
      </c>
      <c r="I8701" s="103" t="s">
        <v>92</v>
      </c>
      <c r="J8701" s="215">
        <v>-561.16999999999996</v>
      </c>
      <c r="K8701" s="216" t="s">
        <v>347</v>
      </c>
    </row>
    <row r="8702" spans="1:11" x14ac:dyDescent="0.25">
      <c r="A8702" s="103" t="s">
        <v>808</v>
      </c>
      <c r="B8702" s="103" t="s">
        <v>347</v>
      </c>
      <c r="C8702" s="103" t="s">
        <v>89</v>
      </c>
      <c r="D8702" s="103" t="s">
        <v>412</v>
      </c>
      <c r="E8702" s="103" t="s">
        <v>413</v>
      </c>
      <c r="F8702" s="103" t="s">
        <v>413</v>
      </c>
      <c r="G8702" s="103" t="s">
        <v>128</v>
      </c>
      <c r="H8702" s="103" t="s">
        <v>386</v>
      </c>
      <c r="I8702" s="103" t="s">
        <v>92</v>
      </c>
      <c r="J8702" s="215">
        <v>-166.9</v>
      </c>
      <c r="K8702" s="216" t="s">
        <v>88</v>
      </c>
    </row>
    <row r="8703" spans="1:11" x14ac:dyDescent="0.25">
      <c r="A8703" s="103" t="s">
        <v>809</v>
      </c>
      <c r="B8703" s="103" t="s">
        <v>347</v>
      </c>
      <c r="C8703" s="103" t="s">
        <v>89</v>
      </c>
      <c r="D8703" s="103" t="s">
        <v>412</v>
      </c>
      <c r="E8703" s="103" t="s">
        <v>413</v>
      </c>
      <c r="F8703" s="103" t="s">
        <v>413</v>
      </c>
      <c r="G8703" s="103" t="s">
        <v>128</v>
      </c>
      <c r="H8703" s="103" t="s">
        <v>386</v>
      </c>
      <c r="I8703" s="103" t="s">
        <v>92</v>
      </c>
      <c r="J8703" s="215">
        <v>-227.76</v>
      </c>
      <c r="K8703" s="216" t="s">
        <v>88</v>
      </c>
    </row>
    <row r="8704" spans="1:11" x14ac:dyDescent="0.25">
      <c r="A8704" s="103" t="s">
        <v>810</v>
      </c>
      <c r="B8704" s="103" t="s">
        <v>347</v>
      </c>
      <c r="C8704" s="103" t="s">
        <v>89</v>
      </c>
      <c r="D8704" s="103" t="s">
        <v>412</v>
      </c>
      <c r="E8704" s="103" t="s">
        <v>413</v>
      </c>
      <c r="F8704" s="103" t="s">
        <v>413</v>
      </c>
      <c r="G8704" s="103" t="s">
        <v>128</v>
      </c>
      <c r="H8704" s="103" t="s">
        <v>386</v>
      </c>
      <c r="I8704" s="103" t="s">
        <v>92</v>
      </c>
      <c r="J8704" s="215">
        <v>345.56</v>
      </c>
      <c r="K8704" s="216" t="s">
        <v>88</v>
      </c>
    </row>
    <row r="8705" spans="1:11" x14ac:dyDescent="0.25">
      <c r="A8705" s="103" t="s">
        <v>1038</v>
      </c>
      <c r="B8705" s="103" t="s">
        <v>347</v>
      </c>
      <c r="C8705" s="103" t="s">
        <v>89</v>
      </c>
      <c r="D8705" s="103" t="s">
        <v>412</v>
      </c>
      <c r="E8705" s="103" t="s">
        <v>413</v>
      </c>
      <c r="F8705" s="103" t="s">
        <v>413</v>
      </c>
      <c r="G8705" s="103" t="s">
        <v>128</v>
      </c>
      <c r="H8705" s="103" t="s">
        <v>386</v>
      </c>
      <c r="I8705" s="103" t="s">
        <v>92</v>
      </c>
      <c r="J8705" s="215">
        <v>231.68</v>
      </c>
      <c r="K8705" s="216" t="s">
        <v>88</v>
      </c>
    </row>
    <row r="8706" spans="1:11" x14ac:dyDescent="0.25">
      <c r="A8706" s="103" t="s">
        <v>806</v>
      </c>
      <c r="B8706" s="103" t="s">
        <v>347</v>
      </c>
      <c r="C8706" s="103" t="s">
        <v>89</v>
      </c>
      <c r="D8706" s="103" t="s">
        <v>412</v>
      </c>
      <c r="E8706" s="103" t="s">
        <v>413</v>
      </c>
      <c r="F8706" s="103" t="s">
        <v>413</v>
      </c>
      <c r="G8706" s="103" t="s">
        <v>128</v>
      </c>
      <c r="H8706" s="103" t="s">
        <v>386</v>
      </c>
      <c r="I8706" s="103" t="s">
        <v>92</v>
      </c>
      <c r="J8706" s="215">
        <v>573.32000000000005</v>
      </c>
      <c r="K8706" s="216" t="s">
        <v>88</v>
      </c>
    </row>
    <row r="8707" spans="1:11" x14ac:dyDescent="0.25">
      <c r="A8707" s="103" t="s">
        <v>807</v>
      </c>
      <c r="B8707" s="103" t="s">
        <v>347</v>
      </c>
      <c r="C8707" s="103" t="s">
        <v>89</v>
      </c>
      <c r="D8707" s="103" t="s">
        <v>412</v>
      </c>
      <c r="E8707" s="103" t="s">
        <v>413</v>
      </c>
      <c r="F8707" s="103" t="s">
        <v>413</v>
      </c>
      <c r="G8707" s="103" t="s">
        <v>128</v>
      </c>
      <c r="H8707" s="103" t="s">
        <v>386</v>
      </c>
      <c r="I8707" s="103" t="s">
        <v>92</v>
      </c>
      <c r="J8707" s="215">
        <v>-643.98</v>
      </c>
      <c r="K8707" s="216" t="s">
        <v>88</v>
      </c>
    </row>
    <row r="8708" spans="1:11" x14ac:dyDescent="0.25">
      <c r="A8708" s="103" t="s">
        <v>808</v>
      </c>
      <c r="B8708" s="103" t="s">
        <v>347</v>
      </c>
      <c r="C8708" s="103" t="s">
        <v>89</v>
      </c>
      <c r="D8708" s="103" t="s">
        <v>654</v>
      </c>
      <c r="E8708" s="103" t="s">
        <v>655</v>
      </c>
      <c r="F8708" s="103" t="s">
        <v>655</v>
      </c>
      <c r="G8708" s="103" t="s">
        <v>219</v>
      </c>
      <c r="H8708" s="103" t="s">
        <v>406</v>
      </c>
      <c r="I8708" s="103" t="s">
        <v>92</v>
      </c>
      <c r="J8708" s="215">
        <v>510.16</v>
      </c>
      <c r="K8708" s="216" t="s">
        <v>347</v>
      </c>
    </row>
    <row r="8709" spans="1:11" x14ac:dyDescent="0.25">
      <c r="A8709" s="103" t="s">
        <v>809</v>
      </c>
      <c r="B8709" s="103" t="s">
        <v>347</v>
      </c>
      <c r="C8709" s="103" t="s">
        <v>89</v>
      </c>
      <c r="D8709" s="103" t="s">
        <v>654</v>
      </c>
      <c r="E8709" s="103" t="s">
        <v>655</v>
      </c>
      <c r="F8709" s="103" t="s">
        <v>655</v>
      </c>
      <c r="G8709" s="103" t="s">
        <v>219</v>
      </c>
      <c r="H8709" s="103" t="s">
        <v>406</v>
      </c>
      <c r="I8709" s="103" t="s">
        <v>92</v>
      </c>
      <c r="J8709" s="215">
        <v>255.08</v>
      </c>
      <c r="K8709" s="216" t="s">
        <v>347</v>
      </c>
    </row>
    <row r="8710" spans="1:11" x14ac:dyDescent="0.25">
      <c r="A8710" s="103" t="s">
        <v>810</v>
      </c>
      <c r="B8710" s="103" t="s">
        <v>347</v>
      </c>
      <c r="C8710" s="103" t="s">
        <v>89</v>
      </c>
      <c r="D8710" s="103" t="s">
        <v>654</v>
      </c>
      <c r="E8710" s="103" t="s">
        <v>655</v>
      </c>
      <c r="F8710" s="103" t="s">
        <v>655</v>
      </c>
      <c r="G8710" s="103" t="s">
        <v>219</v>
      </c>
      <c r="H8710" s="103" t="s">
        <v>406</v>
      </c>
      <c r="I8710" s="103" t="s">
        <v>92</v>
      </c>
      <c r="J8710" s="215">
        <v>255.08</v>
      </c>
      <c r="K8710" s="216" t="s">
        <v>347</v>
      </c>
    </row>
    <row r="8711" spans="1:11" x14ac:dyDescent="0.25">
      <c r="A8711" s="103" t="s">
        <v>1038</v>
      </c>
      <c r="B8711" s="103" t="s">
        <v>347</v>
      </c>
      <c r="C8711" s="103" t="s">
        <v>89</v>
      </c>
      <c r="D8711" s="103" t="s">
        <v>654</v>
      </c>
      <c r="E8711" s="103" t="s">
        <v>655</v>
      </c>
      <c r="F8711" s="103" t="s">
        <v>655</v>
      </c>
      <c r="G8711" s="103" t="s">
        <v>219</v>
      </c>
      <c r="H8711" s="103" t="s">
        <v>406</v>
      </c>
      <c r="I8711" s="103" t="s">
        <v>92</v>
      </c>
      <c r="J8711" s="215">
        <v>573.92999999999995</v>
      </c>
      <c r="K8711" s="216" t="s">
        <v>347</v>
      </c>
    </row>
    <row r="8712" spans="1:11" x14ac:dyDescent="0.25">
      <c r="A8712" s="103" t="s">
        <v>806</v>
      </c>
      <c r="B8712" s="103" t="s">
        <v>347</v>
      </c>
      <c r="C8712" s="103" t="s">
        <v>89</v>
      </c>
      <c r="D8712" s="103" t="s">
        <v>654</v>
      </c>
      <c r="E8712" s="103" t="s">
        <v>655</v>
      </c>
      <c r="F8712" s="103" t="s">
        <v>655</v>
      </c>
      <c r="G8712" s="103" t="s">
        <v>219</v>
      </c>
      <c r="H8712" s="103" t="s">
        <v>406</v>
      </c>
      <c r="I8712" s="103" t="s">
        <v>92</v>
      </c>
      <c r="J8712" s="215">
        <v>510.16</v>
      </c>
      <c r="K8712" s="232"/>
    </row>
    <row r="8713" spans="1:11" x14ac:dyDescent="0.25">
      <c r="A8713" s="103" t="s">
        <v>807</v>
      </c>
      <c r="B8713" s="103" t="s">
        <v>347</v>
      </c>
      <c r="C8713" s="103" t="s">
        <v>89</v>
      </c>
      <c r="D8713" s="103" t="s">
        <v>654</v>
      </c>
      <c r="E8713" s="103" t="s">
        <v>655</v>
      </c>
      <c r="F8713" s="103" t="s">
        <v>655</v>
      </c>
      <c r="G8713" s="103" t="s">
        <v>219</v>
      </c>
      <c r="H8713" s="103" t="s">
        <v>406</v>
      </c>
      <c r="I8713" s="103" t="s">
        <v>92</v>
      </c>
      <c r="J8713" s="215">
        <v>1147.8599999999999</v>
      </c>
      <c r="K8713" s="216" t="s">
        <v>347</v>
      </c>
    </row>
    <row r="8714" spans="1:11" x14ac:dyDescent="0.25">
      <c r="A8714" s="103" t="s">
        <v>808</v>
      </c>
      <c r="B8714" s="103" t="s">
        <v>347</v>
      </c>
      <c r="C8714" s="103" t="s">
        <v>89</v>
      </c>
      <c r="D8714" s="103" t="s">
        <v>414</v>
      </c>
      <c r="E8714" s="103" t="s">
        <v>415</v>
      </c>
      <c r="F8714" s="103" t="s">
        <v>415</v>
      </c>
      <c r="G8714" s="103" t="s">
        <v>201</v>
      </c>
      <c r="H8714" s="103" t="s">
        <v>351</v>
      </c>
      <c r="I8714" s="103" t="s">
        <v>92</v>
      </c>
      <c r="J8714" s="215">
        <v>-232.48</v>
      </c>
      <c r="K8714" s="216" t="s">
        <v>347</v>
      </c>
    </row>
    <row r="8715" spans="1:11" x14ac:dyDescent="0.25">
      <c r="A8715" s="103" t="s">
        <v>809</v>
      </c>
      <c r="B8715" s="103" t="s">
        <v>347</v>
      </c>
      <c r="C8715" s="103" t="s">
        <v>89</v>
      </c>
      <c r="D8715" s="103" t="s">
        <v>414</v>
      </c>
      <c r="E8715" s="103" t="s">
        <v>415</v>
      </c>
      <c r="F8715" s="103" t="s">
        <v>415</v>
      </c>
      <c r="G8715" s="103" t="s">
        <v>201</v>
      </c>
      <c r="H8715" s="103" t="s">
        <v>351</v>
      </c>
      <c r="I8715" s="103" t="s">
        <v>92</v>
      </c>
      <c r="J8715" s="215">
        <v>-261.54000000000002</v>
      </c>
      <c r="K8715" s="216" t="s">
        <v>347</v>
      </c>
    </row>
    <row r="8716" spans="1:11" x14ac:dyDescent="0.25">
      <c r="A8716" s="103" t="s">
        <v>810</v>
      </c>
      <c r="B8716" s="103" t="s">
        <v>347</v>
      </c>
      <c r="C8716" s="103" t="s">
        <v>89</v>
      </c>
      <c r="D8716" s="103" t="s">
        <v>414</v>
      </c>
      <c r="E8716" s="103" t="s">
        <v>415</v>
      </c>
      <c r="F8716" s="103" t="s">
        <v>415</v>
      </c>
      <c r="G8716" s="103" t="s">
        <v>201</v>
      </c>
      <c r="H8716" s="103" t="s">
        <v>351</v>
      </c>
      <c r="I8716" s="103" t="s">
        <v>92</v>
      </c>
      <c r="J8716" s="215">
        <v>13.29</v>
      </c>
      <c r="K8716" s="216" t="s">
        <v>347</v>
      </c>
    </row>
    <row r="8717" spans="1:11" x14ac:dyDescent="0.25">
      <c r="A8717" s="103" t="s">
        <v>1038</v>
      </c>
      <c r="B8717" s="103" t="s">
        <v>347</v>
      </c>
      <c r="C8717" s="103" t="s">
        <v>89</v>
      </c>
      <c r="D8717" s="103" t="s">
        <v>414</v>
      </c>
      <c r="E8717" s="103" t="s">
        <v>415</v>
      </c>
      <c r="F8717" s="103" t="s">
        <v>415</v>
      </c>
      <c r="G8717" s="103" t="s">
        <v>201</v>
      </c>
      <c r="H8717" s="103" t="s">
        <v>351</v>
      </c>
      <c r="I8717" s="103" t="s">
        <v>92</v>
      </c>
      <c r="J8717" s="215">
        <v>8.7200000000000006</v>
      </c>
      <c r="K8717" s="216" t="s">
        <v>347</v>
      </c>
    </row>
    <row r="8718" spans="1:11" x14ac:dyDescent="0.25">
      <c r="A8718" s="103" t="s">
        <v>806</v>
      </c>
      <c r="B8718" s="103" t="s">
        <v>347</v>
      </c>
      <c r="C8718" s="103" t="s">
        <v>89</v>
      </c>
      <c r="D8718" s="103" t="s">
        <v>414</v>
      </c>
      <c r="E8718" s="103" t="s">
        <v>415</v>
      </c>
      <c r="F8718" s="103" t="s">
        <v>415</v>
      </c>
      <c r="G8718" s="103" t="s">
        <v>201</v>
      </c>
      <c r="H8718" s="103" t="s">
        <v>351</v>
      </c>
      <c r="I8718" s="103" t="s">
        <v>92</v>
      </c>
      <c r="J8718" s="215">
        <v>557.95000000000005</v>
      </c>
      <c r="K8718" s="216" t="s">
        <v>347</v>
      </c>
    </row>
    <row r="8719" spans="1:11" x14ac:dyDescent="0.25">
      <c r="A8719" s="103" t="s">
        <v>807</v>
      </c>
      <c r="B8719" s="103" t="s">
        <v>347</v>
      </c>
      <c r="C8719" s="103" t="s">
        <v>89</v>
      </c>
      <c r="D8719" s="103" t="s">
        <v>414</v>
      </c>
      <c r="E8719" s="103" t="s">
        <v>415</v>
      </c>
      <c r="F8719" s="103" t="s">
        <v>415</v>
      </c>
      <c r="G8719" s="103" t="s">
        <v>201</v>
      </c>
      <c r="H8719" s="103" t="s">
        <v>351</v>
      </c>
      <c r="I8719" s="103" t="s">
        <v>92</v>
      </c>
      <c r="J8719" s="215">
        <v>-151.11000000000001</v>
      </c>
      <c r="K8719" s="216" t="s">
        <v>347</v>
      </c>
    </row>
    <row r="8720" spans="1:11" x14ac:dyDescent="0.25">
      <c r="A8720" s="103" t="s">
        <v>808</v>
      </c>
      <c r="B8720" s="103" t="s">
        <v>347</v>
      </c>
      <c r="C8720" s="103" t="s">
        <v>89</v>
      </c>
      <c r="D8720" s="103" t="s">
        <v>414</v>
      </c>
      <c r="E8720" s="103" t="s">
        <v>415</v>
      </c>
      <c r="F8720" s="103" t="s">
        <v>415</v>
      </c>
      <c r="G8720" s="103" t="s">
        <v>207</v>
      </c>
      <c r="H8720" s="103" t="s">
        <v>354</v>
      </c>
      <c r="I8720" s="103" t="s">
        <v>92</v>
      </c>
      <c r="J8720" s="215">
        <v>77.73</v>
      </c>
      <c r="K8720" s="216" t="s">
        <v>347</v>
      </c>
    </row>
    <row r="8721" spans="1:11" x14ac:dyDescent="0.25">
      <c r="A8721" s="103" t="s">
        <v>1038</v>
      </c>
      <c r="B8721" s="103" t="s">
        <v>347</v>
      </c>
      <c r="C8721" s="103" t="s">
        <v>89</v>
      </c>
      <c r="D8721" s="103" t="s">
        <v>414</v>
      </c>
      <c r="E8721" s="103" t="s">
        <v>415</v>
      </c>
      <c r="F8721" s="103" t="s">
        <v>415</v>
      </c>
      <c r="G8721" s="103" t="s">
        <v>207</v>
      </c>
      <c r="H8721" s="103" t="s">
        <v>354</v>
      </c>
      <c r="I8721" s="103" t="s">
        <v>92</v>
      </c>
      <c r="J8721" s="215">
        <v>180.03</v>
      </c>
      <c r="K8721" s="216" t="s">
        <v>347</v>
      </c>
    </row>
    <row r="8722" spans="1:11" x14ac:dyDescent="0.25">
      <c r="A8722" s="103" t="s">
        <v>807</v>
      </c>
      <c r="B8722" s="103" t="s">
        <v>347</v>
      </c>
      <c r="C8722" s="103" t="s">
        <v>89</v>
      </c>
      <c r="D8722" s="103" t="s">
        <v>414</v>
      </c>
      <c r="E8722" s="103" t="s">
        <v>415</v>
      </c>
      <c r="F8722" s="103" t="s">
        <v>415</v>
      </c>
      <c r="G8722" s="103" t="s">
        <v>207</v>
      </c>
      <c r="H8722" s="103" t="s">
        <v>354</v>
      </c>
      <c r="I8722" s="103" t="s">
        <v>92</v>
      </c>
      <c r="J8722" s="215">
        <v>-77.73</v>
      </c>
      <c r="K8722" s="216" t="s">
        <v>347</v>
      </c>
    </row>
    <row r="8723" spans="1:11" x14ac:dyDescent="0.25">
      <c r="A8723" s="103" t="s">
        <v>808</v>
      </c>
      <c r="B8723" s="103" t="s">
        <v>347</v>
      </c>
      <c r="C8723" s="103" t="s">
        <v>89</v>
      </c>
      <c r="D8723" s="103" t="s">
        <v>416</v>
      </c>
      <c r="E8723" s="103" t="s">
        <v>417</v>
      </c>
      <c r="F8723" s="103" t="s">
        <v>417</v>
      </c>
      <c r="G8723" s="103" t="s">
        <v>119</v>
      </c>
      <c r="H8723" s="103" t="s">
        <v>308</v>
      </c>
      <c r="I8723" s="103" t="s">
        <v>92</v>
      </c>
      <c r="J8723" s="215">
        <v>12626.92</v>
      </c>
      <c r="K8723" s="216" t="s">
        <v>88</v>
      </c>
    </row>
    <row r="8724" spans="1:11" x14ac:dyDescent="0.25">
      <c r="A8724" s="103" t="s">
        <v>809</v>
      </c>
      <c r="B8724" s="103" t="s">
        <v>347</v>
      </c>
      <c r="C8724" s="103" t="s">
        <v>89</v>
      </c>
      <c r="D8724" s="103" t="s">
        <v>416</v>
      </c>
      <c r="E8724" s="103" t="s">
        <v>417</v>
      </c>
      <c r="F8724" s="103" t="s">
        <v>417</v>
      </c>
      <c r="G8724" s="103" t="s">
        <v>119</v>
      </c>
      <c r="H8724" s="103" t="s">
        <v>308</v>
      </c>
      <c r="I8724" s="103" t="s">
        <v>92</v>
      </c>
      <c r="J8724" s="215">
        <v>15316.2</v>
      </c>
      <c r="K8724" s="216" t="s">
        <v>88</v>
      </c>
    </row>
    <row r="8725" spans="1:11" x14ac:dyDescent="0.25">
      <c r="A8725" s="103" t="s">
        <v>810</v>
      </c>
      <c r="B8725" s="103" t="s">
        <v>347</v>
      </c>
      <c r="C8725" s="103" t="s">
        <v>89</v>
      </c>
      <c r="D8725" s="103" t="s">
        <v>416</v>
      </c>
      <c r="E8725" s="103" t="s">
        <v>417</v>
      </c>
      <c r="F8725" s="103" t="s">
        <v>417</v>
      </c>
      <c r="G8725" s="103" t="s">
        <v>119</v>
      </c>
      <c r="H8725" s="103" t="s">
        <v>308</v>
      </c>
      <c r="I8725" s="103" t="s">
        <v>92</v>
      </c>
      <c r="J8725" s="215">
        <v>8403.5300000000007</v>
      </c>
      <c r="K8725" s="216" t="s">
        <v>88</v>
      </c>
    </row>
    <row r="8726" spans="1:11" x14ac:dyDescent="0.25">
      <c r="A8726" s="103" t="s">
        <v>1038</v>
      </c>
      <c r="B8726" s="103" t="s">
        <v>347</v>
      </c>
      <c r="C8726" s="103" t="s">
        <v>89</v>
      </c>
      <c r="D8726" s="103" t="s">
        <v>416</v>
      </c>
      <c r="E8726" s="103" t="s">
        <v>417</v>
      </c>
      <c r="F8726" s="103" t="s">
        <v>417</v>
      </c>
      <c r="G8726" s="103" t="s">
        <v>119</v>
      </c>
      <c r="H8726" s="103" t="s">
        <v>308</v>
      </c>
      <c r="I8726" s="103" t="s">
        <v>92</v>
      </c>
      <c r="J8726" s="215">
        <v>14336.69</v>
      </c>
      <c r="K8726" s="216" t="s">
        <v>88</v>
      </c>
    </row>
    <row r="8727" spans="1:11" x14ac:dyDescent="0.25">
      <c r="A8727" s="103" t="s">
        <v>806</v>
      </c>
      <c r="B8727" s="103" t="s">
        <v>347</v>
      </c>
      <c r="C8727" s="103" t="s">
        <v>89</v>
      </c>
      <c r="D8727" s="103" t="s">
        <v>416</v>
      </c>
      <c r="E8727" s="103" t="s">
        <v>417</v>
      </c>
      <c r="F8727" s="103" t="s">
        <v>417</v>
      </c>
      <c r="G8727" s="103" t="s">
        <v>119</v>
      </c>
      <c r="H8727" s="103" t="s">
        <v>308</v>
      </c>
      <c r="I8727" s="103" t="s">
        <v>92</v>
      </c>
      <c r="J8727" s="215">
        <v>13018.23</v>
      </c>
      <c r="K8727" s="216" t="s">
        <v>88</v>
      </c>
    </row>
    <row r="8728" spans="1:11" x14ac:dyDescent="0.25">
      <c r="A8728" s="103" t="s">
        <v>807</v>
      </c>
      <c r="B8728" s="103" t="s">
        <v>347</v>
      </c>
      <c r="C8728" s="103" t="s">
        <v>89</v>
      </c>
      <c r="D8728" s="103" t="s">
        <v>416</v>
      </c>
      <c r="E8728" s="103" t="s">
        <v>417</v>
      </c>
      <c r="F8728" s="103" t="s">
        <v>417</v>
      </c>
      <c r="G8728" s="103" t="s">
        <v>119</v>
      </c>
      <c r="H8728" s="103" t="s">
        <v>308</v>
      </c>
      <c r="I8728" s="103" t="s">
        <v>92</v>
      </c>
      <c r="J8728" s="215">
        <v>22658.880000000001</v>
      </c>
      <c r="K8728" s="216" t="s">
        <v>88</v>
      </c>
    </row>
    <row r="8729" spans="1:11" x14ac:dyDescent="0.25">
      <c r="A8729" s="103" t="s">
        <v>808</v>
      </c>
      <c r="B8729" s="103" t="s">
        <v>347</v>
      </c>
      <c r="C8729" s="103" t="s">
        <v>89</v>
      </c>
      <c r="D8729" s="103" t="s">
        <v>416</v>
      </c>
      <c r="E8729" s="103" t="s">
        <v>417</v>
      </c>
      <c r="F8729" s="103" t="s">
        <v>417</v>
      </c>
      <c r="G8729" s="103" t="s">
        <v>96</v>
      </c>
      <c r="H8729" s="103" t="s">
        <v>319</v>
      </c>
      <c r="I8729" s="103" t="s">
        <v>92</v>
      </c>
      <c r="J8729" s="215">
        <v>3026</v>
      </c>
      <c r="K8729" s="216" t="s">
        <v>88</v>
      </c>
    </row>
    <row r="8730" spans="1:11" x14ac:dyDescent="0.25">
      <c r="A8730" s="103" t="s">
        <v>809</v>
      </c>
      <c r="B8730" s="103" t="s">
        <v>347</v>
      </c>
      <c r="C8730" s="103" t="s">
        <v>89</v>
      </c>
      <c r="D8730" s="103" t="s">
        <v>416</v>
      </c>
      <c r="E8730" s="103" t="s">
        <v>417</v>
      </c>
      <c r="F8730" s="103" t="s">
        <v>417</v>
      </c>
      <c r="G8730" s="103" t="s">
        <v>96</v>
      </c>
      <c r="H8730" s="103" t="s">
        <v>319</v>
      </c>
      <c r="I8730" s="103" t="s">
        <v>92</v>
      </c>
      <c r="J8730" s="215">
        <v>2381.89</v>
      </c>
      <c r="K8730" s="216" t="s">
        <v>88</v>
      </c>
    </row>
    <row r="8731" spans="1:11" x14ac:dyDescent="0.25">
      <c r="A8731" s="103" t="s">
        <v>810</v>
      </c>
      <c r="B8731" s="103" t="s">
        <v>347</v>
      </c>
      <c r="C8731" s="103" t="s">
        <v>89</v>
      </c>
      <c r="D8731" s="103" t="s">
        <v>416</v>
      </c>
      <c r="E8731" s="103" t="s">
        <v>417</v>
      </c>
      <c r="F8731" s="103" t="s">
        <v>417</v>
      </c>
      <c r="G8731" s="103" t="s">
        <v>96</v>
      </c>
      <c r="H8731" s="103" t="s">
        <v>319</v>
      </c>
      <c r="I8731" s="103" t="s">
        <v>92</v>
      </c>
      <c r="J8731" s="215">
        <v>1525.03</v>
      </c>
      <c r="K8731" s="216" t="s">
        <v>88</v>
      </c>
    </row>
    <row r="8732" spans="1:11" x14ac:dyDescent="0.25">
      <c r="A8732" s="103" t="s">
        <v>1038</v>
      </c>
      <c r="B8732" s="103" t="s">
        <v>347</v>
      </c>
      <c r="C8732" s="103" t="s">
        <v>89</v>
      </c>
      <c r="D8732" s="103" t="s">
        <v>416</v>
      </c>
      <c r="E8732" s="103" t="s">
        <v>417</v>
      </c>
      <c r="F8732" s="103" t="s">
        <v>417</v>
      </c>
      <c r="G8732" s="103" t="s">
        <v>96</v>
      </c>
      <c r="H8732" s="103" t="s">
        <v>319</v>
      </c>
      <c r="I8732" s="103" t="s">
        <v>92</v>
      </c>
      <c r="J8732" s="215">
        <v>2779.93</v>
      </c>
      <c r="K8732" s="216" t="s">
        <v>88</v>
      </c>
    </row>
    <row r="8733" spans="1:11" x14ac:dyDescent="0.25">
      <c r="A8733" s="103" t="s">
        <v>806</v>
      </c>
      <c r="B8733" s="103" t="s">
        <v>347</v>
      </c>
      <c r="C8733" s="103" t="s">
        <v>89</v>
      </c>
      <c r="D8733" s="103" t="s">
        <v>416</v>
      </c>
      <c r="E8733" s="103" t="s">
        <v>417</v>
      </c>
      <c r="F8733" s="103" t="s">
        <v>417</v>
      </c>
      <c r="G8733" s="103" t="s">
        <v>96</v>
      </c>
      <c r="H8733" s="103" t="s">
        <v>319</v>
      </c>
      <c r="I8733" s="103" t="s">
        <v>92</v>
      </c>
      <c r="J8733" s="215">
        <v>2222.61</v>
      </c>
      <c r="K8733" s="216" t="s">
        <v>88</v>
      </c>
    </row>
    <row r="8734" spans="1:11" x14ac:dyDescent="0.25">
      <c r="A8734" s="103" t="s">
        <v>807</v>
      </c>
      <c r="B8734" s="103" t="s">
        <v>347</v>
      </c>
      <c r="C8734" s="103" t="s">
        <v>89</v>
      </c>
      <c r="D8734" s="103" t="s">
        <v>416</v>
      </c>
      <c r="E8734" s="103" t="s">
        <v>417</v>
      </c>
      <c r="F8734" s="103" t="s">
        <v>417</v>
      </c>
      <c r="G8734" s="103" t="s">
        <v>96</v>
      </c>
      <c r="H8734" s="103" t="s">
        <v>319</v>
      </c>
      <c r="I8734" s="103" t="s">
        <v>92</v>
      </c>
      <c r="J8734" s="215">
        <v>6111.38</v>
      </c>
      <c r="K8734" s="216" t="s">
        <v>88</v>
      </c>
    </row>
    <row r="8735" spans="1:11" x14ac:dyDescent="0.25">
      <c r="A8735" s="103" t="s">
        <v>808</v>
      </c>
      <c r="B8735" s="103" t="s">
        <v>347</v>
      </c>
      <c r="C8735" s="103" t="s">
        <v>89</v>
      </c>
      <c r="D8735" s="103" t="s">
        <v>416</v>
      </c>
      <c r="E8735" s="103" t="s">
        <v>417</v>
      </c>
      <c r="F8735" s="103" t="s">
        <v>417</v>
      </c>
      <c r="G8735" s="103" t="s">
        <v>166</v>
      </c>
      <c r="H8735" s="103" t="s">
        <v>322</v>
      </c>
      <c r="I8735" s="103" t="s">
        <v>92</v>
      </c>
      <c r="J8735" s="215">
        <v>143.03</v>
      </c>
      <c r="K8735" s="216" t="s">
        <v>88</v>
      </c>
    </row>
    <row r="8736" spans="1:11" x14ac:dyDescent="0.25">
      <c r="A8736" s="103" t="s">
        <v>808</v>
      </c>
      <c r="B8736" s="103" t="s">
        <v>347</v>
      </c>
      <c r="C8736" s="103" t="s">
        <v>89</v>
      </c>
      <c r="D8736" s="103" t="s">
        <v>416</v>
      </c>
      <c r="E8736" s="103" t="s">
        <v>417</v>
      </c>
      <c r="F8736" s="103" t="s">
        <v>417</v>
      </c>
      <c r="G8736" s="103" t="s">
        <v>118</v>
      </c>
      <c r="H8736" s="103" t="s">
        <v>323</v>
      </c>
      <c r="I8736" s="103" t="s">
        <v>92</v>
      </c>
      <c r="J8736" s="215">
        <v>409.77</v>
      </c>
      <c r="K8736" s="216" t="s">
        <v>88</v>
      </c>
    </row>
    <row r="8737" spans="1:11" x14ac:dyDescent="0.25">
      <c r="A8737" s="103" t="s">
        <v>809</v>
      </c>
      <c r="B8737" s="103" t="s">
        <v>347</v>
      </c>
      <c r="C8737" s="103" t="s">
        <v>89</v>
      </c>
      <c r="D8737" s="103" t="s">
        <v>416</v>
      </c>
      <c r="E8737" s="103" t="s">
        <v>417</v>
      </c>
      <c r="F8737" s="103" t="s">
        <v>417</v>
      </c>
      <c r="G8737" s="103" t="s">
        <v>118</v>
      </c>
      <c r="H8737" s="103" t="s">
        <v>323</v>
      </c>
      <c r="I8737" s="103" t="s">
        <v>92</v>
      </c>
      <c r="J8737" s="215">
        <v>1337.21</v>
      </c>
      <c r="K8737" s="216" t="s">
        <v>88</v>
      </c>
    </row>
    <row r="8738" spans="1:11" x14ac:dyDescent="0.25">
      <c r="A8738" s="103" t="s">
        <v>810</v>
      </c>
      <c r="B8738" s="103" t="s">
        <v>347</v>
      </c>
      <c r="C8738" s="103" t="s">
        <v>89</v>
      </c>
      <c r="D8738" s="103" t="s">
        <v>416</v>
      </c>
      <c r="E8738" s="103" t="s">
        <v>417</v>
      </c>
      <c r="F8738" s="103" t="s">
        <v>417</v>
      </c>
      <c r="G8738" s="103" t="s">
        <v>118</v>
      </c>
      <c r="H8738" s="103" t="s">
        <v>323</v>
      </c>
      <c r="I8738" s="103" t="s">
        <v>92</v>
      </c>
      <c r="J8738" s="215">
        <v>757.43</v>
      </c>
      <c r="K8738" s="216" t="s">
        <v>88</v>
      </c>
    </row>
    <row r="8739" spans="1:11" x14ac:dyDescent="0.25">
      <c r="A8739" s="103" t="s">
        <v>1038</v>
      </c>
      <c r="B8739" s="103" t="s">
        <v>347</v>
      </c>
      <c r="C8739" s="103" t="s">
        <v>89</v>
      </c>
      <c r="D8739" s="103" t="s">
        <v>416</v>
      </c>
      <c r="E8739" s="103" t="s">
        <v>417</v>
      </c>
      <c r="F8739" s="103" t="s">
        <v>417</v>
      </c>
      <c r="G8739" s="103" t="s">
        <v>118</v>
      </c>
      <c r="H8739" s="103" t="s">
        <v>323</v>
      </c>
      <c r="I8739" s="103" t="s">
        <v>92</v>
      </c>
      <c r="J8739" s="215">
        <v>46.25</v>
      </c>
      <c r="K8739" s="216" t="s">
        <v>88</v>
      </c>
    </row>
    <row r="8740" spans="1:11" x14ac:dyDescent="0.25">
      <c r="A8740" s="103" t="s">
        <v>806</v>
      </c>
      <c r="B8740" s="103" t="s">
        <v>347</v>
      </c>
      <c r="C8740" s="103" t="s">
        <v>89</v>
      </c>
      <c r="D8740" s="103" t="s">
        <v>416</v>
      </c>
      <c r="E8740" s="103" t="s">
        <v>417</v>
      </c>
      <c r="F8740" s="103" t="s">
        <v>417</v>
      </c>
      <c r="G8740" s="103" t="s">
        <v>118</v>
      </c>
      <c r="H8740" s="103" t="s">
        <v>323</v>
      </c>
      <c r="I8740" s="103" t="s">
        <v>92</v>
      </c>
      <c r="J8740" s="215">
        <v>153.84</v>
      </c>
      <c r="K8740" s="216" t="s">
        <v>88</v>
      </c>
    </row>
    <row r="8741" spans="1:11" x14ac:dyDescent="0.25">
      <c r="A8741" s="103" t="s">
        <v>807</v>
      </c>
      <c r="B8741" s="103" t="s">
        <v>347</v>
      </c>
      <c r="C8741" s="103" t="s">
        <v>89</v>
      </c>
      <c r="D8741" s="103" t="s">
        <v>416</v>
      </c>
      <c r="E8741" s="103" t="s">
        <v>417</v>
      </c>
      <c r="F8741" s="103" t="s">
        <v>417</v>
      </c>
      <c r="G8741" s="103" t="s">
        <v>118</v>
      </c>
      <c r="H8741" s="103" t="s">
        <v>323</v>
      </c>
      <c r="I8741" s="103" t="s">
        <v>92</v>
      </c>
      <c r="J8741" s="215">
        <v>1378.04</v>
      </c>
      <c r="K8741" s="216" t="s">
        <v>88</v>
      </c>
    </row>
    <row r="8742" spans="1:11" x14ac:dyDescent="0.25">
      <c r="A8742" s="103" t="s">
        <v>808</v>
      </c>
      <c r="B8742" s="103" t="s">
        <v>347</v>
      </c>
      <c r="C8742" s="103" t="s">
        <v>89</v>
      </c>
      <c r="D8742" s="103" t="s">
        <v>416</v>
      </c>
      <c r="E8742" s="103" t="s">
        <v>417</v>
      </c>
      <c r="F8742" s="103" t="s">
        <v>417</v>
      </c>
      <c r="G8742" s="103" t="s">
        <v>505</v>
      </c>
      <c r="H8742" s="103" t="s">
        <v>506</v>
      </c>
      <c r="I8742" s="103" t="s">
        <v>92</v>
      </c>
      <c r="J8742" s="215">
        <v>530.76</v>
      </c>
      <c r="K8742" s="216" t="s">
        <v>344</v>
      </c>
    </row>
    <row r="8743" spans="1:11" x14ac:dyDescent="0.25">
      <c r="A8743" s="103" t="s">
        <v>807</v>
      </c>
      <c r="B8743" s="103" t="s">
        <v>347</v>
      </c>
      <c r="C8743" s="103" t="s">
        <v>89</v>
      </c>
      <c r="D8743" s="103" t="s">
        <v>416</v>
      </c>
      <c r="E8743" s="103" t="s">
        <v>417</v>
      </c>
      <c r="F8743" s="103" t="s">
        <v>417</v>
      </c>
      <c r="G8743" s="103" t="s">
        <v>529</v>
      </c>
      <c r="H8743" s="103" t="s">
        <v>530</v>
      </c>
      <c r="I8743" s="103" t="s">
        <v>92</v>
      </c>
      <c r="J8743" s="215">
        <v>266.57</v>
      </c>
      <c r="K8743" s="216" t="s">
        <v>344</v>
      </c>
    </row>
    <row r="8744" spans="1:11" x14ac:dyDescent="0.25">
      <c r="A8744" s="103" t="s">
        <v>808</v>
      </c>
      <c r="B8744" s="103" t="s">
        <v>347</v>
      </c>
      <c r="C8744" s="103" t="s">
        <v>89</v>
      </c>
      <c r="D8744" s="103" t="s">
        <v>416</v>
      </c>
      <c r="E8744" s="103" t="s">
        <v>417</v>
      </c>
      <c r="F8744" s="103" t="s">
        <v>417</v>
      </c>
      <c r="G8744" s="103" t="s">
        <v>172</v>
      </c>
      <c r="H8744" s="103" t="s">
        <v>345</v>
      </c>
      <c r="I8744" s="103" t="s">
        <v>92</v>
      </c>
      <c r="J8744" s="215">
        <v>6051.27</v>
      </c>
      <c r="K8744" s="216" t="s">
        <v>344</v>
      </c>
    </row>
    <row r="8745" spans="1:11" x14ac:dyDescent="0.25">
      <c r="A8745" s="103" t="s">
        <v>809</v>
      </c>
      <c r="B8745" s="103" t="s">
        <v>347</v>
      </c>
      <c r="C8745" s="103" t="s">
        <v>89</v>
      </c>
      <c r="D8745" s="103" t="s">
        <v>416</v>
      </c>
      <c r="E8745" s="103" t="s">
        <v>417</v>
      </c>
      <c r="F8745" s="103" t="s">
        <v>417</v>
      </c>
      <c r="G8745" s="103" t="s">
        <v>172</v>
      </c>
      <c r="H8745" s="103" t="s">
        <v>345</v>
      </c>
      <c r="I8745" s="103" t="s">
        <v>92</v>
      </c>
      <c r="J8745" s="215">
        <v>5821.14</v>
      </c>
      <c r="K8745" s="216" t="s">
        <v>344</v>
      </c>
    </row>
    <row r="8746" spans="1:11" x14ac:dyDescent="0.25">
      <c r="A8746" s="103" t="s">
        <v>810</v>
      </c>
      <c r="B8746" s="103" t="s">
        <v>347</v>
      </c>
      <c r="C8746" s="103" t="s">
        <v>89</v>
      </c>
      <c r="D8746" s="103" t="s">
        <v>416</v>
      </c>
      <c r="E8746" s="103" t="s">
        <v>417</v>
      </c>
      <c r="F8746" s="103" t="s">
        <v>417</v>
      </c>
      <c r="G8746" s="103" t="s">
        <v>172</v>
      </c>
      <c r="H8746" s="103" t="s">
        <v>345</v>
      </c>
      <c r="I8746" s="103" t="s">
        <v>92</v>
      </c>
      <c r="J8746" s="215">
        <v>3598.06</v>
      </c>
      <c r="K8746" s="216" t="s">
        <v>344</v>
      </c>
    </row>
    <row r="8747" spans="1:11" x14ac:dyDescent="0.25">
      <c r="A8747" s="103" t="s">
        <v>1038</v>
      </c>
      <c r="B8747" s="103" t="s">
        <v>347</v>
      </c>
      <c r="C8747" s="103" t="s">
        <v>89</v>
      </c>
      <c r="D8747" s="103" t="s">
        <v>416</v>
      </c>
      <c r="E8747" s="103" t="s">
        <v>417</v>
      </c>
      <c r="F8747" s="103" t="s">
        <v>417</v>
      </c>
      <c r="G8747" s="103" t="s">
        <v>172</v>
      </c>
      <c r="H8747" s="103" t="s">
        <v>345</v>
      </c>
      <c r="I8747" s="103" t="s">
        <v>92</v>
      </c>
      <c r="J8747" s="215">
        <v>7618.76</v>
      </c>
      <c r="K8747" s="216" t="s">
        <v>344</v>
      </c>
    </row>
    <row r="8748" spans="1:11" x14ac:dyDescent="0.25">
      <c r="A8748" s="103" t="s">
        <v>806</v>
      </c>
      <c r="B8748" s="103" t="s">
        <v>347</v>
      </c>
      <c r="C8748" s="103" t="s">
        <v>89</v>
      </c>
      <c r="D8748" s="103" t="s">
        <v>416</v>
      </c>
      <c r="E8748" s="103" t="s">
        <v>417</v>
      </c>
      <c r="F8748" s="103" t="s">
        <v>417</v>
      </c>
      <c r="G8748" s="103" t="s">
        <v>172</v>
      </c>
      <c r="H8748" s="103" t="s">
        <v>345</v>
      </c>
      <c r="I8748" s="103" t="s">
        <v>92</v>
      </c>
      <c r="J8748" s="215">
        <v>6622.29</v>
      </c>
      <c r="K8748" s="216" t="s">
        <v>344</v>
      </c>
    </row>
    <row r="8749" spans="1:11" x14ac:dyDescent="0.25">
      <c r="A8749" s="103" t="s">
        <v>807</v>
      </c>
      <c r="B8749" s="103" t="s">
        <v>347</v>
      </c>
      <c r="C8749" s="103" t="s">
        <v>89</v>
      </c>
      <c r="D8749" s="103" t="s">
        <v>416</v>
      </c>
      <c r="E8749" s="103" t="s">
        <v>417</v>
      </c>
      <c r="F8749" s="103" t="s">
        <v>417</v>
      </c>
      <c r="G8749" s="103" t="s">
        <v>172</v>
      </c>
      <c r="H8749" s="103" t="s">
        <v>345</v>
      </c>
      <c r="I8749" s="103" t="s">
        <v>92</v>
      </c>
      <c r="J8749" s="215">
        <v>12313.26</v>
      </c>
      <c r="K8749" s="216" t="s">
        <v>344</v>
      </c>
    </row>
    <row r="8750" spans="1:11" x14ac:dyDescent="0.25">
      <c r="A8750" s="103" t="s">
        <v>808</v>
      </c>
      <c r="B8750" s="103" t="s">
        <v>347</v>
      </c>
      <c r="C8750" s="103" t="s">
        <v>89</v>
      </c>
      <c r="D8750" s="103" t="s">
        <v>416</v>
      </c>
      <c r="E8750" s="111"/>
      <c r="F8750" s="103" t="s">
        <v>417</v>
      </c>
      <c r="G8750" s="103" t="s">
        <v>559</v>
      </c>
      <c r="H8750" s="103" t="s">
        <v>560</v>
      </c>
      <c r="I8750" s="103" t="s">
        <v>92</v>
      </c>
      <c r="J8750" s="215">
        <v>3090.88</v>
      </c>
      <c r="K8750" s="216" t="s">
        <v>347</v>
      </c>
    </row>
    <row r="8751" spans="1:11" x14ac:dyDescent="0.25">
      <c r="A8751" s="103" t="s">
        <v>809</v>
      </c>
      <c r="B8751" s="103" t="s">
        <v>347</v>
      </c>
      <c r="C8751" s="103" t="s">
        <v>89</v>
      </c>
      <c r="D8751" s="103" t="s">
        <v>416</v>
      </c>
      <c r="E8751" s="111"/>
      <c r="F8751" s="103" t="s">
        <v>417</v>
      </c>
      <c r="G8751" s="103" t="s">
        <v>559</v>
      </c>
      <c r="H8751" s="103" t="s">
        <v>560</v>
      </c>
      <c r="I8751" s="103" t="s">
        <v>92</v>
      </c>
      <c r="J8751" s="215">
        <v>2989.65</v>
      </c>
      <c r="K8751" s="216" t="s">
        <v>347</v>
      </c>
    </row>
    <row r="8752" spans="1:11" x14ac:dyDescent="0.25">
      <c r="A8752" s="103" t="s">
        <v>810</v>
      </c>
      <c r="B8752" s="103" t="s">
        <v>347</v>
      </c>
      <c r="C8752" s="103" t="s">
        <v>89</v>
      </c>
      <c r="D8752" s="103" t="s">
        <v>416</v>
      </c>
      <c r="E8752" s="111"/>
      <c r="F8752" s="103" t="s">
        <v>417</v>
      </c>
      <c r="G8752" s="103" t="s">
        <v>559</v>
      </c>
      <c r="H8752" s="103" t="s">
        <v>560</v>
      </c>
      <c r="I8752" s="103" t="s">
        <v>92</v>
      </c>
      <c r="J8752" s="215">
        <v>1506.11</v>
      </c>
      <c r="K8752" s="216" t="s">
        <v>347</v>
      </c>
    </row>
    <row r="8753" spans="1:11" x14ac:dyDescent="0.25">
      <c r="A8753" s="103" t="s">
        <v>1038</v>
      </c>
      <c r="B8753" s="103" t="s">
        <v>347</v>
      </c>
      <c r="C8753" s="103" t="s">
        <v>89</v>
      </c>
      <c r="D8753" s="103" t="s">
        <v>416</v>
      </c>
      <c r="E8753" s="111"/>
      <c r="F8753" s="103" t="s">
        <v>417</v>
      </c>
      <c r="G8753" s="103" t="s">
        <v>559</v>
      </c>
      <c r="H8753" s="103" t="s">
        <v>560</v>
      </c>
      <c r="I8753" s="103" t="s">
        <v>92</v>
      </c>
      <c r="J8753" s="215">
        <v>2902.53</v>
      </c>
      <c r="K8753" s="216" t="s">
        <v>347</v>
      </c>
    </row>
    <row r="8754" spans="1:11" x14ac:dyDescent="0.25">
      <c r="A8754" s="103" t="s">
        <v>806</v>
      </c>
      <c r="B8754" s="103" t="s">
        <v>347</v>
      </c>
      <c r="C8754" s="103" t="s">
        <v>89</v>
      </c>
      <c r="D8754" s="103" t="s">
        <v>416</v>
      </c>
      <c r="E8754" s="111"/>
      <c r="F8754" s="103" t="s">
        <v>417</v>
      </c>
      <c r="G8754" s="103" t="s">
        <v>559</v>
      </c>
      <c r="H8754" s="103" t="s">
        <v>560</v>
      </c>
      <c r="I8754" s="103" t="s">
        <v>92</v>
      </c>
      <c r="J8754" s="215">
        <v>3048.36</v>
      </c>
      <c r="K8754" s="216" t="s">
        <v>347</v>
      </c>
    </row>
    <row r="8755" spans="1:11" x14ac:dyDescent="0.25">
      <c r="A8755" s="103" t="s">
        <v>807</v>
      </c>
      <c r="B8755" s="103" t="s">
        <v>347</v>
      </c>
      <c r="C8755" s="103" t="s">
        <v>89</v>
      </c>
      <c r="D8755" s="103" t="s">
        <v>416</v>
      </c>
      <c r="E8755" s="111"/>
      <c r="F8755" s="103" t="s">
        <v>417</v>
      </c>
      <c r="G8755" s="103" t="s">
        <v>559</v>
      </c>
      <c r="H8755" s="103" t="s">
        <v>560</v>
      </c>
      <c r="I8755" s="103" t="s">
        <v>92</v>
      </c>
      <c r="J8755" s="215">
        <v>4302.41</v>
      </c>
      <c r="K8755" s="216" t="s">
        <v>347</v>
      </c>
    </row>
    <row r="8756" spans="1:11" x14ac:dyDescent="0.25">
      <c r="A8756" s="103" t="s">
        <v>1038</v>
      </c>
      <c r="B8756" s="103" t="s">
        <v>347</v>
      </c>
      <c r="C8756" s="103" t="s">
        <v>89</v>
      </c>
      <c r="D8756" s="103" t="s">
        <v>416</v>
      </c>
      <c r="E8756" s="103" t="s">
        <v>417</v>
      </c>
      <c r="F8756" s="103" t="s">
        <v>417</v>
      </c>
      <c r="G8756" s="103" t="s">
        <v>849</v>
      </c>
      <c r="H8756" s="103" t="s">
        <v>850</v>
      </c>
      <c r="I8756" s="103" t="s">
        <v>92</v>
      </c>
      <c r="J8756" s="215">
        <v>3692.04</v>
      </c>
      <c r="K8756" s="216" t="s">
        <v>347</v>
      </c>
    </row>
    <row r="8757" spans="1:11" x14ac:dyDescent="0.25">
      <c r="A8757" s="103" t="s">
        <v>808</v>
      </c>
      <c r="B8757" s="103" t="s">
        <v>347</v>
      </c>
      <c r="C8757" s="103" t="s">
        <v>89</v>
      </c>
      <c r="D8757" s="103" t="s">
        <v>416</v>
      </c>
      <c r="E8757" s="103" t="s">
        <v>417</v>
      </c>
      <c r="F8757" s="103" t="s">
        <v>417</v>
      </c>
      <c r="G8757" s="103" t="s">
        <v>487</v>
      </c>
      <c r="H8757" s="103" t="s">
        <v>488</v>
      </c>
      <c r="I8757" s="103" t="s">
        <v>92</v>
      </c>
      <c r="J8757" s="215">
        <v>4909.3900000000003</v>
      </c>
      <c r="K8757" s="216" t="s">
        <v>347</v>
      </c>
    </row>
    <row r="8758" spans="1:11" x14ac:dyDescent="0.25">
      <c r="A8758" s="103" t="s">
        <v>809</v>
      </c>
      <c r="B8758" s="103" t="s">
        <v>347</v>
      </c>
      <c r="C8758" s="103" t="s">
        <v>89</v>
      </c>
      <c r="D8758" s="103" t="s">
        <v>416</v>
      </c>
      <c r="E8758" s="103" t="s">
        <v>417</v>
      </c>
      <c r="F8758" s="103" t="s">
        <v>417</v>
      </c>
      <c r="G8758" s="103" t="s">
        <v>487</v>
      </c>
      <c r="H8758" s="103" t="s">
        <v>488</v>
      </c>
      <c r="I8758" s="103" t="s">
        <v>92</v>
      </c>
      <c r="J8758" s="215">
        <v>7040.74</v>
      </c>
      <c r="K8758" s="216" t="s">
        <v>347</v>
      </c>
    </row>
    <row r="8759" spans="1:11" x14ac:dyDescent="0.25">
      <c r="A8759" s="103" t="s">
        <v>810</v>
      </c>
      <c r="B8759" s="103" t="s">
        <v>347</v>
      </c>
      <c r="C8759" s="103" t="s">
        <v>89</v>
      </c>
      <c r="D8759" s="103" t="s">
        <v>416</v>
      </c>
      <c r="E8759" s="103" t="s">
        <v>417</v>
      </c>
      <c r="F8759" s="103" t="s">
        <v>417</v>
      </c>
      <c r="G8759" s="103" t="s">
        <v>487</v>
      </c>
      <c r="H8759" s="103" t="s">
        <v>488</v>
      </c>
      <c r="I8759" s="103" t="s">
        <v>92</v>
      </c>
      <c r="J8759" s="215">
        <v>5772.56</v>
      </c>
      <c r="K8759" s="216" t="s">
        <v>347</v>
      </c>
    </row>
    <row r="8760" spans="1:11" x14ac:dyDescent="0.25">
      <c r="A8760" s="103" t="s">
        <v>1038</v>
      </c>
      <c r="B8760" s="103" t="s">
        <v>347</v>
      </c>
      <c r="C8760" s="103" t="s">
        <v>89</v>
      </c>
      <c r="D8760" s="103" t="s">
        <v>416</v>
      </c>
      <c r="E8760" s="103" t="s">
        <v>417</v>
      </c>
      <c r="F8760" s="103" t="s">
        <v>417</v>
      </c>
      <c r="G8760" s="103" t="s">
        <v>487</v>
      </c>
      <c r="H8760" s="103" t="s">
        <v>488</v>
      </c>
      <c r="I8760" s="103" t="s">
        <v>92</v>
      </c>
      <c r="J8760" s="215">
        <v>4363.91</v>
      </c>
      <c r="K8760" s="216" t="s">
        <v>347</v>
      </c>
    </row>
    <row r="8761" spans="1:11" x14ac:dyDescent="0.25">
      <c r="A8761" s="103" t="s">
        <v>806</v>
      </c>
      <c r="B8761" s="103" t="s">
        <v>347</v>
      </c>
      <c r="C8761" s="103" t="s">
        <v>89</v>
      </c>
      <c r="D8761" s="103" t="s">
        <v>416</v>
      </c>
      <c r="E8761" s="103" t="s">
        <v>417</v>
      </c>
      <c r="F8761" s="103" t="s">
        <v>417</v>
      </c>
      <c r="G8761" s="103" t="s">
        <v>487</v>
      </c>
      <c r="H8761" s="103" t="s">
        <v>488</v>
      </c>
      <c r="I8761" s="103" t="s">
        <v>92</v>
      </c>
      <c r="J8761" s="215">
        <v>7727.59</v>
      </c>
      <c r="K8761" s="216" t="s">
        <v>347</v>
      </c>
    </row>
    <row r="8762" spans="1:11" x14ac:dyDescent="0.25">
      <c r="A8762" s="103" t="s">
        <v>807</v>
      </c>
      <c r="B8762" s="103" t="s">
        <v>347</v>
      </c>
      <c r="C8762" s="103" t="s">
        <v>89</v>
      </c>
      <c r="D8762" s="103" t="s">
        <v>416</v>
      </c>
      <c r="E8762" s="103" t="s">
        <v>417</v>
      </c>
      <c r="F8762" s="103" t="s">
        <v>417</v>
      </c>
      <c r="G8762" s="103" t="s">
        <v>487</v>
      </c>
      <c r="H8762" s="103" t="s">
        <v>488</v>
      </c>
      <c r="I8762" s="103" t="s">
        <v>92</v>
      </c>
      <c r="J8762" s="215">
        <v>7773.21</v>
      </c>
      <c r="K8762" s="216" t="s">
        <v>347</v>
      </c>
    </row>
    <row r="8763" spans="1:11" x14ac:dyDescent="0.25">
      <c r="A8763" s="103" t="s">
        <v>809</v>
      </c>
      <c r="B8763" s="103" t="s">
        <v>347</v>
      </c>
      <c r="C8763" s="103" t="s">
        <v>89</v>
      </c>
      <c r="D8763" s="103" t="s">
        <v>416</v>
      </c>
      <c r="E8763" s="103" t="s">
        <v>417</v>
      </c>
      <c r="F8763" s="103" t="s">
        <v>417</v>
      </c>
      <c r="G8763" s="103" t="s">
        <v>555</v>
      </c>
      <c r="H8763" s="103" t="s">
        <v>556</v>
      </c>
      <c r="I8763" s="103" t="s">
        <v>92</v>
      </c>
      <c r="J8763" s="215">
        <v>6407.05</v>
      </c>
      <c r="K8763" s="216" t="s">
        <v>347</v>
      </c>
    </row>
    <row r="8764" spans="1:11" x14ac:dyDescent="0.25">
      <c r="A8764" s="103" t="s">
        <v>810</v>
      </c>
      <c r="B8764" s="103" t="s">
        <v>347</v>
      </c>
      <c r="C8764" s="103" t="s">
        <v>89</v>
      </c>
      <c r="D8764" s="103" t="s">
        <v>416</v>
      </c>
      <c r="E8764" s="103" t="s">
        <v>417</v>
      </c>
      <c r="F8764" s="103" t="s">
        <v>417</v>
      </c>
      <c r="G8764" s="103" t="s">
        <v>555</v>
      </c>
      <c r="H8764" s="103" t="s">
        <v>556</v>
      </c>
      <c r="I8764" s="103" t="s">
        <v>92</v>
      </c>
      <c r="J8764" s="215">
        <v>4848.57</v>
      </c>
      <c r="K8764" s="216" t="s">
        <v>347</v>
      </c>
    </row>
    <row r="8765" spans="1:11" x14ac:dyDescent="0.25">
      <c r="A8765" s="103" t="s">
        <v>1038</v>
      </c>
      <c r="B8765" s="103" t="s">
        <v>347</v>
      </c>
      <c r="C8765" s="103" t="s">
        <v>89</v>
      </c>
      <c r="D8765" s="103" t="s">
        <v>416</v>
      </c>
      <c r="E8765" s="103" t="s">
        <v>417</v>
      </c>
      <c r="F8765" s="103" t="s">
        <v>417</v>
      </c>
      <c r="G8765" s="103" t="s">
        <v>555</v>
      </c>
      <c r="H8765" s="103" t="s">
        <v>556</v>
      </c>
      <c r="I8765" s="103" t="s">
        <v>92</v>
      </c>
      <c r="J8765" s="215">
        <v>1610.53</v>
      </c>
      <c r="K8765" s="216" t="s">
        <v>347</v>
      </c>
    </row>
    <row r="8766" spans="1:11" x14ac:dyDescent="0.25">
      <c r="A8766" s="103" t="s">
        <v>806</v>
      </c>
      <c r="B8766" s="103" t="s">
        <v>347</v>
      </c>
      <c r="C8766" s="103" t="s">
        <v>89</v>
      </c>
      <c r="D8766" s="103" t="s">
        <v>416</v>
      </c>
      <c r="E8766" s="103" t="s">
        <v>417</v>
      </c>
      <c r="F8766" s="103" t="s">
        <v>417</v>
      </c>
      <c r="G8766" s="103" t="s">
        <v>555</v>
      </c>
      <c r="H8766" s="103" t="s">
        <v>556</v>
      </c>
      <c r="I8766" s="103" t="s">
        <v>92</v>
      </c>
      <c r="J8766" s="215">
        <v>5578.91</v>
      </c>
      <c r="K8766" s="216" t="s">
        <v>347</v>
      </c>
    </row>
    <row r="8767" spans="1:11" x14ac:dyDescent="0.25">
      <c r="A8767" s="103" t="s">
        <v>807</v>
      </c>
      <c r="B8767" s="103" t="s">
        <v>347</v>
      </c>
      <c r="C8767" s="103" t="s">
        <v>89</v>
      </c>
      <c r="D8767" s="103" t="s">
        <v>416</v>
      </c>
      <c r="E8767" s="103" t="s">
        <v>417</v>
      </c>
      <c r="F8767" s="103" t="s">
        <v>417</v>
      </c>
      <c r="G8767" s="103" t="s">
        <v>555</v>
      </c>
      <c r="H8767" s="103" t="s">
        <v>556</v>
      </c>
      <c r="I8767" s="103" t="s">
        <v>92</v>
      </c>
      <c r="J8767" s="215">
        <v>850.01</v>
      </c>
      <c r="K8767" s="216" t="s">
        <v>347</v>
      </c>
    </row>
    <row r="8768" spans="1:11" x14ac:dyDescent="0.25">
      <c r="A8768" s="103" t="s">
        <v>808</v>
      </c>
      <c r="B8768" s="103" t="s">
        <v>347</v>
      </c>
      <c r="C8768" s="103" t="s">
        <v>89</v>
      </c>
      <c r="D8768" s="103" t="s">
        <v>416</v>
      </c>
      <c r="E8768" s="103" t="s">
        <v>417</v>
      </c>
      <c r="F8768" s="103" t="s">
        <v>417</v>
      </c>
      <c r="G8768" s="103" t="s">
        <v>210</v>
      </c>
      <c r="H8768" s="103" t="s">
        <v>350</v>
      </c>
      <c r="I8768" s="103" t="s">
        <v>92</v>
      </c>
      <c r="J8768" s="215">
        <v>4270.4799999999996</v>
      </c>
      <c r="K8768" s="216" t="s">
        <v>347</v>
      </c>
    </row>
    <row r="8769" spans="1:11" x14ac:dyDescent="0.25">
      <c r="A8769" s="103" t="s">
        <v>809</v>
      </c>
      <c r="B8769" s="103" t="s">
        <v>347</v>
      </c>
      <c r="C8769" s="103" t="s">
        <v>89</v>
      </c>
      <c r="D8769" s="103" t="s">
        <v>416</v>
      </c>
      <c r="E8769" s="103" t="s">
        <v>417</v>
      </c>
      <c r="F8769" s="103" t="s">
        <v>417</v>
      </c>
      <c r="G8769" s="103" t="s">
        <v>210</v>
      </c>
      <c r="H8769" s="103" t="s">
        <v>350</v>
      </c>
      <c r="I8769" s="103" t="s">
        <v>92</v>
      </c>
      <c r="J8769" s="215">
        <v>4116.1099999999997</v>
      </c>
      <c r="K8769" s="216" t="s">
        <v>347</v>
      </c>
    </row>
    <row r="8770" spans="1:11" x14ac:dyDescent="0.25">
      <c r="A8770" s="103" t="s">
        <v>810</v>
      </c>
      <c r="B8770" s="103" t="s">
        <v>347</v>
      </c>
      <c r="C8770" s="103" t="s">
        <v>89</v>
      </c>
      <c r="D8770" s="103" t="s">
        <v>416</v>
      </c>
      <c r="E8770" s="103" t="s">
        <v>417</v>
      </c>
      <c r="F8770" s="103" t="s">
        <v>417</v>
      </c>
      <c r="G8770" s="103" t="s">
        <v>210</v>
      </c>
      <c r="H8770" s="103" t="s">
        <v>350</v>
      </c>
      <c r="I8770" s="103" t="s">
        <v>92</v>
      </c>
      <c r="J8770" s="215">
        <v>3249.56</v>
      </c>
      <c r="K8770" s="216" t="s">
        <v>347</v>
      </c>
    </row>
    <row r="8771" spans="1:11" x14ac:dyDescent="0.25">
      <c r="A8771" s="103" t="s">
        <v>1038</v>
      </c>
      <c r="B8771" s="103" t="s">
        <v>347</v>
      </c>
      <c r="C8771" s="103" t="s">
        <v>89</v>
      </c>
      <c r="D8771" s="103" t="s">
        <v>416</v>
      </c>
      <c r="E8771" s="103" t="s">
        <v>417</v>
      </c>
      <c r="F8771" s="103" t="s">
        <v>417</v>
      </c>
      <c r="G8771" s="103" t="s">
        <v>210</v>
      </c>
      <c r="H8771" s="103" t="s">
        <v>350</v>
      </c>
      <c r="I8771" s="103" t="s">
        <v>92</v>
      </c>
      <c r="J8771" s="215">
        <v>3820.95</v>
      </c>
      <c r="K8771" s="216" t="s">
        <v>347</v>
      </c>
    </row>
    <row r="8772" spans="1:11" x14ac:dyDescent="0.25">
      <c r="A8772" s="103" t="s">
        <v>806</v>
      </c>
      <c r="B8772" s="103" t="s">
        <v>347</v>
      </c>
      <c r="C8772" s="103" t="s">
        <v>89</v>
      </c>
      <c r="D8772" s="103" t="s">
        <v>416</v>
      </c>
      <c r="E8772" s="103" t="s">
        <v>417</v>
      </c>
      <c r="F8772" s="103" t="s">
        <v>417</v>
      </c>
      <c r="G8772" s="103" t="s">
        <v>210</v>
      </c>
      <c r="H8772" s="103" t="s">
        <v>350</v>
      </c>
      <c r="I8772" s="103" t="s">
        <v>92</v>
      </c>
      <c r="J8772" s="215">
        <v>3114.16</v>
      </c>
      <c r="K8772" s="216" t="s">
        <v>347</v>
      </c>
    </row>
    <row r="8773" spans="1:11" x14ac:dyDescent="0.25">
      <c r="A8773" s="103" t="s">
        <v>807</v>
      </c>
      <c r="B8773" s="103" t="s">
        <v>347</v>
      </c>
      <c r="C8773" s="103" t="s">
        <v>89</v>
      </c>
      <c r="D8773" s="103" t="s">
        <v>416</v>
      </c>
      <c r="E8773" s="103" t="s">
        <v>417</v>
      </c>
      <c r="F8773" s="103" t="s">
        <v>417</v>
      </c>
      <c r="G8773" s="103" t="s">
        <v>210</v>
      </c>
      <c r="H8773" s="103" t="s">
        <v>350</v>
      </c>
      <c r="I8773" s="103" t="s">
        <v>92</v>
      </c>
      <c r="J8773" s="215">
        <v>6180.96</v>
      </c>
      <c r="K8773" s="216" t="s">
        <v>347</v>
      </c>
    </row>
    <row r="8774" spans="1:11" x14ac:dyDescent="0.25">
      <c r="A8774" s="103" t="s">
        <v>808</v>
      </c>
      <c r="B8774" s="103" t="s">
        <v>347</v>
      </c>
      <c r="C8774" s="103" t="s">
        <v>89</v>
      </c>
      <c r="D8774" s="103" t="s">
        <v>416</v>
      </c>
      <c r="E8774" s="103" t="s">
        <v>417</v>
      </c>
      <c r="F8774" s="103" t="s">
        <v>417</v>
      </c>
      <c r="G8774" s="103" t="s">
        <v>201</v>
      </c>
      <c r="H8774" s="103" t="s">
        <v>351</v>
      </c>
      <c r="I8774" s="103" t="s">
        <v>92</v>
      </c>
      <c r="J8774" s="215">
        <v>5317.82</v>
      </c>
      <c r="K8774" s="216" t="s">
        <v>347</v>
      </c>
    </row>
    <row r="8775" spans="1:11" x14ac:dyDescent="0.25">
      <c r="A8775" s="103" t="s">
        <v>809</v>
      </c>
      <c r="B8775" s="103" t="s">
        <v>347</v>
      </c>
      <c r="C8775" s="103" t="s">
        <v>89</v>
      </c>
      <c r="D8775" s="103" t="s">
        <v>416</v>
      </c>
      <c r="E8775" s="103" t="s">
        <v>417</v>
      </c>
      <c r="F8775" s="103" t="s">
        <v>417</v>
      </c>
      <c r="G8775" s="103" t="s">
        <v>201</v>
      </c>
      <c r="H8775" s="103" t="s">
        <v>351</v>
      </c>
      <c r="I8775" s="103" t="s">
        <v>92</v>
      </c>
      <c r="J8775" s="215">
        <v>4881.08</v>
      </c>
      <c r="K8775" s="216" t="s">
        <v>347</v>
      </c>
    </row>
    <row r="8776" spans="1:11" x14ac:dyDescent="0.25">
      <c r="A8776" s="103" t="s">
        <v>810</v>
      </c>
      <c r="B8776" s="103" t="s">
        <v>347</v>
      </c>
      <c r="C8776" s="103" t="s">
        <v>89</v>
      </c>
      <c r="D8776" s="103" t="s">
        <v>416</v>
      </c>
      <c r="E8776" s="103" t="s">
        <v>417</v>
      </c>
      <c r="F8776" s="103" t="s">
        <v>417</v>
      </c>
      <c r="G8776" s="103" t="s">
        <v>201</v>
      </c>
      <c r="H8776" s="103" t="s">
        <v>351</v>
      </c>
      <c r="I8776" s="103" t="s">
        <v>92</v>
      </c>
      <c r="J8776" s="215">
        <v>3853.49</v>
      </c>
      <c r="K8776" s="216" t="s">
        <v>347</v>
      </c>
    </row>
    <row r="8777" spans="1:11" x14ac:dyDescent="0.25">
      <c r="A8777" s="103" t="s">
        <v>1038</v>
      </c>
      <c r="B8777" s="103" t="s">
        <v>347</v>
      </c>
      <c r="C8777" s="103" t="s">
        <v>89</v>
      </c>
      <c r="D8777" s="103" t="s">
        <v>416</v>
      </c>
      <c r="E8777" s="103" t="s">
        <v>417</v>
      </c>
      <c r="F8777" s="103" t="s">
        <v>417</v>
      </c>
      <c r="G8777" s="103" t="s">
        <v>201</v>
      </c>
      <c r="H8777" s="103" t="s">
        <v>351</v>
      </c>
      <c r="I8777" s="103" t="s">
        <v>92</v>
      </c>
      <c r="J8777" s="215">
        <v>3589.53</v>
      </c>
      <c r="K8777" s="216" t="s">
        <v>347</v>
      </c>
    </row>
    <row r="8778" spans="1:11" x14ac:dyDescent="0.25">
      <c r="A8778" s="103" t="s">
        <v>806</v>
      </c>
      <c r="B8778" s="103" t="s">
        <v>347</v>
      </c>
      <c r="C8778" s="103" t="s">
        <v>89</v>
      </c>
      <c r="D8778" s="103" t="s">
        <v>416</v>
      </c>
      <c r="E8778" s="103" t="s">
        <v>417</v>
      </c>
      <c r="F8778" s="103" t="s">
        <v>417</v>
      </c>
      <c r="G8778" s="103" t="s">
        <v>201</v>
      </c>
      <c r="H8778" s="103" t="s">
        <v>351</v>
      </c>
      <c r="I8778" s="103" t="s">
        <v>92</v>
      </c>
      <c r="J8778" s="215">
        <v>5227.8999999999996</v>
      </c>
      <c r="K8778" s="216" t="s">
        <v>347</v>
      </c>
    </row>
    <row r="8779" spans="1:11" x14ac:dyDescent="0.25">
      <c r="A8779" s="103" t="s">
        <v>807</v>
      </c>
      <c r="B8779" s="103" t="s">
        <v>347</v>
      </c>
      <c r="C8779" s="103" t="s">
        <v>89</v>
      </c>
      <c r="D8779" s="103" t="s">
        <v>416</v>
      </c>
      <c r="E8779" s="103" t="s">
        <v>417</v>
      </c>
      <c r="F8779" s="103" t="s">
        <v>417</v>
      </c>
      <c r="G8779" s="103" t="s">
        <v>201</v>
      </c>
      <c r="H8779" s="103" t="s">
        <v>351</v>
      </c>
      <c r="I8779" s="103" t="s">
        <v>92</v>
      </c>
      <c r="J8779" s="215">
        <v>7444.96</v>
      </c>
      <c r="K8779" s="216" t="s">
        <v>347</v>
      </c>
    </row>
    <row r="8780" spans="1:11" x14ac:dyDescent="0.25">
      <c r="A8780" s="103" t="s">
        <v>809</v>
      </c>
      <c r="B8780" s="103" t="s">
        <v>347</v>
      </c>
      <c r="C8780" s="103" t="s">
        <v>89</v>
      </c>
      <c r="D8780" s="103" t="s">
        <v>416</v>
      </c>
      <c r="E8780" s="103" t="s">
        <v>417</v>
      </c>
      <c r="F8780" s="103" t="s">
        <v>417</v>
      </c>
      <c r="G8780" s="103" t="s">
        <v>209</v>
      </c>
      <c r="H8780" s="103" t="s">
        <v>352</v>
      </c>
      <c r="I8780" s="103" t="s">
        <v>92</v>
      </c>
      <c r="J8780" s="215">
        <v>2623.68</v>
      </c>
      <c r="K8780" s="216" t="s">
        <v>347</v>
      </c>
    </row>
    <row r="8781" spans="1:11" x14ac:dyDescent="0.25">
      <c r="A8781" s="103" t="s">
        <v>810</v>
      </c>
      <c r="B8781" s="103" t="s">
        <v>347</v>
      </c>
      <c r="C8781" s="103" t="s">
        <v>89</v>
      </c>
      <c r="D8781" s="103" t="s">
        <v>416</v>
      </c>
      <c r="E8781" s="103" t="s">
        <v>417</v>
      </c>
      <c r="F8781" s="103" t="s">
        <v>417</v>
      </c>
      <c r="G8781" s="103" t="s">
        <v>209</v>
      </c>
      <c r="H8781" s="103" t="s">
        <v>352</v>
      </c>
      <c r="I8781" s="103" t="s">
        <v>92</v>
      </c>
      <c r="J8781" s="215">
        <v>2405.04</v>
      </c>
      <c r="K8781" s="216" t="s">
        <v>347</v>
      </c>
    </row>
    <row r="8782" spans="1:11" x14ac:dyDescent="0.25">
      <c r="A8782" s="103" t="s">
        <v>1038</v>
      </c>
      <c r="B8782" s="103" t="s">
        <v>347</v>
      </c>
      <c r="C8782" s="103" t="s">
        <v>89</v>
      </c>
      <c r="D8782" s="103" t="s">
        <v>416</v>
      </c>
      <c r="E8782" s="103" t="s">
        <v>417</v>
      </c>
      <c r="F8782" s="103" t="s">
        <v>417</v>
      </c>
      <c r="G8782" s="103" t="s">
        <v>209</v>
      </c>
      <c r="H8782" s="103" t="s">
        <v>352</v>
      </c>
      <c r="I8782" s="103" t="s">
        <v>92</v>
      </c>
      <c r="J8782" s="215">
        <v>2994.5</v>
      </c>
      <c r="K8782" s="216" t="s">
        <v>347</v>
      </c>
    </row>
    <row r="8783" spans="1:11" x14ac:dyDescent="0.25">
      <c r="A8783" s="103" t="s">
        <v>806</v>
      </c>
      <c r="B8783" s="103" t="s">
        <v>347</v>
      </c>
      <c r="C8783" s="103" t="s">
        <v>89</v>
      </c>
      <c r="D8783" s="103" t="s">
        <v>416</v>
      </c>
      <c r="E8783" s="103" t="s">
        <v>417</v>
      </c>
      <c r="F8783" s="103" t="s">
        <v>417</v>
      </c>
      <c r="G8783" s="103" t="s">
        <v>209</v>
      </c>
      <c r="H8783" s="103" t="s">
        <v>352</v>
      </c>
      <c r="I8783" s="103" t="s">
        <v>92</v>
      </c>
      <c r="J8783" s="215">
        <v>1539.68</v>
      </c>
      <c r="K8783" s="216" t="s">
        <v>347</v>
      </c>
    </row>
    <row r="8784" spans="1:11" x14ac:dyDescent="0.25">
      <c r="A8784" s="103" t="s">
        <v>807</v>
      </c>
      <c r="B8784" s="103" t="s">
        <v>347</v>
      </c>
      <c r="C8784" s="103" t="s">
        <v>89</v>
      </c>
      <c r="D8784" s="103" t="s">
        <v>416</v>
      </c>
      <c r="E8784" s="103" t="s">
        <v>417</v>
      </c>
      <c r="F8784" s="103" t="s">
        <v>417</v>
      </c>
      <c r="G8784" s="103" t="s">
        <v>209</v>
      </c>
      <c r="H8784" s="103" t="s">
        <v>352</v>
      </c>
      <c r="I8784" s="103" t="s">
        <v>92</v>
      </c>
      <c r="J8784" s="215">
        <v>2909.75</v>
      </c>
      <c r="K8784" s="216" t="s">
        <v>347</v>
      </c>
    </row>
    <row r="8785" spans="1:11" x14ac:dyDescent="0.25">
      <c r="A8785" s="103" t="s">
        <v>808</v>
      </c>
      <c r="B8785" s="103" t="s">
        <v>347</v>
      </c>
      <c r="C8785" s="103" t="s">
        <v>89</v>
      </c>
      <c r="D8785" s="103" t="s">
        <v>416</v>
      </c>
      <c r="E8785" s="103" t="s">
        <v>417</v>
      </c>
      <c r="F8785" s="103" t="s">
        <v>417</v>
      </c>
      <c r="G8785" s="103" t="s">
        <v>220</v>
      </c>
      <c r="H8785" s="103" t="s">
        <v>405</v>
      </c>
      <c r="I8785" s="103" t="s">
        <v>92</v>
      </c>
      <c r="J8785" s="215">
        <v>4535.46</v>
      </c>
      <c r="K8785" s="216" t="s">
        <v>347</v>
      </c>
    </row>
    <row r="8786" spans="1:11" x14ac:dyDescent="0.25">
      <c r="A8786" s="103" t="s">
        <v>809</v>
      </c>
      <c r="B8786" s="103" t="s">
        <v>347</v>
      </c>
      <c r="C8786" s="103" t="s">
        <v>89</v>
      </c>
      <c r="D8786" s="103" t="s">
        <v>416</v>
      </c>
      <c r="E8786" s="103" t="s">
        <v>417</v>
      </c>
      <c r="F8786" s="103" t="s">
        <v>417</v>
      </c>
      <c r="G8786" s="103" t="s">
        <v>220</v>
      </c>
      <c r="H8786" s="103" t="s">
        <v>405</v>
      </c>
      <c r="I8786" s="103" t="s">
        <v>92</v>
      </c>
      <c r="J8786" s="215">
        <v>4382.0600000000004</v>
      </c>
      <c r="K8786" s="216" t="s">
        <v>347</v>
      </c>
    </row>
    <row r="8787" spans="1:11" x14ac:dyDescent="0.25">
      <c r="A8787" s="103" t="s">
        <v>810</v>
      </c>
      <c r="B8787" s="103" t="s">
        <v>347</v>
      </c>
      <c r="C8787" s="103" t="s">
        <v>89</v>
      </c>
      <c r="D8787" s="103" t="s">
        <v>416</v>
      </c>
      <c r="E8787" s="103" t="s">
        <v>417</v>
      </c>
      <c r="F8787" s="103" t="s">
        <v>417</v>
      </c>
      <c r="G8787" s="103" t="s">
        <v>220</v>
      </c>
      <c r="H8787" s="103" t="s">
        <v>405</v>
      </c>
      <c r="I8787" s="103" t="s">
        <v>92</v>
      </c>
      <c r="J8787" s="215">
        <v>2434.48</v>
      </c>
      <c r="K8787" s="216" t="s">
        <v>347</v>
      </c>
    </row>
    <row r="8788" spans="1:11" x14ac:dyDescent="0.25">
      <c r="A8788" s="103" t="s">
        <v>1038</v>
      </c>
      <c r="B8788" s="103" t="s">
        <v>347</v>
      </c>
      <c r="C8788" s="103" t="s">
        <v>89</v>
      </c>
      <c r="D8788" s="103" t="s">
        <v>416</v>
      </c>
      <c r="E8788" s="103" t="s">
        <v>417</v>
      </c>
      <c r="F8788" s="103" t="s">
        <v>417</v>
      </c>
      <c r="G8788" s="103" t="s">
        <v>220</v>
      </c>
      <c r="H8788" s="103" t="s">
        <v>405</v>
      </c>
      <c r="I8788" s="103" t="s">
        <v>92</v>
      </c>
      <c r="J8788" s="215">
        <v>4535.4799999999996</v>
      </c>
      <c r="K8788" s="216" t="s">
        <v>347</v>
      </c>
    </row>
    <row r="8789" spans="1:11" x14ac:dyDescent="0.25">
      <c r="A8789" s="103" t="s">
        <v>806</v>
      </c>
      <c r="B8789" s="103" t="s">
        <v>347</v>
      </c>
      <c r="C8789" s="103" t="s">
        <v>89</v>
      </c>
      <c r="D8789" s="103" t="s">
        <v>416</v>
      </c>
      <c r="E8789" s="103" t="s">
        <v>417</v>
      </c>
      <c r="F8789" s="103" t="s">
        <v>417</v>
      </c>
      <c r="G8789" s="103" t="s">
        <v>220</v>
      </c>
      <c r="H8789" s="103" t="s">
        <v>405</v>
      </c>
      <c r="I8789" s="103" t="s">
        <v>92</v>
      </c>
      <c r="J8789" s="215">
        <v>3954.82</v>
      </c>
      <c r="K8789" s="216" t="s">
        <v>347</v>
      </c>
    </row>
    <row r="8790" spans="1:11" x14ac:dyDescent="0.25">
      <c r="A8790" s="103" t="s">
        <v>807</v>
      </c>
      <c r="B8790" s="103" t="s">
        <v>347</v>
      </c>
      <c r="C8790" s="103" t="s">
        <v>89</v>
      </c>
      <c r="D8790" s="103" t="s">
        <v>416</v>
      </c>
      <c r="E8790" s="103" t="s">
        <v>417</v>
      </c>
      <c r="F8790" s="103" t="s">
        <v>417</v>
      </c>
      <c r="G8790" s="103" t="s">
        <v>220</v>
      </c>
      <c r="H8790" s="103" t="s">
        <v>405</v>
      </c>
      <c r="I8790" s="103" t="s">
        <v>92</v>
      </c>
      <c r="J8790" s="215">
        <v>7055.18</v>
      </c>
      <c r="K8790" s="216" t="s">
        <v>347</v>
      </c>
    </row>
    <row r="8791" spans="1:11" x14ac:dyDescent="0.25">
      <c r="A8791" s="103" t="s">
        <v>808</v>
      </c>
      <c r="B8791" s="103" t="s">
        <v>347</v>
      </c>
      <c r="C8791" s="103" t="s">
        <v>89</v>
      </c>
      <c r="D8791" s="103" t="s">
        <v>416</v>
      </c>
      <c r="E8791" s="103" t="s">
        <v>417</v>
      </c>
      <c r="F8791" s="103" t="s">
        <v>417</v>
      </c>
      <c r="G8791" s="103" t="s">
        <v>557</v>
      </c>
      <c r="H8791" s="103" t="s">
        <v>558</v>
      </c>
      <c r="I8791" s="103" t="s">
        <v>92</v>
      </c>
      <c r="J8791" s="215">
        <v>3634.62</v>
      </c>
      <c r="K8791" s="216" t="s">
        <v>347</v>
      </c>
    </row>
    <row r="8792" spans="1:11" x14ac:dyDescent="0.25">
      <c r="A8792" s="103" t="s">
        <v>809</v>
      </c>
      <c r="B8792" s="103" t="s">
        <v>347</v>
      </c>
      <c r="C8792" s="103" t="s">
        <v>89</v>
      </c>
      <c r="D8792" s="103" t="s">
        <v>416</v>
      </c>
      <c r="E8792" s="103" t="s">
        <v>417</v>
      </c>
      <c r="F8792" s="103" t="s">
        <v>417</v>
      </c>
      <c r="G8792" s="103" t="s">
        <v>557</v>
      </c>
      <c r="H8792" s="103" t="s">
        <v>558</v>
      </c>
      <c r="I8792" s="103" t="s">
        <v>92</v>
      </c>
      <c r="J8792" s="215">
        <v>3115.02</v>
      </c>
      <c r="K8792" s="216" t="s">
        <v>347</v>
      </c>
    </row>
    <row r="8793" spans="1:11" x14ac:dyDescent="0.25">
      <c r="A8793" s="103" t="s">
        <v>810</v>
      </c>
      <c r="B8793" s="103" t="s">
        <v>347</v>
      </c>
      <c r="C8793" s="103" t="s">
        <v>89</v>
      </c>
      <c r="D8793" s="103" t="s">
        <v>416</v>
      </c>
      <c r="E8793" s="103" t="s">
        <v>417</v>
      </c>
      <c r="F8793" s="103" t="s">
        <v>417</v>
      </c>
      <c r="G8793" s="103" t="s">
        <v>557</v>
      </c>
      <c r="H8793" s="103" t="s">
        <v>558</v>
      </c>
      <c r="I8793" s="103" t="s">
        <v>92</v>
      </c>
      <c r="J8793" s="215">
        <v>3114.38</v>
      </c>
      <c r="K8793" s="216" t="s">
        <v>347</v>
      </c>
    </row>
    <row r="8794" spans="1:11" x14ac:dyDescent="0.25">
      <c r="A8794" s="103" t="s">
        <v>1038</v>
      </c>
      <c r="B8794" s="103" t="s">
        <v>347</v>
      </c>
      <c r="C8794" s="103" t="s">
        <v>89</v>
      </c>
      <c r="D8794" s="103" t="s">
        <v>416</v>
      </c>
      <c r="E8794" s="103" t="s">
        <v>417</v>
      </c>
      <c r="F8794" s="103" t="s">
        <v>417</v>
      </c>
      <c r="G8794" s="103" t="s">
        <v>557</v>
      </c>
      <c r="H8794" s="103" t="s">
        <v>558</v>
      </c>
      <c r="I8794" s="103" t="s">
        <v>92</v>
      </c>
      <c r="J8794" s="215">
        <v>3115.42</v>
      </c>
      <c r="K8794" s="216" t="s">
        <v>347</v>
      </c>
    </row>
    <row r="8795" spans="1:11" x14ac:dyDescent="0.25">
      <c r="A8795" s="103" t="s">
        <v>806</v>
      </c>
      <c r="B8795" s="103" t="s">
        <v>347</v>
      </c>
      <c r="C8795" s="103" t="s">
        <v>89</v>
      </c>
      <c r="D8795" s="103" t="s">
        <v>416</v>
      </c>
      <c r="E8795" s="103" t="s">
        <v>417</v>
      </c>
      <c r="F8795" s="103" t="s">
        <v>417</v>
      </c>
      <c r="G8795" s="103" t="s">
        <v>557</v>
      </c>
      <c r="H8795" s="103" t="s">
        <v>558</v>
      </c>
      <c r="I8795" s="103" t="s">
        <v>92</v>
      </c>
      <c r="J8795" s="215">
        <v>3894.24</v>
      </c>
      <c r="K8795" s="216" t="s">
        <v>347</v>
      </c>
    </row>
    <row r="8796" spans="1:11" x14ac:dyDescent="0.25">
      <c r="A8796" s="103" t="s">
        <v>807</v>
      </c>
      <c r="B8796" s="103" t="s">
        <v>347</v>
      </c>
      <c r="C8796" s="103" t="s">
        <v>89</v>
      </c>
      <c r="D8796" s="103" t="s">
        <v>416</v>
      </c>
      <c r="E8796" s="103" t="s">
        <v>417</v>
      </c>
      <c r="F8796" s="103" t="s">
        <v>417</v>
      </c>
      <c r="G8796" s="103" t="s">
        <v>557</v>
      </c>
      <c r="H8796" s="103" t="s">
        <v>558</v>
      </c>
      <c r="I8796" s="103" t="s">
        <v>92</v>
      </c>
      <c r="J8796" s="215">
        <v>4283.68</v>
      </c>
      <c r="K8796" s="216" t="s">
        <v>347</v>
      </c>
    </row>
    <row r="8797" spans="1:11" x14ac:dyDescent="0.25">
      <c r="A8797" s="103" t="s">
        <v>808</v>
      </c>
      <c r="B8797" s="103" t="s">
        <v>347</v>
      </c>
      <c r="C8797" s="103" t="s">
        <v>89</v>
      </c>
      <c r="D8797" s="103" t="s">
        <v>416</v>
      </c>
      <c r="E8797" s="103" t="s">
        <v>417</v>
      </c>
      <c r="F8797" s="103" t="s">
        <v>417</v>
      </c>
      <c r="G8797" s="103" t="s">
        <v>204</v>
      </c>
      <c r="H8797" s="103" t="s">
        <v>353</v>
      </c>
      <c r="I8797" s="103" t="s">
        <v>92</v>
      </c>
      <c r="J8797" s="215">
        <v>8158.16</v>
      </c>
      <c r="K8797" s="216" t="s">
        <v>347</v>
      </c>
    </row>
    <row r="8798" spans="1:11" x14ac:dyDescent="0.25">
      <c r="A8798" s="103" t="s">
        <v>809</v>
      </c>
      <c r="B8798" s="103" t="s">
        <v>347</v>
      </c>
      <c r="C8798" s="103" t="s">
        <v>89</v>
      </c>
      <c r="D8798" s="103" t="s">
        <v>416</v>
      </c>
      <c r="E8798" s="103" t="s">
        <v>417</v>
      </c>
      <c r="F8798" s="103" t="s">
        <v>417</v>
      </c>
      <c r="G8798" s="103" t="s">
        <v>204</v>
      </c>
      <c r="H8798" s="103" t="s">
        <v>353</v>
      </c>
      <c r="I8798" s="103" t="s">
        <v>92</v>
      </c>
      <c r="J8798" s="215">
        <v>6371.94</v>
      </c>
      <c r="K8798" s="216" t="s">
        <v>347</v>
      </c>
    </row>
    <row r="8799" spans="1:11" x14ac:dyDescent="0.25">
      <c r="A8799" s="103" t="s">
        <v>810</v>
      </c>
      <c r="B8799" s="103" t="s">
        <v>347</v>
      </c>
      <c r="C8799" s="103" t="s">
        <v>89</v>
      </c>
      <c r="D8799" s="103" t="s">
        <v>416</v>
      </c>
      <c r="E8799" s="103" t="s">
        <v>417</v>
      </c>
      <c r="F8799" s="103" t="s">
        <v>417</v>
      </c>
      <c r="G8799" s="103" t="s">
        <v>204</v>
      </c>
      <c r="H8799" s="103" t="s">
        <v>353</v>
      </c>
      <c r="I8799" s="103" t="s">
        <v>92</v>
      </c>
      <c r="J8799" s="215">
        <v>5367.63</v>
      </c>
      <c r="K8799" s="216" t="s">
        <v>347</v>
      </c>
    </row>
    <row r="8800" spans="1:11" x14ac:dyDescent="0.25">
      <c r="A8800" s="103" t="s">
        <v>1038</v>
      </c>
      <c r="B8800" s="103" t="s">
        <v>347</v>
      </c>
      <c r="C8800" s="103" t="s">
        <v>89</v>
      </c>
      <c r="D8800" s="103" t="s">
        <v>416</v>
      </c>
      <c r="E8800" s="103" t="s">
        <v>417</v>
      </c>
      <c r="F8800" s="103" t="s">
        <v>417</v>
      </c>
      <c r="G8800" s="103" t="s">
        <v>204</v>
      </c>
      <c r="H8800" s="103" t="s">
        <v>353</v>
      </c>
      <c r="I8800" s="103" t="s">
        <v>92</v>
      </c>
      <c r="J8800" s="215">
        <v>5571.2</v>
      </c>
      <c r="K8800" s="216" t="s">
        <v>347</v>
      </c>
    </row>
    <row r="8801" spans="1:11" x14ac:dyDescent="0.25">
      <c r="A8801" s="103" t="s">
        <v>806</v>
      </c>
      <c r="B8801" s="103" t="s">
        <v>347</v>
      </c>
      <c r="C8801" s="103" t="s">
        <v>89</v>
      </c>
      <c r="D8801" s="103" t="s">
        <v>416</v>
      </c>
      <c r="E8801" s="103" t="s">
        <v>417</v>
      </c>
      <c r="F8801" s="103" t="s">
        <v>417</v>
      </c>
      <c r="G8801" s="103" t="s">
        <v>204</v>
      </c>
      <c r="H8801" s="103" t="s">
        <v>353</v>
      </c>
      <c r="I8801" s="103" t="s">
        <v>92</v>
      </c>
      <c r="J8801" s="215">
        <v>7663.68</v>
      </c>
      <c r="K8801" s="216" t="s">
        <v>347</v>
      </c>
    </row>
    <row r="8802" spans="1:11" x14ac:dyDescent="0.25">
      <c r="A8802" s="103" t="s">
        <v>807</v>
      </c>
      <c r="B8802" s="103" t="s">
        <v>347</v>
      </c>
      <c r="C8802" s="103" t="s">
        <v>89</v>
      </c>
      <c r="D8802" s="103" t="s">
        <v>416</v>
      </c>
      <c r="E8802" s="103" t="s">
        <v>417</v>
      </c>
      <c r="F8802" s="103" t="s">
        <v>417</v>
      </c>
      <c r="G8802" s="103" t="s">
        <v>204</v>
      </c>
      <c r="H8802" s="103" t="s">
        <v>353</v>
      </c>
      <c r="I8802" s="103" t="s">
        <v>92</v>
      </c>
      <c r="J8802" s="215">
        <v>11645.72</v>
      </c>
      <c r="K8802" s="216" t="s">
        <v>347</v>
      </c>
    </row>
    <row r="8803" spans="1:11" x14ac:dyDescent="0.25">
      <c r="A8803" s="103" t="s">
        <v>808</v>
      </c>
      <c r="B8803" s="103" t="s">
        <v>347</v>
      </c>
      <c r="C8803" s="103" t="s">
        <v>89</v>
      </c>
      <c r="D8803" s="103" t="s">
        <v>416</v>
      </c>
      <c r="E8803" s="103" t="s">
        <v>417</v>
      </c>
      <c r="F8803" s="103" t="s">
        <v>417</v>
      </c>
      <c r="G8803" s="103" t="s">
        <v>207</v>
      </c>
      <c r="H8803" s="103" t="s">
        <v>354</v>
      </c>
      <c r="I8803" s="103" t="s">
        <v>92</v>
      </c>
      <c r="J8803" s="215">
        <v>9219.6</v>
      </c>
      <c r="K8803" s="216" t="s">
        <v>347</v>
      </c>
    </row>
    <row r="8804" spans="1:11" x14ac:dyDescent="0.25">
      <c r="A8804" s="103" t="s">
        <v>809</v>
      </c>
      <c r="B8804" s="103" t="s">
        <v>347</v>
      </c>
      <c r="C8804" s="103" t="s">
        <v>89</v>
      </c>
      <c r="D8804" s="103" t="s">
        <v>416</v>
      </c>
      <c r="E8804" s="103" t="s">
        <v>417</v>
      </c>
      <c r="F8804" s="103" t="s">
        <v>417</v>
      </c>
      <c r="G8804" s="103" t="s">
        <v>207</v>
      </c>
      <c r="H8804" s="103" t="s">
        <v>354</v>
      </c>
      <c r="I8804" s="103" t="s">
        <v>92</v>
      </c>
      <c r="J8804" s="215">
        <v>8198.8799999999992</v>
      </c>
      <c r="K8804" s="216" t="s">
        <v>347</v>
      </c>
    </row>
    <row r="8805" spans="1:11" x14ac:dyDescent="0.25">
      <c r="A8805" s="103" t="s">
        <v>810</v>
      </c>
      <c r="B8805" s="103" t="s">
        <v>347</v>
      </c>
      <c r="C8805" s="103" t="s">
        <v>89</v>
      </c>
      <c r="D8805" s="103" t="s">
        <v>416</v>
      </c>
      <c r="E8805" s="103" t="s">
        <v>417</v>
      </c>
      <c r="F8805" s="103" t="s">
        <v>417</v>
      </c>
      <c r="G8805" s="103" t="s">
        <v>207</v>
      </c>
      <c r="H8805" s="103" t="s">
        <v>354</v>
      </c>
      <c r="I8805" s="103" t="s">
        <v>92</v>
      </c>
      <c r="J8805" s="215">
        <v>7369.14</v>
      </c>
      <c r="K8805" s="216" t="s">
        <v>347</v>
      </c>
    </row>
    <row r="8806" spans="1:11" x14ac:dyDescent="0.25">
      <c r="A8806" s="103" t="s">
        <v>1038</v>
      </c>
      <c r="B8806" s="103" t="s">
        <v>347</v>
      </c>
      <c r="C8806" s="103" t="s">
        <v>89</v>
      </c>
      <c r="D8806" s="103" t="s">
        <v>416</v>
      </c>
      <c r="E8806" s="103" t="s">
        <v>417</v>
      </c>
      <c r="F8806" s="103" t="s">
        <v>417</v>
      </c>
      <c r="G8806" s="103" t="s">
        <v>207</v>
      </c>
      <c r="H8806" s="103" t="s">
        <v>354</v>
      </c>
      <c r="I8806" s="103" t="s">
        <v>92</v>
      </c>
      <c r="J8806" s="215">
        <v>8697.5300000000007</v>
      </c>
      <c r="K8806" s="216" t="s">
        <v>347</v>
      </c>
    </row>
    <row r="8807" spans="1:11" x14ac:dyDescent="0.25">
      <c r="A8807" s="103" t="s">
        <v>806</v>
      </c>
      <c r="B8807" s="103" t="s">
        <v>347</v>
      </c>
      <c r="C8807" s="103" t="s">
        <v>89</v>
      </c>
      <c r="D8807" s="103" t="s">
        <v>416</v>
      </c>
      <c r="E8807" s="103" t="s">
        <v>417</v>
      </c>
      <c r="F8807" s="103" t="s">
        <v>417</v>
      </c>
      <c r="G8807" s="103" t="s">
        <v>207</v>
      </c>
      <c r="H8807" s="103" t="s">
        <v>354</v>
      </c>
      <c r="I8807" s="103" t="s">
        <v>92</v>
      </c>
      <c r="J8807" s="215">
        <v>8602.8700000000008</v>
      </c>
      <c r="K8807" s="216" t="s">
        <v>347</v>
      </c>
    </row>
    <row r="8808" spans="1:11" x14ac:dyDescent="0.25">
      <c r="A8808" s="103" t="s">
        <v>807</v>
      </c>
      <c r="B8808" s="103" t="s">
        <v>347</v>
      </c>
      <c r="C8808" s="103" t="s">
        <v>89</v>
      </c>
      <c r="D8808" s="103" t="s">
        <v>416</v>
      </c>
      <c r="E8808" s="103" t="s">
        <v>417</v>
      </c>
      <c r="F8808" s="103" t="s">
        <v>417</v>
      </c>
      <c r="G8808" s="103" t="s">
        <v>207</v>
      </c>
      <c r="H8808" s="103" t="s">
        <v>354</v>
      </c>
      <c r="I8808" s="103" t="s">
        <v>92</v>
      </c>
      <c r="J8808" s="215">
        <v>13864.02</v>
      </c>
      <c r="K8808" s="216" t="s">
        <v>347</v>
      </c>
    </row>
    <row r="8809" spans="1:11" x14ac:dyDescent="0.25">
      <c r="A8809" s="103" t="s">
        <v>808</v>
      </c>
      <c r="B8809" s="103" t="s">
        <v>347</v>
      </c>
      <c r="C8809" s="103" t="s">
        <v>89</v>
      </c>
      <c r="D8809" s="103" t="s">
        <v>416</v>
      </c>
      <c r="E8809" s="103" t="s">
        <v>417</v>
      </c>
      <c r="F8809" s="103" t="s">
        <v>417</v>
      </c>
      <c r="G8809" s="103" t="s">
        <v>219</v>
      </c>
      <c r="H8809" s="103" t="s">
        <v>406</v>
      </c>
      <c r="I8809" s="103" t="s">
        <v>92</v>
      </c>
      <c r="J8809" s="215">
        <v>18283.78</v>
      </c>
      <c r="K8809" s="216" t="s">
        <v>347</v>
      </c>
    </row>
    <row r="8810" spans="1:11" x14ac:dyDescent="0.25">
      <c r="A8810" s="103" t="s">
        <v>809</v>
      </c>
      <c r="B8810" s="103" t="s">
        <v>347</v>
      </c>
      <c r="C8810" s="103" t="s">
        <v>89</v>
      </c>
      <c r="D8810" s="103" t="s">
        <v>416</v>
      </c>
      <c r="E8810" s="103" t="s">
        <v>417</v>
      </c>
      <c r="F8810" s="103" t="s">
        <v>417</v>
      </c>
      <c r="G8810" s="103" t="s">
        <v>219</v>
      </c>
      <c r="H8810" s="103" t="s">
        <v>406</v>
      </c>
      <c r="I8810" s="103" t="s">
        <v>92</v>
      </c>
      <c r="J8810" s="215">
        <v>10918.9</v>
      </c>
      <c r="K8810" s="216" t="s">
        <v>347</v>
      </c>
    </row>
    <row r="8811" spans="1:11" x14ac:dyDescent="0.25">
      <c r="A8811" s="103" t="s">
        <v>810</v>
      </c>
      <c r="B8811" s="103" t="s">
        <v>347</v>
      </c>
      <c r="C8811" s="103" t="s">
        <v>89</v>
      </c>
      <c r="D8811" s="103" t="s">
        <v>416</v>
      </c>
      <c r="E8811" s="103" t="s">
        <v>417</v>
      </c>
      <c r="F8811" s="103" t="s">
        <v>417</v>
      </c>
      <c r="G8811" s="103" t="s">
        <v>219</v>
      </c>
      <c r="H8811" s="103" t="s">
        <v>406</v>
      </c>
      <c r="I8811" s="103" t="s">
        <v>92</v>
      </c>
      <c r="J8811" s="215">
        <v>6849.18</v>
      </c>
      <c r="K8811" s="216" t="s">
        <v>347</v>
      </c>
    </row>
    <row r="8812" spans="1:11" x14ac:dyDescent="0.25">
      <c r="A8812" s="103" t="s">
        <v>1038</v>
      </c>
      <c r="B8812" s="103" t="s">
        <v>347</v>
      </c>
      <c r="C8812" s="103" t="s">
        <v>89</v>
      </c>
      <c r="D8812" s="103" t="s">
        <v>416</v>
      </c>
      <c r="E8812" s="103" t="s">
        <v>417</v>
      </c>
      <c r="F8812" s="103" t="s">
        <v>417</v>
      </c>
      <c r="G8812" s="103" t="s">
        <v>219</v>
      </c>
      <c r="H8812" s="103" t="s">
        <v>406</v>
      </c>
      <c r="I8812" s="103" t="s">
        <v>92</v>
      </c>
      <c r="J8812" s="215">
        <v>15920.74</v>
      </c>
      <c r="K8812" s="216" t="s">
        <v>347</v>
      </c>
    </row>
    <row r="8813" spans="1:11" x14ac:dyDescent="0.25">
      <c r="A8813" s="103" t="s">
        <v>806</v>
      </c>
      <c r="B8813" s="103" t="s">
        <v>347</v>
      </c>
      <c r="C8813" s="103" t="s">
        <v>89</v>
      </c>
      <c r="D8813" s="103" t="s">
        <v>416</v>
      </c>
      <c r="E8813" s="103" t="s">
        <v>417</v>
      </c>
      <c r="F8813" s="103" t="s">
        <v>417</v>
      </c>
      <c r="G8813" s="103" t="s">
        <v>219</v>
      </c>
      <c r="H8813" s="103" t="s">
        <v>406</v>
      </c>
      <c r="I8813" s="103" t="s">
        <v>92</v>
      </c>
      <c r="J8813" s="215">
        <v>16321.78</v>
      </c>
      <c r="K8813" s="216" t="s">
        <v>347</v>
      </c>
    </row>
    <row r="8814" spans="1:11" x14ac:dyDescent="0.25">
      <c r="A8814" s="103" t="s">
        <v>807</v>
      </c>
      <c r="B8814" s="103" t="s">
        <v>347</v>
      </c>
      <c r="C8814" s="103" t="s">
        <v>89</v>
      </c>
      <c r="D8814" s="103" t="s">
        <v>416</v>
      </c>
      <c r="E8814" s="103" t="s">
        <v>417</v>
      </c>
      <c r="F8814" s="103" t="s">
        <v>417</v>
      </c>
      <c r="G8814" s="103" t="s">
        <v>219</v>
      </c>
      <c r="H8814" s="103" t="s">
        <v>406</v>
      </c>
      <c r="I8814" s="103" t="s">
        <v>92</v>
      </c>
      <c r="J8814" s="215">
        <v>27062.76</v>
      </c>
      <c r="K8814" s="216" t="s">
        <v>347</v>
      </c>
    </row>
    <row r="8815" spans="1:11" x14ac:dyDescent="0.25">
      <c r="A8815" s="103" t="s">
        <v>808</v>
      </c>
      <c r="B8815" s="103" t="s">
        <v>347</v>
      </c>
      <c r="C8815" s="103" t="s">
        <v>89</v>
      </c>
      <c r="D8815" s="103" t="s">
        <v>416</v>
      </c>
      <c r="E8815" s="103" t="s">
        <v>417</v>
      </c>
      <c r="F8815" s="103" t="s">
        <v>417</v>
      </c>
      <c r="G8815" s="103" t="s">
        <v>213</v>
      </c>
      <c r="H8815" s="103" t="s">
        <v>355</v>
      </c>
      <c r="I8815" s="103" t="s">
        <v>92</v>
      </c>
      <c r="J8815" s="215">
        <v>20160.72</v>
      </c>
      <c r="K8815" s="216" t="s">
        <v>347</v>
      </c>
    </row>
    <row r="8816" spans="1:11" x14ac:dyDescent="0.25">
      <c r="A8816" s="103" t="s">
        <v>809</v>
      </c>
      <c r="B8816" s="103" t="s">
        <v>347</v>
      </c>
      <c r="C8816" s="103" t="s">
        <v>89</v>
      </c>
      <c r="D8816" s="103" t="s">
        <v>416</v>
      </c>
      <c r="E8816" s="103" t="s">
        <v>417</v>
      </c>
      <c r="F8816" s="103" t="s">
        <v>417</v>
      </c>
      <c r="G8816" s="103" t="s">
        <v>213</v>
      </c>
      <c r="H8816" s="103" t="s">
        <v>355</v>
      </c>
      <c r="I8816" s="103" t="s">
        <v>92</v>
      </c>
      <c r="J8816" s="215">
        <v>15897.26</v>
      </c>
      <c r="K8816" s="216" t="s">
        <v>347</v>
      </c>
    </row>
    <row r="8817" spans="1:11" x14ac:dyDescent="0.25">
      <c r="A8817" s="103" t="s">
        <v>810</v>
      </c>
      <c r="B8817" s="103" t="s">
        <v>347</v>
      </c>
      <c r="C8817" s="103" t="s">
        <v>89</v>
      </c>
      <c r="D8817" s="103" t="s">
        <v>416</v>
      </c>
      <c r="E8817" s="103" t="s">
        <v>417</v>
      </c>
      <c r="F8817" s="103" t="s">
        <v>417</v>
      </c>
      <c r="G8817" s="103" t="s">
        <v>213</v>
      </c>
      <c r="H8817" s="103" t="s">
        <v>355</v>
      </c>
      <c r="I8817" s="103" t="s">
        <v>92</v>
      </c>
      <c r="J8817" s="215">
        <v>14386.77</v>
      </c>
      <c r="K8817" s="216" t="s">
        <v>347</v>
      </c>
    </row>
    <row r="8818" spans="1:11" x14ac:dyDescent="0.25">
      <c r="A8818" s="103" t="s">
        <v>1038</v>
      </c>
      <c r="B8818" s="103" t="s">
        <v>347</v>
      </c>
      <c r="C8818" s="103" t="s">
        <v>89</v>
      </c>
      <c r="D8818" s="103" t="s">
        <v>416</v>
      </c>
      <c r="E8818" s="103" t="s">
        <v>417</v>
      </c>
      <c r="F8818" s="103" t="s">
        <v>417</v>
      </c>
      <c r="G8818" s="103" t="s">
        <v>213</v>
      </c>
      <c r="H8818" s="103" t="s">
        <v>355</v>
      </c>
      <c r="I8818" s="103" t="s">
        <v>92</v>
      </c>
      <c r="J8818" s="215">
        <v>19584.560000000001</v>
      </c>
      <c r="K8818" s="216" t="s">
        <v>347</v>
      </c>
    </row>
    <row r="8819" spans="1:11" x14ac:dyDescent="0.25">
      <c r="A8819" s="103" t="s">
        <v>806</v>
      </c>
      <c r="B8819" s="103" t="s">
        <v>347</v>
      </c>
      <c r="C8819" s="103" t="s">
        <v>89</v>
      </c>
      <c r="D8819" s="103" t="s">
        <v>416</v>
      </c>
      <c r="E8819" s="103" t="s">
        <v>417</v>
      </c>
      <c r="F8819" s="103" t="s">
        <v>417</v>
      </c>
      <c r="G8819" s="103" t="s">
        <v>213</v>
      </c>
      <c r="H8819" s="103" t="s">
        <v>355</v>
      </c>
      <c r="I8819" s="103" t="s">
        <v>92</v>
      </c>
      <c r="J8819" s="215">
        <v>17498.11</v>
      </c>
      <c r="K8819" s="216" t="s">
        <v>347</v>
      </c>
    </row>
    <row r="8820" spans="1:11" x14ac:dyDescent="0.25">
      <c r="A8820" s="103" t="s">
        <v>807</v>
      </c>
      <c r="B8820" s="103" t="s">
        <v>347</v>
      </c>
      <c r="C8820" s="103" t="s">
        <v>89</v>
      </c>
      <c r="D8820" s="103" t="s">
        <v>416</v>
      </c>
      <c r="E8820" s="103" t="s">
        <v>417</v>
      </c>
      <c r="F8820" s="103" t="s">
        <v>417</v>
      </c>
      <c r="G8820" s="103" t="s">
        <v>213</v>
      </c>
      <c r="H8820" s="103" t="s">
        <v>355</v>
      </c>
      <c r="I8820" s="103" t="s">
        <v>92</v>
      </c>
      <c r="J8820" s="215">
        <v>32668.82</v>
      </c>
      <c r="K8820" s="216" t="s">
        <v>347</v>
      </c>
    </row>
    <row r="8821" spans="1:11" x14ac:dyDescent="0.25">
      <c r="A8821" s="103" t="s">
        <v>808</v>
      </c>
      <c r="B8821" s="103" t="s">
        <v>347</v>
      </c>
      <c r="C8821" s="103" t="s">
        <v>89</v>
      </c>
      <c r="D8821" s="103" t="s">
        <v>416</v>
      </c>
      <c r="E8821" s="103" t="s">
        <v>417</v>
      </c>
      <c r="F8821" s="103" t="s">
        <v>417</v>
      </c>
      <c r="G8821" s="103" t="s">
        <v>145</v>
      </c>
      <c r="H8821" s="103" t="s">
        <v>359</v>
      </c>
      <c r="I8821" s="103" t="s">
        <v>92</v>
      </c>
      <c r="J8821" s="215">
        <v>10251.44</v>
      </c>
      <c r="K8821" s="216" t="s">
        <v>88</v>
      </c>
    </row>
    <row r="8822" spans="1:11" x14ac:dyDescent="0.25">
      <c r="A8822" s="103" t="s">
        <v>809</v>
      </c>
      <c r="B8822" s="103" t="s">
        <v>347</v>
      </c>
      <c r="C8822" s="103" t="s">
        <v>89</v>
      </c>
      <c r="D8822" s="103" t="s">
        <v>416</v>
      </c>
      <c r="E8822" s="103" t="s">
        <v>417</v>
      </c>
      <c r="F8822" s="103" t="s">
        <v>417</v>
      </c>
      <c r="G8822" s="103" t="s">
        <v>145</v>
      </c>
      <c r="H8822" s="103" t="s">
        <v>359</v>
      </c>
      <c r="I8822" s="103" t="s">
        <v>92</v>
      </c>
      <c r="J8822" s="215">
        <v>9970.4</v>
      </c>
      <c r="K8822" s="216" t="s">
        <v>88</v>
      </c>
    </row>
    <row r="8823" spans="1:11" x14ac:dyDescent="0.25">
      <c r="A8823" s="103" t="s">
        <v>810</v>
      </c>
      <c r="B8823" s="103" t="s">
        <v>347</v>
      </c>
      <c r="C8823" s="103" t="s">
        <v>89</v>
      </c>
      <c r="D8823" s="103" t="s">
        <v>416</v>
      </c>
      <c r="E8823" s="103" t="s">
        <v>417</v>
      </c>
      <c r="F8823" s="103" t="s">
        <v>417</v>
      </c>
      <c r="G8823" s="103" t="s">
        <v>145</v>
      </c>
      <c r="H8823" s="103" t="s">
        <v>359</v>
      </c>
      <c r="I8823" s="103" t="s">
        <v>92</v>
      </c>
      <c r="J8823" s="215">
        <v>7061.4</v>
      </c>
      <c r="K8823" s="216" t="s">
        <v>88</v>
      </c>
    </row>
    <row r="8824" spans="1:11" x14ac:dyDescent="0.25">
      <c r="A8824" s="103" t="s">
        <v>1038</v>
      </c>
      <c r="B8824" s="103" t="s">
        <v>347</v>
      </c>
      <c r="C8824" s="103" t="s">
        <v>89</v>
      </c>
      <c r="D8824" s="103" t="s">
        <v>416</v>
      </c>
      <c r="E8824" s="103" t="s">
        <v>417</v>
      </c>
      <c r="F8824" s="103" t="s">
        <v>417</v>
      </c>
      <c r="G8824" s="103" t="s">
        <v>145</v>
      </c>
      <c r="H8824" s="103" t="s">
        <v>359</v>
      </c>
      <c r="I8824" s="103" t="s">
        <v>92</v>
      </c>
      <c r="J8824" s="215">
        <v>9575.7199999999993</v>
      </c>
      <c r="K8824" s="216" t="s">
        <v>88</v>
      </c>
    </row>
    <row r="8825" spans="1:11" x14ac:dyDescent="0.25">
      <c r="A8825" s="103" t="s">
        <v>806</v>
      </c>
      <c r="B8825" s="103" t="s">
        <v>347</v>
      </c>
      <c r="C8825" s="103" t="s">
        <v>89</v>
      </c>
      <c r="D8825" s="103" t="s">
        <v>416</v>
      </c>
      <c r="E8825" s="103" t="s">
        <v>417</v>
      </c>
      <c r="F8825" s="103" t="s">
        <v>417</v>
      </c>
      <c r="G8825" s="103" t="s">
        <v>145</v>
      </c>
      <c r="H8825" s="103" t="s">
        <v>359</v>
      </c>
      <c r="I8825" s="103" t="s">
        <v>92</v>
      </c>
      <c r="J8825" s="215">
        <v>9624.31</v>
      </c>
      <c r="K8825" s="216" t="s">
        <v>88</v>
      </c>
    </row>
    <row r="8826" spans="1:11" x14ac:dyDescent="0.25">
      <c r="A8826" s="103" t="s">
        <v>807</v>
      </c>
      <c r="B8826" s="103" t="s">
        <v>347</v>
      </c>
      <c r="C8826" s="103" t="s">
        <v>89</v>
      </c>
      <c r="D8826" s="103" t="s">
        <v>416</v>
      </c>
      <c r="E8826" s="103" t="s">
        <v>417</v>
      </c>
      <c r="F8826" s="103" t="s">
        <v>417</v>
      </c>
      <c r="G8826" s="103" t="s">
        <v>145</v>
      </c>
      <c r="H8826" s="103" t="s">
        <v>359</v>
      </c>
      <c r="I8826" s="103" t="s">
        <v>92</v>
      </c>
      <c r="J8826" s="215">
        <v>12892.31</v>
      </c>
      <c r="K8826" s="216" t="s">
        <v>88</v>
      </c>
    </row>
    <row r="8827" spans="1:11" x14ac:dyDescent="0.25">
      <c r="A8827" s="103" t="s">
        <v>808</v>
      </c>
      <c r="B8827" s="103" t="s">
        <v>347</v>
      </c>
      <c r="C8827" s="103" t="s">
        <v>89</v>
      </c>
      <c r="D8827" s="103" t="s">
        <v>416</v>
      </c>
      <c r="E8827" s="103" t="s">
        <v>417</v>
      </c>
      <c r="F8827" s="103" t="s">
        <v>417</v>
      </c>
      <c r="G8827" s="103" t="s">
        <v>147</v>
      </c>
      <c r="H8827" s="103" t="s">
        <v>617</v>
      </c>
      <c r="I8827" s="103" t="s">
        <v>92</v>
      </c>
      <c r="J8827" s="215">
        <v>9945.8700000000008</v>
      </c>
      <c r="K8827" s="216" t="s">
        <v>88</v>
      </c>
    </row>
    <row r="8828" spans="1:11" x14ac:dyDescent="0.25">
      <c r="A8828" s="103" t="s">
        <v>809</v>
      </c>
      <c r="B8828" s="103" t="s">
        <v>347</v>
      </c>
      <c r="C8828" s="103" t="s">
        <v>89</v>
      </c>
      <c r="D8828" s="103" t="s">
        <v>416</v>
      </c>
      <c r="E8828" s="103" t="s">
        <v>417</v>
      </c>
      <c r="F8828" s="103" t="s">
        <v>417</v>
      </c>
      <c r="G8828" s="103" t="s">
        <v>147</v>
      </c>
      <c r="H8828" s="103" t="s">
        <v>617</v>
      </c>
      <c r="I8828" s="103" t="s">
        <v>92</v>
      </c>
      <c r="J8828" s="215">
        <v>8573.1299999999992</v>
      </c>
      <c r="K8828" s="216" t="s">
        <v>88</v>
      </c>
    </row>
    <row r="8829" spans="1:11" x14ac:dyDescent="0.25">
      <c r="A8829" s="103" t="s">
        <v>810</v>
      </c>
      <c r="B8829" s="103" t="s">
        <v>347</v>
      </c>
      <c r="C8829" s="103" t="s">
        <v>89</v>
      </c>
      <c r="D8829" s="103" t="s">
        <v>416</v>
      </c>
      <c r="E8829" s="103" t="s">
        <v>417</v>
      </c>
      <c r="F8829" s="103" t="s">
        <v>417</v>
      </c>
      <c r="G8829" s="103" t="s">
        <v>147</v>
      </c>
      <c r="H8829" s="103" t="s">
        <v>617</v>
      </c>
      <c r="I8829" s="103" t="s">
        <v>92</v>
      </c>
      <c r="J8829" s="215">
        <v>5612.49</v>
      </c>
      <c r="K8829" s="216" t="s">
        <v>88</v>
      </c>
    </row>
    <row r="8830" spans="1:11" x14ac:dyDescent="0.25">
      <c r="A8830" s="103" t="s">
        <v>1038</v>
      </c>
      <c r="B8830" s="103" t="s">
        <v>347</v>
      </c>
      <c r="C8830" s="103" t="s">
        <v>89</v>
      </c>
      <c r="D8830" s="103" t="s">
        <v>416</v>
      </c>
      <c r="E8830" s="103" t="s">
        <v>417</v>
      </c>
      <c r="F8830" s="103" t="s">
        <v>417</v>
      </c>
      <c r="G8830" s="103" t="s">
        <v>147</v>
      </c>
      <c r="H8830" s="103" t="s">
        <v>617</v>
      </c>
      <c r="I8830" s="103" t="s">
        <v>92</v>
      </c>
      <c r="J8830" s="215">
        <v>9276.86</v>
      </c>
      <c r="K8830" s="216" t="s">
        <v>88</v>
      </c>
    </row>
    <row r="8831" spans="1:11" x14ac:dyDescent="0.25">
      <c r="A8831" s="103" t="s">
        <v>806</v>
      </c>
      <c r="B8831" s="103" t="s">
        <v>347</v>
      </c>
      <c r="C8831" s="103" t="s">
        <v>89</v>
      </c>
      <c r="D8831" s="103" t="s">
        <v>416</v>
      </c>
      <c r="E8831" s="103" t="s">
        <v>417</v>
      </c>
      <c r="F8831" s="103" t="s">
        <v>417</v>
      </c>
      <c r="G8831" s="103" t="s">
        <v>147</v>
      </c>
      <c r="H8831" s="103" t="s">
        <v>617</v>
      </c>
      <c r="I8831" s="103" t="s">
        <v>92</v>
      </c>
      <c r="J8831" s="215">
        <v>10057.26</v>
      </c>
      <c r="K8831" s="216" t="s">
        <v>88</v>
      </c>
    </row>
    <row r="8832" spans="1:11" x14ac:dyDescent="0.25">
      <c r="A8832" s="103" t="s">
        <v>807</v>
      </c>
      <c r="B8832" s="103" t="s">
        <v>347</v>
      </c>
      <c r="C8832" s="103" t="s">
        <v>89</v>
      </c>
      <c r="D8832" s="103" t="s">
        <v>416</v>
      </c>
      <c r="E8832" s="103" t="s">
        <v>417</v>
      </c>
      <c r="F8832" s="103" t="s">
        <v>417</v>
      </c>
      <c r="G8832" s="103" t="s">
        <v>147</v>
      </c>
      <c r="H8832" s="103" t="s">
        <v>617</v>
      </c>
      <c r="I8832" s="103" t="s">
        <v>92</v>
      </c>
      <c r="J8832" s="215">
        <v>16122.11</v>
      </c>
      <c r="K8832" s="216" t="s">
        <v>88</v>
      </c>
    </row>
    <row r="8833" spans="1:11" x14ac:dyDescent="0.25">
      <c r="A8833" s="103" t="s">
        <v>808</v>
      </c>
      <c r="B8833" s="103" t="s">
        <v>347</v>
      </c>
      <c r="C8833" s="103" t="s">
        <v>89</v>
      </c>
      <c r="D8833" s="103" t="s">
        <v>416</v>
      </c>
      <c r="E8833" s="103" t="s">
        <v>417</v>
      </c>
      <c r="F8833" s="103" t="s">
        <v>417</v>
      </c>
      <c r="G8833" s="103" t="s">
        <v>99</v>
      </c>
      <c r="H8833" s="103" t="s">
        <v>363</v>
      </c>
      <c r="I8833" s="103" t="s">
        <v>92</v>
      </c>
      <c r="J8833" s="215">
        <v>40.22</v>
      </c>
      <c r="K8833" s="216" t="s">
        <v>88</v>
      </c>
    </row>
    <row r="8834" spans="1:11" x14ac:dyDescent="0.25">
      <c r="A8834" s="103" t="s">
        <v>807</v>
      </c>
      <c r="B8834" s="103" t="s">
        <v>347</v>
      </c>
      <c r="C8834" s="103" t="s">
        <v>89</v>
      </c>
      <c r="D8834" s="103" t="s">
        <v>416</v>
      </c>
      <c r="E8834" s="103" t="s">
        <v>417</v>
      </c>
      <c r="F8834" s="103" t="s">
        <v>417</v>
      </c>
      <c r="G8834" s="103" t="s">
        <v>99</v>
      </c>
      <c r="H8834" s="103" t="s">
        <v>363</v>
      </c>
      <c r="I8834" s="103" t="s">
        <v>92</v>
      </c>
      <c r="J8834" s="215">
        <v>442.36</v>
      </c>
      <c r="K8834" s="216" t="s">
        <v>88</v>
      </c>
    </row>
    <row r="8835" spans="1:11" x14ac:dyDescent="0.25">
      <c r="A8835" s="103" t="s">
        <v>808</v>
      </c>
      <c r="B8835" s="103" t="s">
        <v>347</v>
      </c>
      <c r="C8835" s="103" t="s">
        <v>89</v>
      </c>
      <c r="D8835" s="103" t="s">
        <v>416</v>
      </c>
      <c r="E8835" s="103" t="s">
        <v>417</v>
      </c>
      <c r="F8835" s="103" t="s">
        <v>417</v>
      </c>
      <c r="G8835" s="103" t="s">
        <v>146</v>
      </c>
      <c r="H8835" s="103" t="s">
        <v>364</v>
      </c>
      <c r="I8835" s="103" t="s">
        <v>92</v>
      </c>
      <c r="J8835" s="215">
        <v>2845.85</v>
      </c>
      <c r="K8835" s="216" t="s">
        <v>88</v>
      </c>
    </row>
    <row r="8836" spans="1:11" x14ac:dyDescent="0.25">
      <c r="A8836" s="103" t="s">
        <v>809</v>
      </c>
      <c r="B8836" s="103" t="s">
        <v>347</v>
      </c>
      <c r="C8836" s="103" t="s">
        <v>89</v>
      </c>
      <c r="D8836" s="103" t="s">
        <v>416</v>
      </c>
      <c r="E8836" s="103" t="s">
        <v>417</v>
      </c>
      <c r="F8836" s="103" t="s">
        <v>417</v>
      </c>
      <c r="G8836" s="103" t="s">
        <v>146</v>
      </c>
      <c r="H8836" s="103" t="s">
        <v>364</v>
      </c>
      <c r="I8836" s="103" t="s">
        <v>92</v>
      </c>
      <c r="J8836" s="215">
        <v>2886.38</v>
      </c>
      <c r="K8836" s="216" t="s">
        <v>88</v>
      </c>
    </row>
    <row r="8837" spans="1:11" x14ac:dyDescent="0.25">
      <c r="A8837" s="103" t="s">
        <v>810</v>
      </c>
      <c r="B8837" s="103" t="s">
        <v>347</v>
      </c>
      <c r="C8837" s="103" t="s">
        <v>89</v>
      </c>
      <c r="D8837" s="103" t="s">
        <v>416</v>
      </c>
      <c r="E8837" s="103" t="s">
        <v>417</v>
      </c>
      <c r="F8837" s="103" t="s">
        <v>417</v>
      </c>
      <c r="G8837" s="103" t="s">
        <v>146</v>
      </c>
      <c r="H8837" s="103" t="s">
        <v>364</v>
      </c>
      <c r="I8837" s="103" t="s">
        <v>92</v>
      </c>
      <c r="J8837" s="215">
        <v>2287.15</v>
      </c>
      <c r="K8837" s="216" t="s">
        <v>88</v>
      </c>
    </row>
    <row r="8838" spans="1:11" x14ac:dyDescent="0.25">
      <c r="A8838" s="103" t="s">
        <v>1038</v>
      </c>
      <c r="B8838" s="103" t="s">
        <v>347</v>
      </c>
      <c r="C8838" s="103" t="s">
        <v>89</v>
      </c>
      <c r="D8838" s="103" t="s">
        <v>416</v>
      </c>
      <c r="E8838" s="103" t="s">
        <v>417</v>
      </c>
      <c r="F8838" s="103" t="s">
        <v>417</v>
      </c>
      <c r="G8838" s="103" t="s">
        <v>146</v>
      </c>
      <c r="H8838" s="103" t="s">
        <v>364</v>
      </c>
      <c r="I8838" s="103" t="s">
        <v>92</v>
      </c>
      <c r="J8838" s="215">
        <v>3407.4</v>
      </c>
      <c r="K8838" s="216" t="s">
        <v>88</v>
      </c>
    </row>
    <row r="8839" spans="1:11" x14ac:dyDescent="0.25">
      <c r="A8839" s="103" t="s">
        <v>806</v>
      </c>
      <c r="B8839" s="103" t="s">
        <v>347</v>
      </c>
      <c r="C8839" s="103" t="s">
        <v>89</v>
      </c>
      <c r="D8839" s="103" t="s">
        <v>416</v>
      </c>
      <c r="E8839" s="103" t="s">
        <v>417</v>
      </c>
      <c r="F8839" s="103" t="s">
        <v>417</v>
      </c>
      <c r="G8839" s="103" t="s">
        <v>146</v>
      </c>
      <c r="H8839" s="103" t="s">
        <v>364</v>
      </c>
      <c r="I8839" s="103" t="s">
        <v>92</v>
      </c>
      <c r="J8839" s="215">
        <v>3904.71</v>
      </c>
      <c r="K8839" s="216" t="s">
        <v>88</v>
      </c>
    </row>
    <row r="8840" spans="1:11" x14ac:dyDescent="0.25">
      <c r="A8840" s="103" t="s">
        <v>807</v>
      </c>
      <c r="B8840" s="103" t="s">
        <v>347</v>
      </c>
      <c r="C8840" s="103" t="s">
        <v>89</v>
      </c>
      <c r="D8840" s="103" t="s">
        <v>416</v>
      </c>
      <c r="E8840" s="103" t="s">
        <v>417</v>
      </c>
      <c r="F8840" s="103" t="s">
        <v>417</v>
      </c>
      <c r="G8840" s="103" t="s">
        <v>146</v>
      </c>
      <c r="H8840" s="103" t="s">
        <v>364</v>
      </c>
      <c r="I8840" s="103" t="s">
        <v>92</v>
      </c>
      <c r="J8840" s="215">
        <v>4712.5</v>
      </c>
      <c r="K8840" s="216" t="s">
        <v>88</v>
      </c>
    </row>
    <row r="8841" spans="1:11" x14ac:dyDescent="0.25">
      <c r="A8841" s="103" t="s">
        <v>808</v>
      </c>
      <c r="B8841" s="103" t="s">
        <v>347</v>
      </c>
      <c r="C8841" s="103" t="s">
        <v>89</v>
      </c>
      <c r="D8841" s="103" t="s">
        <v>416</v>
      </c>
      <c r="E8841" s="103" t="s">
        <v>417</v>
      </c>
      <c r="F8841" s="103" t="s">
        <v>417</v>
      </c>
      <c r="G8841" s="103" t="s">
        <v>143</v>
      </c>
      <c r="H8841" s="103" t="s">
        <v>365</v>
      </c>
      <c r="I8841" s="103" t="s">
        <v>92</v>
      </c>
      <c r="J8841" s="215">
        <v>1555.77</v>
      </c>
      <c r="K8841" s="216" t="s">
        <v>88</v>
      </c>
    </row>
    <row r="8842" spans="1:11" x14ac:dyDescent="0.25">
      <c r="A8842" s="103" t="s">
        <v>809</v>
      </c>
      <c r="B8842" s="103" t="s">
        <v>347</v>
      </c>
      <c r="C8842" s="103" t="s">
        <v>89</v>
      </c>
      <c r="D8842" s="103" t="s">
        <v>416</v>
      </c>
      <c r="E8842" s="103" t="s">
        <v>417</v>
      </c>
      <c r="F8842" s="103" t="s">
        <v>417</v>
      </c>
      <c r="G8842" s="103" t="s">
        <v>143</v>
      </c>
      <c r="H8842" s="103" t="s">
        <v>365</v>
      </c>
      <c r="I8842" s="103" t="s">
        <v>92</v>
      </c>
      <c r="J8842" s="215">
        <v>1885.23</v>
      </c>
      <c r="K8842" s="216" t="s">
        <v>88</v>
      </c>
    </row>
    <row r="8843" spans="1:11" x14ac:dyDescent="0.25">
      <c r="A8843" s="103" t="s">
        <v>810</v>
      </c>
      <c r="B8843" s="103" t="s">
        <v>347</v>
      </c>
      <c r="C8843" s="103" t="s">
        <v>89</v>
      </c>
      <c r="D8843" s="103" t="s">
        <v>416</v>
      </c>
      <c r="E8843" s="103" t="s">
        <v>417</v>
      </c>
      <c r="F8843" s="103" t="s">
        <v>417</v>
      </c>
      <c r="G8843" s="103" t="s">
        <v>143</v>
      </c>
      <c r="H8843" s="103" t="s">
        <v>365</v>
      </c>
      <c r="I8843" s="103" t="s">
        <v>92</v>
      </c>
      <c r="J8843" s="215">
        <v>1025.6400000000001</v>
      </c>
      <c r="K8843" s="216" t="s">
        <v>88</v>
      </c>
    </row>
    <row r="8844" spans="1:11" x14ac:dyDescent="0.25">
      <c r="A8844" s="103" t="s">
        <v>1038</v>
      </c>
      <c r="B8844" s="103" t="s">
        <v>347</v>
      </c>
      <c r="C8844" s="103" t="s">
        <v>89</v>
      </c>
      <c r="D8844" s="103" t="s">
        <v>416</v>
      </c>
      <c r="E8844" s="103" t="s">
        <v>417</v>
      </c>
      <c r="F8844" s="103" t="s">
        <v>417</v>
      </c>
      <c r="G8844" s="103" t="s">
        <v>143</v>
      </c>
      <c r="H8844" s="103" t="s">
        <v>365</v>
      </c>
      <c r="I8844" s="103" t="s">
        <v>92</v>
      </c>
      <c r="J8844" s="215">
        <v>2338.6999999999998</v>
      </c>
      <c r="K8844" s="216" t="s">
        <v>88</v>
      </c>
    </row>
    <row r="8845" spans="1:11" x14ac:dyDescent="0.25">
      <c r="A8845" s="103" t="s">
        <v>806</v>
      </c>
      <c r="B8845" s="103" t="s">
        <v>347</v>
      </c>
      <c r="C8845" s="103" t="s">
        <v>89</v>
      </c>
      <c r="D8845" s="103" t="s">
        <v>416</v>
      </c>
      <c r="E8845" s="103" t="s">
        <v>417</v>
      </c>
      <c r="F8845" s="103" t="s">
        <v>417</v>
      </c>
      <c r="G8845" s="103" t="s">
        <v>143</v>
      </c>
      <c r="H8845" s="103" t="s">
        <v>365</v>
      </c>
      <c r="I8845" s="103" t="s">
        <v>92</v>
      </c>
      <c r="J8845" s="215">
        <v>1735.4</v>
      </c>
      <c r="K8845" s="216" t="s">
        <v>88</v>
      </c>
    </row>
    <row r="8846" spans="1:11" x14ac:dyDescent="0.25">
      <c r="A8846" s="103" t="s">
        <v>807</v>
      </c>
      <c r="B8846" s="103" t="s">
        <v>347</v>
      </c>
      <c r="C8846" s="103" t="s">
        <v>89</v>
      </c>
      <c r="D8846" s="103" t="s">
        <v>416</v>
      </c>
      <c r="E8846" s="103" t="s">
        <v>417</v>
      </c>
      <c r="F8846" s="103" t="s">
        <v>417</v>
      </c>
      <c r="G8846" s="103" t="s">
        <v>143</v>
      </c>
      <c r="H8846" s="103" t="s">
        <v>365</v>
      </c>
      <c r="I8846" s="103" t="s">
        <v>92</v>
      </c>
      <c r="J8846" s="215">
        <v>3941.15</v>
      </c>
      <c r="K8846" s="216" t="s">
        <v>88</v>
      </c>
    </row>
    <row r="8847" spans="1:11" x14ac:dyDescent="0.25">
      <c r="A8847" s="103" t="s">
        <v>808</v>
      </c>
      <c r="B8847" s="103" t="s">
        <v>347</v>
      </c>
      <c r="C8847" s="103" t="s">
        <v>89</v>
      </c>
      <c r="D8847" s="103" t="s">
        <v>416</v>
      </c>
      <c r="E8847" s="103" t="s">
        <v>417</v>
      </c>
      <c r="F8847" s="103" t="s">
        <v>417</v>
      </c>
      <c r="G8847" s="103" t="s">
        <v>95</v>
      </c>
      <c r="H8847" s="103" t="s">
        <v>366</v>
      </c>
      <c r="I8847" s="103" t="s">
        <v>92</v>
      </c>
      <c r="J8847" s="215">
        <v>1592.81</v>
      </c>
      <c r="K8847" s="216" t="s">
        <v>88</v>
      </c>
    </row>
    <row r="8848" spans="1:11" x14ac:dyDescent="0.25">
      <c r="A8848" s="103" t="s">
        <v>809</v>
      </c>
      <c r="B8848" s="103" t="s">
        <v>347</v>
      </c>
      <c r="C8848" s="103" t="s">
        <v>89</v>
      </c>
      <c r="D8848" s="103" t="s">
        <v>416</v>
      </c>
      <c r="E8848" s="103" t="s">
        <v>417</v>
      </c>
      <c r="F8848" s="103" t="s">
        <v>417</v>
      </c>
      <c r="G8848" s="103" t="s">
        <v>95</v>
      </c>
      <c r="H8848" s="103" t="s">
        <v>366</v>
      </c>
      <c r="I8848" s="103" t="s">
        <v>92</v>
      </c>
      <c r="J8848" s="215">
        <v>1536.52</v>
      </c>
      <c r="K8848" s="216" t="s">
        <v>88</v>
      </c>
    </row>
    <row r="8849" spans="1:11" x14ac:dyDescent="0.25">
      <c r="A8849" s="103" t="s">
        <v>810</v>
      </c>
      <c r="B8849" s="103" t="s">
        <v>347</v>
      </c>
      <c r="C8849" s="103" t="s">
        <v>89</v>
      </c>
      <c r="D8849" s="103" t="s">
        <v>416</v>
      </c>
      <c r="E8849" s="103" t="s">
        <v>417</v>
      </c>
      <c r="F8849" s="103" t="s">
        <v>417</v>
      </c>
      <c r="G8849" s="103" t="s">
        <v>95</v>
      </c>
      <c r="H8849" s="103" t="s">
        <v>366</v>
      </c>
      <c r="I8849" s="103" t="s">
        <v>92</v>
      </c>
      <c r="J8849" s="215">
        <v>1342.21</v>
      </c>
      <c r="K8849" s="216" t="s">
        <v>88</v>
      </c>
    </row>
    <row r="8850" spans="1:11" x14ac:dyDescent="0.25">
      <c r="A8850" s="103" t="s">
        <v>1038</v>
      </c>
      <c r="B8850" s="103" t="s">
        <v>347</v>
      </c>
      <c r="C8850" s="103" t="s">
        <v>89</v>
      </c>
      <c r="D8850" s="103" t="s">
        <v>416</v>
      </c>
      <c r="E8850" s="103" t="s">
        <v>417</v>
      </c>
      <c r="F8850" s="103" t="s">
        <v>417</v>
      </c>
      <c r="G8850" s="103" t="s">
        <v>95</v>
      </c>
      <c r="H8850" s="103" t="s">
        <v>366</v>
      </c>
      <c r="I8850" s="103" t="s">
        <v>92</v>
      </c>
      <c r="J8850" s="215">
        <v>2251.96</v>
      </c>
      <c r="K8850" s="216" t="s">
        <v>88</v>
      </c>
    </row>
    <row r="8851" spans="1:11" x14ac:dyDescent="0.25">
      <c r="A8851" s="103" t="s">
        <v>806</v>
      </c>
      <c r="B8851" s="103" t="s">
        <v>347</v>
      </c>
      <c r="C8851" s="103" t="s">
        <v>89</v>
      </c>
      <c r="D8851" s="103" t="s">
        <v>416</v>
      </c>
      <c r="E8851" s="103" t="s">
        <v>417</v>
      </c>
      <c r="F8851" s="103" t="s">
        <v>417</v>
      </c>
      <c r="G8851" s="103" t="s">
        <v>95</v>
      </c>
      <c r="H8851" s="103" t="s">
        <v>366</v>
      </c>
      <c r="I8851" s="103" t="s">
        <v>92</v>
      </c>
      <c r="J8851" s="215">
        <v>1703.41</v>
      </c>
      <c r="K8851" s="216" t="s">
        <v>88</v>
      </c>
    </row>
    <row r="8852" spans="1:11" x14ac:dyDescent="0.25">
      <c r="A8852" s="103" t="s">
        <v>807</v>
      </c>
      <c r="B8852" s="103" t="s">
        <v>347</v>
      </c>
      <c r="C8852" s="103" t="s">
        <v>89</v>
      </c>
      <c r="D8852" s="103" t="s">
        <v>416</v>
      </c>
      <c r="E8852" s="103" t="s">
        <v>417</v>
      </c>
      <c r="F8852" s="103" t="s">
        <v>417</v>
      </c>
      <c r="G8852" s="103" t="s">
        <v>95</v>
      </c>
      <c r="H8852" s="103" t="s">
        <v>366</v>
      </c>
      <c r="I8852" s="103" t="s">
        <v>92</v>
      </c>
      <c r="J8852" s="215">
        <v>3370.09</v>
      </c>
      <c r="K8852" s="216" t="s">
        <v>88</v>
      </c>
    </row>
    <row r="8853" spans="1:11" x14ac:dyDescent="0.25">
      <c r="A8853" s="103" t="s">
        <v>809</v>
      </c>
      <c r="B8853" s="103" t="s">
        <v>347</v>
      </c>
      <c r="C8853" s="103" t="s">
        <v>89</v>
      </c>
      <c r="D8853" s="103" t="s">
        <v>416</v>
      </c>
      <c r="E8853" s="103" t="s">
        <v>417</v>
      </c>
      <c r="F8853" s="103" t="s">
        <v>417</v>
      </c>
      <c r="G8853" s="103" t="s">
        <v>138</v>
      </c>
      <c r="H8853" s="103" t="s">
        <v>647</v>
      </c>
      <c r="I8853" s="103" t="s">
        <v>92</v>
      </c>
      <c r="J8853" s="215">
        <v>513.66999999999996</v>
      </c>
      <c r="K8853" s="216" t="s">
        <v>88</v>
      </c>
    </row>
    <row r="8854" spans="1:11" x14ac:dyDescent="0.25">
      <c r="A8854" s="103" t="s">
        <v>810</v>
      </c>
      <c r="B8854" s="103" t="s">
        <v>347</v>
      </c>
      <c r="C8854" s="103" t="s">
        <v>89</v>
      </c>
      <c r="D8854" s="103" t="s">
        <v>416</v>
      </c>
      <c r="E8854" s="103" t="s">
        <v>417</v>
      </c>
      <c r="F8854" s="103" t="s">
        <v>417</v>
      </c>
      <c r="G8854" s="103" t="s">
        <v>138</v>
      </c>
      <c r="H8854" s="103" t="s">
        <v>647</v>
      </c>
      <c r="I8854" s="103" t="s">
        <v>92</v>
      </c>
      <c r="J8854" s="215">
        <v>574.1</v>
      </c>
      <c r="K8854" s="216" t="s">
        <v>88</v>
      </c>
    </row>
    <row r="8855" spans="1:11" x14ac:dyDescent="0.25">
      <c r="A8855" s="103" t="s">
        <v>808</v>
      </c>
      <c r="B8855" s="103" t="s">
        <v>347</v>
      </c>
      <c r="C8855" s="103" t="s">
        <v>89</v>
      </c>
      <c r="D8855" s="103" t="s">
        <v>416</v>
      </c>
      <c r="E8855" s="103" t="s">
        <v>417</v>
      </c>
      <c r="F8855" s="103" t="s">
        <v>417</v>
      </c>
      <c r="G8855" s="103" t="s">
        <v>121</v>
      </c>
      <c r="H8855" s="103" t="s">
        <v>372</v>
      </c>
      <c r="I8855" s="103" t="s">
        <v>92</v>
      </c>
      <c r="J8855" s="215">
        <v>8395.25</v>
      </c>
      <c r="K8855" s="216" t="s">
        <v>88</v>
      </c>
    </row>
    <row r="8856" spans="1:11" x14ac:dyDescent="0.25">
      <c r="A8856" s="103" t="s">
        <v>809</v>
      </c>
      <c r="B8856" s="103" t="s">
        <v>347</v>
      </c>
      <c r="C8856" s="103" t="s">
        <v>89</v>
      </c>
      <c r="D8856" s="103" t="s">
        <v>416</v>
      </c>
      <c r="E8856" s="103" t="s">
        <v>417</v>
      </c>
      <c r="F8856" s="103" t="s">
        <v>417</v>
      </c>
      <c r="G8856" s="103" t="s">
        <v>121</v>
      </c>
      <c r="H8856" s="103" t="s">
        <v>372</v>
      </c>
      <c r="I8856" s="103" t="s">
        <v>92</v>
      </c>
      <c r="J8856" s="215">
        <v>7120.15</v>
      </c>
      <c r="K8856" s="216" t="s">
        <v>88</v>
      </c>
    </row>
    <row r="8857" spans="1:11" x14ac:dyDescent="0.25">
      <c r="A8857" s="103" t="s">
        <v>810</v>
      </c>
      <c r="B8857" s="103" t="s">
        <v>347</v>
      </c>
      <c r="C8857" s="103" t="s">
        <v>89</v>
      </c>
      <c r="D8857" s="103" t="s">
        <v>416</v>
      </c>
      <c r="E8857" s="103" t="s">
        <v>417</v>
      </c>
      <c r="F8857" s="103" t="s">
        <v>417</v>
      </c>
      <c r="G8857" s="103" t="s">
        <v>121</v>
      </c>
      <c r="H8857" s="103" t="s">
        <v>372</v>
      </c>
      <c r="I8857" s="103" t="s">
        <v>92</v>
      </c>
      <c r="J8857" s="215">
        <v>5493.65</v>
      </c>
      <c r="K8857" s="216" t="s">
        <v>88</v>
      </c>
    </row>
    <row r="8858" spans="1:11" x14ac:dyDescent="0.25">
      <c r="A8858" s="103" t="s">
        <v>1038</v>
      </c>
      <c r="B8858" s="103" t="s">
        <v>347</v>
      </c>
      <c r="C8858" s="103" t="s">
        <v>89</v>
      </c>
      <c r="D8858" s="103" t="s">
        <v>416</v>
      </c>
      <c r="E8858" s="103" t="s">
        <v>417</v>
      </c>
      <c r="F8858" s="103" t="s">
        <v>417</v>
      </c>
      <c r="G8858" s="103" t="s">
        <v>121</v>
      </c>
      <c r="H8858" s="103" t="s">
        <v>372</v>
      </c>
      <c r="I8858" s="103" t="s">
        <v>92</v>
      </c>
      <c r="J8858" s="215">
        <v>5285.2</v>
      </c>
      <c r="K8858" s="216" t="s">
        <v>88</v>
      </c>
    </row>
    <row r="8859" spans="1:11" x14ac:dyDescent="0.25">
      <c r="A8859" s="103" t="s">
        <v>806</v>
      </c>
      <c r="B8859" s="103" t="s">
        <v>347</v>
      </c>
      <c r="C8859" s="103" t="s">
        <v>89</v>
      </c>
      <c r="D8859" s="103" t="s">
        <v>416</v>
      </c>
      <c r="E8859" s="103" t="s">
        <v>417</v>
      </c>
      <c r="F8859" s="103" t="s">
        <v>417</v>
      </c>
      <c r="G8859" s="103" t="s">
        <v>121</v>
      </c>
      <c r="H8859" s="103" t="s">
        <v>372</v>
      </c>
      <c r="I8859" s="103" t="s">
        <v>92</v>
      </c>
      <c r="J8859" s="215">
        <v>7114.66</v>
      </c>
      <c r="K8859" s="216" t="s">
        <v>88</v>
      </c>
    </row>
    <row r="8860" spans="1:11" x14ac:dyDescent="0.25">
      <c r="A8860" s="103" t="s">
        <v>807</v>
      </c>
      <c r="B8860" s="103" t="s">
        <v>347</v>
      </c>
      <c r="C8860" s="103" t="s">
        <v>89</v>
      </c>
      <c r="D8860" s="103" t="s">
        <v>416</v>
      </c>
      <c r="E8860" s="103" t="s">
        <v>417</v>
      </c>
      <c r="F8860" s="103" t="s">
        <v>417</v>
      </c>
      <c r="G8860" s="103" t="s">
        <v>121</v>
      </c>
      <c r="H8860" s="103" t="s">
        <v>372</v>
      </c>
      <c r="I8860" s="103" t="s">
        <v>92</v>
      </c>
      <c r="J8860" s="215">
        <v>11405.57</v>
      </c>
      <c r="K8860" s="216" t="s">
        <v>88</v>
      </c>
    </row>
    <row r="8861" spans="1:11" x14ac:dyDescent="0.25">
      <c r="A8861" s="103" t="s">
        <v>808</v>
      </c>
      <c r="B8861" s="103" t="s">
        <v>347</v>
      </c>
      <c r="C8861" s="103" t="s">
        <v>89</v>
      </c>
      <c r="D8861" s="103" t="s">
        <v>416</v>
      </c>
      <c r="E8861" s="103" t="s">
        <v>417</v>
      </c>
      <c r="F8861" s="103" t="s">
        <v>417</v>
      </c>
      <c r="G8861" s="103" t="s">
        <v>168</v>
      </c>
      <c r="H8861" s="103" t="s">
        <v>377</v>
      </c>
      <c r="I8861" s="103" t="s">
        <v>92</v>
      </c>
      <c r="J8861" s="215">
        <v>13564.45</v>
      </c>
      <c r="K8861" s="216" t="s">
        <v>88</v>
      </c>
    </row>
    <row r="8862" spans="1:11" x14ac:dyDescent="0.25">
      <c r="A8862" s="103" t="s">
        <v>809</v>
      </c>
      <c r="B8862" s="103" t="s">
        <v>347</v>
      </c>
      <c r="C8862" s="103" t="s">
        <v>89</v>
      </c>
      <c r="D8862" s="103" t="s">
        <v>416</v>
      </c>
      <c r="E8862" s="103" t="s">
        <v>417</v>
      </c>
      <c r="F8862" s="103" t="s">
        <v>417</v>
      </c>
      <c r="G8862" s="103" t="s">
        <v>168</v>
      </c>
      <c r="H8862" s="103" t="s">
        <v>377</v>
      </c>
      <c r="I8862" s="103" t="s">
        <v>92</v>
      </c>
      <c r="J8862" s="215">
        <v>13503.56</v>
      </c>
      <c r="K8862" s="216" t="s">
        <v>88</v>
      </c>
    </row>
    <row r="8863" spans="1:11" x14ac:dyDescent="0.25">
      <c r="A8863" s="103" t="s">
        <v>810</v>
      </c>
      <c r="B8863" s="103" t="s">
        <v>347</v>
      </c>
      <c r="C8863" s="103" t="s">
        <v>89</v>
      </c>
      <c r="D8863" s="103" t="s">
        <v>416</v>
      </c>
      <c r="E8863" s="103" t="s">
        <v>417</v>
      </c>
      <c r="F8863" s="103" t="s">
        <v>417</v>
      </c>
      <c r="G8863" s="103" t="s">
        <v>168</v>
      </c>
      <c r="H8863" s="103" t="s">
        <v>377</v>
      </c>
      <c r="I8863" s="103" t="s">
        <v>92</v>
      </c>
      <c r="J8863" s="215">
        <v>10763.16</v>
      </c>
      <c r="K8863" s="216" t="s">
        <v>88</v>
      </c>
    </row>
    <row r="8864" spans="1:11" x14ac:dyDescent="0.25">
      <c r="A8864" s="103" t="s">
        <v>1038</v>
      </c>
      <c r="B8864" s="103" t="s">
        <v>347</v>
      </c>
      <c r="C8864" s="103" t="s">
        <v>89</v>
      </c>
      <c r="D8864" s="103" t="s">
        <v>416</v>
      </c>
      <c r="E8864" s="103" t="s">
        <v>417</v>
      </c>
      <c r="F8864" s="103" t="s">
        <v>417</v>
      </c>
      <c r="G8864" s="103" t="s">
        <v>168</v>
      </c>
      <c r="H8864" s="103" t="s">
        <v>377</v>
      </c>
      <c r="I8864" s="103" t="s">
        <v>92</v>
      </c>
      <c r="J8864" s="215">
        <v>12936.83</v>
      </c>
      <c r="K8864" s="216" t="s">
        <v>88</v>
      </c>
    </row>
    <row r="8865" spans="1:11" x14ac:dyDescent="0.25">
      <c r="A8865" s="103" t="s">
        <v>806</v>
      </c>
      <c r="B8865" s="103" t="s">
        <v>347</v>
      </c>
      <c r="C8865" s="103" t="s">
        <v>89</v>
      </c>
      <c r="D8865" s="103" t="s">
        <v>416</v>
      </c>
      <c r="E8865" s="103" t="s">
        <v>417</v>
      </c>
      <c r="F8865" s="103" t="s">
        <v>417</v>
      </c>
      <c r="G8865" s="103" t="s">
        <v>168</v>
      </c>
      <c r="H8865" s="103" t="s">
        <v>377</v>
      </c>
      <c r="I8865" s="103" t="s">
        <v>92</v>
      </c>
      <c r="J8865" s="215">
        <v>12969.73</v>
      </c>
      <c r="K8865" s="216" t="s">
        <v>88</v>
      </c>
    </row>
    <row r="8866" spans="1:11" x14ac:dyDescent="0.25">
      <c r="A8866" s="103" t="s">
        <v>807</v>
      </c>
      <c r="B8866" s="103" t="s">
        <v>347</v>
      </c>
      <c r="C8866" s="103" t="s">
        <v>89</v>
      </c>
      <c r="D8866" s="103" t="s">
        <v>416</v>
      </c>
      <c r="E8866" s="103" t="s">
        <v>417</v>
      </c>
      <c r="F8866" s="103" t="s">
        <v>417</v>
      </c>
      <c r="G8866" s="103" t="s">
        <v>168</v>
      </c>
      <c r="H8866" s="103" t="s">
        <v>377</v>
      </c>
      <c r="I8866" s="103" t="s">
        <v>92</v>
      </c>
      <c r="J8866" s="215">
        <v>18684.36</v>
      </c>
      <c r="K8866" s="216" t="s">
        <v>88</v>
      </c>
    </row>
    <row r="8867" spans="1:11" x14ac:dyDescent="0.25">
      <c r="A8867" s="103" t="s">
        <v>808</v>
      </c>
      <c r="B8867" s="103" t="s">
        <v>347</v>
      </c>
      <c r="C8867" s="103" t="s">
        <v>89</v>
      </c>
      <c r="D8867" s="103" t="s">
        <v>416</v>
      </c>
      <c r="E8867" s="103" t="s">
        <v>417</v>
      </c>
      <c r="F8867" s="103" t="s">
        <v>417</v>
      </c>
      <c r="G8867" s="103" t="s">
        <v>133</v>
      </c>
      <c r="H8867" s="103" t="s">
        <v>378</v>
      </c>
      <c r="I8867" s="103" t="s">
        <v>92</v>
      </c>
      <c r="J8867" s="215">
        <v>3872.34</v>
      </c>
      <c r="K8867" s="216" t="s">
        <v>88</v>
      </c>
    </row>
    <row r="8868" spans="1:11" x14ac:dyDescent="0.25">
      <c r="A8868" s="103" t="s">
        <v>809</v>
      </c>
      <c r="B8868" s="103" t="s">
        <v>347</v>
      </c>
      <c r="C8868" s="103" t="s">
        <v>89</v>
      </c>
      <c r="D8868" s="103" t="s">
        <v>416</v>
      </c>
      <c r="E8868" s="103" t="s">
        <v>417</v>
      </c>
      <c r="F8868" s="103" t="s">
        <v>417</v>
      </c>
      <c r="G8868" s="103" t="s">
        <v>133</v>
      </c>
      <c r="H8868" s="103" t="s">
        <v>378</v>
      </c>
      <c r="I8868" s="103" t="s">
        <v>92</v>
      </c>
      <c r="J8868" s="215">
        <v>8590.4</v>
      </c>
      <c r="K8868" s="216" t="s">
        <v>88</v>
      </c>
    </row>
    <row r="8869" spans="1:11" x14ac:dyDescent="0.25">
      <c r="A8869" s="103" t="s">
        <v>810</v>
      </c>
      <c r="B8869" s="103" t="s">
        <v>347</v>
      </c>
      <c r="C8869" s="103" t="s">
        <v>89</v>
      </c>
      <c r="D8869" s="103" t="s">
        <v>416</v>
      </c>
      <c r="E8869" s="103" t="s">
        <v>417</v>
      </c>
      <c r="F8869" s="103" t="s">
        <v>417</v>
      </c>
      <c r="G8869" s="103" t="s">
        <v>133</v>
      </c>
      <c r="H8869" s="103" t="s">
        <v>378</v>
      </c>
      <c r="I8869" s="103" t="s">
        <v>92</v>
      </c>
      <c r="J8869" s="215">
        <v>3180.25</v>
      </c>
      <c r="K8869" s="216" t="s">
        <v>88</v>
      </c>
    </row>
    <row r="8870" spans="1:11" x14ac:dyDescent="0.25">
      <c r="A8870" s="103" t="s">
        <v>1038</v>
      </c>
      <c r="B8870" s="103" t="s">
        <v>347</v>
      </c>
      <c r="C8870" s="103" t="s">
        <v>89</v>
      </c>
      <c r="D8870" s="103" t="s">
        <v>416</v>
      </c>
      <c r="E8870" s="103" t="s">
        <v>417</v>
      </c>
      <c r="F8870" s="103" t="s">
        <v>417</v>
      </c>
      <c r="G8870" s="103" t="s">
        <v>133</v>
      </c>
      <c r="H8870" s="103" t="s">
        <v>378</v>
      </c>
      <c r="I8870" s="103" t="s">
        <v>92</v>
      </c>
      <c r="J8870" s="215">
        <v>3069.47</v>
      </c>
      <c r="K8870" s="216" t="s">
        <v>88</v>
      </c>
    </row>
    <row r="8871" spans="1:11" x14ac:dyDescent="0.25">
      <c r="A8871" s="103" t="s">
        <v>806</v>
      </c>
      <c r="B8871" s="103" t="s">
        <v>347</v>
      </c>
      <c r="C8871" s="103" t="s">
        <v>89</v>
      </c>
      <c r="D8871" s="103" t="s">
        <v>416</v>
      </c>
      <c r="E8871" s="103" t="s">
        <v>417</v>
      </c>
      <c r="F8871" s="103" t="s">
        <v>417</v>
      </c>
      <c r="G8871" s="103" t="s">
        <v>133</v>
      </c>
      <c r="H8871" s="103" t="s">
        <v>378</v>
      </c>
      <c r="I8871" s="103" t="s">
        <v>92</v>
      </c>
      <c r="J8871" s="215">
        <v>8432.3700000000008</v>
      </c>
      <c r="K8871" s="216" t="s">
        <v>88</v>
      </c>
    </row>
    <row r="8872" spans="1:11" x14ac:dyDescent="0.25">
      <c r="A8872" s="103" t="s">
        <v>807</v>
      </c>
      <c r="B8872" s="103" t="s">
        <v>347</v>
      </c>
      <c r="C8872" s="103" t="s">
        <v>89</v>
      </c>
      <c r="D8872" s="103" t="s">
        <v>416</v>
      </c>
      <c r="E8872" s="103" t="s">
        <v>417</v>
      </c>
      <c r="F8872" s="103" t="s">
        <v>417</v>
      </c>
      <c r="G8872" s="103" t="s">
        <v>133</v>
      </c>
      <c r="H8872" s="103" t="s">
        <v>378</v>
      </c>
      <c r="I8872" s="103" t="s">
        <v>92</v>
      </c>
      <c r="J8872" s="215">
        <v>11039.76</v>
      </c>
      <c r="K8872" s="216" t="s">
        <v>88</v>
      </c>
    </row>
    <row r="8873" spans="1:11" x14ac:dyDescent="0.25">
      <c r="A8873" s="103" t="s">
        <v>808</v>
      </c>
      <c r="B8873" s="103" t="s">
        <v>347</v>
      </c>
      <c r="C8873" s="103" t="s">
        <v>89</v>
      </c>
      <c r="D8873" s="103" t="s">
        <v>416</v>
      </c>
      <c r="E8873" s="103" t="s">
        <v>417</v>
      </c>
      <c r="F8873" s="103" t="s">
        <v>417</v>
      </c>
      <c r="G8873" s="103" t="s">
        <v>132</v>
      </c>
      <c r="H8873" s="103" t="s">
        <v>379</v>
      </c>
      <c r="I8873" s="103" t="s">
        <v>92</v>
      </c>
      <c r="J8873" s="215">
        <v>6347.98</v>
      </c>
      <c r="K8873" s="216" t="s">
        <v>88</v>
      </c>
    </row>
    <row r="8874" spans="1:11" x14ac:dyDescent="0.25">
      <c r="A8874" s="103" t="s">
        <v>809</v>
      </c>
      <c r="B8874" s="103" t="s">
        <v>347</v>
      </c>
      <c r="C8874" s="103" t="s">
        <v>89</v>
      </c>
      <c r="D8874" s="103" t="s">
        <v>416</v>
      </c>
      <c r="E8874" s="103" t="s">
        <v>417</v>
      </c>
      <c r="F8874" s="103" t="s">
        <v>417</v>
      </c>
      <c r="G8874" s="103" t="s">
        <v>132</v>
      </c>
      <c r="H8874" s="103" t="s">
        <v>379</v>
      </c>
      <c r="I8874" s="103" t="s">
        <v>92</v>
      </c>
      <c r="J8874" s="215">
        <v>7822.31</v>
      </c>
      <c r="K8874" s="216" t="s">
        <v>88</v>
      </c>
    </row>
    <row r="8875" spans="1:11" x14ac:dyDescent="0.25">
      <c r="A8875" s="103" t="s">
        <v>810</v>
      </c>
      <c r="B8875" s="103" t="s">
        <v>347</v>
      </c>
      <c r="C8875" s="103" t="s">
        <v>89</v>
      </c>
      <c r="D8875" s="103" t="s">
        <v>416</v>
      </c>
      <c r="E8875" s="103" t="s">
        <v>417</v>
      </c>
      <c r="F8875" s="103" t="s">
        <v>417</v>
      </c>
      <c r="G8875" s="103" t="s">
        <v>132</v>
      </c>
      <c r="H8875" s="103" t="s">
        <v>379</v>
      </c>
      <c r="I8875" s="103" t="s">
        <v>92</v>
      </c>
      <c r="J8875" s="215">
        <v>4364.09</v>
      </c>
      <c r="K8875" s="216" t="s">
        <v>88</v>
      </c>
    </row>
    <row r="8876" spans="1:11" x14ac:dyDescent="0.25">
      <c r="A8876" s="103" t="s">
        <v>1038</v>
      </c>
      <c r="B8876" s="103" t="s">
        <v>347</v>
      </c>
      <c r="C8876" s="103" t="s">
        <v>89</v>
      </c>
      <c r="D8876" s="103" t="s">
        <v>416</v>
      </c>
      <c r="E8876" s="103" t="s">
        <v>417</v>
      </c>
      <c r="F8876" s="103" t="s">
        <v>417</v>
      </c>
      <c r="G8876" s="103" t="s">
        <v>132</v>
      </c>
      <c r="H8876" s="103" t="s">
        <v>379</v>
      </c>
      <c r="I8876" s="103" t="s">
        <v>92</v>
      </c>
      <c r="J8876" s="215">
        <v>4520.2700000000004</v>
      </c>
      <c r="K8876" s="216" t="s">
        <v>88</v>
      </c>
    </row>
    <row r="8877" spans="1:11" x14ac:dyDescent="0.25">
      <c r="A8877" s="103" t="s">
        <v>806</v>
      </c>
      <c r="B8877" s="103" t="s">
        <v>347</v>
      </c>
      <c r="C8877" s="103" t="s">
        <v>89</v>
      </c>
      <c r="D8877" s="103" t="s">
        <v>416</v>
      </c>
      <c r="E8877" s="103" t="s">
        <v>417</v>
      </c>
      <c r="F8877" s="103" t="s">
        <v>417</v>
      </c>
      <c r="G8877" s="103" t="s">
        <v>132</v>
      </c>
      <c r="H8877" s="103" t="s">
        <v>379</v>
      </c>
      <c r="I8877" s="103" t="s">
        <v>92</v>
      </c>
      <c r="J8877" s="215">
        <v>5169.24</v>
      </c>
      <c r="K8877" s="216" t="s">
        <v>88</v>
      </c>
    </row>
    <row r="8878" spans="1:11" x14ac:dyDescent="0.25">
      <c r="A8878" s="103" t="s">
        <v>807</v>
      </c>
      <c r="B8878" s="103" t="s">
        <v>347</v>
      </c>
      <c r="C8878" s="103" t="s">
        <v>89</v>
      </c>
      <c r="D8878" s="103" t="s">
        <v>416</v>
      </c>
      <c r="E8878" s="103" t="s">
        <v>417</v>
      </c>
      <c r="F8878" s="103" t="s">
        <v>417</v>
      </c>
      <c r="G8878" s="103" t="s">
        <v>132</v>
      </c>
      <c r="H8878" s="103" t="s">
        <v>379</v>
      </c>
      <c r="I8878" s="103" t="s">
        <v>92</v>
      </c>
      <c r="J8878" s="215">
        <v>6331.31</v>
      </c>
      <c r="K8878" s="216" t="s">
        <v>88</v>
      </c>
    </row>
    <row r="8879" spans="1:11" x14ac:dyDescent="0.25">
      <c r="A8879" s="103" t="s">
        <v>808</v>
      </c>
      <c r="B8879" s="103" t="s">
        <v>347</v>
      </c>
      <c r="C8879" s="103" t="s">
        <v>89</v>
      </c>
      <c r="D8879" s="103" t="s">
        <v>416</v>
      </c>
      <c r="E8879" s="103" t="s">
        <v>417</v>
      </c>
      <c r="F8879" s="103" t="s">
        <v>417</v>
      </c>
      <c r="G8879" s="103" t="s">
        <v>169</v>
      </c>
      <c r="H8879" s="103" t="s">
        <v>380</v>
      </c>
      <c r="I8879" s="103" t="s">
        <v>92</v>
      </c>
      <c r="J8879" s="215">
        <v>3929.18</v>
      </c>
      <c r="K8879" s="216" t="s">
        <v>88</v>
      </c>
    </row>
    <row r="8880" spans="1:11" x14ac:dyDescent="0.25">
      <c r="A8880" s="103" t="s">
        <v>809</v>
      </c>
      <c r="B8880" s="103" t="s">
        <v>347</v>
      </c>
      <c r="C8880" s="103" t="s">
        <v>89</v>
      </c>
      <c r="D8880" s="103" t="s">
        <v>416</v>
      </c>
      <c r="E8880" s="103" t="s">
        <v>417</v>
      </c>
      <c r="F8880" s="103" t="s">
        <v>417</v>
      </c>
      <c r="G8880" s="103" t="s">
        <v>169</v>
      </c>
      <c r="H8880" s="103" t="s">
        <v>380</v>
      </c>
      <c r="I8880" s="103" t="s">
        <v>92</v>
      </c>
      <c r="J8880" s="215">
        <v>3759.11</v>
      </c>
      <c r="K8880" s="216" t="s">
        <v>88</v>
      </c>
    </row>
    <row r="8881" spans="1:11" x14ac:dyDescent="0.25">
      <c r="A8881" s="103" t="s">
        <v>810</v>
      </c>
      <c r="B8881" s="103" t="s">
        <v>347</v>
      </c>
      <c r="C8881" s="103" t="s">
        <v>89</v>
      </c>
      <c r="D8881" s="103" t="s">
        <v>416</v>
      </c>
      <c r="E8881" s="103" t="s">
        <v>417</v>
      </c>
      <c r="F8881" s="103" t="s">
        <v>417</v>
      </c>
      <c r="G8881" s="103" t="s">
        <v>169</v>
      </c>
      <c r="H8881" s="103" t="s">
        <v>380</v>
      </c>
      <c r="I8881" s="103" t="s">
        <v>92</v>
      </c>
      <c r="J8881" s="215">
        <v>3078.57</v>
      </c>
      <c r="K8881" s="216" t="s">
        <v>88</v>
      </c>
    </row>
    <row r="8882" spans="1:11" x14ac:dyDescent="0.25">
      <c r="A8882" s="103" t="s">
        <v>1038</v>
      </c>
      <c r="B8882" s="103" t="s">
        <v>347</v>
      </c>
      <c r="C8882" s="103" t="s">
        <v>89</v>
      </c>
      <c r="D8882" s="103" t="s">
        <v>416</v>
      </c>
      <c r="E8882" s="103" t="s">
        <v>417</v>
      </c>
      <c r="F8882" s="103" t="s">
        <v>417</v>
      </c>
      <c r="G8882" s="103" t="s">
        <v>169</v>
      </c>
      <c r="H8882" s="103" t="s">
        <v>380</v>
      </c>
      <c r="I8882" s="103" t="s">
        <v>92</v>
      </c>
      <c r="J8882" s="215">
        <v>4063.81</v>
      </c>
      <c r="K8882" s="216" t="s">
        <v>88</v>
      </c>
    </row>
    <row r="8883" spans="1:11" x14ac:dyDescent="0.25">
      <c r="A8883" s="103" t="s">
        <v>806</v>
      </c>
      <c r="B8883" s="103" t="s">
        <v>347</v>
      </c>
      <c r="C8883" s="103" t="s">
        <v>89</v>
      </c>
      <c r="D8883" s="103" t="s">
        <v>416</v>
      </c>
      <c r="E8883" s="103" t="s">
        <v>417</v>
      </c>
      <c r="F8883" s="103" t="s">
        <v>417</v>
      </c>
      <c r="G8883" s="103" t="s">
        <v>169</v>
      </c>
      <c r="H8883" s="103" t="s">
        <v>380</v>
      </c>
      <c r="I8883" s="103" t="s">
        <v>92</v>
      </c>
      <c r="J8883" s="215">
        <v>3724.93</v>
      </c>
      <c r="K8883" s="216" t="s">
        <v>88</v>
      </c>
    </row>
    <row r="8884" spans="1:11" x14ac:dyDescent="0.25">
      <c r="A8884" s="103" t="s">
        <v>807</v>
      </c>
      <c r="B8884" s="103" t="s">
        <v>347</v>
      </c>
      <c r="C8884" s="103" t="s">
        <v>89</v>
      </c>
      <c r="D8884" s="103" t="s">
        <v>416</v>
      </c>
      <c r="E8884" s="103" t="s">
        <v>417</v>
      </c>
      <c r="F8884" s="103" t="s">
        <v>417</v>
      </c>
      <c r="G8884" s="103" t="s">
        <v>169</v>
      </c>
      <c r="H8884" s="103" t="s">
        <v>380</v>
      </c>
      <c r="I8884" s="103" t="s">
        <v>92</v>
      </c>
      <c r="J8884" s="215">
        <v>5580.44</v>
      </c>
      <c r="K8884" s="216" t="s">
        <v>88</v>
      </c>
    </row>
    <row r="8885" spans="1:11" x14ac:dyDescent="0.25">
      <c r="A8885" s="103" t="s">
        <v>808</v>
      </c>
      <c r="B8885" s="103" t="s">
        <v>347</v>
      </c>
      <c r="C8885" s="103" t="s">
        <v>89</v>
      </c>
      <c r="D8885" s="103" t="s">
        <v>416</v>
      </c>
      <c r="E8885" s="103" t="s">
        <v>417</v>
      </c>
      <c r="F8885" s="103" t="s">
        <v>417</v>
      </c>
      <c r="G8885" s="103" t="s">
        <v>130</v>
      </c>
      <c r="H8885" s="103" t="s">
        <v>381</v>
      </c>
      <c r="I8885" s="103" t="s">
        <v>92</v>
      </c>
      <c r="J8885" s="215">
        <v>1188.52</v>
      </c>
      <c r="K8885" s="216" t="s">
        <v>88</v>
      </c>
    </row>
    <row r="8886" spans="1:11" x14ac:dyDescent="0.25">
      <c r="A8886" s="103" t="s">
        <v>809</v>
      </c>
      <c r="B8886" s="103" t="s">
        <v>347</v>
      </c>
      <c r="C8886" s="103" t="s">
        <v>89</v>
      </c>
      <c r="D8886" s="103" t="s">
        <v>416</v>
      </c>
      <c r="E8886" s="103" t="s">
        <v>417</v>
      </c>
      <c r="F8886" s="103" t="s">
        <v>417</v>
      </c>
      <c r="G8886" s="103" t="s">
        <v>130</v>
      </c>
      <c r="H8886" s="103" t="s">
        <v>381</v>
      </c>
      <c r="I8886" s="103" t="s">
        <v>92</v>
      </c>
      <c r="J8886" s="215">
        <v>1200.0999999999999</v>
      </c>
      <c r="K8886" s="216" t="s">
        <v>88</v>
      </c>
    </row>
    <row r="8887" spans="1:11" x14ac:dyDescent="0.25">
      <c r="A8887" s="103" t="s">
        <v>810</v>
      </c>
      <c r="B8887" s="103" t="s">
        <v>347</v>
      </c>
      <c r="C8887" s="103" t="s">
        <v>89</v>
      </c>
      <c r="D8887" s="103" t="s">
        <v>416</v>
      </c>
      <c r="E8887" s="103" t="s">
        <v>417</v>
      </c>
      <c r="F8887" s="103" t="s">
        <v>417</v>
      </c>
      <c r="G8887" s="103" t="s">
        <v>130</v>
      </c>
      <c r="H8887" s="103" t="s">
        <v>381</v>
      </c>
      <c r="I8887" s="103" t="s">
        <v>92</v>
      </c>
      <c r="J8887" s="215">
        <v>872.8</v>
      </c>
      <c r="K8887" s="216" t="s">
        <v>88</v>
      </c>
    </row>
    <row r="8888" spans="1:11" x14ac:dyDescent="0.25">
      <c r="A8888" s="103" t="s">
        <v>1038</v>
      </c>
      <c r="B8888" s="103" t="s">
        <v>347</v>
      </c>
      <c r="C8888" s="103" t="s">
        <v>89</v>
      </c>
      <c r="D8888" s="103" t="s">
        <v>416</v>
      </c>
      <c r="E8888" s="103" t="s">
        <v>417</v>
      </c>
      <c r="F8888" s="103" t="s">
        <v>417</v>
      </c>
      <c r="G8888" s="103" t="s">
        <v>130</v>
      </c>
      <c r="H8888" s="103" t="s">
        <v>381</v>
      </c>
      <c r="I8888" s="103" t="s">
        <v>92</v>
      </c>
      <c r="J8888" s="215">
        <v>1471.49</v>
      </c>
      <c r="K8888" s="216" t="s">
        <v>88</v>
      </c>
    </row>
    <row r="8889" spans="1:11" x14ac:dyDescent="0.25">
      <c r="A8889" s="103" t="s">
        <v>806</v>
      </c>
      <c r="B8889" s="103" t="s">
        <v>347</v>
      </c>
      <c r="C8889" s="103" t="s">
        <v>89</v>
      </c>
      <c r="D8889" s="103" t="s">
        <v>416</v>
      </c>
      <c r="E8889" s="103" t="s">
        <v>417</v>
      </c>
      <c r="F8889" s="103" t="s">
        <v>417</v>
      </c>
      <c r="G8889" s="103" t="s">
        <v>130</v>
      </c>
      <c r="H8889" s="103" t="s">
        <v>381</v>
      </c>
      <c r="I8889" s="103" t="s">
        <v>92</v>
      </c>
      <c r="J8889" s="215">
        <v>477.99</v>
      </c>
      <c r="K8889" s="216" t="s">
        <v>88</v>
      </c>
    </row>
    <row r="8890" spans="1:11" x14ac:dyDescent="0.25">
      <c r="A8890" s="103" t="s">
        <v>807</v>
      </c>
      <c r="B8890" s="103" t="s">
        <v>347</v>
      </c>
      <c r="C8890" s="103" t="s">
        <v>89</v>
      </c>
      <c r="D8890" s="103" t="s">
        <v>416</v>
      </c>
      <c r="E8890" s="103" t="s">
        <v>417</v>
      </c>
      <c r="F8890" s="103" t="s">
        <v>417</v>
      </c>
      <c r="G8890" s="103" t="s">
        <v>130</v>
      </c>
      <c r="H8890" s="103" t="s">
        <v>381</v>
      </c>
      <c r="I8890" s="103" t="s">
        <v>92</v>
      </c>
      <c r="J8890" s="215">
        <v>2603.42</v>
      </c>
      <c r="K8890" s="216" t="s">
        <v>88</v>
      </c>
    </row>
    <row r="8891" spans="1:11" x14ac:dyDescent="0.25">
      <c r="A8891" s="103" t="s">
        <v>808</v>
      </c>
      <c r="B8891" s="103" t="s">
        <v>347</v>
      </c>
      <c r="C8891" s="103" t="s">
        <v>89</v>
      </c>
      <c r="D8891" s="103" t="s">
        <v>416</v>
      </c>
      <c r="E8891" s="103" t="s">
        <v>417</v>
      </c>
      <c r="F8891" s="103" t="s">
        <v>417</v>
      </c>
      <c r="G8891" s="103" t="s">
        <v>129</v>
      </c>
      <c r="H8891" s="103" t="s">
        <v>382</v>
      </c>
      <c r="I8891" s="103" t="s">
        <v>92</v>
      </c>
      <c r="J8891" s="215">
        <v>4854.8999999999996</v>
      </c>
      <c r="K8891" s="216" t="s">
        <v>88</v>
      </c>
    </row>
    <row r="8892" spans="1:11" x14ac:dyDescent="0.25">
      <c r="A8892" s="103" t="s">
        <v>809</v>
      </c>
      <c r="B8892" s="103" t="s">
        <v>347</v>
      </c>
      <c r="C8892" s="103" t="s">
        <v>89</v>
      </c>
      <c r="D8892" s="103" t="s">
        <v>416</v>
      </c>
      <c r="E8892" s="103" t="s">
        <v>417</v>
      </c>
      <c r="F8892" s="103" t="s">
        <v>417</v>
      </c>
      <c r="G8892" s="103" t="s">
        <v>129</v>
      </c>
      <c r="H8892" s="103" t="s">
        <v>382</v>
      </c>
      <c r="I8892" s="103" t="s">
        <v>92</v>
      </c>
      <c r="J8892" s="215">
        <v>4866.93</v>
      </c>
      <c r="K8892" s="216" t="s">
        <v>88</v>
      </c>
    </row>
    <row r="8893" spans="1:11" x14ac:dyDescent="0.25">
      <c r="A8893" s="103" t="s">
        <v>810</v>
      </c>
      <c r="B8893" s="103" t="s">
        <v>347</v>
      </c>
      <c r="C8893" s="103" t="s">
        <v>89</v>
      </c>
      <c r="D8893" s="103" t="s">
        <v>416</v>
      </c>
      <c r="E8893" s="103" t="s">
        <v>417</v>
      </c>
      <c r="F8893" s="103" t="s">
        <v>417</v>
      </c>
      <c r="G8893" s="103" t="s">
        <v>129</v>
      </c>
      <c r="H8893" s="103" t="s">
        <v>382</v>
      </c>
      <c r="I8893" s="103" t="s">
        <v>92</v>
      </c>
      <c r="J8893" s="215">
        <v>4642.2</v>
      </c>
      <c r="K8893" s="216" t="s">
        <v>88</v>
      </c>
    </row>
    <row r="8894" spans="1:11" x14ac:dyDescent="0.25">
      <c r="A8894" s="103" t="s">
        <v>1038</v>
      </c>
      <c r="B8894" s="103" t="s">
        <v>347</v>
      </c>
      <c r="C8894" s="103" t="s">
        <v>89</v>
      </c>
      <c r="D8894" s="103" t="s">
        <v>416</v>
      </c>
      <c r="E8894" s="103" t="s">
        <v>417</v>
      </c>
      <c r="F8894" s="103" t="s">
        <v>417</v>
      </c>
      <c r="G8894" s="103" t="s">
        <v>129</v>
      </c>
      <c r="H8894" s="103" t="s">
        <v>382</v>
      </c>
      <c r="I8894" s="103" t="s">
        <v>92</v>
      </c>
      <c r="J8894" s="215">
        <v>4960.1899999999996</v>
      </c>
      <c r="K8894" s="216" t="s">
        <v>88</v>
      </c>
    </row>
    <row r="8895" spans="1:11" x14ac:dyDescent="0.25">
      <c r="A8895" s="103" t="s">
        <v>806</v>
      </c>
      <c r="B8895" s="103" t="s">
        <v>347</v>
      </c>
      <c r="C8895" s="103" t="s">
        <v>89</v>
      </c>
      <c r="D8895" s="103" t="s">
        <v>416</v>
      </c>
      <c r="E8895" s="103" t="s">
        <v>417</v>
      </c>
      <c r="F8895" s="103" t="s">
        <v>417</v>
      </c>
      <c r="G8895" s="103" t="s">
        <v>129</v>
      </c>
      <c r="H8895" s="103" t="s">
        <v>382</v>
      </c>
      <c r="I8895" s="103" t="s">
        <v>92</v>
      </c>
      <c r="J8895" s="215">
        <v>6403.1</v>
      </c>
      <c r="K8895" s="216" t="s">
        <v>88</v>
      </c>
    </row>
    <row r="8896" spans="1:11" x14ac:dyDescent="0.25">
      <c r="A8896" s="103" t="s">
        <v>807</v>
      </c>
      <c r="B8896" s="103" t="s">
        <v>347</v>
      </c>
      <c r="C8896" s="103" t="s">
        <v>89</v>
      </c>
      <c r="D8896" s="103" t="s">
        <v>416</v>
      </c>
      <c r="E8896" s="103" t="s">
        <v>417</v>
      </c>
      <c r="F8896" s="103" t="s">
        <v>417</v>
      </c>
      <c r="G8896" s="103" t="s">
        <v>129</v>
      </c>
      <c r="H8896" s="103" t="s">
        <v>382</v>
      </c>
      <c r="I8896" s="103" t="s">
        <v>92</v>
      </c>
      <c r="J8896" s="215">
        <v>7151.76</v>
      </c>
      <c r="K8896" s="216" t="s">
        <v>88</v>
      </c>
    </row>
    <row r="8897" spans="1:11" x14ac:dyDescent="0.25">
      <c r="A8897" s="103" t="s">
        <v>808</v>
      </c>
      <c r="B8897" s="103" t="s">
        <v>347</v>
      </c>
      <c r="C8897" s="103" t="s">
        <v>89</v>
      </c>
      <c r="D8897" s="103" t="s">
        <v>416</v>
      </c>
      <c r="E8897" s="103" t="s">
        <v>417</v>
      </c>
      <c r="F8897" s="103" t="s">
        <v>417</v>
      </c>
      <c r="G8897" s="103" t="s">
        <v>446</v>
      </c>
      <c r="H8897" s="103" t="s">
        <v>447</v>
      </c>
      <c r="I8897" s="103" t="s">
        <v>92</v>
      </c>
      <c r="J8897" s="215">
        <v>1815.04</v>
      </c>
      <c r="K8897" s="216" t="s">
        <v>88</v>
      </c>
    </row>
    <row r="8898" spans="1:11" x14ac:dyDescent="0.25">
      <c r="A8898" s="103" t="s">
        <v>809</v>
      </c>
      <c r="B8898" s="103" t="s">
        <v>347</v>
      </c>
      <c r="C8898" s="103" t="s">
        <v>89</v>
      </c>
      <c r="D8898" s="103" t="s">
        <v>416</v>
      </c>
      <c r="E8898" s="103" t="s">
        <v>417</v>
      </c>
      <c r="F8898" s="103" t="s">
        <v>417</v>
      </c>
      <c r="G8898" s="103" t="s">
        <v>446</v>
      </c>
      <c r="H8898" s="103" t="s">
        <v>447</v>
      </c>
      <c r="I8898" s="103" t="s">
        <v>92</v>
      </c>
      <c r="J8898" s="215">
        <v>904.25</v>
      </c>
      <c r="K8898" s="216" t="s">
        <v>88</v>
      </c>
    </row>
    <row r="8899" spans="1:11" x14ac:dyDescent="0.25">
      <c r="A8899" s="103" t="s">
        <v>810</v>
      </c>
      <c r="B8899" s="103" t="s">
        <v>347</v>
      </c>
      <c r="C8899" s="103" t="s">
        <v>89</v>
      </c>
      <c r="D8899" s="103" t="s">
        <v>416</v>
      </c>
      <c r="E8899" s="103" t="s">
        <v>417</v>
      </c>
      <c r="F8899" s="103" t="s">
        <v>417</v>
      </c>
      <c r="G8899" s="103" t="s">
        <v>446</v>
      </c>
      <c r="H8899" s="103" t="s">
        <v>447</v>
      </c>
      <c r="I8899" s="103" t="s">
        <v>92</v>
      </c>
      <c r="J8899" s="215">
        <v>941.71</v>
      </c>
      <c r="K8899" s="216" t="s">
        <v>88</v>
      </c>
    </row>
    <row r="8900" spans="1:11" x14ac:dyDescent="0.25">
      <c r="A8900" s="103" t="s">
        <v>1038</v>
      </c>
      <c r="B8900" s="103" t="s">
        <v>347</v>
      </c>
      <c r="C8900" s="103" t="s">
        <v>89</v>
      </c>
      <c r="D8900" s="103" t="s">
        <v>416</v>
      </c>
      <c r="E8900" s="103" t="s">
        <v>417</v>
      </c>
      <c r="F8900" s="103" t="s">
        <v>417</v>
      </c>
      <c r="G8900" s="103" t="s">
        <v>446</v>
      </c>
      <c r="H8900" s="103" t="s">
        <v>447</v>
      </c>
      <c r="I8900" s="103" t="s">
        <v>92</v>
      </c>
      <c r="J8900" s="215">
        <v>1959.71</v>
      </c>
      <c r="K8900" s="216" t="s">
        <v>88</v>
      </c>
    </row>
    <row r="8901" spans="1:11" x14ac:dyDescent="0.25">
      <c r="A8901" s="103" t="s">
        <v>806</v>
      </c>
      <c r="B8901" s="103" t="s">
        <v>347</v>
      </c>
      <c r="C8901" s="103" t="s">
        <v>89</v>
      </c>
      <c r="D8901" s="103" t="s">
        <v>416</v>
      </c>
      <c r="E8901" s="103" t="s">
        <v>417</v>
      </c>
      <c r="F8901" s="103" t="s">
        <v>417</v>
      </c>
      <c r="G8901" s="103" t="s">
        <v>446</v>
      </c>
      <c r="H8901" s="103" t="s">
        <v>447</v>
      </c>
      <c r="I8901" s="103" t="s">
        <v>92</v>
      </c>
      <c r="J8901" s="215">
        <v>397.07</v>
      </c>
      <c r="K8901" s="216" t="s">
        <v>88</v>
      </c>
    </row>
    <row r="8902" spans="1:11" x14ac:dyDescent="0.25">
      <c r="A8902" s="103" t="s">
        <v>807</v>
      </c>
      <c r="B8902" s="103" t="s">
        <v>347</v>
      </c>
      <c r="C8902" s="103" t="s">
        <v>89</v>
      </c>
      <c r="D8902" s="103" t="s">
        <v>416</v>
      </c>
      <c r="E8902" s="103" t="s">
        <v>417</v>
      </c>
      <c r="F8902" s="103" t="s">
        <v>417</v>
      </c>
      <c r="G8902" s="103" t="s">
        <v>446</v>
      </c>
      <c r="H8902" s="103" t="s">
        <v>447</v>
      </c>
      <c r="I8902" s="103" t="s">
        <v>92</v>
      </c>
      <c r="J8902" s="215">
        <v>2239.92</v>
      </c>
      <c r="K8902" s="216" t="s">
        <v>88</v>
      </c>
    </row>
    <row r="8903" spans="1:11" x14ac:dyDescent="0.25">
      <c r="A8903" s="103" t="s">
        <v>808</v>
      </c>
      <c r="B8903" s="103" t="s">
        <v>347</v>
      </c>
      <c r="C8903" s="103" t="s">
        <v>89</v>
      </c>
      <c r="D8903" s="103" t="s">
        <v>416</v>
      </c>
      <c r="E8903" s="103" t="s">
        <v>417</v>
      </c>
      <c r="F8903" s="103" t="s">
        <v>417</v>
      </c>
      <c r="G8903" s="103" t="s">
        <v>619</v>
      </c>
      <c r="H8903" s="103" t="s">
        <v>620</v>
      </c>
      <c r="I8903" s="103" t="s">
        <v>92</v>
      </c>
      <c r="J8903" s="215">
        <v>314.27999999999997</v>
      </c>
      <c r="K8903" s="216" t="s">
        <v>88</v>
      </c>
    </row>
    <row r="8904" spans="1:11" x14ac:dyDescent="0.25">
      <c r="A8904" s="103" t="s">
        <v>809</v>
      </c>
      <c r="B8904" s="103" t="s">
        <v>347</v>
      </c>
      <c r="C8904" s="103" t="s">
        <v>89</v>
      </c>
      <c r="D8904" s="103" t="s">
        <v>416</v>
      </c>
      <c r="E8904" s="103" t="s">
        <v>417</v>
      </c>
      <c r="F8904" s="103" t="s">
        <v>417</v>
      </c>
      <c r="G8904" s="103" t="s">
        <v>619</v>
      </c>
      <c r="H8904" s="103" t="s">
        <v>620</v>
      </c>
      <c r="I8904" s="103" t="s">
        <v>92</v>
      </c>
      <c r="J8904" s="215">
        <v>3509.52</v>
      </c>
      <c r="K8904" s="216" t="s">
        <v>88</v>
      </c>
    </row>
    <row r="8905" spans="1:11" x14ac:dyDescent="0.25">
      <c r="A8905" s="103" t="s">
        <v>810</v>
      </c>
      <c r="B8905" s="103" t="s">
        <v>347</v>
      </c>
      <c r="C8905" s="103" t="s">
        <v>89</v>
      </c>
      <c r="D8905" s="103" t="s">
        <v>416</v>
      </c>
      <c r="E8905" s="103" t="s">
        <v>417</v>
      </c>
      <c r="F8905" s="103" t="s">
        <v>417</v>
      </c>
      <c r="G8905" s="103" t="s">
        <v>619</v>
      </c>
      <c r="H8905" s="103" t="s">
        <v>620</v>
      </c>
      <c r="I8905" s="103" t="s">
        <v>92</v>
      </c>
      <c r="J8905" s="215">
        <v>2677.53</v>
      </c>
      <c r="K8905" s="216" t="s">
        <v>88</v>
      </c>
    </row>
    <row r="8906" spans="1:11" x14ac:dyDescent="0.25">
      <c r="A8906" s="103" t="s">
        <v>1038</v>
      </c>
      <c r="B8906" s="103" t="s">
        <v>347</v>
      </c>
      <c r="C8906" s="103" t="s">
        <v>89</v>
      </c>
      <c r="D8906" s="103" t="s">
        <v>416</v>
      </c>
      <c r="E8906" s="103" t="s">
        <v>417</v>
      </c>
      <c r="F8906" s="103" t="s">
        <v>417</v>
      </c>
      <c r="G8906" s="103" t="s">
        <v>619</v>
      </c>
      <c r="H8906" s="103" t="s">
        <v>620</v>
      </c>
      <c r="I8906" s="103" t="s">
        <v>92</v>
      </c>
      <c r="J8906" s="215">
        <v>115.4</v>
      </c>
      <c r="K8906" s="216" t="s">
        <v>88</v>
      </c>
    </row>
    <row r="8907" spans="1:11" x14ac:dyDescent="0.25">
      <c r="A8907" s="103" t="s">
        <v>806</v>
      </c>
      <c r="B8907" s="103" t="s">
        <v>347</v>
      </c>
      <c r="C8907" s="103" t="s">
        <v>89</v>
      </c>
      <c r="D8907" s="103" t="s">
        <v>416</v>
      </c>
      <c r="E8907" s="103" t="s">
        <v>417</v>
      </c>
      <c r="F8907" s="103" t="s">
        <v>417</v>
      </c>
      <c r="G8907" s="103" t="s">
        <v>619</v>
      </c>
      <c r="H8907" s="103" t="s">
        <v>620</v>
      </c>
      <c r="I8907" s="103" t="s">
        <v>92</v>
      </c>
      <c r="J8907" s="215">
        <v>1513.78</v>
      </c>
      <c r="K8907" s="216" t="s">
        <v>88</v>
      </c>
    </row>
    <row r="8908" spans="1:11" x14ac:dyDescent="0.25">
      <c r="A8908" s="103" t="s">
        <v>807</v>
      </c>
      <c r="B8908" s="103" t="s">
        <v>347</v>
      </c>
      <c r="C8908" s="103" t="s">
        <v>89</v>
      </c>
      <c r="D8908" s="103" t="s">
        <v>416</v>
      </c>
      <c r="E8908" s="103" t="s">
        <v>417</v>
      </c>
      <c r="F8908" s="103" t="s">
        <v>417</v>
      </c>
      <c r="G8908" s="103" t="s">
        <v>619</v>
      </c>
      <c r="H8908" s="103" t="s">
        <v>620</v>
      </c>
      <c r="I8908" s="103" t="s">
        <v>92</v>
      </c>
      <c r="J8908" s="215">
        <v>322.26</v>
      </c>
      <c r="K8908" s="216" t="s">
        <v>88</v>
      </c>
    </row>
    <row r="8909" spans="1:11" x14ac:dyDescent="0.25">
      <c r="A8909" s="103" t="s">
        <v>808</v>
      </c>
      <c r="B8909" s="103" t="s">
        <v>347</v>
      </c>
      <c r="C8909" s="103" t="s">
        <v>89</v>
      </c>
      <c r="D8909" s="103" t="s">
        <v>416</v>
      </c>
      <c r="E8909" s="103" t="s">
        <v>417</v>
      </c>
      <c r="F8909" s="103" t="s">
        <v>417</v>
      </c>
      <c r="G8909" s="103" t="s">
        <v>740</v>
      </c>
      <c r="H8909" s="103" t="s">
        <v>741</v>
      </c>
      <c r="I8909" s="103" t="s">
        <v>92</v>
      </c>
      <c r="J8909" s="215">
        <v>333.18</v>
      </c>
      <c r="K8909" s="216" t="s">
        <v>88</v>
      </c>
    </row>
    <row r="8910" spans="1:11" x14ac:dyDescent="0.25">
      <c r="A8910" s="103" t="s">
        <v>809</v>
      </c>
      <c r="B8910" s="103" t="s">
        <v>347</v>
      </c>
      <c r="C8910" s="103" t="s">
        <v>89</v>
      </c>
      <c r="D8910" s="103" t="s">
        <v>416</v>
      </c>
      <c r="E8910" s="103" t="s">
        <v>417</v>
      </c>
      <c r="F8910" s="103" t="s">
        <v>417</v>
      </c>
      <c r="G8910" s="103" t="s">
        <v>740</v>
      </c>
      <c r="H8910" s="103" t="s">
        <v>741</v>
      </c>
      <c r="I8910" s="103" t="s">
        <v>92</v>
      </c>
      <c r="J8910" s="215">
        <v>201.93</v>
      </c>
      <c r="K8910" s="216" t="s">
        <v>88</v>
      </c>
    </row>
    <row r="8911" spans="1:11" x14ac:dyDescent="0.25">
      <c r="A8911" s="103" t="s">
        <v>810</v>
      </c>
      <c r="B8911" s="103" t="s">
        <v>347</v>
      </c>
      <c r="C8911" s="103" t="s">
        <v>89</v>
      </c>
      <c r="D8911" s="103" t="s">
        <v>416</v>
      </c>
      <c r="E8911" s="103" t="s">
        <v>417</v>
      </c>
      <c r="F8911" s="103" t="s">
        <v>417</v>
      </c>
      <c r="G8911" s="103" t="s">
        <v>740</v>
      </c>
      <c r="H8911" s="103" t="s">
        <v>741</v>
      </c>
      <c r="I8911" s="103" t="s">
        <v>92</v>
      </c>
      <c r="J8911" s="215">
        <v>67.31</v>
      </c>
      <c r="K8911" s="216" t="s">
        <v>88</v>
      </c>
    </row>
    <row r="8912" spans="1:11" x14ac:dyDescent="0.25">
      <c r="A8912" s="103" t="s">
        <v>1038</v>
      </c>
      <c r="B8912" s="103" t="s">
        <v>347</v>
      </c>
      <c r="C8912" s="103" t="s">
        <v>89</v>
      </c>
      <c r="D8912" s="103" t="s">
        <v>416</v>
      </c>
      <c r="E8912" s="103" t="s">
        <v>417</v>
      </c>
      <c r="F8912" s="103" t="s">
        <v>417</v>
      </c>
      <c r="G8912" s="103" t="s">
        <v>740</v>
      </c>
      <c r="H8912" s="103" t="s">
        <v>741</v>
      </c>
      <c r="I8912" s="103" t="s">
        <v>92</v>
      </c>
      <c r="J8912" s="215">
        <v>370.2</v>
      </c>
      <c r="K8912" s="216" t="s">
        <v>88</v>
      </c>
    </row>
    <row r="8913" spans="1:11" x14ac:dyDescent="0.25">
      <c r="A8913" s="103" t="s">
        <v>806</v>
      </c>
      <c r="B8913" s="103" t="s">
        <v>347</v>
      </c>
      <c r="C8913" s="103" t="s">
        <v>89</v>
      </c>
      <c r="D8913" s="103" t="s">
        <v>416</v>
      </c>
      <c r="E8913" s="103" t="s">
        <v>417</v>
      </c>
      <c r="F8913" s="103" t="s">
        <v>417</v>
      </c>
      <c r="G8913" s="103" t="s">
        <v>740</v>
      </c>
      <c r="H8913" s="103" t="s">
        <v>741</v>
      </c>
      <c r="I8913" s="103" t="s">
        <v>92</v>
      </c>
      <c r="J8913" s="215">
        <v>319.72000000000003</v>
      </c>
      <c r="K8913" s="216" t="s">
        <v>88</v>
      </c>
    </row>
    <row r="8914" spans="1:11" x14ac:dyDescent="0.25">
      <c r="A8914" s="103" t="s">
        <v>807</v>
      </c>
      <c r="B8914" s="103" t="s">
        <v>347</v>
      </c>
      <c r="C8914" s="103" t="s">
        <v>89</v>
      </c>
      <c r="D8914" s="103" t="s">
        <v>416</v>
      </c>
      <c r="E8914" s="103" t="s">
        <v>417</v>
      </c>
      <c r="F8914" s="103" t="s">
        <v>417</v>
      </c>
      <c r="G8914" s="103" t="s">
        <v>740</v>
      </c>
      <c r="H8914" s="103" t="s">
        <v>741</v>
      </c>
      <c r="I8914" s="103" t="s">
        <v>92</v>
      </c>
      <c r="J8914" s="215">
        <v>4611.0600000000004</v>
      </c>
      <c r="K8914" s="216" t="s">
        <v>88</v>
      </c>
    </row>
    <row r="8915" spans="1:11" x14ac:dyDescent="0.25">
      <c r="A8915" s="103" t="s">
        <v>808</v>
      </c>
      <c r="B8915" s="103" t="s">
        <v>347</v>
      </c>
      <c r="C8915" s="103" t="s">
        <v>89</v>
      </c>
      <c r="D8915" s="103" t="s">
        <v>416</v>
      </c>
      <c r="E8915" s="103" t="s">
        <v>417</v>
      </c>
      <c r="F8915" s="103" t="s">
        <v>417</v>
      </c>
      <c r="G8915" s="103" t="s">
        <v>490</v>
      </c>
      <c r="H8915" s="103" t="s">
        <v>742</v>
      </c>
      <c r="I8915" s="103" t="s">
        <v>92</v>
      </c>
      <c r="J8915" s="215">
        <v>3146.71</v>
      </c>
      <c r="K8915" s="216" t="s">
        <v>88</v>
      </c>
    </row>
    <row r="8916" spans="1:11" x14ac:dyDescent="0.25">
      <c r="A8916" s="103" t="s">
        <v>809</v>
      </c>
      <c r="B8916" s="103" t="s">
        <v>347</v>
      </c>
      <c r="C8916" s="103" t="s">
        <v>89</v>
      </c>
      <c r="D8916" s="103" t="s">
        <v>416</v>
      </c>
      <c r="E8916" s="103" t="s">
        <v>417</v>
      </c>
      <c r="F8916" s="103" t="s">
        <v>417</v>
      </c>
      <c r="G8916" s="103" t="s">
        <v>490</v>
      </c>
      <c r="H8916" s="103" t="s">
        <v>742</v>
      </c>
      <c r="I8916" s="103" t="s">
        <v>92</v>
      </c>
      <c r="J8916" s="215">
        <v>2575.9699999999998</v>
      </c>
      <c r="K8916" s="216" t="s">
        <v>88</v>
      </c>
    </row>
    <row r="8917" spans="1:11" x14ac:dyDescent="0.25">
      <c r="A8917" s="103" t="s">
        <v>810</v>
      </c>
      <c r="B8917" s="103" t="s">
        <v>347</v>
      </c>
      <c r="C8917" s="103" t="s">
        <v>89</v>
      </c>
      <c r="D8917" s="103" t="s">
        <v>416</v>
      </c>
      <c r="E8917" s="103" t="s">
        <v>417</v>
      </c>
      <c r="F8917" s="103" t="s">
        <v>417</v>
      </c>
      <c r="G8917" s="103" t="s">
        <v>490</v>
      </c>
      <c r="H8917" s="103" t="s">
        <v>742</v>
      </c>
      <c r="I8917" s="103" t="s">
        <v>92</v>
      </c>
      <c r="J8917" s="215">
        <v>1083.6500000000001</v>
      </c>
      <c r="K8917" s="216" t="s">
        <v>88</v>
      </c>
    </row>
    <row r="8918" spans="1:11" x14ac:dyDescent="0.25">
      <c r="A8918" s="103" t="s">
        <v>1038</v>
      </c>
      <c r="B8918" s="103" t="s">
        <v>347</v>
      </c>
      <c r="C8918" s="103" t="s">
        <v>89</v>
      </c>
      <c r="D8918" s="103" t="s">
        <v>416</v>
      </c>
      <c r="E8918" s="103" t="s">
        <v>417</v>
      </c>
      <c r="F8918" s="103" t="s">
        <v>417</v>
      </c>
      <c r="G8918" s="103" t="s">
        <v>490</v>
      </c>
      <c r="H8918" s="103" t="s">
        <v>742</v>
      </c>
      <c r="I8918" s="103" t="s">
        <v>92</v>
      </c>
      <c r="J8918" s="215">
        <v>2985.63</v>
      </c>
      <c r="K8918" s="216" t="s">
        <v>88</v>
      </c>
    </row>
    <row r="8919" spans="1:11" x14ac:dyDescent="0.25">
      <c r="A8919" s="103" t="s">
        <v>806</v>
      </c>
      <c r="B8919" s="103" t="s">
        <v>347</v>
      </c>
      <c r="C8919" s="103" t="s">
        <v>89</v>
      </c>
      <c r="D8919" s="103" t="s">
        <v>416</v>
      </c>
      <c r="E8919" s="103" t="s">
        <v>417</v>
      </c>
      <c r="F8919" s="103" t="s">
        <v>417</v>
      </c>
      <c r="G8919" s="103" t="s">
        <v>490</v>
      </c>
      <c r="H8919" s="103" t="s">
        <v>742</v>
      </c>
      <c r="I8919" s="103" t="s">
        <v>92</v>
      </c>
      <c r="J8919" s="215">
        <v>3243.55</v>
      </c>
      <c r="K8919" s="216" t="s">
        <v>88</v>
      </c>
    </row>
    <row r="8920" spans="1:11" x14ac:dyDescent="0.25">
      <c r="A8920" s="103" t="s">
        <v>807</v>
      </c>
      <c r="B8920" s="103" t="s">
        <v>347</v>
      </c>
      <c r="C8920" s="103" t="s">
        <v>89</v>
      </c>
      <c r="D8920" s="103" t="s">
        <v>416</v>
      </c>
      <c r="E8920" s="103" t="s">
        <v>417</v>
      </c>
      <c r="F8920" s="103" t="s">
        <v>417</v>
      </c>
      <c r="G8920" s="103" t="s">
        <v>490</v>
      </c>
      <c r="H8920" s="103" t="s">
        <v>742</v>
      </c>
      <c r="I8920" s="103" t="s">
        <v>92</v>
      </c>
      <c r="J8920" s="215">
        <v>5729.87</v>
      </c>
      <c r="K8920" s="216" t="s">
        <v>88</v>
      </c>
    </row>
    <row r="8921" spans="1:11" x14ac:dyDescent="0.25">
      <c r="A8921" s="103" t="s">
        <v>808</v>
      </c>
      <c r="B8921" s="103" t="s">
        <v>347</v>
      </c>
      <c r="C8921" s="103" t="s">
        <v>89</v>
      </c>
      <c r="D8921" s="103" t="s">
        <v>416</v>
      </c>
      <c r="E8921" s="103" t="s">
        <v>417</v>
      </c>
      <c r="F8921" s="103" t="s">
        <v>417</v>
      </c>
      <c r="G8921" s="103" t="s">
        <v>650</v>
      </c>
      <c r="H8921" s="103" t="s">
        <v>651</v>
      </c>
      <c r="I8921" s="103" t="s">
        <v>92</v>
      </c>
      <c r="J8921" s="215">
        <v>4535.3599999999997</v>
      </c>
      <c r="K8921" s="216" t="s">
        <v>88</v>
      </c>
    </row>
    <row r="8922" spans="1:11" x14ac:dyDescent="0.25">
      <c r="A8922" s="103" t="s">
        <v>809</v>
      </c>
      <c r="B8922" s="103" t="s">
        <v>347</v>
      </c>
      <c r="C8922" s="103" t="s">
        <v>89</v>
      </c>
      <c r="D8922" s="103" t="s">
        <v>416</v>
      </c>
      <c r="E8922" s="103" t="s">
        <v>417</v>
      </c>
      <c r="F8922" s="103" t="s">
        <v>417</v>
      </c>
      <c r="G8922" s="103" t="s">
        <v>650</v>
      </c>
      <c r="H8922" s="103" t="s">
        <v>651</v>
      </c>
      <c r="I8922" s="103" t="s">
        <v>92</v>
      </c>
      <c r="J8922" s="215">
        <v>3510.26</v>
      </c>
      <c r="K8922" s="216" t="s">
        <v>88</v>
      </c>
    </row>
    <row r="8923" spans="1:11" x14ac:dyDescent="0.25">
      <c r="A8923" s="103" t="s">
        <v>810</v>
      </c>
      <c r="B8923" s="103" t="s">
        <v>347</v>
      </c>
      <c r="C8923" s="103" t="s">
        <v>89</v>
      </c>
      <c r="D8923" s="103" t="s">
        <v>416</v>
      </c>
      <c r="E8923" s="103" t="s">
        <v>417</v>
      </c>
      <c r="F8923" s="103" t="s">
        <v>417</v>
      </c>
      <c r="G8923" s="103" t="s">
        <v>650</v>
      </c>
      <c r="H8923" s="103" t="s">
        <v>651</v>
      </c>
      <c r="I8923" s="103" t="s">
        <v>92</v>
      </c>
      <c r="J8923" s="215">
        <v>2800.93</v>
      </c>
      <c r="K8923" s="216" t="s">
        <v>88</v>
      </c>
    </row>
    <row r="8924" spans="1:11" x14ac:dyDescent="0.25">
      <c r="A8924" s="103" t="s">
        <v>1038</v>
      </c>
      <c r="B8924" s="103" t="s">
        <v>347</v>
      </c>
      <c r="C8924" s="103" t="s">
        <v>89</v>
      </c>
      <c r="D8924" s="103" t="s">
        <v>416</v>
      </c>
      <c r="E8924" s="103" t="s">
        <v>417</v>
      </c>
      <c r="F8924" s="103" t="s">
        <v>417</v>
      </c>
      <c r="G8924" s="103" t="s">
        <v>650</v>
      </c>
      <c r="H8924" s="103" t="s">
        <v>651</v>
      </c>
      <c r="I8924" s="103" t="s">
        <v>92</v>
      </c>
      <c r="J8924" s="215">
        <v>3363.36</v>
      </c>
      <c r="K8924" s="216" t="s">
        <v>88</v>
      </c>
    </row>
    <row r="8925" spans="1:11" x14ac:dyDescent="0.25">
      <c r="A8925" s="103" t="s">
        <v>806</v>
      </c>
      <c r="B8925" s="103" t="s">
        <v>347</v>
      </c>
      <c r="C8925" s="103" t="s">
        <v>89</v>
      </c>
      <c r="D8925" s="103" t="s">
        <v>416</v>
      </c>
      <c r="E8925" s="103" t="s">
        <v>417</v>
      </c>
      <c r="F8925" s="103" t="s">
        <v>417</v>
      </c>
      <c r="G8925" s="103" t="s">
        <v>650</v>
      </c>
      <c r="H8925" s="103" t="s">
        <v>651</v>
      </c>
      <c r="I8925" s="103" t="s">
        <v>92</v>
      </c>
      <c r="J8925" s="215">
        <v>4476.12</v>
      </c>
      <c r="K8925" s="216" t="s">
        <v>88</v>
      </c>
    </row>
    <row r="8926" spans="1:11" x14ac:dyDescent="0.25">
      <c r="A8926" s="103" t="s">
        <v>807</v>
      </c>
      <c r="B8926" s="103" t="s">
        <v>347</v>
      </c>
      <c r="C8926" s="103" t="s">
        <v>89</v>
      </c>
      <c r="D8926" s="103" t="s">
        <v>416</v>
      </c>
      <c r="E8926" s="103" t="s">
        <v>417</v>
      </c>
      <c r="F8926" s="103" t="s">
        <v>417</v>
      </c>
      <c r="G8926" s="103" t="s">
        <v>650</v>
      </c>
      <c r="H8926" s="103" t="s">
        <v>651</v>
      </c>
      <c r="I8926" s="103" t="s">
        <v>92</v>
      </c>
      <c r="J8926" s="215">
        <v>6974.27</v>
      </c>
      <c r="K8926" s="216" t="s">
        <v>88</v>
      </c>
    </row>
    <row r="8927" spans="1:11" x14ac:dyDescent="0.25">
      <c r="A8927" s="103" t="s">
        <v>808</v>
      </c>
      <c r="B8927" s="103" t="s">
        <v>347</v>
      </c>
      <c r="C8927" s="103" t="s">
        <v>89</v>
      </c>
      <c r="D8927" s="103" t="s">
        <v>416</v>
      </c>
      <c r="E8927" s="103" t="s">
        <v>417</v>
      </c>
      <c r="F8927" s="103" t="s">
        <v>417</v>
      </c>
      <c r="G8927" s="103" t="s">
        <v>94</v>
      </c>
      <c r="H8927" s="103" t="s">
        <v>397</v>
      </c>
      <c r="I8927" s="103" t="s">
        <v>92</v>
      </c>
      <c r="J8927" s="215">
        <v>1051.67</v>
      </c>
      <c r="K8927" s="216" t="s">
        <v>88</v>
      </c>
    </row>
    <row r="8928" spans="1:11" x14ac:dyDescent="0.25">
      <c r="A8928" s="103" t="s">
        <v>809</v>
      </c>
      <c r="B8928" s="103" t="s">
        <v>347</v>
      </c>
      <c r="C8928" s="103" t="s">
        <v>89</v>
      </c>
      <c r="D8928" s="103" t="s">
        <v>416</v>
      </c>
      <c r="E8928" s="103" t="s">
        <v>417</v>
      </c>
      <c r="F8928" s="103" t="s">
        <v>417</v>
      </c>
      <c r="G8928" s="103" t="s">
        <v>94</v>
      </c>
      <c r="H8928" s="103" t="s">
        <v>397</v>
      </c>
      <c r="I8928" s="103" t="s">
        <v>92</v>
      </c>
      <c r="J8928" s="215">
        <v>1302.8900000000001</v>
      </c>
      <c r="K8928" s="216" t="s">
        <v>88</v>
      </c>
    </row>
    <row r="8929" spans="1:11" x14ac:dyDescent="0.25">
      <c r="A8929" s="103" t="s">
        <v>810</v>
      </c>
      <c r="B8929" s="103" t="s">
        <v>347</v>
      </c>
      <c r="C8929" s="103" t="s">
        <v>89</v>
      </c>
      <c r="D8929" s="103" t="s">
        <v>416</v>
      </c>
      <c r="E8929" s="103" t="s">
        <v>417</v>
      </c>
      <c r="F8929" s="103" t="s">
        <v>417</v>
      </c>
      <c r="G8929" s="103" t="s">
        <v>94</v>
      </c>
      <c r="H8929" s="103" t="s">
        <v>397</v>
      </c>
      <c r="I8929" s="103" t="s">
        <v>92</v>
      </c>
      <c r="J8929" s="215">
        <v>336.54</v>
      </c>
      <c r="K8929" s="216" t="s">
        <v>88</v>
      </c>
    </row>
    <row r="8930" spans="1:11" x14ac:dyDescent="0.25">
      <c r="A8930" s="103" t="s">
        <v>1038</v>
      </c>
      <c r="B8930" s="103" t="s">
        <v>347</v>
      </c>
      <c r="C8930" s="103" t="s">
        <v>89</v>
      </c>
      <c r="D8930" s="103" t="s">
        <v>416</v>
      </c>
      <c r="E8930" s="103" t="s">
        <v>417</v>
      </c>
      <c r="F8930" s="103" t="s">
        <v>417</v>
      </c>
      <c r="G8930" s="103" t="s">
        <v>94</v>
      </c>
      <c r="H8930" s="103" t="s">
        <v>397</v>
      </c>
      <c r="I8930" s="103" t="s">
        <v>92</v>
      </c>
      <c r="J8930" s="215">
        <v>2462.25</v>
      </c>
      <c r="K8930" s="216" t="s">
        <v>88</v>
      </c>
    </row>
    <row r="8931" spans="1:11" x14ac:dyDescent="0.25">
      <c r="A8931" s="103" t="s">
        <v>806</v>
      </c>
      <c r="B8931" s="103" t="s">
        <v>347</v>
      </c>
      <c r="C8931" s="103" t="s">
        <v>89</v>
      </c>
      <c r="D8931" s="103" t="s">
        <v>416</v>
      </c>
      <c r="E8931" s="103" t="s">
        <v>417</v>
      </c>
      <c r="F8931" s="103" t="s">
        <v>417</v>
      </c>
      <c r="G8931" s="103" t="s">
        <v>94</v>
      </c>
      <c r="H8931" s="103" t="s">
        <v>397</v>
      </c>
      <c r="I8931" s="103" t="s">
        <v>92</v>
      </c>
      <c r="J8931" s="215">
        <v>2049.1799999999998</v>
      </c>
      <c r="K8931" s="216" t="s">
        <v>88</v>
      </c>
    </row>
    <row r="8932" spans="1:11" x14ac:dyDescent="0.25">
      <c r="A8932" s="103" t="s">
        <v>807</v>
      </c>
      <c r="B8932" s="103" t="s">
        <v>347</v>
      </c>
      <c r="C8932" s="103" t="s">
        <v>89</v>
      </c>
      <c r="D8932" s="103" t="s">
        <v>416</v>
      </c>
      <c r="E8932" s="103" t="s">
        <v>417</v>
      </c>
      <c r="F8932" s="103" t="s">
        <v>417</v>
      </c>
      <c r="G8932" s="103" t="s">
        <v>94</v>
      </c>
      <c r="H8932" s="103" t="s">
        <v>397</v>
      </c>
      <c r="I8932" s="103" t="s">
        <v>92</v>
      </c>
      <c r="J8932" s="215">
        <v>2873.68</v>
      </c>
      <c r="K8932" s="216" t="s">
        <v>88</v>
      </c>
    </row>
    <row r="8933" spans="1:11" x14ac:dyDescent="0.25">
      <c r="A8933" s="103" t="s">
        <v>808</v>
      </c>
      <c r="B8933" s="103" t="s">
        <v>347</v>
      </c>
      <c r="C8933" s="103" t="s">
        <v>89</v>
      </c>
      <c r="D8933" s="103" t="s">
        <v>416</v>
      </c>
      <c r="E8933" s="103" t="s">
        <v>417</v>
      </c>
      <c r="F8933" s="103" t="s">
        <v>417</v>
      </c>
      <c r="G8933" s="103" t="s">
        <v>120</v>
      </c>
      <c r="H8933" s="103" t="s">
        <v>398</v>
      </c>
      <c r="I8933" s="103" t="s">
        <v>92</v>
      </c>
      <c r="J8933" s="215">
        <v>1342.29</v>
      </c>
      <c r="K8933" s="216" t="s">
        <v>88</v>
      </c>
    </row>
    <row r="8934" spans="1:11" x14ac:dyDescent="0.25">
      <c r="A8934" s="103" t="s">
        <v>809</v>
      </c>
      <c r="B8934" s="103" t="s">
        <v>347</v>
      </c>
      <c r="C8934" s="103" t="s">
        <v>89</v>
      </c>
      <c r="D8934" s="103" t="s">
        <v>416</v>
      </c>
      <c r="E8934" s="103" t="s">
        <v>417</v>
      </c>
      <c r="F8934" s="103" t="s">
        <v>417</v>
      </c>
      <c r="G8934" s="103" t="s">
        <v>120</v>
      </c>
      <c r="H8934" s="103" t="s">
        <v>398</v>
      </c>
      <c r="I8934" s="103" t="s">
        <v>92</v>
      </c>
      <c r="J8934" s="215">
        <v>3227.17</v>
      </c>
      <c r="K8934" s="216" t="s">
        <v>88</v>
      </c>
    </row>
    <row r="8935" spans="1:11" x14ac:dyDescent="0.25">
      <c r="A8935" s="103" t="s">
        <v>810</v>
      </c>
      <c r="B8935" s="103" t="s">
        <v>347</v>
      </c>
      <c r="C8935" s="103" t="s">
        <v>89</v>
      </c>
      <c r="D8935" s="103" t="s">
        <v>416</v>
      </c>
      <c r="E8935" s="103" t="s">
        <v>417</v>
      </c>
      <c r="F8935" s="103" t="s">
        <v>417</v>
      </c>
      <c r="G8935" s="103" t="s">
        <v>120</v>
      </c>
      <c r="H8935" s="103" t="s">
        <v>398</v>
      </c>
      <c r="I8935" s="103" t="s">
        <v>92</v>
      </c>
      <c r="J8935" s="215">
        <v>3789.67</v>
      </c>
      <c r="K8935" s="216" t="s">
        <v>88</v>
      </c>
    </row>
    <row r="8936" spans="1:11" x14ac:dyDescent="0.25">
      <c r="A8936" s="103" t="s">
        <v>1038</v>
      </c>
      <c r="B8936" s="103" t="s">
        <v>347</v>
      </c>
      <c r="C8936" s="103" t="s">
        <v>89</v>
      </c>
      <c r="D8936" s="103" t="s">
        <v>416</v>
      </c>
      <c r="E8936" s="103" t="s">
        <v>417</v>
      </c>
      <c r="F8936" s="103" t="s">
        <v>417</v>
      </c>
      <c r="G8936" s="103" t="s">
        <v>120</v>
      </c>
      <c r="H8936" s="103" t="s">
        <v>398</v>
      </c>
      <c r="I8936" s="103" t="s">
        <v>92</v>
      </c>
      <c r="J8936" s="215">
        <v>2935.37</v>
      </c>
      <c r="K8936" s="216" t="s">
        <v>88</v>
      </c>
    </row>
    <row r="8937" spans="1:11" x14ac:dyDescent="0.25">
      <c r="A8937" s="103" t="s">
        <v>806</v>
      </c>
      <c r="B8937" s="103" t="s">
        <v>347</v>
      </c>
      <c r="C8937" s="103" t="s">
        <v>89</v>
      </c>
      <c r="D8937" s="103" t="s">
        <v>416</v>
      </c>
      <c r="E8937" s="103" t="s">
        <v>417</v>
      </c>
      <c r="F8937" s="103" t="s">
        <v>417</v>
      </c>
      <c r="G8937" s="103" t="s">
        <v>120</v>
      </c>
      <c r="H8937" s="103" t="s">
        <v>398</v>
      </c>
      <c r="I8937" s="103" t="s">
        <v>92</v>
      </c>
      <c r="J8937" s="215">
        <v>2160.2199999999998</v>
      </c>
      <c r="K8937" s="216" t="s">
        <v>88</v>
      </c>
    </row>
    <row r="8938" spans="1:11" x14ac:dyDescent="0.25">
      <c r="A8938" s="103" t="s">
        <v>807</v>
      </c>
      <c r="B8938" s="103" t="s">
        <v>347</v>
      </c>
      <c r="C8938" s="103" t="s">
        <v>89</v>
      </c>
      <c r="D8938" s="103" t="s">
        <v>416</v>
      </c>
      <c r="E8938" s="103" t="s">
        <v>417</v>
      </c>
      <c r="F8938" s="103" t="s">
        <v>417</v>
      </c>
      <c r="G8938" s="103" t="s">
        <v>120</v>
      </c>
      <c r="H8938" s="103" t="s">
        <v>398</v>
      </c>
      <c r="I8938" s="103" t="s">
        <v>92</v>
      </c>
      <c r="J8938" s="215">
        <v>1790.75</v>
      </c>
      <c r="K8938" s="216" t="s">
        <v>88</v>
      </c>
    </row>
    <row r="8939" spans="1:11" x14ac:dyDescent="0.25">
      <c r="A8939" s="103" t="s">
        <v>808</v>
      </c>
      <c r="B8939" s="103" t="s">
        <v>347</v>
      </c>
      <c r="C8939" s="103" t="s">
        <v>89</v>
      </c>
      <c r="D8939" s="103" t="s">
        <v>418</v>
      </c>
      <c r="E8939" s="103" t="s">
        <v>419</v>
      </c>
      <c r="F8939" s="103" t="s">
        <v>419</v>
      </c>
      <c r="G8939" s="103" t="s">
        <v>505</v>
      </c>
      <c r="H8939" s="103" t="s">
        <v>506</v>
      </c>
      <c r="I8939" s="103" t="s">
        <v>92</v>
      </c>
      <c r="J8939" s="215">
        <v>331.73</v>
      </c>
      <c r="K8939" s="216" t="s">
        <v>344</v>
      </c>
    </row>
    <row r="8940" spans="1:11" x14ac:dyDescent="0.25">
      <c r="A8940" s="103" t="s">
        <v>809</v>
      </c>
      <c r="B8940" s="103" t="s">
        <v>347</v>
      </c>
      <c r="C8940" s="103" t="s">
        <v>89</v>
      </c>
      <c r="D8940" s="103" t="s">
        <v>418</v>
      </c>
      <c r="E8940" s="103" t="s">
        <v>419</v>
      </c>
      <c r="F8940" s="103" t="s">
        <v>419</v>
      </c>
      <c r="G8940" s="103" t="s">
        <v>209</v>
      </c>
      <c r="H8940" s="103" t="s">
        <v>352</v>
      </c>
      <c r="I8940" s="103" t="s">
        <v>92</v>
      </c>
      <c r="J8940" s="215">
        <v>41</v>
      </c>
      <c r="K8940" s="216" t="s">
        <v>347</v>
      </c>
    </row>
    <row r="8941" spans="1:11" x14ac:dyDescent="0.25">
      <c r="A8941" s="103" t="s">
        <v>810</v>
      </c>
      <c r="B8941" s="103" t="s">
        <v>347</v>
      </c>
      <c r="C8941" s="103" t="s">
        <v>89</v>
      </c>
      <c r="D8941" s="103" t="s">
        <v>418</v>
      </c>
      <c r="E8941" s="103" t="s">
        <v>419</v>
      </c>
      <c r="F8941" s="103" t="s">
        <v>419</v>
      </c>
      <c r="G8941" s="103" t="s">
        <v>209</v>
      </c>
      <c r="H8941" s="103" t="s">
        <v>352</v>
      </c>
      <c r="I8941" s="103" t="s">
        <v>92</v>
      </c>
      <c r="J8941" s="215">
        <v>122.99</v>
      </c>
      <c r="K8941" s="216" t="s">
        <v>347</v>
      </c>
    </row>
    <row r="8942" spans="1:11" x14ac:dyDescent="0.25">
      <c r="A8942" s="103" t="s">
        <v>808</v>
      </c>
      <c r="B8942" s="103" t="s">
        <v>347</v>
      </c>
      <c r="C8942" s="103" t="s">
        <v>89</v>
      </c>
      <c r="D8942" s="103" t="s">
        <v>418</v>
      </c>
      <c r="E8942" s="103" t="s">
        <v>419</v>
      </c>
      <c r="F8942" s="103" t="s">
        <v>419</v>
      </c>
      <c r="G8942" s="103" t="s">
        <v>169</v>
      </c>
      <c r="H8942" s="103" t="s">
        <v>380</v>
      </c>
      <c r="I8942" s="103" t="s">
        <v>92</v>
      </c>
      <c r="J8942" s="215">
        <v>12.25</v>
      </c>
      <c r="K8942" s="216" t="s">
        <v>88</v>
      </c>
    </row>
    <row r="8943" spans="1:11" x14ac:dyDescent="0.25">
      <c r="A8943" s="103" t="s">
        <v>810</v>
      </c>
      <c r="B8943" s="103" t="s">
        <v>347</v>
      </c>
      <c r="C8943" s="103" t="s">
        <v>89</v>
      </c>
      <c r="D8943" s="103" t="s">
        <v>418</v>
      </c>
      <c r="E8943" s="103" t="s">
        <v>419</v>
      </c>
      <c r="F8943" s="103" t="s">
        <v>419</v>
      </c>
      <c r="G8943" s="103" t="s">
        <v>169</v>
      </c>
      <c r="H8943" s="103" t="s">
        <v>380</v>
      </c>
      <c r="I8943" s="103" t="s">
        <v>92</v>
      </c>
      <c r="J8943" s="215">
        <v>8.0500000000000007</v>
      </c>
      <c r="K8943" s="216" t="s">
        <v>88</v>
      </c>
    </row>
    <row r="8944" spans="1:11" x14ac:dyDescent="0.25">
      <c r="A8944" s="103" t="s">
        <v>808</v>
      </c>
      <c r="B8944" s="103" t="s">
        <v>347</v>
      </c>
      <c r="C8944" s="103" t="s">
        <v>89</v>
      </c>
      <c r="D8944" s="103" t="s">
        <v>418</v>
      </c>
      <c r="E8944" s="103" t="s">
        <v>419</v>
      </c>
      <c r="F8944" s="103" t="s">
        <v>419</v>
      </c>
      <c r="G8944" s="103" t="s">
        <v>129</v>
      </c>
      <c r="H8944" s="103" t="s">
        <v>382</v>
      </c>
      <c r="I8944" s="103" t="s">
        <v>92</v>
      </c>
      <c r="J8944" s="215">
        <v>219.36</v>
      </c>
      <c r="K8944" s="216" t="s">
        <v>88</v>
      </c>
    </row>
    <row r="8945" spans="1:11" x14ac:dyDescent="0.25">
      <c r="A8945" s="103" t="s">
        <v>809</v>
      </c>
      <c r="B8945" s="103" t="s">
        <v>347</v>
      </c>
      <c r="C8945" s="103" t="s">
        <v>89</v>
      </c>
      <c r="D8945" s="103" t="s">
        <v>418</v>
      </c>
      <c r="E8945" s="103" t="s">
        <v>419</v>
      </c>
      <c r="F8945" s="103" t="s">
        <v>419</v>
      </c>
      <c r="G8945" s="103" t="s">
        <v>129</v>
      </c>
      <c r="H8945" s="103" t="s">
        <v>382</v>
      </c>
      <c r="I8945" s="103" t="s">
        <v>92</v>
      </c>
      <c r="J8945" s="215">
        <v>108.05</v>
      </c>
      <c r="K8945" s="216" t="s">
        <v>88</v>
      </c>
    </row>
    <row r="8946" spans="1:11" x14ac:dyDescent="0.25">
      <c r="A8946" s="103" t="s">
        <v>810</v>
      </c>
      <c r="B8946" s="103" t="s">
        <v>347</v>
      </c>
      <c r="C8946" s="103" t="s">
        <v>89</v>
      </c>
      <c r="D8946" s="103" t="s">
        <v>418</v>
      </c>
      <c r="E8946" s="103" t="s">
        <v>419</v>
      </c>
      <c r="F8946" s="103" t="s">
        <v>419</v>
      </c>
      <c r="G8946" s="103" t="s">
        <v>129</v>
      </c>
      <c r="H8946" s="103" t="s">
        <v>382</v>
      </c>
      <c r="I8946" s="103" t="s">
        <v>92</v>
      </c>
      <c r="J8946" s="215">
        <v>108.06</v>
      </c>
      <c r="K8946" s="216" t="s">
        <v>88</v>
      </c>
    </row>
    <row r="8947" spans="1:11" x14ac:dyDescent="0.25">
      <c r="A8947" s="103" t="s">
        <v>1038</v>
      </c>
      <c r="B8947" s="103" t="s">
        <v>347</v>
      </c>
      <c r="C8947" s="103" t="s">
        <v>89</v>
      </c>
      <c r="D8947" s="103" t="s">
        <v>418</v>
      </c>
      <c r="E8947" s="103" t="s">
        <v>419</v>
      </c>
      <c r="F8947" s="103" t="s">
        <v>419</v>
      </c>
      <c r="G8947" s="103" t="s">
        <v>129</v>
      </c>
      <c r="H8947" s="103" t="s">
        <v>382</v>
      </c>
      <c r="I8947" s="103" t="s">
        <v>92</v>
      </c>
      <c r="J8947" s="215">
        <v>109.68</v>
      </c>
      <c r="K8947" s="216" t="s">
        <v>88</v>
      </c>
    </row>
    <row r="8948" spans="1:11" x14ac:dyDescent="0.25">
      <c r="A8948" s="103" t="s">
        <v>806</v>
      </c>
      <c r="B8948" s="103" t="s">
        <v>347</v>
      </c>
      <c r="C8948" s="103" t="s">
        <v>89</v>
      </c>
      <c r="D8948" s="103" t="s">
        <v>418</v>
      </c>
      <c r="E8948" s="103" t="s">
        <v>419</v>
      </c>
      <c r="F8948" s="103" t="s">
        <v>419</v>
      </c>
      <c r="G8948" s="103" t="s">
        <v>129</v>
      </c>
      <c r="H8948" s="103" t="s">
        <v>382</v>
      </c>
      <c r="I8948" s="103" t="s">
        <v>92</v>
      </c>
      <c r="J8948" s="215">
        <v>54.84</v>
      </c>
      <c r="K8948" s="216" t="s">
        <v>88</v>
      </c>
    </row>
    <row r="8949" spans="1:11" x14ac:dyDescent="0.25">
      <c r="A8949" s="103" t="s">
        <v>807</v>
      </c>
      <c r="B8949" s="103" t="s">
        <v>347</v>
      </c>
      <c r="C8949" s="103" t="s">
        <v>89</v>
      </c>
      <c r="D8949" s="103" t="s">
        <v>418</v>
      </c>
      <c r="E8949" s="103" t="s">
        <v>419</v>
      </c>
      <c r="F8949" s="103" t="s">
        <v>419</v>
      </c>
      <c r="G8949" s="103" t="s">
        <v>129</v>
      </c>
      <c r="H8949" s="103" t="s">
        <v>382</v>
      </c>
      <c r="I8949" s="103" t="s">
        <v>92</v>
      </c>
      <c r="J8949" s="215">
        <v>191.94</v>
      </c>
      <c r="K8949" s="216" t="s">
        <v>88</v>
      </c>
    </row>
    <row r="8950" spans="1:11" x14ac:dyDescent="0.25">
      <c r="A8950" s="103" t="s">
        <v>808</v>
      </c>
      <c r="B8950" s="103" t="s">
        <v>347</v>
      </c>
      <c r="C8950" s="103" t="s">
        <v>89</v>
      </c>
      <c r="D8950" s="103" t="s">
        <v>420</v>
      </c>
      <c r="E8950" s="103" t="s">
        <v>421</v>
      </c>
      <c r="F8950" s="103" t="s">
        <v>421</v>
      </c>
      <c r="G8950" s="103" t="s">
        <v>119</v>
      </c>
      <c r="H8950" s="103" t="s">
        <v>308</v>
      </c>
      <c r="I8950" s="103" t="s">
        <v>92</v>
      </c>
      <c r="J8950" s="215">
        <v>1778.41</v>
      </c>
      <c r="K8950" s="216" t="s">
        <v>88</v>
      </c>
    </row>
    <row r="8951" spans="1:11" x14ac:dyDescent="0.25">
      <c r="A8951" s="103" t="s">
        <v>809</v>
      </c>
      <c r="B8951" s="103" t="s">
        <v>347</v>
      </c>
      <c r="C8951" s="103" t="s">
        <v>89</v>
      </c>
      <c r="D8951" s="103" t="s">
        <v>420</v>
      </c>
      <c r="E8951" s="103" t="s">
        <v>421</v>
      </c>
      <c r="F8951" s="103" t="s">
        <v>421</v>
      </c>
      <c r="G8951" s="103" t="s">
        <v>119</v>
      </c>
      <c r="H8951" s="103" t="s">
        <v>308</v>
      </c>
      <c r="I8951" s="103" t="s">
        <v>92</v>
      </c>
      <c r="J8951" s="215">
        <v>1920.1</v>
      </c>
      <c r="K8951" s="216" t="s">
        <v>88</v>
      </c>
    </row>
    <row r="8952" spans="1:11" x14ac:dyDescent="0.25">
      <c r="A8952" s="103" t="s">
        <v>810</v>
      </c>
      <c r="B8952" s="103" t="s">
        <v>347</v>
      </c>
      <c r="C8952" s="103" t="s">
        <v>89</v>
      </c>
      <c r="D8952" s="103" t="s">
        <v>420</v>
      </c>
      <c r="E8952" s="103" t="s">
        <v>421</v>
      </c>
      <c r="F8952" s="103" t="s">
        <v>421</v>
      </c>
      <c r="G8952" s="103" t="s">
        <v>119</v>
      </c>
      <c r="H8952" s="103" t="s">
        <v>308</v>
      </c>
      <c r="I8952" s="103" t="s">
        <v>92</v>
      </c>
      <c r="J8952" s="215">
        <v>1532.7</v>
      </c>
      <c r="K8952" s="216" t="s">
        <v>88</v>
      </c>
    </row>
    <row r="8953" spans="1:11" x14ac:dyDescent="0.25">
      <c r="A8953" s="103" t="s">
        <v>1038</v>
      </c>
      <c r="B8953" s="103" t="s">
        <v>347</v>
      </c>
      <c r="C8953" s="103" t="s">
        <v>89</v>
      </c>
      <c r="D8953" s="103" t="s">
        <v>420</v>
      </c>
      <c r="E8953" s="103" t="s">
        <v>421</v>
      </c>
      <c r="F8953" s="103" t="s">
        <v>421</v>
      </c>
      <c r="G8953" s="103" t="s">
        <v>119</v>
      </c>
      <c r="H8953" s="103" t="s">
        <v>308</v>
      </c>
      <c r="I8953" s="103" t="s">
        <v>92</v>
      </c>
      <c r="J8953" s="215">
        <v>2563.2600000000002</v>
      </c>
      <c r="K8953" s="216" t="s">
        <v>88</v>
      </c>
    </row>
    <row r="8954" spans="1:11" x14ac:dyDescent="0.25">
      <c r="A8954" s="103" t="s">
        <v>806</v>
      </c>
      <c r="B8954" s="103" t="s">
        <v>347</v>
      </c>
      <c r="C8954" s="103" t="s">
        <v>89</v>
      </c>
      <c r="D8954" s="103" t="s">
        <v>420</v>
      </c>
      <c r="E8954" s="103" t="s">
        <v>421</v>
      </c>
      <c r="F8954" s="103" t="s">
        <v>421</v>
      </c>
      <c r="G8954" s="103" t="s">
        <v>119</v>
      </c>
      <c r="H8954" s="103" t="s">
        <v>308</v>
      </c>
      <c r="I8954" s="103" t="s">
        <v>92</v>
      </c>
      <c r="J8954" s="215">
        <v>-1013.04</v>
      </c>
      <c r="K8954" s="216" t="s">
        <v>88</v>
      </c>
    </row>
    <row r="8955" spans="1:11" x14ac:dyDescent="0.25">
      <c r="A8955" s="103" t="s">
        <v>807</v>
      </c>
      <c r="B8955" s="103" t="s">
        <v>347</v>
      </c>
      <c r="C8955" s="103" t="s">
        <v>89</v>
      </c>
      <c r="D8955" s="103" t="s">
        <v>420</v>
      </c>
      <c r="E8955" s="103" t="s">
        <v>421</v>
      </c>
      <c r="F8955" s="103" t="s">
        <v>421</v>
      </c>
      <c r="G8955" s="103" t="s">
        <v>119</v>
      </c>
      <c r="H8955" s="103" t="s">
        <v>308</v>
      </c>
      <c r="I8955" s="103" t="s">
        <v>92</v>
      </c>
      <c r="J8955" s="215">
        <v>-5646.53</v>
      </c>
      <c r="K8955" s="216" t="s">
        <v>88</v>
      </c>
    </row>
    <row r="8956" spans="1:11" x14ac:dyDescent="0.25">
      <c r="A8956" s="103" t="s">
        <v>808</v>
      </c>
      <c r="B8956" s="103" t="s">
        <v>347</v>
      </c>
      <c r="C8956" s="103" t="s">
        <v>89</v>
      </c>
      <c r="D8956" s="103" t="s">
        <v>420</v>
      </c>
      <c r="E8956" s="103" t="s">
        <v>421</v>
      </c>
      <c r="F8956" s="103" t="s">
        <v>421</v>
      </c>
      <c r="G8956" s="103" t="s">
        <v>96</v>
      </c>
      <c r="H8956" s="103" t="s">
        <v>319</v>
      </c>
      <c r="I8956" s="103" t="s">
        <v>92</v>
      </c>
      <c r="J8956" s="215">
        <v>648.49</v>
      </c>
      <c r="K8956" s="216" t="s">
        <v>88</v>
      </c>
    </row>
    <row r="8957" spans="1:11" x14ac:dyDescent="0.25">
      <c r="A8957" s="103" t="s">
        <v>809</v>
      </c>
      <c r="B8957" s="103" t="s">
        <v>347</v>
      </c>
      <c r="C8957" s="103" t="s">
        <v>89</v>
      </c>
      <c r="D8957" s="103" t="s">
        <v>420</v>
      </c>
      <c r="E8957" s="103" t="s">
        <v>421</v>
      </c>
      <c r="F8957" s="103" t="s">
        <v>421</v>
      </c>
      <c r="G8957" s="103" t="s">
        <v>96</v>
      </c>
      <c r="H8957" s="103" t="s">
        <v>319</v>
      </c>
      <c r="I8957" s="103" t="s">
        <v>92</v>
      </c>
      <c r="J8957" s="215">
        <v>167.27</v>
      </c>
      <c r="K8957" s="216" t="s">
        <v>88</v>
      </c>
    </row>
    <row r="8958" spans="1:11" x14ac:dyDescent="0.25">
      <c r="A8958" s="103" t="s">
        <v>810</v>
      </c>
      <c r="B8958" s="103" t="s">
        <v>347</v>
      </c>
      <c r="C8958" s="103" t="s">
        <v>89</v>
      </c>
      <c r="D8958" s="103" t="s">
        <v>420</v>
      </c>
      <c r="E8958" s="103" t="s">
        <v>421</v>
      </c>
      <c r="F8958" s="103" t="s">
        <v>421</v>
      </c>
      <c r="G8958" s="103" t="s">
        <v>96</v>
      </c>
      <c r="H8958" s="103" t="s">
        <v>319</v>
      </c>
      <c r="I8958" s="103" t="s">
        <v>92</v>
      </c>
      <c r="J8958" s="215">
        <v>484.86</v>
      </c>
      <c r="K8958" s="216" t="s">
        <v>88</v>
      </c>
    </row>
    <row r="8959" spans="1:11" x14ac:dyDescent="0.25">
      <c r="A8959" s="103" t="s">
        <v>1038</v>
      </c>
      <c r="B8959" s="103" t="s">
        <v>347</v>
      </c>
      <c r="C8959" s="103" t="s">
        <v>89</v>
      </c>
      <c r="D8959" s="103" t="s">
        <v>420</v>
      </c>
      <c r="E8959" s="103" t="s">
        <v>421</v>
      </c>
      <c r="F8959" s="103" t="s">
        <v>421</v>
      </c>
      <c r="G8959" s="103" t="s">
        <v>96</v>
      </c>
      <c r="H8959" s="103" t="s">
        <v>319</v>
      </c>
      <c r="I8959" s="103" t="s">
        <v>92</v>
      </c>
      <c r="J8959" s="215">
        <v>338.96</v>
      </c>
      <c r="K8959" s="216" t="s">
        <v>88</v>
      </c>
    </row>
    <row r="8960" spans="1:11" x14ac:dyDescent="0.25">
      <c r="A8960" s="103" t="s">
        <v>806</v>
      </c>
      <c r="B8960" s="103" t="s">
        <v>347</v>
      </c>
      <c r="C8960" s="103" t="s">
        <v>89</v>
      </c>
      <c r="D8960" s="103" t="s">
        <v>420</v>
      </c>
      <c r="E8960" s="103" t="s">
        <v>421</v>
      </c>
      <c r="F8960" s="103" t="s">
        <v>421</v>
      </c>
      <c r="G8960" s="103" t="s">
        <v>96</v>
      </c>
      <c r="H8960" s="103" t="s">
        <v>319</v>
      </c>
      <c r="I8960" s="103" t="s">
        <v>92</v>
      </c>
      <c r="J8960" s="215">
        <v>39.369999999999997</v>
      </c>
      <c r="K8960" s="216" t="s">
        <v>88</v>
      </c>
    </row>
    <row r="8961" spans="1:11" x14ac:dyDescent="0.25">
      <c r="A8961" s="103" t="s">
        <v>807</v>
      </c>
      <c r="B8961" s="103" t="s">
        <v>347</v>
      </c>
      <c r="C8961" s="103" t="s">
        <v>89</v>
      </c>
      <c r="D8961" s="103" t="s">
        <v>420</v>
      </c>
      <c r="E8961" s="103" t="s">
        <v>421</v>
      </c>
      <c r="F8961" s="103" t="s">
        <v>421</v>
      </c>
      <c r="G8961" s="103" t="s">
        <v>96</v>
      </c>
      <c r="H8961" s="103" t="s">
        <v>319</v>
      </c>
      <c r="I8961" s="103" t="s">
        <v>92</v>
      </c>
      <c r="J8961" s="215">
        <v>-936.63</v>
      </c>
      <c r="K8961" s="216" t="s">
        <v>88</v>
      </c>
    </row>
    <row r="8962" spans="1:11" x14ac:dyDescent="0.25">
      <c r="A8962" s="103" t="s">
        <v>808</v>
      </c>
      <c r="B8962" s="103" t="s">
        <v>347</v>
      </c>
      <c r="C8962" s="103" t="s">
        <v>89</v>
      </c>
      <c r="D8962" s="103" t="s">
        <v>420</v>
      </c>
      <c r="E8962" s="103" t="s">
        <v>421</v>
      </c>
      <c r="F8962" s="103" t="s">
        <v>421</v>
      </c>
      <c r="G8962" s="103" t="s">
        <v>166</v>
      </c>
      <c r="H8962" s="103" t="s">
        <v>322</v>
      </c>
      <c r="I8962" s="103" t="s">
        <v>92</v>
      </c>
      <c r="J8962" s="215">
        <v>200.24</v>
      </c>
      <c r="K8962" s="216" t="s">
        <v>88</v>
      </c>
    </row>
    <row r="8963" spans="1:11" x14ac:dyDescent="0.25">
      <c r="A8963" s="103" t="s">
        <v>807</v>
      </c>
      <c r="B8963" s="103" t="s">
        <v>347</v>
      </c>
      <c r="C8963" s="103" t="s">
        <v>89</v>
      </c>
      <c r="D8963" s="103" t="s">
        <v>420</v>
      </c>
      <c r="E8963" s="103" t="s">
        <v>421</v>
      </c>
      <c r="F8963" s="103" t="s">
        <v>421</v>
      </c>
      <c r="G8963" s="103" t="s">
        <v>166</v>
      </c>
      <c r="H8963" s="103" t="s">
        <v>322</v>
      </c>
      <c r="I8963" s="103" t="s">
        <v>92</v>
      </c>
      <c r="J8963" s="215">
        <v>-200.24</v>
      </c>
      <c r="K8963" s="216" t="s">
        <v>88</v>
      </c>
    </row>
    <row r="8964" spans="1:11" x14ac:dyDescent="0.25">
      <c r="A8964" s="103" t="s">
        <v>808</v>
      </c>
      <c r="B8964" s="103" t="s">
        <v>347</v>
      </c>
      <c r="C8964" s="103" t="s">
        <v>89</v>
      </c>
      <c r="D8964" s="103" t="s">
        <v>420</v>
      </c>
      <c r="E8964" s="103" t="s">
        <v>421</v>
      </c>
      <c r="F8964" s="103" t="s">
        <v>421</v>
      </c>
      <c r="G8964" s="103" t="s">
        <v>118</v>
      </c>
      <c r="H8964" s="103" t="s">
        <v>323</v>
      </c>
      <c r="I8964" s="103" t="s">
        <v>92</v>
      </c>
      <c r="J8964" s="215">
        <v>403.43</v>
      </c>
      <c r="K8964" s="216" t="s">
        <v>88</v>
      </c>
    </row>
    <row r="8965" spans="1:11" x14ac:dyDescent="0.25">
      <c r="A8965" s="103" t="s">
        <v>809</v>
      </c>
      <c r="B8965" s="103" t="s">
        <v>347</v>
      </c>
      <c r="C8965" s="103" t="s">
        <v>89</v>
      </c>
      <c r="D8965" s="103" t="s">
        <v>420</v>
      </c>
      <c r="E8965" s="103" t="s">
        <v>421</v>
      </c>
      <c r="F8965" s="103" t="s">
        <v>421</v>
      </c>
      <c r="G8965" s="103" t="s">
        <v>118</v>
      </c>
      <c r="H8965" s="103" t="s">
        <v>323</v>
      </c>
      <c r="I8965" s="103" t="s">
        <v>92</v>
      </c>
      <c r="J8965" s="215">
        <v>-457.61</v>
      </c>
      <c r="K8965" s="216" t="s">
        <v>88</v>
      </c>
    </row>
    <row r="8966" spans="1:11" x14ac:dyDescent="0.25">
      <c r="A8966" s="103" t="s">
        <v>810</v>
      </c>
      <c r="B8966" s="103" t="s">
        <v>347</v>
      </c>
      <c r="C8966" s="103" t="s">
        <v>89</v>
      </c>
      <c r="D8966" s="103" t="s">
        <v>420</v>
      </c>
      <c r="E8966" s="103" t="s">
        <v>421</v>
      </c>
      <c r="F8966" s="103" t="s">
        <v>421</v>
      </c>
      <c r="G8966" s="103" t="s">
        <v>118</v>
      </c>
      <c r="H8966" s="103" t="s">
        <v>323</v>
      </c>
      <c r="I8966" s="103" t="s">
        <v>92</v>
      </c>
      <c r="J8966" s="215">
        <v>358.06</v>
      </c>
      <c r="K8966" s="216" t="s">
        <v>88</v>
      </c>
    </row>
    <row r="8967" spans="1:11" x14ac:dyDescent="0.25">
      <c r="A8967" s="103" t="s">
        <v>1038</v>
      </c>
      <c r="B8967" s="103" t="s">
        <v>347</v>
      </c>
      <c r="C8967" s="103" t="s">
        <v>89</v>
      </c>
      <c r="D8967" s="103" t="s">
        <v>420</v>
      </c>
      <c r="E8967" s="103" t="s">
        <v>421</v>
      </c>
      <c r="F8967" s="103" t="s">
        <v>421</v>
      </c>
      <c r="G8967" s="103" t="s">
        <v>118</v>
      </c>
      <c r="H8967" s="103" t="s">
        <v>323</v>
      </c>
      <c r="I8967" s="103" t="s">
        <v>92</v>
      </c>
      <c r="J8967" s="215">
        <v>-74.3</v>
      </c>
      <c r="K8967" s="216" t="s">
        <v>88</v>
      </c>
    </row>
    <row r="8968" spans="1:11" x14ac:dyDescent="0.25">
      <c r="A8968" s="103" t="s">
        <v>806</v>
      </c>
      <c r="B8968" s="103" t="s">
        <v>347</v>
      </c>
      <c r="C8968" s="103" t="s">
        <v>89</v>
      </c>
      <c r="D8968" s="103" t="s">
        <v>420</v>
      </c>
      <c r="E8968" s="103" t="s">
        <v>421</v>
      </c>
      <c r="F8968" s="103" t="s">
        <v>421</v>
      </c>
      <c r="G8968" s="103" t="s">
        <v>118</v>
      </c>
      <c r="H8968" s="103" t="s">
        <v>323</v>
      </c>
      <c r="I8968" s="103" t="s">
        <v>92</v>
      </c>
      <c r="J8968" s="215">
        <v>-118.08</v>
      </c>
      <c r="K8968" s="216" t="s">
        <v>88</v>
      </c>
    </row>
    <row r="8969" spans="1:11" x14ac:dyDescent="0.25">
      <c r="A8969" s="103" t="s">
        <v>807</v>
      </c>
      <c r="B8969" s="103" t="s">
        <v>347</v>
      </c>
      <c r="C8969" s="103" t="s">
        <v>89</v>
      </c>
      <c r="D8969" s="103" t="s">
        <v>420</v>
      </c>
      <c r="E8969" s="103" t="s">
        <v>421</v>
      </c>
      <c r="F8969" s="103" t="s">
        <v>421</v>
      </c>
      <c r="G8969" s="103" t="s">
        <v>118</v>
      </c>
      <c r="H8969" s="103" t="s">
        <v>323</v>
      </c>
      <c r="I8969" s="103" t="s">
        <v>92</v>
      </c>
      <c r="J8969" s="215">
        <v>-352.25</v>
      </c>
      <c r="K8969" s="216" t="s">
        <v>88</v>
      </c>
    </row>
    <row r="8970" spans="1:11" x14ac:dyDescent="0.25">
      <c r="A8970" s="103" t="s">
        <v>808</v>
      </c>
      <c r="B8970" s="103" t="s">
        <v>347</v>
      </c>
      <c r="C8970" s="103" t="s">
        <v>89</v>
      </c>
      <c r="D8970" s="103" t="s">
        <v>420</v>
      </c>
      <c r="E8970" s="103" t="s">
        <v>421</v>
      </c>
      <c r="F8970" s="103" t="s">
        <v>421</v>
      </c>
      <c r="G8970" s="103" t="s">
        <v>505</v>
      </c>
      <c r="H8970" s="103" t="s">
        <v>506</v>
      </c>
      <c r="I8970" s="103" t="s">
        <v>92</v>
      </c>
      <c r="J8970" s="215">
        <v>743.06</v>
      </c>
      <c r="K8970" s="216" t="s">
        <v>344</v>
      </c>
    </row>
    <row r="8971" spans="1:11" x14ac:dyDescent="0.25">
      <c r="A8971" s="103" t="s">
        <v>807</v>
      </c>
      <c r="B8971" s="103" t="s">
        <v>347</v>
      </c>
      <c r="C8971" s="103" t="s">
        <v>89</v>
      </c>
      <c r="D8971" s="103" t="s">
        <v>420</v>
      </c>
      <c r="E8971" s="103" t="s">
        <v>421</v>
      </c>
      <c r="F8971" s="103" t="s">
        <v>421</v>
      </c>
      <c r="G8971" s="103" t="s">
        <v>505</v>
      </c>
      <c r="H8971" s="103" t="s">
        <v>506</v>
      </c>
      <c r="I8971" s="103" t="s">
        <v>92</v>
      </c>
      <c r="J8971" s="215">
        <v>-743.06</v>
      </c>
      <c r="K8971" s="216" t="s">
        <v>344</v>
      </c>
    </row>
    <row r="8972" spans="1:11" x14ac:dyDescent="0.25">
      <c r="A8972" s="103" t="s">
        <v>808</v>
      </c>
      <c r="B8972" s="103" t="s">
        <v>347</v>
      </c>
      <c r="C8972" s="103" t="s">
        <v>89</v>
      </c>
      <c r="D8972" s="103" t="s">
        <v>420</v>
      </c>
      <c r="E8972" s="103" t="s">
        <v>421</v>
      </c>
      <c r="F8972" s="103" t="s">
        <v>421</v>
      </c>
      <c r="G8972" s="103" t="s">
        <v>172</v>
      </c>
      <c r="H8972" s="103" t="s">
        <v>345</v>
      </c>
      <c r="I8972" s="103" t="s">
        <v>92</v>
      </c>
      <c r="J8972" s="215">
        <v>-658.33</v>
      </c>
      <c r="K8972" s="216" t="s">
        <v>344</v>
      </c>
    </row>
    <row r="8973" spans="1:11" x14ac:dyDescent="0.25">
      <c r="A8973" s="103" t="s">
        <v>809</v>
      </c>
      <c r="B8973" s="103" t="s">
        <v>347</v>
      </c>
      <c r="C8973" s="103" t="s">
        <v>89</v>
      </c>
      <c r="D8973" s="103" t="s">
        <v>420</v>
      </c>
      <c r="E8973" s="103" t="s">
        <v>421</v>
      </c>
      <c r="F8973" s="103" t="s">
        <v>421</v>
      </c>
      <c r="G8973" s="103" t="s">
        <v>172</v>
      </c>
      <c r="H8973" s="103" t="s">
        <v>345</v>
      </c>
      <c r="I8973" s="103" t="s">
        <v>92</v>
      </c>
      <c r="J8973" s="215">
        <v>-477.55</v>
      </c>
      <c r="K8973" s="216" t="s">
        <v>344</v>
      </c>
    </row>
    <row r="8974" spans="1:11" x14ac:dyDescent="0.25">
      <c r="A8974" s="103" t="s">
        <v>810</v>
      </c>
      <c r="B8974" s="103" t="s">
        <v>347</v>
      </c>
      <c r="C8974" s="103" t="s">
        <v>89</v>
      </c>
      <c r="D8974" s="103" t="s">
        <v>420</v>
      </c>
      <c r="E8974" s="103" t="s">
        <v>421</v>
      </c>
      <c r="F8974" s="103" t="s">
        <v>421</v>
      </c>
      <c r="G8974" s="103" t="s">
        <v>172</v>
      </c>
      <c r="H8974" s="103" t="s">
        <v>345</v>
      </c>
      <c r="I8974" s="103" t="s">
        <v>92</v>
      </c>
      <c r="J8974" s="215">
        <v>1339.28</v>
      </c>
      <c r="K8974" s="216" t="s">
        <v>344</v>
      </c>
    </row>
    <row r="8975" spans="1:11" x14ac:dyDescent="0.25">
      <c r="A8975" s="103" t="s">
        <v>1038</v>
      </c>
      <c r="B8975" s="103" t="s">
        <v>347</v>
      </c>
      <c r="C8975" s="103" t="s">
        <v>89</v>
      </c>
      <c r="D8975" s="103" t="s">
        <v>420</v>
      </c>
      <c r="E8975" s="103" t="s">
        <v>421</v>
      </c>
      <c r="F8975" s="103" t="s">
        <v>421</v>
      </c>
      <c r="G8975" s="103" t="s">
        <v>172</v>
      </c>
      <c r="H8975" s="103" t="s">
        <v>345</v>
      </c>
      <c r="I8975" s="103" t="s">
        <v>92</v>
      </c>
      <c r="J8975" s="215">
        <v>361.5</v>
      </c>
      <c r="K8975" s="216" t="s">
        <v>344</v>
      </c>
    </row>
    <row r="8976" spans="1:11" x14ac:dyDescent="0.25">
      <c r="A8976" s="103" t="s">
        <v>806</v>
      </c>
      <c r="B8976" s="103" t="s">
        <v>347</v>
      </c>
      <c r="C8976" s="103" t="s">
        <v>89</v>
      </c>
      <c r="D8976" s="103" t="s">
        <v>420</v>
      </c>
      <c r="E8976" s="103" t="s">
        <v>421</v>
      </c>
      <c r="F8976" s="103" t="s">
        <v>421</v>
      </c>
      <c r="G8976" s="103" t="s">
        <v>172</v>
      </c>
      <c r="H8976" s="103" t="s">
        <v>345</v>
      </c>
      <c r="I8976" s="103" t="s">
        <v>92</v>
      </c>
      <c r="J8976" s="215">
        <v>1329.65</v>
      </c>
      <c r="K8976" s="216" t="s">
        <v>344</v>
      </c>
    </row>
    <row r="8977" spans="1:11" x14ac:dyDescent="0.25">
      <c r="A8977" s="103" t="s">
        <v>807</v>
      </c>
      <c r="B8977" s="103" t="s">
        <v>347</v>
      </c>
      <c r="C8977" s="103" t="s">
        <v>89</v>
      </c>
      <c r="D8977" s="103" t="s">
        <v>420</v>
      </c>
      <c r="E8977" s="103" t="s">
        <v>421</v>
      </c>
      <c r="F8977" s="103" t="s">
        <v>421</v>
      </c>
      <c r="G8977" s="103" t="s">
        <v>172</v>
      </c>
      <c r="H8977" s="103" t="s">
        <v>345</v>
      </c>
      <c r="I8977" s="103" t="s">
        <v>92</v>
      </c>
      <c r="J8977" s="215">
        <v>-1234.57</v>
      </c>
      <c r="K8977" s="216" t="s">
        <v>344</v>
      </c>
    </row>
    <row r="8978" spans="1:11" x14ac:dyDescent="0.25">
      <c r="A8978" s="103" t="s">
        <v>808</v>
      </c>
      <c r="B8978" s="103" t="s">
        <v>347</v>
      </c>
      <c r="C8978" s="103" t="s">
        <v>89</v>
      </c>
      <c r="D8978" s="103" t="s">
        <v>420</v>
      </c>
      <c r="E8978" s="111"/>
      <c r="F8978" s="103" t="s">
        <v>421</v>
      </c>
      <c r="G8978" s="103" t="s">
        <v>559</v>
      </c>
      <c r="H8978" s="103" t="s">
        <v>560</v>
      </c>
      <c r="I8978" s="103" t="s">
        <v>92</v>
      </c>
      <c r="J8978" s="215">
        <v>308.51</v>
      </c>
      <c r="K8978" s="216" t="s">
        <v>347</v>
      </c>
    </row>
    <row r="8979" spans="1:11" x14ac:dyDescent="0.25">
      <c r="A8979" s="103" t="s">
        <v>809</v>
      </c>
      <c r="B8979" s="103" t="s">
        <v>347</v>
      </c>
      <c r="C8979" s="103" t="s">
        <v>89</v>
      </c>
      <c r="D8979" s="103" t="s">
        <v>420</v>
      </c>
      <c r="E8979" s="111"/>
      <c r="F8979" s="103" t="s">
        <v>421</v>
      </c>
      <c r="G8979" s="103" t="s">
        <v>559</v>
      </c>
      <c r="H8979" s="103" t="s">
        <v>560</v>
      </c>
      <c r="I8979" s="103" t="s">
        <v>92</v>
      </c>
      <c r="J8979" s="215">
        <v>-15.72</v>
      </c>
      <c r="K8979" s="216" t="s">
        <v>347</v>
      </c>
    </row>
    <row r="8980" spans="1:11" x14ac:dyDescent="0.25">
      <c r="A8980" s="103" t="s">
        <v>810</v>
      </c>
      <c r="B8980" s="103" t="s">
        <v>347</v>
      </c>
      <c r="C8980" s="103" t="s">
        <v>89</v>
      </c>
      <c r="D8980" s="103" t="s">
        <v>420</v>
      </c>
      <c r="E8980" s="111"/>
      <c r="F8980" s="103" t="s">
        <v>421</v>
      </c>
      <c r="G8980" s="103" t="s">
        <v>559</v>
      </c>
      <c r="H8980" s="103" t="s">
        <v>560</v>
      </c>
      <c r="I8980" s="103" t="s">
        <v>92</v>
      </c>
      <c r="J8980" s="215">
        <v>1094.75</v>
      </c>
      <c r="K8980" s="216" t="s">
        <v>347</v>
      </c>
    </row>
    <row r="8981" spans="1:11" x14ac:dyDescent="0.25">
      <c r="A8981" s="103" t="s">
        <v>1038</v>
      </c>
      <c r="B8981" s="103" t="s">
        <v>347</v>
      </c>
      <c r="C8981" s="103" t="s">
        <v>89</v>
      </c>
      <c r="D8981" s="103" t="s">
        <v>420</v>
      </c>
      <c r="E8981" s="111"/>
      <c r="F8981" s="103" t="s">
        <v>421</v>
      </c>
      <c r="G8981" s="103" t="s">
        <v>559</v>
      </c>
      <c r="H8981" s="103" t="s">
        <v>560</v>
      </c>
      <c r="I8981" s="103" t="s">
        <v>92</v>
      </c>
      <c r="J8981" s="215">
        <v>488.37</v>
      </c>
      <c r="K8981" s="216" t="s">
        <v>347</v>
      </c>
    </row>
    <row r="8982" spans="1:11" x14ac:dyDescent="0.25">
      <c r="A8982" s="103" t="s">
        <v>806</v>
      </c>
      <c r="B8982" s="103" t="s">
        <v>347</v>
      </c>
      <c r="C8982" s="103" t="s">
        <v>89</v>
      </c>
      <c r="D8982" s="103" t="s">
        <v>420</v>
      </c>
      <c r="E8982" s="111"/>
      <c r="F8982" s="103" t="s">
        <v>421</v>
      </c>
      <c r="G8982" s="103" t="s">
        <v>559</v>
      </c>
      <c r="H8982" s="103" t="s">
        <v>560</v>
      </c>
      <c r="I8982" s="103" t="s">
        <v>92</v>
      </c>
      <c r="J8982" s="215">
        <v>360.67</v>
      </c>
      <c r="K8982" s="216" t="s">
        <v>347</v>
      </c>
    </row>
    <row r="8983" spans="1:11" x14ac:dyDescent="0.25">
      <c r="A8983" s="103" t="s">
        <v>807</v>
      </c>
      <c r="B8983" s="103" t="s">
        <v>347</v>
      </c>
      <c r="C8983" s="103" t="s">
        <v>89</v>
      </c>
      <c r="D8983" s="103" t="s">
        <v>420</v>
      </c>
      <c r="E8983" s="111"/>
      <c r="F8983" s="103" t="s">
        <v>421</v>
      </c>
      <c r="G8983" s="103" t="s">
        <v>559</v>
      </c>
      <c r="H8983" s="103" t="s">
        <v>560</v>
      </c>
      <c r="I8983" s="103" t="s">
        <v>92</v>
      </c>
      <c r="J8983" s="215">
        <v>-1560.97</v>
      </c>
      <c r="K8983" s="216" t="s">
        <v>347</v>
      </c>
    </row>
    <row r="8984" spans="1:11" x14ac:dyDescent="0.25">
      <c r="A8984" s="103" t="s">
        <v>1038</v>
      </c>
      <c r="B8984" s="103" t="s">
        <v>347</v>
      </c>
      <c r="C8984" s="103" t="s">
        <v>89</v>
      </c>
      <c r="D8984" s="103" t="s">
        <v>420</v>
      </c>
      <c r="E8984" s="103" t="s">
        <v>421</v>
      </c>
      <c r="F8984" s="103" t="s">
        <v>421</v>
      </c>
      <c r="G8984" s="103" t="s">
        <v>849</v>
      </c>
      <c r="H8984" s="103" t="s">
        <v>850</v>
      </c>
      <c r="I8984" s="103" t="s">
        <v>92</v>
      </c>
      <c r="J8984" s="215">
        <v>2584.4299999999998</v>
      </c>
      <c r="K8984" s="216" t="s">
        <v>347</v>
      </c>
    </row>
    <row r="8985" spans="1:11" x14ac:dyDescent="0.25">
      <c r="A8985" s="103" t="s">
        <v>808</v>
      </c>
      <c r="B8985" s="103" t="s">
        <v>347</v>
      </c>
      <c r="C8985" s="103" t="s">
        <v>89</v>
      </c>
      <c r="D8985" s="103" t="s">
        <v>420</v>
      </c>
      <c r="E8985" s="103" t="s">
        <v>421</v>
      </c>
      <c r="F8985" s="103" t="s">
        <v>421</v>
      </c>
      <c r="G8985" s="103" t="s">
        <v>487</v>
      </c>
      <c r="H8985" s="103" t="s">
        <v>488</v>
      </c>
      <c r="I8985" s="103" t="s">
        <v>92</v>
      </c>
      <c r="J8985" s="215">
        <v>-2041.37</v>
      </c>
      <c r="K8985" s="216" t="s">
        <v>347</v>
      </c>
    </row>
    <row r="8986" spans="1:11" x14ac:dyDescent="0.25">
      <c r="A8986" s="103" t="s">
        <v>809</v>
      </c>
      <c r="B8986" s="103" t="s">
        <v>347</v>
      </c>
      <c r="C8986" s="103" t="s">
        <v>89</v>
      </c>
      <c r="D8986" s="103" t="s">
        <v>420</v>
      </c>
      <c r="E8986" s="103" t="s">
        <v>421</v>
      </c>
      <c r="F8986" s="103" t="s">
        <v>421</v>
      </c>
      <c r="G8986" s="103" t="s">
        <v>487</v>
      </c>
      <c r="H8986" s="103" t="s">
        <v>488</v>
      </c>
      <c r="I8986" s="103" t="s">
        <v>92</v>
      </c>
      <c r="J8986" s="215">
        <v>237.85</v>
      </c>
      <c r="K8986" s="216" t="s">
        <v>347</v>
      </c>
    </row>
    <row r="8987" spans="1:11" x14ac:dyDescent="0.25">
      <c r="A8987" s="103" t="s">
        <v>810</v>
      </c>
      <c r="B8987" s="103" t="s">
        <v>347</v>
      </c>
      <c r="C8987" s="103" t="s">
        <v>89</v>
      </c>
      <c r="D8987" s="103" t="s">
        <v>420</v>
      </c>
      <c r="E8987" s="103" t="s">
        <v>421</v>
      </c>
      <c r="F8987" s="103" t="s">
        <v>421</v>
      </c>
      <c r="G8987" s="103" t="s">
        <v>487</v>
      </c>
      <c r="H8987" s="103" t="s">
        <v>488</v>
      </c>
      <c r="I8987" s="103" t="s">
        <v>92</v>
      </c>
      <c r="J8987" s="215">
        <v>950.97</v>
      </c>
      <c r="K8987" s="216" t="s">
        <v>347</v>
      </c>
    </row>
    <row r="8988" spans="1:11" x14ac:dyDescent="0.25">
      <c r="A8988" s="103" t="s">
        <v>1038</v>
      </c>
      <c r="B8988" s="103" t="s">
        <v>347</v>
      </c>
      <c r="C8988" s="103" t="s">
        <v>89</v>
      </c>
      <c r="D8988" s="103" t="s">
        <v>420</v>
      </c>
      <c r="E8988" s="103" t="s">
        <v>421</v>
      </c>
      <c r="F8988" s="103" t="s">
        <v>421</v>
      </c>
      <c r="G8988" s="103" t="s">
        <v>487</v>
      </c>
      <c r="H8988" s="103" t="s">
        <v>488</v>
      </c>
      <c r="I8988" s="103" t="s">
        <v>92</v>
      </c>
      <c r="J8988" s="215">
        <v>-27.27</v>
      </c>
      <c r="K8988" s="216" t="s">
        <v>347</v>
      </c>
    </row>
    <row r="8989" spans="1:11" x14ac:dyDescent="0.25">
      <c r="A8989" s="103" t="s">
        <v>806</v>
      </c>
      <c r="B8989" s="103" t="s">
        <v>347</v>
      </c>
      <c r="C8989" s="103" t="s">
        <v>89</v>
      </c>
      <c r="D8989" s="103" t="s">
        <v>420</v>
      </c>
      <c r="E8989" s="103" t="s">
        <v>421</v>
      </c>
      <c r="F8989" s="103" t="s">
        <v>421</v>
      </c>
      <c r="G8989" s="103" t="s">
        <v>487</v>
      </c>
      <c r="H8989" s="103" t="s">
        <v>488</v>
      </c>
      <c r="I8989" s="103" t="s">
        <v>92</v>
      </c>
      <c r="J8989" s="215">
        <v>1265.26</v>
      </c>
      <c r="K8989" s="216" t="s">
        <v>347</v>
      </c>
    </row>
    <row r="8990" spans="1:11" x14ac:dyDescent="0.25">
      <c r="A8990" s="103" t="s">
        <v>807</v>
      </c>
      <c r="B8990" s="103" t="s">
        <v>347</v>
      </c>
      <c r="C8990" s="103" t="s">
        <v>89</v>
      </c>
      <c r="D8990" s="103" t="s">
        <v>420</v>
      </c>
      <c r="E8990" s="103" t="s">
        <v>421</v>
      </c>
      <c r="F8990" s="103" t="s">
        <v>421</v>
      </c>
      <c r="G8990" s="103" t="s">
        <v>487</v>
      </c>
      <c r="H8990" s="103" t="s">
        <v>488</v>
      </c>
      <c r="I8990" s="103" t="s">
        <v>92</v>
      </c>
      <c r="J8990" s="215">
        <v>-1691.01</v>
      </c>
      <c r="K8990" s="216" t="s">
        <v>347</v>
      </c>
    </row>
    <row r="8991" spans="1:11" x14ac:dyDescent="0.25">
      <c r="A8991" s="103" t="s">
        <v>808</v>
      </c>
      <c r="B8991" s="103" t="s">
        <v>347</v>
      </c>
      <c r="C8991" s="103" t="s">
        <v>89</v>
      </c>
      <c r="D8991" s="103" t="s">
        <v>420</v>
      </c>
      <c r="E8991" s="103" t="s">
        <v>421</v>
      </c>
      <c r="F8991" s="103" t="s">
        <v>421</v>
      </c>
      <c r="G8991" s="103" t="s">
        <v>555</v>
      </c>
      <c r="H8991" s="103" t="s">
        <v>556</v>
      </c>
      <c r="I8991" s="103" t="s">
        <v>92</v>
      </c>
      <c r="J8991" s="215">
        <v>-3006.31</v>
      </c>
      <c r="K8991" s="216" t="s">
        <v>347</v>
      </c>
    </row>
    <row r="8992" spans="1:11" x14ac:dyDescent="0.25">
      <c r="A8992" s="103" t="s">
        <v>809</v>
      </c>
      <c r="B8992" s="103" t="s">
        <v>347</v>
      </c>
      <c r="C8992" s="103" t="s">
        <v>89</v>
      </c>
      <c r="D8992" s="103" t="s">
        <v>420</v>
      </c>
      <c r="E8992" s="103" t="s">
        <v>421</v>
      </c>
      <c r="F8992" s="103" t="s">
        <v>421</v>
      </c>
      <c r="G8992" s="103" t="s">
        <v>555</v>
      </c>
      <c r="H8992" s="103" t="s">
        <v>556</v>
      </c>
      <c r="I8992" s="103" t="s">
        <v>92</v>
      </c>
      <c r="J8992" s="215">
        <v>173.17</v>
      </c>
      <c r="K8992" s="216" t="s">
        <v>347</v>
      </c>
    </row>
    <row r="8993" spans="1:11" x14ac:dyDescent="0.25">
      <c r="A8993" s="103" t="s">
        <v>810</v>
      </c>
      <c r="B8993" s="103" t="s">
        <v>347</v>
      </c>
      <c r="C8993" s="103" t="s">
        <v>89</v>
      </c>
      <c r="D8993" s="103" t="s">
        <v>420</v>
      </c>
      <c r="E8993" s="103" t="s">
        <v>421</v>
      </c>
      <c r="F8993" s="103" t="s">
        <v>421</v>
      </c>
      <c r="G8993" s="103" t="s">
        <v>555</v>
      </c>
      <c r="H8993" s="103" t="s">
        <v>556</v>
      </c>
      <c r="I8993" s="103" t="s">
        <v>92</v>
      </c>
      <c r="J8993" s="215">
        <v>346.32</v>
      </c>
      <c r="K8993" s="216" t="s">
        <v>347</v>
      </c>
    </row>
    <row r="8994" spans="1:11" x14ac:dyDescent="0.25">
      <c r="A8994" s="103" t="s">
        <v>1038</v>
      </c>
      <c r="B8994" s="103" t="s">
        <v>347</v>
      </c>
      <c r="C8994" s="103" t="s">
        <v>89</v>
      </c>
      <c r="D8994" s="103" t="s">
        <v>420</v>
      </c>
      <c r="E8994" s="103" t="s">
        <v>421</v>
      </c>
      <c r="F8994" s="103" t="s">
        <v>421</v>
      </c>
      <c r="G8994" s="103" t="s">
        <v>555</v>
      </c>
      <c r="H8994" s="103" t="s">
        <v>556</v>
      </c>
      <c r="I8994" s="103" t="s">
        <v>92</v>
      </c>
      <c r="J8994" s="215">
        <v>536.84</v>
      </c>
      <c r="K8994" s="216" t="s">
        <v>347</v>
      </c>
    </row>
    <row r="8995" spans="1:11" x14ac:dyDescent="0.25">
      <c r="A8995" s="103" t="s">
        <v>806</v>
      </c>
      <c r="B8995" s="103" t="s">
        <v>347</v>
      </c>
      <c r="C8995" s="103" t="s">
        <v>89</v>
      </c>
      <c r="D8995" s="103" t="s">
        <v>420</v>
      </c>
      <c r="E8995" s="103" t="s">
        <v>421</v>
      </c>
      <c r="F8995" s="103" t="s">
        <v>421</v>
      </c>
      <c r="G8995" s="103" t="s">
        <v>555</v>
      </c>
      <c r="H8995" s="103" t="s">
        <v>556</v>
      </c>
      <c r="I8995" s="103" t="s">
        <v>92</v>
      </c>
      <c r="J8995" s="215">
        <v>-283.8</v>
      </c>
      <c r="K8995" s="216" t="s">
        <v>347</v>
      </c>
    </row>
    <row r="8996" spans="1:11" x14ac:dyDescent="0.25">
      <c r="A8996" s="103" t="s">
        <v>807</v>
      </c>
      <c r="B8996" s="103" t="s">
        <v>347</v>
      </c>
      <c r="C8996" s="103" t="s">
        <v>89</v>
      </c>
      <c r="D8996" s="103" t="s">
        <v>420</v>
      </c>
      <c r="E8996" s="103" t="s">
        <v>421</v>
      </c>
      <c r="F8996" s="103" t="s">
        <v>421</v>
      </c>
      <c r="G8996" s="103" t="s">
        <v>555</v>
      </c>
      <c r="H8996" s="103" t="s">
        <v>556</v>
      </c>
      <c r="I8996" s="103" t="s">
        <v>92</v>
      </c>
      <c r="J8996" s="215">
        <v>89.48</v>
      </c>
      <c r="K8996" s="216" t="s">
        <v>347</v>
      </c>
    </row>
    <row r="8997" spans="1:11" x14ac:dyDescent="0.25">
      <c r="A8997" s="103" t="s">
        <v>808</v>
      </c>
      <c r="B8997" s="103" t="s">
        <v>347</v>
      </c>
      <c r="C8997" s="103" t="s">
        <v>89</v>
      </c>
      <c r="D8997" s="103" t="s">
        <v>420</v>
      </c>
      <c r="E8997" s="103" t="s">
        <v>421</v>
      </c>
      <c r="F8997" s="103" t="s">
        <v>421</v>
      </c>
      <c r="G8997" s="103" t="s">
        <v>210</v>
      </c>
      <c r="H8997" s="103" t="s">
        <v>350</v>
      </c>
      <c r="I8997" s="103" t="s">
        <v>92</v>
      </c>
      <c r="J8997" s="215">
        <v>134.87</v>
      </c>
      <c r="K8997" s="216" t="s">
        <v>347</v>
      </c>
    </row>
    <row r="8998" spans="1:11" x14ac:dyDescent="0.25">
      <c r="A8998" s="103" t="s">
        <v>809</v>
      </c>
      <c r="B8998" s="103" t="s">
        <v>347</v>
      </c>
      <c r="C8998" s="103" t="s">
        <v>89</v>
      </c>
      <c r="D8998" s="103" t="s">
        <v>420</v>
      </c>
      <c r="E8998" s="103" t="s">
        <v>421</v>
      </c>
      <c r="F8998" s="103" t="s">
        <v>421</v>
      </c>
      <c r="G8998" s="103" t="s">
        <v>210</v>
      </c>
      <c r="H8998" s="103" t="s">
        <v>350</v>
      </c>
      <c r="I8998" s="103" t="s">
        <v>92</v>
      </c>
      <c r="J8998" s="215">
        <v>0</v>
      </c>
      <c r="K8998" s="216" t="s">
        <v>347</v>
      </c>
    </row>
    <row r="8999" spans="1:11" x14ac:dyDescent="0.25">
      <c r="A8999" s="103" t="s">
        <v>810</v>
      </c>
      <c r="B8999" s="103" t="s">
        <v>347</v>
      </c>
      <c r="C8999" s="103" t="s">
        <v>89</v>
      </c>
      <c r="D8999" s="103" t="s">
        <v>420</v>
      </c>
      <c r="E8999" s="103" t="s">
        <v>421</v>
      </c>
      <c r="F8999" s="103" t="s">
        <v>421</v>
      </c>
      <c r="G8999" s="103" t="s">
        <v>210</v>
      </c>
      <c r="H8999" s="103" t="s">
        <v>350</v>
      </c>
      <c r="I8999" s="103" t="s">
        <v>92</v>
      </c>
      <c r="J8999" s="215">
        <v>433.27</v>
      </c>
      <c r="K8999" s="216" t="s">
        <v>347</v>
      </c>
    </row>
    <row r="9000" spans="1:11" x14ac:dyDescent="0.25">
      <c r="A9000" s="103" t="s">
        <v>1038</v>
      </c>
      <c r="B9000" s="103" t="s">
        <v>347</v>
      </c>
      <c r="C9000" s="103" t="s">
        <v>89</v>
      </c>
      <c r="D9000" s="103" t="s">
        <v>420</v>
      </c>
      <c r="E9000" s="103" t="s">
        <v>421</v>
      </c>
      <c r="F9000" s="103" t="s">
        <v>421</v>
      </c>
      <c r="G9000" s="103" t="s">
        <v>210</v>
      </c>
      <c r="H9000" s="103" t="s">
        <v>350</v>
      </c>
      <c r="I9000" s="103" t="s">
        <v>92</v>
      </c>
      <c r="J9000" s="215">
        <v>730.47</v>
      </c>
      <c r="K9000" s="216" t="s">
        <v>347</v>
      </c>
    </row>
    <row r="9001" spans="1:11" x14ac:dyDescent="0.25">
      <c r="A9001" s="103" t="s">
        <v>806</v>
      </c>
      <c r="B9001" s="103" t="s">
        <v>347</v>
      </c>
      <c r="C9001" s="103" t="s">
        <v>89</v>
      </c>
      <c r="D9001" s="103" t="s">
        <v>420</v>
      </c>
      <c r="E9001" s="103" t="s">
        <v>421</v>
      </c>
      <c r="F9001" s="103" t="s">
        <v>421</v>
      </c>
      <c r="G9001" s="103" t="s">
        <v>210</v>
      </c>
      <c r="H9001" s="103" t="s">
        <v>350</v>
      </c>
      <c r="I9001" s="103" t="s">
        <v>92</v>
      </c>
      <c r="J9001" s="215">
        <v>530.76</v>
      </c>
      <c r="K9001" s="216" t="s">
        <v>347</v>
      </c>
    </row>
    <row r="9002" spans="1:11" x14ac:dyDescent="0.25">
      <c r="A9002" s="103" t="s">
        <v>807</v>
      </c>
      <c r="B9002" s="103" t="s">
        <v>347</v>
      </c>
      <c r="C9002" s="103" t="s">
        <v>89</v>
      </c>
      <c r="D9002" s="103" t="s">
        <v>420</v>
      </c>
      <c r="E9002" s="103" t="s">
        <v>421</v>
      </c>
      <c r="F9002" s="103" t="s">
        <v>421</v>
      </c>
      <c r="G9002" s="103" t="s">
        <v>210</v>
      </c>
      <c r="H9002" s="103" t="s">
        <v>350</v>
      </c>
      <c r="I9002" s="103" t="s">
        <v>92</v>
      </c>
      <c r="J9002" s="215">
        <v>-1989.14</v>
      </c>
      <c r="K9002" s="216" t="s">
        <v>347</v>
      </c>
    </row>
    <row r="9003" spans="1:11" x14ac:dyDescent="0.25">
      <c r="A9003" s="103" t="s">
        <v>808</v>
      </c>
      <c r="B9003" s="103" t="s">
        <v>347</v>
      </c>
      <c r="C9003" s="103" t="s">
        <v>89</v>
      </c>
      <c r="D9003" s="103" t="s">
        <v>420</v>
      </c>
      <c r="E9003" s="103" t="s">
        <v>421</v>
      </c>
      <c r="F9003" s="103" t="s">
        <v>421</v>
      </c>
      <c r="G9003" s="103" t="s">
        <v>201</v>
      </c>
      <c r="H9003" s="103" t="s">
        <v>351</v>
      </c>
      <c r="I9003" s="103" t="s">
        <v>92</v>
      </c>
      <c r="J9003" s="215">
        <v>531.78</v>
      </c>
      <c r="K9003" s="216" t="s">
        <v>347</v>
      </c>
    </row>
    <row r="9004" spans="1:11" x14ac:dyDescent="0.25">
      <c r="A9004" s="103" t="s">
        <v>809</v>
      </c>
      <c r="B9004" s="103" t="s">
        <v>347</v>
      </c>
      <c r="C9004" s="103" t="s">
        <v>89</v>
      </c>
      <c r="D9004" s="103" t="s">
        <v>420</v>
      </c>
      <c r="E9004" s="103" t="s">
        <v>421</v>
      </c>
      <c r="F9004" s="103" t="s">
        <v>421</v>
      </c>
      <c r="G9004" s="103" t="s">
        <v>201</v>
      </c>
      <c r="H9004" s="103" t="s">
        <v>351</v>
      </c>
      <c r="I9004" s="103" t="s">
        <v>92</v>
      </c>
      <c r="J9004" s="215">
        <v>0</v>
      </c>
      <c r="K9004" s="216" t="s">
        <v>347</v>
      </c>
    </row>
    <row r="9005" spans="1:11" x14ac:dyDescent="0.25">
      <c r="A9005" s="103" t="s">
        <v>810</v>
      </c>
      <c r="B9005" s="103" t="s">
        <v>347</v>
      </c>
      <c r="C9005" s="103" t="s">
        <v>89</v>
      </c>
      <c r="D9005" s="103" t="s">
        <v>420</v>
      </c>
      <c r="E9005" s="103" t="s">
        <v>421</v>
      </c>
      <c r="F9005" s="103" t="s">
        <v>421</v>
      </c>
      <c r="G9005" s="103" t="s">
        <v>201</v>
      </c>
      <c r="H9005" s="103" t="s">
        <v>351</v>
      </c>
      <c r="I9005" s="103" t="s">
        <v>92</v>
      </c>
      <c r="J9005" s="215">
        <v>1130.3499999999999</v>
      </c>
      <c r="K9005" s="216" t="s">
        <v>347</v>
      </c>
    </row>
    <row r="9006" spans="1:11" x14ac:dyDescent="0.25">
      <c r="A9006" s="103" t="s">
        <v>1038</v>
      </c>
      <c r="B9006" s="103" t="s">
        <v>347</v>
      </c>
      <c r="C9006" s="103" t="s">
        <v>89</v>
      </c>
      <c r="D9006" s="103" t="s">
        <v>420</v>
      </c>
      <c r="E9006" s="103" t="s">
        <v>421</v>
      </c>
      <c r="F9006" s="103" t="s">
        <v>421</v>
      </c>
      <c r="G9006" s="103" t="s">
        <v>201</v>
      </c>
      <c r="H9006" s="103" t="s">
        <v>351</v>
      </c>
      <c r="I9006" s="103" t="s">
        <v>92</v>
      </c>
      <c r="J9006" s="215">
        <v>611.54</v>
      </c>
      <c r="K9006" s="216" t="s">
        <v>347</v>
      </c>
    </row>
    <row r="9007" spans="1:11" x14ac:dyDescent="0.25">
      <c r="A9007" s="103" t="s">
        <v>806</v>
      </c>
      <c r="B9007" s="103" t="s">
        <v>347</v>
      </c>
      <c r="C9007" s="103" t="s">
        <v>89</v>
      </c>
      <c r="D9007" s="103" t="s">
        <v>420</v>
      </c>
      <c r="E9007" s="103" t="s">
        <v>421</v>
      </c>
      <c r="F9007" s="103" t="s">
        <v>421</v>
      </c>
      <c r="G9007" s="103" t="s">
        <v>201</v>
      </c>
      <c r="H9007" s="103" t="s">
        <v>351</v>
      </c>
      <c r="I9007" s="103" t="s">
        <v>92</v>
      </c>
      <c r="J9007" s="215">
        <v>621.70000000000005</v>
      </c>
      <c r="K9007" s="216" t="s">
        <v>347</v>
      </c>
    </row>
    <row r="9008" spans="1:11" x14ac:dyDescent="0.25">
      <c r="A9008" s="103" t="s">
        <v>807</v>
      </c>
      <c r="B9008" s="103" t="s">
        <v>347</v>
      </c>
      <c r="C9008" s="103" t="s">
        <v>89</v>
      </c>
      <c r="D9008" s="103" t="s">
        <v>420</v>
      </c>
      <c r="E9008" s="103" t="s">
        <v>421</v>
      </c>
      <c r="F9008" s="103" t="s">
        <v>421</v>
      </c>
      <c r="G9008" s="103" t="s">
        <v>201</v>
      </c>
      <c r="H9008" s="103" t="s">
        <v>351</v>
      </c>
      <c r="I9008" s="103" t="s">
        <v>92</v>
      </c>
      <c r="J9008" s="215">
        <v>-2658.9</v>
      </c>
      <c r="K9008" s="216" t="s">
        <v>347</v>
      </c>
    </row>
    <row r="9009" spans="1:11" x14ac:dyDescent="0.25">
      <c r="A9009" s="103" t="s">
        <v>808</v>
      </c>
      <c r="B9009" s="103" t="s">
        <v>347</v>
      </c>
      <c r="C9009" s="103" t="s">
        <v>89</v>
      </c>
      <c r="D9009" s="103" t="s">
        <v>420</v>
      </c>
      <c r="E9009" s="103" t="s">
        <v>421</v>
      </c>
      <c r="F9009" s="103" t="s">
        <v>421</v>
      </c>
      <c r="G9009" s="103" t="s">
        <v>209</v>
      </c>
      <c r="H9009" s="103" t="s">
        <v>352</v>
      </c>
      <c r="I9009" s="103" t="s">
        <v>92</v>
      </c>
      <c r="J9009" s="215">
        <v>-339</v>
      </c>
      <c r="K9009" s="216" t="s">
        <v>347</v>
      </c>
    </row>
    <row r="9010" spans="1:11" x14ac:dyDescent="0.25">
      <c r="A9010" s="103" t="s">
        <v>809</v>
      </c>
      <c r="B9010" s="103" t="s">
        <v>347</v>
      </c>
      <c r="C9010" s="103" t="s">
        <v>89</v>
      </c>
      <c r="D9010" s="103" t="s">
        <v>420</v>
      </c>
      <c r="E9010" s="103" t="s">
        <v>421</v>
      </c>
      <c r="F9010" s="103" t="s">
        <v>421</v>
      </c>
      <c r="G9010" s="103" t="s">
        <v>209</v>
      </c>
      <c r="H9010" s="103" t="s">
        <v>352</v>
      </c>
      <c r="I9010" s="103" t="s">
        <v>92</v>
      </c>
      <c r="J9010" s="215">
        <v>191.31</v>
      </c>
      <c r="K9010" s="216" t="s">
        <v>347</v>
      </c>
    </row>
    <row r="9011" spans="1:11" x14ac:dyDescent="0.25">
      <c r="A9011" s="103" t="s">
        <v>810</v>
      </c>
      <c r="B9011" s="103" t="s">
        <v>347</v>
      </c>
      <c r="C9011" s="103" t="s">
        <v>89</v>
      </c>
      <c r="D9011" s="103" t="s">
        <v>420</v>
      </c>
      <c r="E9011" s="103" t="s">
        <v>421</v>
      </c>
      <c r="F9011" s="103" t="s">
        <v>421</v>
      </c>
      <c r="G9011" s="103" t="s">
        <v>209</v>
      </c>
      <c r="H9011" s="103" t="s">
        <v>352</v>
      </c>
      <c r="I9011" s="103" t="s">
        <v>92</v>
      </c>
      <c r="J9011" s="215">
        <v>306.10000000000002</v>
      </c>
      <c r="K9011" s="216" t="s">
        <v>347</v>
      </c>
    </row>
    <row r="9012" spans="1:11" x14ac:dyDescent="0.25">
      <c r="A9012" s="103" t="s">
        <v>1038</v>
      </c>
      <c r="B9012" s="103" t="s">
        <v>347</v>
      </c>
      <c r="C9012" s="103" t="s">
        <v>89</v>
      </c>
      <c r="D9012" s="103" t="s">
        <v>420</v>
      </c>
      <c r="E9012" s="103" t="s">
        <v>421</v>
      </c>
      <c r="F9012" s="103" t="s">
        <v>421</v>
      </c>
      <c r="G9012" s="103" t="s">
        <v>209</v>
      </c>
      <c r="H9012" s="103" t="s">
        <v>352</v>
      </c>
      <c r="I9012" s="103" t="s">
        <v>92</v>
      </c>
      <c r="J9012" s="215">
        <v>683.65</v>
      </c>
      <c r="K9012" s="232"/>
    </row>
    <row r="9013" spans="1:11" x14ac:dyDescent="0.25">
      <c r="A9013" s="103" t="s">
        <v>806</v>
      </c>
      <c r="B9013" s="103" t="s">
        <v>347</v>
      </c>
      <c r="C9013" s="103" t="s">
        <v>89</v>
      </c>
      <c r="D9013" s="103" t="s">
        <v>420</v>
      </c>
      <c r="E9013" s="103" t="s">
        <v>421</v>
      </c>
      <c r="F9013" s="103" t="s">
        <v>421</v>
      </c>
      <c r="G9013" s="103" t="s">
        <v>209</v>
      </c>
      <c r="H9013" s="103" t="s">
        <v>352</v>
      </c>
      <c r="I9013" s="103" t="s">
        <v>92</v>
      </c>
      <c r="J9013" s="215">
        <v>-1054.83</v>
      </c>
      <c r="K9013" s="216" t="s">
        <v>347</v>
      </c>
    </row>
    <row r="9014" spans="1:11" x14ac:dyDescent="0.25">
      <c r="A9014" s="103" t="s">
        <v>807</v>
      </c>
      <c r="B9014" s="103" t="s">
        <v>347</v>
      </c>
      <c r="C9014" s="103" t="s">
        <v>89</v>
      </c>
      <c r="D9014" s="103" t="s">
        <v>420</v>
      </c>
      <c r="E9014" s="103" t="s">
        <v>421</v>
      </c>
      <c r="F9014" s="103" t="s">
        <v>421</v>
      </c>
      <c r="G9014" s="103" t="s">
        <v>209</v>
      </c>
      <c r="H9014" s="103" t="s">
        <v>352</v>
      </c>
      <c r="I9014" s="103" t="s">
        <v>92</v>
      </c>
      <c r="J9014" s="215">
        <v>423.75</v>
      </c>
      <c r="K9014" s="216" t="s">
        <v>347</v>
      </c>
    </row>
    <row r="9015" spans="1:11" x14ac:dyDescent="0.25">
      <c r="A9015" s="103" t="s">
        <v>808</v>
      </c>
      <c r="B9015" s="103" t="s">
        <v>347</v>
      </c>
      <c r="C9015" s="103" t="s">
        <v>89</v>
      </c>
      <c r="D9015" s="103" t="s">
        <v>420</v>
      </c>
      <c r="E9015" s="103" t="s">
        <v>421</v>
      </c>
      <c r="F9015" s="103" t="s">
        <v>421</v>
      </c>
      <c r="G9015" s="103" t="s">
        <v>220</v>
      </c>
      <c r="H9015" s="103" t="s">
        <v>405</v>
      </c>
      <c r="I9015" s="103" t="s">
        <v>92</v>
      </c>
      <c r="J9015" s="215">
        <v>991.04</v>
      </c>
      <c r="K9015" s="216" t="s">
        <v>347</v>
      </c>
    </row>
    <row r="9016" spans="1:11" x14ac:dyDescent="0.25">
      <c r="A9016" s="103" t="s">
        <v>809</v>
      </c>
      <c r="B9016" s="103" t="s">
        <v>347</v>
      </c>
      <c r="C9016" s="103" t="s">
        <v>89</v>
      </c>
      <c r="D9016" s="103" t="s">
        <v>420</v>
      </c>
      <c r="E9016" s="103" t="s">
        <v>421</v>
      </c>
      <c r="F9016" s="103" t="s">
        <v>421</v>
      </c>
      <c r="G9016" s="103" t="s">
        <v>220</v>
      </c>
      <c r="H9016" s="103" t="s">
        <v>405</v>
      </c>
      <c r="I9016" s="103" t="s">
        <v>92</v>
      </c>
      <c r="J9016" s="215">
        <v>730.34</v>
      </c>
      <c r="K9016" s="216" t="s">
        <v>347</v>
      </c>
    </row>
    <row r="9017" spans="1:11" x14ac:dyDescent="0.25">
      <c r="A9017" s="103" t="s">
        <v>810</v>
      </c>
      <c r="B9017" s="103" t="s">
        <v>347</v>
      </c>
      <c r="C9017" s="103" t="s">
        <v>89</v>
      </c>
      <c r="D9017" s="103" t="s">
        <v>420</v>
      </c>
      <c r="E9017" s="103" t="s">
        <v>421</v>
      </c>
      <c r="F9017" s="103" t="s">
        <v>421</v>
      </c>
      <c r="G9017" s="103" t="s">
        <v>220</v>
      </c>
      <c r="H9017" s="103" t="s">
        <v>405</v>
      </c>
      <c r="I9017" s="103" t="s">
        <v>92</v>
      </c>
      <c r="J9017" s="215">
        <v>-146.06</v>
      </c>
      <c r="K9017" s="216" t="s">
        <v>347</v>
      </c>
    </row>
    <row r="9018" spans="1:11" x14ac:dyDescent="0.25">
      <c r="A9018" s="103" t="s">
        <v>1038</v>
      </c>
      <c r="B9018" s="103" t="s">
        <v>347</v>
      </c>
      <c r="C9018" s="103" t="s">
        <v>89</v>
      </c>
      <c r="D9018" s="103" t="s">
        <v>420</v>
      </c>
      <c r="E9018" s="103" t="s">
        <v>421</v>
      </c>
      <c r="F9018" s="103" t="s">
        <v>421</v>
      </c>
      <c r="G9018" s="103" t="s">
        <v>220</v>
      </c>
      <c r="H9018" s="103" t="s">
        <v>405</v>
      </c>
      <c r="I9018" s="103" t="s">
        <v>92</v>
      </c>
      <c r="J9018" s="215">
        <v>453.54</v>
      </c>
      <c r="K9018" s="216" t="s">
        <v>347</v>
      </c>
    </row>
    <row r="9019" spans="1:11" x14ac:dyDescent="0.25">
      <c r="A9019" s="103" t="s">
        <v>806</v>
      </c>
      <c r="B9019" s="103" t="s">
        <v>347</v>
      </c>
      <c r="C9019" s="103" t="s">
        <v>89</v>
      </c>
      <c r="D9019" s="103" t="s">
        <v>420</v>
      </c>
      <c r="E9019" s="103" t="s">
        <v>421</v>
      </c>
      <c r="F9019" s="103" t="s">
        <v>421</v>
      </c>
      <c r="G9019" s="103" t="s">
        <v>220</v>
      </c>
      <c r="H9019" s="103" t="s">
        <v>405</v>
      </c>
      <c r="I9019" s="103" t="s">
        <v>92</v>
      </c>
      <c r="J9019" s="215">
        <v>102.06</v>
      </c>
      <c r="K9019" s="216" t="s">
        <v>347</v>
      </c>
    </row>
    <row r="9020" spans="1:11" x14ac:dyDescent="0.25">
      <c r="A9020" s="103" t="s">
        <v>807</v>
      </c>
      <c r="B9020" s="103" t="s">
        <v>347</v>
      </c>
      <c r="C9020" s="103" t="s">
        <v>89</v>
      </c>
      <c r="D9020" s="103" t="s">
        <v>420</v>
      </c>
      <c r="E9020" s="103" t="s">
        <v>421</v>
      </c>
      <c r="F9020" s="103" t="s">
        <v>421</v>
      </c>
      <c r="G9020" s="103" t="s">
        <v>220</v>
      </c>
      <c r="H9020" s="103" t="s">
        <v>405</v>
      </c>
      <c r="I9020" s="103" t="s">
        <v>92</v>
      </c>
      <c r="J9020" s="215">
        <v>-2393.6999999999998</v>
      </c>
      <c r="K9020" s="216" t="s">
        <v>347</v>
      </c>
    </row>
    <row r="9021" spans="1:11" x14ac:dyDescent="0.25">
      <c r="A9021" s="103" t="s">
        <v>808</v>
      </c>
      <c r="B9021" s="103" t="s">
        <v>347</v>
      </c>
      <c r="C9021" s="103" t="s">
        <v>89</v>
      </c>
      <c r="D9021" s="103" t="s">
        <v>420</v>
      </c>
      <c r="E9021" s="103" t="s">
        <v>421</v>
      </c>
      <c r="F9021" s="103" t="s">
        <v>421</v>
      </c>
      <c r="G9021" s="103" t="s">
        <v>557</v>
      </c>
      <c r="H9021" s="103" t="s">
        <v>558</v>
      </c>
      <c r="I9021" s="103" t="s">
        <v>92</v>
      </c>
      <c r="J9021" s="215">
        <v>25.96</v>
      </c>
      <c r="K9021" s="216" t="s">
        <v>347</v>
      </c>
    </row>
    <row r="9022" spans="1:11" x14ac:dyDescent="0.25">
      <c r="A9022" s="103" t="s">
        <v>809</v>
      </c>
      <c r="B9022" s="103" t="s">
        <v>347</v>
      </c>
      <c r="C9022" s="103" t="s">
        <v>89</v>
      </c>
      <c r="D9022" s="103" t="s">
        <v>420</v>
      </c>
      <c r="E9022" s="103" t="s">
        <v>421</v>
      </c>
      <c r="F9022" s="103" t="s">
        <v>421</v>
      </c>
      <c r="G9022" s="103" t="s">
        <v>557</v>
      </c>
      <c r="H9022" s="103" t="s">
        <v>558</v>
      </c>
      <c r="I9022" s="103" t="s">
        <v>92</v>
      </c>
      <c r="J9022" s="215">
        <v>-154.72</v>
      </c>
      <c r="K9022" s="216" t="s">
        <v>347</v>
      </c>
    </row>
    <row r="9023" spans="1:11" x14ac:dyDescent="0.25">
      <c r="A9023" s="103" t="s">
        <v>810</v>
      </c>
      <c r="B9023" s="103" t="s">
        <v>347</v>
      </c>
      <c r="C9023" s="103" t="s">
        <v>89</v>
      </c>
      <c r="D9023" s="103" t="s">
        <v>420</v>
      </c>
      <c r="E9023" s="103" t="s">
        <v>421</v>
      </c>
      <c r="F9023" s="103" t="s">
        <v>421</v>
      </c>
      <c r="G9023" s="103" t="s">
        <v>557</v>
      </c>
      <c r="H9023" s="103" t="s">
        <v>558</v>
      </c>
      <c r="I9023" s="103" t="s">
        <v>92</v>
      </c>
      <c r="J9023" s="215">
        <v>544.66</v>
      </c>
      <c r="K9023" s="216" t="s">
        <v>347</v>
      </c>
    </row>
    <row r="9024" spans="1:11" x14ac:dyDescent="0.25">
      <c r="A9024" s="103" t="s">
        <v>1038</v>
      </c>
      <c r="B9024" s="103" t="s">
        <v>347</v>
      </c>
      <c r="C9024" s="103" t="s">
        <v>89</v>
      </c>
      <c r="D9024" s="103" t="s">
        <v>420</v>
      </c>
      <c r="E9024" s="103" t="s">
        <v>421</v>
      </c>
      <c r="F9024" s="103" t="s">
        <v>421</v>
      </c>
      <c r="G9024" s="103" t="s">
        <v>557</v>
      </c>
      <c r="H9024" s="103" t="s">
        <v>558</v>
      </c>
      <c r="I9024" s="103" t="s">
        <v>92</v>
      </c>
      <c r="J9024" s="215">
        <v>240.14</v>
      </c>
      <c r="K9024" s="216" t="s">
        <v>347</v>
      </c>
    </row>
    <row r="9025" spans="1:11" x14ac:dyDescent="0.25">
      <c r="A9025" s="103" t="s">
        <v>806</v>
      </c>
      <c r="B9025" s="103" t="s">
        <v>347</v>
      </c>
      <c r="C9025" s="103" t="s">
        <v>89</v>
      </c>
      <c r="D9025" s="103" t="s">
        <v>420</v>
      </c>
      <c r="E9025" s="103" t="s">
        <v>421</v>
      </c>
      <c r="F9025" s="103" t="s">
        <v>421</v>
      </c>
      <c r="G9025" s="103" t="s">
        <v>557</v>
      </c>
      <c r="H9025" s="103" t="s">
        <v>558</v>
      </c>
      <c r="I9025" s="103" t="s">
        <v>92</v>
      </c>
      <c r="J9025" s="215">
        <v>389.42</v>
      </c>
      <c r="K9025" s="216" t="s">
        <v>347</v>
      </c>
    </row>
    <row r="9026" spans="1:11" x14ac:dyDescent="0.25">
      <c r="A9026" s="103" t="s">
        <v>807</v>
      </c>
      <c r="B9026" s="103" t="s">
        <v>347</v>
      </c>
      <c r="C9026" s="103" t="s">
        <v>89</v>
      </c>
      <c r="D9026" s="103" t="s">
        <v>420</v>
      </c>
      <c r="E9026" s="103" t="s">
        <v>421</v>
      </c>
      <c r="F9026" s="103" t="s">
        <v>421</v>
      </c>
      <c r="G9026" s="103" t="s">
        <v>557</v>
      </c>
      <c r="H9026" s="103" t="s">
        <v>558</v>
      </c>
      <c r="I9026" s="103" t="s">
        <v>92</v>
      </c>
      <c r="J9026" s="215">
        <v>-1648.54</v>
      </c>
      <c r="K9026" s="216" t="s">
        <v>347</v>
      </c>
    </row>
    <row r="9027" spans="1:11" x14ac:dyDescent="0.25">
      <c r="A9027" s="103" t="s">
        <v>808</v>
      </c>
      <c r="B9027" s="103" t="s">
        <v>347</v>
      </c>
      <c r="C9027" s="103" t="s">
        <v>89</v>
      </c>
      <c r="D9027" s="103" t="s">
        <v>420</v>
      </c>
      <c r="E9027" s="103" t="s">
        <v>421</v>
      </c>
      <c r="F9027" s="103" t="s">
        <v>421</v>
      </c>
      <c r="G9027" s="103" t="s">
        <v>204</v>
      </c>
      <c r="H9027" s="103" t="s">
        <v>353</v>
      </c>
      <c r="I9027" s="103" t="s">
        <v>92</v>
      </c>
      <c r="J9027" s="215">
        <v>1659.4</v>
      </c>
      <c r="K9027" s="216" t="s">
        <v>347</v>
      </c>
    </row>
    <row r="9028" spans="1:11" x14ac:dyDescent="0.25">
      <c r="A9028" s="103" t="s">
        <v>809</v>
      </c>
      <c r="B9028" s="103" t="s">
        <v>347</v>
      </c>
      <c r="C9028" s="103" t="s">
        <v>89</v>
      </c>
      <c r="D9028" s="103" t="s">
        <v>420</v>
      </c>
      <c r="E9028" s="103" t="s">
        <v>421</v>
      </c>
      <c r="F9028" s="103" t="s">
        <v>421</v>
      </c>
      <c r="G9028" s="103" t="s">
        <v>204</v>
      </c>
      <c r="H9028" s="103" t="s">
        <v>353</v>
      </c>
      <c r="I9028" s="103" t="s">
        <v>92</v>
      </c>
      <c r="J9028" s="215">
        <v>-798.63</v>
      </c>
      <c r="K9028" s="216" t="s">
        <v>347</v>
      </c>
    </row>
    <row r="9029" spans="1:11" x14ac:dyDescent="0.25">
      <c r="A9029" s="103" t="s">
        <v>810</v>
      </c>
      <c r="B9029" s="103" t="s">
        <v>347</v>
      </c>
      <c r="C9029" s="103" t="s">
        <v>89</v>
      </c>
      <c r="D9029" s="103" t="s">
        <v>420</v>
      </c>
      <c r="E9029" s="103" t="s">
        <v>421</v>
      </c>
      <c r="F9029" s="103" t="s">
        <v>421</v>
      </c>
      <c r="G9029" s="103" t="s">
        <v>204</v>
      </c>
      <c r="H9029" s="103" t="s">
        <v>353</v>
      </c>
      <c r="I9029" s="103" t="s">
        <v>92</v>
      </c>
      <c r="J9029" s="215">
        <v>1490.29</v>
      </c>
      <c r="K9029" s="216" t="s">
        <v>347</v>
      </c>
    </row>
    <row r="9030" spans="1:11" x14ac:dyDescent="0.25">
      <c r="A9030" s="103" t="s">
        <v>1038</v>
      </c>
      <c r="B9030" s="103" t="s">
        <v>347</v>
      </c>
      <c r="C9030" s="103" t="s">
        <v>89</v>
      </c>
      <c r="D9030" s="103" t="s">
        <v>420</v>
      </c>
      <c r="E9030" s="103" t="s">
        <v>421</v>
      </c>
      <c r="F9030" s="103" t="s">
        <v>421</v>
      </c>
      <c r="G9030" s="103" t="s">
        <v>204</v>
      </c>
      <c r="H9030" s="103" t="s">
        <v>353</v>
      </c>
      <c r="I9030" s="103" t="s">
        <v>92</v>
      </c>
      <c r="J9030" s="215">
        <v>39.979999999999997</v>
      </c>
      <c r="K9030" s="216" t="s">
        <v>347</v>
      </c>
    </row>
    <row r="9031" spans="1:11" x14ac:dyDescent="0.25">
      <c r="A9031" s="103" t="s">
        <v>806</v>
      </c>
      <c r="B9031" s="103" t="s">
        <v>347</v>
      </c>
      <c r="C9031" s="103" t="s">
        <v>89</v>
      </c>
      <c r="D9031" s="103" t="s">
        <v>420</v>
      </c>
      <c r="E9031" s="103" t="s">
        <v>421</v>
      </c>
      <c r="F9031" s="103" t="s">
        <v>421</v>
      </c>
      <c r="G9031" s="103" t="s">
        <v>204</v>
      </c>
      <c r="H9031" s="103" t="s">
        <v>353</v>
      </c>
      <c r="I9031" s="103" t="s">
        <v>92</v>
      </c>
      <c r="J9031" s="215">
        <v>1907.42</v>
      </c>
      <c r="K9031" s="216" t="s">
        <v>347</v>
      </c>
    </row>
    <row r="9032" spans="1:11" x14ac:dyDescent="0.25">
      <c r="A9032" s="103" t="s">
        <v>807</v>
      </c>
      <c r="B9032" s="103" t="s">
        <v>347</v>
      </c>
      <c r="C9032" s="103" t="s">
        <v>89</v>
      </c>
      <c r="D9032" s="103" t="s">
        <v>420</v>
      </c>
      <c r="E9032" s="103" t="s">
        <v>421</v>
      </c>
      <c r="F9032" s="103" t="s">
        <v>421</v>
      </c>
      <c r="G9032" s="103" t="s">
        <v>204</v>
      </c>
      <c r="H9032" s="103" t="s">
        <v>353</v>
      </c>
      <c r="I9032" s="103" t="s">
        <v>92</v>
      </c>
      <c r="J9032" s="215">
        <v>-4801.79</v>
      </c>
      <c r="K9032" s="216" t="s">
        <v>347</v>
      </c>
    </row>
    <row r="9033" spans="1:11" x14ac:dyDescent="0.25">
      <c r="A9033" s="103" t="s">
        <v>808</v>
      </c>
      <c r="B9033" s="103" t="s">
        <v>347</v>
      </c>
      <c r="C9033" s="103" t="s">
        <v>89</v>
      </c>
      <c r="D9033" s="103" t="s">
        <v>420</v>
      </c>
      <c r="E9033" s="103" t="s">
        <v>421</v>
      </c>
      <c r="F9033" s="103" t="s">
        <v>421</v>
      </c>
      <c r="G9033" s="103" t="s">
        <v>207</v>
      </c>
      <c r="H9033" s="103" t="s">
        <v>354</v>
      </c>
      <c r="I9033" s="103" t="s">
        <v>92</v>
      </c>
      <c r="J9033" s="215">
        <v>403.82</v>
      </c>
      <c r="K9033" s="216" t="s">
        <v>347</v>
      </c>
    </row>
    <row r="9034" spans="1:11" x14ac:dyDescent="0.25">
      <c r="A9034" s="103" t="s">
        <v>809</v>
      </c>
      <c r="B9034" s="103" t="s">
        <v>347</v>
      </c>
      <c r="C9034" s="103" t="s">
        <v>89</v>
      </c>
      <c r="D9034" s="103" t="s">
        <v>420</v>
      </c>
      <c r="E9034" s="103" t="s">
        <v>421</v>
      </c>
      <c r="F9034" s="103" t="s">
        <v>421</v>
      </c>
      <c r="G9034" s="103" t="s">
        <v>207</v>
      </c>
      <c r="H9034" s="103" t="s">
        <v>354</v>
      </c>
      <c r="I9034" s="103" t="s">
        <v>92</v>
      </c>
      <c r="J9034" s="215">
        <v>-483.58</v>
      </c>
      <c r="K9034" s="216" t="s">
        <v>347</v>
      </c>
    </row>
    <row r="9035" spans="1:11" x14ac:dyDescent="0.25">
      <c r="A9035" s="103" t="s">
        <v>810</v>
      </c>
      <c r="B9035" s="103" t="s">
        <v>347</v>
      </c>
      <c r="C9035" s="103" t="s">
        <v>89</v>
      </c>
      <c r="D9035" s="103" t="s">
        <v>420</v>
      </c>
      <c r="E9035" s="103" t="s">
        <v>421</v>
      </c>
      <c r="F9035" s="103" t="s">
        <v>421</v>
      </c>
      <c r="G9035" s="103" t="s">
        <v>207</v>
      </c>
      <c r="H9035" s="103" t="s">
        <v>354</v>
      </c>
      <c r="I9035" s="103" t="s">
        <v>92</v>
      </c>
      <c r="J9035" s="215">
        <v>714.35</v>
      </c>
      <c r="K9035" s="216" t="s">
        <v>347</v>
      </c>
    </row>
    <row r="9036" spans="1:11" x14ac:dyDescent="0.25">
      <c r="A9036" s="103" t="s">
        <v>1038</v>
      </c>
      <c r="B9036" s="103" t="s">
        <v>347</v>
      </c>
      <c r="C9036" s="103" t="s">
        <v>89</v>
      </c>
      <c r="D9036" s="103" t="s">
        <v>420</v>
      </c>
      <c r="E9036" s="103" t="s">
        <v>421</v>
      </c>
      <c r="F9036" s="103" t="s">
        <v>421</v>
      </c>
      <c r="G9036" s="103" t="s">
        <v>207</v>
      </c>
      <c r="H9036" s="103" t="s">
        <v>354</v>
      </c>
      <c r="I9036" s="103" t="s">
        <v>92</v>
      </c>
      <c r="J9036" s="215">
        <v>1247.46</v>
      </c>
      <c r="K9036" s="216" t="s">
        <v>347</v>
      </c>
    </row>
    <row r="9037" spans="1:11" x14ac:dyDescent="0.25">
      <c r="A9037" s="103" t="s">
        <v>806</v>
      </c>
      <c r="B9037" s="103" t="s">
        <v>347</v>
      </c>
      <c r="C9037" s="103" t="s">
        <v>89</v>
      </c>
      <c r="D9037" s="103" t="s">
        <v>420</v>
      </c>
      <c r="E9037" s="103" t="s">
        <v>421</v>
      </c>
      <c r="F9037" s="103" t="s">
        <v>421</v>
      </c>
      <c r="G9037" s="103" t="s">
        <v>207</v>
      </c>
      <c r="H9037" s="103" t="s">
        <v>354</v>
      </c>
      <c r="I9037" s="103" t="s">
        <v>92</v>
      </c>
      <c r="J9037" s="215">
        <v>1418.45</v>
      </c>
      <c r="K9037" s="216" t="s">
        <v>347</v>
      </c>
    </row>
    <row r="9038" spans="1:11" x14ac:dyDescent="0.25">
      <c r="A9038" s="103" t="s">
        <v>807</v>
      </c>
      <c r="B9038" s="103" t="s">
        <v>347</v>
      </c>
      <c r="C9038" s="103" t="s">
        <v>89</v>
      </c>
      <c r="D9038" s="103" t="s">
        <v>420</v>
      </c>
      <c r="E9038" s="103" t="s">
        <v>421</v>
      </c>
      <c r="F9038" s="103" t="s">
        <v>421</v>
      </c>
      <c r="G9038" s="103" t="s">
        <v>207</v>
      </c>
      <c r="H9038" s="103" t="s">
        <v>354</v>
      </c>
      <c r="I9038" s="103" t="s">
        <v>92</v>
      </c>
      <c r="J9038" s="215">
        <v>-3676.3</v>
      </c>
      <c r="K9038" s="216" t="s">
        <v>347</v>
      </c>
    </row>
    <row r="9039" spans="1:11" x14ac:dyDescent="0.25">
      <c r="A9039" s="103" t="s">
        <v>808</v>
      </c>
      <c r="B9039" s="103" t="s">
        <v>347</v>
      </c>
      <c r="C9039" s="103" t="s">
        <v>89</v>
      </c>
      <c r="D9039" s="103" t="s">
        <v>420</v>
      </c>
      <c r="E9039" s="103" t="s">
        <v>421</v>
      </c>
      <c r="F9039" s="103" t="s">
        <v>421</v>
      </c>
      <c r="G9039" s="103" t="s">
        <v>219</v>
      </c>
      <c r="H9039" s="103" t="s">
        <v>406</v>
      </c>
      <c r="I9039" s="103" t="s">
        <v>92</v>
      </c>
      <c r="J9039" s="215">
        <v>1997.24</v>
      </c>
      <c r="K9039" s="216" t="s">
        <v>347</v>
      </c>
    </row>
    <row r="9040" spans="1:11" x14ac:dyDescent="0.25">
      <c r="A9040" s="103" t="s">
        <v>809</v>
      </c>
      <c r="B9040" s="103" t="s">
        <v>347</v>
      </c>
      <c r="C9040" s="103" t="s">
        <v>89</v>
      </c>
      <c r="D9040" s="103" t="s">
        <v>420</v>
      </c>
      <c r="E9040" s="103" t="s">
        <v>421</v>
      </c>
      <c r="F9040" s="103" t="s">
        <v>421</v>
      </c>
      <c r="G9040" s="103" t="s">
        <v>219</v>
      </c>
      <c r="H9040" s="103" t="s">
        <v>406</v>
      </c>
      <c r="I9040" s="103" t="s">
        <v>92</v>
      </c>
      <c r="J9040" s="215">
        <v>308.29000000000002</v>
      </c>
      <c r="K9040" s="216" t="s">
        <v>347</v>
      </c>
    </row>
    <row r="9041" spans="1:11" x14ac:dyDescent="0.25">
      <c r="A9041" s="103" t="s">
        <v>810</v>
      </c>
      <c r="B9041" s="103" t="s">
        <v>347</v>
      </c>
      <c r="C9041" s="103" t="s">
        <v>89</v>
      </c>
      <c r="D9041" s="103" t="s">
        <v>420</v>
      </c>
      <c r="E9041" s="103" t="s">
        <v>421</v>
      </c>
      <c r="F9041" s="103" t="s">
        <v>421</v>
      </c>
      <c r="G9041" s="103" t="s">
        <v>219</v>
      </c>
      <c r="H9041" s="103" t="s">
        <v>406</v>
      </c>
      <c r="I9041" s="103" t="s">
        <v>92</v>
      </c>
      <c r="J9041" s="215">
        <v>444.76</v>
      </c>
      <c r="K9041" s="216" t="s">
        <v>347</v>
      </c>
    </row>
    <row r="9042" spans="1:11" x14ac:dyDescent="0.25">
      <c r="A9042" s="103" t="s">
        <v>1038</v>
      </c>
      <c r="B9042" s="103" t="s">
        <v>347</v>
      </c>
      <c r="C9042" s="103" t="s">
        <v>89</v>
      </c>
      <c r="D9042" s="103" t="s">
        <v>420</v>
      </c>
      <c r="E9042" s="103" t="s">
        <v>421</v>
      </c>
      <c r="F9042" s="103" t="s">
        <v>421</v>
      </c>
      <c r="G9042" s="103" t="s">
        <v>219</v>
      </c>
      <c r="H9042" s="103" t="s">
        <v>406</v>
      </c>
      <c r="I9042" s="103" t="s">
        <v>92</v>
      </c>
      <c r="J9042" s="215">
        <v>20.329999999999998</v>
      </c>
      <c r="K9042" s="216" t="s">
        <v>347</v>
      </c>
    </row>
    <row r="9043" spans="1:11" x14ac:dyDescent="0.25">
      <c r="A9043" s="103" t="s">
        <v>806</v>
      </c>
      <c r="B9043" s="103" t="s">
        <v>347</v>
      </c>
      <c r="C9043" s="103" t="s">
        <v>89</v>
      </c>
      <c r="D9043" s="103" t="s">
        <v>420</v>
      </c>
      <c r="E9043" s="103" t="s">
        <v>421</v>
      </c>
      <c r="F9043" s="103" t="s">
        <v>421</v>
      </c>
      <c r="G9043" s="103" t="s">
        <v>219</v>
      </c>
      <c r="H9043" s="103" t="s">
        <v>406</v>
      </c>
      <c r="I9043" s="103" t="s">
        <v>92</v>
      </c>
      <c r="J9043" s="215">
        <v>3603.4</v>
      </c>
      <c r="K9043" s="216" t="s">
        <v>347</v>
      </c>
    </row>
    <row r="9044" spans="1:11" x14ac:dyDescent="0.25">
      <c r="A9044" s="103" t="s">
        <v>807</v>
      </c>
      <c r="B9044" s="103" t="s">
        <v>347</v>
      </c>
      <c r="C9044" s="103" t="s">
        <v>89</v>
      </c>
      <c r="D9044" s="103" t="s">
        <v>420</v>
      </c>
      <c r="E9044" s="103" t="s">
        <v>421</v>
      </c>
      <c r="F9044" s="103" t="s">
        <v>421</v>
      </c>
      <c r="G9044" s="103" t="s">
        <v>219</v>
      </c>
      <c r="H9044" s="103" t="s">
        <v>406</v>
      </c>
      <c r="I9044" s="103" t="s">
        <v>92</v>
      </c>
      <c r="J9044" s="215">
        <v>-5981.09</v>
      </c>
      <c r="K9044" s="216" t="s">
        <v>347</v>
      </c>
    </row>
    <row r="9045" spans="1:11" x14ac:dyDescent="0.25">
      <c r="A9045" s="103" t="s">
        <v>808</v>
      </c>
      <c r="B9045" s="103" t="s">
        <v>347</v>
      </c>
      <c r="C9045" s="103" t="s">
        <v>89</v>
      </c>
      <c r="D9045" s="103" t="s">
        <v>420</v>
      </c>
      <c r="E9045" s="103" t="s">
        <v>421</v>
      </c>
      <c r="F9045" s="103" t="s">
        <v>421</v>
      </c>
      <c r="G9045" s="103" t="s">
        <v>213</v>
      </c>
      <c r="H9045" s="103" t="s">
        <v>355</v>
      </c>
      <c r="I9045" s="103" t="s">
        <v>92</v>
      </c>
      <c r="J9045" s="215">
        <v>3444.1</v>
      </c>
      <c r="K9045" s="216" t="s">
        <v>347</v>
      </c>
    </row>
    <row r="9046" spans="1:11" x14ac:dyDescent="0.25">
      <c r="A9046" s="103" t="s">
        <v>809</v>
      </c>
      <c r="B9046" s="103" t="s">
        <v>347</v>
      </c>
      <c r="C9046" s="103" t="s">
        <v>89</v>
      </c>
      <c r="D9046" s="103" t="s">
        <v>420</v>
      </c>
      <c r="E9046" s="103" t="s">
        <v>421</v>
      </c>
      <c r="F9046" s="103" t="s">
        <v>421</v>
      </c>
      <c r="G9046" s="103" t="s">
        <v>213</v>
      </c>
      <c r="H9046" s="103" t="s">
        <v>355</v>
      </c>
      <c r="I9046" s="103" t="s">
        <v>92</v>
      </c>
      <c r="J9046" s="215">
        <v>-2278.27</v>
      </c>
      <c r="K9046" s="216" t="s">
        <v>347</v>
      </c>
    </row>
    <row r="9047" spans="1:11" x14ac:dyDescent="0.25">
      <c r="A9047" s="103" t="s">
        <v>810</v>
      </c>
      <c r="B9047" s="103" t="s">
        <v>347</v>
      </c>
      <c r="C9047" s="103" t="s">
        <v>89</v>
      </c>
      <c r="D9047" s="103" t="s">
        <v>420</v>
      </c>
      <c r="E9047" s="103" t="s">
        <v>421</v>
      </c>
      <c r="F9047" s="103" t="s">
        <v>421</v>
      </c>
      <c r="G9047" s="103" t="s">
        <v>213</v>
      </c>
      <c r="H9047" s="103" t="s">
        <v>355</v>
      </c>
      <c r="I9047" s="103" t="s">
        <v>92</v>
      </c>
      <c r="J9047" s="215">
        <v>2952.61</v>
      </c>
      <c r="K9047" s="216" t="s">
        <v>347</v>
      </c>
    </row>
    <row r="9048" spans="1:11" x14ac:dyDescent="0.25">
      <c r="A9048" s="103" t="s">
        <v>1038</v>
      </c>
      <c r="B9048" s="103" t="s">
        <v>347</v>
      </c>
      <c r="C9048" s="103" t="s">
        <v>89</v>
      </c>
      <c r="D9048" s="103" t="s">
        <v>420</v>
      </c>
      <c r="E9048" s="103" t="s">
        <v>421</v>
      </c>
      <c r="F9048" s="103" t="s">
        <v>421</v>
      </c>
      <c r="G9048" s="103" t="s">
        <v>213</v>
      </c>
      <c r="H9048" s="103" t="s">
        <v>355</v>
      </c>
      <c r="I9048" s="103" t="s">
        <v>92</v>
      </c>
      <c r="J9048" s="215">
        <v>1508.93</v>
      </c>
      <c r="K9048" s="216" t="s">
        <v>347</v>
      </c>
    </row>
    <row r="9049" spans="1:11" x14ac:dyDescent="0.25">
      <c r="A9049" s="103" t="s">
        <v>806</v>
      </c>
      <c r="B9049" s="103" t="s">
        <v>347</v>
      </c>
      <c r="C9049" s="103" t="s">
        <v>89</v>
      </c>
      <c r="D9049" s="103" t="s">
        <v>420</v>
      </c>
      <c r="E9049" s="103" t="s">
        <v>421</v>
      </c>
      <c r="F9049" s="103" t="s">
        <v>421</v>
      </c>
      <c r="G9049" s="103" t="s">
        <v>213</v>
      </c>
      <c r="H9049" s="103" t="s">
        <v>355</v>
      </c>
      <c r="I9049" s="103" t="s">
        <v>92</v>
      </c>
      <c r="J9049" s="215">
        <v>4435.55</v>
      </c>
      <c r="K9049" s="216" t="s">
        <v>347</v>
      </c>
    </row>
    <row r="9050" spans="1:11" x14ac:dyDescent="0.25">
      <c r="A9050" s="103" t="s">
        <v>807</v>
      </c>
      <c r="B9050" s="103" t="s">
        <v>347</v>
      </c>
      <c r="C9050" s="103" t="s">
        <v>89</v>
      </c>
      <c r="D9050" s="103" t="s">
        <v>420</v>
      </c>
      <c r="E9050" s="103" t="s">
        <v>421</v>
      </c>
      <c r="F9050" s="103" t="s">
        <v>421</v>
      </c>
      <c r="G9050" s="103" t="s">
        <v>213</v>
      </c>
      <c r="H9050" s="103" t="s">
        <v>355</v>
      </c>
      <c r="I9050" s="103" t="s">
        <v>92</v>
      </c>
      <c r="J9050" s="215">
        <v>-10385.66</v>
      </c>
      <c r="K9050" s="216" t="s">
        <v>347</v>
      </c>
    </row>
    <row r="9051" spans="1:11" x14ac:dyDescent="0.25">
      <c r="A9051" s="103" t="s">
        <v>808</v>
      </c>
      <c r="B9051" s="103" t="s">
        <v>347</v>
      </c>
      <c r="C9051" s="103" t="s">
        <v>89</v>
      </c>
      <c r="D9051" s="103" t="s">
        <v>420</v>
      </c>
      <c r="E9051" s="103" t="s">
        <v>421</v>
      </c>
      <c r="F9051" s="103" t="s">
        <v>421</v>
      </c>
      <c r="G9051" s="103" t="s">
        <v>145</v>
      </c>
      <c r="H9051" s="103" t="s">
        <v>359</v>
      </c>
      <c r="I9051" s="103" t="s">
        <v>92</v>
      </c>
      <c r="J9051" s="215">
        <v>1661.38</v>
      </c>
      <c r="K9051" s="216" t="s">
        <v>88</v>
      </c>
    </row>
    <row r="9052" spans="1:11" x14ac:dyDescent="0.25">
      <c r="A9052" s="103" t="s">
        <v>809</v>
      </c>
      <c r="B9052" s="103" t="s">
        <v>347</v>
      </c>
      <c r="C9052" s="103" t="s">
        <v>89</v>
      </c>
      <c r="D9052" s="103" t="s">
        <v>420</v>
      </c>
      <c r="E9052" s="103" t="s">
        <v>421</v>
      </c>
      <c r="F9052" s="103" t="s">
        <v>421</v>
      </c>
      <c r="G9052" s="103" t="s">
        <v>145</v>
      </c>
      <c r="H9052" s="103" t="s">
        <v>359</v>
      </c>
      <c r="I9052" s="103" t="s">
        <v>92</v>
      </c>
      <c r="J9052" s="215">
        <v>221.51</v>
      </c>
      <c r="K9052" s="216" t="s">
        <v>88</v>
      </c>
    </row>
    <row r="9053" spans="1:11" x14ac:dyDescent="0.25">
      <c r="A9053" s="103" t="s">
        <v>810</v>
      </c>
      <c r="B9053" s="103" t="s">
        <v>347</v>
      </c>
      <c r="C9053" s="103" t="s">
        <v>89</v>
      </c>
      <c r="D9053" s="103" t="s">
        <v>420</v>
      </c>
      <c r="E9053" s="103" t="s">
        <v>421</v>
      </c>
      <c r="F9053" s="103" t="s">
        <v>421</v>
      </c>
      <c r="G9053" s="103" t="s">
        <v>145</v>
      </c>
      <c r="H9053" s="103" t="s">
        <v>359</v>
      </c>
      <c r="I9053" s="103" t="s">
        <v>92</v>
      </c>
      <c r="J9053" s="215">
        <v>1085.83</v>
      </c>
      <c r="K9053" s="216" t="s">
        <v>88</v>
      </c>
    </row>
    <row r="9054" spans="1:11" x14ac:dyDescent="0.25">
      <c r="A9054" s="103" t="s">
        <v>1038</v>
      </c>
      <c r="B9054" s="103" t="s">
        <v>347</v>
      </c>
      <c r="C9054" s="103" t="s">
        <v>89</v>
      </c>
      <c r="D9054" s="103" t="s">
        <v>420</v>
      </c>
      <c r="E9054" s="103" t="s">
        <v>421</v>
      </c>
      <c r="F9054" s="103" t="s">
        <v>421</v>
      </c>
      <c r="G9054" s="103" t="s">
        <v>145</v>
      </c>
      <c r="H9054" s="103" t="s">
        <v>359</v>
      </c>
      <c r="I9054" s="103" t="s">
        <v>92</v>
      </c>
      <c r="J9054" s="215">
        <v>1697.9</v>
      </c>
      <c r="K9054" s="216" t="s">
        <v>88</v>
      </c>
    </row>
    <row r="9055" spans="1:11" x14ac:dyDescent="0.25">
      <c r="A9055" s="103" t="s">
        <v>806</v>
      </c>
      <c r="B9055" s="103" t="s">
        <v>347</v>
      </c>
      <c r="C9055" s="103" t="s">
        <v>89</v>
      </c>
      <c r="D9055" s="103" t="s">
        <v>420</v>
      </c>
      <c r="E9055" s="103" t="s">
        <v>421</v>
      </c>
      <c r="F9055" s="103" t="s">
        <v>421</v>
      </c>
      <c r="G9055" s="103" t="s">
        <v>145</v>
      </c>
      <c r="H9055" s="103" t="s">
        <v>359</v>
      </c>
      <c r="I9055" s="103" t="s">
        <v>92</v>
      </c>
      <c r="J9055" s="215">
        <v>444.97</v>
      </c>
      <c r="K9055" s="216" t="s">
        <v>88</v>
      </c>
    </row>
    <row r="9056" spans="1:11" x14ac:dyDescent="0.25">
      <c r="A9056" s="103" t="s">
        <v>807</v>
      </c>
      <c r="B9056" s="103" t="s">
        <v>347</v>
      </c>
      <c r="C9056" s="103" t="s">
        <v>89</v>
      </c>
      <c r="D9056" s="103" t="s">
        <v>420</v>
      </c>
      <c r="E9056" s="103" t="s">
        <v>421</v>
      </c>
      <c r="F9056" s="103" t="s">
        <v>421</v>
      </c>
      <c r="G9056" s="103" t="s">
        <v>145</v>
      </c>
      <c r="H9056" s="103" t="s">
        <v>359</v>
      </c>
      <c r="I9056" s="103" t="s">
        <v>92</v>
      </c>
      <c r="J9056" s="215">
        <v>-5461.57</v>
      </c>
      <c r="K9056" s="216" t="s">
        <v>88</v>
      </c>
    </row>
    <row r="9057" spans="1:11" x14ac:dyDescent="0.25">
      <c r="A9057" s="103" t="s">
        <v>808</v>
      </c>
      <c r="B9057" s="103" t="s">
        <v>347</v>
      </c>
      <c r="C9057" s="103" t="s">
        <v>89</v>
      </c>
      <c r="D9057" s="103" t="s">
        <v>420</v>
      </c>
      <c r="E9057" s="103" t="s">
        <v>421</v>
      </c>
      <c r="F9057" s="103" t="s">
        <v>421</v>
      </c>
      <c r="G9057" s="103" t="s">
        <v>147</v>
      </c>
      <c r="H9057" s="103" t="s">
        <v>617</v>
      </c>
      <c r="I9057" s="103" t="s">
        <v>92</v>
      </c>
      <c r="J9057" s="215">
        <v>1470.6</v>
      </c>
      <c r="K9057" s="216" t="s">
        <v>88</v>
      </c>
    </row>
    <row r="9058" spans="1:11" x14ac:dyDescent="0.25">
      <c r="A9058" s="103" t="s">
        <v>809</v>
      </c>
      <c r="B9058" s="103" t="s">
        <v>347</v>
      </c>
      <c r="C9058" s="103" t="s">
        <v>89</v>
      </c>
      <c r="D9058" s="103" t="s">
        <v>420</v>
      </c>
      <c r="E9058" s="103" t="s">
        <v>421</v>
      </c>
      <c r="F9058" s="103" t="s">
        <v>421</v>
      </c>
      <c r="G9058" s="103" t="s">
        <v>147</v>
      </c>
      <c r="H9058" s="103" t="s">
        <v>617</v>
      </c>
      <c r="I9058" s="103" t="s">
        <v>92</v>
      </c>
      <c r="J9058" s="215">
        <v>1339.4</v>
      </c>
      <c r="K9058" s="216" t="s">
        <v>88</v>
      </c>
    </row>
    <row r="9059" spans="1:11" x14ac:dyDescent="0.25">
      <c r="A9059" s="103" t="s">
        <v>810</v>
      </c>
      <c r="B9059" s="103" t="s">
        <v>347</v>
      </c>
      <c r="C9059" s="103" t="s">
        <v>89</v>
      </c>
      <c r="D9059" s="103" t="s">
        <v>420</v>
      </c>
      <c r="E9059" s="103" t="s">
        <v>421</v>
      </c>
      <c r="F9059" s="103" t="s">
        <v>421</v>
      </c>
      <c r="G9059" s="103" t="s">
        <v>147</v>
      </c>
      <c r="H9059" s="103" t="s">
        <v>617</v>
      </c>
      <c r="I9059" s="103" t="s">
        <v>92</v>
      </c>
      <c r="J9059" s="215">
        <v>124.19</v>
      </c>
      <c r="K9059" s="216" t="s">
        <v>88</v>
      </c>
    </row>
    <row r="9060" spans="1:11" x14ac:dyDescent="0.25">
      <c r="A9060" s="103" t="s">
        <v>1038</v>
      </c>
      <c r="B9060" s="103" t="s">
        <v>347</v>
      </c>
      <c r="C9060" s="103" t="s">
        <v>89</v>
      </c>
      <c r="D9060" s="103" t="s">
        <v>420</v>
      </c>
      <c r="E9060" s="103" t="s">
        <v>421</v>
      </c>
      <c r="F9060" s="103" t="s">
        <v>421</v>
      </c>
      <c r="G9060" s="103" t="s">
        <v>147</v>
      </c>
      <c r="H9060" s="103" t="s">
        <v>617</v>
      </c>
      <c r="I9060" s="103" t="s">
        <v>92</v>
      </c>
      <c r="J9060" s="215">
        <v>338.8</v>
      </c>
      <c r="K9060" s="216" t="s">
        <v>88</v>
      </c>
    </row>
    <row r="9061" spans="1:11" x14ac:dyDescent="0.25">
      <c r="A9061" s="103" t="s">
        <v>806</v>
      </c>
      <c r="B9061" s="103" t="s">
        <v>347</v>
      </c>
      <c r="C9061" s="103" t="s">
        <v>89</v>
      </c>
      <c r="D9061" s="103" t="s">
        <v>420</v>
      </c>
      <c r="E9061" s="103" t="s">
        <v>421</v>
      </c>
      <c r="F9061" s="103" t="s">
        <v>421</v>
      </c>
      <c r="G9061" s="103" t="s">
        <v>147</v>
      </c>
      <c r="H9061" s="103" t="s">
        <v>617</v>
      </c>
      <c r="I9061" s="103" t="s">
        <v>92</v>
      </c>
      <c r="J9061" s="215">
        <v>1139.55</v>
      </c>
      <c r="K9061" s="216" t="s">
        <v>88</v>
      </c>
    </row>
    <row r="9062" spans="1:11" x14ac:dyDescent="0.25">
      <c r="A9062" s="103" t="s">
        <v>807</v>
      </c>
      <c r="B9062" s="103" t="s">
        <v>347</v>
      </c>
      <c r="C9062" s="103" t="s">
        <v>89</v>
      </c>
      <c r="D9062" s="103" t="s">
        <v>420</v>
      </c>
      <c r="E9062" s="103" t="s">
        <v>421</v>
      </c>
      <c r="F9062" s="103" t="s">
        <v>421</v>
      </c>
      <c r="G9062" s="103" t="s">
        <v>147</v>
      </c>
      <c r="H9062" s="103" t="s">
        <v>617</v>
      </c>
      <c r="I9062" s="103" t="s">
        <v>92</v>
      </c>
      <c r="J9062" s="215">
        <v>-5001.43</v>
      </c>
      <c r="K9062" s="216" t="s">
        <v>88</v>
      </c>
    </row>
    <row r="9063" spans="1:11" x14ac:dyDescent="0.25">
      <c r="A9063" s="103" t="s">
        <v>808</v>
      </c>
      <c r="B9063" s="103" t="s">
        <v>347</v>
      </c>
      <c r="C9063" s="103" t="s">
        <v>89</v>
      </c>
      <c r="D9063" s="103" t="s">
        <v>420</v>
      </c>
      <c r="E9063" s="103" t="s">
        <v>421</v>
      </c>
      <c r="F9063" s="103" t="s">
        <v>421</v>
      </c>
      <c r="G9063" s="103" t="s">
        <v>99</v>
      </c>
      <c r="H9063" s="103" t="s">
        <v>363</v>
      </c>
      <c r="I9063" s="103" t="s">
        <v>92</v>
      </c>
      <c r="J9063" s="215">
        <v>56.31</v>
      </c>
      <c r="K9063" s="216" t="s">
        <v>88</v>
      </c>
    </row>
    <row r="9064" spans="1:11" x14ac:dyDescent="0.25">
      <c r="A9064" s="103" t="s">
        <v>1038</v>
      </c>
      <c r="B9064" s="103" t="s">
        <v>347</v>
      </c>
      <c r="C9064" s="103" t="s">
        <v>89</v>
      </c>
      <c r="D9064" s="103" t="s">
        <v>420</v>
      </c>
      <c r="E9064" s="103" t="s">
        <v>421</v>
      </c>
      <c r="F9064" s="103" t="s">
        <v>421</v>
      </c>
      <c r="G9064" s="103" t="s">
        <v>99</v>
      </c>
      <c r="H9064" s="103" t="s">
        <v>363</v>
      </c>
      <c r="I9064" s="103" t="s">
        <v>92</v>
      </c>
      <c r="J9064" s="215">
        <v>-80.430000000000007</v>
      </c>
      <c r="K9064" s="216" t="s">
        <v>88</v>
      </c>
    </row>
    <row r="9065" spans="1:11" x14ac:dyDescent="0.25">
      <c r="A9065" s="103" t="s">
        <v>807</v>
      </c>
      <c r="B9065" s="103" t="s">
        <v>347</v>
      </c>
      <c r="C9065" s="103" t="s">
        <v>89</v>
      </c>
      <c r="D9065" s="103" t="s">
        <v>420</v>
      </c>
      <c r="E9065" s="103" t="s">
        <v>421</v>
      </c>
      <c r="F9065" s="103" t="s">
        <v>421</v>
      </c>
      <c r="G9065" s="103" t="s">
        <v>99</v>
      </c>
      <c r="H9065" s="103" t="s">
        <v>363</v>
      </c>
      <c r="I9065" s="103" t="s">
        <v>92</v>
      </c>
      <c r="J9065" s="215">
        <v>24.12</v>
      </c>
      <c r="K9065" s="216" t="s">
        <v>88</v>
      </c>
    </row>
    <row r="9066" spans="1:11" x14ac:dyDescent="0.25">
      <c r="A9066" s="103" t="s">
        <v>808</v>
      </c>
      <c r="B9066" s="103" t="s">
        <v>347</v>
      </c>
      <c r="C9066" s="103" t="s">
        <v>89</v>
      </c>
      <c r="D9066" s="103" t="s">
        <v>420</v>
      </c>
      <c r="E9066" s="103" t="s">
        <v>421</v>
      </c>
      <c r="F9066" s="103" t="s">
        <v>421</v>
      </c>
      <c r="G9066" s="103" t="s">
        <v>146</v>
      </c>
      <c r="H9066" s="103" t="s">
        <v>364</v>
      </c>
      <c r="I9066" s="103" t="s">
        <v>92</v>
      </c>
      <c r="J9066" s="215">
        <v>1.19</v>
      </c>
      <c r="K9066" s="216" t="s">
        <v>88</v>
      </c>
    </row>
    <row r="9067" spans="1:11" x14ac:dyDescent="0.25">
      <c r="A9067" s="103" t="s">
        <v>809</v>
      </c>
      <c r="B9067" s="103" t="s">
        <v>347</v>
      </c>
      <c r="C9067" s="103" t="s">
        <v>89</v>
      </c>
      <c r="D9067" s="103" t="s">
        <v>420</v>
      </c>
      <c r="E9067" s="103" t="s">
        <v>421</v>
      </c>
      <c r="F9067" s="103" t="s">
        <v>421</v>
      </c>
      <c r="G9067" s="103" t="s">
        <v>146</v>
      </c>
      <c r="H9067" s="103" t="s">
        <v>364</v>
      </c>
      <c r="I9067" s="103" t="s">
        <v>92</v>
      </c>
      <c r="J9067" s="215">
        <v>-114.6</v>
      </c>
      <c r="K9067" s="216" t="s">
        <v>88</v>
      </c>
    </row>
    <row r="9068" spans="1:11" x14ac:dyDescent="0.25">
      <c r="A9068" s="103" t="s">
        <v>810</v>
      </c>
      <c r="B9068" s="103" t="s">
        <v>347</v>
      </c>
      <c r="C9068" s="103" t="s">
        <v>89</v>
      </c>
      <c r="D9068" s="103" t="s">
        <v>420</v>
      </c>
      <c r="E9068" s="103" t="s">
        <v>421</v>
      </c>
      <c r="F9068" s="103" t="s">
        <v>421</v>
      </c>
      <c r="G9068" s="103" t="s">
        <v>146</v>
      </c>
      <c r="H9068" s="103" t="s">
        <v>364</v>
      </c>
      <c r="I9068" s="103" t="s">
        <v>92</v>
      </c>
      <c r="J9068" s="215">
        <v>672.3</v>
      </c>
      <c r="K9068" s="216" t="s">
        <v>88</v>
      </c>
    </row>
    <row r="9069" spans="1:11" x14ac:dyDescent="0.25">
      <c r="A9069" s="103" t="s">
        <v>1038</v>
      </c>
      <c r="B9069" s="103" t="s">
        <v>347</v>
      </c>
      <c r="C9069" s="103" t="s">
        <v>89</v>
      </c>
      <c r="D9069" s="103" t="s">
        <v>420</v>
      </c>
      <c r="E9069" s="103" t="s">
        <v>421</v>
      </c>
      <c r="F9069" s="103" t="s">
        <v>421</v>
      </c>
      <c r="G9069" s="103" t="s">
        <v>146</v>
      </c>
      <c r="H9069" s="103" t="s">
        <v>364</v>
      </c>
      <c r="I9069" s="103" t="s">
        <v>92</v>
      </c>
      <c r="J9069" s="215">
        <v>297.39999999999998</v>
      </c>
      <c r="K9069" s="216" t="s">
        <v>88</v>
      </c>
    </row>
    <row r="9070" spans="1:11" x14ac:dyDescent="0.25">
      <c r="A9070" s="103" t="s">
        <v>806</v>
      </c>
      <c r="B9070" s="103" t="s">
        <v>347</v>
      </c>
      <c r="C9070" s="103" t="s">
        <v>89</v>
      </c>
      <c r="D9070" s="103" t="s">
        <v>420</v>
      </c>
      <c r="E9070" s="103" t="s">
        <v>421</v>
      </c>
      <c r="F9070" s="103" t="s">
        <v>421</v>
      </c>
      <c r="G9070" s="103" t="s">
        <v>146</v>
      </c>
      <c r="H9070" s="103" t="s">
        <v>364</v>
      </c>
      <c r="I9070" s="103" t="s">
        <v>92</v>
      </c>
      <c r="J9070" s="215">
        <v>845.03</v>
      </c>
      <c r="K9070" s="216" t="s">
        <v>88</v>
      </c>
    </row>
    <row r="9071" spans="1:11" x14ac:dyDescent="0.25">
      <c r="A9071" s="103" t="s">
        <v>807</v>
      </c>
      <c r="B9071" s="103" t="s">
        <v>347</v>
      </c>
      <c r="C9071" s="103" t="s">
        <v>89</v>
      </c>
      <c r="D9071" s="103" t="s">
        <v>420</v>
      </c>
      <c r="E9071" s="103" t="s">
        <v>421</v>
      </c>
      <c r="F9071" s="103" t="s">
        <v>421</v>
      </c>
      <c r="G9071" s="103" t="s">
        <v>146</v>
      </c>
      <c r="H9071" s="103" t="s">
        <v>364</v>
      </c>
      <c r="I9071" s="103" t="s">
        <v>92</v>
      </c>
      <c r="J9071" s="215">
        <v>-1446.11</v>
      </c>
      <c r="K9071" s="216" t="s">
        <v>88</v>
      </c>
    </row>
    <row r="9072" spans="1:11" x14ac:dyDescent="0.25">
      <c r="A9072" s="103" t="s">
        <v>808</v>
      </c>
      <c r="B9072" s="103" t="s">
        <v>347</v>
      </c>
      <c r="C9072" s="103" t="s">
        <v>89</v>
      </c>
      <c r="D9072" s="103" t="s">
        <v>420</v>
      </c>
      <c r="E9072" s="103" t="s">
        <v>421</v>
      </c>
      <c r="F9072" s="103" t="s">
        <v>421</v>
      </c>
      <c r="G9072" s="103" t="s">
        <v>143</v>
      </c>
      <c r="H9072" s="103" t="s">
        <v>365</v>
      </c>
      <c r="I9072" s="103" t="s">
        <v>92</v>
      </c>
      <c r="J9072" s="215">
        <v>31.46</v>
      </c>
      <c r="K9072" s="216" t="s">
        <v>88</v>
      </c>
    </row>
    <row r="9073" spans="1:11" x14ac:dyDescent="0.25">
      <c r="A9073" s="103" t="s">
        <v>809</v>
      </c>
      <c r="B9073" s="103" t="s">
        <v>347</v>
      </c>
      <c r="C9073" s="103" t="s">
        <v>89</v>
      </c>
      <c r="D9073" s="103" t="s">
        <v>420</v>
      </c>
      <c r="E9073" s="103" t="s">
        <v>421</v>
      </c>
      <c r="F9073" s="103" t="s">
        <v>421</v>
      </c>
      <c r="G9073" s="103" t="s">
        <v>143</v>
      </c>
      <c r="H9073" s="103" t="s">
        <v>365</v>
      </c>
      <c r="I9073" s="103" t="s">
        <v>92</v>
      </c>
      <c r="J9073" s="215">
        <v>161.52000000000001</v>
      </c>
      <c r="K9073" s="216" t="s">
        <v>88</v>
      </c>
    </row>
    <row r="9074" spans="1:11" x14ac:dyDescent="0.25">
      <c r="A9074" s="103" t="s">
        <v>810</v>
      </c>
      <c r="B9074" s="103" t="s">
        <v>347</v>
      </c>
      <c r="C9074" s="103" t="s">
        <v>89</v>
      </c>
      <c r="D9074" s="103" t="s">
        <v>420</v>
      </c>
      <c r="E9074" s="103" t="s">
        <v>421</v>
      </c>
      <c r="F9074" s="103" t="s">
        <v>421</v>
      </c>
      <c r="G9074" s="103" t="s">
        <v>143</v>
      </c>
      <c r="H9074" s="103" t="s">
        <v>365</v>
      </c>
      <c r="I9074" s="103" t="s">
        <v>92</v>
      </c>
      <c r="J9074" s="215">
        <v>113.75</v>
      </c>
      <c r="K9074" s="216" t="s">
        <v>88</v>
      </c>
    </row>
    <row r="9075" spans="1:11" x14ac:dyDescent="0.25">
      <c r="A9075" s="103" t="s">
        <v>1038</v>
      </c>
      <c r="B9075" s="103" t="s">
        <v>347</v>
      </c>
      <c r="C9075" s="103" t="s">
        <v>89</v>
      </c>
      <c r="D9075" s="103" t="s">
        <v>420</v>
      </c>
      <c r="E9075" s="103" t="s">
        <v>421</v>
      </c>
      <c r="F9075" s="103" t="s">
        <v>421</v>
      </c>
      <c r="G9075" s="103" t="s">
        <v>143</v>
      </c>
      <c r="H9075" s="103" t="s">
        <v>365</v>
      </c>
      <c r="I9075" s="103" t="s">
        <v>92</v>
      </c>
      <c r="J9075" s="215">
        <v>-481.08</v>
      </c>
      <c r="K9075" s="216" t="s">
        <v>88</v>
      </c>
    </row>
    <row r="9076" spans="1:11" x14ac:dyDescent="0.25">
      <c r="A9076" s="103" t="s">
        <v>806</v>
      </c>
      <c r="B9076" s="103" t="s">
        <v>347</v>
      </c>
      <c r="C9076" s="103" t="s">
        <v>89</v>
      </c>
      <c r="D9076" s="103" t="s">
        <v>420</v>
      </c>
      <c r="E9076" s="103" t="s">
        <v>421</v>
      </c>
      <c r="F9076" s="103" t="s">
        <v>421</v>
      </c>
      <c r="G9076" s="103" t="s">
        <v>143</v>
      </c>
      <c r="H9076" s="103" t="s">
        <v>365</v>
      </c>
      <c r="I9076" s="103" t="s">
        <v>92</v>
      </c>
      <c r="J9076" s="215">
        <v>205.83</v>
      </c>
      <c r="K9076" s="216" t="s">
        <v>88</v>
      </c>
    </row>
    <row r="9077" spans="1:11" x14ac:dyDescent="0.25">
      <c r="A9077" s="103" t="s">
        <v>807</v>
      </c>
      <c r="B9077" s="103" t="s">
        <v>347</v>
      </c>
      <c r="C9077" s="103" t="s">
        <v>89</v>
      </c>
      <c r="D9077" s="103" t="s">
        <v>420</v>
      </c>
      <c r="E9077" s="103" t="s">
        <v>421</v>
      </c>
      <c r="F9077" s="103" t="s">
        <v>421</v>
      </c>
      <c r="G9077" s="103" t="s">
        <v>143</v>
      </c>
      <c r="H9077" s="103" t="s">
        <v>365</v>
      </c>
      <c r="I9077" s="103" t="s">
        <v>92</v>
      </c>
      <c r="J9077" s="215">
        <v>-120.1</v>
      </c>
      <c r="K9077" s="216" t="s">
        <v>88</v>
      </c>
    </row>
    <row r="9078" spans="1:11" x14ac:dyDescent="0.25">
      <c r="A9078" s="103" t="s">
        <v>808</v>
      </c>
      <c r="B9078" s="103" t="s">
        <v>347</v>
      </c>
      <c r="C9078" s="103" t="s">
        <v>89</v>
      </c>
      <c r="D9078" s="103" t="s">
        <v>420</v>
      </c>
      <c r="E9078" s="103" t="s">
        <v>421</v>
      </c>
      <c r="F9078" s="103" t="s">
        <v>421</v>
      </c>
      <c r="G9078" s="103" t="s">
        <v>95</v>
      </c>
      <c r="H9078" s="103" t="s">
        <v>366</v>
      </c>
      <c r="I9078" s="103" t="s">
        <v>92</v>
      </c>
      <c r="J9078" s="215">
        <v>-54.84</v>
      </c>
      <c r="K9078" s="216" t="s">
        <v>88</v>
      </c>
    </row>
    <row r="9079" spans="1:11" x14ac:dyDescent="0.25">
      <c r="A9079" s="103" t="s">
        <v>809</v>
      </c>
      <c r="B9079" s="103" t="s">
        <v>347</v>
      </c>
      <c r="C9079" s="103" t="s">
        <v>89</v>
      </c>
      <c r="D9079" s="103" t="s">
        <v>420</v>
      </c>
      <c r="E9079" s="103" t="s">
        <v>421</v>
      </c>
      <c r="F9079" s="103" t="s">
        <v>421</v>
      </c>
      <c r="G9079" s="103" t="s">
        <v>95</v>
      </c>
      <c r="H9079" s="103" t="s">
        <v>366</v>
      </c>
      <c r="I9079" s="103" t="s">
        <v>92</v>
      </c>
      <c r="J9079" s="215">
        <v>-52.87</v>
      </c>
      <c r="K9079" s="216" t="s">
        <v>88</v>
      </c>
    </row>
    <row r="9080" spans="1:11" x14ac:dyDescent="0.25">
      <c r="A9080" s="103" t="s">
        <v>810</v>
      </c>
      <c r="B9080" s="103" t="s">
        <v>347</v>
      </c>
      <c r="C9080" s="103" t="s">
        <v>89</v>
      </c>
      <c r="D9080" s="103" t="s">
        <v>420</v>
      </c>
      <c r="E9080" s="103" t="s">
        <v>421</v>
      </c>
      <c r="F9080" s="103" t="s">
        <v>421</v>
      </c>
      <c r="G9080" s="103" t="s">
        <v>95</v>
      </c>
      <c r="H9080" s="103" t="s">
        <v>366</v>
      </c>
      <c r="I9080" s="103" t="s">
        <v>92</v>
      </c>
      <c r="J9080" s="215">
        <v>222.47</v>
      </c>
      <c r="K9080" s="216" t="s">
        <v>88</v>
      </c>
    </row>
    <row r="9081" spans="1:11" x14ac:dyDescent="0.25">
      <c r="A9081" s="103" t="s">
        <v>1038</v>
      </c>
      <c r="B9081" s="103" t="s">
        <v>347</v>
      </c>
      <c r="C9081" s="103" t="s">
        <v>89</v>
      </c>
      <c r="D9081" s="103" t="s">
        <v>420</v>
      </c>
      <c r="E9081" s="103" t="s">
        <v>421</v>
      </c>
      <c r="F9081" s="103" t="s">
        <v>421</v>
      </c>
      <c r="G9081" s="103" t="s">
        <v>95</v>
      </c>
      <c r="H9081" s="103" t="s">
        <v>366</v>
      </c>
      <c r="I9081" s="103" t="s">
        <v>92</v>
      </c>
      <c r="J9081" s="215">
        <v>251.99</v>
      </c>
      <c r="K9081" s="216" t="s">
        <v>88</v>
      </c>
    </row>
    <row r="9082" spans="1:11" x14ac:dyDescent="0.25">
      <c r="A9082" s="103" t="s">
        <v>806</v>
      </c>
      <c r="B9082" s="103" t="s">
        <v>347</v>
      </c>
      <c r="C9082" s="103" t="s">
        <v>89</v>
      </c>
      <c r="D9082" s="103" t="s">
        <v>420</v>
      </c>
      <c r="E9082" s="103" t="s">
        <v>421</v>
      </c>
      <c r="F9082" s="103" t="s">
        <v>421</v>
      </c>
      <c r="G9082" s="103" t="s">
        <v>95</v>
      </c>
      <c r="H9082" s="103" t="s">
        <v>366</v>
      </c>
      <c r="I9082" s="103" t="s">
        <v>92</v>
      </c>
      <c r="J9082" s="215">
        <v>313.33</v>
      </c>
      <c r="K9082" s="216" t="s">
        <v>88</v>
      </c>
    </row>
    <row r="9083" spans="1:11" x14ac:dyDescent="0.25">
      <c r="A9083" s="103" t="s">
        <v>807</v>
      </c>
      <c r="B9083" s="103" t="s">
        <v>347</v>
      </c>
      <c r="C9083" s="103" t="s">
        <v>89</v>
      </c>
      <c r="D9083" s="103" t="s">
        <v>420</v>
      </c>
      <c r="E9083" s="103" t="s">
        <v>421</v>
      </c>
      <c r="F9083" s="103" t="s">
        <v>421</v>
      </c>
      <c r="G9083" s="103" t="s">
        <v>95</v>
      </c>
      <c r="H9083" s="103" t="s">
        <v>366</v>
      </c>
      <c r="I9083" s="103" t="s">
        <v>92</v>
      </c>
      <c r="J9083" s="215">
        <v>-559.73</v>
      </c>
      <c r="K9083" s="216" t="s">
        <v>88</v>
      </c>
    </row>
    <row r="9084" spans="1:11" x14ac:dyDescent="0.25">
      <c r="A9084" s="103" t="s">
        <v>809</v>
      </c>
      <c r="B9084" s="103" t="s">
        <v>347</v>
      </c>
      <c r="C9084" s="103" t="s">
        <v>89</v>
      </c>
      <c r="D9084" s="103" t="s">
        <v>420</v>
      </c>
      <c r="E9084" s="103" t="s">
        <v>421</v>
      </c>
      <c r="F9084" s="103" t="s">
        <v>421</v>
      </c>
      <c r="G9084" s="103" t="s">
        <v>138</v>
      </c>
      <c r="H9084" s="103" t="s">
        <v>647</v>
      </c>
      <c r="I9084" s="103" t="s">
        <v>92</v>
      </c>
      <c r="J9084" s="215">
        <v>-574.1</v>
      </c>
      <c r="K9084" s="216" t="s">
        <v>88</v>
      </c>
    </row>
    <row r="9085" spans="1:11" x14ac:dyDescent="0.25">
      <c r="A9085" s="103" t="s">
        <v>810</v>
      </c>
      <c r="B9085" s="103" t="s">
        <v>347</v>
      </c>
      <c r="C9085" s="103" t="s">
        <v>89</v>
      </c>
      <c r="D9085" s="103" t="s">
        <v>420</v>
      </c>
      <c r="E9085" s="103" t="s">
        <v>421</v>
      </c>
      <c r="F9085" s="103" t="s">
        <v>421</v>
      </c>
      <c r="G9085" s="103" t="s">
        <v>138</v>
      </c>
      <c r="H9085" s="103" t="s">
        <v>647</v>
      </c>
      <c r="I9085" s="103" t="s">
        <v>92</v>
      </c>
      <c r="J9085" s="215">
        <v>332.37</v>
      </c>
      <c r="K9085" s="216" t="s">
        <v>88</v>
      </c>
    </row>
    <row r="9086" spans="1:11" x14ac:dyDescent="0.25">
      <c r="A9086" s="103" t="s">
        <v>808</v>
      </c>
      <c r="B9086" s="103" t="s">
        <v>347</v>
      </c>
      <c r="C9086" s="103" t="s">
        <v>89</v>
      </c>
      <c r="D9086" s="103" t="s">
        <v>420</v>
      </c>
      <c r="E9086" s="103" t="s">
        <v>421</v>
      </c>
      <c r="F9086" s="103" t="s">
        <v>421</v>
      </c>
      <c r="G9086" s="103" t="s">
        <v>121</v>
      </c>
      <c r="H9086" s="103" t="s">
        <v>372</v>
      </c>
      <c r="I9086" s="103" t="s">
        <v>92</v>
      </c>
      <c r="J9086" s="215">
        <v>1234.71</v>
      </c>
      <c r="K9086" s="216" t="s">
        <v>88</v>
      </c>
    </row>
    <row r="9087" spans="1:11" x14ac:dyDescent="0.25">
      <c r="A9087" s="103" t="s">
        <v>809</v>
      </c>
      <c r="B9087" s="103" t="s">
        <v>347</v>
      </c>
      <c r="C9087" s="103" t="s">
        <v>89</v>
      </c>
      <c r="D9087" s="103" t="s">
        <v>420</v>
      </c>
      <c r="E9087" s="103" t="s">
        <v>421</v>
      </c>
      <c r="F9087" s="103" t="s">
        <v>421</v>
      </c>
      <c r="G9087" s="103" t="s">
        <v>121</v>
      </c>
      <c r="H9087" s="103" t="s">
        <v>372</v>
      </c>
      <c r="I9087" s="103" t="s">
        <v>92</v>
      </c>
      <c r="J9087" s="215">
        <v>-420.07</v>
      </c>
      <c r="K9087" s="216" t="s">
        <v>88</v>
      </c>
    </row>
    <row r="9088" spans="1:11" x14ac:dyDescent="0.25">
      <c r="A9088" s="103" t="s">
        <v>810</v>
      </c>
      <c r="B9088" s="103" t="s">
        <v>347</v>
      </c>
      <c r="C9088" s="103" t="s">
        <v>89</v>
      </c>
      <c r="D9088" s="103" t="s">
        <v>420</v>
      </c>
      <c r="E9088" s="103" t="s">
        <v>421</v>
      </c>
      <c r="F9088" s="103" t="s">
        <v>421</v>
      </c>
      <c r="G9088" s="103" t="s">
        <v>121</v>
      </c>
      <c r="H9088" s="103" t="s">
        <v>372</v>
      </c>
      <c r="I9088" s="103" t="s">
        <v>92</v>
      </c>
      <c r="J9088" s="215">
        <v>1289.42</v>
      </c>
      <c r="K9088" s="216" t="s">
        <v>88</v>
      </c>
    </row>
    <row r="9089" spans="1:11" x14ac:dyDescent="0.25">
      <c r="A9089" s="103" t="s">
        <v>1038</v>
      </c>
      <c r="B9089" s="103" t="s">
        <v>347</v>
      </c>
      <c r="C9089" s="103" t="s">
        <v>89</v>
      </c>
      <c r="D9089" s="103" t="s">
        <v>420</v>
      </c>
      <c r="E9089" s="103" t="s">
        <v>421</v>
      </c>
      <c r="F9089" s="103" t="s">
        <v>421</v>
      </c>
      <c r="G9089" s="103" t="s">
        <v>121</v>
      </c>
      <c r="H9089" s="103" t="s">
        <v>372</v>
      </c>
      <c r="I9089" s="103" t="s">
        <v>92</v>
      </c>
      <c r="J9089" s="215">
        <v>451.5</v>
      </c>
      <c r="K9089" s="216" t="s">
        <v>88</v>
      </c>
    </row>
    <row r="9090" spans="1:11" x14ac:dyDescent="0.25">
      <c r="A9090" s="103" t="s">
        <v>806</v>
      </c>
      <c r="B9090" s="103" t="s">
        <v>347</v>
      </c>
      <c r="C9090" s="103" t="s">
        <v>89</v>
      </c>
      <c r="D9090" s="103" t="s">
        <v>420</v>
      </c>
      <c r="E9090" s="103" t="s">
        <v>421</v>
      </c>
      <c r="F9090" s="103" t="s">
        <v>421</v>
      </c>
      <c r="G9090" s="103" t="s">
        <v>121</v>
      </c>
      <c r="H9090" s="103" t="s">
        <v>372</v>
      </c>
      <c r="I9090" s="103" t="s">
        <v>92</v>
      </c>
      <c r="J9090" s="215">
        <v>1456.44</v>
      </c>
      <c r="K9090" s="216" t="s">
        <v>88</v>
      </c>
    </row>
    <row r="9091" spans="1:11" x14ac:dyDescent="0.25">
      <c r="A9091" s="103" t="s">
        <v>807</v>
      </c>
      <c r="B9091" s="103" t="s">
        <v>347</v>
      </c>
      <c r="C9091" s="103" t="s">
        <v>89</v>
      </c>
      <c r="D9091" s="103" t="s">
        <v>420</v>
      </c>
      <c r="E9091" s="103" t="s">
        <v>421</v>
      </c>
      <c r="F9091" s="103" t="s">
        <v>421</v>
      </c>
      <c r="G9091" s="103" t="s">
        <v>121</v>
      </c>
      <c r="H9091" s="103" t="s">
        <v>372</v>
      </c>
      <c r="I9091" s="103" t="s">
        <v>92</v>
      </c>
      <c r="J9091" s="215">
        <v>-4654.9799999999996</v>
      </c>
      <c r="K9091" s="216" t="s">
        <v>88</v>
      </c>
    </row>
    <row r="9092" spans="1:11" x14ac:dyDescent="0.25">
      <c r="A9092" s="103" t="s">
        <v>808</v>
      </c>
      <c r="B9092" s="103" t="s">
        <v>347</v>
      </c>
      <c r="C9092" s="103" t="s">
        <v>89</v>
      </c>
      <c r="D9092" s="103" t="s">
        <v>420</v>
      </c>
      <c r="E9092" s="103" t="s">
        <v>421</v>
      </c>
      <c r="F9092" s="103" t="s">
        <v>421</v>
      </c>
      <c r="G9092" s="103" t="s">
        <v>168</v>
      </c>
      <c r="H9092" s="103" t="s">
        <v>377</v>
      </c>
      <c r="I9092" s="103" t="s">
        <v>92</v>
      </c>
      <c r="J9092" s="215">
        <v>2705.03</v>
      </c>
      <c r="K9092" s="216" t="s">
        <v>88</v>
      </c>
    </row>
    <row r="9093" spans="1:11" x14ac:dyDescent="0.25">
      <c r="A9093" s="103" t="s">
        <v>809</v>
      </c>
      <c r="B9093" s="103" t="s">
        <v>347</v>
      </c>
      <c r="C9093" s="103" t="s">
        <v>89</v>
      </c>
      <c r="D9093" s="103" t="s">
        <v>420</v>
      </c>
      <c r="E9093" s="103" t="s">
        <v>421</v>
      </c>
      <c r="F9093" s="103" t="s">
        <v>421</v>
      </c>
      <c r="G9093" s="103" t="s">
        <v>168</v>
      </c>
      <c r="H9093" s="103" t="s">
        <v>377</v>
      </c>
      <c r="I9093" s="103" t="s">
        <v>92</v>
      </c>
      <c r="J9093" s="215">
        <v>-942.27</v>
      </c>
      <c r="K9093" s="216" t="s">
        <v>88</v>
      </c>
    </row>
    <row r="9094" spans="1:11" x14ac:dyDescent="0.25">
      <c r="A9094" s="103" t="s">
        <v>810</v>
      </c>
      <c r="B9094" s="103" t="s">
        <v>347</v>
      </c>
      <c r="C9094" s="103" t="s">
        <v>89</v>
      </c>
      <c r="D9094" s="103" t="s">
        <v>420</v>
      </c>
      <c r="E9094" s="103" t="s">
        <v>421</v>
      </c>
      <c r="F9094" s="103" t="s">
        <v>421</v>
      </c>
      <c r="G9094" s="103" t="s">
        <v>168</v>
      </c>
      <c r="H9094" s="103" t="s">
        <v>377</v>
      </c>
      <c r="I9094" s="103" t="s">
        <v>92</v>
      </c>
      <c r="J9094" s="215">
        <v>1824.11</v>
      </c>
      <c r="K9094" s="216" t="s">
        <v>88</v>
      </c>
    </row>
    <row r="9095" spans="1:11" x14ac:dyDescent="0.25">
      <c r="A9095" s="103" t="s">
        <v>1038</v>
      </c>
      <c r="B9095" s="103" t="s">
        <v>347</v>
      </c>
      <c r="C9095" s="103" t="s">
        <v>89</v>
      </c>
      <c r="D9095" s="103" t="s">
        <v>420</v>
      </c>
      <c r="E9095" s="103" t="s">
        <v>421</v>
      </c>
      <c r="F9095" s="103" t="s">
        <v>421</v>
      </c>
      <c r="G9095" s="103" t="s">
        <v>168</v>
      </c>
      <c r="H9095" s="103" t="s">
        <v>377</v>
      </c>
      <c r="I9095" s="103" t="s">
        <v>92</v>
      </c>
      <c r="J9095" s="215">
        <v>487.92</v>
      </c>
      <c r="K9095" s="216" t="s">
        <v>88</v>
      </c>
    </row>
    <row r="9096" spans="1:11" x14ac:dyDescent="0.25">
      <c r="A9096" s="103" t="s">
        <v>806</v>
      </c>
      <c r="B9096" s="103" t="s">
        <v>347</v>
      </c>
      <c r="C9096" s="103" t="s">
        <v>89</v>
      </c>
      <c r="D9096" s="103" t="s">
        <v>420</v>
      </c>
      <c r="E9096" s="103" t="s">
        <v>421</v>
      </c>
      <c r="F9096" s="103" t="s">
        <v>421</v>
      </c>
      <c r="G9096" s="103" t="s">
        <v>168</v>
      </c>
      <c r="H9096" s="103" t="s">
        <v>377</v>
      </c>
      <c r="I9096" s="103" t="s">
        <v>92</v>
      </c>
      <c r="J9096" s="215">
        <v>2100.37</v>
      </c>
      <c r="K9096" s="216" t="s">
        <v>88</v>
      </c>
    </row>
    <row r="9097" spans="1:11" x14ac:dyDescent="0.25">
      <c r="A9097" s="103" t="s">
        <v>807</v>
      </c>
      <c r="B9097" s="103" t="s">
        <v>347</v>
      </c>
      <c r="C9097" s="103" t="s">
        <v>89</v>
      </c>
      <c r="D9097" s="103" t="s">
        <v>420</v>
      </c>
      <c r="E9097" s="103" t="s">
        <v>421</v>
      </c>
      <c r="F9097" s="103" t="s">
        <v>421</v>
      </c>
      <c r="G9097" s="103" t="s">
        <v>168</v>
      </c>
      <c r="H9097" s="103" t="s">
        <v>377</v>
      </c>
      <c r="I9097" s="103" t="s">
        <v>92</v>
      </c>
      <c r="J9097" s="215">
        <v>-7472.98</v>
      </c>
      <c r="K9097" s="216" t="s">
        <v>88</v>
      </c>
    </row>
    <row r="9098" spans="1:11" x14ac:dyDescent="0.25">
      <c r="A9098" s="103" t="s">
        <v>808</v>
      </c>
      <c r="B9098" s="103" t="s">
        <v>347</v>
      </c>
      <c r="C9098" s="103" t="s">
        <v>89</v>
      </c>
      <c r="D9098" s="103" t="s">
        <v>420</v>
      </c>
      <c r="E9098" s="103" t="s">
        <v>421</v>
      </c>
      <c r="F9098" s="103" t="s">
        <v>421</v>
      </c>
      <c r="G9098" s="103" t="s">
        <v>133</v>
      </c>
      <c r="H9098" s="103" t="s">
        <v>378</v>
      </c>
      <c r="I9098" s="103" t="s">
        <v>92</v>
      </c>
      <c r="J9098" s="215">
        <v>-707.5</v>
      </c>
      <c r="K9098" s="216" t="s">
        <v>88</v>
      </c>
    </row>
    <row r="9099" spans="1:11" x14ac:dyDescent="0.25">
      <c r="A9099" s="103" t="s">
        <v>809</v>
      </c>
      <c r="B9099" s="103" t="s">
        <v>347</v>
      </c>
      <c r="C9099" s="103" t="s">
        <v>89</v>
      </c>
      <c r="D9099" s="103" t="s">
        <v>420</v>
      </c>
      <c r="E9099" s="103" t="s">
        <v>421</v>
      </c>
      <c r="F9099" s="103" t="s">
        <v>421</v>
      </c>
      <c r="G9099" s="103" t="s">
        <v>133</v>
      </c>
      <c r="H9099" s="103" t="s">
        <v>378</v>
      </c>
      <c r="I9099" s="103" t="s">
        <v>92</v>
      </c>
      <c r="J9099" s="215">
        <v>3081.27</v>
      </c>
      <c r="K9099" s="216" t="s">
        <v>88</v>
      </c>
    </row>
    <row r="9100" spans="1:11" x14ac:dyDescent="0.25">
      <c r="A9100" s="103" t="s">
        <v>810</v>
      </c>
      <c r="B9100" s="103" t="s">
        <v>347</v>
      </c>
      <c r="C9100" s="103" t="s">
        <v>89</v>
      </c>
      <c r="D9100" s="103" t="s">
        <v>420</v>
      </c>
      <c r="E9100" s="103" t="s">
        <v>421</v>
      </c>
      <c r="F9100" s="103" t="s">
        <v>421</v>
      </c>
      <c r="G9100" s="103" t="s">
        <v>133</v>
      </c>
      <c r="H9100" s="103" t="s">
        <v>378</v>
      </c>
      <c r="I9100" s="103" t="s">
        <v>92</v>
      </c>
      <c r="J9100" s="215">
        <v>-1257.01</v>
      </c>
      <c r="K9100" s="216" t="s">
        <v>88</v>
      </c>
    </row>
    <row r="9101" spans="1:11" x14ac:dyDescent="0.25">
      <c r="A9101" s="103" t="s">
        <v>1038</v>
      </c>
      <c r="B9101" s="103" t="s">
        <v>347</v>
      </c>
      <c r="C9101" s="103" t="s">
        <v>89</v>
      </c>
      <c r="D9101" s="103" t="s">
        <v>420</v>
      </c>
      <c r="E9101" s="103" t="s">
        <v>421</v>
      </c>
      <c r="F9101" s="103" t="s">
        <v>421</v>
      </c>
      <c r="G9101" s="103" t="s">
        <v>133</v>
      </c>
      <c r="H9101" s="103" t="s">
        <v>378</v>
      </c>
      <c r="I9101" s="103" t="s">
        <v>92</v>
      </c>
      <c r="J9101" s="215">
        <v>88.42</v>
      </c>
      <c r="K9101" s="216" t="s">
        <v>88</v>
      </c>
    </row>
    <row r="9102" spans="1:11" x14ac:dyDescent="0.25">
      <c r="A9102" s="103" t="s">
        <v>806</v>
      </c>
      <c r="B9102" s="103" t="s">
        <v>347</v>
      </c>
      <c r="C9102" s="103" t="s">
        <v>89</v>
      </c>
      <c r="D9102" s="103" t="s">
        <v>420</v>
      </c>
      <c r="E9102" s="103" t="s">
        <v>421</v>
      </c>
      <c r="F9102" s="103" t="s">
        <v>421</v>
      </c>
      <c r="G9102" s="103" t="s">
        <v>133</v>
      </c>
      <c r="H9102" s="103" t="s">
        <v>378</v>
      </c>
      <c r="I9102" s="103" t="s">
        <v>92</v>
      </c>
      <c r="J9102" s="215">
        <v>-12.3</v>
      </c>
      <c r="K9102" s="216" t="s">
        <v>88</v>
      </c>
    </row>
    <row r="9103" spans="1:11" x14ac:dyDescent="0.25">
      <c r="A9103" s="103" t="s">
        <v>807</v>
      </c>
      <c r="B9103" s="103" t="s">
        <v>347</v>
      </c>
      <c r="C9103" s="103" t="s">
        <v>89</v>
      </c>
      <c r="D9103" s="103" t="s">
        <v>420</v>
      </c>
      <c r="E9103" s="103" t="s">
        <v>421</v>
      </c>
      <c r="F9103" s="103" t="s">
        <v>421</v>
      </c>
      <c r="G9103" s="103" t="s">
        <v>133</v>
      </c>
      <c r="H9103" s="103" t="s">
        <v>378</v>
      </c>
      <c r="I9103" s="103" t="s">
        <v>92</v>
      </c>
      <c r="J9103" s="215">
        <v>-2347.5700000000002</v>
      </c>
      <c r="K9103" s="216" t="s">
        <v>88</v>
      </c>
    </row>
    <row r="9104" spans="1:11" x14ac:dyDescent="0.25">
      <c r="A9104" s="103" t="s">
        <v>808</v>
      </c>
      <c r="B9104" s="103" t="s">
        <v>347</v>
      </c>
      <c r="C9104" s="103" t="s">
        <v>89</v>
      </c>
      <c r="D9104" s="103" t="s">
        <v>420</v>
      </c>
      <c r="E9104" s="103" t="s">
        <v>421</v>
      </c>
      <c r="F9104" s="103" t="s">
        <v>421</v>
      </c>
      <c r="G9104" s="103" t="s">
        <v>132</v>
      </c>
      <c r="H9104" s="103" t="s">
        <v>379</v>
      </c>
      <c r="I9104" s="103" t="s">
        <v>92</v>
      </c>
      <c r="J9104" s="215">
        <v>1886.25</v>
      </c>
      <c r="K9104" s="216" t="s">
        <v>88</v>
      </c>
    </row>
    <row r="9105" spans="1:11" x14ac:dyDescent="0.25">
      <c r="A9105" s="103" t="s">
        <v>809</v>
      </c>
      <c r="B9105" s="103" t="s">
        <v>347</v>
      </c>
      <c r="C9105" s="103" t="s">
        <v>89</v>
      </c>
      <c r="D9105" s="103" t="s">
        <v>420</v>
      </c>
      <c r="E9105" s="103" t="s">
        <v>421</v>
      </c>
      <c r="F9105" s="103" t="s">
        <v>421</v>
      </c>
      <c r="G9105" s="103" t="s">
        <v>132</v>
      </c>
      <c r="H9105" s="103" t="s">
        <v>379</v>
      </c>
      <c r="I9105" s="103" t="s">
        <v>92</v>
      </c>
      <c r="J9105" s="215">
        <v>1071.73</v>
      </c>
      <c r="K9105" s="216" t="s">
        <v>88</v>
      </c>
    </row>
    <row r="9106" spans="1:11" x14ac:dyDescent="0.25">
      <c r="A9106" s="103" t="s">
        <v>810</v>
      </c>
      <c r="B9106" s="103" t="s">
        <v>347</v>
      </c>
      <c r="C9106" s="103" t="s">
        <v>89</v>
      </c>
      <c r="D9106" s="103" t="s">
        <v>420</v>
      </c>
      <c r="E9106" s="103" t="s">
        <v>421</v>
      </c>
      <c r="F9106" s="103" t="s">
        <v>421</v>
      </c>
      <c r="G9106" s="103" t="s">
        <v>132</v>
      </c>
      <c r="H9106" s="103" t="s">
        <v>379</v>
      </c>
      <c r="I9106" s="103" t="s">
        <v>92</v>
      </c>
      <c r="J9106" s="215">
        <v>1615.99</v>
      </c>
      <c r="K9106" s="216" t="s">
        <v>88</v>
      </c>
    </row>
    <row r="9107" spans="1:11" x14ac:dyDescent="0.25">
      <c r="A9107" s="103" t="s">
        <v>1038</v>
      </c>
      <c r="B9107" s="103" t="s">
        <v>347</v>
      </c>
      <c r="C9107" s="103" t="s">
        <v>89</v>
      </c>
      <c r="D9107" s="103" t="s">
        <v>420</v>
      </c>
      <c r="E9107" s="103" t="s">
        <v>421</v>
      </c>
      <c r="F9107" s="103" t="s">
        <v>421</v>
      </c>
      <c r="G9107" s="103" t="s">
        <v>132</v>
      </c>
      <c r="H9107" s="103" t="s">
        <v>379</v>
      </c>
      <c r="I9107" s="103" t="s">
        <v>92</v>
      </c>
      <c r="J9107" s="215">
        <v>367.37</v>
      </c>
      <c r="K9107" s="216" t="s">
        <v>88</v>
      </c>
    </row>
    <row r="9108" spans="1:11" x14ac:dyDescent="0.25">
      <c r="A9108" s="103" t="s">
        <v>806</v>
      </c>
      <c r="B9108" s="103" t="s">
        <v>347</v>
      </c>
      <c r="C9108" s="103" t="s">
        <v>89</v>
      </c>
      <c r="D9108" s="103" t="s">
        <v>420</v>
      </c>
      <c r="E9108" s="103" t="s">
        <v>421</v>
      </c>
      <c r="F9108" s="103" t="s">
        <v>421</v>
      </c>
      <c r="G9108" s="103" t="s">
        <v>132</v>
      </c>
      <c r="H9108" s="103" t="s">
        <v>379</v>
      </c>
      <c r="I9108" s="103" t="s">
        <v>92</v>
      </c>
      <c r="J9108" s="215">
        <v>264.44</v>
      </c>
      <c r="K9108" s="216" t="s">
        <v>88</v>
      </c>
    </row>
    <row r="9109" spans="1:11" x14ac:dyDescent="0.25">
      <c r="A9109" s="103" t="s">
        <v>807</v>
      </c>
      <c r="B9109" s="103" t="s">
        <v>347</v>
      </c>
      <c r="C9109" s="103" t="s">
        <v>89</v>
      </c>
      <c r="D9109" s="103" t="s">
        <v>420</v>
      </c>
      <c r="E9109" s="103" t="s">
        <v>421</v>
      </c>
      <c r="F9109" s="103" t="s">
        <v>421</v>
      </c>
      <c r="G9109" s="103" t="s">
        <v>132</v>
      </c>
      <c r="H9109" s="103" t="s">
        <v>379</v>
      </c>
      <c r="I9109" s="103" t="s">
        <v>92</v>
      </c>
      <c r="J9109" s="215">
        <v>-5702.95</v>
      </c>
      <c r="K9109" s="216" t="s">
        <v>88</v>
      </c>
    </row>
    <row r="9110" spans="1:11" x14ac:dyDescent="0.25">
      <c r="A9110" s="103" t="s">
        <v>808</v>
      </c>
      <c r="B9110" s="103" t="s">
        <v>347</v>
      </c>
      <c r="C9110" s="103" t="s">
        <v>89</v>
      </c>
      <c r="D9110" s="103" t="s">
        <v>420</v>
      </c>
      <c r="E9110" s="103" t="s">
        <v>421</v>
      </c>
      <c r="F9110" s="103" t="s">
        <v>421</v>
      </c>
      <c r="G9110" s="103" t="s">
        <v>169</v>
      </c>
      <c r="H9110" s="103" t="s">
        <v>380</v>
      </c>
      <c r="I9110" s="103" t="s">
        <v>92</v>
      </c>
      <c r="J9110" s="215">
        <v>835.61</v>
      </c>
      <c r="K9110" s="216" t="s">
        <v>88</v>
      </c>
    </row>
    <row r="9111" spans="1:11" x14ac:dyDescent="0.25">
      <c r="A9111" s="103" t="s">
        <v>809</v>
      </c>
      <c r="B9111" s="103" t="s">
        <v>347</v>
      </c>
      <c r="C9111" s="103" t="s">
        <v>89</v>
      </c>
      <c r="D9111" s="103" t="s">
        <v>420</v>
      </c>
      <c r="E9111" s="103" t="s">
        <v>421</v>
      </c>
      <c r="F9111" s="103" t="s">
        <v>421</v>
      </c>
      <c r="G9111" s="103" t="s">
        <v>169</v>
      </c>
      <c r="H9111" s="103" t="s">
        <v>380</v>
      </c>
      <c r="I9111" s="103" t="s">
        <v>92</v>
      </c>
      <c r="J9111" s="215">
        <v>355.68</v>
      </c>
      <c r="K9111" s="216" t="s">
        <v>88</v>
      </c>
    </row>
    <row r="9112" spans="1:11" x14ac:dyDescent="0.25">
      <c r="A9112" s="103" t="s">
        <v>810</v>
      </c>
      <c r="B9112" s="103" t="s">
        <v>347</v>
      </c>
      <c r="C9112" s="103" t="s">
        <v>89</v>
      </c>
      <c r="D9112" s="103" t="s">
        <v>420</v>
      </c>
      <c r="E9112" s="103" t="s">
        <v>421</v>
      </c>
      <c r="F9112" s="103" t="s">
        <v>421</v>
      </c>
      <c r="G9112" s="103" t="s">
        <v>169</v>
      </c>
      <c r="H9112" s="103" t="s">
        <v>380</v>
      </c>
      <c r="I9112" s="103" t="s">
        <v>92</v>
      </c>
      <c r="J9112" s="215">
        <v>78.209999999999994</v>
      </c>
      <c r="K9112" s="216" t="s">
        <v>88</v>
      </c>
    </row>
    <row r="9113" spans="1:11" x14ac:dyDescent="0.25">
      <c r="A9113" s="103" t="s">
        <v>1038</v>
      </c>
      <c r="B9113" s="103" t="s">
        <v>347</v>
      </c>
      <c r="C9113" s="103" t="s">
        <v>89</v>
      </c>
      <c r="D9113" s="103" t="s">
        <v>420</v>
      </c>
      <c r="E9113" s="103" t="s">
        <v>421</v>
      </c>
      <c r="F9113" s="103" t="s">
        <v>421</v>
      </c>
      <c r="G9113" s="103" t="s">
        <v>169</v>
      </c>
      <c r="H9113" s="103" t="s">
        <v>380</v>
      </c>
      <c r="I9113" s="103" t="s">
        <v>92</v>
      </c>
      <c r="J9113" s="215">
        <v>700.19</v>
      </c>
      <c r="K9113" s="216" t="s">
        <v>88</v>
      </c>
    </row>
    <row r="9114" spans="1:11" x14ac:dyDescent="0.25">
      <c r="A9114" s="103" t="s">
        <v>806</v>
      </c>
      <c r="B9114" s="103" t="s">
        <v>347</v>
      </c>
      <c r="C9114" s="103" t="s">
        <v>89</v>
      </c>
      <c r="D9114" s="103" t="s">
        <v>420</v>
      </c>
      <c r="E9114" s="103" t="s">
        <v>421</v>
      </c>
      <c r="F9114" s="103" t="s">
        <v>421</v>
      </c>
      <c r="G9114" s="103" t="s">
        <v>169</v>
      </c>
      <c r="H9114" s="103" t="s">
        <v>380</v>
      </c>
      <c r="I9114" s="103" t="s">
        <v>92</v>
      </c>
      <c r="J9114" s="215">
        <v>-162.82</v>
      </c>
      <c r="K9114" s="216" t="s">
        <v>88</v>
      </c>
    </row>
    <row r="9115" spans="1:11" x14ac:dyDescent="0.25">
      <c r="A9115" s="103" t="s">
        <v>807</v>
      </c>
      <c r="B9115" s="103" t="s">
        <v>347</v>
      </c>
      <c r="C9115" s="103" t="s">
        <v>89</v>
      </c>
      <c r="D9115" s="103" t="s">
        <v>420</v>
      </c>
      <c r="E9115" s="103" t="s">
        <v>421</v>
      </c>
      <c r="F9115" s="103" t="s">
        <v>421</v>
      </c>
      <c r="G9115" s="103" t="s">
        <v>169</v>
      </c>
      <c r="H9115" s="103" t="s">
        <v>380</v>
      </c>
      <c r="I9115" s="103" t="s">
        <v>92</v>
      </c>
      <c r="J9115" s="215">
        <v>-1978.91</v>
      </c>
      <c r="K9115" s="216" t="s">
        <v>88</v>
      </c>
    </row>
    <row r="9116" spans="1:11" x14ac:dyDescent="0.25">
      <c r="A9116" s="103" t="s">
        <v>808</v>
      </c>
      <c r="B9116" s="103" t="s">
        <v>347</v>
      </c>
      <c r="C9116" s="103" t="s">
        <v>89</v>
      </c>
      <c r="D9116" s="103" t="s">
        <v>420</v>
      </c>
      <c r="E9116" s="103" t="s">
        <v>421</v>
      </c>
      <c r="F9116" s="103" t="s">
        <v>421</v>
      </c>
      <c r="G9116" s="103" t="s">
        <v>130</v>
      </c>
      <c r="H9116" s="103" t="s">
        <v>381</v>
      </c>
      <c r="I9116" s="103" t="s">
        <v>92</v>
      </c>
      <c r="J9116" s="215">
        <v>1109.29</v>
      </c>
      <c r="K9116" s="216" t="s">
        <v>88</v>
      </c>
    </row>
    <row r="9117" spans="1:11" x14ac:dyDescent="0.25">
      <c r="A9117" s="103" t="s">
        <v>809</v>
      </c>
      <c r="B9117" s="103" t="s">
        <v>347</v>
      </c>
      <c r="C9117" s="103" t="s">
        <v>89</v>
      </c>
      <c r="D9117" s="103" t="s">
        <v>420</v>
      </c>
      <c r="E9117" s="103" t="s">
        <v>421</v>
      </c>
      <c r="F9117" s="103" t="s">
        <v>421</v>
      </c>
      <c r="G9117" s="103" t="s">
        <v>130</v>
      </c>
      <c r="H9117" s="103" t="s">
        <v>381</v>
      </c>
      <c r="I9117" s="103" t="s">
        <v>92</v>
      </c>
      <c r="J9117" s="215">
        <v>-109.1</v>
      </c>
      <c r="K9117" s="216" t="s">
        <v>88</v>
      </c>
    </row>
    <row r="9118" spans="1:11" x14ac:dyDescent="0.25">
      <c r="A9118" s="103" t="s">
        <v>810</v>
      </c>
      <c r="B9118" s="103" t="s">
        <v>347</v>
      </c>
      <c r="C9118" s="103" t="s">
        <v>89</v>
      </c>
      <c r="D9118" s="103" t="s">
        <v>420</v>
      </c>
      <c r="E9118" s="103" t="s">
        <v>421</v>
      </c>
      <c r="F9118" s="103" t="s">
        <v>421</v>
      </c>
      <c r="G9118" s="103" t="s">
        <v>130</v>
      </c>
      <c r="H9118" s="103" t="s">
        <v>381</v>
      </c>
      <c r="I9118" s="103" t="s">
        <v>92</v>
      </c>
      <c r="J9118" s="215">
        <v>720.06</v>
      </c>
      <c r="K9118" s="216" t="s">
        <v>88</v>
      </c>
    </row>
    <row r="9119" spans="1:11" x14ac:dyDescent="0.25">
      <c r="A9119" s="103" t="s">
        <v>1038</v>
      </c>
      <c r="B9119" s="103" t="s">
        <v>347</v>
      </c>
      <c r="C9119" s="103" t="s">
        <v>89</v>
      </c>
      <c r="D9119" s="103" t="s">
        <v>420</v>
      </c>
      <c r="E9119" s="103" t="s">
        <v>421</v>
      </c>
      <c r="F9119" s="103" t="s">
        <v>421</v>
      </c>
      <c r="G9119" s="103" t="s">
        <v>130</v>
      </c>
      <c r="H9119" s="103" t="s">
        <v>381</v>
      </c>
      <c r="I9119" s="103" t="s">
        <v>92</v>
      </c>
      <c r="J9119" s="215">
        <v>407.48</v>
      </c>
      <c r="K9119" s="216" t="s">
        <v>88</v>
      </c>
    </row>
    <row r="9120" spans="1:11" x14ac:dyDescent="0.25">
      <c r="A9120" s="103" t="s">
        <v>806</v>
      </c>
      <c r="B9120" s="103" t="s">
        <v>347</v>
      </c>
      <c r="C9120" s="103" t="s">
        <v>89</v>
      </c>
      <c r="D9120" s="103" t="s">
        <v>420</v>
      </c>
      <c r="E9120" s="103" t="s">
        <v>421</v>
      </c>
      <c r="F9120" s="103" t="s">
        <v>421</v>
      </c>
      <c r="G9120" s="103" t="s">
        <v>130</v>
      </c>
      <c r="H9120" s="103" t="s">
        <v>381</v>
      </c>
      <c r="I9120" s="103" t="s">
        <v>92</v>
      </c>
      <c r="J9120" s="215">
        <v>-179.2</v>
      </c>
      <c r="K9120" s="216" t="s">
        <v>88</v>
      </c>
    </row>
    <row r="9121" spans="1:11" x14ac:dyDescent="0.25">
      <c r="A9121" s="103" t="s">
        <v>807</v>
      </c>
      <c r="B9121" s="103" t="s">
        <v>347</v>
      </c>
      <c r="C9121" s="103" t="s">
        <v>89</v>
      </c>
      <c r="D9121" s="103" t="s">
        <v>420</v>
      </c>
      <c r="E9121" s="103" t="s">
        <v>421</v>
      </c>
      <c r="F9121" s="103" t="s">
        <v>421</v>
      </c>
      <c r="G9121" s="103" t="s">
        <v>130</v>
      </c>
      <c r="H9121" s="103" t="s">
        <v>381</v>
      </c>
      <c r="I9121" s="103" t="s">
        <v>92</v>
      </c>
      <c r="J9121" s="215">
        <v>-1358.3</v>
      </c>
      <c r="K9121" s="216" t="s">
        <v>88</v>
      </c>
    </row>
    <row r="9122" spans="1:11" x14ac:dyDescent="0.25">
      <c r="A9122" s="103" t="s">
        <v>808</v>
      </c>
      <c r="B9122" s="103" t="s">
        <v>347</v>
      </c>
      <c r="C9122" s="103" t="s">
        <v>89</v>
      </c>
      <c r="D9122" s="103" t="s">
        <v>420</v>
      </c>
      <c r="E9122" s="103" t="s">
        <v>421</v>
      </c>
      <c r="F9122" s="103" t="s">
        <v>421</v>
      </c>
      <c r="G9122" s="103" t="s">
        <v>129</v>
      </c>
      <c r="H9122" s="103" t="s">
        <v>382</v>
      </c>
      <c r="I9122" s="103" t="s">
        <v>92</v>
      </c>
      <c r="J9122" s="215">
        <v>195.72</v>
      </c>
      <c r="K9122" s="216" t="s">
        <v>88</v>
      </c>
    </row>
    <row r="9123" spans="1:11" x14ac:dyDescent="0.25">
      <c r="A9123" s="103" t="s">
        <v>809</v>
      </c>
      <c r="B9123" s="103" t="s">
        <v>347</v>
      </c>
      <c r="C9123" s="103" t="s">
        <v>89</v>
      </c>
      <c r="D9123" s="103" t="s">
        <v>420</v>
      </c>
      <c r="E9123" s="103" t="s">
        <v>421</v>
      </c>
      <c r="F9123" s="103" t="s">
        <v>421</v>
      </c>
      <c r="G9123" s="103" t="s">
        <v>129</v>
      </c>
      <c r="H9123" s="103" t="s">
        <v>382</v>
      </c>
      <c r="I9123" s="103" t="s">
        <v>92</v>
      </c>
      <c r="J9123" s="215">
        <v>-276.32</v>
      </c>
      <c r="K9123" s="216" t="s">
        <v>88</v>
      </c>
    </row>
    <row r="9124" spans="1:11" x14ac:dyDescent="0.25">
      <c r="A9124" s="103" t="s">
        <v>810</v>
      </c>
      <c r="B9124" s="103" t="s">
        <v>347</v>
      </c>
      <c r="C9124" s="103" t="s">
        <v>89</v>
      </c>
      <c r="D9124" s="103" t="s">
        <v>420</v>
      </c>
      <c r="E9124" s="103" t="s">
        <v>421</v>
      </c>
      <c r="F9124" s="103" t="s">
        <v>421</v>
      </c>
      <c r="G9124" s="103" t="s">
        <v>129</v>
      </c>
      <c r="H9124" s="103" t="s">
        <v>382</v>
      </c>
      <c r="I9124" s="103" t="s">
        <v>92</v>
      </c>
      <c r="J9124" s="215">
        <v>1566.32</v>
      </c>
      <c r="K9124" s="216" t="s">
        <v>88</v>
      </c>
    </row>
    <row r="9125" spans="1:11" x14ac:dyDescent="0.25">
      <c r="A9125" s="103" t="s">
        <v>1038</v>
      </c>
      <c r="B9125" s="103" t="s">
        <v>347</v>
      </c>
      <c r="C9125" s="103" t="s">
        <v>89</v>
      </c>
      <c r="D9125" s="103" t="s">
        <v>420</v>
      </c>
      <c r="E9125" s="103" t="s">
        <v>421</v>
      </c>
      <c r="F9125" s="103" t="s">
        <v>421</v>
      </c>
      <c r="G9125" s="103" t="s">
        <v>129</v>
      </c>
      <c r="H9125" s="103" t="s">
        <v>382</v>
      </c>
      <c r="I9125" s="103" t="s">
        <v>92</v>
      </c>
      <c r="J9125" s="215">
        <v>769.52</v>
      </c>
      <c r="K9125" s="216" t="s">
        <v>88</v>
      </c>
    </row>
    <row r="9126" spans="1:11" x14ac:dyDescent="0.25">
      <c r="A9126" s="103" t="s">
        <v>806</v>
      </c>
      <c r="B9126" s="103" t="s">
        <v>347</v>
      </c>
      <c r="C9126" s="103" t="s">
        <v>89</v>
      </c>
      <c r="D9126" s="103" t="s">
        <v>420</v>
      </c>
      <c r="E9126" s="103" t="s">
        <v>421</v>
      </c>
      <c r="F9126" s="103" t="s">
        <v>421</v>
      </c>
      <c r="G9126" s="103" t="s">
        <v>129</v>
      </c>
      <c r="H9126" s="103" t="s">
        <v>382</v>
      </c>
      <c r="I9126" s="103" t="s">
        <v>92</v>
      </c>
      <c r="J9126" s="215">
        <v>275.89</v>
      </c>
      <c r="K9126" s="216" t="s">
        <v>88</v>
      </c>
    </row>
    <row r="9127" spans="1:11" x14ac:dyDescent="0.25">
      <c r="A9127" s="103" t="s">
        <v>807</v>
      </c>
      <c r="B9127" s="103" t="s">
        <v>347</v>
      </c>
      <c r="C9127" s="103" t="s">
        <v>89</v>
      </c>
      <c r="D9127" s="103" t="s">
        <v>420</v>
      </c>
      <c r="E9127" s="103" t="s">
        <v>421</v>
      </c>
      <c r="F9127" s="103" t="s">
        <v>421</v>
      </c>
      <c r="G9127" s="103" t="s">
        <v>129</v>
      </c>
      <c r="H9127" s="103" t="s">
        <v>382</v>
      </c>
      <c r="I9127" s="103" t="s">
        <v>92</v>
      </c>
      <c r="J9127" s="215">
        <v>-2258.98</v>
      </c>
      <c r="K9127" s="216" t="s">
        <v>88</v>
      </c>
    </row>
    <row r="9128" spans="1:11" x14ac:dyDescent="0.25">
      <c r="A9128" s="103" t="s">
        <v>808</v>
      </c>
      <c r="B9128" s="103" t="s">
        <v>347</v>
      </c>
      <c r="C9128" s="103" t="s">
        <v>89</v>
      </c>
      <c r="D9128" s="103" t="s">
        <v>420</v>
      </c>
      <c r="E9128" s="103" t="s">
        <v>421</v>
      </c>
      <c r="F9128" s="103" t="s">
        <v>421</v>
      </c>
      <c r="G9128" s="103" t="s">
        <v>446</v>
      </c>
      <c r="H9128" s="103" t="s">
        <v>447</v>
      </c>
      <c r="I9128" s="103" t="s">
        <v>92</v>
      </c>
      <c r="J9128" s="215">
        <v>1032.27</v>
      </c>
      <c r="K9128" s="216" t="s">
        <v>88</v>
      </c>
    </row>
    <row r="9129" spans="1:11" x14ac:dyDescent="0.25">
      <c r="A9129" s="103" t="s">
        <v>809</v>
      </c>
      <c r="B9129" s="103" t="s">
        <v>347</v>
      </c>
      <c r="C9129" s="103" t="s">
        <v>89</v>
      </c>
      <c r="D9129" s="103" t="s">
        <v>420</v>
      </c>
      <c r="E9129" s="103" t="s">
        <v>421</v>
      </c>
      <c r="F9129" s="103" t="s">
        <v>421</v>
      </c>
      <c r="G9129" s="103" t="s">
        <v>446</v>
      </c>
      <c r="H9129" s="103" t="s">
        <v>447</v>
      </c>
      <c r="I9129" s="103" t="s">
        <v>92</v>
      </c>
      <c r="J9129" s="215">
        <v>-555.47</v>
      </c>
      <c r="K9129" s="216" t="s">
        <v>88</v>
      </c>
    </row>
    <row r="9130" spans="1:11" x14ac:dyDescent="0.25">
      <c r="A9130" s="103" t="s">
        <v>810</v>
      </c>
      <c r="B9130" s="103" t="s">
        <v>347</v>
      </c>
      <c r="C9130" s="103" t="s">
        <v>89</v>
      </c>
      <c r="D9130" s="103" t="s">
        <v>420</v>
      </c>
      <c r="E9130" s="103" t="s">
        <v>421</v>
      </c>
      <c r="F9130" s="103" t="s">
        <v>421</v>
      </c>
      <c r="G9130" s="103" t="s">
        <v>446</v>
      </c>
      <c r="H9130" s="103" t="s">
        <v>447</v>
      </c>
      <c r="I9130" s="103" t="s">
        <v>92</v>
      </c>
      <c r="J9130" s="215">
        <v>347.95</v>
      </c>
      <c r="K9130" s="216" t="s">
        <v>88</v>
      </c>
    </row>
    <row r="9131" spans="1:11" x14ac:dyDescent="0.25">
      <c r="A9131" s="103" t="s">
        <v>1038</v>
      </c>
      <c r="B9131" s="103" t="s">
        <v>347</v>
      </c>
      <c r="C9131" s="103" t="s">
        <v>89</v>
      </c>
      <c r="D9131" s="103" t="s">
        <v>420</v>
      </c>
      <c r="E9131" s="103" t="s">
        <v>421</v>
      </c>
      <c r="F9131" s="103" t="s">
        <v>421</v>
      </c>
      <c r="G9131" s="103" t="s">
        <v>446</v>
      </c>
      <c r="H9131" s="103" t="s">
        <v>447</v>
      </c>
      <c r="I9131" s="103" t="s">
        <v>92</v>
      </c>
      <c r="J9131" s="215">
        <v>381.09</v>
      </c>
      <c r="K9131" s="216" t="s">
        <v>88</v>
      </c>
    </row>
    <row r="9132" spans="1:11" x14ac:dyDescent="0.25">
      <c r="A9132" s="103" t="s">
        <v>806</v>
      </c>
      <c r="B9132" s="103" t="s">
        <v>347</v>
      </c>
      <c r="C9132" s="103" t="s">
        <v>89</v>
      </c>
      <c r="D9132" s="103" t="s">
        <v>420</v>
      </c>
      <c r="E9132" s="103" t="s">
        <v>421</v>
      </c>
      <c r="F9132" s="103" t="s">
        <v>421</v>
      </c>
      <c r="G9132" s="103" t="s">
        <v>446</v>
      </c>
      <c r="H9132" s="103" t="s">
        <v>447</v>
      </c>
      <c r="I9132" s="103" t="s">
        <v>92</v>
      </c>
      <c r="J9132" s="215">
        <v>284.64999999999998</v>
      </c>
      <c r="K9132" s="216" t="s">
        <v>88</v>
      </c>
    </row>
    <row r="9133" spans="1:11" x14ac:dyDescent="0.25">
      <c r="A9133" s="103" t="s">
        <v>807</v>
      </c>
      <c r="B9133" s="103" t="s">
        <v>347</v>
      </c>
      <c r="C9133" s="103" t="s">
        <v>89</v>
      </c>
      <c r="D9133" s="103" t="s">
        <v>420</v>
      </c>
      <c r="E9133" s="103" t="s">
        <v>421</v>
      </c>
      <c r="F9133" s="103" t="s">
        <v>421</v>
      </c>
      <c r="G9133" s="103" t="s">
        <v>446</v>
      </c>
      <c r="H9133" s="103" t="s">
        <v>447</v>
      </c>
      <c r="I9133" s="103" t="s">
        <v>92</v>
      </c>
      <c r="J9133" s="215">
        <v>-1180.54</v>
      </c>
      <c r="K9133" s="216" t="s">
        <v>88</v>
      </c>
    </row>
    <row r="9134" spans="1:11" x14ac:dyDescent="0.25">
      <c r="A9134" s="103" t="s">
        <v>808</v>
      </c>
      <c r="B9134" s="103" t="s">
        <v>347</v>
      </c>
      <c r="C9134" s="103" t="s">
        <v>89</v>
      </c>
      <c r="D9134" s="103" t="s">
        <v>420</v>
      </c>
      <c r="E9134" s="103" t="s">
        <v>421</v>
      </c>
      <c r="F9134" s="103" t="s">
        <v>421</v>
      </c>
      <c r="G9134" s="103" t="s">
        <v>619</v>
      </c>
      <c r="H9134" s="103" t="s">
        <v>620</v>
      </c>
      <c r="I9134" s="103" t="s">
        <v>92</v>
      </c>
      <c r="J9134" s="215">
        <v>-796.55</v>
      </c>
      <c r="K9134" s="216" t="s">
        <v>88</v>
      </c>
    </row>
    <row r="9135" spans="1:11" x14ac:dyDescent="0.25">
      <c r="A9135" s="103" t="s">
        <v>809</v>
      </c>
      <c r="B9135" s="103" t="s">
        <v>347</v>
      </c>
      <c r="C9135" s="103" t="s">
        <v>89</v>
      </c>
      <c r="D9135" s="103" t="s">
        <v>420</v>
      </c>
      <c r="E9135" s="103" t="s">
        <v>421</v>
      </c>
      <c r="F9135" s="103" t="s">
        <v>421</v>
      </c>
      <c r="G9135" s="103" t="s">
        <v>619</v>
      </c>
      <c r="H9135" s="103" t="s">
        <v>620</v>
      </c>
      <c r="I9135" s="103" t="s">
        <v>92</v>
      </c>
      <c r="J9135" s="215">
        <v>211.68</v>
      </c>
      <c r="K9135" s="216" t="s">
        <v>88</v>
      </c>
    </row>
    <row r="9136" spans="1:11" x14ac:dyDescent="0.25">
      <c r="A9136" s="103" t="s">
        <v>810</v>
      </c>
      <c r="B9136" s="103" t="s">
        <v>347</v>
      </c>
      <c r="C9136" s="103" t="s">
        <v>89</v>
      </c>
      <c r="D9136" s="103" t="s">
        <v>420</v>
      </c>
      <c r="E9136" s="103" t="s">
        <v>421</v>
      </c>
      <c r="F9136" s="103" t="s">
        <v>421</v>
      </c>
      <c r="G9136" s="103" t="s">
        <v>619</v>
      </c>
      <c r="H9136" s="103" t="s">
        <v>620</v>
      </c>
      <c r="I9136" s="103" t="s">
        <v>92</v>
      </c>
      <c r="J9136" s="215">
        <v>145.56</v>
      </c>
      <c r="K9136" s="216" t="s">
        <v>88</v>
      </c>
    </row>
    <row r="9137" spans="1:11" x14ac:dyDescent="0.25">
      <c r="A9137" s="103" t="s">
        <v>1038</v>
      </c>
      <c r="B9137" s="103" t="s">
        <v>347</v>
      </c>
      <c r="C9137" s="103" t="s">
        <v>89</v>
      </c>
      <c r="D9137" s="103" t="s">
        <v>420</v>
      </c>
      <c r="E9137" s="103" t="s">
        <v>421</v>
      </c>
      <c r="F9137" s="103" t="s">
        <v>421</v>
      </c>
      <c r="G9137" s="103" t="s">
        <v>619</v>
      </c>
      <c r="H9137" s="103" t="s">
        <v>620</v>
      </c>
      <c r="I9137" s="103" t="s">
        <v>92</v>
      </c>
      <c r="J9137" s="215">
        <v>11.54</v>
      </c>
      <c r="K9137" s="216" t="s">
        <v>88</v>
      </c>
    </row>
    <row r="9138" spans="1:11" x14ac:dyDescent="0.25">
      <c r="A9138" s="103" t="s">
        <v>806</v>
      </c>
      <c r="B9138" s="103" t="s">
        <v>347</v>
      </c>
      <c r="C9138" s="103" t="s">
        <v>89</v>
      </c>
      <c r="D9138" s="103" t="s">
        <v>420</v>
      </c>
      <c r="E9138" s="103" t="s">
        <v>421</v>
      </c>
      <c r="F9138" s="103" t="s">
        <v>421</v>
      </c>
      <c r="G9138" s="103" t="s">
        <v>619</v>
      </c>
      <c r="H9138" s="103" t="s">
        <v>620</v>
      </c>
      <c r="I9138" s="103" t="s">
        <v>92</v>
      </c>
      <c r="J9138" s="215">
        <v>-688.22</v>
      </c>
      <c r="K9138" s="216" t="s">
        <v>88</v>
      </c>
    </row>
    <row r="9139" spans="1:11" x14ac:dyDescent="0.25">
      <c r="A9139" s="103" t="s">
        <v>807</v>
      </c>
      <c r="B9139" s="103" t="s">
        <v>347</v>
      </c>
      <c r="C9139" s="103" t="s">
        <v>89</v>
      </c>
      <c r="D9139" s="103" t="s">
        <v>420</v>
      </c>
      <c r="E9139" s="103" t="s">
        <v>421</v>
      </c>
      <c r="F9139" s="103" t="s">
        <v>421</v>
      </c>
      <c r="G9139" s="103" t="s">
        <v>619</v>
      </c>
      <c r="H9139" s="103" t="s">
        <v>620</v>
      </c>
      <c r="I9139" s="103" t="s">
        <v>92</v>
      </c>
      <c r="J9139" s="215">
        <v>-191.14</v>
      </c>
      <c r="K9139" s="216" t="s">
        <v>88</v>
      </c>
    </row>
    <row r="9140" spans="1:11" x14ac:dyDescent="0.25">
      <c r="A9140" s="103" t="s">
        <v>808</v>
      </c>
      <c r="B9140" s="103" t="s">
        <v>347</v>
      </c>
      <c r="C9140" s="103" t="s">
        <v>89</v>
      </c>
      <c r="D9140" s="103" t="s">
        <v>420</v>
      </c>
      <c r="E9140" s="103" t="s">
        <v>421</v>
      </c>
      <c r="F9140" s="103" t="s">
        <v>421</v>
      </c>
      <c r="G9140" s="103" t="s">
        <v>740</v>
      </c>
      <c r="H9140" s="103" t="s">
        <v>741</v>
      </c>
      <c r="I9140" s="103" t="s">
        <v>92</v>
      </c>
      <c r="J9140" s="215">
        <v>37.020000000000003</v>
      </c>
      <c r="K9140" s="216" t="s">
        <v>88</v>
      </c>
    </row>
    <row r="9141" spans="1:11" x14ac:dyDescent="0.25">
      <c r="A9141" s="103" t="s">
        <v>809</v>
      </c>
      <c r="B9141" s="103" t="s">
        <v>347</v>
      </c>
      <c r="C9141" s="103" t="s">
        <v>89</v>
      </c>
      <c r="D9141" s="103" t="s">
        <v>420</v>
      </c>
      <c r="E9141" s="103" t="s">
        <v>421</v>
      </c>
      <c r="F9141" s="103" t="s">
        <v>421</v>
      </c>
      <c r="G9141" s="103" t="s">
        <v>740</v>
      </c>
      <c r="H9141" s="103" t="s">
        <v>741</v>
      </c>
      <c r="I9141" s="103" t="s">
        <v>92</v>
      </c>
      <c r="J9141" s="215">
        <v>0</v>
      </c>
      <c r="K9141" s="216" t="s">
        <v>88</v>
      </c>
    </row>
    <row r="9142" spans="1:11" x14ac:dyDescent="0.25">
      <c r="A9142" s="103" t="s">
        <v>810</v>
      </c>
      <c r="B9142" s="103" t="s">
        <v>347</v>
      </c>
      <c r="C9142" s="103" t="s">
        <v>89</v>
      </c>
      <c r="D9142" s="103" t="s">
        <v>420</v>
      </c>
      <c r="E9142" s="103" t="s">
        <v>421</v>
      </c>
      <c r="F9142" s="103" t="s">
        <v>421</v>
      </c>
      <c r="G9142" s="103" t="s">
        <v>740</v>
      </c>
      <c r="H9142" s="103" t="s">
        <v>741</v>
      </c>
      <c r="I9142" s="103" t="s">
        <v>92</v>
      </c>
      <c r="J9142" s="215">
        <v>40.39</v>
      </c>
      <c r="K9142" s="216" t="s">
        <v>88</v>
      </c>
    </row>
    <row r="9143" spans="1:11" x14ac:dyDescent="0.25">
      <c r="A9143" s="103" t="s">
        <v>1038</v>
      </c>
      <c r="B9143" s="103" t="s">
        <v>347</v>
      </c>
      <c r="C9143" s="103" t="s">
        <v>89</v>
      </c>
      <c r="D9143" s="103" t="s">
        <v>420</v>
      </c>
      <c r="E9143" s="103" t="s">
        <v>421</v>
      </c>
      <c r="F9143" s="103" t="s">
        <v>421</v>
      </c>
      <c r="G9143" s="103" t="s">
        <v>740</v>
      </c>
      <c r="H9143" s="103" t="s">
        <v>741</v>
      </c>
      <c r="I9143" s="103" t="s">
        <v>92</v>
      </c>
      <c r="J9143" s="215">
        <v>-1065.77</v>
      </c>
      <c r="K9143" s="216" t="s">
        <v>88</v>
      </c>
    </row>
    <row r="9144" spans="1:11" x14ac:dyDescent="0.25">
      <c r="A9144" s="103" t="s">
        <v>806</v>
      </c>
      <c r="B9144" s="103" t="s">
        <v>347</v>
      </c>
      <c r="C9144" s="103" t="s">
        <v>89</v>
      </c>
      <c r="D9144" s="103" t="s">
        <v>420</v>
      </c>
      <c r="E9144" s="103" t="s">
        <v>421</v>
      </c>
      <c r="F9144" s="103" t="s">
        <v>421</v>
      </c>
      <c r="G9144" s="103" t="s">
        <v>740</v>
      </c>
      <c r="H9144" s="103" t="s">
        <v>741</v>
      </c>
      <c r="I9144" s="103" t="s">
        <v>92</v>
      </c>
      <c r="J9144" s="215">
        <v>154.81</v>
      </c>
      <c r="K9144" s="216" t="s">
        <v>88</v>
      </c>
    </row>
    <row r="9145" spans="1:11" x14ac:dyDescent="0.25">
      <c r="A9145" s="103" t="s">
        <v>807</v>
      </c>
      <c r="B9145" s="103" t="s">
        <v>347</v>
      </c>
      <c r="C9145" s="103" t="s">
        <v>89</v>
      </c>
      <c r="D9145" s="103" t="s">
        <v>420</v>
      </c>
      <c r="E9145" s="103" t="s">
        <v>421</v>
      </c>
      <c r="F9145" s="103" t="s">
        <v>421</v>
      </c>
      <c r="G9145" s="103" t="s">
        <v>740</v>
      </c>
      <c r="H9145" s="103" t="s">
        <v>741</v>
      </c>
      <c r="I9145" s="103" t="s">
        <v>92</v>
      </c>
      <c r="J9145" s="215">
        <v>884.37</v>
      </c>
      <c r="K9145" s="216" t="s">
        <v>88</v>
      </c>
    </row>
    <row r="9146" spans="1:11" x14ac:dyDescent="0.25">
      <c r="A9146" s="103" t="s">
        <v>808</v>
      </c>
      <c r="B9146" s="103" t="s">
        <v>347</v>
      </c>
      <c r="C9146" s="103" t="s">
        <v>89</v>
      </c>
      <c r="D9146" s="103" t="s">
        <v>420</v>
      </c>
      <c r="E9146" s="103" t="s">
        <v>421</v>
      </c>
      <c r="F9146" s="103" t="s">
        <v>421</v>
      </c>
      <c r="G9146" s="103" t="s">
        <v>490</v>
      </c>
      <c r="H9146" s="103" t="s">
        <v>742</v>
      </c>
      <c r="I9146" s="103" t="s">
        <v>92</v>
      </c>
      <c r="J9146" s="215">
        <v>220.16</v>
      </c>
      <c r="K9146" s="216" t="s">
        <v>88</v>
      </c>
    </row>
    <row r="9147" spans="1:11" x14ac:dyDescent="0.25">
      <c r="A9147" s="103" t="s">
        <v>809</v>
      </c>
      <c r="B9147" s="103" t="s">
        <v>347</v>
      </c>
      <c r="C9147" s="103" t="s">
        <v>89</v>
      </c>
      <c r="D9147" s="103" t="s">
        <v>420</v>
      </c>
      <c r="E9147" s="103" t="s">
        <v>421</v>
      </c>
      <c r="F9147" s="103" t="s">
        <v>421</v>
      </c>
      <c r="G9147" s="103" t="s">
        <v>490</v>
      </c>
      <c r="H9147" s="103" t="s">
        <v>742</v>
      </c>
      <c r="I9147" s="103" t="s">
        <v>92</v>
      </c>
      <c r="J9147" s="215">
        <v>879.87</v>
      </c>
      <c r="K9147" s="216" t="s">
        <v>88</v>
      </c>
    </row>
    <row r="9148" spans="1:11" x14ac:dyDescent="0.25">
      <c r="A9148" s="103" t="s">
        <v>810</v>
      </c>
      <c r="B9148" s="103" t="s">
        <v>347</v>
      </c>
      <c r="C9148" s="103" t="s">
        <v>89</v>
      </c>
      <c r="D9148" s="103" t="s">
        <v>420</v>
      </c>
      <c r="E9148" s="103" t="s">
        <v>421</v>
      </c>
      <c r="F9148" s="103" t="s">
        <v>421</v>
      </c>
      <c r="G9148" s="103" t="s">
        <v>490</v>
      </c>
      <c r="H9148" s="103" t="s">
        <v>742</v>
      </c>
      <c r="I9148" s="103" t="s">
        <v>92</v>
      </c>
      <c r="J9148" s="215">
        <v>90.93</v>
      </c>
      <c r="K9148" s="216" t="s">
        <v>88</v>
      </c>
    </row>
    <row r="9149" spans="1:11" x14ac:dyDescent="0.25">
      <c r="A9149" s="103" t="s">
        <v>1038</v>
      </c>
      <c r="B9149" s="103" t="s">
        <v>347</v>
      </c>
      <c r="C9149" s="103" t="s">
        <v>89</v>
      </c>
      <c r="D9149" s="103" t="s">
        <v>420</v>
      </c>
      <c r="E9149" s="103" t="s">
        <v>421</v>
      </c>
      <c r="F9149" s="103" t="s">
        <v>421</v>
      </c>
      <c r="G9149" s="103" t="s">
        <v>490</v>
      </c>
      <c r="H9149" s="103" t="s">
        <v>742</v>
      </c>
      <c r="I9149" s="103" t="s">
        <v>92</v>
      </c>
      <c r="J9149" s="215">
        <v>273.47000000000003</v>
      </c>
      <c r="K9149" s="216" t="s">
        <v>88</v>
      </c>
    </row>
    <row r="9150" spans="1:11" x14ac:dyDescent="0.25">
      <c r="A9150" s="103" t="s">
        <v>806</v>
      </c>
      <c r="B9150" s="103" t="s">
        <v>347</v>
      </c>
      <c r="C9150" s="103" t="s">
        <v>89</v>
      </c>
      <c r="D9150" s="103" t="s">
        <v>420</v>
      </c>
      <c r="E9150" s="103" t="s">
        <v>421</v>
      </c>
      <c r="F9150" s="103" t="s">
        <v>421</v>
      </c>
      <c r="G9150" s="103" t="s">
        <v>490</v>
      </c>
      <c r="H9150" s="103" t="s">
        <v>742</v>
      </c>
      <c r="I9150" s="103" t="s">
        <v>92</v>
      </c>
      <c r="J9150" s="215">
        <v>347.91</v>
      </c>
      <c r="K9150" s="216" t="s">
        <v>88</v>
      </c>
    </row>
    <row r="9151" spans="1:11" x14ac:dyDescent="0.25">
      <c r="A9151" s="103" t="s">
        <v>807</v>
      </c>
      <c r="B9151" s="103" t="s">
        <v>347</v>
      </c>
      <c r="C9151" s="103" t="s">
        <v>89</v>
      </c>
      <c r="D9151" s="103" t="s">
        <v>420</v>
      </c>
      <c r="E9151" s="103" t="s">
        <v>421</v>
      </c>
      <c r="F9151" s="103" t="s">
        <v>421</v>
      </c>
      <c r="G9151" s="103" t="s">
        <v>490</v>
      </c>
      <c r="H9151" s="103" t="s">
        <v>742</v>
      </c>
      <c r="I9151" s="103" t="s">
        <v>92</v>
      </c>
      <c r="J9151" s="215">
        <v>-1347.4</v>
      </c>
      <c r="K9151" s="216" t="s">
        <v>88</v>
      </c>
    </row>
    <row r="9152" spans="1:11" x14ac:dyDescent="0.25">
      <c r="A9152" s="103" t="s">
        <v>808</v>
      </c>
      <c r="B9152" s="103" t="s">
        <v>347</v>
      </c>
      <c r="C9152" s="103" t="s">
        <v>89</v>
      </c>
      <c r="D9152" s="103" t="s">
        <v>420</v>
      </c>
      <c r="E9152" s="103" t="s">
        <v>421</v>
      </c>
      <c r="F9152" s="103" t="s">
        <v>421</v>
      </c>
      <c r="G9152" s="103" t="s">
        <v>650</v>
      </c>
      <c r="H9152" s="103" t="s">
        <v>651</v>
      </c>
      <c r="I9152" s="103" t="s">
        <v>92</v>
      </c>
      <c r="J9152" s="215">
        <v>986.2</v>
      </c>
      <c r="K9152" s="216" t="s">
        <v>88</v>
      </c>
    </row>
    <row r="9153" spans="1:11" x14ac:dyDescent="0.25">
      <c r="A9153" s="103" t="s">
        <v>809</v>
      </c>
      <c r="B9153" s="103" t="s">
        <v>347</v>
      </c>
      <c r="C9153" s="103" t="s">
        <v>89</v>
      </c>
      <c r="D9153" s="103" t="s">
        <v>420</v>
      </c>
      <c r="E9153" s="103" t="s">
        <v>421</v>
      </c>
      <c r="F9153" s="103" t="s">
        <v>421</v>
      </c>
      <c r="G9153" s="103" t="s">
        <v>650</v>
      </c>
      <c r="H9153" s="103" t="s">
        <v>651</v>
      </c>
      <c r="I9153" s="103" t="s">
        <v>92</v>
      </c>
      <c r="J9153" s="215">
        <v>76.430000000000007</v>
      </c>
      <c r="K9153" s="216" t="s">
        <v>88</v>
      </c>
    </row>
    <row r="9154" spans="1:11" x14ac:dyDescent="0.25">
      <c r="A9154" s="103" t="s">
        <v>810</v>
      </c>
      <c r="B9154" s="103" t="s">
        <v>347</v>
      </c>
      <c r="C9154" s="103" t="s">
        <v>89</v>
      </c>
      <c r="D9154" s="103" t="s">
        <v>420</v>
      </c>
      <c r="E9154" s="103" t="s">
        <v>421</v>
      </c>
      <c r="F9154" s="103" t="s">
        <v>421</v>
      </c>
      <c r="G9154" s="103" t="s">
        <v>650</v>
      </c>
      <c r="H9154" s="103" t="s">
        <v>651</v>
      </c>
      <c r="I9154" s="103" t="s">
        <v>92</v>
      </c>
      <c r="J9154" s="215">
        <v>80.22</v>
      </c>
      <c r="K9154" s="216" t="s">
        <v>88</v>
      </c>
    </row>
    <row r="9155" spans="1:11" x14ac:dyDescent="0.25">
      <c r="A9155" s="103" t="s">
        <v>1038</v>
      </c>
      <c r="B9155" s="103" t="s">
        <v>347</v>
      </c>
      <c r="C9155" s="103" t="s">
        <v>89</v>
      </c>
      <c r="D9155" s="103" t="s">
        <v>420</v>
      </c>
      <c r="E9155" s="103" t="s">
        <v>421</v>
      </c>
      <c r="F9155" s="103" t="s">
        <v>421</v>
      </c>
      <c r="G9155" s="103" t="s">
        <v>650</v>
      </c>
      <c r="H9155" s="103" t="s">
        <v>651</v>
      </c>
      <c r="I9155" s="103" t="s">
        <v>92</v>
      </c>
      <c r="J9155" s="215">
        <v>151.78</v>
      </c>
      <c r="K9155" s="216" t="s">
        <v>88</v>
      </c>
    </row>
    <row r="9156" spans="1:11" x14ac:dyDescent="0.25">
      <c r="A9156" s="103" t="s">
        <v>806</v>
      </c>
      <c r="B9156" s="103" t="s">
        <v>347</v>
      </c>
      <c r="C9156" s="103" t="s">
        <v>89</v>
      </c>
      <c r="D9156" s="103" t="s">
        <v>420</v>
      </c>
      <c r="E9156" s="103" t="s">
        <v>421</v>
      </c>
      <c r="F9156" s="103" t="s">
        <v>421</v>
      </c>
      <c r="G9156" s="103" t="s">
        <v>650</v>
      </c>
      <c r="H9156" s="103" t="s">
        <v>651</v>
      </c>
      <c r="I9156" s="103" t="s">
        <v>92</v>
      </c>
      <c r="J9156" s="215">
        <v>1095.43</v>
      </c>
      <c r="K9156" s="216" t="s">
        <v>88</v>
      </c>
    </row>
    <row r="9157" spans="1:11" x14ac:dyDescent="0.25">
      <c r="A9157" s="103" t="s">
        <v>807</v>
      </c>
      <c r="B9157" s="103" t="s">
        <v>347</v>
      </c>
      <c r="C9157" s="103" t="s">
        <v>89</v>
      </c>
      <c r="D9157" s="103" t="s">
        <v>420</v>
      </c>
      <c r="E9157" s="103" t="s">
        <v>421</v>
      </c>
      <c r="F9157" s="103" t="s">
        <v>421</v>
      </c>
      <c r="G9157" s="103" t="s">
        <v>650</v>
      </c>
      <c r="H9157" s="103" t="s">
        <v>651</v>
      </c>
      <c r="I9157" s="103" t="s">
        <v>92</v>
      </c>
      <c r="J9157" s="215">
        <v>-2582.11</v>
      </c>
      <c r="K9157" s="216" t="s">
        <v>88</v>
      </c>
    </row>
    <row r="9158" spans="1:11" x14ac:dyDescent="0.25">
      <c r="A9158" s="103" t="s">
        <v>808</v>
      </c>
      <c r="B9158" s="103" t="s">
        <v>347</v>
      </c>
      <c r="C9158" s="103" t="s">
        <v>89</v>
      </c>
      <c r="D9158" s="103" t="s">
        <v>420</v>
      </c>
      <c r="E9158" s="103" t="s">
        <v>421</v>
      </c>
      <c r="F9158" s="103" t="s">
        <v>421</v>
      </c>
      <c r="G9158" s="103" t="s">
        <v>94</v>
      </c>
      <c r="H9158" s="103" t="s">
        <v>397</v>
      </c>
      <c r="I9158" s="103" t="s">
        <v>92</v>
      </c>
      <c r="J9158" s="215">
        <v>-849.63</v>
      </c>
      <c r="K9158" s="216" t="s">
        <v>88</v>
      </c>
    </row>
    <row r="9159" spans="1:11" x14ac:dyDescent="0.25">
      <c r="A9159" s="103" t="s">
        <v>809</v>
      </c>
      <c r="B9159" s="103" t="s">
        <v>347</v>
      </c>
      <c r="C9159" s="103" t="s">
        <v>89</v>
      </c>
      <c r="D9159" s="103" t="s">
        <v>420</v>
      </c>
      <c r="E9159" s="103" t="s">
        <v>421</v>
      </c>
      <c r="F9159" s="103" t="s">
        <v>421</v>
      </c>
      <c r="G9159" s="103" t="s">
        <v>94</v>
      </c>
      <c r="H9159" s="103" t="s">
        <v>397</v>
      </c>
      <c r="I9159" s="103" t="s">
        <v>92</v>
      </c>
      <c r="J9159" s="215">
        <v>341.35</v>
      </c>
      <c r="K9159" s="216" t="s">
        <v>88</v>
      </c>
    </row>
    <row r="9160" spans="1:11" x14ac:dyDescent="0.25">
      <c r="A9160" s="103" t="s">
        <v>810</v>
      </c>
      <c r="B9160" s="103" t="s">
        <v>347</v>
      </c>
      <c r="C9160" s="103" t="s">
        <v>89</v>
      </c>
      <c r="D9160" s="103" t="s">
        <v>420</v>
      </c>
      <c r="E9160" s="103" t="s">
        <v>421</v>
      </c>
      <c r="F9160" s="103" t="s">
        <v>421</v>
      </c>
      <c r="G9160" s="103" t="s">
        <v>94</v>
      </c>
      <c r="H9160" s="103" t="s">
        <v>397</v>
      </c>
      <c r="I9160" s="103" t="s">
        <v>92</v>
      </c>
      <c r="J9160" s="215">
        <v>-244.66</v>
      </c>
      <c r="K9160" s="216" t="s">
        <v>88</v>
      </c>
    </row>
    <row r="9161" spans="1:11" x14ac:dyDescent="0.25">
      <c r="A9161" s="103" t="s">
        <v>1038</v>
      </c>
      <c r="B9161" s="103" t="s">
        <v>347</v>
      </c>
      <c r="C9161" s="103" t="s">
        <v>89</v>
      </c>
      <c r="D9161" s="103" t="s">
        <v>420</v>
      </c>
      <c r="E9161" s="103" t="s">
        <v>421</v>
      </c>
      <c r="F9161" s="103" t="s">
        <v>421</v>
      </c>
      <c r="G9161" s="103" t="s">
        <v>94</v>
      </c>
      <c r="H9161" s="103" t="s">
        <v>397</v>
      </c>
      <c r="I9161" s="103" t="s">
        <v>92</v>
      </c>
      <c r="J9161" s="215">
        <v>558.53</v>
      </c>
      <c r="K9161" s="216" t="s">
        <v>88</v>
      </c>
    </row>
    <row r="9162" spans="1:11" x14ac:dyDescent="0.25">
      <c r="A9162" s="103" t="s">
        <v>806</v>
      </c>
      <c r="B9162" s="103" t="s">
        <v>347</v>
      </c>
      <c r="C9162" s="103" t="s">
        <v>89</v>
      </c>
      <c r="D9162" s="103" t="s">
        <v>420</v>
      </c>
      <c r="E9162" s="103" t="s">
        <v>421</v>
      </c>
      <c r="F9162" s="103" t="s">
        <v>421</v>
      </c>
      <c r="G9162" s="103" t="s">
        <v>94</v>
      </c>
      <c r="H9162" s="103" t="s">
        <v>397</v>
      </c>
      <c r="I9162" s="103" t="s">
        <v>92</v>
      </c>
      <c r="J9162" s="215">
        <v>728.24</v>
      </c>
      <c r="K9162" s="216" t="s">
        <v>88</v>
      </c>
    </row>
    <row r="9163" spans="1:11" x14ac:dyDescent="0.25">
      <c r="A9163" s="103" t="s">
        <v>807</v>
      </c>
      <c r="B9163" s="103" t="s">
        <v>347</v>
      </c>
      <c r="C9163" s="103" t="s">
        <v>89</v>
      </c>
      <c r="D9163" s="103" t="s">
        <v>420</v>
      </c>
      <c r="E9163" s="103" t="s">
        <v>421</v>
      </c>
      <c r="F9163" s="103" t="s">
        <v>421</v>
      </c>
      <c r="G9163" s="103" t="s">
        <v>94</v>
      </c>
      <c r="H9163" s="103" t="s">
        <v>397</v>
      </c>
      <c r="I9163" s="103" t="s">
        <v>92</v>
      </c>
      <c r="J9163" s="215">
        <v>-78.930000000000007</v>
      </c>
      <c r="K9163" s="216" t="s">
        <v>88</v>
      </c>
    </row>
    <row r="9164" spans="1:11" x14ac:dyDescent="0.25">
      <c r="A9164" s="103" t="s">
        <v>808</v>
      </c>
      <c r="B9164" s="103" t="s">
        <v>347</v>
      </c>
      <c r="C9164" s="103" t="s">
        <v>89</v>
      </c>
      <c r="D9164" s="103" t="s">
        <v>420</v>
      </c>
      <c r="E9164" s="103" t="s">
        <v>421</v>
      </c>
      <c r="F9164" s="103" t="s">
        <v>421</v>
      </c>
      <c r="G9164" s="103" t="s">
        <v>120</v>
      </c>
      <c r="H9164" s="103" t="s">
        <v>398</v>
      </c>
      <c r="I9164" s="103" t="s">
        <v>92</v>
      </c>
      <c r="J9164" s="215">
        <v>956.27</v>
      </c>
      <c r="K9164" s="216" t="s">
        <v>88</v>
      </c>
    </row>
    <row r="9165" spans="1:11" x14ac:dyDescent="0.25">
      <c r="A9165" s="103" t="s">
        <v>809</v>
      </c>
      <c r="B9165" s="103" t="s">
        <v>347</v>
      </c>
      <c r="C9165" s="103" t="s">
        <v>89</v>
      </c>
      <c r="D9165" s="103" t="s">
        <v>420</v>
      </c>
      <c r="E9165" s="103" t="s">
        <v>421</v>
      </c>
      <c r="F9165" s="103" t="s">
        <v>421</v>
      </c>
      <c r="G9165" s="103" t="s">
        <v>120</v>
      </c>
      <c r="H9165" s="103" t="s">
        <v>398</v>
      </c>
      <c r="I9165" s="103" t="s">
        <v>92</v>
      </c>
      <c r="J9165" s="215">
        <v>-1336.54</v>
      </c>
      <c r="K9165" s="216" t="s">
        <v>88</v>
      </c>
    </row>
    <row r="9166" spans="1:11" x14ac:dyDescent="0.25">
      <c r="A9166" s="103" t="s">
        <v>810</v>
      </c>
      <c r="B9166" s="103" t="s">
        <v>347</v>
      </c>
      <c r="C9166" s="103" t="s">
        <v>89</v>
      </c>
      <c r="D9166" s="103" t="s">
        <v>420</v>
      </c>
      <c r="E9166" s="103" t="s">
        <v>421</v>
      </c>
      <c r="F9166" s="103" t="s">
        <v>421</v>
      </c>
      <c r="G9166" s="103" t="s">
        <v>120</v>
      </c>
      <c r="H9166" s="103" t="s">
        <v>398</v>
      </c>
      <c r="I9166" s="103" t="s">
        <v>92</v>
      </c>
      <c r="J9166" s="215">
        <v>679.88</v>
      </c>
      <c r="K9166" s="216" t="s">
        <v>88</v>
      </c>
    </row>
    <row r="9167" spans="1:11" x14ac:dyDescent="0.25">
      <c r="A9167" s="103" t="s">
        <v>1038</v>
      </c>
      <c r="B9167" s="103" t="s">
        <v>347</v>
      </c>
      <c r="C9167" s="103" t="s">
        <v>89</v>
      </c>
      <c r="D9167" s="103" t="s">
        <v>420</v>
      </c>
      <c r="E9167" s="103" t="s">
        <v>421</v>
      </c>
      <c r="F9167" s="103" t="s">
        <v>421</v>
      </c>
      <c r="G9167" s="103" t="s">
        <v>120</v>
      </c>
      <c r="H9167" s="103" t="s">
        <v>398</v>
      </c>
      <c r="I9167" s="103" t="s">
        <v>92</v>
      </c>
      <c r="J9167" s="215">
        <v>839.42</v>
      </c>
      <c r="K9167" s="216" t="s">
        <v>88</v>
      </c>
    </row>
    <row r="9168" spans="1:11" x14ac:dyDescent="0.25">
      <c r="A9168" s="103" t="s">
        <v>806</v>
      </c>
      <c r="B9168" s="103" t="s">
        <v>347</v>
      </c>
      <c r="C9168" s="103" t="s">
        <v>89</v>
      </c>
      <c r="D9168" s="103" t="s">
        <v>420</v>
      </c>
      <c r="E9168" s="103" t="s">
        <v>421</v>
      </c>
      <c r="F9168" s="103" t="s">
        <v>421</v>
      </c>
      <c r="G9168" s="103" t="s">
        <v>120</v>
      </c>
      <c r="H9168" s="103" t="s">
        <v>398</v>
      </c>
      <c r="I9168" s="103" t="s">
        <v>92</v>
      </c>
      <c r="J9168" s="215">
        <v>-697.11</v>
      </c>
      <c r="K9168" s="216" t="s">
        <v>88</v>
      </c>
    </row>
    <row r="9169" spans="1:11" x14ac:dyDescent="0.25">
      <c r="A9169" s="103" t="s">
        <v>807</v>
      </c>
      <c r="B9169" s="103" t="s">
        <v>347</v>
      </c>
      <c r="C9169" s="103" t="s">
        <v>89</v>
      </c>
      <c r="D9169" s="103" t="s">
        <v>420</v>
      </c>
      <c r="E9169" s="103" t="s">
        <v>421</v>
      </c>
      <c r="F9169" s="103" t="s">
        <v>421</v>
      </c>
      <c r="G9169" s="103" t="s">
        <v>120</v>
      </c>
      <c r="H9169" s="103" t="s">
        <v>398</v>
      </c>
      <c r="I9169" s="103" t="s">
        <v>92</v>
      </c>
      <c r="J9169" s="215">
        <v>-1191.6600000000001</v>
      </c>
      <c r="K9169" s="216" t="s">
        <v>88</v>
      </c>
    </row>
    <row r="9170" spans="1:11" x14ac:dyDescent="0.25">
      <c r="A9170" s="103" t="s">
        <v>809</v>
      </c>
      <c r="B9170" s="103" t="s">
        <v>347</v>
      </c>
      <c r="C9170" s="103" t="s">
        <v>89</v>
      </c>
      <c r="D9170" s="103" t="s">
        <v>527</v>
      </c>
      <c r="E9170" s="103" t="s">
        <v>528</v>
      </c>
      <c r="F9170" s="103" t="s">
        <v>528</v>
      </c>
      <c r="G9170" s="103" t="s">
        <v>487</v>
      </c>
      <c r="H9170" s="103" t="s">
        <v>488</v>
      </c>
      <c r="I9170" s="103" t="s">
        <v>92</v>
      </c>
      <c r="J9170" s="215">
        <v>350</v>
      </c>
      <c r="K9170" s="216" t="s">
        <v>347</v>
      </c>
    </row>
    <row r="9171" spans="1:11" x14ac:dyDescent="0.25">
      <c r="A9171" s="103" t="s">
        <v>806</v>
      </c>
      <c r="B9171" s="103" t="s">
        <v>347</v>
      </c>
      <c r="C9171" s="103" t="s">
        <v>89</v>
      </c>
      <c r="D9171" s="103" t="s">
        <v>527</v>
      </c>
      <c r="E9171" s="103" t="s">
        <v>528</v>
      </c>
      <c r="F9171" s="103" t="s">
        <v>528</v>
      </c>
      <c r="G9171" s="103" t="s">
        <v>487</v>
      </c>
      <c r="H9171" s="103" t="s">
        <v>488</v>
      </c>
      <c r="I9171" s="103" t="s">
        <v>92</v>
      </c>
      <c r="J9171" s="215">
        <v>700</v>
      </c>
      <c r="K9171" s="216" t="s">
        <v>347</v>
      </c>
    </row>
    <row r="9172" spans="1:11" x14ac:dyDescent="0.25">
      <c r="A9172" s="103" t="s">
        <v>808</v>
      </c>
      <c r="B9172" s="103" t="s">
        <v>347</v>
      </c>
      <c r="C9172" s="103" t="s">
        <v>89</v>
      </c>
      <c r="D9172" s="103" t="s">
        <v>527</v>
      </c>
      <c r="E9172" s="103" t="s">
        <v>528</v>
      </c>
      <c r="F9172" s="103" t="s">
        <v>528</v>
      </c>
      <c r="G9172" s="103" t="s">
        <v>210</v>
      </c>
      <c r="H9172" s="103" t="s">
        <v>350</v>
      </c>
      <c r="I9172" s="103" t="s">
        <v>92</v>
      </c>
      <c r="J9172" s="215">
        <v>350</v>
      </c>
      <c r="K9172" s="216" t="s">
        <v>347</v>
      </c>
    </row>
    <row r="9173" spans="1:11" x14ac:dyDescent="0.25">
      <c r="A9173" s="103" t="s">
        <v>810</v>
      </c>
      <c r="B9173" s="103" t="s">
        <v>347</v>
      </c>
      <c r="C9173" s="103" t="s">
        <v>89</v>
      </c>
      <c r="D9173" s="103" t="s">
        <v>527</v>
      </c>
      <c r="E9173" s="103" t="s">
        <v>528</v>
      </c>
      <c r="F9173" s="103" t="s">
        <v>528</v>
      </c>
      <c r="G9173" s="103" t="s">
        <v>210</v>
      </c>
      <c r="H9173" s="103" t="s">
        <v>350</v>
      </c>
      <c r="I9173" s="103" t="s">
        <v>92</v>
      </c>
      <c r="J9173" s="215">
        <v>350</v>
      </c>
      <c r="K9173" s="216" t="s">
        <v>347</v>
      </c>
    </row>
    <row r="9174" spans="1:11" x14ac:dyDescent="0.25">
      <c r="A9174" s="103" t="s">
        <v>806</v>
      </c>
      <c r="B9174" s="103" t="s">
        <v>347</v>
      </c>
      <c r="C9174" s="103" t="s">
        <v>89</v>
      </c>
      <c r="D9174" s="103" t="s">
        <v>527</v>
      </c>
      <c r="E9174" s="103" t="s">
        <v>528</v>
      </c>
      <c r="F9174" s="103" t="s">
        <v>528</v>
      </c>
      <c r="G9174" s="103" t="s">
        <v>201</v>
      </c>
      <c r="H9174" s="103" t="s">
        <v>351</v>
      </c>
      <c r="I9174" s="103" t="s">
        <v>92</v>
      </c>
      <c r="J9174" s="215">
        <v>350</v>
      </c>
      <c r="K9174" s="216" t="s">
        <v>347</v>
      </c>
    </row>
    <row r="9175" spans="1:11" x14ac:dyDescent="0.25">
      <c r="A9175" s="103" t="s">
        <v>807</v>
      </c>
      <c r="B9175" s="103" t="s">
        <v>347</v>
      </c>
      <c r="C9175" s="103" t="s">
        <v>89</v>
      </c>
      <c r="D9175" s="103" t="s">
        <v>527</v>
      </c>
      <c r="E9175" s="103" t="s">
        <v>528</v>
      </c>
      <c r="F9175" s="103" t="s">
        <v>528</v>
      </c>
      <c r="G9175" s="103" t="s">
        <v>201</v>
      </c>
      <c r="H9175" s="103" t="s">
        <v>351</v>
      </c>
      <c r="I9175" s="103" t="s">
        <v>92</v>
      </c>
      <c r="J9175" s="215">
        <v>350</v>
      </c>
      <c r="K9175" s="216" t="s">
        <v>347</v>
      </c>
    </row>
    <row r="9176" spans="1:11" x14ac:dyDescent="0.25">
      <c r="A9176" s="103" t="s">
        <v>809</v>
      </c>
      <c r="B9176" s="103" t="s">
        <v>347</v>
      </c>
      <c r="C9176" s="103" t="s">
        <v>89</v>
      </c>
      <c r="D9176" s="103" t="s">
        <v>527</v>
      </c>
      <c r="E9176" s="103" t="s">
        <v>528</v>
      </c>
      <c r="F9176" s="103" t="s">
        <v>528</v>
      </c>
      <c r="G9176" s="103" t="s">
        <v>220</v>
      </c>
      <c r="H9176" s="103" t="s">
        <v>405</v>
      </c>
      <c r="I9176" s="103" t="s">
        <v>92</v>
      </c>
      <c r="J9176" s="215">
        <v>350</v>
      </c>
      <c r="K9176" s="216" t="s">
        <v>347</v>
      </c>
    </row>
    <row r="9177" spans="1:11" x14ac:dyDescent="0.25">
      <c r="A9177" s="103" t="s">
        <v>806</v>
      </c>
      <c r="B9177" s="103" t="s">
        <v>347</v>
      </c>
      <c r="C9177" s="103" t="s">
        <v>89</v>
      </c>
      <c r="D9177" s="103" t="s">
        <v>527</v>
      </c>
      <c r="E9177" s="103" t="s">
        <v>528</v>
      </c>
      <c r="F9177" s="103" t="s">
        <v>528</v>
      </c>
      <c r="G9177" s="103" t="s">
        <v>220</v>
      </c>
      <c r="H9177" s="103" t="s">
        <v>405</v>
      </c>
      <c r="I9177" s="103" t="s">
        <v>92</v>
      </c>
      <c r="J9177" s="215">
        <v>350</v>
      </c>
      <c r="K9177" s="216" t="s">
        <v>347</v>
      </c>
    </row>
    <row r="9178" spans="1:11" x14ac:dyDescent="0.25">
      <c r="A9178" s="103" t="s">
        <v>808</v>
      </c>
      <c r="B9178" s="103" t="s">
        <v>347</v>
      </c>
      <c r="C9178" s="103" t="s">
        <v>89</v>
      </c>
      <c r="D9178" s="103" t="s">
        <v>527</v>
      </c>
      <c r="E9178" s="103" t="s">
        <v>528</v>
      </c>
      <c r="F9178" s="103" t="s">
        <v>528</v>
      </c>
      <c r="G9178" s="103" t="s">
        <v>557</v>
      </c>
      <c r="H9178" s="103" t="s">
        <v>558</v>
      </c>
      <c r="I9178" s="103" t="s">
        <v>92</v>
      </c>
      <c r="J9178" s="215">
        <v>2030</v>
      </c>
      <c r="K9178" s="216" t="s">
        <v>347</v>
      </c>
    </row>
    <row r="9179" spans="1:11" x14ac:dyDescent="0.25">
      <c r="A9179" s="103" t="s">
        <v>810</v>
      </c>
      <c r="B9179" s="103" t="s">
        <v>347</v>
      </c>
      <c r="C9179" s="103" t="s">
        <v>89</v>
      </c>
      <c r="D9179" s="103" t="s">
        <v>527</v>
      </c>
      <c r="E9179" s="103" t="s">
        <v>528</v>
      </c>
      <c r="F9179" s="103" t="s">
        <v>528</v>
      </c>
      <c r="G9179" s="103" t="s">
        <v>557</v>
      </c>
      <c r="H9179" s="103" t="s">
        <v>558</v>
      </c>
      <c r="I9179" s="103" t="s">
        <v>92</v>
      </c>
      <c r="J9179" s="215">
        <v>350</v>
      </c>
      <c r="K9179" s="216" t="s">
        <v>347</v>
      </c>
    </row>
    <row r="9180" spans="1:11" x14ac:dyDescent="0.25">
      <c r="A9180" s="103" t="s">
        <v>1038</v>
      </c>
      <c r="B9180" s="103" t="s">
        <v>347</v>
      </c>
      <c r="C9180" s="103" t="s">
        <v>89</v>
      </c>
      <c r="D9180" s="103" t="s">
        <v>527</v>
      </c>
      <c r="E9180" s="103" t="s">
        <v>528</v>
      </c>
      <c r="F9180" s="103" t="s">
        <v>528</v>
      </c>
      <c r="G9180" s="103" t="s">
        <v>557</v>
      </c>
      <c r="H9180" s="103" t="s">
        <v>558</v>
      </c>
      <c r="I9180" s="103" t="s">
        <v>92</v>
      </c>
      <c r="J9180" s="215">
        <v>-175</v>
      </c>
      <c r="K9180" s="216" t="s">
        <v>347</v>
      </c>
    </row>
    <row r="9181" spans="1:11" x14ac:dyDescent="0.25">
      <c r="A9181" s="103" t="s">
        <v>807</v>
      </c>
      <c r="B9181" s="103" t="s">
        <v>347</v>
      </c>
      <c r="C9181" s="103" t="s">
        <v>89</v>
      </c>
      <c r="D9181" s="103" t="s">
        <v>527</v>
      </c>
      <c r="E9181" s="103" t="s">
        <v>528</v>
      </c>
      <c r="F9181" s="103" t="s">
        <v>528</v>
      </c>
      <c r="G9181" s="103" t="s">
        <v>557</v>
      </c>
      <c r="H9181" s="103" t="s">
        <v>558</v>
      </c>
      <c r="I9181" s="103" t="s">
        <v>92</v>
      </c>
      <c r="J9181" s="215">
        <v>-455</v>
      </c>
      <c r="K9181" s="216" t="s">
        <v>347</v>
      </c>
    </row>
    <row r="9182" spans="1:11" x14ac:dyDescent="0.25">
      <c r="A9182" s="103" t="s">
        <v>1038</v>
      </c>
      <c r="B9182" s="103" t="s">
        <v>347</v>
      </c>
      <c r="C9182" s="103" t="s">
        <v>89</v>
      </c>
      <c r="D9182" s="103" t="s">
        <v>527</v>
      </c>
      <c r="E9182" s="103" t="s">
        <v>528</v>
      </c>
      <c r="F9182" s="103" t="s">
        <v>528</v>
      </c>
      <c r="G9182" s="103" t="s">
        <v>204</v>
      </c>
      <c r="H9182" s="103" t="s">
        <v>353</v>
      </c>
      <c r="I9182" s="103" t="s">
        <v>92</v>
      </c>
      <c r="J9182" s="215">
        <v>-175</v>
      </c>
      <c r="K9182" s="216" t="s">
        <v>347</v>
      </c>
    </row>
    <row r="9183" spans="1:11" x14ac:dyDescent="0.25">
      <c r="A9183" s="103" t="s">
        <v>806</v>
      </c>
      <c r="B9183" s="103" t="s">
        <v>347</v>
      </c>
      <c r="C9183" s="103" t="s">
        <v>89</v>
      </c>
      <c r="D9183" s="103" t="s">
        <v>527</v>
      </c>
      <c r="E9183" s="103" t="s">
        <v>528</v>
      </c>
      <c r="F9183" s="103" t="s">
        <v>528</v>
      </c>
      <c r="G9183" s="103" t="s">
        <v>204</v>
      </c>
      <c r="H9183" s="103" t="s">
        <v>353</v>
      </c>
      <c r="I9183" s="103" t="s">
        <v>92</v>
      </c>
      <c r="J9183" s="215">
        <v>350</v>
      </c>
      <c r="K9183" s="216" t="s">
        <v>347</v>
      </c>
    </row>
    <row r="9184" spans="1:11" x14ac:dyDescent="0.25">
      <c r="A9184" s="103" t="s">
        <v>807</v>
      </c>
      <c r="B9184" s="103" t="s">
        <v>347</v>
      </c>
      <c r="C9184" s="103" t="s">
        <v>89</v>
      </c>
      <c r="D9184" s="103" t="s">
        <v>527</v>
      </c>
      <c r="E9184" s="103" t="s">
        <v>528</v>
      </c>
      <c r="F9184" s="103" t="s">
        <v>528</v>
      </c>
      <c r="G9184" s="103" t="s">
        <v>204</v>
      </c>
      <c r="H9184" s="103" t="s">
        <v>353</v>
      </c>
      <c r="I9184" s="103" t="s">
        <v>92</v>
      </c>
      <c r="J9184" s="215">
        <v>525</v>
      </c>
      <c r="K9184" s="216" t="s">
        <v>347</v>
      </c>
    </row>
    <row r="9185" spans="1:11" x14ac:dyDescent="0.25">
      <c r="A9185" s="103" t="s">
        <v>807</v>
      </c>
      <c r="B9185" s="103" t="s">
        <v>347</v>
      </c>
      <c r="C9185" s="103" t="s">
        <v>89</v>
      </c>
      <c r="D9185" s="103" t="s">
        <v>527</v>
      </c>
      <c r="E9185" s="103" t="s">
        <v>528</v>
      </c>
      <c r="F9185" s="103" t="s">
        <v>528</v>
      </c>
      <c r="G9185" s="103" t="s">
        <v>207</v>
      </c>
      <c r="H9185" s="103" t="s">
        <v>354</v>
      </c>
      <c r="I9185" s="103" t="s">
        <v>92</v>
      </c>
      <c r="J9185" s="215">
        <v>350</v>
      </c>
      <c r="K9185" s="216" t="s">
        <v>347</v>
      </c>
    </row>
    <row r="9186" spans="1:11" x14ac:dyDescent="0.25">
      <c r="A9186" s="103" t="s">
        <v>809</v>
      </c>
      <c r="B9186" s="103" t="s">
        <v>347</v>
      </c>
      <c r="C9186" s="103" t="s">
        <v>89</v>
      </c>
      <c r="D9186" s="103" t="s">
        <v>527</v>
      </c>
      <c r="E9186" s="103" t="s">
        <v>528</v>
      </c>
      <c r="F9186" s="103" t="s">
        <v>528</v>
      </c>
      <c r="G9186" s="103" t="s">
        <v>219</v>
      </c>
      <c r="H9186" s="103" t="s">
        <v>406</v>
      </c>
      <c r="I9186" s="103" t="s">
        <v>92</v>
      </c>
      <c r="J9186" s="215">
        <v>350</v>
      </c>
      <c r="K9186" s="216" t="s">
        <v>347</v>
      </c>
    </row>
    <row r="9187" spans="1:11" x14ac:dyDescent="0.25">
      <c r="A9187" s="103" t="s">
        <v>810</v>
      </c>
      <c r="B9187" s="103" t="s">
        <v>347</v>
      </c>
      <c r="C9187" s="103" t="s">
        <v>89</v>
      </c>
      <c r="D9187" s="103" t="s">
        <v>527</v>
      </c>
      <c r="E9187" s="103" t="s">
        <v>528</v>
      </c>
      <c r="F9187" s="103" t="s">
        <v>528</v>
      </c>
      <c r="G9187" s="103" t="s">
        <v>219</v>
      </c>
      <c r="H9187" s="103" t="s">
        <v>406</v>
      </c>
      <c r="I9187" s="103" t="s">
        <v>92</v>
      </c>
      <c r="J9187" s="215">
        <v>350</v>
      </c>
      <c r="K9187" s="216" t="s">
        <v>347</v>
      </c>
    </row>
    <row r="9188" spans="1:11" x14ac:dyDescent="0.25">
      <c r="A9188" s="103" t="s">
        <v>808</v>
      </c>
      <c r="B9188" s="103" t="s">
        <v>347</v>
      </c>
      <c r="C9188" s="103" t="s">
        <v>89</v>
      </c>
      <c r="D9188" s="103" t="s">
        <v>422</v>
      </c>
      <c r="E9188" s="103" t="s">
        <v>423</v>
      </c>
      <c r="F9188" s="103" t="s">
        <v>423</v>
      </c>
      <c r="G9188" s="103" t="s">
        <v>118</v>
      </c>
      <c r="H9188" s="103" t="s">
        <v>323</v>
      </c>
      <c r="I9188" s="103" t="s">
        <v>92</v>
      </c>
      <c r="J9188" s="215">
        <v>43.75</v>
      </c>
      <c r="K9188" s="216" t="s">
        <v>88</v>
      </c>
    </row>
    <row r="9189" spans="1:11" x14ac:dyDescent="0.25">
      <c r="A9189" s="103" t="s">
        <v>809</v>
      </c>
      <c r="B9189" s="103" t="s">
        <v>347</v>
      </c>
      <c r="C9189" s="103" t="s">
        <v>89</v>
      </c>
      <c r="D9189" s="103" t="s">
        <v>422</v>
      </c>
      <c r="E9189" s="103" t="s">
        <v>423</v>
      </c>
      <c r="F9189" s="103" t="s">
        <v>423</v>
      </c>
      <c r="G9189" s="103" t="s">
        <v>118</v>
      </c>
      <c r="H9189" s="103" t="s">
        <v>323</v>
      </c>
      <c r="I9189" s="103" t="s">
        <v>92</v>
      </c>
      <c r="J9189" s="215">
        <v>281.25</v>
      </c>
      <c r="K9189" s="216" t="s">
        <v>88</v>
      </c>
    </row>
    <row r="9190" spans="1:11" x14ac:dyDescent="0.25">
      <c r="A9190" s="103" t="s">
        <v>810</v>
      </c>
      <c r="B9190" s="103" t="s">
        <v>347</v>
      </c>
      <c r="C9190" s="103" t="s">
        <v>89</v>
      </c>
      <c r="D9190" s="103" t="s">
        <v>422</v>
      </c>
      <c r="E9190" s="103" t="s">
        <v>423</v>
      </c>
      <c r="F9190" s="103" t="s">
        <v>423</v>
      </c>
      <c r="G9190" s="103" t="s">
        <v>118</v>
      </c>
      <c r="H9190" s="103" t="s">
        <v>323</v>
      </c>
      <c r="I9190" s="103" t="s">
        <v>92</v>
      </c>
      <c r="J9190" s="215">
        <v>412.5</v>
      </c>
      <c r="K9190" s="216" t="s">
        <v>88</v>
      </c>
    </row>
    <row r="9191" spans="1:11" x14ac:dyDescent="0.25">
      <c r="A9191" s="103" t="s">
        <v>1038</v>
      </c>
      <c r="B9191" s="103" t="s">
        <v>347</v>
      </c>
      <c r="C9191" s="103" t="s">
        <v>89</v>
      </c>
      <c r="D9191" s="103" t="s">
        <v>422</v>
      </c>
      <c r="E9191" s="103" t="s">
        <v>423</v>
      </c>
      <c r="F9191" s="103" t="s">
        <v>423</v>
      </c>
      <c r="G9191" s="103" t="s">
        <v>118</v>
      </c>
      <c r="H9191" s="103" t="s">
        <v>323</v>
      </c>
      <c r="I9191" s="103" t="s">
        <v>92</v>
      </c>
      <c r="J9191" s="215">
        <v>97.5</v>
      </c>
      <c r="K9191" s="216" t="s">
        <v>88</v>
      </c>
    </row>
    <row r="9192" spans="1:11" x14ac:dyDescent="0.25">
      <c r="A9192" s="103" t="s">
        <v>807</v>
      </c>
      <c r="B9192" s="103" t="s">
        <v>347</v>
      </c>
      <c r="C9192" s="103" t="s">
        <v>89</v>
      </c>
      <c r="D9192" s="103" t="s">
        <v>422</v>
      </c>
      <c r="E9192" s="103" t="s">
        <v>423</v>
      </c>
      <c r="F9192" s="103" t="s">
        <v>423</v>
      </c>
      <c r="G9192" s="103" t="s">
        <v>118</v>
      </c>
      <c r="H9192" s="103" t="s">
        <v>323</v>
      </c>
      <c r="I9192" s="103" t="s">
        <v>92</v>
      </c>
      <c r="J9192" s="215">
        <v>200</v>
      </c>
      <c r="K9192" s="216" t="s">
        <v>88</v>
      </c>
    </row>
    <row r="9193" spans="1:11" x14ac:dyDescent="0.25">
      <c r="A9193" s="103" t="s">
        <v>808</v>
      </c>
      <c r="B9193" s="103" t="s">
        <v>347</v>
      </c>
      <c r="C9193" s="103" t="s">
        <v>89</v>
      </c>
      <c r="D9193" s="103" t="s">
        <v>422</v>
      </c>
      <c r="E9193" s="103" t="s">
        <v>423</v>
      </c>
      <c r="F9193" s="103" t="s">
        <v>423</v>
      </c>
      <c r="G9193" s="103" t="s">
        <v>133</v>
      </c>
      <c r="H9193" s="103" t="s">
        <v>378</v>
      </c>
      <c r="I9193" s="103" t="s">
        <v>92</v>
      </c>
      <c r="J9193" s="215">
        <v>100</v>
      </c>
      <c r="K9193" s="216" t="s">
        <v>88</v>
      </c>
    </row>
    <row r="9194" spans="1:11" x14ac:dyDescent="0.25">
      <c r="A9194" s="103" t="s">
        <v>809</v>
      </c>
      <c r="B9194" s="103" t="s">
        <v>347</v>
      </c>
      <c r="C9194" s="103" t="s">
        <v>89</v>
      </c>
      <c r="D9194" s="103" t="s">
        <v>422</v>
      </c>
      <c r="E9194" s="103" t="s">
        <v>423</v>
      </c>
      <c r="F9194" s="103" t="s">
        <v>423</v>
      </c>
      <c r="G9194" s="103" t="s">
        <v>133</v>
      </c>
      <c r="H9194" s="103" t="s">
        <v>378</v>
      </c>
      <c r="I9194" s="103" t="s">
        <v>92</v>
      </c>
      <c r="J9194" s="215">
        <v>375</v>
      </c>
      <c r="K9194" s="216" t="s">
        <v>88</v>
      </c>
    </row>
    <row r="9195" spans="1:11" x14ac:dyDescent="0.25">
      <c r="A9195" s="103" t="s">
        <v>810</v>
      </c>
      <c r="B9195" s="103" t="s">
        <v>347</v>
      </c>
      <c r="C9195" s="103" t="s">
        <v>89</v>
      </c>
      <c r="D9195" s="103" t="s">
        <v>422</v>
      </c>
      <c r="E9195" s="103" t="s">
        <v>423</v>
      </c>
      <c r="F9195" s="103" t="s">
        <v>423</v>
      </c>
      <c r="G9195" s="103" t="s">
        <v>133</v>
      </c>
      <c r="H9195" s="103" t="s">
        <v>378</v>
      </c>
      <c r="I9195" s="103" t="s">
        <v>92</v>
      </c>
      <c r="J9195" s="215">
        <v>100</v>
      </c>
      <c r="K9195" s="216" t="s">
        <v>88</v>
      </c>
    </row>
    <row r="9196" spans="1:11" x14ac:dyDescent="0.25">
      <c r="A9196" s="103" t="s">
        <v>806</v>
      </c>
      <c r="B9196" s="103" t="s">
        <v>347</v>
      </c>
      <c r="C9196" s="103" t="s">
        <v>89</v>
      </c>
      <c r="D9196" s="103" t="s">
        <v>422</v>
      </c>
      <c r="E9196" s="103" t="s">
        <v>423</v>
      </c>
      <c r="F9196" s="103" t="s">
        <v>423</v>
      </c>
      <c r="G9196" s="103" t="s">
        <v>133</v>
      </c>
      <c r="H9196" s="103" t="s">
        <v>378</v>
      </c>
      <c r="I9196" s="103" t="s">
        <v>92</v>
      </c>
      <c r="J9196" s="215">
        <v>312.5</v>
      </c>
      <c r="K9196" s="216" t="s">
        <v>88</v>
      </c>
    </row>
    <row r="9197" spans="1:11" x14ac:dyDescent="0.25">
      <c r="A9197" s="103" t="s">
        <v>807</v>
      </c>
      <c r="B9197" s="103" t="s">
        <v>347</v>
      </c>
      <c r="C9197" s="103" t="s">
        <v>89</v>
      </c>
      <c r="D9197" s="103" t="s">
        <v>422</v>
      </c>
      <c r="E9197" s="103" t="s">
        <v>423</v>
      </c>
      <c r="F9197" s="103" t="s">
        <v>423</v>
      </c>
      <c r="G9197" s="103" t="s">
        <v>133</v>
      </c>
      <c r="H9197" s="103" t="s">
        <v>378</v>
      </c>
      <c r="I9197" s="103" t="s">
        <v>92</v>
      </c>
      <c r="J9197" s="215">
        <v>587.5</v>
      </c>
      <c r="K9197" s="216" t="s">
        <v>88</v>
      </c>
    </row>
    <row r="9198" spans="1:11" x14ac:dyDescent="0.25">
      <c r="A9198" s="103" t="s">
        <v>808</v>
      </c>
      <c r="B9198" s="103" t="s">
        <v>347</v>
      </c>
      <c r="C9198" s="103" t="s">
        <v>89</v>
      </c>
      <c r="D9198" s="103" t="s">
        <v>422</v>
      </c>
      <c r="E9198" s="103" t="s">
        <v>423</v>
      </c>
      <c r="F9198" s="103" t="s">
        <v>423</v>
      </c>
      <c r="G9198" s="103" t="s">
        <v>650</v>
      </c>
      <c r="H9198" s="103" t="s">
        <v>651</v>
      </c>
      <c r="I9198" s="103" t="s">
        <v>92</v>
      </c>
      <c r="J9198" s="215">
        <v>500</v>
      </c>
      <c r="K9198" s="216" t="s">
        <v>88</v>
      </c>
    </row>
    <row r="9199" spans="1:11" x14ac:dyDescent="0.25">
      <c r="A9199" s="103" t="s">
        <v>809</v>
      </c>
      <c r="B9199" s="103" t="s">
        <v>347</v>
      </c>
      <c r="C9199" s="103" t="s">
        <v>89</v>
      </c>
      <c r="D9199" s="103" t="s">
        <v>422</v>
      </c>
      <c r="E9199" s="103" t="s">
        <v>423</v>
      </c>
      <c r="F9199" s="103" t="s">
        <v>423</v>
      </c>
      <c r="G9199" s="103" t="s">
        <v>650</v>
      </c>
      <c r="H9199" s="103" t="s">
        <v>651</v>
      </c>
      <c r="I9199" s="103" t="s">
        <v>92</v>
      </c>
      <c r="J9199" s="215">
        <v>431.25</v>
      </c>
      <c r="K9199" s="216" t="s">
        <v>88</v>
      </c>
    </row>
    <row r="9200" spans="1:11" x14ac:dyDescent="0.25">
      <c r="A9200" s="103" t="s">
        <v>810</v>
      </c>
      <c r="B9200" s="103" t="s">
        <v>347</v>
      </c>
      <c r="C9200" s="103" t="s">
        <v>89</v>
      </c>
      <c r="D9200" s="103" t="s">
        <v>422</v>
      </c>
      <c r="E9200" s="103" t="s">
        <v>423</v>
      </c>
      <c r="F9200" s="103" t="s">
        <v>423</v>
      </c>
      <c r="G9200" s="103" t="s">
        <v>650</v>
      </c>
      <c r="H9200" s="103" t="s">
        <v>651</v>
      </c>
      <c r="I9200" s="103" t="s">
        <v>92</v>
      </c>
      <c r="J9200" s="215">
        <v>606.25</v>
      </c>
      <c r="K9200" s="216" t="s">
        <v>88</v>
      </c>
    </row>
    <row r="9201" spans="1:11" x14ac:dyDescent="0.25">
      <c r="A9201" s="103" t="s">
        <v>1038</v>
      </c>
      <c r="B9201" s="103" t="s">
        <v>347</v>
      </c>
      <c r="C9201" s="103" t="s">
        <v>89</v>
      </c>
      <c r="D9201" s="103" t="s">
        <v>422</v>
      </c>
      <c r="E9201" s="103" t="s">
        <v>423</v>
      </c>
      <c r="F9201" s="103" t="s">
        <v>423</v>
      </c>
      <c r="G9201" s="103" t="s">
        <v>650</v>
      </c>
      <c r="H9201" s="103" t="s">
        <v>651</v>
      </c>
      <c r="I9201" s="103" t="s">
        <v>92</v>
      </c>
      <c r="J9201" s="215">
        <v>1118.75</v>
      </c>
      <c r="K9201" s="216" t="s">
        <v>88</v>
      </c>
    </row>
    <row r="9202" spans="1:11" x14ac:dyDescent="0.25">
      <c r="A9202" s="103" t="s">
        <v>806</v>
      </c>
      <c r="B9202" s="103" t="s">
        <v>347</v>
      </c>
      <c r="C9202" s="103" t="s">
        <v>89</v>
      </c>
      <c r="D9202" s="103" t="s">
        <v>422</v>
      </c>
      <c r="E9202" s="103" t="s">
        <v>423</v>
      </c>
      <c r="F9202" s="103" t="s">
        <v>423</v>
      </c>
      <c r="G9202" s="103" t="s">
        <v>650</v>
      </c>
      <c r="H9202" s="103" t="s">
        <v>651</v>
      </c>
      <c r="I9202" s="103" t="s">
        <v>92</v>
      </c>
      <c r="J9202" s="215">
        <v>312.5</v>
      </c>
      <c r="K9202" s="216" t="s">
        <v>88</v>
      </c>
    </row>
    <row r="9203" spans="1:11" x14ac:dyDescent="0.25">
      <c r="A9203" s="103" t="s">
        <v>807</v>
      </c>
      <c r="B9203" s="103" t="s">
        <v>347</v>
      </c>
      <c r="C9203" s="103" t="s">
        <v>89</v>
      </c>
      <c r="D9203" s="103" t="s">
        <v>422</v>
      </c>
      <c r="E9203" s="103" t="s">
        <v>423</v>
      </c>
      <c r="F9203" s="103" t="s">
        <v>423</v>
      </c>
      <c r="G9203" s="103" t="s">
        <v>650</v>
      </c>
      <c r="H9203" s="103" t="s">
        <v>651</v>
      </c>
      <c r="I9203" s="103" t="s">
        <v>92</v>
      </c>
      <c r="J9203" s="215">
        <v>631.25</v>
      </c>
      <c r="K9203" s="216" t="s">
        <v>88</v>
      </c>
    </row>
    <row r="9204" spans="1:11" x14ac:dyDescent="0.25">
      <c r="A9204" s="103" t="s">
        <v>808</v>
      </c>
      <c r="B9204" s="103" t="s">
        <v>347</v>
      </c>
      <c r="C9204" s="103" t="s">
        <v>89</v>
      </c>
      <c r="D9204" s="103" t="s">
        <v>425</v>
      </c>
      <c r="E9204" s="103" t="s">
        <v>426</v>
      </c>
      <c r="F9204" s="103" t="s">
        <v>426</v>
      </c>
      <c r="G9204" s="103" t="s">
        <v>118</v>
      </c>
      <c r="H9204" s="103" t="s">
        <v>323</v>
      </c>
      <c r="I9204" s="103" t="s">
        <v>92</v>
      </c>
      <c r="J9204" s="215">
        <v>61.25</v>
      </c>
      <c r="K9204" s="216" t="s">
        <v>88</v>
      </c>
    </row>
    <row r="9205" spans="1:11" x14ac:dyDescent="0.25">
      <c r="A9205" s="103" t="s">
        <v>809</v>
      </c>
      <c r="B9205" s="103" t="s">
        <v>347</v>
      </c>
      <c r="C9205" s="103" t="s">
        <v>89</v>
      </c>
      <c r="D9205" s="103" t="s">
        <v>425</v>
      </c>
      <c r="E9205" s="103" t="s">
        <v>426</v>
      </c>
      <c r="F9205" s="103" t="s">
        <v>426</v>
      </c>
      <c r="G9205" s="103" t="s">
        <v>118</v>
      </c>
      <c r="H9205" s="103" t="s">
        <v>323</v>
      </c>
      <c r="I9205" s="103" t="s">
        <v>92</v>
      </c>
      <c r="J9205" s="215">
        <v>-300</v>
      </c>
      <c r="K9205" s="216" t="s">
        <v>88</v>
      </c>
    </row>
    <row r="9206" spans="1:11" x14ac:dyDescent="0.25">
      <c r="A9206" s="103" t="s">
        <v>810</v>
      </c>
      <c r="B9206" s="103" t="s">
        <v>347</v>
      </c>
      <c r="C9206" s="103" t="s">
        <v>89</v>
      </c>
      <c r="D9206" s="103" t="s">
        <v>425</v>
      </c>
      <c r="E9206" s="103" t="s">
        <v>426</v>
      </c>
      <c r="F9206" s="103" t="s">
        <v>426</v>
      </c>
      <c r="G9206" s="103" t="s">
        <v>118</v>
      </c>
      <c r="H9206" s="103" t="s">
        <v>323</v>
      </c>
      <c r="I9206" s="103" t="s">
        <v>92</v>
      </c>
      <c r="J9206" s="215">
        <v>412.5</v>
      </c>
      <c r="K9206" s="216" t="s">
        <v>88</v>
      </c>
    </row>
    <row r="9207" spans="1:11" x14ac:dyDescent="0.25">
      <c r="A9207" s="103" t="s">
        <v>1038</v>
      </c>
      <c r="B9207" s="103" t="s">
        <v>347</v>
      </c>
      <c r="C9207" s="103" t="s">
        <v>89</v>
      </c>
      <c r="D9207" s="103" t="s">
        <v>425</v>
      </c>
      <c r="E9207" s="103" t="s">
        <v>426</v>
      </c>
      <c r="F9207" s="103" t="s">
        <v>426</v>
      </c>
      <c r="G9207" s="103" t="s">
        <v>118</v>
      </c>
      <c r="H9207" s="103" t="s">
        <v>323</v>
      </c>
      <c r="I9207" s="103" t="s">
        <v>92</v>
      </c>
      <c r="J9207" s="215">
        <v>62</v>
      </c>
      <c r="K9207" s="216" t="s">
        <v>88</v>
      </c>
    </row>
    <row r="9208" spans="1:11" x14ac:dyDescent="0.25">
      <c r="A9208" s="103" t="s">
        <v>806</v>
      </c>
      <c r="B9208" s="103" t="s">
        <v>347</v>
      </c>
      <c r="C9208" s="103" t="s">
        <v>89</v>
      </c>
      <c r="D9208" s="103" t="s">
        <v>425</v>
      </c>
      <c r="E9208" s="103" t="s">
        <v>426</v>
      </c>
      <c r="F9208" s="103" t="s">
        <v>426</v>
      </c>
      <c r="G9208" s="103" t="s">
        <v>118</v>
      </c>
      <c r="H9208" s="103" t="s">
        <v>323</v>
      </c>
      <c r="I9208" s="103" t="s">
        <v>92</v>
      </c>
      <c r="J9208" s="215">
        <v>-112.5</v>
      </c>
      <c r="K9208" s="216" t="s">
        <v>88</v>
      </c>
    </row>
    <row r="9209" spans="1:11" x14ac:dyDescent="0.25">
      <c r="A9209" s="103" t="s">
        <v>807</v>
      </c>
      <c r="B9209" s="103" t="s">
        <v>347</v>
      </c>
      <c r="C9209" s="103" t="s">
        <v>89</v>
      </c>
      <c r="D9209" s="103" t="s">
        <v>425</v>
      </c>
      <c r="E9209" s="103" t="s">
        <v>426</v>
      </c>
      <c r="F9209" s="103" t="s">
        <v>426</v>
      </c>
      <c r="G9209" s="103" t="s">
        <v>118</v>
      </c>
      <c r="H9209" s="103" t="s">
        <v>323</v>
      </c>
      <c r="I9209" s="103" t="s">
        <v>92</v>
      </c>
      <c r="J9209" s="215">
        <v>-55</v>
      </c>
      <c r="K9209" s="216" t="s">
        <v>88</v>
      </c>
    </row>
    <row r="9210" spans="1:11" x14ac:dyDescent="0.25">
      <c r="A9210" s="103" t="s">
        <v>808</v>
      </c>
      <c r="B9210" s="103" t="s">
        <v>347</v>
      </c>
      <c r="C9210" s="103" t="s">
        <v>89</v>
      </c>
      <c r="D9210" s="103" t="s">
        <v>425</v>
      </c>
      <c r="E9210" s="103" t="s">
        <v>426</v>
      </c>
      <c r="F9210" s="103" t="s">
        <v>426</v>
      </c>
      <c r="G9210" s="103" t="s">
        <v>133</v>
      </c>
      <c r="H9210" s="103" t="s">
        <v>378</v>
      </c>
      <c r="I9210" s="103" t="s">
        <v>92</v>
      </c>
      <c r="J9210" s="215">
        <v>-225</v>
      </c>
      <c r="K9210" s="216" t="s">
        <v>88</v>
      </c>
    </row>
    <row r="9211" spans="1:11" x14ac:dyDescent="0.25">
      <c r="A9211" s="103" t="s">
        <v>809</v>
      </c>
      <c r="B9211" s="103" t="s">
        <v>347</v>
      </c>
      <c r="C9211" s="103" t="s">
        <v>89</v>
      </c>
      <c r="D9211" s="103" t="s">
        <v>425</v>
      </c>
      <c r="E9211" s="103" t="s">
        <v>426</v>
      </c>
      <c r="F9211" s="103" t="s">
        <v>426</v>
      </c>
      <c r="G9211" s="103" t="s">
        <v>133</v>
      </c>
      <c r="H9211" s="103" t="s">
        <v>378</v>
      </c>
      <c r="I9211" s="103" t="s">
        <v>92</v>
      </c>
      <c r="J9211" s="215">
        <v>25</v>
      </c>
      <c r="K9211" s="216" t="s">
        <v>88</v>
      </c>
    </row>
    <row r="9212" spans="1:11" x14ac:dyDescent="0.25">
      <c r="A9212" s="103" t="s">
        <v>810</v>
      </c>
      <c r="B9212" s="103" t="s">
        <v>347</v>
      </c>
      <c r="C9212" s="103" t="s">
        <v>89</v>
      </c>
      <c r="D9212" s="103" t="s">
        <v>425</v>
      </c>
      <c r="E9212" s="103" t="s">
        <v>426</v>
      </c>
      <c r="F9212" s="103" t="s">
        <v>426</v>
      </c>
      <c r="G9212" s="103" t="s">
        <v>133</v>
      </c>
      <c r="H9212" s="103" t="s">
        <v>378</v>
      </c>
      <c r="I9212" s="103" t="s">
        <v>92</v>
      </c>
      <c r="J9212" s="215">
        <v>-90</v>
      </c>
      <c r="K9212" s="216" t="s">
        <v>88</v>
      </c>
    </row>
    <row r="9213" spans="1:11" x14ac:dyDescent="0.25">
      <c r="A9213" s="103" t="s">
        <v>806</v>
      </c>
      <c r="B9213" s="103" t="s">
        <v>347</v>
      </c>
      <c r="C9213" s="103" t="s">
        <v>89</v>
      </c>
      <c r="D9213" s="103" t="s">
        <v>425</v>
      </c>
      <c r="E9213" s="103" t="s">
        <v>426</v>
      </c>
      <c r="F9213" s="103" t="s">
        <v>426</v>
      </c>
      <c r="G9213" s="103" t="s">
        <v>133</v>
      </c>
      <c r="H9213" s="103" t="s">
        <v>378</v>
      </c>
      <c r="I9213" s="103" t="s">
        <v>92</v>
      </c>
      <c r="J9213" s="215">
        <v>100</v>
      </c>
      <c r="K9213" s="216" t="s">
        <v>88</v>
      </c>
    </row>
    <row r="9214" spans="1:11" x14ac:dyDescent="0.25">
      <c r="A9214" s="103" t="s">
        <v>808</v>
      </c>
      <c r="B9214" s="103" t="s">
        <v>347</v>
      </c>
      <c r="C9214" s="103" t="s">
        <v>89</v>
      </c>
      <c r="D9214" s="103" t="s">
        <v>425</v>
      </c>
      <c r="E9214" s="103" t="s">
        <v>426</v>
      </c>
      <c r="F9214" s="103" t="s">
        <v>426</v>
      </c>
      <c r="G9214" s="103" t="s">
        <v>650</v>
      </c>
      <c r="H9214" s="103" t="s">
        <v>651</v>
      </c>
      <c r="I9214" s="103" t="s">
        <v>92</v>
      </c>
      <c r="J9214" s="215">
        <v>198.75</v>
      </c>
      <c r="K9214" s="216" t="s">
        <v>88</v>
      </c>
    </row>
    <row r="9215" spans="1:11" x14ac:dyDescent="0.25">
      <c r="A9215" s="103" t="s">
        <v>809</v>
      </c>
      <c r="B9215" s="103" t="s">
        <v>347</v>
      </c>
      <c r="C9215" s="103" t="s">
        <v>89</v>
      </c>
      <c r="D9215" s="103" t="s">
        <v>425</v>
      </c>
      <c r="E9215" s="103" t="s">
        <v>426</v>
      </c>
      <c r="F9215" s="103" t="s">
        <v>426</v>
      </c>
      <c r="G9215" s="103" t="s">
        <v>650</v>
      </c>
      <c r="H9215" s="103" t="s">
        <v>651</v>
      </c>
      <c r="I9215" s="103" t="s">
        <v>92</v>
      </c>
      <c r="J9215" s="215">
        <v>-81.25</v>
      </c>
      <c r="K9215" s="216" t="s">
        <v>88</v>
      </c>
    </row>
    <row r="9216" spans="1:11" x14ac:dyDescent="0.25">
      <c r="A9216" s="103" t="s">
        <v>810</v>
      </c>
      <c r="B9216" s="103" t="s">
        <v>347</v>
      </c>
      <c r="C9216" s="103" t="s">
        <v>89</v>
      </c>
      <c r="D9216" s="103" t="s">
        <v>425</v>
      </c>
      <c r="E9216" s="103" t="s">
        <v>426</v>
      </c>
      <c r="F9216" s="103" t="s">
        <v>426</v>
      </c>
      <c r="G9216" s="103" t="s">
        <v>650</v>
      </c>
      <c r="H9216" s="103" t="s">
        <v>651</v>
      </c>
      <c r="I9216" s="103" t="s">
        <v>92</v>
      </c>
      <c r="J9216" s="215">
        <v>48.25</v>
      </c>
      <c r="K9216" s="216" t="s">
        <v>88</v>
      </c>
    </row>
    <row r="9217" spans="1:11" x14ac:dyDescent="0.25">
      <c r="A9217" s="103" t="s">
        <v>1038</v>
      </c>
      <c r="B9217" s="103" t="s">
        <v>347</v>
      </c>
      <c r="C9217" s="103" t="s">
        <v>89</v>
      </c>
      <c r="D9217" s="103" t="s">
        <v>425</v>
      </c>
      <c r="E9217" s="103" t="s">
        <v>426</v>
      </c>
      <c r="F9217" s="103" t="s">
        <v>426</v>
      </c>
      <c r="G9217" s="103" t="s">
        <v>650</v>
      </c>
      <c r="H9217" s="103" t="s">
        <v>651</v>
      </c>
      <c r="I9217" s="103" t="s">
        <v>92</v>
      </c>
      <c r="J9217" s="215">
        <v>354.38</v>
      </c>
      <c r="K9217" s="216" t="s">
        <v>88</v>
      </c>
    </row>
    <row r="9218" spans="1:11" x14ac:dyDescent="0.25">
      <c r="A9218" s="103" t="s">
        <v>806</v>
      </c>
      <c r="B9218" s="103" t="s">
        <v>347</v>
      </c>
      <c r="C9218" s="103" t="s">
        <v>89</v>
      </c>
      <c r="D9218" s="103" t="s">
        <v>425</v>
      </c>
      <c r="E9218" s="103" t="s">
        <v>426</v>
      </c>
      <c r="F9218" s="103" t="s">
        <v>426</v>
      </c>
      <c r="G9218" s="103" t="s">
        <v>650</v>
      </c>
      <c r="H9218" s="103" t="s">
        <v>651</v>
      </c>
      <c r="I9218" s="103" t="s">
        <v>92</v>
      </c>
      <c r="J9218" s="215">
        <v>-57.5</v>
      </c>
      <c r="K9218" s="216" t="s">
        <v>88</v>
      </c>
    </row>
    <row r="9219" spans="1:11" x14ac:dyDescent="0.25">
      <c r="A9219" s="103" t="s">
        <v>807</v>
      </c>
      <c r="B9219" s="103" t="s">
        <v>347</v>
      </c>
      <c r="C9219" s="103" t="s">
        <v>89</v>
      </c>
      <c r="D9219" s="103" t="s">
        <v>425</v>
      </c>
      <c r="E9219" s="103" t="s">
        <v>426</v>
      </c>
      <c r="F9219" s="103" t="s">
        <v>426</v>
      </c>
      <c r="G9219" s="103" t="s">
        <v>650</v>
      </c>
      <c r="H9219" s="103" t="s">
        <v>651</v>
      </c>
      <c r="I9219" s="103" t="s">
        <v>92</v>
      </c>
      <c r="J9219" s="215">
        <v>-253.75</v>
      </c>
      <c r="K9219" s="216" t="s">
        <v>88</v>
      </c>
    </row>
    <row r="9220" spans="1:11" x14ac:dyDescent="0.25">
      <c r="A9220" s="103" t="s">
        <v>808</v>
      </c>
      <c r="B9220" s="103" t="s">
        <v>347</v>
      </c>
      <c r="C9220" s="103" t="s">
        <v>89</v>
      </c>
      <c r="D9220" s="103" t="s">
        <v>429</v>
      </c>
      <c r="E9220" s="103" t="s">
        <v>430</v>
      </c>
      <c r="F9220" s="103" t="s">
        <v>430</v>
      </c>
      <c r="G9220" s="103" t="s">
        <v>505</v>
      </c>
      <c r="H9220" s="103" t="s">
        <v>506</v>
      </c>
      <c r="I9220" s="103" t="s">
        <v>92</v>
      </c>
      <c r="J9220" s="215">
        <v>464.42</v>
      </c>
      <c r="K9220" s="216" t="s">
        <v>344</v>
      </c>
    </row>
    <row r="9221" spans="1:11" x14ac:dyDescent="0.25">
      <c r="A9221" s="103" t="s">
        <v>807</v>
      </c>
      <c r="B9221" s="103" t="s">
        <v>347</v>
      </c>
      <c r="C9221" s="103" t="s">
        <v>89</v>
      </c>
      <c r="D9221" s="103" t="s">
        <v>429</v>
      </c>
      <c r="E9221" s="103" t="s">
        <v>430</v>
      </c>
      <c r="F9221" s="103" t="s">
        <v>430</v>
      </c>
      <c r="G9221" s="103" t="s">
        <v>505</v>
      </c>
      <c r="H9221" s="103" t="s">
        <v>506</v>
      </c>
      <c r="I9221" s="103" t="s">
        <v>92</v>
      </c>
      <c r="J9221" s="215">
        <v>-464.42</v>
      </c>
      <c r="K9221" s="216" t="s">
        <v>344</v>
      </c>
    </row>
    <row r="9222" spans="1:11" x14ac:dyDescent="0.25">
      <c r="A9222" s="103" t="s">
        <v>809</v>
      </c>
      <c r="B9222" s="103" t="s">
        <v>347</v>
      </c>
      <c r="C9222" s="103" t="s">
        <v>89</v>
      </c>
      <c r="D9222" s="103" t="s">
        <v>429</v>
      </c>
      <c r="E9222" s="103" t="s">
        <v>430</v>
      </c>
      <c r="F9222" s="103" t="s">
        <v>430</v>
      </c>
      <c r="G9222" s="103" t="s">
        <v>209</v>
      </c>
      <c r="H9222" s="103" t="s">
        <v>352</v>
      </c>
      <c r="I9222" s="103" t="s">
        <v>92</v>
      </c>
      <c r="J9222" s="215">
        <v>-122.99</v>
      </c>
      <c r="K9222" s="216" t="s">
        <v>347</v>
      </c>
    </row>
    <row r="9223" spans="1:11" x14ac:dyDescent="0.25">
      <c r="A9223" s="103" t="s">
        <v>810</v>
      </c>
      <c r="B9223" s="103" t="s">
        <v>347</v>
      </c>
      <c r="C9223" s="103" t="s">
        <v>89</v>
      </c>
      <c r="D9223" s="103" t="s">
        <v>429</v>
      </c>
      <c r="E9223" s="103" t="s">
        <v>430</v>
      </c>
      <c r="F9223" s="103" t="s">
        <v>430</v>
      </c>
      <c r="G9223" s="103" t="s">
        <v>209</v>
      </c>
      <c r="H9223" s="103" t="s">
        <v>352</v>
      </c>
      <c r="I9223" s="103" t="s">
        <v>92</v>
      </c>
      <c r="J9223" s="215">
        <v>122.99</v>
      </c>
      <c r="K9223" s="216" t="s">
        <v>347</v>
      </c>
    </row>
    <row r="9224" spans="1:11" x14ac:dyDescent="0.25">
      <c r="A9224" s="103" t="s">
        <v>808</v>
      </c>
      <c r="B9224" s="103" t="s">
        <v>347</v>
      </c>
      <c r="C9224" s="103" t="s">
        <v>89</v>
      </c>
      <c r="D9224" s="103" t="s">
        <v>429</v>
      </c>
      <c r="E9224" s="103" t="s">
        <v>430</v>
      </c>
      <c r="F9224" s="103" t="s">
        <v>430</v>
      </c>
      <c r="G9224" s="103" t="s">
        <v>169</v>
      </c>
      <c r="H9224" s="103" t="s">
        <v>380</v>
      </c>
      <c r="I9224" s="103" t="s">
        <v>92</v>
      </c>
      <c r="J9224" s="215">
        <v>17.149999999999999</v>
      </c>
      <c r="K9224" s="216" t="s">
        <v>88</v>
      </c>
    </row>
    <row r="9225" spans="1:11" x14ac:dyDescent="0.25">
      <c r="A9225" s="103" t="s">
        <v>807</v>
      </c>
      <c r="B9225" s="103" t="s">
        <v>347</v>
      </c>
      <c r="C9225" s="103" t="s">
        <v>89</v>
      </c>
      <c r="D9225" s="103" t="s">
        <v>429</v>
      </c>
      <c r="E9225" s="103" t="s">
        <v>430</v>
      </c>
      <c r="F9225" s="103" t="s">
        <v>430</v>
      </c>
      <c r="G9225" s="103" t="s">
        <v>169</v>
      </c>
      <c r="H9225" s="103" t="s">
        <v>380</v>
      </c>
      <c r="I9225" s="103" t="s">
        <v>92</v>
      </c>
      <c r="J9225" s="215">
        <v>-17.149999999999999</v>
      </c>
      <c r="K9225" s="216" t="s">
        <v>88</v>
      </c>
    </row>
    <row r="9226" spans="1:11" x14ac:dyDescent="0.25">
      <c r="A9226" s="103" t="s">
        <v>808</v>
      </c>
      <c r="B9226" s="103" t="s">
        <v>347</v>
      </c>
      <c r="C9226" s="103" t="s">
        <v>89</v>
      </c>
      <c r="D9226" s="103" t="s">
        <v>429</v>
      </c>
      <c r="E9226" s="103" t="s">
        <v>430</v>
      </c>
      <c r="F9226" s="103" t="s">
        <v>430</v>
      </c>
      <c r="G9226" s="103" t="s">
        <v>129</v>
      </c>
      <c r="H9226" s="103" t="s">
        <v>382</v>
      </c>
      <c r="I9226" s="103" t="s">
        <v>92</v>
      </c>
      <c r="J9226" s="215">
        <v>241.29</v>
      </c>
      <c r="K9226" s="216" t="s">
        <v>88</v>
      </c>
    </row>
    <row r="9227" spans="1:11" x14ac:dyDescent="0.25">
      <c r="A9227" s="103" t="s">
        <v>809</v>
      </c>
      <c r="B9227" s="103" t="s">
        <v>347</v>
      </c>
      <c r="C9227" s="103" t="s">
        <v>89</v>
      </c>
      <c r="D9227" s="103" t="s">
        <v>429</v>
      </c>
      <c r="E9227" s="103" t="s">
        <v>430</v>
      </c>
      <c r="F9227" s="103" t="s">
        <v>430</v>
      </c>
      <c r="G9227" s="103" t="s">
        <v>129</v>
      </c>
      <c r="H9227" s="103" t="s">
        <v>382</v>
      </c>
      <c r="I9227" s="103" t="s">
        <v>92</v>
      </c>
      <c r="J9227" s="215">
        <v>54.02</v>
      </c>
      <c r="K9227" s="216" t="s">
        <v>88</v>
      </c>
    </row>
    <row r="9228" spans="1:11" x14ac:dyDescent="0.25">
      <c r="A9228" s="103" t="s">
        <v>810</v>
      </c>
      <c r="B9228" s="103" t="s">
        <v>347</v>
      </c>
      <c r="C9228" s="103" t="s">
        <v>89</v>
      </c>
      <c r="D9228" s="103" t="s">
        <v>429</v>
      </c>
      <c r="E9228" s="103" t="s">
        <v>430</v>
      </c>
      <c r="F9228" s="103" t="s">
        <v>430</v>
      </c>
      <c r="G9228" s="103" t="s">
        <v>129</v>
      </c>
      <c r="H9228" s="103" t="s">
        <v>382</v>
      </c>
      <c r="I9228" s="103" t="s">
        <v>92</v>
      </c>
      <c r="J9228" s="215">
        <v>54.03</v>
      </c>
      <c r="K9228" s="216" t="s">
        <v>88</v>
      </c>
    </row>
    <row r="9229" spans="1:11" x14ac:dyDescent="0.25">
      <c r="A9229" s="103" t="s">
        <v>806</v>
      </c>
      <c r="B9229" s="103" t="s">
        <v>347</v>
      </c>
      <c r="C9229" s="103" t="s">
        <v>89</v>
      </c>
      <c r="D9229" s="103" t="s">
        <v>429</v>
      </c>
      <c r="E9229" s="103" t="s">
        <v>430</v>
      </c>
      <c r="F9229" s="103" t="s">
        <v>430</v>
      </c>
      <c r="G9229" s="103" t="s">
        <v>129</v>
      </c>
      <c r="H9229" s="103" t="s">
        <v>382</v>
      </c>
      <c r="I9229" s="103" t="s">
        <v>92</v>
      </c>
      <c r="J9229" s="215">
        <v>-42.24</v>
      </c>
      <c r="K9229" s="216" t="s">
        <v>88</v>
      </c>
    </row>
    <row r="9230" spans="1:11" x14ac:dyDescent="0.25">
      <c r="A9230" s="103" t="s">
        <v>807</v>
      </c>
      <c r="B9230" s="103" t="s">
        <v>347</v>
      </c>
      <c r="C9230" s="103" t="s">
        <v>89</v>
      </c>
      <c r="D9230" s="103" t="s">
        <v>429</v>
      </c>
      <c r="E9230" s="103" t="s">
        <v>430</v>
      </c>
      <c r="F9230" s="103" t="s">
        <v>430</v>
      </c>
      <c r="G9230" s="103" t="s">
        <v>129</v>
      </c>
      <c r="H9230" s="103" t="s">
        <v>382</v>
      </c>
      <c r="I9230" s="103" t="s">
        <v>92</v>
      </c>
      <c r="J9230" s="215">
        <v>-307.10000000000002</v>
      </c>
      <c r="K9230" s="216" t="s">
        <v>88</v>
      </c>
    </row>
    <row r="9231" spans="1:11" x14ac:dyDescent="0.25">
      <c r="A9231" s="103" t="s">
        <v>808</v>
      </c>
      <c r="B9231" s="103" t="s">
        <v>347</v>
      </c>
      <c r="C9231" s="103" t="s">
        <v>89</v>
      </c>
      <c r="D9231" s="103" t="s">
        <v>91</v>
      </c>
      <c r="E9231" s="103" t="s">
        <v>295</v>
      </c>
      <c r="F9231" s="103" t="s">
        <v>295</v>
      </c>
      <c r="G9231" s="103" t="s">
        <v>119</v>
      </c>
      <c r="H9231" s="103" t="s">
        <v>308</v>
      </c>
      <c r="I9231" s="103" t="s">
        <v>92</v>
      </c>
      <c r="J9231" s="215">
        <v>3062.57</v>
      </c>
      <c r="K9231" s="216" t="s">
        <v>88</v>
      </c>
    </row>
    <row r="9232" spans="1:11" x14ac:dyDescent="0.25">
      <c r="A9232" s="103" t="s">
        <v>809</v>
      </c>
      <c r="B9232" s="103" t="s">
        <v>347</v>
      </c>
      <c r="C9232" s="103" t="s">
        <v>89</v>
      </c>
      <c r="D9232" s="103" t="s">
        <v>91</v>
      </c>
      <c r="E9232" s="103" t="s">
        <v>295</v>
      </c>
      <c r="F9232" s="103" t="s">
        <v>295</v>
      </c>
      <c r="G9232" s="103" t="s">
        <v>119</v>
      </c>
      <c r="H9232" s="103" t="s">
        <v>308</v>
      </c>
      <c r="I9232" s="103" t="s">
        <v>92</v>
      </c>
      <c r="J9232" s="215">
        <v>3664.42</v>
      </c>
      <c r="K9232" s="216" t="s">
        <v>88</v>
      </c>
    </row>
    <row r="9233" spans="1:11" x14ac:dyDescent="0.25">
      <c r="A9233" s="103" t="s">
        <v>810</v>
      </c>
      <c r="B9233" s="103" t="s">
        <v>347</v>
      </c>
      <c r="C9233" s="103" t="s">
        <v>89</v>
      </c>
      <c r="D9233" s="103" t="s">
        <v>91</v>
      </c>
      <c r="E9233" s="103" t="s">
        <v>295</v>
      </c>
      <c r="F9233" s="103" t="s">
        <v>295</v>
      </c>
      <c r="G9233" s="103" t="s">
        <v>119</v>
      </c>
      <c r="H9233" s="103" t="s">
        <v>308</v>
      </c>
      <c r="I9233" s="103" t="s">
        <v>92</v>
      </c>
      <c r="J9233" s="215">
        <v>2112.44</v>
      </c>
      <c r="K9233" s="216" t="s">
        <v>88</v>
      </c>
    </row>
    <row r="9234" spans="1:11" x14ac:dyDescent="0.25">
      <c r="A9234" s="103" t="s">
        <v>1038</v>
      </c>
      <c r="B9234" s="103" t="s">
        <v>347</v>
      </c>
      <c r="C9234" s="103" t="s">
        <v>89</v>
      </c>
      <c r="D9234" s="103" t="s">
        <v>91</v>
      </c>
      <c r="E9234" s="103" t="s">
        <v>295</v>
      </c>
      <c r="F9234" s="103" t="s">
        <v>295</v>
      </c>
      <c r="G9234" s="103" t="s">
        <v>119</v>
      </c>
      <c r="H9234" s="103" t="s">
        <v>308</v>
      </c>
      <c r="I9234" s="103" t="s">
        <v>92</v>
      </c>
      <c r="J9234" s="215">
        <v>3592.93</v>
      </c>
      <c r="K9234" s="216" t="s">
        <v>88</v>
      </c>
    </row>
    <row r="9235" spans="1:11" x14ac:dyDescent="0.25">
      <c r="A9235" s="103" t="s">
        <v>806</v>
      </c>
      <c r="B9235" s="103" t="s">
        <v>347</v>
      </c>
      <c r="C9235" s="103" t="s">
        <v>89</v>
      </c>
      <c r="D9235" s="103" t="s">
        <v>91</v>
      </c>
      <c r="E9235" s="103" t="s">
        <v>295</v>
      </c>
      <c r="F9235" s="103" t="s">
        <v>295</v>
      </c>
      <c r="G9235" s="103" t="s">
        <v>119</v>
      </c>
      <c r="H9235" s="103" t="s">
        <v>308</v>
      </c>
      <c r="I9235" s="103" t="s">
        <v>92</v>
      </c>
      <c r="J9235" s="215">
        <v>2552.31</v>
      </c>
      <c r="K9235" s="216" t="s">
        <v>88</v>
      </c>
    </row>
    <row r="9236" spans="1:11" x14ac:dyDescent="0.25">
      <c r="A9236" s="103" t="s">
        <v>807</v>
      </c>
      <c r="B9236" s="103" t="s">
        <v>347</v>
      </c>
      <c r="C9236" s="103" t="s">
        <v>89</v>
      </c>
      <c r="D9236" s="103" t="s">
        <v>91</v>
      </c>
      <c r="E9236" s="103" t="s">
        <v>295</v>
      </c>
      <c r="F9236" s="103" t="s">
        <v>295</v>
      </c>
      <c r="G9236" s="103" t="s">
        <v>119</v>
      </c>
      <c r="H9236" s="103" t="s">
        <v>308</v>
      </c>
      <c r="I9236" s="103" t="s">
        <v>92</v>
      </c>
      <c r="J9236" s="215">
        <v>3616.82</v>
      </c>
      <c r="K9236" s="216" t="s">
        <v>88</v>
      </c>
    </row>
    <row r="9237" spans="1:11" x14ac:dyDescent="0.25">
      <c r="A9237" s="103" t="s">
        <v>808</v>
      </c>
      <c r="B9237" s="103" t="s">
        <v>347</v>
      </c>
      <c r="C9237" s="103" t="s">
        <v>89</v>
      </c>
      <c r="D9237" s="103" t="s">
        <v>91</v>
      </c>
      <c r="E9237" s="103" t="s">
        <v>295</v>
      </c>
      <c r="F9237" s="103" t="s">
        <v>295</v>
      </c>
      <c r="G9237" s="103" t="s">
        <v>96</v>
      </c>
      <c r="H9237" s="103" t="s">
        <v>319</v>
      </c>
      <c r="I9237" s="103" t="s">
        <v>92</v>
      </c>
      <c r="J9237" s="215">
        <v>781.2</v>
      </c>
      <c r="K9237" s="216" t="s">
        <v>88</v>
      </c>
    </row>
    <row r="9238" spans="1:11" x14ac:dyDescent="0.25">
      <c r="A9238" s="103" t="s">
        <v>809</v>
      </c>
      <c r="B9238" s="103" t="s">
        <v>347</v>
      </c>
      <c r="C9238" s="103" t="s">
        <v>89</v>
      </c>
      <c r="D9238" s="103" t="s">
        <v>91</v>
      </c>
      <c r="E9238" s="103" t="s">
        <v>295</v>
      </c>
      <c r="F9238" s="103" t="s">
        <v>295</v>
      </c>
      <c r="G9238" s="103" t="s">
        <v>96</v>
      </c>
      <c r="H9238" s="103" t="s">
        <v>319</v>
      </c>
      <c r="I9238" s="103" t="s">
        <v>92</v>
      </c>
      <c r="J9238" s="215">
        <v>541.95000000000005</v>
      </c>
      <c r="K9238" s="216" t="s">
        <v>88</v>
      </c>
    </row>
    <row r="9239" spans="1:11" x14ac:dyDescent="0.25">
      <c r="A9239" s="103" t="s">
        <v>810</v>
      </c>
      <c r="B9239" s="103" t="s">
        <v>347</v>
      </c>
      <c r="C9239" s="103" t="s">
        <v>89</v>
      </c>
      <c r="D9239" s="103" t="s">
        <v>91</v>
      </c>
      <c r="E9239" s="103" t="s">
        <v>295</v>
      </c>
      <c r="F9239" s="103" t="s">
        <v>295</v>
      </c>
      <c r="G9239" s="103" t="s">
        <v>96</v>
      </c>
      <c r="H9239" s="103" t="s">
        <v>319</v>
      </c>
      <c r="I9239" s="103" t="s">
        <v>92</v>
      </c>
      <c r="J9239" s="215">
        <v>427.29</v>
      </c>
      <c r="K9239" s="216" t="s">
        <v>88</v>
      </c>
    </row>
    <row r="9240" spans="1:11" x14ac:dyDescent="0.25">
      <c r="A9240" s="103" t="s">
        <v>1038</v>
      </c>
      <c r="B9240" s="103" t="s">
        <v>347</v>
      </c>
      <c r="C9240" s="103" t="s">
        <v>89</v>
      </c>
      <c r="D9240" s="103" t="s">
        <v>91</v>
      </c>
      <c r="E9240" s="103" t="s">
        <v>295</v>
      </c>
      <c r="F9240" s="103" t="s">
        <v>295</v>
      </c>
      <c r="G9240" s="103" t="s">
        <v>96</v>
      </c>
      <c r="H9240" s="103" t="s">
        <v>319</v>
      </c>
      <c r="I9240" s="103" t="s">
        <v>92</v>
      </c>
      <c r="J9240" s="215">
        <v>663.07</v>
      </c>
      <c r="K9240" s="216" t="s">
        <v>88</v>
      </c>
    </row>
    <row r="9241" spans="1:11" x14ac:dyDescent="0.25">
      <c r="A9241" s="103" t="s">
        <v>806</v>
      </c>
      <c r="B9241" s="103" t="s">
        <v>347</v>
      </c>
      <c r="C9241" s="103" t="s">
        <v>89</v>
      </c>
      <c r="D9241" s="103" t="s">
        <v>91</v>
      </c>
      <c r="E9241" s="103" t="s">
        <v>295</v>
      </c>
      <c r="F9241" s="103" t="s">
        <v>295</v>
      </c>
      <c r="G9241" s="103" t="s">
        <v>96</v>
      </c>
      <c r="H9241" s="103" t="s">
        <v>319</v>
      </c>
      <c r="I9241" s="103" t="s">
        <v>92</v>
      </c>
      <c r="J9241" s="215">
        <v>480.89</v>
      </c>
      <c r="K9241" s="216" t="s">
        <v>88</v>
      </c>
    </row>
    <row r="9242" spans="1:11" x14ac:dyDescent="0.25">
      <c r="A9242" s="103" t="s">
        <v>807</v>
      </c>
      <c r="B9242" s="103" t="s">
        <v>347</v>
      </c>
      <c r="C9242" s="103" t="s">
        <v>89</v>
      </c>
      <c r="D9242" s="103" t="s">
        <v>91</v>
      </c>
      <c r="E9242" s="103" t="s">
        <v>295</v>
      </c>
      <c r="F9242" s="103" t="s">
        <v>295</v>
      </c>
      <c r="G9242" s="103" t="s">
        <v>96</v>
      </c>
      <c r="H9242" s="103" t="s">
        <v>319</v>
      </c>
      <c r="I9242" s="103" t="s">
        <v>92</v>
      </c>
      <c r="J9242" s="215">
        <v>1100.1500000000001</v>
      </c>
      <c r="K9242" s="216" t="s">
        <v>88</v>
      </c>
    </row>
    <row r="9243" spans="1:11" x14ac:dyDescent="0.25">
      <c r="A9243" s="103" t="s">
        <v>808</v>
      </c>
      <c r="B9243" s="103" t="s">
        <v>347</v>
      </c>
      <c r="C9243" s="103" t="s">
        <v>89</v>
      </c>
      <c r="D9243" s="103" t="s">
        <v>91</v>
      </c>
      <c r="E9243" s="103" t="s">
        <v>295</v>
      </c>
      <c r="F9243" s="103" t="s">
        <v>295</v>
      </c>
      <c r="G9243" s="103" t="s">
        <v>166</v>
      </c>
      <c r="H9243" s="103" t="s">
        <v>322</v>
      </c>
      <c r="I9243" s="103" t="s">
        <v>92</v>
      </c>
      <c r="J9243" s="215">
        <v>72.98</v>
      </c>
      <c r="K9243" s="216" t="s">
        <v>88</v>
      </c>
    </row>
    <row r="9244" spans="1:11" x14ac:dyDescent="0.25">
      <c r="A9244" s="103" t="s">
        <v>807</v>
      </c>
      <c r="B9244" s="103" t="s">
        <v>347</v>
      </c>
      <c r="C9244" s="103" t="s">
        <v>89</v>
      </c>
      <c r="D9244" s="103" t="s">
        <v>91</v>
      </c>
      <c r="E9244" s="103" t="s">
        <v>295</v>
      </c>
      <c r="F9244" s="103" t="s">
        <v>295</v>
      </c>
      <c r="G9244" s="103" t="s">
        <v>166</v>
      </c>
      <c r="H9244" s="103" t="s">
        <v>322</v>
      </c>
      <c r="I9244" s="103" t="s">
        <v>92</v>
      </c>
      <c r="J9244" s="215">
        <v>-42.57</v>
      </c>
      <c r="K9244" s="216" t="s">
        <v>88</v>
      </c>
    </row>
    <row r="9245" spans="1:11" x14ac:dyDescent="0.25">
      <c r="A9245" s="103" t="s">
        <v>808</v>
      </c>
      <c r="B9245" s="103" t="s">
        <v>347</v>
      </c>
      <c r="C9245" s="103" t="s">
        <v>89</v>
      </c>
      <c r="D9245" s="103" t="s">
        <v>91</v>
      </c>
      <c r="E9245" s="103" t="s">
        <v>295</v>
      </c>
      <c r="F9245" s="103" t="s">
        <v>295</v>
      </c>
      <c r="G9245" s="103" t="s">
        <v>118</v>
      </c>
      <c r="H9245" s="103" t="s">
        <v>323</v>
      </c>
      <c r="I9245" s="103" t="s">
        <v>92</v>
      </c>
      <c r="J9245" s="215">
        <v>172.88</v>
      </c>
      <c r="K9245" s="216" t="s">
        <v>88</v>
      </c>
    </row>
    <row r="9246" spans="1:11" x14ac:dyDescent="0.25">
      <c r="A9246" s="103" t="s">
        <v>809</v>
      </c>
      <c r="B9246" s="103" t="s">
        <v>347</v>
      </c>
      <c r="C9246" s="103" t="s">
        <v>89</v>
      </c>
      <c r="D9246" s="103" t="s">
        <v>91</v>
      </c>
      <c r="E9246" s="103" t="s">
        <v>295</v>
      </c>
      <c r="F9246" s="103" t="s">
        <v>295</v>
      </c>
      <c r="G9246" s="103" t="s">
        <v>118</v>
      </c>
      <c r="H9246" s="103" t="s">
        <v>323</v>
      </c>
      <c r="I9246" s="103" t="s">
        <v>92</v>
      </c>
      <c r="J9246" s="215">
        <v>187</v>
      </c>
      <c r="K9246" s="216" t="s">
        <v>88</v>
      </c>
    </row>
    <row r="9247" spans="1:11" x14ac:dyDescent="0.25">
      <c r="A9247" s="103" t="s">
        <v>810</v>
      </c>
      <c r="B9247" s="103" t="s">
        <v>347</v>
      </c>
      <c r="C9247" s="103" t="s">
        <v>89</v>
      </c>
      <c r="D9247" s="103" t="s">
        <v>91</v>
      </c>
      <c r="E9247" s="103" t="s">
        <v>295</v>
      </c>
      <c r="F9247" s="103" t="s">
        <v>295</v>
      </c>
      <c r="G9247" s="103" t="s">
        <v>118</v>
      </c>
      <c r="H9247" s="103" t="s">
        <v>323</v>
      </c>
      <c r="I9247" s="103" t="s">
        <v>92</v>
      </c>
      <c r="J9247" s="215">
        <v>237.15</v>
      </c>
      <c r="K9247" s="216" t="s">
        <v>88</v>
      </c>
    </row>
    <row r="9248" spans="1:11" x14ac:dyDescent="0.25">
      <c r="A9248" s="103" t="s">
        <v>1038</v>
      </c>
      <c r="B9248" s="103" t="s">
        <v>347</v>
      </c>
      <c r="C9248" s="103" t="s">
        <v>89</v>
      </c>
      <c r="D9248" s="103" t="s">
        <v>91</v>
      </c>
      <c r="E9248" s="103" t="s">
        <v>295</v>
      </c>
      <c r="F9248" s="103" t="s">
        <v>295</v>
      </c>
      <c r="G9248" s="103" t="s">
        <v>118</v>
      </c>
      <c r="H9248" s="103" t="s">
        <v>323</v>
      </c>
      <c r="I9248" s="103" t="s">
        <v>92</v>
      </c>
      <c r="J9248" s="215">
        <v>-5.97</v>
      </c>
      <c r="K9248" s="216" t="s">
        <v>88</v>
      </c>
    </row>
    <row r="9249" spans="1:11" x14ac:dyDescent="0.25">
      <c r="A9249" s="103" t="s">
        <v>806</v>
      </c>
      <c r="B9249" s="103" t="s">
        <v>347</v>
      </c>
      <c r="C9249" s="103" t="s">
        <v>89</v>
      </c>
      <c r="D9249" s="103" t="s">
        <v>91</v>
      </c>
      <c r="E9249" s="103" t="s">
        <v>295</v>
      </c>
      <c r="F9249" s="103" t="s">
        <v>295</v>
      </c>
      <c r="G9249" s="103" t="s">
        <v>118</v>
      </c>
      <c r="H9249" s="103" t="s">
        <v>323</v>
      </c>
      <c r="I9249" s="103" t="s">
        <v>92</v>
      </c>
      <c r="J9249" s="215">
        <v>7.6</v>
      </c>
      <c r="K9249" s="216" t="s">
        <v>88</v>
      </c>
    </row>
    <row r="9250" spans="1:11" x14ac:dyDescent="0.25">
      <c r="A9250" s="103" t="s">
        <v>807</v>
      </c>
      <c r="B9250" s="103" t="s">
        <v>347</v>
      </c>
      <c r="C9250" s="103" t="s">
        <v>89</v>
      </c>
      <c r="D9250" s="103" t="s">
        <v>91</v>
      </c>
      <c r="E9250" s="103" t="s">
        <v>295</v>
      </c>
      <c r="F9250" s="103" t="s">
        <v>295</v>
      </c>
      <c r="G9250" s="103" t="s">
        <v>118</v>
      </c>
      <c r="H9250" s="103" t="s">
        <v>323</v>
      </c>
      <c r="I9250" s="103" t="s">
        <v>92</v>
      </c>
      <c r="J9250" s="215">
        <v>218.09</v>
      </c>
      <c r="K9250" s="216" t="s">
        <v>88</v>
      </c>
    </row>
    <row r="9251" spans="1:11" x14ac:dyDescent="0.25">
      <c r="A9251" s="103" t="s">
        <v>807</v>
      </c>
      <c r="B9251" s="103" t="s">
        <v>347</v>
      </c>
      <c r="C9251" s="103" t="s">
        <v>89</v>
      </c>
      <c r="D9251" s="103" t="s">
        <v>91</v>
      </c>
      <c r="E9251" s="103" t="s">
        <v>342</v>
      </c>
      <c r="F9251" s="103" t="s">
        <v>295</v>
      </c>
      <c r="G9251" s="103" t="s">
        <v>499</v>
      </c>
      <c r="H9251" s="103" t="s">
        <v>500</v>
      </c>
      <c r="I9251" s="103" t="s">
        <v>92</v>
      </c>
      <c r="J9251" s="215">
        <v>145.16</v>
      </c>
      <c r="K9251" s="216" t="s">
        <v>344</v>
      </c>
    </row>
    <row r="9252" spans="1:11" x14ac:dyDescent="0.25">
      <c r="A9252" s="103" t="s">
        <v>808</v>
      </c>
      <c r="B9252" s="103" t="s">
        <v>347</v>
      </c>
      <c r="C9252" s="103" t="s">
        <v>89</v>
      </c>
      <c r="D9252" s="103" t="s">
        <v>91</v>
      </c>
      <c r="E9252" s="103" t="s">
        <v>342</v>
      </c>
      <c r="F9252" s="103" t="s">
        <v>295</v>
      </c>
      <c r="G9252" s="103" t="s">
        <v>505</v>
      </c>
      <c r="H9252" s="103" t="s">
        <v>506</v>
      </c>
      <c r="I9252" s="103" t="s">
        <v>92</v>
      </c>
      <c r="J9252" s="215">
        <v>278.07</v>
      </c>
      <c r="K9252" s="216" t="s">
        <v>344</v>
      </c>
    </row>
    <row r="9253" spans="1:11" x14ac:dyDescent="0.25">
      <c r="A9253" s="103" t="s">
        <v>807</v>
      </c>
      <c r="B9253" s="103" t="s">
        <v>347</v>
      </c>
      <c r="C9253" s="103" t="s">
        <v>89</v>
      </c>
      <c r="D9253" s="103" t="s">
        <v>91</v>
      </c>
      <c r="E9253" s="103" t="s">
        <v>342</v>
      </c>
      <c r="F9253" s="103" t="s">
        <v>295</v>
      </c>
      <c r="G9253" s="103" t="s">
        <v>505</v>
      </c>
      <c r="H9253" s="103" t="s">
        <v>506</v>
      </c>
      <c r="I9253" s="103" t="s">
        <v>92</v>
      </c>
      <c r="J9253" s="215">
        <v>-162.21</v>
      </c>
      <c r="K9253" s="216" t="s">
        <v>344</v>
      </c>
    </row>
    <row r="9254" spans="1:11" x14ac:dyDescent="0.25">
      <c r="A9254" s="103" t="s">
        <v>807</v>
      </c>
      <c r="B9254" s="103" t="s">
        <v>347</v>
      </c>
      <c r="C9254" s="103" t="s">
        <v>89</v>
      </c>
      <c r="D9254" s="103" t="s">
        <v>91</v>
      </c>
      <c r="E9254" s="103" t="s">
        <v>342</v>
      </c>
      <c r="F9254" s="103" t="s">
        <v>295</v>
      </c>
      <c r="G9254" s="103" t="s">
        <v>529</v>
      </c>
      <c r="H9254" s="103" t="s">
        <v>530</v>
      </c>
      <c r="I9254" s="103" t="s">
        <v>92</v>
      </c>
      <c r="J9254" s="215">
        <v>58.19</v>
      </c>
      <c r="K9254" s="216" t="s">
        <v>344</v>
      </c>
    </row>
    <row r="9255" spans="1:11" x14ac:dyDescent="0.25">
      <c r="A9255" s="103" t="s">
        <v>808</v>
      </c>
      <c r="B9255" s="103" t="s">
        <v>347</v>
      </c>
      <c r="C9255" s="103" t="s">
        <v>89</v>
      </c>
      <c r="D9255" s="103" t="s">
        <v>91</v>
      </c>
      <c r="E9255" s="103" t="s">
        <v>342</v>
      </c>
      <c r="F9255" s="103" t="s">
        <v>295</v>
      </c>
      <c r="G9255" s="103" t="s">
        <v>172</v>
      </c>
      <c r="H9255" s="103" t="s">
        <v>345</v>
      </c>
      <c r="I9255" s="103" t="s">
        <v>92</v>
      </c>
      <c r="J9255" s="215">
        <v>1177.28</v>
      </c>
      <c r="K9255" s="216" t="s">
        <v>344</v>
      </c>
    </row>
    <row r="9256" spans="1:11" x14ac:dyDescent="0.25">
      <c r="A9256" s="103" t="s">
        <v>809</v>
      </c>
      <c r="B9256" s="103" t="s">
        <v>347</v>
      </c>
      <c r="C9256" s="103" t="s">
        <v>89</v>
      </c>
      <c r="D9256" s="103" t="s">
        <v>91</v>
      </c>
      <c r="E9256" s="103" t="s">
        <v>342</v>
      </c>
      <c r="F9256" s="103" t="s">
        <v>295</v>
      </c>
      <c r="G9256" s="103" t="s">
        <v>172</v>
      </c>
      <c r="H9256" s="103" t="s">
        <v>345</v>
      </c>
      <c r="I9256" s="103" t="s">
        <v>92</v>
      </c>
      <c r="J9256" s="215">
        <v>1166.51</v>
      </c>
      <c r="K9256" s="216" t="s">
        <v>344</v>
      </c>
    </row>
    <row r="9257" spans="1:11" x14ac:dyDescent="0.25">
      <c r="A9257" s="103" t="s">
        <v>810</v>
      </c>
      <c r="B9257" s="103" t="s">
        <v>347</v>
      </c>
      <c r="C9257" s="103" t="s">
        <v>89</v>
      </c>
      <c r="D9257" s="103" t="s">
        <v>91</v>
      </c>
      <c r="E9257" s="103" t="s">
        <v>342</v>
      </c>
      <c r="F9257" s="103" t="s">
        <v>295</v>
      </c>
      <c r="G9257" s="103" t="s">
        <v>172</v>
      </c>
      <c r="H9257" s="103" t="s">
        <v>345</v>
      </c>
      <c r="I9257" s="103" t="s">
        <v>92</v>
      </c>
      <c r="J9257" s="215">
        <v>1077.81</v>
      </c>
      <c r="K9257" s="216" t="s">
        <v>344</v>
      </c>
    </row>
    <row r="9258" spans="1:11" x14ac:dyDescent="0.25">
      <c r="A9258" s="103" t="s">
        <v>1038</v>
      </c>
      <c r="B9258" s="103" t="s">
        <v>347</v>
      </c>
      <c r="C9258" s="103" t="s">
        <v>89</v>
      </c>
      <c r="D9258" s="103" t="s">
        <v>91</v>
      </c>
      <c r="E9258" s="103" t="s">
        <v>342</v>
      </c>
      <c r="F9258" s="103" t="s">
        <v>295</v>
      </c>
      <c r="G9258" s="103" t="s">
        <v>172</v>
      </c>
      <c r="H9258" s="103" t="s">
        <v>345</v>
      </c>
      <c r="I9258" s="103" t="s">
        <v>92</v>
      </c>
      <c r="J9258" s="215">
        <v>1742.06</v>
      </c>
      <c r="K9258" s="216" t="s">
        <v>344</v>
      </c>
    </row>
    <row r="9259" spans="1:11" x14ac:dyDescent="0.25">
      <c r="A9259" s="103" t="s">
        <v>806</v>
      </c>
      <c r="B9259" s="103" t="s">
        <v>347</v>
      </c>
      <c r="C9259" s="103" t="s">
        <v>89</v>
      </c>
      <c r="D9259" s="103" t="s">
        <v>91</v>
      </c>
      <c r="E9259" s="103" t="s">
        <v>342</v>
      </c>
      <c r="F9259" s="103" t="s">
        <v>295</v>
      </c>
      <c r="G9259" s="103" t="s">
        <v>172</v>
      </c>
      <c r="H9259" s="103" t="s">
        <v>345</v>
      </c>
      <c r="I9259" s="103" t="s">
        <v>92</v>
      </c>
      <c r="J9259" s="215">
        <v>1735.89</v>
      </c>
      <c r="K9259" s="216" t="s">
        <v>344</v>
      </c>
    </row>
    <row r="9260" spans="1:11" x14ac:dyDescent="0.25">
      <c r="A9260" s="103" t="s">
        <v>807</v>
      </c>
      <c r="B9260" s="103" t="s">
        <v>347</v>
      </c>
      <c r="C9260" s="103" t="s">
        <v>89</v>
      </c>
      <c r="D9260" s="103" t="s">
        <v>91</v>
      </c>
      <c r="E9260" s="103" t="s">
        <v>342</v>
      </c>
      <c r="F9260" s="103" t="s">
        <v>295</v>
      </c>
      <c r="G9260" s="103" t="s">
        <v>172</v>
      </c>
      <c r="H9260" s="103" t="s">
        <v>345</v>
      </c>
      <c r="I9260" s="103" t="s">
        <v>92</v>
      </c>
      <c r="J9260" s="215">
        <v>2418.4899999999998</v>
      </c>
      <c r="K9260" s="216" t="s">
        <v>344</v>
      </c>
    </row>
    <row r="9261" spans="1:11" x14ac:dyDescent="0.25">
      <c r="A9261" s="103" t="s">
        <v>808</v>
      </c>
      <c r="B9261" s="103" t="s">
        <v>347</v>
      </c>
      <c r="C9261" s="103" t="s">
        <v>89</v>
      </c>
      <c r="D9261" s="103" t="s">
        <v>91</v>
      </c>
      <c r="E9261" s="111"/>
      <c r="F9261" s="103" t="s">
        <v>295</v>
      </c>
      <c r="G9261" s="103" t="s">
        <v>559</v>
      </c>
      <c r="H9261" s="103" t="s">
        <v>560</v>
      </c>
      <c r="I9261" s="103" t="s">
        <v>92</v>
      </c>
      <c r="J9261" s="215">
        <v>722.71</v>
      </c>
      <c r="K9261" s="216" t="s">
        <v>347</v>
      </c>
    </row>
    <row r="9262" spans="1:11" x14ac:dyDescent="0.25">
      <c r="A9262" s="103" t="s">
        <v>809</v>
      </c>
      <c r="B9262" s="103" t="s">
        <v>347</v>
      </c>
      <c r="C9262" s="103" t="s">
        <v>89</v>
      </c>
      <c r="D9262" s="103" t="s">
        <v>91</v>
      </c>
      <c r="E9262" s="111"/>
      <c r="F9262" s="103" t="s">
        <v>295</v>
      </c>
      <c r="G9262" s="103" t="s">
        <v>559</v>
      </c>
      <c r="H9262" s="103" t="s">
        <v>560</v>
      </c>
      <c r="I9262" s="103" t="s">
        <v>92</v>
      </c>
      <c r="J9262" s="215">
        <v>632.26</v>
      </c>
      <c r="K9262" s="216" t="s">
        <v>347</v>
      </c>
    </row>
    <row r="9263" spans="1:11" x14ac:dyDescent="0.25">
      <c r="A9263" s="103" t="s">
        <v>810</v>
      </c>
      <c r="B9263" s="103" t="s">
        <v>347</v>
      </c>
      <c r="C9263" s="103" t="s">
        <v>89</v>
      </c>
      <c r="D9263" s="103" t="s">
        <v>91</v>
      </c>
      <c r="E9263" s="111"/>
      <c r="F9263" s="103" t="s">
        <v>295</v>
      </c>
      <c r="G9263" s="103" t="s">
        <v>559</v>
      </c>
      <c r="H9263" s="103" t="s">
        <v>560</v>
      </c>
      <c r="I9263" s="103" t="s">
        <v>92</v>
      </c>
      <c r="J9263" s="215">
        <v>552.94000000000005</v>
      </c>
      <c r="K9263" s="216" t="s">
        <v>347</v>
      </c>
    </row>
    <row r="9264" spans="1:11" x14ac:dyDescent="0.25">
      <c r="A9264" s="103" t="s">
        <v>1038</v>
      </c>
      <c r="B9264" s="103" t="s">
        <v>347</v>
      </c>
      <c r="C9264" s="103" t="s">
        <v>89</v>
      </c>
      <c r="D9264" s="103" t="s">
        <v>91</v>
      </c>
      <c r="E9264" s="111"/>
      <c r="F9264" s="103" t="s">
        <v>295</v>
      </c>
      <c r="G9264" s="103" t="s">
        <v>559</v>
      </c>
      <c r="H9264" s="103" t="s">
        <v>560</v>
      </c>
      <c r="I9264" s="103" t="s">
        <v>92</v>
      </c>
      <c r="J9264" s="215">
        <v>720.9</v>
      </c>
      <c r="K9264" s="216" t="s">
        <v>347</v>
      </c>
    </row>
    <row r="9265" spans="1:11" x14ac:dyDescent="0.25">
      <c r="A9265" s="103" t="s">
        <v>806</v>
      </c>
      <c r="B9265" s="103" t="s">
        <v>347</v>
      </c>
      <c r="C9265" s="103" t="s">
        <v>89</v>
      </c>
      <c r="D9265" s="103" t="s">
        <v>91</v>
      </c>
      <c r="E9265" s="111"/>
      <c r="F9265" s="103" t="s">
        <v>295</v>
      </c>
      <c r="G9265" s="103" t="s">
        <v>559</v>
      </c>
      <c r="H9265" s="103" t="s">
        <v>560</v>
      </c>
      <c r="I9265" s="103" t="s">
        <v>92</v>
      </c>
      <c r="J9265" s="215">
        <v>724.76</v>
      </c>
      <c r="K9265" s="216" t="s">
        <v>347</v>
      </c>
    </row>
    <row r="9266" spans="1:11" x14ac:dyDescent="0.25">
      <c r="A9266" s="103" t="s">
        <v>807</v>
      </c>
      <c r="B9266" s="103" t="s">
        <v>347</v>
      </c>
      <c r="C9266" s="103" t="s">
        <v>89</v>
      </c>
      <c r="D9266" s="103" t="s">
        <v>91</v>
      </c>
      <c r="E9266" s="111"/>
      <c r="F9266" s="103" t="s">
        <v>295</v>
      </c>
      <c r="G9266" s="103" t="s">
        <v>559</v>
      </c>
      <c r="H9266" s="103" t="s">
        <v>560</v>
      </c>
      <c r="I9266" s="103" t="s">
        <v>92</v>
      </c>
      <c r="J9266" s="215">
        <v>582.83000000000004</v>
      </c>
      <c r="K9266" s="216" t="s">
        <v>347</v>
      </c>
    </row>
    <row r="9267" spans="1:11" x14ac:dyDescent="0.25">
      <c r="A9267" s="103" t="s">
        <v>808</v>
      </c>
      <c r="B9267" s="103" t="s">
        <v>347</v>
      </c>
      <c r="C9267" s="103" t="s">
        <v>89</v>
      </c>
      <c r="D9267" s="103" t="s">
        <v>91</v>
      </c>
      <c r="E9267" s="103" t="s">
        <v>346</v>
      </c>
      <c r="F9267" s="103" t="s">
        <v>295</v>
      </c>
      <c r="G9267" s="103" t="s">
        <v>221</v>
      </c>
      <c r="H9267" s="103" t="s">
        <v>404</v>
      </c>
      <c r="I9267" s="103" t="s">
        <v>92</v>
      </c>
      <c r="J9267" s="215">
        <v>727.71</v>
      </c>
      <c r="K9267" s="216" t="s">
        <v>347</v>
      </c>
    </row>
    <row r="9268" spans="1:11" x14ac:dyDescent="0.25">
      <c r="A9268" s="103" t="s">
        <v>809</v>
      </c>
      <c r="B9268" s="103" t="s">
        <v>347</v>
      </c>
      <c r="C9268" s="103" t="s">
        <v>89</v>
      </c>
      <c r="D9268" s="103" t="s">
        <v>91</v>
      </c>
      <c r="E9268" s="103" t="s">
        <v>346</v>
      </c>
      <c r="F9268" s="103" t="s">
        <v>295</v>
      </c>
      <c r="G9268" s="103" t="s">
        <v>221</v>
      </c>
      <c r="H9268" s="103" t="s">
        <v>404</v>
      </c>
      <c r="I9268" s="103" t="s">
        <v>92</v>
      </c>
      <c r="J9268" s="215">
        <v>514.64</v>
      </c>
      <c r="K9268" s="216" t="s">
        <v>347</v>
      </c>
    </row>
    <row r="9269" spans="1:11" x14ac:dyDescent="0.25">
      <c r="A9269" s="103" t="s">
        <v>810</v>
      </c>
      <c r="B9269" s="103" t="s">
        <v>347</v>
      </c>
      <c r="C9269" s="103" t="s">
        <v>89</v>
      </c>
      <c r="D9269" s="103" t="s">
        <v>91</v>
      </c>
      <c r="E9269" s="103" t="s">
        <v>346</v>
      </c>
      <c r="F9269" s="103" t="s">
        <v>295</v>
      </c>
      <c r="G9269" s="103" t="s">
        <v>221</v>
      </c>
      <c r="H9269" s="103" t="s">
        <v>404</v>
      </c>
      <c r="I9269" s="103" t="s">
        <v>92</v>
      </c>
      <c r="J9269" s="215">
        <v>512.37</v>
      </c>
      <c r="K9269" s="216" t="s">
        <v>347</v>
      </c>
    </row>
    <row r="9270" spans="1:11" x14ac:dyDescent="0.25">
      <c r="A9270" s="103" t="s">
        <v>1038</v>
      </c>
      <c r="B9270" s="103" t="s">
        <v>347</v>
      </c>
      <c r="C9270" s="103" t="s">
        <v>89</v>
      </c>
      <c r="D9270" s="103" t="s">
        <v>91</v>
      </c>
      <c r="E9270" s="103" t="s">
        <v>346</v>
      </c>
      <c r="F9270" s="103" t="s">
        <v>295</v>
      </c>
      <c r="G9270" s="103" t="s">
        <v>221</v>
      </c>
      <c r="H9270" s="103" t="s">
        <v>404</v>
      </c>
      <c r="I9270" s="103" t="s">
        <v>92</v>
      </c>
      <c r="J9270" s="215">
        <v>610.25</v>
      </c>
      <c r="K9270" s="216" t="s">
        <v>347</v>
      </c>
    </row>
    <row r="9271" spans="1:11" x14ac:dyDescent="0.25">
      <c r="A9271" s="103" t="s">
        <v>806</v>
      </c>
      <c r="B9271" s="103" t="s">
        <v>347</v>
      </c>
      <c r="C9271" s="103" t="s">
        <v>89</v>
      </c>
      <c r="D9271" s="103" t="s">
        <v>91</v>
      </c>
      <c r="E9271" s="103" t="s">
        <v>346</v>
      </c>
      <c r="F9271" s="103" t="s">
        <v>295</v>
      </c>
      <c r="G9271" s="103" t="s">
        <v>221</v>
      </c>
      <c r="H9271" s="103" t="s">
        <v>404</v>
      </c>
      <c r="I9271" s="103" t="s">
        <v>92</v>
      </c>
      <c r="J9271" s="215">
        <v>1051.42</v>
      </c>
      <c r="K9271" s="216" t="s">
        <v>347</v>
      </c>
    </row>
    <row r="9272" spans="1:11" x14ac:dyDescent="0.25">
      <c r="A9272" s="103" t="s">
        <v>807</v>
      </c>
      <c r="B9272" s="103" t="s">
        <v>347</v>
      </c>
      <c r="C9272" s="103" t="s">
        <v>89</v>
      </c>
      <c r="D9272" s="103" t="s">
        <v>91</v>
      </c>
      <c r="E9272" s="103" t="s">
        <v>346</v>
      </c>
      <c r="F9272" s="103" t="s">
        <v>295</v>
      </c>
      <c r="G9272" s="103" t="s">
        <v>221</v>
      </c>
      <c r="H9272" s="103" t="s">
        <v>404</v>
      </c>
      <c r="I9272" s="103" t="s">
        <v>92</v>
      </c>
      <c r="J9272" s="215">
        <v>1025.6400000000001</v>
      </c>
      <c r="K9272" s="216" t="s">
        <v>347</v>
      </c>
    </row>
    <row r="9273" spans="1:11" x14ac:dyDescent="0.25">
      <c r="A9273" s="103" t="s">
        <v>1038</v>
      </c>
      <c r="B9273" s="103" t="s">
        <v>347</v>
      </c>
      <c r="C9273" s="103" t="s">
        <v>89</v>
      </c>
      <c r="D9273" s="103" t="s">
        <v>91</v>
      </c>
      <c r="E9273" s="103" t="s">
        <v>346</v>
      </c>
      <c r="F9273" s="103" t="s">
        <v>295</v>
      </c>
      <c r="G9273" s="103" t="s">
        <v>849</v>
      </c>
      <c r="H9273" s="103" t="s">
        <v>850</v>
      </c>
      <c r="I9273" s="103" t="s">
        <v>92</v>
      </c>
      <c r="J9273" s="215">
        <v>1520.16</v>
      </c>
      <c r="K9273" s="216" t="s">
        <v>347</v>
      </c>
    </row>
    <row r="9274" spans="1:11" x14ac:dyDescent="0.25">
      <c r="A9274" s="103" t="s">
        <v>807</v>
      </c>
      <c r="B9274" s="103" t="s">
        <v>347</v>
      </c>
      <c r="C9274" s="103" t="s">
        <v>89</v>
      </c>
      <c r="D9274" s="103" t="s">
        <v>91</v>
      </c>
      <c r="E9274" s="103" t="s">
        <v>346</v>
      </c>
      <c r="F9274" s="103" t="s">
        <v>295</v>
      </c>
      <c r="G9274" s="103" t="s">
        <v>561</v>
      </c>
      <c r="H9274" s="103" t="s">
        <v>562</v>
      </c>
      <c r="I9274" s="103" t="s">
        <v>92</v>
      </c>
      <c r="J9274" s="215">
        <v>49.78</v>
      </c>
      <c r="K9274" s="216" t="s">
        <v>347</v>
      </c>
    </row>
    <row r="9275" spans="1:11" x14ac:dyDescent="0.25">
      <c r="A9275" s="103" t="s">
        <v>807</v>
      </c>
      <c r="B9275" s="103" t="s">
        <v>347</v>
      </c>
      <c r="C9275" s="103" t="s">
        <v>89</v>
      </c>
      <c r="D9275" s="103" t="s">
        <v>91</v>
      </c>
      <c r="E9275" s="103" t="s">
        <v>346</v>
      </c>
      <c r="F9275" s="103" t="s">
        <v>295</v>
      </c>
      <c r="G9275" s="103" t="s">
        <v>211</v>
      </c>
      <c r="H9275" s="103" t="s">
        <v>349</v>
      </c>
      <c r="I9275" s="103" t="s">
        <v>92</v>
      </c>
      <c r="J9275" s="215">
        <v>124.05</v>
      </c>
      <c r="K9275" s="216" t="s">
        <v>347</v>
      </c>
    </row>
    <row r="9276" spans="1:11" x14ac:dyDescent="0.25">
      <c r="A9276" s="103" t="s">
        <v>808</v>
      </c>
      <c r="B9276" s="103" t="s">
        <v>347</v>
      </c>
      <c r="C9276" s="103" t="s">
        <v>89</v>
      </c>
      <c r="D9276" s="103" t="s">
        <v>91</v>
      </c>
      <c r="E9276" s="103" t="s">
        <v>346</v>
      </c>
      <c r="F9276" s="103" t="s">
        <v>295</v>
      </c>
      <c r="G9276" s="103" t="s">
        <v>487</v>
      </c>
      <c r="H9276" s="103" t="s">
        <v>488</v>
      </c>
      <c r="I9276" s="103" t="s">
        <v>92</v>
      </c>
      <c r="J9276" s="215">
        <v>1535.56</v>
      </c>
      <c r="K9276" s="216" t="s">
        <v>347</v>
      </c>
    </row>
    <row r="9277" spans="1:11" x14ac:dyDescent="0.25">
      <c r="A9277" s="103" t="s">
        <v>809</v>
      </c>
      <c r="B9277" s="103" t="s">
        <v>347</v>
      </c>
      <c r="C9277" s="103" t="s">
        <v>89</v>
      </c>
      <c r="D9277" s="103" t="s">
        <v>91</v>
      </c>
      <c r="E9277" s="103" t="s">
        <v>346</v>
      </c>
      <c r="F9277" s="103" t="s">
        <v>295</v>
      </c>
      <c r="G9277" s="103" t="s">
        <v>487</v>
      </c>
      <c r="H9277" s="103" t="s">
        <v>488</v>
      </c>
      <c r="I9277" s="103" t="s">
        <v>92</v>
      </c>
      <c r="J9277" s="215">
        <v>1762.87</v>
      </c>
      <c r="K9277" s="216" t="s">
        <v>347</v>
      </c>
    </row>
    <row r="9278" spans="1:11" x14ac:dyDescent="0.25">
      <c r="A9278" s="103" t="s">
        <v>810</v>
      </c>
      <c r="B9278" s="103" t="s">
        <v>347</v>
      </c>
      <c r="C9278" s="103" t="s">
        <v>89</v>
      </c>
      <c r="D9278" s="103" t="s">
        <v>91</v>
      </c>
      <c r="E9278" s="103" t="s">
        <v>346</v>
      </c>
      <c r="F9278" s="103" t="s">
        <v>295</v>
      </c>
      <c r="G9278" s="103" t="s">
        <v>487</v>
      </c>
      <c r="H9278" s="103" t="s">
        <v>488</v>
      </c>
      <c r="I9278" s="103" t="s">
        <v>92</v>
      </c>
      <c r="J9278" s="215">
        <v>1628.43</v>
      </c>
      <c r="K9278" s="216" t="s">
        <v>347</v>
      </c>
    </row>
    <row r="9279" spans="1:11" x14ac:dyDescent="0.25">
      <c r="A9279" s="103" t="s">
        <v>1038</v>
      </c>
      <c r="B9279" s="103" t="s">
        <v>347</v>
      </c>
      <c r="C9279" s="103" t="s">
        <v>89</v>
      </c>
      <c r="D9279" s="103" t="s">
        <v>91</v>
      </c>
      <c r="E9279" s="103" t="s">
        <v>346</v>
      </c>
      <c r="F9279" s="103" t="s">
        <v>295</v>
      </c>
      <c r="G9279" s="103" t="s">
        <v>487</v>
      </c>
      <c r="H9279" s="103" t="s">
        <v>488</v>
      </c>
      <c r="I9279" s="103" t="s">
        <v>92</v>
      </c>
      <c r="J9279" s="215">
        <v>1452.91</v>
      </c>
      <c r="K9279" s="216" t="s">
        <v>347</v>
      </c>
    </row>
    <row r="9280" spans="1:11" x14ac:dyDescent="0.25">
      <c r="A9280" s="103" t="s">
        <v>806</v>
      </c>
      <c r="B9280" s="103" t="s">
        <v>347</v>
      </c>
      <c r="C9280" s="103" t="s">
        <v>89</v>
      </c>
      <c r="D9280" s="103" t="s">
        <v>91</v>
      </c>
      <c r="E9280" s="103" t="s">
        <v>346</v>
      </c>
      <c r="F9280" s="103" t="s">
        <v>295</v>
      </c>
      <c r="G9280" s="103" t="s">
        <v>487</v>
      </c>
      <c r="H9280" s="103" t="s">
        <v>488</v>
      </c>
      <c r="I9280" s="103" t="s">
        <v>92</v>
      </c>
      <c r="J9280" s="215">
        <v>2178.0700000000002</v>
      </c>
      <c r="K9280" s="216" t="s">
        <v>347</v>
      </c>
    </row>
    <row r="9281" spans="1:11" x14ac:dyDescent="0.25">
      <c r="A9281" s="103" t="s">
        <v>807</v>
      </c>
      <c r="B9281" s="103" t="s">
        <v>347</v>
      </c>
      <c r="C9281" s="103" t="s">
        <v>89</v>
      </c>
      <c r="D9281" s="103" t="s">
        <v>91</v>
      </c>
      <c r="E9281" s="103" t="s">
        <v>346</v>
      </c>
      <c r="F9281" s="103" t="s">
        <v>295</v>
      </c>
      <c r="G9281" s="103" t="s">
        <v>487</v>
      </c>
      <c r="H9281" s="103" t="s">
        <v>488</v>
      </c>
      <c r="I9281" s="103" t="s">
        <v>92</v>
      </c>
      <c r="J9281" s="215">
        <v>2093.37</v>
      </c>
      <c r="K9281" s="216" t="s">
        <v>347</v>
      </c>
    </row>
    <row r="9282" spans="1:11" x14ac:dyDescent="0.25">
      <c r="A9282" s="103" t="s">
        <v>808</v>
      </c>
      <c r="B9282" s="103" t="s">
        <v>347</v>
      </c>
      <c r="C9282" s="103" t="s">
        <v>89</v>
      </c>
      <c r="D9282" s="103" t="s">
        <v>91</v>
      </c>
      <c r="E9282" s="103" t="s">
        <v>346</v>
      </c>
      <c r="F9282" s="103" t="s">
        <v>295</v>
      </c>
      <c r="G9282" s="103" t="s">
        <v>555</v>
      </c>
      <c r="H9282" s="103" t="s">
        <v>556</v>
      </c>
      <c r="I9282" s="103" t="s">
        <v>92</v>
      </c>
      <c r="J9282" s="215">
        <v>-199.72</v>
      </c>
      <c r="K9282" s="216" t="s">
        <v>347</v>
      </c>
    </row>
    <row r="9283" spans="1:11" x14ac:dyDescent="0.25">
      <c r="A9283" s="103" t="s">
        <v>809</v>
      </c>
      <c r="B9283" s="103" t="s">
        <v>347</v>
      </c>
      <c r="C9283" s="103" t="s">
        <v>89</v>
      </c>
      <c r="D9283" s="103" t="s">
        <v>91</v>
      </c>
      <c r="E9283" s="103" t="s">
        <v>346</v>
      </c>
      <c r="F9283" s="103" t="s">
        <v>295</v>
      </c>
      <c r="G9283" s="103" t="s">
        <v>555</v>
      </c>
      <c r="H9283" s="103" t="s">
        <v>556</v>
      </c>
      <c r="I9283" s="103" t="s">
        <v>92</v>
      </c>
      <c r="J9283" s="215">
        <v>3609.26</v>
      </c>
      <c r="K9283" s="216" t="s">
        <v>347</v>
      </c>
    </row>
    <row r="9284" spans="1:11" x14ac:dyDescent="0.25">
      <c r="A9284" s="103" t="s">
        <v>810</v>
      </c>
      <c r="B9284" s="103" t="s">
        <v>347</v>
      </c>
      <c r="C9284" s="103" t="s">
        <v>89</v>
      </c>
      <c r="D9284" s="103" t="s">
        <v>91</v>
      </c>
      <c r="E9284" s="103" t="s">
        <v>346</v>
      </c>
      <c r="F9284" s="103" t="s">
        <v>295</v>
      </c>
      <c r="G9284" s="103" t="s">
        <v>555</v>
      </c>
      <c r="H9284" s="103" t="s">
        <v>556</v>
      </c>
      <c r="I9284" s="103" t="s">
        <v>92</v>
      </c>
      <c r="J9284" s="215">
        <v>2107.63</v>
      </c>
      <c r="K9284" s="216" t="s">
        <v>347</v>
      </c>
    </row>
    <row r="9285" spans="1:11" x14ac:dyDescent="0.25">
      <c r="A9285" s="103" t="s">
        <v>1038</v>
      </c>
      <c r="B9285" s="103" t="s">
        <v>347</v>
      </c>
      <c r="C9285" s="103" t="s">
        <v>89</v>
      </c>
      <c r="D9285" s="103" t="s">
        <v>91</v>
      </c>
      <c r="E9285" s="103" t="s">
        <v>346</v>
      </c>
      <c r="F9285" s="103" t="s">
        <v>295</v>
      </c>
      <c r="G9285" s="103" t="s">
        <v>555</v>
      </c>
      <c r="H9285" s="103" t="s">
        <v>556</v>
      </c>
      <c r="I9285" s="103" t="s">
        <v>92</v>
      </c>
      <c r="J9285" s="215">
        <v>1439.93</v>
      </c>
      <c r="K9285" s="216" t="s">
        <v>347</v>
      </c>
    </row>
    <row r="9286" spans="1:11" x14ac:dyDescent="0.25">
      <c r="A9286" s="103" t="s">
        <v>806</v>
      </c>
      <c r="B9286" s="103" t="s">
        <v>347</v>
      </c>
      <c r="C9286" s="103" t="s">
        <v>89</v>
      </c>
      <c r="D9286" s="103" t="s">
        <v>91</v>
      </c>
      <c r="E9286" s="103" t="s">
        <v>346</v>
      </c>
      <c r="F9286" s="103" t="s">
        <v>295</v>
      </c>
      <c r="G9286" s="103" t="s">
        <v>555</v>
      </c>
      <c r="H9286" s="103" t="s">
        <v>556</v>
      </c>
      <c r="I9286" s="103" t="s">
        <v>92</v>
      </c>
      <c r="J9286" s="215">
        <v>-124.82</v>
      </c>
      <c r="K9286" s="216" t="s">
        <v>347</v>
      </c>
    </row>
    <row r="9287" spans="1:11" x14ac:dyDescent="0.25">
      <c r="A9287" s="103" t="s">
        <v>807</v>
      </c>
      <c r="B9287" s="103" t="s">
        <v>347</v>
      </c>
      <c r="C9287" s="103" t="s">
        <v>89</v>
      </c>
      <c r="D9287" s="103" t="s">
        <v>91</v>
      </c>
      <c r="E9287" s="103" t="s">
        <v>346</v>
      </c>
      <c r="F9287" s="103" t="s">
        <v>295</v>
      </c>
      <c r="G9287" s="103" t="s">
        <v>555</v>
      </c>
      <c r="H9287" s="103" t="s">
        <v>556</v>
      </c>
      <c r="I9287" s="103" t="s">
        <v>92</v>
      </c>
      <c r="J9287" s="215">
        <v>848.2</v>
      </c>
      <c r="K9287" s="216" t="s">
        <v>347</v>
      </c>
    </row>
    <row r="9288" spans="1:11" x14ac:dyDescent="0.25">
      <c r="A9288" s="103" t="s">
        <v>808</v>
      </c>
      <c r="B9288" s="103" t="s">
        <v>347</v>
      </c>
      <c r="C9288" s="103" t="s">
        <v>89</v>
      </c>
      <c r="D9288" s="103" t="s">
        <v>91</v>
      </c>
      <c r="E9288" s="103" t="s">
        <v>346</v>
      </c>
      <c r="F9288" s="103" t="s">
        <v>295</v>
      </c>
      <c r="G9288" s="103" t="s">
        <v>565</v>
      </c>
      <c r="H9288" s="103" t="s">
        <v>566</v>
      </c>
      <c r="I9288" s="103" t="s">
        <v>92</v>
      </c>
      <c r="J9288" s="215">
        <v>305.52</v>
      </c>
      <c r="K9288" s="216" t="s">
        <v>347</v>
      </c>
    </row>
    <row r="9289" spans="1:11" x14ac:dyDescent="0.25">
      <c r="A9289" s="103" t="s">
        <v>809</v>
      </c>
      <c r="B9289" s="103" t="s">
        <v>347</v>
      </c>
      <c r="C9289" s="103" t="s">
        <v>89</v>
      </c>
      <c r="D9289" s="103" t="s">
        <v>91</v>
      </c>
      <c r="E9289" s="103" t="s">
        <v>346</v>
      </c>
      <c r="F9289" s="103" t="s">
        <v>295</v>
      </c>
      <c r="G9289" s="103" t="s">
        <v>565</v>
      </c>
      <c r="H9289" s="103" t="s">
        <v>566</v>
      </c>
      <c r="I9289" s="103" t="s">
        <v>92</v>
      </c>
      <c r="J9289" s="215">
        <v>280.58</v>
      </c>
      <c r="K9289" s="216" t="s">
        <v>347</v>
      </c>
    </row>
    <row r="9290" spans="1:11" x14ac:dyDescent="0.25">
      <c r="A9290" s="103" t="s">
        <v>810</v>
      </c>
      <c r="B9290" s="103" t="s">
        <v>347</v>
      </c>
      <c r="C9290" s="103" t="s">
        <v>89</v>
      </c>
      <c r="D9290" s="103" t="s">
        <v>91</v>
      </c>
      <c r="E9290" s="103" t="s">
        <v>346</v>
      </c>
      <c r="F9290" s="103" t="s">
        <v>295</v>
      </c>
      <c r="G9290" s="103" t="s">
        <v>565</v>
      </c>
      <c r="H9290" s="103" t="s">
        <v>566</v>
      </c>
      <c r="I9290" s="103" t="s">
        <v>92</v>
      </c>
      <c r="J9290" s="215">
        <v>235.17</v>
      </c>
      <c r="K9290" s="216" t="s">
        <v>347</v>
      </c>
    </row>
    <row r="9291" spans="1:11" x14ac:dyDescent="0.25">
      <c r="A9291" s="103" t="s">
        <v>1038</v>
      </c>
      <c r="B9291" s="103" t="s">
        <v>347</v>
      </c>
      <c r="C9291" s="103" t="s">
        <v>89</v>
      </c>
      <c r="D9291" s="103" t="s">
        <v>91</v>
      </c>
      <c r="E9291" s="103" t="s">
        <v>346</v>
      </c>
      <c r="F9291" s="103" t="s">
        <v>295</v>
      </c>
      <c r="G9291" s="103" t="s">
        <v>565</v>
      </c>
      <c r="H9291" s="103" t="s">
        <v>566</v>
      </c>
      <c r="I9291" s="103" t="s">
        <v>92</v>
      </c>
      <c r="J9291" s="215">
        <v>256.04000000000002</v>
      </c>
      <c r="K9291" s="216" t="s">
        <v>347</v>
      </c>
    </row>
    <row r="9292" spans="1:11" x14ac:dyDescent="0.25">
      <c r="A9292" s="103" t="s">
        <v>806</v>
      </c>
      <c r="B9292" s="103" t="s">
        <v>347</v>
      </c>
      <c r="C9292" s="103" t="s">
        <v>89</v>
      </c>
      <c r="D9292" s="103" t="s">
        <v>91</v>
      </c>
      <c r="E9292" s="103" t="s">
        <v>346</v>
      </c>
      <c r="F9292" s="103" t="s">
        <v>295</v>
      </c>
      <c r="G9292" s="103" t="s">
        <v>565</v>
      </c>
      <c r="H9292" s="103" t="s">
        <v>566</v>
      </c>
      <c r="I9292" s="103" t="s">
        <v>92</v>
      </c>
      <c r="J9292" s="215">
        <v>289.94</v>
      </c>
      <c r="K9292" s="216" t="s">
        <v>347</v>
      </c>
    </row>
    <row r="9293" spans="1:11" x14ac:dyDescent="0.25">
      <c r="A9293" s="103" t="s">
        <v>807</v>
      </c>
      <c r="B9293" s="103" t="s">
        <v>347</v>
      </c>
      <c r="C9293" s="103" t="s">
        <v>89</v>
      </c>
      <c r="D9293" s="103" t="s">
        <v>91</v>
      </c>
      <c r="E9293" s="103" t="s">
        <v>346</v>
      </c>
      <c r="F9293" s="103" t="s">
        <v>295</v>
      </c>
      <c r="G9293" s="103" t="s">
        <v>565</v>
      </c>
      <c r="H9293" s="103" t="s">
        <v>566</v>
      </c>
      <c r="I9293" s="103" t="s">
        <v>92</v>
      </c>
      <c r="J9293" s="215">
        <v>269.67</v>
      </c>
      <c r="K9293" s="216" t="s">
        <v>347</v>
      </c>
    </row>
    <row r="9294" spans="1:11" x14ac:dyDescent="0.25">
      <c r="A9294" s="103" t="s">
        <v>808</v>
      </c>
      <c r="B9294" s="103" t="s">
        <v>347</v>
      </c>
      <c r="C9294" s="103" t="s">
        <v>89</v>
      </c>
      <c r="D9294" s="103" t="s">
        <v>91</v>
      </c>
      <c r="E9294" s="103" t="s">
        <v>346</v>
      </c>
      <c r="F9294" s="103" t="s">
        <v>295</v>
      </c>
      <c r="G9294" s="103" t="s">
        <v>210</v>
      </c>
      <c r="H9294" s="103" t="s">
        <v>350</v>
      </c>
      <c r="I9294" s="103" t="s">
        <v>92</v>
      </c>
      <c r="J9294" s="215">
        <v>1264.6400000000001</v>
      </c>
      <c r="K9294" s="216" t="s">
        <v>347</v>
      </c>
    </row>
    <row r="9295" spans="1:11" x14ac:dyDescent="0.25">
      <c r="A9295" s="103" t="s">
        <v>809</v>
      </c>
      <c r="B9295" s="103" t="s">
        <v>347</v>
      </c>
      <c r="C9295" s="103" t="s">
        <v>89</v>
      </c>
      <c r="D9295" s="103" t="s">
        <v>91</v>
      </c>
      <c r="E9295" s="103" t="s">
        <v>346</v>
      </c>
      <c r="F9295" s="103" t="s">
        <v>295</v>
      </c>
      <c r="G9295" s="103" t="s">
        <v>210</v>
      </c>
      <c r="H9295" s="103" t="s">
        <v>350</v>
      </c>
      <c r="I9295" s="103" t="s">
        <v>92</v>
      </c>
      <c r="J9295" s="215">
        <v>996.92</v>
      </c>
      <c r="K9295" s="216" t="s">
        <v>347</v>
      </c>
    </row>
    <row r="9296" spans="1:11" x14ac:dyDescent="0.25">
      <c r="A9296" s="103" t="s">
        <v>810</v>
      </c>
      <c r="B9296" s="103" t="s">
        <v>347</v>
      </c>
      <c r="C9296" s="103" t="s">
        <v>89</v>
      </c>
      <c r="D9296" s="103" t="s">
        <v>91</v>
      </c>
      <c r="E9296" s="103" t="s">
        <v>346</v>
      </c>
      <c r="F9296" s="103" t="s">
        <v>295</v>
      </c>
      <c r="G9296" s="103" t="s">
        <v>210</v>
      </c>
      <c r="H9296" s="103" t="s">
        <v>350</v>
      </c>
      <c r="I9296" s="103" t="s">
        <v>92</v>
      </c>
      <c r="J9296" s="215">
        <v>891.97</v>
      </c>
      <c r="K9296" s="216" t="s">
        <v>347</v>
      </c>
    </row>
    <row r="9297" spans="1:11" x14ac:dyDescent="0.25">
      <c r="A9297" s="103" t="s">
        <v>1038</v>
      </c>
      <c r="B9297" s="103" t="s">
        <v>347</v>
      </c>
      <c r="C9297" s="103" t="s">
        <v>89</v>
      </c>
      <c r="D9297" s="103" t="s">
        <v>91</v>
      </c>
      <c r="E9297" s="103" t="s">
        <v>346</v>
      </c>
      <c r="F9297" s="103" t="s">
        <v>295</v>
      </c>
      <c r="G9297" s="103" t="s">
        <v>210</v>
      </c>
      <c r="H9297" s="103" t="s">
        <v>350</v>
      </c>
      <c r="I9297" s="103" t="s">
        <v>92</v>
      </c>
      <c r="J9297" s="215">
        <v>1160.54</v>
      </c>
      <c r="K9297" s="216" t="s">
        <v>347</v>
      </c>
    </row>
    <row r="9298" spans="1:11" x14ac:dyDescent="0.25">
      <c r="A9298" s="103" t="s">
        <v>806</v>
      </c>
      <c r="B9298" s="103" t="s">
        <v>347</v>
      </c>
      <c r="C9298" s="103" t="s">
        <v>89</v>
      </c>
      <c r="D9298" s="103" t="s">
        <v>91</v>
      </c>
      <c r="E9298" s="103" t="s">
        <v>346</v>
      </c>
      <c r="F9298" s="103" t="s">
        <v>295</v>
      </c>
      <c r="G9298" s="103" t="s">
        <v>210</v>
      </c>
      <c r="H9298" s="103" t="s">
        <v>350</v>
      </c>
      <c r="I9298" s="103" t="s">
        <v>92</v>
      </c>
      <c r="J9298" s="215">
        <v>882.8</v>
      </c>
      <c r="K9298" s="216" t="s">
        <v>347</v>
      </c>
    </row>
    <row r="9299" spans="1:11" x14ac:dyDescent="0.25">
      <c r="A9299" s="103" t="s">
        <v>807</v>
      </c>
      <c r="B9299" s="103" t="s">
        <v>347</v>
      </c>
      <c r="C9299" s="103" t="s">
        <v>89</v>
      </c>
      <c r="D9299" s="103" t="s">
        <v>91</v>
      </c>
      <c r="E9299" s="103" t="s">
        <v>346</v>
      </c>
      <c r="F9299" s="103" t="s">
        <v>295</v>
      </c>
      <c r="G9299" s="103" t="s">
        <v>210</v>
      </c>
      <c r="H9299" s="103" t="s">
        <v>350</v>
      </c>
      <c r="I9299" s="103" t="s">
        <v>92</v>
      </c>
      <c r="J9299" s="215">
        <v>1092.48</v>
      </c>
      <c r="K9299" s="216" t="s">
        <v>347</v>
      </c>
    </row>
    <row r="9300" spans="1:11" x14ac:dyDescent="0.25">
      <c r="A9300" s="103" t="s">
        <v>808</v>
      </c>
      <c r="B9300" s="103" t="s">
        <v>347</v>
      </c>
      <c r="C9300" s="103" t="s">
        <v>89</v>
      </c>
      <c r="D9300" s="103" t="s">
        <v>91</v>
      </c>
      <c r="E9300" s="103" t="s">
        <v>346</v>
      </c>
      <c r="F9300" s="103" t="s">
        <v>295</v>
      </c>
      <c r="G9300" s="103" t="s">
        <v>201</v>
      </c>
      <c r="H9300" s="103" t="s">
        <v>351</v>
      </c>
      <c r="I9300" s="103" t="s">
        <v>92</v>
      </c>
      <c r="J9300" s="215">
        <v>2289.87</v>
      </c>
      <c r="K9300" s="216" t="s">
        <v>347</v>
      </c>
    </row>
    <row r="9301" spans="1:11" x14ac:dyDescent="0.25">
      <c r="A9301" s="103" t="s">
        <v>809</v>
      </c>
      <c r="B9301" s="103" t="s">
        <v>347</v>
      </c>
      <c r="C9301" s="103" t="s">
        <v>89</v>
      </c>
      <c r="D9301" s="103" t="s">
        <v>91</v>
      </c>
      <c r="E9301" s="103" t="s">
        <v>346</v>
      </c>
      <c r="F9301" s="103" t="s">
        <v>295</v>
      </c>
      <c r="G9301" s="103" t="s">
        <v>201</v>
      </c>
      <c r="H9301" s="103" t="s">
        <v>351</v>
      </c>
      <c r="I9301" s="103" t="s">
        <v>92</v>
      </c>
      <c r="J9301" s="215">
        <v>1505.24</v>
      </c>
      <c r="K9301" s="216" t="s">
        <v>347</v>
      </c>
    </row>
    <row r="9302" spans="1:11" x14ac:dyDescent="0.25">
      <c r="A9302" s="103" t="s">
        <v>810</v>
      </c>
      <c r="B9302" s="103" t="s">
        <v>347</v>
      </c>
      <c r="C9302" s="103" t="s">
        <v>89</v>
      </c>
      <c r="D9302" s="103" t="s">
        <v>91</v>
      </c>
      <c r="E9302" s="103" t="s">
        <v>346</v>
      </c>
      <c r="F9302" s="103" t="s">
        <v>295</v>
      </c>
      <c r="G9302" s="103" t="s">
        <v>201</v>
      </c>
      <c r="H9302" s="103" t="s">
        <v>351</v>
      </c>
      <c r="I9302" s="103" t="s">
        <v>92</v>
      </c>
      <c r="J9302" s="215">
        <v>1534.8</v>
      </c>
      <c r="K9302" s="216" t="s">
        <v>347</v>
      </c>
    </row>
    <row r="9303" spans="1:11" x14ac:dyDescent="0.25">
      <c r="A9303" s="103" t="s">
        <v>1038</v>
      </c>
      <c r="B9303" s="103" t="s">
        <v>347</v>
      </c>
      <c r="C9303" s="103" t="s">
        <v>89</v>
      </c>
      <c r="D9303" s="103" t="s">
        <v>91</v>
      </c>
      <c r="E9303" s="103" t="s">
        <v>346</v>
      </c>
      <c r="F9303" s="103" t="s">
        <v>295</v>
      </c>
      <c r="G9303" s="103" t="s">
        <v>201</v>
      </c>
      <c r="H9303" s="103" t="s">
        <v>351</v>
      </c>
      <c r="I9303" s="103" t="s">
        <v>92</v>
      </c>
      <c r="J9303" s="215">
        <v>1735.14</v>
      </c>
      <c r="K9303" s="216" t="s">
        <v>347</v>
      </c>
    </row>
    <row r="9304" spans="1:11" x14ac:dyDescent="0.25">
      <c r="A9304" s="103" t="s">
        <v>806</v>
      </c>
      <c r="B9304" s="103" t="s">
        <v>347</v>
      </c>
      <c r="C9304" s="103" t="s">
        <v>89</v>
      </c>
      <c r="D9304" s="103" t="s">
        <v>91</v>
      </c>
      <c r="E9304" s="103" t="s">
        <v>346</v>
      </c>
      <c r="F9304" s="103" t="s">
        <v>295</v>
      </c>
      <c r="G9304" s="103" t="s">
        <v>201</v>
      </c>
      <c r="H9304" s="103" t="s">
        <v>351</v>
      </c>
      <c r="I9304" s="103" t="s">
        <v>92</v>
      </c>
      <c r="J9304" s="215">
        <v>2886.25</v>
      </c>
      <c r="K9304" s="216" t="s">
        <v>347</v>
      </c>
    </row>
    <row r="9305" spans="1:11" x14ac:dyDescent="0.25">
      <c r="A9305" s="103" t="s">
        <v>807</v>
      </c>
      <c r="B9305" s="103" t="s">
        <v>347</v>
      </c>
      <c r="C9305" s="103" t="s">
        <v>89</v>
      </c>
      <c r="D9305" s="103" t="s">
        <v>91</v>
      </c>
      <c r="E9305" s="103" t="s">
        <v>346</v>
      </c>
      <c r="F9305" s="103" t="s">
        <v>295</v>
      </c>
      <c r="G9305" s="103" t="s">
        <v>201</v>
      </c>
      <c r="H9305" s="103" t="s">
        <v>351</v>
      </c>
      <c r="I9305" s="103" t="s">
        <v>92</v>
      </c>
      <c r="J9305" s="215">
        <v>2281.1999999999998</v>
      </c>
      <c r="K9305" s="216" t="s">
        <v>347</v>
      </c>
    </row>
    <row r="9306" spans="1:11" x14ac:dyDescent="0.25">
      <c r="A9306" s="103" t="s">
        <v>808</v>
      </c>
      <c r="B9306" s="103" t="s">
        <v>347</v>
      </c>
      <c r="C9306" s="103" t="s">
        <v>89</v>
      </c>
      <c r="D9306" s="103" t="s">
        <v>91</v>
      </c>
      <c r="E9306" s="103" t="s">
        <v>346</v>
      </c>
      <c r="F9306" s="103" t="s">
        <v>295</v>
      </c>
      <c r="G9306" s="103" t="s">
        <v>209</v>
      </c>
      <c r="H9306" s="103" t="s">
        <v>352</v>
      </c>
      <c r="I9306" s="103" t="s">
        <v>92</v>
      </c>
      <c r="J9306" s="215">
        <v>-82.11</v>
      </c>
      <c r="K9306" s="216" t="s">
        <v>347</v>
      </c>
    </row>
    <row r="9307" spans="1:11" x14ac:dyDescent="0.25">
      <c r="A9307" s="103" t="s">
        <v>809</v>
      </c>
      <c r="B9307" s="103" t="s">
        <v>347</v>
      </c>
      <c r="C9307" s="103" t="s">
        <v>89</v>
      </c>
      <c r="D9307" s="103" t="s">
        <v>91</v>
      </c>
      <c r="E9307" s="103" t="s">
        <v>346</v>
      </c>
      <c r="F9307" s="103" t="s">
        <v>295</v>
      </c>
      <c r="G9307" s="103" t="s">
        <v>209</v>
      </c>
      <c r="H9307" s="103" t="s">
        <v>352</v>
      </c>
      <c r="I9307" s="103" t="s">
        <v>92</v>
      </c>
      <c r="J9307" s="215">
        <v>681.8</v>
      </c>
      <c r="K9307" s="216" t="s">
        <v>347</v>
      </c>
    </row>
    <row r="9308" spans="1:11" x14ac:dyDescent="0.25">
      <c r="A9308" s="103" t="s">
        <v>810</v>
      </c>
      <c r="B9308" s="103" t="s">
        <v>347</v>
      </c>
      <c r="C9308" s="103" t="s">
        <v>89</v>
      </c>
      <c r="D9308" s="103" t="s">
        <v>91</v>
      </c>
      <c r="E9308" s="103" t="s">
        <v>346</v>
      </c>
      <c r="F9308" s="103" t="s">
        <v>295</v>
      </c>
      <c r="G9308" s="103" t="s">
        <v>209</v>
      </c>
      <c r="H9308" s="103" t="s">
        <v>352</v>
      </c>
      <c r="I9308" s="103" t="s">
        <v>92</v>
      </c>
      <c r="J9308" s="215">
        <v>656.64</v>
      </c>
      <c r="K9308" s="216" t="s">
        <v>347</v>
      </c>
    </row>
    <row r="9309" spans="1:11" x14ac:dyDescent="0.25">
      <c r="A9309" s="103" t="s">
        <v>1038</v>
      </c>
      <c r="B9309" s="103" t="s">
        <v>347</v>
      </c>
      <c r="C9309" s="103" t="s">
        <v>89</v>
      </c>
      <c r="D9309" s="103" t="s">
        <v>91</v>
      </c>
      <c r="E9309" s="103" t="s">
        <v>346</v>
      </c>
      <c r="F9309" s="103" t="s">
        <v>295</v>
      </c>
      <c r="G9309" s="103" t="s">
        <v>209</v>
      </c>
      <c r="H9309" s="103" t="s">
        <v>352</v>
      </c>
      <c r="I9309" s="103" t="s">
        <v>92</v>
      </c>
      <c r="J9309" s="215">
        <v>890.85</v>
      </c>
      <c r="K9309" s="216" t="s">
        <v>347</v>
      </c>
    </row>
    <row r="9310" spans="1:11" x14ac:dyDescent="0.25">
      <c r="A9310" s="103" t="s">
        <v>806</v>
      </c>
      <c r="B9310" s="103" t="s">
        <v>347</v>
      </c>
      <c r="C9310" s="103" t="s">
        <v>89</v>
      </c>
      <c r="D9310" s="103" t="s">
        <v>91</v>
      </c>
      <c r="E9310" s="103" t="s">
        <v>346</v>
      </c>
      <c r="F9310" s="103" t="s">
        <v>295</v>
      </c>
      <c r="G9310" s="103" t="s">
        <v>209</v>
      </c>
      <c r="H9310" s="103" t="s">
        <v>352</v>
      </c>
      <c r="I9310" s="103" t="s">
        <v>92</v>
      </c>
      <c r="J9310" s="215">
        <v>117.43</v>
      </c>
      <c r="K9310" s="216" t="s">
        <v>347</v>
      </c>
    </row>
    <row r="9311" spans="1:11" x14ac:dyDescent="0.25">
      <c r="A9311" s="103" t="s">
        <v>807</v>
      </c>
      <c r="B9311" s="103" t="s">
        <v>347</v>
      </c>
      <c r="C9311" s="103" t="s">
        <v>89</v>
      </c>
      <c r="D9311" s="103" t="s">
        <v>91</v>
      </c>
      <c r="E9311" s="103" t="s">
        <v>346</v>
      </c>
      <c r="F9311" s="103" t="s">
        <v>295</v>
      </c>
      <c r="G9311" s="103" t="s">
        <v>209</v>
      </c>
      <c r="H9311" s="103" t="s">
        <v>352</v>
      </c>
      <c r="I9311" s="103" t="s">
        <v>92</v>
      </c>
      <c r="J9311" s="215">
        <v>807.36</v>
      </c>
      <c r="K9311" s="216" t="s">
        <v>347</v>
      </c>
    </row>
    <row r="9312" spans="1:11" x14ac:dyDescent="0.25">
      <c r="A9312" s="103" t="s">
        <v>808</v>
      </c>
      <c r="B9312" s="103" t="s">
        <v>347</v>
      </c>
      <c r="C9312" s="103" t="s">
        <v>89</v>
      </c>
      <c r="D9312" s="103" t="s">
        <v>91</v>
      </c>
      <c r="E9312" s="103" t="s">
        <v>346</v>
      </c>
      <c r="F9312" s="103" t="s">
        <v>295</v>
      </c>
      <c r="G9312" s="103" t="s">
        <v>220</v>
      </c>
      <c r="H9312" s="103" t="s">
        <v>405</v>
      </c>
      <c r="I9312" s="103" t="s">
        <v>92</v>
      </c>
      <c r="J9312" s="215">
        <v>1338.53</v>
      </c>
      <c r="K9312" s="216" t="s">
        <v>347</v>
      </c>
    </row>
    <row r="9313" spans="1:11" x14ac:dyDescent="0.25">
      <c r="A9313" s="103" t="s">
        <v>809</v>
      </c>
      <c r="B9313" s="103" t="s">
        <v>347</v>
      </c>
      <c r="C9313" s="103" t="s">
        <v>89</v>
      </c>
      <c r="D9313" s="103" t="s">
        <v>91</v>
      </c>
      <c r="E9313" s="103" t="s">
        <v>346</v>
      </c>
      <c r="F9313" s="103" t="s">
        <v>295</v>
      </c>
      <c r="G9313" s="103" t="s">
        <v>220</v>
      </c>
      <c r="H9313" s="103" t="s">
        <v>405</v>
      </c>
      <c r="I9313" s="103" t="s">
        <v>92</v>
      </c>
      <c r="J9313" s="215">
        <v>1238.24</v>
      </c>
      <c r="K9313" s="216" t="s">
        <v>347</v>
      </c>
    </row>
    <row r="9314" spans="1:11" x14ac:dyDescent="0.25">
      <c r="A9314" s="103" t="s">
        <v>810</v>
      </c>
      <c r="B9314" s="103" t="s">
        <v>347</v>
      </c>
      <c r="C9314" s="103" t="s">
        <v>89</v>
      </c>
      <c r="D9314" s="103" t="s">
        <v>91</v>
      </c>
      <c r="E9314" s="103" t="s">
        <v>346</v>
      </c>
      <c r="F9314" s="103" t="s">
        <v>295</v>
      </c>
      <c r="G9314" s="103" t="s">
        <v>220</v>
      </c>
      <c r="H9314" s="103" t="s">
        <v>405</v>
      </c>
      <c r="I9314" s="103" t="s">
        <v>92</v>
      </c>
      <c r="J9314" s="215">
        <v>554.24</v>
      </c>
      <c r="K9314" s="216" t="s">
        <v>347</v>
      </c>
    </row>
    <row r="9315" spans="1:11" x14ac:dyDescent="0.25">
      <c r="A9315" s="103" t="s">
        <v>1038</v>
      </c>
      <c r="B9315" s="103" t="s">
        <v>347</v>
      </c>
      <c r="C9315" s="103" t="s">
        <v>89</v>
      </c>
      <c r="D9315" s="103" t="s">
        <v>91</v>
      </c>
      <c r="E9315" s="103" t="s">
        <v>346</v>
      </c>
      <c r="F9315" s="103" t="s">
        <v>295</v>
      </c>
      <c r="G9315" s="103" t="s">
        <v>220</v>
      </c>
      <c r="H9315" s="103" t="s">
        <v>405</v>
      </c>
      <c r="I9315" s="103" t="s">
        <v>92</v>
      </c>
      <c r="J9315" s="215">
        <v>1208.3399999999999</v>
      </c>
      <c r="K9315" s="216" t="s">
        <v>347</v>
      </c>
    </row>
    <row r="9316" spans="1:11" x14ac:dyDescent="0.25">
      <c r="A9316" s="103" t="s">
        <v>806</v>
      </c>
      <c r="B9316" s="103" t="s">
        <v>347</v>
      </c>
      <c r="C9316" s="103" t="s">
        <v>89</v>
      </c>
      <c r="D9316" s="103" t="s">
        <v>91</v>
      </c>
      <c r="E9316" s="103" t="s">
        <v>346</v>
      </c>
      <c r="F9316" s="103" t="s">
        <v>295</v>
      </c>
      <c r="G9316" s="103" t="s">
        <v>220</v>
      </c>
      <c r="H9316" s="103" t="s">
        <v>405</v>
      </c>
      <c r="I9316" s="103" t="s">
        <v>92</v>
      </c>
      <c r="J9316" s="215">
        <v>982.54</v>
      </c>
      <c r="K9316" s="216" t="s">
        <v>347</v>
      </c>
    </row>
    <row r="9317" spans="1:11" x14ac:dyDescent="0.25">
      <c r="A9317" s="103" t="s">
        <v>807</v>
      </c>
      <c r="B9317" s="103" t="s">
        <v>347</v>
      </c>
      <c r="C9317" s="103" t="s">
        <v>89</v>
      </c>
      <c r="D9317" s="103" t="s">
        <v>91</v>
      </c>
      <c r="E9317" s="103" t="s">
        <v>346</v>
      </c>
      <c r="F9317" s="103" t="s">
        <v>295</v>
      </c>
      <c r="G9317" s="103" t="s">
        <v>220</v>
      </c>
      <c r="H9317" s="103" t="s">
        <v>405</v>
      </c>
      <c r="I9317" s="103" t="s">
        <v>92</v>
      </c>
      <c r="J9317" s="215">
        <v>1128.99</v>
      </c>
      <c r="K9317" s="216" t="s">
        <v>347</v>
      </c>
    </row>
    <row r="9318" spans="1:11" x14ac:dyDescent="0.25">
      <c r="A9318" s="103" t="s">
        <v>808</v>
      </c>
      <c r="B9318" s="103" t="s">
        <v>347</v>
      </c>
      <c r="C9318" s="103" t="s">
        <v>89</v>
      </c>
      <c r="D9318" s="103" t="s">
        <v>91</v>
      </c>
      <c r="E9318" s="103" t="s">
        <v>346</v>
      </c>
      <c r="F9318" s="103" t="s">
        <v>295</v>
      </c>
      <c r="G9318" s="103" t="s">
        <v>557</v>
      </c>
      <c r="H9318" s="103" t="s">
        <v>558</v>
      </c>
      <c r="I9318" s="103" t="s">
        <v>92</v>
      </c>
      <c r="J9318" s="215">
        <v>886.62</v>
      </c>
      <c r="K9318" s="216" t="s">
        <v>347</v>
      </c>
    </row>
    <row r="9319" spans="1:11" x14ac:dyDescent="0.25">
      <c r="A9319" s="103" t="s">
        <v>809</v>
      </c>
      <c r="B9319" s="103" t="s">
        <v>347</v>
      </c>
      <c r="C9319" s="103" t="s">
        <v>89</v>
      </c>
      <c r="D9319" s="103" t="s">
        <v>91</v>
      </c>
      <c r="E9319" s="103" t="s">
        <v>346</v>
      </c>
      <c r="F9319" s="103" t="s">
        <v>295</v>
      </c>
      <c r="G9319" s="103" t="s">
        <v>557</v>
      </c>
      <c r="H9319" s="103" t="s">
        <v>558</v>
      </c>
      <c r="I9319" s="103" t="s">
        <v>92</v>
      </c>
      <c r="J9319" s="215">
        <v>716.99</v>
      </c>
      <c r="K9319" s="216" t="s">
        <v>347</v>
      </c>
    </row>
    <row r="9320" spans="1:11" x14ac:dyDescent="0.25">
      <c r="A9320" s="103" t="s">
        <v>810</v>
      </c>
      <c r="B9320" s="103" t="s">
        <v>347</v>
      </c>
      <c r="C9320" s="103" t="s">
        <v>89</v>
      </c>
      <c r="D9320" s="103" t="s">
        <v>91</v>
      </c>
      <c r="E9320" s="103" t="s">
        <v>346</v>
      </c>
      <c r="F9320" s="103" t="s">
        <v>295</v>
      </c>
      <c r="G9320" s="103" t="s">
        <v>557</v>
      </c>
      <c r="H9320" s="103" t="s">
        <v>558</v>
      </c>
      <c r="I9320" s="103" t="s">
        <v>92</v>
      </c>
      <c r="J9320" s="215">
        <v>886.23</v>
      </c>
      <c r="K9320" s="216" t="s">
        <v>347</v>
      </c>
    </row>
    <row r="9321" spans="1:11" x14ac:dyDescent="0.25">
      <c r="A9321" s="103" t="s">
        <v>1038</v>
      </c>
      <c r="B9321" s="103" t="s">
        <v>347</v>
      </c>
      <c r="C9321" s="103" t="s">
        <v>89</v>
      </c>
      <c r="D9321" s="103" t="s">
        <v>91</v>
      </c>
      <c r="E9321" s="103" t="s">
        <v>346</v>
      </c>
      <c r="F9321" s="103" t="s">
        <v>295</v>
      </c>
      <c r="G9321" s="103" t="s">
        <v>557</v>
      </c>
      <c r="H9321" s="103" t="s">
        <v>558</v>
      </c>
      <c r="I9321" s="103" t="s">
        <v>92</v>
      </c>
      <c r="J9321" s="215">
        <v>812.72</v>
      </c>
      <c r="K9321" s="216" t="s">
        <v>347</v>
      </c>
    </row>
    <row r="9322" spans="1:11" x14ac:dyDescent="0.25">
      <c r="A9322" s="103" t="s">
        <v>806</v>
      </c>
      <c r="B9322" s="103" t="s">
        <v>347</v>
      </c>
      <c r="C9322" s="103" t="s">
        <v>89</v>
      </c>
      <c r="D9322" s="103" t="s">
        <v>91</v>
      </c>
      <c r="E9322" s="103" t="s">
        <v>346</v>
      </c>
      <c r="F9322" s="103" t="s">
        <v>295</v>
      </c>
      <c r="G9322" s="103" t="s">
        <v>557</v>
      </c>
      <c r="H9322" s="103" t="s">
        <v>558</v>
      </c>
      <c r="I9322" s="103" t="s">
        <v>92</v>
      </c>
      <c r="J9322" s="215">
        <v>1037.5</v>
      </c>
      <c r="K9322" s="216" t="s">
        <v>347</v>
      </c>
    </row>
    <row r="9323" spans="1:11" x14ac:dyDescent="0.25">
      <c r="A9323" s="103" t="s">
        <v>807</v>
      </c>
      <c r="B9323" s="103" t="s">
        <v>347</v>
      </c>
      <c r="C9323" s="103" t="s">
        <v>89</v>
      </c>
      <c r="D9323" s="103" t="s">
        <v>91</v>
      </c>
      <c r="E9323" s="103" t="s">
        <v>346</v>
      </c>
      <c r="F9323" s="103" t="s">
        <v>295</v>
      </c>
      <c r="G9323" s="103" t="s">
        <v>557</v>
      </c>
      <c r="H9323" s="103" t="s">
        <v>558</v>
      </c>
      <c r="I9323" s="103" t="s">
        <v>92</v>
      </c>
      <c r="J9323" s="215">
        <v>638.24</v>
      </c>
      <c r="K9323" s="216" t="s">
        <v>347</v>
      </c>
    </row>
    <row r="9324" spans="1:11" x14ac:dyDescent="0.25">
      <c r="A9324" s="103" t="s">
        <v>808</v>
      </c>
      <c r="B9324" s="103" t="s">
        <v>347</v>
      </c>
      <c r="C9324" s="103" t="s">
        <v>89</v>
      </c>
      <c r="D9324" s="103" t="s">
        <v>91</v>
      </c>
      <c r="E9324" s="103" t="s">
        <v>346</v>
      </c>
      <c r="F9324" s="103" t="s">
        <v>295</v>
      </c>
      <c r="G9324" s="103" t="s">
        <v>204</v>
      </c>
      <c r="H9324" s="103" t="s">
        <v>353</v>
      </c>
      <c r="I9324" s="103" t="s">
        <v>92</v>
      </c>
      <c r="J9324" s="215">
        <v>2976.7</v>
      </c>
      <c r="K9324" s="216" t="s">
        <v>347</v>
      </c>
    </row>
    <row r="9325" spans="1:11" x14ac:dyDescent="0.25">
      <c r="A9325" s="103" t="s">
        <v>809</v>
      </c>
      <c r="B9325" s="103" t="s">
        <v>347</v>
      </c>
      <c r="C9325" s="103" t="s">
        <v>89</v>
      </c>
      <c r="D9325" s="103" t="s">
        <v>91</v>
      </c>
      <c r="E9325" s="103" t="s">
        <v>346</v>
      </c>
      <c r="F9325" s="103" t="s">
        <v>295</v>
      </c>
      <c r="G9325" s="103" t="s">
        <v>204</v>
      </c>
      <c r="H9325" s="103" t="s">
        <v>353</v>
      </c>
      <c r="I9325" s="103" t="s">
        <v>92</v>
      </c>
      <c r="J9325" s="215">
        <v>1801.23</v>
      </c>
      <c r="K9325" s="216" t="s">
        <v>347</v>
      </c>
    </row>
    <row r="9326" spans="1:11" x14ac:dyDescent="0.25">
      <c r="A9326" s="103" t="s">
        <v>810</v>
      </c>
      <c r="B9326" s="103" t="s">
        <v>347</v>
      </c>
      <c r="C9326" s="103" t="s">
        <v>89</v>
      </c>
      <c r="D9326" s="103" t="s">
        <v>91</v>
      </c>
      <c r="E9326" s="103" t="s">
        <v>346</v>
      </c>
      <c r="F9326" s="103" t="s">
        <v>295</v>
      </c>
      <c r="G9326" s="103" t="s">
        <v>204</v>
      </c>
      <c r="H9326" s="103" t="s">
        <v>353</v>
      </c>
      <c r="I9326" s="103" t="s">
        <v>92</v>
      </c>
      <c r="J9326" s="215">
        <v>2046.53</v>
      </c>
      <c r="K9326" s="216" t="s">
        <v>347</v>
      </c>
    </row>
    <row r="9327" spans="1:11" x14ac:dyDescent="0.25">
      <c r="A9327" s="103" t="s">
        <v>1038</v>
      </c>
      <c r="B9327" s="103" t="s">
        <v>347</v>
      </c>
      <c r="C9327" s="103" t="s">
        <v>89</v>
      </c>
      <c r="D9327" s="103" t="s">
        <v>91</v>
      </c>
      <c r="E9327" s="103" t="s">
        <v>346</v>
      </c>
      <c r="F9327" s="103" t="s">
        <v>295</v>
      </c>
      <c r="G9327" s="103" t="s">
        <v>204</v>
      </c>
      <c r="H9327" s="103" t="s">
        <v>353</v>
      </c>
      <c r="I9327" s="103" t="s">
        <v>92</v>
      </c>
      <c r="J9327" s="215">
        <v>1899.02</v>
      </c>
      <c r="K9327" s="216" t="s">
        <v>347</v>
      </c>
    </row>
    <row r="9328" spans="1:11" x14ac:dyDescent="0.25">
      <c r="A9328" s="103" t="s">
        <v>806</v>
      </c>
      <c r="B9328" s="103" t="s">
        <v>347</v>
      </c>
      <c r="C9328" s="103" t="s">
        <v>89</v>
      </c>
      <c r="D9328" s="103" t="s">
        <v>91</v>
      </c>
      <c r="E9328" s="103" t="s">
        <v>346</v>
      </c>
      <c r="F9328" s="103" t="s">
        <v>295</v>
      </c>
      <c r="G9328" s="103" t="s">
        <v>204</v>
      </c>
      <c r="H9328" s="103" t="s">
        <v>353</v>
      </c>
      <c r="I9328" s="103" t="s">
        <v>92</v>
      </c>
      <c r="J9328" s="215">
        <v>2924.79</v>
      </c>
      <c r="K9328" s="216" t="s">
        <v>347</v>
      </c>
    </row>
    <row r="9329" spans="1:11" x14ac:dyDescent="0.25">
      <c r="A9329" s="103" t="s">
        <v>807</v>
      </c>
      <c r="B9329" s="103" t="s">
        <v>347</v>
      </c>
      <c r="C9329" s="103" t="s">
        <v>89</v>
      </c>
      <c r="D9329" s="103" t="s">
        <v>91</v>
      </c>
      <c r="E9329" s="103" t="s">
        <v>346</v>
      </c>
      <c r="F9329" s="103" t="s">
        <v>295</v>
      </c>
      <c r="G9329" s="103" t="s">
        <v>204</v>
      </c>
      <c r="H9329" s="103" t="s">
        <v>353</v>
      </c>
      <c r="I9329" s="103" t="s">
        <v>92</v>
      </c>
      <c r="J9329" s="215">
        <v>2318.25</v>
      </c>
      <c r="K9329" s="216" t="s">
        <v>347</v>
      </c>
    </row>
    <row r="9330" spans="1:11" x14ac:dyDescent="0.25">
      <c r="A9330" s="103" t="s">
        <v>808</v>
      </c>
      <c r="B9330" s="103" t="s">
        <v>347</v>
      </c>
      <c r="C9330" s="103" t="s">
        <v>89</v>
      </c>
      <c r="D9330" s="103" t="s">
        <v>91</v>
      </c>
      <c r="E9330" s="103" t="s">
        <v>346</v>
      </c>
      <c r="F9330" s="103" t="s">
        <v>295</v>
      </c>
      <c r="G9330" s="103" t="s">
        <v>207</v>
      </c>
      <c r="H9330" s="103" t="s">
        <v>354</v>
      </c>
      <c r="I9330" s="103" t="s">
        <v>92</v>
      </c>
      <c r="J9330" s="215">
        <v>4133.3599999999997</v>
      </c>
      <c r="K9330" s="216" t="s">
        <v>347</v>
      </c>
    </row>
    <row r="9331" spans="1:11" x14ac:dyDescent="0.25">
      <c r="A9331" s="103" t="s">
        <v>809</v>
      </c>
      <c r="B9331" s="103" t="s">
        <v>347</v>
      </c>
      <c r="C9331" s="103" t="s">
        <v>89</v>
      </c>
      <c r="D9331" s="103" t="s">
        <v>91</v>
      </c>
      <c r="E9331" s="103" t="s">
        <v>346</v>
      </c>
      <c r="F9331" s="103" t="s">
        <v>295</v>
      </c>
      <c r="G9331" s="103" t="s">
        <v>207</v>
      </c>
      <c r="H9331" s="103" t="s">
        <v>354</v>
      </c>
      <c r="I9331" s="103" t="s">
        <v>92</v>
      </c>
      <c r="J9331" s="215">
        <v>1833.53</v>
      </c>
      <c r="K9331" s="216" t="s">
        <v>347</v>
      </c>
    </row>
    <row r="9332" spans="1:11" x14ac:dyDescent="0.25">
      <c r="A9332" s="103" t="s">
        <v>810</v>
      </c>
      <c r="B9332" s="103" t="s">
        <v>347</v>
      </c>
      <c r="C9332" s="103" t="s">
        <v>89</v>
      </c>
      <c r="D9332" s="103" t="s">
        <v>91</v>
      </c>
      <c r="E9332" s="103" t="s">
        <v>346</v>
      </c>
      <c r="F9332" s="103" t="s">
        <v>295</v>
      </c>
      <c r="G9332" s="103" t="s">
        <v>207</v>
      </c>
      <c r="H9332" s="103" t="s">
        <v>354</v>
      </c>
      <c r="I9332" s="103" t="s">
        <v>92</v>
      </c>
      <c r="J9332" s="215">
        <v>2028.03</v>
      </c>
      <c r="K9332" s="216" t="s">
        <v>347</v>
      </c>
    </row>
    <row r="9333" spans="1:11" x14ac:dyDescent="0.25">
      <c r="A9333" s="103" t="s">
        <v>1038</v>
      </c>
      <c r="B9333" s="103" t="s">
        <v>347</v>
      </c>
      <c r="C9333" s="103" t="s">
        <v>89</v>
      </c>
      <c r="D9333" s="103" t="s">
        <v>91</v>
      </c>
      <c r="E9333" s="103" t="s">
        <v>346</v>
      </c>
      <c r="F9333" s="103" t="s">
        <v>295</v>
      </c>
      <c r="G9333" s="103" t="s">
        <v>207</v>
      </c>
      <c r="H9333" s="103" t="s">
        <v>354</v>
      </c>
      <c r="I9333" s="103" t="s">
        <v>92</v>
      </c>
      <c r="J9333" s="215">
        <v>3665.67</v>
      </c>
      <c r="K9333" s="216" t="s">
        <v>347</v>
      </c>
    </row>
    <row r="9334" spans="1:11" x14ac:dyDescent="0.25">
      <c r="A9334" s="103" t="s">
        <v>806</v>
      </c>
      <c r="B9334" s="103" t="s">
        <v>347</v>
      </c>
      <c r="C9334" s="103" t="s">
        <v>89</v>
      </c>
      <c r="D9334" s="103" t="s">
        <v>91</v>
      </c>
      <c r="E9334" s="103" t="s">
        <v>346</v>
      </c>
      <c r="F9334" s="103" t="s">
        <v>295</v>
      </c>
      <c r="G9334" s="103" t="s">
        <v>207</v>
      </c>
      <c r="H9334" s="103" t="s">
        <v>354</v>
      </c>
      <c r="I9334" s="103" t="s">
        <v>92</v>
      </c>
      <c r="J9334" s="215">
        <v>2427.16</v>
      </c>
      <c r="K9334" s="216" t="s">
        <v>347</v>
      </c>
    </row>
    <row r="9335" spans="1:11" x14ac:dyDescent="0.25">
      <c r="A9335" s="103" t="s">
        <v>807</v>
      </c>
      <c r="B9335" s="103" t="s">
        <v>347</v>
      </c>
      <c r="C9335" s="103" t="s">
        <v>89</v>
      </c>
      <c r="D9335" s="103" t="s">
        <v>91</v>
      </c>
      <c r="E9335" s="103" t="s">
        <v>346</v>
      </c>
      <c r="F9335" s="103" t="s">
        <v>295</v>
      </c>
      <c r="G9335" s="103" t="s">
        <v>207</v>
      </c>
      <c r="H9335" s="103" t="s">
        <v>354</v>
      </c>
      <c r="I9335" s="103" t="s">
        <v>92</v>
      </c>
      <c r="J9335" s="215">
        <v>3470.55</v>
      </c>
      <c r="K9335" s="216" t="s">
        <v>347</v>
      </c>
    </row>
    <row r="9336" spans="1:11" x14ac:dyDescent="0.25">
      <c r="A9336" s="103" t="s">
        <v>808</v>
      </c>
      <c r="B9336" s="103" t="s">
        <v>347</v>
      </c>
      <c r="C9336" s="103" t="s">
        <v>89</v>
      </c>
      <c r="D9336" s="103" t="s">
        <v>91</v>
      </c>
      <c r="E9336" s="103" t="s">
        <v>346</v>
      </c>
      <c r="F9336" s="103" t="s">
        <v>295</v>
      </c>
      <c r="G9336" s="103" t="s">
        <v>219</v>
      </c>
      <c r="H9336" s="103" t="s">
        <v>406</v>
      </c>
      <c r="I9336" s="103" t="s">
        <v>92</v>
      </c>
      <c r="J9336" s="215">
        <v>5052.87</v>
      </c>
      <c r="K9336" s="216" t="s">
        <v>347</v>
      </c>
    </row>
    <row r="9337" spans="1:11" x14ac:dyDescent="0.25">
      <c r="A9337" s="103" t="s">
        <v>809</v>
      </c>
      <c r="B9337" s="103" t="s">
        <v>347</v>
      </c>
      <c r="C9337" s="103" t="s">
        <v>89</v>
      </c>
      <c r="D9337" s="103" t="s">
        <v>91</v>
      </c>
      <c r="E9337" s="103" t="s">
        <v>346</v>
      </c>
      <c r="F9337" s="103" t="s">
        <v>295</v>
      </c>
      <c r="G9337" s="103" t="s">
        <v>219</v>
      </c>
      <c r="H9337" s="103" t="s">
        <v>406</v>
      </c>
      <c r="I9337" s="103" t="s">
        <v>92</v>
      </c>
      <c r="J9337" s="215">
        <v>3198.04</v>
      </c>
      <c r="K9337" s="216" t="s">
        <v>347</v>
      </c>
    </row>
    <row r="9338" spans="1:11" x14ac:dyDescent="0.25">
      <c r="A9338" s="103" t="s">
        <v>810</v>
      </c>
      <c r="B9338" s="103" t="s">
        <v>347</v>
      </c>
      <c r="C9338" s="103" t="s">
        <v>89</v>
      </c>
      <c r="D9338" s="103" t="s">
        <v>91</v>
      </c>
      <c r="E9338" s="103" t="s">
        <v>346</v>
      </c>
      <c r="F9338" s="103" t="s">
        <v>295</v>
      </c>
      <c r="G9338" s="103" t="s">
        <v>219</v>
      </c>
      <c r="H9338" s="103" t="s">
        <v>406</v>
      </c>
      <c r="I9338" s="103" t="s">
        <v>92</v>
      </c>
      <c r="J9338" s="215">
        <v>2652.91</v>
      </c>
      <c r="K9338" s="216" t="s">
        <v>347</v>
      </c>
    </row>
    <row r="9339" spans="1:11" x14ac:dyDescent="0.25">
      <c r="A9339" s="103" t="s">
        <v>1038</v>
      </c>
      <c r="B9339" s="103" t="s">
        <v>347</v>
      </c>
      <c r="C9339" s="103" t="s">
        <v>89</v>
      </c>
      <c r="D9339" s="103" t="s">
        <v>91</v>
      </c>
      <c r="E9339" s="103" t="s">
        <v>346</v>
      </c>
      <c r="F9339" s="103" t="s">
        <v>295</v>
      </c>
      <c r="G9339" s="103" t="s">
        <v>219</v>
      </c>
      <c r="H9339" s="103" t="s">
        <v>406</v>
      </c>
      <c r="I9339" s="103" t="s">
        <v>92</v>
      </c>
      <c r="J9339" s="215">
        <v>4777.62</v>
      </c>
      <c r="K9339" s="216" t="s">
        <v>347</v>
      </c>
    </row>
    <row r="9340" spans="1:11" x14ac:dyDescent="0.25">
      <c r="A9340" s="103" t="s">
        <v>806</v>
      </c>
      <c r="B9340" s="103" t="s">
        <v>347</v>
      </c>
      <c r="C9340" s="103" t="s">
        <v>89</v>
      </c>
      <c r="D9340" s="103" t="s">
        <v>91</v>
      </c>
      <c r="E9340" s="103" t="s">
        <v>346</v>
      </c>
      <c r="F9340" s="103" t="s">
        <v>295</v>
      </c>
      <c r="G9340" s="103" t="s">
        <v>219</v>
      </c>
      <c r="H9340" s="103" t="s">
        <v>406</v>
      </c>
      <c r="I9340" s="103" t="s">
        <v>92</v>
      </c>
      <c r="J9340" s="215">
        <v>5683.15</v>
      </c>
      <c r="K9340" s="216" t="s">
        <v>347</v>
      </c>
    </row>
    <row r="9341" spans="1:11" x14ac:dyDescent="0.25">
      <c r="A9341" s="103" t="s">
        <v>807</v>
      </c>
      <c r="B9341" s="103" t="s">
        <v>347</v>
      </c>
      <c r="C9341" s="103" t="s">
        <v>89</v>
      </c>
      <c r="D9341" s="103" t="s">
        <v>91</v>
      </c>
      <c r="E9341" s="103" t="s">
        <v>346</v>
      </c>
      <c r="F9341" s="103" t="s">
        <v>295</v>
      </c>
      <c r="G9341" s="103" t="s">
        <v>219</v>
      </c>
      <c r="H9341" s="103" t="s">
        <v>406</v>
      </c>
      <c r="I9341" s="103" t="s">
        <v>92</v>
      </c>
      <c r="J9341" s="215">
        <v>5865.88</v>
      </c>
      <c r="K9341" s="216" t="s">
        <v>347</v>
      </c>
    </row>
    <row r="9342" spans="1:11" x14ac:dyDescent="0.25">
      <c r="A9342" s="103" t="s">
        <v>808</v>
      </c>
      <c r="B9342" s="103" t="s">
        <v>347</v>
      </c>
      <c r="C9342" s="103" t="s">
        <v>89</v>
      </c>
      <c r="D9342" s="103" t="s">
        <v>91</v>
      </c>
      <c r="E9342" s="103" t="s">
        <v>346</v>
      </c>
      <c r="F9342" s="103" t="s">
        <v>295</v>
      </c>
      <c r="G9342" s="103" t="s">
        <v>213</v>
      </c>
      <c r="H9342" s="103" t="s">
        <v>355</v>
      </c>
      <c r="I9342" s="103" t="s">
        <v>92</v>
      </c>
      <c r="J9342" s="215">
        <v>5717.09</v>
      </c>
      <c r="K9342" s="216" t="s">
        <v>347</v>
      </c>
    </row>
    <row r="9343" spans="1:11" x14ac:dyDescent="0.25">
      <c r="A9343" s="103" t="s">
        <v>809</v>
      </c>
      <c r="B9343" s="103" t="s">
        <v>347</v>
      </c>
      <c r="C9343" s="103" t="s">
        <v>89</v>
      </c>
      <c r="D9343" s="103" t="s">
        <v>91</v>
      </c>
      <c r="E9343" s="103" t="s">
        <v>346</v>
      </c>
      <c r="F9343" s="103" t="s">
        <v>295</v>
      </c>
      <c r="G9343" s="103" t="s">
        <v>213</v>
      </c>
      <c r="H9343" s="103" t="s">
        <v>355</v>
      </c>
      <c r="I9343" s="103" t="s">
        <v>92</v>
      </c>
      <c r="J9343" s="215">
        <v>3298.54</v>
      </c>
      <c r="K9343" s="216" t="s">
        <v>347</v>
      </c>
    </row>
    <row r="9344" spans="1:11" x14ac:dyDescent="0.25">
      <c r="A9344" s="103" t="s">
        <v>810</v>
      </c>
      <c r="B9344" s="103" t="s">
        <v>347</v>
      </c>
      <c r="C9344" s="103" t="s">
        <v>89</v>
      </c>
      <c r="D9344" s="103" t="s">
        <v>91</v>
      </c>
      <c r="E9344" s="103" t="s">
        <v>346</v>
      </c>
      <c r="F9344" s="103" t="s">
        <v>295</v>
      </c>
      <c r="G9344" s="103" t="s">
        <v>213</v>
      </c>
      <c r="H9344" s="103" t="s">
        <v>355</v>
      </c>
      <c r="I9344" s="103" t="s">
        <v>92</v>
      </c>
      <c r="J9344" s="215">
        <v>4199.58</v>
      </c>
      <c r="K9344" s="216" t="s">
        <v>347</v>
      </c>
    </row>
    <row r="9345" spans="1:11" x14ac:dyDescent="0.25">
      <c r="A9345" s="103" t="s">
        <v>1038</v>
      </c>
      <c r="B9345" s="103" t="s">
        <v>347</v>
      </c>
      <c r="C9345" s="103" t="s">
        <v>89</v>
      </c>
      <c r="D9345" s="103" t="s">
        <v>91</v>
      </c>
      <c r="E9345" s="103" t="s">
        <v>346</v>
      </c>
      <c r="F9345" s="103" t="s">
        <v>295</v>
      </c>
      <c r="G9345" s="103" t="s">
        <v>213</v>
      </c>
      <c r="H9345" s="103" t="s">
        <v>355</v>
      </c>
      <c r="I9345" s="103" t="s">
        <v>92</v>
      </c>
      <c r="J9345" s="215">
        <v>5108.8500000000004</v>
      </c>
      <c r="K9345" s="216" t="s">
        <v>347</v>
      </c>
    </row>
    <row r="9346" spans="1:11" x14ac:dyDescent="0.25">
      <c r="A9346" s="103" t="s">
        <v>806</v>
      </c>
      <c r="B9346" s="103" t="s">
        <v>347</v>
      </c>
      <c r="C9346" s="103" t="s">
        <v>89</v>
      </c>
      <c r="D9346" s="103" t="s">
        <v>91</v>
      </c>
      <c r="E9346" s="103" t="s">
        <v>346</v>
      </c>
      <c r="F9346" s="103" t="s">
        <v>295</v>
      </c>
      <c r="G9346" s="103" t="s">
        <v>213</v>
      </c>
      <c r="H9346" s="103" t="s">
        <v>355</v>
      </c>
      <c r="I9346" s="103" t="s">
        <v>92</v>
      </c>
      <c r="J9346" s="215">
        <v>5312.35</v>
      </c>
      <c r="K9346" s="216" t="s">
        <v>347</v>
      </c>
    </row>
    <row r="9347" spans="1:11" x14ac:dyDescent="0.25">
      <c r="A9347" s="103" t="s">
        <v>807</v>
      </c>
      <c r="B9347" s="103" t="s">
        <v>347</v>
      </c>
      <c r="C9347" s="103" t="s">
        <v>89</v>
      </c>
      <c r="D9347" s="103" t="s">
        <v>91</v>
      </c>
      <c r="E9347" s="103" t="s">
        <v>346</v>
      </c>
      <c r="F9347" s="103" t="s">
        <v>295</v>
      </c>
      <c r="G9347" s="103" t="s">
        <v>213</v>
      </c>
      <c r="H9347" s="103" t="s">
        <v>355</v>
      </c>
      <c r="I9347" s="103" t="s">
        <v>92</v>
      </c>
      <c r="J9347" s="215">
        <v>5396.97</v>
      </c>
      <c r="K9347" s="216" t="s">
        <v>347</v>
      </c>
    </row>
    <row r="9348" spans="1:11" x14ac:dyDescent="0.25">
      <c r="A9348" s="103" t="s">
        <v>808</v>
      </c>
      <c r="B9348" s="103" t="s">
        <v>347</v>
      </c>
      <c r="C9348" s="103" t="s">
        <v>89</v>
      </c>
      <c r="D9348" s="103" t="s">
        <v>91</v>
      </c>
      <c r="E9348" s="103" t="s">
        <v>295</v>
      </c>
      <c r="F9348" s="103" t="s">
        <v>295</v>
      </c>
      <c r="G9348" s="103" t="s">
        <v>145</v>
      </c>
      <c r="H9348" s="103" t="s">
        <v>359</v>
      </c>
      <c r="I9348" s="103" t="s">
        <v>92</v>
      </c>
      <c r="J9348" s="215">
        <v>2532.67</v>
      </c>
      <c r="K9348" s="216" t="s">
        <v>88</v>
      </c>
    </row>
    <row r="9349" spans="1:11" x14ac:dyDescent="0.25">
      <c r="A9349" s="103" t="s">
        <v>809</v>
      </c>
      <c r="B9349" s="103" t="s">
        <v>347</v>
      </c>
      <c r="C9349" s="103" t="s">
        <v>89</v>
      </c>
      <c r="D9349" s="103" t="s">
        <v>91</v>
      </c>
      <c r="E9349" s="103" t="s">
        <v>295</v>
      </c>
      <c r="F9349" s="103" t="s">
        <v>295</v>
      </c>
      <c r="G9349" s="103" t="s">
        <v>145</v>
      </c>
      <c r="H9349" s="103" t="s">
        <v>359</v>
      </c>
      <c r="I9349" s="103" t="s">
        <v>92</v>
      </c>
      <c r="J9349" s="215">
        <v>2166.8200000000002</v>
      </c>
      <c r="K9349" s="216" t="s">
        <v>88</v>
      </c>
    </row>
    <row r="9350" spans="1:11" x14ac:dyDescent="0.25">
      <c r="A9350" s="103" t="s">
        <v>810</v>
      </c>
      <c r="B9350" s="103" t="s">
        <v>347</v>
      </c>
      <c r="C9350" s="103" t="s">
        <v>89</v>
      </c>
      <c r="D9350" s="103" t="s">
        <v>91</v>
      </c>
      <c r="E9350" s="103" t="s">
        <v>295</v>
      </c>
      <c r="F9350" s="103" t="s">
        <v>295</v>
      </c>
      <c r="G9350" s="103" t="s">
        <v>145</v>
      </c>
      <c r="H9350" s="103" t="s">
        <v>359</v>
      </c>
      <c r="I9350" s="103" t="s">
        <v>92</v>
      </c>
      <c r="J9350" s="215">
        <v>1732.11</v>
      </c>
      <c r="K9350" s="216" t="s">
        <v>88</v>
      </c>
    </row>
    <row r="9351" spans="1:11" x14ac:dyDescent="0.25">
      <c r="A9351" s="103" t="s">
        <v>1038</v>
      </c>
      <c r="B9351" s="103" t="s">
        <v>347</v>
      </c>
      <c r="C9351" s="103" t="s">
        <v>89</v>
      </c>
      <c r="D9351" s="103" t="s">
        <v>91</v>
      </c>
      <c r="E9351" s="103" t="s">
        <v>295</v>
      </c>
      <c r="F9351" s="103" t="s">
        <v>295</v>
      </c>
      <c r="G9351" s="103" t="s">
        <v>145</v>
      </c>
      <c r="H9351" s="103" t="s">
        <v>359</v>
      </c>
      <c r="I9351" s="103" t="s">
        <v>92</v>
      </c>
      <c r="J9351" s="215">
        <v>2396.77</v>
      </c>
      <c r="K9351" s="216" t="s">
        <v>88</v>
      </c>
    </row>
    <row r="9352" spans="1:11" x14ac:dyDescent="0.25">
      <c r="A9352" s="103" t="s">
        <v>806</v>
      </c>
      <c r="B9352" s="103" t="s">
        <v>347</v>
      </c>
      <c r="C9352" s="103" t="s">
        <v>89</v>
      </c>
      <c r="D9352" s="103" t="s">
        <v>91</v>
      </c>
      <c r="E9352" s="103" t="s">
        <v>295</v>
      </c>
      <c r="F9352" s="103" t="s">
        <v>295</v>
      </c>
      <c r="G9352" s="103" t="s">
        <v>145</v>
      </c>
      <c r="H9352" s="103" t="s">
        <v>359</v>
      </c>
      <c r="I9352" s="103" t="s">
        <v>92</v>
      </c>
      <c r="J9352" s="215">
        <v>2140.73</v>
      </c>
      <c r="K9352" s="216" t="s">
        <v>88</v>
      </c>
    </row>
    <row r="9353" spans="1:11" x14ac:dyDescent="0.25">
      <c r="A9353" s="103" t="s">
        <v>807</v>
      </c>
      <c r="B9353" s="103" t="s">
        <v>347</v>
      </c>
      <c r="C9353" s="103" t="s">
        <v>89</v>
      </c>
      <c r="D9353" s="103" t="s">
        <v>91</v>
      </c>
      <c r="E9353" s="103" t="s">
        <v>295</v>
      </c>
      <c r="F9353" s="103" t="s">
        <v>295</v>
      </c>
      <c r="G9353" s="103" t="s">
        <v>145</v>
      </c>
      <c r="H9353" s="103" t="s">
        <v>359</v>
      </c>
      <c r="I9353" s="103" t="s">
        <v>92</v>
      </c>
      <c r="J9353" s="215">
        <v>1579.77</v>
      </c>
      <c r="K9353" s="216" t="s">
        <v>88</v>
      </c>
    </row>
    <row r="9354" spans="1:11" x14ac:dyDescent="0.25">
      <c r="A9354" s="103" t="s">
        <v>808</v>
      </c>
      <c r="B9354" s="103" t="s">
        <v>347</v>
      </c>
      <c r="C9354" s="103" t="s">
        <v>89</v>
      </c>
      <c r="D9354" s="103" t="s">
        <v>91</v>
      </c>
      <c r="E9354" s="103" t="s">
        <v>295</v>
      </c>
      <c r="F9354" s="103" t="s">
        <v>295</v>
      </c>
      <c r="G9354" s="103" t="s">
        <v>147</v>
      </c>
      <c r="H9354" s="103" t="s">
        <v>617</v>
      </c>
      <c r="I9354" s="103" t="s">
        <v>92</v>
      </c>
      <c r="J9354" s="215">
        <v>2427.14</v>
      </c>
      <c r="K9354" s="216" t="s">
        <v>88</v>
      </c>
    </row>
    <row r="9355" spans="1:11" x14ac:dyDescent="0.25">
      <c r="A9355" s="103" t="s">
        <v>809</v>
      </c>
      <c r="B9355" s="103" t="s">
        <v>347</v>
      </c>
      <c r="C9355" s="103" t="s">
        <v>89</v>
      </c>
      <c r="D9355" s="103" t="s">
        <v>91</v>
      </c>
      <c r="E9355" s="103" t="s">
        <v>295</v>
      </c>
      <c r="F9355" s="103" t="s">
        <v>295</v>
      </c>
      <c r="G9355" s="103" t="s">
        <v>147</v>
      </c>
      <c r="H9355" s="103" t="s">
        <v>617</v>
      </c>
      <c r="I9355" s="103" t="s">
        <v>92</v>
      </c>
      <c r="J9355" s="215">
        <v>2107.41</v>
      </c>
      <c r="K9355" s="216" t="s">
        <v>88</v>
      </c>
    </row>
    <row r="9356" spans="1:11" x14ac:dyDescent="0.25">
      <c r="A9356" s="103" t="s">
        <v>810</v>
      </c>
      <c r="B9356" s="103" t="s">
        <v>347</v>
      </c>
      <c r="C9356" s="103" t="s">
        <v>89</v>
      </c>
      <c r="D9356" s="103" t="s">
        <v>91</v>
      </c>
      <c r="E9356" s="103" t="s">
        <v>295</v>
      </c>
      <c r="F9356" s="103" t="s">
        <v>295</v>
      </c>
      <c r="G9356" s="103" t="s">
        <v>147</v>
      </c>
      <c r="H9356" s="103" t="s">
        <v>617</v>
      </c>
      <c r="I9356" s="103" t="s">
        <v>92</v>
      </c>
      <c r="J9356" s="215">
        <v>1219.6099999999999</v>
      </c>
      <c r="K9356" s="216" t="s">
        <v>88</v>
      </c>
    </row>
    <row r="9357" spans="1:11" x14ac:dyDescent="0.25">
      <c r="A9357" s="103" t="s">
        <v>1038</v>
      </c>
      <c r="B9357" s="103" t="s">
        <v>347</v>
      </c>
      <c r="C9357" s="103" t="s">
        <v>89</v>
      </c>
      <c r="D9357" s="103" t="s">
        <v>91</v>
      </c>
      <c r="E9357" s="103" t="s">
        <v>295</v>
      </c>
      <c r="F9357" s="103" t="s">
        <v>295</v>
      </c>
      <c r="G9357" s="103" t="s">
        <v>147</v>
      </c>
      <c r="H9357" s="103" t="s">
        <v>617</v>
      </c>
      <c r="I9357" s="103" t="s">
        <v>92</v>
      </c>
      <c r="J9357" s="215">
        <v>2044.29</v>
      </c>
      <c r="K9357" s="216" t="s">
        <v>88</v>
      </c>
    </row>
    <row r="9358" spans="1:11" x14ac:dyDescent="0.25">
      <c r="A9358" s="103" t="s">
        <v>806</v>
      </c>
      <c r="B9358" s="103" t="s">
        <v>347</v>
      </c>
      <c r="C9358" s="103" t="s">
        <v>89</v>
      </c>
      <c r="D9358" s="103" t="s">
        <v>91</v>
      </c>
      <c r="E9358" s="103" t="s">
        <v>295</v>
      </c>
      <c r="F9358" s="103" t="s">
        <v>295</v>
      </c>
      <c r="G9358" s="103" t="s">
        <v>147</v>
      </c>
      <c r="H9358" s="103" t="s">
        <v>617</v>
      </c>
      <c r="I9358" s="103" t="s">
        <v>92</v>
      </c>
      <c r="J9358" s="215">
        <v>2380.4299999999998</v>
      </c>
      <c r="K9358" s="216" t="s">
        <v>88</v>
      </c>
    </row>
    <row r="9359" spans="1:11" x14ac:dyDescent="0.25">
      <c r="A9359" s="103" t="s">
        <v>807</v>
      </c>
      <c r="B9359" s="103" t="s">
        <v>347</v>
      </c>
      <c r="C9359" s="103" t="s">
        <v>89</v>
      </c>
      <c r="D9359" s="103" t="s">
        <v>91</v>
      </c>
      <c r="E9359" s="103" t="s">
        <v>295</v>
      </c>
      <c r="F9359" s="103" t="s">
        <v>295</v>
      </c>
      <c r="G9359" s="103" t="s">
        <v>147</v>
      </c>
      <c r="H9359" s="103" t="s">
        <v>617</v>
      </c>
      <c r="I9359" s="103" t="s">
        <v>92</v>
      </c>
      <c r="J9359" s="215">
        <v>2364.2600000000002</v>
      </c>
      <c r="K9359" s="216" t="s">
        <v>88</v>
      </c>
    </row>
    <row r="9360" spans="1:11" x14ac:dyDescent="0.25">
      <c r="A9360" s="103" t="s">
        <v>808</v>
      </c>
      <c r="B9360" s="103" t="s">
        <v>347</v>
      </c>
      <c r="C9360" s="103" t="s">
        <v>89</v>
      </c>
      <c r="D9360" s="103" t="s">
        <v>91</v>
      </c>
      <c r="E9360" s="103" t="s">
        <v>295</v>
      </c>
      <c r="F9360" s="103" t="s">
        <v>295</v>
      </c>
      <c r="G9360" s="103" t="s">
        <v>99</v>
      </c>
      <c r="H9360" s="103" t="s">
        <v>363</v>
      </c>
      <c r="I9360" s="103" t="s">
        <v>92</v>
      </c>
      <c r="J9360" s="215">
        <v>20.52</v>
      </c>
      <c r="K9360" s="216" t="s">
        <v>88</v>
      </c>
    </row>
    <row r="9361" spans="1:11" x14ac:dyDescent="0.25">
      <c r="A9361" s="103" t="s">
        <v>1038</v>
      </c>
      <c r="B9361" s="103" t="s">
        <v>347</v>
      </c>
      <c r="C9361" s="103" t="s">
        <v>89</v>
      </c>
      <c r="D9361" s="103" t="s">
        <v>91</v>
      </c>
      <c r="E9361" s="103" t="s">
        <v>295</v>
      </c>
      <c r="F9361" s="103" t="s">
        <v>295</v>
      </c>
      <c r="G9361" s="103" t="s">
        <v>99</v>
      </c>
      <c r="H9361" s="103" t="s">
        <v>363</v>
      </c>
      <c r="I9361" s="103" t="s">
        <v>92</v>
      </c>
      <c r="J9361" s="215">
        <v>-17.100000000000001</v>
      </c>
      <c r="K9361" s="216" t="s">
        <v>88</v>
      </c>
    </row>
    <row r="9362" spans="1:11" x14ac:dyDescent="0.25">
      <c r="A9362" s="103" t="s">
        <v>807</v>
      </c>
      <c r="B9362" s="103" t="s">
        <v>347</v>
      </c>
      <c r="C9362" s="103" t="s">
        <v>89</v>
      </c>
      <c r="D9362" s="103" t="s">
        <v>91</v>
      </c>
      <c r="E9362" s="103" t="s">
        <v>295</v>
      </c>
      <c r="F9362" s="103" t="s">
        <v>295</v>
      </c>
      <c r="G9362" s="103" t="s">
        <v>99</v>
      </c>
      <c r="H9362" s="103" t="s">
        <v>363</v>
      </c>
      <c r="I9362" s="103" t="s">
        <v>92</v>
      </c>
      <c r="J9362" s="215">
        <v>99.18</v>
      </c>
      <c r="K9362" s="216" t="s">
        <v>88</v>
      </c>
    </row>
    <row r="9363" spans="1:11" x14ac:dyDescent="0.25">
      <c r="A9363" s="103" t="s">
        <v>808</v>
      </c>
      <c r="B9363" s="103" t="s">
        <v>347</v>
      </c>
      <c r="C9363" s="103" t="s">
        <v>89</v>
      </c>
      <c r="D9363" s="103" t="s">
        <v>91</v>
      </c>
      <c r="E9363" s="103" t="s">
        <v>295</v>
      </c>
      <c r="F9363" s="103" t="s">
        <v>295</v>
      </c>
      <c r="G9363" s="103" t="s">
        <v>146</v>
      </c>
      <c r="H9363" s="103" t="s">
        <v>364</v>
      </c>
      <c r="I9363" s="103" t="s">
        <v>92</v>
      </c>
      <c r="J9363" s="215">
        <v>605.29</v>
      </c>
      <c r="K9363" s="216" t="s">
        <v>88</v>
      </c>
    </row>
    <row r="9364" spans="1:11" x14ac:dyDescent="0.25">
      <c r="A9364" s="103" t="s">
        <v>809</v>
      </c>
      <c r="B9364" s="103" t="s">
        <v>347</v>
      </c>
      <c r="C9364" s="103" t="s">
        <v>89</v>
      </c>
      <c r="D9364" s="103" t="s">
        <v>91</v>
      </c>
      <c r="E9364" s="103" t="s">
        <v>295</v>
      </c>
      <c r="F9364" s="103" t="s">
        <v>295</v>
      </c>
      <c r="G9364" s="103" t="s">
        <v>146</v>
      </c>
      <c r="H9364" s="103" t="s">
        <v>364</v>
      </c>
      <c r="I9364" s="103" t="s">
        <v>92</v>
      </c>
      <c r="J9364" s="215">
        <v>589.29</v>
      </c>
      <c r="K9364" s="216" t="s">
        <v>88</v>
      </c>
    </row>
    <row r="9365" spans="1:11" x14ac:dyDescent="0.25">
      <c r="A9365" s="103" t="s">
        <v>810</v>
      </c>
      <c r="B9365" s="103" t="s">
        <v>347</v>
      </c>
      <c r="C9365" s="103" t="s">
        <v>89</v>
      </c>
      <c r="D9365" s="103" t="s">
        <v>91</v>
      </c>
      <c r="E9365" s="103" t="s">
        <v>295</v>
      </c>
      <c r="F9365" s="103" t="s">
        <v>295</v>
      </c>
      <c r="G9365" s="103" t="s">
        <v>146</v>
      </c>
      <c r="H9365" s="103" t="s">
        <v>364</v>
      </c>
      <c r="I9365" s="103" t="s">
        <v>92</v>
      </c>
      <c r="J9365" s="215">
        <v>629.16999999999996</v>
      </c>
      <c r="K9365" s="216" t="s">
        <v>88</v>
      </c>
    </row>
    <row r="9366" spans="1:11" x14ac:dyDescent="0.25">
      <c r="A9366" s="103" t="s">
        <v>1038</v>
      </c>
      <c r="B9366" s="103" t="s">
        <v>347</v>
      </c>
      <c r="C9366" s="103" t="s">
        <v>89</v>
      </c>
      <c r="D9366" s="103" t="s">
        <v>91</v>
      </c>
      <c r="E9366" s="103" t="s">
        <v>295</v>
      </c>
      <c r="F9366" s="103" t="s">
        <v>295</v>
      </c>
      <c r="G9366" s="103" t="s">
        <v>146</v>
      </c>
      <c r="H9366" s="103" t="s">
        <v>364</v>
      </c>
      <c r="I9366" s="103" t="s">
        <v>92</v>
      </c>
      <c r="J9366" s="215">
        <v>787.64</v>
      </c>
      <c r="K9366" s="216" t="s">
        <v>88</v>
      </c>
    </row>
    <row r="9367" spans="1:11" x14ac:dyDescent="0.25">
      <c r="A9367" s="103" t="s">
        <v>806</v>
      </c>
      <c r="B9367" s="103" t="s">
        <v>347</v>
      </c>
      <c r="C9367" s="103" t="s">
        <v>89</v>
      </c>
      <c r="D9367" s="103" t="s">
        <v>91</v>
      </c>
      <c r="E9367" s="103" t="s">
        <v>295</v>
      </c>
      <c r="F9367" s="103" t="s">
        <v>295</v>
      </c>
      <c r="G9367" s="103" t="s">
        <v>146</v>
      </c>
      <c r="H9367" s="103" t="s">
        <v>364</v>
      </c>
      <c r="I9367" s="103" t="s">
        <v>92</v>
      </c>
      <c r="J9367" s="215">
        <v>1009.79</v>
      </c>
      <c r="K9367" s="216" t="s">
        <v>88</v>
      </c>
    </row>
    <row r="9368" spans="1:11" x14ac:dyDescent="0.25">
      <c r="A9368" s="103" t="s">
        <v>807</v>
      </c>
      <c r="B9368" s="103" t="s">
        <v>347</v>
      </c>
      <c r="C9368" s="103" t="s">
        <v>89</v>
      </c>
      <c r="D9368" s="103" t="s">
        <v>91</v>
      </c>
      <c r="E9368" s="103" t="s">
        <v>295</v>
      </c>
      <c r="F9368" s="103" t="s">
        <v>295</v>
      </c>
      <c r="G9368" s="103" t="s">
        <v>146</v>
      </c>
      <c r="H9368" s="103" t="s">
        <v>364</v>
      </c>
      <c r="I9368" s="103" t="s">
        <v>92</v>
      </c>
      <c r="J9368" s="215">
        <v>694.42</v>
      </c>
      <c r="K9368" s="216" t="s">
        <v>88</v>
      </c>
    </row>
    <row r="9369" spans="1:11" x14ac:dyDescent="0.25">
      <c r="A9369" s="103" t="s">
        <v>808</v>
      </c>
      <c r="B9369" s="103" t="s">
        <v>347</v>
      </c>
      <c r="C9369" s="103" t="s">
        <v>89</v>
      </c>
      <c r="D9369" s="103" t="s">
        <v>91</v>
      </c>
      <c r="E9369" s="103" t="s">
        <v>295</v>
      </c>
      <c r="F9369" s="103" t="s">
        <v>295</v>
      </c>
      <c r="G9369" s="103" t="s">
        <v>143</v>
      </c>
      <c r="H9369" s="103" t="s">
        <v>365</v>
      </c>
      <c r="I9369" s="103" t="s">
        <v>92</v>
      </c>
      <c r="J9369" s="215">
        <v>337.44</v>
      </c>
      <c r="K9369" s="216" t="s">
        <v>88</v>
      </c>
    </row>
    <row r="9370" spans="1:11" x14ac:dyDescent="0.25">
      <c r="A9370" s="103" t="s">
        <v>809</v>
      </c>
      <c r="B9370" s="103" t="s">
        <v>347</v>
      </c>
      <c r="C9370" s="103" t="s">
        <v>89</v>
      </c>
      <c r="D9370" s="103" t="s">
        <v>91</v>
      </c>
      <c r="E9370" s="103" t="s">
        <v>295</v>
      </c>
      <c r="F9370" s="103" t="s">
        <v>295</v>
      </c>
      <c r="G9370" s="103" t="s">
        <v>143</v>
      </c>
      <c r="H9370" s="103" t="s">
        <v>365</v>
      </c>
      <c r="I9370" s="103" t="s">
        <v>92</v>
      </c>
      <c r="J9370" s="215">
        <v>435.14</v>
      </c>
      <c r="K9370" s="216" t="s">
        <v>88</v>
      </c>
    </row>
    <row r="9371" spans="1:11" x14ac:dyDescent="0.25">
      <c r="A9371" s="103" t="s">
        <v>810</v>
      </c>
      <c r="B9371" s="103" t="s">
        <v>347</v>
      </c>
      <c r="C9371" s="103" t="s">
        <v>89</v>
      </c>
      <c r="D9371" s="103" t="s">
        <v>91</v>
      </c>
      <c r="E9371" s="103" t="s">
        <v>295</v>
      </c>
      <c r="F9371" s="103" t="s">
        <v>295</v>
      </c>
      <c r="G9371" s="103" t="s">
        <v>143</v>
      </c>
      <c r="H9371" s="103" t="s">
        <v>365</v>
      </c>
      <c r="I9371" s="103" t="s">
        <v>92</v>
      </c>
      <c r="J9371" s="215">
        <v>242.23</v>
      </c>
      <c r="K9371" s="216" t="s">
        <v>88</v>
      </c>
    </row>
    <row r="9372" spans="1:11" x14ac:dyDescent="0.25">
      <c r="A9372" s="103" t="s">
        <v>1038</v>
      </c>
      <c r="B9372" s="103" t="s">
        <v>347</v>
      </c>
      <c r="C9372" s="103" t="s">
        <v>89</v>
      </c>
      <c r="D9372" s="103" t="s">
        <v>91</v>
      </c>
      <c r="E9372" s="103" t="s">
        <v>295</v>
      </c>
      <c r="F9372" s="103" t="s">
        <v>295</v>
      </c>
      <c r="G9372" s="103" t="s">
        <v>143</v>
      </c>
      <c r="H9372" s="103" t="s">
        <v>365</v>
      </c>
      <c r="I9372" s="103" t="s">
        <v>92</v>
      </c>
      <c r="J9372" s="215">
        <v>394.92</v>
      </c>
      <c r="K9372" s="216" t="s">
        <v>88</v>
      </c>
    </row>
    <row r="9373" spans="1:11" x14ac:dyDescent="0.25">
      <c r="A9373" s="103" t="s">
        <v>806</v>
      </c>
      <c r="B9373" s="103" t="s">
        <v>347</v>
      </c>
      <c r="C9373" s="103" t="s">
        <v>89</v>
      </c>
      <c r="D9373" s="103" t="s">
        <v>91</v>
      </c>
      <c r="E9373" s="103" t="s">
        <v>295</v>
      </c>
      <c r="F9373" s="103" t="s">
        <v>295</v>
      </c>
      <c r="G9373" s="103" t="s">
        <v>143</v>
      </c>
      <c r="H9373" s="103" t="s">
        <v>365</v>
      </c>
      <c r="I9373" s="103" t="s">
        <v>92</v>
      </c>
      <c r="J9373" s="215">
        <v>412.71</v>
      </c>
      <c r="K9373" s="216" t="s">
        <v>88</v>
      </c>
    </row>
    <row r="9374" spans="1:11" x14ac:dyDescent="0.25">
      <c r="A9374" s="103" t="s">
        <v>807</v>
      </c>
      <c r="B9374" s="103" t="s">
        <v>347</v>
      </c>
      <c r="C9374" s="103" t="s">
        <v>89</v>
      </c>
      <c r="D9374" s="103" t="s">
        <v>91</v>
      </c>
      <c r="E9374" s="103" t="s">
        <v>295</v>
      </c>
      <c r="F9374" s="103" t="s">
        <v>295</v>
      </c>
      <c r="G9374" s="103" t="s">
        <v>143</v>
      </c>
      <c r="H9374" s="103" t="s">
        <v>365</v>
      </c>
      <c r="I9374" s="103" t="s">
        <v>92</v>
      </c>
      <c r="J9374" s="215">
        <v>812.35</v>
      </c>
      <c r="K9374" s="216" t="s">
        <v>88</v>
      </c>
    </row>
    <row r="9375" spans="1:11" x14ac:dyDescent="0.25">
      <c r="A9375" s="103" t="s">
        <v>808</v>
      </c>
      <c r="B9375" s="103" t="s">
        <v>347</v>
      </c>
      <c r="C9375" s="103" t="s">
        <v>89</v>
      </c>
      <c r="D9375" s="103" t="s">
        <v>91</v>
      </c>
      <c r="E9375" s="103" t="s">
        <v>295</v>
      </c>
      <c r="F9375" s="103" t="s">
        <v>295</v>
      </c>
      <c r="G9375" s="103" t="s">
        <v>95</v>
      </c>
      <c r="H9375" s="103" t="s">
        <v>366</v>
      </c>
      <c r="I9375" s="103" t="s">
        <v>92</v>
      </c>
      <c r="J9375" s="215">
        <v>326.97000000000003</v>
      </c>
      <c r="K9375" s="216" t="s">
        <v>88</v>
      </c>
    </row>
    <row r="9376" spans="1:11" x14ac:dyDescent="0.25">
      <c r="A9376" s="103" t="s">
        <v>809</v>
      </c>
      <c r="B9376" s="103" t="s">
        <v>347</v>
      </c>
      <c r="C9376" s="103" t="s">
        <v>89</v>
      </c>
      <c r="D9376" s="103" t="s">
        <v>91</v>
      </c>
      <c r="E9376" s="103" t="s">
        <v>295</v>
      </c>
      <c r="F9376" s="103" t="s">
        <v>295</v>
      </c>
      <c r="G9376" s="103" t="s">
        <v>95</v>
      </c>
      <c r="H9376" s="103" t="s">
        <v>366</v>
      </c>
      <c r="I9376" s="103" t="s">
        <v>92</v>
      </c>
      <c r="J9376" s="215">
        <v>315.42</v>
      </c>
      <c r="K9376" s="216" t="s">
        <v>88</v>
      </c>
    </row>
    <row r="9377" spans="1:11" x14ac:dyDescent="0.25">
      <c r="A9377" s="103" t="s">
        <v>810</v>
      </c>
      <c r="B9377" s="103" t="s">
        <v>347</v>
      </c>
      <c r="C9377" s="103" t="s">
        <v>89</v>
      </c>
      <c r="D9377" s="103" t="s">
        <v>91</v>
      </c>
      <c r="E9377" s="103" t="s">
        <v>295</v>
      </c>
      <c r="F9377" s="103" t="s">
        <v>295</v>
      </c>
      <c r="G9377" s="103" t="s">
        <v>95</v>
      </c>
      <c r="H9377" s="103" t="s">
        <v>366</v>
      </c>
      <c r="I9377" s="103" t="s">
        <v>92</v>
      </c>
      <c r="J9377" s="215">
        <v>332.65</v>
      </c>
      <c r="K9377" s="216" t="s">
        <v>88</v>
      </c>
    </row>
    <row r="9378" spans="1:11" x14ac:dyDescent="0.25">
      <c r="A9378" s="103" t="s">
        <v>1038</v>
      </c>
      <c r="B9378" s="103" t="s">
        <v>347</v>
      </c>
      <c r="C9378" s="103" t="s">
        <v>89</v>
      </c>
      <c r="D9378" s="103" t="s">
        <v>91</v>
      </c>
      <c r="E9378" s="103" t="s">
        <v>295</v>
      </c>
      <c r="F9378" s="103" t="s">
        <v>295</v>
      </c>
      <c r="G9378" s="103" t="s">
        <v>95</v>
      </c>
      <c r="H9378" s="103" t="s">
        <v>366</v>
      </c>
      <c r="I9378" s="103" t="s">
        <v>92</v>
      </c>
      <c r="J9378" s="215">
        <v>532.34</v>
      </c>
      <c r="K9378" s="216" t="s">
        <v>88</v>
      </c>
    </row>
    <row r="9379" spans="1:11" x14ac:dyDescent="0.25">
      <c r="A9379" s="103" t="s">
        <v>806</v>
      </c>
      <c r="B9379" s="103" t="s">
        <v>347</v>
      </c>
      <c r="C9379" s="103" t="s">
        <v>89</v>
      </c>
      <c r="D9379" s="103" t="s">
        <v>91</v>
      </c>
      <c r="E9379" s="103" t="s">
        <v>295</v>
      </c>
      <c r="F9379" s="103" t="s">
        <v>295</v>
      </c>
      <c r="G9379" s="103" t="s">
        <v>95</v>
      </c>
      <c r="H9379" s="103" t="s">
        <v>366</v>
      </c>
      <c r="I9379" s="103" t="s">
        <v>92</v>
      </c>
      <c r="J9379" s="215">
        <v>428.76</v>
      </c>
      <c r="K9379" s="216" t="s">
        <v>88</v>
      </c>
    </row>
    <row r="9380" spans="1:11" x14ac:dyDescent="0.25">
      <c r="A9380" s="103" t="s">
        <v>807</v>
      </c>
      <c r="B9380" s="103" t="s">
        <v>347</v>
      </c>
      <c r="C9380" s="103" t="s">
        <v>89</v>
      </c>
      <c r="D9380" s="103" t="s">
        <v>91</v>
      </c>
      <c r="E9380" s="103" t="s">
        <v>295</v>
      </c>
      <c r="F9380" s="103" t="s">
        <v>295</v>
      </c>
      <c r="G9380" s="103" t="s">
        <v>95</v>
      </c>
      <c r="H9380" s="103" t="s">
        <v>366</v>
      </c>
      <c r="I9380" s="103" t="s">
        <v>92</v>
      </c>
      <c r="J9380" s="215">
        <v>597.48</v>
      </c>
      <c r="K9380" s="216" t="s">
        <v>88</v>
      </c>
    </row>
    <row r="9381" spans="1:11" x14ac:dyDescent="0.25">
      <c r="A9381" s="103" t="s">
        <v>809</v>
      </c>
      <c r="B9381" s="103" t="s">
        <v>347</v>
      </c>
      <c r="C9381" s="103" t="s">
        <v>89</v>
      </c>
      <c r="D9381" s="103" t="s">
        <v>91</v>
      </c>
      <c r="E9381" s="103" t="s">
        <v>295</v>
      </c>
      <c r="F9381" s="103" t="s">
        <v>295</v>
      </c>
      <c r="G9381" s="103" t="s">
        <v>138</v>
      </c>
      <c r="H9381" s="103" t="s">
        <v>647</v>
      </c>
      <c r="I9381" s="103" t="s">
        <v>92</v>
      </c>
      <c r="J9381" s="215">
        <v>-12.84</v>
      </c>
      <c r="K9381" s="216" t="s">
        <v>88</v>
      </c>
    </row>
    <row r="9382" spans="1:11" x14ac:dyDescent="0.25">
      <c r="A9382" s="103" t="s">
        <v>810</v>
      </c>
      <c r="B9382" s="103" t="s">
        <v>347</v>
      </c>
      <c r="C9382" s="103" t="s">
        <v>89</v>
      </c>
      <c r="D9382" s="103" t="s">
        <v>91</v>
      </c>
      <c r="E9382" s="103" t="s">
        <v>295</v>
      </c>
      <c r="F9382" s="103" t="s">
        <v>295</v>
      </c>
      <c r="G9382" s="103" t="s">
        <v>138</v>
      </c>
      <c r="H9382" s="103" t="s">
        <v>647</v>
      </c>
      <c r="I9382" s="103" t="s">
        <v>92</v>
      </c>
      <c r="J9382" s="215">
        <v>192.71</v>
      </c>
      <c r="K9382" s="216" t="s">
        <v>88</v>
      </c>
    </row>
    <row r="9383" spans="1:11" x14ac:dyDescent="0.25">
      <c r="A9383" s="103" t="s">
        <v>808</v>
      </c>
      <c r="B9383" s="103" t="s">
        <v>347</v>
      </c>
      <c r="C9383" s="103" t="s">
        <v>89</v>
      </c>
      <c r="D9383" s="103" t="s">
        <v>91</v>
      </c>
      <c r="E9383" s="103" t="s">
        <v>295</v>
      </c>
      <c r="F9383" s="103" t="s">
        <v>295</v>
      </c>
      <c r="G9383" s="103" t="s">
        <v>121</v>
      </c>
      <c r="H9383" s="103" t="s">
        <v>372</v>
      </c>
      <c r="I9383" s="103" t="s">
        <v>92</v>
      </c>
      <c r="J9383" s="215">
        <v>2047.33</v>
      </c>
      <c r="K9383" s="216" t="s">
        <v>88</v>
      </c>
    </row>
    <row r="9384" spans="1:11" x14ac:dyDescent="0.25">
      <c r="A9384" s="103" t="s">
        <v>809</v>
      </c>
      <c r="B9384" s="103" t="s">
        <v>347</v>
      </c>
      <c r="C9384" s="103" t="s">
        <v>89</v>
      </c>
      <c r="D9384" s="103" t="s">
        <v>91</v>
      </c>
      <c r="E9384" s="103" t="s">
        <v>295</v>
      </c>
      <c r="F9384" s="103" t="s">
        <v>295</v>
      </c>
      <c r="G9384" s="103" t="s">
        <v>121</v>
      </c>
      <c r="H9384" s="103" t="s">
        <v>372</v>
      </c>
      <c r="I9384" s="103" t="s">
        <v>92</v>
      </c>
      <c r="J9384" s="215">
        <v>1424.45</v>
      </c>
      <c r="K9384" s="216" t="s">
        <v>88</v>
      </c>
    </row>
    <row r="9385" spans="1:11" x14ac:dyDescent="0.25">
      <c r="A9385" s="103" t="s">
        <v>810</v>
      </c>
      <c r="B9385" s="103" t="s">
        <v>347</v>
      </c>
      <c r="C9385" s="103" t="s">
        <v>89</v>
      </c>
      <c r="D9385" s="103" t="s">
        <v>91</v>
      </c>
      <c r="E9385" s="103" t="s">
        <v>295</v>
      </c>
      <c r="F9385" s="103" t="s">
        <v>295</v>
      </c>
      <c r="G9385" s="103" t="s">
        <v>121</v>
      </c>
      <c r="H9385" s="103" t="s">
        <v>372</v>
      </c>
      <c r="I9385" s="103" t="s">
        <v>92</v>
      </c>
      <c r="J9385" s="215">
        <v>1442.09</v>
      </c>
      <c r="K9385" s="216" t="s">
        <v>88</v>
      </c>
    </row>
    <row r="9386" spans="1:11" x14ac:dyDescent="0.25">
      <c r="A9386" s="103" t="s">
        <v>1038</v>
      </c>
      <c r="B9386" s="103" t="s">
        <v>347</v>
      </c>
      <c r="C9386" s="103" t="s">
        <v>89</v>
      </c>
      <c r="D9386" s="103" t="s">
        <v>91</v>
      </c>
      <c r="E9386" s="103" t="s">
        <v>295</v>
      </c>
      <c r="F9386" s="103" t="s">
        <v>295</v>
      </c>
      <c r="G9386" s="103" t="s">
        <v>121</v>
      </c>
      <c r="H9386" s="103" t="s">
        <v>372</v>
      </c>
      <c r="I9386" s="103" t="s">
        <v>92</v>
      </c>
      <c r="J9386" s="215">
        <v>1219.6300000000001</v>
      </c>
      <c r="K9386" s="216" t="s">
        <v>88</v>
      </c>
    </row>
    <row r="9387" spans="1:11" x14ac:dyDescent="0.25">
      <c r="A9387" s="103" t="s">
        <v>806</v>
      </c>
      <c r="B9387" s="103" t="s">
        <v>347</v>
      </c>
      <c r="C9387" s="103" t="s">
        <v>89</v>
      </c>
      <c r="D9387" s="103" t="s">
        <v>91</v>
      </c>
      <c r="E9387" s="103" t="s">
        <v>295</v>
      </c>
      <c r="F9387" s="103" t="s">
        <v>295</v>
      </c>
      <c r="G9387" s="103" t="s">
        <v>121</v>
      </c>
      <c r="H9387" s="103" t="s">
        <v>372</v>
      </c>
      <c r="I9387" s="103" t="s">
        <v>92</v>
      </c>
      <c r="J9387" s="215">
        <v>1822.22</v>
      </c>
      <c r="K9387" s="216" t="s">
        <v>88</v>
      </c>
    </row>
    <row r="9388" spans="1:11" x14ac:dyDescent="0.25">
      <c r="A9388" s="103" t="s">
        <v>807</v>
      </c>
      <c r="B9388" s="103" t="s">
        <v>347</v>
      </c>
      <c r="C9388" s="103" t="s">
        <v>89</v>
      </c>
      <c r="D9388" s="103" t="s">
        <v>91</v>
      </c>
      <c r="E9388" s="103" t="s">
        <v>295</v>
      </c>
      <c r="F9388" s="103" t="s">
        <v>295</v>
      </c>
      <c r="G9388" s="103" t="s">
        <v>121</v>
      </c>
      <c r="H9388" s="103" t="s">
        <v>372</v>
      </c>
      <c r="I9388" s="103" t="s">
        <v>92</v>
      </c>
      <c r="J9388" s="215">
        <v>1435.18</v>
      </c>
      <c r="K9388" s="216" t="s">
        <v>88</v>
      </c>
    </row>
    <row r="9389" spans="1:11" x14ac:dyDescent="0.25">
      <c r="A9389" s="103" t="s">
        <v>808</v>
      </c>
      <c r="B9389" s="103" t="s">
        <v>347</v>
      </c>
      <c r="C9389" s="103" t="s">
        <v>89</v>
      </c>
      <c r="D9389" s="103" t="s">
        <v>91</v>
      </c>
      <c r="E9389" s="103" t="s">
        <v>295</v>
      </c>
      <c r="F9389" s="103" t="s">
        <v>295</v>
      </c>
      <c r="G9389" s="103" t="s">
        <v>168</v>
      </c>
      <c r="H9389" s="103" t="s">
        <v>377</v>
      </c>
      <c r="I9389" s="103" t="s">
        <v>92</v>
      </c>
      <c r="J9389" s="215">
        <v>3458.89</v>
      </c>
      <c r="K9389" s="216" t="s">
        <v>88</v>
      </c>
    </row>
    <row r="9390" spans="1:11" x14ac:dyDescent="0.25">
      <c r="A9390" s="103" t="s">
        <v>809</v>
      </c>
      <c r="B9390" s="103" t="s">
        <v>347</v>
      </c>
      <c r="C9390" s="103" t="s">
        <v>89</v>
      </c>
      <c r="D9390" s="103" t="s">
        <v>91</v>
      </c>
      <c r="E9390" s="103" t="s">
        <v>295</v>
      </c>
      <c r="F9390" s="103" t="s">
        <v>295</v>
      </c>
      <c r="G9390" s="103" t="s">
        <v>168</v>
      </c>
      <c r="H9390" s="103" t="s">
        <v>377</v>
      </c>
      <c r="I9390" s="103" t="s">
        <v>92</v>
      </c>
      <c r="J9390" s="215">
        <v>2670.54</v>
      </c>
      <c r="K9390" s="216" t="s">
        <v>88</v>
      </c>
    </row>
    <row r="9391" spans="1:11" x14ac:dyDescent="0.25">
      <c r="A9391" s="103" t="s">
        <v>810</v>
      </c>
      <c r="B9391" s="103" t="s">
        <v>347</v>
      </c>
      <c r="C9391" s="103" t="s">
        <v>89</v>
      </c>
      <c r="D9391" s="103" t="s">
        <v>91</v>
      </c>
      <c r="E9391" s="103" t="s">
        <v>295</v>
      </c>
      <c r="F9391" s="103" t="s">
        <v>295</v>
      </c>
      <c r="G9391" s="103" t="s">
        <v>168</v>
      </c>
      <c r="H9391" s="103" t="s">
        <v>377</v>
      </c>
      <c r="I9391" s="103" t="s">
        <v>92</v>
      </c>
      <c r="J9391" s="215">
        <v>2676.06</v>
      </c>
      <c r="K9391" s="216" t="s">
        <v>88</v>
      </c>
    </row>
    <row r="9392" spans="1:11" x14ac:dyDescent="0.25">
      <c r="A9392" s="103" t="s">
        <v>1038</v>
      </c>
      <c r="B9392" s="103" t="s">
        <v>347</v>
      </c>
      <c r="C9392" s="103" t="s">
        <v>89</v>
      </c>
      <c r="D9392" s="103" t="s">
        <v>91</v>
      </c>
      <c r="E9392" s="103" t="s">
        <v>295</v>
      </c>
      <c r="F9392" s="103" t="s">
        <v>295</v>
      </c>
      <c r="G9392" s="103" t="s">
        <v>168</v>
      </c>
      <c r="H9392" s="103" t="s">
        <v>377</v>
      </c>
      <c r="I9392" s="103" t="s">
        <v>92</v>
      </c>
      <c r="J9392" s="215">
        <v>2854.11</v>
      </c>
      <c r="K9392" s="216" t="s">
        <v>88</v>
      </c>
    </row>
    <row r="9393" spans="1:11" x14ac:dyDescent="0.25">
      <c r="A9393" s="103" t="s">
        <v>806</v>
      </c>
      <c r="B9393" s="103" t="s">
        <v>347</v>
      </c>
      <c r="C9393" s="103" t="s">
        <v>89</v>
      </c>
      <c r="D9393" s="103" t="s">
        <v>91</v>
      </c>
      <c r="E9393" s="103" t="s">
        <v>295</v>
      </c>
      <c r="F9393" s="103" t="s">
        <v>295</v>
      </c>
      <c r="G9393" s="103" t="s">
        <v>168</v>
      </c>
      <c r="H9393" s="103" t="s">
        <v>377</v>
      </c>
      <c r="I9393" s="103" t="s">
        <v>92</v>
      </c>
      <c r="J9393" s="215">
        <v>3203.92</v>
      </c>
      <c r="K9393" s="216" t="s">
        <v>88</v>
      </c>
    </row>
    <row r="9394" spans="1:11" x14ac:dyDescent="0.25">
      <c r="A9394" s="103" t="s">
        <v>807</v>
      </c>
      <c r="B9394" s="103" t="s">
        <v>347</v>
      </c>
      <c r="C9394" s="103" t="s">
        <v>89</v>
      </c>
      <c r="D9394" s="103" t="s">
        <v>91</v>
      </c>
      <c r="E9394" s="103" t="s">
        <v>295</v>
      </c>
      <c r="F9394" s="103" t="s">
        <v>295</v>
      </c>
      <c r="G9394" s="103" t="s">
        <v>168</v>
      </c>
      <c r="H9394" s="103" t="s">
        <v>377</v>
      </c>
      <c r="I9394" s="103" t="s">
        <v>92</v>
      </c>
      <c r="J9394" s="215">
        <v>2383.5300000000002</v>
      </c>
      <c r="K9394" s="216" t="s">
        <v>88</v>
      </c>
    </row>
    <row r="9395" spans="1:11" x14ac:dyDescent="0.25">
      <c r="A9395" s="103" t="s">
        <v>808</v>
      </c>
      <c r="B9395" s="103" t="s">
        <v>347</v>
      </c>
      <c r="C9395" s="103" t="s">
        <v>89</v>
      </c>
      <c r="D9395" s="103" t="s">
        <v>91</v>
      </c>
      <c r="E9395" s="103" t="s">
        <v>295</v>
      </c>
      <c r="F9395" s="103" t="s">
        <v>295</v>
      </c>
      <c r="G9395" s="103" t="s">
        <v>133</v>
      </c>
      <c r="H9395" s="103" t="s">
        <v>378</v>
      </c>
      <c r="I9395" s="103" t="s">
        <v>92</v>
      </c>
      <c r="J9395" s="215">
        <v>672.85</v>
      </c>
      <c r="K9395" s="216" t="s">
        <v>88</v>
      </c>
    </row>
    <row r="9396" spans="1:11" x14ac:dyDescent="0.25">
      <c r="A9396" s="103" t="s">
        <v>809</v>
      </c>
      <c r="B9396" s="103" t="s">
        <v>347</v>
      </c>
      <c r="C9396" s="103" t="s">
        <v>89</v>
      </c>
      <c r="D9396" s="103" t="s">
        <v>91</v>
      </c>
      <c r="E9396" s="103" t="s">
        <v>295</v>
      </c>
      <c r="F9396" s="103" t="s">
        <v>295</v>
      </c>
      <c r="G9396" s="103" t="s">
        <v>133</v>
      </c>
      <c r="H9396" s="103" t="s">
        <v>378</v>
      </c>
      <c r="I9396" s="103" t="s">
        <v>92</v>
      </c>
      <c r="J9396" s="215">
        <v>2481.4</v>
      </c>
      <c r="K9396" s="216" t="s">
        <v>88</v>
      </c>
    </row>
    <row r="9397" spans="1:11" x14ac:dyDescent="0.25">
      <c r="A9397" s="103" t="s">
        <v>810</v>
      </c>
      <c r="B9397" s="103" t="s">
        <v>347</v>
      </c>
      <c r="C9397" s="103" t="s">
        <v>89</v>
      </c>
      <c r="D9397" s="103" t="s">
        <v>91</v>
      </c>
      <c r="E9397" s="103" t="s">
        <v>295</v>
      </c>
      <c r="F9397" s="103" t="s">
        <v>295</v>
      </c>
      <c r="G9397" s="103" t="s">
        <v>133</v>
      </c>
      <c r="H9397" s="103" t="s">
        <v>378</v>
      </c>
      <c r="I9397" s="103" t="s">
        <v>92</v>
      </c>
      <c r="J9397" s="215">
        <v>408.89</v>
      </c>
      <c r="K9397" s="216" t="s">
        <v>88</v>
      </c>
    </row>
    <row r="9398" spans="1:11" x14ac:dyDescent="0.25">
      <c r="A9398" s="103" t="s">
        <v>1038</v>
      </c>
      <c r="B9398" s="103" t="s">
        <v>347</v>
      </c>
      <c r="C9398" s="103" t="s">
        <v>89</v>
      </c>
      <c r="D9398" s="103" t="s">
        <v>91</v>
      </c>
      <c r="E9398" s="103" t="s">
        <v>295</v>
      </c>
      <c r="F9398" s="103" t="s">
        <v>295</v>
      </c>
      <c r="G9398" s="103" t="s">
        <v>133</v>
      </c>
      <c r="H9398" s="103" t="s">
        <v>378</v>
      </c>
      <c r="I9398" s="103" t="s">
        <v>92</v>
      </c>
      <c r="J9398" s="215">
        <v>671.36</v>
      </c>
      <c r="K9398" s="216" t="s">
        <v>88</v>
      </c>
    </row>
    <row r="9399" spans="1:11" x14ac:dyDescent="0.25">
      <c r="A9399" s="103" t="s">
        <v>806</v>
      </c>
      <c r="B9399" s="103" t="s">
        <v>347</v>
      </c>
      <c r="C9399" s="103" t="s">
        <v>89</v>
      </c>
      <c r="D9399" s="103" t="s">
        <v>91</v>
      </c>
      <c r="E9399" s="103" t="s">
        <v>295</v>
      </c>
      <c r="F9399" s="103" t="s">
        <v>295</v>
      </c>
      <c r="G9399" s="103" t="s">
        <v>133</v>
      </c>
      <c r="H9399" s="103" t="s">
        <v>378</v>
      </c>
      <c r="I9399" s="103" t="s">
        <v>92</v>
      </c>
      <c r="J9399" s="215">
        <v>1790.11</v>
      </c>
      <c r="K9399" s="216" t="s">
        <v>88</v>
      </c>
    </row>
    <row r="9400" spans="1:11" x14ac:dyDescent="0.25">
      <c r="A9400" s="103" t="s">
        <v>807</v>
      </c>
      <c r="B9400" s="103" t="s">
        <v>347</v>
      </c>
      <c r="C9400" s="103" t="s">
        <v>89</v>
      </c>
      <c r="D9400" s="103" t="s">
        <v>91</v>
      </c>
      <c r="E9400" s="103" t="s">
        <v>295</v>
      </c>
      <c r="F9400" s="103" t="s">
        <v>295</v>
      </c>
      <c r="G9400" s="103" t="s">
        <v>133</v>
      </c>
      <c r="H9400" s="103" t="s">
        <v>378</v>
      </c>
      <c r="I9400" s="103" t="s">
        <v>92</v>
      </c>
      <c r="J9400" s="215">
        <v>1847.97</v>
      </c>
      <c r="K9400" s="216" t="s">
        <v>88</v>
      </c>
    </row>
    <row r="9401" spans="1:11" x14ac:dyDescent="0.25">
      <c r="A9401" s="103" t="s">
        <v>808</v>
      </c>
      <c r="B9401" s="103" t="s">
        <v>347</v>
      </c>
      <c r="C9401" s="103" t="s">
        <v>89</v>
      </c>
      <c r="D9401" s="103" t="s">
        <v>91</v>
      </c>
      <c r="E9401" s="103" t="s">
        <v>295</v>
      </c>
      <c r="F9401" s="103" t="s">
        <v>295</v>
      </c>
      <c r="G9401" s="103" t="s">
        <v>132</v>
      </c>
      <c r="H9401" s="103" t="s">
        <v>379</v>
      </c>
      <c r="I9401" s="103" t="s">
        <v>92</v>
      </c>
      <c r="J9401" s="215">
        <v>1750.61</v>
      </c>
      <c r="K9401" s="216" t="s">
        <v>88</v>
      </c>
    </row>
    <row r="9402" spans="1:11" x14ac:dyDescent="0.25">
      <c r="A9402" s="103" t="s">
        <v>809</v>
      </c>
      <c r="B9402" s="103" t="s">
        <v>347</v>
      </c>
      <c r="C9402" s="103" t="s">
        <v>89</v>
      </c>
      <c r="D9402" s="103" t="s">
        <v>91</v>
      </c>
      <c r="E9402" s="103" t="s">
        <v>295</v>
      </c>
      <c r="F9402" s="103" t="s">
        <v>295</v>
      </c>
      <c r="G9402" s="103" t="s">
        <v>132</v>
      </c>
      <c r="H9402" s="103" t="s">
        <v>379</v>
      </c>
      <c r="I9402" s="103" t="s">
        <v>92</v>
      </c>
      <c r="J9402" s="215">
        <v>1890.88</v>
      </c>
      <c r="K9402" s="216" t="s">
        <v>88</v>
      </c>
    </row>
    <row r="9403" spans="1:11" x14ac:dyDescent="0.25">
      <c r="A9403" s="103" t="s">
        <v>810</v>
      </c>
      <c r="B9403" s="103" t="s">
        <v>347</v>
      </c>
      <c r="C9403" s="103" t="s">
        <v>89</v>
      </c>
      <c r="D9403" s="103" t="s">
        <v>91</v>
      </c>
      <c r="E9403" s="103" t="s">
        <v>295</v>
      </c>
      <c r="F9403" s="103" t="s">
        <v>295</v>
      </c>
      <c r="G9403" s="103" t="s">
        <v>132</v>
      </c>
      <c r="H9403" s="103" t="s">
        <v>379</v>
      </c>
      <c r="I9403" s="103" t="s">
        <v>92</v>
      </c>
      <c r="J9403" s="215">
        <v>1271.3599999999999</v>
      </c>
      <c r="K9403" s="216" t="s">
        <v>88</v>
      </c>
    </row>
    <row r="9404" spans="1:11" x14ac:dyDescent="0.25">
      <c r="A9404" s="103" t="s">
        <v>1038</v>
      </c>
      <c r="B9404" s="103" t="s">
        <v>347</v>
      </c>
      <c r="C9404" s="103" t="s">
        <v>89</v>
      </c>
      <c r="D9404" s="103" t="s">
        <v>91</v>
      </c>
      <c r="E9404" s="103" t="s">
        <v>295</v>
      </c>
      <c r="F9404" s="103" t="s">
        <v>295</v>
      </c>
      <c r="G9404" s="103" t="s">
        <v>132</v>
      </c>
      <c r="H9404" s="103" t="s">
        <v>379</v>
      </c>
      <c r="I9404" s="103" t="s">
        <v>92</v>
      </c>
      <c r="J9404" s="215">
        <v>1039.1099999999999</v>
      </c>
      <c r="K9404" s="216" t="s">
        <v>88</v>
      </c>
    </row>
    <row r="9405" spans="1:11" x14ac:dyDescent="0.25">
      <c r="A9405" s="103" t="s">
        <v>806</v>
      </c>
      <c r="B9405" s="103" t="s">
        <v>347</v>
      </c>
      <c r="C9405" s="103" t="s">
        <v>89</v>
      </c>
      <c r="D9405" s="103" t="s">
        <v>91</v>
      </c>
      <c r="E9405" s="103" t="s">
        <v>295</v>
      </c>
      <c r="F9405" s="103" t="s">
        <v>295</v>
      </c>
      <c r="G9405" s="103" t="s">
        <v>132</v>
      </c>
      <c r="H9405" s="103" t="s">
        <v>379</v>
      </c>
      <c r="I9405" s="103" t="s">
        <v>92</v>
      </c>
      <c r="J9405" s="215">
        <v>1155.18</v>
      </c>
      <c r="K9405" s="216" t="s">
        <v>88</v>
      </c>
    </row>
    <row r="9406" spans="1:11" x14ac:dyDescent="0.25">
      <c r="A9406" s="103" t="s">
        <v>807</v>
      </c>
      <c r="B9406" s="103" t="s">
        <v>347</v>
      </c>
      <c r="C9406" s="103" t="s">
        <v>89</v>
      </c>
      <c r="D9406" s="103" t="s">
        <v>91</v>
      </c>
      <c r="E9406" s="103" t="s">
        <v>295</v>
      </c>
      <c r="F9406" s="103" t="s">
        <v>295</v>
      </c>
      <c r="G9406" s="103" t="s">
        <v>132</v>
      </c>
      <c r="H9406" s="103" t="s">
        <v>379</v>
      </c>
      <c r="I9406" s="103" t="s">
        <v>92</v>
      </c>
      <c r="J9406" s="215">
        <v>133.58000000000001</v>
      </c>
      <c r="K9406" s="216" t="s">
        <v>88</v>
      </c>
    </row>
    <row r="9407" spans="1:11" x14ac:dyDescent="0.25">
      <c r="A9407" s="103" t="s">
        <v>808</v>
      </c>
      <c r="B9407" s="103" t="s">
        <v>347</v>
      </c>
      <c r="C9407" s="103" t="s">
        <v>89</v>
      </c>
      <c r="D9407" s="103" t="s">
        <v>91</v>
      </c>
      <c r="E9407" s="103" t="s">
        <v>295</v>
      </c>
      <c r="F9407" s="103" t="s">
        <v>295</v>
      </c>
      <c r="G9407" s="103" t="s">
        <v>169</v>
      </c>
      <c r="H9407" s="103" t="s">
        <v>380</v>
      </c>
      <c r="I9407" s="103" t="s">
        <v>92</v>
      </c>
      <c r="J9407" s="215">
        <v>1012.99</v>
      </c>
      <c r="K9407" s="216" t="s">
        <v>88</v>
      </c>
    </row>
    <row r="9408" spans="1:11" x14ac:dyDescent="0.25">
      <c r="A9408" s="103" t="s">
        <v>809</v>
      </c>
      <c r="B9408" s="103" t="s">
        <v>347</v>
      </c>
      <c r="C9408" s="103" t="s">
        <v>89</v>
      </c>
      <c r="D9408" s="103" t="s">
        <v>91</v>
      </c>
      <c r="E9408" s="103" t="s">
        <v>295</v>
      </c>
      <c r="F9408" s="103" t="s">
        <v>295</v>
      </c>
      <c r="G9408" s="103" t="s">
        <v>169</v>
      </c>
      <c r="H9408" s="103" t="s">
        <v>380</v>
      </c>
      <c r="I9408" s="103" t="s">
        <v>92</v>
      </c>
      <c r="J9408" s="215">
        <v>874.81</v>
      </c>
      <c r="K9408" s="216" t="s">
        <v>88</v>
      </c>
    </row>
    <row r="9409" spans="1:11" x14ac:dyDescent="0.25">
      <c r="A9409" s="103" t="s">
        <v>810</v>
      </c>
      <c r="B9409" s="103" t="s">
        <v>347</v>
      </c>
      <c r="C9409" s="103" t="s">
        <v>89</v>
      </c>
      <c r="D9409" s="103" t="s">
        <v>91</v>
      </c>
      <c r="E9409" s="103" t="s">
        <v>295</v>
      </c>
      <c r="F9409" s="103" t="s">
        <v>295</v>
      </c>
      <c r="G9409" s="103" t="s">
        <v>169</v>
      </c>
      <c r="H9409" s="103" t="s">
        <v>380</v>
      </c>
      <c r="I9409" s="103" t="s">
        <v>92</v>
      </c>
      <c r="J9409" s="215">
        <v>671.13</v>
      </c>
      <c r="K9409" s="216" t="s">
        <v>88</v>
      </c>
    </row>
    <row r="9410" spans="1:11" x14ac:dyDescent="0.25">
      <c r="A9410" s="103" t="s">
        <v>1038</v>
      </c>
      <c r="B9410" s="103" t="s">
        <v>347</v>
      </c>
      <c r="C9410" s="103" t="s">
        <v>89</v>
      </c>
      <c r="D9410" s="103" t="s">
        <v>91</v>
      </c>
      <c r="E9410" s="103" t="s">
        <v>295</v>
      </c>
      <c r="F9410" s="103" t="s">
        <v>295</v>
      </c>
      <c r="G9410" s="103" t="s">
        <v>169</v>
      </c>
      <c r="H9410" s="103" t="s">
        <v>380</v>
      </c>
      <c r="I9410" s="103" t="s">
        <v>92</v>
      </c>
      <c r="J9410" s="215">
        <v>1012.83</v>
      </c>
      <c r="K9410" s="216" t="s">
        <v>88</v>
      </c>
    </row>
    <row r="9411" spans="1:11" x14ac:dyDescent="0.25">
      <c r="A9411" s="103" t="s">
        <v>806</v>
      </c>
      <c r="B9411" s="103" t="s">
        <v>347</v>
      </c>
      <c r="C9411" s="103" t="s">
        <v>89</v>
      </c>
      <c r="D9411" s="103" t="s">
        <v>91</v>
      </c>
      <c r="E9411" s="103" t="s">
        <v>295</v>
      </c>
      <c r="F9411" s="103" t="s">
        <v>295</v>
      </c>
      <c r="G9411" s="103" t="s">
        <v>169</v>
      </c>
      <c r="H9411" s="103" t="s">
        <v>380</v>
      </c>
      <c r="I9411" s="103" t="s">
        <v>92</v>
      </c>
      <c r="J9411" s="215">
        <v>757.3</v>
      </c>
      <c r="K9411" s="216" t="s">
        <v>88</v>
      </c>
    </row>
    <row r="9412" spans="1:11" x14ac:dyDescent="0.25">
      <c r="A9412" s="103" t="s">
        <v>807</v>
      </c>
      <c r="B9412" s="103" t="s">
        <v>347</v>
      </c>
      <c r="C9412" s="103" t="s">
        <v>89</v>
      </c>
      <c r="D9412" s="103" t="s">
        <v>91</v>
      </c>
      <c r="E9412" s="103" t="s">
        <v>295</v>
      </c>
      <c r="F9412" s="103" t="s">
        <v>295</v>
      </c>
      <c r="G9412" s="103" t="s">
        <v>169</v>
      </c>
      <c r="H9412" s="103" t="s">
        <v>380</v>
      </c>
      <c r="I9412" s="103" t="s">
        <v>92</v>
      </c>
      <c r="J9412" s="215">
        <v>765.7</v>
      </c>
      <c r="K9412" s="216" t="s">
        <v>88</v>
      </c>
    </row>
    <row r="9413" spans="1:11" x14ac:dyDescent="0.25">
      <c r="A9413" s="103" t="s">
        <v>808</v>
      </c>
      <c r="B9413" s="103" t="s">
        <v>347</v>
      </c>
      <c r="C9413" s="103" t="s">
        <v>89</v>
      </c>
      <c r="D9413" s="103" t="s">
        <v>91</v>
      </c>
      <c r="E9413" s="103" t="s">
        <v>295</v>
      </c>
      <c r="F9413" s="103" t="s">
        <v>295</v>
      </c>
      <c r="G9413" s="103" t="s">
        <v>130</v>
      </c>
      <c r="H9413" s="103" t="s">
        <v>381</v>
      </c>
      <c r="I9413" s="103" t="s">
        <v>92</v>
      </c>
      <c r="J9413" s="215">
        <v>488.52</v>
      </c>
      <c r="K9413" s="216" t="s">
        <v>88</v>
      </c>
    </row>
    <row r="9414" spans="1:11" x14ac:dyDescent="0.25">
      <c r="A9414" s="103" t="s">
        <v>809</v>
      </c>
      <c r="B9414" s="103" t="s">
        <v>347</v>
      </c>
      <c r="C9414" s="103" t="s">
        <v>89</v>
      </c>
      <c r="D9414" s="103" t="s">
        <v>91</v>
      </c>
      <c r="E9414" s="103" t="s">
        <v>295</v>
      </c>
      <c r="F9414" s="103" t="s">
        <v>295</v>
      </c>
      <c r="G9414" s="103" t="s">
        <v>130</v>
      </c>
      <c r="H9414" s="103" t="s">
        <v>381</v>
      </c>
      <c r="I9414" s="103" t="s">
        <v>92</v>
      </c>
      <c r="J9414" s="215">
        <v>231.95</v>
      </c>
      <c r="K9414" s="216" t="s">
        <v>88</v>
      </c>
    </row>
    <row r="9415" spans="1:11" x14ac:dyDescent="0.25">
      <c r="A9415" s="103" t="s">
        <v>810</v>
      </c>
      <c r="B9415" s="103" t="s">
        <v>347</v>
      </c>
      <c r="C9415" s="103" t="s">
        <v>89</v>
      </c>
      <c r="D9415" s="103" t="s">
        <v>91</v>
      </c>
      <c r="E9415" s="103" t="s">
        <v>295</v>
      </c>
      <c r="F9415" s="103" t="s">
        <v>295</v>
      </c>
      <c r="G9415" s="103" t="s">
        <v>130</v>
      </c>
      <c r="H9415" s="103" t="s">
        <v>381</v>
      </c>
      <c r="I9415" s="103" t="s">
        <v>92</v>
      </c>
      <c r="J9415" s="215">
        <v>338.63</v>
      </c>
      <c r="K9415" s="216" t="s">
        <v>88</v>
      </c>
    </row>
    <row r="9416" spans="1:11" x14ac:dyDescent="0.25">
      <c r="A9416" s="103" t="s">
        <v>1038</v>
      </c>
      <c r="B9416" s="103" t="s">
        <v>347</v>
      </c>
      <c r="C9416" s="103" t="s">
        <v>89</v>
      </c>
      <c r="D9416" s="103" t="s">
        <v>91</v>
      </c>
      <c r="E9416" s="103" t="s">
        <v>295</v>
      </c>
      <c r="F9416" s="103" t="s">
        <v>295</v>
      </c>
      <c r="G9416" s="103" t="s">
        <v>130</v>
      </c>
      <c r="H9416" s="103" t="s">
        <v>381</v>
      </c>
      <c r="I9416" s="103" t="s">
        <v>92</v>
      </c>
      <c r="J9416" s="215">
        <v>399.47</v>
      </c>
      <c r="K9416" s="216" t="s">
        <v>88</v>
      </c>
    </row>
    <row r="9417" spans="1:11" x14ac:dyDescent="0.25">
      <c r="A9417" s="103" t="s">
        <v>806</v>
      </c>
      <c r="B9417" s="103" t="s">
        <v>347</v>
      </c>
      <c r="C9417" s="103" t="s">
        <v>89</v>
      </c>
      <c r="D9417" s="103" t="s">
        <v>91</v>
      </c>
      <c r="E9417" s="103" t="s">
        <v>295</v>
      </c>
      <c r="F9417" s="103" t="s">
        <v>295</v>
      </c>
      <c r="G9417" s="103" t="s">
        <v>130</v>
      </c>
      <c r="H9417" s="103" t="s">
        <v>381</v>
      </c>
      <c r="I9417" s="103" t="s">
        <v>92</v>
      </c>
      <c r="J9417" s="215">
        <v>63.52</v>
      </c>
      <c r="K9417" s="216" t="s">
        <v>88</v>
      </c>
    </row>
    <row r="9418" spans="1:11" x14ac:dyDescent="0.25">
      <c r="A9418" s="103" t="s">
        <v>807</v>
      </c>
      <c r="B9418" s="103" t="s">
        <v>347</v>
      </c>
      <c r="C9418" s="103" t="s">
        <v>89</v>
      </c>
      <c r="D9418" s="103" t="s">
        <v>91</v>
      </c>
      <c r="E9418" s="103" t="s">
        <v>295</v>
      </c>
      <c r="F9418" s="103" t="s">
        <v>295</v>
      </c>
      <c r="G9418" s="103" t="s">
        <v>130</v>
      </c>
      <c r="H9418" s="103" t="s">
        <v>381</v>
      </c>
      <c r="I9418" s="103" t="s">
        <v>92</v>
      </c>
      <c r="J9418" s="215">
        <v>264.70999999999998</v>
      </c>
      <c r="K9418" s="216" t="s">
        <v>88</v>
      </c>
    </row>
    <row r="9419" spans="1:11" x14ac:dyDescent="0.25">
      <c r="A9419" s="103" t="s">
        <v>808</v>
      </c>
      <c r="B9419" s="103" t="s">
        <v>347</v>
      </c>
      <c r="C9419" s="103" t="s">
        <v>89</v>
      </c>
      <c r="D9419" s="103" t="s">
        <v>91</v>
      </c>
      <c r="E9419" s="103" t="s">
        <v>295</v>
      </c>
      <c r="F9419" s="103" t="s">
        <v>295</v>
      </c>
      <c r="G9419" s="103" t="s">
        <v>129</v>
      </c>
      <c r="H9419" s="103" t="s">
        <v>382</v>
      </c>
      <c r="I9419" s="103" t="s">
        <v>92</v>
      </c>
      <c r="J9419" s="215">
        <v>1073.76</v>
      </c>
      <c r="K9419" s="216" t="s">
        <v>88</v>
      </c>
    </row>
    <row r="9420" spans="1:11" x14ac:dyDescent="0.25">
      <c r="A9420" s="103" t="s">
        <v>809</v>
      </c>
      <c r="B9420" s="103" t="s">
        <v>347</v>
      </c>
      <c r="C9420" s="103" t="s">
        <v>89</v>
      </c>
      <c r="D9420" s="103" t="s">
        <v>91</v>
      </c>
      <c r="E9420" s="103" t="s">
        <v>295</v>
      </c>
      <c r="F9420" s="103" t="s">
        <v>295</v>
      </c>
      <c r="G9420" s="103" t="s">
        <v>129</v>
      </c>
      <c r="H9420" s="103" t="s">
        <v>382</v>
      </c>
      <c r="I9420" s="103" t="s">
        <v>92</v>
      </c>
      <c r="J9420" s="215">
        <v>975.95</v>
      </c>
      <c r="K9420" s="216" t="s">
        <v>88</v>
      </c>
    </row>
    <row r="9421" spans="1:11" x14ac:dyDescent="0.25">
      <c r="A9421" s="103" t="s">
        <v>810</v>
      </c>
      <c r="B9421" s="103" t="s">
        <v>347</v>
      </c>
      <c r="C9421" s="103" t="s">
        <v>89</v>
      </c>
      <c r="D9421" s="103" t="s">
        <v>91</v>
      </c>
      <c r="E9421" s="103" t="s">
        <v>295</v>
      </c>
      <c r="F9421" s="103" t="s">
        <v>295</v>
      </c>
      <c r="G9421" s="103" t="s">
        <v>129</v>
      </c>
      <c r="H9421" s="103" t="s">
        <v>382</v>
      </c>
      <c r="I9421" s="103" t="s">
        <v>92</v>
      </c>
      <c r="J9421" s="215">
        <v>1319.94</v>
      </c>
      <c r="K9421" s="216" t="s">
        <v>88</v>
      </c>
    </row>
    <row r="9422" spans="1:11" x14ac:dyDescent="0.25">
      <c r="A9422" s="103" t="s">
        <v>1038</v>
      </c>
      <c r="B9422" s="103" t="s">
        <v>347</v>
      </c>
      <c r="C9422" s="103" t="s">
        <v>89</v>
      </c>
      <c r="D9422" s="103" t="s">
        <v>91</v>
      </c>
      <c r="E9422" s="103" t="s">
        <v>295</v>
      </c>
      <c r="F9422" s="103" t="s">
        <v>295</v>
      </c>
      <c r="G9422" s="103" t="s">
        <v>129</v>
      </c>
      <c r="H9422" s="103" t="s">
        <v>382</v>
      </c>
      <c r="I9422" s="103" t="s">
        <v>92</v>
      </c>
      <c r="J9422" s="215">
        <v>1218.1400000000001</v>
      </c>
      <c r="K9422" s="216" t="s">
        <v>88</v>
      </c>
    </row>
    <row r="9423" spans="1:11" x14ac:dyDescent="0.25">
      <c r="A9423" s="103" t="s">
        <v>806</v>
      </c>
      <c r="B9423" s="103" t="s">
        <v>347</v>
      </c>
      <c r="C9423" s="103" t="s">
        <v>89</v>
      </c>
      <c r="D9423" s="103" t="s">
        <v>91</v>
      </c>
      <c r="E9423" s="103" t="s">
        <v>295</v>
      </c>
      <c r="F9423" s="103" t="s">
        <v>295</v>
      </c>
      <c r="G9423" s="103" t="s">
        <v>129</v>
      </c>
      <c r="H9423" s="103" t="s">
        <v>382</v>
      </c>
      <c r="I9423" s="103" t="s">
        <v>92</v>
      </c>
      <c r="J9423" s="215">
        <v>1419.96</v>
      </c>
      <c r="K9423" s="216" t="s">
        <v>88</v>
      </c>
    </row>
    <row r="9424" spans="1:11" x14ac:dyDescent="0.25">
      <c r="A9424" s="103" t="s">
        <v>807</v>
      </c>
      <c r="B9424" s="103" t="s">
        <v>347</v>
      </c>
      <c r="C9424" s="103" t="s">
        <v>89</v>
      </c>
      <c r="D9424" s="103" t="s">
        <v>91</v>
      </c>
      <c r="E9424" s="103" t="s">
        <v>295</v>
      </c>
      <c r="F9424" s="103" t="s">
        <v>295</v>
      </c>
      <c r="G9424" s="103" t="s">
        <v>129</v>
      </c>
      <c r="H9424" s="103" t="s">
        <v>382</v>
      </c>
      <c r="I9424" s="103" t="s">
        <v>92</v>
      </c>
      <c r="J9424" s="215">
        <v>1040.21</v>
      </c>
      <c r="K9424" s="216" t="s">
        <v>88</v>
      </c>
    </row>
    <row r="9425" spans="1:11" x14ac:dyDescent="0.25">
      <c r="A9425" s="103" t="s">
        <v>808</v>
      </c>
      <c r="B9425" s="103" t="s">
        <v>347</v>
      </c>
      <c r="C9425" s="103" t="s">
        <v>89</v>
      </c>
      <c r="D9425" s="103" t="s">
        <v>91</v>
      </c>
      <c r="E9425" s="103" t="s">
        <v>295</v>
      </c>
      <c r="F9425" s="103" t="s">
        <v>295</v>
      </c>
      <c r="G9425" s="103" t="s">
        <v>446</v>
      </c>
      <c r="H9425" s="103" t="s">
        <v>447</v>
      </c>
      <c r="I9425" s="103" t="s">
        <v>92</v>
      </c>
      <c r="J9425" s="215">
        <v>605.33000000000004</v>
      </c>
      <c r="K9425" s="216" t="s">
        <v>88</v>
      </c>
    </row>
    <row r="9426" spans="1:11" x14ac:dyDescent="0.25">
      <c r="A9426" s="103" t="s">
        <v>809</v>
      </c>
      <c r="B9426" s="103" t="s">
        <v>347</v>
      </c>
      <c r="C9426" s="103" t="s">
        <v>89</v>
      </c>
      <c r="D9426" s="103" t="s">
        <v>91</v>
      </c>
      <c r="E9426" s="103" t="s">
        <v>295</v>
      </c>
      <c r="F9426" s="103" t="s">
        <v>295</v>
      </c>
      <c r="G9426" s="103" t="s">
        <v>446</v>
      </c>
      <c r="H9426" s="103" t="s">
        <v>447</v>
      </c>
      <c r="I9426" s="103" t="s">
        <v>92</v>
      </c>
      <c r="J9426" s="215">
        <v>74.14</v>
      </c>
      <c r="K9426" s="216" t="s">
        <v>88</v>
      </c>
    </row>
    <row r="9427" spans="1:11" x14ac:dyDescent="0.25">
      <c r="A9427" s="103" t="s">
        <v>810</v>
      </c>
      <c r="B9427" s="103" t="s">
        <v>347</v>
      </c>
      <c r="C9427" s="103" t="s">
        <v>89</v>
      </c>
      <c r="D9427" s="103" t="s">
        <v>91</v>
      </c>
      <c r="E9427" s="103" t="s">
        <v>295</v>
      </c>
      <c r="F9427" s="103" t="s">
        <v>295</v>
      </c>
      <c r="G9427" s="103" t="s">
        <v>446</v>
      </c>
      <c r="H9427" s="103" t="s">
        <v>447</v>
      </c>
      <c r="I9427" s="103" t="s">
        <v>92</v>
      </c>
      <c r="J9427" s="215">
        <v>274.18</v>
      </c>
      <c r="K9427" s="216" t="s">
        <v>88</v>
      </c>
    </row>
    <row r="9428" spans="1:11" x14ac:dyDescent="0.25">
      <c r="A9428" s="103" t="s">
        <v>1038</v>
      </c>
      <c r="B9428" s="103" t="s">
        <v>347</v>
      </c>
      <c r="C9428" s="103" t="s">
        <v>89</v>
      </c>
      <c r="D9428" s="103" t="s">
        <v>91</v>
      </c>
      <c r="E9428" s="103" t="s">
        <v>295</v>
      </c>
      <c r="F9428" s="103" t="s">
        <v>295</v>
      </c>
      <c r="G9428" s="103" t="s">
        <v>446</v>
      </c>
      <c r="H9428" s="103" t="s">
        <v>447</v>
      </c>
      <c r="I9428" s="103" t="s">
        <v>92</v>
      </c>
      <c r="J9428" s="215">
        <v>497.65</v>
      </c>
      <c r="K9428" s="216" t="s">
        <v>88</v>
      </c>
    </row>
    <row r="9429" spans="1:11" x14ac:dyDescent="0.25">
      <c r="A9429" s="103" t="s">
        <v>806</v>
      </c>
      <c r="B9429" s="103" t="s">
        <v>347</v>
      </c>
      <c r="C9429" s="103" t="s">
        <v>89</v>
      </c>
      <c r="D9429" s="103" t="s">
        <v>91</v>
      </c>
      <c r="E9429" s="103" t="s">
        <v>295</v>
      </c>
      <c r="F9429" s="103" t="s">
        <v>295</v>
      </c>
      <c r="G9429" s="103" t="s">
        <v>446</v>
      </c>
      <c r="H9429" s="103" t="s">
        <v>447</v>
      </c>
      <c r="I9429" s="103" t="s">
        <v>92</v>
      </c>
      <c r="J9429" s="215">
        <v>144.94</v>
      </c>
      <c r="K9429" s="216" t="s">
        <v>88</v>
      </c>
    </row>
    <row r="9430" spans="1:11" x14ac:dyDescent="0.25">
      <c r="A9430" s="103" t="s">
        <v>807</v>
      </c>
      <c r="B9430" s="103" t="s">
        <v>347</v>
      </c>
      <c r="C9430" s="103" t="s">
        <v>89</v>
      </c>
      <c r="D9430" s="103" t="s">
        <v>91</v>
      </c>
      <c r="E9430" s="103" t="s">
        <v>295</v>
      </c>
      <c r="F9430" s="103" t="s">
        <v>295</v>
      </c>
      <c r="G9430" s="103" t="s">
        <v>446</v>
      </c>
      <c r="H9430" s="103" t="s">
        <v>447</v>
      </c>
      <c r="I9430" s="103" t="s">
        <v>92</v>
      </c>
      <c r="J9430" s="215">
        <v>225.23</v>
      </c>
      <c r="K9430" s="216" t="s">
        <v>88</v>
      </c>
    </row>
    <row r="9431" spans="1:11" x14ac:dyDescent="0.25">
      <c r="A9431" s="103" t="s">
        <v>808</v>
      </c>
      <c r="B9431" s="103" t="s">
        <v>347</v>
      </c>
      <c r="C9431" s="103" t="s">
        <v>89</v>
      </c>
      <c r="D9431" s="103" t="s">
        <v>91</v>
      </c>
      <c r="E9431" s="103" t="s">
        <v>295</v>
      </c>
      <c r="F9431" s="103" t="s">
        <v>295</v>
      </c>
      <c r="G9431" s="103" t="s">
        <v>128</v>
      </c>
      <c r="H9431" s="103" t="s">
        <v>386</v>
      </c>
      <c r="I9431" s="103" t="s">
        <v>92</v>
      </c>
      <c r="J9431" s="215">
        <v>372.33</v>
      </c>
      <c r="K9431" s="216" t="s">
        <v>88</v>
      </c>
    </row>
    <row r="9432" spans="1:11" x14ac:dyDescent="0.25">
      <c r="A9432" s="103" t="s">
        <v>809</v>
      </c>
      <c r="B9432" s="103" t="s">
        <v>347</v>
      </c>
      <c r="C9432" s="103" t="s">
        <v>89</v>
      </c>
      <c r="D9432" s="103" t="s">
        <v>91</v>
      </c>
      <c r="E9432" s="103" t="s">
        <v>295</v>
      </c>
      <c r="F9432" s="103" t="s">
        <v>295</v>
      </c>
      <c r="G9432" s="103" t="s">
        <v>128</v>
      </c>
      <c r="H9432" s="103" t="s">
        <v>386</v>
      </c>
      <c r="I9432" s="103" t="s">
        <v>92</v>
      </c>
      <c r="J9432" s="215">
        <v>371.49</v>
      </c>
      <c r="K9432" s="216" t="s">
        <v>88</v>
      </c>
    </row>
    <row r="9433" spans="1:11" x14ac:dyDescent="0.25">
      <c r="A9433" s="103" t="s">
        <v>810</v>
      </c>
      <c r="B9433" s="103" t="s">
        <v>347</v>
      </c>
      <c r="C9433" s="103" t="s">
        <v>89</v>
      </c>
      <c r="D9433" s="103" t="s">
        <v>91</v>
      </c>
      <c r="E9433" s="103" t="s">
        <v>295</v>
      </c>
      <c r="F9433" s="103" t="s">
        <v>295</v>
      </c>
      <c r="G9433" s="103" t="s">
        <v>128</v>
      </c>
      <c r="H9433" s="103" t="s">
        <v>386</v>
      </c>
      <c r="I9433" s="103" t="s">
        <v>92</v>
      </c>
      <c r="J9433" s="215">
        <v>395.29</v>
      </c>
      <c r="K9433" s="216" t="s">
        <v>88</v>
      </c>
    </row>
    <row r="9434" spans="1:11" x14ac:dyDescent="0.25">
      <c r="A9434" s="103" t="s">
        <v>1038</v>
      </c>
      <c r="B9434" s="103" t="s">
        <v>347</v>
      </c>
      <c r="C9434" s="103" t="s">
        <v>89</v>
      </c>
      <c r="D9434" s="103" t="s">
        <v>91</v>
      </c>
      <c r="E9434" s="103" t="s">
        <v>295</v>
      </c>
      <c r="F9434" s="103" t="s">
        <v>295</v>
      </c>
      <c r="G9434" s="103" t="s">
        <v>128</v>
      </c>
      <c r="H9434" s="103" t="s">
        <v>386</v>
      </c>
      <c r="I9434" s="103" t="s">
        <v>92</v>
      </c>
      <c r="J9434" s="215">
        <v>505.07</v>
      </c>
      <c r="K9434" s="216" t="s">
        <v>88</v>
      </c>
    </row>
    <row r="9435" spans="1:11" x14ac:dyDescent="0.25">
      <c r="A9435" s="103" t="s">
        <v>806</v>
      </c>
      <c r="B9435" s="103" t="s">
        <v>347</v>
      </c>
      <c r="C9435" s="103" t="s">
        <v>89</v>
      </c>
      <c r="D9435" s="103" t="s">
        <v>91</v>
      </c>
      <c r="E9435" s="103" t="s">
        <v>295</v>
      </c>
      <c r="F9435" s="103" t="s">
        <v>295</v>
      </c>
      <c r="G9435" s="103" t="s">
        <v>128</v>
      </c>
      <c r="H9435" s="103" t="s">
        <v>386</v>
      </c>
      <c r="I9435" s="103" t="s">
        <v>92</v>
      </c>
      <c r="J9435" s="215">
        <v>602.33000000000004</v>
      </c>
      <c r="K9435" s="216" t="s">
        <v>88</v>
      </c>
    </row>
    <row r="9436" spans="1:11" x14ac:dyDescent="0.25">
      <c r="A9436" s="103" t="s">
        <v>807</v>
      </c>
      <c r="B9436" s="103" t="s">
        <v>347</v>
      </c>
      <c r="C9436" s="103" t="s">
        <v>89</v>
      </c>
      <c r="D9436" s="103" t="s">
        <v>91</v>
      </c>
      <c r="E9436" s="103" t="s">
        <v>295</v>
      </c>
      <c r="F9436" s="103" t="s">
        <v>295</v>
      </c>
      <c r="G9436" s="103" t="s">
        <v>128</v>
      </c>
      <c r="H9436" s="103" t="s">
        <v>386</v>
      </c>
      <c r="I9436" s="103" t="s">
        <v>92</v>
      </c>
      <c r="J9436" s="215">
        <v>601.92999999999995</v>
      </c>
      <c r="K9436" s="216" t="s">
        <v>88</v>
      </c>
    </row>
    <row r="9437" spans="1:11" x14ac:dyDescent="0.25">
      <c r="A9437" s="103" t="s">
        <v>808</v>
      </c>
      <c r="B9437" s="103" t="s">
        <v>347</v>
      </c>
      <c r="C9437" s="103" t="s">
        <v>89</v>
      </c>
      <c r="D9437" s="103" t="s">
        <v>91</v>
      </c>
      <c r="E9437" s="103" t="s">
        <v>295</v>
      </c>
      <c r="F9437" s="103" t="s">
        <v>295</v>
      </c>
      <c r="G9437" s="103" t="s">
        <v>619</v>
      </c>
      <c r="H9437" s="103" t="s">
        <v>620</v>
      </c>
      <c r="I9437" s="103" t="s">
        <v>92</v>
      </c>
      <c r="J9437" s="215">
        <v>-102.53</v>
      </c>
      <c r="K9437" s="216" t="s">
        <v>88</v>
      </c>
    </row>
    <row r="9438" spans="1:11" x14ac:dyDescent="0.25">
      <c r="A9438" s="103" t="s">
        <v>809</v>
      </c>
      <c r="B9438" s="103" t="s">
        <v>347</v>
      </c>
      <c r="C9438" s="103" t="s">
        <v>89</v>
      </c>
      <c r="D9438" s="103" t="s">
        <v>91</v>
      </c>
      <c r="E9438" s="103" t="s">
        <v>295</v>
      </c>
      <c r="F9438" s="103" t="s">
        <v>295</v>
      </c>
      <c r="G9438" s="103" t="s">
        <v>619</v>
      </c>
      <c r="H9438" s="103" t="s">
        <v>620</v>
      </c>
      <c r="I9438" s="103" t="s">
        <v>92</v>
      </c>
      <c r="J9438" s="215">
        <v>791.12</v>
      </c>
      <c r="K9438" s="216" t="s">
        <v>88</v>
      </c>
    </row>
    <row r="9439" spans="1:11" x14ac:dyDescent="0.25">
      <c r="A9439" s="103" t="s">
        <v>810</v>
      </c>
      <c r="B9439" s="103" t="s">
        <v>347</v>
      </c>
      <c r="C9439" s="103" t="s">
        <v>89</v>
      </c>
      <c r="D9439" s="103" t="s">
        <v>91</v>
      </c>
      <c r="E9439" s="103" t="s">
        <v>295</v>
      </c>
      <c r="F9439" s="103" t="s">
        <v>295</v>
      </c>
      <c r="G9439" s="103" t="s">
        <v>619</v>
      </c>
      <c r="H9439" s="103" t="s">
        <v>620</v>
      </c>
      <c r="I9439" s="103" t="s">
        <v>92</v>
      </c>
      <c r="J9439" s="215">
        <v>600.19000000000005</v>
      </c>
      <c r="K9439" s="216" t="s">
        <v>88</v>
      </c>
    </row>
    <row r="9440" spans="1:11" x14ac:dyDescent="0.25">
      <c r="A9440" s="103" t="s">
        <v>1038</v>
      </c>
      <c r="B9440" s="103" t="s">
        <v>347</v>
      </c>
      <c r="C9440" s="103" t="s">
        <v>89</v>
      </c>
      <c r="D9440" s="103" t="s">
        <v>91</v>
      </c>
      <c r="E9440" s="103" t="s">
        <v>295</v>
      </c>
      <c r="F9440" s="103" t="s">
        <v>295</v>
      </c>
      <c r="G9440" s="103" t="s">
        <v>619</v>
      </c>
      <c r="H9440" s="103" t="s">
        <v>620</v>
      </c>
      <c r="I9440" s="103" t="s">
        <v>92</v>
      </c>
      <c r="J9440" s="215">
        <v>26.99</v>
      </c>
      <c r="K9440" s="216" t="s">
        <v>88</v>
      </c>
    </row>
    <row r="9441" spans="1:11" x14ac:dyDescent="0.25">
      <c r="A9441" s="103" t="s">
        <v>806</v>
      </c>
      <c r="B9441" s="103" t="s">
        <v>347</v>
      </c>
      <c r="C9441" s="103" t="s">
        <v>89</v>
      </c>
      <c r="D9441" s="103" t="s">
        <v>91</v>
      </c>
      <c r="E9441" s="103" t="s">
        <v>295</v>
      </c>
      <c r="F9441" s="103" t="s">
        <v>295</v>
      </c>
      <c r="G9441" s="103" t="s">
        <v>619</v>
      </c>
      <c r="H9441" s="103" t="s">
        <v>620</v>
      </c>
      <c r="I9441" s="103" t="s">
        <v>92</v>
      </c>
      <c r="J9441" s="215">
        <v>175.51</v>
      </c>
      <c r="K9441" s="216" t="s">
        <v>88</v>
      </c>
    </row>
    <row r="9442" spans="1:11" x14ac:dyDescent="0.25">
      <c r="A9442" s="103" t="s">
        <v>807</v>
      </c>
      <c r="B9442" s="103" t="s">
        <v>347</v>
      </c>
      <c r="C9442" s="103" t="s">
        <v>89</v>
      </c>
      <c r="D9442" s="103" t="s">
        <v>91</v>
      </c>
      <c r="E9442" s="103" t="s">
        <v>295</v>
      </c>
      <c r="F9442" s="103" t="s">
        <v>295</v>
      </c>
      <c r="G9442" s="103" t="s">
        <v>619</v>
      </c>
      <c r="H9442" s="103" t="s">
        <v>620</v>
      </c>
      <c r="I9442" s="103" t="s">
        <v>92</v>
      </c>
      <c r="J9442" s="215">
        <v>27.89</v>
      </c>
      <c r="K9442" s="216" t="s">
        <v>88</v>
      </c>
    </row>
    <row r="9443" spans="1:11" x14ac:dyDescent="0.25">
      <c r="A9443" s="103" t="s">
        <v>808</v>
      </c>
      <c r="B9443" s="103" t="s">
        <v>347</v>
      </c>
      <c r="C9443" s="103" t="s">
        <v>89</v>
      </c>
      <c r="D9443" s="103" t="s">
        <v>91</v>
      </c>
      <c r="E9443" s="103" t="s">
        <v>295</v>
      </c>
      <c r="F9443" s="103" t="s">
        <v>295</v>
      </c>
      <c r="G9443" s="103" t="s">
        <v>740</v>
      </c>
      <c r="H9443" s="103" t="s">
        <v>741</v>
      </c>
      <c r="I9443" s="103" t="s">
        <v>92</v>
      </c>
      <c r="J9443" s="215">
        <v>78.7</v>
      </c>
      <c r="K9443" s="216" t="s">
        <v>88</v>
      </c>
    </row>
    <row r="9444" spans="1:11" x14ac:dyDescent="0.25">
      <c r="A9444" s="103" t="s">
        <v>809</v>
      </c>
      <c r="B9444" s="103" t="s">
        <v>347</v>
      </c>
      <c r="C9444" s="103" t="s">
        <v>89</v>
      </c>
      <c r="D9444" s="103" t="s">
        <v>91</v>
      </c>
      <c r="E9444" s="103" t="s">
        <v>295</v>
      </c>
      <c r="F9444" s="103" t="s">
        <v>295</v>
      </c>
      <c r="G9444" s="103" t="s">
        <v>740</v>
      </c>
      <c r="H9444" s="103" t="s">
        <v>741</v>
      </c>
      <c r="I9444" s="103" t="s">
        <v>92</v>
      </c>
      <c r="J9444" s="215">
        <v>42.93</v>
      </c>
      <c r="K9444" s="216" t="s">
        <v>88</v>
      </c>
    </row>
    <row r="9445" spans="1:11" x14ac:dyDescent="0.25">
      <c r="A9445" s="103" t="s">
        <v>810</v>
      </c>
      <c r="B9445" s="103" t="s">
        <v>347</v>
      </c>
      <c r="C9445" s="103" t="s">
        <v>89</v>
      </c>
      <c r="D9445" s="103" t="s">
        <v>91</v>
      </c>
      <c r="E9445" s="103" t="s">
        <v>295</v>
      </c>
      <c r="F9445" s="103" t="s">
        <v>295</v>
      </c>
      <c r="G9445" s="103" t="s">
        <v>740</v>
      </c>
      <c r="H9445" s="103" t="s">
        <v>741</v>
      </c>
      <c r="I9445" s="103" t="s">
        <v>92</v>
      </c>
      <c r="J9445" s="215">
        <v>22.9</v>
      </c>
      <c r="K9445" s="216" t="s">
        <v>88</v>
      </c>
    </row>
    <row r="9446" spans="1:11" x14ac:dyDescent="0.25">
      <c r="A9446" s="103" t="s">
        <v>1038</v>
      </c>
      <c r="B9446" s="103" t="s">
        <v>347</v>
      </c>
      <c r="C9446" s="103" t="s">
        <v>89</v>
      </c>
      <c r="D9446" s="103" t="s">
        <v>91</v>
      </c>
      <c r="E9446" s="103" t="s">
        <v>295</v>
      </c>
      <c r="F9446" s="103" t="s">
        <v>295</v>
      </c>
      <c r="G9446" s="103" t="s">
        <v>740</v>
      </c>
      <c r="H9446" s="103" t="s">
        <v>741</v>
      </c>
      <c r="I9446" s="103" t="s">
        <v>92</v>
      </c>
      <c r="J9446" s="215">
        <v>-147.88999999999999</v>
      </c>
      <c r="K9446" s="216" t="s">
        <v>88</v>
      </c>
    </row>
    <row r="9447" spans="1:11" x14ac:dyDescent="0.25">
      <c r="A9447" s="103" t="s">
        <v>806</v>
      </c>
      <c r="B9447" s="103" t="s">
        <v>347</v>
      </c>
      <c r="C9447" s="103" t="s">
        <v>89</v>
      </c>
      <c r="D9447" s="103" t="s">
        <v>91</v>
      </c>
      <c r="E9447" s="103" t="s">
        <v>295</v>
      </c>
      <c r="F9447" s="103" t="s">
        <v>295</v>
      </c>
      <c r="G9447" s="103" t="s">
        <v>740</v>
      </c>
      <c r="H9447" s="103" t="s">
        <v>741</v>
      </c>
      <c r="I9447" s="103" t="s">
        <v>92</v>
      </c>
      <c r="J9447" s="215">
        <v>100.88</v>
      </c>
      <c r="K9447" s="216" t="s">
        <v>88</v>
      </c>
    </row>
    <row r="9448" spans="1:11" x14ac:dyDescent="0.25">
      <c r="A9448" s="103" t="s">
        <v>807</v>
      </c>
      <c r="B9448" s="103" t="s">
        <v>347</v>
      </c>
      <c r="C9448" s="103" t="s">
        <v>89</v>
      </c>
      <c r="D9448" s="103" t="s">
        <v>91</v>
      </c>
      <c r="E9448" s="103" t="s">
        <v>295</v>
      </c>
      <c r="F9448" s="103" t="s">
        <v>295</v>
      </c>
      <c r="G9448" s="103" t="s">
        <v>740</v>
      </c>
      <c r="H9448" s="103" t="s">
        <v>741</v>
      </c>
      <c r="I9448" s="103" t="s">
        <v>92</v>
      </c>
      <c r="J9448" s="215">
        <v>1168.3399999999999</v>
      </c>
      <c r="K9448" s="216" t="s">
        <v>88</v>
      </c>
    </row>
    <row r="9449" spans="1:11" x14ac:dyDescent="0.25">
      <c r="A9449" s="103" t="s">
        <v>808</v>
      </c>
      <c r="B9449" s="103" t="s">
        <v>347</v>
      </c>
      <c r="C9449" s="103" t="s">
        <v>89</v>
      </c>
      <c r="D9449" s="103" t="s">
        <v>91</v>
      </c>
      <c r="E9449" s="103" t="s">
        <v>295</v>
      </c>
      <c r="F9449" s="103" t="s">
        <v>295</v>
      </c>
      <c r="G9449" s="103" t="s">
        <v>490</v>
      </c>
      <c r="H9449" s="103" t="s">
        <v>742</v>
      </c>
      <c r="I9449" s="103" t="s">
        <v>92</v>
      </c>
      <c r="J9449" s="215">
        <v>715.8</v>
      </c>
      <c r="K9449" s="216" t="s">
        <v>88</v>
      </c>
    </row>
    <row r="9450" spans="1:11" x14ac:dyDescent="0.25">
      <c r="A9450" s="103" t="s">
        <v>809</v>
      </c>
      <c r="B9450" s="103" t="s">
        <v>347</v>
      </c>
      <c r="C9450" s="103" t="s">
        <v>89</v>
      </c>
      <c r="D9450" s="103" t="s">
        <v>91</v>
      </c>
      <c r="E9450" s="103" t="s">
        <v>295</v>
      </c>
      <c r="F9450" s="103" t="s">
        <v>295</v>
      </c>
      <c r="G9450" s="103" t="s">
        <v>490</v>
      </c>
      <c r="H9450" s="103" t="s">
        <v>742</v>
      </c>
      <c r="I9450" s="103" t="s">
        <v>92</v>
      </c>
      <c r="J9450" s="215">
        <v>734.72</v>
      </c>
      <c r="K9450" s="216" t="s">
        <v>88</v>
      </c>
    </row>
    <row r="9451" spans="1:11" x14ac:dyDescent="0.25">
      <c r="A9451" s="103" t="s">
        <v>810</v>
      </c>
      <c r="B9451" s="103" t="s">
        <v>347</v>
      </c>
      <c r="C9451" s="103" t="s">
        <v>89</v>
      </c>
      <c r="D9451" s="103" t="s">
        <v>91</v>
      </c>
      <c r="E9451" s="103" t="s">
        <v>295</v>
      </c>
      <c r="F9451" s="103" t="s">
        <v>295</v>
      </c>
      <c r="G9451" s="103" t="s">
        <v>490</v>
      </c>
      <c r="H9451" s="103" t="s">
        <v>742</v>
      </c>
      <c r="I9451" s="103" t="s">
        <v>92</v>
      </c>
      <c r="J9451" s="215">
        <v>249.71</v>
      </c>
      <c r="K9451" s="216" t="s">
        <v>88</v>
      </c>
    </row>
    <row r="9452" spans="1:11" x14ac:dyDescent="0.25">
      <c r="A9452" s="103" t="s">
        <v>1038</v>
      </c>
      <c r="B9452" s="103" t="s">
        <v>347</v>
      </c>
      <c r="C9452" s="103" t="s">
        <v>89</v>
      </c>
      <c r="D9452" s="103" t="s">
        <v>91</v>
      </c>
      <c r="E9452" s="103" t="s">
        <v>295</v>
      </c>
      <c r="F9452" s="103" t="s">
        <v>295</v>
      </c>
      <c r="G9452" s="103" t="s">
        <v>490</v>
      </c>
      <c r="H9452" s="103" t="s">
        <v>742</v>
      </c>
      <c r="I9452" s="103" t="s">
        <v>92</v>
      </c>
      <c r="J9452" s="215">
        <v>692.89</v>
      </c>
      <c r="K9452" s="216" t="s">
        <v>88</v>
      </c>
    </row>
    <row r="9453" spans="1:11" x14ac:dyDescent="0.25">
      <c r="A9453" s="103" t="s">
        <v>806</v>
      </c>
      <c r="B9453" s="103" t="s">
        <v>347</v>
      </c>
      <c r="C9453" s="103" t="s">
        <v>89</v>
      </c>
      <c r="D9453" s="103" t="s">
        <v>91</v>
      </c>
      <c r="E9453" s="103" t="s">
        <v>295</v>
      </c>
      <c r="F9453" s="103" t="s">
        <v>295</v>
      </c>
      <c r="G9453" s="103" t="s">
        <v>490</v>
      </c>
      <c r="H9453" s="103" t="s">
        <v>742</v>
      </c>
      <c r="I9453" s="103" t="s">
        <v>92</v>
      </c>
      <c r="J9453" s="215">
        <v>763.56</v>
      </c>
      <c r="K9453" s="216" t="s">
        <v>88</v>
      </c>
    </row>
    <row r="9454" spans="1:11" x14ac:dyDescent="0.25">
      <c r="A9454" s="103" t="s">
        <v>807</v>
      </c>
      <c r="B9454" s="103" t="s">
        <v>347</v>
      </c>
      <c r="C9454" s="103" t="s">
        <v>89</v>
      </c>
      <c r="D9454" s="103" t="s">
        <v>91</v>
      </c>
      <c r="E9454" s="103" t="s">
        <v>295</v>
      </c>
      <c r="F9454" s="103" t="s">
        <v>295</v>
      </c>
      <c r="G9454" s="103" t="s">
        <v>490</v>
      </c>
      <c r="H9454" s="103" t="s">
        <v>742</v>
      </c>
      <c r="I9454" s="103" t="s">
        <v>92</v>
      </c>
      <c r="J9454" s="215">
        <v>931.71</v>
      </c>
      <c r="K9454" s="216" t="s">
        <v>88</v>
      </c>
    </row>
    <row r="9455" spans="1:11" x14ac:dyDescent="0.25">
      <c r="A9455" s="103" t="s">
        <v>808</v>
      </c>
      <c r="B9455" s="103" t="s">
        <v>347</v>
      </c>
      <c r="C9455" s="103" t="s">
        <v>89</v>
      </c>
      <c r="D9455" s="103" t="s">
        <v>91</v>
      </c>
      <c r="E9455" s="103" t="s">
        <v>295</v>
      </c>
      <c r="F9455" s="103" t="s">
        <v>295</v>
      </c>
      <c r="G9455" s="103" t="s">
        <v>650</v>
      </c>
      <c r="H9455" s="103" t="s">
        <v>651</v>
      </c>
      <c r="I9455" s="103" t="s">
        <v>92</v>
      </c>
      <c r="J9455" s="215">
        <v>1173.8900000000001</v>
      </c>
      <c r="K9455" s="216" t="s">
        <v>88</v>
      </c>
    </row>
    <row r="9456" spans="1:11" x14ac:dyDescent="0.25">
      <c r="A9456" s="103" t="s">
        <v>809</v>
      </c>
      <c r="B9456" s="103" t="s">
        <v>347</v>
      </c>
      <c r="C9456" s="103" t="s">
        <v>89</v>
      </c>
      <c r="D9456" s="103" t="s">
        <v>91</v>
      </c>
      <c r="E9456" s="103" t="s">
        <v>295</v>
      </c>
      <c r="F9456" s="103" t="s">
        <v>295</v>
      </c>
      <c r="G9456" s="103" t="s">
        <v>650</v>
      </c>
      <c r="H9456" s="103" t="s">
        <v>651</v>
      </c>
      <c r="I9456" s="103" t="s">
        <v>92</v>
      </c>
      <c r="J9456" s="215">
        <v>762.54</v>
      </c>
      <c r="K9456" s="216" t="s">
        <v>88</v>
      </c>
    </row>
    <row r="9457" spans="1:11" x14ac:dyDescent="0.25">
      <c r="A9457" s="103" t="s">
        <v>810</v>
      </c>
      <c r="B9457" s="103" t="s">
        <v>347</v>
      </c>
      <c r="C9457" s="103" t="s">
        <v>89</v>
      </c>
      <c r="D9457" s="103" t="s">
        <v>91</v>
      </c>
      <c r="E9457" s="103" t="s">
        <v>295</v>
      </c>
      <c r="F9457" s="103" t="s">
        <v>295</v>
      </c>
      <c r="G9457" s="103" t="s">
        <v>650</v>
      </c>
      <c r="H9457" s="103" t="s">
        <v>651</v>
      </c>
      <c r="I9457" s="103" t="s">
        <v>92</v>
      </c>
      <c r="J9457" s="215">
        <v>612.52</v>
      </c>
      <c r="K9457" s="216" t="s">
        <v>88</v>
      </c>
    </row>
    <row r="9458" spans="1:11" x14ac:dyDescent="0.25">
      <c r="A9458" s="103" t="s">
        <v>1038</v>
      </c>
      <c r="B9458" s="103" t="s">
        <v>347</v>
      </c>
      <c r="C9458" s="103" t="s">
        <v>89</v>
      </c>
      <c r="D9458" s="103" t="s">
        <v>91</v>
      </c>
      <c r="E9458" s="103" t="s">
        <v>295</v>
      </c>
      <c r="F9458" s="103" t="s">
        <v>295</v>
      </c>
      <c r="G9458" s="103" t="s">
        <v>650</v>
      </c>
      <c r="H9458" s="103" t="s">
        <v>651</v>
      </c>
      <c r="I9458" s="103" t="s">
        <v>92</v>
      </c>
      <c r="J9458" s="215">
        <v>747.31</v>
      </c>
      <c r="K9458" s="216" t="s">
        <v>88</v>
      </c>
    </row>
    <row r="9459" spans="1:11" x14ac:dyDescent="0.25">
      <c r="A9459" s="103" t="s">
        <v>806</v>
      </c>
      <c r="B9459" s="103" t="s">
        <v>347</v>
      </c>
      <c r="C9459" s="103" t="s">
        <v>89</v>
      </c>
      <c r="D9459" s="103" t="s">
        <v>91</v>
      </c>
      <c r="E9459" s="103" t="s">
        <v>295</v>
      </c>
      <c r="F9459" s="103" t="s">
        <v>295</v>
      </c>
      <c r="G9459" s="103" t="s">
        <v>650</v>
      </c>
      <c r="H9459" s="103" t="s">
        <v>651</v>
      </c>
      <c r="I9459" s="103" t="s">
        <v>92</v>
      </c>
      <c r="J9459" s="215">
        <v>1184.5</v>
      </c>
      <c r="K9459" s="216" t="s">
        <v>88</v>
      </c>
    </row>
    <row r="9460" spans="1:11" x14ac:dyDescent="0.25">
      <c r="A9460" s="103" t="s">
        <v>807</v>
      </c>
      <c r="B9460" s="103" t="s">
        <v>347</v>
      </c>
      <c r="C9460" s="103" t="s">
        <v>89</v>
      </c>
      <c r="D9460" s="103" t="s">
        <v>91</v>
      </c>
      <c r="E9460" s="103" t="s">
        <v>295</v>
      </c>
      <c r="F9460" s="103" t="s">
        <v>295</v>
      </c>
      <c r="G9460" s="103" t="s">
        <v>650</v>
      </c>
      <c r="H9460" s="103" t="s">
        <v>651</v>
      </c>
      <c r="I9460" s="103" t="s">
        <v>92</v>
      </c>
      <c r="J9460" s="215">
        <v>933.78</v>
      </c>
      <c r="K9460" s="216" t="s">
        <v>88</v>
      </c>
    </row>
    <row r="9461" spans="1:11" x14ac:dyDescent="0.25">
      <c r="A9461" s="103" t="s">
        <v>808</v>
      </c>
      <c r="B9461" s="103" t="s">
        <v>347</v>
      </c>
      <c r="C9461" s="103" t="s">
        <v>89</v>
      </c>
      <c r="D9461" s="103" t="s">
        <v>91</v>
      </c>
      <c r="E9461" s="103" t="s">
        <v>295</v>
      </c>
      <c r="F9461" s="103" t="s">
        <v>295</v>
      </c>
      <c r="G9461" s="103" t="s">
        <v>94</v>
      </c>
      <c r="H9461" s="103" t="s">
        <v>397</v>
      </c>
      <c r="I9461" s="103" t="s">
        <v>92</v>
      </c>
      <c r="J9461" s="215">
        <v>42.96</v>
      </c>
      <c r="K9461" s="216" t="s">
        <v>88</v>
      </c>
    </row>
    <row r="9462" spans="1:11" x14ac:dyDescent="0.25">
      <c r="A9462" s="103" t="s">
        <v>809</v>
      </c>
      <c r="B9462" s="103" t="s">
        <v>347</v>
      </c>
      <c r="C9462" s="103" t="s">
        <v>89</v>
      </c>
      <c r="D9462" s="103" t="s">
        <v>91</v>
      </c>
      <c r="E9462" s="103" t="s">
        <v>295</v>
      </c>
      <c r="F9462" s="103" t="s">
        <v>295</v>
      </c>
      <c r="G9462" s="103" t="s">
        <v>94</v>
      </c>
      <c r="H9462" s="103" t="s">
        <v>397</v>
      </c>
      <c r="I9462" s="103" t="s">
        <v>92</v>
      </c>
      <c r="J9462" s="215">
        <v>349.57</v>
      </c>
      <c r="K9462" s="216" t="s">
        <v>88</v>
      </c>
    </row>
    <row r="9463" spans="1:11" x14ac:dyDescent="0.25">
      <c r="A9463" s="103" t="s">
        <v>810</v>
      </c>
      <c r="B9463" s="103" t="s">
        <v>347</v>
      </c>
      <c r="C9463" s="103" t="s">
        <v>89</v>
      </c>
      <c r="D9463" s="103" t="s">
        <v>91</v>
      </c>
      <c r="E9463" s="103" t="s">
        <v>295</v>
      </c>
      <c r="F9463" s="103" t="s">
        <v>295</v>
      </c>
      <c r="G9463" s="103" t="s">
        <v>94</v>
      </c>
      <c r="H9463" s="103" t="s">
        <v>397</v>
      </c>
      <c r="I9463" s="103" t="s">
        <v>92</v>
      </c>
      <c r="J9463" s="215">
        <v>19.54</v>
      </c>
      <c r="K9463" s="216" t="s">
        <v>88</v>
      </c>
    </row>
    <row r="9464" spans="1:11" x14ac:dyDescent="0.25">
      <c r="A9464" s="103" t="s">
        <v>1038</v>
      </c>
      <c r="B9464" s="103" t="s">
        <v>347</v>
      </c>
      <c r="C9464" s="103" t="s">
        <v>89</v>
      </c>
      <c r="D9464" s="103" t="s">
        <v>91</v>
      </c>
      <c r="E9464" s="103" t="s">
        <v>295</v>
      </c>
      <c r="F9464" s="103" t="s">
        <v>295</v>
      </c>
      <c r="G9464" s="103" t="s">
        <v>94</v>
      </c>
      <c r="H9464" s="103" t="s">
        <v>397</v>
      </c>
      <c r="I9464" s="103" t="s">
        <v>92</v>
      </c>
      <c r="J9464" s="215">
        <v>642.22</v>
      </c>
      <c r="K9464" s="216" t="s">
        <v>88</v>
      </c>
    </row>
    <row r="9465" spans="1:11" x14ac:dyDescent="0.25">
      <c r="A9465" s="103" t="s">
        <v>806</v>
      </c>
      <c r="B9465" s="103" t="s">
        <v>347</v>
      </c>
      <c r="C9465" s="103" t="s">
        <v>89</v>
      </c>
      <c r="D9465" s="103" t="s">
        <v>91</v>
      </c>
      <c r="E9465" s="103" t="s">
        <v>295</v>
      </c>
      <c r="F9465" s="103" t="s">
        <v>295</v>
      </c>
      <c r="G9465" s="103" t="s">
        <v>94</v>
      </c>
      <c r="H9465" s="103" t="s">
        <v>397</v>
      </c>
      <c r="I9465" s="103" t="s">
        <v>92</v>
      </c>
      <c r="J9465" s="215">
        <v>590.48</v>
      </c>
      <c r="K9465" s="216" t="s">
        <v>88</v>
      </c>
    </row>
    <row r="9466" spans="1:11" x14ac:dyDescent="0.25">
      <c r="A9466" s="103" t="s">
        <v>807</v>
      </c>
      <c r="B9466" s="103" t="s">
        <v>347</v>
      </c>
      <c r="C9466" s="103" t="s">
        <v>89</v>
      </c>
      <c r="D9466" s="103" t="s">
        <v>91</v>
      </c>
      <c r="E9466" s="103" t="s">
        <v>295</v>
      </c>
      <c r="F9466" s="103" t="s">
        <v>295</v>
      </c>
      <c r="G9466" s="103" t="s">
        <v>94</v>
      </c>
      <c r="H9466" s="103" t="s">
        <v>397</v>
      </c>
      <c r="I9466" s="103" t="s">
        <v>92</v>
      </c>
      <c r="J9466" s="215">
        <v>594.16</v>
      </c>
      <c r="K9466" s="216" t="s">
        <v>88</v>
      </c>
    </row>
    <row r="9467" spans="1:11" x14ac:dyDescent="0.25">
      <c r="A9467" s="103" t="s">
        <v>808</v>
      </c>
      <c r="B9467" s="103" t="s">
        <v>347</v>
      </c>
      <c r="C9467" s="103" t="s">
        <v>89</v>
      </c>
      <c r="D9467" s="103" t="s">
        <v>91</v>
      </c>
      <c r="E9467" s="103" t="s">
        <v>295</v>
      </c>
      <c r="F9467" s="103" t="s">
        <v>295</v>
      </c>
      <c r="G9467" s="103" t="s">
        <v>120</v>
      </c>
      <c r="H9467" s="103" t="s">
        <v>398</v>
      </c>
      <c r="I9467" s="103" t="s">
        <v>92</v>
      </c>
      <c r="J9467" s="215">
        <v>488.67</v>
      </c>
      <c r="K9467" s="216" t="s">
        <v>88</v>
      </c>
    </row>
    <row r="9468" spans="1:11" x14ac:dyDescent="0.25">
      <c r="A9468" s="103" t="s">
        <v>809</v>
      </c>
      <c r="B9468" s="103" t="s">
        <v>347</v>
      </c>
      <c r="C9468" s="103" t="s">
        <v>89</v>
      </c>
      <c r="D9468" s="103" t="s">
        <v>91</v>
      </c>
      <c r="E9468" s="103" t="s">
        <v>295</v>
      </c>
      <c r="F9468" s="103" t="s">
        <v>295</v>
      </c>
      <c r="G9468" s="103" t="s">
        <v>120</v>
      </c>
      <c r="H9468" s="103" t="s">
        <v>398</v>
      </c>
      <c r="I9468" s="103" t="s">
        <v>92</v>
      </c>
      <c r="J9468" s="215">
        <v>401.95</v>
      </c>
      <c r="K9468" s="216" t="s">
        <v>88</v>
      </c>
    </row>
    <row r="9469" spans="1:11" x14ac:dyDescent="0.25">
      <c r="A9469" s="103" t="s">
        <v>810</v>
      </c>
      <c r="B9469" s="103" t="s">
        <v>347</v>
      </c>
      <c r="C9469" s="103" t="s">
        <v>89</v>
      </c>
      <c r="D9469" s="103" t="s">
        <v>91</v>
      </c>
      <c r="E9469" s="103" t="s">
        <v>295</v>
      </c>
      <c r="F9469" s="103" t="s">
        <v>295</v>
      </c>
      <c r="G9469" s="103" t="s">
        <v>120</v>
      </c>
      <c r="H9469" s="103" t="s">
        <v>398</v>
      </c>
      <c r="I9469" s="103" t="s">
        <v>92</v>
      </c>
      <c r="J9469" s="215">
        <v>950.22</v>
      </c>
      <c r="K9469" s="216" t="s">
        <v>88</v>
      </c>
    </row>
    <row r="9470" spans="1:11" x14ac:dyDescent="0.25">
      <c r="A9470" s="103" t="s">
        <v>1038</v>
      </c>
      <c r="B9470" s="103" t="s">
        <v>347</v>
      </c>
      <c r="C9470" s="103" t="s">
        <v>89</v>
      </c>
      <c r="D9470" s="103" t="s">
        <v>91</v>
      </c>
      <c r="E9470" s="103" t="s">
        <v>295</v>
      </c>
      <c r="F9470" s="103" t="s">
        <v>295</v>
      </c>
      <c r="G9470" s="103" t="s">
        <v>120</v>
      </c>
      <c r="H9470" s="103" t="s">
        <v>398</v>
      </c>
      <c r="I9470" s="103" t="s">
        <v>92</v>
      </c>
      <c r="J9470" s="215">
        <v>802.52</v>
      </c>
      <c r="K9470" s="216" t="s">
        <v>88</v>
      </c>
    </row>
    <row r="9471" spans="1:11" x14ac:dyDescent="0.25">
      <c r="A9471" s="103" t="s">
        <v>806</v>
      </c>
      <c r="B9471" s="103" t="s">
        <v>347</v>
      </c>
      <c r="C9471" s="103" t="s">
        <v>89</v>
      </c>
      <c r="D9471" s="103" t="s">
        <v>91</v>
      </c>
      <c r="E9471" s="103" t="s">
        <v>295</v>
      </c>
      <c r="F9471" s="103" t="s">
        <v>295</v>
      </c>
      <c r="G9471" s="103" t="s">
        <v>120</v>
      </c>
      <c r="H9471" s="103" t="s">
        <v>398</v>
      </c>
      <c r="I9471" s="103" t="s">
        <v>92</v>
      </c>
      <c r="J9471" s="215">
        <v>311.06</v>
      </c>
      <c r="K9471" s="216" t="s">
        <v>88</v>
      </c>
    </row>
    <row r="9472" spans="1:11" x14ac:dyDescent="0.25">
      <c r="A9472" s="103" t="s">
        <v>807</v>
      </c>
      <c r="B9472" s="103" t="s">
        <v>347</v>
      </c>
      <c r="C9472" s="103" t="s">
        <v>89</v>
      </c>
      <c r="D9472" s="103" t="s">
        <v>91</v>
      </c>
      <c r="E9472" s="103" t="s">
        <v>295</v>
      </c>
      <c r="F9472" s="103" t="s">
        <v>295</v>
      </c>
      <c r="G9472" s="103" t="s">
        <v>120</v>
      </c>
      <c r="H9472" s="103" t="s">
        <v>398</v>
      </c>
      <c r="I9472" s="103" t="s">
        <v>92</v>
      </c>
      <c r="J9472" s="215">
        <v>127.36</v>
      </c>
      <c r="K9472" s="216" t="s">
        <v>88</v>
      </c>
    </row>
    <row r="9473" spans="1:11" x14ac:dyDescent="0.25">
      <c r="A9473" s="103" t="s">
        <v>808</v>
      </c>
      <c r="B9473" s="103" t="s">
        <v>347</v>
      </c>
      <c r="C9473" s="103" t="s">
        <v>89</v>
      </c>
      <c r="D9473" s="103" t="s">
        <v>452</v>
      </c>
      <c r="E9473" s="111"/>
      <c r="F9473" s="103" t="s">
        <v>453</v>
      </c>
      <c r="G9473" s="103" t="s">
        <v>549</v>
      </c>
      <c r="H9473" s="103" t="s">
        <v>550</v>
      </c>
      <c r="I9473" s="103" t="s">
        <v>92</v>
      </c>
      <c r="J9473" s="215">
        <v>36126.44</v>
      </c>
      <c r="K9473" s="216" t="s">
        <v>347</v>
      </c>
    </row>
    <row r="9474" spans="1:11" x14ac:dyDescent="0.25">
      <c r="A9474" s="103" t="s">
        <v>809</v>
      </c>
      <c r="B9474" s="103" t="s">
        <v>347</v>
      </c>
      <c r="C9474" s="103" t="s">
        <v>89</v>
      </c>
      <c r="D9474" s="103" t="s">
        <v>452</v>
      </c>
      <c r="E9474" s="111"/>
      <c r="F9474" s="103" t="s">
        <v>453</v>
      </c>
      <c r="G9474" s="103" t="s">
        <v>549</v>
      </c>
      <c r="H9474" s="103" t="s">
        <v>550</v>
      </c>
      <c r="I9474" s="103" t="s">
        <v>92</v>
      </c>
      <c r="J9474" s="215">
        <v>830.84</v>
      </c>
      <c r="K9474" s="216" t="s">
        <v>347</v>
      </c>
    </row>
    <row r="9475" spans="1:11" x14ac:dyDescent="0.25">
      <c r="A9475" s="103" t="s">
        <v>810</v>
      </c>
      <c r="B9475" s="103" t="s">
        <v>347</v>
      </c>
      <c r="C9475" s="103" t="s">
        <v>89</v>
      </c>
      <c r="D9475" s="103" t="s">
        <v>452</v>
      </c>
      <c r="E9475" s="111"/>
      <c r="F9475" s="103" t="s">
        <v>453</v>
      </c>
      <c r="G9475" s="103" t="s">
        <v>549</v>
      </c>
      <c r="H9475" s="103" t="s">
        <v>550</v>
      </c>
      <c r="I9475" s="103" t="s">
        <v>92</v>
      </c>
      <c r="J9475" s="215">
        <v>6560.92</v>
      </c>
      <c r="K9475" s="216" t="s">
        <v>347</v>
      </c>
    </row>
    <row r="9476" spans="1:11" x14ac:dyDescent="0.25">
      <c r="A9476" s="103" t="s">
        <v>1038</v>
      </c>
      <c r="B9476" s="103" t="s">
        <v>347</v>
      </c>
      <c r="C9476" s="103" t="s">
        <v>89</v>
      </c>
      <c r="D9476" s="103" t="s">
        <v>452</v>
      </c>
      <c r="E9476" s="111"/>
      <c r="F9476" s="103" t="s">
        <v>453</v>
      </c>
      <c r="G9476" s="103" t="s">
        <v>549</v>
      </c>
      <c r="H9476" s="103" t="s">
        <v>550</v>
      </c>
      <c r="I9476" s="103" t="s">
        <v>92</v>
      </c>
      <c r="J9476" s="215">
        <v>15422.67</v>
      </c>
      <c r="K9476" s="216" t="s">
        <v>347</v>
      </c>
    </row>
    <row r="9477" spans="1:11" x14ac:dyDescent="0.25">
      <c r="A9477" s="103" t="s">
        <v>806</v>
      </c>
      <c r="B9477" s="103" t="s">
        <v>347</v>
      </c>
      <c r="C9477" s="103" t="s">
        <v>89</v>
      </c>
      <c r="D9477" s="103" t="s">
        <v>452</v>
      </c>
      <c r="E9477" s="111"/>
      <c r="F9477" s="103" t="s">
        <v>453</v>
      </c>
      <c r="G9477" s="103" t="s">
        <v>549</v>
      </c>
      <c r="H9477" s="103" t="s">
        <v>550</v>
      </c>
      <c r="I9477" s="103" t="s">
        <v>92</v>
      </c>
      <c r="J9477" s="215">
        <v>-19470.009999999998</v>
      </c>
      <c r="K9477" s="216" t="s">
        <v>347</v>
      </c>
    </row>
    <row r="9478" spans="1:11" x14ac:dyDescent="0.25">
      <c r="A9478" s="103" t="s">
        <v>807</v>
      </c>
      <c r="B9478" s="103" t="s">
        <v>347</v>
      </c>
      <c r="C9478" s="103" t="s">
        <v>89</v>
      </c>
      <c r="D9478" s="103" t="s">
        <v>452</v>
      </c>
      <c r="E9478" s="111"/>
      <c r="F9478" s="103" t="s">
        <v>453</v>
      </c>
      <c r="G9478" s="103" t="s">
        <v>549</v>
      </c>
      <c r="H9478" s="103" t="s">
        <v>550</v>
      </c>
      <c r="I9478" s="103" t="s">
        <v>92</v>
      </c>
      <c r="J9478" s="215">
        <v>16314.58</v>
      </c>
      <c r="K9478" s="216" t="s">
        <v>347</v>
      </c>
    </row>
    <row r="9479" spans="1:11" x14ac:dyDescent="0.25">
      <c r="A9479" s="103" t="s">
        <v>808</v>
      </c>
      <c r="B9479" s="103" t="s">
        <v>347</v>
      </c>
      <c r="C9479" s="103" t="s">
        <v>89</v>
      </c>
      <c r="D9479" s="103" t="s">
        <v>222</v>
      </c>
      <c r="E9479" s="111"/>
      <c r="F9479" s="103" t="s">
        <v>436</v>
      </c>
      <c r="G9479" s="103" t="s">
        <v>559</v>
      </c>
      <c r="H9479" s="103" t="s">
        <v>560</v>
      </c>
      <c r="I9479" s="103" t="s">
        <v>92</v>
      </c>
      <c r="J9479" s="215">
        <v>-14</v>
      </c>
      <c r="K9479" s="216" t="s">
        <v>347</v>
      </c>
    </row>
    <row r="9480" spans="1:11" x14ac:dyDescent="0.25">
      <c r="A9480" s="103" t="s">
        <v>809</v>
      </c>
      <c r="B9480" s="103" t="s">
        <v>347</v>
      </c>
      <c r="C9480" s="103" t="s">
        <v>89</v>
      </c>
      <c r="D9480" s="103" t="s">
        <v>222</v>
      </c>
      <c r="E9480" s="111"/>
      <c r="F9480" s="103" t="s">
        <v>436</v>
      </c>
      <c r="G9480" s="103" t="s">
        <v>559</v>
      </c>
      <c r="H9480" s="103" t="s">
        <v>560</v>
      </c>
      <c r="I9480" s="103" t="s">
        <v>92</v>
      </c>
      <c r="J9480" s="215">
        <v>2540.25</v>
      </c>
      <c r="K9480" s="216" t="s">
        <v>347</v>
      </c>
    </row>
    <row r="9481" spans="1:11" x14ac:dyDescent="0.25">
      <c r="A9481" s="103" t="s">
        <v>810</v>
      </c>
      <c r="B9481" s="103" t="s">
        <v>347</v>
      </c>
      <c r="C9481" s="103" t="s">
        <v>89</v>
      </c>
      <c r="D9481" s="103" t="s">
        <v>222</v>
      </c>
      <c r="E9481" s="111"/>
      <c r="F9481" s="103" t="s">
        <v>436</v>
      </c>
      <c r="G9481" s="103" t="s">
        <v>559</v>
      </c>
      <c r="H9481" s="103" t="s">
        <v>560</v>
      </c>
      <c r="I9481" s="103" t="s">
        <v>92</v>
      </c>
      <c r="J9481" s="215">
        <v>2026</v>
      </c>
      <c r="K9481" s="216" t="s">
        <v>347</v>
      </c>
    </row>
    <row r="9482" spans="1:11" x14ac:dyDescent="0.25">
      <c r="A9482" s="103" t="s">
        <v>1038</v>
      </c>
      <c r="B9482" s="103" t="s">
        <v>347</v>
      </c>
      <c r="C9482" s="103" t="s">
        <v>89</v>
      </c>
      <c r="D9482" s="103" t="s">
        <v>222</v>
      </c>
      <c r="E9482" s="111"/>
      <c r="F9482" s="103" t="s">
        <v>436</v>
      </c>
      <c r="G9482" s="103" t="s">
        <v>559</v>
      </c>
      <c r="H9482" s="103" t="s">
        <v>560</v>
      </c>
      <c r="I9482" s="103" t="s">
        <v>92</v>
      </c>
      <c r="J9482" s="215">
        <v>113.25</v>
      </c>
      <c r="K9482" s="216" t="s">
        <v>347</v>
      </c>
    </row>
    <row r="9483" spans="1:11" x14ac:dyDescent="0.25">
      <c r="A9483" s="103" t="s">
        <v>806</v>
      </c>
      <c r="B9483" s="103" t="s">
        <v>347</v>
      </c>
      <c r="C9483" s="103" t="s">
        <v>89</v>
      </c>
      <c r="D9483" s="103" t="s">
        <v>222</v>
      </c>
      <c r="E9483" s="111"/>
      <c r="F9483" s="103" t="s">
        <v>436</v>
      </c>
      <c r="G9483" s="103" t="s">
        <v>559</v>
      </c>
      <c r="H9483" s="103" t="s">
        <v>560</v>
      </c>
      <c r="I9483" s="103" t="s">
        <v>92</v>
      </c>
      <c r="J9483" s="215">
        <v>-2429.5</v>
      </c>
      <c r="K9483" s="216" t="s">
        <v>347</v>
      </c>
    </row>
    <row r="9484" spans="1:11" x14ac:dyDescent="0.25">
      <c r="A9484" s="103" t="s">
        <v>807</v>
      </c>
      <c r="B9484" s="103" t="s">
        <v>347</v>
      </c>
      <c r="C9484" s="103" t="s">
        <v>89</v>
      </c>
      <c r="D9484" s="103" t="s">
        <v>222</v>
      </c>
      <c r="E9484" s="111"/>
      <c r="F9484" s="103" t="s">
        <v>436</v>
      </c>
      <c r="G9484" s="103" t="s">
        <v>559</v>
      </c>
      <c r="H9484" s="103" t="s">
        <v>560</v>
      </c>
      <c r="I9484" s="103" t="s">
        <v>92</v>
      </c>
      <c r="J9484" s="215">
        <v>-13.5</v>
      </c>
      <c r="K9484" s="216" t="s">
        <v>347</v>
      </c>
    </row>
    <row r="9485" spans="1:11" x14ac:dyDescent="0.25">
      <c r="A9485" s="103" t="s">
        <v>808</v>
      </c>
      <c r="B9485" s="103" t="s">
        <v>347</v>
      </c>
      <c r="C9485" s="103" t="s">
        <v>441</v>
      </c>
      <c r="D9485" s="103" t="s">
        <v>442</v>
      </c>
      <c r="E9485" s="111"/>
      <c r="F9485" s="103" t="s">
        <v>443</v>
      </c>
      <c r="G9485" s="103" t="s">
        <v>549</v>
      </c>
      <c r="H9485" s="103" t="s">
        <v>550</v>
      </c>
      <c r="I9485" s="103" t="s">
        <v>92</v>
      </c>
      <c r="J9485" s="215">
        <v>21360</v>
      </c>
      <c r="K9485" s="216" t="s">
        <v>347</v>
      </c>
    </row>
    <row r="9486" spans="1:11" x14ac:dyDescent="0.25">
      <c r="A9486" s="103" t="s">
        <v>809</v>
      </c>
      <c r="B9486" s="103" t="s">
        <v>347</v>
      </c>
      <c r="C9486" s="103" t="s">
        <v>441</v>
      </c>
      <c r="D9486" s="103" t="s">
        <v>442</v>
      </c>
      <c r="E9486" s="111"/>
      <c r="F9486" s="103" t="s">
        <v>443</v>
      </c>
      <c r="G9486" s="103" t="s">
        <v>549</v>
      </c>
      <c r="H9486" s="103" t="s">
        <v>550</v>
      </c>
      <c r="I9486" s="103" t="s">
        <v>92</v>
      </c>
      <c r="J9486" s="215">
        <v>21360</v>
      </c>
      <c r="K9486" s="216" t="s">
        <v>347</v>
      </c>
    </row>
    <row r="9487" spans="1:11" x14ac:dyDescent="0.25">
      <c r="A9487" s="103" t="s">
        <v>810</v>
      </c>
      <c r="B9487" s="103" t="s">
        <v>347</v>
      </c>
      <c r="C9487" s="103" t="s">
        <v>441</v>
      </c>
      <c r="D9487" s="103" t="s">
        <v>442</v>
      </c>
      <c r="E9487" s="111"/>
      <c r="F9487" s="103" t="s">
        <v>443</v>
      </c>
      <c r="G9487" s="103" t="s">
        <v>549</v>
      </c>
      <c r="H9487" s="103" t="s">
        <v>550</v>
      </c>
      <c r="I9487" s="103" t="s">
        <v>92</v>
      </c>
      <c r="J9487" s="215">
        <v>21360</v>
      </c>
      <c r="K9487" s="216" t="s">
        <v>347</v>
      </c>
    </row>
    <row r="9488" spans="1:11" x14ac:dyDescent="0.25">
      <c r="A9488" s="103" t="s">
        <v>1038</v>
      </c>
      <c r="B9488" s="103" t="s">
        <v>347</v>
      </c>
      <c r="C9488" s="103" t="s">
        <v>441</v>
      </c>
      <c r="D9488" s="103" t="s">
        <v>442</v>
      </c>
      <c r="E9488" s="111"/>
      <c r="F9488" s="103" t="s">
        <v>443</v>
      </c>
      <c r="G9488" s="103" t="s">
        <v>549</v>
      </c>
      <c r="H9488" s="103" t="s">
        <v>550</v>
      </c>
      <c r="I9488" s="103" t="s">
        <v>92</v>
      </c>
      <c r="J9488" s="215">
        <v>21360</v>
      </c>
      <c r="K9488" s="216" t="s">
        <v>347</v>
      </c>
    </row>
    <row r="9489" spans="1:11" x14ac:dyDescent="0.25">
      <c r="A9489" s="103" t="s">
        <v>806</v>
      </c>
      <c r="B9489" s="103" t="s">
        <v>347</v>
      </c>
      <c r="C9489" s="103" t="s">
        <v>441</v>
      </c>
      <c r="D9489" s="103" t="s">
        <v>442</v>
      </c>
      <c r="E9489" s="111"/>
      <c r="F9489" s="103" t="s">
        <v>443</v>
      </c>
      <c r="G9489" s="103" t="s">
        <v>549</v>
      </c>
      <c r="H9489" s="103" t="s">
        <v>550</v>
      </c>
      <c r="I9489" s="103" t="s">
        <v>92</v>
      </c>
      <c r="J9489" s="215">
        <v>19864.740000000002</v>
      </c>
      <c r="K9489" s="216" t="s">
        <v>347</v>
      </c>
    </row>
    <row r="9490" spans="1:11" x14ac:dyDescent="0.25">
      <c r="A9490" s="103" t="s">
        <v>807</v>
      </c>
      <c r="B9490" s="103" t="s">
        <v>347</v>
      </c>
      <c r="C9490" s="103" t="s">
        <v>441</v>
      </c>
      <c r="D9490" s="103" t="s">
        <v>442</v>
      </c>
      <c r="E9490" s="111"/>
      <c r="F9490" s="103" t="s">
        <v>443</v>
      </c>
      <c r="G9490" s="103" t="s">
        <v>549</v>
      </c>
      <c r="H9490" s="103" t="s">
        <v>550</v>
      </c>
      <c r="I9490" s="103" t="s">
        <v>92</v>
      </c>
      <c r="J9490" s="215">
        <v>21360</v>
      </c>
      <c r="K9490" s="216" t="s">
        <v>347</v>
      </c>
    </row>
    <row r="9491" spans="1:11" x14ac:dyDescent="0.25">
      <c r="A9491" s="103" t="s">
        <v>808</v>
      </c>
      <c r="B9491" s="103" t="s">
        <v>347</v>
      </c>
      <c r="C9491" s="103" t="s">
        <v>441</v>
      </c>
      <c r="D9491" s="103" t="s">
        <v>444</v>
      </c>
      <c r="E9491" s="111"/>
      <c r="F9491" s="103" t="s">
        <v>445</v>
      </c>
      <c r="G9491" s="103" t="s">
        <v>549</v>
      </c>
      <c r="H9491" s="103" t="s">
        <v>550</v>
      </c>
      <c r="I9491" s="103" t="s">
        <v>92</v>
      </c>
      <c r="J9491" s="215">
        <v>24523</v>
      </c>
      <c r="K9491" s="216" t="s">
        <v>347</v>
      </c>
    </row>
    <row r="9492" spans="1:11" x14ac:dyDescent="0.25">
      <c r="A9492" s="103" t="s">
        <v>809</v>
      </c>
      <c r="B9492" s="103" t="s">
        <v>347</v>
      </c>
      <c r="C9492" s="103" t="s">
        <v>441</v>
      </c>
      <c r="D9492" s="103" t="s">
        <v>444</v>
      </c>
      <c r="E9492" s="111"/>
      <c r="F9492" s="103" t="s">
        <v>445</v>
      </c>
      <c r="G9492" s="103" t="s">
        <v>549</v>
      </c>
      <c r="H9492" s="103" t="s">
        <v>550</v>
      </c>
      <c r="I9492" s="103" t="s">
        <v>92</v>
      </c>
      <c r="J9492" s="215">
        <v>24523</v>
      </c>
      <c r="K9492" s="216" t="s">
        <v>347</v>
      </c>
    </row>
    <row r="9493" spans="1:11" x14ac:dyDescent="0.25">
      <c r="A9493" s="103" t="s">
        <v>810</v>
      </c>
      <c r="B9493" s="103" t="s">
        <v>347</v>
      </c>
      <c r="C9493" s="103" t="s">
        <v>441</v>
      </c>
      <c r="D9493" s="103" t="s">
        <v>444</v>
      </c>
      <c r="E9493" s="111"/>
      <c r="F9493" s="103" t="s">
        <v>445</v>
      </c>
      <c r="G9493" s="103" t="s">
        <v>549</v>
      </c>
      <c r="H9493" s="103" t="s">
        <v>550</v>
      </c>
      <c r="I9493" s="103" t="s">
        <v>92</v>
      </c>
      <c r="J9493" s="215">
        <v>24523</v>
      </c>
      <c r="K9493" s="216" t="s">
        <v>347</v>
      </c>
    </row>
    <row r="9494" spans="1:11" x14ac:dyDescent="0.25">
      <c r="A9494" s="103" t="s">
        <v>1038</v>
      </c>
      <c r="B9494" s="103" t="s">
        <v>347</v>
      </c>
      <c r="C9494" s="103" t="s">
        <v>441</v>
      </c>
      <c r="D9494" s="103" t="s">
        <v>444</v>
      </c>
      <c r="E9494" s="111"/>
      <c r="F9494" s="103" t="s">
        <v>445</v>
      </c>
      <c r="G9494" s="103" t="s">
        <v>549</v>
      </c>
      <c r="H9494" s="103" t="s">
        <v>550</v>
      </c>
      <c r="I9494" s="103" t="s">
        <v>92</v>
      </c>
      <c r="J9494" s="215">
        <v>24523</v>
      </c>
      <c r="K9494" s="216" t="s">
        <v>347</v>
      </c>
    </row>
    <row r="9495" spans="1:11" x14ac:dyDescent="0.25">
      <c r="A9495" s="103" t="s">
        <v>806</v>
      </c>
      <c r="B9495" s="103" t="s">
        <v>347</v>
      </c>
      <c r="C9495" s="103" t="s">
        <v>441</v>
      </c>
      <c r="D9495" s="103" t="s">
        <v>444</v>
      </c>
      <c r="E9495" s="111"/>
      <c r="F9495" s="103" t="s">
        <v>445</v>
      </c>
      <c r="G9495" s="103" t="s">
        <v>549</v>
      </c>
      <c r="H9495" s="103" t="s">
        <v>550</v>
      </c>
      <c r="I9495" s="103" t="s">
        <v>92</v>
      </c>
      <c r="J9495" s="215">
        <v>107809</v>
      </c>
      <c r="K9495" s="216" t="s">
        <v>347</v>
      </c>
    </row>
    <row r="9496" spans="1:11" x14ac:dyDescent="0.25">
      <c r="A9496" s="103" t="s">
        <v>807</v>
      </c>
      <c r="B9496" s="103" t="s">
        <v>347</v>
      </c>
      <c r="C9496" s="103" t="s">
        <v>441</v>
      </c>
      <c r="D9496" s="103" t="s">
        <v>444</v>
      </c>
      <c r="E9496" s="111"/>
      <c r="F9496" s="103" t="s">
        <v>445</v>
      </c>
      <c r="G9496" s="103" t="s">
        <v>549</v>
      </c>
      <c r="H9496" s="103" t="s">
        <v>550</v>
      </c>
      <c r="I9496" s="103" t="s">
        <v>92</v>
      </c>
      <c r="J9496" s="215">
        <v>24523</v>
      </c>
      <c r="K9496" s="216" t="s">
        <v>347</v>
      </c>
    </row>
    <row r="9497" spans="1:11" x14ac:dyDescent="0.25">
      <c r="A9497" s="103" t="s">
        <v>807</v>
      </c>
      <c r="B9497" s="103" t="s">
        <v>347</v>
      </c>
      <c r="C9497" s="103" t="s">
        <v>441</v>
      </c>
      <c r="D9497" s="103" t="s">
        <v>434</v>
      </c>
      <c r="E9497" s="103" t="s">
        <v>435</v>
      </c>
      <c r="F9497" s="103" t="s">
        <v>435</v>
      </c>
      <c r="G9497" s="103" t="s">
        <v>172</v>
      </c>
      <c r="H9497" s="103" t="s">
        <v>345</v>
      </c>
      <c r="I9497" s="103" t="s">
        <v>92</v>
      </c>
      <c r="J9497" s="215">
        <v>79.150000000000006</v>
      </c>
      <c r="K9497" s="216" t="s">
        <v>344</v>
      </c>
    </row>
    <row r="9498" spans="1:11" x14ac:dyDescent="0.25">
      <c r="A9498" s="103" t="s">
        <v>808</v>
      </c>
      <c r="B9498" s="103" t="s">
        <v>347</v>
      </c>
      <c r="C9498" s="103" t="s">
        <v>441</v>
      </c>
      <c r="D9498" s="103" t="s">
        <v>434</v>
      </c>
      <c r="E9498" s="103" t="s">
        <v>435</v>
      </c>
      <c r="F9498" s="103" t="s">
        <v>435</v>
      </c>
      <c r="G9498" s="103" t="s">
        <v>563</v>
      </c>
      <c r="H9498" s="103" t="s">
        <v>564</v>
      </c>
      <c r="I9498" s="103" t="s">
        <v>92</v>
      </c>
      <c r="J9498" s="215">
        <v>260.47000000000003</v>
      </c>
      <c r="K9498" s="216" t="s">
        <v>347</v>
      </c>
    </row>
    <row r="9499" spans="1:11" x14ac:dyDescent="0.25">
      <c r="A9499" s="103" t="s">
        <v>807</v>
      </c>
      <c r="B9499" s="103" t="s">
        <v>347</v>
      </c>
      <c r="C9499" s="103" t="s">
        <v>441</v>
      </c>
      <c r="D9499" s="103" t="s">
        <v>434</v>
      </c>
      <c r="E9499" s="103" t="s">
        <v>435</v>
      </c>
      <c r="F9499" s="103" t="s">
        <v>435</v>
      </c>
      <c r="G9499" s="103" t="s">
        <v>211</v>
      </c>
      <c r="H9499" s="103" t="s">
        <v>349</v>
      </c>
      <c r="I9499" s="103" t="s">
        <v>92</v>
      </c>
      <c r="J9499" s="215">
        <v>79.150000000000006</v>
      </c>
      <c r="K9499" s="216" t="s">
        <v>347</v>
      </c>
    </row>
    <row r="9500" spans="1:11" x14ac:dyDescent="0.25">
      <c r="A9500" s="103" t="s">
        <v>1038</v>
      </c>
      <c r="B9500" s="103" t="s">
        <v>347</v>
      </c>
      <c r="C9500" s="103" t="s">
        <v>441</v>
      </c>
      <c r="D9500" s="103" t="s">
        <v>434</v>
      </c>
      <c r="E9500" s="103" t="s">
        <v>435</v>
      </c>
      <c r="F9500" s="103" t="s">
        <v>435</v>
      </c>
      <c r="G9500" s="103" t="s">
        <v>565</v>
      </c>
      <c r="H9500" s="103" t="s">
        <v>566</v>
      </c>
      <c r="I9500" s="103" t="s">
        <v>92</v>
      </c>
      <c r="J9500" s="215">
        <v>1000</v>
      </c>
      <c r="K9500" s="216" t="s">
        <v>347</v>
      </c>
    </row>
    <row r="9501" spans="1:11" x14ac:dyDescent="0.25">
      <c r="A9501" s="103" t="s">
        <v>808</v>
      </c>
      <c r="B9501" s="103" t="s">
        <v>347</v>
      </c>
      <c r="C9501" s="103" t="s">
        <v>441</v>
      </c>
      <c r="D9501" s="103" t="s">
        <v>434</v>
      </c>
      <c r="E9501" s="103" t="s">
        <v>435</v>
      </c>
      <c r="F9501" s="103" t="s">
        <v>435</v>
      </c>
      <c r="G9501" s="103" t="s">
        <v>210</v>
      </c>
      <c r="H9501" s="103" t="s">
        <v>350</v>
      </c>
      <c r="I9501" s="103" t="s">
        <v>92</v>
      </c>
      <c r="J9501" s="215">
        <v>34.4</v>
      </c>
      <c r="K9501" s="216" t="s">
        <v>347</v>
      </c>
    </row>
    <row r="9502" spans="1:11" x14ac:dyDescent="0.25">
      <c r="A9502" s="103" t="s">
        <v>1038</v>
      </c>
      <c r="B9502" s="103" t="s">
        <v>347</v>
      </c>
      <c r="C9502" s="103" t="s">
        <v>441</v>
      </c>
      <c r="D9502" s="103" t="s">
        <v>434</v>
      </c>
      <c r="E9502" s="103" t="s">
        <v>435</v>
      </c>
      <c r="F9502" s="103" t="s">
        <v>435</v>
      </c>
      <c r="G9502" s="103" t="s">
        <v>201</v>
      </c>
      <c r="H9502" s="103" t="s">
        <v>351</v>
      </c>
      <c r="I9502" s="103" t="s">
        <v>92</v>
      </c>
      <c r="J9502" s="215">
        <v>3000</v>
      </c>
      <c r="K9502" s="216" t="s">
        <v>347</v>
      </c>
    </row>
    <row r="9503" spans="1:11" x14ac:dyDescent="0.25">
      <c r="A9503" s="103" t="s">
        <v>1038</v>
      </c>
      <c r="B9503" s="103" t="s">
        <v>347</v>
      </c>
      <c r="C9503" s="103" t="s">
        <v>441</v>
      </c>
      <c r="D9503" s="103" t="s">
        <v>434</v>
      </c>
      <c r="E9503" s="103" t="s">
        <v>435</v>
      </c>
      <c r="F9503" s="103" t="s">
        <v>435</v>
      </c>
      <c r="G9503" s="103" t="s">
        <v>557</v>
      </c>
      <c r="H9503" s="103" t="s">
        <v>558</v>
      </c>
      <c r="I9503" s="103" t="s">
        <v>92</v>
      </c>
      <c r="J9503" s="215">
        <v>1000</v>
      </c>
      <c r="K9503" s="216" t="s">
        <v>347</v>
      </c>
    </row>
    <row r="9504" spans="1:11" x14ac:dyDescent="0.25">
      <c r="A9504" s="103" t="s">
        <v>808</v>
      </c>
      <c r="B9504" s="103" t="s">
        <v>347</v>
      </c>
      <c r="C9504" s="103" t="s">
        <v>441</v>
      </c>
      <c r="D9504" s="103" t="s">
        <v>434</v>
      </c>
      <c r="E9504" s="103" t="s">
        <v>435</v>
      </c>
      <c r="F9504" s="103" t="s">
        <v>435</v>
      </c>
      <c r="G9504" s="103" t="s">
        <v>207</v>
      </c>
      <c r="H9504" s="103" t="s">
        <v>354</v>
      </c>
      <c r="I9504" s="103" t="s">
        <v>92</v>
      </c>
      <c r="J9504" s="215">
        <v>60</v>
      </c>
      <c r="K9504" s="216" t="s">
        <v>347</v>
      </c>
    </row>
    <row r="9505" spans="1:11" x14ac:dyDescent="0.25">
      <c r="A9505" s="103" t="s">
        <v>1038</v>
      </c>
      <c r="B9505" s="103" t="s">
        <v>347</v>
      </c>
      <c r="C9505" s="103" t="s">
        <v>441</v>
      </c>
      <c r="D9505" s="103" t="s">
        <v>434</v>
      </c>
      <c r="E9505" s="103" t="s">
        <v>435</v>
      </c>
      <c r="F9505" s="103" t="s">
        <v>435</v>
      </c>
      <c r="G9505" s="103" t="s">
        <v>207</v>
      </c>
      <c r="H9505" s="103" t="s">
        <v>354</v>
      </c>
      <c r="I9505" s="103" t="s">
        <v>92</v>
      </c>
      <c r="J9505" s="215">
        <v>3000</v>
      </c>
      <c r="K9505" s="216" t="s">
        <v>347</v>
      </c>
    </row>
    <row r="9506" spans="1:11" x14ac:dyDescent="0.25">
      <c r="A9506" s="103" t="s">
        <v>808</v>
      </c>
      <c r="B9506" s="103" t="s">
        <v>347</v>
      </c>
      <c r="C9506" s="103" t="s">
        <v>441</v>
      </c>
      <c r="D9506" s="103" t="s">
        <v>434</v>
      </c>
      <c r="E9506" s="103" t="s">
        <v>435</v>
      </c>
      <c r="F9506" s="103" t="s">
        <v>435</v>
      </c>
      <c r="G9506" s="103" t="s">
        <v>213</v>
      </c>
      <c r="H9506" s="103" t="s">
        <v>355</v>
      </c>
      <c r="I9506" s="103" t="s">
        <v>92</v>
      </c>
      <c r="J9506" s="215">
        <v>793.35</v>
      </c>
      <c r="K9506" s="216" t="s">
        <v>347</v>
      </c>
    </row>
    <row r="9507" spans="1:11" x14ac:dyDescent="0.25">
      <c r="A9507" s="103" t="s">
        <v>810</v>
      </c>
      <c r="B9507" s="103" t="s">
        <v>347</v>
      </c>
      <c r="C9507" s="103" t="s">
        <v>441</v>
      </c>
      <c r="D9507" s="103" t="s">
        <v>434</v>
      </c>
      <c r="E9507" s="103" t="s">
        <v>435</v>
      </c>
      <c r="F9507" s="103" t="s">
        <v>435</v>
      </c>
      <c r="G9507" s="103" t="s">
        <v>213</v>
      </c>
      <c r="H9507" s="103" t="s">
        <v>355</v>
      </c>
      <c r="I9507" s="103" t="s">
        <v>92</v>
      </c>
      <c r="J9507" s="215">
        <v>200</v>
      </c>
      <c r="K9507" s="216" t="s">
        <v>347</v>
      </c>
    </row>
    <row r="9508" spans="1:11" x14ac:dyDescent="0.25">
      <c r="A9508" s="103" t="s">
        <v>810</v>
      </c>
      <c r="B9508" s="103" t="s">
        <v>347</v>
      </c>
      <c r="C9508" s="103" t="s">
        <v>441</v>
      </c>
      <c r="D9508" s="103" t="s">
        <v>450</v>
      </c>
      <c r="E9508" s="103" t="s">
        <v>451</v>
      </c>
      <c r="F9508" s="103" t="s">
        <v>451</v>
      </c>
      <c r="G9508" s="103" t="s">
        <v>549</v>
      </c>
      <c r="H9508" s="103" t="s">
        <v>550</v>
      </c>
      <c r="I9508" s="103" t="s">
        <v>92</v>
      </c>
      <c r="J9508" s="215">
        <v>5500</v>
      </c>
      <c r="K9508" s="216" t="s">
        <v>347</v>
      </c>
    </row>
    <row r="9509" spans="1:11" x14ac:dyDescent="0.25">
      <c r="A9509" s="103" t="s">
        <v>1038</v>
      </c>
      <c r="B9509" s="103" t="s">
        <v>347</v>
      </c>
      <c r="C9509" s="103" t="s">
        <v>441</v>
      </c>
      <c r="D9509" s="103" t="s">
        <v>450</v>
      </c>
      <c r="E9509" s="103" t="s">
        <v>451</v>
      </c>
      <c r="F9509" s="103" t="s">
        <v>451</v>
      </c>
      <c r="G9509" s="103" t="s">
        <v>213</v>
      </c>
      <c r="H9509" s="103" t="s">
        <v>355</v>
      </c>
      <c r="I9509" s="103" t="s">
        <v>92</v>
      </c>
      <c r="J9509" s="215">
        <v>750</v>
      </c>
      <c r="K9509" s="216" t="s">
        <v>347</v>
      </c>
    </row>
    <row r="9510" spans="1:11" x14ac:dyDescent="0.25">
      <c r="A9510" s="103" t="s">
        <v>808</v>
      </c>
      <c r="B9510" s="103" t="s">
        <v>347</v>
      </c>
      <c r="C9510" s="103" t="s">
        <v>441</v>
      </c>
      <c r="D9510" s="103" t="s">
        <v>452</v>
      </c>
      <c r="E9510" s="111"/>
      <c r="F9510" s="103" t="s">
        <v>453</v>
      </c>
      <c r="G9510" s="103" t="s">
        <v>549</v>
      </c>
      <c r="H9510" s="103" t="s">
        <v>550</v>
      </c>
      <c r="I9510" s="103" t="s">
        <v>92</v>
      </c>
      <c r="J9510" s="215">
        <v>56435.61</v>
      </c>
      <c r="K9510" s="216" t="s">
        <v>347</v>
      </c>
    </row>
    <row r="9511" spans="1:11" x14ac:dyDescent="0.25">
      <c r="A9511" s="103" t="s">
        <v>809</v>
      </c>
      <c r="B9511" s="103" t="s">
        <v>347</v>
      </c>
      <c r="C9511" s="103" t="s">
        <v>441</v>
      </c>
      <c r="D9511" s="103" t="s">
        <v>452</v>
      </c>
      <c r="E9511" s="111"/>
      <c r="F9511" s="103" t="s">
        <v>453</v>
      </c>
      <c r="G9511" s="103" t="s">
        <v>549</v>
      </c>
      <c r="H9511" s="103" t="s">
        <v>550</v>
      </c>
      <c r="I9511" s="103" t="s">
        <v>92</v>
      </c>
      <c r="J9511" s="215">
        <v>217147.11</v>
      </c>
      <c r="K9511" s="216" t="s">
        <v>347</v>
      </c>
    </row>
    <row r="9512" spans="1:11" x14ac:dyDescent="0.25">
      <c r="A9512" s="103" t="s">
        <v>810</v>
      </c>
      <c r="B9512" s="103" t="s">
        <v>347</v>
      </c>
      <c r="C9512" s="103" t="s">
        <v>441</v>
      </c>
      <c r="D9512" s="103" t="s">
        <v>452</v>
      </c>
      <c r="E9512" s="111"/>
      <c r="F9512" s="103" t="s">
        <v>453</v>
      </c>
      <c r="G9512" s="103" t="s">
        <v>549</v>
      </c>
      <c r="H9512" s="103" t="s">
        <v>550</v>
      </c>
      <c r="I9512" s="103" t="s">
        <v>92</v>
      </c>
      <c r="J9512" s="215">
        <v>41170.32</v>
      </c>
      <c r="K9512" s="216" t="s">
        <v>347</v>
      </c>
    </row>
    <row r="9513" spans="1:11" x14ac:dyDescent="0.25">
      <c r="A9513" s="103" t="s">
        <v>1038</v>
      </c>
      <c r="B9513" s="103" t="s">
        <v>347</v>
      </c>
      <c r="C9513" s="103" t="s">
        <v>441</v>
      </c>
      <c r="D9513" s="103" t="s">
        <v>452</v>
      </c>
      <c r="E9513" s="111"/>
      <c r="F9513" s="103" t="s">
        <v>453</v>
      </c>
      <c r="G9513" s="103" t="s">
        <v>549</v>
      </c>
      <c r="H9513" s="103" t="s">
        <v>550</v>
      </c>
      <c r="I9513" s="103" t="s">
        <v>92</v>
      </c>
      <c r="J9513" s="215">
        <v>139962.69</v>
      </c>
      <c r="K9513" s="216" t="s">
        <v>347</v>
      </c>
    </row>
    <row r="9514" spans="1:11" x14ac:dyDescent="0.25">
      <c r="A9514" s="103" t="s">
        <v>806</v>
      </c>
      <c r="B9514" s="103" t="s">
        <v>347</v>
      </c>
      <c r="C9514" s="103" t="s">
        <v>441</v>
      </c>
      <c r="D9514" s="103" t="s">
        <v>452</v>
      </c>
      <c r="E9514" s="111"/>
      <c r="F9514" s="103" t="s">
        <v>453</v>
      </c>
      <c r="G9514" s="103" t="s">
        <v>549</v>
      </c>
      <c r="H9514" s="103" t="s">
        <v>550</v>
      </c>
      <c r="I9514" s="103" t="s">
        <v>92</v>
      </c>
      <c r="J9514" s="215">
        <v>24123.58</v>
      </c>
      <c r="K9514" s="216" t="s">
        <v>347</v>
      </c>
    </row>
    <row r="9515" spans="1:11" x14ac:dyDescent="0.25">
      <c r="A9515" s="103" t="s">
        <v>807</v>
      </c>
      <c r="B9515" s="103" t="s">
        <v>347</v>
      </c>
      <c r="C9515" s="103" t="s">
        <v>441</v>
      </c>
      <c r="D9515" s="103" t="s">
        <v>452</v>
      </c>
      <c r="E9515" s="111"/>
      <c r="F9515" s="103" t="s">
        <v>453</v>
      </c>
      <c r="G9515" s="103" t="s">
        <v>549</v>
      </c>
      <c r="H9515" s="103" t="s">
        <v>550</v>
      </c>
      <c r="I9515" s="103" t="s">
        <v>92</v>
      </c>
      <c r="J9515" s="215">
        <v>33003.879999999997</v>
      </c>
      <c r="K9515" s="216" t="s">
        <v>347</v>
      </c>
    </row>
    <row r="9516" spans="1:11" x14ac:dyDescent="0.25">
      <c r="A9516" s="103" t="s">
        <v>810</v>
      </c>
      <c r="B9516" s="103" t="s">
        <v>347</v>
      </c>
      <c r="C9516" s="103" t="s">
        <v>838</v>
      </c>
      <c r="D9516" s="103" t="s">
        <v>992</v>
      </c>
      <c r="E9516" s="103" t="s">
        <v>993</v>
      </c>
      <c r="F9516" s="103" t="s">
        <v>993</v>
      </c>
      <c r="G9516" s="103" t="s">
        <v>211</v>
      </c>
      <c r="H9516" s="103" t="s">
        <v>349</v>
      </c>
      <c r="I9516" s="103" t="s">
        <v>842</v>
      </c>
      <c r="J9516" s="215">
        <v>70</v>
      </c>
      <c r="K9516" s="216" t="s">
        <v>347</v>
      </c>
    </row>
    <row r="9517" spans="1:11" x14ac:dyDescent="0.25">
      <c r="A9517" s="103" t="s">
        <v>809</v>
      </c>
      <c r="B9517" s="103" t="s">
        <v>347</v>
      </c>
      <c r="C9517" s="103" t="s">
        <v>838</v>
      </c>
      <c r="D9517" s="103" t="s">
        <v>847</v>
      </c>
      <c r="E9517" s="103" t="s">
        <v>848</v>
      </c>
      <c r="F9517" s="103" t="s">
        <v>848</v>
      </c>
      <c r="G9517" s="103" t="s">
        <v>221</v>
      </c>
      <c r="H9517" s="103" t="s">
        <v>404</v>
      </c>
      <c r="I9517" s="103" t="s">
        <v>842</v>
      </c>
      <c r="J9517" s="215">
        <v>-1252</v>
      </c>
      <c r="K9517" s="216" t="s">
        <v>347</v>
      </c>
    </row>
    <row r="9518" spans="1:11" x14ac:dyDescent="0.25">
      <c r="A9518" s="103" t="s">
        <v>810</v>
      </c>
      <c r="B9518" s="103" t="s">
        <v>347</v>
      </c>
      <c r="C9518" s="103" t="s">
        <v>838</v>
      </c>
      <c r="D9518" s="103" t="s">
        <v>847</v>
      </c>
      <c r="E9518" s="103" t="s">
        <v>848</v>
      </c>
      <c r="F9518" s="103" t="s">
        <v>848</v>
      </c>
      <c r="G9518" s="103" t="s">
        <v>221</v>
      </c>
      <c r="H9518" s="103" t="s">
        <v>404</v>
      </c>
      <c r="I9518" s="103" t="s">
        <v>842</v>
      </c>
      <c r="J9518" s="215">
        <v>1252</v>
      </c>
      <c r="K9518" s="216" t="s">
        <v>347</v>
      </c>
    </row>
    <row r="9519" spans="1:11" x14ac:dyDescent="0.25">
      <c r="A9519" s="103" t="s">
        <v>1038</v>
      </c>
      <c r="B9519" s="103" t="s">
        <v>347</v>
      </c>
      <c r="C9519" s="103" t="s">
        <v>838</v>
      </c>
      <c r="D9519" s="103" t="s">
        <v>847</v>
      </c>
      <c r="E9519" s="103" t="s">
        <v>848</v>
      </c>
      <c r="F9519" s="103" t="s">
        <v>848</v>
      </c>
      <c r="G9519" s="103" t="s">
        <v>221</v>
      </c>
      <c r="H9519" s="103" t="s">
        <v>404</v>
      </c>
      <c r="I9519" s="103" t="s">
        <v>842</v>
      </c>
      <c r="J9519" s="215">
        <v>896.53</v>
      </c>
      <c r="K9519" s="216" t="s">
        <v>347</v>
      </c>
    </row>
    <row r="9520" spans="1:11" x14ac:dyDescent="0.25">
      <c r="A9520" s="103" t="s">
        <v>1038</v>
      </c>
      <c r="B9520" s="103" t="s">
        <v>347</v>
      </c>
      <c r="C9520" s="103" t="s">
        <v>838</v>
      </c>
      <c r="D9520" s="103" t="s">
        <v>847</v>
      </c>
      <c r="E9520" s="103" t="s">
        <v>848</v>
      </c>
      <c r="F9520" s="103" t="s">
        <v>848</v>
      </c>
      <c r="G9520" s="103" t="s">
        <v>971</v>
      </c>
      <c r="H9520" s="103" t="s">
        <v>972</v>
      </c>
      <c r="I9520" s="103" t="s">
        <v>842</v>
      </c>
      <c r="J9520" s="215">
        <v>21.7</v>
      </c>
      <c r="K9520" s="216" t="s">
        <v>347</v>
      </c>
    </row>
    <row r="9521" spans="1:11" x14ac:dyDescent="0.25">
      <c r="A9521" s="103" t="s">
        <v>809</v>
      </c>
      <c r="B9521" s="103" t="s">
        <v>347</v>
      </c>
      <c r="C9521" s="103" t="s">
        <v>838</v>
      </c>
      <c r="D9521" s="103" t="s">
        <v>847</v>
      </c>
      <c r="E9521" s="103" t="s">
        <v>848</v>
      </c>
      <c r="F9521" s="103" t="s">
        <v>848</v>
      </c>
      <c r="G9521" s="103" t="s">
        <v>973</v>
      </c>
      <c r="H9521" s="103" t="s">
        <v>974</v>
      </c>
      <c r="I9521" s="103" t="s">
        <v>842</v>
      </c>
      <c r="J9521" s="215">
        <v>1495.01</v>
      </c>
      <c r="K9521" s="216" t="s">
        <v>347</v>
      </c>
    </row>
    <row r="9522" spans="1:11" x14ac:dyDescent="0.25">
      <c r="A9522" s="103" t="s">
        <v>1038</v>
      </c>
      <c r="B9522" s="103" t="s">
        <v>347</v>
      </c>
      <c r="C9522" s="103" t="s">
        <v>838</v>
      </c>
      <c r="D9522" s="103" t="s">
        <v>847</v>
      </c>
      <c r="E9522" s="103" t="s">
        <v>848</v>
      </c>
      <c r="F9522" s="103" t="s">
        <v>848</v>
      </c>
      <c r="G9522" s="103" t="s">
        <v>973</v>
      </c>
      <c r="H9522" s="103" t="s">
        <v>974</v>
      </c>
      <c r="I9522" s="103" t="s">
        <v>842</v>
      </c>
      <c r="J9522" s="215">
        <v>735.45</v>
      </c>
      <c r="K9522" s="216" t="s">
        <v>347</v>
      </c>
    </row>
    <row r="9523" spans="1:11" x14ac:dyDescent="0.25">
      <c r="A9523" s="103" t="s">
        <v>806</v>
      </c>
      <c r="B9523" s="103" t="s">
        <v>347</v>
      </c>
      <c r="C9523" s="103" t="s">
        <v>838</v>
      </c>
      <c r="D9523" s="103" t="s">
        <v>847</v>
      </c>
      <c r="E9523" s="103" t="s">
        <v>848</v>
      </c>
      <c r="F9523" s="103" t="s">
        <v>848</v>
      </c>
      <c r="G9523" s="103" t="s">
        <v>973</v>
      </c>
      <c r="H9523" s="103" t="s">
        <v>974</v>
      </c>
      <c r="I9523" s="103" t="s">
        <v>842</v>
      </c>
      <c r="J9523" s="215">
        <v>759.56</v>
      </c>
      <c r="K9523" s="216" t="s">
        <v>347</v>
      </c>
    </row>
    <row r="9524" spans="1:11" x14ac:dyDescent="0.25">
      <c r="A9524" s="103" t="s">
        <v>810</v>
      </c>
      <c r="B9524" s="103" t="s">
        <v>347</v>
      </c>
      <c r="C9524" s="103" t="s">
        <v>838</v>
      </c>
      <c r="D9524" s="103" t="s">
        <v>847</v>
      </c>
      <c r="E9524" s="103" t="s">
        <v>848</v>
      </c>
      <c r="F9524" s="103" t="s">
        <v>848</v>
      </c>
      <c r="G9524" s="103" t="s">
        <v>563</v>
      </c>
      <c r="H9524" s="103" t="s">
        <v>564</v>
      </c>
      <c r="I9524" s="103" t="s">
        <v>842</v>
      </c>
      <c r="J9524" s="215">
        <v>485.29</v>
      </c>
      <c r="K9524" s="216" t="s">
        <v>347</v>
      </c>
    </row>
    <row r="9525" spans="1:11" x14ac:dyDescent="0.25">
      <c r="A9525" s="103" t="s">
        <v>808</v>
      </c>
      <c r="B9525" s="103" t="s">
        <v>347</v>
      </c>
      <c r="C9525" s="103" t="s">
        <v>838</v>
      </c>
      <c r="D9525" s="103" t="s">
        <v>847</v>
      </c>
      <c r="E9525" s="103" t="s">
        <v>848</v>
      </c>
      <c r="F9525" s="103" t="s">
        <v>848</v>
      </c>
      <c r="G9525" s="103" t="s">
        <v>211</v>
      </c>
      <c r="H9525" s="103" t="s">
        <v>349</v>
      </c>
      <c r="I9525" s="103" t="s">
        <v>842</v>
      </c>
      <c r="J9525" s="215">
        <v>-1825.26</v>
      </c>
      <c r="K9525" s="216" t="s">
        <v>347</v>
      </c>
    </row>
    <row r="9526" spans="1:11" x14ac:dyDescent="0.25">
      <c r="A9526" s="103" t="s">
        <v>810</v>
      </c>
      <c r="B9526" s="103" t="s">
        <v>347</v>
      </c>
      <c r="C9526" s="103" t="s">
        <v>838</v>
      </c>
      <c r="D9526" s="103" t="s">
        <v>847</v>
      </c>
      <c r="E9526" s="103" t="s">
        <v>848</v>
      </c>
      <c r="F9526" s="103" t="s">
        <v>848</v>
      </c>
      <c r="G9526" s="103" t="s">
        <v>211</v>
      </c>
      <c r="H9526" s="103" t="s">
        <v>349</v>
      </c>
      <c r="I9526" s="103" t="s">
        <v>842</v>
      </c>
      <c r="J9526" s="215">
        <v>0</v>
      </c>
      <c r="K9526" s="216" t="s">
        <v>347</v>
      </c>
    </row>
    <row r="9527" spans="1:11" x14ac:dyDescent="0.25">
      <c r="A9527" s="103" t="s">
        <v>1038</v>
      </c>
      <c r="B9527" s="103" t="s">
        <v>347</v>
      </c>
      <c r="C9527" s="103" t="s">
        <v>838</v>
      </c>
      <c r="D9527" s="103" t="s">
        <v>847</v>
      </c>
      <c r="E9527" s="103" t="s">
        <v>848</v>
      </c>
      <c r="F9527" s="103" t="s">
        <v>848</v>
      </c>
      <c r="G9527" s="103" t="s">
        <v>211</v>
      </c>
      <c r="H9527" s="103" t="s">
        <v>349</v>
      </c>
      <c r="I9527" s="103" t="s">
        <v>842</v>
      </c>
      <c r="J9527" s="215">
        <v>0</v>
      </c>
      <c r="K9527" s="216" t="s">
        <v>347</v>
      </c>
    </row>
    <row r="9528" spans="1:11" x14ac:dyDescent="0.25">
      <c r="A9528" s="103" t="s">
        <v>806</v>
      </c>
      <c r="B9528" s="103" t="s">
        <v>347</v>
      </c>
      <c r="C9528" s="103" t="s">
        <v>838</v>
      </c>
      <c r="D9528" s="103" t="s">
        <v>847</v>
      </c>
      <c r="E9528" s="103" t="s">
        <v>848</v>
      </c>
      <c r="F9528" s="103" t="s">
        <v>848</v>
      </c>
      <c r="G9528" s="103" t="s">
        <v>211</v>
      </c>
      <c r="H9528" s="103" t="s">
        <v>349</v>
      </c>
      <c r="I9528" s="103" t="s">
        <v>842</v>
      </c>
      <c r="J9528" s="215">
        <v>3158.26</v>
      </c>
      <c r="K9528" s="216" t="s">
        <v>347</v>
      </c>
    </row>
    <row r="9529" spans="1:11" x14ac:dyDescent="0.25">
      <c r="A9529" s="103" t="s">
        <v>807</v>
      </c>
      <c r="B9529" s="103" t="s">
        <v>347</v>
      </c>
      <c r="C9529" s="103" t="s">
        <v>838</v>
      </c>
      <c r="D9529" s="103" t="s">
        <v>847</v>
      </c>
      <c r="E9529" s="103" t="s">
        <v>848</v>
      </c>
      <c r="F9529" s="103" t="s">
        <v>848</v>
      </c>
      <c r="G9529" s="103" t="s">
        <v>211</v>
      </c>
      <c r="H9529" s="103" t="s">
        <v>349</v>
      </c>
      <c r="I9529" s="103" t="s">
        <v>842</v>
      </c>
      <c r="J9529" s="215">
        <v>782.71</v>
      </c>
      <c r="K9529" s="216" t="s">
        <v>347</v>
      </c>
    </row>
    <row r="9530" spans="1:11" x14ac:dyDescent="0.25">
      <c r="A9530" s="103" t="s">
        <v>808</v>
      </c>
      <c r="B9530" s="103" t="s">
        <v>347</v>
      </c>
      <c r="C9530" s="103" t="s">
        <v>838</v>
      </c>
      <c r="D9530" s="103" t="s">
        <v>847</v>
      </c>
      <c r="E9530" s="103" t="s">
        <v>848</v>
      </c>
      <c r="F9530" s="103" t="s">
        <v>848</v>
      </c>
      <c r="G9530" s="103" t="s">
        <v>487</v>
      </c>
      <c r="H9530" s="103" t="s">
        <v>488</v>
      </c>
      <c r="I9530" s="103" t="s">
        <v>842</v>
      </c>
      <c r="J9530" s="215">
        <v>-5534.7</v>
      </c>
      <c r="K9530" s="216" t="s">
        <v>347</v>
      </c>
    </row>
    <row r="9531" spans="1:11" x14ac:dyDescent="0.25">
      <c r="A9531" s="103" t="s">
        <v>809</v>
      </c>
      <c r="B9531" s="103" t="s">
        <v>347</v>
      </c>
      <c r="C9531" s="103" t="s">
        <v>838</v>
      </c>
      <c r="D9531" s="103" t="s">
        <v>847</v>
      </c>
      <c r="E9531" s="103" t="s">
        <v>848</v>
      </c>
      <c r="F9531" s="103" t="s">
        <v>848</v>
      </c>
      <c r="G9531" s="103" t="s">
        <v>487</v>
      </c>
      <c r="H9531" s="103" t="s">
        <v>488</v>
      </c>
      <c r="I9531" s="103" t="s">
        <v>842</v>
      </c>
      <c r="J9531" s="215">
        <v>2356.5500000000002</v>
      </c>
      <c r="K9531" s="216" t="s">
        <v>347</v>
      </c>
    </row>
    <row r="9532" spans="1:11" x14ac:dyDescent="0.25">
      <c r="A9532" s="103" t="s">
        <v>810</v>
      </c>
      <c r="B9532" s="103" t="s">
        <v>347</v>
      </c>
      <c r="C9532" s="103" t="s">
        <v>838</v>
      </c>
      <c r="D9532" s="103" t="s">
        <v>847</v>
      </c>
      <c r="E9532" s="103" t="s">
        <v>848</v>
      </c>
      <c r="F9532" s="103" t="s">
        <v>848</v>
      </c>
      <c r="G9532" s="103" t="s">
        <v>487</v>
      </c>
      <c r="H9532" s="103" t="s">
        <v>488</v>
      </c>
      <c r="I9532" s="103" t="s">
        <v>842</v>
      </c>
      <c r="J9532" s="215">
        <v>3389.71</v>
      </c>
      <c r="K9532" s="216" t="s">
        <v>347</v>
      </c>
    </row>
    <row r="9533" spans="1:11" x14ac:dyDescent="0.25">
      <c r="A9533" s="103" t="s">
        <v>806</v>
      </c>
      <c r="B9533" s="103" t="s">
        <v>347</v>
      </c>
      <c r="C9533" s="103" t="s">
        <v>838</v>
      </c>
      <c r="D9533" s="103" t="s">
        <v>847</v>
      </c>
      <c r="E9533" s="103" t="s">
        <v>848</v>
      </c>
      <c r="F9533" s="103" t="s">
        <v>848</v>
      </c>
      <c r="G9533" s="103" t="s">
        <v>487</v>
      </c>
      <c r="H9533" s="103" t="s">
        <v>488</v>
      </c>
      <c r="I9533" s="103" t="s">
        <v>842</v>
      </c>
      <c r="J9533" s="215">
        <v>2430.36</v>
      </c>
      <c r="K9533" s="216" t="s">
        <v>347</v>
      </c>
    </row>
    <row r="9534" spans="1:11" x14ac:dyDescent="0.25">
      <c r="A9534" s="103" t="s">
        <v>810</v>
      </c>
      <c r="B9534" s="103" t="s">
        <v>347</v>
      </c>
      <c r="C9534" s="103" t="s">
        <v>838</v>
      </c>
      <c r="D9534" s="103" t="s">
        <v>847</v>
      </c>
      <c r="E9534" s="103" t="s">
        <v>848</v>
      </c>
      <c r="F9534" s="103" t="s">
        <v>848</v>
      </c>
      <c r="G9534" s="103" t="s">
        <v>555</v>
      </c>
      <c r="H9534" s="103" t="s">
        <v>556</v>
      </c>
      <c r="I9534" s="103" t="s">
        <v>842</v>
      </c>
      <c r="J9534" s="215">
        <v>257.16000000000003</v>
      </c>
      <c r="K9534" s="216" t="s">
        <v>347</v>
      </c>
    </row>
    <row r="9535" spans="1:11" x14ac:dyDescent="0.25">
      <c r="A9535" s="103" t="s">
        <v>810</v>
      </c>
      <c r="B9535" s="103" t="s">
        <v>347</v>
      </c>
      <c r="C9535" s="103" t="s">
        <v>838</v>
      </c>
      <c r="D9535" s="103" t="s">
        <v>847</v>
      </c>
      <c r="E9535" s="103" t="s">
        <v>848</v>
      </c>
      <c r="F9535" s="103" t="s">
        <v>848</v>
      </c>
      <c r="G9535" s="103" t="s">
        <v>210</v>
      </c>
      <c r="H9535" s="103" t="s">
        <v>350</v>
      </c>
      <c r="I9535" s="103" t="s">
        <v>842</v>
      </c>
      <c r="J9535" s="215">
        <v>69.91</v>
      </c>
      <c r="K9535" s="216" t="s">
        <v>347</v>
      </c>
    </row>
    <row r="9536" spans="1:11" x14ac:dyDescent="0.25">
      <c r="A9536" s="103" t="s">
        <v>806</v>
      </c>
      <c r="B9536" s="103" t="s">
        <v>347</v>
      </c>
      <c r="C9536" s="103" t="s">
        <v>838</v>
      </c>
      <c r="D9536" s="103" t="s">
        <v>847</v>
      </c>
      <c r="E9536" s="103" t="s">
        <v>848</v>
      </c>
      <c r="F9536" s="103" t="s">
        <v>848</v>
      </c>
      <c r="G9536" s="103" t="s">
        <v>210</v>
      </c>
      <c r="H9536" s="103" t="s">
        <v>350</v>
      </c>
      <c r="I9536" s="103" t="s">
        <v>842</v>
      </c>
      <c r="J9536" s="215">
        <v>191.58</v>
      </c>
      <c r="K9536" s="216" t="s">
        <v>347</v>
      </c>
    </row>
    <row r="9537" spans="1:11" x14ac:dyDescent="0.25">
      <c r="A9537" s="103" t="s">
        <v>810</v>
      </c>
      <c r="B9537" s="103" t="s">
        <v>347</v>
      </c>
      <c r="C9537" s="103" t="s">
        <v>838</v>
      </c>
      <c r="D9537" s="103" t="s">
        <v>847</v>
      </c>
      <c r="E9537" s="103" t="s">
        <v>848</v>
      </c>
      <c r="F9537" s="103" t="s">
        <v>848</v>
      </c>
      <c r="G9537" s="103" t="s">
        <v>209</v>
      </c>
      <c r="H9537" s="103" t="s">
        <v>352</v>
      </c>
      <c r="I9537" s="103" t="s">
        <v>842</v>
      </c>
      <c r="J9537" s="215">
        <v>120.51</v>
      </c>
      <c r="K9537" s="216" t="s">
        <v>347</v>
      </c>
    </row>
    <row r="9538" spans="1:11" x14ac:dyDescent="0.25">
      <c r="A9538" s="103" t="s">
        <v>809</v>
      </c>
      <c r="B9538" s="103" t="s">
        <v>347</v>
      </c>
      <c r="C9538" s="103" t="s">
        <v>838</v>
      </c>
      <c r="D9538" s="103" t="s">
        <v>847</v>
      </c>
      <c r="E9538" s="103" t="s">
        <v>848</v>
      </c>
      <c r="F9538" s="103" t="s">
        <v>848</v>
      </c>
      <c r="G9538" s="103" t="s">
        <v>204</v>
      </c>
      <c r="H9538" s="103" t="s">
        <v>353</v>
      </c>
      <c r="I9538" s="103" t="s">
        <v>842</v>
      </c>
      <c r="J9538" s="215">
        <v>43.23</v>
      </c>
      <c r="K9538" s="216" t="s">
        <v>347</v>
      </c>
    </row>
    <row r="9539" spans="1:11" x14ac:dyDescent="0.25">
      <c r="A9539" s="103" t="s">
        <v>810</v>
      </c>
      <c r="B9539" s="103" t="s">
        <v>347</v>
      </c>
      <c r="C9539" s="103" t="s">
        <v>838</v>
      </c>
      <c r="D9539" s="103" t="s">
        <v>847</v>
      </c>
      <c r="E9539" s="103" t="s">
        <v>848</v>
      </c>
      <c r="F9539" s="103" t="s">
        <v>848</v>
      </c>
      <c r="G9539" s="103" t="s">
        <v>204</v>
      </c>
      <c r="H9539" s="103" t="s">
        <v>353</v>
      </c>
      <c r="I9539" s="103" t="s">
        <v>842</v>
      </c>
      <c r="J9539" s="215">
        <v>140.5</v>
      </c>
      <c r="K9539" s="216" t="s">
        <v>347</v>
      </c>
    </row>
    <row r="9540" spans="1:11" x14ac:dyDescent="0.25">
      <c r="A9540" s="103" t="s">
        <v>810</v>
      </c>
      <c r="B9540" s="103" t="s">
        <v>347</v>
      </c>
      <c r="C9540" s="103" t="s">
        <v>838</v>
      </c>
      <c r="D9540" s="103" t="s">
        <v>847</v>
      </c>
      <c r="E9540" s="103" t="s">
        <v>848</v>
      </c>
      <c r="F9540" s="103" t="s">
        <v>848</v>
      </c>
      <c r="G9540" s="103" t="s">
        <v>207</v>
      </c>
      <c r="H9540" s="103" t="s">
        <v>354</v>
      </c>
      <c r="I9540" s="103" t="s">
        <v>842</v>
      </c>
      <c r="J9540" s="215">
        <v>16.989999999999998</v>
      </c>
      <c r="K9540" s="216" t="s">
        <v>347</v>
      </c>
    </row>
    <row r="9541" spans="1:11" x14ac:dyDescent="0.25">
      <c r="A9541" s="103" t="s">
        <v>806</v>
      </c>
      <c r="B9541" s="103" t="s">
        <v>347</v>
      </c>
      <c r="C9541" s="103" t="s">
        <v>838</v>
      </c>
      <c r="D9541" s="103" t="s">
        <v>847</v>
      </c>
      <c r="E9541" s="103" t="s">
        <v>848</v>
      </c>
      <c r="F9541" s="103" t="s">
        <v>848</v>
      </c>
      <c r="G9541" s="103" t="s">
        <v>207</v>
      </c>
      <c r="H9541" s="103" t="s">
        <v>354</v>
      </c>
      <c r="I9541" s="103" t="s">
        <v>842</v>
      </c>
      <c r="J9541" s="215">
        <v>16.989999999999998</v>
      </c>
      <c r="K9541" s="216" t="s">
        <v>347</v>
      </c>
    </row>
    <row r="9542" spans="1:11" x14ac:dyDescent="0.25">
      <c r="A9542" s="103" t="s">
        <v>808</v>
      </c>
      <c r="B9542" s="103" t="s">
        <v>347</v>
      </c>
      <c r="C9542" s="103" t="s">
        <v>838</v>
      </c>
      <c r="D9542" s="103" t="s">
        <v>847</v>
      </c>
      <c r="E9542" s="103" t="s">
        <v>848</v>
      </c>
      <c r="F9542" s="103" t="s">
        <v>848</v>
      </c>
      <c r="G9542" s="103" t="s">
        <v>219</v>
      </c>
      <c r="H9542" s="103" t="s">
        <v>406</v>
      </c>
      <c r="I9542" s="103" t="s">
        <v>842</v>
      </c>
      <c r="J9542" s="215">
        <v>235.56</v>
      </c>
      <c r="K9542" s="216" t="s">
        <v>347</v>
      </c>
    </row>
    <row r="9543" spans="1:11" x14ac:dyDescent="0.25">
      <c r="A9543" s="103" t="s">
        <v>1038</v>
      </c>
      <c r="B9543" s="103" t="s">
        <v>347</v>
      </c>
      <c r="C9543" s="103" t="s">
        <v>838</v>
      </c>
      <c r="D9543" s="103" t="s">
        <v>847</v>
      </c>
      <c r="E9543" s="103" t="s">
        <v>848</v>
      </c>
      <c r="F9543" s="103" t="s">
        <v>848</v>
      </c>
      <c r="G9543" s="103" t="s">
        <v>219</v>
      </c>
      <c r="H9543" s="103" t="s">
        <v>406</v>
      </c>
      <c r="I9543" s="103" t="s">
        <v>842</v>
      </c>
      <c r="J9543" s="215">
        <v>346</v>
      </c>
      <c r="K9543" s="216" t="s">
        <v>347</v>
      </c>
    </row>
    <row r="9544" spans="1:11" x14ac:dyDescent="0.25">
      <c r="A9544" s="103" t="s">
        <v>808</v>
      </c>
      <c r="B9544" s="103" t="s">
        <v>347</v>
      </c>
      <c r="C9544" s="103" t="s">
        <v>838</v>
      </c>
      <c r="D9544" s="103" t="s">
        <v>847</v>
      </c>
      <c r="E9544" s="103" t="s">
        <v>848</v>
      </c>
      <c r="F9544" s="103" t="s">
        <v>848</v>
      </c>
      <c r="G9544" s="103" t="s">
        <v>213</v>
      </c>
      <c r="H9544" s="103" t="s">
        <v>355</v>
      </c>
      <c r="I9544" s="103" t="s">
        <v>842</v>
      </c>
      <c r="J9544" s="215">
        <v>-7994.4</v>
      </c>
      <c r="K9544" s="216" t="s">
        <v>347</v>
      </c>
    </row>
    <row r="9545" spans="1:11" x14ac:dyDescent="0.25">
      <c r="A9545" s="103" t="s">
        <v>809</v>
      </c>
      <c r="B9545" s="103" t="s">
        <v>347</v>
      </c>
      <c r="C9545" s="103" t="s">
        <v>838</v>
      </c>
      <c r="D9545" s="103" t="s">
        <v>847</v>
      </c>
      <c r="E9545" s="103" t="s">
        <v>848</v>
      </c>
      <c r="F9545" s="103" t="s">
        <v>848</v>
      </c>
      <c r="G9545" s="103" t="s">
        <v>213</v>
      </c>
      <c r="H9545" s="103" t="s">
        <v>355</v>
      </c>
      <c r="I9545" s="103" t="s">
        <v>842</v>
      </c>
      <c r="J9545" s="215">
        <v>9698.0300000000007</v>
      </c>
      <c r="K9545" s="216" t="s">
        <v>347</v>
      </c>
    </row>
    <row r="9546" spans="1:11" x14ac:dyDescent="0.25">
      <c r="A9546" s="103" t="s">
        <v>810</v>
      </c>
      <c r="B9546" s="103" t="s">
        <v>347</v>
      </c>
      <c r="C9546" s="103" t="s">
        <v>838</v>
      </c>
      <c r="D9546" s="103" t="s">
        <v>847</v>
      </c>
      <c r="E9546" s="103" t="s">
        <v>848</v>
      </c>
      <c r="F9546" s="103" t="s">
        <v>848</v>
      </c>
      <c r="G9546" s="103" t="s">
        <v>213</v>
      </c>
      <c r="H9546" s="103" t="s">
        <v>355</v>
      </c>
      <c r="I9546" s="103" t="s">
        <v>842</v>
      </c>
      <c r="J9546" s="215">
        <v>-4931.21</v>
      </c>
      <c r="K9546" s="216" t="s">
        <v>347</v>
      </c>
    </row>
    <row r="9547" spans="1:11" x14ac:dyDescent="0.25">
      <c r="A9547" s="103" t="s">
        <v>1038</v>
      </c>
      <c r="B9547" s="103" t="s">
        <v>347</v>
      </c>
      <c r="C9547" s="103" t="s">
        <v>838</v>
      </c>
      <c r="D9547" s="103" t="s">
        <v>847</v>
      </c>
      <c r="E9547" s="103" t="s">
        <v>848</v>
      </c>
      <c r="F9547" s="103" t="s">
        <v>848</v>
      </c>
      <c r="G9547" s="103" t="s">
        <v>213</v>
      </c>
      <c r="H9547" s="103" t="s">
        <v>355</v>
      </c>
      <c r="I9547" s="103" t="s">
        <v>842</v>
      </c>
      <c r="J9547" s="215">
        <v>7955.61</v>
      </c>
      <c r="K9547" s="216" t="s">
        <v>347</v>
      </c>
    </row>
    <row r="9548" spans="1:11" x14ac:dyDescent="0.25">
      <c r="A9548" s="103" t="s">
        <v>806</v>
      </c>
      <c r="B9548" s="103" t="s">
        <v>347</v>
      </c>
      <c r="C9548" s="103" t="s">
        <v>838</v>
      </c>
      <c r="D9548" s="103" t="s">
        <v>847</v>
      </c>
      <c r="E9548" s="103" t="s">
        <v>848</v>
      </c>
      <c r="F9548" s="103" t="s">
        <v>848</v>
      </c>
      <c r="G9548" s="103" t="s">
        <v>213</v>
      </c>
      <c r="H9548" s="103" t="s">
        <v>355</v>
      </c>
      <c r="I9548" s="103" t="s">
        <v>842</v>
      </c>
      <c r="J9548" s="215">
        <v>-351.2</v>
      </c>
      <c r="K9548" s="216" t="s">
        <v>347</v>
      </c>
    </row>
    <row r="9549" spans="1:11" x14ac:dyDescent="0.25">
      <c r="A9549" s="103" t="s">
        <v>807</v>
      </c>
      <c r="B9549" s="103" t="s">
        <v>347</v>
      </c>
      <c r="C9549" s="103" t="s">
        <v>838</v>
      </c>
      <c r="D9549" s="103" t="s">
        <v>847</v>
      </c>
      <c r="E9549" s="103" t="s">
        <v>848</v>
      </c>
      <c r="F9549" s="103" t="s">
        <v>848</v>
      </c>
      <c r="G9549" s="103" t="s">
        <v>213</v>
      </c>
      <c r="H9549" s="103" t="s">
        <v>355</v>
      </c>
      <c r="I9549" s="103" t="s">
        <v>842</v>
      </c>
      <c r="J9549" s="215">
        <v>-1160.3499999999999</v>
      </c>
      <c r="K9549" s="216" t="s">
        <v>347</v>
      </c>
    </row>
    <row r="9550" spans="1:11" x14ac:dyDescent="0.25">
      <c r="A9550" s="103" t="s">
        <v>809</v>
      </c>
      <c r="B9550" s="103" t="s">
        <v>347</v>
      </c>
      <c r="C9550" s="103" t="s">
        <v>838</v>
      </c>
      <c r="D9550" s="103" t="s">
        <v>847</v>
      </c>
      <c r="E9550" s="103" t="s">
        <v>848</v>
      </c>
      <c r="F9550" s="103" t="s">
        <v>848</v>
      </c>
      <c r="G9550" s="103" t="s">
        <v>128</v>
      </c>
      <c r="H9550" s="103" t="s">
        <v>386</v>
      </c>
      <c r="I9550" s="103" t="s">
        <v>842</v>
      </c>
      <c r="J9550" s="215">
        <v>0</v>
      </c>
      <c r="K9550" s="216" t="s">
        <v>88</v>
      </c>
    </row>
    <row r="9551" spans="1:11" x14ac:dyDescent="0.25">
      <c r="A9551" s="103" t="s">
        <v>807</v>
      </c>
      <c r="B9551" s="103" t="s">
        <v>347</v>
      </c>
      <c r="C9551" s="103" t="s">
        <v>838</v>
      </c>
      <c r="D9551" s="103" t="s">
        <v>847</v>
      </c>
      <c r="E9551" s="103" t="s">
        <v>848</v>
      </c>
      <c r="F9551" s="103" t="s">
        <v>848</v>
      </c>
      <c r="G9551" s="103" t="s">
        <v>128</v>
      </c>
      <c r="H9551" s="103" t="s">
        <v>386</v>
      </c>
      <c r="I9551" s="103" t="s">
        <v>842</v>
      </c>
      <c r="J9551" s="215">
        <v>0</v>
      </c>
      <c r="K9551" s="216" t="s">
        <v>88</v>
      </c>
    </row>
    <row r="9552" spans="1:11" x14ac:dyDescent="0.25">
      <c r="A9552" s="103" t="s">
        <v>809</v>
      </c>
      <c r="B9552" s="103" t="s">
        <v>347</v>
      </c>
      <c r="C9552" s="103" t="s">
        <v>838</v>
      </c>
      <c r="D9552" s="103" t="s">
        <v>955</v>
      </c>
      <c r="E9552" s="103" t="s">
        <v>956</v>
      </c>
      <c r="F9552" s="103" t="s">
        <v>956</v>
      </c>
      <c r="G9552" s="103" t="s">
        <v>219</v>
      </c>
      <c r="H9552" s="103" t="s">
        <v>406</v>
      </c>
      <c r="I9552" s="103" t="s">
        <v>842</v>
      </c>
      <c r="J9552" s="215">
        <v>365.44</v>
      </c>
      <c r="K9552" s="216" t="s">
        <v>347</v>
      </c>
    </row>
    <row r="9553" spans="1:11" x14ac:dyDescent="0.25">
      <c r="A9553" s="103" t="s">
        <v>808</v>
      </c>
      <c r="B9553" s="103" t="s">
        <v>347</v>
      </c>
      <c r="C9553" s="103" t="s">
        <v>838</v>
      </c>
      <c r="D9553" s="103" t="s">
        <v>858</v>
      </c>
      <c r="E9553" s="103" t="s">
        <v>859</v>
      </c>
      <c r="F9553" s="103" t="s">
        <v>859</v>
      </c>
      <c r="G9553" s="103" t="s">
        <v>221</v>
      </c>
      <c r="H9553" s="103" t="s">
        <v>404</v>
      </c>
      <c r="I9553" s="103" t="s">
        <v>842</v>
      </c>
      <c r="J9553" s="215">
        <v>693.4</v>
      </c>
      <c r="K9553" s="216" t="s">
        <v>347</v>
      </c>
    </row>
    <row r="9554" spans="1:11" x14ac:dyDescent="0.25">
      <c r="A9554" s="103" t="s">
        <v>809</v>
      </c>
      <c r="B9554" s="103" t="s">
        <v>347</v>
      </c>
      <c r="C9554" s="103" t="s">
        <v>838</v>
      </c>
      <c r="D9554" s="103" t="s">
        <v>858</v>
      </c>
      <c r="E9554" s="103" t="s">
        <v>859</v>
      </c>
      <c r="F9554" s="103" t="s">
        <v>859</v>
      </c>
      <c r="G9554" s="103" t="s">
        <v>221</v>
      </c>
      <c r="H9554" s="103" t="s">
        <v>404</v>
      </c>
      <c r="I9554" s="103" t="s">
        <v>842</v>
      </c>
      <c r="J9554" s="215">
        <v>1252</v>
      </c>
      <c r="K9554" s="216" t="s">
        <v>347</v>
      </c>
    </row>
    <row r="9555" spans="1:11" x14ac:dyDescent="0.25">
      <c r="A9555" s="103" t="s">
        <v>810</v>
      </c>
      <c r="B9555" s="103" t="s">
        <v>347</v>
      </c>
      <c r="C9555" s="103" t="s">
        <v>838</v>
      </c>
      <c r="D9555" s="103" t="s">
        <v>858</v>
      </c>
      <c r="E9555" s="103" t="s">
        <v>859</v>
      </c>
      <c r="F9555" s="103" t="s">
        <v>859</v>
      </c>
      <c r="G9555" s="103" t="s">
        <v>221</v>
      </c>
      <c r="H9555" s="103" t="s">
        <v>404</v>
      </c>
      <c r="I9555" s="103" t="s">
        <v>842</v>
      </c>
      <c r="J9555" s="215">
        <v>225</v>
      </c>
      <c r="K9555" s="216" t="s">
        <v>347</v>
      </c>
    </row>
    <row r="9556" spans="1:11" x14ac:dyDescent="0.25">
      <c r="A9556" s="103" t="s">
        <v>1038</v>
      </c>
      <c r="B9556" s="103" t="s">
        <v>347</v>
      </c>
      <c r="C9556" s="103" t="s">
        <v>838</v>
      </c>
      <c r="D9556" s="103" t="s">
        <v>858</v>
      </c>
      <c r="E9556" s="103" t="s">
        <v>859</v>
      </c>
      <c r="F9556" s="103" t="s">
        <v>859</v>
      </c>
      <c r="G9556" s="103" t="s">
        <v>971</v>
      </c>
      <c r="H9556" s="103" t="s">
        <v>972</v>
      </c>
      <c r="I9556" s="103" t="s">
        <v>842</v>
      </c>
      <c r="J9556" s="215">
        <v>128.43</v>
      </c>
      <c r="K9556" s="216" t="s">
        <v>347</v>
      </c>
    </row>
    <row r="9557" spans="1:11" x14ac:dyDescent="0.25">
      <c r="A9557" s="103" t="s">
        <v>809</v>
      </c>
      <c r="B9557" s="103" t="s">
        <v>347</v>
      </c>
      <c r="C9557" s="103" t="s">
        <v>838</v>
      </c>
      <c r="D9557" s="103" t="s">
        <v>858</v>
      </c>
      <c r="E9557" s="103" t="s">
        <v>859</v>
      </c>
      <c r="F9557" s="103" t="s">
        <v>859</v>
      </c>
      <c r="G9557" s="103" t="s">
        <v>994</v>
      </c>
      <c r="H9557" s="103" t="s">
        <v>995</v>
      </c>
      <c r="I9557" s="103" t="s">
        <v>842</v>
      </c>
      <c r="J9557" s="215">
        <v>937.13</v>
      </c>
      <c r="K9557" s="216" t="s">
        <v>347</v>
      </c>
    </row>
    <row r="9558" spans="1:11" x14ac:dyDescent="0.25">
      <c r="A9558" s="103" t="s">
        <v>806</v>
      </c>
      <c r="B9558" s="103" t="s">
        <v>347</v>
      </c>
      <c r="C9558" s="103" t="s">
        <v>838</v>
      </c>
      <c r="D9558" s="103" t="s">
        <v>858</v>
      </c>
      <c r="E9558" s="103" t="s">
        <v>859</v>
      </c>
      <c r="F9558" s="103" t="s">
        <v>859</v>
      </c>
      <c r="G9558" s="103" t="s">
        <v>994</v>
      </c>
      <c r="H9558" s="103" t="s">
        <v>995</v>
      </c>
      <c r="I9558" s="103" t="s">
        <v>842</v>
      </c>
      <c r="J9558" s="215">
        <v>290.02999999999997</v>
      </c>
      <c r="K9558" s="216" t="s">
        <v>347</v>
      </c>
    </row>
    <row r="9559" spans="1:11" x14ac:dyDescent="0.25">
      <c r="A9559" s="103" t="s">
        <v>806</v>
      </c>
      <c r="B9559" s="103" t="s">
        <v>347</v>
      </c>
      <c r="C9559" s="103" t="s">
        <v>838</v>
      </c>
      <c r="D9559" s="103" t="s">
        <v>858</v>
      </c>
      <c r="E9559" s="103" t="s">
        <v>859</v>
      </c>
      <c r="F9559" s="103" t="s">
        <v>859</v>
      </c>
      <c r="G9559" s="103" t="s">
        <v>561</v>
      </c>
      <c r="H9559" s="103" t="s">
        <v>562</v>
      </c>
      <c r="I9559" s="103" t="s">
        <v>842</v>
      </c>
      <c r="J9559" s="215">
        <v>784.32</v>
      </c>
      <c r="K9559" s="216" t="s">
        <v>347</v>
      </c>
    </row>
    <row r="9560" spans="1:11" x14ac:dyDescent="0.25">
      <c r="A9560" s="103" t="s">
        <v>809</v>
      </c>
      <c r="B9560" s="103" t="s">
        <v>347</v>
      </c>
      <c r="C9560" s="103" t="s">
        <v>838</v>
      </c>
      <c r="D9560" s="103" t="s">
        <v>858</v>
      </c>
      <c r="E9560" s="103" t="s">
        <v>859</v>
      </c>
      <c r="F9560" s="103" t="s">
        <v>859</v>
      </c>
      <c r="G9560" s="103" t="s">
        <v>563</v>
      </c>
      <c r="H9560" s="103" t="s">
        <v>564</v>
      </c>
      <c r="I9560" s="103" t="s">
        <v>842</v>
      </c>
      <c r="J9560" s="215">
        <v>322.95</v>
      </c>
      <c r="K9560" s="216" t="s">
        <v>347</v>
      </c>
    </row>
    <row r="9561" spans="1:11" x14ac:dyDescent="0.25">
      <c r="A9561" s="103" t="s">
        <v>810</v>
      </c>
      <c r="B9561" s="103" t="s">
        <v>347</v>
      </c>
      <c r="C9561" s="103" t="s">
        <v>838</v>
      </c>
      <c r="D9561" s="103" t="s">
        <v>858</v>
      </c>
      <c r="E9561" s="103" t="s">
        <v>859</v>
      </c>
      <c r="F9561" s="103" t="s">
        <v>859</v>
      </c>
      <c r="G9561" s="103" t="s">
        <v>563</v>
      </c>
      <c r="H9561" s="103" t="s">
        <v>564</v>
      </c>
      <c r="I9561" s="103" t="s">
        <v>842</v>
      </c>
      <c r="J9561" s="215">
        <v>225</v>
      </c>
      <c r="K9561" s="216" t="s">
        <v>347</v>
      </c>
    </row>
    <row r="9562" spans="1:11" x14ac:dyDescent="0.25">
      <c r="A9562" s="103" t="s">
        <v>806</v>
      </c>
      <c r="B9562" s="103" t="s">
        <v>347</v>
      </c>
      <c r="C9562" s="103" t="s">
        <v>838</v>
      </c>
      <c r="D9562" s="103" t="s">
        <v>858</v>
      </c>
      <c r="E9562" s="103" t="s">
        <v>859</v>
      </c>
      <c r="F9562" s="103" t="s">
        <v>859</v>
      </c>
      <c r="G9562" s="103" t="s">
        <v>563</v>
      </c>
      <c r="H9562" s="103" t="s">
        <v>564</v>
      </c>
      <c r="I9562" s="103" t="s">
        <v>842</v>
      </c>
      <c r="J9562" s="215">
        <v>225</v>
      </c>
      <c r="K9562" s="216" t="s">
        <v>347</v>
      </c>
    </row>
    <row r="9563" spans="1:11" x14ac:dyDescent="0.25">
      <c r="A9563" s="103" t="s">
        <v>809</v>
      </c>
      <c r="B9563" s="103" t="s">
        <v>347</v>
      </c>
      <c r="C9563" s="103" t="s">
        <v>838</v>
      </c>
      <c r="D9563" s="103" t="s">
        <v>858</v>
      </c>
      <c r="E9563" s="103" t="s">
        <v>859</v>
      </c>
      <c r="F9563" s="103" t="s">
        <v>859</v>
      </c>
      <c r="G9563" s="103" t="s">
        <v>171</v>
      </c>
      <c r="H9563" s="103" t="s">
        <v>348</v>
      </c>
      <c r="I9563" s="103" t="s">
        <v>842</v>
      </c>
      <c r="J9563" s="215">
        <v>938.29</v>
      </c>
      <c r="K9563" s="216" t="s">
        <v>347</v>
      </c>
    </row>
    <row r="9564" spans="1:11" x14ac:dyDescent="0.25">
      <c r="A9564" s="103" t="s">
        <v>1038</v>
      </c>
      <c r="B9564" s="103" t="s">
        <v>347</v>
      </c>
      <c r="C9564" s="103" t="s">
        <v>838</v>
      </c>
      <c r="D9564" s="103" t="s">
        <v>858</v>
      </c>
      <c r="E9564" s="103" t="s">
        <v>859</v>
      </c>
      <c r="F9564" s="103" t="s">
        <v>859</v>
      </c>
      <c r="G9564" s="103" t="s">
        <v>171</v>
      </c>
      <c r="H9564" s="103" t="s">
        <v>348</v>
      </c>
      <c r="I9564" s="103" t="s">
        <v>842</v>
      </c>
      <c r="J9564" s="215">
        <v>225</v>
      </c>
      <c r="K9564" s="216" t="s">
        <v>347</v>
      </c>
    </row>
    <row r="9565" spans="1:11" x14ac:dyDescent="0.25">
      <c r="A9565" s="103" t="s">
        <v>806</v>
      </c>
      <c r="B9565" s="103" t="s">
        <v>347</v>
      </c>
      <c r="C9565" s="103" t="s">
        <v>838</v>
      </c>
      <c r="D9565" s="103" t="s">
        <v>858</v>
      </c>
      <c r="E9565" s="103" t="s">
        <v>859</v>
      </c>
      <c r="F9565" s="103" t="s">
        <v>859</v>
      </c>
      <c r="G9565" s="103" t="s">
        <v>171</v>
      </c>
      <c r="H9565" s="103" t="s">
        <v>348</v>
      </c>
      <c r="I9565" s="103" t="s">
        <v>842</v>
      </c>
      <c r="J9565" s="215">
        <v>1438.31</v>
      </c>
      <c r="K9565" s="216" t="s">
        <v>347</v>
      </c>
    </row>
    <row r="9566" spans="1:11" x14ac:dyDescent="0.25">
      <c r="A9566" s="103" t="s">
        <v>808</v>
      </c>
      <c r="B9566" s="103" t="s">
        <v>347</v>
      </c>
      <c r="C9566" s="103" t="s">
        <v>838</v>
      </c>
      <c r="D9566" s="103" t="s">
        <v>858</v>
      </c>
      <c r="E9566" s="103" t="s">
        <v>859</v>
      </c>
      <c r="F9566" s="103" t="s">
        <v>859</v>
      </c>
      <c r="G9566" s="103" t="s">
        <v>211</v>
      </c>
      <c r="H9566" s="103" t="s">
        <v>349</v>
      </c>
      <c r="I9566" s="103" t="s">
        <v>842</v>
      </c>
      <c r="J9566" s="215">
        <v>1980.26</v>
      </c>
      <c r="K9566" s="216" t="s">
        <v>347</v>
      </c>
    </row>
    <row r="9567" spans="1:11" x14ac:dyDescent="0.25">
      <c r="A9567" s="103" t="s">
        <v>809</v>
      </c>
      <c r="B9567" s="103" t="s">
        <v>347</v>
      </c>
      <c r="C9567" s="103" t="s">
        <v>838</v>
      </c>
      <c r="D9567" s="103" t="s">
        <v>858</v>
      </c>
      <c r="E9567" s="103" t="s">
        <v>859</v>
      </c>
      <c r="F9567" s="103" t="s">
        <v>859</v>
      </c>
      <c r="G9567" s="103" t="s">
        <v>211</v>
      </c>
      <c r="H9567" s="103" t="s">
        <v>349</v>
      </c>
      <c r="I9567" s="103" t="s">
        <v>842</v>
      </c>
      <c r="J9567" s="215">
        <v>3832.66</v>
      </c>
      <c r="K9567" s="216" t="s">
        <v>347</v>
      </c>
    </row>
    <row r="9568" spans="1:11" x14ac:dyDescent="0.25">
      <c r="A9568" s="103" t="s">
        <v>810</v>
      </c>
      <c r="B9568" s="103" t="s">
        <v>347</v>
      </c>
      <c r="C9568" s="103" t="s">
        <v>838</v>
      </c>
      <c r="D9568" s="103" t="s">
        <v>858</v>
      </c>
      <c r="E9568" s="103" t="s">
        <v>859</v>
      </c>
      <c r="F9568" s="103" t="s">
        <v>859</v>
      </c>
      <c r="G9568" s="103" t="s">
        <v>211</v>
      </c>
      <c r="H9568" s="103" t="s">
        <v>349</v>
      </c>
      <c r="I9568" s="103" t="s">
        <v>842</v>
      </c>
      <c r="J9568" s="215">
        <v>225</v>
      </c>
      <c r="K9568" s="216" t="s">
        <v>347</v>
      </c>
    </row>
    <row r="9569" spans="1:11" x14ac:dyDescent="0.25">
      <c r="A9569" s="103" t="s">
        <v>1038</v>
      </c>
      <c r="B9569" s="103" t="s">
        <v>347</v>
      </c>
      <c r="C9569" s="103" t="s">
        <v>838</v>
      </c>
      <c r="D9569" s="103" t="s">
        <v>858</v>
      </c>
      <c r="E9569" s="103" t="s">
        <v>859</v>
      </c>
      <c r="F9569" s="103" t="s">
        <v>859</v>
      </c>
      <c r="G9569" s="103" t="s">
        <v>211</v>
      </c>
      <c r="H9569" s="103" t="s">
        <v>349</v>
      </c>
      <c r="I9569" s="103" t="s">
        <v>842</v>
      </c>
      <c r="J9569" s="215">
        <v>1506.89</v>
      </c>
      <c r="K9569" s="216" t="s">
        <v>347</v>
      </c>
    </row>
    <row r="9570" spans="1:11" x14ac:dyDescent="0.25">
      <c r="A9570" s="103" t="s">
        <v>806</v>
      </c>
      <c r="B9570" s="103" t="s">
        <v>347</v>
      </c>
      <c r="C9570" s="103" t="s">
        <v>838</v>
      </c>
      <c r="D9570" s="103" t="s">
        <v>858</v>
      </c>
      <c r="E9570" s="103" t="s">
        <v>859</v>
      </c>
      <c r="F9570" s="103" t="s">
        <v>859</v>
      </c>
      <c r="G9570" s="103" t="s">
        <v>211</v>
      </c>
      <c r="H9570" s="103" t="s">
        <v>349</v>
      </c>
      <c r="I9570" s="103" t="s">
        <v>842</v>
      </c>
      <c r="J9570" s="215">
        <v>1245.3</v>
      </c>
      <c r="K9570" s="216" t="s">
        <v>347</v>
      </c>
    </row>
    <row r="9571" spans="1:11" x14ac:dyDescent="0.25">
      <c r="A9571" s="103" t="s">
        <v>806</v>
      </c>
      <c r="B9571" s="103" t="s">
        <v>347</v>
      </c>
      <c r="C9571" s="103" t="s">
        <v>838</v>
      </c>
      <c r="D9571" s="103" t="s">
        <v>858</v>
      </c>
      <c r="E9571" s="103" t="s">
        <v>859</v>
      </c>
      <c r="F9571" s="103" t="s">
        <v>859</v>
      </c>
      <c r="G9571" s="103" t="s">
        <v>487</v>
      </c>
      <c r="H9571" s="103" t="s">
        <v>488</v>
      </c>
      <c r="I9571" s="103" t="s">
        <v>842</v>
      </c>
      <c r="J9571" s="215">
        <v>519.29</v>
      </c>
      <c r="K9571" s="216" t="s">
        <v>347</v>
      </c>
    </row>
    <row r="9572" spans="1:11" x14ac:dyDescent="0.25">
      <c r="A9572" s="103" t="s">
        <v>808</v>
      </c>
      <c r="B9572" s="103" t="s">
        <v>347</v>
      </c>
      <c r="C9572" s="103" t="s">
        <v>838</v>
      </c>
      <c r="D9572" s="103" t="s">
        <v>858</v>
      </c>
      <c r="E9572" s="103" t="s">
        <v>859</v>
      </c>
      <c r="F9572" s="103" t="s">
        <v>859</v>
      </c>
      <c r="G9572" s="103" t="s">
        <v>557</v>
      </c>
      <c r="H9572" s="103" t="s">
        <v>558</v>
      </c>
      <c r="I9572" s="103" t="s">
        <v>842</v>
      </c>
      <c r="J9572" s="215">
        <v>225</v>
      </c>
      <c r="K9572" s="216" t="s">
        <v>347</v>
      </c>
    </row>
    <row r="9573" spans="1:11" x14ac:dyDescent="0.25">
      <c r="A9573" s="103" t="s">
        <v>808</v>
      </c>
      <c r="B9573" s="103" t="s">
        <v>347</v>
      </c>
      <c r="C9573" s="103" t="s">
        <v>838</v>
      </c>
      <c r="D9573" s="103" t="s">
        <v>872</v>
      </c>
      <c r="E9573" s="103" t="s">
        <v>873</v>
      </c>
      <c r="F9573" s="103" t="s">
        <v>873</v>
      </c>
      <c r="G9573" s="103" t="s">
        <v>543</v>
      </c>
      <c r="H9573" s="103" t="s">
        <v>544</v>
      </c>
      <c r="I9573" s="103" t="s">
        <v>842</v>
      </c>
      <c r="J9573" s="215">
        <v>87.85</v>
      </c>
      <c r="K9573" s="216" t="s">
        <v>344</v>
      </c>
    </row>
    <row r="9574" spans="1:11" x14ac:dyDescent="0.25">
      <c r="A9574" s="103" t="s">
        <v>808</v>
      </c>
      <c r="B9574" s="103" t="s">
        <v>347</v>
      </c>
      <c r="C9574" s="103" t="s">
        <v>838</v>
      </c>
      <c r="D9574" s="103" t="s">
        <v>872</v>
      </c>
      <c r="E9574" s="103" t="s">
        <v>873</v>
      </c>
      <c r="F9574" s="103" t="s">
        <v>873</v>
      </c>
      <c r="G9574" s="103" t="s">
        <v>547</v>
      </c>
      <c r="H9574" s="103" t="s">
        <v>548</v>
      </c>
      <c r="I9574" s="103" t="s">
        <v>842</v>
      </c>
      <c r="J9574" s="215">
        <v>720.49</v>
      </c>
      <c r="K9574" s="216" t="s">
        <v>344</v>
      </c>
    </row>
    <row r="9575" spans="1:11" x14ac:dyDescent="0.25">
      <c r="A9575" s="103" t="s">
        <v>1038</v>
      </c>
      <c r="B9575" s="103" t="s">
        <v>347</v>
      </c>
      <c r="C9575" s="103" t="s">
        <v>838</v>
      </c>
      <c r="D9575" s="103" t="s">
        <v>872</v>
      </c>
      <c r="E9575" s="103" t="s">
        <v>873</v>
      </c>
      <c r="F9575" s="103" t="s">
        <v>873</v>
      </c>
      <c r="G9575" s="103" t="s">
        <v>172</v>
      </c>
      <c r="H9575" s="103" t="s">
        <v>345</v>
      </c>
      <c r="I9575" s="103" t="s">
        <v>842</v>
      </c>
      <c r="J9575" s="215">
        <v>752.24</v>
      </c>
      <c r="K9575" s="216" t="s">
        <v>344</v>
      </c>
    </row>
    <row r="9576" spans="1:11" x14ac:dyDescent="0.25">
      <c r="A9576" s="103" t="s">
        <v>807</v>
      </c>
      <c r="B9576" s="103" t="s">
        <v>347</v>
      </c>
      <c r="C9576" s="103" t="s">
        <v>838</v>
      </c>
      <c r="D9576" s="103" t="s">
        <v>872</v>
      </c>
      <c r="E9576" s="103" t="s">
        <v>873</v>
      </c>
      <c r="F9576" s="103" t="s">
        <v>873</v>
      </c>
      <c r="G9576" s="103" t="s">
        <v>172</v>
      </c>
      <c r="H9576" s="103" t="s">
        <v>345</v>
      </c>
      <c r="I9576" s="103" t="s">
        <v>842</v>
      </c>
      <c r="J9576" s="215">
        <v>955.22</v>
      </c>
      <c r="K9576" s="216" t="s">
        <v>344</v>
      </c>
    </row>
    <row r="9577" spans="1:11" x14ac:dyDescent="0.25">
      <c r="A9577" s="103" t="s">
        <v>808</v>
      </c>
      <c r="B9577" s="103" t="s">
        <v>347</v>
      </c>
      <c r="C9577" s="103" t="s">
        <v>838</v>
      </c>
      <c r="D9577" s="103" t="s">
        <v>872</v>
      </c>
      <c r="E9577" s="103" t="s">
        <v>873</v>
      </c>
      <c r="F9577" s="103" t="s">
        <v>873</v>
      </c>
      <c r="G9577" s="103" t="s">
        <v>836</v>
      </c>
      <c r="H9577" s="103" t="s">
        <v>837</v>
      </c>
      <c r="I9577" s="103" t="s">
        <v>842</v>
      </c>
      <c r="J9577" s="215">
        <v>339.32</v>
      </c>
      <c r="K9577" s="216" t="s">
        <v>347</v>
      </c>
    </row>
    <row r="9578" spans="1:11" x14ac:dyDescent="0.25">
      <c r="A9578" s="103" t="s">
        <v>807</v>
      </c>
      <c r="B9578" s="103" t="s">
        <v>347</v>
      </c>
      <c r="C9578" s="103" t="s">
        <v>838</v>
      </c>
      <c r="D9578" s="103" t="s">
        <v>872</v>
      </c>
      <c r="E9578" s="103" t="s">
        <v>873</v>
      </c>
      <c r="F9578" s="103" t="s">
        <v>873</v>
      </c>
      <c r="G9578" s="103" t="s">
        <v>849</v>
      </c>
      <c r="H9578" s="103" t="s">
        <v>850</v>
      </c>
      <c r="I9578" s="103" t="s">
        <v>842</v>
      </c>
      <c r="J9578" s="215">
        <v>437.11</v>
      </c>
      <c r="K9578" s="216" t="s">
        <v>347</v>
      </c>
    </row>
    <row r="9579" spans="1:11" x14ac:dyDescent="0.25">
      <c r="A9579" s="103" t="s">
        <v>1038</v>
      </c>
      <c r="B9579" s="103" t="s">
        <v>347</v>
      </c>
      <c r="C9579" s="103" t="s">
        <v>838</v>
      </c>
      <c r="D9579" s="103" t="s">
        <v>872</v>
      </c>
      <c r="E9579" s="103" t="s">
        <v>873</v>
      </c>
      <c r="F9579" s="103" t="s">
        <v>873</v>
      </c>
      <c r="G9579" s="103" t="s">
        <v>979</v>
      </c>
      <c r="H9579" s="103" t="s">
        <v>980</v>
      </c>
      <c r="I9579" s="103" t="s">
        <v>842</v>
      </c>
      <c r="J9579" s="215">
        <v>76.58</v>
      </c>
      <c r="K9579" s="216" t="s">
        <v>347</v>
      </c>
    </row>
    <row r="9580" spans="1:11" x14ac:dyDescent="0.25">
      <c r="A9580" s="103" t="s">
        <v>1038</v>
      </c>
      <c r="B9580" s="103" t="s">
        <v>347</v>
      </c>
      <c r="C9580" s="103" t="s">
        <v>838</v>
      </c>
      <c r="D9580" s="103" t="s">
        <v>872</v>
      </c>
      <c r="E9580" s="103" t="s">
        <v>873</v>
      </c>
      <c r="F9580" s="103" t="s">
        <v>873</v>
      </c>
      <c r="G9580" s="103" t="s">
        <v>973</v>
      </c>
      <c r="H9580" s="103" t="s">
        <v>974</v>
      </c>
      <c r="I9580" s="103" t="s">
        <v>842</v>
      </c>
      <c r="J9580" s="215">
        <v>759.56</v>
      </c>
      <c r="K9580" s="216" t="s">
        <v>347</v>
      </c>
    </row>
    <row r="9581" spans="1:11" x14ac:dyDescent="0.25">
      <c r="A9581" s="103" t="s">
        <v>1038</v>
      </c>
      <c r="B9581" s="103" t="s">
        <v>347</v>
      </c>
      <c r="C9581" s="103" t="s">
        <v>838</v>
      </c>
      <c r="D9581" s="103" t="s">
        <v>872</v>
      </c>
      <c r="E9581" s="103" t="s">
        <v>873</v>
      </c>
      <c r="F9581" s="103" t="s">
        <v>873</v>
      </c>
      <c r="G9581" s="103" t="s">
        <v>171</v>
      </c>
      <c r="H9581" s="103" t="s">
        <v>348</v>
      </c>
      <c r="I9581" s="103" t="s">
        <v>842</v>
      </c>
      <c r="J9581" s="215">
        <v>1393.17</v>
      </c>
      <c r="K9581" s="216" t="s">
        <v>347</v>
      </c>
    </row>
    <row r="9582" spans="1:11" x14ac:dyDescent="0.25">
      <c r="A9582" s="103" t="s">
        <v>1038</v>
      </c>
      <c r="B9582" s="103" t="s">
        <v>347</v>
      </c>
      <c r="C9582" s="103" t="s">
        <v>838</v>
      </c>
      <c r="D9582" s="103" t="s">
        <v>872</v>
      </c>
      <c r="E9582" s="103" t="s">
        <v>873</v>
      </c>
      <c r="F9582" s="103" t="s">
        <v>873</v>
      </c>
      <c r="G9582" s="103" t="s">
        <v>211</v>
      </c>
      <c r="H9582" s="103" t="s">
        <v>349</v>
      </c>
      <c r="I9582" s="103" t="s">
        <v>842</v>
      </c>
      <c r="J9582" s="215">
        <v>623.97</v>
      </c>
      <c r="K9582" s="216" t="s">
        <v>347</v>
      </c>
    </row>
    <row r="9583" spans="1:11" x14ac:dyDescent="0.25">
      <c r="A9583" s="103" t="s">
        <v>807</v>
      </c>
      <c r="B9583" s="103" t="s">
        <v>347</v>
      </c>
      <c r="C9583" s="103" t="s">
        <v>838</v>
      </c>
      <c r="D9583" s="103" t="s">
        <v>872</v>
      </c>
      <c r="E9583" s="103" t="s">
        <v>873</v>
      </c>
      <c r="F9583" s="103" t="s">
        <v>873</v>
      </c>
      <c r="G9583" s="103" t="s">
        <v>211</v>
      </c>
      <c r="H9583" s="103" t="s">
        <v>349</v>
      </c>
      <c r="I9583" s="103" t="s">
        <v>842</v>
      </c>
      <c r="J9583" s="215">
        <v>19.36</v>
      </c>
      <c r="K9583" s="216" t="s">
        <v>347</v>
      </c>
    </row>
    <row r="9584" spans="1:11" x14ac:dyDescent="0.25">
      <c r="A9584" s="103" t="s">
        <v>808</v>
      </c>
      <c r="B9584" s="103" t="s">
        <v>347</v>
      </c>
      <c r="C9584" s="103" t="s">
        <v>838</v>
      </c>
      <c r="D9584" s="103" t="s">
        <v>872</v>
      </c>
      <c r="E9584" s="103" t="s">
        <v>873</v>
      </c>
      <c r="F9584" s="103" t="s">
        <v>873</v>
      </c>
      <c r="G9584" s="103" t="s">
        <v>487</v>
      </c>
      <c r="H9584" s="103" t="s">
        <v>488</v>
      </c>
      <c r="I9584" s="103" t="s">
        <v>842</v>
      </c>
      <c r="J9584" s="215">
        <v>11007.18</v>
      </c>
      <c r="K9584" s="216" t="s">
        <v>347</v>
      </c>
    </row>
    <row r="9585" spans="1:11" x14ac:dyDescent="0.25">
      <c r="A9585" s="103" t="s">
        <v>809</v>
      </c>
      <c r="B9585" s="103" t="s">
        <v>347</v>
      </c>
      <c r="C9585" s="103" t="s">
        <v>838</v>
      </c>
      <c r="D9585" s="103" t="s">
        <v>872</v>
      </c>
      <c r="E9585" s="103" t="s">
        <v>873</v>
      </c>
      <c r="F9585" s="103" t="s">
        <v>873</v>
      </c>
      <c r="G9585" s="103" t="s">
        <v>487</v>
      </c>
      <c r="H9585" s="103" t="s">
        <v>488</v>
      </c>
      <c r="I9585" s="103" t="s">
        <v>842</v>
      </c>
      <c r="J9585" s="215">
        <v>2825.77</v>
      </c>
      <c r="K9585" s="216" t="s">
        <v>347</v>
      </c>
    </row>
    <row r="9586" spans="1:11" x14ac:dyDescent="0.25">
      <c r="A9586" s="103" t="s">
        <v>810</v>
      </c>
      <c r="B9586" s="103" t="s">
        <v>347</v>
      </c>
      <c r="C9586" s="103" t="s">
        <v>838</v>
      </c>
      <c r="D9586" s="103" t="s">
        <v>872</v>
      </c>
      <c r="E9586" s="103" t="s">
        <v>873</v>
      </c>
      <c r="F9586" s="103" t="s">
        <v>873</v>
      </c>
      <c r="G9586" s="103" t="s">
        <v>487</v>
      </c>
      <c r="H9586" s="103" t="s">
        <v>488</v>
      </c>
      <c r="I9586" s="103" t="s">
        <v>842</v>
      </c>
      <c r="J9586" s="215">
        <v>497.19</v>
      </c>
      <c r="K9586" s="216" t="s">
        <v>347</v>
      </c>
    </row>
    <row r="9587" spans="1:11" x14ac:dyDescent="0.25">
      <c r="A9587" s="103" t="s">
        <v>1038</v>
      </c>
      <c r="B9587" s="103" t="s">
        <v>347</v>
      </c>
      <c r="C9587" s="103" t="s">
        <v>838</v>
      </c>
      <c r="D9587" s="103" t="s">
        <v>872</v>
      </c>
      <c r="E9587" s="103" t="s">
        <v>873</v>
      </c>
      <c r="F9587" s="103" t="s">
        <v>873</v>
      </c>
      <c r="G9587" s="103" t="s">
        <v>487</v>
      </c>
      <c r="H9587" s="103" t="s">
        <v>488</v>
      </c>
      <c r="I9587" s="103" t="s">
        <v>842</v>
      </c>
      <c r="J9587" s="215">
        <v>5551.88</v>
      </c>
      <c r="K9587" s="216" t="s">
        <v>347</v>
      </c>
    </row>
    <row r="9588" spans="1:11" x14ac:dyDescent="0.25">
      <c r="A9588" s="103" t="s">
        <v>806</v>
      </c>
      <c r="B9588" s="103" t="s">
        <v>347</v>
      </c>
      <c r="C9588" s="103" t="s">
        <v>838</v>
      </c>
      <c r="D9588" s="103" t="s">
        <v>872</v>
      </c>
      <c r="E9588" s="103" t="s">
        <v>873</v>
      </c>
      <c r="F9588" s="103" t="s">
        <v>873</v>
      </c>
      <c r="G9588" s="103" t="s">
        <v>487</v>
      </c>
      <c r="H9588" s="103" t="s">
        <v>488</v>
      </c>
      <c r="I9588" s="103" t="s">
        <v>842</v>
      </c>
      <c r="J9588" s="215">
        <v>305.7</v>
      </c>
      <c r="K9588" s="216" t="s">
        <v>347</v>
      </c>
    </row>
    <row r="9589" spans="1:11" x14ac:dyDescent="0.25">
      <c r="A9589" s="103" t="s">
        <v>807</v>
      </c>
      <c r="B9589" s="103" t="s">
        <v>347</v>
      </c>
      <c r="C9589" s="103" t="s">
        <v>838</v>
      </c>
      <c r="D9589" s="103" t="s">
        <v>872</v>
      </c>
      <c r="E9589" s="103" t="s">
        <v>873</v>
      </c>
      <c r="F9589" s="103" t="s">
        <v>873</v>
      </c>
      <c r="G9589" s="103" t="s">
        <v>487</v>
      </c>
      <c r="H9589" s="103" t="s">
        <v>488</v>
      </c>
      <c r="I9589" s="103" t="s">
        <v>842</v>
      </c>
      <c r="J9589" s="215">
        <v>-9866.3700000000008</v>
      </c>
      <c r="K9589" s="216" t="s">
        <v>347</v>
      </c>
    </row>
    <row r="9590" spans="1:11" x14ac:dyDescent="0.25">
      <c r="A9590" s="103" t="s">
        <v>808</v>
      </c>
      <c r="B9590" s="103" t="s">
        <v>347</v>
      </c>
      <c r="C9590" s="103" t="s">
        <v>838</v>
      </c>
      <c r="D9590" s="103" t="s">
        <v>872</v>
      </c>
      <c r="E9590" s="103" t="s">
        <v>873</v>
      </c>
      <c r="F9590" s="103" t="s">
        <v>873</v>
      </c>
      <c r="G9590" s="103" t="s">
        <v>555</v>
      </c>
      <c r="H9590" s="103" t="s">
        <v>556</v>
      </c>
      <c r="I9590" s="103" t="s">
        <v>842</v>
      </c>
      <c r="J9590" s="215">
        <v>403.86</v>
      </c>
      <c r="K9590" s="216" t="s">
        <v>347</v>
      </c>
    </row>
    <row r="9591" spans="1:11" x14ac:dyDescent="0.25">
      <c r="A9591" s="103" t="s">
        <v>807</v>
      </c>
      <c r="B9591" s="103" t="s">
        <v>347</v>
      </c>
      <c r="C9591" s="103" t="s">
        <v>838</v>
      </c>
      <c r="D9591" s="103" t="s">
        <v>872</v>
      </c>
      <c r="E9591" s="103" t="s">
        <v>873</v>
      </c>
      <c r="F9591" s="103" t="s">
        <v>873</v>
      </c>
      <c r="G9591" s="103" t="s">
        <v>555</v>
      </c>
      <c r="H9591" s="103" t="s">
        <v>556</v>
      </c>
      <c r="I9591" s="103" t="s">
        <v>842</v>
      </c>
      <c r="J9591" s="215">
        <v>43.76</v>
      </c>
      <c r="K9591" s="216" t="s">
        <v>347</v>
      </c>
    </row>
    <row r="9592" spans="1:11" x14ac:dyDescent="0.25">
      <c r="A9592" s="103" t="s">
        <v>809</v>
      </c>
      <c r="B9592" s="103" t="s">
        <v>347</v>
      </c>
      <c r="C9592" s="103" t="s">
        <v>838</v>
      </c>
      <c r="D9592" s="103" t="s">
        <v>872</v>
      </c>
      <c r="E9592" s="103" t="s">
        <v>873</v>
      </c>
      <c r="F9592" s="103" t="s">
        <v>873</v>
      </c>
      <c r="G9592" s="103" t="s">
        <v>565</v>
      </c>
      <c r="H9592" s="103" t="s">
        <v>566</v>
      </c>
      <c r="I9592" s="103" t="s">
        <v>842</v>
      </c>
      <c r="J9592" s="215">
        <v>44.3</v>
      </c>
      <c r="K9592" s="216" t="s">
        <v>347</v>
      </c>
    </row>
    <row r="9593" spans="1:11" x14ac:dyDescent="0.25">
      <c r="A9593" s="103" t="s">
        <v>808</v>
      </c>
      <c r="B9593" s="103" t="s">
        <v>347</v>
      </c>
      <c r="C9593" s="103" t="s">
        <v>838</v>
      </c>
      <c r="D9593" s="103" t="s">
        <v>872</v>
      </c>
      <c r="E9593" s="103" t="s">
        <v>873</v>
      </c>
      <c r="F9593" s="103" t="s">
        <v>873</v>
      </c>
      <c r="G9593" s="103" t="s">
        <v>210</v>
      </c>
      <c r="H9593" s="103" t="s">
        <v>350</v>
      </c>
      <c r="I9593" s="103" t="s">
        <v>842</v>
      </c>
      <c r="J9593" s="215">
        <v>600.28</v>
      </c>
      <c r="K9593" s="216" t="s">
        <v>347</v>
      </c>
    </row>
    <row r="9594" spans="1:11" x14ac:dyDescent="0.25">
      <c r="A9594" s="103" t="s">
        <v>809</v>
      </c>
      <c r="B9594" s="103" t="s">
        <v>347</v>
      </c>
      <c r="C9594" s="103" t="s">
        <v>838</v>
      </c>
      <c r="D9594" s="103" t="s">
        <v>872</v>
      </c>
      <c r="E9594" s="103" t="s">
        <v>873</v>
      </c>
      <c r="F9594" s="103" t="s">
        <v>873</v>
      </c>
      <c r="G9594" s="103" t="s">
        <v>210</v>
      </c>
      <c r="H9594" s="103" t="s">
        <v>350</v>
      </c>
      <c r="I9594" s="103" t="s">
        <v>842</v>
      </c>
      <c r="J9594" s="215">
        <v>452.85</v>
      </c>
      <c r="K9594" s="216" t="s">
        <v>347</v>
      </c>
    </row>
    <row r="9595" spans="1:11" x14ac:dyDescent="0.25">
      <c r="A9595" s="103" t="s">
        <v>810</v>
      </c>
      <c r="B9595" s="103" t="s">
        <v>347</v>
      </c>
      <c r="C9595" s="103" t="s">
        <v>838</v>
      </c>
      <c r="D9595" s="103" t="s">
        <v>872</v>
      </c>
      <c r="E9595" s="103" t="s">
        <v>873</v>
      </c>
      <c r="F9595" s="103" t="s">
        <v>873</v>
      </c>
      <c r="G9595" s="103" t="s">
        <v>210</v>
      </c>
      <c r="H9595" s="103" t="s">
        <v>350</v>
      </c>
      <c r="I9595" s="103" t="s">
        <v>842</v>
      </c>
      <c r="J9595" s="215">
        <v>223.93</v>
      </c>
      <c r="K9595" s="216" t="s">
        <v>347</v>
      </c>
    </row>
    <row r="9596" spans="1:11" x14ac:dyDescent="0.25">
      <c r="A9596" s="103" t="s">
        <v>1038</v>
      </c>
      <c r="B9596" s="103" t="s">
        <v>347</v>
      </c>
      <c r="C9596" s="103" t="s">
        <v>838</v>
      </c>
      <c r="D9596" s="103" t="s">
        <v>872</v>
      </c>
      <c r="E9596" s="103" t="s">
        <v>873</v>
      </c>
      <c r="F9596" s="103" t="s">
        <v>873</v>
      </c>
      <c r="G9596" s="103" t="s">
        <v>210</v>
      </c>
      <c r="H9596" s="103" t="s">
        <v>350</v>
      </c>
      <c r="I9596" s="103" t="s">
        <v>842</v>
      </c>
      <c r="J9596" s="215">
        <v>56.66</v>
      </c>
      <c r="K9596" s="216" t="s">
        <v>347</v>
      </c>
    </row>
    <row r="9597" spans="1:11" x14ac:dyDescent="0.25">
      <c r="A9597" s="103" t="s">
        <v>807</v>
      </c>
      <c r="B9597" s="103" t="s">
        <v>347</v>
      </c>
      <c r="C9597" s="103" t="s">
        <v>838</v>
      </c>
      <c r="D9597" s="103" t="s">
        <v>872</v>
      </c>
      <c r="E9597" s="103" t="s">
        <v>873</v>
      </c>
      <c r="F9597" s="103" t="s">
        <v>873</v>
      </c>
      <c r="G9597" s="103" t="s">
        <v>210</v>
      </c>
      <c r="H9597" s="103" t="s">
        <v>350</v>
      </c>
      <c r="I9597" s="103" t="s">
        <v>842</v>
      </c>
      <c r="J9597" s="215">
        <v>142.02000000000001</v>
      </c>
      <c r="K9597" s="216" t="s">
        <v>347</v>
      </c>
    </row>
    <row r="9598" spans="1:11" x14ac:dyDescent="0.25">
      <c r="A9598" s="103" t="s">
        <v>808</v>
      </c>
      <c r="B9598" s="103" t="s">
        <v>347</v>
      </c>
      <c r="C9598" s="103" t="s">
        <v>838</v>
      </c>
      <c r="D9598" s="103" t="s">
        <v>872</v>
      </c>
      <c r="E9598" s="103" t="s">
        <v>873</v>
      </c>
      <c r="F9598" s="103" t="s">
        <v>873</v>
      </c>
      <c r="G9598" s="103" t="s">
        <v>201</v>
      </c>
      <c r="H9598" s="103" t="s">
        <v>351</v>
      </c>
      <c r="I9598" s="103" t="s">
        <v>842</v>
      </c>
      <c r="J9598" s="215">
        <v>546.03</v>
      </c>
      <c r="K9598" s="216" t="s">
        <v>347</v>
      </c>
    </row>
    <row r="9599" spans="1:11" x14ac:dyDescent="0.25">
      <c r="A9599" s="103" t="s">
        <v>1038</v>
      </c>
      <c r="B9599" s="103" t="s">
        <v>347</v>
      </c>
      <c r="C9599" s="103" t="s">
        <v>838</v>
      </c>
      <c r="D9599" s="103" t="s">
        <v>872</v>
      </c>
      <c r="E9599" s="103" t="s">
        <v>873</v>
      </c>
      <c r="F9599" s="103" t="s">
        <v>873</v>
      </c>
      <c r="G9599" s="103" t="s">
        <v>209</v>
      </c>
      <c r="H9599" s="103" t="s">
        <v>352</v>
      </c>
      <c r="I9599" s="103" t="s">
        <v>842</v>
      </c>
      <c r="J9599" s="215">
        <v>61.58</v>
      </c>
      <c r="K9599" s="216" t="s">
        <v>347</v>
      </c>
    </row>
    <row r="9600" spans="1:11" x14ac:dyDescent="0.25">
      <c r="A9600" s="103" t="s">
        <v>809</v>
      </c>
      <c r="B9600" s="103" t="s">
        <v>347</v>
      </c>
      <c r="C9600" s="103" t="s">
        <v>838</v>
      </c>
      <c r="D9600" s="103" t="s">
        <v>872</v>
      </c>
      <c r="E9600" s="103" t="s">
        <v>873</v>
      </c>
      <c r="F9600" s="103" t="s">
        <v>873</v>
      </c>
      <c r="G9600" s="103" t="s">
        <v>557</v>
      </c>
      <c r="H9600" s="103" t="s">
        <v>558</v>
      </c>
      <c r="I9600" s="103" t="s">
        <v>842</v>
      </c>
      <c r="J9600" s="215">
        <v>673.22</v>
      </c>
      <c r="K9600" s="216" t="s">
        <v>347</v>
      </c>
    </row>
    <row r="9601" spans="1:11" x14ac:dyDescent="0.25">
      <c r="A9601" s="103" t="s">
        <v>810</v>
      </c>
      <c r="B9601" s="103" t="s">
        <v>347</v>
      </c>
      <c r="C9601" s="103" t="s">
        <v>838</v>
      </c>
      <c r="D9601" s="103" t="s">
        <v>872</v>
      </c>
      <c r="E9601" s="103" t="s">
        <v>873</v>
      </c>
      <c r="F9601" s="103" t="s">
        <v>873</v>
      </c>
      <c r="G9601" s="103" t="s">
        <v>557</v>
      </c>
      <c r="H9601" s="103" t="s">
        <v>558</v>
      </c>
      <c r="I9601" s="103" t="s">
        <v>842</v>
      </c>
      <c r="J9601" s="215">
        <v>24.85</v>
      </c>
      <c r="K9601" s="216" t="s">
        <v>347</v>
      </c>
    </row>
    <row r="9602" spans="1:11" x14ac:dyDescent="0.25">
      <c r="A9602" s="103" t="s">
        <v>808</v>
      </c>
      <c r="B9602" s="103" t="s">
        <v>347</v>
      </c>
      <c r="C9602" s="103" t="s">
        <v>838</v>
      </c>
      <c r="D9602" s="103" t="s">
        <v>872</v>
      </c>
      <c r="E9602" s="103" t="s">
        <v>873</v>
      </c>
      <c r="F9602" s="103" t="s">
        <v>873</v>
      </c>
      <c r="G9602" s="103" t="s">
        <v>204</v>
      </c>
      <c r="H9602" s="103" t="s">
        <v>353</v>
      </c>
      <c r="I9602" s="103" t="s">
        <v>842</v>
      </c>
      <c r="J9602" s="215">
        <v>123.73</v>
      </c>
      <c r="K9602" s="216" t="s">
        <v>347</v>
      </c>
    </row>
    <row r="9603" spans="1:11" x14ac:dyDescent="0.25">
      <c r="A9603" s="103" t="s">
        <v>809</v>
      </c>
      <c r="B9603" s="103" t="s">
        <v>347</v>
      </c>
      <c r="C9603" s="103" t="s">
        <v>838</v>
      </c>
      <c r="D9603" s="103" t="s">
        <v>872</v>
      </c>
      <c r="E9603" s="103" t="s">
        <v>873</v>
      </c>
      <c r="F9603" s="103" t="s">
        <v>873</v>
      </c>
      <c r="G9603" s="103" t="s">
        <v>204</v>
      </c>
      <c r="H9603" s="103" t="s">
        <v>353</v>
      </c>
      <c r="I9603" s="103" t="s">
        <v>842</v>
      </c>
      <c r="J9603" s="215">
        <v>77.03</v>
      </c>
      <c r="K9603" s="216" t="s">
        <v>347</v>
      </c>
    </row>
    <row r="9604" spans="1:11" x14ac:dyDescent="0.25">
      <c r="A9604" s="103" t="s">
        <v>810</v>
      </c>
      <c r="B9604" s="103" t="s">
        <v>347</v>
      </c>
      <c r="C9604" s="103" t="s">
        <v>838</v>
      </c>
      <c r="D9604" s="103" t="s">
        <v>872</v>
      </c>
      <c r="E9604" s="103" t="s">
        <v>873</v>
      </c>
      <c r="F9604" s="103" t="s">
        <v>873</v>
      </c>
      <c r="G9604" s="103" t="s">
        <v>204</v>
      </c>
      <c r="H9604" s="103" t="s">
        <v>353</v>
      </c>
      <c r="I9604" s="103" t="s">
        <v>842</v>
      </c>
      <c r="J9604" s="215">
        <v>242.04</v>
      </c>
      <c r="K9604" s="216" t="s">
        <v>347</v>
      </c>
    </row>
    <row r="9605" spans="1:11" x14ac:dyDescent="0.25">
      <c r="A9605" s="103" t="s">
        <v>806</v>
      </c>
      <c r="B9605" s="103" t="s">
        <v>347</v>
      </c>
      <c r="C9605" s="103" t="s">
        <v>838</v>
      </c>
      <c r="D9605" s="103" t="s">
        <v>872</v>
      </c>
      <c r="E9605" s="103" t="s">
        <v>873</v>
      </c>
      <c r="F9605" s="103" t="s">
        <v>873</v>
      </c>
      <c r="G9605" s="103" t="s">
        <v>204</v>
      </c>
      <c r="H9605" s="103" t="s">
        <v>353</v>
      </c>
      <c r="I9605" s="103" t="s">
        <v>842</v>
      </c>
      <c r="J9605" s="215">
        <v>104.62</v>
      </c>
      <c r="K9605" s="216" t="s">
        <v>347</v>
      </c>
    </row>
    <row r="9606" spans="1:11" x14ac:dyDescent="0.25">
      <c r="A9606" s="103" t="s">
        <v>807</v>
      </c>
      <c r="B9606" s="103" t="s">
        <v>347</v>
      </c>
      <c r="C9606" s="103" t="s">
        <v>838</v>
      </c>
      <c r="D9606" s="103" t="s">
        <v>872</v>
      </c>
      <c r="E9606" s="103" t="s">
        <v>873</v>
      </c>
      <c r="F9606" s="103" t="s">
        <v>873</v>
      </c>
      <c r="G9606" s="103" t="s">
        <v>204</v>
      </c>
      <c r="H9606" s="103" t="s">
        <v>353</v>
      </c>
      <c r="I9606" s="103" t="s">
        <v>842</v>
      </c>
      <c r="J9606" s="215">
        <v>114.43</v>
      </c>
      <c r="K9606" s="216" t="s">
        <v>347</v>
      </c>
    </row>
    <row r="9607" spans="1:11" x14ac:dyDescent="0.25">
      <c r="A9607" s="103" t="s">
        <v>808</v>
      </c>
      <c r="B9607" s="103" t="s">
        <v>347</v>
      </c>
      <c r="C9607" s="103" t="s">
        <v>838</v>
      </c>
      <c r="D9607" s="103" t="s">
        <v>872</v>
      </c>
      <c r="E9607" s="103" t="s">
        <v>873</v>
      </c>
      <c r="F9607" s="103" t="s">
        <v>873</v>
      </c>
      <c r="G9607" s="103" t="s">
        <v>207</v>
      </c>
      <c r="H9607" s="103" t="s">
        <v>354</v>
      </c>
      <c r="I9607" s="103" t="s">
        <v>842</v>
      </c>
      <c r="J9607" s="215">
        <v>436.16</v>
      </c>
      <c r="K9607" s="216" t="s">
        <v>347</v>
      </c>
    </row>
    <row r="9608" spans="1:11" x14ac:dyDescent="0.25">
      <c r="A9608" s="103" t="s">
        <v>810</v>
      </c>
      <c r="B9608" s="103" t="s">
        <v>347</v>
      </c>
      <c r="C9608" s="103" t="s">
        <v>838</v>
      </c>
      <c r="D9608" s="103" t="s">
        <v>872</v>
      </c>
      <c r="E9608" s="103" t="s">
        <v>873</v>
      </c>
      <c r="F9608" s="103" t="s">
        <v>873</v>
      </c>
      <c r="G9608" s="103" t="s">
        <v>207</v>
      </c>
      <c r="H9608" s="103" t="s">
        <v>354</v>
      </c>
      <c r="I9608" s="103" t="s">
        <v>842</v>
      </c>
      <c r="J9608" s="215">
        <v>188.05</v>
      </c>
      <c r="K9608" s="216" t="s">
        <v>347</v>
      </c>
    </row>
    <row r="9609" spans="1:11" x14ac:dyDescent="0.25">
      <c r="A9609" s="103" t="s">
        <v>806</v>
      </c>
      <c r="B9609" s="103" t="s">
        <v>347</v>
      </c>
      <c r="C9609" s="103" t="s">
        <v>838</v>
      </c>
      <c r="D9609" s="103" t="s">
        <v>872</v>
      </c>
      <c r="E9609" s="103" t="s">
        <v>873</v>
      </c>
      <c r="F9609" s="103" t="s">
        <v>873</v>
      </c>
      <c r="G9609" s="103" t="s">
        <v>207</v>
      </c>
      <c r="H9609" s="103" t="s">
        <v>354</v>
      </c>
      <c r="I9609" s="103" t="s">
        <v>842</v>
      </c>
      <c r="J9609" s="215">
        <v>61.26</v>
      </c>
      <c r="K9609" s="216" t="s">
        <v>347</v>
      </c>
    </row>
    <row r="9610" spans="1:11" x14ac:dyDescent="0.25">
      <c r="A9610" s="103" t="s">
        <v>807</v>
      </c>
      <c r="B9610" s="103" t="s">
        <v>347</v>
      </c>
      <c r="C9610" s="103" t="s">
        <v>838</v>
      </c>
      <c r="D9610" s="103" t="s">
        <v>872</v>
      </c>
      <c r="E9610" s="103" t="s">
        <v>873</v>
      </c>
      <c r="F9610" s="103" t="s">
        <v>873</v>
      </c>
      <c r="G9610" s="103" t="s">
        <v>207</v>
      </c>
      <c r="H9610" s="103" t="s">
        <v>354</v>
      </c>
      <c r="I9610" s="103" t="s">
        <v>842</v>
      </c>
      <c r="J9610" s="215">
        <v>91.63</v>
      </c>
      <c r="K9610" s="216" t="s">
        <v>347</v>
      </c>
    </row>
    <row r="9611" spans="1:11" x14ac:dyDescent="0.25">
      <c r="A9611" s="103" t="s">
        <v>809</v>
      </c>
      <c r="B9611" s="103" t="s">
        <v>347</v>
      </c>
      <c r="C9611" s="103" t="s">
        <v>838</v>
      </c>
      <c r="D9611" s="103" t="s">
        <v>872</v>
      </c>
      <c r="E9611" s="103" t="s">
        <v>873</v>
      </c>
      <c r="F9611" s="103" t="s">
        <v>873</v>
      </c>
      <c r="G9611" s="103" t="s">
        <v>219</v>
      </c>
      <c r="H9611" s="103" t="s">
        <v>406</v>
      </c>
      <c r="I9611" s="103" t="s">
        <v>842</v>
      </c>
      <c r="J9611" s="215">
        <v>403.48</v>
      </c>
      <c r="K9611" s="216" t="s">
        <v>347</v>
      </c>
    </row>
    <row r="9612" spans="1:11" x14ac:dyDescent="0.25">
      <c r="A9612" s="103" t="s">
        <v>808</v>
      </c>
      <c r="B9612" s="103" t="s">
        <v>347</v>
      </c>
      <c r="C9612" s="103" t="s">
        <v>838</v>
      </c>
      <c r="D9612" s="103" t="s">
        <v>872</v>
      </c>
      <c r="E9612" s="103" t="s">
        <v>873</v>
      </c>
      <c r="F9612" s="103" t="s">
        <v>873</v>
      </c>
      <c r="G9612" s="103" t="s">
        <v>213</v>
      </c>
      <c r="H9612" s="103" t="s">
        <v>355</v>
      </c>
      <c r="I9612" s="103" t="s">
        <v>842</v>
      </c>
      <c r="J9612" s="215">
        <v>205.3</v>
      </c>
      <c r="K9612" s="216" t="s">
        <v>347</v>
      </c>
    </row>
    <row r="9613" spans="1:11" x14ac:dyDescent="0.25">
      <c r="A9613" s="103" t="s">
        <v>809</v>
      </c>
      <c r="B9613" s="103" t="s">
        <v>347</v>
      </c>
      <c r="C9613" s="103" t="s">
        <v>838</v>
      </c>
      <c r="D9613" s="103" t="s">
        <v>872</v>
      </c>
      <c r="E9613" s="103" t="s">
        <v>873</v>
      </c>
      <c r="F9613" s="103" t="s">
        <v>873</v>
      </c>
      <c r="G9613" s="103" t="s">
        <v>213</v>
      </c>
      <c r="H9613" s="103" t="s">
        <v>355</v>
      </c>
      <c r="I9613" s="103" t="s">
        <v>842</v>
      </c>
      <c r="J9613" s="215">
        <v>282.18</v>
      </c>
      <c r="K9613" s="216" t="s">
        <v>347</v>
      </c>
    </row>
    <row r="9614" spans="1:11" x14ac:dyDescent="0.25">
      <c r="A9614" s="103" t="s">
        <v>810</v>
      </c>
      <c r="B9614" s="103" t="s">
        <v>347</v>
      </c>
      <c r="C9614" s="103" t="s">
        <v>838</v>
      </c>
      <c r="D9614" s="103" t="s">
        <v>872</v>
      </c>
      <c r="E9614" s="103" t="s">
        <v>873</v>
      </c>
      <c r="F9614" s="103" t="s">
        <v>873</v>
      </c>
      <c r="G9614" s="103" t="s">
        <v>213</v>
      </c>
      <c r="H9614" s="103" t="s">
        <v>355</v>
      </c>
      <c r="I9614" s="103" t="s">
        <v>842</v>
      </c>
      <c r="J9614" s="215">
        <v>120.06</v>
      </c>
      <c r="K9614" s="216" t="s">
        <v>347</v>
      </c>
    </row>
    <row r="9615" spans="1:11" x14ac:dyDescent="0.25">
      <c r="A9615" s="103" t="s">
        <v>1038</v>
      </c>
      <c r="B9615" s="103" t="s">
        <v>347</v>
      </c>
      <c r="C9615" s="103" t="s">
        <v>838</v>
      </c>
      <c r="D9615" s="103" t="s">
        <v>872</v>
      </c>
      <c r="E9615" s="103" t="s">
        <v>873</v>
      </c>
      <c r="F9615" s="103" t="s">
        <v>873</v>
      </c>
      <c r="G9615" s="103" t="s">
        <v>213</v>
      </c>
      <c r="H9615" s="103" t="s">
        <v>355</v>
      </c>
      <c r="I9615" s="103" t="s">
        <v>842</v>
      </c>
      <c r="J9615" s="215">
        <v>554.13</v>
      </c>
      <c r="K9615" s="216" t="s">
        <v>347</v>
      </c>
    </row>
    <row r="9616" spans="1:11" x14ac:dyDescent="0.25">
      <c r="A9616" s="103" t="s">
        <v>806</v>
      </c>
      <c r="B9616" s="103" t="s">
        <v>347</v>
      </c>
      <c r="C9616" s="103" t="s">
        <v>838</v>
      </c>
      <c r="D9616" s="103" t="s">
        <v>872</v>
      </c>
      <c r="E9616" s="103" t="s">
        <v>873</v>
      </c>
      <c r="F9616" s="103" t="s">
        <v>873</v>
      </c>
      <c r="G9616" s="103" t="s">
        <v>213</v>
      </c>
      <c r="H9616" s="103" t="s">
        <v>355</v>
      </c>
      <c r="I9616" s="103" t="s">
        <v>842</v>
      </c>
      <c r="J9616" s="215">
        <v>230.93</v>
      </c>
      <c r="K9616" s="216" t="s">
        <v>347</v>
      </c>
    </row>
    <row r="9617" spans="1:11" x14ac:dyDescent="0.25">
      <c r="A9617" s="103" t="s">
        <v>807</v>
      </c>
      <c r="B9617" s="103" t="s">
        <v>347</v>
      </c>
      <c r="C9617" s="103" t="s">
        <v>838</v>
      </c>
      <c r="D9617" s="103" t="s">
        <v>872</v>
      </c>
      <c r="E9617" s="103" t="s">
        <v>873</v>
      </c>
      <c r="F9617" s="103" t="s">
        <v>873</v>
      </c>
      <c r="G9617" s="103" t="s">
        <v>213</v>
      </c>
      <c r="H9617" s="103" t="s">
        <v>355</v>
      </c>
      <c r="I9617" s="103" t="s">
        <v>842</v>
      </c>
      <c r="J9617" s="215">
        <v>266.81</v>
      </c>
      <c r="K9617" s="216" t="s">
        <v>347</v>
      </c>
    </row>
    <row r="9618" spans="1:11" x14ac:dyDescent="0.25">
      <c r="A9618" s="103" t="s">
        <v>808</v>
      </c>
      <c r="B9618" s="103" t="s">
        <v>347</v>
      </c>
      <c r="C9618" s="103" t="s">
        <v>838</v>
      </c>
      <c r="D9618" s="103" t="s">
        <v>222</v>
      </c>
      <c r="E9618" s="111"/>
      <c r="F9618" s="103" t="s">
        <v>436</v>
      </c>
      <c r="G9618" s="103" t="s">
        <v>559</v>
      </c>
      <c r="H9618" s="103" t="s">
        <v>560</v>
      </c>
      <c r="I9618" s="103" t="s">
        <v>842</v>
      </c>
      <c r="J9618" s="215">
        <v>-2.5</v>
      </c>
      <c r="K9618" s="216" t="s">
        <v>347</v>
      </c>
    </row>
    <row r="9619" spans="1:11" x14ac:dyDescent="0.25">
      <c r="A9619" s="103" t="s">
        <v>809</v>
      </c>
      <c r="B9619" s="103" t="s">
        <v>347</v>
      </c>
      <c r="C9619" s="103" t="s">
        <v>838</v>
      </c>
      <c r="D9619" s="103" t="s">
        <v>222</v>
      </c>
      <c r="E9619" s="111"/>
      <c r="F9619" s="103" t="s">
        <v>436</v>
      </c>
      <c r="G9619" s="103" t="s">
        <v>559</v>
      </c>
      <c r="H9619" s="103" t="s">
        <v>560</v>
      </c>
      <c r="I9619" s="103" t="s">
        <v>842</v>
      </c>
      <c r="J9619" s="215">
        <v>420.25</v>
      </c>
      <c r="K9619" s="216" t="s">
        <v>347</v>
      </c>
    </row>
    <row r="9620" spans="1:11" x14ac:dyDescent="0.25">
      <c r="A9620" s="103" t="s">
        <v>810</v>
      </c>
      <c r="B9620" s="103" t="s">
        <v>347</v>
      </c>
      <c r="C9620" s="103" t="s">
        <v>838</v>
      </c>
      <c r="D9620" s="103" t="s">
        <v>222</v>
      </c>
      <c r="E9620" s="111"/>
      <c r="F9620" s="103" t="s">
        <v>436</v>
      </c>
      <c r="G9620" s="103" t="s">
        <v>559</v>
      </c>
      <c r="H9620" s="103" t="s">
        <v>560</v>
      </c>
      <c r="I9620" s="103" t="s">
        <v>842</v>
      </c>
      <c r="J9620" s="215">
        <v>32.5</v>
      </c>
      <c r="K9620" s="216" t="s">
        <v>347</v>
      </c>
    </row>
    <row r="9621" spans="1:11" x14ac:dyDescent="0.25">
      <c r="A9621" s="103" t="s">
        <v>1038</v>
      </c>
      <c r="B9621" s="103" t="s">
        <v>347</v>
      </c>
      <c r="C9621" s="103" t="s">
        <v>838</v>
      </c>
      <c r="D9621" s="103" t="s">
        <v>222</v>
      </c>
      <c r="E9621" s="111"/>
      <c r="F9621" s="103" t="s">
        <v>436</v>
      </c>
      <c r="G9621" s="103" t="s">
        <v>559</v>
      </c>
      <c r="H9621" s="103" t="s">
        <v>560</v>
      </c>
      <c r="I9621" s="103" t="s">
        <v>842</v>
      </c>
      <c r="J9621" s="215">
        <v>18.75</v>
      </c>
      <c r="K9621" s="216" t="s">
        <v>347</v>
      </c>
    </row>
    <row r="9622" spans="1:11" x14ac:dyDescent="0.25">
      <c r="A9622" s="103" t="s">
        <v>806</v>
      </c>
      <c r="B9622" s="103" t="s">
        <v>347</v>
      </c>
      <c r="C9622" s="103" t="s">
        <v>838</v>
      </c>
      <c r="D9622" s="103" t="s">
        <v>222</v>
      </c>
      <c r="E9622" s="111"/>
      <c r="F9622" s="103" t="s">
        <v>436</v>
      </c>
      <c r="G9622" s="103" t="s">
        <v>559</v>
      </c>
      <c r="H9622" s="103" t="s">
        <v>560</v>
      </c>
      <c r="I9622" s="103" t="s">
        <v>842</v>
      </c>
      <c r="J9622" s="215">
        <v>-401.75</v>
      </c>
      <c r="K9622" s="216" t="s">
        <v>347</v>
      </c>
    </row>
    <row r="9623" spans="1:11" x14ac:dyDescent="0.25">
      <c r="A9623" s="103" t="s">
        <v>807</v>
      </c>
      <c r="B9623" s="103" t="s">
        <v>347</v>
      </c>
      <c r="C9623" s="103" t="s">
        <v>838</v>
      </c>
      <c r="D9623" s="103" t="s">
        <v>222</v>
      </c>
      <c r="E9623" s="111"/>
      <c r="F9623" s="103" t="s">
        <v>436</v>
      </c>
      <c r="G9623" s="103" t="s">
        <v>559</v>
      </c>
      <c r="H9623" s="103" t="s">
        <v>560</v>
      </c>
      <c r="I9623" s="103" t="s">
        <v>842</v>
      </c>
      <c r="J9623" s="215">
        <v>-2.25</v>
      </c>
      <c r="K9623" s="216" t="s">
        <v>347</v>
      </c>
    </row>
    <row r="9624" spans="1:11" x14ac:dyDescent="0.25">
      <c r="A9624" s="103" t="s">
        <v>810</v>
      </c>
      <c r="B9624" s="103" t="s">
        <v>347</v>
      </c>
      <c r="C9624" s="103" t="s">
        <v>883</v>
      </c>
      <c r="D9624" s="103" t="s">
        <v>123</v>
      </c>
      <c r="E9624" s="103" t="s">
        <v>884</v>
      </c>
      <c r="F9624" s="103" t="s">
        <v>884</v>
      </c>
      <c r="G9624" s="103" t="s">
        <v>487</v>
      </c>
      <c r="H9624" s="103" t="s">
        <v>488</v>
      </c>
      <c r="I9624" s="103" t="s">
        <v>842</v>
      </c>
      <c r="J9624" s="215">
        <v>20</v>
      </c>
      <c r="K9624" s="216" t="s">
        <v>347</v>
      </c>
    </row>
    <row r="9625" spans="1:11" x14ac:dyDescent="0.25">
      <c r="A9625" s="103" t="s">
        <v>808</v>
      </c>
      <c r="B9625" s="103" t="s">
        <v>347</v>
      </c>
      <c r="C9625" s="103" t="s">
        <v>889</v>
      </c>
      <c r="D9625" s="103" t="s">
        <v>890</v>
      </c>
      <c r="E9625" s="103" t="s">
        <v>891</v>
      </c>
      <c r="F9625" s="103" t="s">
        <v>891</v>
      </c>
      <c r="G9625" s="103" t="s">
        <v>975</v>
      </c>
      <c r="H9625" s="103" t="s">
        <v>976</v>
      </c>
      <c r="I9625" s="103" t="s">
        <v>842</v>
      </c>
      <c r="J9625" s="215">
        <v>42539.03</v>
      </c>
      <c r="K9625" s="216" t="s">
        <v>347</v>
      </c>
    </row>
    <row r="9626" spans="1:11" x14ac:dyDescent="0.25">
      <c r="A9626" s="103" t="s">
        <v>809</v>
      </c>
      <c r="B9626" s="103" t="s">
        <v>347</v>
      </c>
      <c r="C9626" s="103" t="s">
        <v>889</v>
      </c>
      <c r="D9626" s="103" t="s">
        <v>890</v>
      </c>
      <c r="E9626" s="103" t="s">
        <v>891</v>
      </c>
      <c r="F9626" s="103" t="s">
        <v>891</v>
      </c>
      <c r="G9626" s="103" t="s">
        <v>975</v>
      </c>
      <c r="H9626" s="103" t="s">
        <v>976</v>
      </c>
      <c r="I9626" s="103" t="s">
        <v>842</v>
      </c>
      <c r="J9626" s="215">
        <v>38608.639999999999</v>
      </c>
      <c r="K9626" s="216" t="s">
        <v>347</v>
      </c>
    </row>
    <row r="9627" spans="1:11" x14ac:dyDescent="0.25">
      <c r="A9627" s="103" t="s">
        <v>810</v>
      </c>
      <c r="B9627" s="103" t="s">
        <v>347</v>
      </c>
      <c r="C9627" s="103" t="s">
        <v>889</v>
      </c>
      <c r="D9627" s="103" t="s">
        <v>890</v>
      </c>
      <c r="E9627" s="103" t="s">
        <v>891</v>
      </c>
      <c r="F9627" s="103" t="s">
        <v>891</v>
      </c>
      <c r="G9627" s="103" t="s">
        <v>975</v>
      </c>
      <c r="H9627" s="103" t="s">
        <v>976</v>
      </c>
      <c r="I9627" s="103" t="s">
        <v>842</v>
      </c>
      <c r="J9627" s="215">
        <v>28659.360000000001</v>
      </c>
      <c r="K9627" s="216" t="s">
        <v>347</v>
      </c>
    </row>
    <row r="9628" spans="1:11" x14ac:dyDescent="0.25">
      <c r="A9628" s="103" t="s">
        <v>1038</v>
      </c>
      <c r="B9628" s="103" t="s">
        <v>347</v>
      </c>
      <c r="C9628" s="103" t="s">
        <v>889</v>
      </c>
      <c r="D9628" s="103" t="s">
        <v>890</v>
      </c>
      <c r="E9628" s="103" t="s">
        <v>891</v>
      </c>
      <c r="F9628" s="103" t="s">
        <v>891</v>
      </c>
      <c r="G9628" s="103" t="s">
        <v>975</v>
      </c>
      <c r="H9628" s="103" t="s">
        <v>976</v>
      </c>
      <c r="I9628" s="103" t="s">
        <v>842</v>
      </c>
      <c r="J9628" s="215">
        <v>74001.2</v>
      </c>
      <c r="K9628" s="216" t="s">
        <v>347</v>
      </c>
    </row>
    <row r="9629" spans="1:11" x14ac:dyDescent="0.25">
      <c r="A9629" s="103" t="s">
        <v>806</v>
      </c>
      <c r="B9629" s="103" t="s">
        <v>347</v>
      </c>
      <c r="C9629" s="103" t="s">
        <v>889</v>
      </c>
      <c r="D9629" s="103" t="s">
        <v>890</v>
      </c>
      <c r="E9629" s="103" t="s">
        <v>891</v>
      </c>
      <c r="F9629" s="103" t="s">
        <v>891</v>
      </c>
      <c r="G9629" s="103" t="s">
        <v>975</v>
      </c>
      <c r="H9629" s="103" t="s">
        <v>976</v>
      </c>
      <c r="I9629" s="103" t="s">
        <v>842</v>
      </c>
      <c r="J9629" s="215">
        <v>43796.47</v>
      </c>
      <c r="K9629" s="216" t="s">
        <v>347</v>
      </c>
    </row>
    <row r="9630" spans="1:11" x14ac:dyDescent="0.25">
      <c r="A9630" s="103" t="s">
        <v>807</v>
      </c>
      <c r="B9630" s="103" t="s">
        <v>347</v>
      </c>
      <c r="C9630" s="103" t="s">
        <v>889</v>
      </c>
      <c r="D9630" s="103" t="s">
        <v>890</v>
      </c>
      <c r="E9630" s="103" t="s">
        <v>891</v>
      </c>
      <c r="F9630" s="103" t="s">
        <v>891</v>
      </c>
      <c r="G9630" s="103" t="s">
        <v>975</v>
      </c>
      <c r="H9630" s="103" t="s">
        <v>976</v>
      </c>
      <c r="I9630" s="103" t="s">
        <v>842</v>
      </c>
      <c r="J9630" s="215">
        <v>41020.699999999997</v>
      </c>
      <c r="K9630" s="216" t="s">
        <v>347</v>
      </c>
    </row>
    <row r="9631" spans="1:11" x14ac:dyDescent="0.25">
      <c r="A9631" s="103" t="s">
        <v>808</v>
      </c>
      <c r="B9631" s="103" t="s">
        <v>347</v>
      </c>
      <c r="C9631" s="103" t="s">
        <v>473</v>
      </c>
      <c r="D9631" s="103" t="s">
        <v>145</v>
      </c>
      <c r="E9631" s="111"/>
      <c r="F9631" s="103" t="s">
        <v>474</v>
      </c>
      <c r="G9631" s="103" t="s">
        <v>119</v>
      </c>
      <c r="H9631" s="103" t="s">
        <v>308</v>
      </c>
      <c r="I9631" s="103" t="s">
        <v>92</v>
      </c>
      <c r="J9631" s="215">
        <v>6812.63</v>
      </c>
      <c r="K9631" s="216" t="s">
        <v>88</v>
      </c>
    </row>
    <row r="9632" spans="1:11" x14ac:dyDescent="0.25">
      <c r="A9632" s="103" t="s">
        <v>809</v>
      </c>
      <c r="B9632" s="103" t="s">
        <v>347</v>
      </c>
      <c r="C9632" s="103" t="s">
        <v>473</v>
      </c>
      <c r="D9632" s="103" t="s">
        <v>145</v>
      </c>
      <c r="E9632" s="111"/>
      <c r="F9632" s="103" t="s">
        <v>474</v>
      </c>
      <c r="G9632" s="103" t="s">
        <v>119</v>
      </c>
      <c r="H9632" s="103" t="s">
        <v>308</v>
      </c>
      <c r="I9632" s="103" t="s">
        <v>92</v>
      </c>
      <c r="J9632" s="215">
        <v>8241.75</v>
      </c>
      <c r="K9632" s="216" t="s">
        <v>88</v>
      </c>
    </row>
    <row r="9633" spans="1:11" x14ac:dyDescent="0.25">
      <c r="A9633" s="103" t="s">
        <v>810</v>
      </c>
      <c r="B9633" s="103" t="s">
        <v>347</v>
      </c>
      <c r="C9633" s="103" t="s">
        <v>473</v>
      </c>
      <c r="D9633" s="103" t="s">
        <v>145</v>
      </c>
      <c r="E9633" s="111"/>
      <c r="F9633" s="103" t="s">
        <v>474</v>
      </c>
      <c r="G9633" s="103" t="s">
        <v>119</v>
      </c>
      <c r="H9633" s="103" t="s">
        <v>308</v>
      </c>
      <c r="I9633" s="103" t="s">
        <v>92</v>
      </c>
      <c r="J9633" s="215">
        <v>4675.88</v>
      </c>
      <c r="K9633" s="216" t="s">
        <v>88</v>
      </c>
    </row>
    <row r="9634" spans="1:11" x14ac:dyDescent="0.25">
      <c r="A9634" s="103" t="s">
        <v>1038</v>
      </c>
      <c r="B9634" s="103" t="s">
        <v>347</v>
      </c>
      <c r="C9634" s="103" t="s">
        <v>473</v>
      </c>
      <c r="D9634" s="103" t="s">
        <v>145</v>
      </c>
      <c r="E9634" s="111"/>
      <c r="F9634" s="103" t="s">
        <v>474</v>
      </c>
      <c r="G9634" s="103" t="s">
        <v>119</v>
      </c>
      <c r="H9634" s="103" t="s">
        <v>308</v>
      </c>
      <c r="I9634" s="103" t="s">
        <v>92</v>
      </c>
      <c r="J9634" s="215">
        <v>7423.13</v>
      </c>
      <c r="K9634" s="216" t="s">
        <v>88</v>
      </c>
    </row>
    <row r="9635" spans="1:11" x14ac:dyDescent="0.25">
      <c r="A9635" s="103" t="s">
        <v>806</v>
      </c>
      <c r="B9635" s="103" t="s">
        <v>347</v>
      </c>
      <c r="C9635" s="103" t="s">
        <v>473</v>
      </c>
      <c r="D9635" s="103" t="s">
        <v>145</v>
      </c>
      <c r="E9635" s="111"/>
      <c r="F9635" s="103" t="s">
        <v>474</v>
      </c>
      <c r="G9635" s="103" t="s">
        <v>119</v>
      </c>
      <c r="H9635" s="103" t="s">
        <v>308</v>
      </c>
      <c r="I9635" s="103" t="s">
        <v>92</v>
      </c>
      <c r="J9635" s="215">
        <v>6854.25</v>
      </c>
      <c r="K9635" s="216" t="s">
        <v>88</v>
      </c>
    </row>
    <row r="9636" spans="1:11" x14ac:dyDescent="0.25">
      <c r="A9636" s="103" t="s">
        <v>807</v>
      </c>
      <c r="B9636" s="103" t="s">
        <v>347</v>
      </c>
      <c r="C9636" s="103" t="s">
        <v>473</v>
      </c>
      <c r="D9636" s="103" t="s">
        <v>145</v>
      </c>
      <c r="E9636" s="111"/>
      <c r="F9636" s="103" t="s">
        <v>474</v>
      </c>
      <c r="G9636" s="103" t="s">
        <v>119</v>
      </c>
      <c r="H9636" s="103" t="s">
        <v>308</v>
      </c>
      <c r="I9636" s="103" t="s">
        <v>92</v>
      </c>
      <c r="J9636" s="215">
        <v>11849.25</v>
      </c>
      <c r="K9636" s="216" t="s">
        <v>88</v>
      </c>
    </row>
    <row r="9637" spans="1:11" x14ac:dyDescent="0.25">
      <c r="A9637" s="103" t="s">
        <v>808</v>
      </c>
      <c r="B9637" s="103" t="s">
        <v>347</v>
      </c>
      <c r="C9637" s="103" t="s">
        <v>473</v>
      </c>
      <c r="D9637" s="103" t="s">
        <v>145</v>
      </c>
      <c r="E9637" s="111"/>
      <c r="F9637" s="103" t="s">
        <v>474</v>
      </c>
      <c r="G9637" s="103" t="s">
        <v>96</v>
      </c>
      <c r="H9637" s="103" t="s">
        <v>319</v>
      </c>
      <c r="I9637" s="103" t="s">
        <v>92</v>
      </c>
      <c r="J9637" s="215">
        <v>1554</v>
      </c>
      <c r="K9637" s="216" t="s">
        <v>88</v>
      </c>
    </row>
    <row r="9638" spans="1:11" x14ac:dyDescent="0.25">
      <c r="A9638" s="103" t="s">
        <v>809</v>
      </c>
      <c r="B9638" s="103" t="s">
        <v>347</v>
      </c>
      <c r="C9638" s="103" t="s">
        <v>473</v>
      </c>
      <c r="D9638" s="103" t="s">
        <v>145</v>
      </c>
      <c r="E9638" s="111"/>
      <c r="F9638" s="103" t="s">
        <v>474</v>
      </c>
      <c r="G9638" s="103" t="s">
        <v>96</v>
      </c>
      <c r="H9638" s="103" t="s">
        <v>319</v>
      </c>
      <c r="I9638" s="103" t="s">
        <v>92</v>
      </c>
      <c r="J9638" s="215">
        <v>1248.75</v>
      </c>
      <c r="K9638" s="216" t="s">
        <v>88</v>
      </c>
    </row>
    <row r="9639" spans="1:11" x14ac:dyDescent="0.25">
      <c r="A9639" s="103" t="s">
        <v>810</v>
      </c>
      <c r="B9639" s="103" t="s">
        <v>347</v>
      </c>
      <c r="C9639" s="103" t="s">
        <v>473</v>
      </c>
      <c r="D9639" s="103" t="s">
        <v>145</v>
      </c>
      <c r="E9639" s="111"/>
      <c r="F9639" s="103" t="s">
        <v>474</v>
      </c>
      <c r="G9639" s="103" t="s">
        <v>96</v>
      </c>
      <c r="H9639" s="103" t="s">
        <v>319</v>
      </c>
      <c r="I9639" s="103" t="s">
        <v>92</v>
      </c>
      <c r="J9639" s="215">
        <v>832.5</v>
      </c>
      <c r="K9639" s="216" t="s">
        <v>88</v>
      </c>
    </row>
    <row r="9640" spans="1:11" x14ac:dyDescent="0.25">
      <c r="A9640" s="103" t="s">
        <v>1038</v>
      </c>
      <c r="B9640" s="103" t="s">
        <v>347</v>
      </c>
      <c r="C9640" s="103" t="s">
        <v>473</v>
      </c>
      <c r="D9640" s="103" t="s">
        <v>145</v>
      </c>
      <c r="E9640" s="111"/>
      <c r="F9640" s="103" t="s">
        <v>474</v>
      </c>
      <c r="G9640" s="103" t="s">
        <v>96</v>
      </c>
      <c r="H9640" s="103" t="s">
        <v>319</v>
      </c>
      <c r="I9640" s="103" t="s">
        <v>92</v>
      </c>
      <c r="J9640" s="215">
        <v>1429.13</v>
      </c>
      <c r="K9640" s="216" t="s">
        <v>88</v>
      </c>
    </row>
    <row r="9641" spans="1:11" x14ac:dyDescent="0.25">
      <c r="A9641" s="103" t="s">
        <v>806</v>
      </c>
      <c r="B9641" s="103" t="s">
        <v>347</v>
      </c>
      <c r="C9641" s="103" t="s">
        <v>473</v>
      </c>
      <c r="D9641" s="103" t="s">
        <v>145</v>
      </c>
      <c r="E9641" s="111"/>
      <c r="F9641" s="103" t="s">
        <v>474</v>
      </c>
      <c r="G9641" s="103" t="s">
        <v>96</v>
      </c>
      <c r="H9641" s="103" t="s">
        <v>319</v>
      </c>
      <c r="I9641" s="103" t="s">
        <v>92</v>
      </c>
      <c r="J9641" s="215">
        <v>1151.6300000000001</v>
      </c>
      <c r="K9641" s="216" t="s">
        <v>88</v>
      </c>
    </row>
    <row r="9642" spans="1:11" x14ac:dyDescent="0.25">
      <c r="A9642" s="103" t="s">
        <v>807</v>
      </c>
      <c r="B9642" s="103" t="s">
        <v>347</v>
      </c>
      <c r="C9642" s="103" t="s">
        <v>473</v>
      </c>
      <c r="D9642" s="103" t="s">
        <v>145</v>
      </c>
      <c r="E9642" s="111"/>
      <c r="F9642" s="103" t="s">
        <v>474</v>
      </c>
      <c r="G9642" s="103" t="s">
        <v>96</v>
      </c>
      <c r="H9642" s="103" t="s">
        <v>319</v>
      </c>
      <c r="I9642" s="103" t="s">
        <v>92</v>
      </c>
      <c r="J9642" s="215">
        <v>2913.75</v>
      </c>
      <c r="K9642" s="216" t="s">
        <v>88</v>
      </c>
    </row>
    <row r="9643" spans="1:11" x14ac:dyDescent="0.25">
      <c r="A9643" s="103" t="s">
        <v>808</v>
      </c>
      <c r="B9643" s="103" t="s">
        <v>347</v>
      </c>
      <c r="C9643" s="103" t="s">
        <v>473</v>
      </c>
      <c r="D9643" s="103" t="s">
        <v>145</v>
      </c>
      <c r="E9643" s="111"/>
      <c r="F9643" s="103" t="s">
        <v>474</v>
      </c>
      <c r="G9643" s="103" t="s">
        <v>166</v>
      </c>
      <c r="H9643" s="103" t="s">
        <v>322</v>
      </c>
      <c r="I9643" s="103" t="s">
        <v>92</v>
      </c>
      <c r="J9643" s="215">
        <v>97.13</v>
      </c>
      <c r="K9643" s="216" t="s">
        <v>88</v>
      </c>
    </row>
    <row r="9644" spans="1:11" x14ac:dyDescent="0.25">
      <c r="A9644" s="103" t="s">
        <v>808</v>
      </c>
      <c r="B9644" s="103" t="s">
        <v>347</v>
      </c>
      <c r="C9644" s="103" t="s">
        <v>473</v>
      </c>
      <c r="D9644" s="103" t="s">
        <v>145</v>
      </c>
      <c r="E9644" s="111"/>
      <c r="F9644" s="103" t="s">
        <v>474</v>
      </c>
      <c r="G9644" s="103" t="s">
        <v>118</v>
      </c>
      <c r="H9644" s="103" t="s">
        <v>323</v>
      </c>
      <c r="I9644" s="103" t="s">
        <v>92</v>
      </c>
      <c r="J9644" s="215">
        <v>138.75</v>
      </c>
      <c r="K9644" s="216" t="s">
        <v>88</v>
      </c>
    </row>
    <row r="9645" spans="1:11" x14ac:dyDescent="0.25">
      <c r="A9645" s="103" t="s">
        <v>809</v>
      </c>
      <c r="B9645" s="103" t="s">
        <v>347</v>
      </c>
      <c r="C9645" s="103" t="s">
        <v>473</v>
      </c>
      <c r="D9645" s="103" t="s">
        <v>145</v>
      </c>
      <c r="E9645" s="111"/>
      <c r="F9645" s="103" t="s">
        <v>474</v>
      </c>
      <c r="G9645" s="103" t="s">
        <v>118</v>
      </c>
      <c r="H9645" s="103" t="s">
        <v>323</v>
      </c>
      <c r="I9645" s="103" t="s">
        <v>92</v>
      </c>
      <c r="J9645" s="215">
        <v>589.69000000000005</v>
      </c>
      <c r="K9645" s="216" t="s">
        <v>88</v>
      </c>
    </row>
    <row r="9646" spans="1:11" x14ac:dyDescent="0.25">
      <c r="A9646" s="103" t="s">
        <v>810</v>
      </c>
      <c r="B9646" s="103" t="s">
        <v>347</v>
      </c>
      <c r="C9646" s="103" t="s">
        <v>473</v>
      </c>
      <c r="D9646" s="103" t="s">
        <v>145</v>
      </c>
      <c r="E9646" s="111"/>
      <c r="F9646" s="103" t="s">
        <v>474</v>
      </c>
      <c r="G9646" s="103" t="s">
        <v>118</v>
      </c>
      <c r="H9646" s="103" t="s">
        <v>323</v>
      </c>
      <c r="I9646" s="103" t="s">
        <v>92</v>
      </c>
      <c r="J9646" s="215">
        <v>333</v>
      </c>
      <c r="K9646" s="216" t="s">
        <v>88</v>
      </c>
    </row>
    <row r="9647" spans="1:11" x14ac:dyDescent="0.25">
      <c r="A9647" s="103" t="s">
        <v>1038</v>
      </c>
      <c r="B9647" s="103" t="s">
        <v>347</v>
      </c>
      <c r="C9647" s="103" t="s">
        <v>473</v>
      </c>
      <c r="D9647" s="103" t="s">
        <v>145</v>
      </c>
      <c r="E9647" s="111"/>
      <c r="F9647" s="103" t="s">
        <v>474</v>
      </c>
      <c r="G9647" s="103" t="s">
        <v>118</v>
      </c>
      <c r="H9647" s="103" t="s">
        <v>323</v>
      </c>
      <c r="I9647" s="103" t="s">
        <v>92</v>
      </c>
      <c r="J9647" s="215">
        <v>13.88</v>
      </c>
      <c r="K9647" s="216" t="s">
        <v>88</v>
      </c>
    </row>
    <row r="9648" spans="1:11" x14ac:dyDescent="0.25">
      <c r="A9648" s="103" t="s">
        <v>806</v>
      </c>
      <c r="B9648" s="103" t="s">
        <v>347</v>
      </c>
      <c r="C9648" s="103" t="s">
        <v>473</v>
      </c>
      <c r="D9648" s="103" t="s">
        <v>145</v>
      </c>
      <c r="E9648" s="111"/>
      <c r="F9648" s="103" t="s">
        <v>474</v>
      </c>
      <c r="G9648" s="103" t="s">
        <v>118</v>
      </c>
      <c r="H9648" s="103" t="s">
        <v>323</v>
      </c>
      <c r="I9648" s="103" t="s">
        <v>92</v>
      </c>
      <c r="J9648" s="215">
        <v>55.5</v>
      </c>
      <c r="K9648" s="216" t="s">
        <v>88</v>
      </c>
    </row>
    <row r="9649" spans="1:11" x14ac:dyDescent="0.25">
      <c r="A9649" s="103" t="s">
        <v>807</v>
      </c>
      <c r="B9649" s="103" t="s">
        <v>347</v>
      </c>
      <c r="C9649" s="103" t="s">
        <v>473</v>
      </c>
      <c r="D9649" s="103" t="s">
        <v>145</v>
      </c>
      <c r="E9649" s="111"/>
      <c r="F9649" s="103" t="s">
        <v>474</v>
      </c>
      <c r="G9649" s="103" t="s">
        <v>118</v>
      </c>
      <c r="H9649" s="103" t="s">
        <v>323</v>
      </c>
      <c r="I9649" s="103" t="s">
        <v>92</v>
      </c>
      <c r="J9649" s="215">
        <v>548.05999999999995</v>
      </c>
      <c r="K9649" s="216" t="s">
        <v>88</v>
      </c>
    </row>
    <row r="9650" spans="1:11" x14ac:dyDescent="0.25">
      <c r="A9650" s="103" t="s">
        <v>808</v>
      </c>
      <c r="B9650" s="103" t="s">
        <v>347</v>
      </c>
      <c r="C9650" s="103" t="s">
        <v>473</v>
      </c>
      <c r="D9650" s="103" t="s">
        <v>145</v>
      </c>
      <c r="E9650" s="111"/>
      <c r="F9650" s="103" t="s">
        <v>474</v>
      </c>
      <c r="G9650" s="103" t="s">
        <v>549</v>
      </c>
      <c r="H9650" s="103" t="s">
        <v>550</v>
      </c>
      <c r="I9650" s="103" t="s">
        <v>842</v>
      </c>
      <c r="J9650" s="215">
        <v>11882.97</v>
      </c>
      <c r="K9650" s="216" t="s">
        <v>347</v>
      </c>
    </row>
    <row r="9651" spans="1:11" x14ac:dyDescent="0.25">
      <c r="A9651" s="103" t="s">
        <v>809</v>
      </c>
      <c r="B9651" s="103" t="s">
        <v>347</v>
      </c>
      <c r="C9651" s="103" t="s">
        <v>473</v>
      </c>
      <c r="D9651" s="103" t="s">
        <v>145</v>
      </c>
      <c r="E9651" s="111"/>
      <c r="F9651" s="103" t="s">
        <v>474</v>
      </c>
      <c r="G9651" s="103" t="s">
        <v>549</v>
      </c>
      <c r="H9651" s="103" t="s">
        <v>550</v>
      </c>
      <c r="I9651" s="103" t="s">
        <v>842</v>
      </c>
      <c r="J9651" s="215">
        <v>9052.9</v>
      </c>
      <c r="K9651" s="216" t="s">
        <v>347</v>
      </c>
    </row>
    <row r="9652" spans="1:11" x14ac:dyDescent="0.25">
      <c r="A9652" s="103" t="s">
        <v>810</v>
      </c>
      <c r="B9652" s="103" t="s">
        <v>347</v>
      </c>
      <c r="C9652" s="103" t="s">
        <v>473</v>
      </c>
      <c r="D9652" s="103" t="s">
        <v>145</v>
      </c>
      <c r="E9652" s="111"/>
      <c r="F9652" s="103" t="s">
        <v>474</v>
      </c>
      <c r="G9652" s="103" t="s">
        <v>549</v>
      </c>
      <c r="H9652" s="103" t="s">
        <v>550</v>
      </c>
      <c r="I9652" s="103" t="s">
        <v>842</v>
      </c>
      <c r="J9652" s="215">
        <v>6467.74</v>
      </c>
      <c r="K9652" s="216" t="s">
        <v>347</v>
      </c>
    </row>
    <row r="9653" spans="1:11" x14ac:dyDescent="0.25">
      <c r="A9653" s="103" t="s">
        <v>1038</v>
      </c>
      <c r="B9653" s="103" t="s">
        <v>347</v>
      </c>
      <c r="C9653" s="103" t="s">
        <v>473</v>
      </c>
      <c r="D9653" s="103" t="s">
        <v>145</v>
      </c>
      <c r="E9653" s="111"/>
      <c r="F9653" s="103" t="s">
        <v>474</v>
      </c>
      <c r="G9653" s="103" t="s">
        <v>549</v>
      </c>
      <c r="H9653" s="103" t="s">
        <v>550</v>
      </c>
      <c r="I9653" s="103" t="s">
        <v>842</v>
      </c>
      <c r="J9653" s="215">
        <v>9813.66</v>
      </c>
      <c r="K9653" s="216" t="s">
        <v>347</v>
      </c>
    </row>
    <row r="9654" spans="1:11" x14ac:dyDescent="0.25">
      <c r="A9654" s="103" t="s">
        <v>806</v>
      </c>
      <c r="B9654" s="103" t="s">
        <v>347</v>
      </c>
      <c r="C9654" s="103" t="s">
        <v>473</v>
      </c>
      <c r="D9654" s="103" t="s">
        <v>145</v>
      </c>
      <c r="E9654" s="111"/>
      <c r="F9654" s="103" t="s">
        <v>474</v>
      </c>
      <c r="G9654" s="103" t="s">
        <v>549</v>
      </c>
      <c r="H9654" s="103" t="s">
        <v>550</v>
      </c>
      <c r="I9654" s="103" t="s">
        <v>842</v>
      </c>
      <c r="J9654" s="215">
        <v>8995.25</v>
      </c>
      <c r="K9654" s="216" t="s">
        <v>347</v>
      </c>
    </row>
    <row r="9655" spans="1:11" x14ac:dyDescent="0.25">
      <c r="A9655" s="103" t="s">
        <v>807</v>
      </c>
      <c r="B9655" s="103" t="s">
        <v>347</v>
      </c>
      <c r="C9655" s="103" t="s">
        <v>473</v>
      </c>
      <c r="D9655" s="103" t="s">
        <v>145</v>
      </c>
      <c r="E9655" s="111"/>
      <c r="F9655" s="103" t="s">
        <v>474</v>
      </c>
      <c r="G9655" s="103" t="s">
        <v>549</v>
      </c>
      <c r="H9655" s="103" t="s">
        <v>550</v>
      </c>
      <c r="I9655" s="103" t="s">
        <v>842</v>
      </c>
      <c r="J9655" s="215">
        <v>12107.29</v>
      </c>
      <c r="K9655" s="216" t="s">
        <v>347</v>
      </c>
    </row>
    <row r="9656" spans="1:11" x14ac:dyDescent="0.25">
      <c r="A9656" s="103" t="s">
        <v>808</v>
      </c>
      <c r="B9656" s="103" t="s">
        <v>347</v>
      </c>
      <c r="C9656" s="103" t="s">
        <v>473</v>
      </c>
      <c r="D9656" s="103" t="s">
        <v>145</v>
      </c>
      <c r="E9656" s="111"/>
      <c r="F9656" s="103" t="s">
        <v>474</v>
      </c>
      <c r="G9656" s="103" t="s">
        <v>145</v>
      </c>
      <c r="H9656" s="103" t="s">
        <v>359</v>
      </c>
      <c r="I9656" s="103" t="s">
        <v>92</v>
      </c>
      <c r="J9656" s="215">
        <v>4093.13</v>
      </c>
      <c r="K9656" s="216" t="s">
        <v>88</v>
      </c>
    </row>
    <row r="9657" spans="1:11" x14ac:dyDescent="0.25">
      <c r="A9657" s="103" t="s">
        <v>809</v>
      </c>
      <c r="B9657" s="103" t="s">
        <v>347</v>
      </c>
      <c r="C9657" s="103" t="s">
        <v>473</v>
      </c>
      <c r="D9657" s="103" t="s">
        <v>145</v>
      </c>
      <c r="E9657" s="111"/>
      <c r="F9657" s="103" t="s">
        <v>474</v>
      </c>
      <c r="G9657" s="103" t="s">
        <v>145</v>
      </c>
      <c r="H9657" s="103" t="s">
        <v>359</v>
      </c>
      <c r="I9657" s="103" t="s">
        <v>92</v>
      </c>
      <c r="J9657" s="215">
        <v>4162.5</v>
      </c>
      <c r="K9657" s="216" t="s">
        <v>88</v>
      </c>
    </row>
    <row r="9658" spans="1:11" x14ac:dyDescent="0.25">
      <c r="A9658" s="103" t="s">
        <v>810</v>
      </c>
      <c r="B9658" s="103" t="s">
        <v>347</v>
      </c>
      <c r="C9658" s="103" t="s">
        <v>473</v>
      </c>
      <c r="D9658" s="103" t="s">
        <v>145</v>
      </c>
      <c r="E9658" s="111"/>
      <c r="F9658" s="103" t="s">
        <v>474</v>
      </c>
      <c r="G9658" s="103" t="s">
        <v>145</v>
      </c>
      <c r="H9658" s="103" t="s">
        <v>359</v>
      </c>
      <c r="I9658" s="103" t="s">
        <v>92</v>
      </c>
      <c r="J9658" s="215">
        <v>2969.25</v>
      </c>
      <c r="K9658" s="216" t="s">
        <v>88</v>
      </c>
    </row>
    <row r="9659" spans="1:11" x14ac:dyDescent="0.25">
      <c r="A9659" s="103" t="s">
        <v>1038</v>
      </c>
      <c r="B9659" s="103" t="s">
        <v>347</v>
      </c>
      <c r="C9659" s="103" t="s">
        <v>473</v>
      </c>
      <c r="D9659" s="103" t="s">
        <v>145</v>
      </c>
      <c r="E9659" s="111"/>
      <c r="F9659" s="103" t="s">
        <v>474</v>
      </c>
      <c r="G9659" s="103" t="s">
        <v>145</v>
      </c>
      <c r="H9659" s="103" t="s">
        <v>359</v>
      </c>
      <c r="I9659" s="103" t="s">
        <v>92</v>
      </c>
      <c r="J9659" s="215">
        <v>3642.19</v>
      </c>
      <c r="K9659" s="216" t="s">
        <v>88</v>
      </c>
    </row>
    <row r="9660" spans="1:11" x14ac:dyDescent="0.25">
      <c r="A9660" s="103" t="s">
        <v>806</v>
      </c>
      <c r="B9660" s="103" t="s">
        <v>347</v>
      </c>
      <c r="C9660" s="103" t="s">
        <v>473</v>
      </c>
      <c r="D9660" s="103" t="s">
        <v>145</v>
      </c>
      <c r="E9660" s="111"/>
      <c r="F9660" s="103" t="s">
        <v>474</v>
      </c>
      <c r="G9660" s="103" t="s">
        <v>145</v>
      </c>
      <c r="H9660" s="103" t="s">
        <v>359</v>
      </c>
      <c r="I9660" s="103" t="s">
        <v>92</v>
      </c>
      <c r="J9660" s="215">
        <v>4120.6000000000004</v>
      </c>
      <c r="K9660" s="216" t="s">
        <v>88</v>
      </c>
    </row>
    <row r="9661" spans="1:11" x14ac:dyDescent="0.25">
      <c r="A9661" s="103" t="s">
        <v>807</v>
      </c>
      <c r="B9661" s="103" t="s">
        <v>347</v>
      </c>
      <c r="C9661" s="103" t="s">
        <v>473</v>
      </c>
      <c r="D9661" s="103" t="s">
        <v>145</v>
      </c>
      <c r="E9661" s="111"/>
      <c r="F9661" s="103" t="s">
        <v>474</v>
      </c>
      <c r="G9661" s="103" t="s">
        <v>145</v>
      </c>
      <c r="H9661" s="103" t="s">
        <v>359</v>
      </c>
      <c r="I9661" s="103" t="s">
        <v>92</v>
      </c>
      <c r="J9661" s="215">
        <v>4911.75</v>
      </c>
      <c r="K9661" s="216" t="s">
        <v>88</v>
      </c>
    </row>
    <row r="9662" spans="1:11" x14ac:dyDescent="0.25">
      <c r="A9662" s="103" t="s">
        <v>808</v>
      </c>
      <c r="B9662" s="103" t="s">
        <v>347</v>
      </c>
      <c r="C9662" s="103" t="s">
        <v>473</v>
      </c>
      <c r="D9662" s="103" t="s">
        <v>145</v>
      </c>
      <c r="E9662" s="111"/>
      <c r="F9662" s="103" t="s">
        <v>474</v>
      </c>
      <c r="G9662" s="103" t="s">
        <v>147</v>
      </c>
      <c r="H9662" s="103" t="s">
        <v>617</v>
      </c>
      <c r="I9662" s="103" t="s">
        <v>92</v>
      </c>
      <c r="J9662" s="215">
        <v>4773</v>
      </c>
      <c r="K9662" s="216" t="s">
        <v>88</v>
      </c>
    </row>
    <row r="9663" spans="1:11" x14ac:dyDescent="0.25">
      <c r="A9663" s="103" t="s">
        <v>809</v>
      </c>
      <c r="B9663" s="103" t="s">
        <v>347</v>
      </c>
      <c r="C9663" s="103" t="s">
        <v>473</v>
      </c>
      <c r="D9663" s="103" t="s">
        <v>145</v>
      </c>
      <c r="E9663" s="111"/>
      <c r="F9663" s="103" t="s">
        <v>474</v>
      </c>
      <c r="G9663" s="103" t="s">
        <v>147</v>
      </c>
      <c r="H9663" s="103" t="s">
        <v>617</v>
      </c>
      <c r="I9663" s="103" t="s">
        <v>92</v>
      </c>
      <c r="J9663" s="215">
        <v>4273.5</v>
      </c>
      <c r="K9663" s="216" t="s">
        <v>88</v>
      </c>
    </row>
    <row r="9664" spans="1:11" x14ac:dyDescent="0.25">
      <c r="A9664" s="103" t="s">
        <v>810</v>
      </c>
      <c r="B9664" s="103" t="s">
        <v>347</v>
      </c>
      <c r="C9664" s="103" t="s">
        <v>473</v>
      </c>
      <c r="D9664" s="103" t="s">
        <v>145</v>
      </c>
      <c r="E9664" s="111"/>
      <c r="F9664" s="103" t="s">
        <v>474</v>
      </c>
      <c r="G9664" s="103" t="s">
        <v>147</v>
      </c>
      <c r="H9664" s="103" t="s">
        <v>617</v>
      </c>
      <c r="I9664" s="103" t="s">
        <v>92</v>
      </c>
      <c r="J9664" s="215">
        <v>2580.75</v>
      </c>
      <c r="K9664" s="216" t="s">
        <v>88</v>
      </c>
    </row>
    <row r="9665" spans="1:11" x14ac:dyDescent="0.25">
      <c r="A9665" s="103" t="s">
        <v>1038</v>
      </c>
      <c r="B9665" s="103" t="s">
        <v>347</v>
      </c>
      <c r="C9665" s="103" t="s">
        <v>473</v>
      </c>
      <c r="D9665" s="103" t="s">
        <v>145</v>
      </c>
      <c r="E9665" s="111"/>
      <c r="F9665" s="103" t="s">
        <v>474</v>
      </c>
      <c r="G9665" s="103" t="s">
        <v>147</v>
      </c>
      <c r="H9665" s="103" t="s">
        <v>617</v>
      </c>
      <c r="I9665" s="103" t="s">
        <v>92</v>
      </c>
      <c r="J9665" s="215">
        <v>4384.5</v>
      </c>
      <c r="K9665" s="216" t="s">
        <v>88</v>
      </c>
    </row>
    <row r="9666" spans="1:11" x14ac:dyDescent="0.25">
      <c r="A9666" s="103" t="s">
        <v>806</v>
      </c>
      <c r="B9666" s="103" t="s">
        <v>347</v>
      </c>
      <c r="C9666" s="103" t="s">
        <v>473</v>
      </c>
      <c r="D9666" s="103" t="s">
        <v>145</v>
      </c>
      <c r="E9666" s="111"/>
      <c r="F9666" s="103" t="s">
        <v>474</v>
      </c>
      <c r="G9666" s="103" t="s">
        <v>147</v>
      </c>
      <c r="H9666" s="103" t="s">
        <v>617</v>
      </c>
      <c r="I9666" s="103" t="s">
        <v>92</v>
      </c>
      <c r="J9666" s="215">
        <v>4911.75</v>
      </c>
      <c r="K9666" s="216" t="s">
        <v>88</v>
      </c>
    </row>
    <row r="9667" spans="1:11" x14ac:dyDescent="0.25">
      <c r="A9667" s="103" t="s">
        <v>807</v>
      </c>
      <c r="B9667" s="103" t="s">
        <v>347</v>
      </c>
      <c r="C9667" s="103" t="s">
        <v>473</v>
      </c>
      <c r="D9667" s="103" t="s">
        <v>145</v>
      </c>
      <c r="E9667" s="111"/>
      <c r="F9667" s="103" t="s">
        <v>474</v>
      </c>
      <c r="G9667" s="103" t="s">
        <v>147</v>
      </c>
      <c r="H9667" s="103" t="s">
        <v>617</v>
      </c>
      <c r="I9667" s="103" t="s">
        <v>92</v>
      </c>
      <c r="J9667" s="215">
        <v>7783.88</v>
      </c>
      <c r="K9667" s="216" t="s">
        <v>88</v>
      </c>
    </row>
    <row r="9668" spans="1:11" x14ac:dyDescent="0.25">
      <c r="A9668" s="103" t="s">
        <v>808</v>
      </c>
      <c r="B9668" s="103" t="s">
        <v>347</v>
      </c>
      <c r="C9668" s="103" t="s">
        <v>473</v>
      </c>
      <c r="D9668" s="103" t="s">
        <v>145</v>
      </c>
      <c r="E9668" s="111"/>
      <c r="F9668" s="103" t="s">
        <v>474</v>
      </c>
      <c r="G9668" s="103" t="s">
        <v>99</v>
      </c>
      <c r="H9668" s="103" t="s">
        <v>363</v>
      </c>
      <c r="I9668" s="103" t="s">
        <v>92</v>
      </c>
      <c r="J9668" s="215">
        <v>27.75</v>
      </c>
      <c r="K9668" s="216" t="s">
        <v>88</v>
      </c>
    </row>
    <row r="9669" spans="1:11" x14ac:dyDescent="0.25">
      <c r="A9669" s="103" t="s">
        <v>807</v>
      </c>
      <c r="B9669" s="103" t="s">
        <v>347</v>
      </c>
      <c r="C9669" s="103" t="s">
        <v>473</v>
      </c>
      <c r="D9669" s="103" t="s">
        <v>145</v>
      </c>
      <c r="E9669" s="111"/>
      <c r="F9669" s="103" t="s">
        <v>474</v>
      </c>
      <c r="G9669" s="103" t="s">
        <v>99</v>
      </c>
      <c r="H9669" s="103" t="s">
        <v>363</v>
      </c>
      <c r="I9669" s="103" t="s">
        <v>92</v>
      </c>
      <c r="J9669" s="215">
        <v>305.25</v>
      </c>
      <c r="K9669" s="216" t="s">
        <v>88</v>
      </c>
    </row>
    <row r="9670" spans="1:11" x14ac:dyDescent="0.25">
      <c r="A9670" s="103" t="s">
        <v>808</v>
      </c>
      <c r="B9670" s="103" t="s">
        <v>347</v>
      </c>
      <c r="C9670" s="103" t="s">
        <v>473</v>
      </c>
      <c r="D9670" s="103" t="s">
        <v>145</v>
      </c>
      <c r="E9670" s="111"/>
      <c r="F9670" s="103" t="s">
        <v>474</v>
      </c>
      <c r="G9670" s="103" t="s">
        <v>146</v>
      </c>
      <c r="H9670" s="103" t="s">
        <v>364</v>
      </c>
      <c r="I9670" s="103" t="s">
        <v>92</v>
      </c>
      <c r="J9670" s="215">
        <v>1332</v>
      </c>
      <c r="K9670" s="216" t="s">
        <v>88</v>
      </c>
    </row>
    <row r="9671" spans="1:11" x14ac:dyDescent="0.25">
      <c r="A9671" s="103" t="s">
        <v>809</v>
      </c>
      <c r="B9671" s="103" t="s">
        <v>347</v>
      </c>
      <c r="C9671" s="103" t="s">
        <v>473</v>
      </c>
      <c r="D9671" s="103" t="s">
        <v>145</v>
      </c>
      <c r="E9671" s="111"/>
      <c r="F9671" s="103" t="s">
        <v>474</v>
      </c>
      <c r="G9671" s="103" t="s">
        <v>146</v>
      </c>
      <c r="H9671" s="103" t="s">
        <v>364</v>
      </c>
      <c r="I9671" s="103" t="s">
        <v>92</v>
      </c>
      <c r="J9671" s="215">
        <v>1276.5</v>
      </c>
      <c r="K9671" s="216" t="s">
        <v>88</v>
      </c>
    </row>
    <row r="9672" spans="1:11" x14ac:dyDescent="0.25">
      <c r="A9672" s="103" t="s">
        <v>810</v>
      </c>
      <c r="B9672" s="103" t="s">
        <v>347</v>
      </c>
      <c r="C9672" s="103" t="s">
        <v>473</v>
      </c>
      <c r="D9672" s="103" t="s">
        <v>145</v>
      </c>
      <c r="E9672" s="111"/>
      <c r="F9672" s="103" t="s">
        <v>474</v>
      </c>
      <c r="G9672" s="103" t="s">
        <v>146</v>
      </c>
      <c r="H9672" s="103" t="s">
        <v>364</v>
      </c>
      <c r="I9672" s="103" t="s">
        <v>92</v>
      </c>
      <c r="J9672" s="215">
        <v>1026.75</v>
      </c>
      <c r="K9672" s="216" t="s">
        <v>88</v>
      </c>
    </row>
    <row r="9673" spans="1:11" x14ac:dyDescent="0.25">
      <c r="A9673" s="103" t="s">
        <v>1038</v>
      </c>
      <c r="B9673" s="103" t="s">
        <v>347</v>
      </c>
      <c r="C9673" s="103" t="s">
        <v>473</v>
      </c>
      <c r="D9673" s="103" t="s">
        <v>145</v>
      </c>
      <c r="E9673" s="111"/>
      <c r="F9673" s="103" t="s">
        <v>474</v>
      </c>
      <c r="G9673" s="103" t="s">
        <v>146</v>
      </c>
      <c r="H9673" s="103" t="s">
        <v>364</v>
      </c>
      <c r="I9673" s="103" t="s">
        <v>92</v>
      </c>
      <c r="J9673" s="215">
        <v>1581.75</v>
      </c>
      <c r="K9673" s="216" t="s">
        <v>88</v>
      </c>
    </row>
    <row r="9674" spans="1:11" x14ac:dyDescent="0.25">
      <c r="A9674" s="103" t="s">
        <v>806</v>
      </c>
      <c r="B9674" s="103" t="s">
        <v>347</v>
      </c>
      <c r="C9674" s="103" t="s">
        <v>473</v>
      </c>
      <c r="D9674" s="103" t="s">
        <v>145</v>
      </c>
      <c r="E9674" s="111"/>
      <c r="F9674" s="103" t="s">
        <v>474</v>
      </c>
      <c r="G9674" s="103" t="s">
        <v>146</v>
      </c>
      <c r="H9674" s="103" t="s">
        <v>364</v>
      </c>
      <c r="I9674" s="103" t="s">
        <v>92</v>
      </c>
      <c r="J9674" s="215">
        <v>1831.5</v>
      </c>
      <c r="K9674" s="216" t="s">
        <v>88</v>
      </c>
    </row>
    <row r="9675" spans="1:11" x14ac:dyDescent="0.25">
      <c r="A9675" s="103" t="s">
        <v>807</v>
      </c>
      <c r="B9675" s="103" t="s">
        <v>347</v>
      </c>
      <c r="C9675" s="103" t="s">
        <v>473</v>
      </c>
      <c r="D9675" s="103" t="s">
        <v>145</v>
      </c>
      <c r="E9675" s="111"/>
      <c r="F9675" s="103" t="s">
        <v>474</v>
      </c>
      <c r="G9675" s="103" t="s">
        <v>146</v>
      </c>
      <c r="H9675" s="103" t="s">
        <v>364</v>
      </c>
      <c r="I9675" s="103" t="s">
        <v>92</v>
      </c>
      <c r="J9675" s="215">
        <v>2247.75</v>
      </c>
      <c r="K9675" s="216" t="s">
        <v>88</v>
      </c>
    </row>
    <row r="9676" spans="1:11" x14ac:dyDescent="0.25">
      <c r="A9676" s="103" t="s">
        <v>808</v>
      </c>
      <c r="B9676" s="103" t="s">
        <v>347</v>
      </c>
      <c r="C9676" s="103" t="s">
        <v>473</v>
      </c>
      <c r="D9676" s="103" t="s">
        <v>145</v>
      </c>
      <c r="E9676" s="111"/>
      <c r="F9676" s="103" t="s">
        <v>474</v>
      </c>
      <c r="G9676" s="103" t="s">
        <v>143</v>
      </c>
      <c r="H9676" s="103" t="s">
        <v>365</v>
      </c>
      <c r="I9676" s="103" t="s">
        <v>92</v>
      </c>
      <c r="J9676" s="215">
        <v>527.25</v>
      </c>
      <c r="K9676" s="216" t="s">
        <v>88</v>
      </c>
    </row>
    <row r="9677" spans="1:11" x14ac:dyDescent="0.25">
      <c r="A9677" s="103" t="s">
        <v>809</v>
      </c>
      <c r="B9677" s="103" t="s">
        <v>347</v>
      </c>
      <c r="C9677" s="103" t="s">
        <v>473</v>
      </c>
      <c r="D9677" s="103" t="s">
        <v>145</v>
      </c>
      <c r="E9677" s="111"/>
      <c r="F9677" s="103" t="s">
        <v>474</v>
      </c>
      <c r="G9677" s="103" t="s">
        <v>143</v>
      </c>
      <c r="H9677" s="103" t="s">
        <v>365</v>
      </c>
      <c r="I9677" s="103" t="s">
        <v>92</v>
      </c>
      <c r="J9677" s="215">
        <v>666</v>
      </c>
      <c r="K9677" s="216" t="s">
        <v>88</v>
      </c>
    </row>
    <row r="9678" spans="1:11" x14ac:dyDescent="0.25">
      <c r="A9678" s="103" t="s">
        <v>810</v>
      </c>
      <c r="B9678" s="103" t="s">
        <v>347</v>
      </c>
      <c r="C9678" s="103" t="s">
        <v>473</v>
      </c>
      <c r="D9678" s="103" t="s">
        <v>145</v>
      </c>
      <c r="E9678" s="111"/>
      <c r="F9678" s="103" t="s">
        <v>474</v>
      </c>
      <c r="G9678" s="103" t="s">
        <v>143</v>
      </c>
      <c r="H9678" s="103" t="s">
        <v>365</v>
      </c>
      <c r="I9678" s="103" t="s">
        <v>92</v>
      </c>
      <c r="J9678" s="215">
        <v>333</v>
      </c>
      <c r="K9678" s="216" t="s">
        <v>88</v>
      </c>
    </row>
    <row r="9679" spans="1:11" x14ac:dyDescent="0.25">
      <c r="A9679" s="103" t="s">
        <v>1038</v>
      </c>
      <c r="B9679" s="103" t="s">
        <v>347</v>
      </c>
      <c r="C9679" s="103" t="s">
        <v>473</v>
      </c>
      <c r="D9679" s="103" t="s">
        <v>145</v>
      </c>
      <c r="E9679" s="111"/>
      <c r="F9679" s="103" t="s">
        <v>474</v>
      </c>
      <c r="G9679" s="103" t="s">
        <v>143</v>
      </c>
      <c r="H9679" s="103" t="s">
        <v>365</v>
      </c>
      <c r="I9679" s="103" t="s">
        <v>92</v>
      </c>
      <c r="J9679" s="215">
        <v>846.38</v>
      </c>
      <c r="K9679" s="216" t="s">
        <v>88</v>
      </c>
    </row>
    <row r="9680" spans="1:11" x14ac:dyDescent="0.25">
      <c r="A9680" s="103" t="s">
        <v>806</v>
      </c>
      <c r="B9680" s="103" t="s">
        <v>347</v>
      </c>
      <c r="C9680" s="103" t="s">
        <v>473</v>
      </c>
      <c r="D9680" s="103" t="s">
        <v>145</v>
      </c>
      <c r="E9680" s="111"/>
      <c r="F9680" s="103" t="s">
        <v>474</v>
      </c>
      <c r="G9680" s="103" t="s">
        <v>143</v>
      </c>
      <c r="H9680" s="103" t="s">
        <v>365</v>
      </c>
      <c r="I9680" s="103" t="s">
        <v>92</v>
      </c>
      <c r="J9680" s="215">
        <v>568.88</v>
      </c>
      <c r="K9680" s="216" t="s">
        <v>88</v>
      </c>
    </row>
    <row r="9681" spans="1:11" x14ac:dyDescent="0.25">
      <c r="A9681" s="103" t="s">
        <v>807</v>
      </c>
      <c r="B9681" s="103" t="s">
        <v>347</v>
      </c>
      <c r="C9681" s="103" t="s">
        <v>473</v>
      </c>
      <c r="D9681" s="103" t="s">
        <v>145</v>
      </c>
      <c r="E9681" s="111"/>
      <c r="F9681" s="103" t="s">
        <v>474</v>
      </c>
      <c r="G9681" s="103" t="s">
        <v>143</v>
      </c>
      <c r="H9681" s="103" t="s">
        <v>365</v>
      </c>
      <c r="I9681" s="103" t="s">
        <v>92</v>
      </c>
      <c r="J9681" s="215">
        <v>1415.25</v>
      </c>
      <c r="K9681" s="216" t="s">
        <v>88</v>
      </c>
    </row>
    <row r="9682" spans="1:11" x14ac:dyDescent="0.25">
      <c r="A9682" s="103" t="s">
        <v>808</v>
      </c>
      <c r="B9682" s="103" t="s">
        <v>347</v>
      </c>
      <c r="C9682" s="103" t="s">
        <v>473</v>
      </c>
      <c r="D9682" s="103" t="s">
        <v>145</v>
      </c>
      <c r="E9682" s="111"/>
      <c r="F9682" s="103" t="s">
        <v>474</v>
      </c>
      <c r="G9682" s="103" t="s">
        <v>95</v>
      </c>
      <c r="H9682" s="103" t="s">
        <v>366</v>
      </c>
      <c r="I9682" s="103" t="s">
        <v>92</v>
      </c>
      <c r="J9682" s="215">
        <v>957.38</v>
      </c>
      <c r="K9682" s="216" t="s">
        <v>88</v>
      </c>
    </row>
    <row r="9683" spans="1:11" x14ac:dyDescent="0.25">
      <c r="A9683" s="103" t="s">
        <v>809</v>
      </c>
      <c r="B9683" s="103" t="s">
        <v>347</v>
      </c>
      <c r="C9683" s="103" t="s">
        <v>473</v>
      </c>
      <c r="D9683" s="103" t="s">
        <v>145</v>
      </c>
      <c r="E9683" s="111"/>
      <c r="F9683" s="103" t="s">
        <v>474</v>
      </c>
      <c r="G9683" s="103" t="s">
        <v>95</v>
      </c>
      <c r="H9683" s="103" t="s">
        <v>366</v>
      </c>
      <c r="I9683" s="103" t="s">
        <v>92</v>
      </c>
      <c r="J9683" s="215">
        <v>943.5</v>
      </c>
      <c r="K9683" s="216" t="s">
        <v>88</v>
      </c>
    </row>
    <row r="9684" spans="1:11" x14ac:dyDescent="0.25">
      <c r="A9684" s="103" t="s">
        <v>810</v>
      </c>
      <c r="B9684" s="103" t="s">
        <v>347</v>
      </c>
      <c r="C9684" s="103" t="s">
        <v>473</v>
      </c>
      <c r="D9684" s="103" t="s">
        <v>145</v>
      </c>
      <c r="E9684" s="111"/>
      <c r="F9684" s="103" t="s">
        <v>474</v>
      </c>
      <c r="G9684" s="103" t="s">
        <v>95</v>
      </c>
      <c r="H9684" s="103" t="s">
        <v>366</v>
      </c>
      <c r="I9684" s="103" t="s">
        <v>92</v>
      </c>
      <c r="J9684" s="215">
        <v>832.5</v>
      </c>
      <c r="K9684" s="216" t="s">
        <v>88</v>
      </c>
    </row>
    <row r="9685" spans="1:11" x14ac:dyDescent="0.25">
      <c r="A9685" s="103" t="s">
        <v>1038</v>
      </c>
      <c r="B9685" s="103" t="s">
        <v>347</v>
      </c>
      <c r="C9685" s="103" t="s">
        <v>473</v>
      </c>
      <c r="D9685" s="103" t="s">
        <v>145</v>
      </c>
      <c r="E9685" s="111"/>
      <c r="F9685" s="103" t="s">
        <v>474</v>
      </c>
      <c r="G9685" s="103" t="s">
        <v>95</v>
      </c>
      <c r="H9685" s="103" t="s">
        <v>366</v>
      </c>
      <c r="I9685" s="103" t="s">
        <v>92</v>
      </c>
      <c r="J9685" s="215">
        <v>1470.75</v>
      </c>
      <c r="K9685" s="216" t="s">
        <v>88</v>
      </c>
    </row>
    <row r="9686" spans="1:11" x14ac:dyDescent="0.25">
      <c r="A9686" s="103" t="s">
        <v>806</v>
      </c>
      <c r="B9686" s="103" t="s">
        <v>347</v>
      </c>
      <c r="C9686" s="103" t="s">
        <v>473</v>
      </c>
      <c r="D9686" s="103" t="s">
        <v>145</v>
      </c>
      <c r="E9686" s="111"/>
      <c r="F9686" s="103" t="s">
        <v>474</v>
      </c>
      <c r="G9686" s="103" t="s">
        <v>95</v>
      </c>
      <c r="H9686" s="103" t="s">
        <v>366</v>
      </c>
      <c r="I9686" s="103" t="s">
        <v>92</v>
      </c>
      <c r="J9686" s="215">
        <v>1054.5</v>
      </c>
      <c r="K9686" s="216" t="s">
        <v>88</v>
      </c>
    </row>
    <row r="9687" spans="1:11" x14ac:dyDescent="0.25">
      <c r="A9687" s="103" t="s">
        <v>807</v>
      </c>
      <c r="B9687" s="103" t="s">
        <v>347</v>
      </c>
      <c r="C9687" s="103" t="s">
        <v>473</v>
      </c>
      <c r="D9687" s="103" t="s">
        <v>145</v>
      </c>
      <c r="E9687" s="111"/>
      <c r="F9687" s="103" t="s">
        <v>474</v>
      </c>
      <c r="G9687" s="103" t="s">
        <v>95</v>
      </c>
      <c r="H9687" s="103" t="s">
        <v>366</v>
      </c>
      <c r="I9687" s="103" t="s">
        <v>92</v>
      </c>
      <c r="J9687" s="215">
        <v>2109</v>
      </c>
      <c r="K9687" s="216" t="s">
        <v>88</v>
      </c>
    </row>
    <row r="9688" spans="1:11" x14ac:dyDescent="0.25">
      <c r="A9688" s="103" t="s">
        <v>809</v>
      </c>
      <c r="B9688" s="103" t="s">
        <v>347</v>
      </c>
      <c r="C9688" s="103" t="s">
        <v>473</v>
      </c>
      <c r="D9688" s="103" t="s">
        <v>145</v>
      </c>
      <c r="E9688" s="111"/>
      <c r="F9688" s="103" t="s">
        <v>474</v>
      </c>
      <c r="G9688" s="103" t="s">
        <v>138</v>
      </c>
      <c r="H9688" s="103" t="s">
        <v>647</v>
      </c>
      <c r="I9688" s="103" t="s">
        <v>92</v>
      </c>
      <c r="J9688" s="215">
        <v>235.88</v>
      </c>
      <c r="K9688" s="216" t="s">
        <v>88</v>
      </c>
    </row>
    <row r="9689" spans="1:11" x14ac:dyDescent="0.25">
      <c r="A9689" s="103" t="s">
        <v>810</v>
      </c>
      <c r="B9689" s="103" t="s">
        <v>347</v>
      </c>
      <c r="C9689" s="103" t="s">
        <v>473</v>
      </c>
      <c r="D9689" s="103" t="s">
        <v>145</v>
      </c>
      <c r="E9689" s="111"/>
      <c r="F9689" s="103" t="s">
        <v>474</v>
      </c>
      <c r="G9689" s="103" t="s">
        <v>138</v>
      </c>
      <c r="H9689" s="103" t="s">
        <v>647</v>
      </c>
      <c r="I9689" s="103" t="s">
        <v>92</v>
      </c>
      <c r="J9689" s="215">
        <v>263.63</v>
      </c>
      <c r="K9689" s="216" t="s">
        <v>88</v>
      </c>
    </row>
    <row r="9690" spans="1:11" x14ac:dyDescent="0.25">
      <c r="A9690" s="103" t="s">
        <v>808</v>
      </c>
      <c r="B9690" s="103" t="s">
        <v>347</v>
      </c>
      <c r="C9690" s="103" t="s">
        <v>473</v>
      </c>
      <c r="D9690" s="103" t="s">
        <v>145</v>
      </c>
      <c r="E9690" s="111"/>
      <c r="F9690" s="103" t="s">
        <v>474</v>
      </c>
      <c r="G9690" s="103" t="s">
        <v>121</v>
      </c>
      <c r="H9690" s="103" t="s">
        <v>372</v>
      </c>
      <c r="I9690" s="103" t="s">
        <v>92</v>
      </c>
      <c r="J9690" s="215">
        <v>4856.25</v>
      </c>
      <c r="K9690" s="216" t="s">
        <v>88</v>
      </c>
    </row>
    <row r="9691" spans="1:11" x14ac:dyDescent="0.25">
      <c r="A9691" s="103" t="s">
        <v>809</v>
      </c>
      <c r="B9691" s="103" t="s">
        <v>347</v>
      </c>
      <c r="C9691" s="103" t="s">
        <v>473</v>
      </c>
      <c r="D9691" s="103" t="s">
        <v>145</v>
      </c>
      <c r="E9691" s="111"/>
      <c r="F9691" s="103" t="s">
        <v>474</v>
      </c>
      <c r="G9691" s="103" t="s">
        <v>121</v>
      </c>
      <c r="H9691" s="103" t="s">
        <v>372</v>
      </c>
      <c r="I9691" s="103" t="s">
        <v>92</v>
      </c>
      <c r="J9691" s="215">
        <v>4204.13</v>
      </c>
      <c r="K9691" s="216" t="s">
        <v>88</v>
      </c>
    </row>
    <row r="9692" spans="1:11" x14ac:dyDescent="0.25">
      <c r="A9692" s="103" t="s">
        <v>810</v>
      </c>
      <c r="B9692" s="103" t="s">
        <v>347</v>
      </c>
      <c r="C9692" s="103" t="s">
        <v>473</v>
      </c>
      <c r="D9692" s="103" t="s">
        <v>145</v>
      </c>
      <c r="E9692" s="111"/>
      <c r="F9692" s="103" t="s">
        <v>474</v>
      </c>
      <c r="G9692" s="103" t="s">
        <v>121</v>
      </c>
      <c r="H9692" s="103" t="s">
        <v>372</v>
      </c>
      <c r="I9692" s="103" t="s">
        <v>92</v>
      </c>
      <c r="J9692" s="215">
        <v>3219</v>
      </c>
      <c r="K9692" s="216" t="s">
        <v>88</v>
      </c>
    </row>
    <row r="9693" spans="1:11" x14ac:dyDescent="0.25">
      <c r="A9693" s="103" t="s">
        <v>1038</v>
      </c>
      <c r="B9693" s="103" t="s">
        <v>347</v>
      </c>
      <c r="C9693" s="103" t="s">
        <v>473</v>
      </c>
      <c r="D9693" s="103" t="s">
        <v>145</v>
      </c>
      <c r="E9693" s="111"/>
      <c r="F9693" s="103" t="s">
        <v>474</v>
      </c>
      <c r="G9693" s="103" t="s">
        <v>121</v>
      </c>
      <c r="H9693" s="103" t="s">
        <v>372</v>
      </c>
      <c r="I9693" s="103" t="s">
        <v>92</v>
      </c>
      <c r="J9693" s="215">
        <v>2886</v>
      </c>
      <c r="K9693" s="216" t="s">
        <v>88</v>
      </c>
    </row>
    <row r="9694" spans="1:11" x14ac:dyDescent="0.25">
      <c r="A9694" s="103" t="s">
        <v>806</v>
      </c>
      <c r="B9694" s="103" t="s">
        <v>347</v>
      </c>
      <c r="C9694" s="103" t="s">
        <v>473</v>
      </c>
      <c r="D9694" s="103" t="s">
        <v>145</v>
      </c>
      <c r="E9694" s="111"/>
      <c r="F9694" s="103" t="s">
        <v>474</v>
      </c>
      <c r="G9694" s="103" t="s">
        <v>121</v>
      </c>
      <c r="H9694" s="103" t="s">
        <v>372</v>
      </c>
      <c r="I9694" s="103" t="s">
        <v>92</v>
      </c>
      <c r="J9694" s="215">
        <v>4148.63</v>
      </c>
      <c r="K9694" s="216" t="s">
        <v>88</v>
      </c>
    </row>
    <row r="9695" spans="1:11" x14ac:dyDescent="0.25">
      <c r="A9695" s="103" t="s">
        <v>807</v>
      </c>
      <c r="B9695" s="103" t="s">
        <v>347</v>
      </c>
      <c r="C9695" s="103" t="s">
        <v>473</v>
      </c>
      <c r="D9695" s="103" t="s">
        <v>145</v>
      </c>
      <c r="E9695" s="111"/>
      <c r="F9695" s="103" t="s">
        <v>474</v>
      </c>
      <c r="G9695" s="103" t="s">
        <v>121</v>
      </c>
      <c r="H9695" s="103" t="s">
        <v>372</v>
      </c>
      <c r="I9695" s="103" t="s">
        <v>92</v>
      </c>
      <c r="J9695" s="215">
        <v>6424.13</v>
      </c>
      <c r="K9695" s="216" t="s">
        <v>88</v>
      </c>
    </row>
    <row r="9696" spans="1:11" x14ac:dyDescent="0.25">
      <c r="A9696" s="103" t="s">
        <v>808</v>
      </c>
      <c r="B9696" s="103" t="s">
        <v>347</v>
      </c>
      <c r="C9696" s="103" t="s">
        <v>473</v>
      </c>
      <c r="D9696" s="103" t="s">
        <v>145</v>
      </c>
      <c r="E9696" s="111"/>
      <c r="F9696" s="103" t="s">
        <v>474</v>
      </c>
      <c r="G9696" s="103" t="s">
        <v>168</v>
      </c>
      <c r="H9696" s="103" t="s">
        <v>377</v>
      </c>
      <c r="I9696" s="103" t="s">
        <v>92</v>
      </c>
      <c r="J9696" s="215">
        <v>7818.56</v>
      </c>
      <c r="K9696" s="216" t="s">
        <v>88</v>
      </c>
    </row>
    <row r="9697" spans="1:11" x14ac:dyDescent="0.25">
      <c r="A9697" s="103" t="s">
        <v>809</v>
      </c>
      <c r="B9697" s="103" t="s">
        <v>347</v>
      </c>
      <c r="C9697" s="103" t="s">
        <v>473</v>
      </c>
      <c r="D9697" s="103" t="s">
        <v>145</v>
      </c>
      <c r="E9697" s="111"/>
      <c r="F9697" s="103" t="s">
        <v>474</v>
      </c>
      <c r="G9697" s="103" t="s">
        <v>168</v>
      </c>
      <c r="H9697" s="103" t="s">
        <v>377</v>
      </c>
      <c r="I9697" s="103" t="s">
        <v>92</v>
      </c>
      <c r="J9697" s="215">
        <v>8109.94</v>
      </c>
      <c r="K9697" s="216" t="s">
        <v>88</v>
      </c>
    </row>
    <row r="9698" spans="1:11" x14ac:dyDescent="0.25">
      <c r="A9698" s="103" t="s">
        <v>810</v>
      </c>
      <c r="B9698" s="103" t="s">
        <v>347</v>
      </c>
      <c r="C9698" s="103" t="s">
        <v>473</v>
      </c>
      <c r="D9698" s="103" t="s">
        <v>145</v>
      </c>
      <c r="E9698" s="111"/>
      <c r="F9698" s="103" t="s">
        <v>474</v>
      </c>
      <c r="G9698" s="103" t="s">
        <v>168</v>
      </c>
      <c r="H9698" s="103" t="s">
        <v>377</v>
      </c>
      <c r="I9698" s="103" t="s">
        <v>92</v>
      </c>
      <c r="J9698" s="215">
        <v>6271.5</v>
      </c>
      <c r="K9698" s="216" t="s">
        <v>88</v>
      </c>
    </row>
    <row r="9699" spans="1:11" x14ac:dyDescent="0.25">
      <c r="A9699" s="103" t="s">
        <v>1038</v>
      </c>
      <c r="B9699" s="103" t="s">
        <v>347</v>
      </c>
      <c r="C9699" s="103" t="s">
        <v>473</v>
      </c>
      <c r="D9699" s="103" t="s">
        <v>145</v>
      </c>
      <c r="E9699" s="111"/>
      <c r="F9699" s="103" t="s">
        <v>474</v>
      </c>
      <c r="G9699" s="103" t="s">
        <v>168</v>
      </c>
      <c r="H9699" s="103" t="s">
        <v>377</v>
      </c>
      <c r="I9699" s="103" t="s">
        <v>92</v>
      </c>
      <c r="J9699" s="215">
        <v>7305.19</v>
      </c>
      <c r="K9699" s="216" t="s">
        <v>88</v>
      </c>
    </row>
    <row r="9700" spans="1:11" x14ac:dyDescent="0.25">
      <c r="A9700" s="103" t="s">
        <v>806</v>
      </c>
      <c r="B9700" s="103" t="s">
        <v>347</v>
      </c>
      <c r="C9700" s="103" t="s">
        <v>473</v>
      </c>
      <c r="D9700" s="103" t="s">
        <v>145</v>
      </c>
      <c r="E9700" s="111"/>
      <c r="F9700" s="103" t="s">
        <v>474</v>
      </c>
      <c r="G9700" s="103" t="s">
        <v>168</v>
      </c>
      <c r="H9700" s="103" t="s">
        <v>377</v>
      </c>
      <c r="I9700" s="103" t="s">
        <v>92</v>
      </c>
      <c r="J9700" s="215">
        <v>7360.69</v>
      </c>
      <c r="K9700" s="216" t="s">
        <v>88</v>
      </c>
    </row>
    <row r="9701" spans="1:11" x14ac:dyDescent="0.25">
      <c r="A9701" s="103" t="s">
        <v>807</v>
      </c>
      <c r="B9701" s="103" t="s">
        <v>347</v>
      </c>
      <c r="C9701" s="103" t="s">
        <v>473</v>
      </c>
      <c r="D9701" s="103" t="s">
        <v>145</v>
      </c>
      <c r="E9701" s="111"/>
      <c r="F9701" s="103" t="s">
        <v>474</v>
      </c>
      <c r="G9701" s="103" t="s">
        <v>168</v>
      </c>
      <c r="H9701" s="103" t="s">
        <v>377</v>
      </c>
      <c r="I9701" s="103" t="s">
        <v>92</v>
      </c>
      <c r="J9701" s="215">
        <v>10732.31</v>
      </c>
      <c r="K9701" s="216" t="s">
        <v>88</v>
      </c>
    </row>
    <row r="9702" spans="1:11" x14ac:dyDescent="0.25">
      <c r="A9702" s="103" t="s">
        <v>808</v>
      </c>
      <c r="B9702" s="103" t="s">
        <v>347</v>
      </c>
      <c r="C9702" s="103" t="s">
        <v>473</v>
      </c>
      <c r="D9702" s="103" t="s">
        <v>145</v>
      </c>
      <c r="E9702" s="111"/>
      <c r="F9702" s="103" t="s">
        <v>474</v>
      </c>
      <c r="G9702" s="103" t="s">
        <v>133</v>
      </c>
      <c r="H9702" s="103" t="s">
        <v>378</v>
      </c>
      <c r="I9702" s="103" t="s">
        <v>92</v>
      </c>
      <c r="J9702" s="215">
        <v>1866.19</v>
      </c>
      <c r="K9702" s="216" t="s">
        <v>88</v>
      </c>
    </row>
    <row r="9703" spans="1:11" x14ac:dyDescent="0.25">
      <c r="A9703" s="103" t="s">
        <v>809</v>
      </c>
      <c r="B9703" s="103" t="s">
        <v>347</v>
      </c>
      <c r="C9703" s="103" t="s">
        <v>473</v>
      </c>
      <c r="D9703" s="103" t="s">
        <v>145</v>
      </c>
      <c r="E9703" s="111"/>
      <c r="F9703" s="103" t="s">
        <v>474</v>
      </c>
      <c r="G9703" s="103" t="s">
        <v>133</v>
      </c>
      <c r="H9703" s="103" t="s">
        <v>378</v>
      </c>
      <c r="I9703" s="103" t="s">
        <v>92</v>
      </c>
      <c r="J9703" s="215">
        <v>4467.75</v>
      </c>
      <c r="K9703" s="216" t="s">
        <v>88</v>
      </c>
    </row>
    <row r="9704" spans="1:11" x14ac:dyDescent="0.25">
      <c r="A9704" s="103" t="s">
        <v>810</v>
      </c>
      <c r="B9704" s="103" t="s">
        <v>347</v>
      </c>
      <c r="C9704" s="103" t="s">
        <v>473</v>
      </c>
      <c r="D9704" s="103" t="s">
        <v>145</v>
      </c>
      <c r="E9704" s="111"/>
      <c r="F9704" s="103" t="s">
        <v>474</v>
      </c>
      <c r="G9704" s="103" t="s">
        <v>133</v>
      </c>
      <c r="H9704" s="103" t="s">
        <v>378</v>
      </c>
      <c r="I9704" s="103" t="s">
        <v>92</v>
      </c>
      <c r="J9704" s="215">
        <v>1540.13</v>
      </c>
      <c r="K9704" s="216" t="s">
        <v>88</v>
      </c>
    </row>
    <row r="9705" spans="1:11" x14ac:dyDescent="0.25">
      <c r="A9705" s="103" t="s">
        <v>1038</v>
      </c>
      <c r="B9705" s="103" t="s">
        <v>347</v>
      </c>
      <c r="C9705" s="103" t="s">
        <v>473</v>
      </c>
      <c r="D9705" s="103" t="s">
        <v>145</v>
      </c>
      <c r="E9705" s="111"/>
      <c r="F9705" s="103" t="s">
        <v>474</v>
      </c>
      <c r="G9705" s="103" t="s">
        <v>133</v>
      </c>
      <c r="H9705" s="103" t="s">
        <v>378</v>
      </c>
      <c r="I9705" s="103" t="s">
        <v>92</v>
      </c>
      <c r="J9705" s="215">
        <v>1463.81</v>
      </c>
      <c r="K9705" s="216" t="s">
        <v>88</v>
      </c>
    </row>
    <row r="9706" spans="1:11" x14ac:dyDescent="0.25">
      <c r="A9706" s="103" t="s">
        <v>806</v>
      </c>
      <c r="B9706" s="103" t="s">
        <v>347</v>
      </c>
      <c r="C9706" s="103" t="s">
        <v>473</v>
      </c>
      <c r="D9706" s="103" t="s">
        <v>145</v>
      </c>
      <c r="E9706" s="111"/>
      <c r="F9706" s="103" t="s">
        <v>474</v>
      </c>
      <c r="G9706" s="103" t="s">
        <v>133</v>
      </c>
      <c r="H9706" s="103" t="s">
        <v>378</v>
      </c>
      <c r="I9706" s="103" t="s">
        <v>92</v>
      </c>
      <c r="J9706" s="215">
        <v>4072.31</v>
      </c>
      <c r="K9706" s="216" t="s">
        <v>88</v>
      </c>
    </row>
    <row r="9707" spans="1:11" x14ac:dyDescent="0.25">
      <c r="A9707" s="103" t="s">
        <v>807</v>
      </c>
      <c r="B9707" s="103" t="s">
        <v>347</v>
      </c>
      <c r="C9707" s="103" t="s">
        <v>473</v>
      </c>
      <c r="D9707" s="103" t="s">
        <v>145</v>
      </c>
      <c r="E9707" s="111"/>
      <c r="F9707" s="103" t="s">
        <v>474</v>
      </c>
      <c r="G9707" s="103" t="s">
        <v>133</v>
      </c>
      <c r="H9707" s="103" t="s">
        <v>378</v>
      </c>
      <c r="I9707" s="103" t="s">
        <v>92</v>
      </c>
      <c r="J9707" s="215">
        <v>5425.13</v>
      </c>
      <c r="K9707" s="216" t="s">
        <v>88</v>
      </c>
    </row>
    <row r="9708" spans="1:11" x14ac:dyDescent="0.25">
      <c r="A9708" s="103" t="s">
        <v>808</v>
      </c>
      <c r="B9708" s="103" t="s">
        <v>347</v>
      </c>
      <c r="C9708" s="103" t="s">
        <v>473</v>
      </c>
      <c r="D9708" s="103" t="s">
        <v>145</v>
      </c>
      <c r="E9708" s="111"/>
      <c r="F9708" s="103" t="s">
        <v>474</v>
      </c>
      <c r="G9708" s="103" t="s">
        <v>132</v>
      </c>
      <c r="H9708" s="103" t="s">
        <v>379</v>
      </c>
      <c r="I9708" s="103" t="s">
        <v>92</v>
      </c>
      <c r="J9708" s="215">
        <v>3475.69</v>
      </c>
      <c r="K9708" s="216" t="s">
        <v>88</v>
      </c>
    </row>
    <row r="9709" spans="1:11" x14ac:dyDescent="0.25">
      <c r="A9709" s="103" t="s">
        <v>809</v>
      </c>
      <c r="B9709" s="103" t="s">
        <v>347</v>
      </c>
      <c r="C9709" s="103" t="s">
        <v>473</v>
      </c>
      <c r="D9709" s="103" t="s">
        <v>145</v>
      </c>
      <c r="E9709" s="111"/>
      <c r="F9709" s="103" t="s">
        <v>474</v>
      </c>
      <c r="G9709" s="103" t="s">
        <v>132</v>
      </c>
      <c r="H9709" s="103" t="s">
        <v>379</v>
      </c>
      <c r="I9709" s="103" t="s">
        <v>92</v>
      </c>
      <c r="J9709" s="215">
        <v>4688.3599999999997</v>
      </c>
      <c r="K9709" s="216" t="s">
        <v>88</v>
      </c>
    </row>
    <row r="9710" spans="1:11" x14ac:dyDescent="0.25">
      <c r="A9710" s="103" t="s">
        <v>810</v>
      </c>
      <c r="B9710" s="103" t="s">
        <v>347</v>
      </c>
      <c r="C9710" s="103" t="s">
        <v>473</v>
      </c>
      <c r="D9710" s="103" t="s">
        <v>145</v>
      </c>
      <c r="E9710" s="111"/>
      <c r="F9710" s="103" t="s">
        <v>474</v>
      </c>
      <c r="G9710" s="103" t="s">
        <v>132</v>
      </c>
      <c r="H9710" s="103" t="s">
        <v>379</v>
      </c>
      <c r="I9710" s="103" t="s">
        <v>92</v>
      </c>
      <c r="J9710" s="215">
        <v>2584.91</v>
      </c>
      <c r="K9710" s="216" t="s">
        <v>88</v>
      </c>
    </row>
    <row r="9711" spans="1:11" x14ac:dyDescent="0.25">
      <c r="A9711" s="103" t="s">
        <v>1038</v>
      </c>
      <c r="B9711" s="103" t="s">
        <v>347</v>
      </c>
      <c r="C9711" s="103" t="s">
        <v>473</v>
      </c>
      <c r="D9711" s="103" t="s">
        <v>145</v>
      </c>
      <c r="E9711" s="111"/>
      <c r="F9711" s="103" t="s">
        <v>474</v>
      </c>
      <c r="G9711" s="103" t="s">
        <v>132</v>
      </c>
      <c r="H9711" s="103" t="s">
        <v>379</v>
      </c>
      <c r="I9711" s="103" t="s">
        <v>92</v>
      </c>
      <c r="J9711" s="215">
        <v>2539.13</v>
      </c>
      <c r="K9711" s="216" t="s">
        <v>88</v>
      </c>
    </row>
    <row r="9712" spans="1:11" x14ac:dyDescent="0.25">
      <c r="A9712" s="103" t="s">
        <v>806</v>
      </c>
      <c r="B9712" s="103" t="s">
        <v>347</v>
      </c>
      <c r="C9712" s="103" t="s">
        <v>473</v>
      </c>
      <c r="D9712" s="103" t="s">
        <v>145</v>
      </c>
      <c r="E9712" s="111"/>
      <c r="F9712" s="103" t="s">
        <v>474</v>
      </c>
      <c r="G9712" s="103" t="s">
        <v>132</v>
      </c>
      <c r="H9712" s="103" t="s">
        <v>379</v>
      </c>
      <c r="I9712" s="103" t="s">
        <v>92</v>
      </c>
      <c r="J9712" s="215">
        <v>2919.3</v>
      </c>
      <c r="K9712" s="216" t="s">
        <v>88</v>
      </c>
    </row>
    <row r="9713" spans="1:11" x14ac:dyDescent="0.25">
      <c r="A9713" s="103" t="s">
        <v>807</v>
      </c>
      <c r="B9713" s="103" t="s">
        <v>347</v>
      </c>
      <c r="C9713" s="103" t="s">
        <v>473</v>
      </c>
      <c r="D9713" s="103" t="s">
        <v>145</v>
      </c>
      <c r="E9713" s="111"/>
      <c r="F9713" s="103" t="s">
        <v>474</v>
      </c>
      <c r="G9713" s="103" t="s">
        <v>132</v>
      </c>
      <c r="H9713" s="103" t="s">
        <v>379</v>
      </c>
      <c r="I9713" s="103" t="s">
        <v>92</v>
      </c>
      <c r="J9713" s="215">
        <v>3475.69</v>
      </c>
      <c r="K9713" s="216" t="s">
        <v>88</v>
      </c>
    </row>
    <row r="9714" spans="1:11" x14ac:dyDescent="0.25">
      <c r="A9714" s="103" t="s">
        <v>808</v>
      </c>
      <c r="B9714" s="103" t="s">
        <v>347</v>
      </c>
      <c r="C9714" s="103" t="s">
        <v>473</v>
      </c>
      <c r="D9714" s="103" t="s">
        <v>145</v>
      </c>
      <c r="E9714" s="111"/>
      <c r="F9714" s="103" t="s">
        <v>474</v>
      </c>
      <c r="G9714" s="103" t="s">
        <v>169</v>
      </c>
      <c r="H9714" s="103" t="s">
        <v>380</v>
      </c>
      <c r="I9714" s="103" t="s">
        <v>92</v>
      </c>
      <c r="J9714" s="215">
        <v>3545.06</v>
      </c>
      <c r="K9714" s="216" t="s">
        <v>88</v>
      </c>
    </row>
    <row r="9715" spans="1:11" x14ac:dyDescent="0.25">
      <c r="A9715" s="103" t="s">
        <v>809</v>
      </c>
      <c r="B9715" s="103" t="s">
        <v>347</v>
      </c>
      <c r="C9715" s="103" t="s">
        <v>473</v>
      </c>
      <c r="D9715" s="103" t="s">
        <v>145</v>
      </c>
      <c r="E9715" s="111"/>
      <c r="F9715" s="103" t="s">
        <v>474</v>
      </c>
      <c r="G9715" s="103" t="s">
        <v>169</v>
      </c>
      <c r="H9715" s="103" t="s">
        <v>380</v>
      </c>
      <c r="I9715" s="103" t="s">
        <v>92</v>
      </c>
      <c r="J9715" s="215">
        <v>3501.5</v>
      </c>
      <c r="K9715" s="216" t="s">
        <v>88</v>
      </c>
    </row>
    <row r="9716" spans="1:11" x14ac:dyDescent="0.25">
      <c r="A9716" s="103" t="s">
        <v>810</v>
      </c>
      <c r="B9716" s="103" t="s">
        <v>347</v>
      </c>
      <c r="C9716" s="103" t="s">
        <v>473</v>
      </c>
      <c r="D9716" s="103" t="s">
        <v>145</v>
      </c>
      <c r="E9716" s="111"/>
      <c r="F9716" s="103" t="s">
        <v>474</v>
      </c>
      <c r="G9716" s="103" t="s">
        <v>169</v>
      </c>
      <c r="H9716" s="103" t="s">
        <v>380</v>
      </c>
      <c r="I9716" s="103" t="s">
        <v>92</v>
      </c>
      <c r="J9716" s="215">
        <v>2840.21</v>
      </c>
      <c r="K9716" s="216" t="s">
        <v>88</v>
      </c>
    </row>
    <row r="9717" spans="1:11" x14ac:dyDescent="0.25">
      <c r="A9717" s="103" t="s">
        <v>1038</v>
      </c>
      <c r="B9717" s="103" t="s">
        <v>347</v>
      </c>
      <c r="C9717" s="103" t="s">
        <v>473</v>
      </c>
      <c r="D9717" s="103" t="s">
        <v>145</v>
      </c>
      <c r="E9717" s="111"/>
      <c r="F9717" s="103" t="s">
        <v>474</v>
      </c>
      <c r="G9717" s="103" t="s">
        <v>169</v>
      </c>
      <c r="H9717" s="103" t="s">
        <v>380</v>
      </c>
      <c r="I9717" s="103" t="s">
        <v>92</v>
      </c>
      <c r="J9717" s="215">
        <v>3656.06</v>
      </c>
      <c r="K9717" s="216" t="s">
        <v>88</v>
      </c>
    </row>
    <row r="9718" spans="1:11" x14ac:dyDescent="0.25">
      <c r="A9718" s="103" t="s">
        <v>806</v>
      </c>
      <c r="B9718" s="103" t="s">
        <v>347</v>
      </c>
      <c r="C9718" s="103" t="s">
        <v>473</v>
      </c>
      <c r="D9718" s="103" t="s">
        <v>145</v>
      </c>
      <c r="E9718" s="111"/>
      <c r="F9718" s="103" t="s">
        <v>474</v>
      </c>
      <c r="G9718" s="103" t="s">
        <v>169</v>
      </c>
      <c r="H9718" s="103" t="s">
        <v>380</v>
      </c>
      <c r="I9718" s="103" t="s">
        <v>92</v>
      </c>
      <c r="J9718" s="215">
        <v>3422.96</v>
      </c>
      <c r="K9718" s="216" t="s">
        <v>88</v>
      </c>
    </row>
    <row r="9719" spans="1:11" x14ac:dyDescent="0.25">
      <c r="A9719" s="103" t="s">
        <v>807</v>
      </c>
      <c r="B9719" s="103" t="s">
        <v>347</v>
      </c>
      <c r="C9719" s="103" t="s">
        <v>473</v>
      </c>
      <c r="D9719" s="103" t="s">
        <v>145</v>
      </c>
      <c r="E9719" s="111"/>
      <c r="F9719" s="103" t="s">
        <v>474</v>
      </c>
      <c r="G9719" s="103" t="s">
        <v>169</v>
      </c>
      <c r="H9719" s="103" t="s">
        <v>380</v>
      </c>
      <c r="I9719" s="103" t="s">
        <v>92</v>
      </c>
      <c r="J9719" s="215">
        <v>4981.13</v>
      </c>
      <c r="K9719" s="216" t="s">
        <v>88</v>
      </c>
    </row>
    <row r="9720" spans="1:11" x14ac:dyDescent="0.25">
      <c r="A9720" s="103" t="s">
        <v>808</v>
      </c>
      <c r="B9720" s="103" t="s">
        <v>347</v>
      </c>
      <c r="C9720" s="103" t="s">
        <v>473</v>
      </c>
      <c r="D9720" s="103" t="s">
        <v>145</v>
      </c>
      <c r="E9720" s="111"/>
      <c r="F9720" s="103" t="s">
        <v>474</v>
      </c>
      <c r="G9720" s="103" t="s">
        <v>130</v>
      </c>
      <c r="H9720" s="103" t="s">
        <v>381</v>
      </c>
      <c r="I9720" s="103" t="s">
        <v>92</v>
      </c>
      <c r="J9720" s="215">
        <v>582.75</v>
      </c>
      <c r="K9720" s="216" t="s">
        <v>88</v>
      </c>
    </row>
    <row r="9721" spans="1:11" x14ac:dyDescent="0.25">
      <c r="A9721" s="103" t="s">
        <v>809</v>
      </c>
      <c r="B9721" s="103" t="s">
        <v>347</v>
      </c>
      <c r="C9721" s="103" t="s">
        <v>473</v>
      </c>
      <c r="D9721" s="103" t="s">
        <v>145</v>
      </c>
      <c r="E9721" s="111"/>
      <c r="F9721" s="103" t="s">
        <v>474</v>
      </c>
      <c r="G9721" s="103" t="s">
        <v>130</v>
      </c>
      <c r="H9721" s="103" t="s">
        <v>381</v>
      </c>
      <c r="I9721" s="103" t="s">
        <v>92</v>
      </c>
      <c r="J9721" s="215">
        <v>610.5</v>
      </c>
      <c r="K9721" s="216" t="s">
        <v>88</v>
      </c>
    </row>
    <row r="9722" spans="1:11" x14ac:dyDescent="0.25">
      <c r="A9722" s="103" t="s">
        <v>810</v>
      </c>
      <c r="B9722" s="103" t="s">
        <v>347</v>
      </c>
      <c r="C9722" s="103" t="s">
        <v>473</v>
      </c>
      <c r="D9722" s="103" t="s">
        <v>145</v>
      </c>
      <c r="E9722" s="111"/>
      <c r="F9722" s="103" t="s">
        <v>474</v>
      </c>
      <c r="G9722" s="103" t="s">
        <v>130</v>
      </c>
      <c r="H9722" s="103" t="s">
        <v>381</v>
      </c>
      <c r="I9722" s="103" t="s">
        <v>92</v>
      </c>
      <c r="J9722" s="215">
        <v>444</v>
      </c>
      <c r="K9722" s="216" t="s">
        <v>88</v>
      </c>
    </row>
    <row r="9723" spans="1:11" x14ac:dyDescent="0.25">
      <c r="A9723" s="103" t="s">
        <v>1038</v>
      </c>
      <c r="B9723" s="103" t="s">
        <v>347</v>
      </c>
      <c r="C9723" s="103" t="s">
        <v>473</v>
      </c>
      <c r="D9723" s="103" t="s">
        <v>145</v>
      </c>
      <c r="E9723" s="111"/>
      <c r="F9723" s="103" t="s">
        <v>474</v>
      </c>
      <c r="G9723" s="103" t="s">
        <v>130</v>
      </c>
      <c r="H9723" s="103" t="s">
        <v>381</v>
      </c>
      <c r="I9723" s="103" t="s">
        <v>92</v>
      </c>
      <c r="J9723" s="215">
        <v>721.5</v>
      </c>
      <c r="K9723" s="216" t="s">
        <v>88</v>
      </c>
    </row>
    <row r="9724" spans="1:11" x14ac:dyDescent="0.25">
      <c r="A9724" s="103" t="s">
        <v>806</v>
      </c>
      <c r="B9724" s="103" t="s">
        <v>347</v>
      </c>
      <c r="C9724" s="103" t="s">
        <v>473</v>
      </c>
      <c r="D9724" s="103" t="s">
        <v>145</v>
      </c>
      <c r="E9724" s="111"/>
      <c r="F9724" s="103" t="s">
        <v>474</v>
      </c>
      <c r="G9724" s="103" t="s">
        <v>130</v>
      </c>
      <c r="H9724" s="103" t="s">
        <v>381</v>
      </c>
      <c r="I9724" s="103" t="s">
        <v>92</v>
      </c>
      <c r="J9724" s="215">
        <v>235.88</v>
      </c>
      <c r="K9724" s="216" t="s">
        <v>88</v>
      </c>
    </row>
    <row r="9725" spans="1:11" x14ac:dyDescent="0.25">
      <c r="A9725" s="103" t="s">
        <v>807</v>
      </c>
      <c r="B9725" s="103" t="s">
        <v>347</v>
      </c>
      <c r="C9725" s="103" t="s">
        <v>473</v>
      </c>
      <c r="D9725" s="103" t="s">
        <v>145</v>
      </c>
      <c r="E9725" s="111"/>
      <c r="F9725" s="103" t="s">
        <v>474</v>
      </c>
      <c r="G9725" s="103" t="s">
        <v>130</v>
      </c>
      <c r="H9725" s="103" t="s">
        <v>381</v>
      </c>
      <c r="I9725" s="103" t="s">
        <v>92</v>
      </c>
      <c r="J9725" s="215">
        <v>1276.5</v>
      </c>
      <c r="K9725" s="216" t="s">
        <v>88</v>
      </c>
    </row>
    <row r="9726" spans="1:11" x14ac:dyDescent="0.25">
      <c r="A9726" s="103" t="s">
        <v>808</v>
      </c>
      <c r="B9726" s="103" t="s">
        <v>347</v>
      </c>
      <c r="C9726" s="103" t="s">
        <v>473</v>
      </c>
      <c r="D9726" s="103" t="s">
        <v>145</v>
      </c>
      <c r="E9726" s="111"/>
      <c r="F9726" s="103" t="s">
        <v>474</v>
      </c>
      <c r="G9726" s="103" t="s">
        <v>129</v>
      </c>
      <c r="H9726" s="103" t="s">
        <v>382</v>
      </c>
      <c r="I9726" s="103" t="s">
        <v>92</v>
      </c>
      <c r="J9726" s="215">
        <v>3510.38</v>
      </c>
      <c r="K9726" s="216" t="s">
        <v>88</v>
      </c>
    </row>
    <row r="9727" spans="1:11" x14ac:dyDescent="0.25">
      <c r="A9727" s="103" t="s">
        <v>809</v>
      </c>
      <c r="B9727" s="103" t="s">
        <v>347</v>
      </c>
      <c r="C9727" s="103" t="s">
        <v>473</v>
      </c>
      <c r="D9727" s="103" t="s">
        <v>145</v>
      </c>
      <c r="E9727" s="111"/>
      <c r="F9727" s="103" t="s">
        <v>474</v>
      </c>
      <c r="G9727" s="103" t="s">
        <v>129</v>
      </c>
      <c r="H9727" s="103" t="s">
        <v>382</v>
      </c>
      <c r="I9727" s="103" t="s">
        <v>92</v>
      </c>
      <c r="J9727" s="215">
        <v>3441</v>
      </c>
      <c r="K9727" s="216" t="s">
        <v>88</v>
      </c>
    </row>
    <row r="9728" spans="1:11" x14ac:dyDescent="0.25">
      <c r="A9728" s="103" t="s">
        <v>810</v>
      </c>
      <c r="B9728" s="103" t="s">
        <v>347</v>
      </c>
      <c r="C9728" s="103" t="s">
        <v>473</v>
      </c>
      <c r="D9728" s="103" t="s">
        <v>145</v>
      </c>
      <c r="E9728" s="111"/>
      <c r="F9728" s="103" t="s">
        <v>474</v>
      </c>
      <c r="G9728" s="103" t="s">
        <v>129</v>
      </c>
      <c r="H9728" s="103" t="s">
        <v>382</v>
      </c>
      <c r="I9728" s="103" t="s">
        <v>92</v>
      </c>
      <c r="J9728" s="215">
        <v>3330</v>
      </c>
      <c r="K9728" s="216" t="s">
        <v>88</v>
      </c>
    </row>
    <row r="9729" spans="1:11" x14ac:dyDescent="0.25">
      <c r="A9729" s="103" t="s">
        <v>1038</v>
      </c>
      <c r="B9729" s="103" t="s">
        <v>347</v>
      </c>
      <c r="C9729" s="103" t="s">
        <v>473</v>
      </c>
      <c r="D9729" s="103" t="s">
        <v>145</v>
      </c>
      <c r="E9729" s="111"/>
      <c r="F9729" s="103" t="s">
        <v>474</v>
      </c>
      <c r="G9729" s="103" t="s">
        <v>129</v>
      </c>
      <c r="H9729" s="103" t="s">
        <v>382</v>
      </c>
      <c r="I9729" s="103" t="s">
        <v>92</v>
      </c>
      <c r="J9729" s="215">
        <v>3552</v>
      </c>
      <c r="K9729" s="216" t="s">
        <v>88</v>
      </c>
    </row>
    <row r="9730" spans="1:11" x14ac:dyDescent="0.25">
      <c r="A9730" s="103" t="s">
        <v>806</v>
      </c>
      <c r="B9730" s="103" t="s">
        <v>347</v>
      </c>
      <c r="C9730" s="103" t="s">
        <v>473</v>
      </c>
      <c r="D9730" s="103" t="s">
        <v>145</v>
      </c>
      <c r="E9730" s="111"/>
      <c r="F9730" s="103" t="s">
        <v>474</v>
      </c>
      <c r="G9730" s="103" t="s">
        <v>129</v>
      </c>
      <c r="H9730" s="103" t="s">
        <v>382</v>
      </c>
      <c r="I9730" s="103" t="s">
        <v>92</v>
      </c>
      <c r="J9730" s="215">
        <v>4398.38</v>
      </c>
      <c r="K9730" s="216" t="s">
        <v>88</v>
      </c>
    </row>
    <row r="9731" spans="1:11" x14ac:dyDescent="0.25">
      <c r="A9731" s="103" t="s">
        <v>807</v>
      </c>
      <c r="B9731" s="103" t="s">
        <v>347</v>
      </c>
      <c r="C9731" s="103" t="s">
        <v>473</v>
      </c>
      <c r="D9731" s="103" t="s">
        <v>145</v>
      </c>
      <c r="E9731" s="111"/>
      <c r="F9731" s="103" t="s">
        <v>474</v>
      </c>
      <c r="G9731" s="103" t="s">
        <v>129</v>
      </c>
      <c r="H9731" s="103" t="s">
        <v>382</v>
      </c>
      <c r="I9731" s="103" t="s">
        <v>92</v>
      </c>
      <c r="J9731" s="215">
        <v>5064.38</v>
      </c>
      <c r="K9731" s="216" t="s">
        <v>88</v>
      </c>
    </row>
    <row r="9732" spans="1:11" x14ac:dyDescent="0.25">
      <c r="A9732" s="103" t="s">
        <v>808</v>
      </c>
      <c r="B9732" s="103" t="s">
        <v>347</v>
      </c>
      <c r="C9732" s="103" t="s">
        <v>473</v>
      </c>
      <c r="D9732" s="103" t="s">
        <v>145</v>
      </c>
      <c r="E9732" s="111"/>
      <c r="F9732" s="103" t="s">
        <v>474</v>
      </c>
      <c r="G9732" s="103" t="s">
        <v>446</v>
      </c>
      <c r="H9732" s="103" t="s">
        <v>447</v>
      </c>
      <c r="I9732" s="103" t="s">
        <v>92</v>
      </c>
      <c r="J9732" s="215">
        <v>1776</v>
      </c>
      <c r="K9732" s="216" t="s">
        <v>88</v>
      </c>
    </row>
    <row r="9733" spans="1:11" x14ac:dyDescent="0.25">
      <c r="A9733" s="103" t="s">
        <v>809</v>
      </c>
      <c r="B9733" s="103" t="s">
        <v>347</v>
      </c>
      <c r="C9733" s="103" t="s">
        <v>473</v>
      </c>
      <c r="D9733" s="103" t="s">
        <v>145</v>
      </c>
      <c r="E9733" s="111"/>
      <c r="F9733" s="103" t="s">
        <v>474</v>
      </c>
      <c r="G9733" s="103" t="s">
        <v>446</v>
      </c>
      <c r="H9733" s="103" t="s">
        <v>447</v>
      </c>
      <c r="I9733" s="103" t="s">
        <v>92</v>
      </c>
      <c r="J9733" s="215">
        <v>915.75</v>
      </c>
      <c r="K9733" s="216" t="s">
        <v>88</v>
      </c>
    </row>
    <row r="9734" spans="1:11" x14ac:dyDescent="0.25">
      <c r="A9734" s="103" t="s">
        <v>810</v>
      </c>
      <c r="B9734" s="103" t="s">
        <v>347</v>
      </c>
      <c r="C9734" s="103" t="s">
        <v>473</v>
      </c>
      <c r="D9734" s="103" t="s">
        <v>145</v>
      </c>
      <c r="E9734" s="111"/>
      <c r="F9734" s="103" t="s">
        <v>474</v>
      </c>
      <c r="G9734" s="103" t="s">
        <v>446</v>
      </c>
      <c r="H9734" s="103" t="s">
        <v>447</v>
      </c>
      <c r="I9734" s="103" t="s">
        <v>92</v>
      </c>
      <c r="J9734" s="215">
        <v>943.5</v>
      </c>
      <c r="K9734" s="216" t="s">
        <v>88</v>
      </c>
    </row>
    <row r="9735" spans="1:11" x14ac:dyDescent="0.25">
      <c r="A9735" s="103" t="s">
        <v>1038</v>
      </c>
      <c r="B9735" s="103" t="s">
        <v>347</v>
      </c>
      <c r="C9735" s="103" t="s">
        <v>473</v>
      </c>
      <c r="D9735" s="103" t="s">
        <v>145</v>
      </c>
      <c r="E9735" s="111"/>
      <c r="F9735" s="103" t="s">
        <v>474</v>
      </c>
      <c r="G9735" s="103" t="s">
        <v>446</v>
      </c>
      <c r="H9735" s="103" t="s">
        <v>447</v>
      </c>
      <c r="I9735" s="103" t="s">
        <v>92</v>
      </c>
      <c r="J9735" s="215">
        <v>1776</v>
      </c>
      <c r="K9735" s="216" t="s">
        <v>88</v>
      </c>
    </row>
    <row r="9736" spans="1:11" x14ac:dyDescent="0.25">
      <c r="A9736" s="103" t="s">
        <v>806</v>
      </c>
      <c r="B9736" s="103" t="s">
        <v>347</v>
      </c>
      <c r="C9736" s="103" t="s">
        <v>473</v>
      </c>
      <c r="D9736" s="103" t="s">
        <v>145</v>
      </c>
      <c r="E9736" s="111"/>
      <c r="F9736" s="103" t="s">
        <v>474</v>
      </c>
      <c r="G9736" s="103" t="s">
        <v>446</v>
      </c>
      <c r="H9736" s="103" t="s">
        <v>447</v>
      </c>
      <c r="I9736" s="103" t="s">
        <v>92</v>
      </c>
      <c r="J9736" s="215">
        <v>388.5</v>
      </c>
      <c r="K9736" s="216" t="s">
        <v>88</v>
      </c>
    </row>
    <row r="9737" spans="1:11" x14ac:dyDescent="0.25">
      <c r="A9737" s="103" t="s">
        <v>807</v>
      </c>
      <c r="B9737" s="103" t="s">
        <v>347</v>
      </c>
      <c r="C9737" s="103" t="s">
        <v>473</v>
      </c>
      <c r="D9737" s="103" t="s">
        <v>145</v>
      </c>
      <c r="E9737" s="111"/>
      <c r="F9737" s="103" t="s">
        <v>474</v>
      </c>
      <c r="G9737" s="103" t="s">
        <v>446</v>
      </c>
      <c r="H9737" s="103" t="s">
        <v>447</v>
      </c>
      <c r="I9737" s="103" t="s">
        <v>92</v>
      </c>
      <c r="J9737" s="215">
        <v>2095.13</v>
      </c>
      <c r="K9737" s="216" t="s">
        <v>88</v>
      </c>
    </row>
    <row r="9738" spans="1:11" x14ac:dyDescent="0.25">
      <c r="A9738" s="103" t="s">
        <v>808</v>
      </c>
      <c r="B9738" s="103" t="s">
        <v>347</v>
      </c>
      <c r="C9738" s="103" t="s">
        <v>473</v>
      </c>
      <c r="D9738" s="103" t="s">
        <v>145</v>
      </c>
      <c r="E9738" s="111"/>
      <c r="F9738" s="103" t="s">
        <v>474</v>
      </c>
      <c r="G9738" s="103" t="s">
        <v>128</v>
      </c>
      <c r="H9738" s="103" t="s">
        <v>386</v>
      </c>
      <c r="I9738" s="103" t="s">
        <v>92</v>
      </c>
      <c r="J9738" s="215">
        <v>1831.5</v>
      </c>
      <c r="K9738" s="216" t="s">
        <v>88</v>
      </c>
    </row>
    <row r="9739" spans="1:11" x14ac:dyDescent="0.25">
      <c r="A9739" s="103" t="s">
        <v>809</v>
      </c>
      <c r="B9739" s="103" t="s">
        <v>347</v>
      </c>
      <c r="C9739" s="103" t="s">
        <v>473</v>
      </c>
      <c r="D9739" s="103" t="s">
        <v>145</v>
      </c>
      <c r="E9739" s="111"/>
      <c r="F9739" s="103" t="s">
        <v>474</v>
      </c>
      <c r="G9739" s="103" t="s">
        <v>128</v>
      </c>
      <c r="H9739" s="103" t="s">
        <v>386</v>
      </c>
      <c r="I9739" s="103" t="s">
        <v>92</v>
      </c>
      <c r="J9739" s="215">
        <v>1887</v>
      </c>
      <c r="K9739" s="216" t="s">
        <v>88</v>
      </c>
    </row>
    <row r="9740" spans="1:11" x14ac:dyDescent="0.25">
      <c r="A9740" s="103" t="s">
        <v>810</v>
      </c>
      <c r="B9740" s="103" t="s">
        <v>347</v>
      </c>
      <c r="C9740" s="103" t="s">
        <v>473</v>
      </c>
      <c r="D9740" s="103" t="s">
        <v>145</v>
      </c>
      <c r="E9740" s="111"/>
      <c r="F9740" s="103" t="s">
        <v>474</v>
      </c>
      <c r="G9740" s="103" t="s">
        <v>128</v>
      </c>
      <c r="H9740" s="103" t="s">
        <v>386</v>
      </c>
      <c r="I9740" s="103" t="s">
        <v>92</v>
      </c>
      <c r="J9740" s="215">
        <v>1443</v>
      </c>
      <c r="K9740" s="216" t="s">
        <v>88</v>
      </c>
    </row>
    <row r="9741" spans="1:11" x14ac:dyDescent="0.25">
      <c r="A9741" s="103" t="s">
        <v>1038</v>
      </c>
      <c r="B9741" s="103" t="s">
        <v>347</v>
      </c>
      <c r="C9741" s="103" t="s">
        <v>473</v>
      </c>
      <c r="D9741" s="103" t="s">
        <v>145</v>
      </c>
      <c r="E9741" s="111"/>
      <c r="F9741" s="103" t="s">
        <v>474</v>
      </c>
      <c r="G9741" s="103" t="s">
        <v>128</v>
      </c>
      <c r="H9741" s="103" t="s">
        <v>386</v>
      </c>
      <c r="I9741" s="103" t="s">
        <v>92</v>
      </c>
      <c r="J9741" s="215">
        <v>2053.5</v>
      </c>
      <c r="K9741" s="216" t="s">
        <v>88</v>
      </c>
    </row>
    <row r="9742" spans="1:11" x14ac:dyDescent="0.25">
      <c r="A9742" s="103" t="s">
        <v>806</v>
      </c>
      <c r="B9742" s="103" t="s">
        <v>347</v>
      </c>
      <c r="C9742" s="103" t="s">
        <v>473</v>
      </c>
      <c r="D9742" s="103" t="s">
        <v>145</v>
      </c>
      <c r="E9742" s="111"/>
      <c r="F9742" s="103" t="s">
        <v>474</v>
      </c>
      <c r="G9742" s="103" t="s">
        <v>128</v>
      </c>
      <c r="H9742" s="103" t="s">
        <v>386</v>
      </c>
      <c r="I9742" s="103" t="s">
        <v>92</v>
      </c>
      <c r="J9742" s="215">
        <v>2164.5</v>
      </c>
      <c r="K9742" s="216" t="s">
        <v>88</v>
      </c>
    </row>
    <row r="9743" spans="1:11" x14ac:dyDescent="0.25">
      <c r="A9743" s="103" t="s">
        <v>807</v>
      </c>
      <c r="B9743" s="103" t="s">
        <v>347</v>
      </c>
      <c r="C9743" s="103" t="s">
        <v>473</v>
      </c>
      <c r="D9743" s="103" t="s">
        <v>145</v>
      </c>
      <c r="E9743" s="111"/>
      <c r="F9743" s="103" t="s">
        <v>474</v>
      </c>
      <c r="G9743" s="103" t="s">
        <v>128</v>
      </c>
      <c r="H9743" s="103" t="s">
        <v>386</v>
      </c>
      <c r="I9743" s="103" t="s">
        <v>92</v>
      </c>
      <c r="J9743" s="215">
        <v>3330</v>
      </c>
      <c r="K9743" s="216" t="s">
        <v>88</v>
      </c>
    </row>
    <row r="9744" spans="1:11" x14ac:dyDescent="0.25">
      <c r="A9744" s="103" t="s">
        <v>808</v>
      </c>
      <c r="B9744" s="103" t="s">
        <v>347</v>
      </c>
      <c r="C9744" s="103" t="s">
        <v>473</v>
      </c>
      <c r="D9744" s="103" t="s">
        <v>145</v>
      </c>
      <c r="E9744" s="111"/>
      <c r="F9744" s="103" t="s">
        <v>474</v>
      </c>
      <c r="G9744" s="103" t="s">
        <v>619</v>
      </c>
      <c r="H9744" s="103" t="s">
        <v>620</v>
      </c>
      <c r="I9744" s="103" t="s">
        <v>92</v>
      </c>
      <c r="J9744" s="215">
        <v>222</v>
      </c>
      <c r="K9744" s="216" t="s">
        <v>88</v>
      </c>
    </row>
    <row r="9745" spans="1:11" x14ac:dyDescent="0.25">
      <c r="A9745" s="103" t="s">
        <v>809</v>
      </c>
      <c r="B9745" s="103" t="s">
        <v>347</v>
      </c>
      <c r="C9745" s="103" t="s">
        <v>473</v>
      </c>
      <c r="D9745" s="103" t="s">
        <v>145</v>
      </c>
      <c r="E9745" s="111"/>
      <c r="F9745" s="103" t="s">
        <v>474</v>
      </c>
      <c r="G9745" s="103" t="s">
        <v>619</v>
      </c>
      <c r="H9745" s="103" t="s">
        <v>620</v>
      </c>
      <c r="I9745" s="103" t="s">
        <v>92</v>
      </c>
      <c r="J9745" s="215">
        <v>1887</v>
      </c>
      <c r="K9745" s="216" t="s">
        <v>88</v>
      </c>
    </row>
    <row r="9746" spans="1:11" x14ac:dyDescent="0.25">
      <c r="A9746" s="103" t="s">
        <v>810</v>
      </c>
      <c r="B9746" s="103" t="s">
        <v>347</v>
      </c>
      <c r="C9746" s="103" t="s">
        <v>473</v>
      </c>
      <c r="D9746" s="103" t="s">
        <v>145</v>
      </c>
      <c r="E9746" s="111"/>
      <c r="F9746" s="103" t="s">
        <v>474</v>
      </c>
      <c r="G9746" s="103" t="s">
        <v>619</v>
      </c>
      <c r="H9746" s="103" t="s">
        <v>620</v>
      </c>
      <c r="I9746" s="103" t="s">
        <v>92</v>
      </c>
      <c r="J9746" s="215">
        <v>1443</v>
      </c>
      <c r="K9746" s="216" t="s">
        <v>88</v>
      </c>
    </row>
    <row r="9747" spans="1:11" x14ac:dyDescent="0.25">
      <c r="A9747" s="103" t="s">
        <v>1038</v>
      </c>
      <c r="B9747" s="103" t="s">
        <v>347</v>
      </c>
      <c r="C9747" s="103" t="s">
        <v>473</v>
      </c>
      <c r="D9747" s="103" t="s">
        <v>145</v>
      </c>
      <c r="E9747" s="111"/>
      <c r="F9747" s="103" t="s">
        <v>474</v>
      </c>
      <c r="G9747" s="103" t="s">
        <v>619</v>
      </c>
      <c r="H9747" s="103" t="s">
        <v>620</v>
      </c>
      <c r="I9747" s="103" t="s">
        <v>92</v>
      </c>
      <c r="J9747" s="215">
        <v>111</v>
      </c>
      <c r="K9747" s="216" t="s">
        <v>88</v>
      </c>
    </row>
    <row r="9748" spans="1:11" x14ac:dyDescent="0.25">
      <c r="A9748" s="103" t="s">
        <v>806</v>
      </c>
      <c r="B9748" s="103" t="s">
        <v>347</v>
      </c>
      <c r="C9748" s="103" t="s">
        <v>473</v>
      </c>
      <c r="D9748" s="103" t="s">
        <v>145</v>
      </c>
      <c r="E9748" s="111"/>
      <c r="F9748" s="103" t="s">
        <v>474</v>
      </c>
      <c r="G9748" s="103" t="s">
        <v>619</v>
      </c>
      <c r="H9748" s="103" t="s">
        <v>620</v>
      </c>
      <c r="I9748" s="103" t="s">
        <v>92</v>
      </c>
      <c r="J9748" s="215">
        <v>666</v>
      </c>
      <c r="K9748" s="216" t="s">
        <v>88</v>
      </c>
    </row>
    <row r="9749" spans="1:11" x14ac:dyDescent="0.25">
      <c r="A9749" s="103" t="s">
        <v>807</v>
      </c>
      <c r="B9749" s="103" t="s">
        <v>347</v>
      </c>
      <c r="C9749" s="103" t="s">
        <v>473</v>
      </c>
      <c r="D9749" s="103" t="s">
        <v>145</v>
      </c>
      <c r="E9749" s="111"/>
      <c r="F9749" s="103" t="s">
        <v>474</v>
      </c>
      <c r="G9749" s="103" t="s">
        <v>619</v>
      </c>
      <c r="H9749" s="103" t="s">
        <v>620</v>
      </c>
      <c r="I9749" s="103" t="s">
        <v>92</v>
      </c>
      <c r="J9749" s="215">
        <v>249.75</v>
      </c>
      <c r="K9749" s="216" t="s">
        <v>88</v>
      </c>
    </row>
    <row r="9750" spans="1:11" x14ac:dyDescent="0.25">
      <c r="A9750" s="103" t="s">
        <v>808</v>
      </c>
      <c r="B9750" s="103" t="s">
        <v>347</v>
      </c>
      <c r="C9750" s="103" t="s">
        <v>473</v>
      </c>
      <c r="D9750" s="103" t="s">
        <v>145</v>
      </c>
      <c r="E9750" s="111"/>
      <c r="F9750" s="103" t="s">
        <v>474</v>
      </c>
      <c r="G9750" s="103" t="s">
        <v>740</v>
      </c>
      <c r="H9750" s="103" t="s">
        <v>741</v>
      </c>
      <c r="I9750" s="103" t="s">
        <v>92</v>
      </c>
      <c r="J9750" s="215">
        <v>124.88</v>
      </c>
      <c r="K9750" s="216" t="s">
        <v>88</v>
      </c>
    </row>
    <row r="9751" spans="1:11" x14ac:dyDescent="0.25">
      <c r="A9751" s="103" t="s">
        <v>809</v>
      </c>
      <c r="B9751" s="103" t="s">
        <v>347</v>
      </c>
      <c r="C9751" s="103" t="s">
        <v>473</v>
      </c>
      <c r="D9751" s="103" t="s">
        <v>145</v>
      </c>
      <c r="E9751" s="111"/>
      <c r="F9751" s="103" t="s">
        <v>474</v>
      </c>
      <c r="G9751" s="103" t="s">
        <v>740</v>
      </c>
      <c r="H9751" s="103" t="s">
        <v>741</v>
      </c>
      <c r="I9751" s="103" t="s">
        <v>92</v>
      </c>
      <c r="J9751" s="215">
        <v>83.25</v>
      </c>
      <c r="K9751" s="216" t="s">
        <v>88</v>
      </c>
    </row>
    <row r="9752" spans="1:11" x14ac:dyDescent="0.25">
      <c r="A9752" s="103" t="s">
        <v>810</v>
      </c>
      <c r="B9752" s="103" t="s">
        <v>347</v>
      </c>
      <c r="C9752" s="103" t="s">
        <v>473</v>
      </c>
      <c r="D9752" s="103" t="s">
        <v>145</v>
      </c>
      <c r="E9752" s="111"/>
      <c r="F9752" s="103" t="s">
        <v>474</v>
      </c>
      <c r="G9752" s="103" t="s">
        <v>740</v>
      </c>
      <c r="H9752" s="103" t="s">
        <v>741</v>
      </c>
      <c r="I9752" s="103" t="s">
        <v>92</v>
      </c>
      <c r="J9752" s="215">
        <v>27.75</v>
      </c>
      <c r="K9752" s="216" t="s">
        <v>88</v>
      </c>
    </row>
    <row r="9753" spans="1:11" x14ac:dyDescent="0.25">
      <c r="A9753" s="103" t="s">
        <v>1038</v>
      </c>
      <c r="B9753" s="103" t="s">
        <v>347</v>
      </c>
      <c r="C9753" s="103" t="s">
        <v>473</v>
      </c>
      <c r="D9753" s="103" t="s">
        <v>145</v>
      </c>
      <c r="E9753" s="111"/>
      <c r="F9753" s="103" t="s">
        <v>474</v>
      </c>
      <c r="G9753" s="103" t="s">
        <v>740</v>
      </c>
      <c r="H9753" s="103" t="s">
        <v>741</v>
      </c>
      <c r="I9753" s="103" t="s">
        <v>92</v>
      </c>
      <c r="J9753" s="215">
        <v>138.75</v>
      </c>
      <c r="K9753" s="216" t="s">
        <v>88</v>
      </c>
    </row>
    <row r="9754" spans="1:11" x14ac:dyDescent="0.25">
      <c r="A9754" s="103" t="s">
        <v>806</v>
      </c>
      <c r="B9754" s="103" t="s">
        <v>347</v>
      </c>
      <c r="C9754" s="103" t="s">
        <v>473</v>
      </c>
      <c r="D9754" s="103" t="s">
        <v>145</v>
      </c>
      <c r="E9754" s="111"/>
      <c r="F9754" s="103" t="s">
        <v>474</v>
      </c>
      <c r="G9754" s="103" t="s">
        <v>740</v>
      </c>
      <c r="H9754" s="103" t="s">
        <v>741</v>
      </c>
      <c r="I9754" s="103" t="s">
        <v>92</v>
      </c>
      <c r="J9754" s="215">
        <v>124.88</v>
      </c>
      <c r="K9754" s="216" t="s">
        <v>88</v>
      </c>
    </row>
    <row r="9755" spans="1:11" x14ac:dyDescent="0.25">
      <c r="A9755" s="103" t="s">
        <v>807</v>
      </c>
      <c r="B9755" s="103" t="s">
        <v>347</v>
      </c>
      <c r="C9755" s="103" t="s">
        <v>473</v>
      </c>
      <c r="D9755" s="103" t="s">
        <v>145</v>
      </c>
      <c r="E9755" s="111"/>
      <c r="F9755" s="103" t="s">
        <v>474</v>
      </c>
      <c r="G9755" s="103" t="s">
        <v>740</v>
      </c>
      <c r="H9755" s="103" t="s">
        <v>741</v>
      </c>
      <c r="I9755" s="103" t="s">
        <v>92</v>
      </c>
      <c r="J9755" s="215">
        <v>2039.63</v>
      </c>
      <c r="K9755" s="216" t="s">
        <v>88</v>
      </c>
    </row>
    <row r="9756" spans="1:11" x14ac:dyDescent="0.25">
      <c r="A9756" s="103" t="s">
        <v>808</v>
      </c>
      <c r="B9756" s="103" t="s">
        <v>347</v>
      </c>
      <c r="C9756" s="103" t="s">
        <v>473</v>
      </c>
      <c r="D9756" s="103" t="s">
        <v>145</v>
      </c>
      <c r="E9756" s="111"/>
      <c r="F9756" s="103" t="s">
        <v>474</v>
      </c>
      <c r="G9756" s="103" t="s">
        <v>490</v>
      </c>
      <c r="H9756" s="103" t="s">
        <v>742</v>
      </c>
      <c r="I9756" s="103" t="s">
        <v>92</v>
      </c>
      <c r="J9756" s="215">
        <v>1609.5</v>
      </c>
      <c r="K9756" s="216" t="s">
        <v>88</v>
      </c>
    </row>
    <row r="9757" spans="1:11" x14ac:dyDescent="0.25">
      <c r="A9757" s="103" t="s">
        <v>809</v>
      </c>
      <c r="B9757" s="103" t="s">
        <v>347</v>
      </c>
      <c r="C9757" s="103" t="s">
        <v>473</v>
      </c>
      <c r="D9757" s="103" t="s">
        <v>145</v>
      </c>
      <c r="E9757" s="111"/>
      <c r="F9757" s="103" t="s">
        <v>474</v>
      </c>
      <c r="G9757" s="103" t="s">
        <v>490</v>
      </c>
      <c r="H9757" s="103" t="s">
        <v>742</v>
      </c>
      <c r="I9757" s="103" t="s">
        <v>92</v>
      </c>
      <c r="J9757" s="215">
        <v>1304.25</v>
      </c>
      <c r="K9757" s="216" t="s">
        <v>88</v>
      </c>
    </row>
    <row r="9758" spans="1:11" x14ac:dyDescent="0.25">
      <c r="A9758" s="103" t="s">
        <v>810</v>
      </c>
      <c r="B9758" s="103" t="s">
        <v>347</v>
      </c>
      <c r="C9758" s="103" t="s">
        <v>473</v>
      </c>
      <c r="D9758" s="103" t="s">
        <v>145</v>
      </c>
      <c r="E9758" s="111"/>
      <c r="F9758" s="103" t="s">
        <v>474</v>
      </c>
      <c r="G9758" s="103" t="s">
        <v>490</v>
      </c>
      <c r="H9758" s="103" t="s">
        <v>742</v>
      </c>
      <c r="I9758" s="103" t="s">
        <v>92</v>
      </c>
      <c r="J9758" s="215">
        <v>582.75</v>
      </c>
      <c r="K9758" s="216" t="s">
        <v>88</v>
      </c>
    </row>
    <row r="9759" spans="1:11" x14ac:dyDescent="0.25">
      <c r="A9759" s="103" t="s">
        <v>1038</v>
      </c>
      <c r="B9759" s="103" t="s">
        <v>347</v>
      </c>
      <c r="C9759" s="103" t="s">
        <v>473</v>
      </c>
      <c r="D9759" s="103" t="s">
        <v>145</v>
      </c>
      <c r="E9759" s="111"/>
      <c r="F9759" s="103" t="s">
        <v>474</v>
      </c>
      <c r="G9759" s="103" t="s">
        <v>490</v>
      </c>
      <c r="H9759" s="103" t="s">
        <v>742</v>
      </c>
      <c r="I9759" s="103" t="s">
        <v>92</v>
      </c>
      <c r="J9759" s="215">
        <v>1470.75</v>
      </c>
      <c r="K9759" s="216" t="s">
        <v>88</v>
      </c>
    </row>
    <row r="9760" spans="1:11" x14ac:dyDescent="0.25">
      <c r="A9760" s="103" t="s">
        <v>806</v>
      </c>
      <c r="B9760" s="103" t="s">
        <v>347</v>
      </c>
      <c r="C9760" s="103" t="s">
        <v>473</v>
      </c>
      <c r="D9760" s="103" t="s">
        <v>145</v>
      </c>
      <c r="E9760" s="111"/>
      <c r="F9760" s="103" t="s">
        <v>474</v>
      </c>
      <c r="G9760" s="103" t="s">
        <v>490</v>
      </c>
      <c r="H9760" s="103" t="s">
        <v>742</v>
      </c>
      <c r="I9760" s="103" t="s">
        <v>92</v>
      </c>
      <c r="J9760" s="215">
        <v>1665</v>
      </c>
      <c r="K9760" s="216" t="s">
        <v>88</v>
      </c>
    </row>
    <row r="9761" spans="1:11" x14ac:dyDescent="0.25">
      <c r="A9761" s="103" t="s">
        <v>807</v>
      </c>
      <c r="B9761" s="103" t="s">
        <v>347</v>
      </c>
      <c r="C9761" s="103" t="s">
        <v>473</v>
      </c>
      <c r="D9761" s="103" t="s">
        <v>145</v>
      </c>
      <c r="E9761" s="111"/>
      <c r="F9761" s="103" t="s">
        <v>474</v>
      </c>
      <c r="G9761" s="103" t="s">
        <v>490</v>
      </c>
      <c r="H9761" s="103" t="s">
        <v>742</v>
      </c>
      <c r="I9761" s="103" t="s">
        <v>92</v>
      </c>
      <c r="J9761" s="215">
        <v>2747.25</v>
      </c>
      <c r="K9761" s="216" t="s">
        <v>88</v>
      </c>
    </row>
    <row r="9762" spans="1:11" x14ac:dyDescent="0.25">
      <c r="A9762" s="103" t="s">
        <v>808</v>
      </c>
      <c r="B9762" s="103" t="s">
        <v>347</v>
      </c>
      <c r="C9762" s="103" t="s">
        <v>473</v>
      </c>
      <c r="D9762" s="103" t="s">
        <v>145</v>
      </c>
      <c r="E9762" s="111"/>
      <c r="F9762" s="103" t="s">
        <v>474</v>
      </c>
      <c r="G9762" s="103" t="s">
        <v>650</v>
      </c>
      <c r="H9762" s="103" t="s">
        <v>651</v>
      </c>
      <c r="I9762" s="103" t="s">
        <v>92</v>
      </c>
      <c r="J9762" s="215">
        <v>2386.5</v>
      </c>
      <c r="K9762" s="216" t="s">
        <v>88</v>
      </c>
    </row>
    <row r="9763" spans="1:11" x14ac:dyDescent="0.25">
      <c r="A9763" s="103" t="s">
        <v>809</v>
      </c>
      <c r="B9763" s="103" t="s">
        <v>347</v>
      </c>
      <c r="C9763" s="103" t="s">
        <v>473</v>
      </c>
      <c r="D9763" s="103" t="s">
        <v>145</v>
      </c>
      <c r="E9763" s="111"/>
      <c r="F9763" s="103" t="s">
        <v>474</v>
      </c>
      <c r="G9763" s="103" t="s">
        <v>650</v>
      </c>
      <c r="H9763" s="103" t="s">
        <v>651</v>
      </c>
      <c r="I9763" s="103" t="s">
        <v>92</v>
      </c>
      <c r="J9763" s="215">
        <v>1977.19</v>
      </c>
      <c r="K9763" s="216" t="s">
        <v>88</v>
      </c>
    </row>
    <row r="9764" spans="1:11" x14ac:dyDescent="0.25">
      <c r="A9764" s="103" t="s">
        <v>810</v>
      </c>
      <c r="B9764" s="103" t="s">
        <v>347</v>
      </c>
      <c r="C9764" s="103" t="s">
        <v>473</v>
      </c>
      <c r="D9764" s="103" t="s">
        <v>145</v>
      </c>
      <c r="E9764" s="111"/>
      <c r="F9764" s="103" t="s">
        <v>474</v>
      </c>
      <c r="G9764" s="103" t="s">
        <v>650</v>
      </c>
      <c r="H9764" s="103" t="s">
        <v>651</v>
      </c>
      <c r="I9764" s="103" t="s">
        <v>92</v>
      </c>
      <c r="J9764" s="215">
        <v>1637.25</v>
      </c>
      <c r="K9764" s="216" t="s">
        <v>88</v>
      </c>
    </row>
    <row r="9765" spans="1:11" x14ac:dyDescent="0.25">
      <c r="A9765" s="103" t="s">
        <v>1038</v>
      </c>
      <c r="B9765" s="103" t="s">
        <v>347</v>
      </c>
      <c r="C9765" s="103" t="s">
        <v>473</v>
      </c>
      <c r="D9765" s="103" t="s">
        <v>145</v>
      </c>
      <c r="E9765" s="111"/>
      <c r="F9765" s="103" t="s">
        <v>474</v>
      </c>
      <c r="G9765" s="103" t="s">
        <v>650</v>
      </c>
      <c r="H9765" s="103" t="s">
        <v>651</v>
      </c>
      <c r="I9765" s="103" t="s">
        <v>92</v>
      </c>
      <c r="J9765" s="215">
        <v>1963.31</v>
      </c>
      <c r="K9765" s="216" t="s">
        <v>88</v>
      </c>
    </row>
    <row r="9766" spans="1:11" x14ac:dyDescent="0.25">
      <c r="A9766" s="103" t="s">
        <v>806</v>
      </c>
      <c r="B9766" s="103" t="s">
        <v>347</v>
      </c>
      <c r="C9766" s="103" t="s">
        <v>473</v>
      </c>
      <c r="D9766" s="103" t="s">
        <v>145</v>
      </c>
      <c r="E9766" s="111"/>
      <c r="F9766" s="103" t="s">
        <v>474</v>
      </c>
      <c r="G9766" s="103" t="s">
        <v>650</v>
      </c>
      <c r="H9766" s="103" t="s">
        <v>651</v>
      </c>
      <c r="I9766" s="103" t="s">
        <v>92</v>
      </c>
      <c r="J9766" s="215">
        <v>2386.5</v>
      </c>
      <c r="K9766" s="216" t="s">
        <v>88</v>
      </c>
    </row>
    <row r="9767" spans="1:11" x14ac:dyDescent="0.25">
      <c r="A9767" s="103" t="s">
        <v>807</v>
      </c>
      <c r="B9767" s="103" t="s">
        <v>347</v>
      </c>
      <c r="C9767" s="103" t="s">
        <v>473</v>
      </c>
      <c r="D9767" s="103" t="s">
        <v>145</v>
      </c>
      <c r="E9767" s="111"/>
      <c r="F9767" s="103" t="s">
        <v>474</v>
      </c>
      <c r="G9767" s="103" t="s">
        <v>650</v>
      </c>
      <c r="H9767" s="103" t="s">
        <v>651</v>
      </c>
      <c r="I9767" s="103" t="s">
        <v>92</v>
      </c>
      <c r="J9767" s="215">
        <v>3510.38</v>
      </c>
      <c r="K9767" s="216" t="s">
        <v>88</v>
      </c>
    </row>
    <row r="9768" spans="1:11" x14ac:dyDescent="0.25">
      <c r="A9768" s="103" t="s">
        <v>808</v>
      </c>
      <c r="B9768" s="103" t="s">
        <v>347</v>
      </c>
      <c r="C9768" s="103" t="s">
        <v>473</v>
      </c>
      <c r="D9768" s="103" t="s">
        <v>145</v>
      </c>
      <c r="E9768" s="111"/>
      <c r="F9768" s="103" t="s">
        <v>474</v>
      </c>
      <c r="G9768" s="103" t="s">
        <v>94</v>
      </c>
      <c r="H9768" s="103" t="s">
        <v>397</v>
      </c>
      <c r="I9768" s="103" t="s">
        <v>92</v>
      </c>
      <c r="J9768" s="215">
        <v>527.25</v>
      </c>
      <c r="K9768" s="216" t="s">
        <v>88</v>
      </c>
    </row>
    <row r="9769" spans="1:11" x14ac:dyDescent="0.25">
      <c r="A9769" s="103" t="s">
        <v>809</v>
      </c>
      <c r="B9769" s="103" t="s">
        <v>347</v>
      </c>
      <c r="C9769" s="103" t="s">
        <v>473</v>
      </c>
      <c r="D9769" s="103" t="s">
        <v>145</v>
      </c>
      <c r="E9769" s="111"/>
      <c r="F9769" s="103" t="s">
        <v>474</v>
      </c>
      <c r="G9769" s="103" t="s">
        <v>94</v>
      </c>
      <c r="H9769" s="103" t="s">
        <v>397</v>
      </c>
      <c r="I9769" s="103" t="s">
        <v>92</v>
      </c>
      <c r="J9769" s="215">
        <v>693.75</v>
      </c>
      <c r="K9769" s="216" t="s">
        <v>88</v>
      </c>
    </row>
    <row r="9770" spans="1:11" x14ac:dyDescent="0.25">
      <c r="A9770" s="103" t="s">
        <v>810</v>
      </c>
      <c r="B9770" s="103" t="s">
        <v>347</v>
      </c>
      <c r="C9770" s="103" t="s">
        <v>473</v>
      </c>
      <c r="D9770" s="103" t="s">
        <v>145</v>
      </c>
      <c r="E9770" s="111"/>
      <c r="F9770" s="103" t="s">
        <v>474</v>
      </c>
      <c r="G9770" s="103" t="s">
        <v>94</v>
      </c>
      <c r="H9770" s="103" t="s">
        <v>397</v>
      </c>
      <c r="I9770" s="103" t="s">
        <v>92</v>
      </c>
      <c r="J9770" s="215">
        <v>194.25</v>
      </c>
      <c r="K9770" s="216" t="s">
        <v>88</v>
      </c>
    </row>
    <row r="9771" spans="1:11" x14ac:dyDescent="0.25">
      <c r="A9771" s="103" t="s">
        <v>1038</v>
      </c>
      <c r="B9771" s="103" t="s">
        <v>347</v>
      </c>
      <c r="C9771" s="103" t="s">
        <v>473</v>
      </c>
      <c r="D9771" s="103" t="s">
        <v>145</v>
      </c>
      <c r="E9771" s="111"/>
      <c r="F9771" s="103" t="s">
        <v>474</v>
      </c>
      <c r="G9771" s="103" t="s">
        <v>94</v>
      </c>
      <c r="H9771" s="103" t="s">
        <v>397</v>
      </c>
      <c r="I9771" s="103" t="s">
        <v>92</v>
      </c>
      <c r="J9771" s="215">
        <v>749.25</v>
      </c>
      <c r="K9771" s="216" t="s">
        <v>88</v>
      </c>
    </row>
    <row r="9772" spans="1:11" x14ac:dyDescent="0.25">
      <c r="A9772" s="103" t="s">
        <v>806</v>
      </c>
      <c r="B9772" s="103" t="s">
        <v>347</v>
      </c>
      <c r="C9772" s="103" t="s">
        <v>473</v>
      </c>
      <c r="D9772" s="103" t="s">
        <v>145</v>
      </c>
      <c r="E9772" s="111"/>
      <c r="F9772" s="103" t="s">
        <v>474</v>
      </c>
      <c r="G9772" s="103" t="s">
        <v>94</v>
      </c>
      <c r="H9772" s="103" t="s">
        <v>397</v>
      </c>
      <c r="I9772" s="103" t="s">
        <v>92</v>
      </c>
      <c r="J9772" s="215">
        <v>985.13</v>
      </c>
      <c r="K9772" s="216" t="s">
        <v>88</v>
      </c>
    </row>
    <row r="9773" spans="1:11" x14ac:dyDescent="0.25">
      <c r="A9773" s="103" t="s">
        <v>807</v>
      </c>
      <c r="B9773" s="103" t="s">
        <v>347</v>
      </c>
      <c r="C9773" s="103" t="s">
        <v>473</v>
      </c>
      <c r="D9773" s="103" t="s">
        <v>145</v>
      </c>
      <c r="E9773" s="111"/>
      <c r="F9773" s="103" t="s">
        <v>474</v>
      </c>
      <c r="G9773" s="103" t="s">
        <v>94</v>
      </c>
      <c r="H9773" s="103" t="s">
        <v>397</v>
      </c>
      <c r="I9773" s="103" t="s">
        <v>92</v>
      </c>
      <c r="J9773" s="215">
        <v>1096.1300000000001</v>
      </c>
      <c r="K9773" s="216" t="s">
        <v>88</v>
      </c>
    </row>
    <row r="9774" spans="1:11" x14ac:dyDescent="0.25">
      <c r="A9774" s="103" t="s">
        <v>808</v>
      </c>
      <c r="B9774" s="103" t="s">
        <v>347</v>
      </c>
      <c r="C9774" s="103" t="s">
        <v>473</v>
      </c>
      <c r="D9774" s="103" t="s">
        <v>145</v>
      </c>
      <c r="E9774" s="111"/>
      <c r="F9774" s="103" t="s">
        <v>474</v>
      </c>
      <c r="G9774" s="103" t="s">
        <v>120</v>
      </c>
      <c r="H9774" s="103" t="s">
        <v>398</v>
      </c>
      <c r="I9774" s="103" t="s">
        <v>92</v>
      </c>
      <c r="J9774" s="215">
        <v>624.38</v>
      </c>
      <c r="K9774" s="216" t="s">
        <v>88</v>
      </c>
    </row>
    <row r="9775" spans="1:11" x14ac:dyDescent="0.25">
      <c r="A9775" s="103" t="s">
        <v>809</v>
      </c>
      <c r="B9775" s="103" t="s">
        <v>347</v>
      </c>
      <c r="C9775" s="103" t="s">
        <v>473</v>
      </c>
      <c r="D9775" s="103" t="s">
        <v>145</v>
      </c>
      <c r="E9775" s="111"/>
      <c r="F9775" s="103" t="s">
        <v>474</v>
      </c>
      <c r="G9775" s="103" t="s">
        <v>120</v>
      </c>
      <c r="H9775" s="103" t="s">
        <v>398</v>
      </c>
      <c r="I9775" s="103" t="s">
        <v>92</v>
      </c>
      <c r="J9775" s="215">
        <v>1984.13</v>
      </c>
      <c r="K9775" s="216" t="s">
        <v>88</v>
      </c>
    </row>
    <row r="9776" spans="1:11" x14ac:dyDescent="0.25">
      <c r="A9776" s="103" t="s">
        <v>810</v>
      </c>
      <c r="B9776" s="103" t="s">
        <v>347</v>
      </c>
      <c r="C9776" s="103" t="s">
        <v>473</v>
      </c>
      <c r="D9776" s="103" t="s">
        <v>145</v>
      </c>
      <c r="E9776" s="111"/>
      <c r="F9776" s="103" t="s">
        <v>474</v>
      </c>
      <c r="G9776" s="103" t="s">
        <v>120</v>
      </c>
      <c r="H9776" s="103" t="s">
        <v>398</v>
      </c>
      <c r="I9776" s="103" t="s">
        <v>92</v>
      </c>
      <c r="J9776" s="215">
        <v>2306.0300000000002</v>
      </c>
      <c r="K9776" s="216" t="s">
        <v>88</v>
      </c>
    </row>
    <row r="9777" spans="1:11" x14ac:dyDescent="0.25">
      <c r="A9777" s="103" t="s">
        <v>1038</v>
      </c>
      <c r="B9777" s="103" t="s">
        <v>347</v>
      </c>
      <c r="C9777" s="103" t="s">
        <v>473</v>
      </c>
      <c r="D9777" s="103" t="s">
        <v>145</v>
      </c>
      <c r="E9777" s="111"/>
      <c r="F9777" s="103" t="s">
        <v>474</v>
      </c>
      <c r="G9777" s="103" t="s">
        <v>120</v>
      </c>
      <c r="H9777" s="103" t="s">
        <v>398</v>
      </c>
      <c r="I9777" s="103" t="s">
        <v>92</v>
      </c>
      <c r="J9777" s="215">
        <v>1075.31</v>
      </c>
      <c r="K9777" s="216" t="s">
        <v>88</v>
      </c>
    </row>
    <row r="9778" spans="1:11" x14ac:dyDescent="0.25">
      <c r="A9778" s="103" t="s">
        <v>806</v>
      </c>
      <c r="B9778" s="103" t="s">
        <v>347</v>
      </c>
      <c r="C9778" s="103" t="s">
        <v>473</v>
      </c>
      <c r="D9778" s="103" t="s">
        <v>145</v>
      </c>
      <c r="E9778" s="111"/>
      <c r="F9778" s="103" t="s">
        <v>474</v>
      </c>
      <c r="G9778" s="103" t="s">
        <v>120</v>
      </c>
      <c r="H9778" s="103" t="s">
        <v>398</v>
      </c>
      <c r="I9778" s="103" t="s">
        <v>92</v>
      </c>
      <c r="J9778" s="215">
        <v>1254.3</v>
      </c>
      <c r="K9778" s="216" t="s">
        <v>88</v>
      </c>
    </row>
    <row r="9779" spans="1:11" x14ac:dyDescent="0.25">
      <c r="A9779" s="103" t="s">
        <v>807</v>
      </c>
      <c r="B9779" s="103" t="s">
        <v>347</v>
      </c>
      <c r="C9779" s="103" t="s">
        <v>473</v>
      </c>
      <c r="D9779" s="103" t="s">
        <v>145</v>
      </c>
      <c r="E9779" s="111"/>
      <c r="F9779" s="103" t="s">
        <v>474</v>
      </c>
      <c r="G9779" s="103" t="s">
        <v>120</v>
      </c>
      <c r="H9779" s="103" t="s">
        <v>398</v>
      </c>
      <c r="I9779" s="103" t="s">
        <v>92</v>
      </c>
      <c r="J9779" s="215">
        <v>901.88</v>
      </c>
      <c r="K9779" s="216" t="s">
        <v>88</v>
      </c>
    </row>
    <row r="9780" spans="1:11" x14ac:dyDescent="0.25">
      <c r="A9780" s="103" t="s">
        <v>809</v>
      </c>
      <c r="B9780" s="103" t="s">
        <v>347</v>
      </c>
      <c r="C9780" s="103" t="s">
        <v>896</v>
      </c>
      <c r="D9780" s="103" t="s">
        <v>897</v>
      </c>
      <c r="E9780" s="103" t="s">
        <v>898</v>
      </c>
      <c r="F9780" s="103" t="s">
        <v>898</v>
      </c>
      <c r="G9780" s="103" t="s">
        <v>973</v>
      </c>
      <c r="H9780" s="103" t="s">
        <v>974</v>
      </c>
      <c r="I9780" s="103" t="s">
        <v>842</v>
      </c>
      <c r="J9780" s="215">
        <v>476.16</v>
      </c>
      <c r="K9780" s="216" t="s">
        <v>347</v>
      </c>
    </row>
    <row r="9781" spans="1:11" x14ac:dyDescent="0.25">
      <c r="A9781" s="103" t="s">
        <v>810</v>
      </c>
      <c r="B9781" s="103" t="s">
        <v>347</v>
      </c>
      <c r="C9781" s="103" t="s">
        <v>896</v>
      </c>
      <c r="D9781" s="103" t="s">
        <v>897</v>
      </c>
      <c r="E9781" s="103" t="s">
        <v>898</v>
      </c>
      <c r="F9781" s="103" t="s">
        <v>898</v>
      </c>
      <c r="G9781" s="103" t="s">
        <v>973</v>
      </c>
      <c r="H9781" s="103" t="s">
        <v>974</v>
      </c>
      <c r="I9781" s="103" t="s">
        <v>842</v>
      </c>
      <c r="J9781" s="215">
        <v>592.61</v>
      </c>
      <c r="K9781" s="216" t="s">
        <v>347</v>
      </c>
    </row>
    <row r="9782" spans="1:11" x14ac:dyDescent="0.25">
      <c r="A9782" s="103" t="s">
        <v>1038</v>
      </c>
      <c r="B9782" s="103" t="s">
        <v>347</v>
      </c>
      <c r="C9782" s="103" t="s">
        <v>896</v>
      </c>
      <c r="D9782" s="103" t="s">
        <v>897</v>
      </c>
      <c r="E9782" s="103" t="s">
        <v>898</v>
      </c>
      <c r="F9782" s="103" t="s">
        <v>898</v>
      </c>
      <c r="G9782" s="103" t="s">
        <v>973</v>
      </c>
      <c r="H9782" s="103" t="s">
        <v>974</v>
      </c>
      <c r="I9782" s="103" t="s">
        <v>842</v>
      </c>
      <c r="J9782" s="215">
        <v>101.38</v>
      </c>
      <c r="K9782" s="216" t="s">
        <v>347</v>
      </c>
    </row>
    <row r="9783" spans="1:11" x14ac:dyDescent="0.25">
      <c r="A9783" s="103" t="s">
        <v>806</v>
      </c>
      <c r="B9783" s="103" t="s">
        <v>347</v>
      </c>
      <c r="C9783" s="103" t="s">
        <v>896</v>
      </c>
      <c r="D9783" s="103" t="s">
        <v>897</v>
      </c>
      <c r="E9783" s="103" t="s">
        <v>898</v>
      </c>
      <c r="F9783" s="103" t="s">
        <v>898</v>
      </c>
      <c r="G9783" s="103" t="s">
        <v>973</v>
      </c>
      <c r="H9783" s="103" t="s">
        <v>974</v>
      </c>
      <c r="I9783" s="103" t="s">
        <v>842</v>
      </c>
      <c r="J9783" s="215">
        <v>476.16</v>
      </c>
      <c r="K9783" s="216" t="s">
        <v>347</v>
      </c>
    </row>
    <row r="9784" spans="1:11" x14ac:dyDescent="0.25">
      <c r="A9784" s="103" t="s">
        <v>807</v>
      </c>
      <c r="B9784" s="103" t="s">
        <v>347</v>
      </c>
      <c r="C9784" s="103" t="s">
        <v>896</v>
      </c>
      <c r="D9784" s="103" t="s">
        <v>897</v>
      </c>
      <c r="E9784" s="103" t="s">
        <v>898</v>
      </c>
      <c r="F9784" s="103" t="s">
        <v>898</v>
      </c>
      <c r="G9784" s="103" t="s">
        <v>973</v>
      </c>
      <c r="H9784" s="103" t="s">
        <v>974</v>
      </c>
      <c r="I9784" s="103" t="s">
        <v>842</v>
      </c>
      <c r="J9784" s="215">
        <v>484.15</v>
      </c>
      <c r="K9784" s="216" t="s">
        <v>347</v>
      </c>
    </row>
    <row r="9785" spans="1:11" x14ac:dyDescent="0.25">
      <c r="A9785" s="103" t="s">
        <v>808</v>
      </c>
      <c r="B9785" s="103" t="s">
        <v>347</v>
      </c>
      <c r="C9785" s="103" t="s">
        <v>899</v>
      </c>
      <c r="D9785" s="103" t="s">
        <v>900</v>
      </c>
      <c r="E9785" s="111"/>
      <c r="F9785" s="103" t="s">
        <v>901</v>
      </c>
      <c r="G9785" s="103" t="s">
        <v>213</v>
      </c>
      <c r="H9785" s="103" t="s">
        <v>355</v>
      </c>
      <c r="I9785" s="103" t="s">
        <v>842</v>
      </c>
      <c r="J9785" s="215">
        <v>17152.62</v>
      </c>
      <c r="K9785" s="216" t="s">
        <v>347</v>
      </c>
    </row>
    <row r="9786" spans="1:11" x14ac:dyDescent="0.25">
      <c r="A9786" s="103" t="s">
        <v>809</v>
      </c>
      <c r="B9786" s="103" t="s">
        <v>347</v>
      </c>
      <c r="C9786" s="103" t="s">
        <v>899</v>
      </c>
      <c r="D9786" s="103" t="s">
        <v>900</v>
      </c>
      <c r="E9786" s="111"/>
      <c r="F9786" s="103" t="s">
        <v>901</v>
      </c>
      <c r="G9786" s="103" t="s">
        <v>213</v>
      </c>
      <c r="H9786" s="103" t="s">
        <v>355</v>
      </c>
      <c r="I9786" s="103" t="s">
        <v>842</v>
      </c>
      <c r="J9786" s="215">
        <v>9132.2800000000007</v>
      </c>
      <c r="K9786" s="216" t="s">
        <v>347</v>
      </c>
    </row>
    <row r="9787" spans="1:11" x14ac:dyDescent="0.25">
      <c r="A9787" s="103" t="s">
        <v>810</v>
      </c>
      <c r="B9787" s="103" t="s">
        <v>347</v>
      </c>
      <c r="C9787" s="103" t="s">
        <v>899</v>
      </c>
      <c r="D9787" s="103" t="s">
        <v>900</v>
      </c>
      <c r="E9787" s="111"/>
      <c r="F9787" s="103" t="s">
        <v>901</v>
      </c>
      <c r="G9787" s="103" t="s">
        <v>213</v>
      </c>
      <c r="H9787" s="103" t="s">
        <v>355</v>
      </c>
      <c r="I9787" s="103" t="s">
        <v>842</v>
      </c>
      <c r="J9787" s="215">
        <v>16218.44</v>
      </c>
      <c r="K9787" s="216" t="s">
        <v>347</v>
      </c>
    </row>
    <row r="9788" spans="1:11" x14ac:dyDescent="0.25">
      <c r="A9788" s="103" t="s">
        <v>1038</v>
      </c>
      <c r="B9788" s="103" t="s">
        <v>347</v>
      </c>
      <c r="C9788" s="103" t="s">
        <v>899</v>
      </c>
      <c r="D9788" s="103" t="s">
        <v>900</v>
      </c>
      <c r="E9788" s="111"/>
      <c r="F9788" s="103" t="s">
        <v>901</v>
      </c>
      <c r="G9788" s="103" t="s">
        <v>213</v>
      </c>
      <c r="H9788" s="103" t="s">
        <v>355</v>
      </c>
      <c r="I9788" s="103" t="s">
        <v>842</v>
      </c>
      <c r="J9788" s="215">
        <v>36063.01</v>
      </c>
      <c r="K9788" s="216" t="s">
        <v>347</v>
      </c>
    </row>
    <row r="9789" spans="1:11" x14ac:dyDescent="0.25">
      <c r="A9789" s="103" t="s">
        <v>806</v>
      </c>
      <c r="B9789" s="103" t="s">
        <v>347</v>
      </c>
      <c r="C9789" s="103" t="s">
        <v>899</v>
      </c>
      <c r="D9789" s="103" t="s">
        <v>900</v>
      </c>
      <c r="E9789" s="111"/>
      <c r="F9789" s="103" t="s">
        <v>901</v>
      </c>
      <c r="G9789" s="103" t="s">
        <v>213</v>
      </c>
      <c r="H9789" s="103" t="s">
        <v>355</v>
      </c>
      <c r="I9789" s="103" t="s">
        <v>842</v>
      </c>
      <c r="J9789" s="215">
        <v>17279.060000000001</v>
      </c>
      <c r="K9789" s="216" t="s">
        <v>347</v>
      </c>
    </row>
    <row r="9790" spans="1:11" x14ac:dyDescent="0.25">
      <c r="A9790" s="103" t="s">
        <v>807</v>
      </c>
      <c r="B9790" s="103" t="s">
        <v>347</v>
      </c>
      <c r="C9790" s="103" t="s">
        <v>899</v>
      </c>
      <c r="D9790" s="103" t="s">
        <v>900</v>
      </c>
      <c r="E9790" s="111"/>
      <c r="F9790" s="103" t="s">
        <v>901</v>
      </c>
      <c r="G9790" s="103" t="s">
        <v>213</v>
      </c>
      <c r="H9790" s="103" t="s">
        <v>355</v>
      </c>
      <c r="I9790" s="103" t="s">
        <v>842</v>
      </c>
      <c r="J9790" s="215">
        <v>16867.46</v>
      </c>
      <c r="K9790" s="216" t="s">
        <v>347</v>
      </c>
    </row>
    <row r="9791" spans="1:11" x14ac:dyDescent="0.25">
      <c r="A9791" s="103" t="s">
        <v>808</v>
      </c>
      <c r="B9791" s="103" t="s">
        <v>347</v>
      </c>
      <c r="C9791" s="103" t="s">
        <v>904</v>
      </c>
      <c r="D9791" s="103" t="s">
        <v>905</v>
      </c>
      <c r="E9791" s="103" t="s">
        <v>906</v>
      </c>
      <c r="F9791" s="103" t="s">
        <v>906</v>
      </c>
      <c r="G9791" s="103" t="s">
        <v>543</v>
      </c>
      <c r="H9791" s="103" t="s">
        <v>544</v>
      </c>
      <c r="I9791" s="103" t="s">
        <v>842</v>
      </c>
      <c r="J9791" s="215">
        <v>140.61000000000001</v>
      </c>
      <c r="K9791" s="216" t="s">
        <v>344</v>
      </c>
    </row>
    <row r="9792" spans="1:11" x14ac:dyDescent="0.25">
      <c r="A9792" s="103" t="s">
        <v>807</v>
      </c>
      <c r="B9792" s="103" t="s">
        <v>347</v>
      </c>
      <c r="C9792" s="103" t="s">
        <v>904</v>
      </c>
      <c r="D9792" s="103" t="s">
        <v>905</v>
      </c>
      <c r="E9792" s="103" t="s">
        <v>906</v>
      </c>
      <c r="F9792" s="103" t="s">
        <v>906</v>
      </c>
      <c r="G9792" s="103" t="s">
        <v>172</v>
      </c>
      <c r="H9792" s="103" t="s">
        <v>345</v>
      </c>
      <c r="I9792" s="103" t="s">
        <v>842</v>
      </c>
      <c r="J9792" s="215">
        <v>1494.7</v>
      </c>
      <c r="K9792" s="216" t="s">
        <v>344</v>
      </c>
    </row>
    <row r="9793" spans="1:11" x14ac:dyDescent="0.25">
      <c r="A9793" s="103" t="s">
        <v>808</v>
      </c>
      <c r="B9793" s="103" t="s">
        <v>347</v>
      </c>
      <c r="C9793" s="103" t="s">
        <v>904</v>
      </c>
      <c r="D9793" s="103" t="s">
        <v>905</v>
      </c>
      <c r="E9793" s="111"/>
      <c r="F9793" s="103" t="s">
        <v>906</v>
      </c>
      <c r="G9793" s="103" t="s">
        <v>559</v>
      </c>
      <c r="H9793" s="103" t="s">
        <v>560</v>
      </c>
      <c r="I9793" s="103" t="s">
        <v>842</v>
      </c>
      <c r="J9793" s="215">
        <v>188.85</v>
      </c>
      <c r="K9793" s="216" t="s">
        <v>347</v>
      </c>
    </row>
    <row r="9794" spans="1:11" x14ac:dyDescent="0.25">
      <c r="A9794" s="103" t="s">
        <v>1038</v>
      </c>
      <c r="B9794" s="103" t="s">
        <v>347</v>
      </c>
      <c r="C9794" s="103" t="s">
        <v>904</v>
      </c>
      <c r="D9794" s="103" t="s">
        <v>905</v>
      </c>
      <c r="E9794" s="111"/>
      <c r="F9794" s="103" t="s">
        <v>906</v>
      </c>
      <c r="G9794" s="103" t="s">
        <v>559</v>
      </c>
      <c r="H9794" s="103" t="s">
        <v>560</v>
      </c>
      <c r="I9794" s="103" t="s">
        <v>842</v>
      </c>
      <c r="J9794" s="215">
        <v>213.42</v>
      </c>
      <c r="K9794" s="216" t="s">
        <v>347</v>
      </c>
    </row>
    <row r="9795" spans="1:11" x14ac:dyDescent="0.25">
      <c r="A9795" s="103" t="s">
        <v>807</v>
      </c>
      <c r="B9795" s="103" t="s">
        <v>347</v>
      </c>
      <c r="C9795" s="103" t="s">
        <v>904</v>
      </c>
      <c r="D9795" s="103" t="s">
        <v>905</v>
      </c>
      <c r="E9795" s="111"/>
      <c r="F9795" s="103" t="s">
        <v>906</v>
      </c>
      <c r="G9795" s="103" t="s">
        <v>559</v>
      </c>
      <c r="H9795" s="103" t="s">
        <v>560</v>
      </c>
      <c r="I9795" s="103" t="s">
        <v>842</v>
      </c>
      <c r="J9795" s="215">
        <v>63.67</v>
      </c>
      <c r="K9795" s="216" t="s">
        <v>347</v>
      </c>
    </row>
    <row r="9796" spans="1:11" x14ac:dyDescent="0.25">
      <c r="A9796" s="103" t="s">
        <v>808</v>
      </c>
      <c r="B9796" s="103" t="s">
        <v>347</v>
      </c>
      <c r="C9796" s="103" t="s">
        <v>904</v>
      </c>
      <c r="D9796" s="103" t="s">
        <v>905</v>
      </c>
      <c r="E9796" s="103" t="s">
        <v>906</v>
      </c>
      <c r="F9796" s="103" t="s">
        <v>906</v>
      </c>
      <c r="G9796" s="103" t="s">
        <v>561</v>
      </c>
      <c r="H9796" s="103" t="s">
        <v>562</v>
      </c>
      <c r="I9796" s="103" t="s">
        <v>842</v>
      </c>
      <c r="J9796" s="215">
        <v>260.61</v>
      </c>
      <c r="K9796" s="216" t="s">
        <v>347</v>
      </c>
    </row>
    <row r="9797" spans="1:11" x14ac:dyDescent="0.25">
      <c r="A9797" s="103" t="s">
        <v>809</v>
      </c>
      <c r="B9797" s="103" t="s">
        <v>347</v>
      </c>
      <c r="C9797" s="103" t="s">
        <v>904</v>
      </c>
      <c r="D9797" s="103" t="s">
        <v>905</v>
      </c>
      <c r="E9797" s="103" t="s">
        <v>906</v>
      </c>
      <c r="F9797" s="103" t="s">
        <v>906</v>
      </c>
      <c r="G9797" s="103" t="s">
        <v>561</v>
      </c>
      <c r="H9797" s="103" t="s">
        <v>562</v>
      </c>
      <c r="I9797" s="103" t="s">
        <v>842</v>
      </c>
      <c r="J9797" s="215">
        <v>266.56</v>
      </c>
      <c r="K9797" s="216" t="s">
        <v>347</v>
      </c>
    </row>
    <row r="9798" spans="1:11" x14ac:dyDescent="0.25">
      <c r="A9798" s="103" t="s">
        <v>808</v>
      </c>
      <c r="B9798" s="103" t="s">
        <v>347</v>
      </c>
      <c r="C9798" s="103" t="s">
        <v>904</v>
      </c>
      <c r="D9798" s="103" t="s">
        <v>905</v>
      </c>
      <c r="E9798" s="103" t="s">
        <v>906</v>
      </c>
      <c r="F9798" s="103" t="s">
        <v>906</v>
      </c>
      <c r="G9798" s="103" t="s">
        <v>171</v>
      </c>
      <c r="H9798" s="103" t="s">
        <v>348</v>
      </c>
      <c r="I9798" s="103" t="s">
        <v>842</v>
      </c>
      <c r="J9798" s="215">
        <v>260.61</v>
      </c>
      <c r="K9798" s="216" t="s">
        <v>347</v>
      </c>
    </row>
    <row r="9799" spans="1:11" x14ac:dyDescent="0.25">
      <c r="A9799" s="103" t="s">
        <v>808</v>
      </c>
      <c r="B9799" s="103" t="s">
        <v>347</v>
      </c>
      <c r="C9799" s="103" t="s">
        <v>904</v>
      </c>
      <c r="D9799" s="103" t="s">
        <v>905</v>
      </c>
      <c r="E9799" s="103" t="s">
        <v>906</v>
      </c>
      <c r="F9799" s="103" t="s">
        <v>906</v>
      </c>
      <c r="G9799" s="103" t="s">
        <v>211</v>
      </c>
      <c r="H9799" s="103" t="s">
        <v>349</v>
      </c>
      <c r="I9799" s="103" t="s">
        <v>842</v>
      </c>
      <c r="J9799" s="215">
        <v>339.61</v>
      </c>
      <c r="K9799" s="216" t="s">
        <v>347</v>
      </c>
    </row>
    <row r="9800" spans="1:11" x14ac:dyDescent="0.25">
      <c r="A9800" s="103" t="s">
        <v>809</v>
      </c>
      <c r="B9800" s="103" t="s">
        <v>347</v>
      </c>
      <c r="C9800" s="103" t="s">
        <v>904</v>
      </c>
      <c r="D9800" s="103" t="s">
        <v>905</v>
      </c>
      <c r="E9800" s="103" t="s">
        <v>906</v>
      </c>
      <c r="F9800" s="103" t="s">
        <v>906</v>
      </c>
      <c r="G9800" s="103" t="s">
        <v>211</v>
      </c>
      <c r="H9800" s="103" t="s">
        <v>349</v>
      </c>
      <c r="I9800" s="103" t="s">
        <v>842</v>
      </c>
      <c r="J9800" s="215">
        <v>701.02</v>
      </c>
      <c r="K9800" s="216" t="s">
        <v>347</v>
      </c>
    </row>
    <row r="9801" spans="1:11" x14ac:dyDescent="0.25">
      <c r="A9801" s="103" t="s">
        <v>807</v>
      </c>
      <c r="B9801" s="103" t="s">
        <v>347</v>
      </c>
      <c r="C9801" s="103" t="s">
        <v>904</v>
      </c>
      <c r="D9801" s="103" t="s">
        <v>905</v>
      </c>
      <c r="E9801" s="103" t="s">
        <v>906</v>
      </c>
      <c r="F9801" s="103" t="s">
        <v>906</v>
      </c>
      <c r="G9801" s="103" t="s">
        <v>211</v>
      </c>
      <c r="H9801" s="103" t="s">
        <v>349</v>
      </c>
      <c r="I9801" s="103" t="s">
        <v>842</v>
      </c>
      <c r="J9801" s="215">
        <v>5602</v>
      </c>
      <c r="K9801" s="216" t="s">
        <v>347</v>
      </c>
    </row>
    <row r="9802" spans="1:11" x14ac:dyDescent="0.25">
      <c r="A9802" s="103" t="s">
        <v>808</v>
      </c>
      <c r="B9802" s="103" t="s">
        <v>347</v>
      </c>
      <c r="C9802" s="103" t="s">
        <v>904</v>
      </c>
      <c r="D9802" s="103" t="s">
        <v>905</v>
      </c>
      <c r="E9802" s="103" t="s">
        <v>906</v>
      </c>
      <c r="F9802" s="103" t="s">
        <v>906</v>
      </c>
      <c r="G9802" s="103" t="s">
        <v>487</v>
      </c>
      <c r="H9802" s="103" t="s">
        <v>488</v>
      </c>
      <c r="I9802" s="103" t="s">
        <v>842</v>
      </c>
      <c r="J9802" s="215">
        <v>209</v>
      </c>
      <c r="K9802" s="216" t="s">
        <v>347</v>
      </c>
    </row>
    <row r="9803" spans="1:11" x14ac:dyDescent="0.25">
      <c r="A9803" s="103" t="s">
        <v>1038</v>
      </c>
      <c r="B9803" s="103" t="s">
        <v>347</v>
      </c>
      <c r="C9803" s="103" t="s">
        <v>904</v>
      </c>
      <c r="D9803" s="103" t="s">
        <v>905</v>
      </c>
      <c r="E9803" s="103" t="s">
        <v>906</v>
      </c>
      <c r="F9803" s="103" t="s">
        <v>906</v>
      </c>
      <c r="G9803" s="103" t="s">
        <v>487</v>
      </c>
      <c r="H9803" s="103" t="s">
        <v>488</v>
      </c>
      <c r="I9803" s="103" t="s">
        <v>842</v>
      </c>
      <c r="J9803" s="215">
        <v>227.23</v>
      </c>
      <c r="K9803" s="216" t="s">
        <v>347</v>
      </c>
    </row>
    <row r="9804" spans="1:11" x14ac:dyDescent="0.25">
      <c r="A9804" s="103" t="s">
        <v>806</v>
      </c>
      <c r="B9804" s="103" t="s">
        <v>347</v>
      </c>
      <c r="C9804" s="103" t="s">
        <v>904</v>
      </c>
      <c r="D9804" s="103" t="s">
        <v>905</v>
      </c>
      <c r="E9804" s="103" t="s">
        <v>906</v>
      </c>
      <c r="F9804" s="103" t="s">
        <v>906</v>
      </c>
      <c r="G9804" s="103" t="s">
        <v>487</v>
      </c>
      <c r="H9804" s="103" t="s">
        <v>488</v>
      </c>
      <c r="I9804" s="103" t="s">
        <v>842</v>
      </c>
      <c r="J9804" s="215">
        <v>279.57</v>
      </c>
      <c r="K9804" s="216" t="s">
        <v>347</v>
      </c>
    </row>
    <row r="9805" spans="1:11" x14ac:dyDescent="0.25">
      <c r="A9805" s="103" t="s">
        <v>808</v>
      </c>
      <c r="B9805" s="103" t="s">
        <v>347</v>
      </c>
      <c r="C9805" s="103" t="s">
        <v>904</v>
      </c>
      <c r="D9805" s="103" t="s">
        <v>905</v>
      </c>
      <c r="E9805" s="103" t="s">
        <v>906</v>
      </c>
      <c r="F9805" s="103" t="s">
        <v>906</v>
      </c>
      <c r="G9805" s="103" t="s">
        <v>555</v>
      </c>
      <c r="H9805" s="103" t="s">
        <v>556</v>
      </c>
      <c r="I9805" s="103" t="s">
        <v>842</v>
      </c>
      <c r="J9805" s="215">
        <v>52</v>
      </c>
      <c r="K9805" s="216" t="s">
        <v>347</v>
      </c>
    </row>
    <row r="9806" spans="1:11" x14ac:dyDescent="0.25">
      <c r="A9806" s="103" t="s">
        <v>808</v>
      </c>
      <c r="B9806" s="103" t="s">
        <v>347</v>
      </c>
      <c r="C9806" s="103" t="s">
        <v>904</v>
      </c>
      <c r="D9806" s="103" t="s">
        <v>905</v>
      </c>
      <c r="E9806" s="103" t="s">
        <v>906</v>
      </c>
      <c r="F9806" s="103" t="s">
        <v>906</v>
      </c>
      <c r="G9806" s="103" t="s">
        <v>210</v>
      </c>
      <c r="H9806" s="103" t="s">
        <v>350</v>
      </c>
      <c r="I9806" s="103" t="s">
        <v>842</v>
      </c>
      <c r="J9806" s="215">
        <v>-831.71</v>
      </c>
      <c r="K9806" s="216" t="s">
        <v>347</v>
      </c>
    </row>
    <row r="9807" spans="1:11" x14ac:dyDescent="0.25">
      <c r="A9807" s="103" t="s">
        <v>809</v>
      </c>
      <c r="B9807" s="103" t="s">
        <v>347</v>
      </c>
      <c r="C9807" s="103" t="s">
        <v>904</v>
      </c>
      <c r="D9807" s="103" t="s">
        <v>905</v>
      </c>
      <c r="E9807" s="103" t="s">
        <v>906</v>
      </c>
      <c r="F9807" s="103" t="s">
        <v>906</v>
      </c>
      <c r="G9807" s="103" t="s">
        <v>210</v>
      </c>
      <c r="H9807" s="103" t="s">
        <v>350</v>
      </c>
      <c r="I9807" s="103" t="s">
        <v>842</v>
      </c>
      <c r="J9807" s="215">
        <v>960.15</v>
      </c>
      <c r="K9807" s="216" t="s">
        <v>347</v>
      </c>
    </row>
    <row r="9808" spans="1:11" x14ac:dyDescent="0.25">
      <c r="A9808" s="103" t="s">
        <v>806</v>
      </c>
      <c r="B9808" s="103" t="s">
        <v>347</v>
      </c>
      <c r="C9808" s="103" t="s">
        <v>904</v>
      </c>
      <c r="D9808" s="103" t="s">
        <v>905</v>
      </c>
      <c r="E9808" s="103" t="s">
        <v>906</v>
      </c>
      <c r="F9808" s="103" t="s">
        <v>906</v>
      </c>
      <c r="G9808" s="103" t="s">
        <v>210</v>
      </c>
      <c r="H9808" s="103" t="s">
        <v>350</v>
      </c>
      <c r="I9808" s="103" t="s">
        <v>842</v>
      </c>
      <c r="J9808" s="215">
        <v>46.55</v>
      </c>
      <c r="K9808" s="216" t="s">
        <v>347</v>
      </c>
    </row>
    <row r="9809" spans="1:11" x14ac:dyDescent="0.25">
      <c r="A9809" s="103" t="s">
        <v>808</v>
      </c>
      <c r="B9809" s="103" t="s">
        <v>347</v>
      </c>
      <c r="C9809" s="103" t="s">
        <v>904</v>
      </c>
      <c r="D9809" s="103" t="s">
        <v>905</v>
      </c>
      <c r="E9809" s="103" t="s">
        <v>906</v>
      </c>
      <c r="F9809" s="103" t="s">
        <v>906</v>
      </c>
      <c r="G9809" s="103" t="s">
        <v>201</v>
      </c>
      <c r="H9809" s="103" t="s">
        <v>351</v>
      </c>
      <c r="I9809" s="103" t="s">
        <v>842</v>
      </c>
      <c r="J9809" s="215">
        <v>220.09</v>
      </c>
      <c r="K9809" s="216" t="s">
        <v>347</v>
      </c>
    </row>
    <row r="9810" spans="1:11" x14ac:dyDescent="0.25">
      <c r="A9810" s="103" t="s">
        <v>809</v>
      </c>
      <c r="B9810" s="103" t="s">
        <v>347</v>
      </c>
      <c r="C9810" s="103" t="s">
        <v>904</v>
      </c>
      <c r="D9810" s="103" t="s">
        <v>905</v>
      </c>
      <c r="E9810" s="103" t="s">
        <v>906</v>
      </c>
      <c r="F9810" s="103" t="s">
        <v>906</v>
      </c>
      <c r="G9810" s="103" t="s">
        <v>220</v>
      </c>
      <c r="H9810" s="103" t="s">
        <v>405</v>
      </c>
      <c r="I9810" s="103" t="s">
        <v>842</v>
      </c>
      <c r="J9810" s="215">
        <v>200.84</v>
      </c>
      <c r="K9810" s="216" t="s">
        <v>347</v>
      </c>
    </row>
    <row r="9811" spans="1:11" x14ac:dyDescent="0.25">
      <c r="A9811" s="103" t="s">
        <v>807</v>
      </c>
      <c r="B9811" s="103" t="s">
        <v>347</v>
      </c>
      <c r="C9811" s="103" t="s">
        <v>904</v>
      </c>
      <c r="D9811" s="103" t="s">
        <v>905</v>
      </c>
      <c r="E9811" s="103" t="s">
        <v>906</v>
      </c>
      <c r="F9811" s="103" t="s">
        <v>906</v>
      </c>
      <c r="G9811" s="103" t="s">
        <v>220</v>
      </c>
      <c r="H9811" s="103" t="s">
        <v>405</v>
      </c>
      <c r="I9811" s="103" t="s">
        <v>842</v>
      </c>
      <c r="J9811" s="215">
        <v>290.52999999999997</v>
      </c>
      <c r="K9811" s="216" t="s">
        <v>347</v>
      </c>
    </row>
    <row r="9812" spans="1:11" x14ac:dyDescent="0.25">
      <c r="A9812" s="103" t="s">
        <v>808</v>
      </c>
      <c r="B9812" s="103" t="s">
        <v>347</v>
      </c>
      <c r="C9812" s="103" t="s">
        <v>904</v>
      </c>
      <c r="D9812" s="103" t="s">
        <v>905</v>
      </c>
      <c r="E9812" s="103" t="s">
        <v>906</v>
      </c>
      <c r="F9812" s="103" t="s">
        <v>906</v>
      </c>
      <c r="G9812" s="103" t="s">
        <v>557</v>
      </c>
      <c r="H9812" s="103" t="s">
        <v>558</v>
      </c>
      <c r="I9812" s="103" t="s">
        <v>842</v>
      </c>
      <c r="J9812" s="215">
        <v>3156.15</v>
      </c>
      <c r="K9812" s="216" t="s">
        <v>347</v>
      </c>
    </row>
    <row r="9813" spans="1:11" x14ac:dyDescent="0.25">
      <c r="A9813" s="103" t="s">
        <v>806</v>
      </c>
      <c r="B9813" s="103" t="s">
        <v>347</v>
      </c>
      <c r="C9813" s="103" t="s">
        <v>904</v>
      </c>
      <c r="D9813" s="103" t="s">
        <v>905</v>
      </c>
      <c r="E9813" s="103" t="s">
        <v>906</v>
      </c>
      <c r="F9813" s="103" t="s">
        <v>906</v>
      </c>
      <c r="G9813" s="103" t="s">
        <v>557</v>
      </c>
      <c r="H9813" s="103" t="s">
        <v>558</v>
      </c>
      <c r="I9813" s="103" t="s">
        <v>842</v>
      </c>
      <c r="J9813" s="215">
        <v>1375.89</v>
      </c>
      <c r="K9813" s="216" t="s">
        <v>347</v>
      </c>
    </row>
    <row r="9814" spans="1:11" x14ac:dyDescent="0.25">
      <c r="A9814" s="103" t="s">
        <v>807</v>
      </c>
      <c r="B9814" s="103" t="s">
        <v>347</v>
      </c>
      <c r="C9814" s="103" t="s">
        <v>904</v>
      </c>
      <c r="D9814" s="103" t="s">
        <v>905</v>
      </c>
      <c r="E9814" s="103" t="s">
        <v>906</v>
      </c>
      <c r="F9814" s="103" t="s">
        <v>906</v>
      </c>
      <c r="G9814" s="103" t="s">
        <v>557</v>
      </c>
      <c r="H9814" s="103" t="s">
        <v>558</v>
      </c>
      <c r="I9814" s="103" t="s">
        <v>842</v>
      </c>
      <c r="J9814" s="215">
        <v>1536.48</v>
      </c>
      <c r="K9814" s="216" t="s">
        <v>347</v>
      </c>
    </row>
    <row r="9815" spans="1:11" x14ac:dyDescent="0.25">
      <c r="A9815" s="103" t="s">
        <v>808</v>
      </c>
      <c r="B9815" s="103" t="s">
        <v>347</v>
      </c>
      <c r="C9815" s="103" t="s">
        <v>904</v>
      </c>
      <c r="D9815" s="103" t="s">
        <v>905</v>
      </c>
      <c r="E9815" s="103" t="s">
        <v>906</v>
      </c>
      <c r="F9815" s="103" t="s">
        <v>906</v>
      </c>
      <c r="G9815" s="103" t="s">
        <v>204</v>
      </c>
      <c r="H9815" s="103" t="s">
        <v>353</v>
      </c>
      <c r="I9815" s="103" t="s">
        <v>842</v>
      </c>
      <c r="J9815" s="215">
        <v>-1864.07</v>
      </c>
      <c r="K9815" s="216" t="s">
        <v>347</v>
      </c>
    </row>
    <row r="9816" spans="1:11" x14ac:dyDescent="0.25">
      <c r="A9816" s="103" t="s">
        <v>810</v>
      </c>
      <c r="B9816" s="103" t="s">
        <v>347</v>
      </c>
      <c r="C9816" s="103" t="s">
        <v>904</v>
      </c>
      <c r="D9816" s="103" t="s">
        <v>905</v>
      </c>
      <c r="E9816" s="103" t="s">
        <v>906</v>
      </c>
      <c r="F9816" s="103" t="s">
        <v>906</v>
      </c>
      <c r="G9816" s="103" t="s">
        <v>204</v>
      </c>
      <c r="H9816" s="103" t="s">
        <v>353</v>
      </c>
      <c r="I9816" s="103" t="s">
        <v>842</v>
      </c>
      <c r="J9816" s="215">
        <v>596.95000000000005</v>
      </c>
      <c r="K9816" s="216" t="s">
        <v>347</v>
      </c>
    </row>
    <row r="9817" spans="1:11" x14ac:dyDescent="0.25">
      <c r="A9817" s="103" t="s">
        <v>806</v>
      </c>
      <c r="B9817" s="103" t="s">
        <v>347</v>
      </c>
      <c r="C9817" s="103" t="s">
        <v>904</v>
      </c>
      <c r="D9817" s="103" t="s">
        <v>905</v>
      </c>
      <c r="E9817" s="103" t="s">
        <v>906</v>
      </c>
      <c r="F9817" s="103" t="s">
        <v>906</v>
      </c>
      <c r="G9817" s="103" t="s">
        <v>204</v>
      </c>
      <c r="H9817" s="103" t="s">
        <v>353</v>
      </c>
      <c r="I9817" s="103" t="s">
        <v>842</v>
      </c>
      <c r="J9817" s="215">
        <v>2202.06</v>
      </c>
      <c r="K9817" s="216" t="s">
        <v>347</v>
      </c>
    </row>
    <row r="9818" spans="1:11" x14ac:dyDescent="0.25">
      <c r="A9818" s="103" t="s">
        <v>807</v>
      </c>
      <c r="B9818" s="103" t="s">
        <v>347</v>
      </c>
      <c r="C9818" s="103" t="s">
        <v>904</v>
      </c>
      <c r="D9818" s="103" t="s">
        <v>905</v>
      </c>
      <c r="E9818" s="103" t="s">
        <v>906</v>
      </c>
      <c r="F9818" s="103" t="s">
        <v>906</v>
      </c>
      <c r="G9818" s="103" t="s">
        <v>204</v>
      </c>
      <c r="H9818" s="103" t="s">
        <v>353</v>
      </c>
      <c r="I9818" s="103" t="s">
        <v>842</v>
      </c>
      <c r="J9818" s="215">
        <v>1268.8800000000001</v>
      </c>
      <c r="K9818" s="216" t="s">
        <v>347</v>
      </c>
    </row>
    <row r="9819" spans="1:11" x14ac:dyDescent="0.25">
      <c r="A9819" s="103" t="s">
        <v>808</v>
      </c>
      <c r="B9819" s="103" t="s">
        <v>347</v>
      </c>
      <c r="C9819" s="103" t="s">
        <v>904</v>
      </c>
      <c r="D9819" s="103" t="s">
        <v>905</v>
      </c>
      <c r="E9819" s="103" t="s">
        <v>906</v>
      </c>
      <c r="F9819" s="103" t="s">
        <v>906</v>
      </c>
      <c r="G9819" s="103" t="s">
        <v>207</v>
      </c>
      <c r="H9819" s="103" t="s">
        <v>354</v>
      </c>
      <c r="I9819" s="103" t="s">
        <v>842</v>
      </c>
      <c r="J9819" s="215">
        <v>8895.4699999999993</v>
      </c>
      <c r="K9819" s="216" t="s">
        <v>347</v>
      </c>
    </row>
    <row r="9820" spans="1:11" x14ac:dyDescent="0.25">
      <c r="A9820" s="103" t="s">
        <v>1038</v>
      </c>
      <c r="B9820" s="103" t="s">
        <v>347</v>
      </c>
      <c r="C9820" s="103" t="s">
        <v>904</v>
      </c>
      <c r="D9820" s="103" t="s">
        <v>905</v>
      </c>
      <c r="E9820" s="103" t="s">
        <v>906</v>
      </c>
      <c r="F9820" s="103" t="s">
        <v>906</v>
      </c>
      <c r="G9820" s="103" t="s">
        <v>207</v>
      </c>
      <c r="H9820" s="103" t="s">
        <v>354</v>
      </c>
      <c r="I9820" s="103" t="s">
        <v>842</v>
      </c>
      <c r="J9820" s="215">
        <v>4389.12</v>
      </c>
      <c r="K9820" s="216" t="s">
        <v>347</v>
      </c>
    </row>
    <row r="9821" spans="1:11" x14ac:dyDescent="0.25">
      <c r="A9821" s="103" t="s">
        <v>807</v>
      </c>
      <c r="B9821" s="103" t="s">
        <v>347</v>
      </c>
      <c r="C9821" s="103" t="s">
        <v>904</v>
      </c>
      <c r="D9821" s="103" t="s">
        <v>905</v>
      </c>
      <c r="E9821" s="103" t="s">
        <v>906</v>
      </c>
      <c r="F9821" s="103" t="s">
        <v>906</v>
      </c>
      <c r="G9821" s="103" t="s">
        <v>207</v>
      </c>
      <c r="H9821" s="103" t="s">
        <v>354</v>
      </c>
      <c r="I9821" s="103" t="s">
        <v>842</v>
      </c>
      <c r="J9821" s="215">
        <v>3626.24</v>
      </c>
      <c r="K9821" s="216" t="s">
        <v>347</v>
      </c>
    </row>
    <row r="9822" spans="1:11" x14ac:dyDescent="0.25">
      <c r="A9822" s="103" t="s">
        <v>808</v>
      </c>
      <c r="B9822" s="103" t="s">
        <v>347</v>
      </c>
      <c r="C9822" s="103" t="s">
        <v>904</v>
      </c>
      <c r="D9822" s="103" t="s">
        <v>905</v>
      </c>
      <c r="E9822" s="103" t="s">
        <v>906</v>
      </c>
      <c r="F9822" s="103" t="s">
        <v>906</v>
      </c>
      <c r="G9822" s="103" t="s">
        <v>219</v>
      </c>
      <c r="H9822" s="103" t="s">
        <v>406</v>
      </c>
      <c r="I9822" s="103" t="s">
        <v>842</v>
      </c>
      <c r="J9822" s="215">
        <v>788.58</v>
      </c>
      <c r="K9822" s="216" t="s">
        <v>347</v>
      </c>
    </row>
    <row r="9823" spans="1:11" x14ac:dyDescent="0.25">
      <c r="A9823" s="103" t="s">
        <v>810</v>
      </c>
      <c r="B9823" s="103" t="s">
        <v>347</v>
      </c>
      <c r="C9823" s="103" t="s">
        <v>904</v>
      </c>
      <c r="D9823" s="103" t="s">
        <v>905</v>
      </c>
      <c r="E9823" s="103" t="s">
        <v>906</v>
      </c>
      <c r="F9823" s="103" t="s">
        <v>906</v>
      </c>
      <c r="G9823" s="103" t="s">
        <v>219</v>
      </c>
      <c r="H9823" s="103" t="s">
        <v>406</v>
      </c>
      <c r="I9823" s="103" t="s">
        <v>842</v>
      </c>
      <c r="J9823" s="215">
        <v>412.11</v>
      </c>
      <c r="K9823" s="216" t="s">
        <v>347</v>
      </c>
    </row>
    <row r="9824" spans="1:11" x14ac:dyDescent="0.25">
      <c r="A9824" s="103" t="s">
        <v>1038</v>
      </c>
      <c r="B9824" s="103" t="s">
        <v>347</v>
      </c>
      <c r="C9824" s="103" t="s">
        <v>904</v>
      </c>
      <c r="D9824" s="103" t="s">
        <v>905</v>
      </c>
      <c r="E9824" s="103" t="s">
        <v>906</v>
      </c>
      <c r="F9824" s="103" t="s">
        <v>906</v>
      </c>
      <c r="G9824" s="103" t="s">
        <v>219</v>
      </c>
      <c r="H9824" s="103" t="s">
        <v>406</v>
      </c>
      <c r="I9824" s="103" t="s">
        <v>842</v>
      </c>
      <c r="J9824" s="215">
        <v>1019.86</v>
      </c>
      <c r="K9824" s="216" t="s">
        <v>347</v>
      </c>
    </row>
    <row r="9825" spans="1:11" x14ac:dyDescent="0.25">
      <c r="A9825" s="103" t="s">
        <v>806</v>
      </c>
      <c r="B9825" s="103" t="s">
        <v>347</v>
      </c>
      <c r="C9825" s="103" t="s">
        <v>904</v>
      </c>
      <c r="D9825" s="103" t="s">
        <v>905</v>
      </c>
      <c r="E9825" s="103" t="s">
        <v>906</v>
      </c>
      <c r="F9825" s="103" t="s">
        <v>906</v>
      </c>
      <c r="G9825" s="103" t="s">
        <v>219</v>
      </c>
      <c r="H9825" s="103" t="s">
        <v>406</v>
      </c>
      <c r="I9825" s="103" t="s">
        <v>842</v>
      </c>
      <c r="J9825" s="215">
        <v>755.67</v>
      </c>
      <c r="K9825" s="216" t="s">
        <v>347</v>
      </c>
    </row>
    <row r="9826" spans="1:11" x14ac:dyDescent="0.25">
      <c r="A9826" s="103" t="s">
        <v>807</v>
      </c>
      <c r="B9826" s="103" t="s">
        <v>347</v>
      </c>
      <c r="C9826" s="103" t="s">
        <v>904</v>
      </c>
      <c r="D9826" s="103" t="s">
        <v>905</v>
      </c>
      <c r="E9826" s="103" t="s">
        <v>906</v>
      </c>
      <c r="F9826" s="103" t="s">
        <v>906</v>
      </c>
      <c r="G9826" s="103" t="s">
        <v>219</v>
      </c>
      <c r="H9826" s="103" t="s">
        <v>406</v>
      </c>
      <c r="I9826" s="103" t="s">
        <v>842</v>
      </c>
      <c r="J9826" s="215">
        <v>4464.16</v>
      </c>
      <c r="K9826" s="216" t="s">
        <v>347</v>
      </c>
    </row>
    <row r="9827" spans="1:11" x14ac:dyDescent="0.25">
      <c r="A9827" s="103" t="s">
        <v>808</v>
      </c>
      <c r="B9827" s="103" t="s">
        <v>347</v>
      </c>
      <c r="C9827" s="103" t="s">
        <v>904</v>
      </c>
      <c r="D9827" s="103" t="s">
        <v>905</v>
      </c>
      <c r="E9827" s="103" t="s">
        <v>906</v>
      </c>
      <c r="F9827" s="103" t="s">
        <v>906</v>
      </c>
      <c r="G9827" s="103" t="s">
        <v>213</v>
      </c>
      <c r="H9827" s="103" t="s">
        <v>355</v>
      </c>
      <c r="I9827" s="103" t="s">
        <v>842</v>
      </c>
      <c r="J9827" s="215">
        <v>578.24</v>
      </c>
      <c r="K9827" s="216" t="s">
        <v>347</v>
      </c>
    </row>
    <row r="9828" spans="1:11" x14ac:dyDescent="0.25">
      <c r="A9828" s="103" t="s">
        <v>809</v>
      </c>
      <c r="B9828" s="103" t="s">
        <v>347</v>
      </c>
      <c r="C9828" s="103" t="s">
        <v>904</v>
      </c>
      <c r="D9828" s="103" t="s">
        <v>905</v>
      </c>
      <c r="E9828" s="103" t="s">
        <v>906</v>
      </c>
      <c r="F9828" s="103" t="s">
        <v>906</v>
      </c>
      <c r="G9828" s="103" t="s">
        <v>213</v>
      </c>
      <c r="H9828" s="103" t="s">
        <v>355</v>
      </c>
      <c r="I9828" s="103" t="s">
        <v>842</v>
      </c>
      <c r="J9828" s="215">
        <v>-177.26</v>
      </c>
      <c r="K9828" s="216" t="s">
        <v>347</v>
      </c>
    </row>
    <row r="9829" spans="1:11" x14ac:dyDescent="0.25">
      <c r="A9829" s="103" t="s">
        <v>810</v>
      </c>
      <c r="B9829" s="103" t="s">
        <v>347</v>
      </c>
      <c r="C9829" s="103" t="s">
        <v>904</v>
      </c>
      <c r="D9829" s="103" t="s">
        <v>905</v>
      </c>
      <c r="E9829" s="103" t="s">
        <v>906</v>
      </c>
      <c r="F9829" s="103" t="s">
        <v>906</v>
      </c>
      <c r="G9829" s="103" t="s">
        <v>213</v>
      </c>
      <c r="H9829" s="103" t="s">
        <v>355</v>
      </c>
      <c r="I9829" s="103" t="s">
        <v>842</v>
      </c>
      <c r="J9829" s="215">
        <v>1082.6600000000001</v>
      </c>
      <c r="K9829" s="216" t="s">
        <v>347</v>
      </c>
    </row>
    <row r="9830" spans="1:11" x14ac:dyDescent="0.25">
      <c r="A9830" s="103" t="s">
        <v>1038</v>
      </c>
      <c r="B9830" s="103" t="s">
        <v>347</v>
      </c>
      <c r="C9830" s="103" t="s">
        <v>904</v>
      </c>
      <c r="D9830" s="103" t="s">
        <v>905</v>
      </c>
      <c r="E9830" s="103" t="s">
        <v>906</v>
      </c>
      <c r="F9830" s="103" t="s">
        <v>906</v>
      </c>
      <c r="G9830" s="103" t="s">
        <v>213</v>
      </c>
      <c r="H9830" s="103" t="s">
        <v>355</v>
      </c>
      <c r="I9830" s="103" t="s">
        <v>842</v>
      </c>
      <c r="J9830" s="215">
        <v>1780.65</v>
      </c>
      <c r="K9830" s="216" t="s">
        <v>347</v>
      </c>
    </row>
    <row r="9831" spans="1:11" x14ac:dyDescent="0.25">
      <c r="A9831" s="103" t="s">
        <v>806</v>
      </c>
      <c r="B9831" s="103" t="s">
        <v>347</v>
      </c>
      <c r="C9831" s="103" t="s">
        <v>904</v>
      </c>
      <c r="D9831" s="103" t="s">
        <v>905</v>
      </c>
      <c r="E9831" s="103" t="s">
        <v>906</v>
      </c>
      <c r="F9831" s="103" t="s">
        <v>906</v>
      </c>
      <c r="G9831" s="103" t="s">
        <v>213</v>
      </c>
      <c r="H9831" s="103" t="s">
        <v>355</v>
      </c>
      <c r="I9831" s="103" t="s">
        <v>842</v>
      </c>
      <c r="J9831" s="215">
        <v>133.29</v>
      </c>
      <c r="K9831" s="216" t="s">
        <v>347</v>
      </c>
    </row>
    <row r="9832" spans="1:11" x14ac:dyDescent="0.25">
      <c r="A9832" s="103" t="s">
        <v>807</v>
      </c>
      <c r="B9832" s="103" t="s">
        <v>347</v>
      </c>
      <c r="C9832" s="103" t="s">
        <v>904</v>
      </c>
      <c r="D9832" s="103" t="s">
        <v>905</v>
      </c>
      <c r="E9832" s="103" t="s">
        <v>906</v>
      </c>
      <c r="F9832" s="103" t="s">
        <v>906</v>
      </c>
      <c r="G9832" s="103" t="s">
        <v>213</v>
      </c>
      <c r="H9832" s="103" t="s">
        <v>355</v>
      </c>
      <c r="I9832" s="103" t="s">
        <v>842</v>
      </c>
      <c r="J9832" s="215">
        <v>3986.14</v>
      </c>
      <c r="K9832" s="216" t="s">
        <v>347</v>
      </c>
    </row>
    <row r="9833" spans="1:11" x14ac:dyDescent="0.25">
      <c r="A9833" s="103" t="s">
        <v>808</v>
      </c>
      <c r="B9833" s="103" t="s">
        <v>347</v>
      </c>
      <c r="C9833" s="103" t="s">
        <v>904</v>
      </c>
      <c r="D9833" s="103" t="s">
        <v>905</v>
      </c>
      <c r="E9833" s="103" t="s">
        <v>906</v>
      </c>
      <c r="F9833" s="103" t="s">
        <v>906</v>
      </c>
      <c r="G9833" s="103" t="s">
        <v>740</v>
      </c>
      <c r="H9833" s="103" t="s">
        <v>741</v>
      </c>
      <c r="I9833" s="103" t="s">
        <v>842</v>
      </c>
      <c r="J9833" s="215">
        <v>695.25</v>
      </c>
      <c r="K9833" s="216" t="s">
        <v>88</v>
      </c>
    </row>
    <row r="9834" spans="1:11" x14ac:dyDescent="0.25">
      <c r="A9834" s="103" t="s">
        <v>807</v>
      </c>
      <c r="B9834" s="103" t="s">
        <v>347</v>
      </c>
      <c r="C9834" s="103" t="s">
        <v>904</v>
      </c>
      <c r="D9834" s="103" t="s">
        <v>905</v>
      </c>
      <c r="E9834" s="103" t="s">
        <v>906</v>
      </c>
      <c r="F9834" s="103" t="s">
        <v>906</v>
      </c>
      <c r="G9834" s="103" t="s">
        <v>740</v>
      </c>
      <c r="H9834" s="103" t="s">
        <v>741</v>
      </c>
      <c r="I9834" s="103" t="s">
        <v>842</v>
      </c>
      <c r="J9834" s="215">
        <v>504.29</v>
      </c>
      <c r="K9834" s="216" t="s">
        <v>88</v>
      </c>
    </row>
    <row r="9835" spans="1:11" x14ac:dyDescent="0.25">
      <c r="A9835" s="103" t="s">
        <v>807</v>
      </c>
      <c r="B9835" s="103" t="s">
        <v>347</v>
      </c>
      <c r="C9835" s="103" t="s">
        <v>904</v>
      </c>
      <c r="D9835" s="103" t="s">
        <v>905</v>
      </c>
      <c r="E9835" s="103" t="s">
        <v>906</v>
      </c>
      <c r="F9835" s="103" t="s">
        <v>906</v>
      </c>
      <c r="G9835" s="103" t="s">
        <v>490</v>
      </c>
      <c r="H9835" s="103" t="s">
        <v>742</v>
      </c>
      <c r="I9835" s="103" t="s">
        <v>842</v>
      </c>
      <c r="J9835" s="215">
        <v>704.26</v>
      </c>
      <c r="K9835" s="216" t="s">
        <v>88</v>
      </c>
    </row>
    <row r="9836" spans="1:11" x14ac:dyDescent="0.25">
      <c r="A9836" s="103" t="s">
        <v>807</v>
      </c>
      <c r="B9836" s="103" t="s">
        <v>347</v>
      </c>
      <c r="C9836" s="103" t="s">
        <v>904</v>
      </c>
      <c r="D9836" s="103" t="s">
        <v>905</v>
      </c>
      <c r="E9836" s="103" t="s">
        <v>906</v>
      </c>
      <c r="F9836" s="103" t="s">
        <v>906</v>
      </c>
      <c r="G9836" s="103" t="s">
        <v>124</v>
      </c>
      <c r="H9836" s="103" t="s">
        <v>394</v>
      </c>
      <c r="I9836" s="103" t="s">
        <v>842</v>
      </c>
      <c r="J9836" s="215">
        <v>630.35</v>
      </c>
      <c r="K9836" s="216" t="s">
        <v>88</v>
      </c>
    </row>
    <row r="9837" spans="1:11" x14ac:dyDescent="0.25">
      <c r="A9837" s="103" t="s">
        <v>809</v>
      </c>
      <c r="B9837" s="103" t="s">
        <v>347</v>
      </c>
      <c r="C9837" s="103" t="s">
        <v>904</v>
      </c>
      <c r="D9837" s="103" t="s">
        <v>905</v>
      </c>
      <c r="E9837" s="103" t="s">
        <v>906</v>
      </c>
      <c r="F9837" s="103" t="s">
        <v>906</v>
      </c>
      <c r="G9837" s="103" t="s">
        <v>491</v>
      </c>
      <c r="H9837" s="103" t="s">
        <v>492</v>
      </c>
      <c r="I9837" s="103" t="s">
        <v>842</v>
      </c>
      <c r="J9837" s="215">
        <v>1741.99</v>
      </c>
      <c r="K9837" s="216" t="s">
        <v>88</v>
      </c>
    </row>
    <row r="9838" spans="1:11" x14ac:dyDescent="0.25">
      <c r="A9838" s="103" t="s">
        <v>810</v>
      </c>
      <c r="B9838" s="103" t="s">
        <v>347</v>
      </c>
      <c r="C9838" s="103" t="s">
        <v>904</v>
      </c>
      <c r="D9838" s="103" t="s">
        <v>907</v>
      </c>
      <c r="E9838" s="103" t="s">
        <v>908</v>
      </c>
      <c r="F9838" s="103" t="s">
        <v>908</v>
      </c>
      <c r="G9838" s="103" t="s">
        <v>561</v>
      </c>
      <c r="H9838" s="103" t="s">
        <v>562</v>
      </c>
      <c r="I9838" s="103" t="s">
        <v>842</v>
      </c>
      <c r="J9838" s="215">
        <v>603.4</v>
      </c>
      <c r="K9838" s="216" t="s">
        <v>347</v>
      </c>
    </row>
    <row r="9839" spans="1:11" x14ac:dyDescent="0.25">
      <c r="A9839" s="103" t="s">
        <v>809</v>
      </c>
      <c r="B9839" s="103" t="s">
        <v>347</v>
      </c>
      <c r="C9839" s="103" t="s">
        <v>904</v>
      </c>
      <c r="D9839" s="103" t="s">
        <v>907</v>
      </c>
      <c r="E9839" s="103" t="s">
        <v>908</v>
      </c>
      <c r="F9839" s="103" t="s">
        <v>908</v>
      </c>
      <c r="G9839" s="103" t="s">
        <v>207</v>
      </c>
      <c r="H9839" s="103" t="s">
        <v>354</v>
      </c>
      <c r="I9839" s="103" t="s">
        <v>842</v>
      </c>
      <c r="J9839" s="215">
        <v>1066.8800000000001</v>
      </c>
      <c r="K9839" s="216" t="s">
        <v>347</v>
      </c>
    </row>
    <row r="9840" spans="1:11" x14ac:dyDescent="0.25">
      <c r="A9840" s="103" t="s">
        <v>806</v>
      </c>
      <c r="B9840" s="103" t="s">
        <v>347</v>
      </c>
      <c r="C9840" s="103" t="s">
        <v>904</v>
      </c>
      <c r="D9840" s="103" t="s">
        <v>907</v>
      </c>
      <c r="E9840" s="103" t="s">
        <v>908</v>
      </c>
      <c r="F9840" s="103" t="s">
        <v>908</v>
      </c>
      <c r="G9840" s="103" t="s">
        <v>213</v>
      </c>
      <c r="H9840" s="103" t="s">
        <v>355</v>
      </c>
      <c r="I9840" s="103" t="s">
        <v>842</v>
      </c>
      <c r="J9840" s="215">
        <v>594.24</v>
      </c>
      <c r="K9840" s="216" t="s">
        <v>347</v>
      </c>
    </row>
    <row r="9841" spans="1:11" x14ac:dyDescent="0.25">
      <c r="A9841" s="103" t="s">
        <v>807</v>
      </c>
      <c r="B9841" s="103" t="s">
        <v>347</v>
      </c>
      <c r="C9841" s="103" t="s">
        <v>904</v>
      </c>
      <c r="D9841" s="103" t="s">
        <v>907</v>
      </c>
      <c r="E9841" s="103" t="s">
        <v>908</v>
      </c>
      <c r="F9841" s="103" t="s">
        <v>908</v>
      </c>
      <c r="G9841" s="103" t="s">
        <v>740</v>
      </c>
      <c r="H9841" s="103" t="s">
        <v>741</v>
      </c>
      <c r="I9841" s="103" t="s">
        <v>842</v>
      </c>
      <c r="J9841" s="215">
        <v>316.12</v>
      </c>
      <c r="K9841" s="216" t="s">
        <v>88</v>
      </c>
    </row>
    <row r="9842" spans="1:11" x14ac:dyDescent="0.25">
      <c r="A9842" s="103" t="s">
        <v>808</v>
      </c>
      <c r="B9842" s="103" t="s">
        <v>347</v>
      </c>
      <c r="C9842" s="103" t="s">
        <v>904</v>
      </c>
      <c r="D9842" s="103" t="s">
        <v>907</v>
      </c>
      <c r="E9842" s="103" t="s">
        <v>908</v>
      </c>
      <c r="F9842" s="103" t="s">
        <v>908</v>
      </c>
      <c r="G9842" s="103" t="s">
        <v>490</v>
      </c>
      <c r="H9842" s="103" t="s">
        <v>742</v>
      </c>
      <c r="I9842" s="103" t="s">
        <v>842</v>
      </c>
      <c r="J9842" s="215">
        <v>149.57</v>
      </c>
      <c r="K9842" s="216" t="s">
        <v>88</v>
      </c>
    </row>
    <row r="9843" spans="1:11" x14ac:dyDescent="0.25">
      <c r="A9843" s="103" t="s">
        <v>807</v>
      </c>
      <c r="B9843" s="103" t="s">
        <v>347</v>
      </c>
      <c r="C9843" s="103" t="s">
        <v>904</v>
      </c>
      <c r="D9843" s="103" t="s">
        <v>909</v>
      </c>
      <c r="E9843" s="103" t="s">
        <v>910</v>
      </c>
      <c r="F9843" s="103" t="s">
        <v>910</v>
      </c>
      <c r="G9843" s="103" t="s">
        <v>172</v>
      </c>
      <c r="H9843" s="103" t="s">
        <v>345</v>
      </c>
      <c r="I9843" s="103" t="s">
        <v>842</v>
      </c>
      <c r="J9843" s="215">
        <v>17.32</v>
      </c>
      <c r="K9843" s="216" t="s">
        <v>344</v>
      </c>
    </row>
    <row r="9844" spans="1:11" x14ac:dyDescent="0.25">
      <c r="A9844" s="103" t="s">
        <v>808</v>
      </c>
      <c r="B9844" s="103" t="s">
        <v>347</v>
      </c>
      <c r="C9844" s="103" t="s">
        <v>904</v>
      </c>
      <c r="D9844" s="103" t="s">
        <v>909</v>
      </c>
      <c r="E9844" s="111"/>
      <c r="F9844" s="103" t="s">
        <v>910</v>
      </c>
      <c r="G9844" s="103" t="s">
        <v>559</v>
      </c>
      <c r="H9844" s="103" t="s">
        <v>560</v>
      </c>
      <c r="I9844" s="103" t="s">
        <v>842</v>
      </c>
      <c r="J9844" s="215">
        <v>106.54</v>
      </c>
      <c r="K9844" s="216" t="s">
        <v>347</v>
      </c>
    </row>
    <row r="9845" spans="1:11" x14ac:dyDescent="0.25">
      <c r="A9845" s="103" t="s">
        <v>810</v>
      </c>
      <c r="B9845" s="103" t="s">
        <v>347</v>
      </c>
      <c r="C9845" s="103" t="s">
        <v>904</v>
      </c>
      <c r="D9845" s="103" t="s">
        <v>909</v>
      </c>
      <c r="E9845" s="111"/>
      <c r="F9845" s="103" t="s">
        <v>910</v>
      </c>
      <c r="G9845" s="103" t="s">
        <v>559</v>
      </c>
      <c r="H9845" s="103" t="s">
        <v>560</v>
      </c>
      <c r="I9845" s="103" t="s">
        <v>842</v>
      </c>
      <c r="J9845" s="215">
        <v>1.76</v>
      </c>
      <c r="K9845" s="216" t="s">
        <v>347</v>
      </c>
    </row>
    <row r="9846" spans="1:11" x14ac:dyDescent="0.25">
      <c r="A9846" s="103" t="s">
        <v>1038</v>
      </c>
      <c r="B9846" s="103" t="s">
        <v>347</v>
      </c>
      <c r="C9846" s="103" t="s">
        <v>904</v>
      </c>
      <c r="D9846" s="103" t="s">
        <v>909</v>
      </c>
      <c r="E9846" s="111"/>
      <c r="F9846" s="103" t="s">
        <v>910</v>
      </c>
      <c r="G9846" s="103" t="s">
        <v>559</v>
      </c>
      <c r="H9846" s="103" t="s">
        <v>560</v>
      </c>
      <c r="I9846" s="103" t="s">
        <v>842</v>
      </c>
      <c r="J9846" s="215">
        <v>20.54</v>
      </c>
      <c r="K9846" s="216" t="s">
        <v>347</v>
      </c>
    </row>
    <row r="9847" spans="1:11" x14ac:dyDescent="0.25">
      <c r="A9847" s="103" t="s">
        <v>809</v>
      </c>
      <c r="B9847" s="103" t="s">
        <v>347</v>
      </c>
      <c r="C9847" s="103" t="s">
        <v>904</v>
      </c>
      <c r="D9847" s="103" t="s">
        <v>909</v>
      </c>
      <c r="E9847" s="103" t="s">
        <v>910</v>
      </c>
      <c r="F9847" s="103" t="s">
        <v>910</v>
      </c>
      <c r="G9847" s="103" t="s">
        <v>221</v>
      </c>
      <c r="H9847" s="103" t="s">
        <v>404</v>
      </c>
      <c r="I9847" s="103" t="s">
        <v>842</v>
      </c>
      <c r="J9847" s="215">
        <v>36.94</v>
      </c>
      <c r="K9847" s="216" t="s">
        <v>347</v>
      </c>
    </row>
    <row r="9848" spans="1:11" x14ac:dyDescent="0.25">
      <c r="A9848" s="103" t="s">
        <v>808</v>
      </c>
      <c r="B9848" s="103" t="s">
        <v>347</v>
      </c>
      <c r="C9848" s="103" t="s">
        <v>904</v>
      </c>
      <c r="D9848" s="103" t="s">
        <v>909</v>
      </c>
      <c r="E9848" s="103" t="s">
        <v>910</v>
      </c>
      <c r="F9848" s="103" t="s">
        <v>910</v>
      </c>
      <c r="G9848" s="103" t="s">
        <v>561</v>
      </c>
      <c r="H9848" s="103" t="s">
        <v>562</v>
      </c>
      <c r="I9848" s="103" t="s">
        <v>842</v>
      </c>
      <c r="J9848" s="215">
        <v>29.76</v>
      </c>
      <c r="K9848" s="216" t="s">
        <v>347</v>
      </c>
    </row>
    <row r="9849" spans="1:11" x14ac:dyDescent="0.25">
      <c r="A9849" s="103" t="s">
        <v>1038</v>
      </c>
      <c r="B9849" s="103" t="s">
        <v>347</v>
      </c>
      <c r="C9849" s="103" t="s">
        <v>904</v>
      </c>
      <c r="D9849" s="103" t="s">
        <v>909</v>
      </c>
      <c r="E9849" s="103" t="s">
        <v>910</v>
      </c>
      <c r="F9849" s="103" t="s">
        <v>910</v>
      </c>
      <c r="G9849" s="103" t="s">
        <v>561</v>
      </c>
      <c r="H9849" s="103" t="s">
        <v>562</v>
      </c>
      <c r="I9849" s="103" t="s">
        <v>842</v>
      </c>
      <c r="J9849" s="215">
        <v>170.92</v>
      </c>
      <c r="K9849" s="216" t="s">
        <v>347</v>
      </c>
    </row>
    <row r="9850" spans="1:11" x14ac:dyDescent="0.25">
      <c r="A9850" s="103" t="s">
        <v>806</v>
      </c>
      <c r="B9850" s="103" t="s">
        <v>347</v>
      </c>
      <c r="C9850" s="103" t="s">
        <v>904</v>
      </c>
      <c r="D9850" s="103" t="s">
        <v>909</v>
      </c>
      <c r="E9850" s="103" t="s">
        <v>910</v>
      </c>
      <c r="F9850" s="103" t="s">
        <v>910</v>
      </c>
      <c r="G9850" s="103" t="s">
        <v>561</v>
      </c>
      <c r="H9850" s="103" t="s">
        <v>562</v>
      </c>
      <c r="I9850" s="103" t="s">
        <v>842</v>
      </c>
      <c r="J9850" s="215">
        <v>127.57</v>
      </c>
      <c r="K9850" s="216" t="s">
        <v>347</v>
      </c>
    </row>
    <row r="9851" spans="1:11" x14ac:dyDescent="0.25">
      <c r="A9851" s="103" t="s">
        <v>807</v>
      </c>
      <c r="B9851" s="103" t="s">
        <v>347</v>
      </c>
      <c r="C9851" s="103" t="s">
        <v>904</v>
      </c>
      <c r="D9851" s="103" t="s">
        <v>909</v>
      </c>
      <c r="E9851" s="103" t="s">
        <v>910</v>
      </c>
      <c r="F9851" s="103" t="s">
        <v>910</v>
      </c>
      <c r="G9851" s="103" t="s">
        <v>561</v>
      </c>
      <c r="H9851" s="103" t="s">
        <v>562</v>
      </c>
      <c r="I9851" s="103" t="s">
        <v>842</v>
      </c>
      <c r="J9851" s="215">
        <v>38.11</v>
      </c>
      <c r="K9851" s="216" t="s">
        <v>347</v>
      </c>
    </row>
    <row r="9852" spans="1:11" x14ac:dyDescent="0.25">
      <c r="A9852" s="103" t="s">
        <v>807</v>
      </c>
      <c r="B9852" s="103" t="s">
        <v>347</v>
      </c>
      <c r="C9852" s="103" t="s">
        <v>904</v>
      </c>
      <c r="D9852" s="103" t="s">
        <v>909</v>
      </c>
      <c r="E9852" s="103" t="s">
        <v>910</v>
      </c>
      <c r="F9852" s="103" t="s">
        <v>910</v>
      </c>
      <c r="G9852" s="103" t="s">
        <v>171</v>
      </c>
      <c r="H9852" s="103" t="s">
        <v>348</v>
      </c>
      <c r="I9852" s="103" t="s">
        <v>842</v>
      </c>
      <c r="J9852" s="215">
        <v>28.04</v>
      </c>
      <c r="K9852" s="216" t="s">
        <v>347</v>
      </c>
    </row>
    <row r="9853" spans="1:11" x14ac:dyDescent="0.25">
      <c r="A9853" s="103" t="s">
        <v>808</v>
      </c>
      <c r="B9853" s="103" t="s">
        <v>347</v>
      </c>
      <c r="C9853" s="103" t="s">
        <v>904</v>
      </c>
      <c r="D9853" s="103" t="s">
        <v>909</v>
      </c>
      <c r="E9853" s="103" t="s">
        <v>910</v>
      </c>
      <c r="F9853" s="103" t="s">
        <v>910</v>
      </c>
      <c r="G9853" s="103" t="s">
        <v>211</v>
      </c>
      <c r="H9853" s="103" t="s">
        <v>349</v>
      </c>
      <c r="I9853" s="103" t="s">
        <v>842</v>
      </c>
      <c r="J9853" s="215">
        <v>797.67</v>
      </c>
      <c r="K9853" s="216" t="s">
        <v>347</v>
      </c>
    </row>
    <row r="9854" spans="1:11" x14ac:dyDescent="0.25">
      <c r="A9854" s="103" t="s">
        <v>809</v>
      </c>
      <c r="B9854" s="103" t="s">
        <v>347</v>
      </c>
      <c r="C9854" s="103" t="s">
        <v>904</v>
      </c>
      <c r="D9854" s="103" t="s">
        <v>909</v>
      </c>
      <c r="E9854" s="103" t="s">
        <v>910</v>
      </c>
      <c r="F9854" s="103" t="s">
        <v>910</v>
      </c>
      <c r="G9854" s="103" t="s">
        <v>211</v>
      </c>
      <c r="H9854" s="103" t="s">
        <v>349</v>
      </c>
      <c r="I9854" s="103" t="s">
        <v>842</v>
      </c>
      <c r="J9854" s="215">
        <v>645.61</v>
      </c>
      <c r="K9854" s="216" t="s">
        <v>347</v>
      </c>
    </row>
    <row r="9855" spans="1:11" x14ac:dyDescent="0.25">
      <c r="A9855" s="103" t="s">
        <v>810</v>
      </c>
      <c r="B9855" s="103" t="s">
        <v>347</v>
      </c>
      <c r="C9855" s="103" t="s">
        <v>904</v>
      </c>
      <c r="D9855" s="103" t="s">
        <v>909</v>
      </c>
      <c r="E9855" s="103" t="s">
        <v>910</v>
      </c>
      <c r="F9855" s="103" t="s">
        <v>910</v>
      </c>
      <c r="G9855" s="103" t="s">
        <v>211</v>
      </c>
      <c r="H9855" s="103" t="s">
        <v>349</v>
      </c>
      <c r="I9855" s="103" t="s">
        <v>842</v>
      </c>
      <c r="J9855" s="215">
        <v>260.45999999999998</v>
      </c>
      <c r="K9855" s="216" t="s">
        <v>347</v>
      </c>
    </row>
    <row r="9856" spans="1:11" x14ac:dyDescent="0.25">
      <c r="A9856" s="103" t="s">
        <v>806</v>
      </c>
      <c r="B9856" s="103" t="s">
        <v>347</v>
      </c>
      <c r="C9856" s="103" t="s">
        <v>904</v>
      </c>
      <c r="D9856" s="103" t="s">
        <v>909</v>
      </c>
      <c r="E9856" s="103" t="s">
        <v>910</v>
      </c>
      <c r="F9856" s="103" t="s">
        <v>910</v>
      </c>
      <c r="G9856" s="103" t="s">
        <v>211</v>
      </c>
      <c r="H9856" s="103" t="s">
        <v>349</v>
      </c>
      <c r="I9856" s="103" t="s">
        <v>842</v>
      </c>
      <c r="J9856" s="215">
        <v>996.76</v>
      </c>
      <c r="K9856" s="216" t="s">
        <v>347</v>
      </c>
    </row>
    <row r="9857" spans="1:11" x14ac:dyDescent="0.25">
      <c r="A9857" s="103" t="s">
        <v>807</v>
      </c>
      <c r="B9857" s="103" t="s">
        <v>347</v>
      </c>
      <c r="C9857" s="103" t="s">
        <v>904</v>
      </c>
      <c r="D9857" s="103" t="s">
        <v>909</v>
      </c>
      <c r="E9857" s="103" t="s">
        <v>910</v>
      </c>
      <c r="F9857" s="103" t="s">
        <v>910</v>
      </c>
      <c r="G9857" s="103" t="s">
        <v>211</v>
      </c>
      <c r="H9857" s="103" t="s">
        <v>349</v>
      </c>
      <c r="I9857" s="103" t="s">
        <v>842</v>
      </c>
      <c r="J9857" s="215">
        <v>121.13</v>
      </c>
      <c r="K9857" s="216" t="s">
        <v>347</v>
      </c>
    </row>
    <row r="9858" spans="1:11" x14ac:dyDescent="0.25">
      <c r="A9858" s="103" t="s">
        <v>808</v>
      </c>
      <c r="B9858" s="103" t="s">
        <v>347</v>
      </c>
      <c r="C9858" s="103" t="s">
        <v>904</v>
      </c>
      <c r="D9858" s="103" t="s">
        <v>909</v>
      </c>
      <c r="E9858" s="103" t="s">
        <v>910</v>
      </c>
      <c r="F9858" s="103" t="s">
        <v>910</v>
      </c>
      <c r="G9858" s="103" t="s">
        <v>487</v>
      </c>
      <c r="H9858" s="103" t="s">
        <v>488</v>
      </c>
      <c r="I9858" s="103" t="s">
        <v>842</v>
      </c>
      <c r="J9858" s="215">
        <v>465.67</v>
      </c>
      <c r="K9858" s="216" t="s">
        <v>347</v>
      </c>
    </row>
    <row r="9859" spans="1:11" x14ac:dyDescent="0.25">
      <c r="A9859" s="103" t="s">
        <v>809</v>
      </c>
      <c r="B9859" s="103" t="s">
        <v>347</v>
      </c>
      <c r="C9859" s="103" t="s">
        <v>904</v>
      </c>
      <c r="D9859" s="103" t="s">
        <v>909</v>
      </c>
      <c r="E9859" s="103" t="s">
        <v>910</v>
      </c>
      <c r="F9859" s="103" t="s">
        <v>910</v>
      </c>
      <c r="G9859" s="103" t="s">
        <v>487</v>
      </c>
      <c r="H9859" s="103" t="s">
        <v>488</v>
      </c>
      <c r="I9859" s="103" t="s">
        <v>842</v>
      </c>
      <c r="J9859" s="215">
        <v>409.73</v>
      </c>
      <c r="K9859" s="216" t="s">
        <v>347</v>
      </c>
    </row>
    <row r="9860" spans="1:11" x14ac:dyDescent="0.25">
      <c r="A9860" s="103" t="s">
        <v>810</v>
      </c>
      <c r="B9860" s="103" t="s">
        <v>347</v>
      </c>
      <c r="C9860" s="103" t="s">
        <v>904</v>
      </c>
      <c r="D9860" s="103" t="s">
        <v>909</v>
      </c>
      <c r="E9860" s="103" t="s">
        <v>910</v>
      </c>
      <c r="F9860" s="103" t="s">
        <v>910</v>
      </c>
      <c r="G9860" s="103" t="s">
        <v>487</v>
      </c>
      <c r="H9860" s="103" t="s">
        <v>488</v>
      </c>
      <c r="I9860" s="103" t="s">
        <v>842</v>
      </c>
      <c r="J9860" s="215">
        <v>630.66</v>
      </c>
      <c r="K9860" s="216" t="s">
        <v>347</v>
      </c>
    </row>
    <row r="9861" spans="1:11" x14ac:dyDescent="0.25">
      <c r="A9861" s="103" t="s">
        <v>1038</v>
      </c>
      <c r="B9861" s="103" t="s">
        <v>347</v>
      </c>
      <c r="C9861" s="103" t="s">
        <v>904</v>
      </c>
      <c r="D9861" s="103" t="s">
        <v>909</v>
      </c>
      <c r="E9861" s="103" t="s">
        <v>910</v>
      </c>
      <c r="F9861" s="103" t="s">
        <v>910</v>
      </c>
      <c r="G9861" s="103" t="s">
        <v>487</v>
      </c>
      <c r="H9861" s="103" t="s">
        <v>488</v>
      </c>
      <c r="I9861" s="103" t="s">
        <v>842</v>
      </c>
      <c r="J9861" s="215">
        <v>2560.46</v>
      </c>
      <c r="K9861" s="216" t="s">
        <v>347</v>
      </c>
    </row>
    <row r="9862" spans="1:11" x14ac:dyDescent="0.25">
      <c r="A9862" s="103" t="s">
        <v>806</v>
      </c>
      <c r="B9862" s="103" t="s">
        <v>347</v>
      </c>
      <c r="C9862" s="103" t="s">
        <v>904</v>
      </c>
      <c r="D9862" s="103" t="s">
        <v>909</v>
      </c>
      <c r="E9862" s="103" t="s">
        <v>910</v>
      </c>
      <c r="F9862" s="103" t="s">
        <v>910</v>
      </c>
      <c r="G9862" s="103" t="s">
        <v>487</v>
      </c>
      <c r="H9862" s="103" t="s">
        <v>488</v>
      </c>
      <c r="I9862" s="103" t="s">
        <v>842</v>
      </c>
      <c r="J9862" s="215">
        <v>615.59</v>
      </c>
      <c r="K9862" s="216" t="s">
        <v>347</v>
      </c>
    </row>
    <row r="9863" spans="1:11" x14ac:dyDescent="0.25">
      <c r="A9863" s="103" t="s">
        <v>807</v>
      </c>
      <c r="B9863" s="103" t="s">
        <v>347</v>
      </c>
      <c r="C9863" s="103" t="s">
        <v>904</v>
      </c>
      <c r="D9863" s="103" t="s">
        <v>909</v>
      </c>
      <c r="E9863" s="103" t="s">
        <v>910</v>
      </c>
      <c r="F9863" s="103" t="s">
        <v>910</v>
      </c>
      <c r="G9863" s="103" t="s">
        <v>487</v>
      </c>
      <c r="H9863" s="103" t="s">
        <v>488</v>
      </c>
      <c r="I9863" s="103" t="s">
        <v>842</v>
      </c>
      <c r="J9863" s="215">
        <v>2434.86</v>
      </c>
      <c r="K9863" s="216" t="s">
        <v>347</v>
      </c>
    </row>
    <row r="9864" spans="1:11" x14ac:dyDescent="0.25">
      <c r="A9864" s="103" t="s">
        <v>808</v>
      </c>
      <c r="B9864" s="103" t="s">
        <v>347</v>
      </c>
      <c r="C9864" s="103" t="s">
        <v>904</v>
      </c>
      <c r="D9864" s="103" t="s">
        <v>909</v>
      </c>
      <c r="E9864" s="103" t="s">
        <v>910</v>
      </c>
      <c r="F9864" s="103" t="s">
        <v>910</v>
      </c>
      <c r="G9864" s="103" t="s">
        <v>555</v>
      </c>
      <c r="H9864" s="103" t="s">
        <v>556</v>
      </c>
      <c r="I9864" s="103" t="s">
        <v>842</v>
      </c>
      <c r="J9864" s="215">
        <v>680.52</v>
      </c>
      <c r="K9864" s="216" t="s">
        <v>347</v>
      </c>
    </row>
    <row r="9865" spans="1:11" x14ac:dyDescent="0.25">
      <c r="A9865" s="103" t="s">
        <v>809</v>
      </c>
      <c r="B9865" s="103" t="s">
        <v>347</v>
      </c>
      <c r="C9865" s="103" t="s">
        <v>904</v>
      </c>
      <c r="D9865" s="103" t="s">
        <v>909</v>
      </c>
      <c r="E9865" s="103" t="s">
        <v>910</v>
      </c>
      <c r="F9865" s="103" t="s">
        <v>910</v>
      </c>
      <c r="G9865" s="103" t="s">
        <v>555</v>
      </c>
      <c r="H9865" s="103" t="s">
        <v>556</v>
      </c>
      <c r="I9865" s="103" t="s">
        <v>842</v>
      </c>
      <c r="J9865" s="215">
        <v>37.83</v>
      </c>
      <c r="K9865" s="216" t="s">
        <v>347</v>
      </c>
    </row>
    <row r="9866" spans="1:11" x14ac:dyDescent="0.25">
      <c r="A9866" s="103" t="s">
        <v>1038</v>
      </c>
      <c r="B9866" s="103" t="s">
        <v>347</v>
      </c>
      <c r="C9866" s="103" t="s">
        <v>904</v>
      </c>
      <c r="D9866" s="103" t="s">
        <v>909</v>
      </c>
      <c r="E9866" s="103" t="s">
        <v>910</v>
      </c>
      <c r="F9866" s="103" t="s">
        <v>910</v>
      </c>
      <c r="G9866" s="103" t="s">
        <v>555</v>
      </c>
      <c r="H9866" s="103" t="s">
        <v>556</v>
      </c>
      <c r="I9866" s="103" t="s">
        <v>842</v>
      </c>
      <c r="J9866" s="215">
        <v>1246.31</v>
      </c>
      <c r="K9866" s="216" t="s">
        <v>347</v>
      </c>
    </row>
    <row r="9867" spans="1:11" x14ac:dyDescent="0.25">
      <c r="A9867" s="103" t="s">
        <v>806</v>
      </c>
      <c r="B9867" s="103" t="s">
        <v>347</v>
      </c>
      <c r="C9867" s="103" t="s">
        <v>904</v>
      </c>
      <c r="D9867" s="103" t="s">
        <v>909</v>
      </c>
      <c r="E9867" s="103" t="s">
        <v>910</v>
      </c>
      <c r="F9867" s="103" t="s">
        <v>910</v>
      </c>
      <c r="G9867" s="103" t="s">
        <v>555</v>
      </c>
      <c r="H9867" s="103" t="s">
        <v>556</v>
      </c>
      <c r="I9867" s="103" t="s">
        <v>842</v>
      </c>
      <c r="J9867" s="215">
        <v>200.53</v>
      </c>
      <c r="K9867" s="216" t="s">
        <v>347</v>
      </c>
    </row>
    <row r="9868" spans="1:11" x14ac:dyDescent="0.25">
      <c r="A9868" s="103" t="s">
        <v>807</v>
      </c>
      <c r="B9868" s="103" t="s">
        <v>347</v>
      </c>
      <c r="C9868" s="103" t="s">
        <v>904</v>
      </c>
      <c r="D9868" s="103" t="s">
        <v>909</v>
      </c>
      <c r="E9868" s="103" t="s">
        <v>910</v>
      </c>
      <c r="F9868" s="103" t="s">
        <v>910</v>
      </c>
      <c r="G9868" s="103" t="s">
        <v>555</v>
      </c>
      <c r="H9868" s="103" t="s">
        <v>556</v>
      </c>
      <c r="I9868" s="103" t="s">
        <v>842</v>
      </c>
      <c r="J9868" s="215">
        <v>415.59</v>
      </c>
      <c r="K9868" s="216" t="s">
        <v>347</v>
      </c>
    </row>
    <row r="9869" spans="1:11" x14ac:dyDescent="0.25">
      <c r="A9869" s="103" t="s">
        <v>808</v>
      </c>
      <c r="B9869" s="103" t="s">
        <v>347</v>
      </c>
      <c r="C9869" s="103" t="s">
        <v>904</v>
      </c>
      <c r="D9869" s="103" t="s">
        <v>909</v>
      </c>
      <c r="E9869" s="103" t="s">
        <v>910</v>
      </c>
      <c r="F9869" s="103" t="s">
        <v>910</v>
      </c>
      <c r="G9869" s="103" t="s">
        <v>210</v>
      </c>
      <c r="H9869" s="103" t="s">
        <v>350</v>
      </c>
      <c r="I9869" s="103" t="s">
        <v>842</v>
      </c>
      <c r="J9869" s="215">
        <v>237.32</v>
      </c>
      <c r="K9869" s="216" t="s">
        <v>347</v>
      </c>
    </row>
    <row r="9870" spans="1:11" x14ac:dyDescent="0.25">
      <c r="A9870" s="103" t="s">
        <v>809</v>
      </c>
      <c r="B9870" s="103" t="s">
        <v>347</v>
      </c>
      <c r="C9870" s="103" t="s">
        <v>904</v>
      </c>
      <c r="D9870" s="103" t="s">
        <v>909</v>
      </c>
      <c r="E9870" s="103" t="s">
        <v>910</v>
      </c>
      <c r="F9870" s="103" t="s">
        <v>910</v>
      </c>
      <c r="G9870" s="103" t="s">
        <v>210</v>
      </c>
      <c r="H9870" s="103" t="s">
        <v>350</v>
      </c>
      <c r="I9870" s="103" t="s">
        <v>842</v>
      </c>
      <c r="J9870" s="215">
        <v>222.65</v>
      </c>
      <c r="K9870" s="216" t="s">
        <v>347</v>
      </c>
    </row>
    <row r="9871" spans="1:11" x14ac:dyDescent="0.25">
      <c r="A9871" s="103" t="s">
        <v>1038</v>
      </c>
      <c r="B9871" s="103" t="s">
        <v>347</v>
      </c>
      <c r="C9871" s="103" t="s">
        <v>904</v>
      </c>
      <c r="D9871" s="103" t="s">
        <v>909</v>
      </c>
      <c r="E9871" s="103" t="s">
        <v>910</v>
      </c>
      <c r="F9871" s="103" t="s">
        <v>910</v>
      </c>
      <c r="G9871" s="103" t="s">
        <v>210</v>
      </c>
      <c r="H9871" s="103" t="s">
        <v>350</v>
      </c>
      <c r="I9871" s="103" t="s">
        <v>842</v>
      </c>
      <c r="J9871" s="215">
        <v>170.74</v>
      </c>
      <c r="K9871" s="216" t="s">
        <v>347</v>
      </c>
    </row>
    <row r="9872" spans="1:11" x14ac:dyDescent="0.25">
      <c r="A9872" s="103" t="s">
        <v>806</v>
      </c>
      <c r="B9872" s="103" t="s">
        <v>347</v>
      </c>
      <c r="C9872" s="103" t="s">
        <v>904</v>
      </c>
      <c r="D9872" s="103" t="s">
        <v>909</v>
      </c>
      <c r="E9872" s="103" t="s">
        <v>910</v>
      </c>
      <c r="F9872" s="103" t="s">
        <v>910</v>
      </c>
      <c r="G9872" s="103" t="s">
        <v>210</v>
      </c>
      <c r="H9872" s="103" t="s">
        <v>350</v>
      </c>
      <c r="I9872" s="103" t="s">
        <v>842</v>
      </c>
      <c r="J9872" s="215">
        <v>39.31</v>
      </c>
      <c r="K9872" s="216" t="s">
        <v>347</v>
      </c>
    </row>
    <row r="9873" spans="1:11" x14ac:dyDescent="0.25">
      <c r="A9873" s="103" t="s">
        <v>807</v>
      </c>
      <c r="B9873" s="103" t="s">
        <v>347</v>
      </c>
      <c r="C9873" s="103" t="s">
        <v>904</v>
      </c>
      <c r="D9873" s="103" t="s">
        <v>909</v>
      </c>
      <c r="E9873" s="103" t="s">
        <v>910</v>
      </c>
      <c r="F9873" s="103" t="s">
        <v>910</v>
      </c>
      <c r="G9873" s="103" t="s">
        <v>210</v>
      </c>
      <c r="H9873" s="103" t="s">
        <v>350</v>
      </c>
      <c r="I9873" s="103" t="s">
        <v>842</v>
      </c>
      <c r="J9873" s="215">
        <v>64.81</v>
      </c>
      <c r="K9873" s="216" t="s">
        <v>347</v>
      </c>
    </row>
    <row r="9874" spans="1:11" x14ac:dyDescent="0.25">
      <c r="A9874" s="103" t="s">
        <v>808</v>
      </c>
      <c r="B9874" s="103" t="s">
        <v>347</v>
      </c>
      <c r="C9874" s="103" t="s">
        <v>904</v>
      </c>
      <c r="D9874" s="103" t="s">
        <v>909</v>
      </c>
      <c r="E9874" s="103" t="s">
        <v>910</v>
      </c>
      <c r="F9874" s="103" t="s">
        <v>910</v>
      </c>
      <c r="G9874" s="103" t="s">
        <v>996</v>
      </c>
      <c r="H9874" s="103" t="s">
        <v>997</v>
      </c>
      <c r="I9874" s="103" t="s">
        <v>842</v>
      </c>
      <c r="J9874" s="215">
        <v>30.5</v>
      </c>
      <c r="K9874" s="216" t="s">
        <v>347</v>
      </c>
    </row>
    <row r="9875" spans="1:11" x14ac:dyDescent="0.25">
      <c r="A9875" s="103" t="s">
        <v>809</v>
      </c>
      <c r="B9875" s="103" t="s">
        <v>347</v>
      </c>
      <c r="C9875" s="103" t="s">
        <v>904</v>
      </c>
      <c r="D9875" s="103" t="s">
        <v>909</v>
      </c>
      <c r="E9875" s="103" t="s">
        <v>910</v>
      </c>
      <c r="F9875" s="103" t="s">
        <v>910</v>
      </c>
      <c r="G9875" s="103" t="s">
        <v>209</v>
      </c>
      <c r="H9875" s="103" t="s">
        <v>352</v>
      </c>
      <c r="I9875" s="103" t="s">
        <v>842</v>
      </c>
      <c r="J9875" s="215">
        <v>66.7</v>
      </c>
      <c r="K9875" s="216" t="s">
        <v>347</v>
      </c>
    </row>
    <row r="9876" spans="1:11" x14ac:dyDescent="0.25">
      <c r="A9876" s="103" t="s">
        <v>1038</v>
      </c>
      <c r="B9876" s="103" t="s">
        <v>347</v>
      </c>
      <c r="C9876" s="103" t="s">
        <v>904</v>
      </c>
      <c r="D9876" s="103" t="s">
        <v>909</v>
      </c>
      <c r="E9876" s="103" t="s">
        <v>910</v>
      </c>
      <c r="F9876" s="103" t="s">
        <v>910</v>
      </c>
      <c r="G9876" s="103" t="s">
        <v>209</v>
      </c>
      <c r="H9876" s="103" t="s">
        <v>352</v>
      </c>
      <c r="I9876" s="103" t="s">
        <v>842</v>
      </c>
      <c r="J9876" s="215">
        <v>52.13</v>
      </c>
      <c r="K9876" s="216" t="s">
        <v>347</v>
      </c>
    </row>
    <row r="9877" spans="1:11" x14ac:dyDescent="0.25">
      <c r="A9877" s="103" t="s">
        <v>806</v>
      </c>
      <c r="B9877" s="103" t="s">
        <v>347</v>
      </c>
      <c r="C9877" s="103" t="s">
        <v>904</v>
      </c>
      <c r="D9877" s="103" t="s">
        <v>909</v>
      </c>
      <c r="E9877" s="103" t="s">
        <v>910</v>
      </c>
      <c r="F9877" s="103" t="s">
        <v>910</v>
      </c>
      <c r="G9877" s="103" t="s">
        <v>209</v>
      </c>
      <c r="H9877" s="103" t="s">
        <v>352</v>
      </c>
      <c r="I9877" s="103" t="s">
        <v>842</v>
      </c>
      <c r="J9877" s="215">
        <v>45.32</v>
      </c>
      <c r="K9877" s="216" t="s">
        <v>347</v>
      </c>
    </row>
    <row r="9878" spans="1:11" x14ac:dyDescent="0.25">
      <c r="A9878" s="103" t="s">
        <v>807</v>
      </c>
      <c r="B9878" s="103" t="s">
        <v>347</v>
      </c>
      <c r="C9878" s="103" t="s">
        <v>904</v>
      </c>
      <c r="D9878" s="103" t="s">
        <v>909</v>
      </c>
      <c r="E9878" s="103" t="s">
        <v>910</v>
      </c>
      <c r="F9878" s="103" t="s">
        <v>910</v>
      </c>
      <c r="G9878" s="103" t="s">
        <v>209</v>
      </c>
      <c r="H9878" s="103" t="s">
        <v>352</v>
      </c>
      <c r="I9878" s="103" t="s">
        <v>842</v>
      </c>
      <c r="J9878" s="215">
        <v>81.040000000000006</v>
      </c>
      <c r="K9878" s="216" t="s">
        <v>347</v>
      </c>
    </row>
    <row r="9879" spans="1:11" x14ac:dyDescent="0.25">
      <c r="A9879" s="103" t="s">
        <v>808</v>
      </c>
      <c r="B9879" s="103" t="s">
        <v>347</v>
      </c>
      <c r="C9879" s="103" t="s">
        <v>904</v>
      </c>
      <c r="D9879" s="103" t="s">
        <v>909</v>
      </c>
      <c r="E9879" s="103" t="s">
        <v>910</v>
      </c>
      <c r="F9879" s="103" t="s">
        <v>910</v>
      </c>
      <c r="G9879" s="103" t="s">
        <v>220</v>
      </c>
      <c r="H9879" s="103" t="s">
        <v>405</v>
      </c>
      <c r="I9879" s="103" t="s">
        <v>842</v>
      </c>
      <c r="J9879" s="215">
        <v>33.33</v>
      </c>
      <c r="K9879" s="216" t="s">
        <v>347</v>
      </c>
    </row>
    <row r="9880" spans="1:11" x14ac:dyDescent="0.25">
      <c r="A9880" s="103" t="s">
        <v>810</v>
      </c>
      <c r="B9880" s="103" t="s">
        <v>347</v>
      </c>
      <c r="C9880" s="103" t="s">
        <v>904</v>
      </c>
      <c r="D9880" s="103" t="s">
        <v>909</v>
      </c>
      <c r="E9880" s="103" t="s">
        <v>910</v>
      </c>
      <c r="F9880" s="103" t="s">
        <v>910</v>
      </c>
      <c r="G9880" s="103" t="s">
        <v>220</v>
      </c>
      <c r="H9880" s="103" t="s">
        <v>405</v>
      </c>
      <c r="I9880" s="103" t="s">
        <v>842</v>
      </c>
      <c r="J9880" s="215">
        <v>104.92</v>
      </c>
      <c r="K9880" s="216" t="s">
        <v>347</v>
      </c>
    </row>
    <row r="9881" spans="1:11" x14ac:dyDescent="0.25">
      <c r="A9881" s="103" t="s">
        <v>807</v>
      </c>
      <c r="B9881" s="103" t="s">
        <v>347</v>
      </c>
      <c r="C9881" s="103" t="s">
        <v>904</v>
      </c>
      <c r="D9881" s="103" t="s">
        <v>909</v>
      </c>
      <c r="E9881" s="103" t="s">
        <v>910</v>
      </c>
      <c r="F9881" s="103" t="s">
        <v>910</v>
      </c>
      <c r="G9881" s="103" t="s">
        <v>220</v>
      </c>
      <c r="H9881" s="103" t="s">
        <v>405</v>
      </c>
      <c r="I9881" s="103" t="s">
        <v>842</v>
      </c>
      <c r="J9881" s="215">
        <v>42.7</v>
      </c>
      <c r="K9881" s="216" t="s">
        <v>347</v>
      </c>
    </row>
    <row r="9882" spans="1:11" x14ac:dyDescent="0.25">
      <c r="A9882" s="103" t="s">
        <v>808</v>
      </c>
      <c r="B9882" s="103" t="s">
        <v>347</v>
      </c>
      <c r="C9882" s="103" t="s">
        <v>904</v>
      </c>
      <c r="D9882" s="103" t="s">
        <v>909</v>
      </c>
      <c r="E9882" s="103" t="s">
        <v>910</v>
      </c>
      <c r="F9882" s="103" t="s">
        <v>910</v>
      </c>
      <c r="G9882" s="103" t="s">
        <v>204</v>
      </c>
      <c r="H9882" s="103" t="s">
        <v>353</v>
      </c>
      <c r="I9882" s="103" t="s">
        <v>842</v>
      </c>
      <c r="J9882" s="215">
        <v>50.56</v>
      </c>
      <c r="K9882" s="216" t="s">
        <v>347</v>
      </c>
    </row>
    <row r="9883" spans="1:11" x14ac:dyDescent="0.25">
      <c r="A9883" s="103" t="s">
        <v>810</v>
      </c>
      <c r="B9883" s="103" t="s">
        <v>347</v>
      </c>
      <c r="C9883" s="103" t="s">
        <v>904</v>
      </c>
      <c r="D9883" s="103" t="s">
        <v>909</v>
      </c>
      <c r="E9883" s="103" t="s">
        <v>910</v>
      </c>
      <c r="F9883" s="103" t="s">
        <v>910</v>
      </c>
      <c r="G9883" s="103" t="s">
        <v>204</v>
      </c>
      <c r="H9883" s="103" t="s">
        <v>353</v>
      </c>
      <c r="I9883" s="103" t="s">
        <v>842</v>
      </c>
      <c r="J9883" s="215">
        <v>103.87</v>
      </c>
      <c r="K9883" s="216" t="s">
        <v>347</v>
      </c>
    </row>
    <row r="9884" spans="1:11" x14ac:dyDescent="0.25">
      <c r="A9884" s="103" t="s">
        <v>807</v>
      </c>
      <c r="B9884" s="103" t="s">
        <v>347</v>
      </c>
      <c r="C9884" s="103" t="s">
        <v>904</v>
      </c>
      <c r="D9884" s="103" t="s">
        <v>909</v>
      </c>
      <c r="E9884" s="103" t="s">
        <v>910</v>
      </c>
      <c r="F9884" s="103" t="s">
        <v>910</v>
      </c>
      <c r="G9884" s="103" t="s">
        <v>204</v>
      </c>
      <c r="H9884" s="103" t="s">
        <v>353</v>
      </c>
      <c r="I9884" s="103" t="s">
        <v>842</v>
      </c>
      <c r="J9884" s="215">
        <v>39.47</v>
      </c>
      <c r="K9884" s="216" t="s">
        <v>347</v>
      </c>
    </row>
    <row r="9885" spans="1:11" x14ac:dyDescent="0.25">
      <c r="A9885" s="103" t="s">
        <v>808</v>
      </c>
      <c r="B9885" s="103" t="s">
        <v>347</v>
      </c>
      <c r="C9885" s="103" t="s">
        <v>904</v>
      </c>
      <c r="D9885" s="103" t="s">
        <v>909</v>
      </c>
      <c r="E9885" s="103" t="s">
        <v>910</v>
      </c>
      <c r="F9885" s="103" t="s">
        <v>910</v>
      </c>
      <c r="G9885" s="103" t="s">
        <v>207</v>
      </c>
      <c r="H9885" s="103" t="s">
        <v>354</v>
      </c>
      <c r="I9885" s="103" t="s">
        <v>842</v>
      </c>
      <c r="J9885" s="215">
        <v>414.94</v>
      </c>
      <c r="K9885" s="216" t="s">
        <v>347</v>
      </c>
    </row>
    <row r="9886" spans="1:11" x14ac:dyDescent="0.25">
      <c r="A9886" s="103" t="s">
        <v>808</v>
      </c>
      <c r="B9886" s="103" t="s">
        <v>347</v>
      </c>
      <c r="C9886" s="103" t="s">
        <v>904</v>
      </c>
      <c r="D9886" s="103" t="s">
        <v>909</v>
      </c>
      <c r="E9886" s="103" t="s">
        <v>910</v>
      </c>
      <c r="F9886" s="103" t="s">
        <v>910</v>
      </c>
      <c r="G9886" s="103" t="s">
        <v>219</v>
      </c>
      <c r="H9886" s="103" t="s">
        <v>406</v>
      </c>
      <c r="I9886" s="103" t="s">
        <v>842</v>
      </c>
      <c r="J9886" s="215">
        <v>609.29999999999995</v>
      </c>
      <c r="K9886" s="216" t="s">
        <v>347</v>
      </c>
    </row>
    <row r="9887" spans="1:11" x14ac:dyDescent="0.25">
      <c r="A9887" s="103" t="s">
        <v>810</v>
      </c>
      <c r="B9887" s="103" t="s">
        <v>347</v>
      </c>
      <c r="C9887" s="103" t="s">
        <v>904</v>
      </c>
      <c r="D9887" s="103" t="s">
        <v>909</v>
      </c>
      <c r="E9887" s="103" t="s">
        <v>910</v>
      </c>
      <c r="F9887" s="103" t="s">
        <v>910</v>
      </c>
      <c r="G9887" s="103" t="s">
        <v>219</v>
      </c>
      <c r="H9887" s="103" t="s">
        <v>406</v>
      </c>
      <c r="I9887" s="103" t="s">
        <v>842</v>
      </c>
      <c r="J9887" s="215">
        <v>215.61</v>
      </c>
      <c r="K9887" s="216" t="s">
        <v>347</v>
      </c>
    </row>
    <row r="9888" spans="1:11" x14ac:dyDescent="0.25">
      <c r="A9888" s="103" t="s">
        <v>1038</v>
      </c>
      <c r="B9888" s="103" t="s">
        <v>347</v>
      </c>
      <c r="C9888" s="103" t="s">
        <v>904</v>
      </c>
      <c r="D9888" s="103" t="s">
        <v>909</v>
      </c>
      <c r="E9888" s="103" t="s">
        <v>910</v>
      </c>
      <c r="F9888" s="103" t="s">
        <v>910</v>
      </c>
      <c r="G9888" s="103" t="s">
        <v>219</v>
      </c>
      <c r="H9888" s="103" t="s">
        <v>406</v>
      </c>
      <c r="I9888" s="103" t="s">
        <v>842</v>
      </c>
      <c r="J9888" s="215">
        <v>190.49</v>
      </c>
      <c r="K9888" s="216" t="s">
        <v>347</v>
      </c>
    </row>
    <row r="9889" spans="1:11" x14ac:dyDescent="0.25">
      <c r="A9889" s="103" t="s">
        <v>806</v>
      </c>
      <c r="B9889" s="103" t="s">
        <v>347</v>
      </c>
      <c r="C9889" s="103" t="s">
        <v>904</v>
      </c>
      <c r="D9889" s="103" t="s">
        <v>909</v>
      </c>
      <c r="E9889" s="103" t="s">
        <v>910</v>
      </c>
      <c r="F9889" s="103" t="s">
        <v>910</v>
      </c>
      <c r="G9889" s="103" t="s">
        <v>219</v>
      </c>
      <c r="H9889" s="103" t="s">
        <v>406</v>
      </c>
      <c r="I9889" s="103" t="s">
        <v>842</v>
      </c>
      <c r="J9889" s="215">
        <v>761.79</v>
      </c>
      <c r="K9889" s="216" t="s">
        <v>347</v>
      </c>
    </row>
    <row r="9890" spans="1:11" x14ac:dyDescent="0.25">
      <c r="A9890" s="103" t="s">
        <v>807</v>
      </c>
      <c r="B9890" s="103" t="s">
        <v>347</v>
      </c>
      <c r="C9890" s="103" t="s">
        <v>904</v>
      </c>
      <c r="D9890" s="103" t="s">
        <v>909</v>
      </c>
      <c r="E9890" s="103" t="s">
        <v>910</v>
      </c>
      <c r="F9890" s="103" t="s">
        <v>910</v>
      </c>
      <c r="G9890" s="103" t="s">
        <v>219</v>
      </c>
      <c r="H9890" s="103" t="s">
        <v>406</v>
      </c>
      <c r="I9890" s="103" t="s">
        <v>842</v>
      </c>
      <c r="J9890" s="215">
        <v>640.41</v>
      </c>
      <c r="K9890" s="216" t="s">
        <v>347</v>
      </c>
    </row>
    <row r="9891" spans="1:11" x14ac:dyDescent="0.25">
      <c r="A9891" s="103" t="s">
        <v>808</v>
      </c>
      <c r="B9891" s="103" t="s">
        <v>347</v>
      </c>
      <c r="C9891" s="103" t="s">
        <v>904</v>
      </c>
      <c r="D9891" s="103" t="s">
        <v>909</v>
      </c>
      <c r="E9891" s="103" t="s">
        <v>910</v>
      </c>
      <c r="F9891" s="103" t="s">
        <v>910</v>
      </c>
      <c r="G9891" s="103" t="s">
        <v>213</v>
      </c>
      <c r="H9891" s="103" t="s">
        <v>355</v>
      </c>
      <c r="I9891" s="103" t="s">
        <v>842</v>
      </c>
      <c r="J9891" s="215">
        <v>767.31</v>
      </c>
      <c r="K9891" s="216" t="s">
        <v>347</v>
      </c>
    </row>
    <row r="9892" spans="1:11" x14ac:dyDescent="0.25">
      <c r="A9892" s="103" t="s">
        <v>809</v>
      </c>
      <c r="B9892" s="103" t="s">
        <v>347</v>
      </c>
      <c r="C9892" s="103" t="s">
        <v>904</v>
      </c>
      <c r="D9892" s="103" t="s">
        <v>909</v>
      </c>
      <c r="E9892" s="103" t="s">
        <v>910</v>
      </c>
      <c r="F9892" s="103" t="s">
        <v>910</v>
      </c>
      <c r="G9892" s="103" t="s">
        <v>213</v>
      </c>
      <c r="H9892" s="103" t="s">
        <v>355</v>
      </c>
      <c r="I9892" s="103" t="s">
        <v>842</v>
      </c>
      <c r="J9892" s="215">
        <v>203.95</v>
      </c>
      <c r="K9892" s="216" t="s">
        <v>347</v>
      </c>
    </row>
    <row r="9893" spans="1:11" x14ac:dyDescent="0.25">
      <c r="A9893" s="103" t="s">
        <v>810</v>
      </c>
      <c r="B9893" s="103" t="s">
        <v>347</v>
      </c>
      <c r="C9893" s="103" t="s">
        <v>904</v>
      </c>
      <c r="D9893" s="103" t="s">
        <v>909</v>
      </c>
      <c r="E9893" s="103" t="s">
        <v>910</v>
      </c>
      <c r="F9893" s="103" t="s">
        <v>910</v>
      </c>
      <c r="G9893" s="103" t="s">
        <v>213</v>
      </c>
      <c r="H9893" s="103" t="s">
        <v>355</v>
      </c>
      <c r="I9893" s="103" t="s">
        <v>842</v>
      </c>
      <c r="J9893" s="215">
        <v>1443.13</v>
      </c>
      <c r="K9893" s="216" t="s">
        <v>347</v>
      </c>
    </row>
    <row r="9894" spans="1:11" x14ac:dyDescent="0.25">
      <c r="A9894" s="103" t="s">
        <v>1038</v>
      </c>
      <c r="B9894" s="103" t="s">
        <v>347</v>
      </c>
      <c r="C9894" s="103" t="s">
        <v>904</v>
      </c>
      <c r="D9894" s="103" t="s">
        <v>909</v>
      </c>
      <c r="E9894" s="103" t="s">
        <v>910</v>
      </c>
      <c r="F9894" s="103" t="s">
        <v>910</v>
      </c>
      <c r="G9894" s="103" t="s">
        <v>213</v>
      </c>
      <c r="H9894" s="103" t="s">
        <v>355</v>
      </c>
      <c r="I9894" s="103" t="s">
        <v>842</v>
      </c>
      <c r="J9894" s="215">
        <v>454.31</v>
      </c>
      <c r="K9894" s="216" t="s">
        <v>347</v>
      </c>
    </row>
    <row r="9895" spans="1:11" x14ac:dyDescent="0.25">
      <c r="A9895" s="103" t="s">
        <v>807</v>
      </c>
      <c r="B9895" s="103" t="s">
        <v>347</v>
      </c>
      <c r="C9895" s="103" t="s">
        <v>904</v>
      </c>
      <c r="D9895" s="103" t="s">
        <v>909</v>
      </c>
      <c r="E9895" s="103" t="s">
        <v>910</v>
      </c>
      <c r="F9895" s="103" t="s">
        <v>910</v>
      </c>
      <c r="G9895" s="103" t="s">
        <v>213</v>
      </c>
      <c r="H9895" s="103" t="s">
        <v>355</v>
      </c>
      <c r="I9895" s="103" t="s">
        <v>842</v>
      </c>
      <c r="J9895" s="215">
        <v>618.24</v>
      </c>
      <c r="K9895" s="216" t="s">
        <v>347</v>
      </c>
    </row>
    <row r="9896" spans="1:11" x14ac:dyDescent="0.25">
      <c r="A9896" s="103" t="s">
        <v>807</v>
      </c>
      <c r="B9896" s="103" t="s">
        <v>347</v>
      </c>
      <c r="C9896" s="103" t="s">
        <v>904</v>
      </c>
      <c r="D9896" s="103" t="s">
        <v>909</v>
      </c>
      <c r="E9896" s="103" t="s">
        <v>910</v>
      </c>
      <c r="F9896" s="103" t="s">
        <v>910</v>
      </c>
      <c r="G9896" s="103" t="s">
        <v>740</v>
      </c>
      <c r="H9896" s="103" t="s">
        <v>741</v>
      </c>
      <c r="I9896" s="103" t="s">
        <v>842</v>
      </c>
      <c r="J9896" s="215">
        <v>79.55</v>
      </c>
      <c r="K9896" s="216" t="s">
        <v>88</v>
      </c>
    </row>
    <row r="9897" spans="1:11" x14ac:dyDescent="0.25">
      <c r="A9897" s="103" t="s">
        <v>807</v>
      </c>
      <c r="B9897" s="103" t="s">
        <v>347</v>
      </c>
      <c r="C9897" s="103" t="s">
        <v>904</v>
      </c>
      <c r="D9897" s="103" t="s">
        <v>909</v>
      </c>
      <c r="E9897" s="103" t="s">
        <v>910</v>
      </c>
      <c r="F9897" s="103" t="s">
        <v>910</v>
      </c>
      <c r="G9897" s="103" t="s">
        <v>124</v>
      </c>
      <c r="H9897" s="103" t="s">
        <v>394</v>
      </c>
      <c r="I9897" s="103" t="s">
        <v>842</v>
      </c>
      <c r="J9897" s="215">
        <v>99.58</v>
      </c>
      <c r="K9897" s="216" t="s">
        <v>88</v>
      </c>
    </row>
    <row r="9898" spans="1:11" x14ac:dyDescent="0.25">
      <c r="A9898" s="103" t="s">
        <v>808</v>
      </c>
      <c r="B9898" s="103" t="s">
        <v>347</v>
      </c>
      <c r="C9898" s="103" t="s">
        <v>904</v>
      </c>
      <c r="D9898" s="103" t="s">
        <v>909</v>
      </c>
      <c r="E9898" s="103" t="s">
        <v>910</v>
      </c>
      <c r="F9898" s="103" t="s">
        <v>910</v>
      </c>
      <c r="G9898" s="103" t="s">
        <v>650</v>
      </c>
      <c r="H9898" s="103" t="s">
        <v>651</v>
      </c>
      <c r="I9898" s="103" t="s">
        <v>842</v>
      </c>
      <c r="J9898" s="215">
        <v>710.08</v>
      </c>
      <c r="K9898" s="216" t="s">
        <v>88</v>
      </c>
    </row>
    <row r="9899" spans="1:11" x14ac:dyDescent="0.25">
      <c r="A9899" s="103" t="s">
        <v>809</v>
      </c>
      <c r="B9899" s="103" t="s">
        <v>347</v>
      </c>
      <c r="C9899" s="103" t="s">
        <v>904</v>
      </c>
      <c r="D9899" s="103" t="s">
        <v>909</v>
      </c>
      <c r="E9899" s="103" t="s">
        <v>910</v>
      </c>
      <c r="F9899" s="103" t="s">
        <v>910</v>
      </c>
      <c r="G9899" s="103" t="s">
        <v>491</v>
      </c>
      <c r="H9899" s="103" t="s">
        <v>492</v>
      </c>
      <c r="I9899" s="103" t="s">
        <v>842</v>
      </c>
      <c r="J9899" s="215">
        <v>171.95</v>
      </c>
      <c r="K9899" s="216" t="s">
        <v>88</v>
      </c>
    </row>
    <row r="9900" spans="1:11" x14ac:dyDescent="0.25">
      <c r="A9900" s="103" t="s">
        <v>1038</v>
      </c>
      <c r="B9900" s="103" t="s">
        <v>347</v>
      </c>
      <c r="C9900" s="103" t="s">
        <v>904</v>
      </c>
      <c r="D9900" s="103" t="s">
        <v>909</v>
      </c>
      <c r="E9900" s="103" t="s">
        <v>910</v>
      </c>
      <c r="F9900" s="103" t="s">
        <v>910</v>
      </c>
      <c r="G9900" s="103" t="s">
        <v>491</v>
      </c>
      <c r="H9900" s="103" t="s">
        <v>492</v>
      </c>
      <c r="I9900" s="103" t="s">
        <v>842</v>
      </c>
      <c r="J9900" s="215">
        <v>60.84</v>
      </c>
      <c r="K9900" s="216" t="s">
        <v>88</v>
      </c>
    </row>
    <row r="9901" spans="1:11" x14ac:dyDescent="0.25">
      <c r="A9901" s="103" t="s">
        <v>1038</v>
      </c>
      <c r="B9901" s="103" t="s">
        <v>347</v>
      </c>
      <c r="C9901" s="103" t="s">
        <v>904</v>
      </c>
      <c r="D9901" s="103" t="s">
        <v>915</v>
      </c>
      <c r="E9901" s="103" t="s">
        <v>916</v>
      </c>
      <c r="F9901" s="103" t="s">
        <v>916</v>
      </c>
      <c r="G9901" s="103" t="s">
        <v>211</v>
      </c>
      <c r="H9901" s="103" t="s">
        <v>349</v>
      </c>
      <c r="I9901" s="103" t="s">
        <v>842</v>
      </c>
      <c r="J9901" s="215">
        <v>180</v>
      </c>
      <c r="K9901" s="216" t="s">
        <v>347</v>
      </c>
    </row>
    <row r="9902" spans="1:11" x14ac:dyDescent="0.25">
      <c r="A9902" s="103" t="s">
        <v>807</v>
      </c>
      <c r="B9902" s="103" t="s">
        <v>347</v>
      </c>
      <c r="C9902" s="103" t="s">
        <v>904</v>
      </c>
      <c r="D9902" s="103" t="s">
        <v>915</v>
      </c>
      <c r="E9902" s="103" t="s">
        <v>916</v>
      </c>
      <c r="F9902" s="103" t="s">
        <v>916</v>
      </c>
      <c r="G9902" s="103" t="s">
        <v>207</v>
      </c>
      <c r="H9902" s="103" t="s">
        <v>354</v>
      </c>
      <c r="I9902" s="103" t="s">
        <v>842</v>
      </c>
      <c r="J9902" s="215">
        <v>270</v>
      </c>
      <c r="K9902" s="216" t="s">
        <v>347</v>
      </c>
    </row>
    <row r="9903" spans="1:11" x14ac:dyDescent="0.25">
      <c r="A9903" s="103" t="s">
        <v>808</v>
      </c>
      <c r="B9903" s="103" t="s">
        <v>347</v>
      </c>
      <c r="C9903" s="103" t="s">
        <v>904</v>
      </c>
      <c r="D9903" s="103" t="s">
        <v>915</v>
      </c>
      <c r="E9903" s="103" t="s">
        <v>916</v>
      </c>
      <c r="F9903" s="103" t="s">
        <v>916</v>
      </c>
      <c r="G9903" s="103" t="s">
        <v>219</v>
      </c>
      <c r="H9903" s="103" t="s">
        <v>406</v>
      </c>
      <c r="I9903" s="103" t="s">
        <v>842</v>
      </c>
      <c r="J9903" s="215">
        <v>553.46</v>
      </c>
      <c r="K9903" s="216" t="s">
        <v>347</v>
      </c>
    </row>
    <row r="9904" spans="1:11" x14ac:dyDescent="0.25">
      <c r="A9904" s="103" t="s">
        <v>1038</v>
      </c>
      <c r="B9904" s="103" t="s">
        <v>347</v>
      </c>
      <c r="C9904" s="103" t="s">
        <v>904</v>
      </c>
      <c r="D9904" s="103" t="s">
        <v>915</v>
      </c>
      <c r="E9904" s="103" t="s">
        <v>916</v>
      </c>
      <c r="F9904" s="103" t="s">
        <v>916</v>
      </c>
      <c r="G9904" s="103" t="s">
        <v>219</v>
      </c>
      <c r="H9904" s="103" t="s">
        <v>406</v>
      </c>
      <c r="I9904" s="103" t="s">
        <v>842</v>
      </c>
      <c r="J9904" s="215">
        <v>625.9</v>
      </c>
      <c r="K9904" s="216" t="s">
        <v>347</v>
      </c>
    </row>
    <row r="9905" spans="1:11" x14ac:dyDescent="0.25">
      <c r="A9905" s="103" t="s">
        <v>807</v>
      </c>
      <c r="B9905" s="103" t="s">
        <v>347</v>
      </c>
      <c r="C9905" s="103" t="s">
        <v>904</v>
      </c>
      <c r="D9905" s="103" t="s">
        <v>917</v>
      </c>
      <c r="E9905" s="103" t="s">
        <v>918</v>
      </c>
      <c r="F9905" s="103" t="s">
        <v>918</v>
      </c>
      <c r="G9905" s="103" t="s">
        <v>519</v>
      </c>
      <c r="H9905" s="103" t="s">
        <v>520</v>
      </c>
      <c r="I9905" s="103" t="s">
        <v>842</v>
      </c>
      <c r="J9905" s="215">
        <v>415.43</v>
      </c>
      <c r="K9905" s="216" t="s">
        <v>344</v>
      </c>
    </row>
    <row r="9906" spans="1:11" x14ac:dyDescent="0.25">
      <c r="A9906" s="103" t="s">
        <v>810</v>
      </c>
      <c r="B9906" s="103" t="s">
        <v>347</v>
      </c>
      <c r="C9906" s="103" t="s">
        <v>904</v>
      </c>
      <c r="D9906" s="103" t="s">
        <v>917</v>
      </c>
      <c r="E9906" s="103" t="s">
        <v>918</v>
      </c>
      <c r="F9906" s="103" t="s">
        <v>918</v>
      </c>
      <c r="G9906" s="103" t="s">
        <v>561</v>
      </c>
      <c r="H9906" s="103" t="s">
        <v>562</v>
      </c>
      <c r="I9906" s="103" t="s">
        <v>842</v>
      </c>
      <c r="J9906" s="215">
        <v>170</v>
      </c>
      <c r="K9906" s="216" t="s">
        <v>347</v>
      </c>
    </row>
    <row r="9907" spans="1:11" x14ac:dyDescent="0.25">
      <c r="A9907" s="103" t="s">
        <v>807</v>
      </c>
      <c r="B9907" s="103" t="s">
        <v>347</v>
      </c>
      <c r="C9907" s="103" t="s">
        <v>904</v>
      </c>
      <c r="D9907" s="103" t="s">
        <v>917</v>
      </c>
      <c r="E9907" s="103" t="s">
        <v>918</v>
      </c>
      <c r="F9907" s="103" t="s">
        <v>918</v>
      </c>
      <c r="G9907" s="103" t="s">
        <v>561</v>
      </c>
      <c r="H9907" s="103" t="s">
        <v>562</v>
      </c>
      <c r="I9907" s="103" t="s">
        <v>842</v>
      </c>
      <c r="J9907" s="215">
        <v>51.79</v>
      </c>
      <c r="K9907" s="216" t="s">
        <v>347</v>
      </c>
    </row>
    <row r="9908" spans="1:11" x14ac:dyDescent="0.25">
      <c r="A9908" s="103" t="s">
        <v>1038</v>
      </c>
      <c r="B9908" s="103" t="s">
        <v>347</v>
      </c>
      <c r="C9908" s="103" t="s">
        <v>904</v>
      </c>
      <c r="D9908" s="103" t="s">
        <v>917</v>
      </c>
      <c r="E9908" s="103" t="s">
        <v>918</v>
      </c>
      <c r="F9908" s="103" t="s">
        <v>918</v>
      </c>
      <c r="G9908" s="103" t="s">
        <v>171</v>
      </c>
      <c r="H9908" s="103" t="s">
        <v>348</v>
      </c>
      <c r="I9908" s="103" t="s">
        <v>842</v>
      </c>
      <c r="J9908" s="215">
        <v>117.34</v>
      </c>
      <c r="K9908" s="216" t="s">
        <v>347</v>
      </c>
    </row>
    <row r="9909" spans="1:11" x14ac:dyDescent="0.25">
      <c r="A9909" s="103" t="s">
        <v>810</v>
      </c>
      <c r="B9909" s="103" t="s">
        <v>347</v>
      </c>
      <c r="C9909" s="103" t="s">
        <v>904</v>
      </c>
      <c r="D9909" s="103" t="s">
        <v>917</v>
      </c>
      <c r="E9909" s="103" t="s">
        <v>918</v>
      </c>
      <c r="F9909" s="103" t="s">
        <v>918</v>
      </c>
      <c r="G9909" s="103" t="s">
        <v>211</v>
      </c>
      <c r="H9909" s="103" t="s">
        <v>349</v>
      </c>
      <c r="I9909" s="103" t="s">
        <v>842</v>
      </c>
      <c r="J9909" s="215">
        <v>105.19</v>
      </c>
      <c r="K9909" s="216" t="s">
        <v>347</v>
      </c>
    </row>
    <row r="9910" spans="1:11" x14ac:dyDescent="0.25">
      <c r="A9910" s="103" t="s">
        <v>1038</v>
      </c>
      <c r="B9910" s="103" t="s">
        <v>347</v>
      </c>
      <c r="C9910" s="103" t="s">
        <v>904</v>
      </c>
      <c r="D9910" s="103" t="s">
        <v>917</v>
      </c>
      <c r="E9910" s="103" t="s">
        <v>918</v>
      </c>
      <c r="F9910" s="103" t="s">
        <v>918</v>
      </c>
      <c r="G9910" s="103" t="s">
        <v>211</v>
      </c>
      <c r="H9910" s="103" t="s">
        <v>349</v>
      </c>
      <c r="I9910" s="103" t="s">
        <v>842</v>
      </c>
      <c r="J9910" s="215">
        <v>621.54</v>
      </c>
      <c r="K9910" s="216" t="s">
        <v>347</v>
      </c>
    </row>
    <row r="9911" spans="1:11" x14ac:dyDescent="0.25">
      <c r="A9911" s="103" t="s">
        <v>807</v>
      </c>
      <c r="B9911" s="103" t="s">
        <v>347</v>
      </c>
      <c r="C9911" s="103" t="s">
        <v>904</v>
      </c>
      <c r="D9911" s="103" t="s">
        <v>917</v>
      </c>
      <c r="E9911" s="103" t="s">
        <v>918</v>
      </c>
      <c r="F9911" s="103" t="s">
        <v>918</v>
      </c>
      <c r="G9911" s="103" t="s">
        <v>211</v>
      </c>
      <c r="H9911" s="103" t="s">
        <v>349</v>
      </c>
      <c r="I9911" s="103" t="s">
        <v>842</v>
      </c>
      <c r="J9911" s="215">
        <v>159.63</v>
      </c>
      <c r="K9911" s="216" t="s">
        <v>347</v>
      </c>
    </row>
    <row r="9912" spans="1:11" x14ac:dyDescent="0.25">
      <c r="A9912" s="103" t="s">
        <v>1038</v>
      </c>
      <c r="B9912" s="103" t="s">
        <v>347</v>
      </c>
      <c r="C9912" s="103" t="s">
        <v>904</v>
      </c>
      <c r="D9912" s="103" t="s">
        <v>917</v>
      </c>
      <c r="E9912" s="103" t="s">
        <v>918</v>
      </c>
      <c r="F9912" s="103" t="s">
        <v>918</v>
      </c>
      <c r="G9912" s="103" t="s">
        <v>487</v>
      </c>
      <c r="H9912" s="103" t="s">
        <v>488</v>
      </c>
      <c r="I9912" s="103" t="s">
        <v>842</v>
      </c>
      <c r="J9912" s="215">
        <v>137.94</v>
      </c>
      <c r="K9912" s="216" t="s">
        <v>347</v>
      </c>
    </row>
    <row r="9913" spans="1:11" x14ac:dyDescent="0.25">
      <c r="A9913" s="103" t="s">
        <v>807</v>
      </c>
      <c r="B9913" s="103" t="s">
        <v>347</v>
      </c>
      <c r="C9913" s="103" t="s">
        <v>904</v>
      </c>
      <c r="D9913" s="103" t="s">
        <v>917</v>
      </c>
      <c r="E9913" s="103" t="s">
        <v>918</v>
      </c>
      <c r="F9913" s="103" t="s">
        <v>918</v>
      </c>
      <c r="G9913" s="103" t="s">
        <v>555</v>
      </c>
      <c r="H9913" s="103" t="s">
        <v>556</v>
      </c>
      <c r="I9913" s="103" t="s">
        <v>842</v>
      </c>
      <c r="J9913" s="215">
        <v>19.98</v>
      </c>
      <c r="K9913" s="216" t="s">
        <v>347</v>
      </c>
    </row>
    <row r="9914" spans="1:11" x14ac:dyDescent="0.25">
      <c r="A9914" s="103" t="s">
        <v>808</v>
      </c>
      <c r="B9914" s="103" t="s">
        <v>347</v>
      </c>
      <c r="C9914" s="103" t="s">
        <v>904</v>
      </c>
      <c r="D9914" s="103" t="s">
        <v>917</v>
      </c>
      <c r="E9914" s="103" t="s">
        <v>918</v>
      </c>
      <c r="F9914" s="103" t="s">
        <v>918</v>
      </c>
      <c r="G9914" s="103" t="s">
        <v>210</v>
      </c>
      <c r="H9914" s="103" t="s">
        <v>350</v>
      </c>
      <c r="I9914" s="103" t="s">
        <v>842</v>
      </c>
      <c r="J9914" s="215">
        <v>35.880000000000003</v>
      </c>
      <c r="K9914" s="216" t="s">
        <v>347</v>
      </c>
    </row>
    <row r="9915" spans="1:11" x14ac:dyDescent="0.25">
      <c r="A9915" s="103" t="s">
        <v>807</v>
      </c>
      <c r="B9915" s="103" t="s">
        <v>347</v>
      </c>
      <c r="C9915" s="103" t="s">
        <v>904</v>
      </c>
      <c r="D9915" s="103" t="s">
        <v>917</v>
      </c>
      <c r="E9915" s="103" t="s">
        <v>918</v>
      </c>
      <c r="F9915" s="103" t="s">
        <v>918</v>
      </c>
      <c r="G9915" s="103" t="s">
        <v>210</v>
      </c>
      <c r="H9915" s="103" t="s">
        <v>350</v>
      </c>
      <c r="I9915" s="103" t="s">
        <v>842</v>
      </c>
      <c r="J9915" s="215">
        <v>27.66</v>
      </c>
      <c r="K9915" s="216" t="s">
        <v>347</v>
      </c>
    </row>
    <row r="9916" spans="1:11" x14ac:dyDescent="0.25">
      <c r="A9916" s="103" t="s">
        <v>809</v>
      </c>
      <c r="B9916" s="103" t="s">
        <v>347</v>
      </c>
      <c r="C9916" s="103" t="s">
        <v>904</v>
      </c>
      <c r="D9916" s="103" t="s">
        <v>917</v>
      </c>
      <c r="E9916" s="103" t="s">
        <v>918</v>
      </c>
      <c r="F9916" s="103" t="s">
        <v>918</v>
      </c>
      <c r="G9916" s="103" t="s">
        <v>204</v>
      </c>
      <c r="H9916" s="103" t="s">
        <v>353</v>
      </c>
      <c r="I9916" s="103" t="s">
        <v>842</v>
      </c>
      <c r="J9916" s="215">
        <v>400</v>
      </c>
      <c r="K9916" s="216" t="s">
        <v>347</v>
      </c>
    </row>
    <row r="9917" spans="1:11" x14ac:dyDescent="0.25">
      <c r="A9917" s="103" t="s">
        <v>808</v>
      </c>
      <c r="B9917" s="103" t="s">
        <v>347</v>
      </c>
      <c r="C9917" s="103" t="s">
        <v>904</v>
      </c>
      <c r="D9917" s="103" t="s">
        <v>917</v>
      </c>
      <c r="E9917" s="103" t="s">
        <v>918</v>
      </c>
      <c r="F9917" s="103" t="s">
        <v>918</v>
      </c>
      <c r="G9917" s="103" t="s">
        <v>207</v>
      </c>
      <c r="H9917" s="103" t="s">
        <v>354</v>
      </c>
      <c r="I9917" s="103" t="s">
        <v>842</v>
      </c>
      <c r="J9917" s="215">
        <v>230.14</v>
      </c>
      <c r="K9917" s="216" t="s">
        <v>347</v>
      </c>
    </row>
    <row r="9918" spans="1:11" x14ac:dyDescent="0.25">
      <c r="A9918" s="103" t="s">
        <v>1038</v>
      </c>
      <c r="B9918" s="103" t="s">
        <v>347</v>
      </c>
      <c r="C9918" s="103" t="s">
        <v>904</v>
      </c>
      <c r="D9918" s="103" t="s">
        <v>917</v>
      </c>
      <c r="E9918" s="103" t="s">
        <v>918</v>
      </c>
      <c r="F9918" s="103" t="s">
        <v>918</v>
      </c>
      <c r="G9918" s="103" t="s">
        <v>207</v>
      </c>
      <c r="H9918" s="103" t="s">
        <v>354</v>
      </c>
      <c r="I9918" s="103" t="s">
        <v>842</v>
      </c>
      <c r="J9918" s="215">
        <v>273.12</v>
      </c>
      <c r="K9918" s="216" t="s">
        <v>347</v>
      </c>
    </row>
    <row r="9919" spans="1:11" x14ac:dyDescent="0.25">
      <c r="A9919" s="103" t="s">
        <v>806</v>
      </c>
      <c r="B9919" s="103" t="s">
        <v>347</v>
      </c>
      <c r="C9919" s="103" t="s">
        <v>904</v>
      </c>
      <c r="D9919" s="103" t="s">
        <v>917</v>
      </c>
      <c r="E9919" s="103" t="s">
        <v>918</v>
      </c>
      <c r="F9919" s="103" t="s">
        <v>918</v>
      </c>
      <c r="G9919" s="103" t="s">
        <v>207</v>
      </c>
      <c r="H9919" s="103" t="s">
        <v>354</v>
      </c>
      <c r="I9919" s="103" t="s">
        <v>842</v>
      </c>
      <c r="J9919" s="215">
        <v>1073</v>
      </c>
      <c r="K9919" s="216" t="s">
        <v>347</v>
      </c>
    </row>
    <row r="9920" spans="1:11" x14ac:dyDescent="0.25">
      <c r="A9920" s="103" t="s">
        <v>807</v>
      </c>
      <c r="B9920" s="103" t="s">
        <v>347</v>
      </c>
      <c r="C9920" s="103" t="s">
        <v>904</v>
      </c>
      <c r="D9920" s="103" t="s">
        <v>917</v>
      </c>
      <c r="E9920" s="103" t="s">
        <v>918</v>
      </c>
      <c r="F9920" s="103" t="s">
        <v>918</v>
      </c>
      <c r="G9920" s="103" t="s">
        <v>207</v>
      </c>
      <c r="H9920" s="103" t="s">
        <v>354</v>
      </c>
      <c r="I9920" s="103" t="s">
        <v>842</v>
      </c>
      <c r="J9920" s="215">
        <v>154.46</v>
      </c>
      <c r="K9920" s="216" t="s">
        <v>347</v>
      </c>
    </row>
    <row r="9921" spans="1:11" x14ac:dyDescent="0.25">
      <c r="A9921" s="103" t="s">
        <v>808</v>
      </c>
      <c r="B9921" s="103" t="s">
        <v>347</v>
      </c>
      <c r="C9921" s="103" t="s">
        <v>904</v>
      </c>
      <c r="D9921" s="103" t="s">
        <v>917</v>
      </c>
      <c r="E9921" s="103" t="s">
        <v>918</v>
      </c>
      <c r="F9921" s="103" t="s">
        <v>918</v>
      </c>
      <c r="G9921" s="103" t="s">
        <v>219</v>
      </c>
      <c r="H9921" s="103" t="s">
        <v>406</v>
      </c>
      <c r="I9921" s="103" t="s">
        <v>842</v>
      </c>
      <c r="J9921" s="215">
        <v>244.87</v>
      </c>
      <c r="K9921" s="216" t="s">
        <v>347</v>
      </c>
    </row>
    <row r="9922" spans="1:11" x14ac:dyDescent="0.25">
      <c r="A9922" s="103" t="s">
        <v>1038</v>
      </c>
      <c r="B9922" s="103" t="s">
        <v>347</v>
      </c>
      <c r="C9922" s="103" t="s">
        <v>904</v>
      </c>
      <c r="D9922" s="103" t="s">
        <v>917</v>
      </c>
      <c r="E9922" s="103" t="s">
        <v>918</v>
      </c>
      <c r="F9922" s="103" t="s">
        <v>918</v>
      </c>
      <c r="G9922" s="103" t="s">
        <v>219</v>
      </c>
      <c r="H9922" s="103" t="s">
        <v>406</v>
      </c>
      <c r="I9922" s="103" t="s">
        <v>842</v>
      </c>
      <c r="J9922" s="215">
        <v>215.13</v>
      </c>
      <c r="K9922" s="216" t="s">
        <v>347</v>
      </c>
    </row>
    <row r="9923" spans="1:11" x14ac:dyDescent="0.25">
      <c r="A9923" s="103" t="s">
        <v>807</v>
      </c>
      <c r="B9923" s="103" t="s">
        <v>347</v>
      </c>
      <c r="C9923" s="103" t="s">
        <v>904</v>
      </c>
      <c r="D9923" s="103" t="s">
        <v>917</v>
      </c>
      <c r="E9923" s="103" t="s">
        <v>918</v>
      </c>
      <c r="F9923" s="103" t="s">
        <v>918</v>
      </c>
      <c r="G9923" s="103" t="s">
        <v>219</v>
      </c>
      <c r="H9923" s="103" t="s">
        <v>406</v>
      </c>
      <c r="I9923" s="103" t="s">
        <v>842</v>
      </c>
      <c r="J9923" s="215">
        <v>1008.36</v>
      </c>
      <c r="K9923" s="216" t="s">
        <v>347</v>
      </c>
    </row>
    <row r="9924" spans="1:11" x14ac:dyDescent="0.25">
      <c r="A9924" s="103" t="s">
        <v>808</v>
      </c>
      <c r="B9924" s="103" t="s">
        <v>347</v>
      </c>
      <c r="C9924" s="103" t="s">
        <v>904</v>
      </c>
      <c r="D9924" s="103" t="s">
        <v>917</v>
      </c>
      <c r="E9924" s="103" t="s">
        <v>918</v>
      </c>
      <c r="F9924" s="103" t="s">
        <v>918</v>
      </c>
      <c r="G9924" s="103" t="s">
        <v>213</v>
      </c>
      <c r="H9924" s="103" t="s">
        <v>355</v>
      </c>
      <c r="I9924" s="103" t="s">
        <v>842</v>
      </c>
      <c r="J9924" s="215">
        <v>12.24</v>
      </c>
      <c r="K9924" s="216" t="s">
        <v>347</v>
      </c>
    </row>
    <row r="9925" spans="1:11" x14ac:dyDescent="0.25">
      <c r="A9925" s="103" t="s">
        <v>807</v>
      </c>
      <c r="B9925" s="103" t="s">
        <v>347</v>
      </c>
      <c r="C9925" s="103" t="s">
        <v>904</v>
      </c>
      <c r="D9925" s="103" t="s">
        <v>917</v>
      </c>
      <c r="E9925" s="103" t="s">
        <v>918</v>
      </c>
      <c r="F9925" s="103" t="s">
        <v>918</v>
      </c>
      <c r="G9925" s="103" t="s">
        <v>213</v>
      </c>
      <c r="H9925" s="103" t="s">
        <v>355</v>
      </c>
      <c r="I9925" s="103" t="s">
        <v>842</v>
      </c>
      <c r="J9925" s="215">
        <v>380.37</v>
      </c>
      <c r="K9925" s="216" t="s">
        <v>347</v>
      </c>
    </row>
    <row r="9926" spans="1:11" x14ac:dyDescent="0.25">
      <c r="A9926" s="103" t="s">
        <v>808</v>
      </c>
      <c r="B9926" s="103" t="s">
        <v>347</v>
      </c>
      <c r="C9926" s="103" t="s">
        <v>919</v>
      </c>
      <c r="D9926" s="103" t="s">
        <v>920</v>
      </c>
      <c r="E9926" s="103" t="s">
        <v>921</v>
      </c>
      <c r="F9926" s="103" t="s">
        <v>921</v>
      </c>
      <c r="G9926" s="103" t="s">
        <v>221</v>
      </c>
      <c r="H9926" s="103" t="s">
        <v>404</v>
      </c>
      <c r="I9926" s="103" t="s">
        <v>842</v>
      </c>
      <c r="J9926" s="215">
        <v>200</v>
      </c>
      <c r="K9926" s="216" t="s">
        <v>347</v>
      </c>
    </row>
    <row r="9927" spans="1:11" x14ac:dyDescent="0.25">
      <c r="A9927" s="103" t="s">
        <v>810</v>
      </c>
      <c r="B9927" s="103" t="s">
        <v>347</v>
      </c>
      <c r="C9927" s="103" t="s">
        <v>928</v>
      </c>
      <c r="D9927" s="103" t="s">
        <v>480</v>
      </c>
      <c r="E9927" s="103" t="s">
        <v>929</v>
      </c>
      <c r="F9927" s="103" t="s">
        <v>929</v>
      </c>
      <c r="G9927" s="103" t="s">
        <v>213</v>
      </c>
      <c r="H9927" s="103" t="s">
        <v>355</v>
      </c>
      <c r="I9927" s="103" t="s">
        <v>842</v>
      </c>
      <c r="J9927" s="215">
        <v>-2080.0500000000002</v>
      </c>
      <c r="K9927" s="216" t="s">
        <v>347</v>
      </c>
    </row>
    <row r="9928" spans="1:11" x14ac:dyDescent="0.25">
      <c r="A9928" s="103" t="s">
        <v>806</v>
      </c>
      <c r="B9928" s="103" t="s">
        <v>347</v>
      </c>
      <c r="C9928" s="103" t="s">
        <v>928</v>
      </c>
      <c r="D9928" s="103" t="s">
        <v>480</v>
      </c>
      <c r="E9928" s="103" t="s">
        <v>929</v>
      </c>
      <c r="F9928" s="103" t="s">
        <v>929</v>
      </c>
      <c r="G9928" s="103" t="s">
        <v>213</v>
      </c>
      <c r="H9928" s="103" t="s">
        <v>355</v>
      </c>
      <c r="I9928" s="103" t="s">
        <v>842</v>
      </c>
      <c r="J9928" s="215">
        <v>41.66</v>
      </c>
      <c r="K9928" s="216" t="s">
        <v>347</v>
      </c>
    </row>
    <row r="9929" spans="1:11" x14ac:dyDescent="0.25">
      <c r="A9929" s="103" t="s">
        <v>807</v>
      </c>
      <c r="B9929" s="103" t="s">
        <v>347</v>
      </c>
      <c r="C9929" s="103" t="s">
        <v>928</v>
      </c>
      <c r="D9929" s="103" t="s">
        <v>480</v>
      </c>
      <c r="E9929" s="103" t="s">
        <v>929</v>
      </c>
      <c r="F9929" s="103" t="s">
        <v>929</v>
      </c>
      <c r="G9929" s="103" t="s">
        <v>213</v>
      </c>
      <c r="H9929" s="103" t="s">
        <v>355</v>
      </c>
      <c r="I9929" s="103" t="s">
        <v>842</v>
      </c>
      <c r="J9929" s="215">
        <v>56.09</v>
      </c>
      <c r="K9929" s="216" t="s">
        <v>347</v>
      </c>
    </row>
    <row r="9930" spans="1:11" x14ac:dyDescent="0.25">
      <c r="A9930" s="103" t="s">
        <v>807</v>
      </c>
      <c r="B9930" s="103" t="s">
        <v>347</v>
      </c>
      <c r="C9930" s="103" t="s">
        <v>970</v>
      </c>
      <c r="D9930" s="103" t="s">
        <v>938</v>
      </c>
      <c r="E9930" s="111"/>
      <c r="F9930" s="103" t="s">
        <v>939</v>
      </c>
      <c r="G9930" s="103" t="s">
        <v>559</v>
      </c>
      <c r="H9930" s="103" t="s">
        <v>560</v>
      </c>
      <c r="I9930" s="103" t="s">
        <v>842</v>
      </c>
      <c r="J9930" s="215">
        <v>1042.8800000000001</v>
      </c>
      <c r="K9930" s="216" t="s">
        <v>347</v>
      </c>
    </row>
    <row r="9931" spans="1:11" x14ac:dyDescent="0.25">
      <c r="A9931" s="103" t="s">
        <v>807</v>
      </c>
      <c r="B9931" s="103" t="s">
        <v>347</v>
      </c>
      <c r="C9931" s="103" t="s">
        <v>970</v>
      </c>
      <c r="D9931" s="103" t="s">
        <v>938</v>
      </c>
      <c r="E9931" s="103" t="s">
        <v>939</v>
      </c>
      <c r="F9931" s="103" t="s">
        <v>939</v>
      </c>
      <c r="G9931" s="103" t="s">
        <v>454</v>
      </c>
      <c r="H9931" s="103" t="s">
        <v>455</v>
      </c>
      <c r="I9931" s="103" t="s">
        <v>842</v>
      </c>
      <c r="J9931" s="215">
        <v>3000</v>
      </c>
      <c r="K9931" s="216" t="s">
        <v>88</v>
      </c>
    </row>
    <row r="9932" spans="1:11" x14ac:dyDescent="0.25">
      <c r="A9932" s="103" t="s">
        <v>808</v>
      </c>
      <c r="B9932" s="103" t="s">
        <v>347</v>
      </c>
      <c r="C9932" s="103" t="s">
        <v>930</v>
      </c>
      <c r="D9932" s="103" t="s">
        <v>931</v>
      </c>
      <c r="E9932" s="103" t="s">
        <v>932</v>
      </c>
      <c r="F9932" s="103" t="s">
        <v>932</v>
      </c>
      <c r="G9932" s="103" t="s">
        <v>487</v>
      </c>
      <c r="H9932" s="103" t="s">
        <v>488</v>
      </c>
      <c r="I9932" s="103" t="s">
        <v>842</v>
      </c>
      <c r="J9932" s="215">
        <v>11.35</v>
      </c>
      <c r="K9932" s="216" t="s">
        <v>347</v>
      </c>
    </row>
    <row r="9933" spans="1:11" x14ac:dyDescent="0.25">
      <c r="A9933" s="103" t="s">
        <v>1038</v>
      </c>
      <c r="B9933" s="103" t="s">
        <v>347</v>
      </c>
      <c r="C9933" s="103" t="s">
        <v>930</v>
      </c>
      <c r="D9933" s="103" t="s">
        <v>931</v>
      </c>
      <c r="E9933" s="103" t="s">
        <v>932</v>
      </c>
      <c r="F9933" s="103" t="s">
        <v>932</v>
      </c>
      <c r="G9933" s="103" t="s">
        <v>487</v>
      </c>
      <c r="H9933" s="103" t="s">
        <v>488</v>
      </c>
      <c r="I9933" s="103" t="s">
        <v>842</v>
      </c>
      <c r="J9933" s="215">
        <v>1.9</v>
      </c>
      <c r="K9933" s="216" t="s">
        <v>347</v>
      </c>
    </row>
    <row r="9934" spans="1:11" x14ac:dyDescent="0.25">
      <c r="A9934" s="103" t="s">
        <v>808</v>
      </c>
      <c r="B9934" s="103" t="s">
        <v>347</v>
      </c>
      <c r="C9934" s="103" t="s">
        <v>930</v>
      </c>
      <c r="D9934" s="103" t="s">
        <v>931</v>
      </c>
      <c r="E9934" s="103" t="s">
        <v>932</v>
      </c>
      <c r="F9934" s="103" t="s">
        <v>932</v>
      </c>
      <c r="G9934" s="103" t="s">
        <v>210</v>
      </c>
      <c r="H9934" s="103" t="s">
        <v>350</v>
      </c>
      <c r="I9934" s="103" t="s">
        <v>842</v>
      </c>
      <c r="J9934" s="215">
        <v>17.88</v>
      </c>
      <c r="K9934" s="216" t="s">
        <v>347</v>
      </c>
    </row>
    <row r="9935" spans="1:11" x14ac:dyDescent="0.25">
      <c r="A9935" s="103" t="s">
        <v>807</v>
      </c>
      <c r="B9935" s="103" t="s">
        <v>347</v>
      </c>
      <c r="C9935" s="103" t="s">
        <v>930</v>
      </c>
      <c r="D9935" s="103" t="s">
        <v>931</v>
      </c>
      <c r="E9935" s="103" t="s">
        <v>932</v>
      </c>
      <c r="F9935" s="103" t="s">
        <v>932</v>
      </c>
      <c r="G9935" s="103" t="s">
        <v>996</v>
      </c>
      <c r="H9935" s="103" t="s">
        <v>997</v>
      </c>
      <c r="I9935" s="103" t="s">
        <v>842</v>
      </c>
      <c r="J9935" s="215">
        <v>32.479999999999997</v>
      </c>
      <c r="K9935" s="216" t="s">
        <v>347</v>
      </c>
    </row>
    <row r="9936" spans="1:11" x14ac:dyDescent="0.25">
      <c r="A9936" s="103" t="s">
        <v>1038</v>
      </c>
      <c r="B9936" s="103" t="s">
        <v>347</v>
      </c>
      <c r="C9936" s="103" t="s">
        <v>930</v>
      </c>
      <c r="D9936" s="103" t="s">
        <v>931</v>
      </c>
      <c r="E9936" s="103" t="s">
        <v>932</v>
      </c>
      <c r="F9936" s="103" t="s">
        <v>932</v>
      </c>
      <c r="G9936" s="103" t="s">
        <v>207</v>
      </c>
      <c r="H9936" s="103" t="s">
        <v>354</v>
      </c>
      <c r="I9936" s="103" t="s">
        <v>842</v>
      </c>
      <c r="J9936" s="215">
        <v>49.16</v>
      </c>
      <c r="K9936" s="216" t="s">
        <v>347</v>
      </c>
    </row>
    <row r="9937" spans="1:11" x14ac:dyDescent="0.25">
      <c r="A9937" s="103" t="s">
        <v>806</v>
      </c>
      <c r="B9937" s="103" t="s">
        <v>347</v>
      </c>
      <c r="C9937" s="103" t="s">
        <v>930</v>
      </c>
      <c r="D9937" s="103" t="s">
        <v>931</v>
      </c>
      <c r="E9937" s="103" t="s">
        <v>932</v>
      </c>
      <c r="F9937" s="103" t="s">
        <v>932</v>
      </c>
      <c r="G9937" s="103" t="s">
        <v>213</v>
      </c>
      <c r="H9937" s="103" t="s">
        <v>355</v>
      </c>
      <c r="I9937" s="103" t="s">
        <v>842</v>
      </c>
      <c r="J9937" s="215">
        <v>42.21</v>
      </c>
      <c r="K9937" s="216" t="s">
        <v>347</v>
      </c>
    </row>
    <row r="9938" spans="1:11" x14ac:dyDescent="0.25">
      <c r="A9938" s="103" t="s">
        <v>809</v>
      </c>
      <c r="B9938" s="103" t="s">
        <v>347</v>
      </c>
      <c r="C9938" s="103" t="s">
        <v>930</v>
      </c>
      <c r="D9938" s="103" t="s">
        <v>931</v>
      </c>
      <c r="E9938" s="103" t="s">
        <v>932</v>
      </c>
      <c r="F9938" s="103" t="s">
        <v>932</v>
      </c>
      <c r="G9938" s="103" t="s">
        <v>117</v>
      </c>
      <c r="H9938" s="103" t="s">
        <v>408</v>
      </c>
      <c r="I9938" s="103" t="s">
        <v>842</v>
      </c>
      <c r="J9938" s="215">
        <v>0</v>
      </c>
      <c r="K9938" s="216" t="s">
        <v>88</v>
      </c>
    </row>
    <row r="9939" spans="1:11" x14ac:dyDescent="0.25">
      <c r="A9939" s="103" t="s">
        <v>810</v>
      </c>
      <c r="B9939" s="103" t="s">
        <v>347</v>
      </c>
      <c r="C9939" s="103" t="s">
        <v>930</v>
      </c>
      <c r="D9939" s="103" t="s">
        <v>931</v>
      </c>
      <c r="E9939" s="103" t="s">
        <v>932</v>
      </c>
      <c r="F9939" s="103" t="s">
        <v>932</v>
      </c>
      <c r="G9939" s="103" t="s">
        <v>117</v>
      </c>
      <c r="H9939" s="103" t="s">
        <v>408</v>
      </c>
      <c r="I9939" s="103" t="s">
        <v>842</v>
      </c>
      <c r="J9939" s="215">
        <v>0</v>
      </c>
      <c r="K9939" s="216" t="s">
        <v>88</v>
      </c>
    </row>
    <row r="9940" spans="1:11" x14ac:dyDescent="0.25">
      <c r="A9940" s="103" t="s">
        <v>809</v>
      </c>
      <c r="B9940" s="103" t="s">
        <v>347</v>
      </c>
      <c r="C9940" s="103" t="s">
        <v>481</v>
      </c>
      <c r="D9940" s="103" t="s">
        <v>847</v>
      </c>
      <c r="E9940" s="111"/>
      <c r="F9940" s="103" t="s">
        <v>848</v>
      </c>
      <c r="G9940" s="103" t="s">
        <v>487</v>
      </c>
      <c r="H9940" s="103" t="s">
        <v>488</v>
      </c>
      <c r="I9940" s="103" t="s">
        <v>842</v>
      </c>
      <c r="J9940" s="215">
        <v>1294.1400000000001</v>
      </c>
      <c r="K9940" s="216" t="s">
        <v>347</v>
      </c>
    </row>
    <row r="9941" spans="1:11" x14ac:dyDescent="0.25">
      <c r="A9941" s="103" t="s">
        <v>806</v>
      </c>
      <c r="B9941" s="103" t="s">
        <v>347</v>
      </c>
      <c r="C9941" s="103" t="s">
        <v>481</v>
      </c>
      <c r="D9941" s="103" t="s">
        <v>847</v>
      </c>
      <c r="E9941" s="111"/>
      <c r="F9941" s="103" t="s">
        <v>848</v>
      </c>
      <c r="G9941" s="103" t="s">
        <v>487</v>
      </c>
      <c r="H9941" s="103" t="s">
        <v>488</v>
      </c>
      <c r="I9941" s="103" t="s">
        <v>842</v>
      </c>
      <c r="J9941" s="215">
        <v>-1294.1400000000001</v>
      </c>
      <c r="K9941" s="216" t="s">
        <v>347</v>
      </c>
    </row>
    <row r="9942" spans="1:11" x14ac:dyDescent="0.25">
      <c r="A9942" s="103" t="s">
        <v>809</v>
      </c>
      <c r="B9942" s="103" t="s">
        <v>347</v>
      </c>
      <c r="C9942" s="103" t="s">
        <v>481</v>
      </c>
      <c r="D9942" s="103" t="s">
        <v>242</v>
      </c>
      <c r="E9942" s="111"/>
      <c r="F9942" s="103" t="s">
        <v>243</v>
      </c>
      <c r="G9942" s="103" t="s">
        <v>166</v>
      </c>
      <c r="H9942" s="103" t="s">
        <v>322</v>
      </c>
      <c r="I9942" s="103" t="s">
        <v>842</v>
      </c>
      <c r="J9942" s="215">
        <v>1852.5</v>
      </c>
      <c r="K9942" s="216" t="s">
        <v>88</v>
      </c>
    </row>
    <row r="9943" spans="1:11" x14ac:dyDescent="0.25">
      <c r="A9943" s="103" t="s">
        <v>806</v>
      </c>
      <c r="B9943" s="103" t="s">
        <v>347</v>
      </c>
      <c r="C9943" s="103" t="s">
        <v>481</v>
      </c>
      <c r="D9943" s="103" t="s">
        <v>242</v>
      </c>
      <c r="E9943" s="111"/>
      <c r="F9943" s="103" t="s">
        <v>243</v>
      </c>
      <c r="G9943" s="103" t="s">
        <v>166</v>
      </c>
      <c r="H9943" s="103" t="s">
        <v>322</v>
      </c>
      <c r="I9943" s="103" t="s">
        <v>842</v>
      </c>
      <c r="J9943" s="215">
        <v>-1852.5</v>
      </c>
      <c r="K9943" s="216" t="s">
        <v>88</v>
      </c>
    </row>
    <row r="9944" spans="1:11" x14ac:dyDescent="0.25">
      <c r="A9944" s="103" t="s">
        <v>809</v>
      </c>
      <c r="B9944" s="103" t="s">
        <v>347</v>
      </c>
      <c r="C9944" s="103" t="s">
        <v>481</v>
      </c>
      <c r="D9944" s="103" t="s">
        <v>242</v>
      </c>
      <c r="E9944" s="111"/>
      <c r="F9944" s="103" t="s">
        <v>243</v>
      </c>
      <c r="G9944" s="103" t="s">
        <v>836</v>
      </c>
      <c r="H9944" s="103" t="s">
        <v>837</v>
      </c>
      <c r="I9944" s="103" t="s">
        <v>842</v>
      </c>
      <c r="J9944" s="215">
        <v>-4327.51</v>
      </c>
      <c r="K9944" s="216" t="s">
        <v>347</v>
      </c>
    </row>
    <row r="9945" spans="1:11" x14ac:dyDescent="0.25">
      <c r="A9945" s="103" t="s">
        <v>810</v>
      </c>
      <c r="B9945" s="103" t="s">
        <v>347</v>
      </c>
      <c r="C9945" s="103" t="s">
        <v>481</v>
      </c>
      <c r="D9945" s="103" t="s">
        <v>242</v>
      </c>
      <c r="E9945" s="111"/>
      <c r="F9945" s="103" t="s">
        <v>243</v>
      </c>
      <c r="G9945" s="103" t="s">
        <v>836</v>
      </c>
      <c r="H9945" s="103" t="s">
        <v>837</v>
      </c>
      <c r="I9945" s="103" t="s">
        <v>842</v>
      </c>
      <c r="J9945" s="215">
        <v>12000</v>
      </c>
      <c r="K9945" s="216" t="s">
        <v>347</v>
      </c>
    </row>
    <row r="9946" spans="1:11" x14ac:dyDescent="0.25">
      <c r="A9946" s="103" t="s">
        <v>806</v>
      </c>
      <c r="B9946" s="103" t="s">
        <v>347</v>
      </c>
      <c r="C9946" s="103" t="s">
        <v>481</v>
      </c>
      <c r="D9946" s="103" t="s">
        <v>242</v>
      </c>
      <c r="E9946" s="111"/>
      <c r="F9946" s="103" t="s">
        <v>243</v>
      </c>
      <c r="G9946" s="103" t="s">
        <v>836</v>
      </c>
      <c r="H9946" s="103" t="s">
        <v>837</v>
      </c>
      <c r="I9946" s="103" t="s">
        <v>842</v>
      </c>
      <c r="J9946" s="215">
        <v>-7672.49</v>
      </c>
      <c r="K9946" s="216" t="s">
        <v>347</v>
      </c>
    </row>
    <row r="9947" spans="1:11" x14ac:dyDescent="0.25">
      <c r="A9947" s="103" t="s">
        <v>808</v>
      </c>
      <c r="B9947" s="103" t="s">
        <v>347</v>
      </c>
      <c r="C9947" s="103" t="s">
        <v>481</v>
      </c>
      <c r="D9947" s="103" t="s">
        <v>242</v>
      </c>
      <c r="E9947" s="111"/>
      <c r="F9947" s="103" t="s">
        <v>243</v>
      </c>
      <c r="G9947" s="103" t="s">
        <v>979</v>
      </c>
      <c r="H9947" s="103" t="s">
        <v>980</v>
      </c>
      <c r="I9947" s="103" t="s">
        <v>842</v>
      </c>
      <c r="J9947" s="215">
        <v>-548</v>
      </c>
      <c r="K9947" s="216" t="s">
        <v>347</v>
      </c>
    </row>
    <row r="9948" spans="1:11" x14ac:dyDescent="0.25">
      <c r="A9948" s="103" t="s">
        <v>809</v>
      </c>
      <c r="B9948" s="103" t="s">
        <v>347</v>
      </c>
      <c r="C9948" s="103" t="s">
        <v>481</v>
      </c>
      <c r="D9948" s="103" t="s">
        <v>242</v>
      </c>
      <c r="E9948" s="111"/>
      <c r="F9948" s="103" t="s">
        <v>243</v>
      </c>
      <c r="G9948" s="103" t="s">
        <v>979</v>
      </c>
      <c r="H9948" s="103" t="s">
        <v>980</v>
      </c>
      <c r="I9948" s="103" t="s">
        <v>842</v>
      </c>
      <c r="J9948" s="215">
        <v>73.92</v>
      </c>
      <c r="K9948" s="216" t="s">
        <v>347</v>
      </c>
    </row>
    <row r="9949" spans="1:11" x14ac:dyDescent="0.25">
      <c r="A9949" s="103" t="s">
        <v>1038</v>
      </c>
      <c r="B9949" s="103" t="s">
        <v>347</v>
      </c>
      <c r="C9949" s="103" t="s">
        <v>481</v>
      </c>
      <c r="D9949" s="103" t="s">
        <v>242</v>
      </c>
      <c r="E9949" s="111"/>
      <c r="F9949" s="103" t="s">
        <v>243</v>
      </c>
      <c r="G9949" s="103" t="s">
        <v>979</v>
      </c>
      <c r="H9949" s="103" t="s">
        <v>980</v>
      </c>
      <c r="I9949" s="103" t="s">
        <v>842</v>
      </c>
      <c r="J9949" s="215">
        <v>-5611</v>
      </c>
      <c r="K9949" s="216" t="s">
        <v>347</v>
      </c>
    </row>
    <row r="9950" spans="1:11" x14ac:dyDescent="0.25">
      <c r="A9950" s="103" t="s">
        <v>806</v>
      </c>
      <c r="B9950" s="103" t="s">
        <v>347</v>
      </c>
      <c r="C9950" s="103" t="s">
        <v>481</v>
      </c>
      <c r="D9950" s="103" t="s">
        <v>242</v>
      </c>
      <c r="E9950" s="111"/>
      <c r="F9950" s="103" t="s">
        <v>243</v>
      </c>
      <c r="G9950" s="103" t="s">
        <v>979</v>
      </c>
      <c r="H9950" s="103" t="s">
        <v>980</v>
      </c>
      <c r="I9950" s="103" t="s">
        <v>842</v>
      </c>
      <c r="J9950" s="215">
        <v>536.08000000000004</v>
      </c>
      <c r="K9950" s="216" t="s">
        <v>347</v>
      </c>
    </row>
    <row r="9951" spans="1:11" x14ac:dyDescent="0.25">
      <c r="A9951" s="103" t="s">
        <v>807</v>
      </c>
      <c r="B9951" s="103" t="s">
        <v>347</v>
      </c>
      <c r="C9951" s="103" t="s">
        <v>481</v>
      </c>
      <c r="D9951" s="103" t="s">
        <v>242</v>
      </c>
      <c r="E9951" s="111"/>
      <c r="F9951" s="103" t="s">
        <v>243</v>
      </c>
      <c r="G9951" s="103" t="s">
        <v>979</v>
      </c>
      <c r="H9951" s="103" t="s">
        <v>980</v>
      </c>
      <c r="I9951" s="103" t="s">
        <v>842</v>
      </c>
      <c r="J9951" s="215">
        <v>5549</v>
      </c>
      <c r="K9951" s="216" t="s">
        <v>347</v>
      </c>
    </row>
    <row r="9952" spans="1:11" x14ac:dyDescent="0.25">
      <c r="A9952" s="103" t="s">
        <v>809</v>
      </c>
      <c r="B9952" s="103" t="s">
        <v>347</v>
      </c>
      <c r="C9952" s="103" t="s">
        <v>481</v>
      </c>
      <c r="D9952" s="103" t="s">
        <v>242</v>
      </c>
      <c r="E9952" s="111"/>
      <c r="F9952" s="103" t="s">
        <v>243</v>
      </c>
      <c r="G9952" s="103" t="s">
        <v>487</v>
      </c>
      <c r="H9952" s="103" t="s">
        <v>488</v>
      </c>
      <c r="I9952" s="103" t="s">
        <v>842</v>
      </c>
      <c r="J9952" s="215">
        <v>4724</v>
      </c>
      <c r="K9952" s="216" t="s">
        <v>347</v>
      </c>
    </row>
    <row r="9953" spans="1:11" x14ac:dyDescent="0.25">
      <c r="A9953" s="103" t="s">
        <v>806</v>
      </c>
      <c r="B9953" s="103" t="s">
        <v>347</v>
      </c>
      <c r="C9953" s="103" t="s">
        <v>481</v>
      </c>
      <c r="D9953" s="103" t="s">
        <v>242</v>
      </c>
      <c r="E9953" s="111"/>
      <c r="F9953" s="103" t="s">
        <v>243</v>
      </c>
      <c r="G9953" s="103" t="s">
        <v>487</v>
      </c>
      <c r="H9953" s="103" t="s">
        <v>488</v>
      </c>
      <c r="I9953" s="103" t="s">
        <v>842</v>
      </c>
      <c r="J9953" s="215">
        <v>-4724</v>
      </c>
      <c r="K9953" s="216" t="s">
        <v>347</v>
      </c>
    </row>
    <row r="9954" spans="1:11" x14ac:dyDescent="0.25">
      <c r="A9954" s="103" t="s">
        <v>808</v>
      </c>
      <c r="B9954" s="103" t="s">
        <v>347</v>
      </c>
      <c r="C9954" s="103" t="s">
        <v>481</v>
      </c>
      <c r="D9954" s="103" t="s">
        <v>242</v>
      </c>
      <c r="E9954" s="111"/>
      <c r="F9954" s="103" t="s">
        <v>243</v>
      </c>
      <c r="G9954" s="103" t="s">
        <v>204</v>
      </c>
      <c r="H9954" s="103" t="s">
        <v>353</v>
      </c>
      <c r="I9954" s="103" t="s">
        <v>842</v>
      </c>
      <c r="J9954" s="215">
        <v>1396</v>
      </c>
      <c r="K9954" s="216" t="s">
        <v>347</v>
      </c>
    </row>
    <row r="9955" spans="1:11" x14ac:dyDescent="0.25">
      <c r="A9955" s="103" t="s">
        <v>1038</v>
      </c>
      <c r="B9955" s="103" t="s">
        <v>347</v>
      </c>
      <c r="C9955" s="103" t="s">
        <v>481</v>
      </c>
      <c r="D9955" s="103" t="s">
        <v>242</v>
      </c>
      <c r="E9955" s="111"/>
      <c r="F9955" s="103" t="s">
        <v>243</v>
      </c>
      <c r="G9955" s="103" t="s">
        <v>204</v>
      </c>
      <c r="H9955" s="103" t="s">
        <v>353</v>
      </c>
      <c r="I9955" s="103" t="s">
        <v>842</v>
      </c>
      <c r="J9955" s="215">
        <v>1396.27</v>
      </c>
      <c r="K9955" s="216" t="s">
        <v>347</v>
      </c>
    </row>
    <row r="9956" spans="1:11" x14ac:dyDescent="0.25">
      <c r="A9956" s="103" t="s">
        <v>807</v>
      </c>
      <c r="B9956" s="103" t="s">
        <v>347</v>
      </c>
      <c r="C9956" s="103" t="s">
        <v>481</v>
      </c>
      <c r="D9956" s="103" t="s">
        <v>242</v>
      </c>
      <c r="E9956" s="111"/>
      <c r="F9956" s="103" t="s">
        <v>243</v>
      </c>
      <c r="G9956" s="103" t="s">
        <v>204</v>
      </c>
      <c r="H9956" s="103" t="s">
        <v>353</v>
      </c>
      <c r="I9956" s="103" t="s">
        <v>842</v>
      </c>
      <c r="J9956" s="215">
        <v>-1396</v>
      </c>
      <c r="K9956" s="216" t="s">
        <v>347</v>
      </c>
    </row>
    <row r="9957" spans="1:11" x14ac:dyDescent="0.25">
      <c r="A9957" s="103" t="s">
        <v>808</v>
      </c>
      <c r="B9957" s="103" t="s">
        <v>347</v>
      </c>
      <c r="C9957" s="103" t="s">
        <v>481</v>
      </c>
      <c r="D9957" s="103" t="s">
        <v>242</v>
      </c>
      <c r="E9957" s="111"/>
      <c r="F9957" s="103" t="s">
        <v>243</v>
      </c>
      <c r="G9957" s="103" t="s">
        <v>219</v>
      </c>
      <c r="H9957" s="103" t="s">
        <v>406</v>
      </c>
      <c r="I9957" s="103" t="s">
        <v>842</v>
      </c>
      <c r="J9957" s="215">
        <v>-475</v>
      </c>
      <c r="K9957" s="216" t="s">
        <v>347</v>
      </c>
    </row>
    <row r="9958" spans="1:11" x14ac:dyDescent="0.25">
      <c r="A9958" s="103" t="s">
        <v>1038</v>
      </c>
      <c r="B9958" s="103" t="s">
        <v>347</v>
      </c>
      <c r="C9958" s="103" t="s">
        <v>481</v>
      </c>
      <c r="D9958" s="103" t="s">
        <v>242</v>
      </c>
      <c r="E9958" s="111"/>
      <c r="F9958" s="103" t="s">
        <v>243</v>
      </c>
      <c r="G9958" s="103" t="s">
        <v>219</v>
      </c>
      <c r="H9958" s="103" t="s">
        <v>406</v>
      </c>
      <c r="I9958" s="103" t="s">
        <v>842</v>
      </c>
      <c r="J9958" s="215">
        <v>5984.4</v>
      </c>
      <c r="K9958" s="216" t="s">
        <v>347</v>
      </c>
    </row>
    <row r="9959" spans="1:11" x14ac:dyDescent="0.25">
      <c r="A9959" s="103" t="s">
        <v>806</v>
      </c>
      <c r="B9959" s="103" t="s">
        <v>347</v>
      </c>
      <c r="C9959" s="103" t="s">
        <v>481</v>
      </c>
      <c r="D9959" s="103" t="s">
        <v>242</v>
      </c>
      <c r="E9959" s="111"/>
      <c r="F9959" s="103" t="s">
        <v>243</v>
      </c>
      <c r="G9959" s="103" t="s">
        <v>219</v>
      </c>
      <c r="H9959" s="103" t="s">
        <v>406</v>
      </c>
      <c r="I9959" s="103" t="s">
        <v>842</v>
      </c>
      <c r="J9959" s="215">
        <v>475</v>
      </c>
      <c r="K9959" s="216" t="s">
        <v>347</v>
      </c>
    </row>
    <row r="9960" spans="1:11" x14ac:dyDescent="0.25">
      <c r="A9960" s="103" t="s">
        <v>810</v>
      </c>
      <c r="B9960" s="103" t="s">
        <v>347</v>
      </c>
      <c r="C9960" s="103" t="s">
        <v>481</v>
      </c>
      <c r="D9960" s="103" t="s">
        <v>242</v>
      </c>
      <c r="E9960" s="111"/>
      <c r="F9960" s="103" t="s">
        <v>243</v>
      </c>
      <c r="G9960" s="103" t="s">
        <v>213</v>
      </c>
      <c r="H9960" s="103" t="s">
        <v>355</v>
      </c>
      <c r="I9960" s="103" t="s">
        <v>842</v>
      </c>
      <c r="J9960" s="215">
        <v>-341.71</v>
      </c>
      <c r="K9960" s="216" t="s">
        <v>347</v>
      </c>
    </row>
    <row r="9961" spans="1:11" x14ac:dyDescent="0.25">
      <c r="A9961" s="103" t="s">
        <v>809</v>
      </c>
      <c r="B9961" s="103" t="s">
        <v>347</v>
      </c>
      <c r="C9961" s="103" t="s">
        <v>481</v>
      </c>
      <c r="D9961" s="103" t="s">
        <v>489</v>
      </c>
      <c r="E9961" s="103" t="s">
        <v>940</v>
      </c>
      <c r="F9961" s="103" t="s">
        <v>940</v>
      </c>
      <c r="G9961" s="103" t="s">
        <v>168</v>
      </c>
      <c r="H9961" s="103" t="s">
        <v>377</v>
      </c>
      <c r="I9961" s="103" t="s">
        <v>842</v>
      </c>
      <c r="J9961" s="215">
        <v>65</v>
      </c>
      <c r="K9961" s="216" t="s">
        <v>88</v>
      </c>
    </row>
    <row r="9962" spans="1:11" x14ac:dyDescent="0.25">
      <c r="A9962" s="103" t="s">
        <v>806</v>
      </c>
      <c r="B9962" s="103" t="s">
        <v>347</v>
      </c>
      <c r="C9962" s="103" t="s">
        <v>481</v>
      </c>
      <c r="D9962" s="103" t="s">
        <v>490</v>
      </c>
      <c r="E9962" s="111"/>
      <c r="F9962" s="103" t="s">
        <v>941</v>
      </c>
      <c r="G9962" s="103" t="s">
        <v>977</v>
      </c>
      <c r="H9962" s="103" t="s">
        <v>978</v>
      </c>
      <c r="I9962" s="103" t="s">
        <v>842</v>
      </c>
      <c r="J9962" s="215">
        <v>1</v>
      </c>
      <c r="K9962" s="216" t="s">
        <v>347</v>
      </c>
    </row>
    <row r="9963" spans="1:11" x14ac:dyDescent="0.25">
      <c r="A9963" s="103" t="s">
        <v>806</v>
      </c>
      <c r="B9963" s="103" t="s">
        <v>347</v>
      </c>
      <c r="C9963" s="103" t="s">
        <v>481</v>
      </c>
      <c r="D9963" s="103" t="s">
        <v>942</v>
      </c>
      <c r="E9963" s="111"/>
      <c r="F9963" s="103" t="s">
        <v>943</v>
      </c>
      <c r="G9963" s="103" t="s">
        <v>559</v>
      </c>
      <c r="H9963" s="103" t="s">
        <v>560</v>
      </c>
      <c r="I9963" s="103" t="s">
        <v>842</v>
      </c>
      <c r="J9963" s="215">
        <v>790.06</v>
      </c>
      <c r="K9963" s="216" t="s">
        <v>347</v>
      </c>
    </row>
    <row r="9964" spans="1:11" x14ac:dyDescent="0.25">
      <c r="A9964" s="103" t="s">
        <v>810</v>
      </c>
      <c r="B9964" s="103" t="s">
        <v>347</v>
      </c>
      <c r="C9964" s="103" t="s">
        <v>481</v>
      </c>
      <c r="D9964" s="103" t="s">
        <v>944</v>
      </c>
      <c r="E9964" s="103" t="s">
        <v>945</v>
      </c>
      <c r="F9964" s="103" t="s">
        <v>945</v>
      </c>
      <c r="G9964" s="103" t="s">
        <v>211</v>
      </c>
      <c r="H9964" s="103" t="s">
        <v>349</v>
      </c>
      <c r="I9964" s="103" t="s">
        <v>842</v>
      </c>
      <c r="J9964" s="215">
        <v>410</v>
      </c>
      <c r="K9964" s="216" t="s">
        <v>347</v>
      </c>
    </row>
    <row r="9965" spans="1:11" x14ac:dyDescent="0.25">
      <c r="A9965" s="103" t="s">
        <v>807</v>
      </c>
      <c r="B9965" s="103" t="s">
        <v>347</v>
      </c>
      <c r="C9965" s="103" t="s">
        <v>481</v>
      </c>
      <c r="D9965" s="103" t="s">
        <v>944</v>
      </c>
      <c r="E9965" s="103" t="s">
        <v>945</v>
      </c>
      <c r="F9965" s="103" t="s">
        <v>945</v>
      </c>
      <c r="G9965" s="103" t="s">
        <v>487</v>
      </c>
      <c r="H9965" s="103" t="s">
        <v>488</v>
      </c>
      <c r="I9965" s="103" t="s">
        <v>842</v>
      </c>
      <c r="J9965" s="215">
        <v>368.21</v>
      </c>
      <c r="K9965" s="216" t="s">
        <v>347</v>
      </c>
    </row>
    <row r="9966" spans="1:11" x14ac:dyDescent="0.25">
      <c r="A9966" s="103" t="s">
        <v>807</v>
      </c>
      <c r="B9966" s="103" t="s">
        <v>347</v>
      </c>
      <c r="C9966" s="103" t="s">
        <v>481</v>
      </c>
      <c r="D9966" s="103" t="s">
        <v>926</v>
      </c>
      <c r="E9966" s="103" t="s">
        <v>927</v>
      </c>
      <c r="F9966" s="103" t="s">
        <v>927</v>
      </c>
      <c r="G9966" s="103" t="s">
        <v>220</v>
      </c>
      <c r="H9966" s="103" t="s">
        <v>405</v>
      </c>
      <c r="I9966" s="103" t="s">
        <v>842</v>
      </c>
      <c r="J9966" s="215">
        <v>9.9499999999999993</v>
      </c>
      <c r="K9966" s="216" t="s">
        <v>347</v>
      </c>
    </row>
    <row r="9967" spans="1:11" x14ac:dyDescent="0.25">
      <c r="A9967" s="103" t="s">
        <v>808</v>
      </c>
      <c r="B9967" s="103" t="s">
        <v>347</v>
      </c>
      <c r="C9967" s="103" t="s">
        <v>481</v>
      </c>
      <c r="D9967" s="103" t="s">
        <v>926</v>
      </c>
      <c r="E9967" s="103" t="s">
        <v>927</v>
      </c>
      <c r="F9967" s="103" t="s">
        <v>927</v>
      </c>
      <c r="G9967" s="103" t="s">
        <v>204</v>
      </c>
      <c r="H9967" s="103" t="s">
        <v>353</v>
      </c>
      <c r="I9967" s="103" t="s">
        <v>842</v>
      </c>
      <c r="J9967" s="215">
        <v>999</v>
      </c>
      <c r="K9967" s="216" t="s">
        <v>347</v>
      </c>
    </row>
    <row r="9968" spans="1:11" x14ac:dyDescent="0.25">
      <c r="A9968" s="103" t="s">
        <v>808</v>
      </c>
      <c r="B9968" s="103" t="s">
        <v>347</v>
      </c>
      <c r="C9968" s="103" t="s">
        <v>481</v>
      </c>
      <c r="D9968" s="103" t="s">
        <v>926</v>
      </c>
      <c r="E9968" s="103" t="s">
        <v>927</v>
      </c>
      <c r="F9968" s="103" t="s">
        <v>927</v>
      </c>
      <c r="G9968" s="103" t="s">
        <v>207</v>
      </c>
      <c r="H9968" s="103" t="s">
        <v>354</v>
      </c>
      <c r="I9968" s="103" t="s">
        <v>842</v>
      </c>
      <c r="J9968" s="215">
        <v>8.01</v>
      </c>
      <c r="K9968" s="216" t="s">
        <v>347</v>
      </c>
    </row>
    <row r="9969" spans="1:11" x14ac:dyDescent="0.25">
      <c r="A9969" s="103" t="s">
        <v>806</v>
      </c>
      <c r="B9969" s="103" t="s">
        <v>347</v>
      </c>
      <c r="C9969" s="103" t="s">
        <v>481</v>
      </c>
      <c r="D9969" s="103" t="s">
        <v>926</v>
      </c>
      <c r="E9969" s="103" t="s">
        <v>927</v>
      </c>
      <c r="F9969" s="103" t="s">
        <v>927</v>
      </c>
      <c r="G9969" s="103" t="s">
        <v>219</v>
      </c>
      <c r="H9969" s="103" t="s">
        <v>406</v>
      </c>
      <c r="I9969" s="103" t="s">
        <v>842</v>
      </c>
      <c r="J9969" s="215">
        <v>400</v>
      </c>
      <c r="K9969" s="216" t="s">
        <v>347</v>
      </c>
    </row>
    <row r="9970" spans="1:11" x14ac:dyDescent="0.25">
      <c r="A9970" s="103" t="s">
        <v>809</v>
      </c>
      <c r="B9970" s="103" t="s">
        <v>347</v>
      </c>
      <c r="C9970" s="103" t="s">
        <v>481</v>
      </c>
      <c r="D9970" s="103" t="s">
        <v>926</v>
      </c>
      <c r="E9970" s="103" t="s">
        <v>927</v>
      </c>
      <c r="F9970" s="103" t="s">
        <v>927</v>
      </c>
      <c r="G9970" s="103" t="s">
        <v>650</v>
      </c>
      <c r="H9970" s="103" t="s">
        <v>651</v>
      </c>
      <c r="I9970" s="103" t="s">
        <v>842</v>
      </c>
      <c r="J9970" s="215">
        <v>40.82</v>
      </c>
      <c r="K9970" s="216" t="s">
        <v>88</v>
      </c>
    </row>
    <row r="9971" spans="1:11" x14ac:dyDescent="0.25">
      <c r="A9971" s="103" t="s">
        <v>810</v>
      </c>
      <c r="B9971" s="103" t="s">
        <v>347</v>
      </c>
      <c r="C9971" s="103" t="s">
        <v>481</v>
      </c>
      <c r="D9971" s="103" t="s">
        <v>926</v>
      </c>
      <c r="E9971" s="103" t="s">
        <v>927</v>
      </c>
      <c r="F9971" s="103" t="s">
        <v>927</v>
      </c>
      <c r="G9971" s="103" t="s">
        <v>650</v>
      </c>
      <c r="H9971" s="103" t="s">
        <v>651</v>
      </c>
      <c r="I9971" s="103" t="s">
        <v>842</v>
      </c>
      <c r="J9971" s="215">
        <v>100</v>
      </c>
      <c r="K9971" s="216" t="s">
        <v>88</v>
      </c>
    </row>
    <row r="9972" spans="1:11" x14ac:dyDescent="0.25">
      <c r="A9972" s="103" t="s">
        <v>1038</v>
      </c>
      <c r="B9972" s="103" t="s">
        <v>347</v>
      </c>
      <c r="C9972" s="103" t="s">
        <v>481</v>
      </c>
      <c r="D9972" s="103" t="s">
        <v>926</v>
      </c>
      <c r="E9972" s="103" t="s">
        <v>927</v>
      </c>
      <c r="F9972" s="103" t="s">
        <v>927</v>
      </c>
      <c r="G9972" s="103" t="s">
        <v>650</v>
      </c>
      <c r="H9972" s="103" t="s">
        <v>651</v>
      </c>
      <c r="I9972" s="103" t="s">
        <v>842</v>
      </c>
      <c r="J9972" s="215">
        <v>600</v>
      </c>
      <c r="K9972" s="216" t="s">
        <v>88</v>
      </c>
    </row>
    <row r="9973" spans="1:11" x14ac:dyDescent="0.25">
      <c r="A9973" s="103" t="s">
        <v>809</v>
      </c>
      <c r="B9973" s="103" t="s">
        <v>347</v>
      </c>
      <c r="C9973" s="103" t="s">
        <v>481</v>
      </c>
      <c r="D9973" s="103" t="s">
        <v>926</v>
      </c>
      <c r="E9973" s="103" t="s">
        <v>927</v>
      </c>
      <c r="F9973" s="103" t="s">
        <v>927</v>
      </c>
      <c r="G9973" s="103" t="s">
        <v>491</v>
      </c>
      <c r="H9973" s="103" t="s">
        <v>492</v>
      </c>
      <c r="I9973" s="103" t="s">
        <v>842</v>
      </c>
      <c r="J9973" s="215">
        <v>1499</v>
      </c>
      <c r="K9973" s="216" t="s">
        <v>88</v>
      </c>
    </row>
    <row r="9974" spans="1:11" x14ac:dyDescent="0.25">
      <c r="A9974" s="103" t="s">
        <v>806</v>
      </c>
      <c r="B9974" s="103" t="s">
        <v>347</v>
      </c>
      <c r="C9974" s="103" t="s">
        <v>481</v>
      </c>
      <c r="D9974" s="103" t="s">
        <v>946</v>
      </c>
      <c r="E9974" s="103" t="s">
        <v>947</v>
      </c>
      <c r="F9974" s="103" t="s">
        <v>947</v>
      </c>
      <c r="G9974" s="103" t="s">
        <v>557</v>
      </c>
      <c r="H9974" s="103" t="s">
        <v>558</v>
      </c>
      <c r="I9974" s="103" t="s">
        <v>842</v>
      </c>
      <c r="J9974" s="215">
        <v>1800</v>
      </c>
      <c r="K9974" s="216" t="s">
        <v>347</v>
      </c>
    </row>
    <row r="9975" spans="1:11" x14ac:dyDescent="0.25">
      <c r="A9975" s="103" t="s">
        <v>806</v>
      </c>
      <c r="B9975" s="103" t="s">
        <v>347</v>
      </c>
      <c r="C9975" s="103" t="s">
        <v>481</v>
      </c>
      <c r="D9975" s="103" t="s">
        <v>946</v>
      </c>
      <c r="E9975" s="103" t="s">
        <v>947</v>
      </c>
      <c r="F9975" s="103" t="s">
        <v>947</v>
      </c>
      <c r="G9975" s="103" t="s">
        <v>207</v>
      </c>
      <c r="H9975" s="103" t="s">
        <v>354</v>
      </c>
      <c r="I9975" s="103" t="s">
        <v>842</v>
      </c>
      <c r="J9975" s="215">
        <v>3575</v>
      </c>
      <c r="K9975" s="216" t="s">
        <v>347</v>
      </c>
    </row>
    <row r="9976" spans="1:11" x14ac:dyDescent="0.25">
      <c r="A9976" s="103" t="s">
        <v>809</v>
      </c>
      <c r="B9976" s="103" t="s">
        <v>347</v>
      </c>
      <c r="C9976" s="103" t="s">
        <v>481</v>
      </c>
      <c r="D9976" s="103" t="s">
        <v>948</v>
      </c>
      <c r="E9976" s="103" t="s">
        <v>949</v>
      </c>
      <c r="F9976" s="103" t="s">
        <v>949</v>
      </c>
      <c r="G9976" s="103" t="s">
        <v>221</v>
      </c>
      <c r="H9976" s="103" t="s">
        <v>404</v>
      </c>
      <c r="I9976" s="103" t="s">
        <v>842</v>
      </c>
      <c r="J9976" s="215">
        <v>14958.86</v>
      </c>
      <c r="K9976" s="216" t="s">
        <v>347</v>
      </c>
    </row>
    <row r="9977" spans="1:11" x14ac:dyDescent="0.25">
      <c r="A9977" s="103" t="s">
        <v>810</v>
      </c>
      <c r="B9977" s="103" t="s">
        <v>347</v>
      </c>
      <c r="C9977" s="103" t="s">
        <v>481</v>
      </c>
      <c r="D9977" s="103" t="s">
        <v>948</v>
      </c>
      <c r="E9977" s="103" t="s">
        <v>949</v>
      </c>
      <c r="F9977" s="103" t="s">
        <v>949</v>
      </c>
      <c r="G9977" s="103" t="s">
        <v>201</v>
      </c>
      <c r="H9977" s="103" t="s">
        <v>351</v>
      </c>
      <c r="I9977" s="103" t="s">
        <v>842</v>
      </c>
      <c r="J9977" s="215">
        <v>7369.19</v>
      </c>
      <c r="K9977" s="216" t="s">
        <v>347</v>
      </c>
    </row>
    <row r="9978" spans="1:11" x14ac:dyDescent="0.25">
      <c r="A9978" s="103" t="s">
        <v>806</v>
      </c>
      <c r="B9978" s="103" t="s">
        <v>347</v>
      </c>
      <c r="C9978" s="103" t="s">
        <v>481</v>
      </c>
      <c r="D9978" s="103" t="s">
        <v>950</v>
      </c>
      <c r="E9978" s="111"/>
      <c r="F9978" s="103" t="s">
        <v>951</v>
      </c>
      <c r="G9978" s="103" t="s">
        <v>549</v>
      </c>
      <c r="H9978" s="103" t="s">
        <v>550</v>
      </c>
      <c r="I9978" s="103" t="s">
        <v>842</v>
      </c>
      <c r="J9978" s="215">
        <v>7296.12</v>
      </c>
      <c r="K9978" s="216" t="s">
        <v>347</v>
      </c>
    </row>
    <row r="9979" spans="1:11" x14ac:dyDescent="0.25">
      <c r="A9979" s="103" t="s">
        <v>809</v>
      </c>
      <c r="B9979" s="103" t="s">
        <v>347</v>
      </c>
      <c r="C9979" s="103" t="s">
        <v>481</v>
      </c>
      <c r="D9979" s="103" t="s">
        <v>950</v>
      </c>
      <c r="E9979" s="103" t="s">
        <v>951</v>
      </c>
      <c r="F9979" s="103" t="s">
        <v>951</v>
      </c>
      <c r="G9979" s="103" t="s">
        <v>211</v>
      </c>
      <c r="H9979" s="103" t="s">
        <v>349</v>
      </c>
      <c r="I9979" s="103" t="s">
        <v>842</v>
      </c>
      <c r="J9979" s="215">
        <v>100</v>
      </c>
      <c r="K9979" s="216" t="s">
        <v>347</v>
      </c>
    </row>
    <row r="9980" spans="1:11" x14ac:dyDescent="0.25">
      <c r="A9980" s="103" t="s">
        <v>808</v>
      </c>
      <c r="B9980" s="103" t="s">
        <v>347</v>
      </c>
      <c r="C9980" s="103" t="s">
        <v>481</v>
      </c>
      <c r="D9980" s="103" t="s">
        <v>950</v>
      </c>
      <c r="E9980" s="103" t="s">
        <v>951</v>
      </c>
      <c r="F9980" s="103" t="s">
        <v>951</v>
      </c>
      <c r="G9980" s="103" t="s">
        <v>487</v>
      </c>
      <c r="H9980" s="103" t="s">
        <v>488</v>
      </c>
      <c r="I9980" s="103" t="s">
        <v>842</v>
      </c>
      <c r="J9980" s="215">
        <v>86.66</v>
      </c>
      <c r="K9980" s="216" t="s">
        <v>347</v>
      </c>
    </row>
    <row r="9981" spans="1:11" x14ac:dyDescent="0.25">
      <c r="A9981" s="103" t="s">
        <v>808</v>
      </c>
      <c r="B9981" s="103" t="s">
        <v>347</v>
      </c>
      <c r="C9981" s="103" t="s">
        <v>481</v>
      </c>
      <c r="D9981" s="103" t="s">
        <v>950</v>
      </c>
      <c r="E9981" s="103" t="s">
        <v>951</v>
      </c>
      <c r="F9981" s="103" t="s">
        <v>951</v>
      </c>
      <c r="G9981" s="103" t="s">
        <v>555</v>
      </c>
      <c r="H9981" s="103" t="s">
        <v>556</v>
      </c>
      <c r="I9981" s="103" t="s">
        <v>842</v>
      </c>
      <c r="J9981" s="215">
        <v>42</v>
      </c>
      <c r="K9981" s="216" t="s">
        <v>347</v>
      </c>
    </row>
    <row r="9982" spans="1:11" x14ac:dyDescent="0.25">
      <c r="A9982" s="103" t="s">
        <v>807</v>
      </c>
      <c r="B9982" s="103" t="s">
        <v>347</v>
      </c>
      <c r="C9982" s="103" t="s">
        <v>481</v>
      </c>
      <c r="D9982" s="103" t="s">
        <v>950</v>
      </c>
      <c r="E9982" s="103" t="s">
        <v>951</v>
      </c>
      <c r="F9982" s="103" t="s">
        <v>951</v>
      </c>
      <c r="G9982" s="103" t="s">
        <v>210</v>
      </c>
      <c r="H9982" s="103" t="s">
        <v>350</v>
      </c>
      <c r="I9982" s="103" t="s">
        <v>842</v>
      </c>
      <c r="J9982" s="215">
        <v>236.7</v>
      </c>
      <c r="K9982" s="216" t="s">
        <v>347</v>
      </c>
    </row>
    <row r="9983" spans="1:11" x14ac:dyDescent="0.25">
      <c r="A9983" s="103" t="s">
        <v>809</v>
      </c>
      <c r="B9983" s="103" t="s">
        <v>347</v>
      </c>
      <c r="C9983" s="103" t="s">
        <v>481</v>
      </c>
      <c r="D9983" s="103" t="s">
        <v>950</v>
      </c>
      <c r="E9983" s="103" t="s">
        <v>981</v>
      </c>
      <c r="F9983" s="103" t="s">
        <v>951</v>
      </c>
      <c r="G9983" s="103" t="s">
        <v>220</v>
      </c>
      <c r="H9983" s="103" t="s">
        <v>405</v>
      </c>
      <c r="I9983" s="103" t="s">
        <v>842</v>
      </c>
      <c r="J9983" s="215">
        <v>8000</v>
      </c>
      <c r="K9983" s="216" t="s">
        <v>347</v>
      </c>
    </row>
    <row r="9984" spans="1:11" x14ac:dyDescent="0.25">
      <c r="A9984" s="103" t="s">
        <v>810</v>
      </c>
      <c r="B9984" s="103" t="s">
        <v>347</v>
      </c>
      <c r="C9984" s="103" t="s">
        <v>481</v>
      </c>
      <c r="D9984" s="103" t="s">
        <v>950</v>
      </c>
      <c r="E9984" s="111"/>
      <c r="F9984" s="103" t="s">
        <v>951</v>
      </c>
      <c r="G9984" s="103" t="s">
        <v>213</v>
      </c>
      <c r="H9984" s="103" t="s">
        <v>355</v>
      </c>
      <c r="I9984" s="103" t="s">
        <v>842</v>
      </c>
      <c r="J9984" s="215">
        <v>2042.34</v>
      </c>
      <c r="K9984" s="216" t="s">
        <v>347</v>
      </c>
    </row>
    <row r="9985" spans="1:11" x14ac:dyDescent="0.25">
      <c r="A9985" s="103" t="s">
        <v>809</v>
      </c>
      <c r="B9985" s="103" t="s">
        <v>347</v>
      </c>
      <c r="C9985" s="103" t="s">
        <v>481</v>
      </c>
      <c r="D9985" s="103" t="s">
        <v>950</v>
      </c>
      <c r="E9985" s="103" t="s">
        <v>951</v>
      </c>
      <c r="F9985" s="103" t="s">
        <v>951</v>
      </c>
      <c r="G9985" s="103" t="s">
        <v>117</v>
      </c>
      <c r="H9985" s="103" t="s">
        <v>408</v>
      </c>
      <c r="I9985" s="103" t="s">
        <v>842</v>
      </c>
      <c r="J9985" s="215">
        <v>21.74</v>
      </c>
      <c r="K9985" s="216" t="s">
        <v>88</v>
      </c>
    </row>
    <row r="9986" spans="1:11" x14ac:dyDescent="0.25">
      <c r="A9986" s="103" t="s">
        <v>810</v>
      </c>
      <c r="B9986" s="103" t="s">
        <v>347</v>
      </c>
      <c r="C9986" s="103" t="s">
        <v>481</v>
      </c>
      <c r="D9986" s="103" t="s">
        <v>950</v>
      </c>
      <c r="E9986" s="103" t="s">
        <v>951</v>
      </c>
      <c r="F9986" s="103" t="s">
        <v>951</v>
      </c>
      <c r="G9986" s="103" t="s">
        <v>117</v>
      </c>
      <c r="H9986" s="103" t="s">
        <v>408</v>
      </c>
      <c r="I9986" s="103" t="s">
        <v>842</v>
      </c>
      <c r="J9986" s="215">
        <v>27.86</v>
      </c>
      <c r="K9986" s="216" t="s">
        <v>88</v>
      </c>
    </row>
    <row r="9987" spans="1:11" x14ac:dyDescent="0.25">
      <c r="A9987" s="103" t="s">
        <v>808</v>
      </c>
      <c r="B9987" s="103" t="s">
        <v>347</v>
      </c>
      <c r="C9987" s="103" t="s">
        <v>481</v>
      </c>
      <c r="D9987" s="103" t="s">
        <v>494</v>
      </c>
      <c r="E9987" s="111"/>
      <c r="F9987" s="103" t="s">
        <v>495</v>
      </c>
      <c r="G9987" s="103" t="s">
        <v>159</v>
      </c>
      <c r="H9987" s="103" t="s">
        <v>296</v>
      </c>
      <c r="I9987" s="103" t="s">
        <v>92</v>
      </c>
      <c r="J9987" s="215">
        <v>23.1</v>
      </c>
      <c r="K9987" s="216" t="s">
        <v>88</v>
      </c>
    </row>
    <row r="9988" spans="1:11" x14ac:dyDescent="0.25">
      <c r="A9988" s="103" t="s">
        <v>808</v>
      </c>
      <c r="B9988" s="103" t="s">
        <v>347</v>
      </c>
      <c r="C9988" s="103" t="s">
        <v>481</v>
      </c>
      <c r="D9988" s="103" t="s">
        <v>494</v>
      </c>
      <c r="E9988" s="111"/>
      <c r="F9988" s="103" t="s">
        <v>495</v>
      </c>
      <c r="G9988" s="103" t="s">
        <v>179</v>
      </c>
      <c r="H9988" s="103" t="s">
        <v>299</v>
      </c>
      <c r="I9988" s="103" t="s">
        <v>92</v>
      </c>
      <c r="J9988" s="215">
        <v>96.87</v>
      </c>
      <c r="K9988" s="216" t="s">
        <v>88</v>
      </c>
    </row>
    <row r="9989" spans="1:11" x14ac:dyDescent="0.25">
      <c r="A9989" s="103" t="s">
        <v>809</v>
      </c>
      <c r="B9989" s="103" t="s">
        <v>347</v>
      </c>
      <c r="C9989" s="103" t="s">
        <v>481</v>
      </c>
      <c r="D9989" s="103" t="s">
        <v>494</v>
      </c>
      <c r="E9989" s="111"/>
      <c r="F9989" s="103" t="s">
        <v>495</v>
      </c>
      <c r="G9989" s="103" t="s">
        <v>179</v>
      </c>
      <c r="H9989" s="103" t="s">
        <v>299</v>
      </c>
      <c r="I9989" s="103" t="s">
        <v>92</v>
      </c>
      <c r="J9989" s="215">
        <v>25.81</v>
      </c>
      <c r="K9989" s="216" t="s">
        <v>88</v>
      </c>
    </row>
    <row r="9990" spans="1:11" x14ac:dyDescent="0.25">
      <c r="A9990" s="103" t="s">
        <v>810</v>
      </c>
      <c r="B9990" s="103" t="s">
        <v>347</v>
      </c>
      <c r="C9990" s="103" t="s">
        <v>481</v>
      </c>
      <c r="D9990" s="103" t="s">
        <v>494</v>
      </c>
      <c r="E9990" s="111"/>
      <c r="F9990" s="103" t="s">
        <v>495</v>
      </c>
      <c r="G9990" s="103" t="s">
        <v>179</v>
      </c>
      <c r="H9990" s="103" t="s">
        <v>299</v>
      </c>
      <c r="I9990" s="103" t="s">
        <v>92</v>
      </c>
      <c r="J9990" s="215">
        <v>77.430000000000007</v>
      </c>
      <c r="K9990" s="216" t="s">
        <v>88</v>
      </c>
    </row>
    <row r="9991" spans="1:11" x14ac:dyDescent="0.25">
      <c r="A9991" s="103" t="s">
        <v>806</v>
      </c>
      <c r="B9991" s="103" t="s">
        <v>347</v>
      </c>
      <c r="C9991" s="103" t="s">
        <v>481</v>
      </c>
      <c r="D9991" s="103" t="s">
        <v>494</v>
      </c>
      <c r="E9991" s="111"/>
      <c r="F9991" s="103" t="s">
        <v>495</v>
      </c>
      <c r="G9991" s="103" t="s">
        <v>179</v>
      </c>
      <c r="H9991" s="103" t="s">
        <v>299</v>
      </c>
      <c r="I9991" s="103" t="s">
        <v>92</v>
      </c>
      <c r="J9991" s="215">
        <v>12.91</v>
      </c>
      <c r="K9991" s="216" t="s">
        <v>88</v>
      </c>
    </row>
    <row r="9992" spans="1:11" x14ac:dyDescent="0.25">
      <c r="A9992" s="103" t="s">
        <v>807</v>
      </c>
      <c r="B9992" s="103" t="s">
        <v>347</v>
      </c>
      <c r="C9992" s="103" t="s">
        <v>481</v>
      </c>
      <c r="D9992" s="103" t="s">
        <v>494</v>
      </c>
      <c r="E9992" s="111"/>
      <c r="F9992" s="103" t="s">
        <v>495</v>
      </c>
      <c r="G9992" s="103" t="s">
        <v>179</v>
      </c>
      <c r="H9992" s="103" t="s">
        <v>299</v>
      </c>
      <c r="I9992" s="103" t="s">
        <v>92</v>
      </c>
      <c r="J9992" s="215">
        <v>-56.51</v>
      </c>
      <c r="K9992" s="216" t="s">
        <v>88</v>
      </c>
    </row>
    <row r="9993" spans="1:11" x14ac:dyDescent="0.25">
      <c r="A9993" s="103" t="s">
        <v>808</v>
      </c>
      <c r="B9993" s="103" t="s">
        <v>347</v>
      </c>
      <c r="C9993" s="103" t="s">
        <v>481</v>
      </c>
      <c r="D9993" s="103" t="s">
        <v>494</v>
      </c>
      <c r="E9993" s="111"/>
      <c r="F9993" s="103" t="s">
        <v>495</v>
      </c>
      <c r="G9993" s="103" t="s">
        <v>497</v>
      </c>
      <c r="H9993" s="103" t="s">
        <v>498</v>
      </c>
      <c r="I9993" s="103" t="s">
        <v>92</v>
      </c>
      <c r="J9993" s="215">
        <v>-11.94</v>
      </c>
      <c r="K9993" s="216" t="s">
        <v>88</v>
      </c>
    </row>
    <row r="9994" spans="1:11" x14ac:dyDescent="0.25">
      <c r="A9994" s="103" t="s">
        <v>809</v>
      </c>
      <c r="B9994" s="103" t="s">
        <v>347</v>
      </c>
      <c r="C9994" s="103" t="s">
        <v>481</v>
      </c>
      <c r="D9994" s="103" t="s">
        <v>494</v>
      </c>
      <c r="E9994" s="111"/>
      <c r="F9994" s="103" t="s">
        <v>495</v>
      </c>
      <c r="G9994" s="103" t="s">
        <v>497</v>
      </c>
      <c r="H9994" s="103" t="s">
        <v>498</v>
      </c>
      <c r="I9994" s="103" t="s">
        <v>92</v>
      </c>
      <c r="J9994" s="215">
        <v>-19.260000000000002</v>
      </c>
      <c r="K9994" s="216" t="s">
        <v>88</v>
      </c>
    </row>
    <row r="9995" spans="1:11" x14ac:dyDescent="0.25">
      <c r="A9995" s="103" t="s">
        <v>810</v>
      </c>
      <c r="B9995" s="103" t="s">
        <v>347</v>
      </c>
      <c r="C9995" s="103" t="s">
        <v>481</v>
      </c>
      <c r="D9995" s="103" t="s">
        <v>494</v>
      </c>
      <c r="E9995" s="111"/>
      <c r="F9995" s="103" t="s">
        <v>495</v>
      </c>
      <c r="G9995" s="103" t="s">
        <v>497</v>
      </c>
      <c r="H9995" s="103" t="s">
        <v>498</v>
      </c>
      <c r="I9995" s="103" t="s">
        <v>92</v>
      </c>
      <c r="J9995" s="215">
        <v>38.53</v>
      </c>
      <c r="K9995" s="216" t="s">
        <v>88</v>
      </c>
    </row>
    <row r="9996" spans="1:11" x14ac:dyDescent="0.25">
      <c r="A9996" s="103" t="s">
        <v>806</v>
      </c>
      <c r="B9996" s="103" t="s">
        <v>347</v>
      </c>
      <c r="C9996" s="103" t="s">
        <v>481</v>
      </c>
      <c r="D9996" s="103" t="s">
        <v>494</v>
      </c>
      <c r="E9996" s="111"/>
      <c r="F9996" s="103" t="s">
        <v>495</v>
      </c>
      <c r="G9996" s="103" t="s">
        <v>497</v>
      </c>
      <c r="H9996" s="103" t="s">
        <v>498</v>
      </c>
      <c r="I9996" s="103" t="s">
        <v>92</v>
      </c>
      <c r="J9996" s="215">
        <v>21.9</v>
      </c>
      <c r="K9996" s="216" t="s">
        <v>88</v>
      </c>
    </row>
    <row r="9997" spans="1:11" x14ac:dyDescent="0.25">
      <c r="A9997" s="103" t="s">
        <v>808</v>
      </c>
      <c r="B9997" s="103" t="s">
        <v>347</v>
      </c>
      <c r="C9997" s="103" t="s">
        <v>481</v>
      </c>
      <c r="D9997" s="103" t="s">
        <v>494</v>
      </c>
      <c r="E9997" s="111"/>
      <c r="F9997" s="103" t="s">
        <v>495</v>
      </c>
      <c r="G9997" s="103" t="s">
        <v>119</v>
      </c>
      <c r="H9997" s="103" t="s">
        <v>811</v>
      </c>
      <c r="I9997" s="103" t="s">
        <v>92</v>
      </c>
      <c r="J9997" s="215">
        <v>468.87</v>
      </c>
      <c r="K9997" s="216" t="s">
        <v>88</v>
      </c>
    </row>
    <row r="9998" spans="1:11" x14ac:dyDescent="0.25">
      <c r="A9998" s="103" t="s">
        <v>808</v>
      </c>
      <c r="B9998" s="103" t="s">
        <v>347</v>
      </c>
      <c r="C9998" s="103" t="s">
        <v>481</v>
      </c>
      <c r="D9998" s="103" t="s">
        <v>494</v>
      </c>
      <c r="E9998" s="111"/>
      <c r="F9998" s="103" t="s">
        <v>495</v>
      </c>
      <c r="G9998" s="103" t="s">
        <v>119</v>
      </c>
      <c r="H9998" s="103" t="s">
        <v>308</v>
      </c>
      <c r="I9998" s="103" t="s">
        <v>92</v>
      </c>
      <c r="J9998" s="215">
        <v>-1591.61</v>
      </c>
      <c r="K9998" s="216" t="s">
        <v>88</v>
      </c>
    </row>
    <row r="9999" spans="1:11" x14ac:dyDescent="0.25">
      <c r="A9999" s="103" t="s">
        <v>809</v>
      </c>
      <c r="B9999" s="103" t="s">
        <v>347</v>
      </c>
      <c r="C9999" s="103" t="s">
        <v>481</v>
      </c>
      <c r="D9999" s="103" t="s">
        <v>494</v>
      </c>
      <c r="E9999" s="111"/>
      <c r="F9999" s="103" t="s">
        <v>495</v>
      </c>
      <c r="G9999" s="103" t="s">
        <v>119</v>
      </c>
      <c r="H9999" s="103" t="s">
        <v>308</v>
      </c>
      <c r="I9999" s="103" t="s">
        <v>92</v>
      </c>
      <c r="J9999" s="215">
        <v>2819.88</v>
      </c>
      <c r="K9999" s="216" t="s">
        <v>88</v>
      </c>
    </row>
    <row r="10000" spans="1:11" x14ac:dyDescent="0.25">
      <c r="A10000" s="103" t="s">
        <v>810</v>
      </c>
      <c r="B10000" s="103" t="s">
        <v>347</v>
      </c>
      <c r="C10000" s="103" t="s">
        <v>481</v>
      </c>
      <c r="D10000" s="103" t="s">
        <v>494</v>
      </c>
      <c r="E10000" s="111"/>
      <c r="F10000" s="103" t="s">
        <v>495</v>
      </c>
      <c r="G10000" s="103" t="s">
        <v>119</v>
      </c>
      <c r="H10000" s="103" t="s">
        <v>308</v>
      </c>
      <c r="I10000" s="103" t="s">
        <v>92</v>
      </c>
      <c r="J10000" s="215">
        <v>1195.99</v>
      </c>
      <c r="K10000" s="216" t="s">
        <v>88</v>
      </c>
    </row>
    <row r="10001" spans="1:11" x14ac:dyDescent="0.25">
      <c r="A10001" s="103" t="s">
        <v>1038</v>
      </c>
      <c r="B10001" s="103" t="s">
        <v>347</v>
      </c>
      <c r="C10001" s="103" t="s">
        <v>481</v>
      </c>
      <c r="D10001" s="103" t="s">
        <v>494</v>
      </c>
      <c r="E10001" s="111"/>
      <c r="F10001" s="103" t="s">
        <v>495</v>
      </c>
      <c r="G10001" s="103" t="s">
        <v>119</v>
      </c>
      <c r="H10001" s="103" t="s">
        <v>308</v>
      </c>
      <c r="I10001" s="103" t="s">
        <v>92</v>
      </c>
      <c r="J10001" s="215">
        <v>293.38</v>
      </c>
      <c r="K10001" s="216" t="s">
        <v>88</v>
      </c>
    </row>
    <row r="10002" spans="1:11" x14ac:dyDescent="0.25">
      <c r="A10002" s="103" t="s">
        <v>806</v>
      </c>
      <c r="B10002" s="103" t="s">
        <v>347</v>
      </c>
      <c r="C10002" s="103" t="s">
        <v>481</v>
      </c>
      <c r="D10002" s="103" t="s">
        <v>494</v>
      </c>
      <c r="E10002" s="111"/>
      <c r="F10002" s="103" t="s">
        <v>495</v>
      </c>
      <c r="G10002" s="103" t="s">
        <v>119</v>
      </c>
      <c r="H10002" s="103" t="s">
        <v>308</v>
      </c>
      <c r="I10002" s="103" t="s">
        <v>92</v>
      </c>
      <c r="J10002" s="215">
        <v>2875.41</v>
      </c>
      <c r="K10002" s="216" t="s">
        <v>88</v>
      </c>
    </row>
    <row r="10003" spans="1:11" x14ac:dyDescent="0.25">
      <c r="A10003" s="103" t="s">
        <v>807</v>
      </c>
      <c r="B10003" s="103" t="s">
        <v>347</v>
      </c>
      <c r="C10003" s="103" t="s">
        <v>481</v>
      </c>
      <c r="D10003" s="103" t="s">
        <v>494</v>
      </c>
      <c r="E10003" s="111"/>
      <c r="F10003" s="103" t="s">
        <v>495</v>
      </c>
      <c r="G10003" s="103" t="s">
        <v>119</v>
      </c>
      <c r="H10003" s="103" t="s">
        <v>811</v>
      </c>
      <c r="I10003" s="103" t="s">
        <v>92</v>
      </c>
      <c r="J10003" s="215">
        <v>251.27</v>
      </c>
      <c r="K10003" s="216" t="s">
        <v>88</v>
      </c>
    </row>
    <row r="10004" spans="1:11" x14ac:dyDescent="0.25">
      <c r="A10004" s="103" t="s">
        <v>807</v>
      </c>
      <c r="B10004" s="103" t="s">
        <v>347</v>
      </c>
      <c r="C10004" s="103" t="s">
        <v>481</v>
      </c>
      <c r="D10004" s="103" t="s">
        <v>494</v>
      </c>
      <c r="E10004" s="111"/>
      <c r="F10004" s="103" t="s">
        <v>495</v>
      </c>
      <c r="G10004" s="103" t="s">
        <v>119</v>
      </c>
      <c r="H10004" s="103" t="s">
        <v>308</v>
      </c>
      <c r="I10004" s="103" t="s">
        <v>92</v>
      </c>
      <c r="J10004" s="215">
        <v>428.62</v>
      </c>
      <c r="K10004" s="216" t="s">
        <v>88</v>
      </c>
    </row>
    <row r="10005" spans="1:11" x14ac:dyDescent="0.25">
      <c r="A10005" s="103" t="s">
        <v>807</v>
      </c>
      <c r="B10005" s="103" t="s">
        <v>347</v>
      </c>
      <c r="C10005" s="103" t="s">
        <v>481</v>
      </c>
      <c r="D10005" s="103" t="s">
        <v>494</v>
      </c>
      <c r="E10005" s="111"/>
      <c r="F10005" s="103" t="s">
        <v>495</v>
      </c>
      <c r="G10005" s="103" t="s">
        <v>119</v>
      </c>
      <c r="H10005" s="103" t="s">
        <v>308</v>
      </c>
      <c r="I10005" s="103" t="s">
        <v>842</v>
      </c>
      <c r="J10005" s="215">
        <v>21.97</v>
      </c>
      <c r="K10005" s="216" t="s">
        <v>88</v>
      </c>
    </row>
    <row r="10006" spans="1:11" x14ac:dyDescent="0.25">
      <c r="A10006" s="103" t="s">
        <v>808</v>
      </c>
      <c r="B10006" s="103" t="s">
        <v>347</v>
      </c>
      <c r="C10006" s="103" t="s">
        <v>481</v>
      </c>
      <c r="D10006" s="103" t="s">
        <v>494</v>
      </c>
      <c r="E10006" s="111"/>
      <c r="F10006" s="103" t="s">
        <v>495</v>
      </c>
      <c r="G10006" s="103" t="s">
        <v>196</v>
      </c>
      <c r="H10006" s="103" t="s">
        <v>309</v>
      </c>
      <c r="I10006" s="103" t="s">
        <v>92</v>
      </c>
      <c r="J10006" s="215">
        <v>44.51</v>
      </c>
      <c r="K10006" s="216" t="s">
        <v>88</v>
      </c>
    </row>
    <row r="10007" spans="1:11" x14ac:dyDescent="0.25">
      <c r="A10007" s="103" t="s">
        <v>809</v>
      </c>
      <c r="B10007" s="103" t="s">
        <v>347</v>
      </c>
      <c r="C10007" s="103" t="s">
        <v>481</v>
      </c>
      <c r="D10007" s="103" t="s">
        <v>494</v>
      </c>
      <c r="E10007" s="111"/>
      <c r="F10007" s="103" t="s">
        <v>495</v>
      </c>
      <c r="G10007" s="103" t="s">
        <v>196</v>
      </c>
      <c r="H10007" s="103" t="s">
        <v>309</v>
      </c>
      <c r="I10007" s="103" t="s">
        <v>92</v>
      </c>
      <c r="J10007" s="215">
        <v>-29.91</v>
      </c>
      <c r="K10007" s="216" t="s">
        <v>88</v>
      </c>
    </row>
    <row r="10008" spans="1:11" x14ac:dyDescent="0.25">
      <c r="A10008" s="103" t="s">
        <v>810</v>
      </c>
      <c r="B10008" s="103" t="s">
        <v>347</v>
      </c>
      <c r="C10008" s="103" t="s">
        <v>481</v>
      </c>
      <c r="D10008" s="103" t="s">
        <v>494</v>
      </c>
      <c r="E10008" s="111"/>
      <c r="F10008" s="103" t="s">
        <v>495</v>
      </c>
      <c r="G10008" s="103" t="s">
        <v>196</v>
      </c>
      <c r="H10008" s="103" t="s">
        <v>309</v>
      </c>
      <c r="I10008" s="103" t="s">
        <v>92</v>
      </c>
      <c r="J10008" s="215">
        <v>59.81</v>
      </c>
      <c r="K10008" s="216" t="s">
        <v>88</v>
      </c>
    </row>
    <row r="10009" spans="1:11" x14ac:dyDescent="0.25">
      <c r="A10009" s="103" t="s">
        <v>807</v>
      </c>
      <c r="B10009" s="103" t="s">
        <v>347</v>
      </c>
      <c r="C10009" s="103" t="s">
        <v>481</v>
      </c>
      <c r="D10009" s="103" t="s">
        <v>494</v>
      </c>
      <c r="E10009" s="111"/>
      <c r="F10009" s="103" t="s">
        <v>495</v>
      </c>
      <c r="G10009" s="103" t="s">
        <v>196</v>
      </c>
      <c r="H10009" s="103" t="s">
        <v>309</v>
      </c>
      <c r="I10009" s="103" t="s">
        <v>92</v>
      </c>
      <c r="J10009" s="215">
        <v>-25.96</v>
      </c>
      <c r="K10009" s="216" t="s">
        <v>88</v>
      </c>
    </row>
    <row r="10010" spans="1:11" x14ac:dyDescent="0.25">
      <c r="A10010" s="103" t="s">
        <v>808</v>
      </c>
      <c r="B10010" s="103" t="s">
        <v>347</v>
      </c>
      <c r="C10010" s="103" t="s">
        <v>481</v>
      </c>
      <c r="D10010" s="103" t="s">
        <v>494</v>
      </c>
      <c r="E10010" s="111"/>
      <c r="F10010" s="103" t="s">
        <v>495</v>
      </c>
      <c r="G10010" s="103" t="s">
        <v>195</v>
      </c>
      <c r="H10010" s="103" t="s">
        <v>312</v>
      </c>
      <c r="I10010" s="103" t="s">
        <v>92</v>
      </c>
      <c r="J10010" s="215">
        <v>5509.48</v>
      </c>
      <c r="K10010" s="216" t="s">
        <v>88</v>
      </c>
    </row>
    <row r="10011" spans="1:11" x14ac:dyDescent="0.25">
      <c r="A10011" s="103" t="s">
        <v>808</v>
      </c>
      <c r="B10011" s="103" t="s">
        <v>347</v>
      </c>
      <c r="C10011" s="103" t="s">
        <v>481</v>
      </c>
      <c r="D10011" s="103" t="s">
        <v>494</v>
      </c>
      <c r="E10011" s="111"/>
      <c r="F10011" s="103" t="s">
        <v>495</v>
      </c>
      <c r="G10011" s="103" t="s">
        <v>195</v>
      </c>
      <c r="H10011" s="103" t="s">
        <v>312</v>
      </c>
      <c r="I10011" s="103" t="s">
        <v>842</v>
      </c>
      <c r="J10011" s="215">
        <v>452.74</v>
      </c>
      <c r="K10011" s="216" t="s">
        <v>88</v>
      </c>
    </row>
    <row r="10012" spans="1:11" x14ac:dyDescent="0.25">
      <c r="A10012" s="103" t="s">
        <v>809</v>
      </c>
      <c r="B10012" s="103" t="s">
        <v>347</v>
      </c>
      <c r="C10012" s="103" t="s">
        <v>481</v>
      </c>
      <c r="D10012" s="103" t="s">
        <v>494</v>
      </c>
      <c r="E10012" s="111"/>
      <c r="F10012" s="103" t="s">
        <v>495</v>
      </c>
      <c r="G10012" s="103" t="s">
        <v>195</v>
      </c>
      <c r="H10012" s="103" t="s">
        <v>312</v>
      </c>
      <c r="I10012" s="103" t="s">
        <v>92</v>
      </c>
      <c r="J10012" s="215">
        <v>5202.58</v>
      </c>
      <c r="K10012" s="216" t="s">
        <v>88</v>
      </c>
    </row>
    <row r="10013" spans="1:11" x14ac:dyDescent="0.25">
      <c r="A10013" s="103" t="s">
        <v>810</v>
      </c>
      <c r="B10013" s="103" t="s">
        <v>347</v>
      </c>
      <c r="C10013" s="103" t="s">
        <v>481</v>
      </c>
      <c r="D10013" s="103" t="s">
        <v>494</v>
      </c>
      <c r="E10013" s="111"/>
      <c r="F10013" s="103" t="s">
        <v>495</v>
      </c>
      <c r="G10013" s="103" t="s">
        <v>195</v>
      </c>
      <c r="H10013" s="103" t="s">
        <v>312</v>
      </c>
      <c r="I10013" s="103" t="s">
        <v>92</v>
      </c>
      <c r="J10013" s="215">
        <v>4441.3900000000003</v>
      </c>
      <c r="K10013" s="216" t="s">
        <v>88</v>
      </c>
    </row>
    <row r="10014" spans="1:11" x14ac:dyDescent="0.25">
      <c r="A10014" s="103" t="s">
        <v>1038</v>
      </c>
      <c r="B10014" s="103" t="s">
        <v>347</v>
      </c>
      <c r="C10014" s="103" t="s">
        <v>481</v>
      </c>
      <c r="D10014" s="103" t="s">
        <v>494</v>
      </c>
      <c r="E10014" s="111"/>
      <c r="F10014" s="103" t="s">
        <v>495</v>
      </c>
      <c r="G10014" s="103" t="s">
        <v>195</v>
      </c>
      <c r="H10014" s="103" t="s">
        <v>312</v>
      </c>
      <c r="I10014" s="103" t="s">
        <v>92</v>
      </c>
      <c r="J10014" s="215">
        <v>5998.7</v>
      </c>
      <c r="K10014" s="216" t="s">
        <v>88</v>
      </c>
    </row>
    <row r="10015" spans="1:11" x14ac:dyDescent="0.25">
      <c r="A10015" s="103" t="s">
        <v>1038</v>
      </c>
      <c r="B10015" s="103" t="s">
        <v>347</v>
      </c>
      <c r="C10015" s="103" t="s">
        <v>481</v>
      </c>
      <c r="D10015" s="103" t="s">
        <v>494</v>
      </c>
      <c r="E10015" s="111"/>
      <c r="F10015" s="103" t="s">
        <v>495</v>
      </c>
      <c r="G10015" s="103" t="s">
        <v>195</v>
      </c>
      <c r="H10015" s="103" t="s">
        <v>312</v>
      </c>
      <c r="I10015" s="103" t="s">
        <v>842</v>
      </c>
      <c r="J10015" s="215">
        <v>810.13</v>
      </c>
      <c r="K10015" s="216" t="s">
        <v>88</v>
      </c>
    </row>
    <row r="10016" spans="1:11" x14ac:dyDescent="0.25">
      <c r="A10016" s="103" t="s">
        <v>806</v>
      </c>
      <c r="B10016" s="103" t="s">
        <v>347</v>
      </c>
      <c r="C10016" s="103" t="s">
        <v>481</v>
      </c>
      <c r="D10016" s="103" t="s">
        <v>494</v>
      </c>
      <c r="E10016" s="111"/>
      <c r="F10016" s="103" t="s">
        <v>495</v>
      </c>
      <c r="G10016" s="103" t="s">
        <v>195</v>
      </c>
      <c r="H10016" s="103" t="s">
        <v>312</v>
      </c>
      <c r="I10016" s="103" t="s">
        <v>92</v>
      </c>
      <c r="J10016" s="215">
        <v>6436.59</v>
      </c>
      <c r="K10016" s="216" t="s">
        <v>88</v>
      </c>
    </row>
    <row r="10017" spans="1:11" x14ac:dyDescent="0.25">
      <c r="A10017" s="103" t="s">
        <v>806</v>
      </c>
      <c r="B10017" s="103" t="s">
        <v>347</v>
      </c>
      <c r="C10017" s="103" t="s">
        <v>481</v>
      </c>
      <c r="D10017" s="103" t="s">
        <v>494</v>
      </c>
      <c r="E10017" s="111"/>
      <c r="F10017" s="103" t="s">
        <v>495</v>
      </c>
      <c r="G10017" s="103" t="s">
        <v>195</v>
      </c>
      <c r="H10017" s="103" t="s">
        <v>312</v>
      </c>
      <c r="I10017" s="103" t="s">
        <v>842</v>
      </c>
      <c r="J10017" s="215">
        <v>128.63999999999999</v>
      </c>
      <c r="K10017" s="216" t="s">
        <v>88</v>
      </c>
    </row>
    <row r="10018" spans="1:11" x14ac:dyDescent="0.25">
      <c r="A10018" s="103" t="s">
        <v>807</v>
      </c>
      <c r="B10018" s="103" t="s">
        <v>347</v>
      </c>
      <c r="C10018" s="103" t="s">
        <v>481</v>
      </c>
      <c r="D10018" s="103" t="s">
        <v>494</v>
      </c>
      <c r="E10018" s="111"/>
      <c r="F10018" s="103" t="s">
        <v>495</v>
      </c>
      <c r="G10018" s="103" t="s">
        <v>195</v>
      </c>
      <c r="H10018" s="103" t="s">
        <v>312</v>
      </c>
      <c r="I10018" s="103" t="s">
        <v>92</v>
      </c>
      <c r="J10018" s="215">
        <v>6516.99</v>
      </c>
      <c r="K10018" s="216" t="s">
        <v>88</v>
      </c>
    </row>
    <row r="10019" spans="1:11" x14ac:dyDescent="0.25">
      <c r="A10019" s="103" t="s">
        <v>807</v>
      </c>
      <c r="B10019" s="103" t="s">
        <v>347</v>
      </c>
      <c r="C10019" s="103" t="s">
        <v>481</v>
      </c>
      <c r="D10019" s="103" t="s">
        <v>494</v>
      </c>
      <c r="E10019" s="111"/>
      <c r="F10019" s="103" t="s">
        <v>495</v>
      </c>
      <c r="G10019" s="103" t="s">
        <v>195</v>
      </c>
      <c r="H10019" s="103" t="s">
        <v>312</v>
      </c>
      <c r="I10019" s="103" t="s">
        <v>842</v>
      </c>
      <c r="J10019" s="215">
        <v>10.42</v>
      </c>
      <c r="K10019" s="216" t="s">
        <v>88</v>
      </c>
    </row>
    <row r="10020" spans="1:11" x14ac:dyDescent="0.25">
      <c r="A10020" s="103" t="s">
        <v>809</v>
      </c>
      <c r="B10020" s="103" t="s">
        <v>347</v>
      </c>
      <c r="C10020" s="103" t="s">
        <v>481</v>
      </c>
      <c r="D10020" s="103" t="s">
        <v>494</v>
      </c>
      <c r="E10020" s="111"/>
      <c r="F10020" s="103" t="s">
        <v>495</v>
      </c>
      <c r="G10020" s="103" t="s">
        <v>206</v>
      </c>
      <c r="H10020" s="103" t="s">
        <v>314</v>
      </c>
      <c r="I10020" s="103" t="s">
        <v>92</v>
      </c>
      <c r="J10020" s="215">
        <v>29.44</v>
      </c>
      <c r="K10020" s="216" t="s">
        <v>88</v>
      </c>
    </row>
    <row r="10021" spans="1:11" x14ac:dyDescent="0.25">
      <c r="A10021" s="103" t="s">
        <v>810</v>
      </c>
      <c r="B10021" s="103" t="s">
        <v>347</v>
      </c>
      <c r="C10021" s="103" t="s">
        <v>481</v>
      </c>
      <c r="D10021" s="103" t="s">
        <v>494</v>
      </c>
      <c r="E10021" s="111"/>
      <c r="F10021" s="103" t="s">
        <v>495</v>
      </c>
      <c r="G10021" s="103" t="s">
        <v>206</v>
      </c>
      <c r="H10021" s="103" t="s">
        <v>314</v>
      </c>
      <c r="I10021" s="103" t="s">
        <v>92</v>
      </c>
      <c r="J10021" s="215">
        <v>8.83</v>
      </c>
      <c r="K10021" s="216" t="s">
        <v>88</v>
      </c>
    </row>
    <row r="10022" spans="1:11" x14ac:dyDescent="0.25">
      <c r="A10022" s="103" t="s">
        <v>806</v>
      </c>
      <c r="B10022" s="103" t="s">
        <v>347</v>
      </c>
      <c r="C10022" s="103" t="s">
        <v>481</v>
      </c>
      <c r="D10022" s="103" t="s">
        <v>494</v>
      </c>
      <c r="E10022" s="111"/>
      <c r="F10022" s="103" t="s">
        <v>495</v>
      </c>
      <c r="G10022" s="103" t="s">
        <v>206</v>
      </c>
      <c r="H10022" s="103" t="s">
        <v>314</v>
      </c>
      <c r="I10022" s="103" t="s">
        <v>92</v>
      </c>
      <c r="J10022" s="215">
        <v>-7.36</v>
      </c>
      <c r="K10022" s="216" t="s">
        <v>88</v>
      </c>
    </row>
    <row r="10023" spans="1:11" x14ac:dyDescent="0.25">
      <c r="A10023" s="103" t="s">
        <v>808</v>
      </c>
      <c r="B10023" s="103" t="s">
        <v>347</v>
      </c>
      <c r="C10023" s="103" t="s">
        <v>481</v>
      </c>
      <c r="D10023" s="103" t="s">
        <v>494</v>
      </c>
      <c r="E10023" s="111"/>
      <c r="F10023" s="103" t="s">
        <v>495</v>
      </c>
      <c r="G10023" s="103" t="s">
        <v>177</v>
      </c>
      <c r="H10023" s="103" t="s">
        <v>317</v>
      </c>
      <c r="I10023" s="103" t="s">
        <v>92</v>
      </c>
      <c r="J10023" s="215">
        <v>28.26</v>
      </c>
      <c r="K10023" s="216" t="s">
        <v>88</v>
      </c>
    </row>
    <row r="10024" spans="1:11" x14ac:dyDescent="0.25">
      <c r="A10024" s="103" t="s">
        <v>806</v>
      </c>
      <c r="B10024" s="103" t="s">
        <v>347</v>
      </c>
      <c r="C10024" s="103" t="s">
        <v>481</v>
      </c>
      <c r="D10024" s="103" t="s">
        <v>494</v>
      </c>
      <c r="E10024" s="111"/>
      <c r="F10024" s="103" t="s">
        <v>495</v>
      </c>
      <c r="G10024" s="103" t="s">
        <v>153</v>
      </c>
      <c r="H10024" s="103" t="s">
        <v>318</v>
      </c>
      <c r="I10024" s="103" t="s">
        <v>92</v>
      </c>
      <c r="J10024" s="215">
        <v>9.2200000000000006</v>
      </c>
      <c r="K10024" s="216" t="s">
        <v>88</v>
      </c>
    </row>
    <row r="10025" spans="1:11" x14ac:dyDescent="0.25">
      <c r="A10025" s="103" t="s">
        <v>808</v>
      </c>
      <c r="B10025" s="103" t="s">
        <v>347</v>
      </c>
      <c r="C10025" s="103" t="s">
        <v>481</v>
      </c>
      <c r="D10025" s="103" t="s">
        <v>494</v>
      </c>
      <c r="E10025" s="111"/>
      <c r="F10025" s="103" t="s">
        <v>495</v>
      </c>
      <c r="G10025" s="103" t="s">
        <v>118</v>
      </c>
      <c r="H10025" s="103" t="s">
        <v>323</v>
      </c>
      <c r="I10025" s="103" t="s">
        <v>92</v>
      </c>
      <c r="J10025" s="215">
        <v>895.02</v>
      </c>
      <c r="K10025" s="216" t="s">
        <v>88</v>
      </c>
    </row>
    <row r="10026" spans="1:11" x14ac:dyDescent="0.25">
      <c r="A10026" s="103" t="s">
        <v>808</v>
      </c>
      <c r="B10026" s="103" t="s">
        <v>347</v>
      </c>
      <c r="C10026" s="103" t="s">
        <v>481</v>
      </c>
      <c r="D10026" s="103" t="s">
        <v>494</v>
      </c>
      <c r="E10026" s="111"/>
      <c r="F10026" s="103" t="s">
        <v>495</v>
      </c>
      <c r="G10026" s="103" t="s">
        <v>118</v>
      </c>
      <c r="H10026" s="103" t="s">
        <v>323</v>
      </c>
      <c r="I10026" s="103" t="s">
        <v>842</v>
      </c>
      <c r="J10026" s="215">
        <v>150.69</v>
      </c>
      <c r="K10026" s="216" t="s">
        <v>88</v>
      </c>
    </row>
    <row r="10027" spans="1:11" x14ac:dyDescent="0.25">
      <c r="A10027" s="103" t="s">
        <v>809</v>
      </c>
      <c r="B10027" s="103" t="s">
        <v>347</v>
      </c>
      <c r="C10027" s="103" t="s">
        <v>481</v>
      </c>
      <c r="D10027" s="103" t="s">
        <v>494</v>
      </c>
      <c r="E10027" s="111"/>
      <c r="F10027" s="103" t="s">
        <v>495</v>
      </c>
      <c r="G10027" s="103" t="s">
        <v>118</v>
      </c>
      <c r="H10027" s="103" t="s">
        <v>323</v>
      </c>
      <c r="I10027" s="103" t="s">
        <v>92</v>
      </c>
      <c r="J10027" s="215">
        <v>1877.72</v>
      </c>
      <c r="K10027" s="216" t="s">
        <v>88</v>
      </c>
    </row>
    <row r="10028" spans="1:11" x14ac:dyDescent="0.25">
      <c r="A10028" s="103" t="s">
        <v>809</v>
      </c>
      <c r="B10028" s="103" t="s">
        <v>347</v>
      </c>
      <c r="C10028" s="103" t="s">
        <v>481</v>
      </c>
      <c r="D10028" s="103" t="s">
        <v>494</v>
      </c>
      <c r="E10028" s="111"/>
      <c r="F10028" s="103" t="s">
        <v>495</v>
      </c>
      <c r="G10028" s="103" t="s">
        <v>118</v>
      </c>
      <c r="H10028" s="103" t="s">
        <v>323</v>
      </c>
      <c r="I10028" s="103" t="s">
        <v>842</v>
      </c>
      <c r="J10028" s="215">
        <v>321.52999999999997</v>
      </c>
      <c r="K10028" s="216" t="s">
        <v>88</v>
      </c>
    </row>
    <row r="10029" spans="1:11" x14ac:dyDescent="0.25">
      <c r="A10029" s="103" t="s">
        <v>810</v>
      </c>
      <c r="B10029" s="103" t="s">
        <v>347</v>
      </c>
      <c r="C10029" s="103" t="s">
        <v>481</v>
      </c>
      <c r="D10029" s="103" t="s">
        <v>494</v>
      </c>
      <c r="E10029" s="111"/>
      <c r="F10029" s="103" t="s">
        <v>495</v>
      </c>
      <c r="G10029" s="103" t="s">
        <v>118</v>
      </c>
      <c r="H10029" s="103" t="s">
        <v>323</v>
      </c>
      <c r="I10029" s="103" t="s">
        <v>92</v>
      </c>
      <c r="J10029" s="215">
        <v>2550.7800000000002</v>
      </c>
      <c r="K10029" s="216" t="s">
        <v>88</v>
      </c>
    </row>
    <row r="10030" spans="1:11" x14ac:dyDescent="0.25">
      <c r="A10030" s="103" t="s">
        <v>810</v>
      </c>
      <c r="B10030" s="103" t="s">
        <v>347</v>
      </c>
      <c r="C10030" s="103" t="s">
        <v>481</v>
      </c>
      <c r="D10030" s="103" t="s">
        <v>494</v>
      </c>
      <c r="E10030" s="111"/>
      <c r="F10030" s="103" t="s">
        <v>495</v>
      </c>
      <c r="G10030" s="103" t="s">
        <v>118</v>
      </c>
      <c r="H10030" s="103" t="s">
        <v>323</v>
      </c>
      <c r="I10030" s="103" t="s">
        <v>842</v>
      </c>
      <c r="J10030" s="215">
        <v>1.53</v>
      </c>
      <c r="K10030" s="216" t="s">
        <v>88</v>
      </c>
    </row>
    <row r="10031" spans="1:11" x14ac:dyDescent="0.25">
      <c r="A10031" s="103" t="s">
        <v>1038</v>
      </c>
      <c r="B10031" s="103" t="s">
        <v>347</v>
      </c>
      <c r="C10031" s="103" t="s">
        <v>481</v>
      </c>
      <c r="D10031" s="103" t="s">
        <v>494</v>
      </c>
      <c r="E10031" s="111"/>
      <c r="F10031" s="103" t="s">
        <v>495</v>
      </c>
      <c r="G10031" s="103" t="s">
        <v>118</v>
      </c>
      <c r="H10031" s="103" t="s">
        <v>323</v>
      </c>
      <c r="I10031" s="103" t="s">
        <v>92</v>
      </c>
      <c r="J10031" s="215">
        <v>2731.04</v>
      </c>
      <c r="K10031" s="216" t="s">
        <v>88</v>
      </c>
    </row>
    <row r="10032" spans="1:11" x14ac:dyDescent="0.25">
      <c r="A10032" s="103" t="s">
        <v>1038</v>
      </c>
      <c r="B10032" s="103" t="s">
        <v>347</v>
      </c>
      <c r="C10032" s="103" t="s">
        <v>481</v>
      </c>
      <c r="D10032" s="103" t="s">
        <v>494</v>
      </c>
      <c r="E10032" s="111"/>
      <c r="F10032" s="103" t="s">
        <v>495</v>
      </c>
      <c r="G10032" s="103" t="s">
        <v>118</v>
      </c>
      <c r="H10032" s="103" t="s">
        <v>323</v>
      </c>
      <c r="I10032" s="103" t="s">
        <v>842</v>
      </c>
      <c r="J10032" s="215">
        <v>181.72</v>
      </c>
      <c r="K10032" s="216" t="s">
        <v>88</v>
      </c>
    </row>
    <row r="10033" spans="1:11" x14ac:dyDescent="0.25">
      <c r="A10033" s="103" t="s">
        <v>806</v>
      </c>
      <c r="B10033" s="103" t="s">
        <v>347</v>
      </c>
      <c r="C10033" s="103" t="s">
        <v>481</v>
      </c>
      <c r="D10033" s="103" t="s">
        <v>494</v>
      </c>
      <c r="E10033" s="111"/>
      <c r="F10033" s="103" t="s">
        <v>495</v>
      </c>
      <c r="G10033" s="103" t="s">
        <v>118</v>
      </c>
      <c r="H10033" s="103" t="s">
        <v>323</v>
      </c>
      <c r="I10033" s="103" t="s">
        <v>92</v>
      </c>
      <c r="J10033" s="215">
        <v>3969.44</v>
      </c>
      <c r="K10033" s="216" t="s">
        <v>88</v>
      </c>
    </row>
    <row r="10034" spans="1:11" x14ac:dyDescent="0.25">
      <c r="A10034" s="103" t="s">
        <v>806</v>
      </c>
      <c r="B10034" s="103" t="s">
        <v>347</v>
      </c>
      <c r="C10034" s="103" t="s">
        <v>481</v>
      </c>
      <c r="D10034" s="103" t="s">
        <v>494</v>
      </c>
      <c r="E10034" s="111"/>
      <c r="F10034" s="103" t="s">
        <v>495</v>
      </c>
      <c r="G10034" s="103" t="s">
        <v>118</v>
      </c>
      <c r="H10034" s="103" t="s">
        <v>323</v>
      </c>
      <c r="I10034" s="103" t="s">
        <v>842</v>
      </c>
      <c r="J10034" s="215">
        <v>339.23</v>
      </c>
      <c r="K10034" s="216" t="s">
        <v>88</v>
      </c>
    </row>
    <row r="10035" spans="1:11" x14ac:dyDescent="0.25">
      <c r="A10035" s="103" t="s">
        <v>807</v>
      </c>
      <c r="B10035" s="103" t="s">
        <v>347</v>
      </c>
      <c r="C10035" s="103" t="s">
        <v>481</v>
      </c>
      <c r="D10035" s="103" t="s">
        <v>494</v>
      </c>
      <c r="E10035" s="111"/>
      <c r="F10035" s="103" t="s">
        <v>495</v>
      </c>
      <c r="G10035" s="103" t="s">
        <v>118</v>
      </c>
      <c r="H10035" s="103" t="s">
        <v>323</v>
      </c>
      <c r="I10035" s="103" t="s">
        <v>92</v>
      </c>
      <c r="J10035" s="215">
        <v>2725.76</v>
      </c>
      <c r="K10035" s="216" t="s">
        <v>88</v>
      </c>
    </row>
    <row r="10036" spans="1:11" x14ac:dyDescent="0.25">
      <c r="A10036" s="103" t="s">
        <v>807</v>
      </c>
      <c r="B10036" s="103" t="s">
        <v>347</v>
      </c>
      <c r="C10036" s="103" t="s">
        <v>481</v>
      </c>
      <c r="D10036" s="103" t="s">
        <v>494</v>
      </c>
      <c r="E10036" s="111"/>
      <c r="F10036" s="103" t="s">
        <v>495</v>
      </c>
      <c r="G10036" s="103" t="s">
        <v>118</v>
      </c>
      <c r="H10036" s="103" t="s">
        <v>323</v>
      </c>
      <c r="I10036" s="103" t="s">
        <v>842</v>
      </c>
      <c r="J10036" s="215">
        <v>72.95</v>
      </c>
      <c r="K10036" s="216" t="s">
        <v>88</v>
      </c>
    </row>
    <row r="10037" spans="1:11" x14ac:dyDescent="0.25">
      <c r="A10037" s="103" t="s">
        <v>808</v>
      </c>
      <c r="B10037" s="103" t="s">
        <v>347</v>
      </c>
      <c r="C10037" s="103" t="s">
        <v>481</v>
      </c>
      <c r="D10037" s="103" t="s">
        <v>494</v>
      </c>
      <c r="E10037" s="111"/>
      <c r="F10037" s="103" t="s">
        <v>495</v>
      </c>
      <c r="G10037" s="103" t="s">
        <v>114</v>
      </c>
      <c r="H10037" s="103" t="s">
        <v>333</v>
      </c>
      <c r="I10037" s="103" t="s">
        <v>92</v>
      </c>
      <c r="J10037" s="215">
        <v>108.84</v>
      </c>
      <c r="K10037" s="216" t="s">
        <v>88</v>
      </c>
    </row>
    <row r="10038" spans="1:11" x14ac:dyDescent="0.25">
      <c r="A10038" s="103" t="s">
        <v>808</v>
      </c>
      <c r="B10038" s="103" t="s">
        <v>347</v>
      </c>
      <c r="C10038" s="103" t="s">
        <v>481</v>
      </c>
      <c r="D10038" s="103" t="s">
        <v>494</v>
      </c>
      <c r="E10038" s="111"/>
      <c r="F10038" s="103" t="s">
        <v>495</v>
      </c>
      <c r="G10038" s="103" t="s">
        <v>114</v>
      </c>
      <c r="H10038" s="103" t="s">
        <v>333</v>
      </c>
      <c r="I10038" s="103" t="s">
        <v>842</v>
      </c>
      <c r="J10038" s="215">
        <v>27.77</v>
      </c>
      <c r="K10038" s="216" t="s">
        <v>88</v>
      </c>
    </row>
    <row r="10039" spans="1:11" x14ac:dyDescent="0.25">
      <c r="A10039" s="103" t="s">
        <v>808</v>
      </c>
      <c r="B10039" s="103" t="s">
        <v>347</v>
      </c>
      <c r="C10039" s="103" t="s">
        <v>481</v>
      </c>
      <c r="D10039" s="103" t="s">
        <v>494</v>
      </c>
      <c r="E10039" s="111"/>
      <c r="F10039" s="103" t="s">
        <v>495</v>
      </c>
      <c r="G10039" s="103" t="s">
        <v>113</v>
      </c>
      <c r="H10039" s="103" t="s">
        <v>570</v>
      </c>
      <c r="I10039" s="103" t="s">
        <v>92</v>
      </c>
      <c r="J10039" s="215">
        <v>107.58</v>
      </c>
      <c r="K10039" s="216" t="s">
        <v>88</v>
      </c>
    </row>
    <row r="10040" spans="1:11" x14ac:dyDescent="0.25">
      <c r="A10040" s="103" t="s">
        <v>808</v>
      </c>
      <c r="B10040" s="103" t="s">
        <v>347</v>
      </c>
      <c r="C10040" s="103" t="s">
        <v>481</v>
      </c>
      <c r="D10040" s="103" t="s">
        <v>494</v>
      </c>
      <c r="E10040" s="111"/>
      <c r="F10040" s="103" t="s">
        <v>495</v>
      </c>
      <c r="G10040" s="103" t="s">
        <v>113</v>
      </c>
      <c r="H10040" s="103" t="s">
        <v>570</v>
      </c>
      <c r="I10040" s="103" t="s">
        <v>842</v>
      </c>
      <c r="J10040" s="215">
        <v>38.049999999999997</v>
      </c>
      <c r="K10040" s="216" t="s">
        <v>88</v>
      </c>
    </row>
    <row r="10041" spans="1:11" x14ac:dyDescent="0.25">
      <c r="A10041" s="103" t="s">
        <v>808</v>
      </c>
      <c r="B10041" s="103" t="s">
        <v>347</v>
      </c>
      <c r="C10041" s="103" t="s">
        <v>481</v>
      </c>
      <c r="D10041" s="103" t="s">
        <v>494</v>
      </c>
      <c r="E10041" s="111"/>
      <c r="F10041" s="103" t="s">
        <v>495</v>
      </c>
      <c r="G10041" s="103" t="s">
        <v>202</v>
      </c>
      <c r="H10041" s="103" t="s">
        <v>493</v>
      </c>
      <c r="I10041" s="103" t="s">
        <v>842</v>
      </c>
      <c r="J10041" s="215">
        <v>35.54</v>
      </c>
      <c r="K10041" s="216" t="s">
        <v>88</v>
      </c>
    </row>
    <row r="10042" spans="1:11" x14ac:dyDescent="0.25">
      <c r="A10042" s="103" t="s">
        <v>808</v>
      </c>
      <c r="B10042" s="103" t="s">
        <v>347</v>
      </c>
      <c r="C10042" s="103" t="s">
        <v>481</v>
      </c>
      <c r="D10042" s="103" t="s">
        <v>494</v>
      </c>
      <c r="E10042" s="111"/>
      <c r="F10042" s="103" t="s">
        <v>495</v>
      </c>
      <c r="G10042" s="103" t="s">
        <v>105</v>
      </c>
      <c r="H10042" s="103" t="s">
        <v>335</v>
      </c>
      <c r="I10042" s="103" t="s">
        <v>842</v>
      </c>
      <c r="J10042" s="215">
        <v>168.51</v>
      </c>
      <c r="K10042" s="216" t="s">
        <v>88</v>
      </c>
    </row>
    <row r="10043" spans="1:11" x14ac:dyDescent="0.25">
      <c r="A10043" s="103" t="s">
        <v>807</v>
      </c>
      <c r="B10043" s="103" t="s">
        <v>347</v>
      </c>
      <c r="C10043" s="103" t="s">
        <v>481</v>
      </c>
      <c r="D10043" s="103" t="s">
        <v>494</v>
      </c>
      <c r="E10043" s="111"/>
      <c r="F10043" s="103" t="s">
        <v>495</v>
      </c>
      <c r="G10043" s="103" t="s">
        <v>105</v>
      </c>
      <c r="H10043" s="103" t="s">
        <v>335</v>
      </c>
      <c r="I10043" s="103" t="s">
        <v>842</v>
      </c>
      <c r="J10043" s="215">
        <v>31.93</v>
      </c>
      <c r="K10043" s="216" t="s">
        <v>88</v>
      </c>
    </row>
    <row r="10044" spans="1:11" x14ac:dyDescent="0.25">
      <c r="A10044" s="103" t="s">
        <v>808</v>
      </c>
      <c r="B10044" s="103" t="s">
        <v>347</v>
      </c>
      <c r="C10044" s="103" t="s">
        <v>481</v>
      </c>
      <c r="D10044" s="103" t="s">
        <v>494</v>
      </c>
      <c r="E10044" s="111"/>
      <c r="F10044" s="103" t="s">
        <v>495</v>
      </c>
      <c r="G10044" s="103" t="s">
        <v>98</v>
      </c>
      <c r="H10044" s="103" t="s">
        <v>341</v>
      </c>
      <c r="I10044" s="103" t="s">
        <v>92</v>
      </c>
      <c r="J10044" s="215">
        <v>38.520000000000003</v>
      </c>
      <c r="K10044" s="216" t="s">
        <v>88</v>
      </c>
    </row>
    <row r="10045" spans="1:11" x14ac:dyDescent="0.25">
      <c r="A10045" s="103" t="s">
        <v>809</v>
      </c>
      <c r="B10045" s="103" t="s">
        <v>347</v>
      </c>
      <c r="C10045" s="103" t="s">
        <v>481</v>
      </c>
      <c r="D10045" s="103" t="s">
        <v>494</v>
      </c>
      <c r="E10045" s="111"/>
      <c r="F10045" s="103" t="s">
        <v>495</v>
      </c>
      <c r="G10045" s="103" t="s">
        <v>98</v>
      </c>
      <c r="H10045" s="103" t="s">
        <v>341</v>
      </c>
      <c r="I10045" s="103" t="s">
        <v>92</v>
      </c>
      <c r="J10045" s="215">
        <v>6.63</v>
      </c>
      <c r="K10045" s="216" t="s">
        <v>88</v>
      </c>
    </row>
    <row r="10046" spans="1:11" x14ac:dyDescent="0.25">
      <c r="A10046" s="103" t="s">
        <v>810</v>
      </c>
      <c r="B10046" s="103" t="s">
        <v>347</v>
      </c>
      <c r="C10046" s="103" t="s">
        <v>481</v>
      </c>
      <c r="D10046" s="103" t="s">
        <v>494</v>
      </c>
      <c r="E10046" s="111"/>
      <c r="F10046" s="103" t="s">
        <v>495</v>
      </c>
      <c r="G10046" s="103" t="s">
        <v>98</v>
      </c>
      <c r="H10046" s="103" t="s">
        <v>341</v>
      </c>
      <c r="I10046" s="103" t="s">
        <v>92</v>
      </c>
      <c r="J10046" s="215">
        <v>121.99</v>
      </c>
      <c r="K10046" s="216" t="s">
        <v>88</v>
      </c>
    </row>
    <row r="10047" spans="1:11" x14ac:dyDescent="0.25">
      <c r="A10047" s="103" t="s">
        <v>1038</v>
      </c>
      <c r="B10047" s="103" t="s">
        <v>347</v>
      </c>
      <c r="C10047" s="103" t="s">
        <v>481</v>
      </c>
      <c r="D10047" s="103" t="s">
        <v>494</v>
      </c>
      <c r="E10047" s="111"/>
      <c r="F10047" s="103" t="s">
        <v>495</v>
      </c>
      <c r="G10047" s="103" t="s">
        <v>98</v>
      </c>
      <c r="H10047" s="103" t="s">
        <v>341</v>
      </c>
      <c r="I10047" s="103" t="s">
        <v>92</v>
      </c>
      <c r="J10047" s="215">
        <v>120.45</v>
      </c>
      <c r="K10047" s="216" t="s">
        <v>88</v>
      </c>
    </row>
    <row r="10048" spans="1:11" x14ac:dyDescent="0.25">
      <c r="A10048" s="103" t="s">
        <v>806</v>
      </c>
      <c r="B10048" s="103" t="s">
        <v>347</v>
      </c>
      <c r="C10048" s="103" t="s">
        <v>481</v>
      </c>
      <c r="D10048" s="103" t="s">
        <v>494</v>
      </c>
      <c r="E10048" s="111"/>
      <c r="F10048" s="103" t="s">
        <v>495</v>
      </c>
      <c r="G10048" s="103" t="s">
        <v>98</v>
      </c>
      <c r="H10048" s="103" t="s">
        <v>341</v>
      </c>
      <c r="I10048" s="103" t="s">
        <v>92</v>
      </c>
      <c r="J10048" s="215">
        <v>17.010000000000002</v>
      </c>
      <c r="K10048" s="216" t="s">
        <v>88</v>
      </c>
    </row>
    <row r="10049" spans="1:11" x14ac:dyDescent="0.25">
      <c r="A10049" s="103" t="s">
        <v>807</v>
      </c>
      <c r="B10049" s="103" t="s">
        <v>347</v>
      </c>
      <c r="C10049" s="103" t="s">
        <v>481</v>
      </c>
      <c r="D10049" s="103" t="s">
        <v>494</v>
      </c>
      <c r="E10049" s="111"/>
      <c r="F10049" s="103" t="s">
        <v>495</v>
      </c>
      <c r="G10049" s="103" t="s">
        <v>98</v>
      </c>
      <c r="H10049" s="103" t="s">
        <v>341</v>
      </c>
      <c r="I10049" s="103" t="s">
        <v>92</v>
      </c>
      <c r="J10049" s="215">
        <v>6.88</v>
      </c>
      <c r="K10049" s="216" t="s">
        <v>88</v>
      </c>
    </row>
    <row r="10050" spans="1:11" x14ac:dyDescent="0.25">
      <c r="A10050" s="103" t="s">
        <v>809</v>
      </c>
      <c r="B10050" s="103" t="s">
        <v>347</v>
      </c>
      <c r="C10050" s="103" t="s">
        <v>481</v>
      </c>
      <c r="D10050" s="103" t="s">
        <v>494</v>
      </c>
      <c r="E10050" s="111"/>
      <c r="F10050" s="103" t="s">
        <v>495</v>
      </c>
      <c r="G10050" s="103" t="s">
        <v>478</v>
      </c>
      <c r="H10050" s="103" t="s">
        <v>479</v>
      </c>
      <c r="I10050" s="103" t="s">
        <v>92</v>
      </c>
      <c r="J10050" s="215">
        <v>118.23</v>
      </c>
      <c r="K10050" s="216" t="s">
        <v>344</v>
      </c>
    </row>
    <row r="10051" spans="1:11" x14ac:dyDescent="0.25">
      <c r="A10051" s="103" t="s">
        <v>810</v>
      </c>
      <c r="B10051" s="103" t="s">
        <v>347</v>
      </c>
      <c r="C10051" s="103" t="s">
        <v>481</v>
      </c>
      <c r="D10051" s="103" t="s">
        <v>494</v>
      </c>
      <c r="E10051" s="111"/>
      <c r="F10051" s="103" t="s">
        <v>495</v>
      </c>
      <c r="G10051" s="103" t="s">
        <v>478</v>
      </c>
      <c r="H10051" s="103" t="s">
        <v>479</v>
      </c>
      <c r="I10051" s="103" t="s">
        <v>92</v>
      </c>
      <c r="J10051" s="215">
        <v>-29.56</v>
      </c>
      <c r="K10051" s="216" t="s">
        <v>344</v>
      </c>
    </row>
    <row r="10052" spans="1:11" x14ac:dyDescent="0.25">
      <c r="A10052" s="103" t="s">
        <v>806</v>
      </c>
      <c r="B10052" s="103" t="s">
        <v>347</v>
      </c>
      <c r="C10052" s="103" t="s">
        <v>481</v>
      </c>
      <c r="D10052" s="103" t="s">
        <v>494</v>
      </c>
      <c r="E10052" s="111"/>
      <c r="F10052" s="103" t="s">
        <v>495</v>
      </c>
      <c r="G10052" s="103" t="s">
        <v>478</v>
      </c>
      <c r="H10052" s="103" t="s">
        <v>479</v>
      </c>
      <c r="I10052" s="103" t="s">
        <v>92</v>
      </c>
      <c r="J10052" s="215">
        <v>-46.45</v>
      </c>
      <c r="K10052" s="216" t="s">
        <v>344</v>
      </c>
    </row>
    <row r="10053" spans="1:11" x14ac:dyDescent="0.25">
      <c r="A10053" s="103" t="s">
        <v>809</v>
      </c>
      <c r="B10053" s="103" t="s">
        <v>347</v>
      </c>
      <c r="C10053" s="103" t="s">
        <v>481</v>
      </c>
      <c r="D10053" s="103" t="s">
        <v>494</v>
      </c>
      <c r="E10053" s="111"/>
      <c r="F10053" s="103" t="s">
        <v>495</v>
      </c>
      <c r="G10053" s="103" t="s">
        <v>511</v>
      </c>
      <c r="H10053" s="103" t="s">
        <v>512</v>
      </c>
      <c r="I10053" s="103" t="s">
        <v>92</v>
      </c>
      <c r="J10053" s="215">
        <v>52.78</v>
      </c>
      <c r="K10053" s="216" t="s">
        <v>344</v>
      </c>
    </row>
    <row r="10054" spans="1:11" x14ac:dyDescent="0.25">
      <c r="A10054" s="103" t="s">
        <v>810</v>
      </c>
      <c r="B10054" s="103" t="s">
        <v>347</v>
      </c>
      <c r="C10054" s="103" t="s">
        <v>481</v>
      </c>
      <c r="D10054" s="103" t="s">
        <v>494</v>
      </c>
      <c r="E10054" s="111"/>
      <c r="F10054" s="103" t="s">
        <v>495</v>
      </c>
      <c r="G10054" s="103" t="s">
        <v>511</v>
      </c>
      <c r="H10054" s="103" t="s">
        <v>512</v>
      </c>
      <c r="I10054" s="103" t="s">
        <v>92</v>
      </c>
      <c r="J10054" s="215">
        <v>42.23</v>
      </c>
      <c r="K10054" s="216" t="s">
        <v>344</v>
      </c>
    </row>
    <row r="10055" spans="1:11" x14ac:dyDescent="0.25">
      <c r="A10055" s="103" t="s">
        <v>806</v>
      </c>
      <c r="B10055" s="103" t="s">
        <v>347</v>
      </c>
      <c r="C10055" s="103" t="s">
        <v>481</v>
      </c>
      <c r="D10055" s="103" t="s">
        <v>494</v>
      </c>
      <c r="E10055" s="111"/>
      <c r="F10055" s="103" t="s">
        <v>495</v>
      </c>
      <c r="G10055" s="103" t="s">
        <v>511</v>
      </c>
      <c r="H10055" s="103" t="s">
        <v>512</v>
      </c>
      <c r="I10055" s="103" t="s">
        <v>92</v>
      </c>
      <c r="J10055" s="215">
        <v>-13.2</v>
      </c>
      <c r="K10055" s="216" t="s">
        <v>344</v>
      </c>
    </row>
    <row r="10056" spans="1:11" x14ac:dyDescent="0.25">
      <c r="A10056" s="103" t="s">
        <v>809</v>
      </c>
      <c r="B10056" s="103" t="s">
        <v>347</v>
      </c>
      <c r="C10056" s="103" t="s">
        <v>481</v>
      </c>
      <c r="D10056" s="103" t="s">
        <v>494</v>
      </c>
      <c r="E10056" s="111"/>
      <c r="F10056" s="103" t="s">
        <v>495</v>
      </c>
      <c r="G10056" s="103" t="s">
        <v>525</v>
      </c>
      <c r="H10056" s="103" t="s">
        <v>526</v>
      </c>
      <c r="I10056" s="103" t="s">
        <v>92</v>
      </c>
      <c r="J10056" s="215">
        <v>-99.19</v>
      </c>
      <c r="K10056" s="216" t="s">
        <v>344</v>
      </c>
    </row>
    <row r="10057" spans="1:11" x14ac:dyDescent="0.25">
      <c r="A10057" s="103" t="s">
        <v>810</v>
      </c>
      <c r="B10057" s="103" t="s">
        <v>347</v>
      </c>
      <c r="C10057" s="103" t="s">
        <v>481</v>
      </c>
      <c r="D10057" s="103" t="s">
        <v>494</v>
      </c>
      <c r="E10057" s="111"/>
      <c r="F10057" s="103" t="s">
        <v>495</v>
      </c>
      <c r="G10057" s="103" t="s">
        <v>525</v>
      </c>
      <c r="H10057" s="103" t="s">
        <v>526</v>
      </c>
      <c r="I10057" s="103" t="s">
        <v>92</v>
      </c>
      <c r="J10057" s="215">
        <v>198.38</v>
      </c>
      <c r="K10057" s="216" t="s">
        <v>344</v>
      </c>
    </row>
    <row r="10058" spans="1:11" x14ac:dyDescent="0.25">
      <c r="A10058" s="103" t="s">
        <v>806</v>
      </c>
      <c r="B10058" s="103" t="s">
        <v>347</v>
      </c>
      <c r="C10058" s="103" t="s">
        <v>481</v>
      </c>
      <c r="D10058" s="103" t="s">
        <v>494</v>
      </c>
      <c r="E10058" s="111"/>
      <c r="F10058" s="103" t="s">
        <v>495</v>
      </c>
      <c r="G10058" s="103" t="s">
        <v>525</v>
      </c>
      <c r="H10058" s="103" t="s">
        <v>526</v>
      </c>
      <c r="I10058" s="103" t="s">
        <v>92</v>
      </c>
      <c r="J10058" s="215">
        <v>16.53</v>
      </c>
      <c r="K10058" s="216" t="s">
        <v>344</v>
      </c>
    </row>
    <row r="10059" spans="1:11" x14ac:dyDescent="0.25">
      <c r="A10059" s="103" t="s">
        <v>807</v>
      </c>
      <c r="B10059" s="103" t="s">
        <v>347</v>
      </c>
      <c r="C10059" s="103" t="s">
        <v>481</v>
      </c>
      <c r="D10059" s="103" t="s">
        <v>494</v>
      </c>
      <c r="E10059" s="111"/>
      <c r="F10059" s="103" t="s">
        <v>495</v>
      </c>
      <c r="G10059" s="103" t="s">
        <v>517</v>
      </c>
      <c r="H10059" s="103" t="s">
        <v>518</v>
      </c>
      <c r="I10059" s="103" t="s">
        <v>842</v>
      </c>
      <c r="J10059" s="215">
        <v>29.22</v>
      </c>
      <c r="K10059" s="216" t="s">
        <v>344</v>
      </c>
    </row>
    <row r="10060" spans="1:11" x14ac:dyDescent="0.25">
      <c r="A10060" s="103" t="s">
        <v>808</v>
      </c>
      <c r="B10060" s="103" t="s">
        <v>347</v>
      </c>
      <c r="C10060" s="103" t="s">
        <v>481</v>
      </c>
      <c r="D10060" s="103" t="s">
        <v>494</v>
      </c>
      <c r="E10060" s="111"/>
      <c r="F10060" s="103" t="s">
        <v>495</v>
      </c>
      <c r="G10060" s="103" t="s">
        <v>545</v>
      </c>
      <c r="H10060" s="103" t="s">
        <v>546</v>
      </c>
      <c r="I10060" s="103" t="s">
        <v>92</v>
      </c>
      <c r="J10060" s="215">
        <v>47.18</v>
      </c>
      <c r="K10060" s="216" t="s">
        <v>344</v>
      </c>
    </row>
    <row r="10061" spans="1:11" x14ac:dyDescent="0.25">
      <c r="A10061" s="103" t="s">
        <v>808</v>
      </c>
      <c r="B10061" s="103" t="s">
        <v>347</v>
      </c>
      <c r="C10061" s="103" t="s">
        <v>481</v>
      </c>
      <c r="D10061" s="103" t="s">
        <v>494</v>
      </c>
      <c r="E10061" s="111"/>
      <c r="F10061" s="103" t="s">
        <v>495</v>
      </c>
      <c r="G10061" s="103" t="s">
        <v>485</v>
      </c>
      <c r="H10061" s="103" t="s">
        <v>486</v>
      </c>
      <c r="I10061" s="103" t="s">
        <v>92</v>
      </c>
      <c r="J10061" s="215">
        <v>74.260000000000005</v>
      </c>
      <c r="K10061" s="216" t="s">
        <v>344</v>
      </c>
    </row>
    <row r="10062" spans="1:11" x14ac:dyDescent="0.25">
      <c r="A10062" s="103" t="s">
        <v>808</v>
      </c>
      <c r="B10062" s="103" t="s">
        <v>347</v>
      </c>
      <c r="C10062" s="103" t="s">
        <v>481</v>
      </c>
      <c r="D10062" s="103" t="s">
        <v>494</v>
      </c>
      <c r="E10062" s="111"/>
      <c r="F10062" s="103" t="s">
        <v>495</v>
      </c>
      <c r="G10062" s="103" t="s">
        <v>519</v>
      </c>
      <c r="H10062" s="103" t="s">
        <v>520</v>
      </c>
      <c r="I10062" s="103" t="s">
        <v>92</v>
      </c>
      <c r="J10062" s="215">
        <v>70.59</v>
      </c>
      <c r="K10062" s="216" t="s">
        <v>344</v>
      </c>
    </row>
    <row r="10063" spans="1:11" x14ac:dyDescent="0.25">
      <c r="A10063" s="103" t="s">
        <v>808</v>
      </c>
      <c r="B10063" s="103" t="s">
        <v>347</v>
      </c>
      <c r="C10063" s="103" t="s">
        <v>481</v>
      </c>
      <c r="D10063" s="103" t="s">
        <v>494</v>
      </c>
      <c r="E10063" s="111"/>
      <c r="F10063" s="103" t="s">
        <v>495</v>
      </c>
      <c r="G10063" s="103" t="s">
        <v>519</v>
      </c>
      <c r="H10063" s="103" t="s">
        <v>520</v>
      </c>
      <c r="I10063" s="103" t="s">
        <v>842</v>
      </c>
      <c r="J10063" s="215">
        <v>15.18</v>
      </c>
      <c r="K10063" s="216" t="s">
        <v>344</v>
      </c>
    </row>
    <row r="10064" spans="1:11" x14ac:dyDescent="0.25">
      <c r="A10064" s="103" t="s">
        <v>809</v>
      </c>
      <c r="B10064" s="103" t="s">
        <v>347</v>
      </c>
      <c r="C10064" s="103" t="s">
        <v>481</v>
      </c>
      <c r="D10064" s="103" t="s">
        <v>494</v>
      </c>
      <c r="E10064" s="111"/>
      <c r="F10064" s="103" t="s">
        <v>495</v>
      </c>
      <c r="G10064" s="103" t="s">
        <v>519</v>
      </c>
      <c r="H10064" s="103" t="s">
        <v>520</v>
      </c>
      <c r="I10064" s="103" t="s">
        <v>92</v>
      </c>
      <c r="J10064" s="215">
        <v>-68.3</v>
      </c>
      <c r="K10064" s="216" t="s">
        <v>344</v>
      </c>
    </row>
    <row r="10065" spans="1:11" x14ac:dyDescent="0.25">
      <c r="A10065" s="103" t="s">
        <v>810</v>
      </c>
      <c r="B10065" s="103" t="s">
        <v>347</v>
      </c>
      <c r="C10065" s="103" t="s">
        <v>481</v>
      </c>
      <c r="D10065" s="103" t="s">
        <v>494</v>
      </c>
      <c r="E10065" s="111"/>
      <c r="F10065" s="103" t="s">
        <v>495</v>
      </c>
      <c r="G10065" s="103" t="s">
        <v>519</v>
      </c>
      <c r="H10065" s="103" t="s">
        <v>520</v>
      </c>
      <c r="I10065" s="103" t="s">
        <v>92</v>
      </c>
      <c r="J10065" s="215">
        <v>136.6</v>
      </c>
      <c r="K10065" s="216" t="s">
        <v>344</v>
      </c>
    </row>
    <row r="10066" spans="1:11" x14ac:dyDescent="0.25">
      <c r="A10066" s="103" t="s">
        <v>810</v>
      </c>
      <c r="B10066" s="103" t="s">
        <v>347</v>
      </c>
      <c r="C10066" s="103" t="s">
        <v>481</v>
      </c>
      <c r="D10066" s="103" t="s">
        <v>494</v>
      </c>
      <c r="E10066" s="111"/>
      <c r="F10066" s="103" t="s">
        <v>495</v>
      </c>
      <c r="G10066" s="103" t="s">
        <v>519</v>
      </c>
      <c r="H10066" s="103" t="s">
        <v>520</v>
      </c>
      <c r="I10066" s="103" t="s">
        <v>842</v>
      </c>
      <c r="J10066" s="215">
        <v>17.440000000000001</v>
      </c>
      <c r="K10066" s="216" t="s">
        <v>344</v>
      </c>
    </row>
    <row r="10067" spans="1:11" x14ac:dyDescent="0.25">
      <c r="A10067" s="103" t="s">
        <v>1038</v>
      </c>
      <c r="B10067" s="103" t="s">
        <v>347</v>
      </c>
      <c r="C10067" s="103" t="s">
        <v>481</v>
      </c>
      <c r="D10067" s="103" t="s">
        <v>494</v>
      </c>
      <c r="E10067" s="111"/>
      <c r="F10067" s="103" t="s">
        <v>495</v>
      </c>
      <c r="G10067" s="103" t="s">
        <v>519</v>
      </c>
      <c r="H10067" s="103" t="s">
        <v>520</v>
      </c>
      <c r="I10067" s="103" t="s">
        <v>842</v>
      </c>
      <c r="J10067" s="215">
        <v>45.76</v>
      </c>
      <c r="K10067" s="216" t="s">
        <v>344</v>
      </c>
    </row>
    <row r="10068" spans="1:11" x14ac:dyDescent="0.25">
      <c r="A10068" s="103" t="s">
        <v>806</v>
      </c>
      <c r="B10068" s="103" t="s">
        <v>347</v>
      </c>
      <c r="C10068" s="103" t="s">
        <v>481</v>
      </c>
      <c r="D10068" s="103" t="s">
        <v>494</v>
      </c>
      <c r="E10068" s="111"/>
      <c r="F10068" s="103" t="s">
        <v>495</v>
      </c>
      <c r="G10068" s="103" t="s">
        <v>519</v>
      </c>
      <c r="H10068" s="103" t="s">
        <v>520</v>
      </c>
      <c r="I10068" s="103" t="s">
        <v>92</v>
      </c>
      <c r="J10068" s="215">
        <v>17.07</v>
      </c>
      <c r="K10068" s="216" t="s">
        <v>344</v>
      </c>
    </row>
    <row r="10069" spans="1:11" x14ac:dyDescent="0.25">
      <c r="A10069" s="103" t="s">
        <v>809</v>
      </c>
      <c r="B10069" s="103" t="s">
        <v>347</v>
      </c>
      <c r="C10069" s="103" t="s">
        <v>481</v>
      </c>
      <c r="D10069" s="103" t="s">
        <v>494</v>
      </c>
      <c r="E10069" s="111"/>
      <c r="F10069" s="103" t="s">
        <v>495</v>
      </c>
      <c r="G10069" s="103" t="s">
        <v>535</v>
      </c>
      <c r="H10069" s="103" t="s">
        <v>536</v>
      </c>
      <c r="I10069" s="103" t="s">
        <v>92</v>
      </c>
      <c r="J10069" s="215">
        <v>-71.75</v>
      </c>
      <c r="K10069" s="216" t="s">
        <v>344</v>
      </c>
    </row>
    <row r="10070" spans="1:11" x14ac:dyDescent="0.25">
      <c r="A10070" s="103" t="s">
        <v>810</v>
      </c>
      <c r="B10070" s="103" t="s">
        <v>347</v>
      </c>
      <c r="C10070" s="103" t="s">
        <v>481</v>
      </c>
      <c r="D10070" s="103" t="s">
        <v>494</v>
      </c>
      <c r="E10070" s="111"/>
      <c r="F10070" s="103" t="s">
        <v>495</v>
      </c>
      <c r="G10070" s="103" t="s">
        <v>535</v>
      </c>
      <c r="H10070" s="103" t="s">
        <v>536</v>
      </c>
      <c r="I10070" s="103" t="s">
        <v>92</v>
      </c>
      <c r="J10070" s="215">
        <v>143.5</v>
      </c>
      <c r="K10070" s="216" t="s">
        <v>344</v>
      </c>
    </row>
    <row r="10071" spans="1:11" x14ac:dyDescent="0.25">
      <c r="A10071" s="103" t="s">
        <v>808</v>
      </c>
      <c r="B10071" s="103" t="s">
        <v>347</v>
      </c>
      <c r="C10071" s="103" t="s">
        <v>481</v>
      </c>
      <c r="D10071" s="103" t="s">
        <v>494</v>
      </c>
      <c r="E10071" s="111"/>
      <c r="F10071" s="103" t="s">
        <v>495</v>
      </c>
      <c r="G10071" s="103" t="s">
        <v>521</v>
      </c>
      <c r="H10071" s="103" t="s">
        <v>522</v>
      </c>
      <c r="I10071" s="103" t="s">
        <v>92</v>
      </c>
      <c r="J10071" s="215">
        <v>143.37</v>
      </c>
      <c r="K10071" s="216" t="s">
        <v>344</v>
      </c>
    </row>
    <row r="10072" spans="1:11" x14ac:dyDescent="0.25">
      <c r="A10072" s="103" t="s">
        <v>807</v>
      </c>
      <c r="B10072" s="103" t="s">
        <v>347</v>
      </c>
      <c r="C10072" s="103" t="s">
        <v>481</v>
      </c>
      <c r="D10072" s="103" t="s">
        <v>494</v>
      </c>
      <c r="E10072" s="111"/>
      <c r="F10072" s="103" t="s">
        <v>495</v>
      </c>
      <c r="G10072" s="103" t="s">
        <v>521</v>
      </c>
      <c r="H10072" s="103" t="s">
        <v>522</v>
      </c>
      <c r="I10072" s="103" t="s">
        <v>92</v>
      </c>
      <c r="J10072" s="215">
        <v>-19.77</v>
      </c>
      <c r="K10072" s="216" t="s">
        <v>344</v>
      </c>
    </row>
    <row r="10073" spans="1:11" x14ac:dyDescent="0.25">
      <c r="A10073" s="103" t="s">
        <v>808</v>
      </c>
      <c r="B10073" s="103" t="s">
        <v>347</v>
      </c>
      <c r="C10073" s="103" t="s">
        <v>481</v>
      </c>
      <c r="D10073" s="103" t="s">
        <v>494</v>
      </c>
      <c r="E10073" s="111"/>
      <c r="F10073" s="103" t="s">
        <v>495</v>
      </c>
      <c r="G10073" s="103" t="s">
        <v>523</v>
      </c>
      <c r="H10073" s="103" t="s">
        <v>524</v>
      </c>
      <c r="I10073" s="103" t="s">
        <v>842</v>
      </c>
      <c r="J10073" s="215">
        <v>24.96</v>
      </c>
      <c r="K10073" s="216" t="s">
        <v>344</v>
      </c>
    </row>
    <row r="10074" spans="1:11" x14ac:dyDescent="0.25">
      <c r="A10074" s="103" t="s">
        <v>810</v>
      </c>
      <c r="B10074" s="103" t="s">
        <v>347</v>
      </c>
      <c r="C10074" s="103" t="s">
        <v>481</v>
      </c>
      <c r="D10074" s="103" t="s">
        <v>494</v>
      </c>
      <c r="E10074" s="111"/>
      <c r="F10074" s="103" t="s">
        <v>495</v>
      </c>
      <c r="G10074" s="103" t="s">
        <v>523</v>
      </c>
      <c r="H10074" s="103" t="s">
        <v>524</v>
      </c>
      <c r="I10074" s="103" t="s">
        <v>842</v>
      </c>
      <c r="J10074" s="215">
        <v>19.29</v>
      </c>
      <c r="K10074" s="216" t="s">
        <v>344</v>
      </c>
    </row>
    <row r="10075" spans="1:11" x14ac:dyDescent="0.25">
      <c r="A10075" s="103" t="s">
        <v>808</v>
      </c>
      <c r="B10075" s="103" t="s">
        <v>347</v>
      </c>
      <c r="C10075" s="103" t="s">
        <v>481</v>
      </c>
      <c r="D10075" s="103" t="s">
        <v>494</v>
      </c>
      <c r="E10075" s="111"/>
      <c r="F10075" s="103" t="s">
        <v>495</v>
      </c>
      <c r="G10075" s="103" t="s">
        <v>541</v>
      </c>
      <c r="H10075" s="103" t="s">
        <v>542</v>
      </c>
      <c r="I10075" s="103" t="s">
        <v>92</v>
      </c>
      <c r="J10075" s="215">
        <v>24.83</v>
      </c>
      <c r="K10075" s="216" t="s">
        <v>344</v>
      </c>
    </row>
    <row r="10076" spans="1:11" x14ac:dyDescent="0.25">
      <c r="A10076" s="103" t="s">
        <v>808</v>
      </c>
      <c r="B10076" s="103" t="s">
        <v>347</v>
      </c>
      <c r="C10076" s="103" t="s">
        <v>481</v>
      </c>
      <c r="D10076" s="103" t="s">
        <v>494</v>
      </c>
      <c r="E10076" s="111"/>
      <c r="F10076" s="103" t="s">
        <v>495</v>
      </c>
      <c r="G10076" s="103" t="s">
        <v>547</v>
      </c>
      <c r="H10076" s="103" t="s">
        <v>548</v>
      </c>
      <c r="I10076" s="103" t="s">
        <v>92</v>
      </c>
      <c r="J10076" s="215">
        <v>31.84</v>
      </c>
      <c r="K10076" s="216" t="s">
        <v>344</v>
      </c>
    </row>
    <row r="10077" spans="1:11" x14ac:dyDescent="0.25">
      <c r="A10077" s="103" t="s">
        <v>809</v>
      </c>
      <c r="B10077" s="103" t="s">
        <v>347</v>
      </c>
      <c r="C10077" s="103" t="s">
        <v>481</v>
      </c>
      <c r="D10077" s="103" t="s">
        <v>494</v>
      </c>
      <c r="E10077" s="111"/>
      <c r="F10077" s="103" t="s">
        <v>495</v>
      </c>
      <c r="G10077" s="103" t="s">
        <v>547</v>
      </c>
      <c r="H10077" s="103" t="s">
        <v>548</v>
      </c>
      <c r="I10077" s="103" t="s">
        <v>92</v>
      </c>
      <c r="J10077" s="215">
        <v>-92.29</v>
      </c>
      <c r="K10077" s="216" t="s">
        <v>344</v>
      </c>
    </row>
    <row r="10078" spans="1:11" x14ac:dyDescent="0.25">
      <c r="A10078" s="103" t="s">
        <v>810</v>
      </c>
      <c r="B10078" s="103" t="s">
        <v>347</v>
      </c>
      <c r="C10078" s="103" t="s">
        <v>481</v>
      </c>
      <c r="D10078" s="103" t="s">
        <v>494</v>
      </c>
      <c r="E10078" s="111"/>
      <c r="F10078" s="103" t="s">
        <v>495</v>
      </c>
      <c r="G10078" s="103" t="s">
        <v>547</v>
      </c>
      <c r="H10078" s="103" t="s">
        <v>548</v>
      </c>
      <c r="I10078" s="103" t="s">
        <v>92</v>
      </c>
      <c r="J10078" s="215">
        <v>184.57</v>
      </c>
      <c r="K10078" s="216" t="s">
        <v>344</v>
      </c>
    </row>
    <row r="10079" spans="1:11" x14ac:dyDescent="0.25">
      <c r="A10079" s="103" t="s">
        <v>810</v>
      </c>
      <c r="B10079" s="103" t="s">
        <v>347</v>
      </c>
      <c r="C10079" s="103" t="s">
        <v>481</v>
      </c>
      <c r="D10079" s="103" t="s">
        <v>494</v>
      </c>
      <c r="E10079" s="111"/>
      <c r="F10079" s="103" t="s">
        <v>495</v>
      </c>
      <c r="G10079" s="103" t="s">
        <v>547</v>
      </c>
      <c r="H10079" s="103" t="s">
        <v>548</v>
      </c>
      <c r="I10079" s="103" t="s">
        <v>842</v>
      </c>
      <c r="J10079" s="215">
        <v>25</v>
      </c>
      <c r="K10079" s="216" t="s">
        <v>344</v>
      </c>
    </row>
    <row r="10080" spans="1:11" x14ac:dyDescent="0.25">
      <c r="A10080" s="103" t="s">
        <v>806</v>
      </c>
      <c r="B10080" s="103" t="s">
        <v>347</v>
      </c>
      <c r="C10080" s="103" t="s">
        <v>481</v>
      </c>
      <c r="D10080" s="103" t="s">
        <v>494</v>
      </c>
      <c r="E10080" s="111"/>
      <c r="F10080" s="103" t="s">
        <v>495</v>
      </c>
      <c r="G10080" s="103" t="s">
        <v>547</v>
      </c>
      <c r="H10080" s="103" t="s">
        <v>548</v>
      </c>
      <c r="I10080" s="103" t="s">
        <v>92</v>
      </c>
      <c r="J10080" s="215">
        <v>23.07</v>
      </c>
      <c r="K10080" s="216" t="s">
        <v>344</v>
      </c>
    </row>
    <row r="10081" spans="1:11" x14ac:dyDescent="0.25">
      <c r="A10081" s="103" t="s">
        <v>808</v>
      </c>
      <c r="B10081" s="103" t="s">
        <v>347</v>
      </c>
      <c r="C10081" s="103" t="s">
        <v>481</v>
      </c>
      <c r="D10081" s="103" t="s">
        <v>494</v>
      </c>
      <c r="E10081" s="111"/>
      <c r="F10081" s="103" t="s">
        <v>495</v>
      </c>
      <c r="G10081" s="103" t="s">
        <v>172</v>
      </c>
      <c r="H10081" s="103" t="s">
        <v>345</v>
      </c>
      <c r="I10081" s="103" t="s">
        <v>92</v>
      </c>
      <c r="J10081" s="215">
        <v>85.44</v>
      </c>
      <c r="K10081" s="216" t="s">
        <v>344</v>
      </c>
    </row>
    <row r="10082" spans="1:11" x14ac:dyDescent="0.25">
      <c r="A10082" s="103" t="s">
        <v>808</v>
      </c>
      <c r="B10082" s="103" t="s">
        <v>347</v>
      </c>
      <c r="C10082" s="103" t="s">
        <v>481</v>
      </c>
      <c r="D10082" s="103" t="s">
        <v>494</v>
      </c>
      <c r="E10082" s="111"/>
      <c r="F10082" s="103" t="s">
        <v>495</v>
      </c>
      <c r="G10082" s="103" t="s">
        <v>172</v>
      </c>
      <c r="H10082" s="103" t="s">
        <v>345</v>
      </c>
      <c r="I10082" s="103" t="s">
        <v>842</v>
      </c>
      <c r="J10082" s="215">
        <v>23.92</v>
      </c>
      <c r="K10082" s="216" t="s">
        <v>344</v>
      </c>
    </row>
    <row r="10083" spans="1:11" x14ac:dyDescent="0.25">
      <c r="A10083" s="103" t="s">
        <v>809</v>
      </c>
      <c r="B10083" s="103" t="s">
        <v>347</v>
      </c>
      <c r="C10083" s="103" t="s">
        <v>481</v>
      </c>
      <c r="D10083" s="103" t="s">
        <v>494</v>
      </c>
      <c r="E10083" s="111"/>
      <c r="F10083" s="103" t="s">
        <v>495</v>
      </c>
      <c r="G10083" s="103" t="s">
        <v>172</v>
      </c>
      <c r="H10083" s="103" t="s">
        <v>345</v>
      </c>
      <c r="I10083" s="103" t="s">
        <v>92</v>
      </c>
      <c r="J10083" s="215">
        <v>-90.16</v>
      </c>
      <c r="K10083" s="216" t="s">
        <v>344</v>
      </c>
    </row>
    <row r="10084" spans="1:11" x14ac:dyDescent="0.25">
      <c r="A10084" s="103" t="s">
        <v>810</v>
      </c>
      <c r="B10084" s="103" t="s">
        <v>347</v>
      </c>
      <c r="C10084" s="103" t="s">
        <v>481</v>
      </c>
      <c r="D10084" s="103" t="s">
        <v>494</v>
      </c>
      <c r="E10084" s="111"/>
      <c r="F10084" s="103" t="s">
        <v>495</v>
      </c>
      <c r="G10084" s="103" t="s">
        <v>172</v>
      </c>
      <c r="H10084" s="103" t="s">
        <v>345</v>
      </c>
      <c r="I10084" s="103" t="s">
        <v>92</v>
      </c>
      <c r="J10084" s="215">
        <v>241.63</v>
      </c>
      <c r="K10084" s="216" t="s">
        <v>344</v>
      </c>
    </row>
    <row r="10085" spans="1:11" x14ac:dyDescent="0.25">
      <c r="A10085" s="103" t="s">
        <v>810</v>
      </c>
      <c r="B10085" s="103" t="s">
        <v>347</v>
      </c>
      <c r="C10085" s="103" t="s">
        <v>481</v>
      </c>
      <c r="D10085" s="103" t="s">
        <v>494</v>
      </c>
      <c r="E10085" s="111"/>
      <c r="F10085" s="103" t="s">
        <v>495</v>
      </c>
      <c r="G10085" s="103" t="s">
        <v>172</v>
      </c>
      <c r="H10085" s="103" t="s">
        <v>345</v>
      </c>
      <c r="I10085" s="103" t="s">
        <v>842</v>
      </c>
      <c r="J10085" s="215">
        <v>43.96</v>
      </c>
      <c r="K10085" s="216" t="s">
        <v>344</v>
      </c>
    </row>
    <row r="10086" spans="1:11" x14ac:dyDescent="0.25">
      <c r="A10086" s="103" t="s">
        <v>806</v>
      </c>
      <c r="B10086" s="103" t="s">
        <v>347</v>
      </c>
      <c r="C10086" s="103" t="s">
        <v>481</v>
      </c>
      <c r="D10086" s="103" t="s">
        <v>494</v>
      </c>
      <c r="E10086" s="111"/>
      <c r="F10086" s="103" t="s">
        <v>495</v>
      </c>
      <c r="G10086" s="103" t="s">
        <v>172</v>
      </c>
      <c r="H10086" s="103" t="s">
        <v>345</v>
      </c>
      <c r="I10086" s="103" t="s">
        <v>92</v>
      </c>
      <c r="J10086" s="215">
        <v>79.69</v>
      </c>
      <c r="K10086" s="216" t="s">
        <v>344</v>
      </c>
    </row>
    <row r="10087" spans="1:11" x14ac:dyDescent="0.25">
      <c r="A10087" s="103" t="s">
        <v>808</v>
      </c>
      <c r="B10087" s="103" t="s">
        <v>347</v>
      </c>
      <c r="C10087" s="103" t="s">
        <v>481</v>
      </c>
      <c r="D10087" s="103" t="s">
        <v>494</v>
      </c>
      <c r="E10087" s="111"/>
      <c r="F10087" s="103" t="s">
        <v>495</v>
      </c>
      <c r="G10087" s="103" t="s">
        <v>204</v>
      </c>
      <c r="H10087" s="103" t="s">
        <v>353</v>
      </c>
      <c r="I10087" s="103" t="s">
        <v>842</v>
      </c>
      <c r="J10087" s="215">
        <v>35.9</v>
      </c>
      <c r="K10087" s="216" t="s">
        <v>347</v>
      </c>
    </row>
    <row r="10088" spans="1:11" x14ac:dyDescent="0.25">
      <c r="A10088" s="103" t="s">
        <v>808</v>
      </c>
      <c r="B10088" s="103" t="s">
        <v>347</v>
      </c>
      <c r="C10088" s="103" t="s">
        <v>481</v>
      </c>
      <c r="D10088" s="103" t="s">
        <v>494</v>
      </c>
      <c r="E10088" s="111"/>
      <c r="F10088" s="103" t="s">
        <v>495</v>
      </c>
      <c r="G10088" s="103" t="s">
        <v>219</v>
      </c>
      <c r="H10088" s="103" t="s">
        <v>406</v>
      </c>
      <c r="I10088" s="103" t="s">
        <v>92</v>
      </c>
      <c r="J10088" s="215">
        <v>83.12</v>
      </c>
      <c r="K10088" s="216" t="s">
        <v>347</v>
      </c>
    </row>
    <row r="10089" spans="1:11" x14ac:dyDescent="0.25">
      <c r="A10089" s="103" t="s">
        <v>808</v>
      </c>
      <c r="B10089" s="103" t="s">
        <v>347</v>
      </c>
      <c r="C10089" s="103" t="s">
        <v>481</v>
      </c>
      <c r="D10089" s="103" t="s">
        <v>494</v>
      </c>
      <c r="E10089" s="111"/>
      <c r="F10089" s="103" t="s">
        <v>495</v>
      </c>
      <c r="G10089" s="103" t="s">
        <v>219</v>
      </c>
      <c r="H10089" s="103" t="s">
        <v>406</v>
      </c>
      <c r="I10089" s="103" t="s">
        <v>842</v>
      </c>
      <c r="J10089" s="215">
        <v>32.119999999999997</v>
      </c>
      <c r="K10089" s="216" t="s">
        <v>347</v>
      </c>
    </row>
    <row r="10090" spans="1:11" x14ac:dyDescent="0.25">
      <c r="A10090" s="103" t="s">
        <v>808</v>
      </c>
      <c r="B10090" s="103" t="s">
        <v>347</v>
      </c>
      <c r="C10090" s="103" t="s">
        <v>481</v>
      </c>
      <c r="D10090" s="103" t="s">
        <v>494</v>
      </c>
      <c r="E10090" s="111"/>
      <c r="F10090" s="103" t="s">
        <v>495</v>
      </c>
      <c r="G10090" s="103" t="s">
        <v>613</v>
      </c>
      <c r="H10090" s="103" t="s">
        <v>614</v>
      </c>
      <c r="I10090" s="103" t="s">
        <v>842</v>
      </c>
      <c r="J10090" s="215">
        <v>36.96</v>
      </c>
      <c r="K10090" s="216" t="s">
        <v>88</v>
      </c>
    </row>
    <row r="10091" spans="1:11" x14ac:dyDescent="0.25">
      <c r="A10091" s="103" t="s">
        <v>809</v>
      </c>
      <c r="B10091" s="103" t="s">
        <v>347</v>
      </c>
      <c r="C10091" s="103" t="s">
        <v>481</v>
      </c>
      <c r="D10091" s="103" t="s">
        <v>494</v>
      </c>
      <c r="E10091" s="111"/>
      <c r="F10091" s="103" t="s">
        <v>495</v>
      </c>
      <c r="G10091" s="103" t="s">
        <v>467</v>
      </c>
      <c r="H10091" s="103" t="s">
        <v>468</v>
      </c>
      <c r="I10091" s="103" t="s">
        <v>92</v>
      </c>
      <c r="J10091" s="215">
        <v>93.39</v>
      </c>
      <c r="K10091" s="216" t="s">
        <v>88</v>
      </c>
    </row>
    <row r="10092" spans="1:11" x14ac:dyDescent="0.25">
      <c r="A10092" s="103" t="s">
        <v>810</v>
      </c>
      <c r="B10092" s="103" t="s">
        <v>347</v>
      </c>
      <c r="C10092" s="103" t="s">
        <v>481</v>
      </c>
      <c r="D10092" s="103" t="s">
        <v>494</v>
      </c>
      <c r="E10092" s="111"/>
      <c r="F10092" s="103" t="s">
        <v>495</v>
      </c>
      <c r="G10092" s="103" t="s">
        <v>467</v>
      </c>
      <c r="H10092" s="103" t="s">
        <v>468</v>
      </c>
      <c r="I10092" s="103" t="s">
        <v>92</v>
      </c>
      <c r="J10092" s="215">
        <v>16.98</v>
      </c>
      <c r="K10092" s="216" t="s">
        <v>88</v>
      </c>
    </row>
    <row r="10093" spans="1:11" x14ac:dyDescent="0.25">
      <c r="A10093" s="103" t="s">
        <v>806</v>
      </c>
      <c r="B10093" s="103" t="s">
        <v>347</v>
      </c>
      <c r="C10093" s="103" t="s">
        <v>481</v>
      </c>
      <c r="D10093" s="103" t="s">
        <v>494</v>
      </c>
      <c r="E10093" s="111"/>
      <c r="F10093" s="103" t="s">
        <v>495</v>
      </c>
      <c r="G10093" s="103" t="s">
        <v>467</v>
      </c>
      <c r="H10093" s="103" t="s">
        <v>468</v>
      </c>
      <c r="I10093" s="103" t="s">
        <v>92</v>
      </c>
      <c r="J10093" s="215">
        <v>-42.45</v>
      </c>
      <c r="K10093" s="216" t="s">
        <v>88</v>
      </c>
    </row>
    <row r="10094" spans="1:11" x14ac:dyDescent="0.25">
      <c r="A10094" s="103" t="s">
        <v>807</v>
      </c>
      <c r="B10094" s="103" t="s">
        <v>347</v>
      </c>
      <c r="C10094" s="103" t="s">
        <v>481</v>
      </c>
      <c r="D10094" s="103" t="s">
        <v>494</v>
      </c>
      <c r="E10094" s="111"/>
      <c r="F10094" s="103" t="s">
        <v>495</v>
      </c>
      <c r="G10094" s="103" t="s">
        <v>208</v>
      </c>
      <c r="H10094" s="103" t="s">
        <v>357</v>
      </c>
      <c r="I10094" s="103" t="s">
        <v>92</v>
      </c>
      <c r="J10094" s="215">
        <v>83.44</v>
      </c>
      <c r="K10094" s="216" t="s">
        <v>88</v>
      </c>
    </row>
    <row r="10095" spans="1:11" x14ac:dyDescent="0.25">
      <c r="A10095" s="103" t="s">
        <v>808</v>
      </c>
      <c r="B10095" s="103" t="s">
        <v>347</v>
      </c>
      <c r="C10095" s="103" t="s">
        <v>481</v>
      </c>
      <c r="D10095" s="103" t="s">
        <v>494</v>
      </c>
      <c r="E10095" s="111"/>
      <c r="F10095" s="103" t="s">
        <v>495</v>
      </c>
      <c r="G10095" s="103" t="s">
        <v>174</v>
      </c>
      <c r="H10095" s="103" t="s">
        <v>358</v>
      </c>
      <c r="I10095" s="103" t="s">
        <v>92</v>
      </c>
      <c r="J10095" s="215">
        <v>31.31</v>
      </c>
      <c r="K10095" s="216" t="s">
        <v>88</v>
      </c>
    </row>
    <row r="10096" spans="1:11" x14ac:dyDescent="0.25">
      <c r="A10096" s="103" t="s">
        <v>809</v>
      </c>
      <c r="B10096" s="103" t="s">
        <v>347</v>
      </c>
      <c r="C10096" s="103" t="s">
        <v>481</v>
      </c>
      <c r="D10096" s="103" t="s">
        <v>494</v>
      </c>
      <c r="E10096" s="111"/>
      <c r="F10096" s="103" t="s">
        <v>495</v>
      </c>
      <c r="G10096" s="103" t="s">
        <v>174</v>
      </c>
      <c r="H10096" s="103" t="s">
        <v>358</v>
      </c>
      <c r="I10096" s="103" t="s">
        <v>92</v>
      </c>
      <c r="J10096" s="215">
        <v>58.68</v>
      </c>
      <c r="K10096" s="216" t="s">
        <v>88</v>
      </c>
    </row>
    <row r="10097" spans="1:11" x14ac:dyDescent="0.25">
      <c r="A10097" s="103" t="s">
        <v>810</v>
      </c>
      <c r="B10097" s="103" t="s">
        <v>347</v>
      </c>
      <c r="C10097" s="103" t="s">
        <v>481</v>
      </c>
      <c r="D10097" s="103" t="s">
        <v>494</v>
      </c>
      <c r="E10097" s="111"/>
      <c r="F10097" s="103" t="s">
        <v>495</v>
      </c>
      <c r="G10097" s="103" t="s">
        <v>174</v>
      </c>
      <c r="H10097" s="103" t="s">
        <v>358</v>
      </c>
      <c r="I10097" s="103" t="s">
        <v>92</v>
      </c>
      <c r="J10097" s="215">
        <v>137.47999999999999</v>
      </c>
      <c r="K10097" s="216" t="s">
        <v>88</v>
      </c>
    </row>
    <row r="10098" spans="1:11" x14ac:dyDescent="0.25">
      <c r="A10098" s="103" t="s">
        <v>806</v>
      </c>
      <c r="B10098" s="103" t="s">
        <v>347</v>
      </c>
      <c r="C10098" s="103" t="s">
        <v>481</v>
      </c>
      <c r="D10098" s="103" t="s">
        <v>494</v>
      </c>
      <c r="E10098" s="111"/>
      <c r="F10098" s="103" t="s">
        <v>495</v>
      </c>
      <c r="G10098" s="103" t="s">
        <v>174</v>
      </c>
      <c r="H10098" s="103" t="s">
        <v>358</v>
      </c>
      <c r="I10098" s="103" t="s">
        <v>92</v>
      </c>
      <c r="J10098" s="215">
        <v>49.02</v>
      </c>
      <c r="K10098" s="216" t="s">
        <v>88</v>
      </c>
    </row>
    <row r="10099" spans="1:11" x14ac:dyDescent="0.25">
      <c r="A10099" s="103" t="s">
        <v>807</v>
      </c>
      <c r="B10099" s="103" t="s">
        <v>347</v>
      </c>
      <c r="C10099" s="103" t="s">
        <v>481</v>
      </c>
      <c r="D10099" s="103" t="s">
        <v>494</v>
      </c>
      <c r="E10099" s="111"/>
      <c r="F10099" s="103" t="s">
        <v>495</v>
      </c>
      <c r="G10099" s="103" t="s">
        <v>174</v>
      </c>
      <c r="H10099" s="103" t="s">
        <v>358</v>
      </c>
      <c r="I10099" s="103" t="s">
        <v>92</v>
      </c>
      <c r="J10099" s="215">
        <v>-36.53</v>
      </c>
      <c r="K10099" s="216" t="s">
        <v>88</v>
      </c>
    </row>
    <row r="10100" spans="1:11" x14ac:dyDescent="0.25">
      <c r="A10100" s="103" t="s">
        <v>808</v>
      </c>
      <c r="B10100" s="103" t="s">
        <v>347</v>
      </c>
      <c r="C10100" s="103" t="s">
        <v>481</v>
      </c>
      <c r="D10100" s="103" t="s">
        <v>494</v>
      </c>
      <c r="E10100" s="111"/>
      <c r="F10100" s="103" t="s">
        <v>495</v>
      </c>
      <c r="G10100" s="103" t="s">
        <v>145</v>
      </c>
      <c r="H10100" s="103" t="s">
        <v>359</v>
      </c>
      <c r="I10100" s="103" t="s">
        <v>92</v>
      </c>
      <c r="J10100" s="215">
        <v>110.29</v>
      </c>
      <c r="K10100" s="216" t="s">
        <v>88</v>
      </c>
    </row>
    <row r="10101" spans="1:11" x14ac:dyDescent="0.25">
      <c r="A10101" s="103" t="s">
        <v>809</v>
      </c>
      <c r="B10101" s="103" t="s">
        <v>347</v>
      </c>
      <c r="C10101" s="103" t="s">
        <v>481</v>
      </c>
      <c r="D10101" s="103" t="s">
        <v>494</v>
      </c>
      <c r="E10101" s="111"/>
      <c r="F10101" s="103" t="s">
        <v>495</v>
      </c>
      <c r="G10101" s="103" t="s">
        <v>145</v>
      </c>
      <c r="H10101" s="103" t="s">
        <v>359</v>
      </c>
      <c r="I10101" s="103" t="s">
        <v>92</v>
      </c>
      <c r="J10101" s="215">
        <v>69.510000000000005</v>
      </c>
      <c r="K10101" s="216" t="s">
        <v>88</v>
      </c>
    </row>
    <row r="10102" spans="1:11" x14ac:dyDescent="0.25">
      <c r="A10102" s="103" t="s">
        <v>810</v>
      </c>
      <c r="B10102" s="103" t="s">
        <v>347</v>
      </c>
      <c r="C10102" s="103" t="s">
        <v>481</v>
      </c>
      <c r="D10102" s="103" t="s">
        <v>494</v>
      </c>
      <c r="E10102" s="111"/>
      <c r="F10102" s="103" t="s">
        <v>495</v>
      </c>
      <c r="G10102" s="103" t="s">
        <v>145</v>
      </c>
      <c r="H10102" s="103" t="s">
        <v>359</v>
      </c>
      <c r="I10102" s="103" t="s">
        <v>92</v>
      </c>
      <c r="J10102" s="215">
        <v>10.31</v>
      </c>
      <c r="K10102" s="216" t="s">
        <v>88</v>
      </c>
    </row>
    <row r="10103" spans="1:11" x14ac:dyDescent="0.25">
      <c r="A10103" s="103" t="s">
        <v>806</v>
      </c>
      <c r="B10103" s="103" t="s">
        <v>347</v>
      </c>
      <c r="C10103" s="103" t="s">
        <v>481</v>
      </c>
      <c r="D10103" s="103" t="s">
        <v>494</v>
      </c>
      <c r="E10103" s="111"/>
      <c r="F10103" s="103" t="s">
        <v>495</v>
      </c>
      <c r="G10103" s="103" t="s">
        <v>145</v>
      </c>
      <c r="H10103" s="103" t="s">
        <v>359</v>
      </c>
      <c r="I10103" s="103" t="s">
        <v>92</v>
      </c>
      <c r="J10103" s="215">
        <v>-20.97</v>
      </c>
      <c r="K10103" s="216" t="s">
        <v>88</v>
      </c>
    </row>
    <row r="10104" spans="1:11" x14ac:dyDescent="0.25">
      <c r="A10104" s="103" t="s">
        <v>807</v>
      </c>
      <c r="B10104" s="103" t="s">
        <v>347</v>
      </c>
      <c r="C10104" s="103" t="s">
        <v>481</v>
      </c>
      <c r="D10104" s="103" t="s">
        <v>494</v>
      </c>
      <c r="E10104" s="111"/>
      <c r="F10104" s="103" t="s">
        <v>495</v>
      </c>
      <c r="G10104" s="103" t="s">
        <v>145</v>
      </c>
      <c r="H10104" s="103" t="s">
        <v>359</v>
      </c>
      <c r="I10104" s="103" t="s">
        <v>92</v>
      </c>
      <c r="J10104" s="215">
        <v>-40.33</v>
      </c>
      <c r="K10104" s="216" t="s">
        <v>88</v>
      </c>
    </row>
    <row r="10105" spans="1:11" x14ac:dyDescent="0.25">
      <c r="A10105" s="103" t="s">
        <v>808</v>
      </c>
      <c r="B10105" s="103" t="s">
        <v>347</v>
      </c>
      <c r="C10105" s="103" t="s">
        <v>481</v>
      </c>
      <c r="D10105" s="103" t="s">
        <v>494</v>
      </c>
      <c r="E10105" s="111"/>
      <c r="F10105" s="103" t="s">
        <v>495</v>
      </c>
      <c r="G10105" s="103" t="s">
        <v>149</v>
      </c>
      <c r="H10105" s="103" t="s">
        <v>362</v>
      </c>
      <c r="I10105" s="103" t="s">
        <v>92</v>
      </c>
      <c r="J10105" s="215">
        <v>-1779.61</v>
      </c>
      <c r="K10105" s="216" t="s">
        <v>88</v>
      </c>
    </row>
    <row r="10106" spans="1:11" x14ac:dyDescent="0.25">
      <c r="A10106" s="103" t="s">
        <v>808</v>
      </c>
      <c r="B10106" s="103" t="s">
        <v>347</v>
      </c>
      <c r="C10106" s="103" t="s">
        <v>481</v>
      </c>
      <c r="D10106" s="103" t="s">
        <v>494</v>
      </c>
      <c r="E10106" s="111"/>
      <c r="F10106" s="103" t="s">
        <v>495</v>
      </c>
      <c r="G10106" s="103" t="s">
        <v>149</v>
      </c>
      <c r="H10106" s="103" t="s">
        <v>362</v>
      </c>
      <c r="I10106" s="103" t="s">
        <v>842</v>
      </c>
      <c r="J10106" s="215">
        <v>34.89</v>
      </c>
      <c r="K10106" s="216" t="s">
        <v>88</v>
      </c>
    </row>
    <row r="10107" spans="1:11" x14ac:dyDescent="0.25">
      <c r="A10107" s="103" t="s">
        <v>809</v>
      </c>
      <c r="B10107" s="103" t="s">
        <v>347</v>
      </c>
      <c r="C10107" s="103" t="s">
        <v>481</v>
      </c>
      <c r="D10107" s="103" t="s">
        <v>494</v>
      </c>
      <c r="E10107" s="111"/>
      <c r="F10107" s="103" t="s">
        <v>495</v>
      </c>
      <c r="G10107" s="103" t="s">
        <v>149</v>
      </c>
      <c r="H10107" s="103" t="s">
        <v>362</v>
      </c>
      <c r="I10107" s="103" t="s">
        <v>92</v>
      </c>
      <c r="J10107" s="215">
        <v>2817.72</v>
      </c>
      <c r="K10107" s="216" t="s">
        <v>88</v>
      </c>
    </row>
    <row r="10108" spans="1:11" x14ac:dyDescent="0.25">
      <c r="A10108" s="103" t="s">
        <v>810</v>
      </c>
      <c r="B10108" s="103" t="s">
        <v>347</v>
      </c>
      <c r="C10108" s="103" t="s">
        <v>481</v>
      </c>
      <c r="D10108" s="103" t="s">
        <v>494</v>
      </c>
      <c r="E10108" s="111"/>
      <c r="F10108" s="103" t="s">
        <v>495</v>
      </c>
      <c r="G10108" s="103" t="s">
        <v>149</v>
      </c>
      <c r="H10108" s="103" t="s">
        <v>362</v>
      </c>
      <c r="I10108" s="103" t="s">
        <v>92</v>
      </c>
      <c r="J10108" s="215">
        <v>1995.66</v>
      </c>
      <c r="K10108" s="216" t="s">
        <v>88</v>
      </c>
    </row>
    <row r="10109" spans="1:11" x14ac:dyDescent="0.25">
      <c r="A10109" s="103" t="s">
        <v>1038</v>
      </c>
      <c r="B10109" s="103" t="s">
        <v>347</v>
      </c>
      <c r="C10109" s="103" t="s">
        <v>481</v>
      </c>
      <c r="D10109" s="103" t="s">
        <v>494</v>
      </c>
      <c r="E10109" s="111"/>
      <c r="F10109" s="103" t="s">
        <v>495</v>
      </c>
      <c r="G10109" s="103" t="s">
        <v>149</v>
      </c>
      <c r="H10109" s="103" t="s">
        <v>362</v>
      </c>
      <c r="I10109" s="103" t="s">
        <v>842</v>
      </c>
      <c r="J10109" s="215">
        <v>25.57</v>
      </c>
      <c r="K10109" s="216" t="s">
        <v>88</v>
      </c>
    </row>
    <row r="10110" spans="1:11" x14ac:dyDescent="0.25">
      <c r="A10110" s="103" t="s">
        <v>806</v>
      </c>
      <c r="B10110" s="103" t="s">
        <v>347</v>
      </c>
      <c r="C10110" s="103" t="s">
        <v>481</v>
      </c>
      <c r="D10110" s="103" t="s">
        <v>494</v>
      </c>
      <c r="E10110" s="111"/>
      <c r="F10110" s="103" t="s">
        <v>495</v>
      </c>
      <c r="G10110" s="103" t="s">
        <v>149</v>
      </c>
      <c r="H10110" s="103" t="s">
        <v>362</v>
      </c>
      <c r="I10110" s="103" t="s">
        <v>92</v>
      </c>
      <c r="J10110" s="215">
        <v>3040.17</v>
      </c>
      <c r="K10110" s="216" t="s">
        <v>88</v>
      </c>
    </row>
    <row r="10111" spans="1:11" x14ac:dyDescent="0.25">
      <c r="A10111" s="103" t="s">
        <v>808</v>
      </c>
      <c r="B10111" s="103" t="s">
        <v>347</v>
      </c>
      <c r="C10111" s="103" t="s">
        <v>481</v>
      </c>
      <c r="D10111" s="103" t="s">
        <v>494</v>
      </c>
      <c r="E10111" s="111"/>
      <c r="F10111" s="103" t="s">
        <v>495</v>
      </c>
      <c r="G10111" s="103" t="s">
        <v>147</v>
      </c>
      <c r="H10111" s="103" t="s">
        <v>617</v>
      </c>
      <c r="I10111" s="103" t="s">
        <v>92</v>
      </c>
      <c r="J10111" s="215">
        <v>72.27</v>
      </c>
      <c r="K10111" s="216" t="s">
        <v>88</v>
      </c>
    </row>
    <row r="10112" spans="1:11" x14ac:dyDescent="0.25">
      <c r="A10112" s="103" t="s">
        <v>809</v>
      </c>
      <c r="B10112" s="103" t="s">
        <v>347</v>
      </c>
      <c r="C10112" s="103" t="s">
        <v>481</v>
      </c>
      <c r="D10112" s="103" t="s">
        <v>494</v>
      </c>
      <c r="E10112" s="111"/>
      <c r="F10112" s="103" t="s">
        <v>495</v>
      </c>
      <c r="G10112" s="103" t="s">
        <v>147</v>
      </c>
      <c r="H10112" s="103" t="s">
        <v>617</v>
      </c>
      <c r="I10112" s="103" t="s">
        <v>92</v>
      </c>
      <c r="J10112" s="215">
        <v>115.7</v>
      </c>
      <c r="K10112" s="216" t="s">
        <v>88</v>
      </c>
    </row>
    <row r="10113" spans="1:11" x14ac:dyDescent="0.25">
      <c r="A10113" s="103" t="s">
        <v>810</v>
      </c>
      <c r="B10113" s="103" t="s">
        <v>347</v>
      </c>
      <c r="C10113" s="103" t="s">
        <v>481</v>
      </c>
      <c r="D10113" s="103" t="s">
        <v>494</v>
      </c>
      <c r="E10113" s="111"/>
      <c r="F10113" s="103" t="s">
        <v>495</v>
      </c>
      <c r="G10113" s="103" t="s">
        <v>147</v>
      </c>
      <c r="H10113" s="103" t="s">
        <v>617</v>
      </c>
      <c r="I10113" s="103" t="s">
        <v>92</v>
      </c>
      <c r="J10113" s="215">
        <v>202.62</v>
      </c>
      <c r="K10113" s="216" t="s">
        <v>88</v>
      </c>
    </row>
    <row r="10114" spans="1:11" x14ac:dyDescent="0.25">
      <c r="A10114" s="103" t="s">
        <v>1038</v>
      </c>
      <c r="B10114" s="103" t="s">
        <v>347</v>
      </c>
      <c r="C10114" s="103" t="s">
        <v>481</v>
      </c>
      <c r="D10114" s="103" t="s">
        <v>494</v>
      </c>
      <c r="E10114" s="111"/>
      <c r="F10114" s="103" t="s">
        <v>495</v>
      </c>
      <c r="G10114" s="103" t="s">
        <v>147</v>
      </c>
      <c r="H10114" s="103" t="s">
        <v>617</v>
      </c>
      <c r="I10114" s="103" t="s">
        <v>92</v>
      </c>
      <c r="J10114" s="215">
        <v>170.35</v>
      </c>
      <c r="K10114" s="216" t="s">
        <v>88</v>
      </c>
    </row>
    <row r="10115" spans="1:11" x14ac:dyDescent="0.25">
      <c r="A10115" s="103" t="s">
        <v>806</v>
      </c>
      <c r="B10115" s="103" t="s">
        <v>347</v>
      </c>
      <c r="C10115" s="103" t="s">
        <v>481</v>
      </c>
      <c r="D10115" s="103" t="s">
        <v>494</v>
      </c>
      <c r="E10115" s="111"/>
      <c r="F10115" s="103" t="s">
        <v>495</v>
      </c>
      <c r="G10115" s="103" t="s">
        <v>147</v>
      </c>
      <c r="H10115" s="103" t="s">
        <v>617</v>
      </c>
      <c r="I10115" s="103" t="s">
        <v>92</v>
      </c>
      <c r="J10115" s="215">
        <v>260.83</v>
      </c>
      <c r="K10115" s="216" t="s">
        <v>88</v>
      </c>
    </row>
    <row r="10116" spans="1:11" x14ac:dyDescent="0.25">
      <c r="A10116" s="103" t="s">
        <v>807</v>
      </c>
      <c r="B10116" s="103" t="s">
        <v>347</v>
      </c>
      <c r="C10116" s="103" t="s">
        <v>481</v>
      </c>
      <c r="D10116" s="103" t="s">
        <v>494</v>
      </c>
      <c r="E10116" s="111"/>
      <c r="F10116" s="103" t="s">
        <v>495</v>
      </c>
      <c r="G10116" s="103" t="s">
        <v>147</v>
      </c>
      <c r="H10116" s="103" t="s">
        <v>617</v>
      </c>
      <c r="I10116" s="103" t="s">
        <v>92</v>
      </c>
      <c r="J10116" s="215">
        <v>234.17</v>
      </c>
      <c r="K10116" s="216" t="s">
        <v>88</v>
      </c>
    </row>
    <row r="10117" spans="1:11" x14ac:dyDescent="0.25">
      <c r="A10117" s="103" t="s">
        <v>808</v>
      </c>
      <c r="B10117" s="103" t="s">
        <v>347</v>
      </c>
      <c r="C10117" s="103" t="s">
        <v>481</v>
      </c>
      <c r="D10117" s="103" t="s">
        <v>494</v>
      </c>
      <c r="E10117" s="111"/>
      <c r="F10117" s="103" t="s">
        <v>495</v>
      </c>
      <c r="G10117" s="103" t="s">
        <v>144</v>
      </c>
      <c r="H10117" s="103" t="s">
        <v>923</v>
      </c>
      <c r="I10117" s="103" t="s">
        <v>842</v>
      </c>
      <c r="J10117" s="215">
        <v>80.36</v>
      </c>
      <c r="K10117" s="216" t="s">
        <v>88</v>
      </c>
    </row>
    <row r="10118" spans="1:11" x14ac:dyDescent="0.25">
      <c r="A10118" s="103" t="s">
        <v>808</v>
      </c>
      <c r="B10118" s="103" t="s">
        <v>347</v>
      </c>
      <c r="C10118" s="103" t="s">
        <v>481</v>
      </c>
      <c r="D10118" s="103" t="s">
        <v>494</v>
      </c>
      <c r="E10118" s="111"/>
      <c r="F10118" s="103" t="s">
        <v>495</v>
      </c>
      <c r="G10118" s="103" t="s">
        <v>144</v>
      </c>
      <c r="H10118" s="103" t="s">
        <v>583</v>
      </c>
      <c r="I10118" s="103" t="s">
        <v>92</v>
      </c>
      <c r="J10118" s="215">
        <v>3445.51</v>
      </c>
      <c r="K10118" s="216" t="s">
        <v>88</v>
      </c>
    </row>
    <row r="10119" spans="1:11" x14ac:dyDescent="0.25">
      <c r="A10119" s="103" t="s">
        <v>809</v>
      </c>
      <c r="B10119" s="103" t="s">
        <v>347</v>
      </c>
      <c r="C10119" s="103" t="s">
        <v>481</v>
      </c>
      <c r="D10119" s="103" t="s">
        <v>494</v>
      </c>
      <c r="E10119" s="111"/>
      <c r="F10119" s="103" t="s">
        <v>495</v>
      </c>
      <c r="G10119" s="103" t="s">
        <v>144</v>
      </c>
      <c r="H10119" s="103" t="s">
        <v>583</v>
      </c>
      <c r="I10119" s="103" t="s">
        <v>92</v>
      </c>
      <c r="J10119" s="215">
        <v>2288.0300000000002</v>
      </c>
      <c r="K10119" s="216" t="s">
        <v>88</v>
      </c>
    </row>
    <row r="10120" spans="1:11" x14ac:dyDescent="0.25">
      <c r="A10120" s="103" t="s">
        <v>810</v>
      </c>
      <c r="B10120" s="103" t="s">
        <v>347</v>
      </c>
      <c r="C10120" s="103" t="s">
        <v>481</v>
      </c>
      <c r="D10120" s="103" t="s">
        <v>494</v>
      </c>
      <c r="E10120" s="111"/>
      <c r="F10120" s="103" t="s">
        <v>495</v>
      </c>
      <c r="G10120" s="103" t="s">
        <v>144</v>
      </c>
      <c r="H10120" s="103" t="s">
        <v>583</v>
      </c>
      <c r="I10120" s="103" t="s">
        <v>92</v>
      </c>
      <c r="J10120" s="215">
        <v>2315.96</v>
      </c>
      <c r="K10120" s="216" t="s">
        <v>88</v>
      </c>
    </row>
    <row r="10121" spans="1:11" x14ac:dyDescent="0.25">
      <c r="A10121" s="103" t="s">
        <v>1038</v>
      </c>
      <c r="B10121" s="103" t="s">
        <v>347</v>
      </c>
      <c r="C10121" s="103" t="s">
        <v>481</v>
      </c>
      <c r="D10121" s="103" t="s">
        <v>494</v>
      </c>
      <c r="E10121" s="111"/>
      <c r="F10121" s="103" t="s">
        <v>495</v>
      </c>
      <c r="G10121" s="103" t="s">
        <v>144</v>
      </c>
      <c r="H10121" s="103" t="s">
        <v>583</v>
      </c>
      <c r="I10121" s="103" t="s">
        <v>92</v>
      </c>
      <c r="J10121" s="215">
        <v>1830.42</v>
      </c>
      <c r="K10121" s="216" t="s">
        <v>88</v>
      </c>
    </row>
    <row r="10122" spans="1:11" x14ac:dyDescent="0.25">
      <c r="A10122" s="103" t="s">
        <v>1038</v>
      </c>
      <c r="B10122" s="103" t="s">
        <v>347</v>
      </c>
      <c r="C10122" s="103" t="s">
        <v>481</v>
      </c>
      <c r="D10122" s="103" t="s">
        <v>494</v>
      </c>
      <c r="E10122" s="111"/>
      <c r="F10122" s="103" t="s">
        <v>495</v>
      </c>
      <c r="G10122" s="103" t="s">
        <v>144</v>
      </c>
      <c r="H10122" s="103" t="s">
        <v>583</v>
      </c>
      <c r="I10122" s="103" t="s">
        <v>842</v>
      </c>
      <c r="J10122" s="215">
        <v>82.68</v>
      </c>
      <c r="K10122" s="216" t="s">
        <v>88</v>
      </c>
    </row>
    <row r="10123" spans="1:11" x14ac:dyDescent="0.25">
      <c r="A10123" s="103" t="s">
        <v>806</v>
      </c>
      <c r="B10123" s="103" t="s">
        <v>347</v>
      </c>
      <c r="C10123" s="103" t="s">
        <v>481</v>
      </c>
      <c r="D10123" s="103" t="s">
        <v>494</v>
      </c>
      <c r="E10123" s="111"/>
      <c r="F10123" s="103" t="s">
        <v>495</v>
      </c>
      <c r="G10123" s="103" t="s">
        <v>144</v>
      </c>
      <c r="H10123" s="103" t="s">
        <v>583</v>
      </c>
      <c r="I10123" s="103" t="s">
        <v>92</v>
      </c>
      <c r="J10123" s="215">
        <v>2207.27</v>
      </c>
      <c r="K10123" s="216" t="s">
        <v>88</v>
      </c>
    </row>
    <row r="10124" spans="1:11" x14ac:dyDescent="0.25">
      <c r="A10124" s="103" t="s">
        <v>807</v>
      </c>
      <c r="B10124" s="103" t="s">
        <v>347</v>
      </c>
      <c r="C10124" s="103" t="s">
        <v>481</v>
      </c>
      <c r="D10124" s="103" t="s">
        <v>494</v>
      </c>
      <c r="E10124" s="111"/>
      <c r="F10124" s="103" t="s">
        <v>495</v>
      </c>
      <c r="G10124" s="103" t="s">
        <v>144</v>
      </c>
      <c r="H10124" s="103" t="s">
        <v>583</v>
      </c>
      <c r="I10124" s="103" t="s">
        <v>92</v>
      </c>
      <c r="J10124" s="215">
        <v>2691.8</v>
      </c>
      <c r="K10124" s="216" t="s">
        <v>88</v>
      </c>
    </row>
    <row r="10125" spans="1:11" x14ac:dyDescent="0.25">
      <c r="A10125" s="103" t="s">
        <v>807</v>
      </c>
      <c r="B10125" s="103" t="s">
        <v>347</v>
      </c>
      <c r="C10125" s="103" t="s">
        <v>481</v>
      </c>
      <c r="D10125" s="103" t="s">
        <v>494</v>
      </c>
      <c r="E10125" s="111"/>
      <c r="F10125" s="103" t="s">
        <v>495</v>
      </c>
      <c r="G10125" s="103" t="s">
        <v>144</v>
      </c>
      <c r="H10125" s="103" t="s">
        <v>583</v>
      </c>
      <c r="I10125" s="103" t="s">
        <v>842</v>
      </c>
      <c r="J10125" s="215">
        <v>249.88</v>
      </c>
      <c r="K10125" s="216" t="s">
        <v>88</v>
      </c>
    </row>
    <row r="10126" spans="1:11" x14ac:dyDescent="0.25">
      <c r="A10126" s="103" t="s">
        <v>808</v>
      </c>
      <c r="B10126" s="103" t="s">
        <v>347</v>
      </c>
      <c r="C10126" s="103" t="s">
        <v>481</v>
      </c>
      <c r="D10126" s="103" t="s">
        <v>494</v>
      </c>
      <c r="E10126" s="111"/>
      <c r="F10126" s="103" t="s">
        <v>495</v>
      </c>
      <c r="G10126" s="103" t="s">
        <v>99</v>
      </c>
      <c r="H10126" s="103" t="s">
        <v>363</v>
      </c>
      <c r="I10126" s="103" t="s">
        <v>92</v>
      </c>
      <c r="J10126" s="215">
        <v>8904.4699999999993</v>
      </c>
      <c r="K10126" s="216" t="s">
        <v>88</v>
      </c>
    </row>
    <row r="10127" spans="1:11" x14ac:dyDescent="0.25">
      <c r="A10127" s="103" t="s">
        <v>809</v>
      </c>
      <c r="B10127" s="103" t="s">
        <v>347</v>
      </c>
      <c r="C10127" s="103" t="s">
        <v>481</v>
      </c>
      <c r="D10127" s="103" t="s">
        <v>494</v>
      </c>
      <c r="E10127" s="111"/>
      <c r="F10127" s="103" t="s">
        <v>495</v>
      </c>
      <c r="G10127" s="103" t="s">
        <v>99</v>
      </c>
      <c r="H10127" s="103" t="s">
        <v>363</v>
      </c>
      <c r="I10127" s="103" t="s">
        <v>92</v>
      </c>
      <c r="J10127" s="215">
        <v>5844.15</v>
      </c>
      <c r="K10127" s="216" t="s">
        <v>88</v>
      </c>
    </row>
    <row r="10128" spans="1:11" x14ac:dyDescent="0.25">
      <c r="A10128" s="103" t="s">
        <v>809</v>
      </c>
      <c r="B10128" s="103" t="s">
        <v>347</v>
      </c>
      <c r="C10128" s="103" t="s">
        <v>481</v>
      </c>
      <c r="D10128" s="103" t="s">
        <v>494</v>
      </c>
      <c r="E10128" s="111"/>
      <c r="F10128" s="103" t="s">
        <v>495</v>
      </c>
      <c r="G10128" s="103" t="s">
        <v>99</v>
      </c>
      <c r="H10128" s="103" t="s">
        <v>363</v>
      </c>
      <c r="I10128" s="103" t="s">
        <v>842</v>
      </c>
      <c r="J10128" s="215">
        <v>29.98</v>
      </c>
      <c r="K10128" s="216" t="s">
        <v>88</v>
      </c>
    </row>
    <row r="10129" spans="1:11" x14ac:dyDescent="0.25">
      <c r="A10129" s="103" t="s">
        <v>810</v>
      </c>
      <c r="B10129" s="103" t="s">
        <v>347</v>
      </c>
      <c r="C10129" s="103" t="s">
        <v>481</v>
      </c>
      <c r="D10129" s="103" t="s">
        <v>494</v>
      </c>
      <c r="E10129" s="111"/>
      <c r="F10129" s="103" t="s">
        <v>495</v>
      </c>
      <c r="G10129" s="103" t="s">
        <v>99</v>
      </c>
      <c r="H10129" s="103" t="s">
        <v>363</v>
      </c>
      <c r="I10129" s="103" t="s">
        <v>92</v>
      </c>
      <c r="J10129" s="215">
        <v>9909.92</v>
      </c>
      <c r="K10129" s="216" t="s">
        <v>88</v>
      </c>
    </row>
    <row r="10130" spans="1:11" x14ac:dyDescent="0.25">
      <c r="A10130" s="103" t="s">
        <v>810</v>
      </c>
      <c r="B10130" s="103" t="s">
        <v>347</v>
      </c>
      <c r="C10130" s="103" t="s">
        <v>481</v>
      </c>
      <c r="D10130" s="103" t="s">
        <v>494</v>
      </c>
      <c r="E10130" s="111"/>
      <c r="F10130" s="103" t="s">
        <v>495</v>
      </c>
      <c r="G10130" s="103" t="s">
        <v>99</v>
      </c>
      <c r="H10130" s="103" t="s">
        <v>363</v>
      </c>
      <c r="I10130" s="103" t="s">
        <v>842</v>
      </c>
      <c r="J10130" s="215">
        <v>2.69</v>
      </c>
      <c r="K10130" s="216" t="s">
        <v>88</v>
      </c>
    </row>
    <row r="10131" spans="1:11" x14ac:dyDescent="0.25">
      <c r="A10131" s="103" t="s">
        <v>1038</v>
      </c>
      <c r="B10131" s="103" t="s">
        <v>347</v>
      </c>
      <c r="C10131" s="103" t="s">
        <v>481</v>
      </c>
      <c r="D10131" s="103" t="s">
        <v>494</v>
      </c>
      <c r="E10131" s="111"/>
      <c r="F10131" s="103" t="s">
        <v>495</v>
      </c>
      <c r="G10131" s="103" t="s">
        <v>99</v>
      </c>
      <c r="H10131" s="103" t="s">
        <v>363</v>
      </c>
      <c r="I10131" s="103" t="s">
        <v>92</v>
      </c>
      <c r="J10131" s="215">
        <v>7909.2</v>
      </c>
      <c r="K10131" s="216" t="s">
        <v>88</v>
      </c>
    </row>
    <row r="10132" spans="1:11" x14ac:dyDescent="0.25">
      <c r="A10132" s="103" t="s">
        <v>1038</v>
      </c>
      <c r="B10132" s="103" t="s">
        <v>347</v>
      </c>
      <c r="C10132" s="103" t="s">
        <v>481</v>
      </c>
      <c r="D10132" s="103" t="s">
        <v>494</v>
      </c>
      <c r="E10132" s="111"/>
      <c r="F10132" s="103" t="s">
        <v>495</v>
      </c>
      <c r="G10132" s="103" t="s">
        <v>99</v>
      </c>
      <c r="H10132" s="103" t="s">
        <v>363</v>
      </c>
      <c r="I10132" s="103" t="s">
        <v>842</v>
      </c>
      <c r="J10132" s="215">
        <v>151.5</v>
      </c>
      <c r="K10132" s="216" t="s">
        <v>88</v>
      </c>
    </row>
    <row r="10133" spans="1:11" x14ac:dyDescent="0.25">
      <c r="A10133" s="103" t="s">
        <v>806</v>
      </c>
      <c r="B10133" s="103" t="s">
        <v>347</v>
      </c>
      <c r="C10133" s="103" t="s">
        <v>481</v>
      </c>
      <c r="D10133" s="103" t="s">
        <v>494</v>
      </c>
      <c r="E10133" s="111"/>
      <c r="F10133" s="103" t="s">
        <v>495</v>
      </c>
      <c r="G10133" s="103" t="s">
        <v>99</v>
      </c>
      <c r="H10133" s="103" t="s">
        <v>363</v>
      </c>
      <c r="I10133" s="103" t="s">
        <v>92</v>
      </c>
      <c r="J10133" s="215">
        <v>6430.25</v>
      </c>
      <c r="K10133" s="216" t="s">
        <v>88</v>
      </c>
    </row>
    <row r="10134" spans="1:11" x14ac:dyDescent="0.25">
      <c r="A10134" s="103" t="s">
        <v>807</v>
      </c>
      <c r="B10134" s="103" t="s">
        <v>347</v>
      </c>
      <c r="C10134" s="103" t="s">
        <v>481</v>
      </c>
      <c r="D10134" s="103" t="s">
        <v>494</v>
      </c>
      <c r="E10134" s="111"/>
      <c r="F10134" s="103" t="s">
        <v>495</v>
      </c>
      <c r="G10134" s="103" t="s">
        <v>99</v>
      </c>
      <c r="H10134" s="103" t="s">
        <v>363</v>
      </c>
      <c r="I10134" s="103" t="s">
        <v>92</v>
      </c>
      <c r="J10134" s="215">
        <v>7977.46</v>
      </c>
      <c r="K10134" s="216" t="s">
        <v>88</v>
      </c>
    </row>
    <row r="10135" spans="1:11" x14ac:dyDescent="0.25">
      <c r="A10135" s="103" t="s">
        <v>807</v>
      </c>
      <c r="B10135" s="103" t="s">
        <v>347</v>
      </c>
      <c r="C10135" s="103" t="s">
        <v>481</v>
      </c>
      <c r="D10135" s="103" t="s">
        <v>494</v>
      </c>
      <c r="E10135" s="111"/>
      <c r="F10135" s="103" t="s">
        <v>495</v>
      </c>
      <c r="G10135" s="103" t="s">
        <v>99</v>
      </c>
      <c r="H10135" s="103" t="s">
        <v>363</v>
      </c>
      <c r="I10135" s="103" t="s">
        <v>842</v>
      </c>
      <c r="J10135" s="215">
        <v>137</v>
      </c>
      <c r="K10135" s="216" t="s">
        <v>88</v>
      </c>
    </row>
    <row r="10136" spans="1:11" x14ac:dyDescent="0.25">
      <c r="A10136" s="103" t="s">
        <v>809</v>
      </c>
      <c r="B10136" s="103" t="s">
        <v>347</v>
      </c>
      <c r="C10136" s="103" t="s">
        <v>481</v>
      </c>
      <c r="D10136" s="103" t="s">
        <v>494</v>
      </c>
      <c r="E10136" s="111"/>
      <c r="F10136" s="103" t="s">
        <v>495</v>
      </c>
      <c r="G10136" s="103" t="s">
        <v>821</v>
      </c>
      <c r="H10136" s="103" t="s">
        <v>823</v>
      </c>
      <c r="I10136" s="103" t="s">
        <v>92</v>
      </c>
      <c r="J10136" s="215">
        <v>-4.6500000000000004</v>
      </c>
      <c r="K10136" s="216" t="s">
        <v>88</v>
      </c>
    </row>
    <row r="10137" spans="1:11" x14ac:dyDescent="0.25">
      <c r="A10137" s="103" t="s">
        <v>810</v>
      </c>
      <c r="B10137" s="103" t="s">
        <v>347</v>
      </c>
      <c r="C10137" s="103" t="s">
        <v>481</v>
      </c>
      <c r="D10137" s="103" t="s">
        <v>494</v>
      </c>
      <c r="E10137" s="111"/>
      <c r="F10137" s="103" t="s">
        <v>495</v>
      </c>
      <c r="G10137" s="103" t="s">
        <v>821</v>
      </c>
      <c r="H10137" s="103" t="s">
        <v>823</v>
      </c>
      <c r="I10137" s="103" t="s">
        <v>92</v>
      </c>
      <c r="J10137" s="215">
        <v>27.88</v>
      </c>
      <c r="K10137" s="216" t="s">
        <v>88</v>
      </c>
    </row>
    <row r="10138" spans="1:11" x14ac:dyDescent="0.25">
      <c r="A10138" s="103" t="s">
        <v>806</v>
      </c>
      <c r="B10138" s="103" t="s">
        <v>347</v>
      </c>
      <c r="C10138" s="103" t="s">
        <v>481</v>
      </c>
      <c r="D10138" s="103" t="s">
        <v>494</v>
      </c>
      <c r="E10138" s="111"/>
      <c r="F10138" s="103" t="s">
        <v>495</v>
      </c>
      <c r="G10138" s="103" t="s">
        <v>821</v>
      </c>
      <c r="H10138" s="103" t="s">
        <v>823</v>
      </c>
      <c r="I10138" s="103" t="s">
        <v>92</v>
      </c>
      <c r="J10138" s="215">
        <v>13.94</v>
      </c>
      <c r="K10138" s="216" t="s">
        <v>88</v>
      </c>
    </row>
    <row r="10139" spans="1:11" x14ac:dyDescent="0.25">
      <c r="A10139" s="103" t="s">
        <v>808</v>
      </c>
      <c r="B10139" s="103" t="s">
        <v>347</v>
      </c>
      <c r="C10139" s="103" t="s">
        <v>481</v>
      </c>
      <c r="D10139" s="103" t="s">
        <v>494</v>
      </c>
      <c r="E10139" s="111"/>
      <c r="F10139" s="103" t="s">
        <v>495</v>
      </c>
      <c r="G10139" s="103" t="s">
        <v>143</v>
      </c>
      <c r="H10139" s="103" t="s">
        <v>365</v>
      </c>
      <c r="I10139" s="103" t="s">
        <v>92</v>
      </c>
      <c r="J10139" s="215">
        <v>1082.49</v>
      </c>
      <c r="K10139" s="216" t="s">
        <v>88</v>
      </c>
    </row>
    <row r="10140" spans="1:11" x14ac:dyDescent="0.25">
      <c r="A10140" s="103" t="s">
        <v>809</v>
      </c>
      <c r="B10140" s="103" t="s">
        <v>347</v>
      </c>
      <c r="C10140" s="103" t="s">
        <v>481</v>
      </c>
      <c r="D10140" s="103" t="s">
        <v>494</v>
      </c>
      <c r="E10140" s="111"/>
      <c r="F10140" s="103" t="s">
        <v>495</v>
      </c>
      <c r="G10140" s="103" t="s">
        <v>143</v>
      </c>
      <c r="H10140" s="103" t="s">
        <v>365</v>
      </c>
      <c r="I10140" s="103" t="s">
        <v>92</v>
      </c>
      <c r="J10140" s="215">
        <v>756.99</v>
      </c>
      <c r="K10140" s="216" t="s">
        <v>88</v>
      </c>
    </row>
    <row r="10141" spans="1:11" x14ac:dyDescent="0.25">
      <c r="A10141" s="103" t="s">
        <v>809</v>
      </c>
      <c r="B10141" s="103" t="s">
        <v>347</v>
      </c>
      <c r="C10141" s="103" t="s">
        <v>481</v>
      </c>
      <c r="D10141" s="103" t="s">
        <v>494</v>
      </c>
      <c r="E10141" s="111"/>
      <c r="F10141" s="103" t="s">
        <v>495</v>
      </c>
      <c r="G10141" s="103" t="s">
        <v>143</v>
      </c>
      <c r="H10141" s="103" t="s">
        <v>365</v>
      </c>
      <c r="I10141" s="103" t="s">
        <v>842</v>
      </c>
      <c r="J10141" s="215">
        <v>34.99</v>
      </c>
      <c r="K10141" s="216" t="s">
        <v>88</v>
      </c>
    </row>
    <row r="10142" spans="1:11" x14ac:dyDescent="0.25">
      <c r="A10142" s="103" t="s">
        <v>810</v>
      </c>
      <c r="B10142" s="103" t="s">
        <v>347</v>
      </c>
      <c r="C10142" s="103" t="s">
        <v>481</v>
      </c>
      <c r="D10142" s="103" t="s">
        <v>494</v>
      </c>
      <c r="E10142" s="111"/>
      <c r="F10142" s="103" t="s">
        <v>495</v>
      </c>
      <c r="G10142" s="103" t="s">
        <v>143</v>
      </c>
      <c r="H10142" s="103" t="s">
        <v>365</v>
      </c>
      <c r="I10142" s="103" t="s">
        <v>92</v>
      </c>
      <c r="J10142" s="215">
        <v>828.03</v>
      </c>
      <c r="K10142" s="216" t="s">
        <v>88</v>
      </c>
    </row>
    <row r="10143" spans="1:11" x14ac:dyDescent="0.25">
      <c r="A10143" s="103" t="s">
        <v>1038</v>
      </c>
      <c r="B10143" s="103" t="s">
        <v>347</v>
      </c>
      <c r="C10143" s="103" t="s">
        <v>481</v>
      </c>
      <c r="D10143" s="103" t="s">
        <v>494</v>
      </c>
      <c r="E10143" s="111"/>
      <c r="F10143" s="103" t="s">
        <v>495</v>
      </c>
      <c r="G10143" s="103" t="s">
        <v>143</v>
      </c>
      <c r="H10143" s="103" t="s">
        <v>365</v>
      </c>
      <c r="I10143" s="103" t="s">
        <v>92</v>
      </c>
      <c r="J10143" s="215">
        <v>1070.6500000000001</v>
      </c>
      <c r="K10143" s="216" t="s">
        <v>88</v>
      </c>
    </row>
    <row r="10144" spans="1:11" x14ac:dyDescent="0.25">
      <c r="A10144" s="103" t="s">
        <v>806</v>
      </c>
      <c r="B10144" s="103" t="s">
        <v>347</v>
      </c>
      <c r="C10144" s="103" t="s">
        <v>481</v>
      </c>
      <c r="D10144" s="103" t="s">
        <v>494</v>
      </c>
      <c r="E10144" s="111"/>
      <c r="F10144" s="103" t="s">
        <v>495</v>
      </c>
      <c r="G10144" s="103" t="s">
        <v>143</v>
      </c>
      <c r="H10144" s="103" t="s">
        <v>365</v>
      </c>
      <c r="I10144" s="103" t="s">
        <v>92</v>
      </c>
      <c r="J10144" s="215">
        <v>1287.51</v>
      </c>
      <c r="K10144" s="216" t="s">
        <v>88</v>
      </c>
    </row>
    <row r="10145" spans="1:11" x14ac:dyDescent="0.25">
      <c r="A10145" s="103" t="s">
        <v>806</v>
      </c>
      <c r="B10145" s="103" t="s">
        <v>347</v>
      </c>
      <c r="C10145" s="103" t="s">
        <v>481</v>
      </c>
      <c r="D10145" s="103" t="s">
        <v>494</v>
      </c>
      <c r="E10145" s="111"/>
      <c r="F10145" s="103" t="s">
        <v>495</v>
      </c>
      <c r="G10145" s="103" t="s">
        <v>143</v>
      </c>
      <c r="H10145" s="103" t="s">
        <v>365</v>
      </c>
      <c r="I10145" s="103" t="s">
        <v>842</v>
      </c>
      <c r="J10145" s="215">
        <v>8.15</v>
      </c>
      <c r="K10145" s="216" t="s">
        <v>88</v>
      </c>
    </row>
    <row r="10146" spans="1:11" x14ac:dyDescent="0.25">
      <c r="A10146" s="103" t="s">
        <v>807</v>
      </c>
      <c r="B10146" s="103" t="s">
        <v>347</v>
      </c>
      <c r="C10146" s="103" t="s">
        <v>481</v>
      </c>
      <c r="D10146" s="103" t="s">
        <v>494</v>
      </c>
      <c r="E10146" s="111"/>
      <c r="F10146" s="103" t="s">
        <v>495</v>
      </c>
      <c r="G10146" s="103" t="s">
        <v>143</v>
      </c>
      <c r="H10146" s="103" t="s">
        <v>365</v>
      </c>
      <c r="I10146" s="103" t="s">
        <v>92</v>
      </c>
      <c r="J10146" s="215">
        <v>181</v>
      </c>
      <c r="K10146" s="216" t="s">
        <v>88</v>
      </c>
    </row>
    <row r="10147" spans="1:11" x14ac:dyDescent="0.25">
      <c r="A10147" s="103" t="s">
        <v>808</v>
      </c>
      <c r="B10147" s="103" t="s">
        <v>347</v>
      </c>
      <c r="C10147" s="103" t="s">
        <v>481</v>
      </c>
      <c r="D10147" s="103" t="s">
        <v>494</v>
      </c>
      <c r="E10147" s="111"/>
      <c r="F10147" s="103" t="s">
        <v>495</v>
      </c>
      <c r="G10147" s="103" t="s">
        <v>95</v>
      </c>
      <c r="H10147" s="103" t="s">
        <v>366</v>
      </c>
      <c r="I10147" s="103" t="s">
        <v>92</v>
      </c>
      <c r="J10147" s="215">
        <v>29.95</v>
      </c>
      <c r="K10147" s="216" t="s">
        <v>88</v>
      </c>
    </row>
    <row r="10148" spans="1:11" x14ac:dyDescent="0.25">
      <c r="A10148" s="103" t="s">
        <v>809</v>
      </c>
      <c r="B10148" s="103" t="s">
        <v>347</v>
      </c>
      <c r="C10148" s="103" t="s">
        <v>481</v>
      </c>
      <c r="D10148" s="103" t="s">
        <v>494</v>
      </c>
      <c r="E10148" s="111"/>
      <c r="F10148" s="103" t="s">
        <v>495</v>
      </c>
      <c r="G10148" s="103" t="s">
        <v>95</v>
      </c>
      <c r="H10148" s="103" t="s">
        <v>366</v>
      </c>
      <c r="I10148" s="103" t="s">
        <v>92</v>
      </c>
      <c r="J10148" s="215">
        <v>19.48</v>
      </c>
      <c r="K10148" s="216" t="s">
        <v>88</v>
      </c>
    </row>
    <row r="10149" spans="1:11" x14ac:dyDescent="0.25">
      <c r="A10149" s="103" t="s">
        <v>810</v>
      </c>
      <c r="B10149" s="103" t="s">
        <v>347</v>
      </c>
      <c r="C10149" s="103" t="s">
        <v>481</v>
      </c>
      <c r="D10149" s="103" t="s">
        <v>494</v>
      </c>
      <c r="E10149" s="111"/>
      <c r="F10149" s="103" t="s">
        <v>495</v>
      </c>
      <c r="G10149" s="103" t="s">
        <v>95</v>
      </c>
      <c r="H10149" s="103" t="s">
        <v>366</v>
      </c>
      <c r="I10149" s="103" t="s">
        <v>92</v>
      </c>
      <c r="J10149" s="215">
        <v>4.54</v>
      </c>
      <c r="K10149" s="216" t="s">
        <v>88</v>
      </c>
    </row>
    <row r="10150" spans="1:11" x14ac:dyDescent="0.25">
      <c r="A10150" s="103" t="s">
        <v>1038</v>
      </c>
      <c r="B10150" s="103" t="s">
        <v>347</v>
      </c>
      <c r="C10150" s="103" t="s">
        <v>481</v>
      </c>
      <c r="D10150" s="103" t="s">
        <v>494</v>
      </c>
      <c r="E10150" s="111"/>
      <c r="F10150" s="103" t="s">
        <v>495</v>
      </c>
      <c r="G10150" s="103" t="s">
        <v>95</v>
      </c>
      <c r="H10150" s="103" t="s">
        <v>366</v>
      </c>
      <c r="I10150" s="103" t="s">
        <v>92</v>
      </c>
      <c r="J10150" s="215">
        <v>18.38</v>
      </c>
      <c r="K10150" s="216" t="s">
        <v>88</v>
      </c>
    </row>
    <row r="10151" spans="1:11" x14ac:dyDescent="0.25">
      <c r="A10151" s="103" t="s">
        <v>806</v>
      </c>
      <c r="B10151" s="103" t="s">
        <v>347</v>
      </c>
      <c r="C10151" s="103" t="s">
        <v>481</v>
      </c>
      <c r="D10151" s="103" t="s">
        <v>494</v>
      </c>
      <c r="E10151" s="111"/>
      <c r="F10151" s="103" t="s">
        <v>495</v>
      </c>
      <c r="G10151" s="103" t="s">
        <v>95</v>
      </c>
      <c r="H10151" s="103" t="s">
        <v>366</v>
      </c>
      <c r="I10151" s="103" t="s">
        <v>92</v>
      </c>
      <c r="J10151" s="215">
        <v>21.47</v>
      </c>
      <c r="K10151" s="216" t="s">
        <v>88</v>
      </c>
    </row>
    <row r="10152" spans="1:11" x14ac:dyDescent="0.25">
      <c r="A10152" s="103" t="s">
        <v>807</v>
      </c>
      <c r="B10152" s="103" t="s">
        <v>347</v>
      </c>
      <c r="C10152" s="103" t="s">
        <v>481</v>
      </c>
      <c r="D10152" s="103" t="s">
        <v>494</v>
      </c>
      <c r="E10152" s="111"/>
      <c r="F10152" s="103" t="s">
        <v>495</v>
      </c>
      <c r="G10152" s="103" t="s">
        <v>95</v>
      </c>
      <c r="H10152" s="103" t="s">
        <v>366</v>
      </c>
      <c r="I10152" s="103" t="s">
        <v>92</v>
      </c>
      <c r="J10152" s="215">
        <v>26.55</v>
      </c>
      <c r="K10152" s="216" t="s">
        <v>88</v>
      </c>
    </row>
    <row r="10153" spans="1:11" x14ac:dyDescent="0.25">
      <c r="A10153" s="103" t="s">
        <v>808</v>
      </c>
      <c r="B10153" s="103" t="s">
        <v>347</v>
      </c>
      <c r="C10153" s="103" t="s">
        <v>481</v>
      </c>
      <c r="D10153" s="103" t="s">
        <v>494</v>
      </c>
      <c r="E10153" s="111"/>
      <c r="F10153" s="103" t="s">
        <v>495</v>
      </c>
      <c r="G10153" s="103" t="s">
        <v>732</v>
      </c>
      <c r="H10153" s="103" t="s">
        <v>733</v>
      </c>
      <c r="I10153" s="103" t="s">
        <v>92</v>
      </c>
      <c r="J10153" s="215">
        <v>-26.8</v>
      </c>
      <c r="K10153" s="216" t="s">
        <v>88</v>
      </c>
    </row>
    <row r="10154" spans="1:11" x14ac:dyDescent="0.25">
      <c r="A10154" s="103" t="s">
        <v>809</v>
      </c>
      <c r="B10154" s="103" t="s">
        <v>347</v>
      </c>
      <c r="C10154" s="103" t="s">
        <v>481</v>
      </c>
      <c r="D10154" s="103" t="s">
        <v>494</v>
      </c>
      <c r="E10154" s="111"/>
      <c r="F10154" s="103" t="s">
        <v>495</v>
      </c>
      <c r="G10154" s="103" t="s">
        <v>732</v>
      </c>
      <c r="H10154" s="103" t="s">
        <v>733</v>
      </c>
      <c r="I10154" s="103" t="s">
        <v>92</v>
      </c>
      <c r="J10154" s="215">
        <v>14.71</v>
      </c>
      <c r="K10154" s="216" t="s">
        <v>88</v>
      </c>
    </row>
    <row r="10155" spans="1:11" x14ac:dyDescent="0.25">
      <c r="A10155" s="103" t="s">
        <v>810</v>
      </c>
      <c r="B10155" s="103" t="s">
        <v>347</v>
      </c>
      <c r="C10155" s="103" t="s">
        <v>481</v>
      </c>
      <c r="D10155" s="103" t="s">
        <v>494</v>
      </c>
      <c r="E10155" s="111"/>
      <c r="F10155" s="103" t="s">
        <v>495</v>
      </c>
      <c r="G10155" s="103" t="s">
        <v>732</v>
      </c>
      <c r="H10155" s="103" t="s">
        <v>733</v>
      </c>
      <c r="I10155" s="103" t="s">
        <v>92</v>
      </c>
      <c r="J10155" s="215">
        <v>25.48</v>
      </c>
      <c r="K10155" s="216" t="s">
        <v>88</v>
      </c>
    </row>
    <row r="10156" spans="1:11" x14ac:dyDescent="0.25">
      <c r="A10156" s="103" t="s">
        <v>806</v>
      </c>
      <c r="B10156" s="103" t="s">
        <v>347</v>
      </c>
      <c r="C10156" s="103" t="s">
        <v>481</v>
      </c>
      <c r="D10156" s="103" t="s">
        <v>494</v>
      </c>
      <c r="E10156" s="111"/>
      <c r="F10156" s="103" t="s">
        <v>495</v>
      </c>
      <c r="G10156" s="103" t="s">
        <v>732</v>
      </c>
      <c r="H10156" s="103" t="s">
        <v>733</v>
      </c>
      <c r="I10156" s="103" t="s">
        <v>92</v>
      </c>
      <c r="J10156" s="215">
        <v>49.13</v>
      </c>
      <c r="K10156" s="216" t="s">
        <v>88</v>
      </c>
    </row>
    <row r="10157" spans="1:11" x14ac:dyDescent="0.25">
      <c r="A10157" s="103" t="s">
        <v>808</v>
      </c>
      <c r="B10157" s="103" t="s">
        <v>347</v>
      </c>
      <c r="C10157" s="103" t="s">
        <v>481</v>
      </c>
      <c r="D10157" s="103" t="s">
        <v>494</v>
      </c>
      <c r="E10157" s="111"/>
      <c r="F10157" s="103" t="s">
        <v>495</v>
      </c>
      <c r="G10157" s="103" t="s">
        <v>142</v>
      </c>
      <c r="H10157" s="103" t="s">
        <v>367</v>
      </c>
      <c r="I10157" s="103" t="s">
        <v>92</v>
      </c>
      <c r="J10157" s="215">
        <v>6971.46</v>
      </c>
      <c r="K10157" s="216" t="s">
        <v>88</v>
      </c>
    </row>
    <row r="10158" spans="1:11" x14ac:dyDescent="0.25">
      <c r="A10158" s="103" t="s">
        <v>809</v>
      </c>
      <c r="B10158" s="103" t="s">
        <v>347</v>
      </c>
      <c r="C10158" s="103" t="s">
        <v>481</v>
      </c>
      <c r="D10158" s="103" t="s">
        <v>494</v>
      </c>
      <c r="E10158" s="111"/>
      <c r="F10158" s="103" t="s">
        <v>495</v>
      </c>
      <c r="G10158" s="103" t="s">
        <v>142</v>
      </c>
      <c r="H10158" s="103" t="s">
        <v>367</v>
      </c>
      <c r="I10158" s="103" t="s">
        <v>92</v>
      </c>
      <c r="J10158" s="215">
        <v>7601.38</v>
      </c>
      <c r="K10158" s="216" t="s">
        <v>88</v>
      </c>
    </row>
    <row r="10159" spans="1:11" x14ac:dyDescent="0.25">
      <c r="A10159" s="103" t="s">
        <v>810</v>
      </c>
      <c r="B10159" s="103" t="s">
        <v>347</v>
      </c>
      <c r="C10159" s="103" t="s">
        <v>481</v>
      </c>
      <c r="D10159" s="103" t="s">
        <v>494</v>
      </c>
      <c r="E10159" s="111"/>
      <c r="F10159" s="103" t="s">
        <v>495</v>
      </c>
      <c r="G10159" s="103" t="s">
        <v>142</v>
      </c>
      <c r="H10159" s="103" t="s">
        <v>367</v>
      </c>
      <c r="I10159" s="103" t="s">
        <v>92</v>
      </c>
      <c r="J10159" s="215">
        <v>6893.33</v>
      </c>
      <c r="K10159" s="216" t="s">
        <v>88</v>
      </c>
    </row>
    <row r="10160" spans="1:11" x14ac:dyDescent="0.25">
      <c r="A10160" s="103" t="s">
        <v>1038</v>
      </c>
      <c r="B10160" s="103" t="s">
        <v>347</v>
      </c>
      <c r="C10160" s="103" t="s">
        <v>481</v>
      </c>
      <c r="D10160" s="103" t="s">
        <v>494</v>
      </c>
      <c r="E10160" s="111"/>
      <c r="F10160" s="103" t="s">
        <v>495</v>
      </c>
      <c r="G10160" s="103" t="s">
        <v>142</v>
      </c>
      <c r="H10160" s="103" t="s">
        <v>367</v>
      </c>
      <c r="I10160" s="103" t="s">
        <v>92</v>
      </c>
      <c r="J10160" s="215">
        <v>7478.09</v>
      </c>
      <c r="K10160" s="216" t="s">
        <v>88</v>
      </c>
    </row>
    <row r="10161" spans="1:11" x14ac:dyDescent="0.25">
      <c r="A10161" s="103" t="s">
        <v>1038</v>
      </c>
      <c r="B10161" s="103" t="s">
        <v>347</v>
      </c>
      <c r="C10161" s="103" t="s">
        <v>481</v>
      </c>
      <c r="D10161" s="103" t="s">
        <v>494</v>
      </c>
      <c r="E10161" s="111"/>
      <c r="F10161" s="103" t="s">
        <v>495</v>
      </c>
      <c r="G10161" s="103" t="s">
        <v>142</v>
      </c>
      <c r="H10161" s="103" t="s">
        <v>367</v>
      </c>
      <c r="I10161" s="103" t="s">
        <v>842</v>
      </c>
      <c r="J10161" s="215">
        <v>16.16</v>
      </c>
      <c r="K10161" s="216" t="s">
        <v>88</v>
      </c>
    </row>
    <row r="10162" spans="1:11" x14ac:dyDescent="0.25">
      <c r="A10162" s="103" t="s">
        <v>806</v>
      </c>
      <c r="B10162" s="103" t="s">
        <v>347</v>
      </c>
      <c r="C10162" s="103" t="s">
        <v>481</v>
      </c>
      <c r="D10162" s="103" t="s">
        <v>494</v>
      </c>
      <c r="E10162" s="111"/>
      <c r="F10162" s="103" t="s">
        <v>495</v>
      </c>
      <c r="G10162" s="103" t="s">
        <v>142</v>
      </c>
      <c r="H10162" s="103" t="s">
        <v>367</v>
      </c>
      <c r="I10162" s="103" t="s">
        <v>92</v>
      </c>
      <c r="J10162" s="215">
        <v>7306.36</v>
      </c>
      <c r="K10162" s="216" t="s">
        <v>88</v>
      </c>
    </row>
    <row r="10163" spans="1:11" x14ac:dyDescent="0.25">
      <c r="A10163" s="103" t="s">
        <v>807</v>
      </c>
      <c r="B10163" s="103" t="s">
        <v>347</v>
      </c>
      <c r="C10163" s="103" t="s">
        <v>481</v>
      </c>
      <c r="D10163" s="103" t="s">
        <v>494</v>
      </c>
      <c r="E10163" s="111"/>
      <c r="F10163" s="103" t="s">
        <v>495</v>
      </c>
      <c r="G10163" s="103" t="s">
        <v>142</v>
      </c>
      <c r="H10163" s="103" t="s">
        <v>367</v>
      </c>
      <c r="I10163" s="103" t="s">
        <v>92</v>
      </c>
      <c r="J10163" s="215">
        <v>8680.25</v>
      </c>
      <c r="K10163" s="216" t="s">
        <v>88</v>
      </c>
    </row>
    <row r="10164" spans="1:11" x14ac:dyDescent="0.25">
      <c r="A10164" s="103" t="s">
        <v>807</v>
      </c>
      <c r="B10164" s="103" t="s">
        <v>347</v>
      </c>
      <c r="C10164" s="103" t="s">
        <v>481</v>
      </c>
      <c r="D10164" s="103" t="s">
        <v>494</v>
      </c>
      <c r="E10164" s="111"/>
      <c r="F10164" s="103" t="s">
        <v>495</v>
      </c>
      <c r="G10164" s="103" t="s">
        <v>142</v>
      </c>
      <c r="H10164" s="103" t="s">
        <v>367</v>
      </c>
      <c r="I10164" s="103" t="s">
        <v>842</v>
      </c>
      <c r="J10164" s="215">
        <v>78.72</v>
      </c>
      <c r="K10164" s="216" t="s">
        <v>88</v>
      </c>
    </row>
    <row r="10165" spans="1:11" x14ac:dyDescent="0.25">
      <c r="A10165" s="103" t="s">
        <v>807</v>
      </c>
      <c r="B10165" s="103" t="s">
        <v>347</v>
      </c>
      <c r="C10165" s="103" t="s">
        <v>481</v>
      </c>
      <c r="D10165" s="103" t="s">
        <v>494</v>
      </c>
      <c r="E10165" s="111"/>
      <c r="F10165" s="103" t="s">
        <v>495</v>
      </c>
      <c r="G10165" s="103" t="s">
        <v>142</v>
      </c>
      <c r="H10165" s="103" t="s">
        <v>734</v>
      </c>
      <c r="I10165" s="103" t="s">
        <v>842</v>
      </c>
      <c r="J10165" s="215">
        <v>10.37</v>
      </c>
      <c r="K10165" s="216" t="s">
        <v>88</v>
      </c>
    </row>
    <row r="10166" spans="1:11" x14ac:dyDescent="0.25">
      <c r="A10166" s="103" t="s">
        <v>809</v>
      </c>
      <c r="B10166" s="103" t="s">
        <v>347</v>
      </c>
      <c r="C10166" s="103" t="s">
        <v>481</v>
      </c>
      <c r="D10166" s="103" t="s">
        <v>494</v>
      </c>
      <c r="E10166" s="111"/>
      <c r="F10166" s="103" t="s">
        <v>495</v>
      </c>
      <c r="G10166" s="103" t="s">
        <v>141</v>
      </c>
      <c r="H10166" s="103" t="s">
        <v>368</v>
      </c>
      <c r="I10166" s="103" t="s">
        <v>92</v>
      </c>
      <c r="J10166" s="215">
        <v>53.72</v>
      </c>
      <c r="K10166" s="216" t="s">
        <v>88</v>
      </c>
    </row>
    <row r="10167" spans="1:11" x14ac:dyDescent="0.25">
      <c r="A10167" s="103" t="s">
        <v>810</v>
      </c>
      <c r="B10167" s="103" t="s">
        <v>347</v>
      </c>
      <c r="C10167" s="103" t="s">
        <v>481</v>
      </c>
      <c r="D10167" s="103" t="s">
        <v>494</v>
      </c>
      <c r="E10167" s="111"/>
      <c r="F10167" s="103" t="s">
        <v>495</v>
      </c>
      <c r="G10167" s="103" t="s">
        <v>141</v>
      </c>
      <c r="H10167" s="103" t="s">
        <v>368</v>
      </c>
      <c r="I10167" s="103" t="s">
        <v>92</v>
      </c>
      <c r="J10167" s="215">
        <v>9.92</v>
      </c>
      <c r="K10167" s="216" t="s">
        <v>88</v>
      </c>
    </row>
    <row r="10168" spans="1:11" x14ac:dyDescent="0.25">
      <c r="A10168" s="103" t="s">
        <v>808</v>
      </c>
      <c r="B10168" s="103" t="s">
        <v>347</v>
      </c>
      <c r="C10168" s="103" t="s">
        <v>481</v>
      </c>
      <c r="D10168" s="103" t="s">
        <v>494</v>
      </c>
      <c r="E10168" s="111"/>
      <c r="F10168" s="103" t="s">
        <v>495</v>
      </c>
      <c r="G10168" s="103" t="s">
        <v>97</v>
      </c>
      <c r="H10168" s="103" t="s">
        <v>369</v>
      </c>
      <c r="I10168" s="103" t="s">
        <v>92</v>
      </c>
      <c r="J10168" s="215">
        <v>797.59</v>
      </c>
      <c r="K10168" s="216" t="s">
        <v>88</v>
      </c>
    </row>
    <row r="10169" spans="1:11" x14ac:dyDescent="0.25">
      <c r="A10169" s="103" t="s">
        <v>809</v>
      </c>
      <c r="B10169" s="103" t="s">
        <v>347</v>
      </c>
      <c r="C10169" s="103" t="s">
        <v>481</v>
      </c>
      <c r="D10169" s="103" t="s">
        <v>494</v>
      </c>
      <c r="E10169" s="111"/>
      <c r="F10169" s="103" t="s">
        <v>495</v>
      </c>
      <c r="G10169" s="103" t="s">
        <v>97</v>
      </c>
      <c r="H10169" s="103" t="s">
        <v>369</v>
      </c>
      <c r="I10169" s="103" t="s">
        <v>92</v>
      </c>
      <c r="J10169" s="215">
        <v>362.51</v>
      </c>
      <c r="K10169" s="216" t="s">
        <v>88</v>
      </c>
    </row>
    <row r="10170" spans="1:11" x14ac:dyDescent="0.25">
      <c r="A10170" s="103" t="s">
        <v>810</v>
      </c>
      <c r="B10170" s="103" t="s">
        <v>347</v>
      </c>
      <c r="C10170" s="103" t="s">
        <v>481</v>
      </c>
      <c r="D10170" s="103" t="s">
        <v>494</v>
      </c>
      <c r="E10170" s="111"/>
      <c r="F10170" s="103" t="s">
        <v>495</v>
      </c>
      <c r="G10170" s="103" t="s">
        <v>97</v>
      </c>
      <c r="H10170" s="103" t="s">
        <v>369</v>
      </c>
      <c r="I10170" s="103" t="s">
        <v>92</v>
      </c>
      <c r="J10170" s="215">
        <v>422.2</v>
      </c>
      <c r="K10170" s="216" t="s">
        <v>88</v>
      </c>
    </row>
    <row r="10171" spans="1:11" x14ac:dyDescent="0.25">
      <c r="A10171" s="103" t="s">
        <v>1038</v>
      </c>
      <c r="B10171" s="103" t="s">
        <v>347</v>
      </c>
      <c r="C10171" s="103" t="s">
        <v>481</v>
      </c>
      <c r="D10171" s="103" t="s">
        <v>494</v>
      </c>
      <c r="E10171" s="111"/>
      <c r="F10171" s="103" t="s">
        <v>495</v>
      </c>
      <c r="G10171" s="103" t="s">
        <v>97</v>
      </c>
      <c r="H10171" s="103" t="s">
        <v>369</v>
      </c>
      <c r="I10171" s="103" t="s">
        <v>92</v>
      </c>
      <c r="J10171" s="215">
        <v>374.19</v>
      </c>
      <c r="K10171" s="216" t="s">
        <v>88</v>
      </c>
    </row>
    <row r="10172" spans="1:11" x14ac:dyDescent="0.25">
      <c r="A10172" s="103" t="s">
        <v>806</v>
      </c>
      <c r="B10172" s="103" t="s">
        <v>347</v>
      </c>
      <c r="C10172" s="103" t="s">
        <v>481</v>
      </c>
      <c r="D10172" s="103" t="s">
        <v>494</v>
      </c>
      <c r="E10172" s="111"/>
      <c r="F10172" s="103" t="s">
        <v>495</v>
      </c>
      <c r="G10172" s="103" t="s">
        <v>97</v>
      </c>
      <c r="H10172" s="103" t="s">
        <v>369</v>
      </c>
      <c r="I10172" s="103" t="s">
        <v>92</v>
      </c>
      <c r="J10172" s="215">
        <v>406.5</v>
      </c>
      <c r="K10172" s="216" t="s">
        <v>88</v>
      </c>
    </row>
    <row r="10173" spans="1:11" x14ac:dyDescent="0.25">
      <c r="A10173" s="103" t="s">
        <v>807</v>
      </c>
      <c r="B10173" s="103" t="s">
        <v>347</v>
      </c>
      <c r="C10173" s="103" t="s">
        <v>481</v>
      </c>
      <c r="D10173" s="103" t="s">
        <v>494</v>
      </c>
      <c r="E10173" s="111"/>
      <c r="F10173" s="103" t="s">
        <v>495</v>
      </c>
      <c r="G10173" s="103" t="s">
        <v>97</v>
      </c>
      <c r="H10173" s="103" t="s">
        <v>369</v>
      </c>
      <c r="I10173" s="103" t="s">
        <v>92</v>
      </c>
      <c r="J10173" s="215">
        <v>490.81</v>
      </c>
      <c r="K10173" s="216" t="s">
        <v>88</v>
      </c>
    </row>
    <row r="10174" spans="1:11" x14ac:dyDescent="0.25">
      <c r="A10174" s="103" t="s">
        <v>808</v>
      </c>
      <c r="B10174" s="103" t="s">
        <v>347</v>
      </c>
      <c r="C10174" s="103" t="s">
        <v>481</v>
      </c>
      <c r="D10174" s="103" t="s">
        <v>494</v>
      </c>
      <c r="E10174" s="111"/>
      <c r="F10174" s="103" t="s">
        <v>495</v>
      </c>
      <c r="G10174" s="103" t="s">
        <v>140</v>
      </c>
      <c r="H10174" s="103" t="s">
        <v>649</v>
      </c>
      <c r="I10174" s="103" t="s">
        <v>92</v>
      </c>
      <c r="J10174" s="215">
        <v>432.87</v>
      </c>
      <c r="K10174" s="216" t="s">
        <v>88</v>
      </c>
    </row>
    <row r="10175" spans="1:11" x14ac:dyDescent="0.25">
      <c r="A10175" s="103" t="s">
        <v>809</v>
      </c>
      <c r="B10175" s="103" t="s">
        <v>347</v>
      </c>
      <c r="C10175" s="103" t="s">
        <v>481</v>
      </c>
      <c r="D10175" s="103" t="s">
        <v>494</v>
      </c>
      <c r="E10175" s="111"/>
      <c r="F10175" s="103" t="s">
        <v>495</v>
      </c>
      <c r="G10175" s="103" t="s">
        <v>140</v>
      </c>
      <c r="H10175" s="103" t="s">
        <v>649</v>
      </c>
      <c r="I10175" s="103" t="s">
        <v>92</v>
      </c>
      <c r="J10175" s="215">
        <v>343.97</v>
      </c>
      <c r="K10175" s="216" t="s">
        <v>88</v>
      </c>
    </row>
    <row r="10176" spans="1:11" x14ac:dyDescent="0.25">
      <c r="A10176" s="103" t="s">
        <v>810</v>
      </c>
      <c r="B10176" s="103" t="s">
        <v>347</v>
      </c>
      <c r="C10176" s="103" t="s">
        <v>481</v>
      </c>
      <c r="D10176" s="103" t="s">
        <v>494</v>
      </c>
      <c r="E10176" s="111"/>
      <c r="F10176" s="103" t="s">
        <v>495</v>
      </c>
      <c r="G10176" s="103" t="s">
        <v>140</v>
      </c>
      <c r="H10176" s="103" t="s">
        <v>649</v>
      </c>
      <c r="I10176" s="103" t="s">
        <v>92</v>
      </c>
      <c r="J10176" s="215">
        <v>301.52</v>
      </c>
      <c r="K10176" s="216" t="s">
        <v>88</v>
      </c>
    </row>
    <row r="10177" spans="1:11" x14ac:dyDescent="0.25">
      <c r="A10177" s="103" t="s">
        <v>1038</v>
      </c>
      <c r="B10177" s="103" t="s">
        <v>347</v>
      </c>
      <c r="C10177" s="103" t="s">
        <v>481</v>
      </c>
      <c r="D10177" s="103" t="s">
        <v>494</v>
      </c>
      <c r="E10177" s="111"/>
      <c r="F10177" s="103" t="s">
        <v>495</v>
      </c>
      <c r="G10177" s="103" t="s">
        <v>140</v>
      </c>
      <c r="H10177" s="103" t="s">
        <v>649</v>
      </c>
      <c r="I10177" s="103" t="s">
        <v>92</v>
      </c>
      <c r="J10177" s="215">
        <v>175.18</v>
      </c>
      <c r="K10177" s="216" t="s">
        <v>88</v>
      </c>
    </row>
    <row r="10178" spans="1:11" x14ac:dyDescent="0.25">
      <c r="A10178" s="103" t="s">
        <v>806</v>
      </c>
      <c r="B10178" s="103" t="s">
        <v>347</v>
      </c>
      <c r="C10178" s="103" t="s">
        <v>481</v>
      </c>
      <c r="D10178" s="103" t="s">
        <v>494</v>
      </c>
      <c r="E10178" s="111"/>
      <c r="F10178" s="103" t="s">
        <v>495</v>
      </c>
      <c r="G10178" s="103" t="s">
        <v>140</v>
      </c>
      <c r="H10178" s="103" t="s">
        <v>649</v>
      </c>
      <c r="I10178" s="103" t="s">
        <v>92</v>
      </c>
      <c r="J10178" s="215">
        <v>263.5</v>
      </c>
      <c r="K10178" s="216" t="s">
        <v>88</v>
      </c>
    </row>
    <row r="10179" spans="1:11" x14ac:dyDescent="0.25">
      <c r="A10179" s="103" t="s">
        <v>807</v>
      </c>
      <c r="B10179" s="103" t="s">
        <v>347</v>
      </c>
      <c r="C10179" s="103" t="s">
        <v>481</v>
      </c>
      <c r="D10179" s="103" t="s">
        <v>494</v>
      </c>
      <c r="E10179" s="111"/>
      <c r="F10179" s="103" t="s">
        <v>495</v>
      </c>
      <c r="G10179" s="103" t="s">
        <v>140</v>
      </c>
      <c r="H10179" s="103" t="s">
        <v>649</v>
      </c>
      <c r="I10179" s="103" t="s">
        <v>92</v>
      </c>
      <c r="J10179" s="215">
        <v>770.9</v>
      </c>
      <c r="K10179" s="216" t="s">
        <v>88</v>
      </c>
    </row>
    <row r="10180" spans="1:11" x14ac:dyDescent="0.25">
      <c r="A10180" s="103" t="s">
        <v>808</v>
      </c>
      <c r="B10180" s="103" t="s">
        <v>347</v>
      </c>
      <c r="C10180" s="103" t="s">
        <v>481</v>
      </c>
      <c r="D10180" s="103" t="s">
        <v>494</v>
      </c>
      <c r="E10180" s="111"/>
      <c r="F10180" s="103" t="s">
        <v>495</v>
      </c>
      <c r="G10180" s="103" t="s">
        <v>139</v>
      </c>
      <c r="H10180" s="103" t="s">
        <v>646</v>
      </c>
      <c r="I10180" s="103" t="s">
        <v>92</v>
      </c>
      <c r="J10180" s="215">
        <v>145.03</v>
      </c>
      <c r="K10180" s="216" t="s">
        <v>88</v>
      </c>
    </row>
    <row r="10181" spans="1:11" x14ac:dyDescent="0.25">
      <c r="A10181" s="103" t="s">
        <v>809</v>
      </c>
      <c r="B10181" s="103" t="s">
        <v>347</v>
      </c>
      <c r="C10181" s="103" t="s">
        <v>481</v>
      </c>
      <c r="D10181" s="103" t="s">
        <v>494</v>
      </c>
      <c r="E10181" s="111"/>
      <c r="F10181" s="103" t="s">
        <v>495</v>
      </c>
      <c r="G10181" s="103" t="s">
        <v>139</v>
      </c>
      <c r="H10181" s="103" t="s">
        <v>646</v>
      </c>
      <c r="I10181" s="103" t="s">
        <v>92</v>
      </c>
      <c r="J10181" s="215">
        <v>-14.97</v>
      </c>
      <c r="K10181" s="216" t="s">
        <v>88</v>
      </c>
    </row>
    <row r="10182" spans="1:11" x14ac:dyDescent="0.25">
      <c r="A10182" s="103" t="s">
        <v>810</v>
      </c>
      <c r="B10182" s="103" t="s">
        <v>347</v>
      </c>
      <c r="C10182" s="103" t="s">
        <v>481</v>
      </c>
      <c r="D10182" s="103" t="s">
        <v>494</v>
      </c>
      <c r="E10182" s="111"/>
      <c r="F10182" s="103" t="s">
        <v>495</v>
      </c>
      <c r="G10182" s="103" t="s">
        <v>139</v>
      </c>
      <c r="H10182" s="103" t="s">
        <v>646</v>
      </c>
      <c r="I10182" s="103" t="s">
        <v>92</v>
      </c>
      <c r="J10182" s="215">
        <v>29.94</v>
      </c>
      <c r="K10182" s="216" t="s">
        <v>88</v>
      </c>
    </row>
    <row r="10183" spans="1:11" x14ac:dyDescent="0.25">
      <c r="A10183" s="103" t="s">
        <v>1038</v>
      </c>
      <c r="B10183" s="103" t="s">
        <v>347</v>
      </c>
      <c r="C10183" s="103" t="s">
        <v>481</v>
      </c>
      <c r="D10183" s="103" t="s">
        <v>494</v>
      </c>
      <c r="E10183" s="111"/>
      <c r="F10183" s="103" t="s">
        <v>495</v>
      </c>
      <c r="G10183" s="103" t="s">
        <v>139</v>
      </c>
      <c r="H10183" s="103" t="s">
        <v>646</v>
      </c>
      <c r="I10183" s="103" t="s">
        <v>92</v>
      </c>
      <c r="J10183" s="215">
        <v>13.67</v>
      </c>
      <c r="K10183" s="216" t="s">
        <v>88</v>
      </c>
    </row>
    <row r="10184" spans="1:11" x14ac:dyDescent="0.25">
      <c r="A10184" s="103" t="s">
        <v>806</v>
      </c>
      <c r="B10184" s="103" t="s">
        <v>347</v>
      </c>
      <c r="C10184" s="103" t="s">
        <v>481</v>
      </c>
      <c r="D10184" s="103" t="s">
        <v>494</v>
      </c>
      <c r="E10184" s="111"/>
      <c r="F10184" s="103" t="s">
        <v>495</v>
      </c>
      <c r="G10184" s="103" t="s">
        <v>139</v>
      </c>
      <c r="H10184" s="103" t="s">
        <v>646</v>
      </c>
      <c r="I10184" s="103" t="s">
        <v>92</v>
      </c>
      <c r="J10184" s="215">
        <v>32.630000000000003</v>
      </c>
      <c r="K10184" s="216" t="s">
        <v>88</v>
      </c>
    </row>
    <row r="10185" spans="1:11" x14ac:dyDescent="0.25">
      <c r="A10185" s="103" t="s">
        <v>807</v>
      </c>
      <c r="B10185" s="103" t="s">
        <v>347</v>
      </c>
      <c r="C10185" s="103" t="s">
        <v>481</v>
      </c>
      <c r="D10185" s="103" t="s">
        <v>494</v>
      </c>
      <c r="E10185" s="111"/>
      <c r="F10185" s="103" t="s">
        <v>495</v>
      </c>
      <c r="G10185" s="103" t="s">
        <v>139</v>
      </c>
      <c r="H10185" s="103" t="s">
        <v>646</v>
      </c>
      <c r="I10185" s="103" t="s">
        <v>92</v>
      </c>
      <c r="J10185" s="215">
        <v>22.69</v>
      </c>
      <c r="K10185" s="216" t="s">
        <v>88</v>
      </c>
    </row>
    <row r="10186" spans="1:11" x14ac:dyDescent="0.25">
      <c r="A10186" s="103" t="s">
        <v>808</v>
      </c>
      <c r="B10186" s="103" t="s">
        <v>347</v>
      </c>
      <c r="C10186" s="103" t="s">
        <v>481</v>
      </c>
      <c r="D10186" s="103" t="s">
        <v>494</v>
      </c>
      <c r="E10186" s="111"/>
      <c r="F10186" s="103" t="s">
        <v>495</v>
      </c>
      <c r="G10186" s="103" t="s">
        <v>138</v>
      </c>
      <c r="H10186" s="103" t="s">
        <v>647</v>
      </c>
      <c r="I10186" s="103" t="s">
        <v>92</v>
      </c>
      <c r="J10186" s="215">
        <v>316.20999999999998</v>
      </c>
      <c r="K10186" s="216" t="s">
        <v>88</v>
      </c>
    </row>
    <row r="10187" spans="1:11" x14ac:dyDescent="0.25">
      <c r="A10187" s="103" t="s">
        <v>809</v>
      </c>
      <c r="B10187" s="103" t="s">
        <v>347</v>
      </c>
      <c r="C10187" s="103" t="s">
        <v>481</v>
      </c>
      <c r="D10187" s="103" t="s">
        <v>494</v>
      </c>
      <c r="E10187" s="111"/>
      <c r="F10187" s="103" t="s">
        <v>495</v>
      </c>
      <c r="G10187" s="103" t="s">
        <v>138</v>
      </c>
      <c r="H10187" s="103" t="s">
        <v>647</v>
      </c>
      <c r="I10187" s="103" t="s">
        <v>92</v>
      </c>
      <c r="J10187" s="215">
        <v>345.39</v>
      </c>
      <c r="K10187" s="216" t="s">
        <v>88</v>
      </c>
    </row>
    <row r="10188" spans="1:11" x14ac:dyDescent="0.25">
      <c r="A10188" s="103" t="s">
        <v>810</v>
      </c>
      <c r="B10188" s="103" t="s">
        <v>347</v>
      </c>
      <c r="C10188" s="103" t="s">
        <v>481</v>
      </c>
      <c r="D10188" s="103" t="s">
        <v>494</v>
      </c>
      <c r="E10188" s="111"/>
      <c r="F10188" s="103" t="s">
        <v>495</v>
      </c>
      <c r="G10188" s="103" t="s">
        <v>138</v>
      </c>
      <c r="H10188" s="103" t="s">
        <v>647</v>
      </c>
      <c r="I10188" s="103" t="s">
        <v>92</v>
      </c>
      <c r="J10188" s="215">
        <v>322.02999999999997</v>
      </c>
      <c r="K10188" s="216" t="s">
        <v>88</v>
      </c>
    </row>
    <row r="10189" spans="1:11" x14ac:dyDescent="0.25">
      <c r="A10189" s="103" t="s">
        <v>1038</v>
      </c>
      <c r="B10189" s="103" t="s">
        <v>347</v>
      </c>
      <c r="C10189" s="103" t="s">
        <v>481</v>
      </c>
      <c r="D10189" s="103" t="s">
        <v>494</v>
      </c>
      <c r="E10189" s="111"/>
      <c r="F10189" s="103" t="s">
        <v>495</v>
      </c>
      <c r="G10189" s="103" t="s">
        <v>138</v>
      </c>
      <c r="H10189" s="103" t="s">
        <v>647</v>
      </c>
      <c r="I10189" s="103" t="s">
        <v>92</v>
      </c>
      <c r="J10189" s="215">
        <v>602.32000000000005</v>
      </c>
      <c r="K10189" s="216" t="s">
        <v>88</v>
      </c>
    </row>
    <row r="10190" spans="1:11" x14ac:dyDescent="0.25">
      <c r="A10190" s="103" t="s">
        <v>806</v>
      </c>
      <c r="B10190" s="103" t="s">
        <v>347</v>
      </c>
      <c r="C10190" s="103" t="s">
        <v>481</v>
      </c>
      <c r="D10190" s="103" t="s">
        <v>494</v>
      </c>
      <c r="E10190" s="111"/>
      <c r="F10190" s="103" t="s">
        <v>495</v>
      </c>
      <c r="G10190" s="103" t="s">
        <v>138</v>
      </c>
      <c r="H10190" s="103" t="s">
        <v>647</v>
      </c>
      <c r="I10190" s="103" t="s">
        <v>92</v>
      </c>
      <c r="J10190" s="215">
        <v>22.48</v>
      </c>
      <c r="K10190" s="216" t="s">
        <v>88</v>
      </c>
    </row>
    <row r="10191" spans="1:11" x14ac:dyDescent="0.25">
      <c r="A10191" s="103" t="s">
        <v>807</v>
      </c>
      <c r="B10191" s="103" t="s">
        <v>347</v>
      </c>
      <c r="C10191" s="103" t="s">
        <v>481</v>
      </c>
      <c r="D10191" s="103" t="s">
        <v>494</v>
      </c>
      <c r="E10191" s="111"/>
      <c r="F10191" s="103" t="s">
        <v>495</v>
      </c>
      <c r="G10191" s="103" t="s">
        <v>138</v>
      </c>
      <c r="H10191" s="103" t="s">
        <v>647</v>
      </c>
      <c r="I10191" s="103" t="s">
        <v>92</v>
      </c>
      <c r="J10191" s="215">
        <v>249.97</v>
      </c>
      <c r="K10191" s="216" t="s">
        <v>88</v>
      </c>
    </row>
    <row r="10192" spans="1:11" x14ac:dyDescent="0.25">
      <c r="A10192" s="103" t="s">
        <v>808</v>
      </c>
      <c r="B10192" s="103" t="s">
        <v>347</v>
      </c>
      <c r="C10192" s="103" t="s">
        <v>481</v>
      </c>
      <c r="D10192" s="103" t="s">
        <v>494</v>
      </c>
      <c r="E10192" s="111"/>
      <c r="F10192" s="103" t="s">
        <v>495</v>
      </c>
      <c r="G10192" s="103" t="s">
        <v>136</v>
      </c>
      <c r="H10192" s="103" t="s">
        <v>370</v>
      </c>
      <c r="I10192" s="103" t="s">
        <v>92</v>
      </c>
      <c r="J10192" s="215">
        <v>318.69</v>
      </c>
      <c r="K10192" s="216" t="s">
        <v>88</v>
      </c>
    </row>
    <row r="10193" spans="1:11" x14ac:dyDescent="0.25">
      <c r="A10193" s="103" t="s">
        <v>809</v>
      </c>
      <c r="B10193" s="103" t="s">
        <v>347</v>
      </c>
      <c r="C10193" s="103" t="s">
        <v>481</v>
      </c>
      <c r="D10193" s="103" t="s">
        <v>494</v>
      </c>
      <c r="E10193" s="111"/>
      <c r="F10193" s="103" t="s">
        <v>495</v>
      </c>
      <c r="G10193" s="103" t="s">
        <v>136</v>
      </c>
      <c r="H10193" s="103" t="s">
        <v>370</v>
      </c>
      <c r="I10193" s="103" t="s">
        <v>92</v>
      </c>
      <c r="J10193" s="215">
        <v>73.459999999999994</v>
      </c>
      <c r="K10193" s="216" t="s">
        <v>88</v>
      </c>
    </row>
    <row r="10194" spans="1:11" x14ac:dyDescent="0.25">
      <c r="A10194" s="103" t="s">
        <v>810</v>
      </c>
      <c r="B10194" s="103" t="s">
        <v>347</v>
      </c>
      <c r="C10194" s="103" t="s">
        <v>481</v>
      </c>
      <c r="D10194" s="103" t="s">
        <v>494</v>
      </c>
      <c r="E10194" s="111"/>
      <c r="F10194" s="103" t="s">
        <v>495</v>
      </c>
      <c r="G10194" s="103" t="s">
        <v>136</v>
      </c>
      <c r="H10194" s="103" t="s">
        <v>370</v>
      </c>
      <c r="I10194" s="103" t="s">
        <v>92</v>
      </c>
      <c r="J10194" s="215">
        <v>304.7</v>
      </c>
      <c r="K10194" s="216" t="s">
        <v>88</v>
      </c>
    </row>
    <row r="10195" spans="1:11" x14ac:dyDescent="0.25">
      <c r="A10195" s="103" t="s">
        <v>1038</v>
      </c>
      <c r="B10195" s="103" t="s">
        <v>347</v>
      </c>
      <c r="C10195" s="103" t="s">
        <v>481</v>
      </c>
      <c r="D10195" s="103" t="s">
        <v>494</v>
      </c>
      <c r="E10195" s="111"/>
      <c r="F10195" s="103" t="s">
        <v>495</v>
      </c>
      <c r="G10195" s="103" t="s">
        <v>136</v>
      </c>
      <c r="H10195" s="103" t="s">
        <v>370</v>
      </c>
      <c r="I10195" s="103" t="s">
        <v>92</v>
      </c>
      <c r="J10195" s="215">
        <v>167.67</v>
      </c>
      <c r="K10195" s="216" t="s">
        <v>88</v>
      </c>
    </row>
    <row r="10196" spans="1:11" x14ac:dyDescent="0.25">
      <c r="A10196" s="103" t="s">
        <v>806</v>
      </c>
      <c r="B10196" s="103" t="s">
        <v>347</v>
      </c>
      <c r="C10196" s="103" t="s">
        <v>481</v>
      </c>
      <c r="D10196" s="103" t="s">
        <v>494</v>
      </c>
      <c r="E10196" s="111"/>
      <c r="F10196" s="103" t="s">
        <v>495</v>
      </c>
      <c r="G10196" s="103" t="s">
        <v>136</v>
      </c>
      <c r="H10196" s="103" t="s">
        <v>370</v>
      </c>
      <c r="I10196" s="103" t="s">
        <v>92</v>
      </c>
      <c r="J10196" s="215">
        <v>223.2</v>
      </c>
      <c r="K10196" s="216" t="s">
        <v>88</v>
      </c>
    </row>
    <row r="10197" spans="1:11" x14ac:dyDescent="0.25">
      <c r="A10197" s="103" t="s">
        <v>807</v>
      </c>
      <c r="B10197" s="103" t="s">
        <v>347</v>
      </c>
      <c r="C10197" s="103" t="s">
        <v>481</v>
      </c>
      <c r="D10197" s="103" t="s">
        <v>494</v>
      </c>
      <c r="E10197" s="111"/>
      <c r="F10197" s="103" t="s">
        <v>495</v>
      </c>
      <c r="G10197" s="103" t="s">
        <v>136</v>
      </c>
      <c r="H10197" s="103" t="s">
        <v>370</v>
      </c>
      <c r="I10197" s="103" t="s">
        <v>92</v>
      </c>
      <c r="J10197" s="215">
        <v>564.71</v>
      </c>
      <c r="K10197" s="216" t="s">
        <v>88</v>
      </c>
    </row>
    <row r="10198" spans="1:11" x14ac:dyDescent="0.25">
      <c r="A10198" s="103" t="s">
        <v>808</v>
      </c>
      <c r="B10198" s="103" t="s">
        <v>347</v>
      </c>
      <c r="C10198" s="103" t="s">
        <v>481</v>
      </c>
      <c r="D10198" s="103" t="s">
        <v>494</v>
      </c>
      <c r="E10198" s="111"/>
      <c r="F10198" s="103" t="s">
        <v>495</v>
      </c>
      <c r="G10198" s="103" t="s">
        <v>135</v>
      </c>
      <c r="H10198" s="103" t="s">
        <v>371</v>
      </c>
      <c r="I10198" s="103" t="s">
        <v>92</v>
      </c>
      <c r="J10198" s="215">
        <v>4129.43</v>
      </c>
      <c r="K10198" s="216" t="s">
        <v>88</v>
      </c>
    </row>
    <row r="10199" spans="1:11" x14ac:dyDescent="0.25">
      <c r="A10199" s="103" t="s">
        <v>808</v>
      </c>
      <c r="B10199" s="103" t="s">
        <v>347</v>
      </c>
      <c r="C10199" s="103" t="s">
        <v>481</v>
      </c>
      <c r="D10199" s="103" t="s">
        <v>494</v>
      </c>
      <c r="E10199" s="111"/>
      <c r="F10199" s="103" t="s">
        <v>495</v>
      </c>
      <c r="G10199" s="103" t="s">
        <v>135</v>
      </c>
      <c r="H10199" s="103" t="s">
        <v>371</v>
      </c>
      <c r="I10199" s="103" t="s">
        <v>842</v>
      </c>
      <c r="J10199" s="215">
        <v>163.97</v>
      </c>
      <c r="K10199" s="216" t="s">
        <v>88</v>
      </c>
    </row>
    <row r="10200" spans="1:11" x14ac:dyDescent="0.25">
      <c r="A10200" s="103" t="s">
        <v>809</v>
      </c>
      <c r="B10200" s="103" t="s">
        <v>347</v>
      </c>
      <c r="C10200" s="103" t="s">
        <v>481</v>
      </c>
      <c r="D10200" s="103" t="s">
        <v>494</v>
      </c>
      <c r="E10200" s="111"/>
      <c r="F10200" s="103" t="s">
        <v>495</v>
      </c>
      <c r="G10200" s="103" t="s">
        <v>135</v>
      </c>
      <c r="H10200" s="103" t="s">
        <v>371</v>
      </c>
      <c r="I10200" s="103" t="s">
        <v>92</v>
      </c>
      <c r="J10200" s="215">
        <v>4809.84</v>
      </c>
      <c r="K10200" s="216" t="s">
        <v>88</v>
      </c>
    </row>
    <row r="10201" spans="1:11" x14ac:dyDescent="0.25">
      <c r="A10201" s="103" t="s">
        <v>810</v>
      </c>
      <c r="B10201" s="103" t="s">
        <v>347</v>
      </c>
      <c r="C10201" s="103" t="s">
        <v>481</v>
      </c>
      <c r="D10201" s="103" t="s">
        <v>494</v>
      </c>
      <c r="E10201" s="111"/>
      <c r="F10201" s="103" t="s">
        <v>495</v>
      </c>
      <c r="G10201" s="103" t="s">
        <v>135</v>
      </c>
      <c r="H10201" s="103" t="s">
        <v>371</v>
      </c>
      <c r="I10201" s="103" t="s">
        <v>92</v>
      </c>
      <c r="J10201" s="215">
        <v>94.53</v>
      </c>
      <c r="K10201" s="216" t="s">
        <v>88</v>
      </c>
    </row>
    <row r="10202" spans="1:11" x14ac:dyDescent="0.25">
      <c r="A10202" s="103" t="s">
        <v>1038</v>
      </c>
      <c r="B10202" s="103" t="s">
        <v>347</v>
      </c>
      <c r="C10202" s="103" t="s">
        <v>481</v>
      </c>
      <c r="D10202" s="103" t="s">
        <v>494</v>
      </c>
      <c r="E10202" s="111"/>
      <c r="F10202" s="103" t="s">
        <v>495</v>
      </c>
      <c r="G10202" s="103" t="s">
        <v>135</v>
      </c>
      <c r="H10202" s="103" t="s">
        <v>371</v>
      </c>
      <c r="I10202" s="103" t="s">
        <v>92</v>
      </c>
      <c r="J10202" s="215">
        <v>3073.61</v>
      </c>
      <c r="K10202" s="216" t="s">
        <v>88</v>
      </c>
    </row>
    <row r="10203" spans="1:11" x14ac:dyDescent="0.25">
      <c r="A10203" s="103" t="s">
        <v>1038</v>
      </c>
      <c r="B10203" s="103" t="s">
        <v>347</v>
      </c>
      <c r="C10203" s="103" t="s">
        <v>481</v>
      </c>
      <c r="D10203" s="103" t="s">
        <v>494</v>
      </c>
      <c r="E10203" s="111"/>
      <c r="F10203" s="103" t="s">
        <v>495</v>
      </c>
      <c r="G10203" s="103" t="s">
        <v>135</v>
      </c>
      <c r="H10203" s="103" t="s">
        <v>371</v>
      </c>
      <c r="I10203" s="103" t="s">
        <v>842</v>
      </c>
      <c r="J10203" s="215">
        <v>538.87</v>
      </c>
      <c r="K10203" s="216" t="s">
        <v>88</v>
      </c>
    </row>
    <row r="10204" spans="1:11" x14ac:dyDescent="0.25">
      <c r="A10204" s="103" t="s">
        <v>806</v>
      </c>
      <c r="B10204" s="103" t="s">
        <v>347</v>
      </c>
      <c r="C10204" s="103" t="s">
        <v>481</v>
      </c>
      <c r="D10204" s="103" t="s">
        <v>494</v>
      </c>
      <c r="E10204" s="111"/>
      <c r="F10204" s="103" t="s">
        <v>495</v>
      </c>
      <c r="G10204" s="103" t="s">
        <v>135</v>
      </c>
      <c r="H10204" s="103" t="s">
        <v>371</v>
      </c>
      <c r="I10204" s="103" t="s">
        <v>92</v>
      </c>
      <c r="J10204" s="215">
        <v>3824.41</v>
      </c>
      <c r="K10204" s="216" t="s">
        <v>88</v>
      </c>
    </row>
    <row r="10205" spans="1:11" x14ac:dyDescent="0.25">
      <c r="A10205" s="103" t="s">
        <v>806</v>
      </c>
      <c r="B10205" s="103" t="s">
        <v>347</v>
      </c>
      <c r="C10205" s="103" t="s">
        <v>481</v>
      </c>
      <c r="D10205" s="103" t="s">
        <v>494</v>
      </c>
      <c r="E10205" s="111"/>
      <c r="F10205" s="103" t="s">
        <v>495</v>
      </c>
      <c r="G10205" s="103" t="s">
        <v>135</v>
      </c>
      <c r="H10205" s="103" t="s">
        <v>371</v>
      </c>
      <c r="I10205" s="103" t="s">
        <v>842</v>
      </c>
      <c r="J10205" s="215">
        <v>127.79</v>
      </c>
      <c r="K10205" s="216" t="s">
        <v>88</v>
      </c>
    </row>
    <row r="10206" spans="1:11" x14ac:dyDescent="0.25">
      <c r="A10206" s="103" t="s">
        <v>807</v>
      </c>
      <c r="B10206" s="103" t="s">
        <v>347</v>
      </c>
      <c r="C10206" s="103" t="s">
        <v>481</v>
      </c>
      <c r="D10206" s="103" t="s">
        <v>494</v>
      </c>
      <c r="E10206" s="111"/>
      <c r="F10206" s="103" t="s">
        <v>495</v>
      </c>
      <c r="G10206" s="103" t="s">
        <v>135</v>
      </c>
      <c r="H10206" s="103" t="s">
        <v>371</v>
      </c>
      <c r="I10206" s="103" t="s">
        <v>92</v>
      </c>
      <c r="J10206" s="215">
        <v>3941.73</v>
      </c>
      <c r="K10206" s="216" t="s">
        <v>88</v>
      </c>
    </row>
    <row r="10207" spans="1:11" x14ac:dyDescent="0.25">
      <c r="A10207" s="103" t="s">
        <v>807</v>
      </c>
      <c r="B10207" s="103" t="s">
        <v>347</v>
      </c>
      <c r="C10207" s="103" t="s">
        <v>481</v>
      </c>
      <c r="D10207" s="103" t="s">
        <v>494</v>
      </c>
      <c r="E10207" s="111"/>
      <c r="F10207" s="103" t="s">
        <v>495</v>
      </c>
      <c r="G10207" s="103" t="s">
        <v>135</v>
      </c>
      <c r="H10207" s="103" t="s">
        <v>371</v>
      </c>
      <c r="I10207" s="103" t="s">
        <v>842</v>
      </c>
      <c r="J10207" s="215">
        <v>316.04000000000002</v>
      </c>
      <c r="K10207" s="216" t="s">
        <v>88</v>
      </c>
    </row>
    <row r="10208" spans="1:11" x14ac:dyDescent="0.25">
      <c r="A10208" s="103" t="s">
        <v>808</v>
      </c>
      <c r="B10208" s="103" t="s">
        <v>347</v>
      </c>
      <c r="C10208" s="103" t="s">
        <v>481</v>
      </c>
      <c r="D10208" s="103" t="s">
        <v>494</v>
      </c>
      <c r="E10208" s="111"/>
      <c r="F10208" s="103" t="s">
        <v>495</v>
      </c>
      <c r="G10208" s="103" t="s">
        <v>121</v>
      </c>
      <c r="H10208" s="103" t="s">
        <v>372</v>
      </c>
      <c r="I10208" s="103" t="s">
        <v>92</v>
      </c>
      <c r="J10208" s="215">
        <v>3090.66</v>
      </c>
      <c r="K10208" s="216" t="s">
        <v>88</v>
      </c>
    </row>
    <row r="10209" spans="1:11" x14ac:dyDescent="0.25">
      <c r="A10209" s="103" t="s">
        <v>808</v>
      </c>
      <c r="B10209" s="103" t="s">
        <v>347</v>
      </c>
      <c r="C10209" s="103" t="s">
        <v>481</v>
      </c>
      <c r="D10209" s="103" t="s">
        <v>494</v>
      </c>
      <c r="E10209" s="111"/>
      <c r="F10209" s="103" t="s">
        <v>495</v>
      </c>
      <c r="G10209" s="103" t="s">
        <v>121</v>
      </c>
      <c r="H10209" s="103" t="s">
        <v>372</v>
      </c>
      <c r="I10209" s="103" t="s">
        <v>842</v>
      </c>
      <c r="J10209" s="215">
        <v>12.22</v>
      </c>
      <c r="K10209" s="216" t="s">
        <v>88</v>
      </c>
    </row>
    <row r="10210" spans="1:11" x14ac:dyDescent="0.25">
      <c r="A10210" s="103" t="s">
        <v>809</v>
      </c>
      <c r="B10210" s="103" t="s">
        <v>347</v>
      </c>
      <c r="C10210" s="103" t="s">
        <v>481</v>
      </c>
      <c r="D10210" s="103" t="s">
        <v>494</v>
      </c>
      <c r="E10210" s="111"/>
      <c r="F10210" s="103" t="s">
        <v>495</v>
      </c>
      <c r="G10210" s="103" t="s">
        <v>121</v>
      </c>
      <c r="H10210" s="103" t="s">
        <v>372</v>
      </c>
      <c r="I10210" s="103" t="s">
        <v>92</v>
      </c>
      <c r="J10210" s="215">
        <v>2757.63</v>
      </c>
      <c r="K10210" s="216" t="s">
        <v>88</v>
      </c>
    </row>
    <row r="10211" spans="1:11" x14ac:dyDescent="0.25">
      <c r="A10211" s="103" t="s">
        <v>809</v>
      </c>
      <c r="B10211" s="103" t="s">
        <v>347</v>
      </c>
      <c r="C10211" s="103" t="s">
        <v>481</v>
      </c>
      <c r="D10211" s="103" t="s">
        <v>494</v>
      </c>
      <c r="E10211" s="111"/>
      <c r="F10211" s="103" t="s">
        <v>495</v>
      </c>
      <c r="G10211" s="103" t="s">
        <v>121</v>
      </c>
      <c r="H10211" s="103" t="s">
        <v>372</v>
      </c>
      <c r="I10211" s="103" t="s">
        <v>842</v>
      </c>
      <c r="J10211" s="215">
        <v>29.73</v>
      </c>
      <c r="K10211" s="216" t="s">
        <v>88</v>
      </c>
    </row>
    <row r="10212" spans="1:11" x14ac:dyDescent="0.25">
      <c r="A10212" s="103" t="s">
        <v>810</v>
      </c>
      <c r="B10212" s="103" t="s">
        <v>347</v>
      </c>
      <c r="C10212" s="103" t="s">
        <v>481</v>
      </c>
      <c r="D10212" s="103" t="s">
        <v>494</v>
      </c>
      <c r="E10212" s="111"/>
      <c r="F10212" s="103" t="s">
        <v>495</v>
      </c>
      <c r="G10212" s="103" t="s">
        <v>121</v>
      </c>
      <c r="H10212" s="103" t="s">
        <v>372</v>
      </c>
      <c r="I10212" s="103" t="s">
        <v>92</v>
      </c>
      <c r="J10212" s="215">
        <v>3289.15</v>
      </c>
      <c r="K10212" s="216" t="s">
        <v>88</v>
      </c>
    </row>
    <row r="10213" spans="1:11" x14ac:dyDescent="0.25">
      <c r="A10213" s="103" t="s">
        <v>810</v>
      </c>
      <c r="B10213" s="103" t="s">
        <v>347</v>
      </c>
      <c r="C10213" s="103" t="s">
        <v>481</v>
      </c>
      <c r="D10213" s="103" t="s">
        <v>494</v>
      </c>
      <c r="E10213" s="111"/>
      <c r="F10213" s="103" t="s">
        <v>495</v>
      </c>
      <c r="G10213" s="103" t="s">
        <v>121</v>
      </c>
      <c r="H10213" s="103" t="s">
        <v>372</v>
      </c>
      <c r="I10213" s="103" t="s">
        <v>842</v>
      </c>
      <c r="J10213" s="215">
        <v>102</v>
      </c>
      <c r="K10213" s="216" t="s">
        <v>88</v>
      </c>
    </row>
    <row r="10214" spans="1:11" x14ac:dyDescent="0.25">
      <c r="A10214" s="103" t="s">
        <v>1038</v>
      </c>
      <c r="B10214" s="103" t="s">
        <v>347</v>
      </c>
      <c r="C10214" s="103" t="s">
        <v>481</v>
      </c>
      <c r="D10214" s="103" t="s">
        <v>494</v>
      </c>
      <c r="E10214" s="111"/>
      <c r="F10214" s="103" t="s">
        <v>495</v>
      </c>
      <c r="G10214" s="103" t="s">
        <v>121</v>
      </c>
      <c r="H10214" s="103" t="s">
        <v>372</v>
      </c>
      <c r="I10214" s="103" t="s">
        <v>92</v>
      </c>
      <c r="J10214" s="215">
        <v>3459.4</v>
      </c>
      <c r="K10214" s="216" t="s">
        <v>88</v>
      </c>
    </row>
    <row r="10215" spans="1:11" x14ac:dyDescent="0.25">
      <c r="A10215" s="103" t="s">
        <v>1038</v>
      </c>
      <c r="B10215" s="103" t="s">
        <v>347</v>
      </c>
      <c r="C10215" s="103" t="s">
        <v>481</v>
      </c>
      <c r="D10215" s="103" t="s">
        <v>494</v>
      </c>
      <c r="E10215" s="111"/>
      <c r="F10215" s="103" t="s">
        <v>495</v>
      </c>
      <c r="G10215" s="103" t="s">
        <v>121</v>
      </c>
      <c r="H10215" s="103" t="s">
        <v>372</v>
      </c>
      <c r="I10215" s="103" t="s">
        <v>842</v>
      </c>
      <c r="J10215" s="215">
        <v>1455.82</v>
      </c>
      <c r="K10215" s="216" t="s">
        <v>88</v>
      </c>
    </row>
    <row r="10216" spans="1:11" x14ac:dyDescent="0.25">
      <c r="A10216" s="103" t="s">
        <v>806</v>
      </c>
      <c r="B10216" s="103" t="s">
        <v>347</v>
      </c>
      <c r="C10216" s="103" t="s">
        <v>481</v>
      </c>
      <c r="D10216" s="103" t="s">
        <v>494</v>
      </c>
      <c r="E10216" s="111"/>
      <c r="F10216" s="103" t="s">
        <v>495</v>
      </c>
      <c r="G10216" s="103" t="s">
        <v>121</v>
      </c>
      <c r="H10216" s="103" t="s">
        <v>372</v>
      </c>
      <c r="I10216" s="103" t="s">
        <v>92</v>
      </c>
      <c r="J10216" s="215">
        <v>3529.98</v>
      </c>
      <c r="K10216" s="216" t="s">
        <v>88</v>
      </c>
    </row>
    <row r="10217" spans="1:11" x14ac:dyDescent="0.25">
      <c r="A10217" s="103" t="s">
        <v>806</v>
      </c>
      <c r="B10217" s="103" t="s">
        <v>347</v>
      </c>
      <c r="C10217" s="103" t="s">
        <v>481</v>
      </c>
      <c r="D10217" s="103" t="s">
        <v>494</v>
      </c>
      <c r="E10217" s="111"/>
      <c r="F10217" s="103" t="s">
        <v>495</v>
      </c>
      <c r="G10217" s="103" t="s">
        <v>121</v>
      </c>
      <c r="H10217" s="103" t="s">
        <v>372</v>
      </c>
      <c r="I10217" s="103" t="s">
        <v>842</v>
      </c>
      <c r="J10217" s="215">
        <v>162.18</v>
      </c>
      <c r="K10217" s="216" t="s">
        <v>88</v>
      </c>
    </row>
    <row r="10218" spans="1:11" x14ac:dyDescent="0.25">
      <c r="A10218" s="103" t="s">
        <v>807</v>
      </c>
      <c r="B10218" s="103" t="s">
        <v>347</v>
      </c>
      <c r="C10218" s="103" t="s">
        <v>481</v>
      </c>
      <c r="D10218" s="103" t="s">
        <v>494</v>
      </c>
      <c r="E10218" s="111"/>
      <c r="F10218" s="103" t="s">
        <v>495</v>
      </c>
      <c r="G10218" s="103" t="s">
        <v>121</v>
      </c>
      <c r="H10218" s="103" t="s">
        <v>372</v>
      </c>
      <c r="I10218" s="103" t="s">
        <v>92</v>
      </c>
      <c r="J10218" s="215">
        <v>3562.15</v>
      </c>
      <c r="K10218" s="216" t="s">
        <v>88</v>
      </c>
    </row>
    <row r="10219" spans="1:11" x14ac:dyDescent="0.25">
      <c r="A10219" s="103" t="s">
        <v>807</v>
      </c>
      <c r="B10219" s="103" t="s">
        <v>347</v>
      </c>
      <c r="C10219" s="103" t="s">
        <v>481</v>
      </c>
      <c r="D10219" s="103" t="s">
        <v>494</v>
      </c>
      <c r="E10219" s="111"/>
      <c r="F10219" s="103" t="s">
        <v>495</v>
      </c>
      <c r="G10219" s="103" t="s">
        <v>121</v>
      </c>
      <c r="H10219" s="103" t="s">
        <v>372</v>
      </c>
      <c r="I10219" s="103" t="s">
        <v>842</v>
      </c>
      <c r="J10219" s="215">
        <v>185.4</v>
      </c>
      <c r="K10219" s="216" t="s">
        <v>88</v>
      </c>
    </row>
    <row r="10220" spans="1:11" x14ac:dyDescent="0.25">
      <c r="A10220" s="103" t="s">
        <v>808</v>
      </c>
      <c r="B10220" s="103" t="s">
        <v>347</v>
      </c>
      <c r="C10220" s="103" t="s">
        <v>481</v>
      </c>
      <c r="D10220" s="103" t="s">
        <v>494</v>
      </c>
      <c r="E10220" s="111"/>
      <c r="F10220" s="103" t="s">
        <v>495</v>
      </c>
      <c r="G10220" s="103" t="s">
        <v>203</v>
      </c>
      <c r="H10220" s="103" t="s">
        <v>477</v>
      </c>
      <c r="I10220" s="103" t="s">
        <v>92</v>
      </c>
      <c r="J10220" s="215">
        <v>1659.27</v>
      </c>
      <c r="K10220" s="216" t="s">
        <v>88</v>
      </c>
    </row>
    <row r="10221" spans="1:11" x14ac:dyDescent="0.25">
      <c r="A10221" s="103" t="s">
        <v>808</v>
      </c>
      <c r="B10221" s="103" t="s">
        <v>347</v>
      </c>
      <c r="C10221" s="103" t="s">
        <v>481</v>
      </c>
      <c r="D10221" s="103" t="s">
        <v>494</v>
      </c>
      <c r="E10221" s="111"/>
      <c r="F10221" s="103" t="s">
        <v>495</v>
      </c>
      <c r="G10221" s="103" t="s">
        <v>203</v>
      </c>
      <c r="H10221" s="103" t="s">
        <v>477</v>
      </c>
      <c r="I10221" s="103" t="s">
        <v>842</v>
      </c>
      <c r="J10221" s="215">
        <v>140.26</v>
      </c>
      <c r="K10221" s="216" t="s">
        <v>88</v>
      </c>
    </row>
    <row r="10222" spans="1:11" x14ac:dyDescent="0.25">
      <c r="A10222" s="103" t="s">
        <v>809</v>
      </c>
      <c r="B10222" s="103" t="s">
        <v>347</v>
      </c>
      <c r="C10222" s="103" t="s">
        <v>481</v>
      </c>
      <c r="D10222" s="103" t="s">
        <v>494</v>
      </c>
      <c r="E10222" s="111"/>
      <c r="F10222" s="103" t="s">
        <v>495</v>
      </c>
      <c r="G10222" s="103" t="s">
        <v>203</v>
      </c>
      <c r="H10222" s="103" t="s">
        <v>477</v>
      </c>
      <c r="I10222" s="103" t="s">
        <v>92</v>
      </c>
      <c r="J10222" s="215">
        <v>1715.78</v>
      </c>
      <c r="K10222" s="216" t="s">
        <v>88</v>
      </c>
    </row>
    <row r="10223" spans="1:11" x14ac:dyDescent="0.25">
      <c r="A10223" s="103" t="s">
        <v>810</v>
      </c>
      <c r="B10223" s="103" t="s">
        <v>347</v>
      </c>
      <c r="C10223" s="103" t="s">
        <v>481</v>
      </c>
      <c r="D10223" s="103" t="s">
        <v>494</v>
      </c>
      <c r="E10223" s="111"/>
      <c r="F10223" s="103" t="s">
        <v>495</v>
      </c>
      <c r="G10223" s="103" t="s">
        <v>203</v>
      </c>
      <c r="H10223" s="103" t="s">
        <v>477</v>
      </c>
      <c r="I10223" s="103" t="s">
        <v>92</v>
      </c>
      <c r="J10223" s="215">
        <v>1033.51</v>
      </c>
      <c r="K10223" s="216" t="s">
        <v>88</v>
      </c>
    </row>
    <row r="10224" spans="1:11" x14ac:dyDescent="0.25">
      <c r="A10224" s="103" t="s">
        <v>1038</v>
      </c>
      <c r="B10224" s="103" t="s">
        <v>347</v>
      </c>
      <c r="C10224" s="103" t="s">
        <v>481</v>
      </c>
      <c r="D10224" s="103" t="s">
        <v>494</v>
      </c>
      <c r="E10224" s="111"/>
      <c r="F10224" s="103" t="s">
        <v>495</v>
      </c>
      <c r="G10224" s="103" t="s">
        <v>203</v>
      </c>
      <c r="H10224" s="103" t="s">
        <v>477</v>
      </c>
      <c r="I10224" s="103" t="s">
        <v>92</v>
      </c>
      <c r="J10224" s="215">
        <v>1897.26</v>
      </c>
      <c r="K10224" s="216" t="s">
        <v>88</v>
      </c>
    </row>
    <row r="10225" spans="1:11" x14ac:dyDescent="0.25">
      <c r="A10225" s="103" t="s">
        <v>806</v>
      </c>
      <c r="B10225" s="103" t="s">
        <v>347</v>
      </c>
      <c r="C10225" s="103" t="s">
        <v>481</v>
      </c>
      <c r="D10225" s="103" t="s">
        <v>494</v>
      </c>
      <c r="E10225" s="111"/>
      <c r="F10225" s="103" t="s">
        <v>495</v>
      </c>
      <c r="G10225" s="103" t="s">
        <v>203</v>
      </c>
      <c r="H10225" s="103" t="s">
        <v>477</v>
      </c>
      <c r="I10225" s="103" t="s">
        <v>92</v>
      </c>
      <c r="J10225" s="215">
        <v>1897.31</v>
      </c>
      <c r="K10225" s="216" t="s">
        <v>88</v>
      </c>
    </row>
    <row r="10226" spans="1:11" x14ac:dyDescent="0.25">
      <c r="A10226" s="103" t="s">
        <v>806</v>
      </c>
      <c r="B10226" s="103" t="s">
        <v>347</v>
      </c>
      <c r="C10226" s="103" t="s">
        <v>481</v>
      </c>
      <c r="D10226" s="103" t="s">
        <v>494</v>
      </c>
      <c r="E10226" s="111"/>
      <c r="F10226" s="103" t="s">
        <v>495</v>
      </c>
      <c r="G10226" s="103" t="s">
        <v>203</v>
      </c>
      <c r="H10226" s="103" t="s">
        <v>477</v>
      </c>
      <c r="I10226" s="103" t="s">
        <v>842</v>
      </c>
      <c r="J10226" s="215">
        <v>198.53</v>
      </c>
      <c r="K10226" s="216" t="s">
        <v>88</v>
      </c>
    </row>
    <row r="10227" spans="1:11" x14ac:dyDescent="0.25">
      <c r="A10227" s="103" t="s">
        <v>807</v>
      </c>
      <c r="B10227" s="103" t="s">
        <v>347</v>
      </c>
      <c r="C10227" s="103" t="s">
        <v>481</v>
      </c>
      <c r="D10227" s="103" t="s">
        <v>494</v>
      </c>
      <c r="E10227" s="111"/>
      <c r="F10227" s="103" t="s">
        <v>495</v>
      </c>
      <c r="G10227" s="103" t="s">
        <v>203</v>
      </c>
      <c r="H10227" s="103" t="s">
        <v>477</v>
      </c>
      <c r="I10227" s="103" t="s">
        <v>92</v>
      </c>
      <c r="J10227" s="215">
        <v>1916.56</v>
      </c>
      <c r="K10227" s="216" t="s">
        <v>88</v>
      </c>
    </row>
    <row r="10228" spans="1:11" x14ac:dyDescent="0.25">
      <c r="A10228" s="103" t="s">
        <v>807</v>
      </c>
      <c r="B10228" s="103" t="s">
        <v>347</v>
      </c>
      <c r="C10228" s="103" t="s">
        <v>481</v>
      </c>
      <c r="D10228" s="103" t="s">
        <v>494</v>
      </c>
      <c r="E10228" s="111"/>
      <c r="F10228" s="103" t="s">
        <v>495</v>
      </c>
      <c r="G10228" s="103" t="s">
        <v>203</v>
      </c>
      <c r="H10228" s="103" t="s">
        <v>477</v>
      </c>
      <c r="I10228" s="103" t="s">
        <v>842</v>
      </c>
      <c r="J10228" s="215">
        <v>61.84</v>
      </c>
      <c r="K10228" s="216" t="s">
        <v>88</v>
      </c>
    </row>
    <row r="10229" spans="1:11" x14ac:dyDescent="0.25">
      <c r="A10229" s="103" t="s">
        <v>808</v>
      </c>
      <c r="B10229" s="103" t="s">
        <v>347</v>
      </c>
      <c r="C10229" s="103" t="s">
        <v>481</v>
      </c>
      <c r="D10229" s="103" t="s">
        <v>494</v>
      </c>
      <c r="E10229" s="111"/>
      <c r="F10229" s="103" t="s">
        <v>495</v>
      </c>
      <c r="G10229" s="103" t="s">
        <v>167</v>
      </c>
      <c r="H10229" s="103" t="s">
        <v>373</v>
      </c>
      <c r="I10229" s="103" t="s">
        <v>92</v>
      </c>
      <c r="J10229" s="215">
        <v>6334.95</v>
      </c>
      <c r="K10229" s="216" t="s">
        <v>88</v>
      </c>
    </row>
    <row r="10230" spans="1:11" x14ac:dyDescent="0.25">
      <c r="A10230" s="103" t="s">
        <v>808</v>
      </c>
      <c r="B10230" s="103" t="s">
        <v>347</v>
      </c>
      <c r="C10230" s="103" t="s">
        <v>481</v>
      </c>
      <c r="D10230" s="103" t="s">
        <v>494</v>
      </c>
      <c r="E10230" s="111"/>
      <c r="F10230" s="103" t="s">
        <v>495</v>
      </c>
      <c r="G10230" s="103" t="s">
        <v>167</v>
      </c>
      <c r="H10230" s="103" t="s">
        <v>373</v>
      </c>
      <c r="I10230" s="103" t="s">
        <v>842</v>
      </c>
      <c r="J10230" s="215">
        <v>218</v>
      </c>
      <c r="K10230" s="216" t="s">
        <v>88</v>
      </c>
    </row>
    <row r="10231" spans="1:11" x14ac:dyDescent="0.25">
      <c r="A10231" s="103" t="s">
        <v>809</v>
      </c>
      <c r="B10231" s="103" t="s">
        <v>347</v>
      </c>
      <c r="C10231" s="103" t="s">
        <v>481</v>
      </c>
      <c r="D10231" s="103" t="s">
        <v>494</v>
      </c>
      <c r="E10231" s="111"/>
      <c r="F10231" s="103" t="s">
        <v>495</v>
      </c>
      <c r="G10231" s="103" t="s">
        <v>167</v>
      </c>
      <c r="H10231" s="103" t="s">
        <v>373</v>
      </c>
      <c r="I10231" s="103" t="s">
        <v>92</v>
      </c>
      <c r="J10231" s="215">
        <v>5329.51</v>
      </c>
      <c r="K10231" s="216" t="s">
        <v>88</v>
      </c>
    </row>
    <row r="10232" spans="1:11" x14ac:dyDescent="0.25">
      <c r="A10232" s="103" t="s">
        <v>809</v>
      </c>
      <c r="B10232" s="103" t="s">
        <v>347</v>
      </c>
      <c r="C10232" s="103" t="s">
        <v>481</v>
      </c>
      <c r="D10232" s="103" t="s">
        <v>494</v>
      </c>
      <c r="E10232" s="111"/>
      <c r="F10232" s="103" t="s">
        <v>495</v>
      </c>
      <c r="G10232" s="103" t="s">
        <v>167</v>
      </c>
      <c r="H10232" s="103" t="s">
        <v>373</v>
      </c>
      <c r="I10232" s="103" t="s">
        <v>842</v>
      </c>
      <c r="J10232" s="215">
        <v>15.21</v>
      </c>
      <c r="K10232" s="216" t="s">
        <v>88</v>
      </c>
    </row>
    <row r="10233" spans="1:11" x14ac:dyDescent="0.25">
      <c r="A10233" s="103" t="s">
        <v>810</v>
      </c>
      <c r="B10233" s="103" t="s">
        <v>347</v>
      </c>
      <c r="C10233" s="103" t="s">
        <v>481</v>
      </c>
      <c r="D10233" s="103" t="s">
        <v>494</v>
      </c>
      <c r="E10233" s="111"/>
      <c r="F10233" s="103" t="s">
        <v>495</v>
      </c>
      <c r="G10233" s="103" t="s">
        <v>167</v>
      </c>
      <c r="H10233" s="103" t="s">
        <v>373</v>
      </c>
      <c r="I10233" s="103" t="s">
        <v>92</v>
      </c>
      <c r="J10233" s="215">
        <v>5051.1400000000003</v>
      </c>
      <c r="K10233" s="216" t="s">
        <v>88</v>
      </c>
    </row>
    <row r="10234" spans="1:11" x14ac:dyDescent="0.25">
      <c r="A10234" s="103" t="s">
        <v>1038</v>
      </c>
      <c r="B10234" s="103" t="s">
        <v>347</v>
      </c>
      <c r="C10234" s="103" t="s">
        <v>481</v>
      </c>
      <c r="D10234" s="103" t="s">
        <v>494</v>
      </c>
      <c r="E10234" s="111"/>
      <c r="F10234" s="103" t="s">
        <v>495</v>
      </c>
      <c r="G10234" s="103" t="s">
        <v>167</v>
      </c>
      <c r="H10234" s="103" t="s">
        <v>373</v>
      </c>
      <c r="I10234" s="103" t="s">
        <v>92</v>
      </c>
      <c r="J10234" s="215">
        <v>6747.75</v>
      </c>
      <c r="K10234" s="216" t="s">
        <v>88</v>
      </c>
    </row>
    <row r="10235" spans="1:11" x14ac:dyDescent="0.25">
      <c r="A10235" s="103" t="s">
        <v>1038</v>
      </c>
      <c r="B10235" s="103" t="s">
        <v>347</v>
      </c>
      <c r="C10235" s="103" t="s">
        <v>481</v>
      </c>
      <c r="D10235" s="103" t="s">
        <v>494</v>
      </c>
      <c r="E10235" s="111"/>
      <c r="F10235" s="103" t="s">
        <v>495</v>
      </c>
      <c r="G10235" s="103" t="s">
        <v>167</v>
      </c>
      <c r="H10235" s="103" t="s">
        <v>373</v>
      </c>
      <c r="I10235" s="103" t="s">
        <v>842</v>
      </c>
      <c r="J10235" s="215">
        <v>26.67</v>
      </c>
      <c r="K10235" s="216" t="s">
        <v>88</v>
      </c>
    </row>
    <row r="10236" spans="1:11" x14ac:dyDescent="0.25">
      <c r="A10236" s="103" t="s">
        <v>806</v>
      </c>
      <c r="B10236" s="103" t="s">
        <v>347</v>
      </c>
      <c r="C10236" s="103" t="s">
        <v>481</v>
      </c>
      <c r="D10236" s="103" t="s">
        <v>494</v>
      </c>
      <c r="E10236" s="111"/>
      <c r="F10236" s="103" t="s">
        <v>495</v>
      </c>
      <c r="G10236" s="103" t="s">
        <v>167</v>
      </c>
      <c r="H10236" s="103" t="s">
        <v>373</v>
      </c>
      <c r="I10236" s="103" t="s">
        <v>92</v>
      </c>
      <c r="J10236" s="215">
        <v>6603.48</v>
      </c>
      <c r="K10236" s="216" t="s">
        <v>88</v>
      </c>
    </row>
    <row r="10237" spans="1:11" x14ac:dyDescent="0.25">
      <c r="A10237" s="103" t="s">
        <v>806</v>
      </c>
      <c r="B10237" s="103" t="s">
        <v>347</v>
      </c>
      <c r="C10237" s="103" t="s">
        <v>481</v>
      </c>
      <c r="D10237" s="103" t="s">
        <v>494</v>
      </c>
      <c r="E10237" s="111"/>
      <c r="F10237" s="103" t="s">
        <v>495</v>
      </c>
      <c r="G10237" s="103" t="s">
        <v>167</v>
      </c>
      <c r="H10237" s="103" t="s">
        <v>373</v>
      </c>
      <c r="I10237" s="103" t="s">
        <v>842</v>
      </c>
      <c r="J10237" s="215">
        <v>82.03</v>
      </c>
      <c r="K10237" s="216" t="s">
        <v>88</v>
      </c>
    </row>
    <row r="10238" spans="1:11" x14ac:dyDescent="0.25">
      <c r="A10238" s="103" t="s">
        <v>807</v>
      </c>
      <c r="B10238" s="103" t="s">
        <v>347</v>
      </c>
      <c r="C10238" s="103" t="s">
        <v>481</v>
      </c>
      <c r="D10238" s="103" t="s">
        <v>494</v>
      </c>
      <c r="E10238" s="111"/>
      <c r="F10238" s="103" t="s">
        <v>495</v>
      </c>
      <c r="G10238" s="103" t="s">
        <v>167</v>
      </c>
      <c r="H10238" s="103" t="s">
        <v>373</v>
      </c>
      <c r="I10238" s="103" t="s">
        <v>92</v>
      </c>
      <c r="J10238" s="215">
        <v>4742.4399999999996</v>
      </c>
      <c r="K10238" s="216" t="s">
        <v>88</v>
      </c>
    </row>
    <row r="10239" spans="1:11" x14ac:dyDescent="0.25">
      <c r="A10239" s="103" t="s">
        <v>808</v>
      </c>
      <c r="B10239" s="103" t="s">
        <v>347</v>
      </c>
      <c r="C10239" s="103" t="s">
        <v>481</v>
      </c>
      <c r="D10239" s="103" t="s">
        <v>494</v>
      </c>
      <c r="E10239" s="111"/>
      <c r="F10239" s="103" t="s">
        <v>495</v>
      </c>
      <c r="G10239" s="103" t="s">
        <v>134</v>
      </c>
      <c r="H10239" s="103" t="s">
        <v>374</v>
      </c>
      <c r="I10239" s="103" t="s">
        <v>92</v>
      </c>
      <c r="J10239" s="215">
        <v>5940.81</v>
      </c>
      <c r="K10239" s="216" t="s">
        <v>88</v>
      </c>
    </row>
    <row r="10240" spans="1:11" x14ac:dyDescent="0.25">
      <c r="A10240" s="103" t="s">
        <v>809</v>
      </c>
      <c r="B10240" s="103" t="s">
        <v>347</v>
      </c>
      <c r="C10240" s="103" t="s">
        <v>481</v>
      </c>
      <c r="D10240" s="103" t="s">
        <v>494</v>
      </c>
      <c r="E10240" s="111"/>
      <c r="F10240" s="103" t="s">
        <v>495</v>
      </c>
      <c r="G10240" s="103" t="s">
        <v>134</v>
      </c>
      <c r="H10240" s="103" t="s">
        <v>374</v>
      </c>
      <c r="I10240" s="103" t="s">
        <v>92</v>
      </c>
      <c r="J10240" s="215">
        <v>5491.62</v>
      </c>
      <c r="K10240" s="216" t="s">
        <v>88</v>
      </c>
    </row>
    <row r="10241" spans="1:11" x14ac:dyDescent="0.25">
      <c r="A10241" s="103" t="s">
        <v>810</v>
      </c>
      <c r="B10241" s="103" t="s">
        <v>347</v>
      </c>
      <c r="C10241" s="103" t="s">
        <v>481</v>
      </c>
      <c r="D10241" s="103" t="s">
        <v>494</v>
      </c>
      <c r="E10241" s="111"/>
      <c r="F10241" s="103" t="s">
        <v>495</v>
      </c>
      <c r="G10241" s="103" t="s">
        <v>134</v>
      </c>
      <c r="H10241" s="103" t="s">
        <v>374</v>
      </c>
      <c r="I10241" s="103" t="s">
        <v>92</v>
      </c>
      <c r="J10241" s="215">
        <v>4784.71</v>
      </c>
      <c r="K10241" s="216" t="s">
        <v>88</v>
      </c>
    </row>
    <row r="10242" spans="1:11" x14ac:dyDescent="0.25">
      <c r="A10242" s="103" t="s">
        <v>1038</v>
      </c>
      <c r="B10242" s="103" t="s">
        <v>347</v>
      </c>
      <c r="C10242" s="103" t="s">
        <v>481</v>
      </c>
      <c r="D10242" s="103" t="s">
        <v>494</v>
      </c>
      <c r="E10242" s="111"/>
      <c r="F10242" s="103" t="s">
        <v>495</v>
      </c>
      <c r="G10242" s="103" t="s">
        <v>134</v>
      </c>
      <c r="H10242" s="103" t="s">
        <v>374</v>
      </c>
      <c r="I10242" s="103" t="s">
        <v>92</v>
      </c>
      <c r="J10242" s="215">
        <v>4648.5</v>
      </c>
      <c r="K10242" s="216" t="s">
        <v>88</v>
      </c>
    </row>
    <row r="10243" spans="1:11" x14ac:dyDescent="0.25">
      <c r="A10243" s="103" t="s">
        <v>806</v>
      </c>
      <c r="B10243" s="103" t="s">
        <v>347</v>
      </c>
      <c r="C10243" s="103" t="s">
        <v>481</v>
      </c>
      <c r="D10243" s="103" t="s">
        <v>494</v>
      </c>
      <c r="E10243" s="111"/>
      <c r="F10243" s="103" t="s">
        <v>495</v>
      </c>
      <c r="G10243" s="103" t="s">
        <v>134</v>
      </c>
      <c r="H10243" s="103" t="s">
        <v>374</v>
      </c>
      <c r="I10243" s="103" t="s">
        <v>92</v>
      </c>
      <c r="J10243" s="215">
        <v>5996.57</v>
      </c>
      <c r="K10243" s="216" t="s">
        <v>88</v>
      </c>
    </row>
    <row r="10244" spans="1:11" x14ac:dyDescent="0.25">
      <c r="A10244" s="103" t="s">
        <v>807</v>
      </c>
      <c r="B10244" s="103" t="s">
        <v>347</v>
      </c>
      <c r="C10244" s="103" t="s">
        <v>481</v>
      </c>
      <c r="D10244" s="103" t="s">
        <v>494</v>
      </c>
      <c r="E10244" s="111"/>
      <c r="F10244" s="103" t="s">
        <v>495</v>
      </c>
      <c r="G10244" s="103" t="s">
        <v>134</v>
      </c>
      <c r="H10244" s="103" t="s">
        <v>374</v>
      </c>
      <c r="I10244" s="103" t="s">
        <v>92</v>
      </c>
      <c r="J10244" s="215">
        <v>6341.96</v>
      </c>
      <c r="K10244" s="216" t="s">
        <v>88</v>
      </c>
    </row>
    <row r="10245" spans="1:11" x14ac:dyDescent="0.25">
      <c r="A10245" s="103" t="s">
        <v>808</v>
      </c>
      <c r="B10245" s="103" t="s">
        <v>347</v>
      </c>
      <c r="C10245" s="103" t="s">
        <v>481</v>
      </c>
      <c r="D10245" s="103" t="s">
        <v>494</v>
      </c>
      <c r="E10245" s="111"/>
      <c r="F10245" s="103" t="s">
        <v>495</v>
      </c>
      <c r="G10245" s="103" t="s">
        <v>168</v>
      </c>
      <c r="H10245" s="103" t="s">
        <v>377</v>
      </c>
      <c r="I10245" s="103" t="s">
        <v>92</v>
      </c>
      <c r="J10245" s="215">
        <v>3205.23</v>
      </c>
      <c r="K10245" s="216" t="s">
        <v>88</v>
      </c>
    </row>
    <row r="10246" spans="1:11" x14ac:dyDescent="0.25">
      <c r="A10246" s="103" t="s">
        <v>808</v>
      </c>
      <c r="B10246" s="103" t="s">
        <v>347</v>
      </c>
      <c r="C10246" s="103" t="s">
        <v>481</v>
      </c>
      <c r="D10246" s="103" t="s">
        <v>494</v>
      </c>
      <c r="E10246" s="111"/>
      <c r="F10246" s="103" t="s">
        <v>495</v>
      </c>
      <c r="G10246" s="103" t="s">
        <v>168</v>
      </c>
      <c r="H10246" s="103" t="s">
        <v>377</v>
      </c>
      <c r="I10246" s="103" t="s">
        <v>842</v>
      </c>
      <c r="J10246" s="215">
        <v>473.77</v>
      </c>
      <c r="K10246" s="216" t="s">
        <v>88</v>
      </c>
    </row>
    <row r="10247" spans="1:11" x14ac:dyDescent="0.25">
      <c r="A10247" s="103" t="s">
        <v>809</v>
      </c>
      <c r="B10247" s="103" t="s">
        <v>347</v>
      </c>
      <c r="C10247" s="103" t="s">
        <v>481</v>
      </c>
      <c r="D10247" s="103" t="s">
        <v>494</v>
      </c>
      <c r="E10247" s="111"/>
      <c r="F10247" s="103" t="s">
        <v>495</v>
      </c>
      <c r="G10247" s="103" t="s">
        <v>168</v>
      </c>
      <c r="H10247" s="103" t="s">
        <v>377</v>
      </c>
      <c r="I10247" s="103" t="s">
        <v>92</v>
      </c>
      <c r="J10247" s="215">
        <v>2993.78</v>
      </c>
      <c r="K10247" s="216" t="s">
        <v>88</v>
      </c>
    </row>
    <row r="10248" spans="1:11" x14ac:dyDescent="0.25">
      <c r="A10248" s="103" t="s">
        <v>810</v>
      </c>
      <c r="B10248" s="103" t="s">
        <v>347</v>
      </c>
      <c r="C10248" s="103" t="s">
        <v>481</v>
      </c>
      <c r="D10248" s="103" t="s">
        <v>494</v>
      </c>
      <c r="E10248" s="111"/>
      <c r="F10248" s="103" t="s">
        <v>495</v>
      </c>
      <c r="G10248" s="103" t="s">
        <v>168</v>
      </c>
      <c r="H10248" s="103" t="s">
        <v>377</v>
      </c>
      <c r="I10248" s="103" t="s">
        <v>92</v>
      </c>
      <c r="J10248" s="215">
        <v>1878.54</v>
      </c>
      <c r="K10248" s="216" t="s">
        <v>88</v>
      </c>
    </row>
    <row r="10249" spans="1:11" x14ac:dyDescent="0.25">
      <c r="A10249" s="103" t="s">
        <v>810</v>
      </c>
      <c r="B10249" s="103" t="s">
        <v>347</v>
      </c>
      <c r="C10249" s="103" t="s">
        <v>481</v>
      </c>
      <c r="D10249" s="103" t="s">
        <v>494</v>
      </c>
      <c r="E10249" s="111"/>
      <c r="F10249" s="103" t="s">
        <v>495</v>
      </c>
      <c r="G10249" s="103" t="s">
        <v>168</v>
      </c>
      <c r="H10249" s="103" t="s">
        <v>377</v>
      </c>
      <c r="I10249" s="103" t="s">
        <v>842</v>
      </c>
      <c r="J10249" s="215">
        <v>9.07</v>
      </c>
      <c r="K10249" s="216" t="s">
        <v>88</v>
      </c>
    </row>
    <row r="10250" spans="1:11" x14ac:dyDescent="0.25">
      <c r="A10250" s="103" t="s">
        <v>1038</v>
      </c>
      <c r="B10250" s="103" t="s">
        <v>347</v>
      </c>
      <c r="C10250" s="103" t="s">
        <v>481</v>
      </c>
      <c r="D10250" s="103" t="s">
        <v>494</v>
      </c>
      <c r="E10250" s="111"/>
      <c r="F10250" s="103" t="s">
        <v>495</v>
      </c>
      <c r="G10250" s="103" t="s">
        <v>168</v>
      </c>
      <c r="H10250" s="103" t="s">
        <v>377</v>
      </c>
      <c r="I10250" s="103" t="s">
        <v>92</v>
      </c>
      <c r="J10250" s="215">
        <v>1218.3900000000001</v>
      </c>
      <c r="K10250" s="216" t="s">
        <v>88</v>
      </c>
    </row>
    <row r="10251" spans="1:11" x14ac:dyDescent="0.25">
      <c r="A10251" s="103" t="s">
        <v>1038</v>
      </c>
      <c r="B10251" s="103" t="s">
        <v>347</v>
      </c>
      <c r="C10251" s="103" t="s">
        <v>481</v>
      </c>
      <c r="D10251" s="103" t="s">
        <v>494</v>
      </c>
      <c r="E10251" s="111"/>
      <c r="F10251" s="103" t="s">
        <v>495</v>
      </c>
      <c r="G10251" s="103" t="s">
        <v>168</v>
      </c>
      <c r="H10251" s="103" t="s">
        <v>377</v>
      </c>
      <c r="I10251" s="103" t="s">
        <v>842</v>
      </c>
      <c r="J10251" s="215">
        <v>191.84</v>
      </c>
      <c r="K10251" s="216" t="s">
        <v>88</v>
      </c>
    </row>
    <row r="10252" spans="1:11" x14ac:dyDescent="0.25">
      <c r="A10252" s="103" t="s">
        <v>806</v>
      </c>
      <c r="B10252" s="103" t="s">
        <v>347</v>
      </c>
      <c r="C10252" s="103" t="s">
        <v>481</v>
      </c>
      <c r="D10252" s="103" t="s">
        <v>494</v>
      </c>
      <c r="E10252" s="111"/>
      <c r="F10252" s="103" t="s">
        <v>495</v>
      </c>
      <c r="G10252" s="103" t="s">
        <v>168</v>
      </c>
      <c r="H10252" s="103" t="s">
        <v>377</v>
      </c>
      <c r="I10252" s="103" t="s">
        <v>92</v>
      </c>
      <c r="J10252" s="215">
        <v>2234.33</v>
      </c>
      <c r="K10252" s="216" t="s">
        <v>88</v>
      </c>
    </row>
    <row r="10253" spans="1:11" x14ac:dyDescent="0.25">
      <c r="A10253" s="103" t="s">
        <v>806</v>
      </c>
      <c r="B10253" s="103" t="s">
        <v>347</v>
      </c>
      <c r="C10253" s="103" t="s">
        <v>481</v>
      </c>
      <c r="D10253" s="103" t="s">
        <v>494</v>
      </c>
      <c r="E10253" s="111"/>
      <c r="F10253" s="103" t="s">
        <v>495</v>
      </c>
      <c r="G10253" s="103" t="s">
        <v>168</v>
      </c>
      <c r="H10253" s="103" t="s">
        <v>377</v>
      </c>
      <c r="I10253" s="103" t="s">
        <v>842</v>
      </c>
      <c r="J10253" s="215">
        <v>58</v>
      </c>
      <c r="K10253" s="216" t="s">
        <v>88</v>
      </c>
    </row>
    <row r="10254" spans="1:11" x14ac:dyDescent="0.25">
      <c r="A10254" s="103" t="s">
        <v>807</v>
      </c>
      <c r="B10254" s="103" t="s">
        <v>347</v>
      </c>
      <c r="C10254" s="103" t="s">
        <v>481</v>
      </c>
      <c r="D10254" s="103" t="s">
        <v>494</v>
      </c>
      <c r="E10254" s="111"/>
      <c r="F10254" s="103" t="s">
        <v>495</v>
      </c>
      <c r="G10254" s="103" t="s">
        <v>168</v>
      </c>
      <c r="H10254" s="103" t="s">
        <v>377</v>
      </c>
      <c r="I10254" s="103" t="s">
        <v>92</v>
      </c>
      <c r="J10254" s="215">
        <v>2999.68</v>
      </c>
      <c r="K10254" s="216" t="s">
        <v>88</v>
      </c>
    </row>
    <row r="10255" spans="1:11" x14ac:dyDescent="0.25">
      <c r="A10255" s="103" t="s">
        <v>807</v>
      </c>
      <c r="B10255" s="103" t="s">
        <v>347</v>
      </c>
      <c r="C10255" s="103" t="s">
        <v>481</v>
      </c>
      <c r="D10255" s="103" t="s">
        <v>494</v>
      </c>
      <c r="E10255" s="111"/>
      <c r="F10255" s="103" t="s">
        <v>495</v>
      </c>
      <c r="G10255" s="103" t="s">
        <v>168</v>
      </c>
      <c r="H10255" s="103" t="s">
        <v>377</v>
      </c>
      <c r="I10255" s="103" t="s">
        <v>842</v>
      </c>
      <c r="J10255" s="215">
        <v>171.19</v>
      </c>
      <c r="K10255" s="216" t="s">
        <v>88</v>
      </c>
    </row>
    <row r="10256" spans="1:11" x14ac:dyDescent="0.25">
      <c r="A10256" s="103" t="s">
        <v>808</v>
      </c>
      <c r="B10256" s="103" t="s">
        <v>347</v>
      </c>
      <c r="C10256" s="103" t="s">
        <v>481</v>
      </c>
      <c r="D10256" s="103" t="s">
        <v>494</v>
      </c>
      <c r="E10256" s="111"/>
      <c r="F10256" s="103" t="s">
        <v>495</v>
      </c>
      <c r="G10256" s="103" t="s">
        <v>133</v>
      </c>
      <c r="H10256" s="103" t="s">
        <v>378</v>
      </c>
      <c r="I10256" s="103" t="s">
        <v>92</v>
      </c>
      <c r="J10256" s="215">
        <v>9338.61</v>
      </c>
      <c r="K10256" s="216" t="s">
        <v>88</v>
      </c>
    </row>
    <row r="10257" spans="1:11" x14ac:dyDescent="0.25">
      <c r="A10257" s="103" t="s">
        <v>808</v>
      </c>
      <c r="B10257" s="103" t="s">
        <v>347</v>
      </c>
      <c r="C10257" s="103" t="s">
        <v>481</v>
      </c>
      <c r="D10257" s="103" t="s">
        <v>494</v>
      </c>
      <c r="E10257" s="111"/>
      <c r="F10257" s="103" t="s">
        <v>495</v>
      </c>
      <c r="G10257" s="103" t="s">
        <v>133</v>
      </c>
      <c r="H10257" s="103" t="s">
        <v>378</v>
      </c>
      <c r="I10257" s="103" t="s">
        <v>842</v>
      </c>
      <c r="J10257" s="215">
        <v>12.91</v>
      </c>
      <c r="K10257" s="216" t="s">
        <v>88</v>
      </c>
    </row>
    <row r="10258" spans="1:11" x14ac:dyDescent="0.25">
      <c r="A10258" s="103" t="s">
        <v>809</v>
      </c>
      <c r="B10258" s="103" t="s">
        <v>347</v>
      </c>
      <c r="C10258" s="103" t="s">
        <v>481</v>
      </c>
      <c r="D10258" s="103" t="s">
        <v>494</v>
      </c>
      <c r="E10258" s="111"/>
      <c r="F10258" s="103" t="s">
        <v>495</v>
      </c>
      <c r="G10258" s="103" t="s">
        <v>133</v>
      </c>
      <c r="H10258" s="103" t="s">
        <v>378</v>
      </c>
      <c r="I10258" s="103" t="s">
        <v>92</v>
      </c>
      <c r="J10258" s="215">
        <v>3349.15</v>
      </c>
      <c r="K10258" s="216" t="s">
        <v>88</v>
      </c>
    </row>
    <row r="10259" spans="1:11" x14ac:dyDescent="0.25">
      <c r="A10259" s="103" t="s">
        <v>810</v>
      </c>
      <c r="B10259" s="103" t="s">
        <v>347</v>
      </c>
      <c r="C10259" s="103" t="s">
        <v>481</v>
      </c>
      <c r="D10259" s="103" t="s">
        <v>494</v>
      </c>
      <c r="E10259" s="111"/>
      <c r="F10259" s="103" t="s">
        <v>495</v>
      </c>
      <c r="G10259" s="103" t="s">
        <v>133</v>
      </c>
      <c r="H10259" s="103" t="s">
        <v>378</v>
      </c>
      <c r="I10259" s="103" t="s">
        <v>92</v>
      </c>
      <c r="J10259" s="215">
        <v>5422.67</v>
      </c>
      <c r="K10259" s="216" t="s">
        <v>88</v>
      </c>
    </row>
    <row r="10260" spans="1:11" x14ac:dyDescent="0.25">
      <c r="A10260" s="103" t="s">
        <v>1038</v>
      </c>
      <c r="B10260" s="103" t="s">
        <v>347</v>
      </c>
      <c r="C10260" s="103" t="s">
        <v>481</v>
      </c>
      <c r="D10260" s="103" t="s">
        <v>494</v>
      </c>
      <c r="E10260" s="111"/>
      <c r="F10260" s="103" t="s">
        <v>495</v>
      </c>
      <c r="G10260" s="103" t="s">
        <v>133</v>
      </c>
      <c r="H10260" s="103" t="s">
        <v>378</v>
      </c>
      <c r="I10260" s="103" t="s">
        <v>92</v>
      </c>
      <c r="J10260" s="215">
        <v>6131.79</v>
      </c>
      <c r="K10260" s="216" t="s">
        <v>88</v>
      </c>
    </row>
    <row r="10261" spans="1:11" x14ac:dyDescent="0.25">
      <c r="A10261" s="103" t="s">
        <v>1038</v>
      </c>
      <c r="B10261" s="103" t="s">
        <v>347</v>
      </c>
      <c r="C10261" s="103" t="s">
        <v>481</v>
      </c>
      <c r="D10261" s="103" t="s">
        <v>494</v>
      </c>
      <c r="E10261" s="111"/>
      <c r="F10261" s="103" t="s">
        <v>495</v>
      </c>
      <c r="G10261" s="103" t="s">
        <v>133</v>
      </c>
      <c r="H10261" s="103" t="s">
        <v>378</v>
      </c>
      <c r="I10261" s="103" t="s">
        <v>842</v>
      </c>
      <c r="J10261" s="215">
        <v>170.77</v>
      </c>
      <c r="K10261" s="216" t="s">
        <v>88</v>
      </c>
    </row>
    <row r="10262" spans="1:11" x14ac:dyDescent="0.25">
      <c r="A10262" s="103" t="s">
        <v>806</v>
      </c>
      <c r="B10262" s="103" t="s">
        <v>347</v>
      </c>
      <c r="C10262" s="103" t="s">
        <v>481</v>
      </c>
      <c r="D10262" s="103" t="s">
        <v>494</v>
      </c>
      <c r="E10262" s="111"/>
      <c r="F10262" s="103" t="s">
        <v>495</v>
      </c>
      <c r="G10262" s="103" t="s">
        <v>133</v>
      </c>
      <c r="H10262" s="103" t="s">
        <v>378</v>
      </c>
      <c r="I10262" s="103" t="s">
        <v>92</v>
      </c>
      <c r="J10262" s="215">
        <v>5848.32</v>
      </c>
      <c r="K10262" s="216" t="s">
        <v>88</v>
      </c>
    </row>
    <row r="10263" spans="1:11" x14ac:dyDescent="0.25">
      <c r="A10263" s="103" t="s">
        <v>807</v>
      </c>
      <c r="B10263" s="103" t="s">
        <v>347</v>
      </c>
      <c r="C10263" s="103" t="s">
        <v>481</v>
      </c>
      <c r="D10263" s="103" t="s">
        <v>494</v>
      </c>
      <c r="E10263" s="111"/>
      <c r="F10263" s="103" t="s">
        <v>495</v>
      </c>
      <c r="G10263" s="103" t="s">
        <v>133</v>
      </c>
      <c r="H10263" s="103" t="s">
        <v>378</v>
      </c>
      <c r="I10263" s="103" t="s">
        <v>92</v>
      </c>
      <c r="J10263" s="215">
        <v>7207.12</v>
      </c>
      <c r="K10263" s="216" t="s">
        <v>88</v>
      </c>
    </row>
    <row r="10264" spans="1:11" x14ac:dyDescent="0.25">
      <c r="A10264" s="103" t="s">
        <v>808</v>
      </c>
      <c r="B10264" s="103" t="s">
        <v>347</v>
      </c>
      <c r="C10264" s="103" t="s">
        <v>481</v>
      </c>
      <c r="D10264" s="103" t="s">
        <v>494</v>
      </c>
      <c r="E10264" s="111"/>
      <c r="F10264" s="103" t="s">
        <v>495</v>
      </c>
      <c r="G10264" s="103" t="s">
        <v>132</v>
      </c>
      <c r="H10264" s="103" t="s">
        <v>379</v>
      </c>
      <c r="I10264" s="103" t="s">
        <v>92</v>
      </c>
      <c r="J10264" s="215">
        <v>2578.6999999999998</v>
      </c>
      <c r="K10264" s="216" t="s">
        <v>88</v>
      </c>
    </row>
    <row r="10265" spans="1:11" x14ac:dyDescent="0.25">
      <c r="A10265" s="103" t="s">
        <v>808</v>
      </c>
      <c r="B10265" s="103" t="s">
        <v>347</v>
      </c>
      <c r="C10265" s="103" t="s">
        <v>481</v>
      </c>
      <c r="D10265" s="103" t="s">
        <v>494</v>
      </c>
      <c r="E10265" s="111"/>
      <c r="F10265" s="103" t="s">
        <v>495</v>
      </c>
      <c r="G10265" s="103" t="s">
        <v>132</v>
      </c>
      <c r="H10265" s="103" t="s">
        <v>379</v>
      </c>
      <c r="I10265" s="103" t="s">
        <v>842</v>
      </c>
      <c r="J10265" s="215">
        <v>53.86</v>
      </c>
      <c r="K10265" s="216" t="s">
        <v>88</v>
      </c>
    </row>
    <row r="10266" spans="1:11" x14ac:dyDescent="0.25">
      <c r="A10266" s="103" t="s">
        <v>809</v>
      </c>
      <c r="B10266" s="103" t="s">
        <v>347</v>
      </c>
      <c r="C10266" s="103" t="s">
        <v>481</v>
      </c>
      <c r="D10266" s="103" t="s">
        <v>494</v>
      </c>
      <c r="E10266" s="111"/>
      <c r="F10266" s="103" t="s">
        <v>495</v>
      </c>
      <c r="G10266" s="103" t="s">
        <v>132</v>
      </c>
      <c r="H10266" s="103" t="s">
        <v>379</v>
      </c>
      <c r="I10266" s="103" t="s">
        <v>92</v>
      </c>
      <c r="J10266" s="215">
        <v>919.98</v>
      </c>
      <c r="K10266" s="216" t="s">
        <v>88</v>
      </c>
    </row>
    <row r="10267" spans="1:11" x14ac:dyDescent="0.25">
      <c r="A10267" s="103" t="s">
        <v>809</v>
      </c>
      <c r="B10267" s="103" t="s">
        <v>347</v>
      </c>
      <c r="C10267" s="103" t="s">
        <v>481</v>
      </c>
      <c r="D10267" s="103" t="s">
        <v>494</v>
      </c>
      <c r="E10267" s="111"/>
      <c r="F10267" s="103" t="s">
        <v>495</v>
      </c>
      <c r="G10267" s="103" t="s">
        <v>132</v>
      </c>
      <c r="H10267" s="103" t="s">
        <v>379</v>
      </c>
      <c r="I10267" s="103" t="s">
        <v>842</v>
      </c>
      <c r="J10267" s="215">
        <v>6.48</v>
      </c>
      <c r="K10267" s="216" t="s">
        <v>88</v>
      </c>
    </row>
    <row r="10268" spans="1:11" x14ac:dyDescent="0.25">
      <c r="A10268" s="103" t="s">
        <v>810</v>
      </c>
      <c r="B10268" s="103" t="s">
        <v>347</v>
      </c>
      <c r="C10268" s="103" t="s">
        <v>481</v>
      </c>
      <c r="D10268" s="103" t="s">
        <v>494</v>
      </c>
      <c r="E10268" s="111"/>
      <c r="F10268" s="103" t="s">
        <v>495</v>
      </c>
      <c r="G10268" s="103" t="s">
        <v>132</v>
      </c>
      <c r="H10268" s="103" t="s">
        <v>379</v>
      </c>
      <c r="I10268" s="103" t="s">
        <v>92</v>
      </c>
      <c r="J10268" s="215">
        <v>4210.26</v>
      </c>
      <c r="K10268" s="216" t="s">
        <v>88</v>
      </c>
    </row>
    <row r="10269" spans="1:11" x14ac:dyDescent="0.25">
      <c r="A10269" s="103" t="s">
        <v>810</v>
      </c>
      <c r="B10269" s="103" t="s">
        <v>347</v>
      </c>
      <c r="C10269" s="103" t="s">
        <v>481</v>
      </c>
      <c r="D10269" s="103" t="s">
        <v>494</v>
      </c>
      <c r="E10269" s="111"/>
      <c r="F10269" s="103" t="s">
        <v>495</v>
      </c>
      <c r="G10269" s="103" t="s">
        <v>132</v>
      </c>
      <c r="H10269" s="103" t="s">
        <v>379</v>
      </c>
      <c r="I10269" s="103" t="s">
        <v>842</v>
      </c>
      <c r="J10269" s="215">
        <v>22.62</v>
      </c>
      <c r="K10269" s="216" t="s">
        <v>88</v>
      </c>
    </row>
    <row r="10270" spans="1:11" x14ac:dyDescent="0.25">
      <c r="A10270" s="103" t="s">
        <v>1038</v>
      </c>
      <c r="B10270" s="103" t="s">
        <v>347</v>
      </c>
      <c r="C10270" s="103" t="s">
        <v>481</v>
      </c>
      <c r="D10270" s="103" t="s">
        <v>494</v>
      </c>
      <c r="E10270" s="111"/>
      <c r="F10270" s="103" t="s">
        <v>495</v>
      </c>
      <c r="G10270" s="103" t="s">
        <v>132</v>
      </c>
      <c r="H10270" s="103" t="s">
        <v>379</v>
      </c>
      <c r="I10270" s="103" t="s">
        <v>92</v>
      </c>
      <c r="J10270" s="215">
        <v>2317.85</v>
      </c>
      <c r="K10270" s="216" t="s">
        <v>88</v>
      </c>
    </row>
    <row r="10271" spans="1:11" x14ac:dyDescent="0.25">
      <c r="A10271" s="103" t="s">
        <v>1038</v>
      </c>
      <c r="B10271" s="103" t="s">
        <v>347</v>
      </c>
      <c r="C10271" s="103" t="s">
        <v>481</v>
      </c>
      <c r="D10271" s="103" t="s">
        <v>494</v>
      </c>
      <c r="E10271" s="111"/>
      <c r="F10271" s="103" t="s">
        <v>495</v>
      </c>
      <c r="G10271" s="103" t="s">
        <v>132</v>
      </c>
      <c r="H10271" s="103" t="s">
        <v>379</v>
      </c>
      <c r="I10271" s="103" t="s">
        <v>842</v>
      </c>
      <c r="J10271" s="215">
        <v>11.34</v>
      </c>
      <c r="K10271" s="216" t="s">
        <v>88</v>
      </c>
    </row>
    <row r="10272" spans="1:11" x14ac:dyDescent="0.25">
      <c r="A10272" s="103" t="s">
        <v>806</v>
      </c>
      <c r="B10272" s="103" t="s">
        <v>347</v>
      </c>
      <c r="C10272" s="103" t="s">
        <v>481</v>
      </c>
      <c r="D10272" s="103" t="s">
        <v>494</v>
      </c>
      <c r="E10272" s="111"/>
      <c r="F10272" s="103" t="s">
        <v>495</v>
      </c>
      <c r="G10272" s="103" t="s">
        <v>132</v>
      </c>
      <c r="H10272" s="103" t="s">
        <v>379</v>
      </c>
      <c r="I10272" s="103" t="s">
        <v>92</v>
      </c>
      <c r="J10272" s="215">
        <v>2256.54</v>
      </c>
      <c r="K10272" s="216" t="s">
        <v>88</v>
      </c>
    </row>
    <row r="10273" spans="1:11" x14ac:dyDescent="0.25">
      <c r="A10273" s="103" t="s">
        <v>807</v>
      </c>
      <c r="B10273" s="103" t="s">
        <v>347</v>
      </c>
      <c r="C10273" s="103" t="s">
        <v>481</v>
      </c>
      <c r="D10273" s="103" t="s">
        <v>494</v>
      </c>
      <c r="E10273" s="111"/>
      <c r="F10273" s="103" t="s">
        <v>495</v>
      </c>
      <c r="G10273" s="103" t="s">
        <v>132</v>
      </c>
      <c r="H10273" s="103" t="s">
        <v>379</v>
      </c>
      <c r="I10273" s="103" t="s">
        <v>92</v>
      </c>
      <c r="J10273" s="215">
        <v>1772.07</v>
      </c>
      <c r="K10273" s="216" t="s">
        <v>88</v>
      </c>
    </row>
    <row r="10274" spans="1:11" x14ac:dyDescent="0.25">
      <c r="A10274" s="103" t="s">
        <v>809</v>
      </c>
      <c r="B10274" s="103" t="s">
        <v>347</v>
      </c>
      <c r="C10274" s="103" t="s">
        <v>481</v>
      </c>
      <c r="D10274" s="103" t="s">
        <v>494</v>
      </c>
      <c r="E10274" s="111"/>
      <c r="F10274" s="103" t="s">
        <v>495</v>
      </c>
      <c r="G10274" s="103" t="s">
        <v>129</v>
      </c>
      <c r="H10274" s="103" t="s">
        <v>382</v>
      </c>
      <c r="I10274" s="103" t="s">
        <v>92</v>
      </c>
      <c r="J10274" s="215">
        <v>5.97</v>
      </c>
      <c r="K10274" s="216" t="s">
        <v>88</v>
      </c>
    </row>
    <row r="10275" spans="1:11" x14ac:dyDescent="0.25">
      <c r="A10275" s="103" t="s">
        <v>810</v>
      </c>
      <c r="B10275" s="103" t="s">
        <v>347</v>
      </c>
      <c r="C10275" s="103" t="s">
        <v>481</v>
      </c>
      <c r="D10275" s="103" t="s">
        <v>494</v>
      </c>
      <c r="E10275" s="111"/>
      <c r="F10275" s="103" t="s">
        <v>495</v>
      </c>
      <c r="G10275" s="103" t="s">
        <v>129</v>
      </c>
      <c r="H10275" s="103" t="s">
        <v>382</v>
      </c>
      <c r="I10275" s="103" t="s">
        <v>92</v>
      </c>
      <c r="J10275" s="215">
        <v>-32.4</v>
      </c>
      <c r="K10275" s="216" t="s">
        <v>88</v>
      </c>
    </row>
    <row r="10276" spans="1:11" x14ac:dyDescent="0.25">
      <c r="A10276" s="103" t="s">
        <v>807</v>
      </c>
      <c r="B10276" s="103" t="s">
        <v>347</v>
      </c>
      <c r="C10276" s="103" t="s">
        <v>481</v>
      </c>
      <c r="D10276" s="103" t="s">
        <v>494</v>
      </c>
      <c r="E10276" s="111"/>
      <c r="F10276" s="103" t="s">
        <v>495</v>
      </c>
      <c r="G10276" s="103" t="s">
        <v>129</v>
      </c>
      <c r="H10276" s="103" t="s">
        <v>382</v>
      </c>
      <c r="I10276" s="103" t="s">
        <v>92</v>
      </c>
      <c r="J10276" s="215">
        <v>35.380000000000003</v>
      </c>
      <c r="K10276" s="216" t="s">
        <v>88</v>
      </c>
    </row>
    <row r="10277" spans="1:11" x14ac:dyDescent="0.25">
      <c r="A10277" s="103" t="s">
        <v>808</v>
      </c>
      <c r="B10277" s="103" t="s">
        <v>347</v>
      </c>
      <c r="C10277" s="103" t="s">
        <v>481</v>
      </c>
      <c r="D10277" s="103" t="s">
        <v>494</v>
      </c>
      <c r="E10277" s="111"/>
      <c r="F10277" s="103" t="s">
        <v>495</v>
      </c>
      <c r="G10277" s="103" t="s">
        <v>165</v>
      </c>
      <c r="H10277" s="103" t="s">
        <v>383</v>
      </c>
      <c r="I10277" s="103" t="s">
        <v>92</v>
      </c>
      <c r="J10277" s="215">
        <v>2275.17</v>
      </c>
      <c r="K10277" s="216" t="s">
        <v>88</v>
      </c>
    </row>
    <row r="10278" spans="1:11" x14ac:dyDescent="0.25">
      <c r="A10278" s="103" t="s">
        <v>808</v>
      </c>
      <c r="B10278" s="103" t="s">
        <v>347</v>
      </c>
      <c r="C10278" s="103" t="s">
        <v>481</v>
      </c>
      <c r="D10278" s="103" t="s">
        <v>494</v>
      </c>
      <c r="E10278" s="111"/>
      <c r="F10278" s="103" t="s">
        <v>495</v>
      </c>
      <c r="G10278" s="103" t="s">
        <v>165</v>
      </c>
      <c r="H10278" s="103" t="s">
        <v>383</v>
      </c>
      <c r="I10278" s="103" t="s">
        <v>842</v>
      </c>
      <c r="J10278" s="215">
        <v>207.21</v>
      </c>
      <c r="K10278" s="216" t="s">
        <v>88</v>
      </c>
    </row>
    <row r="10279" spans="1:11" x14ac:dyDescent="0.25">
      <c r="A10279" s="103" t="s">
        <v>809</v>
      </c>
      <c r="B10279" s="103" t="s">
        <v>347</v>
      </c>
      <c r="C10279" s="103" t="s">
        <v>481</v>
      </c>
      <c r="D10279" s="103" t="s">
        <v>494</v>
      </c>
      <c r="E10279" s="111"/>
      <c r="F10279" s="103" t="s">
        <v>495</v>
      </c>
      <c r="G10279" s="103" t="s">
        <v>165</v>
      </c>
      <c r="H10279" s="103" t="s">
        <v>383</v>
      </c>
      <c r="I10279" s="103" t="s">
        <v>92</v>
      </c>
      <c r="J10279" s="215">
        <v>2166.8200000000002</v>
      </c>
      <c r="K10279" s="216" t="s">
        <v>88</v>
      </c>
    </row>
    <row r="10280" spans="1:11" x14ac:dyDescent="0.25">
      <c r="A10280" s="103" t="s">
        <v>810</v>
      </c>
      <c r="B10280" s="103" t="s">
        <v>347</v>
      </c>
      <c r="C10280" s="103" t="s">
        <v>481</v>
      </c>
      <c r="D10280" s="103" t="s">
        <v>494</v>
      </c>
      <c r="E10280" s="111"/>
      <c r="F10280" s="103" t="s">
        <v>495</v>
      </c>
      <c r="G10280" s="103" t="s">
        <v>165</v>
      </c>
      <c r="H10280" s="103" t="s">
        <v>383</v>
      </c>
      <c r="I10280" s="103" t="s">
        <v>92</v>
      </c>
      <c r="J10280" s="215">
        <v>1777.26</v>
      </c>
      <c r="K10280" s="216" t="s">
        <v>88</v>
      </c>
    </row>
    <row r="10281" spans="1:11" x14ac:dyDescent="0.25">
      <c r="A10281" s="103" t="s">
        <v>1038</v>
      </c>
      <c r="B10281" s="103" t="s">
        <v>347</v>
      </c>
      <c r="C10281" s="103" t="s">
        <v>481</v>
      </c>
      <c r="D10281" s="103" t="s">
        <v>494</v>
      </c>
      <c r="E10281" s="111"/>
      <c r="F10281" s="103" t="s">
        <v>495</v>
      </c>
      <c r="G10281" s="103" t="s">
        <v>165</v>
      </c>
      <c r="H10281" s="103" t="s">
        <v>383</v>
      </c>
      <c r="I10281" s="103" t="s">
        <v>92</v>
      </c>
      <c r="J10281" s="215">
        <v>2794.19</v>
      </c>
      <c r="K10281" s="216" t="s">
        <v>88</v>
      </c>
    </row>
    <row r="10282" spans="1:11" x14ac:dyDescent="0.25">
      <c r="A10282" s="103" t="s">
        <v>1038</v>
      </c>
      <c r="B10282" s="103" t="s">
        <v>347</v>
      </c>
      <c r="C10282" s="103" t="s">
        <v>481</v>
      </c>
      <c r="D10282" s="103" t="s">
        <v>494</v>
      </c>
      <c r="E10282" s="111"/>
      <c r="F10282" s="103" t="s">
        <v>495</v>
      </c>
      <c r="G10282" s="103" t="s">
        <v>165</v>
      </c>
      <c r="H10282" s="103" t="s">
        <v>383</v>
      </c>
      <c r="I10282" s="103" t="s">
        <v>842</v>
      </c>
      <c r="J10282" s="215">
        <v>134.21</v>
      </c>
      <c r="K10282" s="216" t="s">
        <v>88</v>
      </c>
    </row>
    <row r="10283" spans="1:11" x14ac:dyDescent="0.25">
      <c r="A10283" s="103" t="s">
        <v>806</v>
      </c>
      <c r="B10283" s="103" t="s">
        <v>347</v>
      </c>
      <c r="C10283" s="103" t="s">
        <v>481</v>
      </c>
      <c r="D10283" s="103" t="s">
        <v>494</v>
      </c>
      <c r="E10283" s="111"/>
      <c r="F10283" s="103" t="s">
        <v>495</v>
      </c>
      <c r="G10283" s="103" t="s">
        <v>165</v>
      </c>
      <c r="H10283" s="103" t="s">
        <v>383</v>
      </c>
      <c r="I10283" s="103" t="s">
        <v>92</v>
      </c>
      <c r="J10283" s="215">
        <v>2502.6799999999998</v>
      </c>
      <c r="K10283" s="216" t="s">
        <v>88</v>
      </c>
    </row>
    <row r="10284" spans="1:11" x14ac:dyDescent="0.25">
      <c r="A10284" s="103" t="s">
        <v>807</v>
      </c>
      <c r="B10284" s="103" t="s">
        <v>347</v>
      </c>
      <c r="C10284" s="103" t="s">
        <v>481</v>
      </c>
      <c r="D10284" s="103" t="s">
        <v>494</v>
      </c>
      <c r="E10284" s="111"/>
      <c r="F10284" s="103" t="s">
        <v>495</v>
      </c>
      <c r="G10284" s="103" t="s">
        <v>165</v>
      </c>
      <c r="H10284" s="103" t="s">
        <v>383</v>
      </c>
      <c r="I10284" s="103" t="s">
        <v>92</v>
      </c>
      <c r="J10284" s="215">
        <v>938.51</v>
      </c>
      <c r="K10284" s="216" t="s">
        <v>88</v>
      </c>
    </row>
    <row r="10285" spans="1:11" x14ac:dyDescent="0.25">
      <c r="A10285" s="103" t="s">
        <v>807</v>
      </c>
      <c r="B10285" s="103" t="s">
        <v>347</v>
      </c>
      <c r="C10285" s="103" t="s">
        <v>481</v>
      </c>
      <c r="D10285" s="103" t="s">
        <v>494</v>
      </c>
      <c r="E10285" s="111"/>
      <c r="F10285" s="103" t="s">
        <v>495</v>
      </c>
      <c r="G10285" s="103" t="s">
        <v>165</v>
      </c>
      <c r="H10285" s="103" t="s">
        <v>383</v>
      </c>
      <c r="I10285" s="103" t="s">
        <v>842</v>
      </c>
      <c r="J10285" s="215">
        <v>-55.32</v>
      </c>
      <c r="K10285" s="216" t="s">
        <v>88</v>
      </c>
    </row>
    <row r="10286" spans="1:11" x14ac:dyDescent="0.25">
      <c r="A10286" s="103" t="s">
        <v>808</v>
      </c>
      <c r="B10286" s="103" t="s">
        <v>347</v>
      </c>
      <c r="C10286" s="103" t="s">
        <v>481</v>
      </c>
      <c r="D10286" s="103" t="s">
        <v>494</v>
      </c>
      <c r="E10286" s="111"/>
      <c r="F10286" s="103" t="s">
        <v>495</v>
      </c>
      <c r="G10286" s="103" t="s">
        <v>446</v>
      </c>
      <c r="H10286" s="103" t="s">
        <v>447</v>
      </c>
      <c r="I10286" s="103" t="s">
        <v>92</v>
      </c>
      <c r="J10286" s="215">
        <v>4014.35</v>
      </c>
      <c r="K10286" s="216" t="s">
        <v>88</v>
      </c>
    </row>
    <row r="10287" spans="1:11" x14ac:dyDescent="0.25">
      <c r="A10287" s="103" t="s">
        <v>808</v>
      </c>
      <c r="B10287" s="103" t="s">
        <v>347</v>
      </c>
      <c r="C10287" s="103" t="s">
        <v>481</v>
      </c>
      <c r="D10287" s="103" t="s">
        <v>494</v>
      </c>
      <c r="E10287" s="111"/>
      <c r="F10287" s="103" t="s">
        <v>495</v>
      </c>
      <c r="G10287" s="103" t="s">
        <v>446</v>
      </c>
      <c r="H10287" s="103" t="s">
        <v>447</v>
      </c>
      <c r="I10287" s="103" t="s">
        <v>842</v>
      </c>
      <c r="J10287" s="215">
        <v>107.39</v>
      </c>
      <c r="K10287" s="216" t="s">
        <v>88</v>
      </c>
    </row>
    <row r="10288" spans="1:11" x14ac:dyDescent="0.25">
      <c r="A10288" s="103" t="s">
        <v>809</v>
      </c>
      <c r="B10288" s="103" t="s">
        <v>347</v>
      </c>
      <c r="C10288" s="103" t="s">
        <v>481</v>
      </c>
      <c r="D10288" s="103" t="s">
        <v>494</v>
      </c>
      <c r="E10288" s="111"/>
      <c r="F10288" s="103" t="s">
        <v>495</v>
      </c>
      <c r="G10288" s="103" t="s">
        <v>446</v>
      </c>
      <c r="H10288" s="103" t="s">
        <v>447</v>
      </c>
      <c r="I10288" s="103" t="s">
        <v>92</v>
      </c>
      <c r="J10288" s="215">
        <v>3439.47</v>
      </c>
      <c r="K10288" s="216" t="s">
        <v>88</v>
      </c>
    </row>
    <row r="10289" spans="1:11" x14ac:dyDescent="0.25">
      <c r="A10289" s="103" t="s">
        <v>810</v>
      </c>
      <c r="B10289" s="103" t="s">
        <v>347</v>
      </c>
      <c r="C10289" s="103" t="s">
        <v>481</v>
      </c>
      <c r="D10289" s="103" t="s">
        <v>494</v>
      </c>
      <c r="E10289" s="111"/>
      <c r="F10289" s="103" t="s">
        <v>495</v>
      </c>
      <c r="G10289" s="103" t="s">
        <v>446</v>
      </c>
      <c r="H10289" s="103" t="s">
        <v>447</v>
      </c>
      <c r="I10289" s="103" t="s">
        <v>92</v>
      </c>
      <c r="J10289" s="215">
        <v>3496.5</v>
      </c>
      <c r="K10289" s="216" t="s">
        <v>88</v>
      </c>
    </row>
    <row r="10290" spans="1:11" x14ac:dyDescent="0.25">
      <c r="A10290" s="103" t="s">
        <v>1038</v>
      </c>
      <c r="B10290" s="103" t="s">
        <v>347</v>
      </c>
      <c r="C10290" s="103" t="s">
        <v>481</v>
      </c>
      <c r="D10290" s="103" t="s">
        <v>494</v>
      </c>
      <c r="E10290" s="111"/>
      <c r="F10290" s="103" t="s">
        <v>495</v>
      </c>
      <c r="G10290" s="103" t="s">
        <v>446</v>
      </c>
      <c r="H10290" s="103" t="s">
        <v>447</v>
      </c>
      <c r="I10290" s="103" t="s">
        <v>92</v>
      </c>
      <c r="J10290" s="215">
        <v>4316.88</v>
      </c>
      <c r="K10290" s="216" t="s">
        <v>88</v>
      </c>
    </row>
    <row r="10291" spans="1:11" x14ac:dyDescent="0.25">
      <c r="A10291" s="103" t="s">
        <v>1038</v>
      </c>
      <c r="B10291" s="103" t="s">
        <v>347</v>
      </c>
      <c r="C10291" s="103" t="s">
        <v>481</v>
      </c>
      <c r="D10291" s="103" t="s">
        <v>494</v>
      </c>
      <c r="E10291" s="111"/>
      <c r="F10291" s="103" t="s">
        <v>495</v>
      </c>
      <c r="G10291" s="103" t="s">
        <v>446</v>
      </c>
      <c r="H10291" s="103" t="s">
        <v>447</v>
      </c>
      <c r="I10291" s="103" t="s">
        <v>842</v>
      </c>
      <c r="J10291" s="215">
        <v>96.13</v>
      </c>
      <c r="K10291" s="216" t="s">
        <v>88</v>
      </c>
    </row>
    <row r="10292" spans="1:11" x14ac:dyDescent="0.25">
      <c r="A10292" s="103" t="s">
        <v>806</v>
      </c>
      <c r="B10292" s="103" t="s">
        <v>347</v>
      </c>
      <c r="C10292" s="103" t="s">
        <v>481</v>
      </c>
      <c r="D10292" s="103" t="s">
        <v>494</v>
      </c>
      <c r="E10292" s="111"/>
      <c r="F10292" s="103" t="s">
        <v>495</v>
      </c>
      <c r="G10292" s="103" t="s">
        <v>446</v>
      </c>
      <c r="H10292" s="103" t="s">
        <v>447</v>
      </c>
      <c r="I10292" s="103" t="s">
        <v>92</v>
      </c>
      <c r="J10292" s="215">
        <v>3983.47</v>
      </c>
      <c r="K10292" s="216" t="s">
        <v>88</v>
      </c>
    </row>
    <row r="10293" spans="1:11" x14ac:dyDescent="0.25">
      <c r="A10293" s="103" t="s">
        <v>806</v>
      </c>
      <c r="B10293" s="103" t="s">
        <v>347</v>
      </c>
      <c r="C10293" s="103" t="s">
        <v>481</v>
      </c>
      <c r="D10293" s="103" t="s">
        <v>494</v>
      </c>
      <c r="E10293" s="111"/>
      <c r="F10293" s="103" t="s">
        <v>495</v>
      </c>
      <c r="G10293" s="103" t="s">
        <v>446</v>
      </c>
      <c r="H10293" s="103" t="s">
        <v>447</v>
      </c>
      <c r="I10293" s="103" t="s">
        <v>842</v>
      </c>
      <c r="J10293" s="215">
        <v>127.79</v>
      </c>
      <c r="K10293" s="216" t="s">
        <v>88</v>
      </c>
    </row>
    <row r="10294" spans="1:11" x14ac:dyDescent="0.25">
      <c r="A10294" s="103" t="s">
        <v>807</v>
      </c>
      <c r="B10294" s="103" t="s">
        <v>347</v>
      </c>
      <c r="C10294" s="103" t="s">
        <v>481</v>
      </c>
      <c r="D10294" s="103" t="s">
        <v>494</v>
      </c>
      <c r="E10294" s="111"/>
      <c r="F10294" s="103" t="s">
        <v>495</v>
      </c>
      <c r="G10294" s="103" t="s">
        <v>446</v>
      </c>
      <c r="H10294" s="103" t="s">
        <v>447</v>
      </c>
      <c r="I10294" s="103" t="s">
        <v>92</v>
      </c>
      <c r="J10294" s="215">
        <v>3686.88</v>
      </c>
      <c r="K10294" s="216" t="s">
        <v>88</v>
      </c>
    </row>
    <row r="10295" spans="1:11" x14ac:dyDescent="0.25">
      <c r="A10295" s="103" t="s">
        <v>807</v>
      </c>
      <c r="B10295" s="103" t="s">
        <v>347</v>
      </c>
      <c r="C10295" s="103" t="s">
        <v>481</v>
      </c>
      <c r="D10295" s="103" t="s">
        <v>494</v>
      </c>
      <c r="E10295" s="111"/>
      <c r="F10295" s="103" t="s">
        <v>495</v>
      </c>
      <c r="G10295" s="103" t="s">
        <v>446</v>
      </c>
      <c r="H10295" s="103" t="s">
        <v>447</v>
      </c>
      <c r="I10295" s="103" t="s">
        <v>842</v>
      </c>
      <c r="J10295" s="215">
        <v>-123.05</v>
      </c>
      <c r="K10295" s="216" t="s">
        <v>88</v>
      </c>
    </row>
    <row r="10296" spans="1:11" x14ac:dyDescent="0.25">
      <c r="A10296" s="103" t="s">
        <v>808</v>
      </c>
      <c r="B10296" s="103" t="s">
        <v>347</v>
      </c>
      <c r="C10296" s="103" t="s">
        <v>481</v>
      </c>
      <c r="D10296" s="103" t="s">
        <v>494</v>
      </c>
      <c r="E10296" s="111"/>
      <c r="F10296" s="103" t="s">
        <v>495</v>
      </c>
      <c r="G10296" s="103" t="s">
        <v>475</v>
      </c>
      <c r="H10296" s="103" t="s">
        <v>476</v>
      </c>
      <c r="I10296" s="103" t="s">
        <v>92</v>
      </c>
      <c r="J10296" s="215">
        <v>1161.27</v>
      </c>
      <c r="K10296" s="216" t="s">
        <v>88</v>
      </c>
    </row>
    <row r="10297" spans="1:11" x14ac:dyDescent="0.25">
      <c r="A10297" s="103" t="s">
        <v>809</v>
      </c>
      <c r="B10297" s="103" t="s">
        <v>347</v>
      </c>
      <c r="C10297" s="103" t="s">
        <v>481</v>
      </c>
      <c r="D10297" s="103" t="s">
        <v>494</v>
      </c>
      <c r="E10297" s="111"/>
      <c r="F10297" s="103" t="s">
        <v>495</v>
      </c>
      <c r="G10297" s="103" t="s">
        <v>475</v>
      </c>
      <c r="H10297" s="103" t="s">
        <v>476</v>
      </c>
      <c r="I10297" s="103" t="s">
        <v>92</v>
      </c>
      <c r="J10297" s="215">
        <v>1292.4000000000001</v>
      </c>
      <c r="K10297" s="216" t="s">
        <v>88</v>
      </c>
    </row>
    <row r="10298" spans="1:11" x14ac:dyDescent="0.25">
      <c r="A10298" s="103" t="s">
        <v>810</v>
      </c>
      <c r="B10298" s="103" t="s">
        <v>347</v>
      </c>
      <c r="C10298" s="103" t="s">
        <v>481</v>
      </c>
      <c r="D10298" s="103" t="s">
        <v>494</v>
      </c>
      <c r="E10298" s="111"/>
      <c r="F10298" s="103" t="s">
        <v>495</v>
      </c>
      <c r="G10298" s="103" t="s">
        <v>475</v>
      </c>
      <c r="H10298" s="103" t="s">
        <v>476</v>
      </c>
      <c r="I10298" s="103" t="s">
        <v>92</v>
      </c>
      <c r="J10298" s="215">
        <v>1088.33</v>
      </c>
      <c r="K10298" s="216" t="s">
        <v>88</v>
      </c>
    </row>
    <row r="10299" spans="1:11" x14ac:dyDescent="0.25">
      <c r="A10299" s="103" t="s">
        <v>1038</v>
      </c>
      <c r="B10299" s="103" t="s">
        <v>347</v>
      </c>
      <c r="C10299" s="103" t="s">
        <v>481</v>
      </c>
      <c r="D10299" s="103" t="s">
        <v>494</v>
      </c>
      <c r="E10299" s="111"/>
      <c r="F10299" s="103" t="s">
        <v>495</v>
      </c>
      <c r="G10299" s="103" t="s">
        <v>475</v>
      </c>
      <c r="H10299" s="103" t="s">
        <v>476</v>
      </c>
      <c r="I10299" s="103" t="s">
        <v>92</v>
      </c>
      <c r="J10299" s="215">
        <v>1282.1300000000001</v>
      </c>
      <c r="K10299" s="216" t="s">
        <v>88</v>
      </c>
    </row>
    <row r="10300" spans="1:11" x14ac:dyDescent="0.25">
      <c r="A10300" s="103" t="s">
        <v>806</v>
      </c>
      <c r="B10300" s="103" t="s">
        <v>347</v>
      </c>
      <c r="C10300" s="103" t="s">
        <v>481</v>
      </c>
      <c r="D10300" s="103" t="s">
        <v>494</v>
      </c>
      <c r="E10300" s="111"/>
      <c r="F10300" s="103" t="s">
        <v>495</v>
      </c>
      <c r="G10300" s="103" t="s">
        <v>475</v>
      </c>
      <c r="H10300" s="103" t="s">
        <v>476</v>
      </c>
      <c r="I10300" s="103" t="s">
        <v>92</v>
      </c>
      <c r="J10300" s="215">
        <v>1473.34</v>
      </c>
      <c r="K10300" s="216" t="s">
        <v>88</v>
      </c>
    </row>
    <row r="10301" spans="1:11" x14ac:dyDescent="0.25">
      <c r="A10301" s="103" t="s">
        <v>807</v>
      </c>
      <c r="B10301" s="103" t="s">
        <v>347</v>
      </c>
      <c r="C10301" s="103" t="s">
        <v>481</v>
      </c>
      <c r="D10301" s="103" t="s">
        <v>494</v>
      </c>
      <c r="E10301" s="111"/>
      <c r="F10301" s="103" t="s">
        <v>495</v>
      </c>
      <c r="G10301" s="103" t="s">
        <v>475</v>
      </c>
      <c r="H10301" s="103" t="s">
        <v>476</v>
      </c>
      <c r="I10301" s="103" t="s">
        <v>92</v>
      </c>
      <c r="J10301" s="215">
        <v>1623.68</v>
      </c>
      <c r="K10301" s="216" t="s">
        <v>88</v>
      </c>
    </row>
    <row r="10302" spans="1:11" x14ac:dyDescent="0.25">
      <c r="A10302" s="103" t="s">
        <v>809</v>
      </c>
      <c r="B10302" s="103" t="s">
        <v>347</v>
      </c>
      <c r="C10302" s="103" t="s">
        <v>481</v>
      </c>
      <c r="D10302" s="103" t="s">
        <v>494</v>
      </c>
      <c r="E10302" s="111"/>
      <c r="F10302" s="103" t="s">
        <v>495</v>
      </c>
      <c r="G10302" s="103" t="s">
        <v>594</v>
      </c>
      <c r="H10302" s="103" t="s">
        <v>735</v>
      </c>
      <c r="I10302" s="103" t="s">
        <v>92</v>
      </c>
      <c r="J10302" s="215">
        <v>40.36</v>
      </c>
      <c r="K10302" s="216" t="s">
        <v>88</v>
      </c>
    </row>
    <row r="10303" spans="1:11" x14ac:dyDescent="0.25">
      <c r="A10303" s="103" t="s">
        <v>810</v>
      </c>
      <c r="B10303" s="103" t="s">
        <v>347</v>
      </c>
      <c r="C10303" s="103" t="s">
        <v>481</v>
      </c>
      <c r="D10303" s="103" t="s">
        <v>494</v>
      </c>
      <c r="E10303" s="111"/>
      <c r="F10303" s="103" t="s">
        <v>495</v>
      </c>
      <c r="G10303" s="103" t="s">
        <v>594</v>
      </c>
      <c r="H10303" s="103" t="s">
        <v>735</v>
      </c>
      <c r="I10303" s="103" t="s">
        <v>92</v>
      </c>
      <c r="J10303" s="215">
        <v>31.04</v>
      </c>
      <c r="K10303" s="216" t="s">
        <v>88</v>
      </c>
    </row>
    <row r="10304" spans="1:11" x14ac:dyDescent="0.25">
      <c r="A10304" s="103" t="s">
        <v>806</v>
      </c>
      <c r="B10304" s="103" t="s">
        <v>347</v>
      </c>
      <c r="C10304" s="103" t="s">
        <v>481</v>
      </c>
      <c r="D10304" s="103" t="s">
        <v>494</v>
      </c>
      <c r="E10304" s="111"/>
      <c r="F10304" s="103" t="s">
        <v>495</v>
      </c>
      <c r="G10304" s="103" t="s">
        <v>594</v>
      </c>
      <c r="H10304" s="103" t="s">
        <v>735</v>
      </c>
      <c r="I10304" s="103" t="s">
        <v>92</v>
      </c>
      <c r="J10304" s="215">
        <v>-18.63</v>
      </c>
      <c r="K10304" s="216" t="s">
        <v>88</v>
      </c>
    </row>
    <row r="10305" spans="1:11" x14ac:dyDescent="0.25">
      <c r="A10305" s="103" t="s">
        <v>808</v>
      </c>
      <c r="B10305" s="103" t="s">
        <v>347</v>
      </c>
      <c r="C10305" s="103" t="s">
        <v>481</v>
      </c>
      <c r="D10305" s="103" t="s">
        <v>494</v>
      </c>
      <c r="E10305" s="111"/>
      <c r="F10305" s="103" t="s">
        <v>495</v>
      </c>
      <c r="G10305" s="103" t="s">
        <v>618</v>
      </c>
      <c r="H10305" s="103" t="s">
        <v>824</v>
      </c>
      <c r="I10305" s="103" t="s">
        <v>92</v>
      </c>
      <c r="J10305" s="215">
        <v>2511.63</v>
      </c>
      <c r="K10305" s="216" t="s">
        <v>88</v>
      </c>
    </row>
    <row r="10306" spans="1:11" x14ac:dyDescent="0.25">
      <c r="A10306" s="103" t="s">
        <v>808</v>
      </c>
      <c r="B10306" s="103" t="s">
        <v>347</v>
      </c>
      <c r="C10306" s="103" t="s">
        <v>481</v>
      </c>
      <c r="D10306" s="103" t="s">
        <v>494</v>
      </c>
      <c r="E10306" s="111"/>
      <c r="F10306" s="103" t="s">
        <v>495</v>
      </c>
      <c r="G10306" s="103" t="s">
        <v>618</v>
      </c>
      <c r="H10306" s="103" t="s">
        <v>824</v>
      </c>
      <c r="I10306" s="103" t="s">
        <v>842</v>
      </c>
      <c r="J10306" s="215">
        <v>236.56</v>
      </c>
      <c r="K10306" s="216" t="s">
        <v>88</v>
      </c>
    </row>
    <row r="10307" spans="1:11" x14ac:dyDescent="0.25">
      <c r="A10307" s="103" t="s">
        <v>809</v>
      </c>
      <c r="B10307" s="103" t="s">
        <v>347</v>
      </c>
      <c r="C10307" s="103" t="s">
        <v>481</v>
      </c>
      <c r="D10307" s="103" t="s">
        <v>494</v>
      </c>
      <c r="E10307" s="111"/>
      <c r="F10307" s="103" t="s">
        <v>495</v>
      </c>
      <c r="G10307" s="103" t="s">
        <v>618</v>
      </c>
      <c r="H10307" s="103" t="s">
        <v>824</v>
      </c>
      <c r="I10307" s="103" t="s">
        <v>92</v>
      </c>
      <c r="J10307" s="215">
        <v>2900.97</v>
      </c>
      <c r="K10307" s="216" t="s">
        <v>88</v>
      </c>
    </row>
    <row r="10308" spans="1:11" x14ac:dyDescent="0.25">
      <c r="A10308" s="103" t="s">
        <v>810</v>
      </c>
      <c r="B10308" s="103" t="s">
        <v>347</v>
      </c>
      <c r="C10308" s="103" t="s">
        <v>481</v>
      </c>
      <c r="D10308" s="103" t="s">
        <v>494</v>
      </c>
      <c r="E10308" s="111"/>
      <c r="F10308" s="103" t="s">
        <v>495</v>
      </c>
      <c r="G10308" s="103" t="s">
        <v>618</v>
      </c>
      <c r="H10308" s="103" t="s">
        <v>824</v>
      </c>
      <c r="I10308" s="103" t="s">
        <v>92</v>
      </c>
      <c r="J10308" s="215">
        <v>202.9</v>
      </c>
      <c r="K10308" s="216" t="s">
        <v>88</v>
      </c>
    </row>
    <row r="10309" spans="1:11" x14ac:dyDescent="0.25">
      <c r="A10309" s="103" t="s">
        <v>1038</v>
      </c>
      <c r="B10309" s="103" t="s">
        <v>347</v>
      </c>
      <c r="C10309" s="103" t="s">
        <v>481</v>
      </c>
      <c r="D10309" s="103" t="s">
        <v>494</v>
      </c>
      <c r="E10309" s="111"/>
      <c r="F10309" s="103" t="s">
        <v>495</v>
      </c>
      <c r="G10309" s="103" t="s">
        <v>618</v>
      </c>
      <c r="H10309" s="103" t="s">
        <v>824</v>
      </c>
      <c r="I10309" s="103" t="s">
        <v>92</v>
      </c>
      <c r="J10309" s="215">
        <v>2965.94</v>
      </c>
      <c r="K10309" s="216" t="s">
        <v>88</v>
      </c>
    </row>
    <row r="10310" spans="1:11" x14ac:dyDescent="0.25">
      <c r="A10310" s="103" t="s">
        <v>1038</v>
      </c>
      <c r="B10310" s="103" t="s">
        <v>347</v>
      </c>
      <c r="C10310" s="103" t="s">
        <v>481</v>
      </c>
      <c r="D10310" s="103" t="s">
        <v>494</v>
      </c>
      <c r="E10310" s="111"/>
      <c r="F10310" s="103" t="s">
        <v>495</v>
      </c>
      <c r="G10310" s="103" t="s">
        <v>618</v>
      </c>
      <c r="H10310" s="103" t="s">
        <v>824</v>
      </c>
      <c r="I10310" s="103" t="s">
        <v>842</v>
      </c>
      <c r="J10310" s="215">
        <v>59.62</v>
      </c>
      <c r="K10310" s="216" t="s">
        <v>88</v>
      </c>
    </row>
    <row r="10311" spans="1:11" x14ac:dyDescent="0.25">
      <c r="A10311" s="103" t="s">
        <v>806</v>
      </c>
      <c r="B10311" s="103" t="s">
        <v>347</v>
      </c>
      <c r="C10311" s="103" t="s">
        <v>481</v>
      </c>
      <c r="D10311" s="103" t="s">
        <v>494</v>
      </c>
      <c r="E10311" s="111"/>
      <c r="F10311" s="103" t="s">
        <v>495</v>
      </c>
      <c r="G10311" s="103" t="s">
        <v>618</v>
      </c>
      <c r="H10311" s="103" t="s">
        <v>824</v>
      </c>
      <c r="I10311" s="103" t="s">
        <v>92</v>
      </c>
      <c r="J10311" s="215">
        <v>2836.35</v>
      </c>
      <c r="K10311" s="216" t="s">
        <v>88</v>
      </c>
    </row>
    <row r="10312" spans="1:11" x14ac:dyDescent="0.25">
      <c r="A10312" s="103" t="s">
        <v>806</v>
      </c>
      <c r="B10312" s="103" t="s">
        <v>347</v>
      </c>
      <c r="C10312" s="103" t="s">
        <v>481</v>
      </c>
      <c r="D10312" s="103" t="s">
        <v>494</v>
      </c>
      <c r="E10312" s="111"/>
      <c r="F10312" s="103" t="s">
        <v>495</v>
      </c>
      <c r="G10312" s="103" t="s">
        <v>618</v>
      </c>
      <c r="H10312" s="103" t="s">
        <v>824</v>
      </c>
      <c r="I10312" s="103" t="s">
        <v>842</v>
      </c>
      <c r="J10312" s="215">
        <v>31.49</v>
      </c>
      <c r="K10312" s="216" t="s">
        <v>88</v>
      </c>
    </row>
    <row r="10313" spans="1:11" x14ac:dyDescent="0.25">
      <c r="A10313" s="103" t="s">
        <v>807</v>
      </c>
      <c r="B10313" s="103" t="s">
        <v>347</v>
      </c>
      <c r="C10313" s="103" t="s">
        <v>481</v>
      </c>
      <c r="D10313" s="103" t="s">
        <v>494</v>
      </c>
      <c r="E10313" s="111"/>
      <c r="F10313" s="103" t="s">
        <v>495</v>
      </c>
      <c r="G10313" s="103" t="s">
        <v>618</v>
      </c>
      <c r="H10313" s="103" t="s">
        <v>824</v>
      </c>
      <c r="I10313" s="103" t="s">
        <v>92</v>
      </c>
      <c r="J10313" s="215">
        <v>3132.02</v>
      </c>
      <c r="K10313" s="216" t="s">
        <v>88</v>
      </c>
    </row>
    <row r="10314" spans="1:11" x14ac:dyDescent="0.25">
      <c r="A10314" s="103" t="s">
        <v>808</v>
      </c>
      <c r="B10314" s="103" t="s">
        <v>347</v>
      </c>
      <c r="C10314" s="103" t="s">
        <v>481</v>
      </c>
      <c r="D10314" s="103" t="s">
        <v>494</v>
      </c>
      <c r="E10314" s="111"/>
      <c r="F10314" s="103" t="s">
        <v>495</v>
      </c>
      <c r="G10314" s="103" t="s">
        <v>736</v>
      </c>
      <c r="H10314" s="103" t="s">
        <v>737</v>
      </c>
      <c r="I10314" s="103" t="s">
        <v>92</v>
      </c>
      <c r="J10314" s="215">
        <v>125.25</v>
      </c>
      <c r="K10314" s="216" t="s">
        <v>88</v>
      </c>
    </row>
    <row r="10315" spans="1:11" x14ac:dyDescent="0.25">
      <c r="A10315" s="103" t="s">
        <v>809</v>
      </c>
      <c r="B10315" s="103" t="s">
        <v>347</v>
      </c>
      <c r="C10315" s="103" t="s">
        <v>481</v>
      </c>
      <c r="D10315" s="103" t="s">
        <v>494</v>
      </c>
      <c r="E10315" s="111"/>
      <c r="F10315" s="103" t="s">
        <v>495</v>
      </c>
      <c r="G10315" s="103" t="s">
        <v>736</v>
      </c>
      <c r="H10315" s="103" t="s">
        <v>737</v>
      </c>
      <c r="I10315" s="103" t="s">
        <v>92</v>
      </c>
      <c r="J10315" s="215">
        <v>500.86</v>
      </c>
      <c r="K10315" s="216" t="s">
        <v>88</v>
      </c>
    </row>
    <row r="10316" spans="1:11" x14ac:dyDescent="0.25">
      <c r="A10316" s="103" t="s">
        <v>810</v>
      </c>
      <c r="B10316" s="103" t="s">
        <v>347</v>
      </c>
      <c r="C10316" s="103" t="s">
        <v>481</v>
      </c>
      <c r="D10316" s="103" t="s">
        <v>494</v>
      </c>
      <c r="E10316" s="111"/>
      <c r="F10316" s="103" t="s">
        <v>495</v>
      </c>
      <c r="G10316" s="103" t="s">
        <v>736</v>
      </c>
      <c r="H10316" s="103" t="s">
        <v>737</v>
      </c>
      <c r="I10316" s="103" t="s">
        <v>92</v>
      </c>
      <c r="J10316" s="215">
        <v>913.91</v>
      </c>
      <c r="K10316" s="216" t="s">
        <v>88</v>
      </c>
    </row>
    <row r="10317" spans="1:11" x14ac:dyDescent="0.25">
      <c r="A10317" s="103" t="s">
        <v>1038</v>
      </c>
      <c r="B10317" s="103" t="s">
        <v>347</v>
      </c>
      <c r="C10317" s="103" t="s">
        <v>481</v>
      </c>
      <c r="D10317" s="103" t="s">
        <v>494</v>
      </c>
      <c r="E10317" s="111"/>
      <c r="F10317" s="103" t="s">
        <v>495</v>
      </c>
      <c r="G10317" s="103" t="s">
        <v>736</v>
      </c>
      <c r="H10317" s="103" t="s">
        <v>737</v>
      </c>
      <c r="I10317" s="103" t="s">
        <v>92</v>
      </c>
      <c r="J10317" s="215">
        <v>139.58000000000001</v>
      </c>
      <c r="K10317" s="216" t="s">
        <v>88</v>
      </c>
    </row>
    <row r="10318" spans="1:11" x14ac:dyDescent="0.25">
      <c r="A10318" s="103" t="s">
        <v>806</v>
      </c>
      <c r="B10318" s="103" t="s">
        <v>347</v>
      </c>
      <c r="C10318" s="103" t="s">
        <v>481</v>
      </c>
      <c r="D10318" s="103" t="s">
        <v>494</v>
      </c>
      <c r="E10318" s="111"/>
      <c r="F10318" s="103" t="s">
        <v>495</v>
      </c>
      <c r="G10318" s="103" t="s">
        <v>736</v>
      </c>
      <c r="H10318" s="103" t="s">
        <v>737</v>
      </c>
      <c r="I10318" s="103" t="s">
        <v>92</v>
      </c>
      <c r="J10318" s="215">
        <v>-33.15</v>
      </c>
      <c r="K10318" s="216" t="s">
        <v>88</v>
      </c>
    </row>
    <row r="10319" spans="1:11" x14ac:dyDescent="0.25">
      <c r="A10319" s="103" t="s">
        <v>807</v>
      </c>
      <c r="B10319" s="103" t="s">
        <v>347</v>
      </c>
      <c r="C10319" s="103" t="s">
        <v>481</v>
      </c>
      <c r="D10319" s="103" t="s">
        <v>494</v>
      </c>
      <c r="E10319" s="111"/>
      <c r="F10319" s="103" t="s">
        <v>495</v>
      </c>
      <c r="G10319" s="103" t="s">
        <v>736</v>
      </c>
      <c r="H10319" s="103" t="s">
        <v>737</v>
      </c>
      <c r="I10319" s="103" t="s">
        <v>92</v>
      </c>
      <c r="J10319" s="215">
        <v>274.14</v>
      </c>
      <c r="K10319" s="216" t="s">
        <v>88</v>
      </c>
    </row>
    <row r="10320" spans="1:11" x14ac:dyDescent="0.25">
      <c r="A10320" s="103" t="s">
        <v>808</v>
      </c>
      <c r="B10320" s="103" t="s">
        <v>347</v>
      </c>
      <c r="C10320" s="103" t="s">
        <v>481</v>
      </c>
      <c r="D10320" s="103" t="s">
        <v>494</v>
      </c>
      <c r="E10320" s="111"/>
      <c r="F10320" s="103" t="s">
        <v>495</v>
      </c>
      <c r="G10320" s="103" t="s">
        <v>127</v>
      </c>
      <c r="H10320" s="103" t="s">
        <v>391</v>
      </c>
      <c r="I10320" s="103" t="s">
        <v>842</v>
      </c>
      <c r="J10320" s="215">
        <v>12.19</v>
      </c>
      <c r="K10320" s="216" t="s">
        <v>88</v>
      </c>
    </row>
    <row r="10321" spans="1:11" x14ac:dyDescent="0.25">
      <c r="A10321" s="103" t="s">
        <v>809</v>
      </c>
      <c r="B10321" s="103" t="s">
        <v>347</v>
      </c>
      <c r="C10321" s="103" t="s">
        <v>481</v>
      </c>
      <c r="D10321" s="103" t="s">
        <v>494</v>
      </c>
      <c r="E10321" s="111"/>
      <c r="F10321" s="103" t="s">
        <v>495</v>
      </c>
      <c r="G10321" s="103" t="s">
        <v>127</v>
      </c>
      <c r="H10321" s="103" t="s">
        <v>391</v>
      </c>
      <c r="I10321" s="103" t="s">
        <v>842</v>
      </c>
      <c r="J10321" s="215">
        <v>57.39</v>
      </c>
      <c r="K10321" s="216" t="s">
        <v>88</v>
      </c>
    </row>
    <row r="10322" spans="1:11" x14ac:dyDescent="0.25">
      <c r="A10322" s="103" t="s">
        <v>810</v>
      </c>
      <c r="B10322" s="103" t="s">
        <v>347</v>
      </c>
      <c r="C10322" s="103" t="s">
        <v>481</v>
      </c>
      <c r="D10322" s="103" t="s">
        <v>494</v>
      </c>
      <c r="E10322" s="111"/>
      <c r="F10322" s="103" t="s">
        <v>495</v>
      </c>
      <c r="G10322" s="103" t="s">
        <v>127</v>
      </c>
      <c r="H10322" s="103" t="s">
        <v>391</v>
      </c>
      <c r="I10322" s="103" t="s">
        <v>842</v>
      </c>
      <c r="J10322" s="215">
        <v>1569.03</v>
      </c>
      <c r="K10322" s="216" t="s">
        <v>88</v>
      </c>
    </row>
    <row r="10323" spans="1:11" x14ac:dyDescent="0.25">
      <c r="A10323" s="103" t="s">
        <v>806</v>
      </c>
      <c r="B10323" s="103" t="s">
        <v>347</v>
      </c>
      <c r="C10323" s="103" t="s">
        <v>481</v>
      </c>
      <c r="D10323" s="103" t="s">
        <v>494</v>
      </c>
      <c r="E10323" s="111"/>
      <c r="F10323" s="103" t="s">
        <v>495</v>
      </c>
      <c r="G10323" s="103" t="s">
        <v>127</v>
      </c>
      <c r="H10323" s="103" t="s">
        <v>391</v>
      </c>
      <c r="I10323" s="103" t="s">
        <v>842</v>
      </c>
      <c r="J10323" s="215">
        <v>53.13</v>
      </c>
      <c r="K10323" s="216" t="s">
        <v>88</v>
      </c>
    </row>
    <row r="10324" spans="1:11" x14ac:dyDescent="0.25">
      <c r="A10324" s="103" t="s">
        <v>807</v>
      </c>
      <c r="B10324" s="103" t="s">
        <v>347</v>
      </c>
      <c r="C10324" s="103" t="s">
        <v>481</v>
      </c>
      <c r="D10324" s="103" t="s">
        <v>494</v>
      </c>
      <c r="E10324" s="111"/>
      <c r="F10324" s="103" t="s">
        <v>495</v>
      </c>
      <c r="G10324" s="103" t="s">
        <v>127</v>
      </c>
      <c r="H10324" s="103" t="s">
        <v>391</v>
      </c>
      <c r="I10324" s="103" t="s">
        <v>842</v>
      </c>
      <c r="J10324" s="215">
        <v>9.84</v>
      </c>
      <c r="K10324" s="216" t="s">
        <v>88</v>
      </c>
    </row>
    <row r="10325" spans="1:11" x14ac:dyDescent="0.25">
      <c r="A10325" s="103" t="s">
        <v>808</v>
      </c>
      <c r="B10325" s="103" t="s">
        <v>347</v>
      </c>
      <c r="C10325" s="103" t="s">
        <v>481</v>
      </c>
      <c r="D10325" s="103" t="s">
        <v>494</v>
      </c>
      <c r="E10325" s="111"/>
      <c r="F10325" s="103" t="s">
        <v>495</v>
      </c>
      <c r="G10325" s="103" t="s">
        <v>740</v>
      </c>
      <c r="H10325" s="103" t="s">
        <v>741</v>
      </c>
      <c r="I10325" s="103" t="s">
        <v>92</v>
      </c>
      <c r="J10325" s="215">
        <v>29.74</v>
      </c>
      <c r="K10325" s="216" t="s">
        <v>88</v>
      </c>
    </row>
    <row r="10326" spans="1:11" x14ac:dyDescent="0.25">
      <c r="A10326" s="103" t="s">
        <v>808</v>
      </c>
      <c r="B10326" s="103" t="s">
        <v>347</v>
      </c>
      <c r="C10326" s="103" t="s">
        <v>481</v>
      </c>
      <c r="D10326" s="103" t="s">
        <v>494</v>
      </c>
      <c r="E10326" s="111"/>
      <c r="F10326" s="103" t="s">
        <v>495</v>
      </c>
      <c r="G10326" s="103" t="s">
        <v>740</v>
      </c>
      <c r="H10326" s="103" t="s">
        <v>741</v>
      </c>
      <c r="I10326" s="103" t="s">
        <v>842</v>
      </c>
      <c r="J10326" s="215">
        <v>21.27</v>
      </c>
      <c r="K10326" s="216" t="s">
        <v>88</v>
      </c>
    </row>
    <row r="10327" spans="1:11" x14ac:dyDescent="0.25">
      <c r="A10327" s="103" t="s">
        <v>808</v>
      </c>
      <c r="B10327" s="103" t="s">
        <v>347</v>
      </c>
      <c r="C10327" s="103" t="s">
        <v>481</v>
      </c>
      <c r="D10327" s="103" t="s">
        <v>494</v>
      </c>
      <c r="E10327" s="111"/>
      <c r="F10327" s="103" t="s">
        <v>495</v>
      </c>
      <c r="G10327" s="103" t="s">
        <v>744</v>
      </c>
      <c r="H10327" s="103" t="s">
        <v>745</v>
      </c>
      <c r="I10327" s="103" t="s">
        <v>92</v>
      </c>
      <c r="J10327" s="215">
        <v>-47.4</v>
      </c>
      <c r="K10327" s="216" t="s">
        <v>88</v>
      </c>
    </row>
    <row r="10328" spans="1:11" x14ac:dyDescent="0.25">
      <c r="A10328" s="103" t="s">
        <v>809</v>
      </c>
      <c r="B10328" s="103" t="s">
        <v>347</v>
      </c>
      <c r="C10328" s="103" t="s">
        <v>481</v>
      </c>
      <c r="D10328" s="103" t="s">
        <v>494</v>
      </c>
      <c r="E10328" s="111"/>
      <c r="F10328" s="103" t="s">
        <v>495</v>
      </c>
      <c r="G10328" s="103" t="s">
        <v>744</v>
      </c>
      <c r="H10328" s="103" t="s">
        <v>745</v>
      </c>
      <c r="I10328" s="103" t="s">
        <v>92</v>
      </c>
      <c r="J10328" s="215">
        <v>476.87</v>
      </c>
      <c r="K10328" s="216" t="s">
        <v>88</v>
      </c>
    </row>
    <row r="10329" spans="1:11" x14ac:dyDescent="0.25">
      <c r="A10329" s="103" t="s">
        <v>810</v>
      </c>
      <c r="B10329" s="103" t="s">
        <v>347</v>
      </c>
      <c r="C10329" s="103" t="s">
        <v>481</v>
      </c>
      <c r="D10329" s="103" t="s">
        <v>494</v>
      </c>
      <c r="E10329" s="111"/>
      <c r="F10329" s="103" t="s">
        <v>495</v>
      </c>
      <c r="G10329" s="103" t="s">
        <v>744</v>
      </c>
      <c r="H10329" s="103" t="s">
        <v>745</v>
      </c>
      <c r="I10329" s="103" t="s">
        <v>92</v>
      </c>
      <c r="J10329" s="215">
        <v>160.09</v>
      </c>
      <c r="K10329" s="216" t="s">
        <v>88</v>
      </c>
    </row>
    <row r="10330" spans="1:11" x14ac:dyDescent="0.25">
      <c r="A10330" s="103" t="s">
        <v>806</v>
      </c>
      <c r="B10330" s="103" t="s">
        <v>347</v>
      </c>
      <c r="C10330" s="103" t="s">
        <v>481</v>
      </c>
      <c r="D10330" s="103" t="s">
        <v>494</v>
      </c>
      <c r="E10330" s="111"/>
      <c r="F10330" s="103" t="s">
        <v>495</v>
      </c>
      <c r="G10330" s="103" t="s">
        <v>744</v>
      </c>
      <c r="H10330" s="103" t="s">
        <v>745</v>
      </c>
      <c r="I10330" s="103" t="s">
        <v>92</v>
      </c>
      <c r="J10330" s="215">
        <v>-52.19</v>
      </c>
      <c r="K10330" s="216" t="s">
        <v>88</v>
      </c>
    </row>
    <row r="10331" spans="1:11" x14ac:dyDescent="0.25">
      <c r="A10331" s="103" t="s">
        <v>808</v>
      </c>
      <c r="B10331" s="103" t="s">
        <v>347</v>
      </c>
      <c r="C10331" s="103" t="s">
        <v>481</v>
      </c>
      <c r="D10331" s="103" t="s">
        <v>494</v>
      </c>
      <c r="E10331" s="111"/>
      <c r="F10331" s="103" t="s">
        <v>495</v>
      </c>
      <c r="G10331" s="103" t="s">
        <v>124</v>
      </c>
      <c r="H10331" s="103" t="s">
        <v>394</v>
      </c>
      <c r="I10331" s="103" t="s">
        <v>92</v>
      </c>
      <c r="J10331" s="215">
        <v>2651.38</v>
      </c>
      <c r="K10331" s="216" t="s">
        <v>88</v>
      </c>
    </row>
    <row r="10332" spans="1:11" x14ac:dyDescent="0.25">
      <c r="A10332" s="103" t="s">
        <v>808</v>
      </c>
      <c r="B10332" s="103" t="s">
        <v>347</v>
      </c>
      <c r="C10332" s="103" t="s">
        <v>481</v>
      </c>
      <c r="D10332" s="103" t="s">
        <v>494</v>
      </c>
      <c r="E10332" s="111"/>
      <c r="F10332" s="103" t="s">
        <v>495</v>
      </c>
      <c r="G10332" s="103" t="s">
        <v>124</v>
      </c>
      <c r="H10332" s="103" t="s">
        <v>394</v>
      </c>
      <c r="I10332" s="103" t="s">
        <v>842</v>
      </c>
      <c r="J10332" s="215">
        <v>21.27</v>
      </c>
      <c r="K10332" s="216" t="s">
        <v>88</v>
      </c>
    </row>
    <row r="10333" spans="1:11" x14ac:dyDescent="0.25">
      <c r="A10333" s="103" t="s">
        <v>809</v>
      </c>
      <c r="B10333" s="103" t="s">
        <v>347</v>
      </c>
      <c r="C10333" s="103" t="s">
        <v>481</v>
      </c>
      <c r="D10333" s="103" t="s">
        <v>494</v>
      </c>
      <c r="E10333" s="111"/>
      <c r="F10333" s="103" t="s">
        <v>495</v>
      </c>
      <c r="G10333" s="103" t="s">
        <v>124</v>
      </c>
      <c r="H10333" s="103" t="s">
        <v>394</v>
      </c>
      <c r="I10333" s="103" t="s">
        <v>92</v>
      </c>
      <c r="J10333" s="215">
        <v>3223.79</v>
      </c>
      <c r="K10333" s="216" t="s">
        <v>88</v>
      </c>
    </row>
    <row r="10334" spans="1:11" x14ac:dyDescent="0.25">
      <c r="A10334" s="103" t="s">
        <v>810</v>
      </c>
      <c r="B10334" s="103" t="s">
        <v>347</v>
      </c>
      <c r="C10334" s="103" t="s">
        <v>481</v>
      </c>
      <c r="D10334" s="103" t="s">
        <v>494</v>
      </c>
      <c r="E10334" s="111"/>
      <c r="F10334" s="103" t="s">
        <v>495</v>
      </c>
      <c r="G10334" s="103" t="s">
        <v>124</v>
      </c>
      <c r="H10334" s="103" t="s">
        <v>394</v>
      </c>
      <c r="I10334" s="103" t="s">
        <v>92</v>
      </c>
      <c r="J10334" s="215">
        <v>1804.36</v>
      </c>
      <c r="K10334" s="216" t="s">
        <v>88</v>
      </c>
    </row>
    <row r="10335" spans="1:11" x14ac:dyDescent="0.25">
      <c r="A10335" s="103" t="s">
        <v>1038</v>
      </c>
      <c r="B10335" s="103" t="s">
        <v>347</v>
      </c>
      <c r="C10335" s="103" t="s">
        <v>481</v>
      </c>
      <c r="D10335" s="103" t="s">
        <v>494</v>
      </c>
      <c r="E10335" s="111"/>
      <c r="F10335" s="103" t="s">
        <v>495</v>
      </c>
      <c r="G10335" s="103" t="s">
        <v>124</v>
      </c>
      <c r="H10335" s="103" t="s">
        <v>394</v>
      </c>
      <c r="I10335" s="103" t="s">
        <v>92</v>
      </c>
      <c r="J10335" s="215">
        <v>3128.03</v>
      </c>
      <c r="K10335" s="216" t="s">
        <v>88</v>
      </c>
    </row>
    <row r="10336" spans="1:11" x14ac:dyDescent="0.25">
      <c r="A10336" s="103" t="s">
        <v>1038</v>
      </c>
      <c r="B10336" s="103" t="s">
        <v>347</v>
      </c>
      <c r="C10336" s="103" t="s">
        <v>481</v>
      </c>
      <c r="D10336" s="103" t="s">
        <v>494</v>
      </c>
      <c r="E10336" s="111"/>
      <c r="F10336" s="103" t="s">
        <v>495</v>
      </c>
      <c r="G10336" s="103" t="s">
        <v>124</v>
      </c>
      <c r="H10336" s="103" t="s">
        <v>394</v>
      </c>
      <c r="I10336" s="103" t="s">
        <v>842</v>
      </c>
      <c r="J10336" s="215">
        <v>12.28</v>
      </c>
      <c r="K10336" s="216" t="s">
        <v>88</v>
      </c>
    </row>
    <row r="10337" spans="1:11" x14ac:dyDescent="0.25">
      <c r="A10337" s="103" t="s">
        <v>806</v>
      </c>
      <c r="B10337" s="103" t="s">
        <v>347</v>
      </c>
      <c r="C10337" s="103" t="s">
        <v>481</v>
      </c>
      <c r="D10337" s="103" t="s">
        <v>494</v>
      </c>
      <c r="E10337" s="111"/>
      <c r="F10337" s="103" t="s">
        <v>495</v>
      </c>
      <c r="G10337" s="103" t="s">
        <v>124</v>
      </c>
      <c r="H10337" s="103" t="s">
        <v>394</v>
      </c>
      <c r="I10337" s="103" t="s">
        <v>92</v>
      </c>
      <c r="J10337" s="215">
        <v>2901.79</v>
      </c>
      <c r="K10337" s="216" t="s">
        <v>88</v>
      </c>
    </row>
    <row r="10338" spans="1:11" x14ac:dyDescent="0.25">
      <c r="A10338" s="103" t="s">
        <v>806</v>
      </c>
      <c r="B10338" s="103" t="s">
        <v>347</v>
      </c>
      <c r="C10338" s="103" t="s">
        <v>481</v>
      </c>
      <c r="D10338" s="103" t="s">
        <v>494</v>
      </c>
      <c r="E10338" s="111"/>
      <c r="F10338" s="103" t="s">
        <v>495</v>
      </c>
      <c r="G10338" s="103" t="s">
        <v>124</v>
      </c>
      <c r="H10338" s="103" t="s">
        <v>394</v>
      </c>
      <c r="I10338" s="103" t="s">
        <v>842</v>
      </c>
      <c r="J10338" s="215">
        <v>127.79</v>
      </c>
      <c r="K10338" s="216" t="s">
        <v>88</v>
      </c>
    </row>
    <row r="10339" spans="1:11" x14ac:dyDescent="0.25">
      <c r="A10339" s="103" t="s">
        <v>807</v>
      </c>
      <c r="B10339" s="103" t="s">
        <v>347</v>
      </c>
      <c r="C10339" s="103" t="s">
        <v>481</v>
      </c>
      <c r="D10339" s="103" t="s">
        <v>494</v>
      </c>
      <c r="E10339" s="111"/>
      <c r="F10339" s="103" t="s">
        <v>495</v>
      </c>
      <c r="G10339" s="103" t="s">
        <v>124</v>
      </c>
      <c r="H10339" s="103" t="s">
        <v>394</v>
      </c>
      <c r="I10339" s="103" t="s">
        <v>92</v>
      </c>
      <c r="J10339" s="215">
        <v>2710.95</v>
      </c>
      <c r="K10339" s="216" t="s">
        <v>88</v>
      </c>
    </row>
    <row r="10340" spans="1:11" x14ac:dyDescent="0.25">
      <c r="A10340" s="103" t="s">
        <v>807</v>
      </c>
      <c r="B10340" s="103" t="s">
        <v>347</v>
      </c>
      <c r="C10340" s="103" t="s">
        <v>481</v>
      </c>
      <c r="D10340" s="103" t="s">
        <v>494</v>
      </c>
      <c r="E10340" s="111"/>
      <c r="F10340" s="103" t="s">
        <v>495</v>
      </c>
      <c r="G10340" s="103" t="s">
        <v>124</v>
      </c>
      <c r="H10340" s="103" t="s">
        <v>394</v>
      </c>
      <c r="I10340" s="103" t="s">
        <v>842</v>
      </c>
      <c r="J10340" s="215">
        <v>59.46</v>
      </c>
      <c r="K10340" s="216" t="s">
        <v>88</v>
      </c>
    </row>
    <row r="10341" spans="1:11" x14ac:dyDescent="0.25">
      <c r="A10341" s="103" t="s">
        <v>808</v>
      </c>
      <c r="B10341" s="103" t="s">
        <v>347</v>
      </c>
      <c r="C10341" s="103" t="s">
        <v>481</v>
      </c>
      <c r="D10341" s="103" t="s">
        <v>494</v>
      </c>
      <c r="E10341" s="111"/>
      <c r="F10341" s="103" t="s">
        <v>495</v>
      </c>
      <c r="G10341" s="103" t="s">
        <v>155</v>
      </c>
      <c r="H10341" s="103" t="s">
        <v>395</v>
      </c>
      <c r="I10341" s="103" t="s">
        <v>92</v>
      </c>
      <c r="J10341" s="215">
        <v>42.42</v>
      </c>
      <c r="K10341" s="216" t="s">
        <v>88</v>
      </c>
    </row>
    <row r="10342" spans="1:11" x14ac:dyDescent="0.25">
      <c r="A10342" s="103" t="s">
        <v>808</v>
      </c>
      <c r="B10342" s="103" t="s">
        <v>347</v>
      </c>
      <c r="C10342" s="103" t="s">
        <v>481</v>
      </c>
      <c r="D10342" s="103" t="s">
        <v>494</v>
      </c>
      <c r="E10342" s="111"/>
      <c r="F10342" s="103" t="s">
        <v>495</v>
      </c>
      <c r="G10342" s="103" t="s">
        <v>155</v>
      </c>
      <c r="H10342" s="103" t="s">
        <v>395</v>
      </c>
      <c r="I10342" s="103" t="s">
        <v>842</v>
      </c>
      <c r="J10342" s="215">
        <v>61.06</v>
      </c>
      <c r="K10342" s="216" t="s">
        <v>88</v>
      </c>
    </row>
    <row r="10343" spans="1:11" x14ac:dyDescent="0.25">
      <c r="A10343" s="103" t="s">
        <v>810</v>
      </c>
      <c r="B10343" s="103" t="s">
        <v>347</v>
      </c>
      <c r="C10343" s="103" t="s">
        <v>481</v>
      </c>
      <c r="D10343" s="103" t="s">
        <v>494</v>
      </c>
      <c r="E10343" s="111"/>
      <c r="F10343" s="103" t="s">
        <v>495</v>
      </c>
      <c r="G10343" s="103" t="s">
        <v>155</v>
      </c>
      <c r="H10343" s="103" t="s">
        <v>395</v>
      </c>
      <c r="I10343" s="103" t="s">
        <v>842</v>
      </c>
      <c r="J10343" s="215">
        <v>78.09</v>
      </c>
      <c r="K10343" s="216" t="s">
        <v>88</v>
      </c>
    </row>
    <row r="10344" spans="1:11" x14ac:dyDescent="0.25">
      <c r="A10344" s="103" t="s">
        <v>1038</v>
      </c>
      <c r="B10344" s="103" t="s">
        <v>347</v>
      </c>
      <c r="C10344" s="103" t="s">
        <v>481</v>
      </c>
      <c r="D10344" s="103" t="s">
        <v>494</v>
      </c>
      <c r="E10344" s="111"/>
      <c r="F10344" s="103" t="s">
        <v>495</v>
      </c>
      <c r="G10344" s="103" t="s">
        <v>155</v>
      </c>
      <c r="H10344" s="103" t="s">
        <v>395</v>
      </c>
      <c r="I10344" s="103" t="s">
        <v>842</v>
      </c>
      <c r="J10344" s="215">
        <v>43.8</v>
      </c>
      <c r="K10344" s="216" t="s">
        <v>88</v>
      </c>
    </row>
    <row r="10345" spans="1:11" x14ac:dyDescent="0.25">
      <c r="A10345" s="103" t="s">
        <v>806</v>
      </c>
      <c r="B10345" s="103" t="s">
        <v>347</v>
      </c>
      <c r="C10345" s="103" t="s">
        <v>481</v>
      </c>
      <c r="D10345" s="103" t="s">
        <v>494</v>
      </c>
      <c r="E10345" s="111"/>
      <c r="F10345" s="103" t="s">
        <v>495</v>
      </c>
      <c r="G10345" s="103" t="s">
        <v>155</v>
      </c>
      <c r="H10345" s="103" t="s">
        <v>395</v>
      </c>
      <c r="I10345" s="103" t="s">
        <v>842</v>
      </c>
      <c r="J10345" s="215">
        <v>62.19</v>
      </c>
      <c r="K10345" s="216" t="s">
        <v>88</v>
      </c>
    </row>
    <row r="10346" spans="1:11" x14ac:dyDescent="0.25">
      <c r="A10346" s="103" t="s">
        <v>807</v>
      </c>
      <c r="B10346" s="103" t="s">
        <v>347</v>
      </c>
      <c r="C10346" s="103" t="s">
        <v>481</v>
      </c>
      <c r="D10346" s="103" t="s">
        <v>494</v>
      </c>
      <c r="E10346" s="111"/>
      <c r="F10346" s="103" t="s">
        <v>495</v>
      </c>
      <c r="G10346" s="103" t="s">
        <v>155</v>
      </c>
      <c r="H10346" s="103" t="s">
        <v>395</v>
      </c>
      <c r="I10346" s="103" t="s">
        <v>842</v>
      </c>
      <c r="J10346" s="215">
        <v>62.36</v>
      </c>
      <c r="K10346" s="216" t="s">
        <v>88</v>
      </c>
    </row>
    <row r="10347" spans="1:11" x14ac:dyDescent="0.25">
      <c r="A10347" s="103" t="s">
        <v>808</v>
      </c>
      <c r="B10347" s="103" t="s">
        <v>347</v>
      </c>
      <c r="C10347" s="103" t="s">
        <v>481</v>
      </c>
      <c r="D10347" s="103" t="s">
        <v>494</v>
      </c>
      <c r="E10347" s="111"/>
      <c r="F10347" s="103" t="s">
        <v>495</v>
      </c>
      <c r="G10347" s="103" t="s">
        <v>650</v>
      </c>
      <c r="H10347" s="103" t="s">
        <v>651</v>
      </c>
      <c r="I10347" s="103" t="s">
        <v>92</v>
      </c>
      <c r="J10347" s="215">
        <v>-2.15</v>
      </c>
      <c r="K10347" s="216" t="s">
        <v>88</v>
      </c>
    </row>
    <row r="10348" spans="1:11" x14ac:dyDescent="0.25">
      <c r="A10348" s="103" t="s">
        <v>809</v>
      </c>
      <c r="B10348" s="103" t="s">
        <v>347</v>
      </c>
      <c r="C10348" s="103" t="s">
        <v>481</v>
      </c>
      <c r="D10348" s="103" t="s">
        <v>494</v>
      </c>
      <c r="E10348" s="111"/>
      <c r="F10348" s="103" t="s">
        <v>495</v>
      </c>
      <c r="G10348" s="103" t="s">
        <v>650</v>
      </c>
      <c r="H10348" s="103" t="s">
        <v>651</v>
      </c>
      <c r="I10348" s="103" t="s">
        <v>92</v>
      </c>
      <c r="J10348" s="215">
        <v>308.62</v>
      </c>
      <c r="K10348" s="216" t="s">
        <v>88</v>
      </c>
    </row>
    <row r="10349" spans="1:11" x14ac:dyDescent="0.25">
      <c r="A10349" s="103" t="s">
        <v>810</v>
      </c>
      <c r="B10349" s="103" t="s">
        <v>347</v>
      </c>
      <c r="C10349" s="103" t="s">
        <v>481</v>
      </c>
      <c r="D10349" s="103" t="s">
        <v>494</v>
      </c>
      <c r="E10349" s="111"/>
      <c r="F10349" s="103" t="s">
        <v>495</v>
      </c>
      <c r="G10349" s="103" t="s">
        <v>650</v>
      </c>
      <c r="H10349" s="103" t="s">
        <v>651</v>
      </c>
      <c r="I10349" s="103" t="s">
        <v>92</v>
      </c>
      <c r="J10349" s="215">
        <v>423.9</v>
      </c>
      <c r="K10349" s="216" t="s">
        <v>88</v>
      </c>
    </row>
    <row r="10350" spans="1:11" x14ac:dyDescent="0.25">
      <c r="A10350" s="103" t="s">
        <v>1038</v>
      </c>
      <c r="B10350" s="103" t="s">
        <v>347</v>
      </c>
      <c r="C10350" s="103" t="s">
        <v>481</v>
      </c>
      <c r="D10350" s="103" t="s">
        <v>494</v>
      </c>
      <c r="E10350" s="111"/>
      <c r="F10350" s="103" t="s">
        <v>495</v>
      </c>
      <c r="G10350" s="103" t="s">
        <v>650</v>
      </c>
      <c r="H10350" s="103" t="s">
        <v>651</v>
      </c>
      <c r="I10350" s="103" t="s">
        <v>92</v>
      </c>
      <c r="J10350" s="215">
        <v>159.62</v>
      </c>
      <c r="K10350" s="216" t="s">
        <v>88</v>
      </c>
    </row>
    <row r="10351" spans="1:11" x14ac:dyDescent="0.25">
      <c r="A10351" s="103" t="s">
        <v>806</v>
      </c>
      <c r="B10351" s="103" t="s">
        <v>347</v>
      </c>
      <c r="C10351" s="103" t="s">
        <v>481</v>
      </c>
      <c r="D10351" s="103" t="s">
        <v>494</v>
      </c>
      <c r="E10351" s="111"/>
      <c r="F10351" s="103" t="s">
        <v>495</v>
      </c>
      <c r="G10351" s="103" t="s">
        <v>650</v>
      </c>
      <c r="H10351" s="103" t="s">
        <v>651</v>
      </c>
      <c r="I10351" s="103" t="s">
        <v>92</v>
      </c>
      <c r="J10351" s="215">
        <v>119.64</v>
      </c>
      <c r="K10351" s="216" t="s">
        <v>88</v>
      </c>
    </row>
    <row r="10352" spans="1:11" x14ac:dyDescent="0.25">
      <c r="A10352" s="103" t="s">
        <v>807</v>
      </c>
      <c r="B10352" s="103" t="s">
        <v>347</v>
      </c>
      <c r="C10352" s="103" t="s">
        <v>481</v>
      </c>
      <c r="D10352" s="103" t="s">
        <v>494</v>
      </c>
      <c r="E10352" s="111"/>
      <c r="F10352" s="103" t="s">
        <v>495</v>
      </c>
      <c r="G10352" s="103" t="s">
        <v>650</v>
      </c>
      <c r="H10352" s="103" t="s">
        <v>651</v>
      </c>
      <c r="I10352" s="103" t="s">
        <v>92</v>
      </c>
      <c r="J10352" s="215">
        <v>90.09</v>
      </c>
      <c r="K10352" s="216" t="s">
        <v>88</v>
      </c>
    </row>
    <row r="10353" spans="1:11" x14ac:dyDescent="0.25">
      <c r="A10353" s="103" t="s">
        <v>808</v>
      </c>
      <c r="B10353" s="103" t="s">
        <v>347</v>
      </c>
      <c r="C10353" s="103" t="s">
        <v>481</v>
      </c>
      <c r="D10353" s="103" t="s">
        <v>494</v>
      </c>
      <c r="E10353" s="111"/>
      <c r="F10353" s="103" t="s">
        <v>495</v>
      </c>
      <c r="G10353" s="103" t="s">
        <v>491</v>
      </c>
      <c r="H10353" s="103" t="s">
        <v>492</v>
      </c>
      <c r="I10353" s="103" t="s">
        <v>92</v>
      </c>
      <c r="J10353" s="215">
        <v>2432.9699999999998</v>
      </c>
      <c r="K10353" s="216" t="s">
        <v>88</v>
      </c>
    </row>
    <row r="10354" spans="1:11" x14ac:dyDescent="0.25">
      <c r="A10354" s="103" t="s">
        <v>808</v>
      </c>
      <c r="B10354" s="103" t="s">
        <v>347</v>
      </c>
      <c r="C10354" s="103" t="s">
        <v>481</v>
      </c>
      <c r="D10354" s="103" t="s">
        <v>494</v>
      </c>
      <c r="E10354" s="111"/>
      <c r="F10354" s="103" t="s">
        <v>495</v>
      </c>
      <c r="G10354" s="103" t="s">
        <v>491</v>
      </c>
      <c r="H10354" s="103" t="s">
        <v>492</v>
      </c>
      <c r="I10354" s="103" t="s">
        <v>842</v>
      </c>
      <c r="J10354" s="215">
        <v>142.01</v>
      </c>
      <c r="K10354" s="216" t="s">
        <v>88</v>
      </c>
    </row>
    <row r="10355" spans="1:11" x14ac:dyDescent="0.25">
      <c r="A10355" s="103" t="s">
        <v>809</v>
      </c>
      <c r="B10355" s="103" t="s">
        <v>347</v>
      </c>
      <c r="C10355" s="103" t="s">
        <v>481</v>
      </c>
      <c r="D10355" s="103" t="s">
        <v>494</v>
      </c>
      <c r="E10355" s="111"/>
      <c r="F10355" s="103" t="s">
        <v>495</v>
      </c>
      <c r="G10355" s="103" t="s">
        <v>491</v>
      </c>
      <c r="H10355" s="103" t="s">
        <v>492</v>
      </c>
      <c r="I10355" s="103" t="s">
        <v>92</v>
      </c>
      <c r="J10355" s="215">
        <v>256.10000000000002</v>
      </c>
      <c r="K10355" s="216" t="s">
        <v>88</v>
      </c>
    </row>
    <row r="10356" spans="1:11" x14ac:dyDescent="0.25">
      <c r="A10356" s="103" t="s">
        <v>810</v>
      </c>
      <c r="B10356" s="103" t="s">
        <v>347</v>
      </c>
      <c r="C10356" s="103" t="s">
        <v>481</v>
      </c>
      <c r="D10356" s="103" t="s">
        <v>494</v>
      </c>
      <c r="E10356" s="111"/>
      <c r="F10356" s="103" t="s">
        <v>495</v>
      </c>
      <c r="G10356" s="103" t="s">
        <v>491</v>
      </c>
      <c r="H10356" s="103" t="s">
        <v>492</v>
      </c>
      <c r="I10356" s="103" t="s">
        <v>92</v>
      </c>
      <c r="J10356" s="215">
        <v>2441.63</v>
      </c>
      <c r="K10356" s="216" t="s">
        <v>88</v>
      </c>
    </row>
    <row r="10357" spans="1:11" x14ac:dyDescent="0.25">
      <c r="A10357" s="103" t="s">
        <v>1038</v>
      </c>
      <c r="B10357" s="103" t="s">
        <v>347</v>
      </c>
      <c r="C10357" s="103" t="s">
        <v>481</v>
      </c>
      <c r="D10357" s="103" t="s">
        <v>494</v>
      </c>
      <c r="E10357" s="111"/>
      <c r="F10357" s="103" t="s">
        <v>495</v>
      </c>
      <c r="G10357" s="103" t="s">
        <v>491</v>
      </c>
      <c r="H10357" s="103" t="s">
        <v>492</v>
      </c>
      <c r="I10357" s="103" t="s">
        <v>92</v>
      </c>
      <c r="J10357" s="215">
        <v>2304.92</v>
      </c>
      <c r="K10357" s="216" t="s">
        <v>88</v>
      </c>
    </row>
    <row r="10358" spans="1:11" x14ac:dyDescent="0.25">
      <c r="A10358" s="103" t="s">
        <v>1038</v>
      </c>
      <c r="B10358" s="103" t="s">
        <v>347</v>
      </c>
      <c r="C10358" s="103" t="s">
        <v>481</v>
      </c>
      <c r="D10358" s="103" t="s">
        <v>494</v>
      </c>
      <c r="E10358" s="111"/>
      <c r="F10358" s="103" t="s">
        <v>495</v>
      </c>
      <c r="G10358" s="103" t="s">
        <v>491</v>
      </c>
      <c r="H10358" s="103" t="s">
        <v>492</v>
      </c>
      <c r="I10358" s="103" t="s">
        <v>842</v>
      </c>
      <c r="J10358" s="215">
        <v>24.62</v>
      </c>
      <c r="K10358" s="216" t="s">
        <v>88</v>
      </c>
    </row>
    <row r="10359" spans="1:11" x14ac:dyDescent="0.25">
      <c r="A10359" s="103" t="s">
        <v>806</v>
      </c>
      <c r="B10359" s="103" t="s">
        <v>347</v>
      </c>
      <c r="C10359" s="103" t="s">
        <v>481</v>
      </c>
      <c r="D10359" s="103" t="s">
        <v>494</v>
      </c>
      <c r="E10359" s="111"/>
      <c r="F10359" s="103" t="s">
        <v>495</v>
      </c>
      <c r="G10359" s="103" t="s">
        <v>491</v>
      </c>
      <c r="H10359" s="103" t="s">
        <v>492</v>
      </c>
      <c r="I10359" s="103" t="s">
        <v>92</v>
      </c>
      <c r="J10359" s="215">
        <v>3713.49</v>
      </c>
      <c r="K10359" s="216" t="s">
        <v>88</v>
      </c>
    </row>
    <row r="10360" spans="1:11" x14ac:dyDescent="0.25">
      <c r="A10360" s="103" t="s">
        <v>806</v>
      </c>
      <c r="B10360" s="103" t="s">
        <v>347</v>
      </c>
      <c r="C10360" s="103" t="s">
        <v>481</v>
      </c>
      <c r="D10360" s="103" t="s">
        <v>494</v>
      </c>
      <c r="E10360" s="111"/>
      <c r="F10360" s="103" t="s">
        <v>495</v>
      </c>
      <c r="G10360" s="103" t="s">
        <v>491</v>
      </c>
      <c r="H10360" s="103" t="s">
        <v>492</v>
      </c>
      <c r="I10360" s="103" t="s">
        <v>842</v>
      </c>
      <c r="J10360" s="215">
        <v>304.10000000000002</v>
      </c>
      <c r="K10360" s="216" t="s">
        <v>88</v>
      </c>
    </row>
    <row r="10361" spans="1:11" x14ac:dyDescent="0.25">
      <c r="A10361" s="103" t="s">
        <v>807</v>
      </c>
      <c r="B10361" s="103" t="s">
        <v>347</v>
      </c>
      <c r="C10361" s="103" t="s">
        <v>481</v>
      </c>
      <c r="D10361" s="103" t="s">
        <v>494</v>
      </c>
      <c r="E10361" s="111"/>
      <c r="F10361" s="103" t="s">
        <v>495</v>
      </c>
      <c r="G10361" s="103" t="s">
        <v>491</v>
      </c>
      <c r="H10361" s="103" t="s">
        <v>492</v>
      </c>
      <c r="I10361" s="103" t="s">
        <v>92</v>
      </c>
      <c r="J10361" s="215">
        <v>2689.08</v>
      </c>
      <c r="K10361" s="216" t="s">
        <v>88</v>
      </c>
    </row>
    <row r="10362" spans="1:11" x14ac:dyDescent="0.25">
      <c r="A10362" s="103" t="s">
        <v>807</v>
      </c>
      <c r="B10362" s="103" t="s">
        <v>347</v>
      </c>
      <c r="C10362" s="103" t="s">
        <v>481</v>
      </c>
      <c r="D10362" s="103" t="s">
        <v>494</v>
      </c>
      <c r="E10362" s="111"/>
      <c r="F10362" s="103" t="s">
        <v>495</v>
      </c>
      <c r="G10362" s="103" t="s">
        <v>491</v>
      </c>
      <c r="H10362" s="103" t="s">
        <v>492</v>
      </c>
      <c r="I10362" s="103" t="s">
        <v>842</v>
      </c>
      <c r="J10362" s="215">
        <v>-212.37</v>
      </c>
      <c r="K10362" s="216" t="s">
        <v>88</v>
      </c>
    </row>
    <row r="10363" spans="1:11" x14ac:dyDescent="0.25">
      <c r="A10363" s="103" t="s">
        <v>806</v>
      </c>
      <c r="B10363" s="103" t="s">
        <v>347</v>
      </c>
      <c r="C10363" s="103" t="s">
        <v>481</v>
      </c>
      <c r="D10363" s="103" t="s">
        <v>494</v>
      </c>
      <c r="E10363" s="111"/>
      <c r="F10363" s="103" t="s">
        <v>495</v>
      </c>
      <c r="G10363" s="103" t="s">
        <v>982</v>
      </c>
      <c r="H10363" s="103" t="s">
        <v>983</v>
      </c>
      <c r="I10363" s="103" t="s">
        <v>842</v>
      </c>
      <c r="J10363" s="215">
        <v>212.1</v>
      </c>
      <c r="K10363" s="216" t="s">
        <v>88</v>
      </c>
    </row>
    <row r="10364" spans="1:11" x14ac:dyDescent="0.25">
      <c r="A10364" s="103" t="s">
        <v>808</v>
      </c>
      <c r="B10364" s="103" t="s">
        <v>347</v>
      </c>
      <c r="C10364" s="103" t="s">
        <v>481</v>
      </c>
      <c r="D10364" s="103" t="s">
        <v>494</v>
      </c>
      <c r="E10364" s="111"/>
      <c r="F10364" s="103" t="s">
        <v>495</v>
      </c>
      <c r="G10364" s="103" t="s">
        <v>454</v>
      </c>
      <c r="H10364" s="103" t="s">
        <v>455</v>
      </c>
      <c r="I10364" s="103" t="s">
        <v>92</v>
      </c>
      <c r="J10364" s="215">
        <v>4674.8900000000003</v>
      </c>
      <c r="K10364" s="216" t="s">
        <v>88</v>
      </c>
    </row>
    <row r="10365" spans="1:11" x14ac:dyDescent="0.25">
      <c r="A10365" s="103" t="s">
        <v>809</v>
      </c>
      <c r="B10365" s="103" t="s">
        <v>347</v>
      </c>
      <c r="C10365" s="103" t="s">
        <v>481</v>
      </c>
      <c r="D10365" s="103" t="s">
        <v>494</v>
      </c>
      <c r="E10365" s="111"/>
      <c r="F10365" s="103" t="s">
        <v>495</v>
      </c>
      <c r="G10365" s="103" t="s">
        <v>454</v>
      </c>
      <c r="H10365" s="103" t="s">
        <v>455</v>
      </c>
      <c r="I10365" s="103" t="s">
        <v>92</v>
      </c>
      <c r="J10365" s="215">
        <v>3810.71</v>
      </c>
      <c r="K10365" s="216" t="s">
        <v>88</v>
      </c>
    </row>
    <row r="10366" spans="1:11" x14ac:dyDescent="0.25">
      <c r="A10366" s="103" t="s">
        <v>810</v>
      </c>
      <c r="B10366" s="103" t="s">
        <v>347</v>
      </c>
      <c r="C10366" s="103" t="s">
        <v>481</v>
      </c>
      <c r="D10366" s="103" t="s">
        <v>494</v>
      </c>
      <c r="E10366" s="111"/>
      <c r="F10366" s="103" t="s">
        <v>495</v>
      </c>
      <c r="G10366" s="103" t="s">
        <v>454</v>
      </c>
      <c r="H10366" s="103" t="s">
        <v>455</v>
      </c>
      <c r="I10366" s="103" t="s">
        <v>92</v>
      </c>
      <c r="J10366" s="215">
        <v>3595.77</v>
      </c>
      <c r="K10366" s="216" t="s">
        <v>88</v>
      </c>
    </row>
    <row r="10367" spans="1:11" x14ac:dyDescent="0.25">
      <c r="A10367" s="103" t="s">
        <v>1038</v>
      </c>
      <c r="B10367" s="103" t="s">
        <v>347</v>
      </c>
      <c r="C10367" s="103" t="s">
        <v>481</v>
      </c>
      <c r="D10367" s="103" t="s">
        <v>494</v>
      </c>
      <c r="E10367" s="111"/>
      <c r="F10367" s="103" t="s">
        <v>495</v>
      </c>
      <c r="G10367" s="103" t="s">
        <v>454</v>
      </c>
      <c r="H10367" s="103" t="s">
        <v>455</v>
      </c>
      <c r="I10367" s="103" t="s">
        <v>92</v>
      </c>
      <c r="J10367" s="215">
        <v>3820.85</v>
      </c>
      <c r="K10367" s="216" t="s">
        <v>88</v>
      </c>
    </row>
    <row r="10368" spans="1:11" x14ac:dyDescent="0.25">
      <c r="A10368" s="103" t="s">
        <v>806</v>
      </c>
      <c r="B10368" s="103" t="s">
        <v>347</v>
      </c>
      <c r="C10368" s="103" t="s">
        <v>481</v>
      </c>
      <c r="D10368" s="103" t="s">
        <v>494</v>
      </c>
      <c r="E10368" s="111"/>
      <c r="F10368" s="103" t="s">
        <v>495</v>
      </c>
      <c r="G10368" s="103" t="s">
        <v>454</v>
      </c>
      <c r="H10368" s="103" t="s">
        <v>455</v>
      </c>
      <c r="I10368" s="103" t="s">
        <v>92</v>
      </c>
      <c r="J10368" s="215">
        <v>4149.74</v>
      </c>
      <c r="K10368" s="216" t="s">
        <v>88</v>
      </c>
    </row>
    <row r="10369" spans="1:11" x14ac:dyDescent="0.25">
      <c r="A10369" s="103" t="s">
        <v>807</v>
      </c>
      <c r="B10369" s="103" t="s">
        <v>347</v>
      </c>
      <c r="C10369" s="103" t="s">
        <v>481</v>
      </c>
      <c r="D10369" s="103" t="s">
        <v>494</v>
      </c>
      <c r="E10369" s="111"/>
      <c r="F10369" s="103" t="s">
        <v>495</v>
      </c>
      <c r="G10369" s="103" t="s">
        <v>454</v>
      </c>
      <c r="H10369" s="103" t="s">
        <v>455</v>
      </c>
      <c r="I10369" s="103" t="s">
        <v>92</v>
      </c>
      <c r="J10369" s="215">
        <v>3377.97</v>
      </c>
      <c r="K10369" s="216" t="s">
        <v>88</v>
      </c>
    </row>
    <row r="10370" spans="1:11" x14ac:dyDescent="0.25">
      <c r="A10370" s="103" t="s">
        <v>808</v>
      </c>
      <c r="B10370" s="103" t="s">
        <v>347</v>
      </c>
      <c r="C10370" s="103" t="s">
        <v>481</v>
      </c>
      <c r="D10370" s="103" t="s">
        <v>494</v>
      </c>
      <c r="E10370" s="111"/>
      <c r="F10370" s="103" t="s">
        <v>495</v>
      </c>
      <c r="G10370" s="103" t="s">
        <v>94</v>
      </c>
      <c r="H10370" s="103" t="s">
        <v>397</v>
      </c>
      <c r="I10370" s="103" t="s">
        <v>92</v>
      </c>
      <c r="J10370" s="215">
        <v>1624.35</v>
      </c>
      <c r="K10370" s="216" t="s">
        <v>88</v>
      </c>
    </row>
    <row r="10371" spans="1:11" x14ac:dyDescent="0.25">
      <c r="A10371" s="103" t="s">
        <v>808</v>
      </c>
      <c r="B10371" s="103" t="s">
        <v>347</v>
      </c>
      <c r="C10371" s="103" t="s">
        <v>481</v>
      </c>
      <c r="D10371" s="103" t="s">
        <v>494</v>
      </c>
      <c r="E10371" s="111"/>
      <c r="F10371" s="103" t="s">
        <v>495</v>
      </c>
      <c r="G10371" s="103" t="s">
        <v>94</v>
      </c>
      <c r="H10371" s="103" t="s">
        <v>397</v>
      </c>
      <c r="I10371" s="103" t="s">
        <v>842</v>
      </c>
      <c r="J10371" s="215">
        <v>6.39</v>
      </c>
      <c r="K10371" s="216" t="s">
        <v>88</v>
      </c>
    </row>
    <row r="10372" spans="1:11" x14ac:dyDescent="0.25">
      <c r="A10372" s="103" t="s">
        <v>809</v>
      </c>
      <c r="B10372" s="103" t="s">
        <v>347</v>
      </c>
      <c r="C10372" s="103" t="s">
        <v>481</v>
      </c>
      <c r="D10372" s="103" t="s">
        <v>494</v>
      </c>
      <c r="E10372" s="111"/>
      <c r="F10372" s="103" t="s">
        <v>495</v>
      </c>
      <c r="G10372" s="103" t="s">
        <v>94</v>
      </c>
      <c r="H10372" s="103" t="s">
        <v>397</v>
      </c>
      <c r="I10372" s="103" t="s">
        <v>92</v>
      </c>
      <c r="J10372" s="215">
        <v>973.12</v>
      </c>
      <c r="K10372" s="216" t="s">
        <v>88</v>
      </c>
    </row>
    <row r="10373" spans="1:11" x14ac:dyDescent="0.25">
      <c r="A10373" s="103" t="s">
        <v>810</v>
      </c>
      <c r="B10373" s="103" t="s">
        <v>347</v>
      </c>
      <c r="C10373" s="103" t="s">
        <v>481</v>
      </c>
      <c r="D10373" s="103" t="s">
        <v>494</v>
      </c>
      <c r="E10373" s="111"/>
      <c r="F10373" s="103" t="s">
        <v>495</v>
      </c>
      <c r="G10373" s="103" t="s">
        <v>94</v>
      </c>
      <c r="H10373" s="103" t="s">
        <v>397</v>
      </c>
      <c r="I10373" s="103" t="s">
        <v>92</v>
      </c>
      <c r="J10373" s="215">
        <v>1199.18</v>
      </c>
      <c r="K10373" s="216" t="s">
        <v>88</v>
      </c>
    </row>
    <row r="10374" spans="1:11" x14ac:dyDescent="0.25">
      <c r="A10374" s="103" t="s">
        <v>1038</v>
      </c>
      <c r="B10374" s="103" t="s">
        <v>347</v>
      </c>
      <c r="C10374" s="103" t="s">
        <v>481</v>
      </c>
      <c r="D10374" s="103" t="s">
        <v>494</v>
      </c>
      <c r="E10374" s="111"/>
      <c r="F10374" s="103" t="s">
        <v>495</v>
      </c>
      <c r="G10374" s="103" t="s">
        <v>94</v>
      </c>
      <c r="H10374" s="103" t="s">
        <v>397</v>
      </c>
      <c r="I10374" s="103" t="s">
        <v>92</v>
      </c>
      <c r="J10374" s="215">
        <v>2115.2199999999998</v>
      </c>
      <c r="K10374" s="216" t="s">
        <v>88</v>
      </c>
    </row>
    <row r="10375" spans="1:11" x14ac:dyDescent="0.25">
      <c r="A10375" s="103" t="s">
        <v>806</v>
      </c>
      <c r="B10375" s="103" t="s">
        <v>347</v>
      </c>
      <c r="C10375" s="103" t="s">
        <v>481</v>
      </c>
      <c r="D10375" s="103" t="s">
        <v>494</v>
      </c>
      <c r="E10375" s="111"/>
      <c r="F10375" s="103" t="s">
        <v>495</v>
      </c>
      <c r="G10375" s="103" t="s">
        <v>94</v>
      </c>
      <c r="H10375" s="103" t="s">
        <v>397</v>
      </c>
      <c r="I10375" s="103" t="s">
        <v>92</v>
      </c>
      <c r="J10375" s="215">
        <v>706.5</v>
      </c>
      <c r="K10375" s="216" t="s">
        <v>88</v>
      </c>
    </row>
    <row r="10376" spans="1:11" x14ac:dyDescent="0.25">
      <c r="A10376" s="103" t="s">
        <v>807</v>
      </c>
      <c r="B10376" s="103" t="s">
        <v>347</v>
      </c>
      <c r="C10376" s="103" t="s">
        <v>481</v>
      </c>
      <c r="D10376" s="103" t="s">
        <v>494</v>
      </c>
      <c r="E10376" s="111"/>
      <c r="F10376" s="103" t="s">
        <v>495</v>
      </c>
      <c r="G10376" s="103" t="s">
        <v>94</v>
      </c>
      <c r="H10376" s="103" t="s">
        <v>397</v>
      </c>
      <c r="I10376" s="103" t="s">
        <v>92</v>
      </c>
      <c r="J10376" s="215">
        <v>1516.13</v>
      </c>
      <c r="K10376" s="216" t="s">
        <v>88</v>
      </c>
    </row>
    <row r="10377" spans="1:11" x14ac:dyDescent="0.25">
      <c r="A10377" s="103" t="s">
        <v>808</v>
      </c>
      <c r="B10377" s="103" t="s">
        <v>347</v>
      </c>
      <c r="C10377" s="103" t="s">
        <v>481</v>
      </c>
      <c r="D10377" s="103" t="s">
        <v>494</v>
      </c>
      <c r="E10377" s="111"/>
      <c r="F10377" s="103" t="s">
        <v>495</v>
      </c>
      <c r="G10377" s="103" t="s">
        <v>122</v>
      </c>
      <c r="H10377" s="103" t="s">
        <v>471</v>
      </c>
      <c r="I10377" s="103" t="s">
        <v>92</v>
      </c>
      <c r="J10377" s="215">
        <v>6736.14</v>
      </c>
      <c r="K10377" s="216" t="s">
        <v>88</v>
      </c>
    </row>
    <row r="10378" spans="1:11" x14ac:dyDescent="0.25">
      <c r="A10378" s="103" t="s">
        <v>808</v>
      </c>
      <c r="B10378" s="103" t="s">
        <v>347</v>
      </c>
      <c r="C10378" s="103" t="s">
        <v>481</v>
      </c>
      <c r="D10378" s="103" t="s">
        <v>494</v>
      </c>
      <c r="E10378" s="111"/>
      <c r="F10378" s="103" t="s">
        <v>495</v>
      </c>
      <c r="G10378" s="103" t="s">
        <v>122</v>
      </c>
      <c r="H10378" s="103" t="s">
        <v>471</v>
      </c>
      <c r="I10378" s="103" t="s">
        <v>842</v>
      </c>
      <c r="J10378" s="215">
        <v>528.72</v>
      </c>
      <c r="K10378" s="216" t="s">
        <v>88</v>
      </c>
    </row>
    <row r="10379" spans="1:11" x14ac:dyDescent="0.25">
      <c r="A10379" s="103" t="s">
        <v>809</v>
      </c>
      <c r="B10379" s="103" t="s">
        <v>347</v>
      </c>
      <c r="C10379" s="103" t="s">
        <v>481</v>
      </c>
      <c r="D10379" s="103" t="s">
        <v>494</v>
      </c>
      <c r="E10379" s="111"/>
      <c r="F10379" s="103" t="s">
        <v>495</v>
      </c>
      <c r="G10379" s="103" t="s">
        <v>122</v>
      </c>
      <c r="H10379" s="103" t="s">
        <v>471</v>
      </c>
      <c r="I10379" s="103" t="s">
        <v>92</v>
      </c>
      <c r="J10379" s="215">
        <v>5964.71</v>
      </c>
      <c r="K10379" s="216" t="s">
        <v>88</v>
      </c>
    </row>
    <row r="10380" spans="1:11" x14ac:dyDescent="0.25">
      <c r="A10380" s="103" t="s">
        <v>810</v>
      </c>
      <c r="B10380" s="103" t="s">
        <v>347</v>
      </c>
      <c r="C10380" s="103" t="s">
        <v>481</v>
      </c>
      <c r="D10380" s="103" t="s">
        <v>494</v>
      </c>
      <c r="E10380" s="111"/>
      <c r="F10380" s="103" t="s">
        <v>495</v>
      </c>
      <c r="G10380" s="103" t="s">
        <v>122</v>
      </c>
      <c r="H10380" s="103" t="s">
        <v>471</v>
      </c>
      <c r="I10380" s="103" t="s">
        <v>92</v>
      </c>
      <c r="J10380" s="215">
        <v>4394.2700000000004</v>
      </c>
      <c r="K10380" s="216" t="s">
        <v>88</v>
      </c>
    </row>
    <row r="10381" spans="1:11" x14ac:dyDescent="0.25">
      <c r="A10381" s="103" t="s">
        <v>1038</v>
      </c>
      <c r="B10381" s="103" t="s">
        <v>347</v>
      </c>
      <c r="C10381" s="103" t="s">
        <v>481</v>
      </c>
      <c r="D10381" s="103" t="s">
        <v>494</v>
      </c>
      <c r="E10381" s="111"/>
      <c r="F10381" s="103" t="s">
        <v>495</v>
      </c>
      <c r="G10381" s="103" t="s">
        <v>122</v>
      </c>
      <c r="H10381" s="103" t="s">
        <v>471</v>
      </c>
      <c r="I10381" s="103" t="s">
        <v>92</v>
      </c>
      <c r="J10381" s="215">
        <v>4489.71</v>
      </c>
      <c r="K10381" s="216" t="s">
        <v>88</v>
      </c>
    </row>
    <row r="10382" spans="1:11" x14ac:dyDescent="0.25">
      <c r="A10382" s="103" t="s">
        <v>1038</v>
      </c>
      <c r="B10382" s="103" t="s">
        <v>347</v>
      </c>
      <c r="C10382" s="103" t="s">
        <v>481</v>
      </c>
      <c r="D10382" s="103" t="s">
        <v>494</v>
      </c>
      <c r="E10382" s="111"/>
      <c r="F10382" s="103" t="s">
        <v>495</v>
      </c>
      <c r="G10382" s="103" t="s">
        <v>122</v>
      </c>
      <c r="H10382" s="103" t="s">
        <v>471</v>
      </c>
      <c r="I10382" s="103" t="s">
        <v>842</v>
      </c>
      <c r="J10382" s="215">
        <v>194.9</v>
      </c>
      <c r="K10382" s="216" t="s">
        <v>88</v>
      </c>
    </row>
    <row r="10383" spans="1:11" x14ac:dyDescent="0.25">
      <c r="A10383" s="103" t="s">
        <v>806</v>
      </c>
      <c r="B10383" s="103" t="s">
        <v>347</v>
      </c>
      <c r="C10383" s="103" t="s">
        <v>481</v>
      </c>
      <c r="D10383" s="103" t="s">
        <v>494</v>
      </c>
      <c r="E10383" s="111"/>
      <c r="F10383" s="103" t="s">
        <v>495</v>
      </c>
      <c r="G10383" s="103" t="s">
        <v>122</v>
      </c>
      <c r="H10383" s="103" t="s">
        <v>471</v>
      </c>
      <c r="I10383" s="103" t="s">
        <v>92</v>
      </c>
      <c r="J10383" s="215">
        <v>6319.6</v>
      </c>
      <c r="K10383" s="216" t="s">
        <v>88</v>
      </c>
    </row>
    <row r="10384" spans="1:11" x14ac:dyDescent="0.25">
      <c r="A10384" s="103" t="s">
        <v>806</v>
      </c>
      <c r="B10384" s="103" t="s">
        <v>347</v>
      </c>
      <c r="C10384" s="103" t="s">
        <v>481</v>
      </c>
      <c r="D10384" s="103" t="s">
        <v>494</v>
      </c>
      <c r="E10384" s="111"/>
      <c r="F10384" s="103" t="s">
        <v>495</v>
      </c>
      <c r="G10384" s="103" t="s">
        <v>122</v>
      </c>
      <c r="H10384" s="103" t="s">
        <v>471</v>
      </c>
      <c r="I10384" s="103" t="s">
        <v>842</v>
      </c>
      <c r="J10384" s="215">
        <v>183.67</v>
      </c>
      <c r="K10384" s="216" t="s">
        <v>88</v>
      </c>
    </row>
    <row r="10385" spans="1:11" x14ac:dyDescent="0.25">
      <c r="A10385" s="103" t="s">
        <v>807</v>
      </c>
      <c r="B10385" s="103" t="s">
        <v>347</v>
      </c>
      <c r="C10385" s="103" t="s">
        <v>481</v>
      </c>
      <c r="D10385" s="103" t="s">
        <v>494</v>
      </c>
      <c r="E10385" s="111"/>
      <c r="F10385" s="103" t="s">
        <v>495</v>
      </c>
      <c r="G10385" s="103" t="s">
        <v>122</v>
      </c>
      <c r="H10385" s="103" t="s">
        <v>471</v>
      </c>
      <c r="I10385" s="103" t="s">
        <v>92</v>
      </c>
      <c r="J10385" s="215">
        <v>6885.5</v>
      </c>
      <c r="K10385" s="216" t="s">
        <v>88</v>
      </c>
    </row>
    <row r="10386" spans="1:11" x14ac:dyDescent="0.25">
      <c r="A10386" s="103" t="s">
        <v>807</v>
      </c>
      <c r="B10386" s="103" t="s">
        <v>347</v>
      </c>
      <c r="C10386" s="103" t="s">
        <v>481</v>
      </c>
      <c r="D10386" s="103" t="s">
        <v>494</v>
      </c>
      <c r="E10386" s="111"/>
      <c r="F10386" s="103" t="s">
        <v>495</v>
      </c>
      <c r="G10386" s="103" t="s">
        <v>122</v>
      </c>
      <c r="H10386" s="103" t="s">
        <v>471</v>
      </c>
      <c r="I10386" s="103" t="s">
        <v>842</v>
      </c>
      <c r="J10386" s="215">
        <v>-21.51</v>
      </c>
      <c r="K10386" s="216" t="s">
        <v>88</v>
      </c>
    </row>
    <row r="10387" spans="1:11" x14ac:dyDescent="0.25">
      <c r="A10387" s="103" t="s">
        <v>808</v>
      </c>
      <c r="B10387" s="103" t="s">
        <v>347</v>
      </c>
      <c r="C10387" s="103" t="s">
        <v>481</v>
      </c>
      <c r="D10387" s="103" t="s">
        <v>494</v>
      </c>
      <c r="E10387" s="111"/>
      <c r="F10387" s="103" t="s">
        <v>495</v>
      </c>
      <c r="G10387" s="103" t="s">
        <v>120</v>
      </c>
      <c r="H10387" s="103" t="s">
        <v>398</v>
      </c>
      <c r="I10387" s="103" t="s">
        <v>92</v>
      </c>
      <c r="J10387" s="215">
        <v>230.47</v>
      </c>
      <c r="K10387" s="216" t="s">
        <v>88</v>
      </c>
    </row>
    <row r="10388" spans="1:11" x14ac:dyDescent="0.25">
      <c r="A10388" s="103" t="s">
        <v>809</v>
      </c>
      <c r="B10388" s="103" t="s">
        <v>347</v>
      </c>
      <c r="C10388" s="103" t="s">
        <v>481</v>
      </c>
      <c r="D10388" s="103" t="s">
        <v>494</v>
      </c>
      <c r="E10388" s="111"/>
      <c r="F10388" s="103" t="s">
        <v>495</v>
      </c>
      <c r="G10388" s="103" t="s">
        <v>120</v>
      </c>
      <c r="H10388" s="103" t="s">
        <v>398</v>
      </c>
      <c r="I10388" s="103" t="s">
        <v>92</v>
      </c>
      <c r="J10388" s="215">
        <v>1163.1500000000001</v>
      </c>
      <c r="K10388" s="216" t="s">
        <v>88</v>
      </c>
    </row>
    <row r="10389" spans="1:11" x14ac:dyDescent="0.25">
      <c r="A10389" s="103" t="s">
        <v>810</v>
      </c>
      <c r="B10389" s="103" t="s">
        <v>347</v>
      </c>
      <c r="C10389" s="103" t="s">
        <v>481</v>
      </c>
      <c r="D10389" s="103" t="s">
        <v>494</v>
      </c>
      <c r="E10389" s="111"/>
      <c r="F10389" s="103" t="s">
        <v>495</v>
      </c>
      <c r="G10389" s="103" t="s">
        <v>120</v>
      </c>
      <c r="H10389" s="103" t="s">
        <v>398</v>
      </c>
      <c r="I10389" s="103" t="s">
        <v>92</v>
      </c>
      <c r="J10389" s="215">
        <v>1.51</v>
      </c>
      <c r="K10389" s="216" t="s">
        <v>88</v>
      </c>
    </row>
    <row r="10390" spans="1:11" x14ac:dyDescent="0.25">
      <c r="A10390" s="103" t="s">
        <v>1038</v>
      </c>
      <c r="B10390" s="103" t="s">
        <v>347</v>
      </c>
      <c r="C10390" s="103" t="s">
        <v>481</v>
      </c>
      <c r="D10390" s="103" t="s">
        <v>494</v>
      </c>
      <c r="E10390" s="111"/>
      <c r="F10390" s="103" t="s">
        <v>495</v>
      </c>
      <c r="G10390" s="103" t="s">
        <v>120</v>
      </c>
      <c r="H10390" s="103" t="s">
        <v>398</v>
      </c>
      <c r="I10390" s="103" t="s">
        <v>92</v>
      </c>
      <c r="J10390" s="215">
        <v>229.52</v>
      </c>
      <c r="K10390" s="216" t="s">
        <v>88</v>
      </c>
    </row>
    <row r="10391" spans="1:11" x14ac:dyDescent="0.25">
      <c r="A10391" s="103" t="s">
        <v>806</v>
      </c>
      <c r="B10391" s="103" t="s">
        <v>347</v>
      </c>
      <c r="C10391" s="103" t="s">
        <v>481</v>
      </c>
      <c r="D10391" s="103" t="s">
        <v>494</v>
      </c>
      <c r="E10391" s="111"/>
      <c r="F10391" s="103" t="s">
        <v>495</v>
      </c>
      <c r="G10391" s="103" t="s">
        <v>120</v>
      </c>
      <c r="H10391" s="103" t="s">
        <v>398</v>
      </c>
      <c r="I10391" s="103" t="s">
        <v>92</v>
      </c>
      <c r="J10391" s="215">
        <v>6.17</v>
      </c>
      <c r="K10391" s="216" t="s">
        <v>88</v>
      </c>
    </row>
    <row r="10392" spans="1:11" x14ac:dyDescent="0.25">
      <c r="A10392" s="103" t="s">
        <v>806</v>
      </c>
      <c r="B10392" s="103" t="s">
        <v>347</v>
      </c>
      <c r="C10392" s="103" t="s">
        <v>481</v>
      </c>
      <c r="D10392" s="103" t="s">
        <v>494</v>
      </c>
      <c r="E10392" s="111"/>
      <c r="F10392" s="103" t="s">
        <v>495</v>
      </c>
      <c r="G10392" s="103" t="s">
        <v>120</v>
      </c>
      <c r="H10392" s="103" t="s">
        <v>398</v>
      </c>
      <c r="I10392" s="103" t="s">
        <v>842</v>
      </c>
      <c r="J10392" s="215">
        <v>44.96</v>
      </c>
      <c r="K10392" s="216" t="s">
        <v>88</v>
      </c>
    </row>
    <row r="10393" spans="1:11" x14ac:dyDescent="0.25">
      <c r="A10393" s="103" t="s">
        <v>807</v>
      </c>
      <c r="B10393" s="103" t="s">
        <v>347</v>
      </c>
      <c r="C10393" s="103" t="s">
        <v>481</v>
      </c>
      <c r="D10393" s="103" t="s">
        <v>494</v>
      </c>
      <c r="E10393" s="111"/>
      <c r="F10393" s="103" t="s">
        <v>495</v>
      </c>
      <c r="G10393" s="103" t="s">
        <v>120</v>
      </c>
      <c r="H10393" s="103" t="s">
        <v>398</v>
      </c>
      <c r="I10393" s="103" t="s">
        <v>92</v>
      </c>
      <c r="J10393" s="215">
        <v>45.06</v>
      </c>
      <c r="K10393" s="216" t="s">
        <v>88</v>
      </c>
    </row>
    <row r="10394" spans="1:11" x14ac:dyDescent="0.25">
      <c r="A10394" s="103" t="s">
        <v>808</v>
      </c>
      <c r="B10394" s="103" t="s">
        <v>347</v>
      </c>
      <c r="C10394" s="103" t="s">
        <v>481</v>
      </c>
      <c r="D10394" s="103" t="s">
        <v>494</v>
      </c>
      <c r="E10394" s="111"/>
      <c r="F10394" s="103" t="s">
        <v>495</v>
      </c>
      <c r="G10394" s="103" t="s">
        <v>448</v>
      </c>
      <c r="H10394" s="103" t="s">
        <v>449</v>
      </c>
      <c r="I10394" s="103" t="s">
        <v>92</v>
      </c>
      <c r="J10394" s="215">
        <v>15211.45</v>
      </c>
      <c r="K10394" s="216" t="s">
        <v>88</v>
      </c>
    </row>
    <row r="10395" spans="1:11" x14ac:dyDescent="0.25">
      <c r="A10395" s="103" t="s">
        <v>808</v>
      </c>
      <c r="B10395" s="103" t="s">
        <v>347</v>
      </c>
      <c r="C10395" s="103" t="s">
        <v>481</v>
      </c>
      <c r="D10395" s="103" t="s">
        <v>494</v>
      </c>
      <c r="E10395" s="111"/>
      <c r="F10395" s="103" t="s">
        <v>495</v>
      </c>
      <c r="G10395" s="103" t="s">
        <v>448</v>
      </c>
      <c r="H10395" s="103" t="s">
        <v>449</v>
      </c>
      <c r="I10395" s="103" t="s">
        <v>842</v>
      </c>
      <c r="J10395" s="215">
        <v>6218.57</v>
      </c>
      <c r="K10395" s="216" t="s">
        <v>88</v>
      </c>
    </row>
    <row r="10396" spans="1:11" x14ac:dyDescent="0.25">
      <c r="A10396" s="103" t="s">
        <v>809</v>
      </c>
      <c r="B10396" s="103" t="s">
        <v>347</v>
      </c>
      <c r="C10396" s="103" t="s">
        <v>481</v>
      </c>
      <c r="D10396" s="103" t="s">
        <v>494</v>
      </c>
      <c r="E10396" s="111"/>
      <c r="F10396" s="103" t="s">
        <v>495</v>
      </c>
      <c r="G10396" s="103" t="s">
        <v>448</v>
      </c>
      <c r="H10396" s="103" t="s">
        <v>449</v>
      </c>
      <c r="I10396" s="103" t="s">
        <v>92</v>
      </c>
      <c r="J10396" s="215">
        <v>14989.51</v>
      </c>
      <c r="K10396" s="216" t="s">
        <v>88</v>
      </c>
    </row>
    <row r="10397" spans="1:11" x14ac:dyDescent="0.25">
      <c r="A10397" s="103" t="s">
        <v>809</v>
      </c>
      <c r="B10397" s="103" t="s">
        <v>347</v>
      </c>
      <c r="C10397" s="103" t="s">
        <v>481</v>
      </c>
      <c r="D10397" s="103" t="s">
        <v>494</v>
      </c>
      <c r="E10397" s="111"/>
      <c r="F10397" s="103" t="s">
        <v>495</v>
      </c>
      <c r="G10397" s="103" t="s">
        <v>448</v>
      </c>
      <c r="H10397" s="103" t="s">
        <v>449</v>
      </c>
      <c r="I10397" s="103" t="s">
        <v>842</v>
      </c>
      <c r="J10397" s="215">
        <v>324.52999999999997</v>
      </c>
      <c r="K10397" s="216" t="s">
        <v>88</v>
      </c>
    </row>
    <row r="10398" spans="1:11" x14ac:dyDescent="0.25">
      <c r="A10398" s="103" t="s">
        <v>810</v>
      </c>
      <c r="B10398" s="103" t="s">
        <v>347</v>
      </c>
      <c r="C10398" s="103" t="s">
        <v>481</v>
      </c>
      <c r="D10398" s="103" t="s">
        <v>494</v>
      </c>
      <c r="E10398" s="111"/>
      <c r="F10398" s="103" t="s">
        <v>495</v>
      </c>
      <c r="G10398" s="103" t="s">
        <v>448</v>
      </c>
      <c r="H10398" s="103" t="s">
        <v>449</v>
      </c>
      <c r="I10398" s="103" t="s">
        <v>92</v>
      </c>
      <c r="J10398" s="215">
        <v>7085</v>
      </c>
      <c r="K10398" s="216" t="s">
        <v>88</v>
      </c>
    </row>
    <row r="10399" spans="1:11" x14ac:dyDescent="0.25">
      <c r="A10399" s="103" t="s">
        <v>810</v>
      </c>
      <c r="B10399" s="103" t="s">
        <v>347</v>
      </c>
      <c r="C10399" s="103" t="s">
        <v>481</v>
      </c>
      <c r="D10399" s="103" t="s">
        <v>494</v>
      </c>
      <c r="E10399" s="111"/>
      <c r="F10399" s="103" t="s">
        <v>495</v>
      </c>
      <c r="G10399" s="103" t="s">
        <v>448</v>
      </c>
      <c r="H10399" s="103" t="s">
        <v>449</v>
      </c>
      <c r="I10399" s="103" t="s">
        <v>842</v>
      </c>
      <c r="J10399" s="215">
        <v>420.65</v>
      </c>
      <c r="K10399" s="216" t="s">
        <v>88</v>
      </c>
    </row>
    <row r="10400" spans="1:11" x14ac:dyDescent="0.25">
      <c r="A10400" s="103" t="s">
        <v>1038</v>
      </c>
      <c r="B10400" s="103" t="s">
        <v>347</v>
      </c>
      <c r="C10400" s="103" t="s">
        <v>481</v>
      </c>
      <c r="D10400" s="103" t="s">
        <v>494</v>
      </c>
      <c r="E10400" s="111"/>
      <c r="F10400" s="103" t="s">
        <v>495</v>
      </c>
      <c r="G10400" s="103" t="s">
        <v>448</v>
      </c>
      <c r="H10400" s="103" t="s">
        <v>449</v>
      </c>
      <c r="I10400" s="103" t="s">
        <v>92</v>
      </c>
      <c r="J10400" s="215">
        <v>14727.49</v>
      </c>
      <c r="K10400" s="216" t="s">
        <v>88</v>
      </c>
    </row>
    <row r="10401" spans="1:11" x14ac:dyDescent="0.25">
      <c r="A10401" s="103" t="s">
        <v>1038</v>
      </c>
      <c r="B10401" s="103" t="s">
        <v>347</v>
      </c>
      <c r="C10401" s="103" t="s">
        <v>481</v>
      </c>
      <c r="D10401" s="103" t="s">
        <v>494</v>
      </c>
      <c r="E10401" s="111"/>
      <c r="F10401" s="103" t="s">
        <v>495</v>
      </c>
      <c r="G10401" s="103" t="s">
        <v>448</v>
      </c>
      <c r="H10401" s="103" t="s">
        <v>449</v>
      </c>
      <c r="I10401" s="103" t="s">
        <v>842</v>
      </c>
      <c r="J10401" s="215">
        <v>3327.72</v>
      </c>
      <c r="K10401" s="216" t="s">
        <v>88</v>
      </c>
    </row>
    <row r="10402" spans="1:11" x14ac:dyDescent="0.25">
      <c r="A10402" s="103" t="s">
        <v>806</v>
      </c>
      <c r="B10402" s="103" t="s">
        <v>347</v>
      </c>
      <c r="C10402" s="103" t="s">
        <v>481</v>
      </c>
      <c r="D10402" s="103" t="s">
        <v>494</v>
      </c>
      <c r="E10402" s="111"/>
      <c r="F10402" s="103" t="s">
        <v>495</v>
      </c>
      <c r="G10402" s="103" t="s">
        <v>448</v>
      </c>
      <c r="H10402" s="103" t="s">
        <v>449</v>
      </c>
      <c r="I10402" s="103" t="s">
        <v>92</v>
      </c>
      <c r="J10402" s="215">
        <v>14828.01</v>
      </c>
      <c r="K10402" s="216" t="s">
        <v>88</v>
      </c>
    </row>
    <row r="10403" spans="1:11" x14ac:dyDescent="0.25">
      <c r="A10403" s="103" t="s">
        <v>806</v>
      </c>
      <c r="B10403" s="103" t="s">
        <v>347</v>
      </c>
      <c r="C10403" s="103" t="s">
        <v>481</v>
      </c>
      <c r="D10403" s="103" t="s">
        <v>494</v>
      </c>
      <c r="E10403" s="111"/>
      <c r="F10403" s="103" t="s">
        <v>495</v>
      </c>
      <c r="G10403" s="103" t="s">
        <v>448</v>
      </c>
      <c r="H10403" s="103" t="s">
        <v>449</v>
      </c>
      <c r="I10403" s="103" t="s">
        <v>842</v>
      </c>
      <c r="J10403" s="215">
        <v>4854.38</v>
      </c>
      <c r="K10403" s="216" t="s">
        <v>88</v>
      </c>
    </row>
    <row r="10404" spans="1:11" x14ac:dyDescent="0.25">
      <c r="A10404" s="103" t="s">
        <v>807</v>
      </c>
      <c r="B10404" s="103" t="s">
        <v>347</v>
      </c>
      <c r="C10404" s="103" t="s">
        <v>481</v>
      </c>
      <c r="D10404" s="103" t="s">
        <v>494</v>
      </c>
      <c r="E10404" s="111"/>
      <c r="F10404" s="103" t="s">
        <v>495</v>
      </c>
      <c r="G10404" s="103" t="s">
        <v>448</v>
      </c>
      <c r="H10404" s="103" t="s">
        <v>449</v>
      </c>
      <c r="I10404" s="103" t="s">
        <v>92</v>
      </c>
      <c r="J10404" s="215">
        <v>11211.58</v>
      </c>
      <c r="K10404" s="216" t="s">
        <v>88</v>
      </c>
    </row>
    <row r="10405" spans="1:11" x14ac:dyDescent="0.25">
      <c r="A10405" s="103" t="s">
        <v>807</v>
      </c>
      <c r="B10405" s="103" t="s">
        <v>347</v>
      </c>
      <c r="C10405" s="103" t="s">
        <v>481</v>
      </c>
      <c r="D10405" s="103" t="s">
        <v>494</v>
      </c>
      <c r="E10405" s="111"/>
      <c r="F10405" s="103" t="s">
        <v>495</v>
      </c>
      <c r="G10405" s="103" t="s">
        <v>448</v>
      </c>
      <c r="H10405" s="103" t="s">
        <v>449</v>
      </c>
      <c r="I10405" s="103" t="s">
        <v>842</v>
      </c>
      <c r="J10405" s="215">
        <v>857.5</v>
      </c>
      <c r="K10405" s="216" t="s">
        <v>88</v>
      </c>
    </row>
    <row r="10406" spans="1:11" x14ac:dyDescent="0.25">
      <c r="A10406" s="103" t="s">
        <v>809</v>
      </c>
      <c r="B10406" s="103" t="s">
        <v>347</v>
      </c>
      <c r="C10406" s="103" t="s">
        <v>481</v>
      </c>
      <c r="D10406" s="103" t="s">
        <v>494</v>
      </c>
      <c r="E10406" s="111"/>
      <c r="F10406" s="103" t="s">
        <v>495</v>
      </c>
      <c r="G10406" s="103" t="s">
        <v>214</v>
      </c>
      <c r="H10406" s="103" t="s">
        <v>399</v>
      </c>
      <c r="I10406" s="103" t="s">
        <v>842</v>
      </c>
      <c r="J10406" s="215">
        <v>7.28</v>
      </c>
      <c r="K10406" s="216" t="s">
        <v>88</v>
      </c>
    </row>
    <row r="10407" spans="1:11" x14ac:dyDescent="0.25">
      <c r="A10407" s="103" t="s">
        <v>810</v>
      </c>
      <c r="B10407" s="103" t="s">
        <v>347</v>
      </c>
      <c r="C10407" s="103" t="s">
        <v>481</v>
      </c>
      <c r="D10407" s="103" t="s">
        <v>494</v>
      </c>
      <c r="E10407" s="111"/>
      <c r="F10407" s="103" t="s">
        <v>495</v>
      </c>
      <c r="G10407" s="103" t="s">
        <v>214</v>
      </c>
      <c r="H10407" s="103" t="s">
        <v>399</v>
      </c>
      <c r="I10407" s="103" t="s">
        <v>842</v>
      </c>
      <c r="J10407" s="215">
        <v>117.04</v>
      </c>
      <c r="K10407" s="216" t="s">
        <v>88</v>
      </c>
    </row>
    <row r="10408" spans="1:11" x14ac:dyDescent="0.25">
      <c r="A10408" s="103" t="s">
        <v>1038</v>
      </c>
      <c r="B10408" s="103" t="s">
        <v>347</v>
      </c>
      <c r="C10408" s="103" t="s">
        <v>481</v>
      </c>
      <c r="D10408" s="103" t="s">
        <v>494</v>
      </c>
      <c r="E10408" s="111"/>
      <c r="F10408" s="103" t="s">
        <v>495</v>
      </c>
      <c r="G10408" s="103" t="s">
        <v>214</v>
      </c>
      <c r="H10408" s="103" t="s">
        <v>399</v>
      </c>
      <c r="I10408" s="103" t="s">
        <v>842</v>
      </c>
      <c r="J10408" s="215">
        <v>16.329999999999998</v>
      </c>
      <c r="K10408" s="216" t="s">
        <v>88</v>
      </c>
    </row>
    <row r="10409" spans="1:11" x14ac:dyDescent="0.25">
      <c r="A10409" s="103" t="s">
        <v>806</v>
      </c>
      <c r="B10409" s="103" t="s">
        <v>347</v>
      </c>
      <c r="C10409" s="103" t="s">
        <v>481</v>
      </c>
      <c r="D10409" s="103" t="s">
        <v>494</v>
      </c>
      <c r="E10409" s="111"/>
      <c r="F10409" s="103" t="s">
        <v>495</v>
      </c>
      <c r="G10409" s="103" t="s">
        <v>214</v>
      </c>
      <c r="H10409" s="103" t="s">
        <v>399</v>
      </c>
      <c r="I10409" s="103" t="s">
        <v>92</v>
      </c>
      <c r="J10409" s="215">
        <v>10.54</v>
      </c>
      <c r="K10409" s="216" t="s">
        <v>88</v>
      </c>
    </row>
    <row r="10410" spans="1:11" x14ac:dyDescent="0.25">
      <c r="A10410" s="103" t="s">
        <v>806</v>
      </c>
      <c r="B10410" s="103" t="s">
        <v>347</v>
      </c>
      <c r="C10410" s="103" t="s">
        <v>481</v>
      </c>
      <c r="D10410" s="103" t="s">
        <v>494</v>
      </c>
      <c r="E10410" s="111"/>
      <c r="F10410" s="103" t="s">
        <v>495</v>
      </c>
      <c r="G10410" s="103" t="s">
        <v>214</v>
      </c>
      <c r="H10410" s="103" t="s">
        <v>399</v>
      </c>
      <c r="I10410" s="103" t="s">
        <v>842</v>
      </c>
      <c r="J10410" s="215">
        <v>124.57</v>
      </c>
      <c r="K10410" s="216" t="s">
        <v>88</v>
      </c>
    </row>
    <row r="10411" spans="1:11" x14ac:dyDescent="0.25">
      <c r="A10411" s="103" t="s">
        <v>807</v>
      </c>
      <c r="B10411" s="103" t="s">
        <v>347</v>
      </c>
      <c r="C10411" s="103" t="s">
        <v>481</v>
      </c>
      <c r="D10411" s="103" t="s">
        <v>494</v>
      </c>
      <c r="E10411" s="111"/>
      <c r="F10411" s="103" t="s">
        <v>495</v>
      </c>
      <c r="G10411" s="103" t="s">
        <v>214</v>
      </c>
      <c r="H10411" s="103" t="s">
        <v>399</v>
      </c>
      <c r="I10411" s="103" t="s">
        <v>842</v>
      </c>
      <c r="J10411" s="215">
        <v>441.25</v>
      </c>
      <c r="K10411" s="216" t="s">
        <v>88</v>
      </c>
    </row>
    <row r="10412" spans="1:11" x14ac:dyDescent="0.25">
      <c r="A10412" s="109" t="s">
        <v>25</v>
      </c>
      <c r="B10412" s="106"/>
      <c r="C10412" s="106"/>
      <c r="D10412" s="106"/>
      <c r="E10412" s="106"/>
      <c r="F10412" s="106"/>
      <c r="G10412" s="106"/>
      <c r="H10412" s="106"/>
      <c r="I10412" s="106"/>
      <c r="J10412" s="217">
        <v>46432963.829999901</v>
      </c>
      <c r="K10412" s="112"/>
    </row>
  </sheetData>
  <autoFilter ref="A11:K8747" xr:uid="{00000000-0009-0000-0000-00000C000000}"/>
  <mergeCells count="3">
    <mergeCell ref="Q17:R18"/>
    <mergeCell ref="Q48:R49"/>
    <mergeCell ref="Q46:R47"/>
  </mergeCells>
  <pageMargins left="0.7" right="0.7" top="0.75" bottom="0.75" header="0.3" footer="0.3"/>
  <pageSetup scale="70" fitToHeight="0" orientation="landscape" r:id="rId2"/>
  <headerFooter>
    <oddFooter>&amp;L&amp;Z
&amp;F&amp;R&amp;A</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T10300"/>
  <sheetViews>
    <sheetView topLeftCell="A132" zoomScaleNormal="100" zoomScaleSheetLayoutView="100" workbookViewId="0">
      <selection activeCell="L14" sqref="L14"/>
    </sheetView>
  </sheetViews>
  <sheetFormatPr defaultRowHeight="15" x14ac:dyDescent="0.25"/>
  <cols>
    <col min="1" max="2" width="9" customWidth="1"/>
    <col min="3" max="3" width="6.7109375" customWidth="1"/>
    <col min="4" max="4" width="9.42578125" customWidth="1"/>
    <col min="5" max="6" width="13.42578125" customWidth="1"/>
    <col min="7" max="7" width="5.85546875" customWidth="1"/>
    <col min="8" max="8" width="18.85546875" customWidth="1"/>
    <col min="9" max="9" width="6.7109375" customWidth="1"/>
    <col min="10" max="10" width="14.28515625" bestFit="1" customWidth="1"/>
    <col min="11" max="11" width="7.85546875" customWidth="1"/>
    <col min="12" max="12" width="0.7109375" customWidth="1"/>
    <col min="13" max="13" width="2.28515625" customWidth="1"/>
    <col min="14" max="14" width="13.140625" customWidth="1"/>
    <col min="15" max="15" width="14.85546875" bestFit="1" customWidth="1"/>
    <col min="16" max="16" width="11.5703125" customWidth="1"/>
    <col min="18" max="18" width="14.28515625" bestFit="1" customWidth="1"/>
    <col min="20" max="20" width="12.5703125" bestFit="1" customWidth="1"/>
  </cols>
  <sheetData>
    <row r="1" spans="1:20" x14ac:dyDescent="0.25">
      <c r="A1" s="95" t="s">
        <v>280</v>
      </c>
      <c r="T1" s="88"/>
    </row>
    <row r="2" spans="1:20" x14ac:dyDescent="0.25">
      <c r="A2" s="95" t="s">
        <v>281</v>
      </c>
      <c r="N2" s="21" t="s">
        <v>286</v>
      </c>
      <c r="O2" t="s">
        <v>344</v>
      </c>
    </row>
    <row r="3" spans="1:20" ht="15.75" thickBot="1" x14ac:dyDescent="0.3">
      <c r="A3" s="46" t="s">
        <v>1033</v>
      </c>
      <c r="N3" s="21" t="s">
        <v>293</v>
      </c>
      <c r="O3" t="s">
        <v>92</v>
      </c>
    </row>
    <row r="4" spans="1:20" ht="15.75" thickTop="1" x14ac:dyDescent="0.25"/>
    <row r="5" spans="1:20" x14ac:dyDescent="0.25">
      <c r="A5" s="22"/>
      <c r="B5" s="23" t="s">
        <v>835</v>
      </c>
      <c r="N5" s="21" t="s">
        <v>24</v>
      </c>
      <c r="O5" t="s">
        <v>567</v>
      </c>
      <c r="Q5" s="49"/>
      <c r="R5" s="12"/>
    </row>
    <row r="6" spans="1:20" x14ac:dyDescent="0.25">
      <c r="A6" s="24" t="s">
        <v>85</v>
      </c>
      <c r="B6" s="23" t="s">
        <v>1034</v>
      </c>
      <c r="N6" s="50" t="s">
        <v>170</v>
      </c>
      <c r="O6" s="51">
        <v>46479.33</v>
      </c>
      <c r="P6" t="s">
        <v>569</v>
      </c>
      <c r="Q6" s="49"/>
      <c r="R6" s="51">
        <f>SUM(O6:O16)</f>
        <v>1525079.1400000004</v>
      </c>
    </row>
    <row r="7" spans="1:20" x14ac:dyDescent="0.25">
      <c r="A7" s="24" t="s">
        <v>85</v>
      </c>
      <c r="B7" s="23" t="s">
        <v>282</v>
      </c>
      <c r="N7" s="50" t="s">
        <v>410</v>
      </c>
      <c r="O7" s="51">
        <v>3756.66</v>
      </c>
      <c r="R7" s="93"/>
    </row>
    <row r="8" spans="1:20" x14ac:dyDescent="0.25">
      <c r="A8" s="24" t="s">
        <v>85</v>
      </c>
      <c r="B8" s="23" t="s">
        <v>283</v>
      </c>
      <c r="N8" s="50" t="s">
        <v>412</v>
      </c>
      <c r="O8" s="51">
        <v>453.69000000000005</v>
      </c>
    </row>
    <row r="9" spans="1:20" x14ac:dyDescent="0.25">
      <c r="A9" s="24" t="s">
        <v>85</v>
      </c>
      <c r="B9" s="23" t="s">
        <v>284</v>
      </c>
      <c r="N9" s="50" t="s">
        <v>414</v>
      </c>
      <c r="O9" s="51">
        <v>508.24999999999994</v>
      </c>
    </row>
    <row r="10" spans="1:20" x14ac:dyDescent="0.25">
      <c r="A10" s="22" t="s">
        <v>84</v>
      </c>
      <c r="N10" s="50" t="s">
        <v>416</v>
      </c>
      <c r="O10" s="51">
        <v>1453052.9300000002</v>
      </c>
    </row>
    <row r="11" spans="1:20" x14ac:dyDescent="0.25">
      <c r="A11" s="100" t="s">
        <v>285</v>
      </c>
      <c r="B11" s="100" t="s">
        <v>286</v>
      </c>
      <c r="C11" s="100" t="s">
        <v>287</v>
      </c>
      <c r="D11" s="100" t="s">
        <v>288</v>
      </c>
      <c r="E11" s="100" t="s">
        <v>289</v>
      </c>
      <c r="F11" s="100" t="s">
        <v>290</v>
      </c>
      <c r="G11" s="100" t="s">
        <v>291</v>
      </c>
      <c r="H11" s="100" t="s">
        <v>292</v>
      </c>
      <c r="I11" s="100" t="s">
        <v>293</v>
      </c>
      <c r="J11" s="100" t="s">
        <v>62</v>
      </c>
      <c r="K11" s="214" t="s">
        <v>294</v>
      </c>
      <c r="N11" s="50" t="s">
        <v>418</v>
      </c>
      <c r="O11" s="51">
        <v>1845.62</v>
      </c>
    </row>
    <row r="12" spans="1:20" x14ac:dyDescent="0.25">
      <c r="A12" s="103" t="s">
        <v>825</v>
      </c>
      <c r="B12" s="103" t="s">
        <v>88</v>
      </c>
      <c r="C12" s="103" t="s">
        <v>89</v>
      </c>
      <c r="D12" s="103" t="s">
        <v>170</v>
      </c>
      <c r="E12" s="103" t="s">
        <v>409</v>
      </c>
      <c r="F12" s="103" t="s">
        <v>409</v>
      </c>
      <c r="G12" s="103" t="s">
        <v>159</v>
      </c>
      <c r="H12" s="103" t="s">
        <v>296</v>
      </c>
      <c r="I12" s="103" t="s">
        <v>92</v>
      </c>
      <c r="J12" s="215">
        <v>1522.25</v>
      </c>
      <c r="K12" s="216" t="s">
        <v>88</v>
      </c>
      <c r="N12" s="50" t="s">
        <v>420</v>
      </c>
      <c r="O12" s="51">
        <v>-245.6900000000137</v>
      </c>
    </row>
    <row r="13" spans="1:20" x14ac:dyDescent="0.25">
      <c r="A13" s="103" t="s">
        <v>825</v>
      </c>
      <c r="B13" s="103" t="s">
        <v>88</v>
      </c>
      <c r="C13" s="103" t="s">
        <v>89</v>
      </c>
      <c r="D13" s="103" t="s">
        <v>170</v>
      </c>
      <c r="E13" s="103" t="s">
        <v>409</v>
      </c>
      <c r="F13" s="103" t="s">
        <v>409</v>
      </c>
      <c r="G13" s="103" t="s">
        <v>200</v>
      </c>
      <c r="H13" s="103" t="s">
        <v>297</v>
      </c>
      <c r="I13" s="103" t="s">
        <v>92</v>
      </c>
      <c r="J13" s="215">
        <v>6347.72</v>
      </c>
      <c r="K13" s="216" t="s">
        <v>88</v>
      </c>
      <c r="N13" s="50" t="s">
        <v>527</v>
      </c>
      <c r="O13" s="51">
        <v>11550</v>
      </c>
    </row>
    <row r="14" spans="1:20" x14ac:dyDescent="0.25">
      <c r="A14" s="103" t="s">
        <v>826</v>
      </c>
      <c r="B14" s="103" t="s">
        <v>88</v>
      </c>
      <c r="C14" s="103" t="s">
        <v>89</v>
      </c>
      <c r="D14" s="103" t="s">
        <v>170</v>
      </c>
      <c r="E14" s="103" t="s">
        <v>409</v>
      </c>
      <c r="F14" s="103" t="s">
        <v>409</v>
      </c>
      <c r="G14" s="103" t="s">
        <v>200</v>
      </c>
      <c r="H14" s="103" t="s">
        <v>297</v>
      </c>
      <c r="I14" s="103" t="s">
        <v>92</v>
      </c>
      <c r="J14" s="215">
        <v>52.36</v>
      </c>
      <c r="K14" s="216" t="s">
        <v>88</v>
      </c>
      <c r="N14" s="50" t="s">
        <v>422</v>
      </c>
      <c r="O14" s="51">
        <v>7421.75</v>
      </c>
    </row>
    <row r="15" spans="1:20" x14ac:dyDescent="0.25">
      <c r="A15" s="103" t="s">
        <v>827</v>
      </c>
      <c r="B15" s="103" t="s">
        <v>88</v>
      </c>
      <c r="C15" s="103" t="s">
        <v>89</v>
      </c>
      <c r="D15" s="103" t="s">
        <v>170</v>
      </c>
      <c r="E15" s="103" t="s">
        <v>409</v>
      </c>
      <c r="F15" s="103" t="s">
        <v>409</v>
      </c>
      <c r="G15" s="103" t="s">
        <v>199</v>
      </c>
      <c r="H15" s="103" t="s">
        <v>298</v>
      </c>
      <c r="I15" s="103" t="s">
        <v>92</v>
      </c>
      <c r="J15" s="215">
        <v>363.65</v>
      </c>
      <c r="K15" s="216" t="s">
        <v>88</v>
      </c>
      <c r="N15" s="50" t="s">
        <v>425</v>
      </c>
      <c r="O15" s="51">
        <v>256.59999999999997</v>
      </c>
    </row>
    <row r="16" spans="1:20" x14ac:dyDescent="0.25">
      <c r="A16" s="103" t="s">
        <v>828</v>
      </c>
      <c r="B16" s="103" t="s">
        <v>88</v>
      </c>
      <c r="C16" s="103" t="s">
        <v>89</v>
      </c>
      <c r="D16" s="103" t="s">
        <v>170</v>
      </c>
      <c r="E16" s="103" t="s">
        <v>409</v>
      </c>
      <c r="F16" s="103" t="s">
        <v>409</v>
      </c>
      <c r="G16" s="103" t="s">
        <v>199</v>
      </c>
      <c r="H16" s="103" t="s">
        <v>298</v>
      </c>
      <c r="I16" s="103" t="s">
        <v>92</v>
      </c>
      <c r="J16" s="215">
        <v>481.12</v>
      </c>
      <c r="K16" s="216" t="s">
        <v>88</v>
      </c>
      <c r="N16" s="50" t="s">
        <v>429</v>
      </c>
      <c r="O16" s="51">
        <v>0</v>
      </c>
    </row>
    <row r="17" spans="1:18" x14ac:dyDescent="0.25">
      <c r="A17" s="103" t="s">
        <v>829</v>
      </c>
      <c r="B17" s="103" t="s">
        <v>88</v>
      </c>
      <c r="C17" s="103" t="s">
        <v>89</v>
      </c>
      <c r="D17" s="103" t="s">
        <v>170</v>
      </c>
      <c r="E17" s="103" t="s">
        <v>409</v>
      </c>
      <c r="F17" s="103" t="s">
        <v>409</v>
      </c>
      <c r="G17" s="103" t="s">
        <v>199</v>
      </c>
      <c r="H17" s="103" t="s">
        <v>298</v>
      </c>
      <c r="I17" s="103" t="s">
        <v>92</v>
      </c>
      <c r="J17" s="215">
        <v>975.6</v>
      </c>
      <c r="K17" s="216" t="s">
        <v>88</v>
      </c>
      <c r="N17" s="47" t="s">
        <v>91</v>
      </c>
      <c r="O17" s="48">
        <v>337245.6999999999</v>
      </c>
      <c r="Q17" s="374" t="s">
        <v>656</v>
      </c>
      <c r="R17" s="374"/>
    </row>
    <row r="18" spans="1:18" x14ac:dyDescent="0.25">
      <c r="A18" s="103" t="s">
        <v>825</v>
      </c>
      <c r="B18" s="103" t="s">
        <v>88</v>
      </c>
      <c r="C18" s="103" t="s">
        <v>89</v>
      </c>
      <c r="D18" s="103" t="s">
        <v>170</v>
      </c>
      <c r="E18" s="103" t="s">
        <v>409</v>
      </c>
      <c r="F18" s="103" t="s">
        <v>409</v>
      </c>
      <c r="G18" s="103" t="s">
        <v>199</v>
      </c>
      <c r="H18" s="103" t="s">
        <v>298</v>
      </c>
      <c r="I18" s="103" t="s">
        <v>92</v>
      </c>
      <c r="J18" s="215">
        <v>7209.35</v>
      </c>
      <c r="K18" s="216" t="s">
        <v>88</v>
      </c>
      <c r="N18" s="8" t="s">
        <v>442</v>
      </c>
      <c r="O18" s="12">
        <v>144793</v>
      </c>
      <c r="Q18" s="374"/>
      <c r="R18" s="374"/>
    </row>
    <row r="19" spans="1:18" x14ac:dyDescent="0.25">
      <c r="A19" s="103" t="s">
        <v>825</v>
      </c>
      <c r="B19" s="103" t="s">
        <v>88</v>
      </c>
      <c r="C19" s="103" t="s">
        <v>89</v>
      </c>
      <c r="D19" s="103" t="s">
        <v>170</v>
      </c>
      <c r="E19" s="111"/>
      <c r="F19" s="103" t="s">
        <v>409</v>
      </c>
      <c r="G19" s="103" t="s">
        <v>199</v>
      </c>
      <c r="H19" s="103" t="s">
        <v>298</v>
      </c>
      <c r="I19" s="103" t="s">
        <v>92</v>
      </c>
      <c r="J19" s="215">
        <v>-140.87</v>
      </c>
      <c r="K19" s="216" t="s">
        <v>88</v>
      </c>
      <c r="N19" s="8" t="s">
        <v>444</v>
      </c>
      <c r="O19" s="12">
        <v>91892</v>
      </c>
      <c r="P19" s="94"/>
    </row>
    <row r="20" spans="1:18" x14ac:dyDescent="0.25">
      <c r="A20" s="103" t="s">
        <v>826</v>
      </c>
      <c r="B20" s="103" t="s">
        <v>88</v>
      </c>
      <c r="C20" s="103" t="s">
        <v>89</v>
      </c>
      <c r="D20" s="103" t="s">
        <v>170</v>
      </c>
      <c r="E20" s="103" t="s">
        <v>409</v>
      </c>
      <c r="F20" s="103" t="s">
        <v>409</v>
      </c>
      <c r="G20" s="103" t="s">
        <v>199</v>
      </c>
      <c r="H20" s="103" t="s">
        <v>298</v>
      </c>
      <c r="I20" s="103" t="s">
        <v>92</v>
      </c>
      <c r="J20" s="215">
        <v>1285.6500000000001</v>
      </c>
      <c r="K20" s="216" t="s">
        <v>88</v>
      </c>
      <c r="N20" s="8" t="s">
        <v>450</v>
      </c>
      <c r="O20" s="12">
        <v>21750</v>
      </c>
    </row>
    <row r="21" spans="1:18" x14ac:dyDescent="0.25">
      <c r="A21" s="103" t="s">
        <v>827</v>
      </c>
      <c r="B21" s="103" t="s">
        <v>88</v>
      </c>
      <c r="C21" s="103" t="s">
        <v>89</v>
      </c>
      <c r="D21" s="103" t="s">
        <v>170</v>
      </c>
      <c r="E21" s="103" t="s">
        <v>409</v>
      </c>
      <c r="F21" s="103" t="s">
        <v>409</v>
      </c>
      <c r="G21" s="103" t="s">
        <v>161</v>
      </c>
      <c r="H21" s="103" t="s">
        <v>300</v>
      </c>
      <c r="I21" s="103" t="s">
        <v>92</v>
      </c>
      <c r="J21" s="215">
        <v>4188.8</v>
      </c>
      <c r="K21" s="216" t="s">
        <v>88</v>
      </c>
      <c r="N21" s="8" t="s">
        <v>452</v>
      </c>
      <c r="O21" s="12">
        <v>304010.77999999997</v>
      </c>
    </row>
    <row r="22" spans="1:18" x14ac:dyDescent="0.25">
      <c r="A22" s="103" t="s">
        <v>827</v>
      </c>
      <c r="B22" s="103" t="s">
        <v>88</v>
      </c>
      <c r="C22" s="103" t="s">
        <v>89</v>
      </c>
      <c r="D22" s="103" t="s">
        <v>170</v>
      </c>
      <c r="E22" s="111"/>
      <c r="F22" s="103" t="s">
        <v>409</v>
      </c>
      <c r="G22" s="103" t="s">
        <v>161</v>
      </c>
      <c r="H22" s="103" t="s">
        <v>300</v>
      </c>
      <c r="I22" s="103" t="s">
        <v>92</v>
      </c>
      <c r="J22" s="215">
        <v>-1143.1300000000001</v>
      </c>
      <c r="K22" s="216" t="s">
        <v>88</v>
      </c>
      <c r="N22" s="8" t="s">
        <v>145</v>
      </c>
      <c r="O22" s="12">
        <v>279558.26000000024</v>
      </c>
    </row>
    <row r="23" spans="1:18" x14ac:dyDescent="0.25">
      <c r="A23" s="103" t="s">
        <v>830</v>
      </c>
      <c r="B23" s="103" t="s">
        <v>88</v>
      </c>
      <c r="C23" s="103" t="s">
        <v>89</v>
      </c>
      <c r="D23" s="103" t="s">
        <v>170</v>
      </c>
      <c r="E23" s="103" t="s">
        <v>409</v>
      </c>
      <c r="F23" s="103" t="s">
        <v>409</v>
      </c>
      <c r="G23" s="103" t="s">
        <v>161</v>
      </c>
      <c r="H23" s="103" t="s">
        <v>300</v>
      </c>
      <c r="I23" s="103" t="s">
        <v>92</v>
      </c>
      <c r="J23" s="215">
        <v>3560.48</v>
      </c>
      <c r="K23" s="216" t="s">
        <v>88</v>
      </c>
      <c r="N23" s="8" t="s">
        <v>494</v>
      </c>
      <c r="O23" s="12">
        <v>361686.93000000023</v>
      </c>
    </row>
    <row r="24" spans="1:18" x14ac:dyDescent="0.25">
      <c r="A24" s="103" t="s">
        <v>830</v>
      </c>
      <c r="B24" s="103" t="s">
        <v>88</v>
      </c>
      <c r="C24" s="103" t="s">
        <v>89</v>
      </c>
      <c r="D24" s="103" t="s">
        <v>170</v>
      </c>
      <c r="E24" s="111"/>
      <c r="F24" s="103" t="s">
        <v>409</v>
      </c>
      <c r="G24" s="103" t="s">
        <v>161</v>
      </c>
      <c r="H24" s="103" t="s">
        <v>300</v>
      </c>
      <c r="I24" s="103" t="s">
        <v>92</v>
      </c>
      <c r="J24" s="215">
        <v>-971.65</v>
      </c>
      <c r="K24" s="216" t="s">
        <v>88</v>
      </c>
      <c r="N24" s="8" t="s">
        <v>25</v>
      </c>
      <c r="O24" s="12">
        <v>3066015.8100000005</v>
      </c>
    </row>
    <row r="25" spans="1:18" x14ac:dyDescent="0.25">
      <c r="A25" s="103" t="s">
        <v>828</v>
      </c>
      <c r="B25" s="103" t="s">
        <v>88</v>
      </c>
      <c r="C25" s="103" t="s">
        <v>89</v>
      </c>
      <c r="D25" s="103" t="s">
        <v>170</v>
      </c>
      <c r="E25" s="103" t="s">
        <v>409</v>
      </c>
      <c r="F25" s="103" t="s">
        <v>409</v>
      </c>
      <c r="G25" s="103" t="s">
        <v>161</v>
      </c>
      <c r="H25" s="103" t="s">
        <v>300</v>
      </c>
      <c r="I25" s="103" t="s">
        <v>92</v>
      </c>
      <c r="J25" s="215">
        <v>2926.08</v>
      </c>
      <c r="K25" s="216" t="s">
        <v>88</v>
      </c>
    </row>
    <row r="26" spans="1:18" x14ac:dyDescent="0.25">
      <c r="A26" s="103" t="s">
        <v>828</v>
      </c>
      <c r="B26" s="103" t="s">
        <v>88</v>
      </c>
      <c r="C26" s="103" t="s">
        <v>89</v>
      </c>
      <c r="D26" s="103" t="s">
        <v>170</v>
      </c>
      <c r="E26" s="111"/>
      <c r="F26" s="103" t="s">
        <v>409</v>
      </c>
      <c r="G26" s="103" t="s">
        <v>161</v>
      </c>
      <c r="H26" s="103" t="s">
        <v>300</v>
      </c>
      <c r="I26" s="103" t="s">
        <v>92</v>
      </c>
      <c r="J26" s="215">
        <v>-798.52</v>
      </c>
      <c r="K26" s="216" t="s">
        <v>88</v>
      </c>
    </row>
    <row r="27" spans="1:18" x14ac:dyDescent="0.25">
      <c r="A27" s="103" t="s">
        <v>829</v>
      </c>
      <c r="B27" s="103" t="s">
        <v>88</v>
      </c>
      <c r="C27" s="103" t="s">
        <v>89</v>
      </c>
      <c r="D27" s="103" t="s">
        <v>170</v>
      </c>
      <c r="E27" s="103" t="s">
        <v>409</v>
      </c>
      <c r="F27" s="103" t="s">
        <v>409</v>
      </c>
      <c r="G27" s="103" t="s">
        <v>161</v>
      </c>
      <c r="H27" s="103" t="s">
        <v>300</v>
      </c>
      <c r="I27" s="103" t="s">
        <v>92</v>
      </c>
      <c r="J27" s="215">
        <v>4188.8</v>
      </c>
      <c r="K27" s="216" t="s">
        <v>88</v>
      </c>
    </row>
    <row r="28" spans="1:18" x14ac:dyDescent="0.25">
      <c r="A28" s="103" t="s">
        <v>829</v>
      </c>
      <c r="B28" s="103" t="s">
        <v>88</v>
      </c>
      <c r="C28" s="103" t="s">
        <v>89</v>
      </c>
      <c r="D28" s="103" t="s">
        <v>170</v>
      </c>
      <c r="E28" s="111"/>
      <c r="F28" s="103" t="s">
        <v>409</v>
      </c>
      <c r="G28" s="103" t="s">
        <v>161</v>
      </c>
      <c r="H28" s="103" t="s">
        <v>300</v>
      </c>
      <c r="I28" s="103" t="s">
        <v>92</v>
      </c>
      <c r="J28" s="215">
        <v>-1143.1300000000001</v>
      </c>
      <c r="K28" s="216" t="s">
        <v>88</v>
      </c>
    </row>
    <row r="29" spans="1:18" x14ac:dyDescent="0.25">
      <c r="A29" s="103" t="s">
        <v>825</v>
      </c>
      <c r="B29" s="103" t="s">
        <v>88</v>
      </c>
      <c r="C29" s="103" t="s">
        <v>89</v>
      </c>
      <c r="D29" s="103" t="s">
        <v>170</v>
      </c>
      <c r="E29" s="103" t="s">
        <v>409</v>
      </c>
      <c r="F29" s="103" t="s">
        <v>409</v>
      </c>
      <c r="G29" s="103" t="s">
        <v>161</v>
      </c>
      <c r="H29" s="103" t="s">
        <v>300</v>
      </c>
      <c r="I29" s="103" t="s">
        <v>92</v>
      </c>
      <c r="J29" s="215">
        <v>13491.72</v>
      </c>
      <c r="K29" s="216" t="s">
        <v>88</v>
      </c>
    </row>
    <row r="30" spans="1:18" x14ac:dyDescent="0.25">
      <c r="A30" s="103" t="s">
        <v>825</v>
      </c>
      <c r="B30" s="103" t="s">
        <v>88</v>
      </c>
      <c r="C30" s="103" t="s">
        <v>89</v>
      </c>
      <c r="D30" s="103" t="s">
        <v>170</v>
      </c>
      <c r="E30" s="111"/>
      <c r="F30" s="103" t="s">
        <v>409</v>
      </c>
      <c r="G30" s="103" t="s">
        <v>161</v>
      </c>
      <c r="H30" s="103" t="s">
        <v>300</v>
      </c>
      <c r="I30" s="103" t="s">
        <v>92</v>
      </c>
      <c r="J30" s="215">
        <v>-987.43</v>
      </c>
      <c r="K30" s="216" t="s">
        <v>88</v>
      </c>
    </row>
    <row r="31" spans="1:18" x14ac:dyDescent="0.25">
      <c r="A31" s="103" t="s">
        <v>826</v>
      </c>
      <c r="B31" s="103" t="s">
        <v>88</v>
      </c>
      <c r="C31" s="103" t="s">
        <v>89</v>
      </c>
      <c r="D31" s="103" t="s">
        <v>170</v>
      </c>
      <c r="E31" s="103" t="s">
        <v>409</v>
      </c>
      <c r="F31" s="103" t="s">
        <v>409</v>
      </c>
      <c r="G31" s="103" t="s">
        <v>161</v>
      </c>
      <c r="H31" s="103" t="s">
        <v>300</v>
      </c>
      <c r="I31" s="103" t="s">
        <v>92</v>
      </c>
      <c r="J31" s="215">
        <v>3979.36</v>
      </c>
      <c r="K31" s="216" t="s">
        <v>88</v>
      </c>
    </row>
    <row r="32" spans="1:18" x14ac:dyDescent="0.25">
      <c r="A32" s="103" t="s">
        <v>826</v>
      </c>
      <c r="B32" s="103" t="s">
        <v>88</v>
      </c>
      <c r="C32" s="103" t="s">
        <v>89</v>
      </c>
      <c r="D32" s="103" t="s">
        <v>170</v>
      </c>
      <c r="E32" s="111"/>
      <c r="F32" s="103" t="s">
        <v>409</v>
      </c>
      <c r="G32" s="103" t="s">
        <v>161</v>
      </c>
      <c r="H32" s="103" t="s">
        <v>300</v>
      </c>
      <c r="I32" s="103" t="s">
        <v>92</v>
      </c>
      <c r="J32" s="215">
        <v>-1085.97</v>
      </c>
      <c r="K32" s="216" t="s">
        <v>88</v>
      </c>
    </row>
    <row r="33" spans="1:11" x14ac:dyDescent="0.25">
      <c r="A33" s="103" t="s">
        <v>825</v>
      </c>
      <c r="B33" s="103" t="s">
        <v>88</v>
      </c>
      <c r="C33" s="103" t="s">
        <v>89</v>
      </c>
      <c r="D33" s="103" t="s">
        <v>170</v>
      </c>
      <c r="E33" s="103" t="s">
        <v>409</v>
      </c>
      <c r="F33" s="103" t="s">
        <v>409</v>
      </c>
      <c r="G33" s="103" t="s">
        <v>160</v>
      </c>
      <c r="H33" s="103" t="s">
        <v>301</v>
      </c>
      <c r="I33" s="103" t="s">
        <v>92</v>
      </c>
      <c r="J33" s="215">
        <v>5270.26</v>
      </c>
      <c r="K33" s="216" t="s">
        <v>88</v>
      </c>
    </row>
    <row r="34" spans="1:11" x14ac:dyDescent="0.25">
      <c r="A34" s="103" t="s">
        <v>825</v>
      </c>
      <c r="B34" s="103" t="s">
        <v>88</v>
      </c>
      <c r="C34" s="103" t="s">
        <v>89</v>
      </c>
      <c r="D34" s="103" t="s">
        <v>170</v>
      </c>
      <c r="E34" s="103" t="s">
        <v>409</v>
      </c>
      <c r="F34" s="103" t="s">
        <v>409</v>
      </c>
      <c r="G34" s="103" t="s">
        <v>198</v>
      </c>
      <c r="H34" s="103" t="s">
        <v>302</v>
      </c>
      <c r="I34" s="103" t="s">
        <v>92</v>
      </c>
      <c r="J34" s="215">
        <v>2094.7600000000002</v>
      </c>
      <c r="K34" s="216" t="s">
        <v>88</v>
      </c>
    </row>
    <row r="35" spans="1:11" x14ac:dyDescent="0.25">
      <c r="A35" s="103" t="s">
        <v>830</v>
      </c>
      <c r="B35" s="103" t="s">
        <v>88</v>
      </c>
      <c r="C35" s="103" t="s">
        <v>89</v>
      </c>
      <c r="D35" s="103" t="s">
        <v>170</v>
      </c>
      <c r="E35" s="103" t="s">
        <v>409</v>
      </c>
      <c r="F35" s="103" t="s">
        <v>409</v>
      </c>
      <c r="G35" s="103" t="s">
        <v>197</v>
      </c>
      <c r="H35" s="103" t="s">
        <v>303</v>
      </c>
      <c r="I35" s="103" t="s">
        <v>92</v>
      </c>
      <c r="J35" s="215">
        <v>63.19</v>
      </c>
      <c r="K35" s="216" t="s">
        <v>88</v>
      </c>
    </row>
    <row r="36" spans="1:11" x14ac:dyDescent="0.25">
      <c r="A36" s="103" t="s">
        <v>828</v>
      </c>
      <c r="B36" s="103" t="s">
        <v>88</v>
      </c>
      <c r="C36" s="103" t="s">
        <v>89</v>
      </c>
      <c r="D36" s="103" t="s">
        <v>170</v>
      </c>
      <c r="E36" s="103" t="s">
        <v>409</v>
      </c>
      <c r="F36" s="103" t="s">
        <v>409</v>
      </c>
      <c r="G36" s="103" t="s">
        <v>197</v>
      </c>
      <c r="H36" s="103" t="s">
        <v>303</v>
      </c>
      <c r="I36" s="103" t="s">
        <v>92</v>
      </c>
      <c r="J36" s="215">
        <v>63.19</v>
      </c>
      <c r="K36" s="216" t="s">
        <v>88</v>
      </c>
    </row>
    <row r="37" spans="1:11" x14ac:dyDescent="0.25">
      <c r="A37" s="103" t="s">
        <v>829</v>
      </c>
      <c r="B37" s="103" t="s">
        <v>88</v>
      </c>
      <c r="C37" s="103" t="s">
        <v>89</v>
      </c>
      <c r="D37" s="103" t="s">
        <v>170</v>
      </c>
      <c r="E37" s="103" t="s">
        <v>409</v>
      </c>
      <c r="F37" s="103" t="s">
        <v>409</v>
      </c>
      <c r="G37" s="103" t="s">
        <v>197</v>
      </c>
      <c r="H37" s="103" t="s">
        <v>303</v>
      </c>
      <c r="I37" s="103" t="s">
        <v>92</v>
      </c>
      <c r="J37" s="215">
        <v>63.19</v>
      </c>
      <c r="K37" s="216" t="s">
        <v>88</v>
      </c>
    </row>
    <row r="38" spans="1:11" x14ac:dyDescent="0.25">
      <c r="A38" s="103" t="s">
        <v>825</v>
      </c>
      <c r="B38" s="103" t="s">
        <v>88</v>
      </c>
      <c r="C38" s="103" t="s">
        <v>89</v>
      </c>
      <c r="D38" s="103" t="s">
        <v>170</v>
      </c>
      <c r="E38" s="103" t="s">
        <v>409</v>
      </c>
      <c r="F38" s="103" t="s">
        <v>409</v>
      </c>
      <c r="G38" s="103" t="s">
        <v>197</v>
      </c>
      <c r="H38" s="103" t="s">
        <v>303</v>
      </c>
      <c r="I38" s="103" t="s">
        <v>92</v>
      </c>
      <c r="J38" s="215">
        <v>3834.63</v>
      </c>
      <c r="K38" s="216" t="s">
        <v>88</v>
      </c>
    </row>
    <row r="39" spans="1:11" x14ac:dyDescent="0.25">
      <c r="A39" s="103" t="s">
        <v>826</v>
      </c>
      <c r="B39" s="103" t="s">
        <v>88</v>
      </c>
      <c r="C39" s="103" t="s">
        <v>89</v>
      </c>
      <c r="D39" s="103" t="s">
        <v>170</v>
      </c>
      <c r="E39" s="103" t="s">
        <v>409</v>
      </c>
      <c r="F39" s="103" t="s">
        <v>409</v>
      </c>
      <c r="G39" s="103" t="s">
        <v>197</v>
      </c>
      <c r="H39" s="103" t="s">
        <v>303</v>
      </c>
      <c r="I39" s="103" t="s">
        <v>92</v>
      </c>
      <c r="J39" s="215">
        <v>63.19</v>
      </c>
      <c r="K39" s="216" t="s">
        <v>88</v>
      </c>
    </row>
    <row r="40" spans="1:11" x14ac:dyDescent="0.25">
      <c r="A40" s="103" t="s">
        <v>827</v>
      </c>
      <c r="B40" s="103" t="s">
        <v>88</v>
      </c>
      <c r="C40" s="103" t="s">
        <v>89</v>
      </c>
      <c r="D40" s="103" t="s">
        <v>170</v>
      </c>
      <c r="E40" s="103" t="s">
        <v>409</v>
      </c>
      <c r="F40" s="103" t="s">
        <v>409</v>
      </c>
      <c r="G40" s="103" t="s">
        <v>181</v>
      </c>
      <c r="H40" s="103" t="s">
        <v>304</v>
      </c>
      <c r="I40" s="103" t="s">
        <v>92</v>
      </c>
      <c r="J40" s="215">
        <v>116.94</v>
      </c>
      <c r="K40" s="216" t="s">
        <v>88</v>
      </c>
    </row>
    <row r="41" spans="1:11" x14ac:dyDescent="0.25">
      <c r="A41" s="103" t="s">
        <v>830</v>
      </c>
      <c r="B41" s="103" t="s">
        <v>88</v>
      </c>
      <c r="C41" s="103" t="s">
        <v>89</v>
      </c>
      <c r="D41" s="103" t="s">
        <v>170</v>
      </c>
      <c r="E41" s="103" t="s">
        <v>409</v>
      </c>
      <c r="F41" s="103" t="s">
        <v>409</v>
      </c>
      <c r="G41" s="103" t="s">
        <v>181</v>
      </c>
      <c r="H41" s="103" t="s">
        <v>304</v>
      </c>
      <c r="I41" s="103" t="s">
        <v>92</v>
      </c>
      <c r="J41" s="215">
        <v>104.72</v>
      </c>
      <c r="K41" s="216" t="s">
        <v>88</v>
      </c>
    </row>
    <row r="42" spans="1:11" x14ac:dyDescent="0.25">
      <c r="A42" s="103" t="s">
        <v>829</v>
      </c>
      <c r="B42" s="103" t="s">
        <v>88</v>
      </c>
      <c r="C42" s="103" t="s">
        <v>89</v>
      </c>
      <c r="D42" s="103" t="s">
        <v>170</v>
      </c>
      <c r="E42" s="103" t="s">
        <v>409</v>
      </c>
      <c r="F42" s="103" t="s">
        <v>409</v>
      </c>
      <c r="G42" s="103" t="s">
        <v>181</v>
      </c>
      <c r="H42" s="103" t="s">
        <v>304</v>
      </c>
      <c r="I42" s="103" t="s">
        <v>92</v>
      </c>
      <c r="J42" s="215">
        <v>29.24</v>
      </c>
      <c r="K42" s="216" t="s">
        <v>88</v>
      </c>
    </row>
    <row r="43" spans="1:11" x14ac:dyDescent="0.25">
      <c r="A43" s="103" t="s">
        <v>825</v>
      </c>
      <c r="B43" s="103" t="s">
        <v>88</v>
      </c>
      <c r="C43" s="103" t="s">
        <v>89</v>
      </c>
      <c r="D43" s="103" t="s">
        <v>170</v>
      </c>
      <c r="E43" s="103" t="s">
        <v>409</v>
      </c>
      <c r="F43" s="103" t="s">
        <v>409</v>
      </c>
      <c r="G43" s="103" t="s">
        <v>181</v>
      </c>
      <c r="H43" s="103" t="s">
        <v>304</v>
      </c>
      <c r="I43" s="103" t="s">
        <v>92</v>
      </c>
      <c r="J43" s="215">
        <v>18246.46</v>
      </c>
      <c r="K43" s="216" t="s">
        <v>88</v>
      </c>
    </row>
    <row r="44" spans="1:11" x14ac:dyDescent="0.25">
      <c r="A44" s="103" t="s">
        <v>826</v>
      </c>
      <c r="B44" s="103" t="s">
        <v>88</v>
      </c>
      <c r="C44" s="103" t="s">
        <v>89</v>
      </c>
      <c r="D44" s="103" t="s">
        <v>170</v>
      </c>
      <c r="E44" s="103" t="s">
        <v>409</v>
      </c>
      <c r="F44" s="103" t="s">
        <v>409</v>
      </c>
      <c r="G44" s="103" t="s">
        <v>181</v>
      </c>
      <c r="H44" s="103" t="s">
        <v>304</v>
      </c>
      <c r="I44" s="103" t="s">
        <v>92</v>
      </c>
      <c r="J44" s="215">
        <v>58.47</v>
      </c>
      <c r="K44" s="216" t="s">
        <v>88</v>
      </c>
    </row>
    <row r="45" spans="1:11" x14ac:dyDescent="0.25">
      <c r="A45" s="103" t="s">
        <v>828</v>
      </c>
      <c r="B45" s="103" t="s">
        <v>88</v>
      </c>
      <c r="C45" s="103" t="s">
        <v>89</v>
      </c>
      <c r="D45" s="103" t="s">
        <v>170</v>
      </c>
      <c r="E45" s="103" t="s">
        <v>409</v>
      </c>
      <c r="F45" s="103" t="s">
        <v>409</v>
      </c>
      <c r="G45" s="103" t="s">
        <v>643</v>
      </c>
      <c r="H45" s="103" t="s">
        <v>644</v>
      </c>
      <c r="I45" s="103" t="s">
        <v>92</v>
      </c>
      <c r="J45" s="215">
        <v>327.7</v>
      </c>
      <c r="K45" s="216" t="s">
        <v>88</v>
      </c>
    </row>
    <row r="46" spans="1:11" x14ac:dyDescent="0.25">
      <c r="A46" s="103" t="s">
        <v>828</v>
      </c>
      <c r="B46" s="103" t="s">
        <v>88</v>
      </c>
      <c r="C46" s="103" t="s">
        <v>89</v>
      </c>
      <c r="D46" s="103" t="s">
        <v>170</v>
      </c>
      <c r="E46" s="111"/>
      <c r="F46" s="103" t="s">
        <v>409</v>
      </c>
      <c r="G46" s="103" t="s">
        <v>643</v>
      </c>
      <c r="H46" s="103" t="s">
        <v>644</v>
      </c>
      <c r="I46" s="103" t="s">
        <v>92</v>
      </c>
      <c r="J46" s="215">
        <v>-89.43</v>
      </c>
      <c r="K46" s="216" t="s">
        <v>88</v>
      </c>
    </row>
    <row r="47" spans="1:11" x14ac:dyDescent="0.25">
      <c r="A47" s="103" t="s">
        <v>825</v>
      </c>
      <c r="B47" s="103" t="s">
        <v>88</v>
      </c>
      <c r="C47" s="103" t="s">
        <v>89</v>
      </c>
      <c r="D47" s="103" t="s">
        <v>170</v>
      </c>
      <c r="E47" s="103" t="s">
        <v>409</v>
      </c>
      <c r="F47" s="103" t="s">
        <v>409</v>
      </c>
      <c r="G47" s="103" t="s">
        <v>643</v>
      </c>
      <c r="H47" s="103" t="s">
        <v>644</v>
      </c>
      <c r="I47" s="103" t="s">
        <v>92</v>
      </c>
      <c r="J47" s="215">
        <v>2084.0500000000002</v>
      </c>
      <c r="K47" s="216" t="s">
        <v>88</v>
      </c>
    </row>
    <row r="48" spans="1:11" x14ac:dyDescent="0.25">
      <c r="A48" s="103" t="s">
        <v>826</v>
      </c>
      <c r="B48" s="103" t="s">
        <v>88</v>
      </c>
      <c r="C48" s="103" t="s">
        <v>89</v>
      </c>
      <c r="D48" s="103" t="s">
        <v>170</v>
      </c>
      <c r="E48" s="103" t="s">
        <v>409</v>
      </c>
      <c r="F48" s="103" t="s">
        <v>409</v>
      </c>
      <c r="G48" s="103" t="s">
        <v>643</v>
      </c>
      <c r="H48" s="103" t="s">
        <v>644</v>
      </c>
      <c r="I48" s="103" t="s">
        <v>92</v>
      </c>
      <c r="J48" s="215">
        <v>381.88</v>
      </c>
      <c r="K48" s="216" t="s">
        <v>88</v>
      </c>
    </row>
    <row r="49" spans="1:11" x14ac:dyDescent="0.25">
      <c r="A49" s="103" t="s">
        <v>829</v>
      </c>
      <c r="B49" s="103" t="s">
        <v>88</v>
      </c>
      <c r="C49" s="103" t="s">
        <v>89</v>
      </c>
      <c r="D49" s="103" t="s">
        <v>170</v>
      </c>
      <c r="E49" s="103" t="s">
        <v>409</v>
      </c>
      <c r="F49" s="103" t="s">
        <v>409</v>
      </c>
      <c r="G49" s="103" t="s">
        <v>196</v>
      </c>
      <c r="H49" s="103" t="s">
        <v>309</v>
      </c>
      <c r="I49" s="103" t="s">
        <v>92</v>
      </c>
      <c r="J49" s="215">
        <v>89.64</v>
      </c>
      <c r="K49" s="216" t="s">
        <v>88</v>
      </c>
    </row>
    <row r="50" spans="1:11" x14ac:dyDescent="0.25">
      <c r="A50" s="103" t="s">
        <v>825</v>
      </c>
      <c r="B50" s="103" t="s">
        <v>88</v>
      </c>
      <c r="C50" s="103" t="s">
        <v>89</v>
      </c>
      <c r="D50" s="103" t="s">
        <v>170</v>
      </c>
      <c r="E50" s="103" t="s">
        <v>409</v>
      </c>
      <c r="F50" s="103" t="s">
        <v>409</v>
      </c>
      <c r="G50" s="103" t="s">
        <v>196</v>
      </c>
      <c r="H50" s="103" t="s">
        <v>309</v>
      </c>
      <c r="I50" s="103" t="s">
        <v>92</v>
      </c>
      <c r="J50" s="215">
        <v>1030.68</v>
      </c>
      <c r="K50" s="216" t="s">
        <v>88</v>
      </c>
    </row>
    <row r="51" spans="1:11" x14ac:dyDescent="0.25">
      <c r="A51" s="103" t="s">
        <v>827</v>
      </c>
      <c r="B51" s="103" t="s">
        <v>88</v>
      </c>
      <c r="C51" s="103" t="s">
        <v>89</v>
      </c>
      <c r="D51" s="103" t="s">
        <v>170</v>
      </c>
      <c r="E51" s="103" t="s">
        <v>409</v>
      </c>
      <c r="F51" s="103" t="s">
        <v>409</v>
      </c>
      <c r="G51" s="103" t="s">
        <v>157</v>
      </c>
      <c r="H51" s="103" t="s">
        <v>310</v>
      </c>
      <c r="I51" s="103" t="s">
        <v>92</v>
      </c>
      <c r="J51" s="215">
        <v>299.74</v>
      </c>
      <c r="K51" s="216" t="s">
        <v>88</v>
      </c>
    </row>
    <row r="52" spans="1:11" x14ac:dyDescent="0.25">
      <c r="A52" s="103" t="s">
        <v>827</v>
      </c>
      <c r="B52" s="103" t="s">
        <v>88</v>
      </c>
      <c r="C52" s="103" t="s">
        <v>89</v>
      </c>
      <c r="D52" s="103" t="s">
        <v>170</v>
      </c>
      <c r="E52" s="111"/>
      <c r="F52" s="103" t="s">
        <v>409</v>
      </c>
      <c r="G52" s="103" t="s">
        <v>157</v>
      </c>
      <c r="H52" s="103" t="s">
        <v>310</v>
      </c>
      <c r="I52" s="103" t="s">
        <v>92</v>
      </c>
      <c r="J52" s="215">
        <v>-298.64999999999998</v>
      </c>
      <c r="K52" s="216" t="s">
        <v>88</v>
      </c>
    </row>
    <row r="53" spans="1:11" x14ac:dyDescent="0.25">
      <c r="A53" s="103" t="s">
        <v>828</v>
      </c>
      <c r="B53" s="103" t="s">
        <v>88</v>
      </c>
      <c r="C53" s="103" t="s">
        <v>89</v>
      </c>
      <c r="D53" s="103" t="s">
        <v>170</v>
      </c>
      <c r="E53" s="103" t="s">
        <v>409</v>
      </c>
      <c r="F53" s="103" t="s">
        <v>409</v>
      </c>
      <c r="G53" s="103" t="s">
        <v>157</v>
      </c>
      <c r="H53" s="103" t="s">
        <v>310</v>
      </c>
      <c r="I53" s="103" t="s">
        <v>92</v>
      </c>
      <c r="J53" s="215">
        <v>146.75</v>
      </c>
      <c r="K53" s="216" t="s">
        <v>88</v>
      </c>
    </row>
    <row r="54" spans="1:11" x14ac:dyDescent="0.25">
      <c r="A54" s="103" t="s">
        <v>828</v>
      </c>
      <c r="B54" s="103" t="s">
        <v>88</v>
      </c>
      <c r="C54" s="103" t="s">
        <v>89</v>
      </c>
      <c r="D54" s="103" t="s">
        <v>170</v>
      </c>
      <c r="E54" s="111"/>
      <c r="F54" s="103" t="s">
        <v>409</v>
      </c>
      <c r="G54" s="103" t="s">
        <v>157</v>
      </c>
      <c r="H54" s="103" t="s">
        <v>310</v>
      </c>
      <c r="I54" s="103" t="s">
        <v>92</v>
      </c>
      <c r="J54" s="215">
        <v>-146.22</v>
      </c>
      <c r="K54" s="216" t="s">
        <v>88</v>
      </c>
    </row>
    <row r="55" spans="1:11" x14ac:dyDescent="0.25">
      <c r="A55" s="103" t="s">
        <v>829</v>
      </c>
      <c r="B55" s="103" t="s">
        <v>88</v>
      </c>
      <c r="C55" s="103" t="s">
        <v>89</v>
      </c>
      <c r="D55" s="103" t="s">
        <v>170</v>
      </c>
      <c r="E55" s="103" t="s">
        <v>409</v>
      </c>
      <c r="F55" s="103" t="s">
        <v>409</v>
      </c>
      <c r="G55" s="103" t="s">
        <v>157</v>
      </c>
      <c r="H55" s="103" t="s">
        <v>310</v>
      </c>
      <c r="I55" s="103" t="s">
        <v>92</v>
      </c>
      <c r="J55" s="215">
        <v>85.64</v>
      </c>
      <c r="K55" s="216" t="s">
        <v>88</v>
      </c>
    </row>
    <row r="56" spans="1:11" x14ac:dyDescent="0.25">
      <c r="A56" s="103" t="s">
        <v>829</v>
      </c>
      <c r="B56" s="103" t="s">
        <v>88</v>
      </c>
      <c r="C56" s="103" t="s">
        <v>89</v>
      </c>
      <c r="D56" s="103" t="s">
        <v>170</v>
      </c>
      <c r="E56" s="111"/>
      <c r="F56" s="103" t="s">
        <v>409</v>
      </c>
      <c r="G56" s="103" t="s">
        <v>157</v>
      </c>
      <c r="H56" s="103" t="s">
        <v>310</v>
      </c>
      <c r="I56" s="103" t="s">
        <v>92</v>
      </c>
      <c r="J56" s="215">
        <v>-85.33</v>
      </c>
      <c r="K56" s="216" t="s">
        <v>88</v>
      </c>
    </row>
    <row r="57" spans="1:11" x14ac:dyDescent="0.25">
      <c r="A57" s="103" t="s">
        <v>825</v>
      </c>
      <c r="B57" s="103" t="s">
        <v>88</v>
      </c>
      <c r="C57" s="103" t="s">
        <v>89</v>
      </c>
      <c r="D57" s="103" t="s">
        <v>170</v>
      </c>
      <c r="E57" s="103" t="s">
        <v>409</v>
      </c>
      <c r="F57" s="103" t="s">
        <v>409</v>
      </c>
      <c r="G57" s="103" t="s">
        <v>157</v>
      </c>
      <c r="H57" s="103" t="s">
        <v>310</v>
      </c>
      <c r="I57" s="103" t="s">
        <v>92</v>
      </c>
      <c r="J57" s="215">
        <v>5840.6</v>
      </c>
      <c r="K57" s="216" t="s">
        <v>88</v>
      </c>
    </row>
    <row r="58" spans="1:11" x14ac:dyDescent="0.25">
      <c r="A58" s="103" t="s">
        <v>825</v>
      </c>
      <c r="B58" s="103" t="s">
        <v>88</v>
      </c>
      <c r="C58" s="103" t="s">
        <v>89</v>
      </c>
      <c r="D58" s="103" t="s">
        <v>170</v>
      </c>
      <c r="E58" s="111"/>
      <c r="F58" s="103" t="s">
        <v>409</v>
      </c>
      <c r="G58" s="103" t="s">
        <v>157</v>
      </c>
      <c r="H58" s="103" t="s">
        <v>310</v>
      </c>
      <c r="I58" s="103" t="s">
        <v>92</v>
      </c>
      <c r="J58" s="215">
        <v>-4892.3100000000004</v>
      </c>
      <c r="K58" s="216" t="s">
        <v>88</v>
      </c>
    </row>
    <row r="59" spans="1:11" x14ac:dyDescent="0.25">
      <c r="A59" s="103" t="s">
        <v>826</v>
      </c>
      <c r="B59" s="103" t="s">
        <v>88</v>
      </c>
      <c r="C59" s="103" t="s">
        <v>89</v>
      </c>
      <c r="D59" s="103" t="s">
        <v>170</v>
      </c>
      <c r="E59" s="103" t="s">
        <v>409</v>
      </c>
      <c r="F59" s="103" t="s">
        <v>409</v>
      </c>
      <c r="G59" s="103" t="s">
        <v>157</v>
      </c>
      <c r="H59" s="103" t="s">
        <v>310</v>
      </c>
      <c r="I59" s="103" t="s">
        <v>92</v>
      </c>
      <c r="J59" s="215">
        <v>2131.5700000000002</v>
      </c>
      <c r="K59" s="216" t="s">
        <v>88</v>
      </c>
    </row>
    <row r="60" spans="1:11" x14ac:dyDescent="0.25">
      <c r="A60" s="103" t="s">
        <v>826</v>
      </c>
      <c r="B60" s="103" t="s">
        <v>88</v>
      </c>
      <c r="C60" s="103" t="s">
        <v>89</v>
      </c>
      <c r="D60" s="103" t="s">
        <v>170</v>
      </c>
      <c r="E60" s="111"/>
      <c r="F60" s="103" t="s">
        <v>409</v>
      </c>
      <c r="G60" s="103" t="s">
        <v>157</v>
      </c>
      <c r="H60" s="103" t="s">
        <v>310</v>
      </c>
      <c r="I60" s="103" t="s">
        <v>92</v>
      </c>
      <c r="J60" s="215">
        <v>-2123.62</v>
      </c>
      <c r="K60" s="216" t="s">
        <v>88</v>
      </c>
    </row>
    <row r="61" spans="1:11" x14ac:dyDescent="0.25">
      <c r="A61" s="103" t="s">
        <v>825</v>
      </c>
      <c r="B61" s="103" t="s">
        <v>88</v>
      </c>
      <c r="C61" s="103" t="s">
        <v>89</v>
      </c>
      <c r="D61" s="103" t="s">
        <v>170</v>
      </c>
      <c r="E61" s="103" t="s">
        <v>409</v>
      </c>
      <c r="F61" s="103" t="s">
        <v>409</v>
      </c>
      <c r="G61" s="103" t="s">
        <v>195</v>
      </c>
      <c r="H61" s="103" t="s">
        <v>312</v>
      </c>
      <c r="I61" s="103" t="s">
        <v>92</v>
      </c>
      <c r="J61" s="215">
        <v>271.76</v>
      </c>
      <c r="K61" s="216" t="s">
        <v>88</v>
      </c>
    </row>
    <row r="62" spans="1:11" x14ac:dyDescent="0.25">
      <c r="A62" s="103" t="s">
        <v>829</v>
      </c>
      <c r="B62" s="103" t="s">
        <v>88</v>
      </c>
      <c r="C62" s="103" t="s">
        <v>89</v>
      </c>
      <c r="D62" s="103" t="s">
        <v>170</v>
      </c>
      <c r="E62" s="103" t="s">
        <v>409</v>
      </c>
      <c r="F62" s="103" t="s">
        <v>409</v>
      </c>
      <c r="G62" s="103" t="s">
        <v>610</v>
      </c>
      <c r="H62" s="103" t="s">
        <v>611</v>
      </c>
      <c r="I62" s="103" t="s">
        <v>92</v>
      </c>
      <c r="J62" s="215">
        <v>35.99</v>
      </c>
      <c r="K62" s="216" t="s">
        <v>88</v>
      </c>
    </row>
    <row r="63" spans="1:11" x14ac:dyDescent="0.25">
      <c r="A63" s="103" t="s">
        <v>825</v>
      </c>
      <c r="B63" s="103" t="s">
        <v>88</v>
      </c>
      <c r="C63" s="103" t="s">
        <v>89</v>
      </c>
      <c r="D63" s="103" t="s">
        <v>170</v>
      </c>
      <c r="E63" s="103" t="s">
        <v>409</v>
      </c>
      <c r="F63" s="103" t="s">
        <v>409</v>
      </c>
      <c r="G63" s="103" t="s">
        <v>610</v>
      </c>
      <c r="H63" s="103" t="s">
        <v>611</v>
      </c>
      <c r="I63" s="103" t="s">
        <v>92</v>
      </c>
      <c r="J63" s="215">
        <v>596.88</v>
      </c>
      <c r="K63" s="216" t="s">
        <v>88</v>
      </c>
    </row>
    <row r="64" spans="1:11" x14ac:dyDescent="0.25">
      <c r="A64" s="103" t="s">
        <v>827</v>
      </c>
      <c r="B64" s="103" t="s">
        <v>88</v>
      </c>
      <c r="C64" s="103" t="s">
        <v>89</v>
      </c>
      <c r="D64" s="103" t="s">
        <v>170</v>
      </c>
      <c r="E64" s="103" t="s">
        <v>409</v>
      </c>
      <c r="F64" s="103" t="s">
        <v>409</v>
      </c>
      <c r="G64" s="103" t="s">
        <v>194</v>
      </c>
      <c r="H64" s="103" t="s">
        <v>731</v>
      </c>
      <c r="I64" s="103" t="s">
        <v>92</v>
      </c>
      <c r="J64" s="215">
        <v>3861.55</v>
      </c>
      <c r="K64" s="216" t="s">
        <v>88</v>
      </c>
    </row>
    <row r="65" spans="1:11" x14ac:dyDescent="0.25">
      <c r="A65" s="103" t="s">
        <v>830</v>
      </c>
      <c r="B65" s="103" t="s">
        <v>88</v>
      </c>
      <c r="C65" s="103" t="s">
        <v>89</v>
      </c>
      <c r="D65" s="103" t="s">
        <v>170</v>
      </c>
      <c r="E65" s="103" t="s">
        <v>409</v>
      </c>
      <c r="F65" s="103" t="s">
        <v>409</v>
      </c>
      <c r="G65" s="103" t="s">
        <v>194</v>
      </c>
      <c r="H65" s="103" t="s">
        <v>731</v>
      </c>
      <c r="I65" s="103" t="s">
        <v>92</v>
      </c>
      <c r="J65" s="215">
        <v>3063.06</v>
      </c>
      <c r="K65" s="216" t="s">
        <v>88</v>
      </c>
    </row>
    <row r="66" spans="1:11" x14ac:dyDescent="0.25">
      <c r="A66" s="103" t="s">
        <v>828</v>
      </c>
      <c r="B66" s="103" t="s">
        <v>88</v>
      </c>
      <c r="C66" s="103" t="s">
        <v>89</v>
      </c>
      <c r="D66" s="103" t="s">
        <v>170</v>
      </c>
      <c r="E66" s="103" t="s">
        <v>409</v>
      </c>
      <c r="F66" s="103" t="s">
        <v>409</v>
      </c>
      <c r="G66" s="103" t="s">
        <v>194</v>
      </c>
      <c r="H66" s="103" t="s">
        <v>731</v>
      </c>
      <c r="I66" s="103" t="s">
        <v>92</v>
      </c>
      <c r="J66" s="215">
        <v>3618.67</v>
      </c>
      <c r="K66" s="216" t="s">
        <v>88</v>
      </c>
    </row>
    <row r="67" spans="1:11" x14ac:dyDescent="0.25">
      <c r="A67" s="103" t="s">
        <v>829</v>
      </c>
      <c r="B67" s="103" t="s">
        <v>88</v>
      </c>
      <c r="C67" s="103" t="s">
        <v>89</v>
      </c>
      <c r="D67" s="103" t="s">
        <v>170</v>
      </c>
      <c r="E67" s="103" t="s">
        <v>409</v>
      </c>
      <c r="F67" s="103" t="s">
        <v>409</v>
      </c>
      <c r="G67" s="103" t="s">
        <v>194</v>
      </c>
      <c r="H67" s="103" t="s">
        <v>731</v>
      </c>
      <c r="I67" s="103" t="s">
        <v>92</v>
      </c>
      <c r="J67" s="215">
        <v>3769.92</v>
      </c>
      <c r="K67" s="216" t="s">
        <v>88</v>
      </c>
    </row>
    <row r="68" spans="1:11" x14ac:dyDescent="0.25">
      <c r="A68" s="103" t="s">
        <v>825</v>
      </c>
      <c r="B68" s="103" t="s">
        <v>88</v>
      </c>
      <c r="C68" s="103" t="s">
        <v>89</v>
      </c>
      <c r="D68" s="103" t="s">
        <v>170</v>
      </c>
      <c r="E68" s="103" t="s">
        <v>409</v>
      </c>
      <c r="F68" s="103" t="s">
        <v>409</v>
      </c>
      <c r="G68" s="103" t="s">
        <v>194</v>
      </c>
      <c r="H68" s="103" t="s">
        <v>731</v>
      </c>
      <c r="I68" s="103" t="s">
        <v>92</v>
      </c>
      <c r="J68" s="215">
        <v>5497.8</v>
      </c>
      <c r="K68" s="216" t="s">
        <v>88</v>
      </c>
    </row>
    <row r="69" spans="1:11" x14ac:dyDescent="0.25">
      <c r="A69" s="103" t="s">
        <v>826</v>
      </c>
      <c r="B69" s="103" t="s">
        <v>88</v>
      </c>
      <c r="C69" s="103" t="s">
        <v>89</v>
      </c>
      <c r="D69" s="103" t="s">
        <v>170</v>
      </c>
      <c r="E69" s="103" t="s">
        <v>409</v>
      </c>
      <c r="F69" s="103" t="s">
        <v>409</v>
      </c>
      <c r="G69" s="103" t="s">
        <v>194</v>
      </c>
      <c r="H69" s="103" t="s">
        <v>731</v>
      </c>
      <c r="I69" s="103" t="s">
        <v>92</v>
      </c>
      <c r="J69" s="215">
        <v>3776.47</v>
      </c>
      <c r="K69" s="216" t="s">
        <v>88</v>
      </c>
    </row>
    <row r="70" spans="1:11" x14ac:dyDescent="0.25">
      <c r="A70" s="103" t="s">
        <v>825</v>
      </c>
      <c r="B70" s="103" t="s">
        <v>88</v>
      </c>
      <c r="C70" s="103" t="s">
        <v>89</v>
      </c>
      <c r="D70" s="103" t="s">
        <v>170</v>
      </c>
      <c r="E70" s="103" t="s">
        <v>409</v>
      </c>
      <c r="F70" s="103" t="s">
        <v>409</v>
      </c>
      <c r="G70" s="103" t="s">
        <v>178</v>
      </c>
      <c r="H70" s="103" t="s">
        <v>315</v>
      </c>
      <c r="I70" s="103" t="s">
        <v>92</v>
      </c>
      <c r="J70" s="215">
        <v>235.62</v>
      </c>
      <c r="K70" s="216" t="s">
        <v>88</v>
      </c>
    </row>
    <row r="71" spans="1:11" x14ac:dyDescent="0.25">
      <c r="A71" s="103" t="s">
        <v>828</v>
      </c>
      <c r="B71" s="103" t="s">
        <v>88</v>
      </c>
      <c r="C71" s="103" t="s">
        <v>89</v>
      </c>
      <c r="D71" s="103" t="s">
        <v>170</v>
      </c>
      <c r="E71" s="103" t="s">
        <v>409</v>
      </c>
      <c r="F71" s="103" t="s">
        <v>409</v>
      </c>
      <c r="G71" s="103" t="s">
        <v>192</v>
      </c>
      <c r="H71" s="103" t="s">
        <v>316</v>
      </c>
      <c r="I71" s="103" t="s">
        <v>92</v>
      </c>
      <c r="J71" s="215">
        <v>26.18</v>
      </c>
      <c r="K71" s="216" t="s">
        <v>88</v>
      </c>
    </row>
    <row r="72" spans="1:11" x14ac:dyDescent="0.25">
      <c r="A72" s="103" t="s">
        <v>825</v>
      </c>
      <c r="B72" s="103" t="s">
        <v>88</v>
      </c>
      <c r="C72" s="103" t="s">
        <v>89</v>
      </c>
      <c r="D72" s="103" t="s">
        <v>170</v>
      </c>
      <c r="E72" s="103" t="s">
        <v>409</v>
      </c>
      <c r="F72" s="103" t="s">
        <v>409</v>
      </c>
      <c r="G72" s="103" t="s">
        <v>192</v>
      </c>
      <c r="H72" s="103" t="s">
        <v>316</v>
      </c>
      <c r="I72" s="103" t="s">
        <v>92</v>
      </c>
      <c r="J72" s="215">
        <v>157.08000000000001</v>
      </c>
      <c r="K72" s="216" t="s">
        <v>88</v>
      </c>
    </row>
    <row r="73" spans="1:11" x14ac:dyDescent="0.25">
      <c r="A73" s="103" t="s">
        <v>826</v>
      </c>
      <c r="B73" s="103" t="s">
        <v>88</v>
      </c>
      <c r="C73" s="103" t="s">
        <v>89</v>
      </c>
      <c r="D73" s="103" t="s">
        <v>170</v>
      </c>
      <c r="E73" s="103" t="s">
        <v>409</v>
      </c>
      <c r="F73" s="103" t="s">
        <v>409</v>
      </c>
      <c r="G73" s="103" t="s">
        <v>192</v>
      </c>
      <c r="H73" s="103" t="s">
        <v>316</v>
      </c>
      <c r="I73" s="103" t="s">
        <v>92</v>
      </c>
      <c r="J73" s="215">
        <v>26.18</v>
      </c>
      <c r="K73" s="216" t="s">
        <v>88</v>
      </c>
    </row>
    <row r="74" spans="1:11" x14ac:dyDescent="0.25">
      <c r="A74" s="103" t="s">
        <v>830</v>
      </c>
      <c r="B74" s="103" t="s">
        <v>88</v>
      </c>
      <c r="C74" s="103" t="s">
        <v>89</v>
      </c>
      <c r="D74" s="103" t="s">
        <v>170</v>
      </c>
      <c r="E74" s="103" t="s">
        <v>409</v>
      </c>
      <c r="F74" s="103" t="s">
        <v>409</v>
      </c>
      <c r="G74" s="103" t="s">
        <v>177</v>
      </c>
      <c r="H74" s="103" t="s">
        <v>317</v>
      </c>
      <c r="I74" s="103" t="s">
        <v>92</v>
      </c>
      <c r="J74" s="215">
        <v>33.97</v>
      </c>
      <c r="K74" s="216" t="s">
        <v>88</v>
      </c>
    </row>
    <row r="75" spans="1:11" x14ac:dyDescent="0.25">
      <c r="A75" s="103" t="s">
        <v>828</v>
      </c>
      <c r="B75" s="103" t="s">
        <v>88</v>
      </c>
      <c r="C75" s="103" t="s">
        <v>89</v>
      </c>
      <c r="D75" s="103" t="s">
        <v>170</v>
      </c>
      <c r="E75" s="103" t="s">
        <v>409</v>
      </c>
      <c r="F75" s="103" t="s">
        <v>409</v>
      </c>
      <c r="G75" s="103" t="s">
        <v>177</v>
      </c>
      <c r="H75" s="103" t="s">
        <v>317</v>
      </c>
      <c r="I75" s="103" t="s">
        <v>92</v>
      </c>
      <c r="J75" s="215">
        <v>176.63</v>
      </c>
      <c r="K75" s="216" t="s">
        <v>88</v>
      </c>
    </row>
    <row r="76" spans="1:11" x14ac:dyDescent="0.25">
      <c r="A76" s="103" t="s">
        <v>828</v>
      </c>
      <c r="B76" s="103" t="s">
        <v>88</v>
      </c>
      <c r="C76" s="103" t="s">
        <v>89</v>
      </c>
      <c r="D76" s="103" t="s">
        <v>170</v>
      </c>
      <c r="E76" s="111"/>
      <c r="F76" s="103" t="s">
        <v>409</v>
      </c>
      <c r="G76" s="103" t="s">
        <v>177</v>
      </c>
      <c r="H76" s="103" t="s">
        <v>317</v>
      </c>
      <c r="I76" s="103" t="s">
        <v>92</v>
      </c>
      <c r="J76" s="215">
        <v>504.16</v>
      </c>
      <c r="K76" s="216" t="s">
        <v>88</v>
      </c>
    </row>
    <row r="77" spans="1:11" x14ac:dyDescent="0.25">
      <c r="A77" s="103" t="s">
        <v>829</v>
      </c>
      <c r="B77" s="103" t="s">
        <v>88</v>
      </c>
      <c r="C77" s="103" t="s">
        <v>89</v>
      </c>
      <c r="D77" s="103" t="s">
        <v>170</v>
      </c>
      <c r="E77" s="103" t="s">
        <v>409</v>
      </c>
      <c r="F77" s="103" t="s">
        <v>409</v>
      </c>
      <c r="G77" s="103" t="s">
        <v>177</v>
      </c>
      <c r="H77" s="103" t="s">
        <v>317</v>
      </c>
      <c r="I77" s="103" t="s">
        <v>92</v>
      </c>
      <c r="J77" s="215">
        <v>33.97</v>
      </c>
      <c r="K77" s="216" t="s">
        <v>88</v>
      </c>
    </row>
    <row r="78" spans="1:11" x14ac:dyDescent="0.25">
      <c r="A78" s="103" t="s">
        <v>825</v>
      </c>
      <c r="B78" s="103" t="s">
        <v>88</v>
      </c>
      <c r="C78" s="103" t="s">
        <v>89</v>
      </c>
      <c r="D78" s="103" t="s">
        <v>170</v>
      </c>
      <c r="E78" s="103" t="s">
        <v>409</v>
      </c>
      <c r="F78" s="103" t="s">
        <v>409</v>
      </c>
      <c r="G78" s="103" t="s">
        <v>177</v>
      </c>
      <c r="H78" s="103" t="s">
        <v>317</v>
      </c>
      <c r="I78" s="103" t="s">
        <v>92</v>
      </c>
      <c r="J78" s="215">
        <v>39865.440000000002</v>
      </c>
      <c r="K78" s="216" t="s">
        <v>88</v>
      </c>
    </row>
    <row r="79" spans="1:11" x14ac:dyDescent="0.25">
      <c r="A79" s="103" t="s">
        <v>825</v>
      </c>
      <c r="B79" s="103" t="s">
        <v>88</v>
      </c>
      <c r="C79" s="103" t="s">
        <v>89</v>
      </c>
      <c r="D79" s="103" t="s">
        <v>170</v>
      </c>
      <c r="E79" s="111"/>
      <c r="F79" s="103" t="s">
        <v>409</v>
      </c>
      <c r="G79" s="103" t="s">
        <v>177</v>
      </c>
      <c r="H79" s="103" t="s">
        <v>317</v>
      </c>
      <c r="I79" s="103" t="s">
        <v>92</v>
      </c>
      <c r="J79" s="215">
        <v>-625.70000000000005</v>
      </c>
      <c r="K79" s="216" t="s">
        <v>88</v>
      </c>
    </row>
    <row r="80" spans="1:11" x14ac:dyDescent="0.25">
      <c r="A80" s="103" t="s">
        <v>826</v>
      </c>
      <c r="B80" s="103" t="s">
        <v>88</v>
      </c>
      <c r="C80" s="103" t="s">
        <v>89</v>
      </c>
      <c r="D80" s="103" t="s">
        <v>170</v>
      </c>
      <c r="E80" s="103" t="s">
        <v>409</v>
      </c>
      <c r="F80" s="103" t="s">
        <v>409</v>
      </c>
      <c r="G80" s="103" t="s">
        <v>177</v>
      </c>
      <c r="H80" s="103" t="s">
        <v>317</v>
      </c>
      <c r="I80" s="103" t="s">
        <v>92</v>
      </c>
      <c r="J80" s="215">
        <v>101.92</v>
      </c>
      <c r="K80" s="216" t="s">
        <v>88</v>
      </c>
    </row>
    <row r="81" spans="1:11" x14ac:dyDescent="0.25">
      <c r="A81" s="103" t="s">
        <v>827</v>
      </c>
      <c r="B81" s="103" t="s">
        <v>88</v>
      </c>
      <c r="C81" s="103" t="s">
        <v>89</v>
      </c>
      <c r="D81" s="103" t="s">
        <v>170</v>
      </c>
      <c r="E81" s="103" t="s">
        <v>409</v>
      </c>
      <c r="F81" s="103" t="s">
        <v>409</v>
      </c>
      <c r="G81" s="103" t="s">
        <v>156</v>
      </c>
      <c r="H81" s="103" t="s">
        <v>645</v>
      </c>
      <c r="I81" s="103" t="s">
        <v>92</v>
      </c>
      <c r="J81" s="215">
        <v>759.22</v>
      </c>
      <c r="K81" s="216" t="s">
        <v>88</v>
      </c>
    </row>
    <row r="82" spans="1:11" x14ac:dyDescent="0.25">
      <c r="A82" s="103" t="s">
        <v>830</v>
      </c>
      <c r="B82" s="103" t="s">
        <v>88</v>
      </c>
      <c r="C82" s="103" t="s">
        <v>89</v>
      </c>
      <c r="D82" s="103" t="s">
        <v>170</v>
      </c>
      <c r="E82" s="103" t="s">
        <v>409</v>
      </c>
      <c r="F82" s="103" t="s">
        <v>409</v>
      </c>
      <c r="G82" s="103" t="s">
        <v>156</v>
      </c>
      <c r="H82" s="103" t="s">
        <v>645</v>
      </c>
      <c r="I82" s="103" t="s">
        <v>92</v>
      </c>
      <c r="J82" s="215">
        <v>39.76</v>
      </c>
      <c r="K82" s="216" t="s">
        <v>88</v>
      </c>
    </row>
    <row r="83" spans="1:11" x14ac:dyDescent="0.25">
      <c r="A83" s="103" t="s">
        <v>828</v>
      </c>
      <c r="B83" s="103" t="s">
        <v>88</v>
      </c>
      <c r="C83" s="103" t="s">
        <v>89</v>
      </c>
      <c r="D83" s="103" t="s">
        <v>170</v>
      </c>
      <c r="E83" s="103" t="s">
        <v>409</v>
      </c>
      <c r="F83" s="103" t="s">
        <v>409</v>
      </c>
      <c r="G83" s="103" t="s">
        <v>156</v>
      </c>
      <c r="H83" s="103" t="s">
        <v>645</v>
      </c>
      <c r="I83" s="103" t="s">
        <v>92</v>
      </c>
      <c r="J83" s="215">
        <v>106.77</v>
      </c>
      <c r="K83" s="216" t="s">
        <v>88</v>
      </c>
    </row>
    <row r="84" spans="1:11" x14ac:dyDescent="0.25">
      <c r="A84" s="103" t="s">
        <v>829</v>
      </c>
      <c r="B84" s="103" t="s">
        <v>88</v>
      </c>
      <c r="C84" s="103" t="s">
        <v>89</v>
      </c>
      <c r="D84" s="103" t="s">
        <v>170</v>
      </c>
      <c r="E84" s="103" t="s">
        <v>409</v>
      </c>
      <c r="F84" s="103" t="s">
        <v>409</v>
      </c>
      <c r="G84" s="103" t="s">
        <v>156</v>
      </c>
      <c r="H84" s="103" t="s">
        <v>645</v>
      </c>
      <c r="I84" s="103" t="s">
        <v>92</v>
      </c>
      <c r="J84" s="215">
        <v>67.23</v>
      </c>
      <c r="K84" s="216" t="s">
        <v>88</v>
      </c>
    </row>
    <row r="85" spans="1:11" x14ac:dyDescent="0.25">
      <c r="A85" s="103" t="s">
        <v>825</v>
      </c>
      <c r="B85" s="103" t="s">
        <v>88</v>
      </c>
      <c r="C85" s="103" t="s">
        <v>89</v>
      </c>
      <c r="D85" s="103" t="s">
        <v>170</v>
      </c>
      <c r="E85" s="103" t="s">
        <v>409</v>
      </c>
      <c r="F85" s="103" t="s">
        <v>409</v>
      </c>
      <c r="G85" s="103" t="s">
        <v>156</v>
      </c>
      <c r="H85" s="103" t="s">
        <v>645</v>
      </c>
      <c r="I85" s="103" t="s">
        <v>92</v>
      </c>
      <c r="J85" s="215">
        <v>16071.46</v>
      </c>
      <c r="K85" s="216" t="s">
        <v>88</v>
      </c>
    </row>
    <row r="86" spans="1:11" x14ac:dyDescent="0.25">
      <c r="A86" s="103" t="s">
        <v>825</v>
      </c>
      <c r="B86" s="103" t="s">
        <v>88</v>
      </c>
      <c r="C86" s="103" t="s">
        <v>89</v>
      </c>
      <c r="D86" s="103" t="s">
        <v>170</v>
      </c>
      <c r="E86" s="111"/>
      <c r="F86" s="103" t="s">
        <v>409</v>
      </c>
      <c r="G86" s="103" t="s">
        <v>156</v>
      </c>
      <c r="H86" s="103" t="s">
        <v>645</v>
      </c>
      <c r="I86" s="103" t="s">
        <v>92</v>
      </c>
      <c r="J86" s="215">
        <v>-3513.56</v>
      </c>
      <c r="K86" s="216" t="s">
        <v>88</v>
      </c>
    </row>
    <row r="87" spans="1:11" x14ac:dyDescent="0.25">
      <c r="A87" s="103" t="s">
        <v>826</v>
      </c>
      <c r="B87" s="103" t="s">
        <v>88</v>
      </c>
      <c r="C87" s="103" t="s">
        <v>89</v>
      </c>
      <c r="D87" s="103" t="s">
        <v>170</v>
      </c>
      <c r="E87" s="103" t="s">
        <v>409</v>
      </c>
      <c r="F87" s="103" t="s">
        <v>409</v>
      </c>
      <c r="G87" s="103" t="s">
        <v>156</v>
      </c>
      <c r="H87" s="103" t="s">
        <v>645</v>
      </c>
      <c r="I87" s="103" t="s">
        <v>92</v>
      </c>
      <c r="J87" s="215">
        <v>2746.89</v>
      </c>
      <c r="K87" s="216" t="s">
        <v>88</v>
      </c>
    </row>
    <row r="88" spans="1:11" x14ac:dyDescent="0.25">
      <c r="A88" s="103" t="s">
        <v>826</v>
      </c>
      <c r="B88" s="103" t="s">
        <v>88</v>
      </c>
      <c r="C88" s="103" t="s">
        <v>89</v>
      </c>
      <c r="D88" s="103" t="s">
        <v>170</v>
      </c>
      <c r="E88" s="111"/>
      <c r="F88" s="103" t="s">
        <v>409</v>
      </c>
      <c r="G88" s="103" t="s">
        <v>156</v>
      </c>
      <c r="H88" s="103" t="s">
        <v>645</v>
      </c>
      <c r="I88" s="103" t="s">
        <v>92</v>
      </c>
      <c r="J88" s="215">
        <v>-1325.31</v>
      </c>
      <c r="K88" s="216" t="s">
        <v>88</v>
      </c>
    </row>
    <row r="89" spans="1:11" x14ac:dyDescent="0.25">
      <c r="A89" s="103" t="s">
        <v>825</v>
      </c>
      <c r="B89" s="103" t="s">
        <v>88</v>
      </c>
      <c r="C89" s="103" t="s">
        <v>89</v>
      </c>
      <c r="D89" s="103" t="s">
        <v>170</v>
      </c>
      <c r="E89" s="103" t="s">
        <v>409</v>
      </c>
      <c r="F89" s="103" t="s">
        <v>409</v>
      </c>
      <c r="G89" s="103" t="s">
        <v>652</v>
      </c>
      <c r="H89" s="103" t="s">
        <v>653</v>
      </c>
      <c r="I89" s="103" t="s">
        <v>92</v>
      </c>
      <c r="J89" s="215">
        <v>3236.4</v>
      </c>
      <c r="K89" s="216" t="s">
        <v>88</v>
      </c>
    </row>
    <row r="90" spans="1:11" x14ac:dyDescent="0.25">
      <c r="A90" s="103" t="s">
        <v>825</v>
      </c>
      <c r="B90" s="103" t="s">
        <v>88</v>
      </c>
      <c r="C90" s="103" t="s">
        <v>89</v>
      </c>
      <c r="D90" s="103" t="s">
        <v>170</v>
      </c>
      <c r="E90" s="103" t="s">
        <v>409</v>
      </c>
      <c r="F90" s="103" t="s">
        <v>409</v>
      </c>
      <c r="G90" s="103" t="s">
        <v>462</v>
      </c>
      <c r="H90" s="103" t="s">
        <v>463</v>
      </c>
      <c r="I90" s="103" t="s">
        <v>92</v>
      </c>
      <c r="J90" s="215">
        <v>3515.34</v>
      </c>
      <c r="K90" s="216" t="s">
        <v>88</v>
      </c>
    </row>
    <row r="91" spans="1:11" x14ac:dyDescent="0.25">
      <c r="A91" s="103" t="s">
        <v>825</v>
      </c>
      <c r="B91" s="103" t="s">
        <v>88</v>
      </c>
      <c r="C91" s="103" t="s">
        <v>89</v>
      </c>
      <c r="D91" s="103" t="s">
        <v>170</v>
      </c>
      <c r="E91" s="103" t="s">
        <v>409</v>
      </c>
      <c r="F91" s="103" t="s">
        <v>409</v>
      </c>
      <c r="G91" s="103" t="s">
        <v>190</v>
      </c>
      <c r="H91" s="103" t="s">
        <v>321</v>
      </c>
      <c r="I91" s="103" t="s">
        <v>92</v>
      </c>
      <c r="J91" s="215">
        <v>768.9</v>
      </c>
      <c r="K91" s="216" t="s">
        <v>88</v>
      </c>
    </row>
    <row r="92" spans="1:11" x14ac:dyDescent="0.25">
      <c r="A92" s="103" t="s">
        <v>825</v>
      </c>
      <c r="B92" s="103" t="s">
        <v>88</v>
      </c>
      <c r="C92" s="103" t="s">
        <v>89</v>
      </c>
      <c r="D92" s="103" t="s">
        <v>170</v>
      </c>
      <c r="E92" s="111"/>
      <c r="F92" s="103" t="s">
        <v>409</v>
      </c>
      <c r="G92" s="103" t="s">
        <v>190</v>
      </c>
      <c r="H92" s="103" t="s">
        <v>321</v>
      </c>
      <c r="I92" s="103" t="s">
        <v>92</v>
      </c>
      <c r="J92" s="215">
        <v>-134.91999999999999</v>
      </c>
      <c r="K92" s="216" t="s">
        <v>88</v>
      </c>
    </row>
    <row r="93" spans="1:11" x14ac:dyDescent="0.25">
      <c r="A93" s="103" t="s">
        <v>830</v>
      </c>
      <c r="B93" s="103" t="s">
        <v>88</v>
      </c>
      <c r="C93" s="103" t="s">
        <v>89</v>
      </c>
      <c r="D93" s="103" t="s">
        <v>170</v>
      </c>
      <c r="E93" s="103" t="s">
        <v>409</v>
      </c>
      <c r="F93" s="103" t="s">
        <v>409</v>
      </c>
      <c r="G93" s="103" t="s">
        <v>116</v>
      </c>
      <c r="H93" s="103" t="s">
        <v>400</v>
      </c>
      <c r="I93" s="103" t="s">
        <v>92</v>
      </c>
      <c r="J93" s="215">
        <v>848.1</v>
      </c>
      <c r="K93" s="216" t="s">
        <v>88</v>
      </c>
    </row>
    <row r="94" spans="1:11" x14ac:dyDescent="0.25">
      <c r="A94" s="103" t="s">
        <v>830</v>
      </c>
      <c r="B94" s="103" t="s">
        <v>88</v>
      </c>
      <c r="C94" s="103" t="s">
        <v>89</v>
      </c>
      <c r="D94" s="103" t="s">
        <v>170</v>
      </c>
      <c r="E94" s="111"/>
      <c r="F94" s="103" t="s">
        <v>409</v>
      </c>
      <c r="G94" s="103" t="s">
        <v>116</v>
      </c>
      <c r="H94" s="103" t="s">
        <v>400</v>
      </c>
      <c r="I94" s="103" t="s">
        <v>92</v>
      </c>
      <c r="J94" s="215">
        <v>-424.04</v>
      </c>
      <c r="K94" s="216" t="s">
        <v>88</v>
      </c>
    </row>
    <row r="95" spans="1:11" x14ac:dyDescent="0.25">
      <c r="A95" s="103" t="s">
        <v>828</v>
      </c>
      <c r="B95" s="103" t="s">
        <v>88</v>
      </c>
      <c r="C95" s="103" t="s">
        <v>89</v>
      </c>
      <c r="D95" s="103" t="s">
        <v>170</v>
      </c>
      <c r="E95" s="103" t="s">
        <v>409</v>
      </c>
      <c r="F95" s="103" t="s">
        <v>409</v>
      </c>
      <c r="G95" s="103" t="s">
        <v>116</v>
      </c>
      <c r="H95" s="103" t="s">
        <v>400</v>
      </c>
      <c r="I95" s="103" t="s">
        <v>92</v>
      </c>
      <c r="J95" s="215">
        <v>1696.2</v>
      </c>
      <c r="K95" s="216" t="s">
        <v>88</v>
      </c>
    </row>
    <row r="96" spans="1:11" x14ac:dyDescent="0.25">
      <c r="A96" s="103" t="s">
        <v>828</v>
      </c>
      <c r="B96" s="103" t="s">
        <v>88</v>
      </c>
      <c r="C96" s="103" t="s">
        <v>89</v>
      </c>
      <c r="D96" s="103" t="s">
        <v>170</v>
      </c>
      <c r="E96" s="111"/>
      <c r="F96" s="103" t="s">
        <v>409</v>
      </c>
      <c r="G96" s="103" t="s">
        <v>116</v>
      </c>
      <c r="H96" s="103" t="s">
        <v>400</v>
      </c>
      <c r="I96" s="103" t="s">
        <v>92</v>
      </c>
      <c r="J96" s="215">
        <v>-848.1</v>
      </c>
      <c r="K96" s="216" t="s">
        <v>88</v>
      </c>
    </row>
    <row r="97" spans="1:11" x14ac:dyDescent="0.25">
      <c r="A97" s="103" t="s">
        <v>829</v>
      </c>
      <c r="B97" s="103" t="s">
        <v>88</v>
      </c>
      <c r="C97" s="103" t="s">
        <v>89</v>
      </c>
      <c r="D97" s="103" t="s">
        <v>170</v>
      </c>
      <c r="E97" s="103" t="s">
        <v>409</v>
      </c>
      <c r="F97" s="103" t="s">
        <v>409</v>
      </c>
      <c r="G97" s="103" t="s">
        <v>116</v>
      </c>
      <c r="H97" s="103" t="s">
        <v>400</v>
      </c>
      <c r="I97" s="103" t="s">
        <v>92</v>
      </c>
      <c r="J97" s="215">
        <v>565.4</v>
      </c>
      <c r="K97" s="216" t="s">
        <v>88</v>
      </c>
    </row>
    <row r="98" spans="1:11" x14ac:dyDescent="0.25">
      <c r="A98" s="103" t="s">
        <v>829</v>
      </c>
      <c r="B98" s="103" t="s">
        <v>88</v>
      </c>
      <c r="C98" s="103" t="s">
        <v>89</v>
      </c>
      <c r="D98" s="103" t="s">
        <v>170</v>
      </c>
      <c r="E98" s="111"/>
      <c r="F98" s="103" t="s">
        <v>409</v>
      </c>
      <c r="G98" s="103" t="s">
        <v>116</v>
      </c>
      <c r="H98" s="103" t="s">
        <v>400</v>
      </c>
      <c r="I98" s="103" t="s">
        <v>92</v>
      </c>
      <c r="J98" s="215">
        <v>-282.7</v>
      </c>
      <c r="K98" s="216" t="s">
        <v>88</v>
      </c>
    </row>
    <row r="99" spans="1:11" x14ac:dyDescent="0.25">
      <c r="A99" s="103" t="s">
        <v>826</v>
      </c>
      <c r="B99" s="103" t="s">
        <v>88</v>
      </c>
      <c r="C99" s="103" t="s">
        <v>89</v>
      </c>
      <c r="D99" s="103" t="s">
        <v>170</v>
      </c>
      <c r="E99" s="103" t="s">
        <v>409</v>
      </c>
      <c r="F99" s="103" t="s">
        <v>409</v>
      </c>
      <c r="G99" s="103" t="s">
        <v>116</v>
      </c>
      <c r="H99" s="103" t="s">
        <v>400</v>
      </c>
      <c r="I99" s="103" t="s">
        <v>92</v>
      </c>
      <c r="J99" s="215">
        <v>932.91</v>
      </c>
      <c r="K99" s="216" t="s">
        <v>88</v>
      </c>
    </row>
    <row r="100" spans="1:11" x14ac:dyDescent="0.25">
      <c r="A100" s="103" t="s">
        <v>826</v>
      </c>
      <c r="B100" s="103" t="s">
        <v>88</v>
      </c>
      <c r="C100" s="103" t="s">
        <v>89</v>
      </c>
      <c r="D100" s="103" t="s">
        <v>170</v>
      </c>
      <c r="E100" s="111"/>
      <c r="F100" s="103" t="s">
        <v>409</v>
      </c>
      <c r="G100" s="103" t="s">
        <v>116</v>
      </c>
      <c r="H100" s="103" t="s">
        <v>400</v>
      </c>
      <c r="I100" s="103" t="s">
        <v>92</v>
      </c>
      <c r="J100" s="215">
        <v>-466.45</v>
      </c>
      <c r="K100" s="216" t="s">
        <v>88</v>
      </c>
    </row>
    <row r="101" spans="1:11" x14ac:dyDescent="0.25">
      <c r="A101" s="103" t="s">
        <v>830</v>
      </c>
      <c r="B101" s="103" t="s">
        <v>88</v>
      </c>
      <c r="C101" s="103" t="s">
        <v>89</v>
      </c>
      <c r="D101" s="103" t="s">
        <v>170</v>
      </c>
      <c r="E101" s="103" t="s">
        <v>409</v>
      </c>
      <c r="F101" s="103" t="s">
        <v>409</v>
      </c>
      <c r="G101" s="103" t="s">
        <v>115</v>
      </c>
      <c r="H101" s="103" t="s">
        <v>401</v>
      </c>
      <c r="I101" s="103" t="s">
        <v>92</v>
      </c>
      <c r="J101" s="215">
        <v>398.72</v>
      </c>
      <c r="K101" s="216" t="s">
        <v>88</v>
      </c>
    </row>
    <row r="102" spans="1:11" x14ac:dyDescent="0.25">
      <c r="A102" s="103" t="s">
        <v>830</v>
      </c>
      <c r="B102" s="103" t="s">
        <v>88</v>
      </c>
      <c r="C102" s="103" t="s">
        <v>89</v>
      </c>
      <c r="D102" s="103" t="s">
        <v>170</v>
      </c>
      <c r="E102" s="111"/>
      <c r="F102" s="103" t="s">
        <v>409</v>
      </c>
      <c r="G102" s="103" t="s">
        <v>115</v>
      </c>
      <c r="H102" s="103" t="s">
        <v>401</v>
      </c>
      <c r="I102" s="103" t="s">
        <v>92</v>
      </c>
      <c r="J102" s="215">
        <v>-199.36</v>
      </c>
      <c r="K102" s="216" t="s">
        <v>88</v>
      </c>
    </row>
    <row r="103" spans="1:11" x14ac:dyDescent="0.25">
      <c r="A103" s="103" t="s">
        <v>829</v>
      </c>
      <c r="B103" s="103" t="s">
        <v>88</v>
      </c>
      <c r="C103" s="103" t="s">
        <v>89</v>
      </c>
      <c r="D103" s="103" t="s">
        <v>170</v>
      </c>
      <c r="E103" s="103" t="s">
        <v>409</v>
      </c>
      <c r="F103" s="103" t="s">
        <v>409</v>
      </c>
      <c r="G103" s="103" t="s">
        <v>108</v>
      </c>
      <c r="H103" s="103" t="s">
        <v>332</v>
      </c>
      <c r="I103" s="103" t="s">
        <v>92</v>
      </c>
      <c r="J103" s="215">
        <v>293.5</v>
      </c>
      <c r="K103" s="216" t="s">
        <v>88</v>
      </c>
    </row>
    <row r="104" spans="1:11" x14ac:dyDescent="0.25">
      <c r="A104" s="103" t="s">
        <v>829</v>
      </c>
      <c r="B104" s="103" t="s">
        <v>88</v>
      </c>
      <c r="C104" s="103" t="s">
        <v>89</v>
      </c>
      <c r="D104" s="103" t="s">
        <v>170</v>
      </c>
      <c r="E104" s="111"/>
      <c r="F104" s="103" t="s">
        <v>409</v>
      </c>
      <c r="G104" s="103" t="s">
        <v>108</v>
      </c>
      <c r="H104" s="103" t="s">
        <v>332</v>
      </c>
      <c r="I104" s="103" t="s">
        <v>92</v>
      </c>
      <c r="J104" s="215">
        <v>-146.74</v>
      </c>
      <c r="K104" s="216" t="s">
        <v>88</v>
      </c>
    </row>
    <row r="105" spans="1:11" x14ac:dyDescent="0.25">
      <c r="A105" s="103" t="s">
        <v>826</v>
      </c>
      <c r="B105" s="103" t="s">
        <v>88</v>
      </c>
      <c r="C105" s="103" t="s">
        <v>89</v>
      </c>
      <c r="D105" s="103" t="s">
        <v>170</v>
      </c>
      <c r="E105" s="103" t="s">
        <v>409</v>
      </c>
      <c r="F105" s="103" t="s">
        <v>409</v>
      </c>
      <c r="G105" s="103" t="s">
        <v>108</v>
      </c>
      <c r="H105" s="103" t="s">
        <v>332</v>
      </c>
      <c r="I105" s="103" t="s">
        <v>92</v>
      </c>
      <c r="J105" s="215">
        <v>234.8</v>
      </c>
      <c r="K105" s="216" t="s">
        <v>88</v>
      </c>
    </row>
    <row r="106" spans="1:11" x14ac:dyDescent="0.25">
      <c r="A106" s="103" t="s">
        <v>826</v>
      </c>
      <c r="B106" s="103" t="s">
        <v>88</v>
      </c>
      <c r="C106" s="103" t="s">
        <v>89</v>
      </c>
      <c r="D106" s="103" t="s">
        <v>170</v>
      </c>
      <c r="E106" s="111"/>
      <c r="F106" s="103" t="s">
        <v>409</v>
      </c>
      <c r="G106" s="103" t="s">
        <v>108</v>
      </c>
      <c r="H106" s="103" t="s">
        <v>332</v>
      </c>
      <c r="I106" s="103" t="s">
        <v>92</v>
      </c>
      <c r="J106" s="215">
        <v>0</v>
      </c>
      <c r="K106" s="216" t="s">
        <v>88</v>
      </c>
    </row>
    <row r="107" spans="1:11" x14ac:dyDescent="0.25">
      <c r="A107" s="103" t="s">
        <v>830</v>
      </c>
      <c r="B107" s="103" t="s">
        <v>88</v>
      </c>
      <c r="C107" s="103" t="s">
        <v>89</v>
      </c>
      <c r="D107" s="103" t="s">
        <v>170</v>
      </c>
      <c r="E107" s="103" t="s">
        <v>409</v>
      </c>
      <c r="F107" s="103" t="s">
        <v>409</v>
      </c>
      <c r="G107" s="103" t="s">
        <v>217</v>
      </c>
      <c r="H107" s="103" t="s">
        <v>402</v>
      </c>
      <c r="I107" s="103" t="s">
        <v>92</v>
      </c>
      <c r="J107" s="215">
        <v>89.02</v>
      </c>
      <c r="K107" s="216" t="s">
        <v>88</v>
      </c>
    </row>
    <row r="108" spans="1:11" x14ac:dyDescent="0.25">
      <c r="A108" s="103" t="s">
        <v>830</v>
      </c>
      <c r="B108" s="103" t="s">
        <v>88</v>
      </c>
      <c r="C108" s="103" t="s">
        <v>89</v>
      </c>
      <c r="D108" s="103" t="s">
        <v>170</v>
      </c>
      <c r="E108" s="111"/>
      <c r="F108" s="103" t="s">
        <v>409</v>
      </c>
      <c r="G108" s="103" t="s">
        <v>217</v>
      </c>
      <c r="H108" s="103" t="s">
        <v>402</v>
      </c>
      <c r="I108" s="103" t="s">
        <v>92</v>
      </c>
      <c r="J108" s="215">
        <v>-44.5</v>
      </c>
      <c r="K108" s="216" t="s">
        <v>88</v>
      </c>
    </row>
    <row r="109" spans="1:11" x14ac:dyDescent="0.25">
      <c r="A109" s="103" t="s">
        <v>825</v>
      </c>
      <c r="B109" s="103" t="s">
        <v>88</v>
      </c>
      <c r="C109" s="103" t="s">
        <v>89</v>
      </c>
      <c r="D109" s="103" t="s">
        <v>170</v>
      </c>
      <c r="E109" s="103" t="s">
        <v>409</v>
      </c>
      <c r="F109" s="103" t="s">
        <v>409</v>
      </c>
      <c r="G109" s="103" t="s">
        <v>217</v>
      </c>
      <c r="H109" s="103" t="s">
        <v>402</v>
      </c>
      <c r="I109" s="103" t="s">
        <v>92</v>
      </c>
      <c r="J109" s="215">
        <v>222.55</v>
      </c>
      <c r="K109" s="216" t="s">
        <v>88</v>
      </c>
    </row>
    <row r="110" spans="1:11" x14ac:dyDescent="0.25">
      <c r="A110" s="103" t="s">
        <v>825</v>
      </c>
      <c r="B110" s="103" t="s">
        <v>88</v>
      </c>
      <c r="C110" s="103" t="s">
        <v>89</v>
      </c>
      <c r="D110" s="103" t="s">
        <v>170</v>
      </c>
      <c r="E110" s="111"/>
      <c r="F110" s="103" t="s">
        <v>409</v>
      </c>
      <c r="G110" s="103" t="s">
        <v>217</v>
      </c>
      <c r="H110" s="103" t="s">
        <v>402</v>
      </c>
      <c r="I110" s="103" t="s">
        <v>92</v>
      </c>
      <c r="J110" s="215">
        <v>-111.27</v>
      </c>
      <c r="K110" s="216" t="s">
        <v>88</v>
      </c>
    </row>
    <row r="111" spans="1:11" x14ac:dyDescent="0.25">
      <c r="A111" s="103" t="s">
        <v>826</v>
      </c>
      <c r="B111" s="103" t="s">
        <v>88</v>
      </c>
      <c r="C111" s="103" t="s">
        <v>89</v>
      </c>
      <c r="D111" s="103" t="s">
        <v>170</v>
      </c>
      <c r="E111" s="103" t="s">
        <v>409</v>
      </c>
      <c r="F111" s="103" t="s">
        <v>409</v>
      </c>
      <c r="G111" s="103" t="s">
        <v>217</v>
      </c>
      <c r="H111" s="103" t="s">
        <v>402</v>
      </c>
      <c r="I111" s="103" t="s">
        <v>92</v>
      </c>
      <c r="J111" s="215">
        <v>623.14</v>
      </c>
      <c r="K111" s="216" t="s">
        <v>88</v>
      </c>
    </row>
    <row r="112" spans="1:11" x14ac:dyDescent="0.25">
      <c r="A112" s="103" t="s">
        <v>826</v>
      </c>
      <c r="B112" s="103" t="s">
        <v>88</v>
      </c>
      <c r="C112" s="103" t="s">
        <v>89</v>
      </c>
      <c r="D112" s="103" t="s">
        <v>170</v>
      </c>
      <c r="E112" s="111"/>
      <c r="F112" s="103" t="s">
        <v>409</v>
      </c>
      <c r="G112" s="103" t="s">
        <v>217</v>
      </c>
      <c r="H112" s="103" t="s">
        <v>402</v>
      </c>
      <c r="I112" s="103" t="s">
        <v>92</v>
      </c>
      <c r="J112" s="215">
        <v>-311.56</v>
      </c>
      <c r="K112" s="216" t="s">
        <v>88</v>
      </c>
    </row>
    <row r="113" spans="1:11" x14ac:dyDescent="0.25">
      <c r="A113" s="103" t="s">
        <v>827</v>
      </c>
      <c r="B113" s="103" t="s">
        <v>88</v>
      </c>
      <c r="C113" s="103" t="s">
        <v>89</v>
      </c>
      <c r="D113" s="103" t="s">
        <v>170</v>
      </c>
      <c r="E113" s="103" t="s">
        <v>409</v>
      </c>
      <c r="F113" s="103" t="s">
        <v>409</v>
      </c>
      <c r="G113" s="103" t="s">
        <v>104</v>
      </c>
      <c r="H113" s="103" t="s">
        <v>336</v>
      </c>
      <c r="I113" s="103" t="s">
        <v>92</v>
      </c>
      <c r="J113" s="215">
        <v>10056</v>
      </c>
      <c r="K113" s="216" t="s">
        <v>88</v>
      </c>
    </row>
    <row r="114" spans="1:11" x14ac:dyDescent="0.25">
      <c r="A114" s="103" t="s">
        <v>827</v>
      </c>
      <c r="B114" s="103" t="s">
        <v>88</v>
      </c>
      <c r="C114" s="103" t="s">
        <v>89</v>
      </c>
      <c r="D114" s="103" t="s">
        <v>170</v>
      </c>
      <c r="E114" s="111"/>
      <c r="F114" s="103" t="s">
        <v>409</v>
      </c>
      <c r="G114" s="103" t="s">
        <v>104</v>
      </c>
      <c r="H114" s="103" t="s">
        <v>336</v>
      </c>
      <c r="I114" s="103" t="s">
        <v>92</v>
      </c>
      <c r="J114" s="215">
        <v>-5028</v>
      </c>
      <c r="K114" s="216" t="s">
        <v>88</v>
      </c>
    </row>
    <row r="115" spans="1:11" x14ac:dyDescent="0.25">
      <c r="A115" s="103" t="s">
        <v>830</v>
      </c>
      <c r="B115" s="103" t="s">
        <v>88</v>
      </c>
      <c r="C115" s="103" t="s">
        <v>89</v>
      </c>
      <c r="D115" s="103" t="s">
        <v>170</v>
      </c>
      <c r="E115" s="103" t="s">
        <v>409</v>
      </c>
      <c r="F115" s="103" t="s">
        <v>409</v>
      </c>
      <c r="G115" s="103" t="s">
        <v>104</v>
      </c>
      <c r="H115" s="103" t="s">
        <v>336</v>
      </c>
      <c r="I115" s="103" t="s">
        <v>92</v>
      </c>
      <c r="J115" s="215">
        <v>8799</v>
      </c>
      <c r="K115" s="216" t="s">
        <v>88</v>
      </c>
    </row>
    <row r="116" spans="1:11" x14ac:dyDescent="0.25">
      <c r="A116" s="103" t="s">
        <v>830</v>
      </c>
      <c r="B116" s="103" t="s">
        <v>88</v>
      </c>
      <c r="C116" s="103" t="s">
        <v>89</v>
      </c>
      <c r="D116" s="103" t="s">
        <v>170</v>
      </c>
      <c r="E116" s="111"/>
      <c r="F116" s="103" t="s">
        <v>409</v>
      </c>
      <c r="G116" s="103" t="s">
        <v>104</v>
      </c>
      <c r="H116" s="103" t="s">
        <v>336</v>
      </c>
      <c r="I116" s="103" t="s">
        <v>92</v>
      </c>
      <c r="J116" s="215">
        <v>-4399.5</v>
      </c>
      <c r="K116" s="216" t="s">
        <v>88</v>
      </c>
    </row>
    <row r="117" spans="1:11" x14ac:dyDescent="0.25">
      <c r="A117" s="103" t="s">
        <v>828</v>
      </c>
      <c r="B117" s="103" t="s">
        <v>88</v>
      </c>
      <c r="C117" s="103" t="s">
        <v>89</v>
      </c>
      <c r="D117" s="103" t="s">
        <v>170</v>
      </c>
      <c r="E117" s="103" t="s">
        <v>409</v>
      </c>
      <c r="F117" s="103" t="s">
        <v>409</v>
      </c>
      <c r="G117" s="103" t="s">
        <v>104</v>
      </c>
      <c r="H117" s="103" t="s">
        <v>336</v>
      </c>
      <c r="I117" s="103" t="s">
        <v>92</v>
      </c>
      <c r="J117" s="215">
        <v>9336</v>
      </c>
      <c r="K117" s="216" t="s">
        <v>88</v>
      </c>
    </row>
    <row r="118" spans="1:11" x14ac:dyDescent="0.25">
      <c r="A118" s="103" t="s">
        <v>828</v>
      </c>
      <c r="B118" s="103" t="s">
        <v>88</v>
      </c>
      <c r="C118" s="103" t="s">
        <v>89</v>
      </c>
      <c r="D118" s="103" t="s">
        <v>170</v>
      </c>
      <c r="E118" s="111"/>
      <c r="F118" s="103" t="s">
        <v>409</v>
      </c>
      <c r="G118" s="103" t="s">
        <v>104</v>
      </c>
      <c r="H118" s="103" t="s">
        <v>336</v>
      </c>
      <c r="I118" s="103" t="s">
        <v>92</v>
      </c>
      <c r="J118" s="215">
        <v>-4667.9799999999996</v>
      </c>
      <c r="K118" s="216" t="s">
        <v>88</v>
      </c>
    </row>
    <row r="119" spans="1:11" x14ac:dyDescent="0.25">
      <c r="A119" s="103" t="s">
        <v>829</v>
      </c>
      <c r="B119" s="103" t="s">
        <v>88</v>
      </c>
      <c r="C119" s="103" t="s">
        <v>89</v>
      </c>
      <c r="D119" s="103" t="s">
        <v>170</v>
      </c>
      <c r="E119" s="103" t="s">
        <v>409</v>
      </c>
      <c r="F119" s="103" t="s">
        <v>409</v>
      </c>
      <c r="G119" s="103" t="s">
        <v>104</v>
      </c>
      <c r="H119" s="103" t="s">
        <v>336</v>
      </c>
      <c r="I119" s="103" t="s">
        <v>92</v>
      </c>
      <c r="J119" s="215">
        <v>10056</v>
      </c>
      <c r="K119" s="216" t="s">
        <v>88</v>
      </c>
    </row>
    <row r="120" spans="1:11" x14ac:dyDescent="0.25">
      <c r="A120" s="103" t="s">
        <v>829</v>
      </c>
      <c r="B120" s="103" t="s">
        <v>88</v>
      </c>
      <c r="C120" s="103" t="s">
        <v>89</v>
      </c>
      <c r="D120" s="103" t="s">
        <v>170</v>
      </c>
      <c r="E120" s="111"/>
      <c r="F120" s="103" t="s">
        <v>409</v>
      </c>
      <c r="G120" s="103" t="s">
        <v>104</v>
      </c>
      <c r="H120" s="103" t="s">
        <v>336</v>
      </c>
      <c r="I120" s="103" t="s">
        <v>92</v>
      </c>
      <c r="J120" s="215">
        <v>-5028</v>
      </c>
      <c r="K120" s="216" t="s">
        <v>88</v>
      </c>
    </row>
    <row r="121" spans="1:11" x14ac:dyDescent="0.25">
      <c r="A121" s="103" t="s">
        <v>825</v>
      </c>
      <c r="B121" s="103" t="s">
        <v>88</v>
      </c>
      <c r="C121" s="103" t="s">
        <v>89</v>
      </c>
      <c r="D121" s="103" t="s">
        <v>170</v>
      </c>
      <c r="E121" s="103" t="s">
        <v>409</v>
      </c>
      <c r="F121" s="103" t="s">
        <v>409</v>
      </c>
      <c r="G121" s="103" t="s">
        <v>104</v>
      </c>
      <c r="H121" s="103" t="s">
        <v>336</v>
      </c>
      <c r="I121" s="103" t="s">
        <v>92</v>
      </c>
      <c r="J121" s="215">
        <v>7604.85</v>
      </c>
      <c r="K121" s="216" t="s">
        <v>88</v>
      </c>
    </row>
    <row r="122" spans="1:11" x14ac:dyDescent="0.25">
      <c r="A122" s="103" t="s">
        <v>825</v>
      </c>
      <c r="B122" s="103" t="s">
        <v>88</v>
      </c>
      <c r="C122" s="103" t="s">
        <v>89</v>
      </c>
      <c r="D122" s="103" t="s">
        <v>170</v>
      </c>
      <c r="E122" s="111"/>
      <c r="F122" s="103" t="s">
        <v>409</v>
      </c>
      <c r="G122" s="103" t="s">
        <v>104</v>
      </c>
      <c r="H122" s="103" t="s">
        <v>336</v>
      </c>
      <c r="I122" s="103" t="s">
        <v>92</v>
      </c>
      <c r="J122" s="215">
        <v>-3802.43</v>
      </c>
      <c r="K122" s="216" t="s">
        <v>88</v>
      </c>
    </row>
    <row r="123" spans="1:11" x14ac:dyDescent="0.25">
      <c r="A123" s="103" t="s">
        <v>826</v>
      </c>
      <c r="B123" s="103" t="s">
        <v>88</v>
      </c>
      <c r="C123" s="103" t="s">
        <v>89</v>
      </c>
      <c r="D123" s="103" t="s">
        <v>170</v>
      </c>
      <c r="E123" s="103" t="s">
        <v>409</v>
      </c>
      <c r="F123" s="103" t="s">
        <v>409</v>
      </c>
      <c r="G123" s="103" t="s">
        <v>104</v>
      </c>
      <c r="H123" s="103" t="s">
        <v>336</v>
      </c>
      <c r="I123" s="103" t="s">
        <v>92</v>
      </c>
      <c r="J123" s="215">
        <v>9238.9500000000007</v>
      </c>
      <c r="K123" s="216" t="s">
        <v>88</v>
      </c>
    </row>
    <row r="124" spans="1:11" x14ac:dyDescent="0.25">
      <c r="A124" s="103" t="s">
        <v>826</v>
      </c>
      <c r="B124" s="103" t="s">
        <v>88</v>
      </c>
      <c r="C124" s="103" t="s">
        <v>89</v>
      </c>
      <c r="D124" s="103" t="s">
        <v>170</v>
      </c>
      <c r="E124" s="111"/>
      <c r="F124" s="103" t="s">
        <v>409</v>
      </c>
      <c r="G124" s="103" t="s">
        <v>104</v>
      </c>
      <c r="H124" s="103" t="s">
        <v>336</v>
      </c>
      <c r="I124" s="103" t="s">
        <v>92</v>
      </c>
      <c r="J124" s="215">
        <v>-4619.47</v>
      </c>
      <c r="K124" s="216" t="s">
        <v>88</v>
      </c>
    </row>
    <row r="125" spans="1:11" x14ac:dyDescent="0.25">
      <c r="A125" s="103" t="s">
        <v>830</v>
      </c>
      <c r="B125" s="103" t="s">
        <v>88</v>
      </c>
      <c r="C125" s="103" t="s">
        <v>89</v>
      </c>
      <c r="D125" s="103" t="s">
        <v>170</v>
      </c>
      <c r="E125" s="103" t="s">
        <v>409</v>
      </c>
      <c r="F125" s="103" t="s">
        <v>409</v>
      </c>
      <c r="G125" s="103" t="s">
        <v>109</v>
      </c>
      <c r="H125" s="103" t="s">
        <v>403</v>
      </c>
      <c r="I125" s="103" t="s">
        <v>92</v>
      </c>
      <c r="J125" s="215">
        <v>939.2</v>
      </c>
      <c r="K125" s="216" t="s">
        <v>88</v>
      </c>
    </row>
    <row r="126" spans="1:11" x14ac:dyDescent="0.25">
      <c r="A126" s="103" t="s">
        <v>830</v>
      </c>
      <c r="B126" s="103" t="s">
        <v>88</v>
      </c>
      <c r="C126" s="103" t="s">
        <v>89</v>
      </c>
      <c r="D126" s="103" t="s">
        <v>170</v>
      </c>
      <c r="E126" s="111"/>
      <c r="F126" s="103" t="s">
        <v>409</v>
      </c>
      <c r="G126" s="103" t="s">
        <v>109</v>
      </c>
      <c r="H126" s="103" t="s">
        <v>403</v>
      </c>
      <c r="I126" s="103" t="s">
        <v>92</v>
      </c>
      <c r="J126" s="215">
        <v>-469.6</v>
      </c>
      <c r="K126" s="216" t="s">
        <v>88</v>
      </c>
    </row>
    <row r="127" spans="1:11" x14ac:dyDescent="0.25">
      <c r="A127" s="103" t="s">
        <v>828</v>
      </c>
      <c r="B127" s="103" t="s">
        <v>88</v>
      </c>
      <c r="C127" s="103" t="s">
        <v>89</v>
      </c>
      <c r="D127" s="103" t="s">
        <v>170</v>
      </c>
      <c r="E127" s="103" t="s">
        <v>409</v>
      </c>
      <c r="F127" s="103" t="s">
        <v>409</v>
      </c>
      <c r="G127" s="103" t="s">
        <v>109</v>
      </c>
      <c r="H127" s="103" t="s">
        <v>403</v>
      </c>
      <c r="I127" s="103" t="s">
        <v>92</v>
      </c>
      <c r="J127" s="215">
        <v>1467.5</v>
      </c>
      <c r="K127" s="216" t="s">
        <v>88</v>
      </c>
    </row>
    <row r="128" spans="1:11" x14ac:dyDescent="0.25">
      <c r="A128" s="103" t="s">
        <v>828</v>
      </c>
      <c r="B128" s="103" t="s">
        <v>88</v>
      </c>
      <c r="C128" s="103" t="s">
        <v>89</v>
      </c>
      <c r="D128" s="103" t="s">
        <v>170</v>
      </c>
      <c r="E128" s="111"/>
      <c r="F128" s="103" t="s">
        <v>409</v>
      </c>
      <c r="G128" s="103" t="s">
        <v>109</v>
      </c>
      <c r="H128" s="103" t="s">
        <v>403</v>
      </c>
      <c r="I128" s="103" t="s">
        <v>92</v>
      </c>
      <c r="J128" s="215">
        <v>-733.74</v>
      </c>
      <c r="K128" s="216" t="s">
        <v>88</v>
      </c>
    </row>
    <row r="129" spans="1:11" x14ac:dyDescent="0.25">
      <c r="A129" s="103" t="s">
        <v>826</v>
      </c>
      <c r="B129" s="103" t="s">
        <v>88</v>
      </c>
      <c r="C129" s="103" t="s">
        <v>89</v>
      </c>
      <c r="D129" s="103" t="s">
        <v>170</v>
      </c>
      <c r="E129" s="103" t="s">
        <v>409</v>
      </c>
      <c r="F129" s="103" t="s">
        <v>409</v>
      </c>
      <c r="G129" s="103" t="s">
        <v>109</v>
      </c>
      <c r="H129" s="103" t="s">
        <v>403</v>
      </c>
      <c r="I129" s="103" t="s">
        <v>92</v>
      </c>
      <c r="J129" s="215">
        <v>880.5</v>
      </c>
      <c r="K129" s="216" t="s">
        <v>88</v>
      </c>
    </row>
    <row r="130" spans="1:11" x14ac:dyDescent="0.25">
      <c r="A130" s="103" t="s">
        <v>826</v>
      </c>
      <c r="B130" s="103" t="s">
        <v>88</v>
      </c>
      <c r="C130" s="103" t="s">
        <v>89</v>
      </c>
      <c r="D130" s="103" t="s">
        <v>170</v>
      </c>
      <c r="E130" s="111"/>
      <c r="F130" s="103" t="s">
        <v>409</v>
      </c>
      <c r="G130" s="103" t="s">
        <v>109</v>
      </c>
      <c r="H130" s="103" t="s">
        <v>403</v>
      </c>
      <c r="I130" s="103" t="s">
        <v>92</v>
      </c>
      <c r="J130" s="215">
        <v>-440.24</v>
      </c>
      <c r="K130" s="216" t="s">
        <v>88</v>
      </c>
    </row>
    <row r="131" spans="1:11" x14ac:dyDescent="0.25">
      <c r="A131" s="103" t="s">
        <v>827</v>
      </c>
      <c r="B131" s="103" t="s">
        <v>88</v>
      </c>
      <c r="C131" s="103" t="s">
        <v>89</v>
      </c>
      <c r="D131" s="103" t="s">
        <v>170</v>
      </c>
      <c r="E131" s="103" t="s">
        <v>409</v>
      </c>
      <c r="F131" s="103" t="s">
        <v>409</v>
      </c>
      <c r="G131" s="103" t="s">
        <v>561</v>
      </c>
      <c r="H131" s="103" t="s">
        <v>562</v>
      </c>
      <c r="I131" s="103" t="s">
        <v>92</v>
      </c>
      <c r="J131" s="215">
        <v>14.22</v>
      </c>
      <c r="K131" s="216" t="s">
        <v>347</v>
      </c>
    </row>
    <row r="132" spans="1:11" x14ac:dyDescent="0.25">
      <c r="A132" s="103" t="s">
        <v>830</v>
      </c>
      <c r="B132" s="103" t="s">
        <v>88</v>
      </c>
      <c r="C132" s="103" t="s">
        <v>89</v>
      </c>
      <c r="D132" s="103" t="s">
        <v>170</v>
      </c>
      <c r="E132" s="103" t="s">
        <v>409</v>
      </c>
      <c r="F132" s="103" t="s">
        <v>409</v>
      </c>
      <c r="G132" s="103" t="s">
        <v>561</v>
      </c>
      <c r="H132" s="103" t="s">
        <v>562</v>
      </c>
      <c r="I132" s="103" t="s">
        <v>92</v>
      </c>
      <c r="J132" s="215">
        <v>28.44</v>
      </c>
      <c r="K132" s="216" t="s">
        <v>347</v>
      </c>
    </row>
    <row r="133" spans="1:11" x14ac:dyDescent="0.25">
      <c r="A133" s="103" t="s">
        <v>829</v>
      </c>
      <c r="B133" s="103" t="s">
        <v>88</v>
      </c>
      <c r="C133" s="103" t="s">
        <v>89</v>
      </c>
      <c r="D133" s="103" t="s">
        <v>170</v>
      </c>
      <c r="E133" s="103" t="s">
        <v>409</v>
      </c>
      <c r="F133" s="103" t="s">
        <v>409</v>
      </c>
      <c r="G133" s="103" t="s">
        <v>561</v>
      </c>
      <c r="H133" s="103" t="s">
        <v>562</v>
      </c>
      <c r="I133" s="103" t="s">
        <v>92</v>
      </c>
      <c r="J133" s="215">
        <v>28.44</v>
      </c>
      <c r="K133" s="216" t="s">
        <v>347</v>
      </c>
    </row>
    <row r="134" spans="1:11" x14ac:dyDescent="0.25">
      <c r="A134" s="103" t="s">
        <v>825</v>
      </c>
      <c r="B134" s="103" t="s">
        <v>88</v>
      </c>
      <c r="C134" s="103" t="s">
        <v>89</v>
      </c>
      <c r="D134" s="103" t="s">
        <v>170</v>
      </c>
      <c r="E134" s="103" t="s">
        <v>409</v>
      </c>
      <c r="F134" s="103" t="s">
        <v>409</v>
      </c>
      <c r="G134" s="103" t="s">
        <v>561</v>
      </c>
      <c r="H134" s="103" t="s">
        <v>562</v>
      </c>
      <c r="I134" s="103" t="s">
        <v>92</v>
      </c>
      <c r="J134" s="215">
        <v>85.32</v>
      </c>
      <c r="K134" s="216" t="s">
        <v>347</v>
      </c>
    </row>
    <row r="135" spans="1:11" x14ac:dyDescent="0.25">
      <c r="A135" s="103" t="s">
        <v>826</v>
      </c>
      <c r="B135" s="103" t="s">
        <v>88</v>
      </c>
      <c r="C135" s="103" t="s">
        <v>89</v>
      </c>
      <c r="D135" s="103" t="s">
        <v>170</v>
      </c>
      <c r="E135" s="103" t="s">
        <v>409</v>
      </c>
      <c r="F135" s="103" t="s">
        <v>409</v>
      </c>
      <c r="G135" s="103" t="s">
        <v>561</v>
      </c>
      <c r="H135" s="103" t="s">
        <v>562</v>
      </c>
      <c r="I135" s="103" t="s">
        <v>92</v>
      </c>
      <c r="J135" s="215">
        <v>227.52</v>
      </c>
      <c r="K135" s="216" t="s">
        <v>347</v>
      </c>
    </row>
    <row r="136" spans="1:11" x14ac:dyDescent="0.25">
      <c r="A136" s="103" t="s">
        <v>826</v>
      </c>
      <c r="B136" s="103" t="s">
        <v>88</v>
      </c>
      <c r="C136" s="103" t="s">
        <v>89</v>
      </c>
      <c r="D136" s="103" t="s">
        <v>170</v>
      </c>
      <c r="E136" s="111"/>
      <c r="F136" s="103" t="s">
        <v>409</v>
      </c>
      <c r="G136" s="103" t="s">
        <v>561</v>
      </c>
      <c r="H136" s="103" t="s">
        <v>562</v>
      </c>
      <c r="I136" s="103" t="s">
        <v>92</v>
      </c>
      <c r="J136" s="215">
        <v>-169.77</v>
      </c>
      <c r="K136" s="216" t="s">
        <v>347</v>
      </c>
    </row>
    <row r="137" spans="1:11" x14ac:dyDescent="0.25">
      <c r="A137" s="103" t="s">
        <v>826</v>
      </c>
      <c r="B137" s="103" t="s">
        <v>88</v>
      </c>
      <c r="C137" s="103" t="s">
        <v>89</v>
      </c>
      <c r="D137" s="103" t="s">
        <v>170</v>
      </c>
      <c r="E137" s="103" t="s">
        <v>409</v>
      </c>
      <c r="F137" s="103" t="s">
        <v>409</v>
      </c>
      <c r="G137" s="103" t="s">
        <v>171</v>
      </c>
      <c r="H137" s="103" t="s">
        <v>348</v>
      </c>
      <c r="I137" s="103" t="s">
        <v>92</v>
      </c>
      <c r="J137" s="215">
        <v>308.45</v>
      </c>
      <c r="K137" s="216" t="s">
        <v>347</v>
      </c>
    </row>
    <row r="138" spans="1:11" x14ac:dyDescent="0.25">
      <c r="A138" s="103" t="s">
        <v>826</v>
      </c>
      <c r="B138" s="103" t="s">
        <v>88</v>
      </c>
      <c r="C138" s="103" t="s">
        <v>89</v>
      </c>
      <c r="D138" s="103" t="s">
        <v>170</v>
      </c>
      <c r="E138" s="111"/>
      <c r="F138" s="103" t="s">
        <v>409</v>
      </c>
      <c r="G138" s="103" t="s">
        <v>171</v>
      </c>
      <c r="H138" s="103" t="s">
        <v>348</v>
      </c>
      <c r="I138" s="103" t="s">
        <v>92</v>
      </c>
      <c r="J138" s="215">
        <v>-306.91000000000003</v>
      </c>
      <c r="K138" s="216" t="s">
        <v>347</v>
      </c>
    </row>
    <row r="139" spans="1:11" x14ac:dyDescent="0.25">
      <c r="A139" s="103" t="s">
        <v>829</v>
      </c>
      <c r="B139" s="103" t="s">
        <v>88</v>
      </c>
      <c r="C139" s="103" t="s">
        <v>89</v>
      </c>
      <c r="D139" s="103" t="s">
        <v>170</v>
      </c>
      <c r="E139" s="103" t="s">
        <v>409</v>
      </c>
      <c r="F139" s="103" t="s">
        <v>409</v>
      </c>
      <c r="G139" s="103" t="s">
        <v>210</v>
      </c>
      <c r="H139" s="103" t="s">
        <v>350</v>
      </c>
      <c r="I139" s="103" t="s">
        <v>92</v>
      </c>
      <c r="J139" s="215">
        <v>33.69</v>
      </c>
      <c r="K139" s="216" t="s">
        <v>347</v>
      </c>
    </row>
    <row r="140" spans="1:11" x14ac:dyDescent="0.25">
      <c r="A140" s="103" t="s">
        <v>825</v>
      </c>
      <c r="B140" s="103" t="s">
        <v>88</v>
      </c>
      <c r="C140" s="103" t="s">
        <v>89</v>
      </c>
      <c r="D140" s="103" t="s">
        <v>170</v>
      </c>
      <c r="E140" s="103" t="s">
        <v>409</v>
      </c>
      <c r="F140" s="103" t="s">
        <v>409</v>
      </c>
      <c r="G140" s="103" t="s">
        <v>210</v>
      </c>
      <c r="H140" s="103" t="s">
        <v>350</v>
      </c>
      <c r="I140" s="103" t="s">
        <v>92</v>
      </c>
      <c r="J140" s="215">
        <v>134.76</v>
      </c>
      <c r="K140" s="216" t="s">
        <v>347</v>
      </c>
    </row>
    <row r="141" spans="1:11" x14ac:dyDescent="0.25">
      <c r="A141" s="103" t="s">
        <v>826</v>
      </c>
      <c r="B141" s="103" t="s">
        <v>88</v>
      </c>
      <c r="C141" s="103" t="s">
        <v>89</v>
      </c>
      <c r="D141" s="103" t="s">
        <v>170</v>
      </c>
      <c r="E141" s="103" t="s">
        <v>409</v>
      </c>
      <c r="F141" s="103" t="s">
        <v>409</v>
      </c>
      <c r="G141" s="103" t="s">
        <v>210</v>
      </c>
      <c r="H141" s="103" t="s">
        <v>350</v>
      </c>
      <c r="I141" s="103" t="s">
        <v>92</v>
      </c>
      <c r="J141" s="215">
        <v>67.38</v>
      </c>
      <c r="K141" s="216" t="s">
        <v>347</v>
      </c>
    </row>
    <row r="142" spans="1:11" x14ac:dyDescent="0.25">
      <c r="A142" s="103" t="s">
        <v>827</v>
      </c>
      <c r="B142" s="103" t="s">
        <v>88</v>
      </c>
      <c r="C142" s="103" t="s">
        <v>89</v>
      </c>
      <c r="D142" s="103" t="s">
        <v>170</v>
      </c>
      <c r="E142" s="103" t="s">
        <v>409</v>
      </c>
      <c r="F142" s="103" t="s">
        <v>409</v>
      </c>
      <c r="G142" s="103" t="s">
        <v>201</v>
      </c>
      <c r="H142" s="103" t="s">
        <v>351</v>
      </c>
      <c r="I142" s="103" t="s">
        <v>92</v>
      </c>
      <c r="J142" s="215">
        <v>14.11</v>
      </c>
      <c r="K142" s="216" t="s">
        <v>347</v>
      </c>
    </row>
    <row r="143" spans="1:11" x14ac:dyDescent="0.25">
      <c r="A143" s="103" t="s">
        <v>830</v>
      </c>
      <c r="B143" s="103" t="s">
        <v>88</v>
      </c>
      <c r="C143" s="103" t="s">
        <v>89</v>
      </c>
      <c r="D143" s="103" t="s">
        <v>170</v>
      </c>
      <c r="E143" s="103" t="s">
        <v>409</v>
      </c>
      <c r="F143" s="103" t="s">
        <v>409</v>
      </c>
      <c r="G143" s="103" t="s">
        <v>201</v>
      </c>
      <c r="H143" s="103" t="s">
        <v>351</v>
      </c>
      <c r="I143" s="103" t="s">
        <v>92</v>
      </c>
      <c r="J143" s="215">
        <v>28.21</v>
      </c>
      <c r="K143" s="216" t="s">
        <v>347</v>
      </c>
    </row>
    <row r="144" spans="1:11" x14ac:dyDescent="0.25">
      <c r="A144" s="103" t="s">
        <v>829</v>
      </c>
      <c r="B144" s="103" t="s">
        <v>88</v>
      </c>
      <c r="C144" s="103" t="s">
        <v>89</v>
      </c>
      <c r="D144" s="103" t="s">
        <v>170</v>
      </c>
      <c r="E144" s="103" t="s">
        <v>409</v>
      </c>
      <c r="F144" s="103" t="s">
        <v>409</v>
      </c>
      <c r="G144" s="103" t="s">
        <v>201</v>
      </c>
      <c r="H144" s="103" t="s">
        <v>351</v>
      </c>
      <c r="I144" s="103" t="s">
        <v>92</v>
      </c>
      <c r="J144" s="215">
        <v>14.11</v>
      </c>
      <c r="K144" s="216" t="s">
        <v>347</v>
      </c>
    </row>
    <row r="145" spans="1:11" x14ac:dyDescent="0.25">
      <c r="A145" s="103" t="s">
        <v>825</v>
      </c>
      <c r="B145" s="103" t="s">
        <v>88</v>
      </c>
      <c r="C145" s="103" t="s">
        <v>89</v>
      </c>
      <c r="D145" s="103" t="s">
        <v>170</v>
      </c>
      <c r="E145" s="103" t="s">
        <v>409</v>
      </c>
      <c r="F145" s="103" t="s">
        <v>409</v>
      </c>
      <c r="G145" s="103" t="s">
        <v>201</v>
      </c>
      <c r="H145" s="103" t="s">
        <v>351</v>
      </c>
      <c r="I145" s="103" t="s">
        <v>92</v>
      </c>
      <c r="J145" s="215">
        <v>42.32</v>
      </c>
      <c r="K145" s="216" t="s">
        <v>347</v>
      </c>
    </row>
    <row r="146" spans="1:11" x14ac:dyDescent="0.25">
      <c r="A146" s="103" t="s">
        <v>826</v>
      </c>
      <c r="B146" s="103" t="s">
        <v>88</v>
      </c>
      <c r="C146" s="103" t="s">
        <v>89</v>
      </c>
      <c r="D146" s="103" t="s">
        <v>170</v>
      </c>
      <c r="E146" s="103" t="s">
        <v>409</v>
      </c>
      <c r="F146" s="103" t="s">
        <v>409</v>
      </c>
      <c r="G146" s="103" t="s">
        <v>201</v>
      </c>
      <c r="H146" s="103" t="s">
        <v>351</v>
      </c>
      <c r="I146" s="103" t="s">
        <v>92</v>
      </c>
      <c r="J146" s="215">
        <v>14.11</v>
      </c>
      <c r="K146" s="216" t="s">
        <v>347</v>
      </c>
    </row>
    <row r="147" spans="1:11" x14ac:dyDescent="0.25">
      <c r="A147" s="103" t="s">
        <v>825</v>
      </c>
      <c r="B147" s="103" t="s">
        <v>88</v>
      </c>
      <c r="C147" s="103" t="s">
        <v>89</v>
      </c>
      <c r="D147" s="103" t="s">
        <v>170</v>
      </c>
      <c r="E147" s="103" t="s">
        <v>409</v>
      </c>
      <c r="F147" s="103" t="s">
        <v>409</v>
      </c>
      <c r="G147" s="103" t="s">
        <v>557</v>
      </c>
      <c r="H147" s="103" t="s">
        <v>558</v>
      </c>
      <c r="I147" s="103" t="s">
        <v>92</v>
      </c>
      <c r="J147" s="215">
        <v>55.99</v>
      </c>
      <c r="K147" s="216" t="s">
        <v>347</v>
      </c>
    </row>
    <row r="148" spans="1:11" x14ac:dyDescent="0.25">
      <c r="A148" s="103" t="s">
        <v>827</v>
      </c>
      <c r="B148" s="103" t="s">
        <v>88</v>
      </c>
      <c r="C148" s="103" t="s">
        <v>89</v>
      </c>
      <c r="D148" s="103" t="s">
        <v>170</v>
      </c>
      <c r="E148" s="103" t="s">
        <v>409</v>
      </c>
      <c r="F148" s="103" t="s">
        <v>409</v>
      </c>
      <c r="G148" s="103" t="s">
        <v>204</v>
      </c>
      <c r="H148" s="103" t="s">
        <v>353</v>
      </c>
      <c r="I148" s="103" t="s">
        <v>92</v>
      </c>
      <c r="J148" s="215">
        <v>506.08</v>
      </c>
      <c r="K148" s="216" t="s">
        <v>347</v>
      </c>
    </row>
    <row r="149" spans="1:11" x14ac:dyDescent="0.25">
      <c r="A149" s="103" t="s">
        <v>827</v>
      </c>
      <c r="B149" s="103" t="s">
        <v>88</v>
      </c>
      <c r="C149" s="103" t="s">
        <v>89</v>
      </c>
      <c r="D149" s="103" t="s">
        <v>170</v>
      </c>
      <c r="E149" s="111"/>
      <c r="F149" s="103" t="s">
        <v>409</v>
      </c>
      <c r="G149" s="103" t="s">
        <v>204</v>
      </c>
      <c r="H149" s="103" t="s">
        <v>353</v>
      </c>
      <c r="I149" s="103" t="s">
        <v>92</v>
      </c>
      <c r="J149" s="215">
        <v>-503.55</v>
      </c>
      <c r="K149" s="216" t="s">
        <v>347</v>
      </c>
    </row>
    <row r="150" spans="1:11" x14ac:dyDescent="0.25">
      <c r="A150" s="103" t="s">
        <v>830</v>
      </c>
      <c r="B150" s="103" t="s">
        <v>88</v>
      </c>
      <c r="C150" s="103" t="s">
        <v>89</v>
      </c>
      <c r="D150" s="103" t="s">
        <v>170</v>
      </c>
      <c r="E150" s="103" t="s">
        <v>409</v>
      </c>
      <c r="F150" s="103" t="s">
        <v>409</v>
      </c>
      <c r="G150" s="103" t="s">
        <v>204</v>
      </c>
      <c r="H150" s="103" t="s">
        <v>353</v>
      </c>
      <c r="I150" s="103" t="s">
        <v>92</v>
      </c>
      <c r="J150" s="215">
        <v>152.91999999999999</v>
      </c>
      <c r="K150" s="216" t="s">
        <v>347</v>
      </c>
    </row>
    <row r="151" spans="1:11" x14ac:dyDescent="0.25">
      <c r="A151" s="103" t="s">
        <v>830</v>
      </c>
      <c r="B151" s="103" t="s">
        <v>88</v>
      </c>
      <c r="C151" s="103" t="s">
        <v>89</v>
      </c>
      <c r="D151" s="103" t="s">
        <v>170</v>
      </c>
      <c r="E151" s="111"/>
      <c r="F151" s="103" t="s">
        <v>409</v>
      </c>
      <c r="G151" s="103" t="s">
        <v>204</v>
      </c>
      <c r="H151" s="103" t="s">
        <v>353</v>
      </c>
      <c r="I151" s="103" t="s">
        <v>92</v>
      </c>
      <c r="J151" s="215">
        <v>-152.13999999999999</v>
      </c>
      <c r="K151" s="216" t="s">
        <v>347</v>
      </c>
    </row>
    <row r="152" spans="1:11" x14ac:dyDescent="0.25">
      <c r="A152" s="103" t="s">
        <v>828</v>
      </c>
      <c r="B152" s="103" t="s">
        <v>88</v>
      </c>
      <c r="C152" s="103" t="s">
        <v>89</v>
      </c>
      <c r="D152" s="103" t="s">
        <v>170</v>
      </c>
      <c r="E152" s="103" t="s">
        <v>409</v>
      </c>
      <c r="F152" s="103" t="s">
        <v>409</v>
      </c>
      <c r="G152" s="103" t="s">
        <v>218</v>
      </c>
      <c r="H152" s="103" t="s">
        <v>466</v>
      </c>
      <c r="I152" s="103" t="s">
        <v>92</v>
      </c>
      <c r="J152" s="215">
        <v>117.94</v>
      </c>
      <c r="K152" s="216" t="s">
        <v>88</v>
      </c>
    </row>
    <row r="153" spans="1:11" x14ac:dyDescent="0.25">
      <c r="A153" s="103" t="s">
        <v>827</v>
      </c>
      <c r="B153" s="103" t="s">
        <v>88</v>
      </c>
      <c r="C153" s="103" t="s">
        <v>89</v>
      </c>
      <c r="D153" s="103" t="s">
        <v>170</v>
      </c>
      <c r="E153" s="103" t="s">
        <v>409</v>
      </c>
      <c r="F153" s="103" t="s">
        <v>409</v>
      </c>
      <c r="G153" s="103" t="s">
        <v>139</v>
      </c>
      <c r="H153" s="103" t="s">
        <v>646</v>
      </c>
      <c r="I153" s="103" t="s">
        <v>92</v>
      </c>
      <c r="J153" s="215">
        <v>3754.2</v>
      </c>
      <c r="K153" s="216" t="s">
        <v>88</v>
      </c>
    </row>
    <row r="154" spans="1:11" x14ac:dyDescent="0.25">
      <c r="A154" s="103" t="s">
        <v>827</v>
      </c>
      <c r="B154" s="103" t="s">
        <v>88</v>
      </c>
      <c r="C154" s="103" t="s">
        <v>89</v>
      </c>
      <c r="D154" s="103" t="s">
        <v>170</v>
      </c>
      <c r="E154" s="111"/>
      <c r="F154" s="103" t="s">
        <v>409</v>
      </c>
      <c r="G154" s="103" t="s">
        <v>139</v>
      </c>
      <c r="H154" s="103" t="s">
        <v>646</v>
      </c>
      <c r="I154" s="103" t="s">
        <v>92</v>
      </c>
      <c r="J154" s="215">
        <v>-1024.52</v>
      </c>
      <c r="K154" s="216" t="s">
        <v>88</v>
      </c>
    </row>
    <row r="155" spans="1:11" x14ac:dyDescent="0.25">
      <c r="A155" s="103" t="s">
        <v>830</v>
      </c>
      <c r="B155" s="103" t="s">
        <v>88</v>
      </c>
      <c r="C155" s="103" t="s">
        <v>89</v>
      </c>
      <c r="D155" s="103" t="s">
        <v>170</v>
      </c>
      <c r="E155" s="103" t="s">
        <v>409</v>
      </c>
      <c r="F155" s="103" t="s">
        <v>409</v>
      </c>
      <c r="G155" s="103" t="s">
        <v>139</v>
      </c>
      <c r="H155" s="103" t="s">
        <v>646</v>
      </c>
      <c r="I155" s="103" t="s">
        <v>92</v>
      </c>
      <c r="J155" s="215">
        <v>5193.3100000000004</v>
      </c>
      <c r="K155" s="216" t="s">
        <v>88</v>
      </c>
    </row>
    <row r="156" spans="1:11" x14ac:dyDescent="0.25">
      <c r="A156" s="103" t="s">
        <v>830</v>
      </c>
      <c r="B156" s="103" t="s">
        <v>88</v>
      </c>
      <c r="C156" s="103" t="s">
        <v>89</v>
      </c>
      <c r="D156" s="103" t="s">
        <v>170</v>
      </c>
      <c r="E156" s="111"/>
      <c r="F156" s="103" t="s">
        <v>409</v>
      </c>
      <c r="G156" s="103" t="s">
        <v>139</v>
      </c>
      <c r="H156" s="103" t="s">
        <v>646</v>
      </c>
      <c r="I156" s="103" t="s">
        <v>92</v>
      </c>
      <c r="J156" s="215">
        <v>-1417.25</v>
      </c>
      <c r="K156" s="216" t="s">
        <v>88</v>
      </c>
    </row>
    <row r="157" spans="1:11" x14ac:dyDescent="0.25">
      <c r="A157" s="103" t="s">
        <v>828</v>
      </c>
      <c r="B157" s="103" t="s">
        <v>88</v>
      </c>
      <c r="C157" s="103" t="s">
        <v>89</v>
      </c>
      <c r="D157" s="103" t="s">
        <v>170</v>
      </c>
      <c r="E157" s="103" t="s">
        <v>409</v>
      </c>
      <c r="F157" s="103" t="s">
        <v>409</v>
      </c>
      <c r="G157" s="103" t="s">
        <v>139</v>
      </c>
      <c r="H157" s="103" t="s">
        <v>646</v>
      </c>
      <c r="I157" s="103" t="s">
        <v>92</v>
      </c>
      <c r="J157" s="215">
        <v>4275.24</v>
      </c>
      <c r="K157" s="216" t="s">
        <v>88</v>
      </c>
    </row>
    <row r="158" spans="1:11" x14ac:dyDescent="0.25">
      <c r="A158" s="103" t="s">
        <v>828</v>
      </c>
      <c r="B158" s="103" t="s">
        <v>88</v>
      </c>
      <c r="C158" s="103" t="s">
        <v>89</v>
      </c>
      <c r="D158" s="103" t="s">
        <v>170</v>
      </c>
      <c r="E158" s="111"/>
      <c r="F158" s="103" t="s">
        <v>409</v>
      </c>
      <c r="G158" s="103" t="s">
        <v>139</v>
      </c>
      <c r="H158" s="103" t="s">
        <v>646</v>
      </c>
      <c r="I158" s="103" t="s">
        <v>92</v>
      </c>
      <c r="J158" s="215">
        <v>-1166.71</v>
      </c>
      <c r="K158" s="216" t="s">
        <v>88</v>
      </c>
    </row>
    <row r="159" spans="1:11" x14ac:dyDescent="0.25">
      <c r="A159" s="103" t="s">
        <v>829</v>
      </c>
      <c r="B159" s="103" t="s">
        <v>88</v>
      </c>
      <c r="C159" s="103" t="s">
        <v>89</v>
      </c>
      <c r="D159" s="103" t="s">
        <v>170</v>
      </c>
      <c r="E159" s="103" t="s">
        <v>409</v>
      </c>
      <c r="F159" s="103" t="s">
        <v>409</v>
      </c>
      <c r="G159" s="103" t="s">
        <v>139</v>
      </c>
      <c r="H159" s="103" t="s">
        <v>646</v>
      </c>
      <c r="I159" s="103" t="s">
        <v>92</v>
      </c>
      <c r="J159" s="215">
        <v>4067.05</v>
      </c>
      <c r="K159" s="216" t="s">
        <v>88</v>
      </c>
    </row>
    <row r="160" spans="1:11" x14ac:dyDescent="0.25">
      <c r="A160" s="103" t="s">
        <v>829</v>
      </c>
      <c r="B160" s="103" t="s">
        <v>88</v>
      </c>
      <c r="C160" s="103" t="s">
        <v>89</v>
      </c>
      <c r="D160" s="103" t="s">
        <v>170</v>
      </c>
      <c r="E160" s="111"/>
      <c r="F160" s="103" t="s">
        <v>409</v>
      </c>
      <c r="G160" s="103" t="s">
        <v>139</v>
      </c>
      <c r="H160" s="103" t="s">
        <v>646</v>
      </c>
      <c r="I160" s="103" t="s">
        <v>92</v>
      </c>
      <c r="J160" s="215">
        <v>-1109.9000000000001</v>
      </c>
      <c r="K160" s="216" t="s">
        <v>88</v>
      </c>
    </row>
    <row r="161" spans="1:11" x14ac:dyDescent="0.25">
      <c r="A161" s="103" t="s">
        <v>825</v>
      </c>
      <c r="B161" s="103" t="s">
        <v>88</v>
      </c>
      <c r="C161" s="103" t="s">
        <v>89</v>
      </c>
      <c r="D161" s="103" t="s">
        <v>170</v>
      </c>
      <c r="E161" s="103" t="s">
        <v>409</v>
      </c>
      <c r="F161" s="103" t="s">
        <v>409</v>
      </c>
      <c r="G161" s="103" t="s">
        <v>139</v>
      </c>
      <c r="H161" s="103" t="s">
        <v>646</v>
      </c>
      <c r="I161" s="103" t="s">
        <v>92</v>
      </c>
      <c r="J161" s="215">
        <v>3128.5</v>
      </c>
      <c r="K161" s="216" t="s">
        <v>88</v>
      </c>
    </row>
    <row r="162" spans="1:11" x14ac:dyDescent="0.25">
      <c r="A162" s="103" t="s">
        <v>825</v>
      </c>
      <c r="B162" s="103" t="s">
        <v>88</v>
      </c>
      <c r="C162" s="103" t="s">
        <v>89</v>
      </c>
      <c r="D162" s="103" t="s">
        <v>170</v>
      </c>
      <c r="E162" s="111"/>
      <c r="F162" s="103" t="s">
        <v>409</v>
      </c>
      <c r="G162" s="103" t="s">
        <v>139</v>
      </c>
      <c r="H162" s="103" t="s">
        <v>646</v>
      </c>
      <c r="I162" s="103" t="s">
        <v>92</v>
      </c>
      <c r="J162" s="215">
        <v>-853.77</v>
      </c>
      <c r="K162" s="216" t="s">
        <v>88</v>
      </c>
    </row>
    <row r="163" spans="1:11" x14ac:dyDescent="0.25">
      <c r="A163" s="103" t="s">
        <v>826</v>
      </c>
      <c r="B163" s="103" t="s">
        <v>88</v>
      </c>
      <c r="C163" s="103" t="s">
        <v>89</v>
      </c>
      <c r="D163" s="103" t="s">
        <v>170</v>
      </c>
      <c r="E163" s="103" t="s">
        <v>409</v>
      </c>
      <c r="F163" s="103" t="s">
        <v>409</v>
      </c>
      <c r="G163" s="103" t="s">
        <v>139</v>
      </c>
      <c r="H163" s="103" t="s">
        <v>646</v>
      </c>
      <c r="I163" s="103" t="s">
        <v>92</v>
      </c>
      <c r="J163" s="215">
        <v>2252.52</v>
      </c>
      <c r="K163" s="216" t="s">
        <v>88</v>
      </c>
    </row>
    <row r="164" spans="1:11" x14ac:dyDescent="0.25">
      <c r="A164" s="103" t="s">
        <v>826</v>
      </c>
      <c r="B164" s="103" t="s">
        <v>88</v>
      </c>
      <c r="C164" s="103" t="s">
        <v>89</v>
      </c>
      <c r="D164" s="103" t="s">
        <v>170</v>
      </c>
      <c r="E164" s="111"/>
      <c r="F164" s="103" t="s">
        <v>409</v>
      </c>
      <c r="G164" s="103" t="s">
        <v>139</v>
      </c>
      <c r="H164" s="103" t="s">
        <v>646</v>
      </c>
      <c r="I164" s="103" t="s">
        <v>92</v>
      </c>
      <c r="J164" s="215">
        <v>-614.72</v>
      </c>
      <c r="K164" s="216" t="s">
        <v>88</v>
      </c>
    </row>
    <row r="165" spans="1:11" x14ac:dyDescent="0.25">
      <c r="A165" s="103" t="s">
        <v>830</v>
      </c>
      <c r="B165" s="103" t="s">
        <v>88</v>
      </c>
      <c r="C165" s="103" t="s">
        <v>89</v>
      </c>
      <c r="D165" s="103" t="s">
        <v>170</v>
      </c>
      <c r="E165" s="103" t="s">
        <v>409</v>
      </c>
      <c r="F165" s="103" t="s">
        <v>409</v>
      </c>
      <c r="G165" s="103" t="s">
        <v>751</v>
      </c>
      <c r="H165" s="103" t="s">
        <v>812</v>
      </c>
      <c r="I165" s="103" t="s">
        <v>92</v>
      </c>
      <c r="J165" s="215">
        <v>34.46</v>
      </c>
      <c r="K165" s="216" t="s">
        <v>88</v>
      </c>
    </row>
    <row r="166" spans="1:11" x14ac:dyDescent="0.25">
      <c r="A166" s="103" t="s">
        <v>828</v>
      </c>
      <c r="B166" s="103" t="s">
        <v>88</v>
      </c>
      <c r="C166" s="103" t="s">
        <v>89</v>
      </c>
      <c r="D166" s="103" t="s">
        <v>170</v>
      </c>
      <c r="E166" s="103" t="s">
        <v>409</v>
      </c>
      <c r="F166" s="103" t="s">
        <v>409</v>
      </c>
      <c r="G166" s="103" t="s">
        <v>751</v>
      </c>
      <c r="H166" s="103" t="s">
        <v>812</v>
      </c>
      <c r="I166" s="103" t="s">
        <v>92</v>
      </c>
      <c r="J166" s="215">
        <v>34.46</v>
      </c>
      <c r="K166" s="216" t="s">
        <v>88</v>
      </c>
    </row>
    <row r="167" spans="1:11" x14ac:dyDescent="0.25">
      <c r="A167" s="103" t="s">
        <v>829</v>
      </c>
      <c r="B167" s="103" t="s">
        <v>88</v>
      </c>
      <c r="C167" s="103" t="s">
        <v>89</v>
      </c>
      <c r="D167" s="103" t="s">
        <v>170</v>
      </c>
      <c r="E167" s="103" t="s">
        <v>409</v>
      </c>
      <c r="F167" s="103" t="s">
        <v>409</v>
      </c>
      <c r="G167" s="103" t="s">
        <v>751</v>
      </c>
      <c r="H167" s="103" t="s">
        <v>812</v>
      </c>
      <c r="I167" s="103" t="s">
        <v>92</v>
      </c>
      <c r="J167" s="215">
        <v>34.46</v>
      </c>
      <c r="K167" s="216" t="s">
        <v>88</v>
      </c>
    </row>
    <row r="168" spans="1:11" x14ac:dyDescent="0.25">
      <c r="A168" s="103" t="s">
        <v>825</v>
      </c>
      <c r="B168" s="103" t="s">
        <v>88</v>
      </c>
      <c r="C168" s="103" t="s">
        <v>89</v>
      </c>
      <c r="D168" s="103" t="s">
        <v>170</v>
      </c>
      <c r="E168" s="103" t="s">
        <v>409</v>
      </c>
      <c r="F168" s="103" t="s">
        <v>409</v>
      </c>
      <c r="G168" s="103" t="s">
        <v>751</v>
      </c>
      <c r="H168" s="103" t="s">
        <v>812</v>
      </c>
      <c r="I168" s="103" t="s">
        <v>92</v>
      </c>
      <c r="J168" s="215">
        <v>51.69</v>
      </c>
      <c r="K168" s="216" t="s">
        <v>88</v>
      </c>
    </row>
    <row r="169" spans="1:11" x14ac:dyDescent="0.25">
      <c r="A169" s="103" t="s">
        <v>827</v>
      </c>
      <c r="B169" s="103" t="s">
        <v>88</v>
      </c>
      <c r="C169" s="103" t="s">
        <v>89</v>
      </c>
      <c r="D169" s="103" t="s">
        <v>170</v>
      </c>
      <c r="E169" s="103" t="s">
        <v>409</v>
      </c>
      <c r="F169" s="103" t="s">
        <v>409</v>
      </c>
      <c r="G169" s="103" t="s">
        <v>128</v>
      </c>
      <c r="H169" s="103" t="s">
        <v>386</v>
      </c>
      <c r="I169" s="103" t="s">
        <v>92</v>
      </c>
      <c r="J169" s="215">
        <v>14169.35</v>
      </c>
      <c r="K169" s="216" t="s">
        <v>88</v>
      </c>
    </row>
    <row r="170" spans="1:11" x14ac:dyDescent="0.25">
      <c r="A170" s="103" t="s">
        <v>830</v>
      </c>
      <c r="B170" s="103" t="s">
        <v>88</v>
      </c>
      <c r="C170" s="103" t="s">
        <v>89</v>
      </c>
      <c r="D170" s="103" t="s">
        <v>170</v>
      </c>
      <c r="E170" s="103" t="s">
        <v>409</v>
      </c>
      <c r="F170" s="103" t="s">
        <v>409</v>
      </c>
      <c r="G170" s="103" t="s">
        <v>128</v>
      </c>
      <c r="H170" s="103" t="s">
        <v>386</v>
      </c>
      <c r="I170" s="103" t="s">
        <v>92</v>
      </c>
      <c r="J170" s="215">
        <v>12747.68</v>
      </c>
      <c r="K170" s="216" t="s">
        <v>88</v>
      </c>
    </row>
    <row r="171" spans="1:11" x14ac:dyDescent="0.25">
      <c r="A171" s="103" t="s">
        <v>828</v>
      </c>
      <c r="B171" s="103" t="s">
        <v>88</v>
      </c>
      <c r="C171" s="103" t="s">
        <v>89</v>
      </c>
      <c r="D171" s="103" t="s">
        <v>170</v>
      </c>
      <c r="E171" s="103" t="s">
        <v>409</v>
      </c>
      <c r="F171" s="103" t="s">
        <v>409</v>
      </c>
      <c r="G171" s="103" t="s">
        <v>128</v>
      </c>
      <c r="H171" s="103" t="s">
        <v>386</v>
      </c>
      <c r="I171" s="103" t="s">
        <v>92</v>
      </c>
      <c r="J171" s="215">
        <v>10970.98</v>
      </c>
      <c r="K171" s="216" t="s">
        <v>88</v>
      </c>
    </row>
    <row r="172" spans="1:11" x14ac:dyDescent="0.25">
      <c r="A172" s="103" t="s">
        <v>829</v>
      </c>
      <c r="B172" s="103" t="s">
        <v>88</v>
      </c>
      <c r="C172" s="103" t="s">
        <v>89</v>
      </c>
      <c r="D172" s="103" t="s">
        <v>170</v>
      </c>
      <c r="E172" s="103" t="s">
        <v>409</v>
      </c>
      <c r="F172" s="103" t="s">
        <v>409</v>
      </c>
      <c r="G172" s="103" t="s">
        <v>128</v>
      </c>
      <c r="H172" s="103" t="s">
        <v>386</v>
      </c>
      <c r="I172" s="103" t="s">
        <v>92</v>
      </c>
      <c r="J172" s="215">
        <v>13192.76</v>
      </c>
      <c r="K172" s="216" t="s">
        <v>88</v>
      </c>
    </row>
    <row r="173" spans="1:11" x14ac:dyDescent="0.25">
      <c r="A173" s="103" t="s">
        <v>825</v>
      </c>
      <c r="B173" s="103" t="s">
        <v>88</v>
      </c>
      <c r="C173" s="103" t="s">
        <v>89</v>
      </c>
      <c r="D173" s="103" t="s">
        <v>170</v>
      </c>
      <c r="E173" s="103" t="s">
        <v>409</v>
      </c>
      <c r="F173" s="103" t="s">
        <v>409</v>
      </c>
      <c r="G173" s="103" t="s">
        <v>128</v>
      </c>
      <c r="H173" s="103" t="s">
        <v>386</v>
      </c>
      <c r="I173" s="103" t="s">
        <v>92</v>
      </c>
      <c r="J173" s="215">
        <v>17970.27</v>
      </c>
      <c r="K173" s="216" t="s">
        <v>88</v>
      </c>
    </row>
    <row r="174" spans="1:11" x14ac:dyDescent="0.25">
      <c r="A174" s="103" t="s">
        <v>826</v>
      </c>
      <c r="B174" s="103" t="s">
        <v>88</v>
      </c>
      <c r="C174" s="103" t="s">
        <v>89</v>
      </c>
      <c r="D174" s="103" t="s">
        <v>170</v>
      </c>
      <c r="E174" s="103" t="s">
        <v>409</v>
      </c>
      <c r="F174" s="103" t="s">
        <v>409</v>
      </c>
      <c r="G174" s="103" t="s">
        <v>128</v>
      </c>
      <c r="H174" s="103" t="s">
        <v>386</v>
      </c>
      <c r="I174" s="103" t="s">
        <v>92</v>
      </c>
      <c r="J174" s="215">
        <v>15827.18</v>
      </c>
      <c r="K174" s="216" t="s">
        <v>88</v>
      </c>
    </row>
    <row r="175" spans="1:11" x14ac:dyDescent="0.25">
      <c r="A175" s="103" t="s">
        <v>829</v>
      </c>
      <c r="B175" s="103" t="s">
        <v>88</v>
      </c>
      <c r="C175" s="103" t="s">
        <v>89</v>
      </c>
      <c r="D175" s="103" t="s">
        <v>170</v>
      </c>
      <c r="E175" s="103" t="s">
        <v>409</v>
      </c>
      <c r="F175" s="103" t="s">
        <v>409</v>
      </c>
      <c r="G175" s="103" t="s">
        <v>184</v>
      </c>
      <c r="H175" s="103" t="s">
        <v>388</v>
      </c>
      <c r="I175" s="103" t="s">
        <v>92</v>
      </c>
      <c r="J175" s="215">
        <v>98.82</v>
      </c>
      <c r="K175" s="216" t="s">
        <v>88</v>
      </c>
    </row>
    <row r="176" spans="1:11" x14ac:dyDescent="0.25">
      <c r="A176" s="103" t="s">
        <v>825</v>
      </c>
      <c r="B176" s="103" t="s">
        <v>88</v>
      </c>
      <c r="C176" s="103" t="s">
        <v>89</v>
      </c>
      <c r="D176" s="103" t="s">
        <v>170</v>
      </c>
      <c r="E176" s="103" t="s">
        <v>409</v>
      </c>
      <c r="F176" s="103" t="s">
        <v>409</v>
      </c>
      <c r="G176" s="103" t="s">
        <v>184</v>
      </c>
      <c r="H176" s="103" t="s">
        <v>388</v>
      </c>
      <c r="I176" s="103" t="s">
        <v>92</v>
      </c>
      <c r="J176" s="215">
        <v>6004.69</v>
      </c>
      <c r="K176" s="216" t="s">
        <v>88</v>
      </c>
    </row>
    <row r="177" spans="1:11" x14ac:dyDescent="0.25">
      <c r="A177" s="103" t="s">
        <v>825</v>
      </c>
      <c r="B177" s="103" t="s">
        <v>88</v>
      </c>
      <c r="C177" s="103" t="s">
        <v>89</v>
      </c>
      <c r="D177" s="103" t="s">
        <v>170</v>
      </c>
      <c r="E177" s="111"/>
      <c r="F177" s="103" t="s">
        <v>409</v>
      </c>
      <c r="G177" s="103" t="s">
        <v>184</v>
      </c>
      <c r="H177" s="103" t="s">
        <v>388</v>
      </c>
      <c r="I177" s="103" t="s">
        <v>92</v>
      </c>
      <c r="J177" s="215">
        <v>510.88</v>
      </c>
      <c r="K177" s="216" t="s">
        <v>88</v>
      </c>
    </row>
    <row r="178" spans="1:11" x14ac:dyDescent="0.25">
      <c r="A178" s="103" t="s">
        <v>830</v>
      </c>
      <c r="B178" s="103" t="s">
        <v>88</v>
      </c>
      <c r="C178" s="103" t="s">
        <v>89</v>
      </c>
      <c r="D178" s="103" t="s">
        <v>170</v>
      </c>
      <c r="E178" s="103" t="s">
        <v>409</v>
      </c>
      <c r="F178" s="103" t="s">
        <v>409</v>
      </c>
      <c r="G178" s="103" t="s">
        <v>131</v>
      </c>
      <c r="H178" s="103" t="s">
        <v>389</v>
      </c>
      <c r="I178" s="103" t="s">
        <v>92</v>
      </c>
      <c r="J178" s="215">
        <v>34.46</v>
      </c>
      <c r="K178" s="216" t="s">
        <v>88</v>
      </c>
    </row>
    <row r="179" spans="1:11" x14ac:dyDescent="0.25">
      <c r="A179" s="103" t="s">
        <v>828</v>
      </c>
      <c r="B179" s="103" t="s">
        <v>88</v>
      </c>
      <c r="C179" s="103" t="s">
        <v>89</v>
      </c>
      <c r="D179" s="103" t="s">
        <v>170</v>
      </c>
      <c r="E179" s="103" t="s">
        <v>409</v>
      </c>
      <c r="F179" s="103" t="s">
        <v>409</v>
      </c>
      <c r="G179" s="103" t="s">
        <v>131</v>
      </c>
      <c r="H179" s="103" t="s">
        <v>389</v>
      </c>
      <c r="I179" s="103" t="s">
        <v>92</v>
      </c>
      <c r="J179" s="215">
        <v>17.23</v>
      </c>
      <c r="K179" s="216" t="s">
        <v>88</v>
      </c>
    </row>
    <row r="180" spans="1:11" x14ac:dyDescent="0.25">
      <c r="A180" s="103" t="s">
        <v>829</v>
      </c>
      <c r="B180" s="103" t="s">
        <v>88</v>
      </c>
      <c r="C180" s="103" t="s">
        <v>89</v>
      </c>
      <c r="D180" s="103" t="s">
        <v>170</v>
      </c>
      <c r="E180" s="103" t="s">
        <v>409</v>
      </c>
      <c r="F180" s="103" t="s">
        <v>409</v>
      </c>
      <c r="G180" s="103" t="s">
        <v>131</v>
      </c>
      <c r="H180" s="103" t="s">
        <v>389</v>
      </c>
      <c r="I180" s="103" t="s">
        <v>92</v>
      </c>
      <c r="J180" s="215">
        <v>34.46</v>
      </c>
      <c r="K180" s="216" t="s">
        <v>88</v>
      </c>
    </row>
    <row r="181" spans="1:11" x14ac:dyDescent="0.25">
      <c r="A181" s="103" t="s">
        <v>825</v>
      </c>
      <c r="B181" s="103" t="s">
        <v>88</v>
      </c>
      <c r="C181" s="103" t="s">
        <v>89</v>
      </c>
      <c r="D181" s="103" t="s">
        <v>170</v>
      </c>
      <c r="E181" s="103" t="s">
        <v>409</v>
      </c>
      <c r="F181" s="103" t="s">
        <v>409</v>
      </c>
      <c r="G181" s="103" t="s">
        <v>131</v>
      </c>
      <c r="H181" s="103" t="s">
        <v>389</v>
      </c>
      <c r="I181" s="103" t="s">
        <v>92</v>
      </c>
      <c r="J181" s="215">
        <v>51.69</v>
      </c>
      <c r="K181" s="216" t="s">
        <v>88</v>
      </c>
    </row>
    <row r="182" spans="1:11" x14ac:dyDescent="0.25">
      <c r="A182" s="103" t="s">
        <v>827</v>
      </c>
      <c r="B182" s="103" t="s">
        <v>88</v>
      </c>
      <c r="C182" s="103" t="s">
        <v>89</v>
      </c>
      <c r="D182" s="103" t="s">
        <v>170</v>
      </c>
      <c r="E182" s="103" t="s">
        <v>409</v>
      </c>
      <c r="F182" s="103" t="s">
        <v>409</v>
      </c>
      <c r="G182" s="103" t="s">
        <v>127</v>
      </c>
      <c r="H182" s="103" t="s">
        <v>391</v>
      </c>
      <c r="I182" s="103" t="s">
        <v>92</v>
      </c>
      <c r="J182" s="215">
        <v>2819.51</v>
      </c>
      <c r="K182" s="216" t="s">
        <v>88</v>
      </c>
    </row>
    <row r="183" spans="1:11" x14ac:dyDescent="0.25">
      <c r="A183" s="103" t="s">
        <v>830</v>
      </c>
      <c r="B183" s="103" t="s">
        <v>88</v>
      </c>
      <c r="C183" s="103" t="s">
        <v>89</v>
      </c>
      <c r="D183" s="103" t="s">
        <v>170</v>
      </c>
      <c r="E183" s="103" t="s">
        <v>409</v>
      </c>
      <c r="F183" s="103" t="s">
        <v>409</v>
      </c>
      <c r="G183" s="103" t="s">
        <v>127</v>
      </c>
      <c r="H183" s="103" t="s">
        <v>391</v>
      </c>
      <c r="I183" s="103" t="s">
        <v>92</v>
      </c>
      <c r="J183" s="215">
        <v>2887.45</v>
      </c>
      <c r="K183" s="216" t="s">
        <v>88</v>
      </c>
    </row>
    <row r="184" spans="1:11" x14ac:dyDescent="0.25">
      <c r="A184" s="103" t="s">
        <v>828</v>
      </c>
      <c r="B184" s="103" t="s">
        <v>88</v>
      </c>
      <c r="C184" s="103" t="s">
        <v>89</v>
      </c>
      <c r="D184" s="103" t="s">
        <v>170</v>
      </c>
      <c r="E184" s="103" t="s">
        <v>409</v>
      </c>
      <c r="F184" s="103" t="s">
        <v>409</v>
      </c>
      <c r="G184" s="103" t="s">
        <v>127</v>
      </c>
      <c r="H184" s="103" t="s">
        <v>391</v>
      </c>
      <c r="I184" s="103" t="s">
        <v>92</v>
      </c>
      <c r="J184" s="215">
        <v>2545.77</v>
      </c>
      <c r="K184" s="216" t="s">
        <v>88</v>
      </c>
    </row>
    <row r="185" spans="1:11" x14ac:dyDescent="0.25">
      <c r="A185" s="103" t="s">
        <v>829</v>
      </c>
      <c r="B185" s="103" t="s">
        <v>88</v>
      </c>
      <c r="C185" s="103" t="s">
        <v>89</v>
      </c>
      <c r="D185" s="103" t="s">
        <v>170</v>
      </c>
      <c r="E185" s="103" t="s">
        <v>409</v>
      </c>
      <c r="F185" s="103" t="s">
        <v>409</v>
      </c>
      <c r="G185" s="103" t="s">
        <v>127</v>
      </c>
      <c r="H185" s="103" t="s">
        <v>391</v>
      </c>
      <c r="I185" s="103" t="s">
        <v>92</v>
      </c>
      <c r="J185" s="215">
        <v>1732.47</v>
      </c>
      <c r="K185" s="216" t="s">
        <v>88</v>
      </c>
    </row>
    <row r="186" spans="1:11" x14ac:dyDescent="0.25">
      <c r="A186" s="103" t="s">
        <v>825</v>
      </c>
      <c r="B186" s="103" t="s">
        <v>88</v>
      </c>
      <c r="C186" s="103" t="s">
        <v>89</v>
      </c>
      <c r="D186" s="103" t="s">
        <v>170</v>
      </c>
      <c r="E186" s="103" t="s">
        <v>409</v>
      </c>
      <c r="F186" s="103" t="s">
        <v>409</v>
      </c>
      <c r="G186" s="103" t="s">
        <v>127</v>
      </c>
      <c r="H186" s="103" t="s">
        <v>391</v>
      </c>
      <c r="I186" s="103" t="s">
        <v>92</v>
      </c>
      <c r="J186" s="215">
        <v>4382.13</v>
      </c>
      <c r="K186" s="216" t="s">
        <v>88</v>
      </c>
    </row>
    <row r="187" spans="1:11" x14ac:dyDescent="0.25">
      <c r="A187" s="103" t="s">
        <v>826</v>
      </c>
      <c r="B187" s="103" t="s">
        <v>88</v>
      </c>
      <c r="C187" s="103" t="s">
        <v>89</v>
      </c>
      <c r="D187" s="103" t="s">
        <v>170</v>
      </c>
      <c r="E187" s="103" t="s">
        <v>409</v>
      </c>
      <c r="F187" s="103" t="s">
        <v>409</v>
      </c>
      <c r="G187" s="103" t="s">
        <v>127</v>
      </c>
      <c r="H187" s="103" t="s">
        <v>391</v>
      </c>
      <c r="I187" s="103" t="s">
        <v>92</v>
      </c>
      <c r="J187" s="215">
        <v>3736.7</v>
      </c>
      <c r="K187" s="216" t="s">
        <v>88</v>
      </c>
    </row>
    <row r="188" spans="1:11" x14ac:dyDescent="0.25">
      <c r="A188" s="103" t="s">
        <v>829</v>
      </c>
      <c r="B188" s="103" t="s">
        <v>88</v>
      </c>
      <c r="C188" s="103" t="s">
        <v>89</v>
      </c>
      <c r="D188" s="103" t="s">
        <v>410</v>
      </c>
      <c r="E188" s="103" t="s">
        <v>411</v>
      </c>
      <c r="F188" s="103" t="s">
        <v>411</v>
      </c>
      <c r="G188" s="103" t="s">
        <v>199</v>
      </c>
      <c r="H188" s="103" t="s">
        <v>298</v>
      </c>
      <c r="I188" s="103" t="s">
        <v>92</v>
      </c>
      <c r="J188" s="215">
        <v>682.92</v>
      </c>
      <c r="K188" s="216" t="s">
        <v>88</v>
      </c>
    </row>
    <row r="189" spans="1:11" x14ac:dyDescent="0.25">
      <c r="A189" s="103" t="s">
        <v>825</v>
      </c>
      <c r="B189" s="103" t="s">
        <v>88</v>
      </c>
      <c r="C189" s="103" t="s">
        <v>89</v>
      </c>
      <c r="D189" s="103" t="s">
        <v>410</v>
      </c>
      <c r="E189" s="103" t="s">
        <v>411</v>
      </c>
      <c r="F189" s="103" t="s">
        <v>411</v>
      </c>
      <c r="G189" s="103" t="s">
        <v>199</v>
      </c>
      <c r="H189" s="103" t="s">
        <v>298</v>
      </c>
      <c r="I189" s="103" t="s">
        <v>92</v>
      </c>
      <c r="J189" s="215">
        <v>2116.42</v>
      </c>
      <c r="K189" s="216" t="s">
        <v>88</v>
      </c>
    </row>
    <row r="190" spans="1:11" x14ac:dyDescent="0.25">
      <c r="A190" s="103" t="s">
        <v>825</v>
      </c>
      <c r="B190" s="103" t="s">
        <v>88</v>
      </c>
      <c r="C190" s="103" t="s">
        <v>89</v>
      </c>
      <c r="D190" s="103" t="s">
        <v>410</v>
      </c>
      <c r="E190" s="111"/>
      <c r="F190" s="103" t="s">
        <v>411</v>
      </c>
      <c r="G190" s="103" t="s">
        <v>199</v>
      </c>
      <c r="H190" s="103" t="s">
        <v>298</v>
      </c>
      <c r="I190" s="103" t="s">
        <v>92</v>
      </c>
      <c r="J190" s="215">
        <v>-352.18</v>
      </c>
      <c r="K190" s="216" t="s">
        <v>88</v>
      </c>
    </row>
    <row r="191" spans="1:11" x14ac:dyDescent="0.25">
      <c r="A191" s="103" t="s">
        <v>825</v>
      </c>
      <c r="B191" s="103" t="s">
        <v>88</v>
      </c>
      <c r="C191" s="103" t="s">
        <v>89</v>
      </c>
      <c r="D191" s="103" t="s">
        <v>410</v>
      </c>
      <c r="E191" s="103" t="s">
        <v>411</v>
      </c>
      <c r="F191" s="103" t="s">
        <v>411</v>
      </c>
      <c r="G191" s="103" t="s">
        <v>197</v>
      </c>
      <c r="H191" s="103" t="s">
        <v>303</v>
      </c>
      <c r="I191" s="103" t="s">
        <v>92</v>
      </c>
      <c r="J191" s="215">
        <v>126.38</v>
      </c>
      <c r="K191" s="216" t="s">
        <v>88</v>
      </c>
    </row>
    <row r="192" spans="1:11" x14ac:dyDescent="0.25">
      <c r="A192" s="103" t="s">
        <v>829</v>
      </c>
      <c r="B192" s="103" t="s">
        <v>88</v>
      </c>
      <c r="C192" s="103" t="s">
        <v>89</v>
      </c>
      <c r="D192" s="103" t="s">
        <v>410</v>
      </c>
      <c r="E192" s="103" t="s">
        <v>411</v>
      </c>
      <c r="F192" s="103" t="s">
        <v>411</v>
      </c>
      <c r="G192" s="103" t="s">
        <v>181</v>
      </c>
      <c r="H192" s="103" t="s">
        <v>304</v>
      </c>
      <c r="I192" s="103" t="s">
        <v>92</v>
      </c>
      <c r="J192" s="215">
        <v>116.94</v>
      </c>
      <c r="K192" s="216" t="s">
        <v>88</v>
      </c>
    </row>
    <row r="193" spans="1:11" x14ac:dyDescent="0.25">
      <c r="A193" s="103" t="s">
        <v>825</v>
      </c>
      <c r="B193" s="103" t="s">
        <v>88</v>
      </c>
      <c r="C193" s="103" t="s">
        <v>89</v>
      </c>
      <c r="D193" s="103" t="s">
        <v>410</v>
      </c>
      <c r="E193" s="103" t="s">
        <v>411</v>
      </c>
      <c r="F193" s="103" t="s">
        <v>411</v>
      </c>
      <c r="G193" s="103" t="s">
        <v>181</v>
      </c>
      <c r="H193" s="103" t="s">
        <v>304</v>
      </c>
      <c r="I193" s="103" t="s">
        <v>92</v>
      </c>
      <c r="J193" s="215">
        <v>6909.6</v>
      </c>
      <c r="K193" s="216" t="s">
        <v>88</v>
      </c>
    </row>
    <row r="194" spans="1:11" x14ac:dyDescent="0.25">
      <c r="A194" s="103" t="s">
        <v>829</v>
      </c>
      <c r="B194" s="103" t="s">
        <v>88</v>
      </c>
      <c r="C194" s="103" t="s">
        <v>89</v>
      </c>
      <c r="D194" s="103" t="s">
        <v>410</v>
      </c>
      <c r="E194" s="103" t="s">
        <v>411</v>
      </c>
      <c r="F194" s="103" t="s">
        <v>411</v>
      </c>
      <c r="G194" s="103" t="s">
        <v>643</v>
      </c>
      <c r="H194" s="103" t="s">
        <v>644</v>
      </c>
      <c r="I194" s="103" t="s">
        <v>92</v>
      </c>
      <c r="J194" s="215">
        <v>654.72</v>
      </c>
      <c r="K194" s="216" t="s">
        <v>88</v>
      </c>
    </row>
    <row r="195" spans="1:11" x14ac:dyDescent="0.25">
      <c r="A195" s="103" t="s">
        <v>829</v>
      </c>
      <c r="B195" s="103" t="s">
        <v>88</v>
      </c>
      <c r="C195" s="103" t="s">
        <v>89</v>
      </c>
      <c r="D195" s="103" t="s">
        <v>410</v>
      </c>
      <c r="E195" s="111"/>
      <c r="F195" s="103" t="s">
        <v>411</v>
      </c>
      <c r="G195" s="103" t="s">
        <v>643</v>
      </c>
      <c r="H195" s="103" t="s">
        <v>644</v>
      </c>
      <c r="I195" s="103" t="s">
        <v>92</v>
      </c>
      <c r="J195" s="215">
        <v>-178.67</v>
      </c>
      <c r="K195" s="216" t="s">
        <v>88</v>
      </c>
    </row>
    <row r="196" spans="1:11" x14ac:dyDescent="0.25">
      <c r="A196" s="103" t="s">
        <v>825</v>
      </c>
      <c r="B196" s="103" t="s">
        <v>88</v>
      </c>
      <c r="C196" s="103" t="s">
        <v>89</v>
      </c>
      <c r="D196" s="103" t="s">
        <v>410</v>
      </c>
      <c r="E196" s="103" t="s">
        <v>411</v>
      </c>
      <c r="F196" s="103" t="s">
        <v>411</v>
      </c>
      <c r="G196" s="103" t="s">
        <v>752</v>
      </c>
      <c r="H196" s="103" t="s">
        <v>753</v>
      </c>
      <c r="I196" s="103" t="s">
        <v>92</v>
      </c>
      <c r="J196" s="215">
        <v>796.4</v>
      </c>
      <c r="K196" s="216" t="s">
        <v>88</v>
      </c>
    </row>
    <row r="197" spans="1:11" x14ac:dyDescent="0.25">
      <c r="A197" s="103" t="s">
        <v>827</v>
      </c>
      <c r="B197" s="103" t="s">
        <v>88</v>
      </c>
      <c r="C197" s="103" t="s">
        <v>89</v>
      </c>
      <c r="D197" s="103" t="s">
        <v>410</v>
      </c>
      <c r="E197" s="103" t="s">
        <v>411</v>
      </c>
      <c r="F197" s="103" t="s">
        <v>411</v>
      </c>
      <c r="G197" s="103" t="s">
        <v>157</v>
      </c>
      <c r="H197" s="103" t="s">
        <v>310</v>
      </c>
      <c r="I197" s="103" t="s">
        <v>92</v>
      </c>
      <c r="J197" s="215">
        <v>192.69</v>
      </c>
      <c r="K197" s="216" t="s">
        <v>88</v>
      </c>
    </row>
    <row r="198" spans="1:11" x14ac:dyDescent="0.25">
      <c r="A198" s="103" t="s">
        <v>827</v>
      </c>
      <c r="B198" s="103" t="s">
        <v>88</v>
      </c>
      <c r="C198" s="103" t="s">
        <v>89</v>
      </c>
      <c r="D198" s="103" t="s">
        <v>410</v>
      </c>
      <c r="E198" s="111"/>
      <c r="F198" s="103" t="s">
        <v>411</v>
      </c>
      <c r="G198" s="103" t="s">
        <v>157</v>
      </c>
      <c r="H198" s="103" t="s">
        <v>310</v>
      </c>
      <c r="I198" s="103" t="s">
        <v>92</v>
      </c>
      <c r="J198" s="215">
        <v>-192</v>
      </c>
      <c r="K198" s="216" t="s">
        <v>88</v>
      </c>
    </row>
    <row r="199" spans="1:11" x14ac:dyDescent="0.25">
      <c r="A199" s="103" t="s">
        <v>828</v>
      </c>
      <c r="B199" s="103" t="s">
        <v>88</v>
      </c>
      <c r="C199" s="103" t="s">
        <v>89</v>
      </c>
      <c r="D199" s="103" t="s">
        <v>410</v>
      </c>
      <c r="E199" s="103" t="s">
        <v>411</v>
      </c>
      <c r="F199" s="103" t="s">
        <v>411</v>
      </c>
      <c r="G199" s="103" t="s">
        <v>157</v>
      </c>
      <c r="H199" s="103" t="s">
        <v>310</v>
      </c>
      <c r="I199" s="103" t="s">
        <v>92</v>
      </c>
      <c r="J199" s="215">
        <v>167.53</v>
      </c>
      <c r="K199" s="216" t="s">
        <v>88</v>
      </c>
    </row>
    <row r="200" spans="1:11" x14ac:dyDescent="0.25">
      <c r="A200" s="103" t="s">
        <v>828</v>
      </c>
      <c r="B200" s="103" t="s">
        <v>88</v>
      </c>
      <c r="C200" s="103" t="s">
        <v>89</v>
      </c>
      <c r="D200" s="103" t="s">
        <v>410</v>
      </c>
      <c r="E200" s="111"/>
      <c r="F200" s="103" t="s">
        <v>411</v>
      </c>
      <c r="G200" s="103" t="s">
        <v>157</v>
      </c>
      <c r="H200" s="103" t="s">
        <v>310</v>
      </c>
      <c r="I200" s="103" t="s">
        <v>92</v>
      </c>
      <c r="J200" s="215">
        <v>-166.93</v>
      </c>
      <c r="K200" s="216" t="s">
        <v>88</v>
      </c>
    </row>
    <row r="201" spans="1:11" x14ac:dyDescent="0.25">
      <c r="A201" s="103" t="s">
        <v>825</v>
      </c>
      <c r="B201" s="103" t="s">
        <v>88</v>
      </c>
      <c r="C201" s="103" t="s">
        <v>89</v>
      </c>
      <c r="D201" s="103" t="s">
        <v>410</v>
      </c>
      <c r="E201" s="103" t="s">
        <v>411</v>
      </c>
      <c r="F201" s="103" t="s">
        <v>411</v>
      </c>
      <c r="G201" s="103" t="s">
        <v>157</v>
      </c>
      <c r="H201" s="103" t="s">
        <v>310</v>
      </c>
      <c r="I201" s="103" t="s">
        <v>92</v>
      </c>
      <c r="J201" s="215">
        <v>663.71</v>
      </c>
      <c r="K201" s="216" t="s">
        <v>88</v>
      </c>
    </row>
    <row r="202" spans="1:11" x14ac:dyDescent="0.25">
      <c r="A202" s="103" t="s">
        <v>825</v>
      </c>
      <c r="B202" s="103" t="s">
        <v>88</v>
      </c>
      <c r="C202" s="103" t="s">
        <v>89</v>
      </c>
      <c r="D202" s="103" t="s">
        <v>410</v>
      </c>
      <c r="E202" s="111"/>
      <c r="F202" s="103" t="s">
        <v>411</v>
      </c>
      <c r="G202" s="103" t="s">
        <v>157</v>
      </c>
      <c r="H202" s="103" t="s">
        <v>310</v>
      </c>
      <c r="I202" s="103" t="s">
        <v>92</v>
      </c>
      <c r="J202" s="215">
        <v>-661.08</v>
      </c>
      <c r="K202" s="216" t="s">
        <v>88</v>
      </c>
    </row>
    <row r="203" spans="1:11" x14ac:dyDescent="0.25">
      <c r="A203" s="103" t="s">
        <v>826</v>
      </c>
      <c r="B203" s="103" t="s">
        <v>88</v>
      </c>
      <c r="C203" s="103" t="s">
        <v>89</v>
      </c>
      <c r="D203" s="103" t="s">
        <v>410</v>
      </c>
      <c r="E203" s="103" t="s">
        <v>411</v>
      </c>
      <c r="F203" s="103" t="s">
        <v>411</v>
      </c>
      <c r="G203" s="103" t="s">
        <v>157</v>
      </c>
      <c r="H203" s="103" t="s">
        <v>310</v>
      </c>
      <c r="I203" s="103" t="s">
        <v>92</v>
      </c>
      <c r="J203" s="215">
        <v>385.38</v>
      </c>
      <c r="K203" s="216" t="s">
        <v>88</v>
      </c>
    </row>
    <row r="204" spans="1:11" x14ac:dyDescent="0.25">
      <c r="A204" s="103" t="s">
        <v>826</v>
      </c>
      <c r="B204" s="103" t="s">
        <v>88</v>
      </c>
      <c r="C204" s="103" t="s">
        <v>89</v>
      </c>
      <c r="D204" s="103" t="s">
        <v>410</v>
      </c>
      <c r="E204" s="111"/>
      <c r="F204" s="103" t="s">
        <v>411</v>
      </c>
      <c r="G204" s="103" t="s">
        <v>157</v>
      </c>
      <c r="H204" s="103" t="s">
        <v>310</v>
      </c>
      <c r="I204" s="103" t="s">
        <v>92</v>
      </c>
      <c r="J204" s="215">
        <v>-383.97</v>
      </c>
      <c r="K204" s="216" t="s">
        <v>88</v>
      </c>
    </row>
    <row r="205" spans="1:11" x14ac:dyDescent="0.25">
      <c r="A205" s="103" t="s">
        <v>825</v>
      </c>
      <c r="B205" s="103" t="s">
        <v>88</v>
      </c>
      <c r="C205" s="103" t="s">
        <v>89</v>
      </c>
      <c r="D205" s="103" t="s">
        <v>410</v>
      </c>
      <c r="E205" s="103" t="s">
        <v>411</v>
      </c>
      <c r="F205" s="103" t="s">
        <v>411</v>
      </c>
      <c r="G205" s="103" t="s">
        <v>192</v>
      </c>
      <c r="H205" s="103" t="s">
        <v>316</v>
      </c>
      <c r="I205" s="103" t="s">
        <v>92</v>
      </c>
      <c r="J205" s="215">
        <v>26.18</v>
      </c>
      <c r="K205" s="216" t="s">
        <v>88</v>
      </c>
    </row>
    <row r="206" spans="1:11" x14ac:dyDescent="0.25">
      <c r="A206" s="103" t="s">
        <v>828</v>
      </c>
      <c r="B206" s="103" t="s">
        <v>88</v>
      </c>
      <c r="C206" s="103" t="s">
        <v>89</v>
      </c>
      <c r="D206" s="103" t="s">
        <v>410</v>
      </c>
      <c r="E206" s="103" t="s">
        <v>411</v>
      </c>
      <c r="F206" s="103" t="s">
        <v>411</v>
      </c>
      <c r="G206" s="103" t="s">
        <v>177</v>
      </c>
      <c r="H206" s="103" t="s">
        <v>317</v>
      </c>
      <c r="I206" s="103" t="s">
        <v>92</v>
      </c>
      <c r="J206" s="215">
        <v>250.28</v>
      </c>
      <c r="K206" s="216" t="s">
        <v>88</v>
      </c>
    </row>
    <row r="207" spans="1:11" x14ac:dyDescent="0.25">
      <c r="A207" s="103" t="s">
        <v>825</v>
      </c>
      <c r="B207" s="103" t="s">
        <v>88</v>
      </c>
      <c r="C207" s="103" t="s">
        <v>89</v>
      </c>
      <c r="D207" s="103" t="s">
        <v>410</v>
      </c>
      <c r="E207" s="103" t="s">
        <v>411</v>
      </c>
      <c r="F207" s="103" t="s">
        <v>411</v>
      </c>
      <c r="G207" s="103" t="s">
        <v>177</v>
      </c>
      <c r="H207" s="103" t="s">
        <v>317</v>
      </c>
      <c r="I207" s="103" t="s">
        <v>92</v>
      </c>
      <c r="J207" s="215">
        <v>504.72</v>
      </c>
      <c r="K207" s="216" t="s">
        <v>88</v>
      </c>
    </row>
    <row r="208" spans="1:11" x14ac:dyDescent="0.25">
      <c r="A208" s="103" t="s">
        <v>827</v>
      </c>
      <c r="B208" s="103" t="s">
        <v>88</v>
      </c>
      <c r="C208" s="103" t="s">
        <v>89</v>
      </c>
      <c r="D208" s="103" t="s">
        <v>410</v>
      </c>
      <c r="E208" s="103" t="s">
        <v>411</v>
      </c>
      <c r="F208" s="103" t="s">
        <v>411</v>
      </c>
      <c r="G208" s="103" t="s">
        <v>156</v>
      </c>
      <c r="H208" s="103" t="s">
        <v>645</v>
      </c>
      <c r="I208" s="103" t="s">
        <v>92</v>
      </c>
      <c r="J208" s="215">
        <v>345.1</v>
      </c>
      <c r="K208" s="216" t="s">
        <v>88</v>
      </c>
    </row>
    <row r="209" spans="1:11" x14ac:dyDescent="0.25">
      <c r="A209" s="103" t="s">
        <v>829</v>
      </c>
      <c r="B209" s="103" t="s">
        <v>88</v>
      </c>
      <c r="C209" s="103" t="s">
        <v>89</v>
      </c>
      <c r="D209" s="103" t="s">
        <v>410</v>
      </c>
      <c r="E209" s="103" t="s">
        <v>411</v>
      </c>
      <c r="F209" s="103" t="s">
        <v>411</v>
      </c>
      <c r="G209" s="103" t="s">
        <v>156</v>
      </c>
      <c r="H209" s="103" t="s">
        <v>645</v>
      </c>
      <c r="I209" s="103" t="s">
        <v>92</v>
      </c>
      <c r="J209" s="215">
        <v>79.52</v>
      </c>
      <c r="K209" s="216" t="s">
        <v>88</v>
      </c>
    </row>
    <row r="210" spans="1:11" x14ac:dyDescent="0.25">
      <c r="A210" s="103" t="s">
        <v>825</v>
      </c>
      <c r="B210" s="103" t="s">
        <v>88</v>
      </c>
      <c r="C210" s="103" t="s">
        <v>89</v>
      </c>
      <c r="D210" s="103" t="s">
        <v>410</v>
      </c>
      <c r="E210" s="103" t="s">
        <v>411</v>
      </c>
      <c r="F210" s="103" t="s">
        <v>411</v>
      </c>
      <c r="G210" s="103" t="s">
        <v>156</v>
      </c>
      <c r="H210" s="103" t="s">
        <v>645</v>
      </c>
      <c r="I210" s="103" t="s">
        <v>92</v>
      </c>
      <c r="J210" s="215">
        <v>119.28</v>
      </c>
      <c r="K210" s="216" t="s">
        <v>88</v>
      </c>
    </row>
    <row r="211" spans="1:11" x14ac:dyDescent="0.25">
      <c r="A211" s="103" t="s">
        <v>825</v>
      </c>
      <c r="B211" s="103" t="s">
        <v>88</v>
      </c>
      <c r="C211" s="103" t="s">
        <v>89</v>
      </c>
      <c r="D211" s="103" t="s">
        <v>410</v>
      </c>
      <c r="E211" s="111"/>
      <c r="F211" s="103" t="s">
        <v>411</v>
      </c>
      <c r="G211" s="103" t="s">
        <v>156</v>
      </c>
      <c r="H211" s="103" t="s">
        <v>645</v>
      </c>
      <c r="I211" s="103" t="s">
        <v>92</v>
      </c>
      <c r="J211" s="215">
        <v>-118.68</v>
      </c>
      <c r="K211" s="216" t="s">
        <v>88</v>
      </c>
    </row>
    <row r="212" spans="1:11" x14ac:dyDescent="0.25">
      <c r="A212" s="103" t="s">
        <v>826</v>
      </c>
      <c r="B212" s="103" t="s">
        <v>88</v>
      </c>
      <c r="C212" s="103" t="s">
        <v>89</v>
      </c>
      <c r="D212" s="103" t="s">
        <v>410</v>
      </c>
      <c r="E212" s="103" t="s">
        <v>411</v>
      </c>
      <c r="F212" s="103" t="s">
        <v>411</v>
      </c>
      <c r="G212" s="103" t="s">
        <v>156</v>
      </c>
      <c r="H212" s="103" t="s">
        <v>645</v>
      </c>
      <c r="I212" s="103" t="s">
        <v>92</v>
      </c>
      <c r="J212" s="215">
        <v>384.86</v>
      </c>
      <c r="K212" s="216" t="s">
        <v>88</v>
      </c>
    </row>
    <row r="213" spans="1:11" x14ac:dyDescent="0.25">
      <c r="A213" s="103" t="s">
        <v>829</v>
      </c>
      <c r="B213" s="103" t="s">
        <v>88</v>
      </c>
      <c r="C213" s="103" t="s">
        <v>89</v>
      </c>
      <c r="D213" s="103" t="s">
        <v>410</v>
      </c>
      <c r="E213" s="103" t="s">
        <v>411</v>
      </c>
      <c r="F213" s="103" t="s">
        <v>411</v>
      </c>
      <c r="G213" s="103" t="s">
        <v>462</v>
      </c>
      <c r="H213" s="103" t="s">
        <v>463</v>
      </c>
      <c r="I213" s="103" t="s">
        <v>92</v>
      </c>
      <c r="J213" s="215">
        <v>42.1</v>
      </c>
      <c r="K213" s="216" t="s">
        <v>88</v>
      </c>
    </row>
    <row r="214" spans="1:11" x14ac:dyDescent="0.25">
      <c r="A214" s="103" t="s">
        <v>829</v>
      </c>
      <c r="B214" s="103" t="s">
        <v>88</v>
      </c>
      <c r="C214" s="103" t="s">
        <v>89</v>
      </c>
      <c r="D214" s="103" t="s">
        <v>410</v>
      </c>
      <c r="E214" s="111"/>
      <c r="F214" s="103" t="s">
        <v>411</v>
      </c>
      <c r="G214" s="103" t="s">
        <v>462</v>
      </c>
      <c r="H214" s="103" t="s">
        <v>463</v>
      </c>
      <c r="I214" s="103" t="s">
        <v>92</v>
      </c>
      <c r="J214" s="215">
        <v>-11.49</v>
      </c>
      <c r="K214" s="216" t="s">
        <v>88</v>
      </c>
    </row>
    <row r="215" spans="1:11" x14ac:dyDescent="0.25">
      <c r="A215" s="103" t="s">
        <v>830</v>
      </c>
      <c r="B215" s="103" t="s">
        <v>88</v>
      </c>
      <c r="C215" s="103" t="s">
        <v>89</v>
      </c>
      <c r="D215" s="103" t="s">
        <v>410</v>
      </c>
      <c r="E215" s="103" t="s">
        <v>411</v>
      </c>
      <c r="F215" s="103" t="s">
        <v>411</v>
      </c>
      <c r="G215" s="103" t="s">
        <v>116</v>
      </c>
      <c r="H215" s="103" t="s">
        <v>400</v>
      </c>
      <c r="I215" s="103" t="s">
        <v>92</v>
      </c>
      <c r="J215" s="215">
        <v>56.54</v>
      </c>
      <c r="K215" s="216" t="s">
        <v>88</v>
      </c>
    </row>
    <row r="216" spans="1:11" x14ac:dyDescent="0.25">
      <c r="A216" s="103" t="s">
        <v>830</v>
      </c>
      <c r="B216" s="103" t="s">
        <v>88</v>
      </c>
      <c r="C216" s="103" t="s">
        <v>89</v>
      </c>
      <c r="D216" s="103" t="s">
        <v>410</v>
      </c>
      <c r="E216" s="111"/>
      <c r="F216" s="103" t="s">
        <v>411</v>
      </c>
      <c r="G216" s="103" t="s">
        <v>116</v>
      </c>
      <c r="H216" s="103" t="s">
        <v>400</v>
      </c>
      <c r="I216" s="103" t="s">
        <v>92</v>
      </c>
      <c r="J216" s="215">
        <v>-28.26</v>
      </c>
      <c r="K216" s="216" t="s">
        <v>88</v>
      </c>
    </row>
    <row r="217" spans="1:11" x14ac:dyDescent="0.25">
      <c r="A217" s="103" t="s">
        <v>829</v>
      </c>
      <c r="B217" s="103" t="s">
        <v>88</v>
      </c>
      <c r="C217" s="103" t="s">
        <v>89</v>
      </c>
      <c r="D217" s="103" t="s">
        <v>410</v>
      </c>
      <c r="E217" s="103" t="s">
        <v>411</v>
      </c>
      <c r="F217" s="103" t="s">
        <v>411</v>
      </c>
      <c r="G217" s="103" t="s">
        <v>116</v>
      </c>
      <c r="H217" s="103" t="s">
        <v>400</v>
      </c>
      <c r="I217" s="103" t="s">
        <v>92</v>
      </c>
      <c r="J217" s="215">
        <v>1017.72</v>
      </c>
      <c r="K217" s="216" t="s">
        <v>88</v>
      </c>
    </row>
    <row r="218" spans="1:11" x14ac:dyDescent="0.25">
      <c r="A218" s="103" t="s">
        <v>829</v>
      </c>
      <c r="B218" s="103" t="s">
        <v>88</v>
      </c>
      <c r="C218" s="103" t="s">
        <v>89</v>
      </c>
      <c r="D218" s="103" t="s">
        <v>410</v>
      </c>
      <c r="E218" s="111"/>
      <c r="F218" s="103" t="s">
        <v>411</v>
      </c>
      <c r="G218" s="103" t="s">
        <v>116</v>
      </c>
      <c r="H218" s="103" t="s">
        <v>400</v>
      </c>
      <c r="I218" s="103" t="s">
        <v>92</v>
      </c>
      <c r="J218" s="215">
        <v>-508.86</v>
      </c>
      <c r="K218" s="216" t="s">
        <v>88</v>
      </c>
    </row>
    <row r="219" spans="1:11" x14ac:dyDescent="0.25">
      <c r="A219" s="103" t="s">
        <v>829</v>
      </c>
      <c r="B219" s="103" t="s">
        <v>88</v>
      </c>
      <c r="C219" s="103" t="s">
        <v>89</v>
      </c>
      <c r="D219" s="103" t="s">
        <v>410</v>
      </c>
      <c r="E219" s="103" t="s">
        <v>411</v>
      </c>
      <c r="F219" s="103" t="s">
        <v>411</v>
      </c>
      <c r="G219" s="103" t="s">
        <v>112</v>
      </c>
      <c r="H219" s="103" t="s">
        <v>334</v>
      </c>
      <c r="I219" s="103" t="s">
        <v>92</v>
      </c>
      <c r="J219" s="215">
        <v>1174</v>
      </c>
      <c r="K219" s="216" t="s">
        <v>88</v>
      </c>
    </row>
    <row r="220" spans="1:11" x14ac:dyDescent="0.25">
      <c r="A220" s="103" t="s">
        <v>829</v>
      </c>
      <c r="B220" s="103" t="s">
        <v>88</v>
      </c>
      <c r="C220" s="103" t="s">
        <v>89</v>
      </c>
      <c r="D220" s="103" t="s">
        <v>410</v>
      </c>
      <c r="E220" s="111"/>
      <c r="F220" s="103" t="s">
        <v>411</v>
      </c>
      <c r="G220" s="103" t="s">
        <v>112</v>
      </c>
      <c r="H220" s="103" t="s">
        <v>334</v>
      </c>
      <c r="I220" s="103" t="s">
        <v>92</v>
      </c>
      <c r="J220" s="215">
        <v>-587</v>
      </c>
      <c r="K220" s="216" t="s">
        <v>88</v>
      </c>
    </row>
    <row r="221" spans="1:11" x14ac:dyDescent="0.25">
      <c r="A221" s="103" t="s">
        <v>827</v>
      </c>
      <c r="B221" s="103" t="s">
        <v>88</v>
      </c>
      <c r="C221" s="103" t="s">
        <v>89</v>
      </c>
      <c r="D221" s="103" t="s">
        <v>410</v>
      </c>
      <c r="E221" s="103" t="s">
        <v>411</v>
      </c>
      <c r="F221" s="103" t="s">
        <v>411</v>
      </c>
      <c r="G221" s="103" t="s">
        <v>104</v>
      </c>
      <c r="H221" s="103" t="s">
        <v>336</v>
      </c>
      <c r="I221" s="103" t="s">
        <v>92</v>
      </c>
      <c r="J221" s="215">
        <v>1257</v>
      </c>
      <c r="K221" s="216" t="s">
        <v>88</v>
      </c>
    </row>
    <row r="222" spans="1:11" x14ac:dyDescent="0.25">
      <c r="A222" s="103" t="s">
        <v>827</v>
      </c>
      <c r="B222" s="103" t="s">
        <v>88</v>
      </c>
      <c r="C222" s="103" t="s">
        <v>89</v>
      </c>
      <c r="D222" s="103" t="s">
        <v>410</v>
      </c>
      <c r="E222" s="111"/>
      <c r="F222" s="103" t="s">
        <v>411</v>
      </c>
      <c r="G222" s="103" t="s">
        <v>104</v>
      </c>
      <c r="H222" s="103" t="s">
        <v>336</v>
      </c>
      <c r="I222" s="103" t="s">
        <v>92</v>
      </c>
      <c r="J222" s="215">
        <v>-628.5</v>
      </c>
      <c r="K222" s="216" t="s">
        <v>88</v>
      </c>
    </row>
    <row r="223" spans="1:11" x14ac:dyDescent="0.25">
      <c r="A223" s="103" t="s">
        <v>830</v>
      </c>
      <c r="B223" s="103" t="s">
        <v>88</v>
      </c>
      <c r="C223" s="103" t="s">
        <v>89</v>
      </c>
      <c r="D223" s="103" t="s">
        <v>410</v>
      </c>
      <c r="E223" s="103" t="s">
        <v>411</v>
      </c>
      <c r="F223" s="103" t="s">
        <v>411</v>
      </c>
      <c r="G223" s="103" t="s">
        <v>104</v>
      </c>
      <c r="H223" s="103" t="s">
        <v>336</v>
      </c>
      <c r="I223" s="103" t="s">
        <v>92</v>
      </c>
      <c r="J223" s="215">
        <v>314.25</v>
      </c>
      <c r="K223" s="216" t="s">
        <v>88</v>
      </c>
    </row>
    <row r="224" spans="1:11" x14ac:dyDescent="0.25">
      <c r="A224" s="103" t="s">
        <v>830</v>
      </c>
      <c r="B224" s="103" t="s">
        <v>88</v>
      </c>
      <c r="C224" s="103" t="s">
        <v>89</v>
      </c>
      <c r="D224" s="103" t="s">
        <v>410</v>
      </c>
      <c r="E224" s="111"/>
      <c r="F224" s="103" t="s">
        <v>411</v>
      </c>
      <c r="G224" s="103" t="s">
        <v>104</v>
      </c>
      <c r="H224" s="103" t="s">
        <v>336</v>
      </c>
      <c r="I224" s="103" t="s">
        <v>92</v>
      </c>
      <c r="J224" s="215">
        <v>-157.13</v>
      </c>
      <c r="K224" s="216" t="s">
        <v>88</v>
      </c>
    </row>
    <row r="225" spans="1:11" x14ac:dyDescent="0.25">
      <c r="A225" s="103" t="s">
        <v>828</v>
      </c>
      <c r="B225" s="103" t="s">
        <v>88</v>
      </c>
      <c r="C225" s="103" t="s">
        <v>89</v>
      </c>
      <c r="D225" s="103" t="s">
        <v>410</v>
      </c>
      <c r="E225" s="103" t="s">
        <v>411</v>
      </c>
      <c r="F225" s="103" t="s">
        <v>411</v>
      </c>
      <c r="G225" s="103" t="s">
        <v>104</v>
      </c>
      <c r="H225" s="103" t="s">
        <v>336</v>
      </c>
      <c r="I225" s="103" t="s">
        <v>92</v>
      </c>
      <c r="J225" s="215">
        <v>2492.04</v>
      </c>
      <c r="K225" s="216" t="s">
        <v>88</v>
      </c>
    </row>
    <row r="226" spans="1:11" x14ac:dyDescent="0.25">
      <c r="A226" s="103" t="s">
        <v>828</v>
      </c>
      <c r="B226" s="103" t="s">
        <v>88</v>
      </c>
      <c r="C226" s="103" t="s">
        <v>89</v>
      </c>
      <c r="D226" s="103" t="s">
        <v>410</v>
      </c>
      <c r="E226" s="111"/>
      <c r="F226" s="103" t="s">
        <v>411</v>
      </c>
      <c r="G226" s="103" t="s">
        <v>104</v>
      </c>
      <c r="H226" s="103" t="s">
        <v>336</v>
      </c>
      <c r="I226" s="103" t="s">
        <v>92</v>
      </c>
      <c r="J226" s="215">
        <v>-1246.02</v>
      </c>
      <c r="K226" s="216" t="s">
        <v>88</v>
      </c>
    </row>
    <row r="227" spans="1:11" x14ac:dyDescent="0.25">
      <c r="A227" s="103" t="s">
        <v>829</v>
      </c>
      <c r="B227" s="103" t="s">
        <v>88</v>
      </c>
      <c r="C227" s="103" t="s">
        <v>89</v>
      </c>
      <c r="D227" s="103" t="s">
        <v>410</v>
      </c>
      <c r="E227" s="103" t="s">
        <v>411</v>
      </c>
      <c r="F227" s="103" t="s">
        <v>411</v>
      </c>
      <c r="G227" s="103" t="s">
        <v>104</v>
      </c>
      <c r="H227" s="103" t="s">
        <v>336</v>
      </c>
      <c r="I227" s="103" t="s">
        <v>92</v>
      </c>
      <c r="J227" s="215">
        <v>4022.4</v>
      </c>
      <c r="K227" s="216" t="s">
        <v>88</v>
      </c>
    </row>
    <row r="228" spans="1:11" x14ac:dyDescent="0.25">
      <c r="A228" s="103" t="s">
        <v>829</v>
      </c>
      <c r="B228" s="103" t="s">
        <v>88</v>
      </c>
      <c r="C228" s="103" t="s">
        <v>89</v>
      </c>
      <c r="D228" s="103" t="s">
        <v>410</v>
      </c>
      <c r="E228" s="111"/>
      <c r="F228" s="103" t="s">
        <v>411</v>
      </c>
      <c r="G228" s="103" t="s">
        <v>104</v>
      </c>
      <c r="H228" s="103" t="s">
        <v>336</v>
      </c>
      <c r="I228" s="103" t="s">
        <v>92</v>
      </c>
      <c r="J228" s="215">
        <v>-2011.2</v>
      </c>
      <c r="K228" s="216" t="s">
        <v>88</v>
      </c>
    </row>
    <row r="229" spans="1:11" x14ac:dyDescent="0.25">
      <c r="A229" s="103" t="s">
        <v>826</v>
      </c>
      <c r="B229" s="103" t="s">
        <v>88</v>
      </c>
      <c r="C229" s="103" t="s">
        <v>89</v>
      </c>
      <c r="D229" s="103" t="s">
        <v>410</v>
      </c>
      <c r="E229" s="103" t="s">
        <v>411</v>
      </c>
      <c r="F229" s="103" t="s">
        <v>411</v>
      </c>
      <c r="G229" s="103" t="s">
        <v>109</v>
      </c>
      <c r="H229" s="103" t="s">
        <v>403</v>
      </c>
      <c r="I229" s="103" t="s">
        <v>92</v>
      </c>
      <c r="J229" s="215">
        <v>117.4</v>
      </c>
      <c r="K229" s="216" t="s">
        <v>88</v>
      </c>
    </row>
    <row r="230" spans="1:11" x14ac:dyDescent="0.25">
      <c r="A230" s="103" t="s">
        <v>826</v>
      </c>
      <c r="B230" s="103" t="s">
        <v>88</v>
      </c>
      <c r="C230" s="103" t="s">
        <v>89</v>
      </c>
      <c r="D230" s="103" t="s">
        <v>410</v>
      </c>
      <c r="E230" s="111"/>
      <c r="F230" s="103" t="s">
        <v>411</v>
      </c>
      <c r="G230" s="103" t="s">
        <v>109</v>
      </c>
      <c r="H230" s="103" t="s">
        <v>403</v>
      </c>
      <c r="I230" s="103" t="s">
        <v>92</v>
      </c>
      <c r="J230" s="215">
        <v>-58.7</v>
      </c>
      <c r="K230" s="216" t="s">
        <v>88</v>
      </c>
    </row>
    <row r="231" spans="1:11" x14ac:dyDescent="0.25">
      <c r="A231" s="103" t="s">
        <v>827</v>
      </c>
      <c r="B231" s="103" t="s">
        <v>88</v>
      </c>
      <c r="C231" s="103" t="s">
        <v>89</v>
      </c>
      <c r="D231" s="103" t="s">
        <v>410</v>
      </c>
      <c r="E231" s="103" t="s">
        <v>411</v>
      </c>
      <c r="F231" s="103" t="s">
        <v>411</v>
      </c>
      <c r="G231" s="103" t="s">
        <v>128</v>
      </c>
      <c r="H231" s="103" t="s">
        <v>386</v>
      </c>
      <c r="I231" s="103" t="s">
        <v>92</v>
      </c>
      <c r="J231" s="215">
        <v>298.41000000000003</v>
      </c>
      <c r="K231" s="216" t="s">
        <v>88</v>
      </c>
    </row>
    <row r="232" spans="1:11" x14ac:dyDescent="0.25">
      <c r="A232" s="103" t="s">
        <v>830</v>
      </c>
      <c r="B232" s="103" t="s">
        <v>88</v>
      </c>
      <c r="C232" s="103" t="s">
        <v>89</v>
      </c>
      <c r="D232" s="103" t="s">
        <v>410</v>
      </c>
      <c r="E232" s="103" t="s">
        <v>411</v>
      </c>
      <c r="F232" s="103" t="s">
        <v>411</v>
      </c>
      <c r="G232" s="103" t="s">
        <v>128</v>
      </c>
      <c r="H232" s="103" t="s">
        <v>386</v>
      </c>
      <c r="I232" s="103" t="s">
        <v>92</v>
      </c>
      <c r="J232" s="215">
        <v>175.56</v>
      </c>
      <c r="K232" s="216" t="s">
        <v>88</v>
      </c>
    </row>
    <row r="233" spans="1:11" x14ac:dyDescent="0.25">
      <c r="A233" s="103" t="s">
        <v>828</v>
      </c>
      <c r="B233" s="103" t="s">
        <v>88</v>
      </c>
      <c r="C233" s="103" t="s">
        <v>89</v>
      </c>
      <c r="D233" s="103" t="s">
        <v>410</v>
      </c>
      <c r="E233" s="103" t="s">
        <v>411</v>
      </c>
      <c r="F233" s="103" t="s">
        <v>411</v>
      </c>
      <c r="G233" s="103" t="s">
        <v>128</v>
      </c>
      <c r="H233" s="103" t="s">
        <v>386</v>
      </c>
      <c r="I233" s="103" t="s">
        <v>92</v>
      </c>
      <c r="J233" s="215">
        <v>657.59</v>
      </c>
      <c r="K233" s="216" t="s">
        <v>88</v>
      </c>
    </row>
    <row r="234" spans="1:11" x14ac:dyDescent="0.25">
      <c r="A234" s="103" t="s">
        <v>829</v>
      </c>
      <c r="B234" s="103" t="s">
        <v>88</v>
      </c>
      <c r="C234" s="103" t="s">
        <v>89</v>
      </c>
      <c r="D234" s="103" t="s">
        <v>410</v>
      </c>
      <c r="E234" s="103" t="s">
        <v>411</v>
      </c>
      <c r="F234" s="103" t="s">
        <v>411</v>
      </c>
      <c r="G234" s="103" t="s">
        <v>128</v>
      </c>
      <c r="H234" s="103" t="s">
        <v>386</v>
      </c>
      <c r="I234" s="103" t="s">
        <v>92</v>
      </c>
      <c r="J234" s="215">
        <v>94.21</v>
      </c>
      <c r="K234" s="216" t="s">
        <v>88</v>
      </c>
    </row>
    <row r="235" spans="1:11" x14ac:dyDescent="0.25">
      <c r="A235" s="103" t="s">
        <v>825</v>
      </c>
      <c r="B235" s="103" t="s">
        <v>88</v>
      </c>
      <c r="C235" s="103" t="s">
        <v>89</v>
      </c>
      <c r="D235" s="103" t="s">
        <v>410</v>
      </c>
      <c r="E235" s="103" t="s">
        <v>411</v>
      </c>
      <c r="F235" s="103" t="s">
        <v>411</v>
      </c>
      <c r="G235" s="103" t="s">
        <v>128</v>
      </c>
      <c r="H235" s="103" t="s">
        <v>386</v>
      </c>
      <c r="I235" s="103" t="s">
        <v>92</v>
      </c>
      <c r="J235" s="215">
        <v>468.16</v>
      </c>
      <c r="K235" s="216" t="s">
        <v>88</v>
      </c>
    </row>
    <row r="236" spans="1:11" x14ac:dyDescent="0.25">
      <c r="A236" s="103" t="s">
        <v>826</v>
      </c>
      <c r="B236" s="103" t="s">
        <v>88</v>
      </c>
      <c r="C236" s="103" t="s">
        <v>89</v>
      </c>
      <c r="D236" s="103" t="s">
        <v>410</v>
      </c>
      <c r="E236" s="103" t="s">
        <v>411</v>
      </c>
      <c r="F236" s="103" t="s">
        <v>411</v>
      </c>
      <c r="G236" s="103" t="s">
        <v>128</v>
      </c>
      <c r="H236" s="103" t="s">
        <v>386</v>
      </c>
      <c r="I236" s="103" t="s">
        <v>92</v>
      </c>
      <c r="J236" s="215">
        <v>3090.56</v>
      </c>
      <c r="K236" s="216" t="s">
        <v>88</v>
      </c>
    </row>
    <row r="237" spans="1:11" x14ac:dyDescent="0.25">
      <c r="A237" s="103" t="s">
        <v>829</v>
      </c>
      <c r="B237" s="103" t="s">
        <v>88</v>
      </c>
      <c r="C237" s="103" t="s">
        <v>89</v>
      </c>
      <c r="D237" s="103" t="s">
        <v>412</v>
      </c>
      <c r="E237" s="103" t="s">
        <v>413</v>
      </c>
      <c r="F237" s="103" t="s">
        <v>413</v>
      </c>
      <c r="G237" s="103" t="s">
        <v>159</v>
      </c>
      <c r="H237" s="103" t="s">
        <v>296</v>
      </c>
      <c r="I237" s="103" t="s">
        <v>92</v>
      </c>
      <c r="J237" s="215">
        <v>-761.13</v>
      </c>
      <c r="K237" s="216" t="s">
        <v>88</v>
      </c>
    </row>
    <row r="238" spans="1:11" x14ac:dyDescent="0.25">
      <c r="A238" s="103" t="s">
        <v>825</v>
      </c>
      <c r="B238" s="103" t="s">
        <v>88</v>
      </c>
      <c r="C238" s="103" t="s">
        <v>89</v>
      </c>
      <c r="D238" s="103" t="s">
        <v>412</v>
      </c>
      <c r="E238" s="103" t="s">
        <v>413</v>
      </c>
      <c r="F238" s="103" t="s">
        <v>413</v>
      </c>
      <c r="G238" s="103" t="s">
        <v>159</v>
      </c>
      <c r="H238" s="103" t="s">
        <v>296</v>
      </c>
      <c r="I238" s="103" t="s">
        <v>92</v>
      </c>
      <c r="J238" s="215">
        <v>761.13</v>
      </c>
      <c r="K238" s="216" t="s">
        <v>88</v>
      </c>
    </row>
    <row r="239" spans="1:11" x14ac:dyDescent="0.25">
      <c r="A239" s="103" t="s">
        <v>829</v>
      </c>
      <c r="B239" s="103" t="s">
        <v>88</v>
      </c>
      <c r="C239" s="103" t="s">
        <v>89</v>
      </c>
      <c r="D239" s="103" t="s">
        <v>412</v>
      </c>
      <c r="E239" s="103" t="s">
        <v>413</v>
      </c>
      <c r="F239" s="103" t="s">
        <v>413</v>
      </c>
      <c r="G239" s="103" t="s">
        <v>200</v>
      </c>
      <c r="H239" s="103" t="s">
        <v>297</v>
      </c>
      <c r="I239" s="103" t="s">
        <v>92</v>
      </c>
      <c r="J239" s="215">
        <v>-3147.7</v>
      </c>
      <c r="K239" s="216" t="s">
        <v>88</v>
      </c>
    </row>
    <row r="240" spans="1:11" x14ac:dyDescent="0.25">
      <c r="A240" s="103" t="s">
        <v>825</v>
      </c>
      <c r="B240" s="103" t="s">
        <v>88</v>
      </c>
      <c r="C240" s="103" t="s">
        <v>89</v>
      </c>
      <c r="D240" s="103" t="s">
        <v>412</v>
      </c>
      <c r="E240" s="103" t="s">
        <v>413</v>
      </c>
      <c r="F240" s="103" t="s">
        <v>413</v>
      </c>
      <c r="G240" s="103" t="s">
        <v>200</v>
      </c>
      <c r="H240" s="103" t="s">
        <v>297</v>
      </c>
      <c r="I240" s="103" t="s">
        <v>92</v>
      </c>
      <c r="J240" s="215">
        <v>3084.87</v>
      </c>
      <c r="K240" s="216" t="s">
        <v>88</v>
      </c>
    </row>
    <row r="241" spans="1:11" x14ac:dyDescent="0.25">
      <c r="A241" s="103" t="s">
        <v>826</v>
      </c>
      <c r="B241" s="103" t="s">
        <v>88</v>
      </c>
      <c r="C241" s="103" t="s">
        <v>89</v>
      </c>
      <c r="D241" s="103" t="s">
        <v>412</v>
      </c>
      <c r="E241" s="103" t="s">
        <v>413</v>
      </c>
      <c r="F241" s="103" t="s">
        <v>413</v>
      </c>
      <c r="G241" s="103" t="s">
        <v>200</v>
      </c>
      <c r="H241" s="103" t="s">
        <v>297</v>
      </c>
      <c r="I241" s="103" t="s">
        <v>92</v>
      </c>
      <c r="J241" s="215">
        <v>62.83</v>
      </c>
      <c r="K241" s="216" t="s">
        <v>88</v>
      </c>
    </row>
    <row r="242" spans="1:11" x14ac:dyDescent="0.25">
      <c r="A242" s="103" t="s">
        <v>827</v>
      </c>
      <c r="B242" s="103" t="s">
        <v>88</v>
      </c>
      <c r="C242" s="103" t="s">
        <v>89</v>
      </c>
      <c r="D242" s="103" t="s">
        <v>412</v>
      </c>
      <c r="E242" s="103" t="s">
        <v>413</v>
      </c>
      <c r="F242" s="103" t="s">
        <v>413</v>
      </c>
      <c r="G242" s="103" t="s">
        <v>199</v>
      </c>
      <c r="H242" s="103" t="s">
        <v>298</v>
      </c>
      <c r="I242" s="103" t="s">
        <v>92</v>
      </c>
      <c r="J242" s="215">
        <v>-433.01</v>
      </c>
      <c r="K242" s="216" t="s">
        <v>88</v>
      </c>
    </row>
    <row r="243" spans="1:11" x14ac:dyDescent="0.25">
      <c r="A243" s="103" t="s">
        <v>830</v>
      </c>
      <c r="B243" s="103" t="s">
        <v>88</v>
      </c>
      <c r="C243" s="103" t="s">
        <v>89</v>
      </c>
      <c r="D243" s="103" t="s">
        <v>412</v>
      </c>
      <c r="E243" s="103" t="s">
        <v>413</v>
      </c>
      <c r="F243" s="103" t="s">
        <v>413</v>
      </c>
      <c r="G243" s="103" t="s">
        <v>199</v>
      </c>
      <c r="H243" s="103" t="s">
        <v>298</v>
      </c>
      <c r="I243" s="103" t="s">
        <v>92</v>
      </c>
      <c r="J243" s="215">
        <v>-487.8</v>
      </c>
      <c r="K243" s="216" t="s">
        <v>88</v>
      </c>
    </row>
    <row r="244" spans="1:11" x14ac:dyDescent="0.25">
      <c r="A244" s="103" t="s">
        <v>828</v>
      </c>
      <c r="B244" s="103" t="s">
        <v>88</v>
      </c>
      <c r="C244" s="103" t="s">
        <v>89</v>
      </c>
      <c r="D244" s="103" t="s">
        <v>412</v>
      </c>
      <c r="E244" s="103" t="s">
        <v>413</v>
      </c>
      <c r="F244" s="103" t="s">
        <v>413</v>
      </c>
      <c r="G244" s="103" t="s">
        <v>199</v>
      </c>
      <c r="H244" s="103" t="s">
        <v>298</v>
      </c>
      <c r="I244" s="103" t="s">
        <v>92</v>
      </c>
      <c r="J244" s="215">
        <v>433.01</v>
      </c>
      <c r="K244" s="216" t="s">
        <v>88</v>
      </c>
    </row>
    <row r="245" spans="1:11" x14ac:dyDescent="0.25">
      <c r="A245" s="103" t="s">
        <v>829</v>
      </c>
      <c r="B245" s="103" t="s">
        <v>88</v>
      </c>
      <c r="C245" s="103" t="s">
        <v>89</v>
      </c>
      <c r="D245" s="103" t="s">
        <v>412</v>
      </c>
      <c r="E245" s="103" t="s">
        <v>413</v>
      </c>
      <c r="F245" s="103" t="s">
        <v>413</v>
      </c>
      <c r="G245" s="103" t="s">
        <v>199</v>
      </c>
      <c r="H245" s="103" t="s">
        <v>298</v>
      </c>
      <c r="I245" s="103" t="s">
        <v>92</v>
      </c>
      <c r="J245" s="215">
        <v>-3065.26</v>
      </c>
      <c r="K245" s="216" t="s">
        <v>88</v>
      </c>
    </row>
    <row r="246" spans="1:11" x14ac:dyDescent="0.25">
      <c r="A246" s="103" t="s">
        <v>829</v>
      </c>
      <c r="B246" s="103" t="s">
        <v>88</v>
      </c>
      <c r="C246" s="103" t="s">
        <v>89</v>
      </c>
      <c r="D246" s="103" t="s">
        <v>412</v>
      </c>
      <c r="E246" s="111"/>
      <c r="F246" s="103" t="s">
        <v>413</v>
      </c>
      <c r="G246" s="103" t="s">
        <v>199</v>
      </c>
      <c r="H246" s="103" t="s">
        <v>298</v>
      </c>
      <c r="I246" s="103" t="s">
        <v>92</v>
      </c>
      <c r="J246" s="215">
        <v>70.44</v>
      </c>
      <c r="K246" s="216" t="s">
        <v>88</v>
      </c>
    </row>
    <row r="247" spans="1:11" x14ac:dyDescent="0.25">
      <c r="A247" s="103" t="s">
        <v>825</v>
      </c>
      <c r="B247" s="103" t="s">
        <v>88</v>
      </c>
      <c r="C247" s="103" t="s">
        <v>89</v>
      </c>
      <c r="D247" s="103" t="s">
        <v>412</v>
      </c>
      <c r="E247" s="103" t="s">
        <v>413</v>
      </c>
      <c r="F247" s="103" t="s">
        <v>413</v>
      </c>
      <c r="G247" s="103" t="s">
        <v>199</v>
      </c>
      <c r="H247" s="103" t="s">
        <v>298</v>
      </c>
      <c r="I247" s="103" t="s">
        <v>92</v>
      </c>
      <c r="J247" s="215">
        <v>3191.28</v>
      </c>
      <c r="K247" s="216" t="s">
        <v>88</v>
      </c>
    </row>
    <row r="248" spans="1:11" x14ac:dyDescent="0.25">
      <c r="A248" s="103" t="s">
        <v>825</v>
      </c>
      <c r="B248" s="103" t="s">
        <v>88</v>
      </c>
      <c r="C248" s="103" t="s">
        <v>89</v>
      </c>
      <c r="D248" s="103" t="s">
        <v>412</v>
      </c>
      <c r="E248" s="111"/>
      <c r="F248" s="103" t="s">
        <v>413</v>
      </c>
      <c r="G248" s="103" t="s">
        <v>199</v>
      </c>
      <c r="H248" s="103" t="s">
        <v>298</v>
      </c>
      <c r="I248" s="103" t="s">
        <v>92</v>
      </c>
      <c r="J248" s="215">
        <v>-70.44</v>
      </c>
      <c r="K248" s="216" t="s">
        <v>88</v>
      </c>
    </row>
    <row r="249" spans="1:11" x14ac:dyDescent="0.25">
      <c r="A249" s="103" t="s">
        <v>826</v>
      </c>
      <c r="B249" s="103" t="s">
        <v>88</v>
      </c>
      <c r="C249" s="103" t="s">
        <v>89</v>
      </c>
      <c r="D249" s="103" t="s">
        <v>412</v>
      </c>
      <c r="E249" s="103" t="s">
        <v>413</v>
      </c>
      <c r="F249" s="103" t="s">
        <v>413</v>
      </c>
      <c r="G249" s="103" t="s">
        <v>199</v>
      </c>
      <c r="H249" s="103" t="s">
        <v>298</v>
      </c>
      <c r="I249" s="103" t="s">
        <v>92</v>
      </c>
      <c r="J249" s="215">
        <v>361.78</v>
      </c>
      <c r="K249" s="216" t="s">
        <v>88</v>
      </c>
    </row>
    <row r="250" spans="1:11" x14ac:dyDescent="0.25">
      <c r="A250" s="103" t="s">
        <v>827</v>
      </c>
      <c r="B250" s="103" t="s">
        <v>88</v>
      </c>
      <c r="C250" s="103" t="s">
        <v>89</v>
      </c>
      <c r="D250" s="103" t="s">
        <v>412</v>
      </c>
      <c r="E250" s="103" t="s">
        <v>413</v>
      </c>
      <c r="F250" s="103" t="s">
        <v>413</v>
      </c>
      <c r="G250" s="103" t="s">
        <v>161</v>
      </c>
      <c r="H250" s="103" t="s">
        <v>300</v>
      </c>
      <c r="I250" s="103" t="s">
        <v>92</v>
      </c>
      <c r="J250" s="215">
        <v>209.44</v>
      </c>
      <c r="K250" s="216" t="s">
        <v>88</v>
      </c>
    </row>
    <row r="251" spans="1:11" x14ac:dyDescent="0.25">
      <c r="A251" s="103" t="s">
        <v>827</v>
      </c>
      <c r="B251" s="103" t="s">
        <v>88</v>
      </c>
      <c r="C251" s="103" t="s">
        <v>89</v>
      </c>
      <c r="D251" s="103" t="s">
        <v>412</v>
      </c>
      <c r="E251" s="111"/>
      <c r="F251" s="103" t="s">
        <v>413</v>
      </c>
      <c r="G251" s="103" t="s">
        <v>161</v>
      </c>
      <c r="H251" s="103" t="s">
        <v>300</v>
      </c>
      <c r="I251" s="103" t="s">
        <v>92</v>
      </c>
      <c r="J251" s="215">
        <v>-57.16</v>
      </c>
      <c r="K251" s="216" t="s">
        <v>88</v>
      </c>
    </row>
    <row r="252" spans="1:11" x14ac:dyDescent="0.25">
      <c r="A252" s="103" t="s">
        <v>830</v>
      </c>
      <c r="B252" s="103" t="s">
        <v>88</v>
      </c>
      <c r="C252" s="103" t="s">
        <v>89</v>
      </c>
      <c r="D252" s="103" t="s">
        <v>412</v>
      </c>
      <c r="E252" s="103" t="s">
        <v>413</v>
      </c>
      <c r="F252" s="103" t="s">
        <v>413</v>
      </c>
      <c r="G252" s="103" t="s">
        <v>161</v>
      </c>
      <c r="H252" s="103" t="s">
        <v>300</v>
      </c>
      <c r="I252" s="103" t="s">
        <v>92</v>
      </c>
      <c r="J252" s="215">
        <v>628.32000000000005</v>
      </c>
      <c r="K252" s="216" t="s">
        <v>88</v>
      </c>
    </row>
    <row r="253" spans="1:11" x14ac:dyDescent="0.25">
      <c r="A253" s="103" t="s">
        <v>830</v>
      </c>
      <c r="B253" s="103" t="s">
        <v>88</v>
      </c>
      <c r="C253" s="103" t="s">
        <v>89</v>
      </c>
      <c r="D253" s="103" t="s">
        <v>412</v>
      </c>
      <c r="E253" s="111"/>
      <c r="F253" s="103" t="s">
        <v>413</v>
      </c>
      <c r="G253" s="103" t="s">
        <v>161</v>
      </c>
      <c r="H253" s="103" t="s">
        <v>300</v>
      </c>
      <c r="I253" s="103" t="s">
        <v>92</v>
      </c>
      <c r="J253" s="215">
        <v>-171.48</v>
      </c>
      <c r="K253" s="216" t="s">
        <v>88</v>
      </c>
    </row>
    <row r="254" spans="1:11" x14ac:dyDescent="0.25">
      <c r="A254" s="103" t="s">
        <v>828</v>
      </c>
      <c r="B254" s="103" t="s">
        <v>88</v>
      </c>
      <c r="C254" s="103" t="s">
        <v>89</v>
      </c>
      <c r="D254" s="103" t="s">
        <v>412</v>
      </c>
      <c r="E254" s="103" t="s">
        <v>413</v>
      </c>
      <c r="F254" s="103" t="s">
        <v>413</v>
      </c>
      <c r="G254" s="103" t="s">
        <v>161</v>
      </c>
      <c r="H254" s="103" t="s">
        <v>300</v>
      </c>
      <c r="I254" s="103" t="s">
        <v>92</v>
      </c>
      <c r="J254" s="215">
        <v>664.8</v>
      </c>
      <c r="K254" s="216" t="s">
        <v>88</v>
      </c>
    </row>
    <row r="255" spans="1:11" x14ac:dyDescent="0.25">
      <c r="A255" s="103" t="s">
        <v>828</v>
      </c>
      <c r="B255" s="103" t="s">
        <v>88</v>
      </c>
      <c r="C255" s="103" t="s">
        <v>89</v>
      </c>
      <c r="D255" s="103" t="s">
        <v>412</v>
      </c>
      <c r="E255" s="111"/>
      <c r="F255" s="103" t="s">
        <v>413</v>
      </c>
      <c r="G255" s="103" t="s">
        <v>161</v>
      </c>
      <c r="H255" s="103" t="s">
        <v>300</v>
      </c>
      <c r="I255" s="103" t="s">
        <v>92</v>
      </c>
      <c r="J255" s="215">
        <v>-181.42</v>
      </c>
      <c r="K255" s="216" t="s">
        <v>88</v>
      </c>
    </row>
    <row r="256" spans="1:11" x14ac:dyDescent="0.25">
      <c r="A256" s="103" t="s">
        <v>829</v>
      </c>
      <c r="B256" s="103" t="s">
        <v>88</v>
      </c>
      <c r="C256" s="103" t="s">
        <v>89</v>
      </c>
      <c r="D256" s="103" t="s">
        <v>412</v>
      </c>
      <c r="E256" s="103" t="s">
        <v>413</v>
      </c>
      <c r="F256" s="103" t="s">
        <v>413</v>
      </c>
      <c r="G256" s="103" t="s">
        <v>161</v>
      </c>
      <c r="H256" s="103" t="s">
        <v>300</v>
      </c>
      <c r="I256" s="103" t="s">
        <v>92</v>
      </c>
      <c r="J256" s="215">
        <v>-3604.26</v>
      </c>
      <c r="K256" s="216" t="s">
        <v>88</v>
      </c>
    </row>
    <row r="257" spans="1:11" x14ac:dyDescent="0.25">
      <c r="A257" s="103" t="s">
        <v>829</v>
      </c>
      <c r="B257" s="103" t="s">
        <v>88</v>
      </c>
      <c r="C257" s="103" t="s">
        <v>89</v>
      </c>
      <c r="D257" s="103" t="s">
        <v>412</v>
      </c>
      <c r="E257" s="111"/>
      <c r="F257" s="103" t="s">
        <v>413</v>
      </c>
      <c r="G257" s="103" t="s">
        <v>161</v>
      </c>
      <c r="H257" s="103" t="s">
        <v>300</v>
      </c>
      <c r="I257" s="103" t="s">
        <v>92</v>
      </c>
      <c r="J257" s="215">
        <v>-28.58</v>
      </c>
      <c r="K257" s="216" t="s">
        <v>88</v>
      </c>
    </row>
    <row r="258" spans="1:11" x14ac:dyDescent="0.25">
      <c r="A258" s="103" t="s">
        <v>825</v>
      </c>
      <c r="B258" s="103" t="s">
        <v>88</v>
      </c>
      <c r="C258" s="103" t="s">
        <v>89</v>
      </c>
      <c r="D258" s="103" t="s">
        <v>412</v>
      </c>
      <c r="E258" s="103" t="s">
        <v>413</v>
      </c>
      <c r="F258" s="103" t="s">
        <v>413</v>
      </c>
      <c r="G258" s="103" t="s">
        <v>161</v>
      </c>
      <c r="H258" s="103" t="s">
        <v>300</v>
      </c>
      <c r="I258" s="103" t="s">
        <v>92</v>
      </c>
      <c r="J258" s="215">
        <v>2389.5100000000002</v>
      </c>
      <c r="K258" s="216" t="s">
        <v>88</v>
      </c>
    </row>
    <row r="259" spans="1:11" x14ac:dyDescent="0.25">
      <c r="A259" s="103" t="s">
        <v>825</v>
      </c>
      <c r="B259" s="103" t="s">
        <v>88</v>
      </c>
      <c r="C259" s="103" t="s">
        <v>89</v>
      </c>
      <c r="D259" s="103" t="s">
        <v>412</v>
      </c>
      <c r="E259" s="111"/>
      <c r="F259" s="103" t="s">
        <v>413</v>
      </c>
      <c r="G259" s="103" t="s">
        <v>161</v>
      </c>
      <c r="H259" s="103" t="s">
        <v>300</v>
      </c>
      <c r="I259" s="103" t="s">
        <v>92</v>
      </c>
      <c r="J259" s="215">
        <v>360.09</v>
      </c>
      <c r="K259" s="216" t="s">
        <v>88</v>
      </c>
    </row>
    <row r="260" spans="1:11" x14ac:dyDescent="0.25">
      <c r="A260" s="103" t="s">
        <v>826</v>
      </c>
      <c r="B260" s="103" t="s">
        <v>88</v>
      </c>
      <c r="C260" s="103" t="s">
        <v>89</v>
      </c>
      <c r="D260" s="103" t="s">
        <v>412</v>
      </c>
      <c r="E260" s="103" t="s">
        <v>413</v>
      </c>
      <c r="F260" s="103" t="s">
        <v>413</v>
      </c>
      <c r="G260" s="103" t="s">
        <v>161</v>
      </c>
      <c r="H260" s="103" t="s">
        <v>300</v>
      </c>
      <c r="I260" s="103" t="s">
        <v>92</v>
      </c>
      <c r="J260" s="215">
        <v>167.55</v>
      </c>
      <c r="K260" s="216" t="s">
        <v>88</v>
      </c>
    </row>
    <row r="261" spans="1:11" x14ac:dyDescent="0.25">
      <c r="A261" s="103" t="s">
        <v>826</v>
      </c>
      <c r="B261" s="103" t="s">
        <v>88</v>
      </c>
      <c r="C261" s="103" t="s">
        <v>89</v>
      </c>
      <c r="D261" s="103" t="s">
        <v>412</v>
      </c>
      <c r="E261" s="111"/>
      <c r="F261" s="103" t="s">
        <v>413</v>
      </c>
      <c r="G261" s="103" t="s">
        <v>161</v>
      </c>
      <c r="H261" s="103" t="s">
        <v>300</v>
      </c>
      <c r="I261" s="103" t="s">
        <v>92</v>
      </c>
      <c r="J261" s="215">
        <v>-45.73</v>
      </c>
      <c r="K261" s="216" t="s">
        <v>88</v>
      </c>
    </row>
    <row r="262" spans="1:11" x14ac:dyDescent="0.25">
      <c r="A262" s="103" t="s">
        <v>829</v>
      </c>
      <c r="B262" s="103" t="s">
        <v>88</v>
      </c>
      <c r="C262" s="103" t="s">
        <v>89</v>
      </c>
      <c r="D262" s="103" t="s">
        <v>412</v>
      </c>
      <c r="E262" s="103" t="s">
        <v>413</v>
      </c>
      <c r="F262" s="103" t="s">
        <v>413</v>
      </c>
      <c r="G262" s="103" t="s">
        <v>160</v>
      </c>
      <c r="H262" s="103" t="s">
        <v>301</v>
      </c>
      <c r="I262" s="103" t="s">
        <v>92</v>
      </c>
      <c r="J262" s="215">
        <v>-2635.13</v>
      </c>
      <c r="K262" s="216" t="s">
        <v>88</v>
      </c>
    </row>
    <row r="263" spans="1:11" x14ac:dyDescent="0.25">
      <c r="A263" s="103" t="s">
        <v>825</v>
      </c>
      <c r="B263" s="103" t="s">
        <v>88</v>
      </c>
      <c r="C263" s="103" t="s">
        <v>89</v>
      </c>
      <c r="D263" s="103" t="s">
        <v>412</v>
      </c>
      <c r="E263" s="103" t="s">
        <v>413</v>
      </c>
      <c r="F263" s="103" t="s">
        <v>413</v>
      </c>
      <c r="G263" s="103" t="s">
        <v>160</v>
      </c>
      <c r="H263" s="103" t="s">
        <v>301</v>
      </c>
      <c r="I263" s="103" t="s">
        <v>92</v>
      </c>
      <c r="J263" s="215">
        <v>2635.13</v>
      </c>
      <c r="K263" s="216" t="s">
        <v>88</v>
      </c>
    </row>
    <row r="264" spans="1:11" x14ac:dyDescent="0.25">
      <c r="A264" s="103" t="s">
        <v>829</v>
      </c>
      <c r="B264" s="103" t="s">
        <v>88</v>
      </c>
      <c r="C264" s="103" t="s">
        <v>89</v>
      </c>
      <c r="D264" s="103" t="s">
        <v>412</v>
      </c>
      <c r="E264" s="103" t="s">
        <v>413</v>
      </c>
      <c r="F264" s="103" t="s">
        <v>413</v>
      </c>
      <c r="G264" s="103" t="s">
        <v>198</v>
      </c>
      <c r="H264" s="103" t="s">
        <v>302</v>
      </c>
      <c r="I264" s="103" t="s">
        <v>92</v>
      </c>
      <c r="J264" s="215">
        <v>-1047.3800000000001</v>
      </c>
      <c r="K264" s="216" t="s">
        <v>88</v>
      </c>
    </row>
    <row r="265" spans="1:11" x14ac:dyDescent="0.25">
      <c r="A265" s="103" t="s">
        <v>825</v>
      </c>
      <c r="B265" s="103" t="s">
        <v>88</v>
      </c>
      <c r="C265" s="103" t="s">
        <v>89</v>
      </c>
      <c r="D265" s="103" t="s">
        <v>412</v>
      </c>
      <c r="E265" s="103" t="s">
        <v>413</v>
      </c>
      <c r="F265" s="103" t="s">
        <v>413</v>
      </c>
      <c r="G265" s="103" t="s">
        <v>198</v>
      </c>
      <c r="H265" s="103" t="s">
        <v>302</v>
      </c>
      <c r="I265" s="103" t="s">
        <v>92</v>
      </c>
      <c r="J265" s="215">
        <v>1047.3800000000001</v>
      </c>
      <c r="K265" s="216" t="s">
        <v>88</v>
      </c>
    </row>
    <row r="266" spans="1:11" x14ac:dyDescent="0.25">
      <c r="A266" s="103" t="s">
        <v>827</v>
      </c>
      <c r="B266" s="103" t="s">
        <v>88</v>
      </c>
      <c r="C266" s="103" t="s">
        <v>89</v>
      </c>
      <c r="D266" s="103" t="s">
        <v>412</v>
      </c>
      <c r="E266" s="103" t="s">
        <v>413</v>
      </c>
      <c r="F266" s="103" t="s">
        <v>413</v>
      </c>
      <c r="G266" s="103" t="s">
        <v>197</v>
      </c>
      <c r="H266" s="103" t="s">
        <v>303</v>
      </c>
      <c r="I266" s="103" t="s">
        <v>92</v>
      </c>
      <c r="J266" s="215">
        <v>-56.87</v>
      </c>
      <c r="K266" s="216" t="s">
        <v>88</v>
      </c>
    </row>
    <row r="267" spans="1:11" x14ac:dyDescent="0.25">
      <c r="A267" s="103" t="s">
        <v>830</v>
      </c>
      <c r="B267" s="103" t="s">
        <v>88</v>
      </c>
      <c r="C267" s="103" t="s">
        <v>89</v>
      </c>
      <c r="D267" s="103" t="s">
        <v>412</v>
      </c>
      <c r="E267" s="103" t="s">
        <v>413</v>
      </c>
      <c r="F267" s="103" t="s">
        <v>413</v>
      </c>
      <c r="G267" s="103" t="s">
        <v>197</v>
      </c>
      <c r="H267" s="103" t="s">
        <v>303</v>
      </c>
      <c r="I267" s="103" t="s">
        <v>92</v>
      </c>
      <c r="J267" s="215">
        <v>18.95</v>
      </c>
      <c r="K267" s="216" t="s">
        <v>88</v>
      </c>
    </row>
    <row r="268" spans="1:11" x14ac:dyDescent="0.25">
      <c r="A268" s="103" t="s">
        <v>828</v>
      </c>
      <c r="B268" s="103" t="s">
        <v>88</v>
      </c>
      <c r="C268" s="103" t="s">
        <v>89</v>
      </c>
      <c r="D268" s="103" t="s">
        <v>412</v>
      </c>
      <c r="E268" s="103" t="s">
        <v>413</v>
      </c>
      <c r="F268" s="103" t="s">
        <v>413</v>
      </c>
      <c r="G268" s="103" t="s">
        <v>197</v>
      </c>
      <c r="H268" s="103" t="s">
        <v>303</v>
      </c>
      <c r="I268" s="103" t="s">
        <v>92</v>
      </c>
      <c r="J268" s="215">
        <v>56.87</v>
      </c>
      <c r="K268" s="216" t="s">
        <v>88</v>
      </c>
    </row>
    <row r="269" spans="1:11" x14ac:dyDescent="0.25">
      <c r="A269" s="103" t="s">
        <v>829</v>
      </c>
      <c r="B269" s="103" t="s">
        <v>88</v>
      </c>
      <c r="C269" s="103" t="s">
        <v>89</v>
      </c>
      <c r="D269" s="103" t="s">
        <v>412</v>
      </c>
      <c r="E269" s="103" t="s">
        <v>413</v>
      </c>
      <c r="F269" s="103" t="s">
        <v>413</v>
      </c>
      <c r="G269" s="103" t="s">
        <v>197</v>
      </c>
      <c r="H269" s="103" t="s">
        <v>303</v>
      </c>
      <c r="I269" s="103" t="s">
        <v>92</v>
      </c>
      <c r="J269" s="215">
        <v>-1806.73</v>
      </c>
      <c r="K269" s="216" t="s">
        <v>88</v>
      </c>
    </row>
    <row r="270" spans="1:11" x14ac:dyDescent="0.25">
      <c r="A270" s="103" t="s">
        <v>825</v>
      </c>
      <c r="B270" s="103" t="s">
        <v>88</v>
      </c>
      <c r="C270" s="103" t="s">
        <v>89</v>
      </c>
      <c r="D270" s="103" t="s">
        <v>412</v>
      </c>
      <c r="E270" s="103" t="s">
        <v>413</v>
      </c>
      <c r="F270" s="103" t="s">
        <v>413</v>
      </c>
      <c r="G270" s="103" t="s">
        <v>197</v>
      </c>
      <c r="H270" s="103" t="s">
        <v>303</v>
      </c>
      <c r="I270" s="103" t="s">
        <v>92</v>
      </c>
      <c r="J270" s="215">
        <v>1838.33</v>
      </c>
      <c r="K270" s="216" t="s">
        <v>88</v>
      </c>
    </row>
    <row r="271" spans="1:11" x14ac:dyDescent="0.25">
      <c r="A271" s="103" t="s">
        <v>827</v>
      </c>
      <c r="B271" s="103" t="s">
        <v>88</v>
      </c>
      <c r="C271" s="103" t="s">
        <v>89</v>
      </c>
      <c r="D271" s="103" t="s">
        <v>412</v>
      </c>
      <c r="E271" s="103" t="s">
        <v>413</v>
      </c>
      <c r="F271" s="103" t="s">
        <v>413</v>
      </c>
      <c r="G271" s="103" t="s">
        <v>181</v>
      </c>
      <c r="H271" s="103" t="s">
        <v>304</v>
      </c>
      <c r="I271" s="103" t="s">
        <v>92</v>
      </c>
      <c r="J271" s="215">
        <v>58.47</v>
      </c>
      <c r="K271" s="216" t="s">
        <v>88</v>
      </c>
    </row>
    <row r="272" spans="1:11" x14ac:dyDescent="0.25">
      <c r="A272" s="103" t="s">
        <v>828</v>
      </c>
      <c r="B272" s="103" t="s">
        <v>88</v>
      </c>
      <c r="C272" s="103" t="s">
        <v>89</v>
      </c>
      <c r="D272" s="103" t="s">
        <v>412</v>
      </c>
      <c r="E272" s="103" t="s">
        <v>413</v>
      </c>
      <c r="F272" s="103" t="s">
        <v>413</v>
      </c>
      <c r="G272" s="103" t="s">
        <v>181</v>
      </c>
      <c r="H272" s="103" t="s">
        <v>304</v>
      </c>
      <c r="I272" s="103" t="s">
        <v>92</v>
      </c>
      <c r="J272" s="215">
        <v>-34.06</v>
      </c>
      <c r="K272" s="216" t="s">
        <v>88</v>
      </c>
    </row>
    <row r="273" spans="1:11" x14ac:dyDescent="0.25">
      <c r="A273" s="103" t="s">
        <v>829</v>
      </c>
      <c r="B273" s="103" t="s">
        <v>88</v>
      </c>
      <c r="C273" s="103" t="s">
        <v>89</v>
      </c>
      <c r="D273" s="103" t="s">
        <v>412</v>
      </c>
      <c r="E273" s="103" t="s">
        <v>413</v>
      </c>
      <c r="F273" s="103" t="s">
        <v>413</v>
      </c>
      <c r="G273" s="103" t="s">
        <v>181</v>
      </c>
      <c r="H273" s="103" t="s">
        <v>304</v>
      </c>
      <c r="I273" s="103" t="s">
        <v>92</v>
      </c>
      <c r="J273" s="215">
        <v>-8056.13</v>
      </c>
      <c r="K273" s="216" t="s">
        <v>88</v>
      </c>
    </row>
    <row r="274" spans="1:11" x14ac:dyDescent="0.25">
      <c r="A274" s="103" t="s">
        <v>825</v>
      </c>
      <c r="B274" s="103" t="s">
        <v>88</v>
      </c>
      <c r="C274" s="103" t="s">
        <v>89</v>
      </c>
      <c r="D274" s="103" t="s">
        <v>412</v>
      </c>
      <c r="E274" s="103" t="s">
        <v>413</v>
      </c>
      <c r="F274" s="103" t="s">
        <v>413</v>
      </c>
      <c r="G274" s="103" t="s">
        <v>181</v>
      </c>
      <c r="H274" s="103" t="s">
        <v>304</v>
      </c>
      <c r="I274" s="103" t="s">
        <v>92</v>
      </c>
      <c r="J274" s="215">
        <v>8056.13</v>
      </c>
      <c r="K274" s="216" t="s">
        <v>88</v>
      </c>
    </row>
    <row r="275" spans="1:11" x14ac:dyDescent="0.25">
      <c r="A275" s="103" t="s">
        <v>826</v>
      </c>
      <c r="B275" s="103" t="s">
        <v>88</v>
      </c>
      <c r="C275" s="103" t="s">
        <v>89</v>
      </c>
      <c r="D275" s="103" t="s">
        <v>412</v>
      </c>
      <c r="E275" s="103" t="s">
        <v>413</v>
      </c>
      <c r="F275" s="103" t="s">
        <v>413</v>
      </c>
      <c r="G275" s="103" t="s">
        <v>181</v>
      </c>
      <c r="H275" s="103" t="s">
        <v>304</v>
      </c>
      <c r="I275" s="103" t="s">
        <v>92</v>
      </c>
      <c r="J275" s="215">
        <v>-58.47</v>
      </c>
      <c r="K275" s="216" t="s">
        <v>88</v>
      </c>
    </row>
    <row r="276" spans="1:11" x14ac:dyDescent="0.25">
      <c r="A276" s="103" t="s">
        <v>829</v>
      </c>
      <c r="B276" s="103" t="s">
        <v>88</v>
      </c>
      <c r="C276" s="103" t="s">
        <v>89</v>
      </c>
      <c r="D276" s="103" t="s">
        <v>412</v>
      </c>
      <c r="E276" s="103" t="s">
        <v>413</v>
      </c>
      <c r="F276" s="103" t="s">
        <v>413</v>
      </c>
      <c r="G276" s="103" t="s">
        <v>643</v>
      </c>
      <c r="H276" s="103" t="s">
        <v>644</v>
      </c>
      <c r="I276" s="103" t="s">
        <v>92</v>
      </c>
      <c r="J276" s="215">
        <v>-645.4</v>
      </c>
      <c r="K276" s="216" t="s">
        <v>88</v>
      </c>
    </row>
    <row r="277" spans="1:11" x14ac:dyDescent="0.25">
      <c r="A277" s="103" t="s">
        <v>825</v>
      </c>
      <c r="B277" s="103" t="s">
        <v>88</v>
      </c>
      <c r="C277" s="103" t="s">
        <v>89</v>
      </c>
      <c r="D277" s="103" t="s">
        <v>412</v>
      </c>
      <c r="E277" s="103" t="s">
        <v>413</v>
      </c>
      <c r="F277" s="103" t="s">
        <v>413</v>
      </c>
      <c r="G277" s="103" t="s">
        <v>643</v>
      </c>
      <c r="H277" s="103" t="s">
        <v>644</v>
      </c>
      <c r="I277" s="103" t="s">
        <v>92</v>
      </c>
      <c r="J277" s="215">
        <v>367.16</v>
      </c>
      <c r="K277" s="216" t="s">
        <v>88</v>
      </c>
    </row>
    <row r="278" spans="1:11" x14ac:dyDescent="0.25">
      <c r="A278" s="103" t="s">
        <v>826</v>
      </c>
      <c r="B278" s="103" t="s">
        <v>88</v>
      </c>
      <c r="C278" s="103" t="s">
        <v>89</v>
      </c>
      <c r="D278" s="103" t="s">
        <v>412</v>
      </c>
      <c r="E278" s="103" t="s">
        <v>413</v>
      </c>
      <c r="F278" s="103" t="s">
        <v>413</v>
      </c>
      <c r="G278" s="103" t="s">
        <v>643</v>
      </c>
      <c r="H278" s="103" t="s">
        <v>644</v>
      </c>
      <c r="I278" s="103" t="s">
        <v>92</v>
      </c>
      <c r="J278" s="215">
        <v>278.24</v>
      </c>
      <c r="K278" s="216" t="s">
        <v>88</v>
      </c>
    </row>
    <row r="279" spans="1:11" x14ac:dyDescent="0.25">
      <c r="A279" s="103" t="s">
        <v>830</v>
      </c>
      <c r="B279" s="103" t="s">
        <v>88</v>
      </c>
      <c r="C279" s="103" t="s">
        <v>89</v>
      </c>
      <c r="D279" s="103" t="s">
        <v>412</v>
      </c>
      <c r="E279" s="103" t="s">
        <v>413</v>
      </c>
      <c r="F279" s="103" t="s">
        <v>413</v>
      </c>
      <c r="G279" s="103" t="s">
        <v>196</v>
      </c>
      <c r="H279" s="103" t="s">
        <v>309</v>
      </c>
      <c r="I279" s="103" t="s">
        <v>92</v>
      </c>
      <c r="J279" s="215">
        <v>-22.41</v>
      </c>
      <c r="K279" s="216" t="s">
        <v>88</v>
      </c>
    </row>
    <row r="280" spans="1:11" x14ac:dyDescent="0.25">
      <c r="A280" s="103" t="s">
        <v>829</v>
      </c>
      <c r="B280" s="103" t="s">
        <v>88</v>
      </c>
      <c r="C280" s="103" t="s">
        <v>89</v>
      </c>
      <c r="D280" s="103" t="s">
        <v>412</v>
      </c>
      <c r="E280" s="103" t="s">
        <v>413</v>
      </c>
      <c r="F280" s="103" t="s">
        <v>413</v>
      </c>
      <c r="G280" s="103" t="s">
        <v>196</v>
      </c>
      <c r="H280" s="103" t="s">
        <v>309</v>
      </c>
      <c r="I280" s="103" t="s">
        <v>92</v>
      </c>
      <c r="J280" s="215">
        <v>-492.94</v>
      </c>
      <c r="K280" s="216" t="s">
        <v>88</v>
      </c>
    </row>
    <row r="281" spans="1:11" x14ac:dyDescent="0.25">
      <c r="A281" s="103" t="s">
        <v>825</v>
      </c>
      <c r="B281" s="103" t="s">
        <v>88</v>
      </c>
      <c r="C281" s="103" t="s">
        <v>89</v>
      </c>
      <c r="D281" s="103" t="s">
        <v>412</v>
      </c>
      <c r="E281" s="103" t="s">
        <v>413</v>
      </c>
      <c r="F281" s="103" t="s">
        <v>413</v>
      </c>
      <c r="G281" s="103" t="s">
        <v>196</v>
      </c>
      <c r="H281" s="103" t="s">
        <v>309</v>
      </c>
      <c r="I281" s="103" t="s">
        <v>92</v>
      </c>
      <c r="J281" s="215">
        <v>515.35</v>
      </c>
      <c r="K281" s="216" t="s">
        <v>88</v>
      </c>
    </row>
    <row r="282" spans="1:11" x14ac:dyDescent="0.25">
      <c r="A282" s="103" t="s">
        <v>827</v>
      </c>
      <c r="B282" s="103" t="s">
        <v>88</v>
      </c>
      <c r="C282" s="103" t="s">
        <v>89</v>
      </c>
      <c r="D282" s="103" t="s">
        <v>412</v>
      </c>
      <c r="E282" s="103" t="s">
        <v>413</v>
      </c>
      <c r="F282" s="103" t="s">
        <v>413</v>
      </c>
      <c r="G282" s="103" t="s">
        <v>157</v>
      </c>
      <c r="H282" s="103" t="s">
        <v>310</v>
      </c>
      <c r="I282" s="103" t="s">
        <v>92</v>
      </c>
      <c r="J282" s="215">
        <v>-19.27</v>
      </c>
      <c r="K282" s="216" t="s">
        <v>88</v>
      </c>
    </row>
    <row r="283" spans="1:11" x14ac:dyDescent="0.25">
      <c r="A283" s="103" t="s">
        <v>827</v>
      </c>
      <c r="B283" s="103" t="s">
        <v>88</v>
      </c>
      <c r="C283" s="103" t="s">
        <v>89</v>
      </c>
      <c r="D283" s="103" t="s">
        <v>412</v>
      </c>
      <c r="E283" s="111"/>
      <c r="F283" s="103" t="s">
        <v>413</v>
      </c>
      <c r="G283" s="103" t="s">
        <v>157</v>
      </c>
      <c r="H283" s="103" t="s">
        <v>310</v>
      </c>
      <c r="I283" s="103" t="s">
        <v>92</v>
      </c>
      <c r="J283" s="215">
        <v>19.2</v>
      </c>
      <c r="K283" s="216" t="s">
        <v>88</v>
      </c>
    </row>
    <row r="284" spans="1:11" x14ac:dyDescent="0.25">
      <c r="A284" s="103" t="s">
        <v>830</v>
      </c>
      <c r="B284" s="103" t="s">
        <v>88</v>
      </c>
      <c r="C284" s="103" t="s">
        <v>89</v>
      </c>
      <c r="D284" s="103" t="s">
        <v>412</v>
      </c>
      <c r="E284" s="103" t="s">
        <v>413</v>
      </c>
      <c r="F284" s="103" t="s">
        <v>413</v>
      </c>
      <c r="G284" s="103" t="s">
        <v>157</v>
      </c>
      <c r="H284" s="103" t="s">
        <v>310</v>
      </c>
      <c r="I284" s="103" t="s">
        <v>92</v>
      </c>
      <c r="J284" s="215">
        <v>-42.82</v>
      </c>
      <c r="K284" s="216" t="s">
        <v>88</v>
      </c>
    </row>
    <row r="285" spans="1:11" x14ac:dyDescent="0.25">
      <c r="A285" s="103" t="s">
        <v>830</v>
      </c>
      <c r="B285" s="103" t="s">
        <v>88</v>
      </c>
      <c r="C285" s="103" t="s">
        <v>89</v>
      </c>
      <c r="D285" s="103" t="s">
        <v>412</v>
      </c>
      <c r="E285" s="111"/>
      <c r="F285" s="103" t="s">
        <v>413</v>
      </c>
      <c r="G285" s="103" t="s">
        <v>157</v>
      </c>
      <c r="H285" s="103" t="s">
        <v>310</v>
      </c>
      <c r="I285" s="103" t="s">
        <v>92</v>
      </c>
      <c r="J285" s="215">
        <v>42.67</v>
      </c>
      <c r="K285" s="216" t="s">
        <v>88</v>
      </c>
    </row>
    <row r="286" spans="1:11" x14ac:dyDescent="0.25">
      <c r="A286" s="103" t="s">
        <v>828</v>
      </c>
      <c r="B286" s="103" t="s">
        <v>88</v>
      </c>
      <c r="C286" s="103" t="s">
        <v>89</v>
      </c>
      <c r="D286" s="103" t="s">
        <v>412</v>
      </c>
      <c r="E286" s="103" t="s">
        <v>413</v>
      </c>
      <c r="F286" s="103" t="s">
        <v>413</v>
      </c>
      <c r="G286" s="103" t="s">
        <v>157</v>
      </c>
      <c r="H286" s="103" t="s">
        <v>310</v>
      </c>
      <c r="I286" s="103" t="s">
        <v>92</v>
      </c>
      <c r="J286" s="215">
        <v>-5.67</v>
      </c>
      <c r="K286" s="216" t="s">
        <v>88</v>
      </c>
    </row>
    <row r="287" spans="1:11" x14ac:dyDescent="0.25">
      <c r="A287" s="103" t="s">
        <v>828</v>
      </c>
      <c r="B287" s="103" t="s">
        <v>88</v>
      </c>
      <c r="C287" s="103" t="s">
        <v>89</v>
      </c>
      <c r="D287" s="103" t="s">
        <v>412</v>
      </c>
      <c r="E287" s="111"/>
      <c r="F287" s="103" t="s">
        <v>413</v>
      </c>
      <c r="G287" s="103" t="s">
        <v>157</v>
      </c>
      <c r="H287" s="103" t="s">
        <v>310</v>
      </c>
      <c r="I287" s="103" t="s">
        <v>92</v>
      </c>
      <c r="J287" s="215">
        <v>5.65</v>
      </c>
      <c r="K287" s="216" t="s">
        <v>88</v>
      </c>
    </row>
    <row r="288" spans="1:11" x14ac:dyDescent="0.25">
      <c r="A288" s="103" t="s">
        <v>829</v>
      </c>
      <c r="B288" s="103" t="s">
        <v>88</v>
      </c>
      <c r="C288" s="103" t="s">
        <v>89</v>
      </c>
      <c r="D288" s="103" t="s">
        <v>412</v>
      </c>
      <c r="E288" s="103" t="s">
        <v>413</v>
      </c>
      <c r="F288" s="103" t="s">
        <v>413</v>
      </c>
      <c r="G288" s="103" t="s">
        <v>157</v>
      </c>
      <c r="H288" s="103" t="s">
        <v>310</v>
      </c>
      <c r="I288" s="103" t="s">
        <v>92</v>
      </c>
      <c r="J288" s="215">
        <v>-829.2</v>
      </c>
      <c r="K288" s="216" t="s">
        <v>88</v>
      </c>
    </row>
    <row r="289" spans="1:11" x14ac:dyDescent="0.25">
      <c r="A289" s="103" t="s">
        <v>829</v>
      </c>
      <c r="B289" s="103" t="s">
        <v>88</v>
      </c>
      <c r="C289" s="103" t="s">
        <v>89</v>
      </c>
      <c r="D289" s="103" t="s">
        <v>412</v>
      </c>
      <c r="E289" s="111"/>
      <c r="F289" s="103" t="s">
        <v>413</v>
      </c>
      <c r="G289" s="103" t="s">
        <v>157</v>
      </c>
      <c r="H289" s="103" t="s">
        <v>310</v>
      </c>
      <c r="I289" s="103" t="s">
        <v>92</v>
      </c>
      <c r="J289" s="215">
        <v>362.65</v>
      </c>
      <c r="K289" s="216" t="s">
        <v>88</v>
      </c>
    </row>
    <row r="290" spans="1:11" x14ac:dyDescent="0.25">
      <c r="A290" s="103" t="s">
        <v>825</v>
      </c>
      <c r="B290" s="103" t="s">
        <v>88</v>
      </c>
      <c r="C290" s="103" t="s">
        <v>89</v>
      </c>
      <c r="D290" s="103" t="s">
        <v>412</v>
      </c>
      <c r="E290" s="103" t="s">
        <v>413</v>
      </c>
      <c r="F290" s="103" t="s">
        <v>413</v>
      </c>
      <c r="G290" s="103" t="s">
        <v>157</v>
      </c>
      <c r="H290" s="103" t="s">
        <v>310</v>
      </c>
      <c r="I290" s="103" t="s">
        <v>92</v>
      </c>
      <c r="J290" s="215">
        <v>-1531.69</v>
      </c>
      <c r="K290" s="216" t="s">
        <v>88</v>
      </c>
    </row>
    <row r="291" spans="1:11" x14ac:dyDescent="0.25">
      <c r="A291" s="103" t="s">
        <v>825</v>
      </c>
      <c r="B291" s="103" t="s">
        <v>88</v>
      </c>
      <c r="C291" s="103" t="s">
        <v>89</v>
      </c>
      <c r="D291" s="103" t="s">
        <v>412</v>
      </c>
      <c r="E291" s="111"/>
      <c r="F291" s="103" t="s">
        <v>413</v>
      </c>
      <c r="G291" s="103" t="s">
        <v>157</v>
      </c>
      <c r="H291" s="103" t="s">
        <v>310</v>
      </c>
      <c r="I291" s="103" t="s">
        <v>92</v>
      </c>
      <c r="J291" s="215">
        <v>1989.39</v>
      </c>
      <c r="K291" s="216" t="s">
        <v>88</v>
      </c>
    </row>
    <row r="292" spans="1:11" x14ac:dyDescent="0.25">
      <c r="A292" s="103" t="s">
        <v>826</v>
      </c>
      <c r="B292" s="103" t="s">
        <v>88</v>
      </c>
      <c r="C292" s="103" t="s">
        <v>89</v>
      </c>
      <c r="D292" s="103" t="s">
        <v>412</v>
      </c>
      <c r="E292" s="103" t="s">
        <v>413</v>
      </c>
      <c r="F292" s="103" t="s">
        <v>413</v>
      </c>
      <c r="G292" s="103" t="s">
        <v>157</v>
      </c>
      <c r="H292" s="103" t="s">
        <v>310</v>
      </c>
      <c r="I292" s="103" t="s">
        <v>92</v>
      </c>
      <c r="J292" s="215">
        <v>2403.71</v>
      </c>
      <c r="K292" s="216" t="s">
        <v>88</v>
      </c>
    </row>
    <row r="293" spans="1:11" x14ac:dyDescent="0.25">
      <c r="A293" s="103" t="s">
        <v>826</v>
      </c>
      <c r="B293" s="103" t="s">
        <v>88</v>
      </c>
      <c r="C293" s="103" t="s">
        <v>89</v>
      </c>
      <c r="D293" s="103" t="s">
        <v>412</v>
      </c>
      <c r="E293" s="111"/>
      <c r="F293" s="103" t="s">
        <v>413</v>
      </c>
      <c r="G293" s="103" t="s">
        <v>157</v>
      </c>
      <c r="H293" s="103" t="s">
        <v>310</v>
      </c>
      <c r="I293" s="103" t="s">
        <v>92</v>
      </c>
      <c r="J293" s="215">
        <v>-2394.6999999999998</v>
      </c>
      <c r="K293" s="216" t="s">
        <v>88</v>
      </c>
    </row>
    <row r="294" spans="1:11" x14ac:dyDescent="0.25">
      <c r="A294" s="103" t="s">
        <v>829</v>
      </c>
      <c r="B294" s="103" t="s">
        <v>88</v>
      </c>
      <c r="C294" s="103" t="s">
        <v>89</v>
      </c>
      <c r="D294" s="103" t="s">
        <v>412</v>
      </c>
      <c r="E294" s="103" t="s">
        <v>413</v>
      </c>
      <c r="F294" s="103" t="s">
        <v>413</v>
      </c>
      <c r="G294" s="103" t="s">
        <v>195</v>
      </c>
      <c r="H294" s="103" t="s">
        <v>312</v>
      </c>
      <c r="I294" s="103" t="s">
        <v>92</v>
      </c>
      <c r="J294" s="215">
        <v>-135.88</v>
      </c>
      <c r="K294" s="216" t="s">
        <v>88</v>
      </c>
    </row>
    <row r="295" spans="1:11" x14ac:dyDescent="0.25">
      <c r="A295" s="103" t="s">
        <v>825</v>
      </c>
      <c r="B295" s="103" t="s">
        <v>88</v>
      </c>
      <c r="C295" s="103" t="s">
        <v>89</v>
      </c>
      <c r="D295" s="103" t="s">
        <v>412</v>
      </c>
      <c r="E295" s="103" t="s">
        <v>413</v>
      </c>
      <c r="F295" s="103" t="s">
        <v>413</v>
      </c>
      <c r="G295" s="103" t="s">
        <v>195</v>
      </c>
      <c r="H295" s="103" t="s">
        <v>312</v>
      </c>
      <c r="I295" s="103" t="s">
        <v>92</v>
      </c>
      <c r="J295" s="215">
        <v>135.88</v>
      </c>
      <c r="K295" s="216" t="s">
        <v>88</v>
      </c>
    </row>
    <row r="296" spans="1:11" x14ac:dyDescent="0.25">
      <c r="A296" s="103" t="s">
        <v>829</v>
      </c>
      <c r="B296" s="103" t="s">
        <v>88</v>
      </c>
      <c r="C296" s="103" t="s">
        <v>89</v>
      </c>
      <c r="D296" s="103" t="s">
        <v>412</v>
      </c>
      <c r="E296" s="103" t="s">
        <v>413</v>
      </c>
      <c r="F296" s="103" t="s">
        <v>413</v>
      </c>
      <c r="G296" s="103" t="s">
        <v>610</v>
      </c>
      <c r="H296" s="103" t="s">
        <v>611</v>
      </c>
      <c r="I296" s="103" t="s">
        <v>92</v>
      </c>
      <c r="J296" s="215">
        <v>-298.44</v>
      </c>
      <c r="K296" s="216" t="s">
        <v>88</v>
      </c>
    </row>
    <row r="297" spans="1:11" x14ac:dyDescent="0.25">
      <c r="A297" s="103" t="s">
        <v>825</v>
      </c>
      <c r="B297" s="103" t="s">
        <v>88</v>
      </c>
      <c r="C297" s="103" t="s">
        <v>89</v>
      </c>
      <c r="D297" s="103" t="s">
        <v>412</v>
      </c>
      <c r="E297" s="103" t="s">
        <v>413</v>
      </c>
      <c r="F297" s="103" t="s">
        <v>413</v>
      </c>
      <c r="G297" s="103" t="s">
        <v>610</v>
      </c>
      <c r="H297" s="103" t="s">
        <v>611</v>
      </c>
      <c r="I297" s="103" t="s">
        <v>92</v>
      </c>
      <c r="J297" s="215">
        <v>298.44</v>
      </c>
      <c r="K297" s="216" t="s">
        <v>88</v>
      </c>
    </row>
    <row r="298" spans="1:11" x14ac:dyDescent="0.25">
      <c r="A298" s="103" t="s">
        <v>827</v>
      </c>
      <c r="B298" s="103" t="s">
        <v>88</v>
      </c>
      <c r="C298" s="103" t="s">
        <v>89</v>
      </c>
      <c r="D298" s="103" t="s">
        <v>412</v>
      </c>
      <c r="E298" s="103" t="s">
        <v>413</v>
      </c>
      <c r="F298" s="103" t="s">
        <v>413</v>
      </c>
      <c r="G298" s="103" t="s">
        <v>194</v>
      </c>
      <c r="H298" s="103" t="s">
        <v>731</v>
      </c>
      <c r="I298" s="103" t="s">
        <v>92</v>
      </c>
      <c r="J298" s="215">
        <v>307.61</v>
      </c>
      <c r="K298" s="216" t="s">
        <v>88</v>
      </c>
    </row>
    <row r="299" spans="1:11" x14ac:dyDescent="0.25">
      <c r="A299" s="103" t="s">
        <v>830</v>
      </c>
      <c r="B299" s="103" t="s">
        <v>88</v>
      </c>
      <c r="C299" s="103" t="s">
        <v>89</v>
      </c>
      <c r="D299" s="103" t="s">
        <v>412</v>
      </c>
      <c r="E299" s="103" t="s">
        <v>413</v>
      </c>
      <c r="F299" s="103" t="s">
        <v>413</v>
      </c>
      <c r="G299" s="103" t="s">
        <v>194</v>
      </c>
      <c r="H299" s="103" t="s">
        <v>731</v>
      </c>
      <c r="I299" s="103" t="s">
        <v>92</v>
      </c>
      <c r="J299" s="215">
        <v>188.5</v>
      </c>
      <c r="K299" s="216" t="s">
        <v>88</v>
      </c>
    </row>
    <row r="300" spans="1:11" x14ac:dyDescent="0.25">
      <c r="A300" s="103" t="s">
        <v>828</v>
      </c>
      <c r="B300" s="103" t="s">
        <v>88</v>
      </c>
      <c r="C300" s="103" t="s">
        <v>89</v>
      </c>
      <c r="D300" s="103" t="s">
        <v>412</v>
      </c>
      <c r="E300" s="103" t="s">
        <v>413</v>
      </c>
      <c r="F300" s="103" t="s">
        <v>413</v>
      </c>
      <c r="G300" s="103" t="s">
        <v>194</v>
      </c>
      <c r="H300" s="103" t="s">
        <v>731</v>
      </c>
      <c r="I300" s="103" t="s">
        <v>92</v>
      </c>
      <c r="J300" s="215">
        <v>671.11</v>
      </c>
      <c r="K300" s="216" t="s">
        <v>88</v>
      </c>
    </row>
    <row r="301" spans="1:11" x14ac:dyDescent="0.25">
      <c r="A301" s="103" t="s">
        <v>829</v>
      </c>
      <c r="B301" s="103" t="s">
        <v>88</v>
      </c>
      <c r="C301" s="103" t="s">
        <v>89</v>
      </c>
      <c r="D301" s="103" t="s">
        <v>412</v>
      </c>
      <c r="E301" s="103" t="s">
        <v>413</v>
      </c>
      <c r="F301" s="103" t="s">
        <v>413</v>
      </c>
      <c r="G301" s="103" t="s">
        <v>194</v>
      </c>
      <c r="H301" s="103" t="s">
        <v>731</v>
      </c>
      <c r="I301" s="103" t="s">
        <v>92</v>
      </c>
      <c r="J301" s="215">
        <v>130.9</v>
      </c>
      <c r="K301" s="216" t="s">
        <v>88</v>
      </c>
    </row>
    <row r="302" spans="1:11" x14ac:dyDescent="0.25">
      <c r="A302" s="103" t="s">
        <v>825</v>
      </c>
      <c r="B302" s="103" t="s">
        <v>88</v>
      </c>
      <c r="C302" s="103" t="s">
        <v>89</v>
      </c>
      <c r="D302" s="103" t="s">
        <v>412</v>
      </c>
      <c r="E302" s="103" t="s">
        <v>413</v>
      </c>
      <c r="F302" s="103" t="s">
        <v>413</v>
      </c>
      <c r="G302" s="103" t="s">
        <v>194</v>
      </c>
      <c r="H302" s="103" t="s">
        <v>731</v>
      </c>
      <c r="I302" s="103" t="s">
        <v>92</v>
      </c>
      <c r="J302" s="215">
        <v>-1324.71</v>
      </c>
      <c r="K302" s="216" t="s">
        <v>88</v>
      </c>
    </row>
    <row r="303" spans="1:11" x14ac:dyDescent="0.25">
      <c r="A303" s="103" t="s">
        <v>826</v>
      </c>
      <c r="B303" s="103" t="s">
        <v>88</v>
      </c>
      <c r="C303" s="103" t="s">
        <v>89</v>
      </c>
      <c r="D303" s="103" t="s">
        <v>412</v>
      </c>
      <c r="E303" s="103" t="s">
        <v>413</v>
      </c>
      <c r="F303" s="103" t="s">
        <v>413</v>
      </c>
      <c r="G303" s="103" t="s">
        <v>194</v>
      </c>
      <c r="H303" s="103" t="s">
        <v>731</v>
      </c>
      <c r="I303" s="103" t="s">
        <v>92</v>
      </c>
      <c r="J303" s="215">
        <v>120.43</v>
      </c>
      <c r="K303" s="216" t="s">
        <v>88</v>
      </c>
    </row>
    <row r="304" spans="1:11" x14ac:dyDescent="0.25">
      <c r="A304" s="103" t="s">
        <v>829</v>
      </c>
      <c r="B304" s="103" t="s">
        <v>88</v>
      </c>
      <c r="C304" s="103" t="s">
        <v>89</v>
      </c>
      <c r="D304" s="103" t="s">
        <v>412</v>
      </c>
      <c r="E304" s="103" t="s">
        <v>413</v>
      </c>
      <c r="F304" s="103" t="s">
        <v>413</v>
      </c>
      <c r="G304" s="103" t="s">
        <v>178</v>
      </c>
      <c r="H304" s="103" t="s">
        <v>315</v>
      </c>
      <c r="I304" s="103" t="s">
        <v>92</v>
      </c>
      <c r="J304" s="215">
        <v>-104.72</v>
      </c>
      <c r="K304" s="216" t="s">
        <v>88</v>
      </c>
    </row>
    <row r="305" spans="1:11" x14ac:dyDescent="0.25">
      <c r="A305" s="103" t="s">
        <v>825</v>
      </c>
      <c r="B305" s="103" t="s">
        <v>88</v>
      </c>
      <c r="C305" s="103" t="s">
        <v>89</v>
      </c>
      <c r="D305" s="103" t="s">
        <v>412</v>
      </c>
      <c r="E305" s="103" t="s">
        <v>413</v>
      </c>
      <c r="F305" s="103" t="s">
        <v>413</v>
      </c>
      <c r="G305" s="103" t="s">
        <v>178</v>
      </c>
      <c r="H305" s="103" t="s">
        <v>315</v>
      </c>
      <c r="I305" s="103" t="s">
        <v>92</v>
      </c>
      <c r="J305" s="215">
        <v>104.72</v>
      </c>
      <c r="K305" s="216" t="s">
        <v>88</v>
      </c>
    </row>
    <row r="306" spans="1:11" x14ac:dyDescent="0.25">
      <c r="A306" s="103" t="s">
        <v>827</v>
      </c>
      <c r="B306" s="103" t="s">
        <v>88</v>
      </c>
      <c r="C306" s="103" t="s">
        <v>89</v>
      </c>
      <c r="D306" s="103" t="s">
        <v>412</v>
      </c>
      <c r="E306" s="103" t="s">
        <v>413</v>
      </c>
      <c r="F306" s="103" t="s">
        <v>413</v>
      </c>
      <c r="G306" s="103" t="s">
        <v>192</v>
      </c>
      <c r="H306" s="103" t="s">
        <v>316</v>
      </c>
      <c r="I306" s="103" t="s">
        <v>92</v>
      </c>
      <c r="J306" s="215">
        <v>-23.56</v>
      </c>
      <c r="K306" s="216" t="s">
        <v>88</v>
      </c>
    </row>
    <row r="307" spans="1:11" x14ac:dyDescent="0.25">
      <c r="A307" s="103" t="s">
        <v>828</v>
      </c>
      <c r="B307" s="103" t="s">
        <v>88</v>
      </c>
      <c r="C307" s="103" t="s">
        <v>89</v>
      </c>
      <c r="D307" s="103" t="s">
        <v>412</v>
      </c>
      <c r="E307" s="103" t="s">
        <v>413</v>
      </c>
      <c r="F307" s="103" t="s">
        <v>413</v>
      </c>
      <c r="G307" s="103" t="s">
        <v>192</v>
      </c>
      <c r="H307" s="103" t="s">
        <v>316</v>
      </c>
      <c r="I307" s="103" t="s">
        <v>92</v>
      </c>
      <c r="J307" s="215">
        <v>23.56</v>
      </c>
      <c r="K307" s="216" t="s">
        <v>88</v>
      </c>
    </row>
    <row r="308" spans="1:11" x14ac:dyDescent="0.25">
      <c r="A308" s="103" t="s">
        <v>829</v>
      </c>
      <c r="B308" s="103" t="s">
        <v>88</v>
      </c>
      <c r="C308" s="103" t="s">
        <v>89</v>
      </c>
      <c r="D308" s="103" t="s">
        <v>412</v>
      </c>
      <c r="E308" s="103" t="s">
        <v>413</v>
      </c>
      <c r="F308" s="103" t="s">
        <v>413</v>
      </c>
      <c r="G308" s="103" t="s">
        <v>192</v>
      </c>
      <c r="H308" s="103" t="s">
        <v>316</v>
      </c>
      <c r="I308" s="103" t="s">
        <v>92</v>
      </c>
      <c r="J308" s="215">
        <v>-52.36</v>
      </c>
      <c r="K308" s="216" t="s">
        <v>88</v>
      </c>
    </row>
    <row r="309" spans="1:11" x14ac:dyDescent="0.25">
      <c r="A309" s="103" t="s">
        <v>825</v>
      </c>
      <c r="B309" s="103" t="s">
        <v>88</v>
      </c>
      <c r="C309" s="103" t="s">
        <v>89</v>
      </c>
      <c r="D309" s="103" t="s">
        <v>412</v>
      </c>
      <c r="E309" s="103" t="s">
        <v>413</v>
      </c>
      <c r="F309" s="103" t="s">
        <v>413</v>
      </c>
      <c r="G309" s="103" t="s">
        <v>192</v>
      </c>
      <c r="H309" s="103" t="s">
        <v>316</v>
      </c>
      <c r="I309" s="103" t="s">
        <v>92</v>
      </c>
      <c r="J309" s="215">
        <v>52.36</v>
      </c>
      <c r="K309" s="216" t="s">
        <v>88</v>
      </c>
    </row>
    <row r="310" spans="1:11" x14ac:dyDescent="0.25">
      <c r="A310" s="103" t="s">
        <v>830</v>
      </c>
      <c r="B310" s="103" t="s">
        <v>88</v>
      </c>
      <c r="C310" s="103" t="s">
        <v>89</v>
      </c>
      <c r="D310" s="103" t="s">
        <v>412</v>
      </c>
      <c r="E310" s="103" t="s">
        <v>413</v>
      </c>
      <c r="F310" s="103" t="s">
        <v>413</v>
      </c>
      <c r="G310" s="103" t="s">
        <v>177</v>
      </c>
      <c r="H310" s="103" t="s">
        <v>317</v>
      </c>
      <c r="I310" s="103" t="s">
        <v>92</v>
      </c>
      <c r="J310" s="215">
        <v>10.19</v>
      </c>
      <c r="K310" s="216" t="s">
        <v>88</v>
      </c>
    </row>
    <row r="311" spans="1:11" x14ac:dyDescent="0.25">
      <c r="A311" s="103" t="s">
        <v>829</v>
      </c>
      <c r="B311" s="103" t="s">
        <v>88</v>
      </c>
      <c r="C311" s="103" t="s">
        <v>89</v>
      </c>
      <c r="D311" s="103" t="s">
        <v>412</v>
      </c>
      <c r="E311" s="103" t="s">
        <v>413</v>
      </c>
      <c r="F311" s="103" t="s">
        <v>413</v>
      </c>
      <c r="G311" s="103" t="s">
        <v>177</v>
      </c>
      <c r="H311" s="103" t="s">
        <v>317</v>
      </c>
      <c r="I311" s="103" t="s">
        <v>92</v>
      </c>
      <c r="J311" s="215">
        <v>-19264.61</v>
      </c>
      <c r="K311" s="216" t="s">
        <v>88</v>
      </c>
    </row>
    <row r="312" spans="1:11" x14ac:dyDescent="0.25">
      <c r="A312" s="103" t="s">
        <v>825</v>
      </c>
      <c r="B312" s="103" t="s">
        <v>88</v>
      </c>
      <c r="C312" s="103" t="s">
        <v>89</v>
      </c>
      <c r="D312" s="103" t="s">
        <v>412</v>
      </c>
      <c r="E312" s="103" t="s">
        <v>413</v>
      </c>
      <c r="F312" s="103" t="s">
        <v>413</v>
      </c>
      <c r="G312" s="103" t="s">
        <v>177</v>
      </c>
      <c r="H312" s="103" t="s">
        <v>317</v>
      </c>
      <c r="I312" s="103" t="s">
        <v>92</v>
      </c>
      <c r="J312" s="215">
        <v>19179.68</v>
      </c>
      <c r="K312" s="232"/>
    </row>
    <row r="313" spans="1:11" x14ac:dyDescent="0.25">
      <c r="A313" s="103" t="s">
        <v>826</v>
      </c>
      <c r="B313" s="103" t="s">
        <v>88</v>
      </c>
      <c r="C313" s="103" t="s">
        <v>89</v>
      </c>
      <c r="D313" s="103" t="s">
        <v>412</v>
      </c>
      <c r="E313" s="103" t="s">
        <v>413</v>
      </c>
      <c r="F313" s="103" t="s">
        <v>413</v>
      </c>
      <c r="G313" s="103" t="s">
        <v>177</v>
      </c>
      <c r="H313" s="103" t="s">
        <v>317</v>
      </c>
      <c r="I313" s="103" t="s">
        <v>92</v>
      </c>
      <c r="J313" s="215">
        <v>101.92</v>
      </c>
      <c r="K313" s="216" t="s">
        <v>88</v>
      </c>
    </row>
    <row r="314" spans="1:11" x14ac:dyDescent="0.25">
      <c r="A314" s="103" t="s">
        <v>827</v>
      </c>
      <c r="B314" s="103" t="s">
        <v>88</v>
      </c>
      <c r="C314" s="103" t="s">
        <v>89</v>
      </c>
      <c r="D314" s="103" t="s">
        <v>412</v>
      </c>
      <c r="E314" s="103" t="s">
        <v>413</v>
      </c>
      <c r="F314" s="103" t="s">
        <v>413</v>
      </c>
      <c r="G314" s="103" t="s">
        <v>156</v>
      </c>
      <c r="H314" s="103" t="s">
        <v>645</v>
      </c>
      <c r="I314" s="103" t="s">
        <v>92</v>
      </c>
      <c r="J314" s="215">
        <v>723.44</v>
      </c>
      <c r="K314" s="216" t="s">
        <v>88</v>
      </c>
    </row>
    <row r="315" spans="1:11" x14ac:dyDescent="0.25">
      <c r="A315" s="103" t="s">
        <v>830</v>
      </c>
      <c r="B315" s="103" t="s">
        <v>88</v>
      </c>
      <c r="C315" s="103" t="s">
        <v>89</v>
      </c>
      <c r="D315" s="103" t="s">
        <v>412</v>
      </c>
      <c r="E315" s="103" t="s">
        <v>413</v>
      </c>
      <c r="F315" s="103" t="s">
        <v>413</v>
      </c>
      <c r="G315" s="103" t="s">
        <v>156</v>
      </c>
      <c r="H315" s="103" t="s">
        <v>645</v>
      </c>
      <c r="I315" s="103" t="s">
        <v>92</v>
      </c>
      <c r="J315" s="215">
        <v>31.81</v>
      </c>
      <c r="K315" s="216" t="s">
        <v>88</v>
      </c>
    </row>
    <row r="316" spans="1:11" x14ac:dyDescent="0.25">
      <c r="A316" s="103" t="s">
        <v>828</v>
      </c>
      <c r="B316" s="103" t="s">
        <v>88</v>
      </c>
      <c r="C316" s="103" t="s">
        <v>89</v>
      </c>
      <c r="D316" s="103" t="s">
        <v>412</v>
      </c>
      <c r="E316" s="103" t="s">
        <v>413</v>
      </c>
      <c r="F316" s="103" t="s">
        <v>413</v>
      </c>
      <c r="G316" s="103" t="s">
        <v>156</v>
      </c>
      <c r="H316" s="103" t="s">
        <v>645</v>
      </c>
      <c r="I316" s="103" t="s">
        <v>92</v>
      </c>
      <c r="J316" s="215">
        <v>-78.69</v>
      </c>
      <c r="K316" s="216" t="s">
        <v>88</v>
      </c>
    </row>
    <row r="317" spans="1:11" x14ac:dyDescent="0.25">
      <c r="A317" s="103" t="s">
        <v>829</v>
      </c>
      <c r="B317" s="103" t="s">
        <v>88</v>
      </c>
      <c r="C317" s="103" t="s">
        <v>89</v>
      </c>
      <c r="D317" s="103" t="s">
        <v>412</v>
      </c>
      <c r="E317" s="103" t="s">
        <v>413</v>
      </c>
      <c r="F317" s="103" t="s">
        <v>413</v>
      </c>
      <c r="G317" s="103" t="s">
        <v>156</v>
      </c>
      <c r="H317" s="103" t="s">
        <v>645</v>
      </c>
      <c r="I317" s="103" t="s">
        <v>92</v>
      </c>
      <c r="J317" s="215">
        <v>-6298.63</v>
      </c>
      <c r="K317" s="216" t="s">
        <v>88</v>
      </c>
    </row>
    <row r="318" spans="1:11" x14ac:dyDescent="0.25">
      <c r="A318" s="103" t="s">
        <v>829</v>
      </c>
      <c r="B318" s="103" t="s">
        <v>88</v>
      </c>
      <c r="C318" s="103" t="s">
        <v>89</v>
      </c>
      <c r="D318" s="103" t="s">
        <v>412</v>
      </c>
      <c r="E318" s="111"/>
      <c r="F318" s="103" t="s">
        <v>413</v>
      </c>
      <c r="G318" s="103" t="s">
        <v>156</v>
      </c>
      <c r="H318" s="103" t="s">
        <v>645</v>
      </c>
      <c r="I318" s="103" t="s">
        <v>92</v>
      </c>
      <c r="J318" s="215">
        <v>46.69</v>
      </c>
      <c r="K318" s="216" t="s">
        <v>88</v>
      </c>
    </row>
    <row r="319" spans="1:11" x14ac:dyDescent="0.25">
      <c r="A319" s="103" t="s">
        <v>825</v>
      </c>
      <c r="B319" s="103" t="s">
        <v>88</v>
      </c>
      <c r="C319" s="103" t="s">
        <v>89</v>
      </c>
      <c r="D319" s="103" t="s">
        <v>412</v>
      </c>
      <c r="E319" s="103" t="s">
        <v>413</v>
      </c>
      <c r="F319" s="103" t="s">
        <v>413</v>
      </c>
      <c r="G319" s="103" t="s">
        <v>156</v>
      </c>
      <c r="H319" s="103" t="s">
        <v>645</v>
      </c>
      <c r="I319" s="103" t="s">
        <v>92</v>
      </c>
      <c r="J319" s="215">
        <v>4079.08</v>
      </c>
      <c r="K319" s="216" t="s">
        <v>88</v>
      </c>
    </row>
    <row r="320" spans="1:11" x14ac:dyDescent="0.25">
      <c r="A320" s="103" t="s">
        <v>825</v>
      </c>
      <c r="B320" s="103" t="s">
        <v>88</v>
      </c>
      <c r="C320" s="103" t="s">
        <v>89</v>
      </c>
      <c r="D320" s="103" t="s">
        <v>412</v>
      </c>
      <c r="E320" s="111"/>
      <c r="F320" s="103" t="s">
        <v>413</v>
      </c>
      <c r="G320" s="103" t="s">
        <v>156</v>
      </c>
      <c r="H320" s="103" t="s">
        <v>645</v>
      </c>
      <c r="I320" s="103" t="s">
        <v>92</v>
      </c>
      <c r="J320" s="215">
        <v>1543.7</v>
      </c>
      <c r="K320" s="216" t="s">
        <v>88</v>
      </c>
    </row>
    <row r="321" spans="1:11" x14ac:dyDescent="0.25">
      <c r="A321" s="103" t="s">
        <v>826</v>
      </c>
      <c r="B321" s="103" t="s">
        <v>88</v>
      </c>
      <c r="C321" s="103" t="s">
        <v>89</v>
      </c>
      <c r="D321" s="103" t="s">
        <v>412</v>
      </c>
      <c r="E321" s="103" t="s">
        <v>413</v>
      </c>
      <c r="F321" s="103" t="s">
        <v>413</v>
      </c>
      <c r="G321" s="103" t="s">
        <v>156</v>
      </c>
      <c r="H321" s="103" t="s">
        <v>645</v>
      </c>
      <c r="I321" s="103" t="s">
        <v>92</v>
      </c>
      <c r="J321" s="215">
        <v>1460.33</v>
      </c>
      <c r="K321" s="216" t="s">
        <v>88</v>
      </c>
    </row>
    <row r="322" spans="1:11" x14ac:dyDescent="0.25">
      <c r="A322" s="103" t="s">
        <v>826</v>
      </c>
      <c r="B322" s="103" t="s">
        <v>88</v>
      </c>
      <c r="C322" s="103" t="s">
        <v>89</v>
      </c>
      <c r="D322" s="103" t="s">
        <v>412</v>
      </c>
      <c r="E322" s="111"/>
      <c r="F322" s="103" t="s">
        <v>413</v>
      </c>
      <c r="G322" s="103" t="s">
        <v>156</v>
      </c>
      <c r="H322" s="103" t="s">
        <v>645</v>
      </c>
      <c r="I322" s="103" t="s">
        <v>92</v>
      </c>
      <c r="J322" s="215">
        <v>-1590.37</v>
      </c>
      <c r="K322" s="216" t="s">
        <v>88</v>
      </c>
    </row>
    <row r="323" spans="1:11" x14ac:dyDescent="0.25">
      <c r="A323" s="103" t="s">
        <v>829</v>
      </c>
      <c r="B323" s="103" t="s">
        <v>88</v>
      </c>
      <c r="C323" s="103" t="s">
        <v>89</v>
      </c>
      <c r="D323" s="103" t="s">
        <v>412</v>
      </c>
      <c r="E323" s="103" t="s">
        <v>413</v>
      </c>
      <c r="F323" s="103" t="s">
        <v>413</v>
      </c>
      <c r="G323" s="103" t="s">
        <v>652</v>
      </c>
      <c r="H323" s="103" t="s">
        <v>653</v>
      </c>
      <c r="I323" s="103" t="s">
        <v>92</v>
      </c>
      <c r="J323" s="215">
        <v>-1618.21</v>
      </c>
      <c r="K323" s="216" t="s">
        <v>88</v>
      </c>
    </row>
    <row r="324" spans="1:11" x14ac:dyDescent="0.25">
      <c r="A324" s="103" t="s">
        <v>825</v>
      </c>
      <c r="B324" s="103" t="s">
        <v>88</v>
      </c>
      <c r="C324" s="103" t="s">
        <v>89</v>
      </c>
      <c r="D324" s="103" t="s">
        <v>412</v>
      </c>
      <c r="E324" s="103" t="s">
        <v>413</v>
      </c>
      <c r="F324" s="103" t="s">
        <v>413</v>
      </c>
      <c r="G324" s="103" t="s">
        <v>652</v>
      </c>
      <c r="H324" s="103" t="s">
        <v>653</v>
      </c>
      <c r="I324" s="103" t="s">
        <v>92</v>
      </c>
      <c r="J324" s="215">
        <v>1618.21</v>
      </c>
      <c r="K324" s="216" t="s">
        <v>88</v>
      </c>
    </row>
    <row r="325" spans="1:11" x14ac:dyDescent="0.25">
      <c r="A325" s="103" t="s">
        <v>829</v>
      </c>
      <c r="B325" s="103" t="s">
        <v>88</v>
      </c>
      <c r="C325" s="103" t="s">
        <v>89</v>
      </c>
      <c r="D325" s="103" t="s">
        <v>412</v>
      </c>
      <c r="E325" s="103" t="s">
        <v>413</v>
      </c>
      <c r="F325" s="103" t="s">
        <v>413</v>
      </c>
      <c r="G325" s="103" t="s">
        <v>462</v>
      </c>
      <c r="H325" s="103" t="s">
        <v>463</v>
      </c>
      <c r="I325" s="103" t="s">
        <v>92</v>
      </c>
      <c r="J325" s="215">
        <v>-1757.67</v>
      </c>
      <c r="K325" s="216" t="s">
        <v>88</v>
      </c>
    </row>
    <row r="326" spans="1:11" x14ac:dyDescent="0.25">
      <c r="A326" s="103" t="s">
        <v>825</v>
      </c>
      <c r="B326" s="103" t="s">
        <v>88</v>
      </c>
      <c r="C326" s="103" t="s">
        <v>89</v>
      </c>
      <c r="D326" s="103" t="s">
        <v>412</v>
      </c>
      <c r="E326" s="103" t="s">
        <v>413</v>
      </c>
      <c r="F326" s="103" t="s">
        <v>413</v>
      </c>
      <c r="G326" s="103" t="s">
        <v>462</v>
      </c>
      <c r="H326" s="103" t="s">
        <v>463</v>
      </c>
      <c r="I326" s="103" t="s">
        <v>92</v>
      </c>
      <c r="J326" s="215">
        <v>1757.67</v>
      </c>
      <c r="K326" s="216" t="s">
        <v>88</v>
      </c>
    </row>
    <row r="327" spans="1:11" x14ac:dyDescent="0.25">
      <c r="A327" s="103" t="s">
        <v>829</v>
      </c>
      <c r="B327" s="103" t="s">
        <v>88</v>
      </c>
      <c r="C327" s="103" t="s">
        <v>89</v>
      </c>
      <c r="D327" s="103" t="s">
        <v>412</v>
      </c>
      <c r="E327" s="103" t="s">
        <v>413</v>
      </c>
      <c r="F327" s="103" t="s">
        <v>413</v>
      </c>
      <c r="G327" s="103" t="s">
        <v>190</v>
      </c>
      <c r="H327" s="103" t="s">
        <v>321</v>
      </c>
      <c r="I327" s="103" t="s">
        <v>92</v>
      </c>
      <c r="J327" s="215">
        <v>-316.69</v>
      </c>
      <c r="K327" s="216" t="s">
        <v>88</v>
      </c>
    </row>
    <row r="328" spans="1:11" x14ac:dyDescent="0.25">
      <c r="A328" s="103" t="s">
        <v>825</v>
      </c>
      <c r="B328" s="103" t="s">
        <v>88</v>
      </c>
      <c r="C328" s="103" t="s">
        <v>89</v>
      </c>
      <c r="D328" s="103" t="s">
        <v>412</v>
      </c>
      <c r="E328" s="103" t="s">
        <v>413</v>
      </c>
      <c r="F328" s="103" t="s">
        <v>413</v>
      </c>
      <c r="G328" s="103" t="s">
        <v>190</v>
      </c>
      <c r="H328" s="103" t="s">
        <v>321</v>
      </c>
      <c r="I328" s="103" t="s">
        <v>92</v>
      </c>
      <c r="J328" s="215">
        <v>316.69</v>
      </c>
      <c r="K328" s="216" t="s">
        <v>88</v>
      </c>
    </row>
    <row r="329" spans="1:11" x14ac:dyDescent="0.25">
      <c r="A329" s="103" t="s">
        <v>827</v>
      </c>
      <c r="B329" s="103" t="s">
        <v>88</v>
      </c>
      <c r="C329" s="103" t="s">
        <v>89</v>
      </c>
      <c r="D329" s="103" t="s">
        <v>412</v>
      </c>
      <c r="E329" s="103" t="s">
        <v>413</v>
      </c>
      <c r="F329" s="103" t="s">
        <v>413</v>
      </c>
      <c r="G329" s="103" t="s">
        <v>116</v>
      </c>
      <c r="H329" s="103" t="s">
        <v>400</v>
      </c>
      <c r="I329" s="103" t="s">
        <v>92</v>
      </c>
      <c r="J329" s="215">
        <v>-1526.58</v>
      </c>
      <c r="K329" s="216" t="s">
        <v>88</v>
      </c>
    </row>
    <row r="330" spans="1:11" x14ac:dyDescent="0.25">
      <c r="A330" s="103" t="s">
        <v>827</v>
      </c>
      <c r="B330" s="103" t="s">
        <v>88</v>
      </c>
      <c r="C330" s="103" t="s">
        <v>89</v>
      </c>
      <c r="D330" s="103" t="s">
        <v>412</v>
      </c>
      <c r="E330" s="111"/>
      <c r="F330" s="103" t="s">
        <v>413</v>
      </c>
      <c r="G330" s="103" t="s">
        <v>116</v>
      </c>
      <c r="H330" s="103" t="s">
        <v>400</v>
      </c>
      <c r="I330" s="103" t="s">
        <v>92</v>
      </c>
      <c r="J330" s="215">
        <v>763.28</v>
      </c>
      <c r="K330" s="216" t="s">
        <v>88</v>
      </c>
    </row>
    <row r="331" spans="1:11" x14ac:dyDescent="0.25">
      <c r="A331" s="103" t="s">
        <v>830</v>
      </c>
      <c r="B331" s="103" t="s">
        <v>88</v>
      </c>
      <c r="C331" s="103" t="s">
        <v>89</v>
      </c>
      <c r="D331" s="103" t="s">
        <v>412</v>
      </c>
      <c r="E331" s="103" t="s">
        <v>413</v>
      </c>
      <c r="F331" s="103" t="s">
        <v>413</v>
      </c>
      <c r="G331" s="103" t="s">
        <v>116</v>
      </c>
      <c r="H331" s="103" t="s">
        <v>400</v>
      </c>
      <c r="I331" s="103" t="s">
        <v>92</v>
      </c>
      <c r="J331" s="215">
        <v>395.78</v>
      </c>
      <c r="K331" s="216" t="s">
        <v>88</v>
      </c>
    </row>
    <row r="332" spans="1:11" x14ac:dyDescent="0.25">
      <c r="A332" s="103" t="s">
        <v>830</v>
      </c>
      <c r="B332" s="103" t="s">
        <v>88</v>
      </c>
      <c r="C332" s="103" t="s">
        <v>89</v>
      </c>
      <c r="D332" s="103" t="s">
        <v>412</v>
      </c>
      <c r="E332" s="111"/>
      <c r="F332" s="103" t="s">
        <v>413</v>
      </c>
      <c r="G332" s="103" t="s">
        <v>116</v>
      </c>
      <c r="H332" s="103" t="s">
        <v>400</v>
      </c>
      <c r="I332" s="103" t="s">
        <v>92</v>
      </c>
      <c r="J332" s="215">
        <v>-197.9</v>
      </c>
      <c r="K332" s="216" t="s">
        <v>88</v>
      </c>
    </row>
    <row r="333" spans="1:11" x14ac:dyDescent="0.25">
      <c r="A333" s="103" t="s">
        <v>828</v>
      </c>
      <c r="B333" s="103" t="s">
        <v>88</v>
      </c>
      <c r="C333" s="103" t="s">
        <v>89</v>
      </c>
      <c r="D333" s="103" t="s">
        <v>412</v>
      </c>
      <c r="E333" s="103" t="s">
        <v>413</v>
      </c>
      <c r="F333" s="103" t="s">
        <v>413</v>
      </c>
      <c r="G333" s="103" t="s">
        <v>116</v>
      </c>
      <c r="H333" s="103" t="s">
        <v>400</v>
      </c>
      <c r="I333" s="103" t="s">
        <v>92</v>
      </c>
      <c r="J333" s="215">
        <v>1197.24</v>
      </c>
      <c r="K333" s="216" t="s">
        <v>88</v>
      </c>
    </row>
    <row r="334" spans="1:11" x14ac:dyDescent="0.25">
      <c r="A334" s="103" t="s">
        <v>828</v>
      </c>
      <c r="B334" s="103" t="s">
        <v>88</v>
      </c>
      <c r="C334" s="103" t="s">
        <v>89</v>
      </c>
      <c r="D334" s="103" t="s">
        <v>412</v>
      </c>
      <c r="E334" s="111"/>
      <c r="F334" s="103" t="s">
        <v>413</v>
      </c>
      <c r="G334" s="103" t="s">
        <v>116</v>
      </c>
      <c r="H334" s="103" t="s">
        <v>400</v>
      </c>
      <c r="I334" s="103" t="s">
        <v>92</v>
      </c>
      <c r="J334" s="215">
        <v>-598.62</v>
      </c>
      <c r="K334" s="216" t="s">
        <v>88</v>
      </c>
    </row>
    <row r="335" spans="1:11" x14ac:dyDescent="0.25">
      <c r="A335" s="103" t="s">
        <v>829</v>
      </c>
      <c r="B335" s="103" t="s">
        <v>88</v>
      </c>
      <c r="C335" s="103" t="s">
        <v>89</v>
      </c>
      <c r="D335" s="103" t="s">
        <v>412</v>
      </c>
      <c r="E335" s="103" t="s">
        <v>413</v>
      </c>
      <c r="F335" s="103" t="s">
        <v>413</v>
      </c>
      <c r="G335" s="103" t="s">
        <v>116</v>
      </c>
      <c r="H335" s="103" t="s">
        <v>400</v>
      </c>
      <c r="I335" s="103" t="s">
        <v>92</v>
      </c>
      <c r="J335" s="215">
        <v>282.7</v>
      </c>
      <c r="K335" s="216" t="s">
        <v>88</v>
      </c>
    </row>
    <row r="336" spans="1:11" x14ac:dyDescent="0.25">
      <c r="A336" s="103" t="s">
        <v>829</v>
      </c>
      <c r="B336" s="103" t="s">
        <v>88</v>
      </c>
      <c r="C336" s="103" t="s">
        <v>89</v>
      </c>
      <c r="D336" s="103" t="s">
        <v>412</v>
      </c>
      <c r="E336" s="111"/>
      <c r="F336" s="103" t="s">
        <v>413</v>
      </c>
      <c r="G336" s="103" t="s">
        <v>116</v>
      </c>
      <c r="H336" s="103" t="s">
        <v>400</v>
      </c>
      <c r="I336" s="103" t="s">
        <v>92</v>
      </c>
      <c r="J336" s="215">
        <v>-141.34</v>
      </c>
      <c r="K336" s="216" t="s">
        <v>88</v>
      </c>
    </row>
    <row r="337" spans="1:11" x14ac:dyDescent="0.25">
      <c r="A337" s="103" t="s">
        <v>825</v>
      </c>
      <c r="B337" s="103" t="s">
        <v>88</v>
      </c>
      <c r="C337" s="103" t="s">
        <v>89</v>
      </c>
      <c r="D337" s="103" t="s">
        <v>412</v>
      </c>
      <c r="E337" s="103" t="s">
        <v>413</v>
      </c>
      <c r="F337" s="103" t="s">
        <v>413</v>
      </c>
      <c r="G337" s="103" t="s">
        <v>116</v>
      </c>
      <c r="H337" s="103" t="s">
        <v>400</v>
      </c>
      <c r="I337" s="103" t="s">
        <v>92</v>
      </c>
      <c r="J337" s="215">
        <v>-1017.72</v>
      </c>
      <c r="K337" s="216" t="s">
        <v>88</v>
      </c>
    </row>
    <row r="338" spans="1:11" x14ac:dyDescent="0.25">
      <c r="A338" s="103" t="s">
        <v>825</v>
      </c>
      <c r="B338" s="103" t="s">
        <v>88</v>
      </c>
      <c r="C338" s="103" t="s">
        <v>89</v>
      </c>
      <c r="D338" s="103" t="s">
        <v>412</v>
      </c>
      <c r="E338" s="111"/>
      <c r="F338" s="103" t="s">
        <v>413</v>
      </c>
      <c r="G338" s="103" t="s">
        <v>116</v>
      </c>
      <c r="H338" s="103" t="s">
        <v>400</v>
      </c>
      <c r="I338" s="103" t="s">
        <v>92</v>
      </c>
      <c r="J338" s="215">
        <v>508.86</v>
      </c>
      <c r="K338" s="216" t="s">
        <v>88</v>
      </c>
    </row>
    <row r="339" spans="1:11" x14ac:dyDescent="0.25">
      <c r="A339" s="103" t="s">
        <v>826</v>
      </c>
      <c r="B339" s="103" t="s">
        <v>88</v>
      </c>
      <c r="C339" s="103" t="s">
        <v>89</v>
      </c>
      <c r="D339" s="103" t="s">
        <v>412</v>
      </c>
      <c r="E339" s="103" t="s">
        <v>413</v>
      </c>
      <c r="F339" s="103" t="s">
        <v>413</v>
      </c>
      <c r="G339" s="103" t="s">
        <v>116</v>
      </c>
      <c r="H339" s="103" t="s">
        <v>400</v>
      </c>
      <c r="I339" s="103" t="s">
        <v>92</v>
      </c>
      <c r="J339" s="215">
        <v>1017.72</v>
      </c>
      <c r="K339" s="216" t="s">
        <v>88</v>
      </c>
    </row>
    <row r="340" spans="1:11" x14ac:dyDescent="0.25">
      <c r="A340" s="103" t="s">
        <v>826</v>
      </c>
      <c r="B340" s="103" t="s">
        <v>88</v>
      </c>
      <c r="C340" s="103" t="s">
        <v>89</v>
      </c>
      <c r="D340" s="103" t="s">
        <v>412</v>
      </c>
      <c r="E340" s="111"/>
      <c r="F340" s="103" t="s">
        <v>413</v>
      </c>
      <c r="G340" s="103" t="s">
        <v>116</v>
      </c>
      <c r="H340" s="103" t="s">
        <v>400</v>
      </c>
      <c r="I340" s="103" t="s">
        <v>92</v>
      </c>
      <c r="J340" s="215">
        <v>-508.86</v>
      </c>
      <c r="K340" s="216" t="s">
        <v>88</v>
      </c>
    </row>
    <row r="341" spans="1:11" x14ac:dyDescent="0.25">
      <c r="A341" s="103" t="s">
        <v>830</v>
      </c>
      <c r="B341" s="103" t="s">
        <v>88</v>
      </c>
      <c r="C341" s="103" t="s">
        <v>89</v>
      </c>
      <c r="D341" s="103" t="s">
        <v>412</v>
      </c>
      <c r="E341" s="103" t="s">
        <v>413</v>
      </c>
      <c r="F341" s="103" t="s">
        <v>413</v>
      </c>
      <c r="G341" s="103" t="s">
        <v>115</v>
      </c>
      <c r="H341" s="103" t="s">
        <v>401</v>
      </c>
      <c r="I341" s="103" t="s">
        <v>92</v>
      </c>
      <c r="J341" s="215">
        <v>318.98</v>
      </c>
      <c r="K341" s="216" t="s">
        <v>88</v>
      </c>
    </row>
    <row r="342" spans="1:11" x14ac:dyDescent="0.25">
      <c r="A342" s="103" t="s">
        <v>830</v>
      </c>
      <c r="B342" s="103" t="s">
        <v>88</v>
      </c>
      <c r="C342" s="103" t="s">
        <v>89</v>
      </c>
      <c r="D342" s="103" t="s">
        <v>412</v>
      </c>
      <c r="E342" s="111"/>
      <c r="F342" s="103" t="s">
        <v>413</v>
      </c>
      <c r="G342" s="103" t="s">
        <v>115</v>
      </c>
      <c r="H342" s="103" t="s">
        <v>401</v>
      </c>
      <c r="I342" s="103" t="s">
        <v>92</v>
      </c>
      <c r="J342" s="215">
        <v>-159.47999999999999</v>
      </c>
      <c r="K342" s="216" t="s">
        <v>88</v>
      </c>
    </row>
    <row r="343" spans="1:11" x14ac:dyDescent="0.25">
      <c r="A343" s="103" t="s">
        <v>825</v>
      </c>
      <c r="B343" s="103" t="s">
        <v>88</v>
      </c>
      <c r="C343" s="103" t="s">
        <v>89</v>
      </c>
      <c r="D343" s="103" t="s">
        <v>412</v>
      </c>
      <c r="E343" s="103" t="s">
        <v>413</v>
      </c>
      <c r="F343" s="103" t="s">
        <v>413</v>
      </c>
      <c r="G343" s="103" t="s">
        <v>108</v>
      </c>
      <c r="H343" s="103" t="s">
        <v>332</v>
      </c>
      <c r="I343" s="103" t="s">
        <v>92</v>
      </c>
      <c r="J343" s="215">
        <v>-281.76</v>
      </c>
      <c r="K343" s="216" t="s">
        <v>88</v>
      </c>
    </row>
    <row r="344" spans="1:11" x14ac:dyDescent="0.25">
      <c r="A344" s="103" t="s">
        <v>825</v>
      </c>
      <c r="B344" s="103" t="s">
        <v>88</v>
      </c>
      <c r="C344" s="103" t="s">
        <v>89</v>
      </c>
      <c r="D344" s="103" t="s">
        <v>412</v>
      </c>
      <c r="E344" s="111"/>
      <c r="F344" s="103" t="s">
        <v>413</v>
      </c>
      <c r="G344" s="103" t="s">
        <v>108</v>
      </c>
      <c r="H344" s="103" t="s">
        <v>332</v>
      </c>
      <c r="I344" s="103" t="s">
        <v>92</v>
      </c>
      <c r="J344" s="215">
        <v>0</v>
      </c>
      <c r="K344" s="216" t="s">
        <v>88</v>
      </c>
    </row>
    <row r="345" spans="1:11" x14ac:dyDescent="0.25">
      <c r="A345" s="103" t="s">
        <v>826</v>
      </c>
      <c r="B345" s="103" t="s">
        <v>88</v>
      </c>
      <c r="C345" s="103" t="s">
        <v>89</v>
      </c>
      <c r="D345" s="103" t="s">
        <v>412</v>
      </c>
      <c r="E345" s="103" t="s">
        <v>413</v>
      </c>
      <c r="F345" s="103" t="s">
        <v>413</v>
      </c>
      <c r="G345" s="103" t="s">
        <v>108</v>
      </c>
      <c r="H345" s="103" t="s">
        <v>332</v>
      </c>
      <c r="I345" s="103" t="s">
        <v>92</v>
      </c>
      <c r="J345" s="215">
        <v>281.76</v>
      </c>
      <c r="K345" s="216" t="s">
        <v>88</v>
      </c>
    </row>
    <row r="346" spans="1:11" x14ac:dyDescent="0.25">
      <c r="A346" s="103" t="s">
        <v>826</v>
      </c>
      <c r="B346" s="103" t="s">
        <v>88</v>
      </c>
      <c r="C346" s="103" t="s">
        <v>89</v>
      </c>
      <c r="D346" s="103" t="s">
        <v>412</v>
      </c>
      <c r="E346" s="111"/>
      <c r="F346" s="103" t="s">
        <v>413</v>
      </c>
      <c r="G346" s="103" t="s">
        <v>108</v>
      </c>
      <c r="H346" s="103" t="s">
        <v>332</v>
      </c>
      <c r="I346" s="103" t="s">
        <v>92</v>
      </c>
      <c r="J346" s="215">
        <v>0</v>
      </c>
      <c r="K346" s="216" t="s">
        <v>88</v>
      </c>
    </row>
    <row r="347" spans="1:11" x14ac:dyDescent="0.25">
      <c r="A347" s="103" t="s">
        <v>830</v>
      </c>
      <c r="B347" s="103" t="s">
        <v>88</v>
      </c>
      <c r="C347" s="103" t="s">
        <v>89</v>
      </c>
      <c r="D347" s="103" t="s">
        <v>412</v>
      </c>
      <c r="E347" s="103" t="s">
        <v>413</v>
      </c>
      <c r="F347" s="103" t="s">
        <v>413</v>
      </c>
      <c r="G347" s="103" t="s">
        <v>217</v>
      </c>
      <c r="H347" s="103" t="s">
        <v>402</v>
      </c>
      <c r="I347" s="103" t="s">
        <v>92</v>
      </c>
      <c r="J347" s="215">
        <v>71.22</v>
      </c>
      <c r="K347" s="216" t="s">
        <v>88</v>
      </c>
    </row>
    <row r="348" spans="1:11" x14ac:dyDescent="0.25">
      <c r="A348" s="103" t="s">
        <v>830</v>
      </c>
      <c r="B348" s="103" t="s">
        <v>88</v>
      </c>
      <c r="C348" s="103" t="s">
        <v>89</v>
      </c>
      <c r="D348" s="103" t="s">
        <v>412</v>
      </c>
      <c r="E348" s="111"/>
      <c r="F348" s="103" t="s">
        <v>413</v>
      </c>
      <c r="G348" s="103" t="s">
        <v>217</v>
      </c>
      <c r="H348" s="103" t="s">
        <v>402</v>
      </c>
      <c r="I348" s="103" t="s">
        <v>92</v>
      </c>
      <c r="J348" s="215">
        <v>-35.619999999999997</v>
      </c>
      <c r="K348" s="216" t="s">
        <v>88</v>
      </c>
    </row>
    <row r="349" spans="1:11" x14ac:dyDescent="0.25">
      <c r="A349" s="103" t="s">
        <v>828</v>
      </c>
      <c r="B349" s="103" t="s">
        <v>88</v>
      </c>
      <c r="C349" s="103" t="s">
        <v>89</v>
      </c>
      <c r="D349" s="103" t="s">
        <v>412</v>
      </c>
      <c r="E349" s="103" t="s">
        <v>413</v>
      </c>
      <c r="F349" s="103" t="s">
        <v>413</v>
      </c>
      <c r="G349" s="103" t="s">
        <v>217</v>
      </c>
      <c r="H349" s="103" t="s">
        <v>402</v>
      </c>
      <c r="I349" s="103" t="s">
        <v>92</v>
      </c>
      <c r="J349" s="215">
        <v>-311.18</v>
      </c>
      <c r="K349" s="216" t="s">
        <v>88</v>
      </c>
    </row>
    <row r="350" spans="1:11" x14ac:dyDescent="0.25">
      <c r="A350" s="103" t="s">
        <v>828</v>
      </c>
      <c r="B350" s="103" t="s">
        <v>88</v>
      </c>
      <c r="C350" s="103" t="s">
        <v>89</v>
      </c>
      <c r="D350" s="103" t="s">
        <v>412</v>
      </c>
      <c r="E350" s="111"/>
      <c r="F350" s="103" t="s">
        <v>413</v>
      </c>
      <c r="G350" s="103" t="s">
        <v>217</v>
      </c>
      <c r="H350" s="103" t="s">
        <v>402</v>
      </c>
      <c r="I350" s="103" t="s">
        <v>92</v>
      </c>
      <c r="J350" s="215">
        <v>155.58000000000001</v>
      </c>
      <c r="K350" s="216" t="s">
        <v>88</v>
      </c>
    </row>
    <row r="351" spans="1:11" x14ac:dyDescent="0.25">
      <c r="A351" s="103" t="s">
        <v>829</v>
      </c>
      <c r="B351" s="103" t="s">
        <v>88</v>
      </c>
      <c r="C351" s="103" t="s">
        <v>89</v>
      </c>
      <c r="D351" s="103" t="s">
        <v>412</v>
      </c>
      <c r="E351" s="103" t="s">
        <v>413</v>
      </c>
      <c r="F351" s="103" t="s">
        <v>413</v>
      </c>
      <c r="G351" s="103" t="s">
        <v>217</v>
      </c>
      <c r="H351" s="103" t="s">
        <v>402</v>
      </c>
      <c r="I351" s="103" t="s">
        <v>92</v>
      </c>
      <c r="J351" s="215">
        <v>-111.28</v>
      </c>
      <c r="K351" s="216" t="s">
        <v>88</v>
      </c>
    </row>
    <row r="352" spans="1:11" x14ac:dyDescent="0.25">
      <c r="A352" s="103" t="s">
        <v>829</v>
      </c>
      <c r="B352" s="103" t="s">
        <v>88</v>
      </c>
      <c r="C352" s="103" t="s">
        <v>89</v>
      </c>
      <c r="D352" s="103" t="s">
        <v>412</v>
      </c>
      <c r="E352" s="111"/>
      <c r="F352" s="103" t="s">
        <v>413</v>
      </c>
      <c r="G352" s="103" t="s">
        <v>217</v>
      </c>
      <c r="H352" s="103" t="s">
        <v>402</v>
      </c>
      <c r="I352" s="103" t="s">
        <v>92</v>
      </c>
      <c r="J352" s="215">
        <v>55.64</v>
      </c>
      <c r="K352" s="216" t="s">
        <v>88</v>
      </c>
    </row>
    <row r="353" spans="1:11" x14ac:dyDescent="0.25">
      <c r="A353" s="103" t="s">
        <v>825</v>
      </c>
      <c r="B353" s="103" t="s">
        <v>88</v>
      </c>
      <c r="C353" s="103" t="s">
        <v>89</v>
      </c>
      <c r="D353" s="103" t="s">
        <v>412</v>
      </c>
      <c r="E353" s="103" t="s">
        <v>413</v>
      </c>
      <c r="F353" s="103" t="s">
        <v>413</v>
      </c>
      <c r="G353" s="103" t="s">
        <v>217</v>
      </c>
      <c r="H353" s="103" t="s">
        <v>402</v>
      </c>
      <c r="I353" s="103" t="s">
        <v>92</v>
      </c>
      <c r="J353" s="215">
        <v>4.46</v>
      </c>
      <c r="K353" s="216" t="s">
        <v>88</v>
      </c>
    </row>
    <row r="354" spans="1:11" x14ac:dyDescent="0.25">
      <c r="A354" s="103" t="s">
        <v>825</v>
      </c>
      <c r="B354" s="103" t="s">
        <v>88</v>
      </c>
      <c r="C354" s="103" t="s">
        <v>89</v>
      </c>
      <c r="D354" s="103" t="s">
        <v>412</v>
      </c>
      <c r="E354" s="111"/>
      <c r="F354" s="103" t="s">
        <v>413</v>
      </c>
      <c r="G354" s="103" t="s">
        <v>217</v>
      </c>
      <c r="H354" s="103" t="s">
        <v>402</v>
      </c>
      <c r="I354" s="103" t="s">
        <v>92</v>
      </c>
      <c r="J354" s="215">
        <v>-2.2400000000000002</v>
      </c>
      <c r="K354" s="216" t="s">
        <v>88</v>
      </c>
    </row>
    <row r="355" spans="1:11" x14ac:dyDescent="0.25">
      <c r="A355" s="103" t="s">
        <v>826</v>
      </c>
      <c r="B355" s="103" t="s">
        <v>88</v>
      </c>
      <c r="C355" s="103" t="s">
        <v>89</v>
      </c>
      <c r="D355" s="103" t="s">
        <v>412</v>
      </c>
      <c r="E355" s="103" t="s">
        <v>413</v>
      </c>
      <c r="F355" s="103" t="s">
        <v>413</v>
      </c>
      <c r="G355" s="103" t="s">
        <v>217</v>
      </c>
      <c r="H355" s="103" t="s">
        <v>402</v>
      </c>
      <c r="I355" s="103" t="s">
        <v>92</v>
      </c>
      <c r="J355" s="215">
        <v>106.82</v>
      </c>
      <c r="K355" s="216" t="s">
        <v>88</v>
      </c>
    </row>
    <row r="356" spans="1:11" x14ac:dyDescent="0.25">
      <c r="A356" s="103" t="s">
        <v>826</v>
      </c>
      <c r="B356" s="103" t="s">
        <v>88</v>
      </c>
      <c r="C356" s="103" t="s">
        <v>89</v>
      </c>
      <c r="D356" s="103" t="s">
        <v>412</v>
      </c>
      <c r="E356" s="111"/>
      <c r="F356" s="103" t="s">
        <v>413</v>
      </c>
      <c r="G356" s="103" t="s">
        <v>217</v>
      </c>
      <c r="H356" s="103" t="s">
        <v>402</v>
      </c>
      <c r="I356" s="103" t="s">
        <v>92</v>
      </c>
      <c r="J356" s="215">
        <v>-53.4</v>
      </c>
      <c r="K356" s="216" t="s">
        <v>88</v>
      </c>
    </row>
    <row r="357" spans="1:11" x14ac:dyDescent="0.25">
      <c r="A357" s="103" t="s">
        <v>827</v>
      </c>
      <c r="B357" s="103" t="s">
        <v>88</v>
      </c>
      <c r="C357" s="103" t="s">
        <v>89</v>
      </c>
      <c r="D357" s="103" t="s">
        <v>412</v>
      </c>
      <c r="E357" s="103" t="s">
        <v>413</v>
      </c>
      <c r="F357" s="103" t="s">
        <v>413</v>
      </c>
      <c r="G357" s="103" t="s">
        <v>104</v>
      </c>
      <c r="H357" s="103" t="s">
        <v>336</v>
      </c>
      <c r="I357" s="103" t="s">
        <v>92</v>
      </c>
      <c r="J357" s="215">
        <v>1068.45</v>
      </c>
      <c r="K357" s="216" t="s">
        <v>88</v>
      </c>
    </row>
    <row r="358" spans="1:11" x14ac:dyDescent="0.25">
      <c r="A358" s="103" t="s">
        <v>827</v>
      </c>
      <c r="B358" s="103" t="s">
        <v>88</v>
      </c>
      <c r="C358" s="103" t="s">
        <v>89</v>
      </c>
      <c r="D358" s="103" t="s">
        <v>412</v>
      </c>
      <c r="E358" s="111"/>
      <c r="F358" s="103" t="s">
        <v>413</v>
      </c>
      <c r="G358" s="103" t="s">
        <v>104</v>
      </c>
      <c r="H358" s="103" t="s">
        <v>336</v>
      </c>
      <c r="I358" s="103" t="s">
        <v>92</v>
      </c>
      <c r="J358" s="215">
        <v>-534.23</v>
      </c>
      <c r="K358" s="216" t="s">
        <v>88</v>
      </c>
    </row>
    <row r="359" spans="1:11" x14ac:dyDescent="0.25">
      <c r="A359" s="103" t="s">
        <v>830</v>
      </c>
      <c r="B359" s="103" t="s">
        <v>88</v>
      </c>
      <c r="C359" s="103" t="s">
        <v>89</v>
      </c>
      <c r="D359" s="103" t="s">
        <v>412</v>
      </c>
      <c r="E359" s="103" t="s">
        <v>413</v>
      </c>
      <c r="F359" s="103" t="s">
        <v>413</v>
      </c>
      <c r="G359" s="103" t="s">
        <v>104</v>
      </c>
      <c r="H359" s="103" t="s">
        <v>336</v>
      </c>
      <c r="I359" s="103" t="s">
        <v>92</v>
      </c>
      <c r="J359" s="215">
        <v>1508.4</v>
      </c>
      <c r="K359" s="216" t="s">
        <v>88</v>
      </c>
    </row>
    <row r="360" spans="1:11" x14ac:dyDescent="0.25">
      <c r="A360" s="103" t="s">
        <v>830</v>
      </c>
      <c r="B360" s="103" t="s">
        <v>88</v>
      </c>
      <c r="C360" s="103" t="s">
        <v>89</v>
      </c>
      <c r="D360" s="103" t="s">
        <v>412</v>
      </c>
      <c r="E360" s="111"/>
      <c r="F360" s="103" t="s">
        <v>413</v>
      </c>
      <c r="G360" s="103" t="s">
        <v>104</v>
      </c>
      <c r="H360" s="103" t="s">
        <v>336</v>
      </c>
      <c r="I360" s="103" t="s">
        <v>92</v>
      </c>
      <c r="J360" s="215">
        <v>-754.2</v>
      </c>
      <c r="K360" s="216" t="s">
        <v>88</v>
      </c>
    </row>
    <row r="361" spans="1:11" x14ac:dyDescent="0.25">
      <c r="A361" s="103" t="s">
        <v>828</v>
      </c>
      <c r="B361" s="103" t="s">
        <v>88</v>
      </c>
      <c r="C361" s="103" t="s">
        <v>89</v>
      </c>
      <c r="D361" s="103" t="s">
        <v>412</v>
      </c>
      <c r="E361" s="103" t="s">
        <v>413</v>
      </c>
      <c r="F361" s="103" t="s">
        <v>413</v>
      </c>
      <c r="G361" s="103" t="s">
        <v>104</v>
      </c>
      <c r="H361" s="103" t="s">
        <v>336</v>
      </c>
      <c r="I361" s="103" t="s">
        <v>92</v>
      </c>
      <c r="J361" s="215">
        <v>1030.5899999999999</v>
      </c>
      <c r="K361" s="216" t="s">
        <v>88</v>
      </c>
    </row>
    <row r="362" spans="1:11" x14ac:dyDescent="0.25">
      <c r="A362" s="103" t="s">
        <v>828</v>
      </c>
      <c r="B362" s="103" t="s">
        <v>88</v>
      </c>
      <c r="C362" s="103" t="s">
        <v>89</v>
      </c>
      <c r="D362" s="103" t="s">
        <v>412</v>
      </c>
      <c r="E362" s="111"/>
      <c r="F362" s="103" t="s">
        <v>413</v>
      </c>
      <c r="G362" s="103" t="s">
        <v>104</v>
      </c>
      <c r="H362" s="103" t="s">
        <v>336</v>
      </c>
      <c r="I362" s="103" t="s">
        <v>92</v>
      </c>
      <c r="J362" s="215">
        <v>-515.29</v>
      </c>
      <c r="K362" s="216" t="s">
        <v>88</v>
      </c>
    </row>
    <row r="363" spans="1:11" x14ac:dyDescent="0.25">
      <c r="A363" s="103" t="s">
        <v>829</v>
      </c>
      <c r="B363" s="103" t="s">
        <v>88</v>
      </c>
      <c r="C363" s="103" t="s">
        <v>89</v>
      </c>
      <c r="D363" s="103" t="s">
        <v>412</v>
      </c>
      <c r="E363" s="103" t="s">
        <v>413</v>
      </c>
      <c r="F363" s="103" t="s">
        <v>413</v>
      </c>
      <c r="G363" s="103" t="s">
        <v>104</v>
      </c>
      <c r="H363" s="103" t="s">
        <v>336</v>
      </c>
      <c r="I363" s="103" t="s">
        <v>92</v>
      </c>
      <c r="J363" s="215">
        <v>1131.3</v>
      </c>
      <c r="K363" s="216" t="s">
        <v>88</v>
      </c>
    </row>
    <row r="364" spans="1:11" x14ac:dyDescent="0.25">
      <c r="A364" s="103" t="s">
        <v>829</v>
      </c>
      <c r="B364" s="103" t="s">
        <v>88</v>
      </c>
      <c r="C364" s="103" t="s">
        <v>89</v>
      </c>
      <c r="D364" s="103" t="s">
        <v>412</v>
      </c>
      <c r="E364" s="111"/>
      <c r="F364" s="103" t="s">
        <v>413</v>
      </c>
      <c r="G364" s="103" t="s">
        <v>104</v>
      </c>
      <c r="H364" s="103" t="s">
        <v>336</v>
      </c>
      <c r="I364" s="103" t="s">
        <v>92</v>
      </c>
      <c r="J364" s="215">
        <v>-565.66</v>
      </c>
      <c r="K364" s="216" t="s">
        <v>88</v>
      </c>
    </row>
    <row r="365" spans="1:11" x14ac:dyDescent="0.25">
      <c r="A365" s="103" t="s">
        <v>825</v>
      </c>
      <c r="B365" s="103" t="s">
        <v>88</v>
      </c>
      <c r="C365" s="103" t="s">
        <v>89</v>
      </c>
      <c r="D365" s="103" t="s">
        <v>412</v>
      </c>
      <c r="E365" s="103" t="s">
        <v>413</v>
      </c>
      <c r="F365" s="103" t="s">
        <v>413</v>
      </c>
      <c r="G365" s="103" t="s">
        <v>104</v>
      </c>
      <c r="H365" s="103" t="s">
        <v>336</v>
      </c>
      <c r="I365" s="103" t="s">
        <v>92</v>
      </c>
      <c r="J365" s="215">
        <v>-3670.44</v>
      </c>
      <c r="K365" s="216" t="s">
        <v>88</v>
      </c>
    </row>
    <row r="366" spans="1:11" x14ac:dyDescent="0.25">
      <c r="A366" s="103" t="s">
        <v>825</v>
      </c>
      <c r="B366" s="103" t="s">
        <v>88</v>
      </c>
      <c r="C366" s="103" t="s">
        <v>89</v>
      </c>
      <c r="D366" s="103" t="s">
        <v>412</v>
      </c>
      <c r="E366" s="111"/>
      <c r="F366" s="103" t="s">
        <v>413</v>
      </c>
      <c r="G366" s="103" t="s">
        <v>104</v>
      </c>
      <c r="H366" s="103" t="s">
        <v>336</v>
      </c>
      <c r="I366" s="103" t="s">
        <v>92</v>
      </c>
      <c r="J366" s="215">
        <v>1835.22</v>
      </c>
      <c r="K366" s="216" t="s">
        <v>88</v>
      </c>
    </row>
    <row r="367" spans="1:11" x14ac:dyDescent="0.25">
      <c r="A367" s="103" t="s">
        <v>826</v>
      </c>
      <c r="B367" s="103" t="s">
        <v>88</v>
      </c>
      <c r="C367" s="103" t="s">
        <v>89</v>
      </c>
      <c r="D367" s="103" t="s">
        <v>412</v>
      </c>
      <c r="E367" s="103" t="s">
        <v>413</v>
      </c>
      <c r="F367" s="103" t="s">
        <v>413</v>
      </c>
      <c r="G367" s="103" t="s">
        <v>104</v>
      </c>
      <c r="H367" s="103" t="s">
        <v>336</v>
      </c>
      <c r="I367" s="103" t="s">
        <v>92</v>
      </c>
      <c r="J367" s="215">
        <v>25.14</v>
      </c>
      <c r="K367" s="216" t="s">
        <v>88</v>
      </c>
    </row>
    <row r="368" spans="1:11" x14ac:dyDescent="0.25">
      <c r="A368" s="103" t="s">
        <v>826</v>
      </c>
      <c r="B368" s="103" t="s">
        <v>88</v>
      </c>
      <c r="C368" s="103" t="s">
        <v>89</v>
      </c>
      <c r="D368" s="103" t="s">
        <v>412</v>
      </c>
      <c r="E368" s="111"/>
      <c r="F368" s="103" t="s">
        <v>413</v>
      </c>
      <c r="G368" s="103" t="s">
        <v>104</v>
      </c>
      <c r="H368" s="103" t="s">
        <v>336</v>
      </c>
      <c r="I368" s="103" t="s">
        <v>92</v>
      </c>
      <c r="J368" s="215">
        <v>-12.56</v>
      </c>
      <c r="K368" s="216" t="s">
        <v>88</v>
      </c>
    </row>
    <row r="369" spans="1:11" x14ac:dyDescent="0.25">
      <c r="A369" s="103" t="s">
        <v>827</v>
      </c>
      <c r="B369" s="103" t="s">
        <v>88</v>
      </c>
      <c r="C369" s="103" t="s">
        <v>89</v>
      </c>
      <c r="D369" s="103" t="s">
        <v>412</v>
      </c>
      <c r="E369" s="103" t="s">
        <v>413</v>
      </c>
      <c r="F369" s="103" t="s">
        <v>413</v>
      </c>
      <c r="G369" s="103" t="s">
        <v>109</v>
      </c>
      <c r="H369" s="103" t="s">
        <v>403</v>
      </c>
      <c r="I369" s="103" t="s">
        <v>92</v>
      </c>
      <c r="J369" s="215">
        <v>-1320.75</v>
      </c>
      <c r="K369" s="216" t="s">
        <v>88</v>
      </c>
    </row>
    <row r="370" spans="1:11" x14ac:dyDescent="0.25">
      <c r="A370" s="103" t="s">
        <v>827</v>
      </c>
      <c r="B370" s="103" t="s">
        <v>88</v>
      </c>
      <c r="C370" s="103" t="s">
        <v>89</v>
      </c>
      <c r="D370" s="103" t="s">
        <v>412</v>
      </c>
      <c r="E370" s="111"/>
      <c r="F370" s="103" t="s">
        <v>413</v>
      </c>
      <c r="G370" s="103" t="s">
        <v>109</v>
      </c>
      <c r="H370" s="103" t="s">
        <v>403</v>
      </c>
      <c r="I370" s="103" t="s">
        <v>92</v>
      </c>
      <c r="J370" s="215">
        <v>660.37</v>
      </c>
      <c r="K370" s="216" t="s">
        <v>88</v>
      </c>
    </row>
    <row r="371" spans="1:11" x14ac:dyDescent="0.25">
      <c r="A371" s="103" t="s">
        <v>830</v>
      </c>
      <c r="B371" s="103" t="s">
        <v>88</v>
      </c>
      <c r="C371" s="103" t="s">
        <v>89</v>
      </c>
      <c r="D371" s="103" t="s">
        <v>412</v>
      </c>
      <c r="E371" s="103" t="s">
        <v>413</v>
      </c>
      <c r="F371" s="103" t="s">
        <v>413</v>
      </c>
      <c r="G371" s="103" t="s">
        <v>109</v>
      </c>
      <c r="H371" s="103" t="s">
        <v>403</v>
      </c>
      <c r="I371" s="103" t="s">
        <v>92</v>
      </c>
      <c r="J371" s="215">
        <v>751.36</v>
      </c>
      <c r="K371" s="216" t="s">
        <v>88</v>
      </c>
    </row>
    <row r="372" spans="1:11" x14ac:dyDescent="0.25">
      <c r="A372" s="103" t="s">
        <v>830</v>
      </c>
      <c r="B372" s="103" t="s">
        <v>88</v>
      </c>
      <c r="C372" s="103" t="s">
        <v>89</v>
      </c>
      <c r="D372" s="103" t="s">
        <v>412</v>
      </c>
      <c r="E372" s="111"/>
      <c r="F372" s="103" t="s">
        <v>413</v>
      </c>
      <c r="G372" s="103" t="s">
        <v>109</v>
      </c>
      <c r="H372" s="103" t="s">
        <v>403</v>
      </c>
      <c r="I372" s="103" t="s">
        <v>92</v>
      </c>
      <c r="J372" s="215">
        <v>-375.68</v>
      </c>
      <c r="K372" s="216" t="s">
        <v>88</v>
      </c>
    </row>
    <row r="373" spans="1:11" x14ac:dyDescent="0.25">
      <c r="A373" s="103" t="s">
        <v>828</v>
      </c>
      <c r="B373" s="103" t="s">
        <v>88</v>
      </c>
      <c r="C373" s="103" t="s">
        <v>89</v>
      </c>
      <c r="D373" s="103" t="s">
        <v>412</v>
      </c>
      <c r="E373" s="103" t="s">
        <v>413</v>
      </c>
      <c r="F373" s="103" t="s">
        <v>413</v>
      </c>
      <c r="G373" s="103" t="s">
        <v>109</v>
      </c>
      <c r="H373" s="103" t="s">
        <v>403</v>
      </c>
      <c r="I373" s="103" t="s">
        <v>92</v>
      </c>
      <c r="J373" s="215">
        <v>1320.75</v>
      </c>
      <c r="K373" s="216" t="s">
        <v>88</v>
      </c>
    </row>
    <row r="374" spans="1:11" x14ac:dyDescent="0.25">
      <c r="A374" s="103" t="s">
        <v>828</v>
      </c>
      <c r="B374" s="103" t="s">
        <v>88</v>
      </c>
      <c r="C374" s="103" t="s">
        <v>89</v>
      </c>
      <c r="D374" s="103" t="s">
        <v>412</v>
      </c>
      <c r="E374" s="111"/>
      <c r="F374" s="103" t="s">
        <v>413</v>
      </c>
      <c r="G374" s="103" t="s">
        <v>109</v>
      </c>
      <c r="H374" s="103" t="s">
        <v>403</v>
      </c>
      <c r="I374" s="103" t="s">
        <v>92</v>
      </c>
      <c r="J374" s="215">
        <v>-660.37</v>
      </c>
      <c r="K374" s="216" t="s">
        <v>88</v>
      </c>
    </row>
    <row r="375" spans="1:11" x14ac:dyDescent="0.25">
      <c r="A375" s="103" t="s">
        <v>825</v>
      </c>
      <c r="B375" s="103" t="s">
        <v>88</v>
      </c>
      <c r="C375" s="103" t="s">
        <v>89</v>
      </c>
      <c r="D375" s="103" t="s">
        <v>412</v>
      </c>
      <c r="E375" s="103" t="s">
        <v>413</v>
      </c>
      <c r="F375" s="103" t="s">
        <v>413</v>
      </c>
      <c r="G375" s="103" t="s">
        <v>109</v>
      </c>
      <c r="H375" s="103" t="s">
        <v>403</v>
      </c>
      <c r="I375" s="103" t="s">
        <v>92</v>
      </c>
      <c r="J375" s="215">
        <v>-1056.5999999999999</v>
      </c>
      <c r="K375" s="216" t="s">
        <v>88</v>
      </c>
    </row>
    <row r="376" spans="1:11" x14ac:dyDescent="0.25">
      <c r="A376" s="103" t="s">
        <v>825</v>
      </c>
      <c r="B376" s="103" t="s">
        <v>88</v>
      </c>
      <c r="C376" s="103" t="s">
        <v>89</v>
      </c>
      <c r="D376" s="103" t="s">
        <v>412</v>
      </c>
      <c r="E376" s="111"/>
      <c r="F376" s="103" t="s">
        <v>413</v>
      </c>
      <c r="G376" s="103" t="s">
        <v>109</v>
      </c>
      <c r="H376" s="103" t="s">
        <v>403</v>
      </c>
      <c r="I376" s="103" t="s">
        <v>92</v>
      </c>
      <c r="J376" s="215">
        <v>528.29999999999995</v>
      </c>
      <c r="K376" s="216" t="s">
        <v>88</v>
      </c>
    </row>
    <row r="377" spans="1:11" x14ac:dyDescent="0.25">
      <c r="A377" s="103" t="s">
        <v>826</v>
      </c>
      <c r="B377" s="103" t="s">
        <v>88</v>
      </c>
      <c r="C377" s="103" t="s">
        <v>89</v>
      </c>
      <c r="D377" s="103" t="s">
        <v>412</v>
      </c>
      <c r="E377" s="103" t="s">
        <v>413</v>
      </c>
      <c r="F377" s="103" t="s">
        <v>413</v>
      </c>
      <c r="G377" s="103" t="s">
        <v>109</v>
      </c>
      <c r="H377" s="103" t="s">
        <v>403</v>
      </c>
      <c r="I377" s="103" t="s">
        <v>92</v>
      </c>
      <c r="J377" s="215">
        <v>1056.5999999999999</v>
      </c>
      <c r="K377" s="216" t="s">
        <v>88</v>
      </c>
    </row>
    <row r="378" spans="1:11" x14ac:dyDescent="0.25">
      <c r="A378" s="103" t="s">
        <v>826</v>
      </c>
      <c r="B378" s="103" t="s">
        <v>88</v>
      </c>
      <c r="C378" s="103" t="s">
        <v>89</v>
      </c>
      <c r="D378" s="103" t="s">
        <v>412</v>
      </c>
      <c r="E378" s="111"/>
      <c r="F378" s="103" t="s">
        <v>413</v>
      </c>
      <c r="G378" s="103" t="s">
        <v>109</v>
      </c>
      <c r="H378" s="103" t="s">
        <v>403</v>
      </c>
      <c r="I378" s="103" t="s">
        <v>92</v>
      </c>
      <c r="J378" s="215">
        <v>-528.29999999999995</v>
      </c>
      <c r="K378" s="216" t="s">
        <v>88</v>
      </c>
    </row>
    <row r="379" spans="1:11" x14ac:dyDescent="0.25">
      <c r="A379" s="103" t="s">
        <v>830</v>
      </c>
      <c r="B379" s="103" t="s">
        <v>88</v>
      </c>
      <c r="C379" s="103" t="s">
        <v>89</v>
      </c>
      <c r="D379" s="103" t="s">
        <v>412</v>
      </c>
      <c r="E379" s="103" t="s">
        <v>413</v>
      </c>
      <c r="F379" s="103" t="s">
        <v>413</v>
      </c>
      <c r="G379" s="103" t="s">
        <v>561</v>
      </c>
      <c r="H379" s="103" t="s">
        <v>562</v>
      </c>
      <c r="I379" s="103" t="s">
        <v>92</v>
      </c>
      <c r="J379" s="215">
        <v>8.5299999999999994</v>
      </c>
      <c r="K379" s="216" t="s">
        <v>347</v>
      </c>
    </row>
    <row r="380" spans="1:11" x14ac:dyDescent="0.25">
      <c r="A380" s="103" t="s">
        <v>829</v>
      </c>
      <c r="B380" s="103" t="s">
        <v>88</v>
      </c>
      <c r="C380" s="103" t="s">
        <v>89</v>
      </c>
      <c r="D380" s="103" t="s">
        <v>412</v>
      </c>
      <c r="E380" s="103" t="s">
        <v>413</v>
      </c>
      <c r="F380" s="103" t="s">
        <v>413</v>
      </c>
      <c r="G380" s="103" t="s">
        <v>561</v>
      </c>
      <c r="H380" s="103" t="s">
        <v>562</v>
      </c>
      <c r="I380" s="103" t="s">
        <v>92</v>
      </c>
      <c r="J380" s="215">
        <v>0</v>
      </c>
      <c r="K380" s="216" t="s">
        <v>347</v>
      </c>
    </row>
    <row r="381" spans="1:11" x14ac:dyDescent="0.25">
      <c r="A381" s="103" t="s">
        <v>825</v>
      </c>
      <c r="B381" s="103" t="s">
        <v>88</v>
      </c>
      <c r="C381" s="103" t="s">
        <v>89</v>
      </c>
      <c r="D381" s="103" t="s">
        <v>412</v>
      </c>
      <c r="E381" s="103" t="s">
        <v>413</v>
      </c>
      <c r="F381" s="103" t="s">
        <v>413</v>
      </c>
      <c r="G381" s="103" t="s">
        <v>561</v>
      </c>
      <c r="H381" s="103" t="s">
        <v>562</v>
      </c>
      <c r="I381" s="103" t="s">
        <v>92</v>
      </c>
      <c r="J381" s="215">
        <v>-145.06</v>
      </c>
      <c r="K381" s="216" t="s">
        <v>347</v>
      </c>
    </row>
    <row r="382" spans="1:11" x14ac:dyDescent="0.25">
      <c r="A382" s="103" t="s">
        <v>825</v>
      </c>
      <c r="B382" s="103" t="s">
        <v>88</v>
      </c>
      <c r="C382" s="103" t="s">
        <v>89</v>
      </c>
      <c r="D382" s="103" t="s">
        <v>412</v>
      </c>
      <c r="E382" s="111"/>
      <c r="F382" s="103" t="s">
        <v>413</v>
      </c>
      <c r="G382" s="103" t="s">
        <v>561</v>
      </c>
      <c r="H382" s="103" t="s">
        <v>562</v>
      </c>
      <c r="I382" s="103" t="s">
        <v>92</v>
      </c>
      <c r="J382" s="215">
        <v>118.86</v>
      </c>
      <c r="K382" s="216" t="s">
        <v>347</v>
      </c>
    </row>
    <row r="383" spans="1:11" x14ac:dyDescent="0.25">
      <c r="A383" s="103" t="s">
        <v>826</v>
      </c>
      <c r="B383" s="103" t="s">
        <v>88</v>
      </c>
      <c r="C383" s="103" t="s">
        <v>89</v>
      </c>
      <c r="D383" s="103" t="s">
        <v>412</v>
      </c>
      <c r="E383" s="103" t="s">
        <v>413</v>
      </c>
      <c r="F383" s="103" t="s">
        <v>413</v>
      </c>
      <c r="G383" s="103" t="s">
        <v>561</v>
      </c>
      <c r="H383" s="103" t="s">
        <v>562</v>
      </c>
      <c r="I383" s="103" t="s">
        <v>92</v>
      </c>
      <c r="J383" s="215">
        <v>159.28</v>
      </c>
      <c r="K383" s="216" t="s">
        <v>347</v>
      </c>
    </row>
    <row r="384" spans="1:11" x14ac:dyDescent="0.25">
      <c r="A384" s="103" t="s">
        <v>826</v>
      </c>
      <c r="B384" s="103" t="s">
        <v>88</v>
      </c>
      <c r="C384" s="103" t="s">
        <v>89</v>
      </c>
      <c r="D384" s="103" t="s">
        <v>412</v>
      </c>
      <c r="E384" s="111"/>
      <c r="F384" s="103" t="s">
        <v>413</v>
      </c>
      <c r="G384" s="103" t="s">
        <v>561</v>
      </c>
      <c r="H384" s="103" t="s">
        <v>562</v>
      </c>
      <c r="I384" s="103" t="s">
        <v>92</v>
      </c>
      <c r="J384" s="215">
        <v>-118.86</v>
      </c>
      <c r="K384" s="216" t="s">
        <v>347</v>
      </c>
    </row>
    <row r="385" spans="1:11" x14ac:dyDescent="0.25">
      <c r="A385" s="103" t="s">
        <v>825</v>
      </c>
      <c r="B385" s="103" t="s">
        <v>88</v>
      </c>
      <c r="C385" s="103" t="s">
        <v>89</v>
      </c>
      <c r="D385" s="103" t="s">
        <v>412</v>
      </c>
      <c r="E385" s="103" t="s">
        <v>413</v>
      </c>
      <c r="F385" s="103" t="s">
        <v>413</v>
      </c>
      <c r="G385" s="103" t="s">
        <v>171</v>
      </c>
      <c r="H385" s="103" t="s">
        <v>348</v>
      </c>
      <c r="I385" s="103" t="s">
        <v>92</v>
      </c>
      <c r="J385" s="215">
        <v>-215.91</v>
      </c>
      <c r="K385" s="216" t="s">
        <v>347</v>
      </c>
    </row>
    <row r="386" spans="1:11" x14ac:dyDescent="0.25">
      <c r="A386" s="103" t="s">
        <v>825</v>
      </c>
      <c r="B386" s="103" t="s">
        <v>88</v>
      </c>
      <c r="C386" s="103" t="s">
        <v>89</v>
      </c>
      <c r="D386" s="103" t="s">
        <v>412</v>
      </c>
      <c r="E386" s="111"/>
      <c r="F386" s="103" t="s">
        <v>413</v>
      </c>
      <c r="G386" s="103" t="s">
        <v>171</v>
      </c>
      <c r="H386" s="103" t="s">
        <v>348</v>
      </c>
      <c r="I386" s="103" t="s">
        <v>92</v>
      </c>
      <c r="J386" s="215">
        <v>214.83</v>
      </c>
      <c r="K386" s="216" t="s">
        <v>347</v>
      </c>
    </row>
    <row r="387" spans="1:11" x14ac:dyDescent="0.25">
      <c r="A387" s="103" t="s">
        <v>826</v>
      </c>
      <c r="B387" s="103" t="s">
        <v>88</v>
      </c>
      <c r="C387" s="103" t="s">
        <v>89</v>
      </c>
      <c r="D387" s="103" t="s">
        <v>412</v>
      </c>
      <c r="E387" s="103" t="s">
        <v>413</v>
      </c>
      <c r="F387" s="103" t="s">
        <v>413</v>
      </c>
      <c r="G387" s="103" t="s">
        <v>171</v>
      </c>
      <c r="H387" s="103" t="s">
        <v>348</v>
      </c>
      <c r="I387" s="103" t="s">
        <v>92</v>
      </c>
      <c r="J387" s="215">
        <v>215.91</v>
      </c>
      <c r="K387" s="216" t="s">
        <v>347</v>
      </c>
    </row>
    <row r="388" spans="1:11" x14ac:dyDescent="0.25">
      <c r="A388" s="103" t="s">
        <v>826</v>
      </c>
      <c r="B388" s="103" t="s">
        <v>88</v>
      </c>
      <c r="C388" s="103" t="s">
        <v>89</v>
      </c>
      <c r="D388" s="103" t="s">
        <v>412</v>
      </c>
      <c r="E388" s="111"/>
      <c r="F388" s="103" t="s">
        <v>413</v>
      </c>
      <c r="G388" s="103" t="s">
        <v>171</v>
      </c>
      <c r="H388" s="103" t="s">
        <v>348</v>
      </c>
      <c r="I388" s="103" t="s">
        <v>92</v>
      </c>
      <c r="J388" s="215">
        <v>-214.83</v>
      </c>
      <c r="K388" s="216" t="s">
        <v>347</v>
      </c>
    </row>
    <row r="389" spans="1:11" x14ac:dyDescent="0.25">
      <c r="A389" s="103" t="s">
        <v>830</v>
      </c>
      <c r="B389" s="103" t="s">
        <v>88</v>
      </c>
      <c r="C389" s="103" t="s">
        <v>89</v>
      </c>
      <c r="D389" s="103" t="s">
        <v>412</v>
      </c>
      <c r="E389" s="103" t="s">
        <v>413</v>
      </c>
      <c r="F389" s="103" t="s">
        <v>413</v>
      </c>
      <c r="G389" s="103" t="s">
        <v>210</v>
      </c>
      <c r="H389" s="103" t="s">
        <v>350</v>
      </c>
      <c r="I389" s="103" t="s">
        <v>92</v>
      </c>
      <c r="J389" s="215">
        <v>-16.850000000000001</v>
      </c>
      <c r="K389" s="216" t="s">
        <v>347</v>
      </c>
    </row>
    <row r="390" spans="1:11" x14ac:dyDescent="0.25">
      <c r="A390" s="103" t="s">
        <v>829</v>
      </c>
      <c r="B390" s="103" t="s">
        <v>88</v>
      </c>
      <c r="C390" s="103" t="s">
        <v>89</v>
      </c>
      <c r="D390" s="103" t="s">
        <v>412</v>
      </c>
      <c r="E390" s="103" t="s">
        <v>413</v>
      </c>
      <c r="F390" s="103" t="s">
        <v>413</v>
      </c>
      <c r="G390" s="103" t="s">
        <v>210</v>
      </c>
      <c r="H390" s="103" t="s">
        <v>350</v>
      </c>
      <c r="I390" s="103" t="s">
        <v>92</v>
      </c>
      <c r="J390" s="215">
        <v>0</v>
      </c>
      <c r="K390" s="216" t="s">
        <v>347</v>
      </c>
    </row>
    <row r="391" spans="1:11" x14ac:dyDescent="0.25">
      <c r="A391" s="103" t="s">
        <v>825</v>
      </c>
      <c r="B391" s="103" t="s">
        <v>88</v>
      </c>
      <c r="C391" s="103" t="s">
        <v>89</v>
      </c>
      <c r="D391" s="103" t="s">
        <v>412</v>
      </c>
      <c r="E391" s="103" t="s">
        <v>413</v>
      </c>
      <c r="F391" s="103" t="s">
        <v>413</v>
      </c>
      <c r="G391" s="103" t="s">
        <v>210</v>
      </c>
      <c r="H391" s="103" t="s">
        <v>350</v>
      </c>
      <c r="I391" s="103" t="s">
        <v>92</v>
      </c>
      <c r="J391" s="215">
        <v>-6.73</v>
      </c>
      <c r="K391" s="216" t="s">
        <v>347</v>
      </c>
    </row>
    <row r="392" spans="1:11" x14ac:dyDescent="0.25">
      <c r="A392" s="103" t="s">
        <v>826</v>
      </c>
      <c r="B392" s="103" t="s">
        <v>88</v>
      </c>
      <c r="C392" s="103" t="s">
        <v>89</v>
      </c>
      <c r="D392" s="103" t="s">
        <v>412</v>
      </c>
      <c r="E392" s="103" t="s">
        <v>413</v>
      </c>
      <c r="F392" s="103" t="s">
        <v>413</v>
      </c>
      <c r="G392" s="103" t="s">
        <v>210</v>
      </c>
      <c r="H392" s="103" t="s">
        <v>350</v>
      </c>
      <c r="I392" s="103" t="s">
        <v>92</v>
      </c>
      <c r="J392" s="215">
        <v>23.58</v>
      </c>
      <c r="K392" s="216" t="s">
        <v>347</v>
      </c>
    </row>
    <row r="393" spans="1:11" x14ac:dyDescent="0.25">
      <c r="A393" s="103" t="s">
        <v>830</v>
      </c>
      <c r="B393" s="103" t="s">
        <v>88</v>
      </c>
      <c r="C393" s="103" t="s">
        <v>89</v>
      </c>
      <c r="D393" s="103" t="s">
        <v>412</v>
      </c>
      <c r="E393" s="103" t="s">
        <v>413</v>
      </c>
      <c r="F393" s="103" t="s">
        <v>413</v>
      </c>
      <c r="G393" s="103" t="s">
        <v>201</v>
      </c>
      <c r="H393" s="103" t="s">
        <v>351</v>
      </c>
      <c r="I393" s="103" t="s">
        <v>92</v>
      </c>
      <c r="J393" s="215">
        <v>15.51</v>
      </c>
      <c r="K393" s="216" t="s">
        <v>347</v>
      </c>
    </row>
    <row r="394" spans="1:11" x14ac:dyDescent="0.25">
      <c r="A394" s="103" t="s">
        <v>829</v>
      </c>
      <c r="B394" s="103" t="s">
        <v>88</v>
      </c>
      <c r="C394" s="103" t="s">
        <v>89</v>
      </c>
      <c r="D394" s="103" t="s">
        <v>412</v>
      </c>
      <c r="E394" s="103" t="s">
        <v>413</v>
      </c>
      <c r="F394" s="103" t="s">
        <v>413</v>
      </c>
      <c r="G394" s="103" t="s">
        <v>201</v>
      </c>
      <c r="H394" s="103" t="s">
        <v>351</v>
      </c>
      <c r="I394" s="103" t="s">
        <v>92</v>
      </c>
      <c r="J394" s="215">
        <v>0</v>
      </c>
      <c r="K394" s="216" t="s">
        <v>347</v>
      </c>
    </row>
    <row r="395" spans="1:11" x14ac:dyDescent="0.25">
      <c r="A395" s="103" t="s">
        <v>825</v>
      </c>
      <c r="B395" s="103" t="s">
        <v>88</v>
      </c>
      <c r="C395" s="103" t="s">
        <v>89</v>
      </c>
      <c r="D395" s="103" t="s">
        <v>412</v>
      </c>
      <c r="E395" s="103" t="s">
        <v>413</v>
      </c>
      <c r="F395" s="103" t="s">
        <v>413</v>
      </c>
      <c r="G395" s="103" t="s">
        <v>201</v>
      </c>
      <c r="H395" s="103" t="s">
        <v>351</v>
      </c>
      <c r="I395" s="103" t="s">
        <v>92</v>
      </c>
      <c r="J395" s="215">
        <v>7.06</v>
      </c>
      <c r="K395" s="216" t="s">
        <v>347</v>
      </c>
    </row>
    <row r="396" spans="1:11" x14ac:dyDescent="0.25">
      <c r="A396" s="103" t="s">
        <v>827</v>
      </c>
      <c r="B396" s="103" t="s">
        <v>88</v>
      </c>
      <c r="C396" s="103" t="s">
        <v>89</v>
      </c>
      <c r="D396" s="103" t="s">
        <v>412</v>
      </c>
      <c r="E396" s="103" t="s">
        <v>413</v>
      </c>
      <c r="F396" s="103" t="s">
        <v>413</v>
      </c>
      <c r="G396" s="103" t="s">
        <v>204</v>
      </c>
      <c r="H396" s="103" t="s">
        <v>353</v>
      </c>
      <c r="I396" s="103" t="s">
        <v>92</v>
      </c>
      <c r="J396" s="215">
        <v>253.05</v>
      </c>
      <c r="K396" s="216" t="s">
        <v>347</v>
      </c>
    </row>
    <row r="397" spans="1:11" x14ac:dyDescent="0.25">
      <c r="A397" s="103" t="s">
        <v>827</v>
      </c>
      <c r="B397" s="103" t="s">
        <v>88</v>
      </c>
      <c r="C397" s="103" t="s">
        <v>89</v>
      </c>
      <c r="D397" s="103" t="s">
        <v>412</v>
      </c>
      <c r="E397" s="111"/>
      <c r="F397" s="103" t="s">
        <v>413</v>
      </c>
      <c r="G397" s="103" t="s">
        <v>204</v>
      </c>
      <c r="H397" s="103" t="s">
        <v>353</v>
      </c>
      <c r="I397" s="103" t="s">
        <v>92</v>
      </c>
      <c r="J397" s="215">
        <v>-251.78</v>
      </c>
      <c r="K397" s="216" t="s">
        <v>347</v>
      </c>
    </row>
    <row r="398" spans="1:11" x14ac:dyDescent="0.25">
      <c r="A398" s="103" t="s">
        <v>830</v>
      </c>
      <c r="B398" s="103" t="s">
        <v>88</v>
      </c>
      <c r="C398" s="103" t="s">
        <v>89</v>
      </c>
      <c r="D398" s="103" t="s">
        <v>412</v>
      </c>
      <c r="E398" s="103" t="s">
        <v>413</v>
      </c>
      <c r="F398" s="103" t="s">
        <v>413</v>
      </c>
      <c r="G398" s="103" t="s">
        <v>204</v>
      </c>
      <c r="H398" s="103" t="s">
        <v>353</v>
      </c>
      <c r="I398" s="103" t="s">
        <v>92</v>
      </c>
      <c r="J398" s="215">
        <v>122.34</v>
      </c>
      <c r="K398" s="216" t="s">
        <v>347</v>
      </c>
    </row>
    <row r="399" spans="1:11" x14ac:dyDescent="0.25">
      <c r="A399" s="103" t="s">
        <v>830</v>
      </c>
      <c r="B399" s="103" t="s">
        <v>88</v>
      </c>
      <c r="C399" s="103" t="s">
        <v>89</v>
      </c>
      <c r="D399" s="103" t="s">
        <v>412</v>
      </c>
      <c r="E399" s="111"/>
      <c r="F399" s="103" t="s">
        <v>413</v>
      </c>
      <c r="G399" s="103" t="s">
        <v>204</v>
      </c>
      <c r="H399" s="103" t="s">
        <v>353</v>
      </c>
      <c r="I399" s="103" t="s">
        <v>92</v>
      </c>
      <c r="J399" s="215">
        <v>-121.72</v>
      </c>
      <c r="K399" s="216" t="s">
        <v>347</v>
      </c>
    </row>
    <row r="400" spans="1:11" x14ac:dyDescent="0.25">
      <c r="A400" s="103" t="s">
        <v>826</v>
      </c>
      <c r="B400" s="103" t="s">
        <v>88</v>
      </c>
      <c r="C400" s="103" t="s">
        <v>89</v>
      </c>
      <c r="D400" s="103" t="s">
        <v>412</v>
      </c>
      <c r="E400" s="103" t="s">
        <v>413</v>
      </c>
      <c r="F400" s="103" t="s">
        <v>413</v>
      </c>
      <c r="G400" s="103" t="s">
        <v>204</v>
      </c>
      <c r="H400" s="103" t="s">
        <v>353</v>
      </c>
      <c r="I400" s="103" t="s">
        <v>92</v>
      </c>
      <c r="J400" s="215">
        <v>-253.05</v>
      </c>
      <c r="K400" s="216" t="s">
        <v>347</v>
      </c>
    </row>
    <row r="401" spans="1:11" x14ac:dyDescent="0.25">
      <c r="A401" s="103" t="s">
        <v>826</v>
      </c>
      <c r="B401" s="103" t="s">
        <v>88</v>
      </c>
      <c r="C401" s="103" t="s">
        <v>89</v>
      </c>
      <c r="D401" s="103" t="s">
        <v>412</v>
      </c>
      <c r="E401" s="111"/>
      <c r="F401" s="103" t="s">
        <v>413</v>
      </c>
      <c r="G401" s="103" t="s">
        <v>204</v>
      </c>
      <c r="H401" s="103" t="s">
        <v>353</v>
      </c>
      <c r="I401" s="103" t="s">
        <v>92</v>
      </c>
      <c r="J401" s="215">
        <v>251.78</v>
      </c>
      <c r="K401" s="216" t="s">
        <v>347</v>
      </c>
    </row>
    <row r="402" spans="1:11" x14ac:dyDescent="0.25">
      <c r="A402" s="103" t="s">
        <v>827</v>
      </c>
      <c r="B402" s="103" t="s">
        <v>88</v>
      </c>
      <c r="C402" s="103" t="s">
        <v>89</v>
      </c>
      <c r="D402" s="103" t="s">
        <v>412</v>
      </c>
      <c r="E402" s="103" t="s">
        <v>413</v>
      </c>
      <c r="F402" s="103" t="s">
        <v>413</v>
      </c>
      <c r="G402" s="103" t="s">
        <v>218</v>
      </c>
      <c r="H402" s="103" t="s">
        <v>466</v>
      </c>
      <c r="I402" s="103" t="s">
        <v>92</v>
      </c>
      <c r="J402" s="215">
        <v>-106.14</v>
      </c>
      <c r="K402" s="216" t="s">
        <v>88</v>
      </c>
    </row>
    <row r="403" spans="1:11" x14ac:dyDescent="0.25">
      <c r="A403" s="103" t="s">
        <v>828</v>
      </c>
      <c r="B403" s="103" t="s">
        <v>88</v>
      </c>
      <c r="C403" s="103" t="s">
        <v>89</v>
      </c>
      <c r="D403" s="103" t="s">
        <v>412</v>
      </c>
      <c r="E403" s="103" t="s">
        <v>413</v>
      </c>
      <c r="F403" s="103" t="s">
        <v>413</v>
      </c>
      <c r="G403" s="103" t="s">
        <v>218</v>
      </c>
      <c r="H403" s="103" t="s">
        <v>466</v>
      </c>
      <c r="I403" s="103" t="s">
        <v>92</v>
      </c>
      <c r="J403" s="215">
        <v>106.14</v>
      </c>
      <c r="K403" s="216" t="s">
        <v>88</v>
      </c>
    </row>
    <row r="404" spans="1:11" x14ac:dyDescent="0.25">
      <c r="A404" s="103" t="s">
        <v>827</v>
      </c>
      <c r="B404" s="103" t="s">
        <v>88</v>
      </c>
      <c r="C404" s="103" t="s">
        <v>89</v>
      </c>
      <c r="D404" s="103" t="s">
        <v>412</v>
      </c>
      <c r="E404" s="103" t="s">
        <v>413</v>
      </c>
      <c r="F404" s="103" t="s">
        <v>413</v>
      </c>
      <c r="G404" s="103" t="s">
        <v>139</v>
      </c>
      <c r="H404" s="103" t="s">
        <v>646</v>
      </c>
      <c r="I404" s="103" t="s">
        <v>92</v>
      </c>
      <c r="J404" s="215">
        <v>-838.44</v>
      </c>
      <c r="K404" s="216" t="s">
        <v>88</v>
      </c>
    </row>
    <row r="405" spans="1:11" x14ac:dyDescent="0.25">
      <c r="A405" s="103" t="s">
        <v>827</v>
      </c>
      <c r="B405" s="103" t="s">
        <v>88</v>
      </c>
      <c r="C405" s="103" t="s">
        <v>89</v>
      </c>
      <c r="D405" s="103" t="s">
        <v>412</v>
      </c>
      <c r="E405" s="111"/>
      <c r="F405" s="103" t="s">
        <v>413</v>
      </c>
      <c r="G405" s="103" t="s">
        <v>139</v>
      </c>
      <c r="H405" s="103" t="s">
        <v>646</v>
      </c>
      <c r="I405" s="103" t="s">
        <v>92</v>
      </c>
      <c r="J405" s="215">
        <v>228.82</v>
      </c>
      <c r="K405" s="216" t="s">
        <v>88</v>
      </c>
    </row>
    <row r="406" spans="1:11" x14ac:dyDescent="0.25">
      <c r="A406" s="103" t="s">
        <v>830</v>
      </c>
      <c r="B406" s="103" t="s">
        <v>88</v>
      </c>
      <c r="C406" s="103" t="s">
        <v>89</v>
      </c>
      <c r="D406" s="103" t="s">
        <v>412</v>
      </c>
      <c r="E406" s="103" t="s">
        <v>413</v>
      </c>
      <c r="F406" s="103" t="s">
        <v>413</v>
      </c>
      <c r="G406" s="103" t="s">
        <v>139</v>
      </c>
      <c r="H406" s="103" t="s">
        <v>646</v>
      </c>
      <c r="I406" s="103" t="s">
        <v>92</v>
      </c>
      <c r="J406" s="215">
        <v>1001.12</v>
      </c>
      <c r="K406" s="216" t="s">
        <v>88</v>
      </c>
    </row>
    <row r="407" spans="1:11" x14ac:dyDescent="0.25">
      <c r="A407" s="103" t="s">
        <v>830</v>
      </c>
      <c r="B407" s="103" t="s">
        <v>88</v>
      </c>
      <c r="C407" s="103" t="s">
        <v>89</v>
      </c>
      <c r="D407" s="103" t="s">
        <v>412</v>
      </c>
      <c r="E407" s="111"/>
      <c r="F407" s="103" t="s">
        <v>413</v>
      </c>
      <c r="G407" s="103" t="s">
        <v>139</v>
      </c>
      <c r="H407" s="103" t="s">
        <v>646</v>
      </c>
      <c r="I407" s="103" t="s">
        <v>92</v>
      </c>
      <c r="J407" s="215">
        <v>-273.2</v>
      </c>
      <c r="K407" s="216" t="s">
        <v>88</v>
      </c>
    </row>
    <row r="408" spans="1:11" x14ac:dyDescent="0.25">
      <c r="A408" s="103" t="s">
        <v>828</v>
      </c>
      <c r="B408" s="103" t="s">
        <v>88</v>
      </c>
      <c r="C408" s="103" t="s">
        <v>89</v>
      </c>
      <c r="D408" s="103" t="s">
        <v>412</v>
      </c>
      <c r="E408" s="103" t="s">
        <v>413</v>
      </c>
      <c r="F408" s="103" t="s">
        <v>413</v>
      </c>
      <c r="G408" s="103" t="s">
        <v>139</v>
      </c>
      <c r="H408" s="103" t="s">
        <v>646</v>
      </c>
      <c r="I408" s="103" t="s">
        <v>92</v>
      </c>
      <c r="J408" s="215">
        <v>-50.04</v>
      </c>
      <c r="K408" s="216" t="s">
        <v>88</v>
      </c>
    </row>
    <row r="409" spans="1:11" x14ac:dyDescent="0.25">
      <c r="A409" s="103" t="s">
        <v>828</v>
      </c>
      <c r="B409" s="103" t="s">
        <v>88</v>
      </c>
      <c r="C409" s="103" t="s">
        <v>89</v>
      </c>
      <c r="D409" s="103" t="s">
        <v>412</v>
      </c>
      <c r="E409" s="111"/>
      <c r="F409" s="103" t="s">
        <v>413</v>
      </c>
      <c r="G409" s="103" t="s">
        <v>139</v>
      </c>
      <c r="H409" s="103" t="s">
        <v>646</v>
      </c>
      <c r="I409" s="103" t="s">
        <v>92</v>
      </c>
      <c r="J409" s="215">
        <v>13.66</v>
      </c>
      <c r="K409" s="216" t="s">
        <v>88</v>
      </c>
    </row>
    <row r="410" spans="1:11" x14ac:dyDescent="0.25">
      <c r="A410" s="103" t="s">
        <v>829</v>
      </c>
      <c r="B410" s="103" t="s">
        <v>88</v>
      </c>
      <c r="C410" s="103" t="s">
        <v>89</v>
      </c>
      <c r="D410" s="103" t="s">
        <v>412</v>
      </c>
      <c r="E410" s="103" t="s">
        <v>413</v>
      </c>
      <c r="F410" s="103" t="s">
        <v>413</v>
      </c>
      <c r="G410" s="103" t="s">
        <v>139</v>
      </c>
      <c r="H410" s="103" t="s">
        <v>646</v>
      </c>
      <c r="I410" s="103" t="s">
        <v>92</v>
      </c>
      <c r="J410" s="215">
        <v>312.85000000000002</v>
      </c>
      <c r="K410" s="216" t="s">
        <v>88</v>
      </c>
    </row>
    <row r="411" spans="1:11" x14ac:dyDescent="0.25">
      <c r="A411" s="103" t="s">
        <v>829</v>
      </c>
      <c r="B411" s="103" t="s">
        <v>88</v>
      </c>
      <c r="C411" s="103" t="s">
        <v>89</v>
      </c>
      <c r="D411" s="103" t="s">
        <v>412</v>
      </c>
      <c r="E411" s="111"/>
      <c r="F411" s="103" t="s">
        <v>413</v>
      </c>
      <c r="G411" s="103" t="s">
        <v>139</v>
      </c>
      <c r="H411" s="103" t="s">
        <v>646</v>
      </c>
      <c r="I411" s="103" t="s">
        <v>92</v>
      </c>
      <c r="J411" s="215">
        <v>-85.38</v>
      </c>
      <c r="K411" s="216" t="s">
        <v>88</v>
      </c>
    </row>
    <row r="412" spans="1:11" x14ac:dyDescent="0.25">
      <c r="A412" s="103" t="s">
        <v>825</v>
      </c>
      <c r="B412" s="103" t="s">
        <v>88</v>
      </c>
      <c r="C412" s="103" t="s">
        <v>89</v>
      </c>
      <c r="D412" s="103" t="s">
        <v>412</v>
      </c>
      <c r="E412" s="103" t="s">
        <v>413</v>
      </c>
      <c r="F412" s="103" t="s">
        <v>413</v>
      </c>
      <c r="G412" s="103" t="s">
        <v>139</v>
      </c>
      <c r="H412" s="103" t="s">
        <v>646</v>
      </c>
      <c r="I412" s="103" t="s">
        <v>92</v>
      </c>
      <c r="J412" s="215">
        <v>-337.88</v>
      </c>
      <c r="K412" s="216" t="s">
        <v>88</v>
      </c>
    </row>
    <row r="413" spans="1:11" x14ac:dyDescent="0.25">
      <c r="A413" s="103" t="s">
        <v>825</v>
      </c>
      <c r="B413" s="103" t="s">
        <v>88</v>
      </c>
      <c r="C413" s="103" t="s">
        <v>89</v>
      </c>
      <c r="D413" s="103" t="s">
        <v>412</v>
      </c>
      <c r="E413" s="111"/>
      <c r="F413" s="103" t="s">
        <v>413</v>
      </c>
      <c r="G413" s="103" t="s">
        <v>139</v>
      </c>
      <c r="H413" s="103" t="s">
        <v>646</v>
      </c>
      <c r="I413" s="103" t="s">
        <v>92</v>
      </c>
      <c r="J413" s="215">
        <v>92.22</v>
      </c>
      <c r="K413" s="216" t="s">
        <v>88</v>
      </c>
    </row>
    <row r="414" spans="1:11" x14ac:dyDescent="0.25">
      <c r="A414" s="103" t="s">
        <v>826</v>
      </c>
      <c r="B414" s="103" t="s">
        <v>88</v>
      </c>
      <c r="C414" s="103" t="s">
        <v>89</v>
      </c>
      <c r="D414" s="103" t="s">
        <v>412</v>
      </c>
      <c r="E414" s="103" t="s">
        <v>413</v>
      </c>
      <c r="F414" s="103" t="s">
        <v>413</v>
      </c>
      <c r="G414" s="103" t="s">
        <v>139</v>
      </c>
      <c r="H414" s="103" t="s">
        <v>646</v>
      </c>
      <c r="I414" s="103" t="s">
        <v>92</v>
      </c>
      <c r="J414" s="215">
        <v>87.6</v>
      </c>
      <c r="K414" s="216" t="s">
        <v>88</v>
      </c>
    </row>
    <row r="415" spans="1:11" x14ac:dyDescent="0.25">
      <c r="A415" s="103" t="s">
        <v>826</v>
      </c>
      <c r="B415" s="103" t="s">
        <v>88</v>
      </c>
      <c r="C415" s="103" t="s">
        <v>89</v>
      </c>
      <c r="D415" s="103" t="s">
        <v>412</v>
      </c>
      <c r="E415" s="111"/>
      <c r="F415" s="103" t="s">
        <v>413</v>
      </c>
      <c r="G415" s="103" t="s">
        <v>139</v>
      </c>
      <c r="H415" s="103" t="s">
        <v>646</v>
      </c>
      <c r="I415" s="103" t="s">
        <v>92</v>
      </c>
      <c r="J415" s="215">
        <v>-23.92</v>
      </c>
      <c r="K415" s="216" t="s">
        <v>88</v>
      </c>
    </row>
    <row r="416" spans="1:11" x14ac:dyDescent="0.25">
      <c r="A416" s="103" t="s">
        <v>827</v>
      </c>
      <c r="B416" s="103" t="s">
        <v>88</v>
      </c>
      <c r="C416" s="103" t="s">
        <v>89</v>
      </c>
      <c r="D416" s="103" t="s">
        <v>412</v>
      </c>
      <c r="E416" s="103" t="s">
        <v>413</v>
      </c>
      <c r="F416" s="103" t="s">
        <v>413</v>
      </c>
      <c r="G416" s="103" t="s">
        <v>751</v>
      </c>
      <c r="H416" s="103" t="s">
        <v>812</v>
      </c>
      <c r="I416" s="103" t="s">
        <v>92</v>
      </c>
      <c r="J416" s="215">
        <v>-31.01</v>
      </c>
      <c r="K416" s="216" t="s">
        <v>88</v>
      </c>
    </row>
    <row r="417" spans="1:11" x14ac:dyDescent="0.25">
      <c r="A417" s="103" t="s">
        <v>830</v>
      </c>
      <c r="B417" s="103" t="s">
        <v>88</v>
      </c>
      <c r="C417" s="103" t="s">
        <v>89</v>
      </c>
      <c r="D417" s="103" t="s">
        <v>412</v>
      </c>
      <c r="E417" s="103" t="s">
        <v>413</v>
      </c>
      <c r="F417" s="103" t="s">
        <v>413</v>
      </c>
      <c r="G417" s="103" t="s">
        <v>751</v>
      </c>
      <c r="H417" s="103" t="s">
        <v>812</v>
      </c>
      <c r="I417" s="103" t="s">
        <v>92</v>
      </c>
      <c r="J417" s="215">
        <v>10.34</v>
      </c>
      <c r="K417" s="216" t="s">
        <v>88</v>
      </c>
    </row>
    <row r="418" spans="1:11" x14ac:dyDescent="0.25">
      <c r="A418" s="103" t="s">
        <v>828</v>
      </c>
      <c r="B418" s="103" t="s">
        <v>88</v>
      </c>
      <c r="C418" s="103" t="s">
        <v>89</v>
      </c>
      <c r="D418" s="103" t="s">
        <v>412</v>
      </c>
      <c r="E418" s="103" t="s">
        <v>413</v>
      </c>
      <c r="F418" s="103" t="s">
        <v>413</v>
      </c>
      <c r="G418" s="103" t="s">
        <v>751</v>
      </c>
      <c r="H418" s="103" t="s">
        <v>812</v>
      </c>
      <c r="I418" s="103" t="s">
        <v>92</v>
      </c>
      <c r="J418" s="215">
        <v>31.01</v>
      </c>
      <c r="K418" s="216" t="s">
        <v>88</v>
      </c>
    </row>
    <row r="419" spans="1:11" x14ac:dyDescent="0.25">
      <c r="A419" s="103" t="s">
        <v>829</v>
      </c>
      <c r="B419" s="103" t="s">
        <v>88</v>
      </c>
      <c r="C419" s="103" t="s">
        <v>89</v>
      </c>
      <c r="D419" s="103" t="s">
        <v>412</v>
      </c>
      <c r="E419" s="103" t="s">
        <v>413</v>
      </c>
      <c r="F419" s="103" t="s">
        <v>413</v>
      </c>
      <c r="G419" s="103" t="s">
        <v>751</v>
      </c>
      <c r="H419" s="103" t="s">
        <v>812</v>
      </c>
      <c r="I419" s="103" t="s">
        <v>92</v>
      </c>
      <c r="J419" s="215">
        <v>8.61</v>
      </c>
      <c r="K419" s="216" t="s">
        <v>88</v>
      </c>
    </row>
    <row r="420" spans="1:11" x14ac:dyDescent="0.25">
      <c r="A420" s="103" t="s">
        <v>825</v>
      </c>
      <c r="B420" s="103" t="s">
        <v>88</v>
      </c>
      <c r="C420" s="103" t="s">
        <v>89</v>
      </c>
      <c r="D420" s="103" t="s">
        <v>412</v>
      </c>
      <c r="E420" s="103" t="s">
        <v>413</v>
      </c>
      <c r="F420" s="103" t="s">
        <v>413</v>
      </c>
      <c r="G420" s="103" t="s">
        <v>751</v>
      </c>
      <c r="H420" s="103" t="s">
        <v>812</v>
      </c>
      <c r="I420" s="103" t="s">
        <v>92</v>
      </c>
      <c r="J420" s="215">
        <v>8.6199999999999992</v>
      </c>
      <c r="K420" s="216" t="s">
        <v>88</v>
      </c>
    </row>
    <row r="421" spans="1:11" x14ac:dyDescent="0.25">
      <c r="A421" s="103" t="s">
        <v>827</v>
      </c>
      <c r="B421" s="103" t="s">
        <v>88</v>
      </c>
      <c r="C421" s="103" t="s">
        <v>89</v>
      </c>
      <c r="D421" s="103" t="s">
        <v>412</v>
      </c>
      <c r="E421" s="103" t="s">
        <v>413</v>
      </c>
      <c r="F421" s="103" t="s">
        <v>413</v>
      </c>
      <c r="G421" s="103" t="s">
        <v>128</v>
      </c>
      <c r="H421" s="103" t="s">
        <v>386</v>
      </c>
      <c r="I421" s="103" t="s">
        <v>92</v>
      </c>
      <c r="J421" s="215">
        <v>2668.61</v>
      </c>
      <c r="K421" s="216" t="s">
        <v>88</v>
      </c>
    </row>
    <row r="422" spans="1:11" x14ac:dyDescent="0.25">
      <c r="A422" s="103" t="s">
        <v>830</v>
      </c>
      <c r="B422" s="103" t="s">
        <v>88</v>
      </c>
      <c r="C422" s="103" t="s">
        <v>89</v>
      </c>
      <c r="D422" s="103" t="s">
        <v>412</v>
      </c>
      <c r="E422" s="103" t="s">
        <v>413</v>
      </c>
      <c r="F422" s="103" t="s">
        <v>413</v>
      </c>
      <c r="G422" s="103" t="s">
        <v>128</v>
      </c>
      <c r="H422" s="103" t="s">
        <v>386</v>
      </c>
      <c r="I422" s="103" t="s">
        <v>92</v>
      </c>
      <c r="J422" s="215">
        <v>2344.5</v>
      </c>
      <c r="K422" s="216" t="s">
        <v>88</v>
      </c>
    </row>
    <row r="423" spans="1:11" x14ac:dyDescent="0.25">
      <c r="A423" s="103" t="s">
        <v>828</v>
      </c>
      <c r="B423" s="103" t="s">
        <v>88</v>
      </c>
      <c r="C423" s="103" t="s">
        <v>89</v>
      </c>
      <c r="D423" s="103" t="s">
        <v>412</v>
      </c>
      <c r="E423" s="103" t="s">
        <v>413</v>
      </c>
      <c r="F423" s="103" t="s">
        <v>413</v>
      </c>
      <c r="G423" s="103" t="s">
        <v>128</v>
      </c>
      <c r="H423" s="103" t="s">
        <v>386</v>
      </c>
      <c r="I423" s="103" t="s">
        <v>92</v>
      </c>
      <c r="J423" s="215">
        <v>1085.68</v>
      </c>
      <c r="K423" s="216" t="s">
        <v>88</v>
      </c>
    </row>
    <row r="424" spans="1:11" x14ac:dyDescent="0.25">
      <c r="A424" s="103" t="s">
        <v>829</v>
      </c>
      <c r="B424" s="103" t="s">
        <v>88</v>
      </c>
      <c r="C424" s="103" t="s">
        <v>89</v>
      </c>
      <c r="D424" s="103" t="s">
        <v>412</v>
      </c>
      <c r="E424" s="103" t="s">
        <v>413</v>
      </c>
      <c r="F424" s="103" t="s">
        <v>413</v>
      </c>
      <c r="G424" s="103" t="s">
        <v>128</v>
      </c>
      <c r="H424" s="103" t="s">
        <v>386</v>
      </c>
      <c r="I424" s="103" t="s">
        <v>92</v>
      </c>
      <c r="J424" s="215">
        <v>853.54</v>
      </c>
      <c r="K424" s="216" t="s">
        <v>88</v>
      </c>
    </row>
    <row r="425" spans="1:11" x14ac:dyDescent="0.25">
      <c r="A425" s="103" t="s">
        <v>825</v>
      </c>
      <c r="B425" s="103" t="s">
        <v>88</v>
      </c>
      <c r="C425" s="103" t="s">
        <v>89</v>
      </c>
      <c r="D425" s="103" t="s">
        <v>412</v>
      </c>
      <c r="E425" s="103" t="s">
        <v>413</v>
      </c>
      <c r="F425" s="103" t="s">
        <v>413</v>
      </c>
      <c r="G425" s="103" t="s">
        <v>128</v>
      </c>
      <c r="H425" s="103" t="s">
        <v>386</v>
      </c>
      <c r="I425" s="103" t="s">
        <v>92</v>
      </c>
      <c r="J425" s="215">
        <v>-6127.14</v>
      </c>
      <c r="K425" s="216" t="s">
        <v>88</v>
      </c>
    </row>
    <row r="426" spans="1:11" x14ac:dyDescent="0.25">
      <c r="A426" s="103" t="s">
        <v>826</v>
      </c>
      <c r="B426" s="103" t="s">
        <v>88</v>
      </c>
      <c r="C426" s="103" t="s">
        <v>89</v>
      </c>
      <c r="D426" s="103" t="s">
        <v>412</v>
      </c>
      <c r="E426" s="103" t="s">
        <v>413</v>
      </c>
      <c r="F426" s="103" t="s">
        <v>413</v>
      </c>
      <c r="G426" s="103" t="s">
        <v>128</v>
      </c>
      <c r="H426" s="103" t="s">
        <v>386</v>
      </c>
      <c r="I426" s="103" t="s">
        <v>92</v>
      </c>
      <c r="J426" s="215">
        <v>696.83</v>
      </c>
      <c r="K426" s="216" t="s">
        <v>88</v>
      </c>
    </row>
    <row r="427" spans="1:11" x14ac:dyDescent="0.25">
      <c r="A427" s="103" t="s">
        <v>830</v>
      </c>
      <c r="B427" s="103" t="s">
        <v>88</v>
      </c>
      <c r="C427" s="103" t="s">
        <v>89</v>
      </c>
      <c r="D427" s="103" t="s">
        <v>412</v>
      </c>
      <c r="E427" s="103" t="s">
        <v>413</v>
      </c>
      <c r="F427" s="103" t="s">
        <v>413</v>
      </c>
      <c r="G427" s="103" t="s">
        <v>184</v>
      </c>
      <c r="H427" s="103" t="s">
        <v>388</v>
      </c>
      <c r="I427" s="103" t="s">
        <v>92</v>
      </c>
      <c r="J427" s="215">
        <v>-16.989999999999998</v>
      </c>
      <c r="K427" s="216" t="s">
        <v>88</v>
      </c>
    </row>
    <row r="428" spans="1:11" x14ac:dyDescent="0.25">
      <c r="A428" s="103" t="s">
        <v>828</v>
      </c>
      <c r="B428" s="103" t="s">
        <v>88</v>
      </c>
      <c r="C428" s="103" t="s">
        <v>89</v>
      </c>
      <c r="D428" s="103" t="s">
        <v>412</v>
      </c>
      <c r="E428" s="103" t="s">
        <v>413</v>
      </c>
      <c r="F428" s="103" t="s">
        <v>413</v>
      </c>
      <c r="G428" s="103" t="s">
        <v>184</v>
      </c>
      <c r="H428" s="103" t="s">
        <v>388</v>
      </c>
      <c r="I428" s="103" t="s">
        <v>92</v>
      </c>
      <c r="J428" s="215">
        <v>-377.73</v>
      </c>
      <c r="K428" s="216" t="s">
        <v>88</v>
      </c>
    </row>
    <row r="429" spans="1:11" x14ac:dyDescent="0.25">
      <c r="A429" s="103" t="s">
        <v>829</v>
      </c>
      <c r="B429" s="103" t="s">
        <v>88</v>
      </c>
      <c r="C429" s="103" t="s">
        <v>89</v>
      </c>
      <c r="D429" s="103" t="s">
        <v>412</v>
      </c>
      <c r="E429" s="103" t="s">
        <v>413</v>
      </c>
      <c r="F429" s="103" t="s">
        <v>413</v>
      </c>
      <c r="G429" s="103" t="s">
        <v>184</v>
      </c>
      <c r="H429" s="103" t="s">
        <v>388</v>
      </c>
      <c r="I429" s="103" t="s">
        <v>92</v>
      </c>
      <c r="J429" s="215">
        <v>-2985.36</v>
      </c>
      <c r="K429" s="216" t="s">
        <v>88</v>
      </c>
    </row>
    <row r="430" spans="1:11" x14ac:dyDescent="0.25">
      <c r="A430" s="103" t="s">
        <v>825</v>
      </c>
      <c r="B430" s="103" t="s">
        <v>88</v>
      </c>
      <c r="C430" s="103" t="s">
        <v>89</v>
      </c>
      <c r="D430" s="103" t="s">
        <v>412</v>
      </c>
      <c r="E430" s="103" t="s">
        <v>413</v>
      </c>
      <c r="F430" s="103" t="s">
        <v>413</v>
      </c>
      <c r="G430" s="103" t="s">
        <v>184</v>
      </c>
      <c r="H430" s="103" t="s">
        <v>388</v>
      </c>
      <c r="I430" s="103" t="s">
        <v>92</v>
      </c>
      <c r="J430" s="215">
        <v>3002.35</v>
      </c>
      <c r="K430" s="216" t="s">
        <v>88</v>
      </c>
    </row>
    <row r="431" spans="1:11" x14ac:dyDescent="0.25">
      <c r="A431" s="103" t="s">
        <v>827</v>
      </c>
      <c r="B431" s="103" t="s">
        <v>88</v>
      </c>
      <c r="C431" s="103" t="s">
        <v>89</v>
      </c>
      <c r="D431" s="103" t="s">
        <v>412</v>
      </c>
      <c r="E431" s="103" t="s">
        <v>413</v>
      </c>
      <c r="F431" s="103" t="s">
        <v>413</v>
      </c>
      <c r="G431" s="103" t="s">
        <v>131</v>
      </c>
      <c r="H431" s="103" t="s">
        <v>389</v>
      </c>
      <c r="I431" s="103" t="s">
        <v>92</v>
      </c>
      <c r="J431" s="215">
        <v>-15.51</v>
      </c>
      <c r="K431" s="216" t="s">
        <v>88</v>
      </c>
    </row>
    <row r="432" spans="1:11" x14ac:dyDescent="0.25">
      <c r="A432" s="103" t="s">
        <v>830</v>
      </c>
      <c r="B432" s="103" t="s">
        <v>88</v>
      </c>
      <c r="C432" s="103" t="s">
        <v>89</v>
      </c>
      <c r="D432" s="103" t="s">
        <v>412</v>
      </c>
      <c r="E432" s="103" t="s">
        <v>413</v>
      </c>
      <c r="F432" s="103" t="s">
        <v>413</v>
      </c>
      <c r="G432" s="103" t="s">
        <v>131</v>
      </c>
      <c r="H432" s="103" t="s">
        <v>389</v>
      </c>
      <c r="I432" s="103" t="s">
        <v>92</v>
      </c>
      <c r="J432" s="215">
        <v>10.34</v>
      </c>
      <c r="K432" s="216" t="s">
        <v>88</v>
      </c>
    </row>
    <row r="433" spans="1:11" x14ac:dyDescent="0.25">
      <c r="A433" s="103" t="s">
        <v>828</v>
      </c>
      <c r="B433" s="103" t="s">
        <v>88</v>
      </c>
      <c r="C433" s="103" t="s">
        <v>89</v>
      </c>
      <c r="D433" s="103" t="s">
        <v>412</v>
      </c>
      <c r="E433" s="103" t="s">
        <v>413</v>
      </c>
      <c r="F433" s="103" t="s">
        <v>413</v>
      </c>
      <c r="G433" s="103" t="s">
        <v>131</v>
      </c>
      <c r="H433" s="103" t="s">
        <v>389</v>
      </c>
      <c r="I433" s="103" t="s">
        <v>92</v>
      </c>
      <c r="J433" s="215">
        <v>15.51</v>
      </c>
      <c r="K433" s="216" t="s">
        <v>88</v>
      </c>
    </row>
    <row r="434" spans="1:11" x14ac:dyDescent="0.25">
      <c r="A434" s="103" t="s">
        <v>829</v>
      </c>
      <c r="B434" s="103" t="s">
        <v>88</v>
      </c>
      <c r="C434" s="103" t="s">
        <v>89</v>
      </c>
      <c r="D434" s="103" t="s">
        <v>412</v>
      </c>
      <c r="E434" s="103" t="s">
        <v>413</v>
      </c>
      <c r="F434" s="103" t="s">
        <v>413</v>
      </c>
      <c r="G434" s="103" t="s">
        <v>131</v>
      </c>
      <c r="H434" s="103" t="s">
        <v>389</v>
      </c>
      <c r="I434" s="103" t="s">
        <v>92</v>
      </c>
      <c r="J434" s="215">
        <v>8.61</v>
      </c>
      <c r="K434" s="216" t="s">
        <v>88</v>
      </c>
    </row>
    <row r="435" spans="1:11" x14ac:dyDescent="0.25">
      <c r="A435" s="103" t="s">
        <v>825</v>
      </c>
      <c r="B435" s="103" t="s">
        <v>88</v>
      </c>
      <c r="C435" s="103" t="s">
        <v>89</v>
      </c>
      <c r="D435" s="103" t="s">
        <v>412</v>
      </c>
      <c r="E435" s="103" t="s">
        <v>413</v>
      </c>
      <c r="F435" s="103" t="s">
        <v>413</v>
      </c>
      <c r="G435" s="103" t="s">
        <v>131</v>
      </c>
      <c r="H435" s="103" t="s">
        <v>389</v>
      </c>
      <c r="I435" s="103" t="s">
        <v>92</v>
      </c>
      <c r="J435" s="215">
        <v>8.6199999999999992</v>
      </c>
      <c r="K435" s="216" t="s">
        <v>88</v>
      </c>
    </row>
    <row r="436" spans="1:11" x14ac:dyDescent="0.25">
      <c r="A436" s="103" t="s">
        <v>827</v>
      </c>
      <c r="B436" s="103" t="s">
        <v>88</v>
      </c>
      <c r="C436" s="103" t="s">
        <v>89</v>
      </c>
      <c r="D436" s="103" t="s">
        <v>412</v>
      </c>
      <c r="E436" s="103" t="s">
        <v>413</v>
      </c>
      <c r="F436" s="103" t="s">
        <v>413</v>
      </c>
      <c r="G436" s="103" t="s">
        <v>127</v>
      </c>
      <c r="H436" s="103" t="s">
        <v>391</v>
      </c>
      <c r="I436" s="103" t="s">
        <v>92</v>
      </c>
      <c r="J436" s="215">
        <v>-1042.8800000000001</v>
      </c>
      <c r="K436" s="216" t="s">
        <v>88</v>
      </c>
    </row>
    <row r="437" spans="1:11" x14ac:dyDescent="0.25">
      <c r="A437" s="103" t="s">
        <v>830</v>
      </c>
      <c r="B437" s="103" t="s">
        <v>88</v>
      </c>
      <c r="C437" s="103" t="s">
        <v>89</v>
      </c>
      <c r="D437" s="103" t="s">
        <v>412</v>
      </c>
      <c r="E437" s="103" t="s">
        <v>413</v>
      </c>
      <c r="F437" s="103" t="s">
        <v>413</v>
      </c>
      <c r="G437" s="103" t="s">
        <v>127</v>
      </c>
      <c r="H437" s="103" t="s">
        <v>391</v>
      </c>
      <c r="I437" s="103" t="s">
        <v>92</v>
      </c>
      <c r="J437" s="215">
        <v>696.38</v>
      </c>
      <c r="K437" s="216" t="s">
        <v>88</v>
      </c>
    </row>
    <row r="438" spans="1:11" x14ac:dyDescent="0.25">
      <c r="A438" s="103" t="s">
        <v>828</v>
      </c>
      <c r="B438" s="103" t="s">
        <v>88</v>
      </c>
      <c r="C438" s="103" t="s">
        <v>89</v>
      </c>
      <c r="D438" s="103" t="s">
        <v>412</v>
      </c>
      <c r="E438" s="103" t="s">
        <v>413</v>
      </c>
      <c r="F438" s="103" t="s">
        <v>413</v>
      </c>
      <c r="G438" s="103" t="s">
        <v>127</v>
      </c>
      <c r="H438" s="103" t="s">
        <v>391</v>
      </c>
      <c r="I438" s="103" t="s">
        <v>92</v>
      </c>
      <c r="J438" s="215">
        <v>985.19</v>
      </c>
      <c r="K438" s="216" t="s">
        <v>88</v>
      </c>
    </row>
    <row r="439" spans="1:11" x14ac:dyDescent="0.25">
      <c r="A439" s="103" t="s">
        <v>829</v>
      </c>
      <c r="B439" s="103" t="s">
        <v>88</v>
      </c>
      <c r="C439" s="103" t="s">
        <v>89</v>
      </c>
      <c r="D439" s="103" t="s">
        <v>412</v>
      </c>
      <c r="E439" s="103" t="s">
        <v>413</v>
      </c>
      <c r="F439" s="103" t="s">
        <v>413</v>
      </c>
      <c r="G439" s="103" t="s">
        <v>127</v>
      </c>
      <c r="H439" s="103" t="s">
        <v>391</v>
      </c>
      <c r="I439" s="103" t="s">
        <v>92</v>
      </c>
      <c r="J439" s="215">
        <v>-424.62</v>
      </c>
      <c r="K439" s="216" t="s">
        <v>88</v>
      </c>
    </row>
    <row r="440" spans="1:11" x14ac:dyDescent="0.25">
      <c r="A440" s="103" t="s">
        <v>825</v>
      </c>
      <c r="B440" s="103" t="s">
        <v>88</v>
      </c>
      <c r="C440" s="103" t="s">
        <v>89</v>
      </c>
      <c r="D440" s="103" t="s">
        <v>412</v>
      </c>
      <c r="E440" s="103" t="s">
        <v>413</v>
      </c>
      <c r="F440" s="103" t="s">
        <v>413</v>
      </c>
      <c r="G440" s="103" t="s">
        <v>127</v>
      </c>
      <c r="H440" s="103" t="s">
        <v>391</v>
      </c>
      <c r="I440" s="103" t="s">
        <v>92</v>
      </c>
      <c r="J440" s="215">
        <v>-1453.92</v>
      </c>
      <c r="K440" s="216" t="s">
        <v>88</v>
      </c>
    </row>
    <row r="441" spans="1:11" x14ac:dyDescent="0.25">
      <c r="A441" s="103" t="s">
        <v>826</v>
      </c>
      <c r="B441" s="103" t="s">
        <v>88</v>
      </c>
      <c r="C441" s="103" t="s">
        <v>89</v>
      </c>
      <c r="D441" s="103" t="s">
        <v>412</v>
      </c>
      <c r="E441" s="103" t="s">
        <v>413</v>
      </c>
      <c r="F441" s="103" t="s">
        <v>413</v>
      </c>
      <c r="G441" s="103" t="s">
        <v>127</v>
      </c>
      <c r="H441" s="103" t="s">
        <v>391</v>
      </c>
      <c r="I441" s="103" t="s">
        <v>92</v>
      </c>
      <c r="J441" s="215">
        <v>1216.1300000000001</v>
      </c>
      <c r="K441" s="216" t="s">
        <v>88</v>
      </c>
    </row>
    <row r="442" spans="1:11" x14ac:dyDescent="0.25">
      <c r="A442" s="103" t="s">
        <v>830</v>
      </c>
      <c r="B442" s="103" t="s">
        <v>88</v>
      </c>
      <c r="C442" s="103" t="s">
        <v>89</v>
      </c>
      <c r="D442" s="103" t="s">
        <v>414</v>
      </c>
      <c r="E442" s="103" t="s">
        <v>415</v>
      </c>
      <c r="F442" s="103" t="s">
        <v>415</v>
      </c>
      <c r="G442" s="103" t="s">
        <v>199</v>
      </c>
      <c r="H442" s="103" t="s">
        <v>298</v>
      </c>
      <c r="I442" s="103" t="s">
        <v>92</v>
      </c>
      <c r="J442" s="215">
        <v>-341.46</v>
      </c>
      <c r="K442" s="216" t="s">
        <v>88</v>
      </c>
    </row>
    <row r="443" spans="1:11" x14ac:dyDescent="0.25">
      <c r="A443" s="103" t="s">
        <v>829</v>
      </c>
      <c r="B443" s="103" t="s">
        <v>88</v>
      </c>
      <c r="C443" s="103" t="s">
        <v>89</v>
      </c>
      <c r="D443" s="103" t="s">
        <v>414</v>
      </c>
      <c r="E443" s="103" t="s">
        <v>415</v>
      </c>
      <c r="F443" s="103" t="s">
        <v>415</v>
      </c>
      <c r="G443" s="103" t="s">
        <v>199</v>
      </c>
      <c r="H443" s="103" t="s">
        <v>298</v>
      </c>
      <c r="I443" s="103" t="s">
        <v>92</v>
      </c>
      <c r="J443" s="215">
        <v>-716.75</v>
      </c>
      <c r="K443" s="216" t="s">
        <v>88</v>
      </c>
    </row>
    <row r="444" spans="1:11" x14ac:dyDescent="0.25">
      <c r="A444" s="103" t="s">
        <v>829</v>
      </c>
      <c r="B444" s="103" t="s">
        <v>88</v>
      </c>
      <c r="C444" s="103" t="s">
        <v>89</v>
      </c>
      <c r="D444" s="103" t="s">
        <v>414</v>
      </c>
      <c r="E444" s="111"/>
      <c r="F444" s="103" t="s">
        <v>415</v>
      </c>
      <c r="G444" s="103" t="s">
        <v>199</v>
      </c>
      <c r="H444" s="103" t="s">
        <v>298</v>
      </c>
      <c r="I444" s="103" t="s">
        <v>92</v>
      </c>
      <c r="J444" s="215">
        <v>176.09</v>
      </c>
      <c r="K444" s="216" t="s">
        <v>88</v>
      </c>
    </row>
    <row r="445" spans="1:11" x14ac:dyDescent="0.25">
      <c r="A445" s="103" t="s">
        <v>825</v>
      </c>
      <c r="B445" s="103" t="s">
        <v>88</v>
      </c>
      <c r="C445" s="103" t="s">
        <v>89</v>
      </c>
      <c r="D445" s="103" t="s">
        <v>414</v>
      </c>
      <c r="E445" s="103" t="s">
        <v>415</v>
      </c>
      <c r="F445" s="103" t="s">
        <v>415</v>
      </c>
      <c r="G445" s="103" t="s">
        <v>199</v>
      </c>
      <c r="H445" s="103" t="s">
        <v>298</v>
      </c>
      <c r="I445" s="103" t="s">
        <v>92</v>
      </c>
      <c r="J445" s="215">
        <v>1058.21</v>
      </c>
      <c r="K445" s="216" t="s">
        <v>88</v>
      </c>
    </row>
    <row r="446" spans="1:11" x14ac:dyDescent="0.25">
      <c r="A446" s="103" t="s">
        <v>825</v>
      </c>
      <c r="B446" s="103" t="s">
        <v>88</v>
      </c>
      <c r="C446" s="103" t="s">
        <v>89</v>
      </c>
      <c r="D446" s="103" t="s">
        <v>414</v>
      </c>
      <c r="E446" s="111"/>
      <c r="F446" s="103" t="s">
        <v>415</v>
      </c>
      <c r="G446" s="103" t="s">
        <v>199</v>
      </c>
      <c r="H446" s="103" t="s">
        <v>298</v>
      </c>
      <c r="I446" s="103" t="s">
        <v>92</v>
      </c>
      <c r="J446" s="215">
        <v>-176.09</v>
      </c>
      <c r="K446" s="216" t="s">
        <v>88</v>
      </c>
    </row>
    <row r="447" spans="1:11" x14ac:dyDescent="0.25">
      <c r="A447" s="103" t="s">
        <v>829</v>
      </c>
      <c r="B447" s="103" t="s">
        <v>88</v>
      </c>
      <c r="C447" s="103" t="s">
        <v>89</v>
      </c>
      <c r="D447" s="103" t="s">
        <v>414</v>
      </c>
      <c r="E447" s="103" t="s">
        <v>415</v>
      </c>
      <c r="F447" s="103" t="s">
        <v>415</v>
      </c>
      <c r="G447" s="103" t="s">
        <v>197</v>
      </c>
      <c r="H447" s="103" t="s">
        <v>303</v>
      </c>
      <c r="I447" s="103" t="s">
        <v>92</v>
      </c>
      <c r="J447" s="215">
        <v>-63.19</v>
      </c>
      <c r="K447" s="216" t="s">
        <v>88</v>
      </c>
    </row>
    <row r="448" spans="1:11" x14ac:dyDescent="0.25">
      <c r="A448" s="103" t="s">
        <v>825</v>
      </c>
      <c r="B448" s="103" t="s">
        <v>88</v>
      </c>
      <c r="C448" s="103" t="s">
        <v>89</v>
      </c>
      <c r="D448" s="103" t="s">
        <v>414</v>
      </c>
      <c r="E448" s="103" t="s">
        <v>415</v>
      </c>
      <c r="F448" s="103" t="s">
        <v>415</v>
      </c>
      <c r="G448" s="103" t="s">
        <v>197</v>
      </c>
      <c r="H448" s="103" t="s">
        <v>303</v>
      </c>
      <c r="I448" s="103" t="s">
        <v>92</v>
      </c>
      <c r="J448" s="215">
        <v>63.19</v>
      </c>
      <c r="K448" s="216" t="s">
        <v>88</v>
      </c>
    </row>
    <row r="449" spans="1:11" x14ac:dyDescent="0.25">
      <c r="A449" s="103" t="s">
        <v>829</v>
      </c>
      <c r="B449" s="103" t="s">
        <v>88</v>
      </c>
      <c r="C449" s="103" t="s">
        <v>89</v>
      </c>
      <c r="D449" s="103" t="s">
        <v>414</v>
      </c>
      <c r="E449" s="103" t="s">
        <v>415</v>
      </c>
      <c r="F449" s="103" t="s">
        <v>415</v>
      </c>
      <c r="G449" s="103" t="s">
        <v>181</v>
      </c>
      <c r="H449" s="103" t="s">
        <v>304</v>
      </c>
      <c r="I449" s="103" t="s">
        <v>92</v>
      </c>
      <c r="J449" s="215">
        <v>-437.69</v>
      </c>
      <c r="K449" s="216" t="s">
        <v>88</v>
      </c>
    </row>
    <row r="450" spans="1:11" x14ac:dyDescent="0.25">
      <c r="A450" s="103" t="s">
        <v>825</v>
      </c>
      <c r="B450" s="103" t="s">
        <v>88</v>
      </c>
      <c r="C450" s="103" t="s">
        <v>89</v>
      </c>
      <c r="D450" s="103" t="s">
        <v>414</v>
      </c>
      <c r="E450" s="103" t="s">
        <v>415</v>
      </c>
      <c r="F450" s="103" t="s">
        <v>415</v>
      </c>
      <c r="G450" s="103" t="s">
        <v>181</v>
      </c>
      <c r="H450" s="103" t="s">
        <v>304</v>
      </c>
      <c r="I450" s="103" t="s">
        <v>92</v>
      </c>
      <c r="J450" s="215">
        <v>437.69</v>
      </c>
      <c r="K450" s="216" t="s">
        <v>88</v>
      </c>
    </row>
    <row r="451" spans="1:11" x14ac:dyDescent="0.25">
      <c r="A451" s="103" t="s">
        <v>829</v>
      </c>
      <c r="B451" s="103" t="s">
        <v>88</v>
      </c>
      <c r="C451" s="103" t="s">
        <v>89</v>
      </c>
      <c r="D451" s="103" t="s">
        <v>414</v>
      </c>
      <c r="E451" s="103" t="s">
        <v>415</v>
      </c>
      <c r="F451" s="103" t="s">
        <v>415</v>
      </c>
      <c r="G451" s="103" t="s">
        <v>752</v>
      </c>
      <c r="H451" s="103" t="s">
        <v>753</v>
      </c>
      <c r="I451" s="103" t="s">
        <v>92</v>
      </c>
      <c r="J451" s="215">
        <v>-398.2</v>
      </c>
      <c r="K451" s="216" t="s">
        <v>88</v>
      </c>
    </row>
    <row r="452" spans="1:11" x14ac:dyDescent="0.25">
      <c r="A452" s="103" t="s">
        <v>825</v>
      </c>
      <c r="B452" s="103" t="s">
        <v>88</v>
      </c>
      <c r="C452" s="103" t="s">
        <v>89</v>
      </c>
      <c r="D452" s="103" t="s">
        <v>414</v>
      </c>
      <c r="E452" s="103" t="s">
        <v>415</v>
      </c>
      <c r="F452" s="103" t="s">
        <v>415</v>
      </c>
      <c r="G452" s="103" t="s">
        <v>752</v>
      </c>
      <c r="H452" s="103" t="s">
        <v>753</v>
      </c>
      <c r="I452" s="103" t="s">
        <v>92</v>
      </c>
      <c r="J452" s="215">
        <v>398.2</v>
      </c>
      <c r="K452" s="216" t="s">
        <v>88</v>
      </c>
    </row>
    <row r="453" spans="1:11" x14ac:dyDescent="0.25">
      <c r="A453" s="103" t="s">
        <v>827</v>
      </c>
      <c r="B453" s="103" t="s">
        <v>88</v>
      </c>
      <c r="C453" s="103" t="s">
        <v>89</v>
      </c>
      <c r="D453" s="103" t="s">
        <v>414</v>
      </c>
      <c r="E453" s="103" t="s">
        <v>415</v>
      </c>
      <c r="F453" s="103" t="s">
        <v>415</v>
      </c>
      <c r="G453" s="103" t="s">
        <v>157</v>
      </c>
      <c r="H453" s="103" t="s">
        <v>310</v>
      </c>
      <c r="I453" s="103" t="s">
        <v>92</v>
      </c>
      <c r="J453" s="215">
        <v>-38.54</v>
      </c>
      <c r="K453" s="216" t="s">
        <v>88</v>
      </c>
    </row>
    <row r="454" spans="1:11" x14ac:dyDescent="0.25">
      <c r="A454" s="103" t="s">
        <v>827</v>
      </c>
      <c r="B454" s="103" t="s">
        <v>88</v>
      </c>
      <c r="C454" s="103" t="s">
        <v>89</v>
      </c>
      <c r="D454" s="103" t="s">
        <v>414</v>
      </c>
      <c r="E454" s="111"/>
      <c r="F454" s="103" t="s">
        <v>415</v>
      </c>
      <c r="G454" s="103" t="s">
        <v>157</v>
      </c>
      <c r="H454" s="103" t="s">
        <v>310</v>
      </c>
      <c r="I454" s="103" t="s">
        <v>92</v>
      </c>
      <c r="J454" s="215">
        <v>38.409999999999997</v>
      </c>
      <c r="K454" s="216" t="s">
        <v>88</v>
      </c>
    </row>
    <row r="455" spans="1:11" x14ac:dyDescent="0.25">
      <c r="A455" s="103" t="s">
        <v>828</v>
      </c>
      <c r="B455" s="103" t="s">
        <v>88</v>
      </c>
      <c r="C455" s="103" t="s">
        <v>89</v>
      </c>
      <c r="D455" s="103" t="s">
        <v>414</v>
      </c>
      <c r="E455" s="103" t="s">
        <v>415</v>
      </c>
      <c r="F455" s="103" t="s">
        <v>415</v>
      </c>
      <c r="G455" s="103" t="s">
        <v>157</v>
      </c>
      <c r="H455" s="103" t="s">
        <v>310</v>
      </c>
      <c r="I455" s="103" t="s">
        <v>92</v>
      </c>
      <c r="J455" s="215">
        <v>38.54</v>
      </c>
      <c r="K455" s="216" t="s">
        <v>88</v>
      </c>
    </row>
    <row r="456" spans="1:11" x14ac:dyDescent="0.25">
      <c r="A456" s="103" t="s">
        <v>828</v>
      </c>
      <c r="B456" s="103" t="s">
        <v>88</v>
      </c>
      <c r="C456" s="103" t="s">
        <v>89</v>
      </c>
      <c r="D456" s="103" t="s">
        <v>414</v>
      </c>
      <c r="E456" s="111"/>
      <c r="F456" s="103" t="s">
        <v>415</v>
      </c>
      <c r="G456" s="103" t="s">
        <v>157</v>
      </c>
      <c r="H456" s="103" t="s">
        <v>310</v>
      </c>
      <c r="I456" s="103" t="s">
        <v>92</v>
      </c>
      <c r="J456" s="215">
        <v>-38.409999999999997</v>
      </c>
      <c r="K456" s="216" t="s">
        <v>88</v>
      </c>
    </row>
    <row r="457" spans="1:11" x14ac:dyDescent="0.25">
      <c r="A457" s="103" t="s">
        <v>829</v>
      </c>
      <c r="B457" s="103" t="s">
        <v>88</v>
      </c>
      <c r="C457" s="103" t="s">
        <v>89</v>
      </c>
      <c r="D457" s="103" t="s">
        <v>414</v>
      </c>
      <c r="E457" s="103" t="s">
        <v>415</v>
      </c>
      <c r="F457" s="103" t="s">
        <v>415</v>
      </c>
      <c r="G457" s="103" t="s">
        <v>157</v>
      </c>
      <c r="H457" s="103" t="s">
        <v>310</v>
      </c>
      <c r="I457" s="103" t="s">
        <v>92</v>
      </c>
      <c r="J457" s="215">
        <v>-21.41</v>
      </c>
      <c r="K457" s="216" t="s">
        <v>88</v>
      </c>
    </row>
    <row r="458" spans="1:11" x14ac:dyDescent="0.25">
      <c r="A458" s="103" t="s">
        <v>829</v>
      </c>
      <c r="B458" s="103" t="s">
        <v>88</v>
      </c>
      <c r="C458" s="103" t="s">
        <v>89</v>
      </c>
      <c r="D458" s="103" t="s">
        <v>414</v>
      </c>
      <c r="E458" s="111"/>
      <c r="F458" s="103" t="s">
        <v>415</v>
      </c>
      <c r="G458" s="103" t="s">
        <v>157</v>
      </c>
      <c r="H458" s="103" t="s">
        <v>310</v>
      </c>
      <c r="I458" s="103" t="s">
        <v>92</v>
      </c>
      <c r="J458" s="215">
        <v>21.34</v>
      </c>
      <c r="K458" s="216" t="s">
        <v>88</v>
      </c>
    </row>
    <row r="459" spans="1:11" x14ac:dyDescent="0.25">
      <c r="A459" s="103" t="s">
        <v>825</v>
      </c>
      <c r="B459" s="103" t="s">
        <v>88</v>
      </c>
      <c r="C459" s="103" t="s">
        <v>89</v>
      </c>
      <c r="D459" s="103" t="s">
        <v>414</v>
      </c>
      <c r="E459" s="103" t="s">
        <v>415</v>
      </c>
      <c r="F459" s="103" t="s">
        <v>415</v>
      </c>
      <c r="G459" s="103" t="s">
        <v>157</v>
      </c>
      <c r="H459" s="103" t="s">
        <v>310</v>
      </c>
      <c r="I459" s="103" t="s">
        <v>92</v>
      </c>
      <c r="J459" s="215">
        <v>-441.05</v>
      </c>
      <c r="K459" s="216" t="s">
        <v>88</v>
      </c>
    </row>
    <row r="460" spans="1:11" x14ac:dyDescent="0.25">
      <c r="A460" s="103" t="s">
        <v>825</v>
      </c>
      <c r="B460" s="103" t="s">
        <v>88</v>
      </c>
      <c r="C460" s="103" t="s">
        <v>89</v>
      </c>
      <c r="D460" s="103" t="s">
        <v>414</v>
      </c>
      <c r="E460" s="111"/>
      <c r="F460" s="103" t="s">
        <v>415</v>
      </c>
      <c r="G460" s="103" t="s">
        <v>157</v>
      </c>
      <c r="H460" s="103" t="s">
        <v>310</v>
      </c>
      <c r="I460" s="103" t="s">
        <v>92</v>
      </c>
      <c r="J460" s="215">
        <v>439.46</v>
      </c>
      <c r="K460" s="216" t="s">
        <v>88</v>
      </c>
    </row>
    <row r="461" spans="1:11" x14ac:dyDescent="0.25">
      <c r="A461" s="103" t="s">
        <v>826</v>
      </c>
      <c r="B461" s="103" t="s">
        <v>88</v>
      </c>
      <c r="C461" s="103" t="s">
        <v>89</v>
      </c>
      <c r="D461" s="103" t="s">
        <v>414</v>
      </c>
      <c r="E461" s="103" t="s">
        <v>415</v>
      </c>
      <c r="F461" s="103" t="s">
        <v>415</v>
      </c>
      <c r="G461" s="103" t="s">
        <v>157</v>
      </c>
      <c r="H461" s="103" t="s">
        <v>310</v>
      </c>
      <c r="I461" s="103" t="s">
        <v>92</v>
      </c>
      <c r="J461" s="215">
        <v>462.46</v>
      </c>
      <c r="K461" s="216" t="s">
        <v>88</v>
      </c>
    </row>
    <row r="462" spans="1:11" x14ac:dyDescent="0.25">
      <c r="A462" s="103" t="s">
        <v>826</v>
      </c>
      <c r="B462" s="103" t="s">
        <v>88</v>
      </c>
      <c r="C462" s="103" t="s">
        <v>89</v>
      </c>
      <c r="D462" s="103" t="s">
        <v>414</v>
      </c>
      <c r="E462" s="111"/>
      <c r="F462" s="103" t="s">
        <v>415</v>
      </c>
      <c r="G462" s="103" t="s">
        <v>157</v>
      </c>
      <c r="H462" s="103" t="s">
        <v>310</v>
      </c>
      <c r="I462" s="103" t="s">
        <v>92</v>
      </c>
      <c r="J462" s="215">
        <v>-460.77</v>
      </c>
      <c r="K462" s="216" t="s">
        <v>88</v>
      </c>
    </row>
    <row r="463" spans="1:11" x14ac:dyDescent="0.25">
      <c r="A463" s="103" t="s">
        <v>829</v>
      </c>
      <c r="B463" s="103" t="s">
        <v>88</v>
      </c>
      <c r="C463" s="103" t="s">
        <v>89</v>
      </c>
      <c r="D463" s="103" t="s">
        <v>414</v>
      </c>
      <c r="E463" s="103" t="s">
        <v>415</v>
      </c>
      <c r="F463" s="103" t="s">
        <v>415</v>
      </c>
      <c r="G463" s="103" t="s">
        <v>192</v>
      </c>
      <c r="H463" s="103" t="s">
        <v>316</v>
      </c>
      <c r="I463" s="103" t="s">
        <v>92</v>
      </c>
      <c r="J463" s="215">
        <v>-13.09</v>
      </c>
      <c r="K463" s="216" t="s">
        <v>88</v>
      </c>
    </row>
    <row r="464" spans="1:11" x14ac:dyDescent="0.25">
      <c r="A464" s="103" t="s">
        <v>825</v>
      </c>
      <c r="B464" s="103" t="s">
        <v>88</v>
      </c>
      <c r="C464" s="103" t="s">
        <v>89</v>
      </c>
      <c r="D464" s="103" t="s">
        <v>414</v>
      </c>
      <c r="E464" s="103" t="s">
        <v>415</v>
      </c>
      <c r="F464" s="103" t="s">
        <v>415</v>
      </c>
      <c r="G464" s="103" t="s">
        <v>192</v>
      </c>
      <c r="H464" s="103" t="s">
        <v>316</v>
      </c>
      <c r="I464" s="103" t="s">
        <v>92</v>
      </c>
      <c r="J464" s="215">
        <v>13.09</v>
      </c>
      <c r="K464" s="216" t="s">
        <v>88</v>
      </c>
    </row>
    <row r="465" spans="1:11" x14ac:dyDescent="0.25">
      <c r="A465" s="103" t="s">
        <v>829</v>
      </c>
      <c r="B465" s="103" t="s">
        <v>88</v>
      </c>
      <c r="C465" s="103" t="s">
        <v>89</v>
      </c>
      <c r="D465" s="103" t="s">
        <v>414</v>
      </c>
      <c r="E465" s="103" t="s">
        <v>415</v>
      </c>
      <c r="F465" s="103" t="s">
        <v>415</v>
      </c>
      <c r="G465" s="103" t="s">
        <v>177</v>
      </c>
      <c r="H465" s="103" t="s">
        <v>317</v>
      </c>
      <c r="I465" s="103" t="s">
        <v>92</v>
      </c>
      <c r="J465" s="215">
        <v>-252.36</v>
      </c>
      <c r="K465" s="216" t="s">
        <v>88</v>
      </c>
    </row>
    <row r="466" spans="1:11" x14ac:dyDescent="0.25">
      <c r="A466" s="103" t="s">
        <v>825</v>
      </c>
      <c r="B466" s="103" t="s">
        <v>88</v>
      </c>
      <c r="C466" s="103" t="s">
        <v>89</v>
      </c>
      <c r="D466" s="103" t="s">
        <v>414</v>
      </c>
      <c r="E466" s="103" t="s">
        <v>415</v>
      </c>
      <c r="F466" s="103" t="s">
        <v>415</v>
      </c>
      <c r="G466" s="103" t="s">
        <v>177</v>
      </c>
      <c r="H466" s="103" t="s">
        <v>317</v>
      </c>
      <c r="I466" s="103" t="s">
        <v>92</v>
      </c>
      <c r="J466" s="215">
        <v>252.36</v>
      </c>
      <c r="K466" s="216" t="s">
        <v>88</v>
      </c>
    </row>
    <row r="467" spans="1:11" x14ac:dyDescent="0.25">
      <c r="A467" s="103" t="s">
        <v>827</v>
      </c>
      <c r="B467" s="103" t="s">
        <v>88</v>
      </c>
      <c r="C467" s="103" t="s">
        <v>89</v>
      </c>
      <c r="D467" s="103" t="s">
        <v>414</v>
      </c>
      <c r="E467" s="103" t="s">
        <v>415</v>
      </c>
      <c r="F467" s="103" t="s">
        <v>415</v>
      </c>
      <c r="G467" s="103" t="s">
        <v>156</v>
      </c>
      <c r="H467" s="103" t="s">
        <v>645</v>
      </c>
      <c r="I467" s="103" t="s">
        <v>92</v>
      </c>
      <c r="J467" s="215">
        <v>345.1</v>
      </c>
      <c r="K467" s="216" t="s">
        <v>88</v>
      </c>
    </row>
    <row r="468" spans="1:11" x14ac:dyDescent="0.25">
      <c r="A468" s="103" t="s">
        <v>830</v>
      </c>
      <c r="B468" s="103" t="s">
        <v>88</v>
      </c>
      <c r="C468" s="103" t="s">
        <v>89</v>
      </c>
      <c r="D468" s="103" t="s">
        <v>414</v>
      </c>
      <c r="E468" s="103" t="s">
        <v>415</v>
      </c>
      <c r="F468" s="103" t="s">
        <v>415</v>
      </c>
      <c r="G468" s="103" t="s">
        <v>156</v>
      </c>
      <c r="H468" s="103" t="s">
        <v>645</v>
      </c>
      <c r="I468" s="103" t="s">
        <v>92</v>
      </c>
      <c r="J468" s="215">
        <v>-39.76</v>
      </c>
      <c r="K468" s="216" t="s">
        <v>88</v>
      </c>
    </row>
    <row r="469" spans="1:11" x14ac:dyDescent="0.25">
      <c r="A469" s="103" t="s">
        <v>828</v>
      </c>
      <c r="B469" s="103" t="s">
        <v>88</v>
      </c>
      <c r="C469" s="103" t="s">
        <v>89</v>
      </c>
      <c r="D469" s="103" t="s">
        <v>414</v>
      </c>
      <c r="E469" s="103" t="s">
        <v>415</v>
      </c>
      <c r="F469" s="103" t="s">
        <v>415</v>
      </c>
      <c r="G469" s="103" t="s">
        <v>156</v>
      </c>
      <c r="H469" s="103" t="s">
        <v>645</v>
      </c>
      <c r="I469" s="103" t="s">
        <v>92</v>
      </c>
      <c r="J469" s="215">
        <v>-34.06</v>
      </c>
      <c r="K469" s="216" t="s">
        <v>88</v>
      </c>
    </row>
    <row r="470" spans="1:11" x14ac:dyDescent="0.25">
      <c r="A470" s="103" t="s">
        <v>829</v>
      </c>
      <c r="B470" s="103" t="s">
        <v>88</v>
      </c>
      <c r="C470" s="103" t="s">
        <v>89</v>
      </c>
      <c r="D470" s="103" t="s">
        <v>414</v>
      </c>
      <c r="E470" s="103" t="s">
        <v>415</v>
      </c>
      <c r="F470" s="103" t="s">
        <v>415</v>
      </c>
      <c r="G470" s="103" t="s">
        <v>156</v>
      </c>
      <c r="H470" s="103" t="s">
        <v>645</v>
      </c>
      <c r="I470" s="103" t="s">
        <v>92</v>
      </c>
      <c r="J470" s="215">
        <v>39.76</v>
      </c>
      <c r="K470" s="216" t="s">
        <v>88</v>
      </c>
    </row>
    <row r="471" spans="1:11" x14ac:dyDescent="0.25">
      <c r="A471" s="103" t="s">
        <v>826</v>
      </c>
      <c r="B471" s="103" t="s">
        <v>88</v>
      </c>
      <c r="C471" s="103" t="s">
        <v>89</v>
      </c>
      <c r="D471" s="103" t="s">
        <v>414</v>
      </c>
      <c r="E471" s="103" t="s">
        <v>415</v>
      </c>
      <c r="F471" s="103" t="s">
        <v>415</v>
      </c>
      <c r="G471" s="103" t="s">
        <v>156</v>
      </c>
      <c r="H471" s="103" t="s">
        <v>645</v>
      </c>
      <c r="I471" s="103" t="s">
        <v>92</v>
      </c>
      <c r="J471" s="215">
        <v>-345.1</v>
      </c>
      <c r="K471" s="216" t="s">
        <v>88</v>
      </c>
    </row>
    <row r="472" spans="1:11" x14ac:dyDescent="0.25">
      <c r="A472" s="103" t="s">
        <v>830</v>
      </c>
      <c r="B472" s="103" t="s">
        <v>88</v>
      </c>
      <c r="C472" s="103" t="s">
        <v>89</v>
      </c>
      <c r="D472" s="103" t="s">
        <v>414</v>
      </c>
      <c r="E472" s="103" t="s">
        <v>415</v>
      </c>
      <c r="F472" s="103" t="s">
        <v>415</v>
      </c>
      <c r="G472" s="103" t="s">
        <v>116</v>
      </c>
      <c r="H472" s="103" t="s">
        <v>400</v>
      </c>
      <c r="I472" s="103" t="s">
        <v>92</v>
      </c>
      <c r="J472" s="215">
        <v>-463.63</v>
      </c>
      <c r="K472" s="216" t="s">
        <v>88</v>
      </c>
    </row>
    <row r="473" spans="1:11" x14ac:dyDescent="0.25">
      <c r="A473" s="103" t="s">
        <v>830</v>
      </c>
      <c r="B473" s="103" t="s">
        <v>88</v>
      </c>
      <c r="C473" s="103" t="s">
        <v>89</v>
      </c>
      <c r="D473" s="103" t="s">
        <v>414</v>
      </c>
      <c r="E473" s="111"/>
      <c r="F473" s="103" t="s">
        <v>415</v>
      </c>
      <c r="G473" s="103" t="s">
        <v>116</v>
      </c>
      <c r="H473" s="103" t="s">
        <v>400</v>
      </c>
      <c r="I473" s="103" t="s">
        <v>92</v>
      </c>
      <c r="J473" s="215">
        <v>231.81</v>
      </c>
      <c r="K473" s="216" t="s">
        <v>88</v>
      </c>
    </row>
    <row r="474" spans="1:11" x14ac:dyDescent="0.25">
      <c r="A474" s="103" t="s">
        <v>829</v>
      </c>
      <c r="B474" s="103" t="s">
        <v>88</v>
      </c>
      <c r="C474" s="103" t="s">
        <v>89</v>
      </c>
      <c r="D474" s="103" t="s">
        <v>414</v>
      </c>
      <c r="E474" s="103" t="s">
        <v>415</v>
      </c>
      <c r="F474" s="103" t="s">
        <v>415</v>
      </c>
      <c r="G474" s="103" t="s">
        <v>116</v>
      </c>
      <c r="H474" s="103" t="s">
        <v>400</v>
      </c>
      <c r="I474" s="103" t="s">
        <v>92</v>
      </c>
      <c r="J474" s="215">
        <v>508.86</v>
      </c>
      <c r="K474" s="216" t="s">
        <v>88</v>
      </c>
    </row>
    <row r="475" spans="1:11" x14ac:dyDescent="0.25">
      <c r="A475" s="103" t="s">
        <v>829</v>
      </c>
      <c r="B475" s="103" t="s">
        <v>88</v>
      </c>
      <c r="C475" s="103" t="s">
        <v>89</v>
      </c>
      <c r="D475" s="103" t="s">
        <v>414</v>
      </c>
      <c r="E475" s="111"/>
      <c r="F475" s="103" t="s">
        <v>415</v>
      </c>
      <c r="G475" s="103" t="s">
        <v>116</v>
      </c>
      <c r="H475" s="103" t="s">
        <v>400</v>
      </c>
      <c r="I475" s="103" t="s">
        <v>92</v>
      </c>
      <c r="J475" s="215">
        <v>-254.42</v>
      </c>
      <c r="K475" s="216" t="s">
        <v>88</v>
      </c>
    </row>
    <row r="476" spans="1:11" x14ac:dyDescent="0.25">
      <c r="A476" s="103" t="s">
        <v>830</v>
      </c>
      <c r="B476" s="103" t="s">
        <v>88</v>
      </c>
      <c r="C476" s="103" t="s">
        <v>89</v>
      </c>
      <c r="D476" s="103" t="s">
        <v>414</v>
      </c>
      <c r="E476" s="103" t="s">
        <v>415</v>
      </c>
      <c r="F476" s="103" t="s">
        <v>415</v>
      </c>
      <c r="G476" s="103" t="s">
        <v>112</v>
      </c>
      <c r="H476" s="103" t="s">
        <v>334</v>
      </c>
      <c r="I476" s="103" t="s">
        <v>92</v>
      </c>
      <c r="J476" s="215">
        <v>-587</v>
      </c>
      <c r="K476" s="216" t="s">
        <v>88</v>
      </c>
    </row>
    <row r="477" spans="1:11" x14ac:dyDescent="0.25">
      <c r="A477" s="103" t="s">
        <v>830</v>
      </c>
      <c r="B477" s="103" t="s">
        <v>88</v>
      </c>
      <c r="C477" s="103" t="s">
        <v>89</v>
      </c>
      <c r="D477" s="103" t="s">
        <v>414</v>
      </c>
      <c r="E477" s="111"/>
      <c r="F477" s="103" t="s">
        <v>415</v>
      </c>
      <c r="G477" s="103" t="s">
        <v>112</v>
      </c>
      <c r="H477" s="103" t="s">
        <v>334</v>
      </c>
      <c r="I477" s="103" t="s">
        <v>92</v>
      </c>
      <c r="J477" s="215">
        <v>293.5</v>
      </c>
      <c r="K477" s="216" t="s">
        <v>88</v>
      </c>
    </row>
    <row r="478" spans="1:11" x14ac:dyDescent="0.25">
      <c r="A478" s="103" t="s">
        <v>829</v>
      </c>
      <c r="B478" s="103" t="s">
        <v>88</v>
      </c>
      <c r="C478" s="103" t="s">
        <v>89</v>
      </c>
      <c r="D478" s="103" t="s">
        <v>414</v>
      </c>
      <c r="E478" s="103" t="s">
        <v>415</v>
      </c>
      <c r="F478" s="103" t="s">
        <v>415</v>
      </c>
      <c r="G478" s="103" t="s">
        <v>112</v>
      </c>
      <c r="H478" s="103" t="s">
        <v>334</v>
      </c>
      <c r="I478" s="103" t="s">
        <v>92</v>
      </c>
      <c r="J478" s="215">
        <v>587</v>
      </c>
      <c r="K478" s="216" t="s">
        <v>88</v>
      </c>
    </row>
    <row r="479" spans="1:11" x14ac:dyDescent="0.25">
      <c r="A479" s="103" t="s">
        <v>829</v>
      </c>
      <c r="B479" s="103" t="s">
        <v>88</v>
      </c>
      <c r="C479" s="103" t="s">
        <v>89</v>
      </c>
      <c r="D479" s="103" t="s">
        <v>414</v>
      </c>
      <c r="E479" s="111"/>
      <c r="F479" s="103" t="s">
        <v>415</v>
      </c>
      <c r="G479" s="103" t="s">
        <v>112</v>
      </c>
      <c r="H479" s="103" t="s">
        <v>334</v>
      </c>
      <c r="I479" s="103" t="s">
        <v>92</v>
      </c>
      <c r="J479" s="215">
        <v>-293.5</v>
      </c>
      <c r="K479" s="216" t="s">
        <v>88</v>
      </c>
    </row>
    <row r="480" spans="1:11" x14ac:dyDescent="0.25">
      <c r="A480" s="103" t="s">
        <v>827</v>
      </c>
      <c r="B480" s="103" t="s">
        <v>88</v>
      </c>
      <c r="C480" s="103" t="s">
        <v>89</v>
      </c>
      <c r="D480" s="103" t="s">
        <v>414</v>
      </c>
      <c r="E480" s="103" t="s">
        <v>415</v>
      </c>
      <c r="F480" s="103" t="s">
        <v>415</v>
      </c>
      <c r="G480" s="103" t="s">
        <v>104</v>
      </c>
      <c r="H480" s="103" t="s">
        <v>336</v>
      </c>
      <c r="I480" s="103" t="s">
        <v>92</v>
      </c>
      <c r="J480" s="215">
        <v>-1081.02</v>
      </c>
      <c r="K480" s="216" t="s">
        <v>88</v>
      </c>
    </row>
    <row r="481" spans="1:11" x14ac:dyDescent="0.25">
      <c r="A481" s="103" t="s">
        <v>827</v>
      </c>
      <c r="B481" s="103" t="s">
        <v>88</v>
      </c>
      <c r="C481" s="103" t="s">
        <v>89</v>
      </c>
      <c r="D481" s="103" t="s">
        <v>414</v>
      </c>
      <c r="E481" s="111"/>
      <c r="F481" s="103" t="s">
        <v>415</v>
      </c>
      <c r="G481" s="103" t="s">
        <v>104</v>
      </c>
      <c r="H481" s="103" t="s">
        <v>336</v>
      </c>
      <c r="I481" s="103" t="s">
        <v>92</v>
      </c>
      <c r="J481" s="215">
        <v>540.5</v>
      </c>
      <c r="K481" s="216" t="s">
        <v>88</v>
      </c>
    </row>
    <row r="482" spans="1:11" x14ac:dyDescent="0.25">
      <c r="A482" s="103" t="s">
        <v>830</v>
      </c>
      <c r="B482" s="103" t="s">
        <v>88</v>
      </c>
      <c r="C482" s="103" t="s">
        <v>89</v>
      </c>
      <c r="D482" s="103" t="s">
        <v>414</v>
      </c>
      <c r="E482" s="103" t="s">
        <v>415</v>
      </c>
      <c r="F482" s="103" t="s">
        <v>415</v>
      </c>
      <c r="G482" s="103" t="s">
        <v>104</v>
      </c>
      <c r="H482" s="103" t="s">
        <v>336</v>
      </c>
      <c r="I482" s="103" t="s">
        <v>92</v>
      </c>
      <c r="J482" s="215">
        <v>-1351.28</v>
      </c>
      <c r="K482" s="216" t="s">
        <v>88</v>
      </c>
    </row>
    <row r="483" spans="1:11" x14ac:dyDescent="0.25">
      <c r="A483" s="103" t="s">
        <v>830</v>
      </c>
      <c r="B483" s="103" t="s">
        <v>88</v>
      </c>
      <c r="C483" s="103" t="s">
        <v>89</v>
      </c>
      <c r="D483" s="103" t="s">
        <v>414</v>
      </c>
      <c r="E483" s="111"/>
      <c r="F483" s="103" t="s">
        <v>415</v>
      </c>
      <c r="G483" s="103" t="s">
        <v>104</v>
      </c>
      <c r="H483" s="103" t="s">
        <v>336</v>
      </c>
      <c r="I483" s="103" t="s">
        <v>92</v>
      </c>
      <c r="J483" s="215">
        <v>675.62</v>
      </c>
      <c r="K483" s="216" t="s">
        <v>88</v>
      </c>
    </row>
    <row r="484" spans="1:11" x14ac:dyDescent="0.25">
      <c r="A484" s="103" t="s">
        <v>828</v>
      </c>
      <c r="B484" s="103" t="s">
        <v>88</v>
      </c>
      <c r="C484" s="103" t="s">
        <v>89</v>
      </c>
      <c r="D484" s="103" t="s">
        <v>414</v>
      </c>
      <c r="E484" s="103" t="s">
        <v>415</v>
      </c>
      <c r="F484" s="103" t="s">
        <v>415</v>
      </c>
      <c r="G484" s="103" t="s">
        <v>104</v>
      </c>
      <c r="H484" s="103" t="s">
        <v>336</v>
      </c>
      <c r="I484" s="103" t="s">
        <v>92</v>
      </c>
      <c r="J484" s="215">
        <v>998.03</v>
      </c>
      <c r="K484" s="216" t="s">
        <v>88</v>
      </c>
    </row>
    <row r="485" spans="1:11" x14ac:dyDescent="0.25">
      <c r="A485" s="103" t="s">
        <v>828</v>
      </c>
      <c r="B485" s="103" t="s">
        <v>88</v>
      </c>
      <c r="C485" s="103" t="s">
        <v>89</v>
      </c>
      <c r="D485" s="103" t="s">
        <v>414</v>
      </c>
      <c r="E485" s="111"/>
      <c r="F485" s="103" t="s">
        <v>415</v>
      </c>
      <c r="G485" s="103" t="s">
        <v>104</v>
      </c>
      <c r="H485" s="103" t="s">
        <v>336</v>
      </c>
      <c r="I485" s="103" t="s">
        <v>92</v>
      </c>
      <c r="J485" s="215">
        <v>-499.01</v>
      </c>
      <c r="K485" s="216" t="s">
        <v>88</v>
      </c>
    </row>
    <row r="486" spans="1:11" x14ac:dyDescent="0.25">
      <c r="A486" s="103" t="s">
        <v>829</v>
      </c>
      <c r="B486" s="103" t="s">
        <v>88</v>
      </c>
      <c r="C486" s="103" t="s">
        <v>89</v>
      </c>
      <c r="D486" s="103" t="s">
        <v>414</v>
      </c>
      <c r="E486" s="103" t="s">
        <v>415</v>
      </c>
      <c r="F486" s="103" t="s">
        <v>415</v>
      </c>
      <c r="G486" s="103" t="s">
        <v>104</v>
      </c>
      <c r="H486" s="103" t="s">
        <v>336</v>
      </c>
      <c r="I486" s="103" t="s">
        <v>92</v>
      </c>
      <c r="J486" s="215">
        <v>1351.28</v>
      </c>
      <c r="K486" s="216" t="s">
        <v>88</v>
      </c>
    </row>
    <row r="487" spans="1:11" x14ac:dyDescent="0.25">
      <c r="A487" s="103" t="s">
        <v>829</v>
      </c>
      <c r="B487" s="103" t="s">
        <v>88</v>
      </c>
      <c r="C487" s="103" t="s">
        <v>89</v>
      </c>
      <c r="D487" s="103" t="s">
        <v>414</v>
      </c>
      <c r="E487" s="111"/>
      <c r="F487" s="103" t="s">
        <v>415</v>
      </c>
      <c r="G487" s="103" t="s">
        <v>104</v>
      </c>
      <c r="H487" s="103" t="s">
        <v>336</v>
      </c>
      <c r="I487" s="103" t="s">
        <v>92</v>
      </c>
      <c r="J487" s="215">
        <v>-675.62</v>
      </c>
      <c r="K487" s="216" t="s">
        <v>88</v>
      </c>
    </row>
    <row r="488" spans="1:11" x14ac:dyDescent="0.25">
      <c r="A488" s="103" t="s">
        <v>826</v>
      </c>
      <c r="B488" s="103" t="s">
        <v>88</v>
      </c>
      <c r="C488" s="103" t="s">
        <v>89</v>
      </c>
      <c r="D488" s="103" t="s">
        <v>414</v>
      </c>
      <c r="E488" s="103" t="s">
        <v>415</v>
      </c>
      <c r="F488" s="103" t="s">
        <v>415</v>
      </c>
      <c r="G488" s="103" t="s">
        <v>104</v>
      </c>
      <c r="H488" s="103" t="s">
        <v>336</v>
      </c>
      <c r="I488" s="103" t="s">
        <v>92</v>
      </c>
      <c r="J488" s="215">
        <v>-502.8</v>
      </c>
      <c r="K488" s="216" t="s">
        <v>88</v>
      </c>
    </row>
    <row r="489" spans="1:11" x14ac:dyDescent="0.25">
      <c r="A489" s="103" t="s">
        <v>826</v>
      </c>
      <c r="B489" s="103" t="s">
        <v>88</v>
      </c>
      <c r="C489" s="103" t="s">
        <v>89</v>
      </c>
      <c r="D489" s="103" t="s">
        <v>414</v>
      </c>
      <c r="E489" s="111"/>
      <c r="F489" s="103" t="s">
        <v>415</v>
      </c>
      <c r="G489" s="103" t="s">
        <v>104</v>
      </c>
      <c r="H489" s="103" t="s">
        <v>336</v>
      </c>
      <c r="I489" s="103" t="s">
        <v>92</v>
      </c>
      <c r="J489" s="215">
        <v>251.4</v>
      </c>
      <c r="K489" s="216" t="s">
        <v>88</v>
      </c>
    </row>
    <row r="490" spans="1:11" x14ac:dyDescent="0.25">
      <c r="A490" s="103" t="s">
        <v>825</v>
      </c>
      <c r="B490" s="103" t="s">
        <v>88</v>
      </c>
      <c r="C490" s="103" t="s">
        <v>89</v>
      </c>
      <c r="D490" s="103" t="s">
        <v>414</v>
      </c>
      <c r="E490" s="103" t="s">
        <v>415</v>
      </c>
      <c r="F490" s="103" t="s">
        <v>415</v>
      </c>
      <c r="G490" s="103" t="s">
        <v>109</v>
      </c>
      <c r="H490" s="103" t="s">
        <v>403</v>
      </c>
      <c r="I490" s="103" t="s">
        <v>92</v>
      </c>
      <c r="J490" s="215">
        <v>-140.88</v>
      </c>
      <c r="K490" s="216" t="s">
        <v>88</v>
      </c>
    </row>
    <row r="491" spans="1:11" x14ac:dyDescent="0.25">
      <c r="A491" s="103" t="s">
        <v>825</v>
      </c>
      <c r="B491" s="103" t="s">
        <v>88</v>
      </c>
      <c r="C491" s="103" t="s">
        <v>89</v>
      </c>
      <c r="D491" s="103" t="s">
        <v>414</v>
      </c>
      <c r="E491" s="111"/>
      <c r="F491" s="103" t="s">
        <v>415</v>
      </c>
      <c r="G491" s="103" t="s">
        <v>109</v>
      </c>
      <c r="H491" s="103" t="s">
        <v>403</v>
      </c>
      <c r="I491" s="103" t="s">
        <v>92</v>
      </c>
      <c r="J491" s="215">
        <v>70.44</v>
      </c>
      <c r="K491" s="216" t="s">
        <v>88</v>
      </c>
    </row>
    <row r="492" spans="1:11" x14ac:dyDescent="0.25">
      <c r="A492" s="103" t="s">
        <v>826</v>
      </c>
      <c r="B492" s="103" t="s">
        <v>88</v>
      </c>
      <c r="C492" s="103" t="s">
        <v>89</v>
      </c>
      <c r="D492" s="103" t="s">
        <v>414</v>
      </c>
      <c r="E492" s="103" t="s">
        <v>415</v>
      </c>
      <c r="F492" s="103" t="s">
        <v>415</v>
      </c>
      <c r="G492" s="103" t="s">
        <v>109</v>
      </c>
      <c r="H492" s="103" t="s">
        <v>403</v>
      </c>
      <c r="I492" s="103" t="s">
        <v>92</v>
      </c>
      <c r="J492" s="215">
        <v>140.88</v>
      </c>
      <c r="K492" s="216" t="s">
        <v>88</v>
      </c>
    </row>
    <row r="493" spans="1:11" x14ac:dyDescent="0.25">
      <c r="A493" s="103" t="s">
        <v>826</v>
      </c>
      <c r="B493" s="103" t="s">
        <v>88</v>
      </c>
      <c r="C493" s="103" t="s">
        <v>89</v>
      </c>
      <c r="D493" s="103" t="s">
        <v>414</v>
      </c>
      <c r="E493" s="111"/>
      <c r="F493" s="103" t="s">
        <v>415</v>
      </c>
      <c r="G493" s="103" t="s">
        <v>109</v>
      </c>
      <c r="H493" s="103" t="s">
        <v>403</v>
      </c>
      <c r="I493" s="103" t="s">
        <v>92</v>
      </c>
      <c r="J493" s="215">
        <v>-70.44</v>
      </c>
      <c r="K493" s="216" t="s">
        <v>88</v>
      </c>
    </row>
    <row r="494" spans="1:11" x14ac:dyDescent="0.25">
      <c r="A494" s="103" t="s">
        <v>828</v>
      </c>
      <c r="B494" s="103" t="s">
        <v>88</v>
      </c>
      <c r="C494" s="103" t="s">
        <v>89</v>
      </c>
      <c r="D494" s="103" t="s">
        <v>414</v>
      </c>
      <c r="E494" s="103" t="s">
        <v>415</v>
      </c>
      <c r="F494" s="103" t="s">
        <v>415</v>
      </c>
      <c r="G494" s="103" t="s">
        <v>139</v>
      </c>
      <c r="H494" s="103" t="s">
        <v>646</v>
      </c>
      <c r="I494" s="103" t="s">
        <v>92</v>
      </c>
      <c r="J494" s="215">
        <v>-473.77</v>
      </c>
      <c r="K494" s="216" t="s">
        <v>88</v>
      </c>
    </row>
    <row r="495" spans="1:11" x14ac:dyDescent="0.25">
      <c r="A495" s="103" t="s">
        <v>828</v>
      </c>
      <c r="B495" s="103" t="s">
        <v>88</v>
      </c>
      <c r="C495" s="103" t="s">
        <v>89</v>
      </c>
      <c r="D495" s="103" t="s">
        <v>414</v>
      </c>
      <c r="E495" s="111"/>
      <c r="F495" s="103" t="s">
        <v>415</v>
      </c>
      <c r="G495" s="103" t="s">
        <v>139</v>
      </c>
      <c r="H495" s="103" t="s">
        <v>646</v>
      </c>
      <c r="I495" s="103" t="s">
        <v>92</v>
      </c>
      <c r="J495" s="215">
        <v>129.29</v>
      </c>
      <c r="K495" s="216" t="s">
        <v>88</v>
      </c>
    </row>
    <row r="496" spans="1:11" x14ac:dyDescent="0.25">
      <c r="A496" s="103" t="s">
        <v>827</v>
      </c>
      <c r="B496" s="103" t="s">
        <v>88</v>
      </c>
      <c r="C496" s="103" t="s">
        <v>89</v>
      </c>
      <c r="D496" s="103" t="s">
        <v>414</v>
      </c>
      <c r="E496" s="103" t="s">
        <v>415</v>
      </c>
      <c r="F496" s="103" t="s">
        <v>415</v>
      </c>
      <c r="G496" s="103" t="s">
        <v>128</v>
      </c>
      <c r="H496" s="103" t="s">
        <v>386</v>
      </c>
      <c r="I496" s="103" t="s">
        <v>92</v>
      </c>
      <c r="J496" s="215">
        <v>55.36</v>
      </c>
      <c r="K496" s="216" t="s">
        <v>88</v>
      </c>
    </row>
    <row r="497" spans="1:11" x14ac:dyDescent="0.25">
      <c r="A497" s="103" t="s">
        <v>828</v>
      </c>
      <c r="B497" s="103" t="s">
        <v>88</v>
      </c>
      <c r="C497" s="103" t="s">
        <v>89</v>
      </c>
      <c r="D497" s="103" t="s">
        <v>414</v>
      </c>
      <c r="E497" s="103" t="s">
        <v>415</v>
      </c>
      <c r="F497" s="103" t="s">
        <v>415</v>
      </c>
      <c r="G497" s="103" t="s">
        <v>128</v>
      </c>
      <c r="H497" s="103" t="s">
        <v>386</v>
      </c>
      <c r="I497" s="103" t="s">
        <v>92</v>
      </c>
      <c r="J497" s="215">
        <v>-470.27</v>
      </c>
      <c r="K497" s="216" t="s">
        <v>88</v>
      </c>
    </row>
    <row r="498" spans="1:11" x14ac:dyDescent="0.25">
      <c r="A498" s="103" t="s">
        <v>825</v>
      </c>
      <c r="B498" s="103" t="s">
        <v>88</v>
      </c>
      <c r="C498" s="103" t="s">
        <v>89</v>
      </c>
      <c r="D498" s="103" t="s">
        <v>414</v>
      </c>
      <c r="E498" s="103" t="s">
        <v>415</v>
      </c>
      <c r="F498" s="103" t="s">
        <v>415</v>
      </c>
      <c r="G498" s="103" t="s">
        <v>128</v>
      </c>
      <c r="H498" s="103" t="s">
        <v>386</v>
      </c>
      <c r="I498" s="103" t="s">
        <v>92</v>
      </c>
      <c r="J498" s="215">
        <v>-2054.21</v>
      </c>
      <c r="K498" s="216" t="s">
        <v>88</v>
      </c>
    </row>
    <row r="499" spans="1:11" x14ac:dyDescent="0.25">
      <c r="A499" s="103" t="s">
        <v>826</v>
      </c>
      <c r="B499" s="103" t="s">
        <v>88</v>
      </c>
      <c r="C499" s="103" t="s">
        <v>89</v>
      </c>
      <c r="D499" s="103" t="s">
        <v>414</v>
      </c>
      <c r="E499" s="103" t="s">
        <v>415</v>
      </c>
      <c r="F499" s="103" t="s">
        <v>415</v>
      </c>
      <c r="G499" s="103" t="s">
        <v>128</v>
      </c>
      <c r="H499" s="103" t="s">
        <v>386</v>
      </c>
      <c r="I499" s="103" t="s">
        <v>92</v>
      </c>
      <c r="J499" s="215">
        <v>1976.48</v>
      </c>
      <c r="K499" s="216" t="s">
        <v>88</v>
      </c>
    </row>
    <row r="500" spans="1:11" x14ac:dyDescent="0.25">
      <c r="A500" s="103" t="s">
        <v>828</v>
      </c>
      <c r="B500" s="103" t="s">
        <v>88</v>
      </c>
      <c r="C500" s="103" t="s">
        <v>89</v>
      </c>
      <c r="D500" s="103" t="s">
        <v>416</v>
      </c>
      <c r="E500" s="103" t="s">
        <v>417</v>
      </c>
      <c r="F500" s="103" t="s">
        <v>417</v>
      </c>
      <c r="G500" s="103" t="s">
        <v>159</v>
      </c>
      <c r="H500" s="103" t="s">
        <v>296</v>
      </c>
      <c r="I500" s="103" t="s">
        <v>92</v>
      </c>
      <c r="J500" s="215">
        <v>34.67</v>
      </c>
      <c r="K500" s="216" t="s">
        <v>88</v>
      </c>
    </row>
    <row r="501" spans="1:11" x14ac:dyDescent="0.25">
      <c r="A501" s="103" t="s">
        <v>828</v>
      </c>
      <c r="B501" s="103" t="s">
        <v>88</v>
      </c>
      <c r="C501" s="103" t="s">
        <v>89</v>
      </c>
      <c r="D501" s="103" t="s">
        <v>416</v>
      </c>
      <c r="E501" s="103" t="s">
        <v>417</v>
      </c>
      <c r="F501" s="103" t="s">
        <v>417</v>
      </c>
      <c r="G501" s="103" t="s">
        <v>200</v>
      </c>
      <c r="H501" s="103" t="s">
        <v>297</v>
      </c>
      <c r="I501" s="103" t="s">
        <v>92</v>
      </c>
      <c r="J501" s="215">
        <v>57.26</v>
      </c>
      <c r="K501" s="216" t="s">
        <v>88</v>
      </c>
    </row>
    <row r="502" spans="1:11" x14ac:dyDescent="0.25">
      <c r="A502" s="103" t="s">
        <v>825</v>
      </c>
      <c r="B502" s="103" t="s">
        <v>88</v>
      </c>
      <c r="C502" s="103" t="s">
        <v>89</v>
      </c>
      <c r="D502" s="103" t="s">
        <v>416</v>
      </c>
      <c r="E502" s="103" t="s">
        <v>417</v>
      </c>
      <c r="F502" s="103" t="s">
        <v>417</v>
      </c>
      <c r="G502" s="103" t="s">
        <v>200</v>
      </c>
      <c r="H502" s="103" t="s">
        <v>297</v>
      </c>
      <c r="I502" s="103" t="s">
        <v>92</v>
      </c>
      <c r="J502" s="215">
        <v>1425.46</v>
      </c>
      <c r="K502" s="216" t="s">
        <v>88</v>
      </c>
    </row>
    <row r="503" spans="1:11" x14ac:dyDescent="0.25">
      <c r="A503" s="103" t="s">
        <v>826</v>
      </c>
      <c r="B503" s="103" t="s">
        <v>88</v>
      </c>
      <c r="C503" s="103" t="s">
        <v>89</v>
      </c>
      <c r="D503" s="103" t="s">
        <v>416</v>
      </c>
      <c r="E503" s="103" t="s">
        <v>417</v>
      </c>
      <c r="F503" s="103" t="s">
        <v>417</v>
      </c>
      <c r="G503" s="103" t="s">
        <v>200</v>
      </c>
      <c r="H503" s="103" t="s">
        <v>297</v>
      </c>
      <c r="I503" s="103" t="s">
        <v>92</v>
      </c>
      <c r="J503" s="215">
        <v>28.63</v>
      </c>
      <c r="K503" s="216" t="s">
        <v>88</v>
      </c>
    </row>
    <row r="504" spans="1:11" x14ac:dyDescent="0.25">
      <c r="A504" s="103" t="s">
        <v>825</v>
      </c>
      <c r="B504" s="103" t="s">
        <v>88</v>
      </c>
      <c r="C504" s="103" t="s">
        <v>89</v>
      </c>
      <c r="D504" s="103" t="s">
        <v>416</v>
      </c>
      <c r="E504" s="103" t="s">
        <v>417</v>
      </c>
      <c r="F504" s="103" t="s">
        <v>417</v>
      </c>
      <c r="G504" s="103" t="s">
        <v>199</v>
      </c>
      <c r="H504" s="103" t="s">
        <v>298</v>
      </c>
      <c r="I504" s="103" t="s">
        <v>92</v>
      </c>
      <c r="J504" s="215">
        <v>584.33000000000004</v>
      </c>
      <c r="K504" s="216" t="s">
        <v>88</v>
      </c>
    </row>
    <row r="505" spans="1:11" x14ac:dyDescent="0.25">
      <c r="A505" s="103" t="s">
        <v>828</v>
      </c>
      <c r="B505" s="103" t="s">
        <v>88</v>
      </c>
      <c r="C505" s="103" t="s">
        <v>89</v>
      </c>
      <c r="D505" s="103" t="s">
        <v>416</v>
      </c>
      <c r="E505" s="103" t="s">
        <v>417</v>
      </c>
      <c r="F505" s="103" t="s">
        <v>417</v>
      </c>
      <c r="G505" s="103" t="s">
        <v>456</v>
      </c>
      <c r="H505" s="103" t="s">
        <v>457</v>
      </c>
      <c r="I505" s="103" t="s">
        <v>92</v>
      </c>
      <c r="J505" s="215">
        <v>137.76</v>
      </c>
      <c r="K505" s="216" t="s">
        <v>88</v>
      </c>
    </row>
    <row r="506" spans="1:11" x14ac:dyDescent="0.25">
      <c r="A506" s="103" t="s">
        <v>829</v>
      </c>
      <c r="B506" s="103" t="s">
        <v>88</v>
      </c>
      <c r="C506" s="103" t="s">
        <v>89</v>
      </c>
      <c r="D506" s="103" t="s">
        <v>416</v>
      </c>
      <c r="E506" s="103" t="s">
        <v>417</v>
      </c>
      <c r="F506" s="103" t="s">
        <v>417</v>
      </c>
      <c r="G506" s="103" t="s">
        <v>456</v>
      </c>
      <c r="H506" s="103" t="s">
        <v>457</v>
      </c>
      <c r="I506" s="103" t="s">
        <v>92</v>
      </c>
      <c r="J506" s="215">
        <v>79.13</v>
      </c>
      <c r="K506" s="216" t="s">
        <v>88</v>
      </c>
    </row>
    <row r="507" spans="1:11" x14ac:dyDescent="0.25">
      <c r="A507" s="103" t="s">
        <v>825</v>
      </c>
      <c r="B507" s="103" t="s">
        <v>88</v>
      </c>
      <c r="C507" s="103" t="s">
        <v>89</v>
      </c>
      <c r="D507" s="103" t="s">
        <v>416</v>
      </c>
      <c r="E507" s="103" t="s">
        <v>417</v>
      </c>
      <c r="F507" s="103" t="s">
        <v>417</v>
      </c>
      <c r="G507" s="103" t="s">
        <v>456</v>
      </c>
      <c r="H507" s="103" t="s">
        <v>457</v>
      </c>
      <c r="I507" s="103" t="s">
        <v>92</v>
      </c>
      <c r="J507" s="215">
        <v>973.53</v>
      </c>
      <c r="K507" s="216" t="s">
        <v>88</v>
      </c>
    </row>
    <row r="508" spans="1:11" x14ac:dyDescent="0.25">
      <c r="A508" s="103" t="s">
        <v>826</v>
      </c>
      <c r="B508" s="103" t="s">
        <v>88</v>
      </c>
      <c r="C508" s="103" t="s">
        <v>89</v>
      </c>
      <c r="D508" s="103" t="s">
        <v>416</v>
      </c>
      <c r="E508" s="103" t="s">
        <v>417</v>
      </c>
      <c r="F508" s="103" t="s">
        <v>417</v>
      </c>
      <c r="G508" s="103" t="s">
        <v>456</v>
      </c>
      <c r="H508" s="103" t="s">
        <v>457</v>
      </c>
      <c r="I508" s="103" t="s">
        <v>92</v>
      </c>
      <c r="J508" s="215">
        <v>293.17</v>
      </c>
      <c r="K508" s="216" t="s">
        <v>88</v>
      </c>
    </row>
    <row r="509" spans="1:11" x14ac:dyDescent="0.25">
      <c r="A509" s="103" t="s">
        <v>827</v>
      </c>
      <c r="B509" s="103" t="s">
        <v>88</v>
      </c>
      <c r="C509" s="103" t="s">
        <v>89</v>
      </c>
      <c r="D509" s="103" t="s">
        <v>416</v>
      </c>
      <c r="E509" s="103" t="s">
        <v>417</v>
      </c>
      <c r="F509" s="103" t="s">
        <v>417</v>
      </c>
      <c r="G509" s="103" t="s">
        <v>179</v>
      </c>
      <c r="H509" s="103" t="s">
        <v>299</v>
      </c>
      <c r="I509" s="103" t="s">
        <v>92</v>
      </c>
      <c r="J509" s="215">
        <v>5891.17</v>
      </c>
      <c r="K509" s="216" t="s">
        <v>88</v>
      </c>
    </row>
    <row r="510" spans="1:11" x14ac:dyDescent="0.25">
      <c r="A510" s="103" t="s">
        <v>827</v>
      </c>
      <c r="B510" s="103" t="s">
        <v>88</v>
      </c>
      <c r="C510" s="103" t="s">
        <v>89</v>
      </c>
      <c r="D510" s="103" t="s">
        <v>416</v>
      </c>
      <c r="E510" s="111"/>
      <c r="F510" s="103" t="s">
        <v>417</v>
      </c>
      <c r="G510" s="103" t="s">
        <v>179</v>
      </c>
      <c r="H510" s="103" t="s">
        <v>299</v>
      </c>
      <c r="I510" s="103" t="s">
        <v>92</v>
      </c>
      <c r="J510" s="215">
        <v>-246.83</v>
      </c>
      <c r="K510" s="216" t="s">
        <v>88</v>
      </c>
    </row>
    <row r="511" spans="1:11" x14ac:dyDescent="0.25">
      <c r="A511" s="103" t="s">
        <v>830</v>
      </c>
      <c r="B511" s="103" t="s">
        <v>88</v>
      </c>
      <c r="C511" s="103" t="s">
        <v>89</v>
      </c>
      <c r="D511" s="103" t="s">
        <v>416</v>
      </c>
      <c r="E511" s="103" t="s">
        <v>417</v>
      </c>
      <c r="F511" s="103" t="s">
        <v>417</v>
      </c>
      <c r="G511" s="103" t="s">
        <v>179</v>
      </c>
      <c r="H511" s="103" t="s">
        <v>299</v>
      </c>
      <c r="I511" s="103" t="s">
        <v>92</v>
      </c>
      <c r="J511" s="215">
        <v>6037.25</v>
      </c>
      <c r="K511" s="216" t="s">
        <v>88</v>
      </c>
    </row>
    <row r="512" spans="1:11" x14ac:dyDescent="0.25">
      <c r="A512" s="103" t="s">
        <v>830</v>
      </c>
      <c r="B512" s="103" t="s">
        <v>88</v>
      </c>
      <c r="C512" s="103" t="s">
        <v>89</v>
      </c>
      <c r="D512" s="103" t="s">
        <v>416</v>
      </c>
      <c r="E512" s="111"/>
      <c r="F512" s="103" t="s">
        <v>417</v>
      </c>
      <c r="G512" s="103" t="s">
        <v>179</v>
      </c>
      <c r="H512" s="103" t="s">
        <v>299</v>
      </c>
      <c r="I512" s="103" t="s">
        <v>92</v>
      </c>
      <c r="J512" s="215">
        <v>-230.38</v>
      </c>
      <c r="K512" s="216" t="s">
        <v>88</v>
      </c>
    </row>
    <row r="513" spans="1:11" x14ac:dyDescent="0.25">
      <c r="A513" s="103" t="s">
        <v>828</v>
      </c>
      <c r="B513" s="103" t="s">
        <v>88</v>
      </c>
      <c r="C513" s="103" t="s">
        <v>89</v>
      </c>
      <c r="D513" s="103" t="s">
        <v>416</v>
      </c>
      <c r="E513" s="103" t="s">
        <v>417</v>
      </c>
      <c r="F513" s="103" t="s">
        <v>417</v>
      </c>
      <c r="G513" s="103" t="s">
        <v>179</v>
      </c>
      <c r="H513" s="103" t="s">
        <v>299</v>
      </c>
      <c r="I513" s="103" t="s">
        <v>92</v>
      </c>
      <c r="J513" s="215">
        <v>3227.63</v>
      </c>
      <c r="K513" s="216" t="s">
        <v>88</v>
      </c>
    </row>
    <row r="514" spans="1:11" x14ac:dyDescent="0.25">
      <c r="A514" s="103" t="s">
        <v>828</v>
      </c>
      <c r="B514" s="103" t="s">
        <v>88</v>
      </c>
      <c r="C514" s="103" t="s">
        <v>89</v>
      </c>
      <c r="D514" s="103" t="s">
        <v>416</v>
      </c>
      <c r="E514" s="111"/>
      <c r="F514" s="103" t="s">
        <v>417</v>
      </c>
      <c r="G514" s="103" t="s">
        <v>179</v>
      </c>
      <c r="H514" s="103" t="s">
        <v>299</v>
      </c>
      <c r="I514" s="103" t="s">
        <v>92</v>
      </c>
      <c r="J514" s="215">
        <v>-263.27999999999997</v>
      </c>
      <c r="K514" s="216" t="s">
        <v>88</v>
      </c>
    </row>
    <row r="515" spans="1:11" x14ac:dyDescent="0.25">
      <c r="A515" s="103" t="s">
        <v>829</v>
      </c>
      <c r="B515" s="103" t="s">
        <v>88</v>
      </c>
      <c r="C515" s="103" t="s">
        <v>89</v>
      </c>
      <c r="D515" s="103" t="s">
        <v>416</v>
      </c>
      <c r="E515" s="103" t="s">
        <v>417</v>
      </c>
      <c r="F515" s="103" t="s">
        <v>417</v>
      </c>
      <c r="G515" s="103" t="s">
        <v>179</v>
      </c>
      <c r="H515" s="103" t="s">
        <v>299</v>
      </c>
      <c r="I515" s="103" t="s">
        <v>92</v>
      </c>
      <c r="J515" s="215">
        <v>6386.04</v>
      </c>
      <c r="K515" s="216" t="s">
        <v>88</v>
      </c>
    </row>
    <row r="516" spans="1:11" x14ac:dyDescent="0.25">
      <c r="A516" s="103" t="s">
        <v>829</v>
      </c>
      <c r="B516" s="103" t="s">
        <v>88</v>
      </c>
      <c r="C516" s="103" t="s">
        <v>89</v>
      </c>
      <c r="D516" s="103" t="s">
        <v>416</v>
      </c>
      <c r="E516" s="111"/>
      <c r="F516" s="103" t="s">
        <v>417</v>
      </c>
      <c r="G516" s="103" t="s">
        <v>179</v>
      </c>
      <c r="H516" s="103" t="s">
        <v>299</v>
      </c>
      <c r="I516" s="103" t="s">
        <v>92</v>
      </c>
      <c r="J516" s="215">
        <v>-345.56</v>
      </c>
      <c r="K516" s="216" t="s">
        <v>88</v>
      </c>
    </row>
    <row r="517" spans="1:11" x14ac:dyDescent="0.25">
      <c r="A517" s="103" t="s">
        <v>825</v>
      </c>
      <c r="B517" s="103" t="s">
        <v>88</v>
      </c>
      <c r="C517" s="103" t="s">
        <v>89</v>
      </c>
      <c r="D517" s="103" t="s">
        <v>416</v>
      </c>
      <c r="E517" s="103" t="s">
        <v>417</v>
      </c>
      <c r="F517" s="103" t="s">
        <v>417</v>
      </c>
      <c r="G517" s="103" t="s">
        <v>179</v>
      </c>
      <c r="H517" s="103" t="s">
        <v>299</v>
      </c>
      <c r="I517" s="103" t="s">
        <v>92</v>
      </c>
      <c r="J517" s="215">
        <v>13187.24</v>
      </c>
      <c r="K517" s="216" t="s">
        <v>88</v>
      </c>
    </row>
    <row r="518" spans="1:11" x14ac:dyDescent="0.25">
      <c r="A518" s="103" t="s">
        <v>825</v>
      </c>
      <c r="B518" s="103" t="s">
        <v>88</v>
      </c>
      <c r="C518" s="103" t="s">
        <v>89</v>
      </c>
      <c r="D518" s="103" t="s">
        <v>416</v>
      </c>
      <c r="E518" s="111"/>
      <c r="F518" s="103" t="s">
        <v>417</v>
      </c>
      <c r="G518" s="103" t="s">
        <v>179</v>
      </c>
      <c r="H518" s="103" t="s">
        <v>299</v>
      </c>
      <c r="I518" s="103" t="s">
        <v>92</v>
      </c>
      <c r="J518" s="215">
        <v>-608.86</v>
      </c>
      <c r="K518" s="216" t="s">
        <v>88</v>
      </c>
    </row>
    <row r="519" spans="1:11" x14ac:dyDescent="0.25">
      <c r="A519" s="103" t="s">
        <v>826</v>
      </c>
      <c r="B519" s="103" t="s">
        <v>88</v>
      </c>
      <c r="C519" s="103" t="s">
        <v>89</v>
      </c>
      <c r="D519" s="103" t="s">
        <v>416</v>
      </c>
      <c r="E519" s="103" t="s">
        <v>417</v>
      </c>
      <c r="F519" s="103" t="s">
        <v>417</v>
      </c>
      <c r="G519" s="103" t="s">
        <v>179</v>
      </c>
      <c r="H519" s="103" t="s">
        <v>299</v>
      </c>
      <c r="I519" s="103" t="s">
        <v>92</v>
      </c>
      <c r="J519" s="215">
        <v>7387.06</v>
      </c>
      <c r="K519" s="216" t="s">
        <v>88</v>
      </c>
    </row>
    <row r="520" spans="1:11" x14ac:dyDescent="0.25">
      <c r="A520" s="103" t="s">
        <v>826</v>
      </c>
      <c r="B520" s="103" t="s">
        <v>88</v>
      </c>
      <c r="C520" s="103" t="s">
        <v>89</v>
      </c>
      <c r="D520" s="103" t="s">
        <v>416</v>
      </c>
      <c r="E520" s="111"/>
      <c r="F520" s="103" t="s">
        <v>417</v>
      </c>
      <c r="G520" s="103" t="s">
        <v>179</v>
      </c>
      <c r="H520" s="103" t="s">
        <v>299</v>
      </c>
      <c r="I520" s="103" t="s">
        <v>92</v>
      </c>
      <c r="J520" s="215">
        <v>-740.5</v>
      </c>
      <c r="K520" s="216" t="s">
        <v>88</v>
      </c>
    </row>
    <row r="521" spans="1:11" x14ac:dyDescent="0.25">
      <c r="A521" s="103" t="s">
        <v>825</v>
      </c>
      <c r="B521" s="103" t="s">
        <v>88</v>
      </c>
      <c r="C521" s="103" t="s">
        <v>89</v>
      </c>
      <c r="D521" s="103" t="s">
        <v>416</v>
      </c>
      <c r="E521" s="103" t="s">
        <v>417</v>
      </c>
      <c r="F521" s="103" t="s">
        <v>417</v>
      </c>
      <c r="G521" s="103" t="s">
        <v>197</v>
      </c>
      <c r="H521" s="103" t="s">
        <v>303</v>
      </c>
      <c r="I521" s="103" t="s">
        <v>92</v>
      </c>
      <c r="J521" s="215">
        <v>483.93</v>
      </c>
      <c r="K521" s="216" t="s">
        <v>88</v>
      </c>
    </row>
    <row r="522" spans="1:11" x14ac:dyDescent="0.25">
      <c r="A522" s="103" t="s">
        <v>829</v>
      </c>
      <c r="B522" s="103" t="s">
        <v>88</v>
      </c>
      <c r="C522" s="103" t="s">
        <v>89</v>
      </c>
      <c r="D522" s="103" t="s">
        <v>416</v>
      </c>
      <c r="E522" s="103" t="s">
        <v>417</v>
      </c>
      <c r="F522" s="103" t="s">
        <v>417</v>
      </c>
      <c r="G522" s="103" t="s">
        <v>458</v>
      </c>
      <c r="H522" s="103" t="s">
        <v>459</v>
      </c>
      <c r="I522" s="103" t="s">
        <v>92</v>
      </c>
      <c r="J522" s="215">
        <v>227.97</v>
      </c>
      <c r="K522" s="216" t="s">
        <v>88</v>
      </c>
    </row>
    <row r="523" spans="1:11" x14ac:dyDescent="0.25">
      <c r="A523" s="103" t="s">
        <v>825</v>
      </c>
      <c r="B523" s="103" t="s">
        <v>88</v>
      </c>
      <c r="C523" s="103" t="s">
        <v>89</v>
      </c>
      <c r="D523" s="103" t="s">
        <v>416</v>
      </c>
      <c r="E523" s="103" t="s">
        <v>417</v>
      </c>
      <c r="F523" s="103" t="s">
        <v>417</v>
      </c>
      <c r="G523" s="103" t="s">
        <v>458</v>
      </c>
      <c r="H523" s="103" t="s">
        <v>459</v>
      </c>
      <c r="I523" s="103" t="s">
        <v>92</v>
      </c>
      <c r="J523" s="215">
        <v>889.41</v>
      </c>
      <c r="K523" s="216" t="s">
        <v>88</v>
      </c>
    </row>
    <row r="524" spans="1:11" x14ac:dyDescent="0.25">
      <c r="A524" s="103" t="s">
        <v>827</v>
      </c>
      <c r="B524" s="103" t="s">
        <v>88</v>
      </c>
      <c r="C524" s="103" t="s">
        <v>89</v>
      </c>
      <c r="D524" s="103" t="s">
        <v>416</v>
      </c>
      <c r="E524" s="103" t="s">
        <v>417</v>
      </c>
      <c r="F524" s="103" t="s">
        <v>417</v>
      </c>
      <c r="G524" s="103" t="s">
        <v>173</v>
      </c>
      <c r="H524" s="103" t="s">
        <v>305</v>
      </c>
      <c r="I524" s="103" t="s">
        <v>92</v>
      </c>
      <c r="J524" s="215">
        <v>108.64</v>
      </c>
      <c r="K524" s="216" t="s">
        <v>88</v>
      </c>
    </row>
    <row r="525" spans="1:11" x14ac:dyDescent="0.25">
      <c r="A525" s="103" t="s">
        <v>830</v>
      </c>
      <c r="B525" s="103" t="s">
        <v>88</v>
      </c>
      <c r="C525" s="103" t="s">
        <v>89</v>
      </c>
      <c r="D525" s="103" t="s">
        <v>416</v>
      </c>
      <c r="E525" s="103" t="s">
        <v>417</v>
      </c>
      <c r="F525" s="103" t="s">
        <v>417</v>
      </c>
      <c r="G525" s="103" t="s">
        <v>173</v>
      </c>
      <c r="H525" s="103" t="s">
        <v>305</v>
      </c>
      <c r="I525" s="103" t="s">
        <v>92</v>
      </c>
      <c r="J525" s="215">
        <v>43.22</v>
      </c>
      <c r="K525" s="216" t="s">
        <v>88</v>
      </c>
    </row>
    <row r="526" spans="1:11" x14ac:dyDescent="0.25">
      <c r="A526" s="103" t="s">
        <v>828</v>
      </c>
      <c r="B526" s="103" t="s">
        <v>88</v>
      </c>
      <c r="C526" s="103" t="s">
        <v>89</v>
      </c>
      <c r="D526" s="103" t="s">
        <v>416</v>
      </c>
      <c r="E526" s="103" t="s">
        <v>417</v>
      </c>
      <c r="F526" s="103" t="s">
        <v>417</v>
      </c>
      <c r="G526" s="103" t="s">
        <v>173</v>
      </c>
      <c r="H526" s="103" t="s">
        <v>305</v>
      </c>
      <c r="I526" s="103" t="s">
        <v>92</v>
      </c>
      <c r="J526" s="215">
        <v>43.22</v>
      </c>
      <c r="K526" s="216" t="s">
        <v>88</v>
      </c>
    </row>
    <row r="527" spans="1:11" x14ac:dyDescent="0.25">
      <c r="A527" s="103" t="s">
        <v>829</v>
      </c>
      <c r="B527" s="103" t="s">
        <v>88</v>
      </c>
      <c r="C527" s="103" t="s">
        <v>89</v>
      </c>
      <c r="D527" s="103" t="s">
        <v>416</v>
      </c>
      <c r="E527" s="103" t="s">
        <v>417</v>
      </c>
      <c r="F527" s="103" t="s">
        <v>417</v>
      </c>
      <c r="G527" s="103" t="s">
        <v>173</v>
      </c>
      <c r="H527" s="103" t="s">
        <v>305</v>
      </c>
      <c r="I527" s="103" t="s">
        <v>92</v>
      </c>
      <c r="J527" s="215">
        <v>795.13</v>
      </c>
      <c r="K527" s="216" t="s">
        <v>88</v>
      </c>
    </row>
    <row r="528" spans="1:11" x14ac:dyDescent="0.25">
      <c r="A528" s="103" t="s">
        <v>825</v>
      </c>
      <c r="B528" s="103" t="s">
        <v>88</v>
      </c>
      <c r="C528" s="103" t="s">
        <v>89</v>
      </c>
      <c r="D528" s="103" t="s">
        <v>416</v>
      </c>
      <c r="E528" s="103" t="s">
        <v>417</v>
      </c>
      <c r="F528" s="103" t="s">
        <v>417</v>
      </c>
      <c r="G528" s="103" t="s">
        <v>173</v>
      </c>
      <c r="H528" s="103" t="s">
        <v>305</v>
      </c>
      <c r="I528" s="103" t="s">
        <v>92</v>
      </c>
      <c r="J528" s="215">
        <v>939.17</v>
      </c>
      <c r="K528" s="216" t="s">
        <v>88</v>
      </c>
    </row>
    <row r="529" spans="1:11" x14ac:dyDescent="0.25">
      <c r="A529" s="103" t="s">
        <v>826</v>
      </c>
      <c r="B529" s="103" t="s">
        <v>88</v>
      </c>
      <c r="C529" s="103" t="s">
        <v>89</v>
      </c>
      <c r="D529" s="103" t="s">
        <v>416</v>
      </c>
      <c r="E529" s="103" t="s">
        <v>417</v>
      </c>
      <c r="F529" s="103" t="s">
        <v>417</v>
      </c>
      <c r="G529" s="103" t="s">
        <v>173</v>
      </c>
      <c r="H529" s="103" t="s">
        <v>305</v>
      </c>
      <c r="I529" s="103" t="s">
        <v>92</v>
      </c>
      <c r="J529" s="215">
        <v>97.54</v>
      </c>
      <c r="K529" s="216" t="s">
        <v>88</v>
      </c>
    </row>
    <row r="530" spans="1:11" x14ac:dyDescent="0.25">
      <c r="A530" s="103" t="s">
        <v>827</v>
      </c>
      <c r="B530" s="103" t="s">
        <v>88</v>
      </c>
      <c r="C530" s="103" t="s">
        <v>89</v>
      </c>
      <c r="D530" s="103" t="s">
        <v>416</v>
      </c>
      <c r="E530" s="103" t="s">
        <v>417</v>
      </c>
      <c r="F530" s="103" t="s">
        <v>417</v>
      </c>
      <c r="G530" s="103" t="s">
        <v>137</v>
      </c>
      <c r="H530" s="103" t="s">
        <v>306</v>
      </c>
      <c r="I530" s="103" t="s">
        <v>92</v>
      </c>
      <c r="J530" s="215">
        <v>20436.349999999999</v>
      </c>
      <c r="K530" s="216" t="s">
        <v>88</v>
      </c>
    </row>
    <row r="531" spans="1:11" x14ac:dyDescent="0.25">
      <c r="A531" s="103" t="s">
        <v>827</v>
      </c>
      <c r="B531" s="103" t="s">
        <v>88</v>
      </c>
      <c r="C531" s="103" t="s">
        <v>89</v>
      </c>
      <c r="D531" s="103" t="s">
        <v>416</v>
      </c>
      <c r="E531" s="111"/>
      <c r="F531" s="103" t="s">
        <v>417</v>
      </c>
      <c r="G531" s="103" t="s">
        <v>137</v>
      </c>
      <c r="H531" s="103" t="s">
        <v>306</v>
      </c>
      <c r="I531" s="103" t="s">
        <v>92</v>
      </c>
      <c r="J531" s="215">
        <v>-2845.42</v>
      </c>
      <c r="K531" s="216" t="s">
        <v>88</v>
      </c>
    </row>
    <row r="532" spans="1:11" x14ac:dyDescent="0.25">
      <c r="A532" s="103" t="s">
        <v>830</v>
      </c>
      <c r="B532" s="103" t="s">
        <v>88</v>
      </c>
      <c r="C532" s="103" t="s">
        <v>89</v>
      </c>
      <c r="D532" s="103" t="s">
        <v>416</v>
      </c>
      <c r="E532" s="103" t="s">
        <v>417</v>
      </c>
      <c r="F532" s="103" t="s">
        <v>417</v>
      </c>
      <c r="G532" s="103" t="s">
        <v>137</v>
      </c>
      <c r="H532" s="103" t="s">
        <v>306</v>
      </c>
      <c r="I532" s="103" t="s">
        <v>92</v>
      </c>
      <c r="J532" s="215">
        <v>13862.31</v>
      </c>
      <c r="K532" s="216" t="s">
        <v>88</v>
      </c>
    </row>
    <row r="533" spans="1:11" x14ac:dyDescent="0.25">
      <c r="A533" s="103" t="s">
        <v>830</v>
      </c>
      <c r="B533" s="103" t="s">
        <v>88</v>
      </c>
      <c r="C533" s="103" t="s">
        <v>89</v>
      </c>
      <c r="D533" s="103" t="s">
        <v>416</v>
      </c>
      <c r="E533" s="111"/>
      <c r="F533" s="103" t="s">
        <v>417</v>
      </c>
      <c r="G533" s="103" t="s">
        <v>137</v>
      </c>
      <c r="H533" s="103" t="s">
        <v>306</v>
      </c>
      <c r="I533" s="103" t="s">
        <v>92</v>
      </c>
      <c r="J533" s="215">
        <v>-2078.52</v>
      </c>
      <c r="K533" s="216" t="s">
        <v>88</v>
      </c>
    </row>
    <row r="534" spans="1:11" x14ac:dyDescent="0.25">
      <c r="A534" s="103" t="s">
        <v>828</v>
      </c>
      <c r="B534" s="103" t="s">
        <v>88</v>
      </c>
      <c r="C534" s="103" t="s">
        <v>89</v>
      </c>
      <c r="D534" s="103" t="s">
        <v>416</v>
      </c>
      <c r="E534" s="103" t="s">
        <v>417</v>
      </c>
      <c r="F534" s="103" t="s">
        <v>417</v>
      </c>
      <c r="G534" s="103" t="s">
        <v>137</v>
      </c>
      <c r="H534" s="103" t="s">
        <v>306</v>
      </c>
      <c r="I534" s="103" t="s">
        <v>92</v>
      </c>
      <c r="J534" s="215">
        <v>18936.09</v>
      </c>
      <c r="K534" s="216" t="s">
        <v>88</v>
      </c>
    </row>
    <row r="535" spans="1:11" x14ac:dyDescent="0.25">
      <c r="A535" s="103" t="s">
        <v>828</v>
      </c>
      <c r="B535" s="103" t="s">
        <v>88</v>
      </c>
      <c r="C535" s="103" t="s">
        <v>89</v>
      </c>
      <c r="D535" s="103" t="s">
        <v>416</v>
      </c>
      <c r="E535" s="111"/>
      <c r="F535" s="103" t="s">
        <v>417</v>
      </c>
      <c r="G535" s="103" t="s">
        <v>137</v>
      </c>
      <c r="H535" s="103" t="s">
        <v>306</v>
      </c>
      <c r="I535" s="103" t="s">
        <v>92</v>
      </c>
      <c r="J535" s="215">
        <v>-3011.91</v>
      </c>
      <c r="K535" s="216" t="s">
        <v>88</v>
      </c>
    </row>
    <row r="536" spans="1:11" x14ac:dyDescent="0.25">
      <c r="A536" s="103" t="s">
        <v>829</v>
      </c>
      <c r="B536" s="103" t="s">
        <v>88</v>
      </c>
      <c r="C536" s="103" t="s">
        <v>89</v>
      </c>
      <c r="D536" s="103" t="s">
        <v>416</v>
      </c>
      <c r="E536" s="103" t="s">
        <v>417</v>
      </c>
      <c r="F536" s="103" t="s">
        <v>417</v>
      </c>
      <c r="G536" s="103" t="s">
        <v>137</v>
      </c>
      <c r="H536" s="103" t="s">
        <v>306</v>
      </c>
      <c r="I536" s="103" t="s">
        <v>92</v>
      </c>
      <c r="J536" s="215">
        <v>14498.04</v>
      </c>
      <c r="K536" s="216" t="s">
        <v>88</v>
      </c>
    </row>
    <row r="537" spans="1:11" x14ac:dyDescent="0.25">
      <c r="A537" s="103" t="s">
        <v>829</v>
      </c>
      <c r="B537" s="103" t="s">
        <v>88</v>
      </c>
      <c r="C537" s="103" t="s">
        <v>89</v>
      </c>
      <c r="D537" s="103" t="s">
        <v>416</v>
      </c>
      <c r="E537" s="111"/>
      <c r="F537" s="103" t="s">
        <v>417</v>
      </c>
      <c r="G537" s="103" t="s">
        <v>137</v>
      </c>
      <c r="H537" s="103" t="s">
        <v>306</v>
      </c>
      <c r="I537" s="103" t="s">
        <v>92</v>
      </c>
      <c r="J537" s="215">
        <v>-2487.17</v>
      </c>
      <c r="K537" s="216" t="s">
        <v>88</v>
      </c>
    </row>
    <row r="538" spans="1:11" x14ac:dyDescent="0.25">
      <c r="A538" s="103" t="s">
        <v>825</v>
      </c>
      <c r="B538" s="103" t="s">
        <v>88</v>
      </c>
      <c r="C538" s="103" t="s">
        <v>89</v>
      </c>
      <c r="D538" s="103" t="s">
        <v>416</v>
      </c>
      <c r="E538" s="103" t="s">
        <v>417</v>
      </c>
      <c r="F538" s="103" t="s">
        <v>417</v>
      </c>
      <c r="G538" s="103" t="s">
        <v>137</v>
      </c>
      <c r="H538" s="103" t="s">
        <v>306</v>
      </c>
      <c r="I538" s="103" t="s">
        <v>92</v>
      </c>
      <c r="J538" s="215">
        <v>23917.35</v>
      </c>
      <c r="K538" s="216" t="s">
        <v>88</v>
      </c>
    </row>
    <row r="539" spans="1:11" x14ac:dyDescent="0.25">
      <c r="A539" s="103" t="s">
        <v>825</v>
      </c>
      <c r="B539" s="103" t="s">
        <v>88</v>
      </c>
      <c r="C539" s="103" t="s">
        <v>89</v>
      </c>
      <c r="D539" s="103" t="s">
        <v>416</v>
      </c>
      <c r="E539" s="111"/>
      <c r="F539" s="103" t="s">
        <v>417</v>
      </c>
      <c r="G539" s="103" t="s">
        <v>137</v>
      </c>
      <c r="H539" s="103" t="s">
        <v>306</v>
      </c>
      <c r="I539" s="103" t="s">
        <v>92</v>
      </c>
      <c r="J539" s="215">
        <v>-3758.52</v>
      </c>
      <c r="K539" s="216" t="s">
        <v>88</v>
      </c>
    </row>
    <row r="540" spans="1:11" x14ac:dyDescent="0.25">
      <c r="A540" s="103" t="s">
        <v>826</v>
      </c>
      <c r="B540" s="103" t="s">
        <v>88</v>
      </c>
      <c r="C540" s="103" t="s">
        <v>89</v>
      </c>
      <c r="D540" s="103" t="s">
        <v>416</v>
      </c>
      <c r="E540" s="103" t="s">
        <v>417</v>
      </c>
      <c r="F540" s="103" t="s">
        <v>417</v>
      </c>
      <c r="G540" s="103" t="s">
        <v>137</v>
      </c>
      <c r="H540" s="103" t="s">
        <v>306</v>
      </c>
      <c r="I540" s="103" t="s">
        <v>92</v>
      </c>
      <c r="J540" s="215">
        <v>19124.55</v>
      </c>
      <c r="K540" s="216" t="s">
        <v>88</v>
      </c>
    </row>
    <row r="541" spans="1:11" x14ac:dyDescent="0.25">
      <c r="A541" s="103" t="s">
        <v>826</v>
      </c>
      <c r="B541" s="103" t="s">
        <v>88</v>
      </c>
      <c r="C541" s="103" t="s">
        <v>89</v>
      </c>
      <c r="D541" s="103" t="s">
        <v>416</v>
      </c>
      <c r="E541" s="111"/>
      <c r="F541" s="103" t="s">
        <v>417</v>
      </c>
      <c r="G541" s="103" t="s">
        <v>137</v>
      </c>
      <c r="H541" s="103" t="s">
        <v>306</v>
      </c>
      <c r="I541" s="103" t="s">
        <v>92</v>
      </c>
      <c r="J541" s="215">
        <v>-1997.85</v>
      </c>
      <c r="K541" s="216" t="s">
        <v>88</v>
      </c>
    </row>
    <row r="542" spans="1:11" x14ac:dyDescent="0.25">
      <c r="A542" s="103" t="s">
        <v>825</v>
      </c>
      <c r="B542" s="103" t="s">
        <v>88</v>
      </c>
      <c r="C542" s="103" t="s">
        <v>89</v>
      </c>
      <c r="D542" s="103" t="s">
        <v>416</v>
      </c>
      <c r="E542" s="103" t="s">
        <v>417</v>
      </c>
      <c r="F542" s="103" t="s">
        <v>417</v>
      </c>
      <c r="G542" s="103" t="s">
        <v>831</v>
      </c>
      <c r="H542" s="103" t="s">
        <v>832</v>
      </c>
      <c r="I542" s="103" t="s">
        <v>92</v>
      </c>
      <c r="J542" s="215">
        <v>105.01</v>
      </c>
      <c r="K542" s="216" t="s">
        <v>88</v>
      </c>
    </row>
    <row r="543" spans="1:11" x14ac:dyDescent="0.25">
      <c r="A543" s="103" t="s">
        <v>827</v>
      </c>
      <c r="B543" s="103" t="s">
        <v>88</v>
      </c>
      <c r="C543" s="103" t="s">
        <v>89</v>
      </c>
      <c r="D543" s="103" t="s">
        <v>416</v>
      </c>
      <c r="E543" s="103" t="s">
        <v>417</v>
      </c>
      <c r="F543" s="103" t="s">
        <v>417</v>
      </c>
      <c r="G543" s="103" t="s">
        <v>176</v>
      </c>
      <c r="H543" s="103" t="s">
        <v>307</v>
      </c>
      <c r="I543" s="103" t="s">
        <v>92</v>
      </c>
      <c r="J543" s="215">
        <v>1416.86</v>
      </c>
      <c r="K543" s="216" t="s">
        <v>88</v>
      </c>
    </row>
    <row r="544" spans="1:11" x14ac:dyDescent="0.25">
      <c r="A544" s="103" t="s">
        <v>830</v>
      </c>
      <c r="B544" s="103" t="s">
        <v>88</v>
      </c>
      <c r="C544" s="103" t="s">
        <v>89</v>
      </c>
      <c r="D544" s="103" t="s">
        <v>416</v>
      </c>
      <c r="E544" s="103" t="s">
        <v>417</v>
      </c>
      <c r="F544" s="103" t="s">
        <v>417</v>
      </c>
      <c r="G544" s="103" t="s">
        <v>176</v>
      </c>
      <c r="H544" s="103" t="s">
        <v>307</v>
      </c>
      <c r="I544" s="103" t="s">
        <v>92</v>
      </c>
      <c r="J544" s="215">
        <v>1068.5999999999999</v>
      </c>
      <c r="K544" s="216" t="s">
        <v>88</v>
      </c>
    </row>
    <row r="545" spans="1:11" x14ac:dyDescent="0.25">
      <c r="A545" s="103" t="s">
        <v>828</v>
      </c>
      <c r="B545" s="103" t="s">
        <v>88</v>
      </c>
      <c r="C545" s="103" t="s">
        <v>89</v>
      </c>
      <c r="D545" s="103" t="s">
        <v>416</v>
      </c>
      <c r="E545" s="103" t="s">
        <v>417</v>
      </c>
      <c r="F545" s="103" t="s">
        <v>417</v>
      </c>
      <c r="G545" s="103" t="s">
        <v>176</v>
      </c>
      <c r="H545" s="103" t="s">
        <v>307</v>
      </c>
      <c r="I545" s="103" t="s">
        <v>92</v>
      </c>
      <c r="J545" s="215">
        <v>1366.75</v>
      </c>
      <c r="K545" s="216" t="s">
        <v>88</v>
      </c>
    </row>
    <row r="546" spans="1:11" x14ac:dyDescent="0.25">
      <c r="A546" s="103" t="s">
        <v>829</v>
      </c>
      <c r="B546" s="103" t="s">
        <v>88</v>
      </c>
      <c r="C546" s="103" t="s">
        <v>89</v>
      </c>
      <c r="D546" s="103" t="s">
        <v>416</v>
      </c>
      <c r="E546" s="103" t="s">
        <v>417</v>
      </c>
      <c r="F546" s="103" t="s">
        <v>417</v>
      </c>
      <c r="G546" s="103" t="s">
        <v>176</v>
      </c>
      <c r="H546" s="103" t="s">
        <v>307</v>
      </c>
      <c r="I546" s="103" t="s">
        <v>92</v>
      </c>
      <c r="J546" s="215">
        <v>407.4</v>
      </c>
      <c r="K546" s="216" t="s">
        <v>88</v>
      </c>
    </row>
    <row r="547" spans="1:11" x14ac:dyDescent="0.25">
      <c r="A547" s="103" t="s">
        <v>825</v>
      </c>
      <c r="B547" s="103" t="s">
        <v>88</v>
      </c>
      <c r="C547" s="103" t="s">
        <v>89</v>
      </c>
      <c r="D547" s="103" t="s">
        <v>416</v>
      </c>
      <c r="E547" s="103" t="s">
        <v>417</v>
      </c>
      <c r="F547" s="103" t="s">
        <v>417</v>
      </c>
      <c r="G547" s="103" t="s">
        <v>176</v>
      </c>
      <c r="H547" s="103" t="s">
        <v>307</v>
      </c>
      <c r="I547" s="103" t="s">
        <v>92</v>
      </c>
      <c r="J547" s="215">
        <v>1777.85</v>
      </c>
      <c r="K547" s="216" t="s">
        <v>88</v>
      </c>
    </row>
    <row r="548" spans="1:11" x14ac:dyDescent="0.25">
      <c r="A548" s="103" t="s">
        <v>826</v>
      </c>
      <c r="B548" s="103" t="s">
        <v>88</v>
      </c>
      <c r="C548" s="103" t="s">
        <v>89</v>
      </c>
      <c r="D548" s="103" t="s">
        <v>416</v>
      </c>
      <c r="E548" s="103" t="s">
        <v>417</v>
      </c>
      <c r="F548" s="103" t="s">
        <v>417</v>
      </c>
      <c r="G548" s="103" t="s">
        <v>176</v>
      </c>
      <c r="H548" s="103" t="s">
        <v>307</v>
      </c>
      <c r="I548" s="103" t="s">
        <v>92</v>
      </c>
      <c r="J548" s="215">
        <v>1694.48</v>
      </c>
      <c r="K548" s="216" t="s">
        <v>88</v>
      </c>
    </row>
    <row r="549" spans="1:11" x14ac:dyDescent="0.25">
      <c r="A549" s="103" t="s">
        <v>827</v>
      </c>
      <c r="B549" s="103" t="s">
        <v>88</v>
      </c>
      <c r="C549" s="103" t="s">
        <v>89</v>
      </c>
      <c r="D549" s="103" t="s">
        <v>416</v>
      </c>
      <c r="E549" s="103" t="s">
        <v>417</v>
      </c>
      <c r="F549" s="103" t="s">
        <v>417</v>
      </c>
      <c r="G549" s="103" t="s">
        <v>497</v>
      </c>
      <c r="H549" s="103" t="s">
        <v>498</v>
      </c>
      <c r="I549" s="103" t="s">
        <v>92</v>
      </c>
      <c r="J549" s="215">
        <v>1776.56</v>
      </c>
      <c r="K549" s="216" t="s">
        <v>88</v>
      </c>
    </row>
    <row r="550" spans="1:11" x14ac:dyDescent="0.25">
      <c r="A550" s="103" t="s">
        <v>830</v>
      </c>
      <c r="B550" s="103" t="s">
        <v>88</v>
      </c>
      <c r="C550" s="103" t="s">
        <v>89</v>
      </c>
      <c r="D550" s="103" t="s">
        <v>416</v>
      </c>
      <c r="E550" s="103" t="s">
        <v>417</v>
      </c>
      <c r="F550" s="103" t="s">
        <v>417</v>
      </c>
      <c r="G550" s="103" t="s">
        <v>497</v>
      </c>
      <c r="H550" s="103" t="s">
        <v>498</v>
      </c>
      <c r="I550" s="103" t="s">
        <v>92</v>
      </c>
      <c r="J550" s="215">
        <v>451.92</v>
      </c>
      <c r="K550" s="216" t="s">
        <v>88</v>
      </c>
    </row>
    <row r="551" spans="1:11" x14ac:dyDescent="0.25">
      <c r="A551" s="103" t="s">
        <v>828</v>
      </c>
      <c r="B551" s="103" t="s">
        <v>88</v>
      </c>
      <c r="C551" s="103" t="s">
        <v>89</v>
      </c>
      <c r="D551" s="103" t="s">
        <v>416</v>
      </c>
      <c r="E551" s="103" t="s">
        <v>417</v>
      </c>
      <c r="F551" s="103" t="s">
        <v>417</v>
      </c>
      <c r="G551" s="103" t="s">
        <v>497</v>
      </c>
      <c r="H551" s="103" t="s">
        <v>498</v>
      </c>
      <c r="I551" s="103" t="s">
        <v>92</v>
      </c>
      <c r="J551" s="215">
        <v>664.49</v>
      </c>
      <c r="K551" s="216" t="s">
        <v>88</v>
      </c>
    </row>
    <row r="552" spans="1:11" x14ac:dyDescent="0.25">
      <c r="A552" s="103" t="s">
        <v>829</v>
      </c>
      <c r="B552" s="103" t="s">
        <v>88</v>
      </c>
      <c r="C552" s="103" t="s">
        <v>89</v>
      </c>
      <c r="D552" s="103" t="s">
        <v>416</v>
      </c>
      <c r="E552" s="103" t="s">
        <v>417</v>
      </c>
      <c r="F552" s="103" t="s">
        <v>417</v>
      </c>
      <c r="G552" s="103" t="s">
        <v>497</v>
      </c>
      <c r="H552" s="103" t="s">
        <v>498</v>
      </c>
      <c r="I552" s="103" t="s">
        <v>92</v>
      </c>
      <c r="J552" s="215">
        <v>611.79999999999995</v>
      </c>
      <c r="K552" s="216" t="s">
        <v>88</v>
      </c>
    </row>
    <row r="553" spans="1:11" x14ac:dyDescent="0.25">
      <c r="A553" s="103" t="s">
        <v>825</v>
      </c>
      <c r="B553" s="103" t="s">
        <v>88</v>
      </c>
      <c r="C553" s="103" t="s">
        <v>89</v>
      </c>
      <c r="D553" s="103" t="s">
        <v>416</v>
      </c>
      <c r="E553" s="103" t="s">
        <v>417</v>
      </c>
      <c r="F553" s="103" t="s">
        <v>417</v>
      </c>
      <c r="G553" s="103" t="s">
        <v>497</v>
      </c>
      <c r="H553" s="103" t="s">
        <v>498</v>
      </c>
      <c r="I553" s="103" t="s">
        <v>92</v>
      </c>
      <c r="J553" s="215">
        <v>4873.21</v>
      </c>
      <c r="K553" s="216" t="s">
        <v>88</v>
      </c>
    </row>
    <row r="554" spans="1:11" x14ac:dyDescent="0.25">
      <c r="A554" s="103" t="s">
        <v>826</v>
      </c>
      <c r="B554" s="103" t="s">
        <v>88</v>
      </c>
      <c r="C554" s="103" t="s">
        <v>89</v>
      </c>
      <c r="D554" s="103" t="s">
        <v>416</v>
      </c>
      <c r="E554" s="103" t="s">
        <v>417</v>
      </c>
      <c r="F554" s="103" t="s">
        <v>417</v>
      </c>
      <c r="G554" s="103" t="s">
        <v>497</v>
      </c>
      <c r="H554" s="103" t="s">
        <v>498</v>
      </c>
      <c r="I554" s="103" t="s">
        <v>92</v>
      </c>
      <c r="J554" s="215">
        <v>3513.14</v>
      </c>
      <c r="K554" s="216" t="s">
        <v>88</v>
      </c>
    </row>
    <row r="555" spans="1:11" x14ac:dyDescent="0.25">
      <c r="A555" s="103" t="s">
        <v>827</v>
      </c>
      <c r="B555" s="103" t="s">
        <v>88</v>
      </c>
      <c r="C555" s="103" t="s">
        <v>89</v>
      </c>
      <c r="D555" s="103" t="s">
        <v>416</v>
      </c>
      <c r="E555" s="103" t="s">
        <v>417</v>
      </c>
      <c r="F555" s="103" t="s">
        <v>417</v>
      </c>
      <c r="G555" s="103" t="s">
        <v>119</v>
      </c>
      <c r="H555" s="103" t="s">
        <v>308</v>
      </c>
      <c r="I555" s="103" t="s">
        <v>92</v>
      </c>
      <c r="J555" s="215">
        <v>43582.41</v>
      </c>
      <c r="K555" s="216" t="s">
        <v>88</v>
      </c>
    </row>
    <row r="556" spans="1:11" x14ac:dyDescent="0.25">
      <c r="A556" s="103" t="s">
        <v>830</v>
      </c>
      <c r="B556" s="103" t="s">
        <v>88</v>
      </c>
      <c r="C556" s="103" t="s">
        <v>89</v>
      </c>
      <c r="D556" s="103" t="s">
        <v>416</v>
      </c>
      <c r="E556" s="103" t="s">
        <v>417</v>
      </c>
      <c r="F556" s="103" t="s">
        <v>417</v>
      </c>
      <c r="G556" s="103" t="s">
        <v>119</v>
      </c>
      <c r="H556" s="103" t="s">
        <v>811</v>
      </c>
      <c r="I556" s="103" t="s">
        <v>92</v>
      </c>
      <c r="J556" s="215">
        <v>226.19</v>
      </c>
      <c r="K556" s="216" t="s">
        <v>88</v>
      </c>
    </row>
    <row r="557" spans="1:11" x14ac:dyDescent="0.25">
      <c r="A557" s="103" t="s">
        <v>830</v>
      </c>
      <c r="B557" s="103" t="s">
        <v>88</v>
      </c>
      <c r="C557" s="103" t="s">
        <v>89</v>
      </c>
      <c r="D557" s="103" t="s">
        <v>416</v>
      </c>
      <c r="E557" s="103" t="s">
        <v>417</v>
      </c>
      <c r="F557" s="103" t="s">
        <v>417</v>
      </c>
      <c r="G557" s="103" t="s">
        <v>119</v>
      </c>
      <c r="H557" s="103" t="s">
        <v>308</v>
      </c>
      <c r="I557" s="103" t="s">
        <v>92</v>
      </c>
      <c r="J557" s="215">
        <v>50686.67</v>
      </c>
      <c r="K557" s="216" t="s">
        <v>88</v>
      </c>
    </row>
    <row r="558" spans="1:11" x14ac:dyDescent="0.25">
      <c r="A558" s="103" t="s">
        <v>828</v>
      </c>
      <c r="B558" s="103" t="s">
        <v>88</v>
      </c>
      <c r="C558" s="103" t="s">
        <v>89</v>
      </c>
      <c r="D558" s="103" t="s">
        <v>416</v>
      </c>
      <c r="E558" s="103" t="s">
        <v>417</v>
      </c>
      <c r="F558" s="103" t="s">
        <v>417</v>
      </c>
      <c r="G558" s="103" t="s">
        <v>119</v>
      </c>
      <c r="H558" s="103" t="s">
        <v>308</v>
      </c>
      <c r="I558" s="103" t="s">
        <v>92</v>
      </c>
      <c r="J558" s="215">
        <v>40492.81</v>
      </c>
      <c r="K558" s="216" t="s">
        <v>88</v>
      </c>
    </row>
    <row r="559" spans="1:11" x14ac:dyDescent="0.25">
      <c r="A559" s="103" t="s">
        <v>829</v>
      </c>
      <c r="B559" s="103" t="s">
        <v>88</v>
      </c>
      <c r="C559" s="103" t="s">
        <v>89</v>
      </c>
      <c r="D559" s="103" t="s">
        <v>416</v>
      </c>
      <c r="E559" s="103" t="s">
        <v>417</v>
      </c>
      <c r="F559" s="103" t="s">
        <v>417</v>
      </c>
      <c r="G559" s="103" t="s">
        <v>119</v>
      </c>
      <c r="H559" s="103" t="s">
        <v>811</v>
      </c>
      <c r="I559" s="103" t="s">
        <v>92</v>
      </c>
      <c r="J559" s="215">
        <v>258.52</v>
      </c>
      <c r="K559" s="216" t="s">
        <v>88</v>
      </c>
    </row>
    <row r="560" spans="1:11" x14ac:dyDescent="0.25">
      <c r="A560" s="103" t="s">
        <v>829</v>
      </c>
      <c r="B560" s="103" t="s">
        <v>88</v>
      </c>
      <c r="C560" s="103" t="s">
        <v>89</v>
      </c>
      <c r="D560" s="103" t="s">
        <v>416</v>
      </c>
      <c r="E560" s="103" t="s">
        <v>417</v>
      </c>
      <c r="F560" s="103" t="s">
        <v>417</v>
      </c>
      <c r="G560" s="103" t="s">
        <v>119</v>
      </c>
      <c r="H560" s="103" t="s">
        <v>308</v>
      </c>
      <c r="I560" s="103" t="s">
        <v>92</v>
      </c>
      <c r="J560" s="215">
        <v>47257.95</v>
      </c>
      <c r="K560" s="216" t="s">
        <v>88</v>
      </c>
    </row>
    <row r="561" spans="1:11" x14ac:dyDescent="0.25">
      <c r="A561" s="103" t="s">
        <v>825</v>
      </c>
      <c r="B561" s="103" t="s">
        <v>88</v>
      </c>
      <c r="C561" s="103" t="s">
        <v>89</v>
      </c>
      <c r="D561" s="103" t="s">
        <v>416</v>
      </c>
      <c r="E561" s="103" t="s">
        <v>417</v>
      </c>
      <c r="F561" s="103" t="s">
        <v>417</v>
      </c>
      <c r="G561" s="103" t="s">
        <v>119</v>
      </c>
      <c r="H561" s="103" t="s">
        <v>811</v>
      </c>
      <c r="I561" s="103" t="s">
        <v>92</v>
      </c>
      <c r="J561" s="215">
        <v>1001.75</v>
      </c>
      <c r="K561" s="216" t="s">
        <v>88</v>
      </c>
    </row>
    <row r="562" spans="1:11" x14ac:dyDescent="0.25">
      <c r="A562" s="103" t="s">
        <v>825</v>
      </c>
      <c r="B562" s="103" t="s">
        <v>88</v>
      </c>
      <c r="C562" s="103" t="s">
        <v>89</v>
      </c>
      <c r="D562" s="103" t="s">
        <v>416</v>
      </c>
      <c r="E562" s="103" t="s">
        <v>417</v>
      </c>
      <c r="F562" s="103" t="s">
        <v>417</v>
      </c>
      <c r="G562" s="103" t="s">
        <v>119</v>
      </c>
      <c r="H562" s="103" t="s">
        <v>308</v>
      </c>
      <c r="I562" s="103" t="s">
        <v>92</v>
      </c>
      <c r="J562" s="215">
        <v>64014.43</v>
      </c>
      <c r="K562" s="216" t="s">
        <v>88</v>
      </c>
    </row>
    <row r="563" spans="1:11" x14ac:dyDescent="0.25">
      <c r="A563" s="103" t="s">
        <v>826</v>
      </c>
      <c r="B563" s="103" t="s">
        <v>88</v>
      </c>
      <c r="C563" s="103" t="s">
        <v>89</v>
      </c>
      <c r="D563" s="103" t="s">
        <v>416</v>
      </c>
      <c r="E563" s="103" t="s">
        <v>417</v>
      </c>
      <c r="F563" s="103" t="s">
        <v>417</v>
      </c>
      <c r="G563" s="103" t="s">
        <v>119</v>
      </c>
      <c r="H563" s="103" t="s">
        <v>811</v>
      </c>
      <c r="I563" s="103" t="s">
        <v>92</v>
      </c>
      <c r="J563" s="215">
        <v>193.89</v>
      </c>
      <c r="K563" s="216" t="s">
        <v>88</v>
      </c>
    </row>
    <row r="564" spans="1:11" x14ac:dyDescent="0.25">
      <c r="A564" s="103" t="s">
        <v>826</v>
      </c>
      <c r="B564" s="103" t="s">
        <v>88</v>
      </c>
      <c r="C564" s="103" t="s">
        <v>89</v>
      </c>
      <c r="D564" s="103" t="s">
        <v>416</v>
      </c>
      <c r="E564" s="103" t="s">
        <v>417</v>
      </c>
      <c r="F564" s="103" t="s">
        <v>417</v>
      </c>
      <c r="G564" s="103" t="s">
        <v>119</v>
      </c>
      <c r="H564" s="103" t="s">
        <v>308</v>
      </c>
      <c r="I564" s="103" t="s">
        <v>92</v>
      </c>
      <c r="J564" s="215">
        <v>40436.79</v>
      </c>
      <c r="K564" s="216" t="s">
        <v>88</v>
      </c>
    </row>
    <row r="565" spans="1:11" x14ac:dyDescent="0.25">
      <c r="A565" s="103" t="s">
        <v>827</v>
      </c>
      <c r="B565" s="103" t="s">
        <v>88</v>
      </c>
      <c r="C565" s="103" t="s">
        <v>89</v>
      </c>
      <c r="D565" s="103" t="s">
        <v>416</v>
      </c>
      <c r="E565" s="103" t="s">
        <v>417</v>
      </c>
      <c r="F565" s="103" t="s">
        <v>417</v>
      </c>
      <c r="G565" s="103" t="s">
        <v>196</v>
      </c>
      <c r="H565" s="103" t="s">
        <v>309</v>
      </c>
      <c r="I565" s="103" t="s">
        <v>92</v>
      </c>
      <c r="J565" s="215">
        <v>286.68</v>
      </c>
      <c r="K565" s="216" t="s">
        <v>88</v>
      </c>
    </row>
    <row r="566" spans="1:11" x14ac:dyDescent="0.25">
      <c r="A566" s="103" t="s">
        <v>830</v>
      </c>
      <c r="B566" s="103" t="s">
        <v>88</v>
      </c>
      <c r="C566" s="103" t="s">
        <v>89</v>
      </c>
      <c r="D566" s="103" t="s">
        <v>416</v>
      </c>
      <c r="E566" s="103" t="s">
        <v>417</v>
      </c>
      <c r="F566" s="103" t="s">
        <v>417</v>
      </c>
      <c r="G566" s="103" t="s">
        <v>196</v>
      </c>
      <c r="H566" s="103" t="s">
        <v>309</v>
      </c>
      <c r="I566" s="103" t="s">
        <v>92</v>
      </c>
      <c r="J566" s="215">
        <v>21.64</v>
      </c>
      <c r="K566" s="216" t="s">
        <v>88</v>
      </c>
    </row>
    <row r="567" spans="1:11" x14ac:dyDescent="0.25">
      <c r="A567" s="103" t="s">
        <v>828</v>
      </c>
      <c r="B567" s="103" t="s">
        <v>88</v>
      </c>
      <c r="C567" s="103" t="s">
        <v>89</v>
      </c>
      <c r="D567" s="103" t="s">
        <v>416</v>
      </c>
      <c r="E567" s="103" t="s">
        <v>417</v>
      </c>
      <c r="F567" s="103" t="s">
        <v>417</v>
      </c>
      <c r="G567" s="103" t="s">
        <v>196</v>
      </c>
      <c r="H567" s="103" t="s">
        <v>309</v>
      </c>
      <c r="I567" s="103" t="s">
        <v>92</v>
      </c>
      <c r="J567" s="215">
        <v>86.56</v>
      </c>
      <c r="K567" s="216" t="s">
        <v>88</v>
      </c>
    </row>
    <row r="568" spans="1:11" x14ac:dyDescent="0.25">
      <c r="A568" s="103" t="s">
        <v>825</v>
      </c>
      <c r="B568" s="103" t="s">
        <v>88</v>
      </c>
      <c r="C568" s="103" t="s">
        <v>89</v>
      </c>
      <c r="D568" s="103" t="s">
        <v>416</v>
      </c>
      <c r="E568" s="103" t="s">
        <v>417</v>
      </c>
      <c r="F568" s="103" t="s">
        <v>417</v>
      </c>
      <c r="G568" s="103" t="s">
        <v>196</v>
      </c>
      <c r="H568" s="103" t="s">
        <v>309</v>
      </c>
      <c r="I568" s="103" t="s">
        <v>92</v>
      </c>
      <c r="J568" s="215">
        <v>2161.9699999999998</v>
      </c>
      <c r="K568" s="216" t="s">
        <v>88</v>
      </c>
    </row>
    <row r="569" spans="1:11" x14ac:dyDescent="0.25">
      <c r="A569" s="103" t="s">
        <v>826</v>
      </c>
      <c r="B569" s="103" t="s">
        <v>88</v>
      </c>
      <c r="C569" s="103" t="s">
        <v>89</v>
      </c>
      <c r="D569" s="103" t="s">
        <v>416</v>
      </c>
      <c r="E569" s="103" t="s">
        <v>417</v>
      </c>
      <c r="F569" s="103" t="s">
        <v>417</v>
      </c>
      <c r="G569" s="103" t="s">
        <v>196</v>
      </c>
      <c r="H569" s="103" t="s">
        <v>309</v>
      </c>
      <c r="I569" s="103" t="s">
        <v>92</v>
      </c>
      <c r="J569" s="215">
        <v>204.07</v>
      </c>
      <c r="K569" s="216" t="s">
        <v>88</v>
      </c>
    </row>
    <row r="570" spans="1:11" x14ac:dyDescent="0.25">
      <c r="A570" s="103" t="s">
        <v>825</v>
      </c>
      <c r="B570" s="103" t="s">
        <v>88</v>
      </c>
      <c r="C570" s="103" t="s">
        <v>89</v>
      </c>
      <c r="D570" s="103" t="s">
        <v>416</v>
      </c>
      <c r="E570" s="103" t="s">
        <v>417</v>
      </c>
      <c r="F570" s="103" t="s">
        <v>417</v>
      </c>
      <c r="G570" s="103" t="s">
        <v>590</v>
      </c>
      <c r="H570" s="103" t="s">
        <v>591</v>
      </c>
      <c r="I570" s="103" t="s">
        <v>92</v>
      </c>
      <c r="J570" s="215">
        <v>216.04</v>
      </c>
      <c r="K570" s="216" t="s">
        <v>88</v>
      </c>
    </row>
    <row r="571" spans="1:11" x14ac:dyDescent="0.25">
      <c r="A571" s="103" t="s">
        <v>825</v>
      </c>
      <c r="B571" s="103" t="s">
        <v>88</v>
      </c>
      <c r="C571" s="103" t="s">
        <v>89</v>
      </c>
      <c r="D571" s="103" t="s">
        <v>416</v>
      </c>
      <c r="E571" s="103" t="s">
        <v>417</v>
      </c>
      <c r="F571" s="103" t="s">
        <v>417</v>
      </c>
      <c r="G571" s="103" t="s">
        <v>581</v>
      </c>
      <c r="H571" s="103" t="s">
        <v>582</v>
      </c>
      <c r="I571" s="103" t="s">
        <v>92</v>
      </c>
      <c r="J571" s="215">
        <v>1164.1099999999999</v>
      </c>
      <c r="K571" s="216" t="s">
        <v>88</v>
      </c>
    </row>
    <row r="572" spans="1:11" x14ac:dyDescent="0.25">
      <c r="A572" s="103" t="s">
        <v>825</v>
      </c>
      <c r="B572" s="103" t="s">
        <v>88</v>
      </c>
      <c r="C572" s="103" t="s">
        <v>89</v>
      </c>
      <c r="D572" s="103" t="s">
        <v>416</v>
      </c>
      <c r="E572" s="103" t="s">
        <v>417</v>
      </c>
      <c r="F572" s="103" t="s">
        <v>417</v>
      </c>
      <c r="G572" s="103" t="s">
        <v>813</v>
      </c>
      <c r="H572" s="103" t="s">
        <v>814</v>
      </c>
      <c r="I572" s="103" t="s">
        <v>92</v>
      </c>
      <c r="J572" s="215">
        <v>1576.22</v>
      </c>
      <c r="K572" s="216" t="s">
        <v>88</v>
      </c>
    </row>
    <row r="573" spans="1:11" x14ac:dyDescent="0.25">
      <c r="A573" s="103" t="s">
        <v>826</v>
      </c>
      <c r="B573" s="103" t="s">
        <v>88</v>
      </c>
      <c r="C573" s="103" t="s">
        <v>89</v>
      </c>
      <c r="D573" s="103" t="s">
        <v>416</v>
      </c>
      <c r="E573" s="103" t="s">
        <v>417</v>
      </c>
      <c r="F573" s="103" t="s">
        <v>417</v>
      </c>
      <c r="G573" s="103" t="s">
        <v>813</v>
      </c>
      <c r="H573" s="103" t="s">
        <v>814</v>
      </c>
      <c r="I573" s="103" t="s">
        <v>92</v>
      </c>
      <c r="J573" s="215">
        <v>278.24</v>
      </c>
      <c r="K573" s="216" t="s">
        <v>88</v>
      </c>
    </row>
    <row r="574" spans="1:11" x14ac:dyDescent="0.25">
      <c r="A574" s="103" t="s">
        <v>827</v>
      </c>
      <c r="B574" s="103" t="s">
        <v>88</v>
      </c>
      <c r="C574" s="103" t="s">
        <v>89</v>
      </c>
      <c r="D574" s="103" t="s">
        <v>416</v>
      </c>
      <c r="E574" s="103" t="s">
        <v>417</v>
      </c>
      <c r="F574" s="103" t="s">
        <v>417</v>
      </c>
      <c r="G574" s="103" t="s">
        <v>158</v>
      </c>
      <c r="H574" s="103" t="s">
        <v>311</v>
      </c>
      <c r="I574" s="103" t="s">
        <v>92</v>
      </c>
      <c r="J574" s="215">
        <v>136955.37</v>
      </c>
      <c r="K574" s="216" t="s">
        <v>88</v>
      </c>
    </row>
    <row r="575" spans="1:11" x14ac:dyDescent="0.25">
      <c r="A575" s="103" t="s">
        <v>830</v>
      </c>
      <c r="B575" s="103" t="s">
        <v>88</v>
      </c>
      <c r="C575" s="103" t="s">
        <v>89</v>
      </c>
      <c r="D575" s="103" t="s">
        <v>416</v>
      </c>
      <c r="E575" s="103" t="s">
        <v>417</v>
      </c>
      <c r="F575" s="103" t="s">
        <v>417</v>
      </c>
      <c r="G575" s="103" t="s">
        <v>158</v>
      </c>
      <c r="H575" s="103" t="s">
        <v>311</v>
      </c>
      <c r="I575" s="103" t="s">
        <v>92</v>
      </c>
      <c r="J575" s="215">
        <v>118378.58</v>
      </c>
      <c r="K575" s="216" t="s">
        <v>88</v>
      </c>
    </row>
    <row r="576" spans="1:11" x14ac:dyDescent="0.25">
      <c r="A576" s="103" t="s">
        <v>828</v>
      </c>
      <c r="B576" s="103" t="s">
        <v>88</v>
      </c>
      <c r="C576" s="103" t="s">
        <v>89</v>
      </c>
      <c r="D576" s="103" t="s">
        <v>416</v>
      </c>
      <c r="E576" s="103" t="s">
        <v>417</v>
      </c>
      <c r="F576" s="103" t="s">
        <v>417</v>
      </c>
      <c r="G576" s="103" t="s">
        <v>158</v>
      </c>
      <c r="H576" s="103" t="s">
        <v>311</v>
      </c>
      <c r="I576" s="103" t="s">
        <v>92</v>
      </c>
      <c r="J576" s="215">
        <v>123020.56</v>
      </c>
      <c r="K576" s="216" t="s">
        <v>88</v>
      </c>
    </row>
    <row r="577" spans="1:11" x14ac:dyDescent="0.25">
      <c r="A577" s="103" t="s">
        <v>829</v>
      </c>
      <c r="B577" s="103" t="s">
        <v>88</v>
      </c>
      <c r="C577" s="103" t="s">
        <v>89</v>
      </c>
      <c r="D577" s="103" t="s">
        <v>416</v>
      </c>
      <c r="E577" s="103" t="s">
        <v>417</v>
      </c>
      <c r="F577" s="103" t="s">
        <v>417</v>
      </c>
      <c r="G577" s="103" t="s">
        <v>158</v>
      </c>
      <c r="H577" s="103" t="s">
        <v>311</v>
      </c>
      <c r="I577" s="103" t="s">
        <v>92</v>
      </c>
      <c r="J577" s="215">
        <v>130182.18</v>
      </c>
      <c r="K577" s="216" t="s">
        <v>88</v>
      </c>
    </row>
    <row r="578" spans="1:11" x14ac:dyDescent="0.25">
      <c r="A578" s="103" t="s">
        <v>825</v>
      </c>
      <c r="B578" s="103" t="s">
        <v>88</v>
      </c>
      <c r="C578" s="103" t="s">
        <v>89</v>
      </c>
      <c r="D578" s="103" t="s">
        <v>416</v>
      </c>
      <c r="E578" s="103" t="s">
        <v>417</v>
      </c>
      <c r="F578" s="103" t="s">
        <v>417</v>
      </c>
      <c r="G578" s="103" t="s">
        <v>158</v>
      </c>
      <c r="H578" s="103" t="s">
        <v>311</v>
      </c>
      <c r="I578" s="103" t="s">
        <v>92</v>
      </c>
      <c r="J578" s="215">
        <v>196134.18</v>
      </c>
      <c r="K578" s="216" t="s">
        <v>88</v>
      </c>
    </row>
    <row r="579" spans="1:11" x14ac:dyDescent="0.25">
      <c r="A579" s="103" t="s">
        <v>826</v>
      </c>
      <c r="B579" s="103" t="s">
        <v>88</v>
      </c>
      <c r="C579" s="103" t="s">
        <v>89</v>
      </c>
      <c r="D579" s="103" t="s">
        <v>416</v>
      </c>
      <c r="E579" s="103" t="s">
        <v>417</v>
      </c>
      <c r="F579" s="103" t="s">
        <v>417</v>
      </c>
      <c r="G579" s="103" t="s">
        <v>158</v>
      </c>
      <c r="H579" s="103" t="s">
        <v>311</v>
      </c>
      <c r="I579" s="103" t="s">
        <v>92</v>
      </c>
      <c r="J579" s="215">
        <v>118225.56</v>
      </c>
      <c r="K579" s="216" t="s">
        <v>88</v>
      </c>
    </row>
    <row r="580" spans="1:11" x14ac:dyDescent="0.25">
      <c r="A580" s="103" t="s">
        <v>827</v>
      </c>
      <c r="B580" s="103" t="s">
        <v>88</v>
      </c>
      <c r="C580" s="103" t="s">
        <v>89</v>
      </c>
      <c r="D580" s="103" t="s">
        <v>416</v>
      </c>
      <c r="E580" s="103" t="s">
        <v>417</v>
      </c>
      <c r="F580" s="103" t="s">
        <v>417</v>
      </c>
      <c r="G580" s="103" t="s">
        <v>154</v>
      </c>
      <c r="H580" s="103" t="s">
        <v>313</v>
      </c>
      <c r="I580" s="103" t="s">
        <v>92</v>
      </c>
      <c r="J580" s="215">
        <v>2343.91</v>
      </c>
      <c r="K580" s="216" t="s">
        <v>88</v>
      </c>
    </row>
    <row r="581" spans="1:11" x14ac:dyDescent="0.25">
      <c r="A581" s="103" t="s">
        <v>830</v>
      </c>
      <c r="B581" s="103" t="s">
        <v>88</v>
      </c>
      <c r="C581" s="103" t="s">
        <v>89</v>
      </c>
      <c r="D581" s="103" t="s">
        <v>416</v>
      </c>
      <c r="E581" s="103" t="s">
        <v>417</v>
      </c>
      <c r="F581" s="103" t="s">
        <v>417</v>
      </c>
      <c r="G581" s="103" t="s">
        <v>154</v>
      </c>
      <c r="H581" s="103" t="s">
        <v>313</v>
      </c>
      <c r="I581" s="103" t="s">
        <v>92</v>
      </c>
      <c r="J581" s="215">
        <v>0</v>
      </c>
      <c r="K581" s="216" t="s">
        <v>88</v>
      </c>
    </row>
    <row r="582" spans="1:11" x14ac:dyDescent="0.25">
      <c r="A582" s="103" t="s">
        <v>828</v>
      </c>
      <c r="B582" s="103" t="s">
        <v>88</v>
      </c>
      <c r="C582" s="103" t="s">
        <v>89</v>
      </c>
      <c r="D582" s="103" t="s">
        <v>416</v>
      </c>
      <c r="E582" s="103" t="s">
        <v>417</v>
      </c>
      <c r="F582" s="103" t="s">
        <v>417</v>
      </c>
      <c r="G582" s="103" t="s">
        <v>154</v>
      </c>
      <c r="H582" s="103" t="s">
        <v>313</v>
      </c>
      <c r="I582" s="103" t="s">
        <v>92</v>
      </c>
      <c r="J582" s="215">
        <v>172.35</v>
      </c>
      <c r="K582" s="216" t="s">
        <v>88</v>
      </c>
    </row>
    <row r="583" spans="1:11" x14ac:dyDescent="0.25">
      <c r="A583" s="103" t="s">
        <v>829</v>
      </c>
      <c r="B583" s="103" t="s">
        <v>88</v>
      </c>
      <c r="C583" s="103" t="s">
        <v>89</v>
      </c>
      <c r="D583" s="103" t="s">
        <v>416</v>
      </c>
      <c r="E583" s="103" t="s">
        <v>417</v>
      </c>
      <c r="F583" s="103" t="s">
        <v>417</v>
      </c>
      <c r="G583" s="103" t="s">
        <v>154</v>
      </c>
      <c r="H583" s="103" t="s">
        <v>313</v>
      </c>
      <c r="I583" s="103" t="s">
        <v>92</v>
      </c>
      <c r="J583" s="215">
        <v>120.58</v>
      </c>
      <c r="K583" s="216" t="s">
        <v>88</v>
      </c>
    </row>
    <row r="584" spans="1:11" x14ac:dyDescent="0.25">
      <c r="A584" s="103" t="s">
        <v>825</v>
      </c>
      <c r="B584" s="103" t="s">
        <v>88</v>
      </c>
      <c r="C584" s="103" t="s">
        <v>89</v>
      </c>
      <c r="D584" s="103" t="s">
        <v>416</v>
      </c>
      <c r="E584" s="103" t="s">
        <v>417</v>
      </c>
      <c r="F584" s="103" t="s">
        <v>417</v>
      </c>
      <c r="G584" s="103" t="s">
        <v>154</v>
      </c>
      <c r="H584" s="103" t="s">
        <v>313</v>
      </c>
      <c r="I584" s="103" t="s">
        <v>92</v>
      </c>
      <c r="J584" s="215">
        <v>3343.12</v>
      </c>
      <c r="K584" s="216" t="s">
        <v>88</v>
      </c>
    </row>
    <row r="585" spans="1:11" x14ac:dyDescent="0.25">
      <c r="A585" s="103" t="s">
        <v>826</v>
      </c>
      <c r="B585" s="103" t="s">
        <v>88</v>
      </c>
      <c r="C585" s="103" t="s">
        <v>89</v>
      </c>
      <c r="D585" s="103" t="s">
        <v>416</v>
      </c>
      <c r="E585" s="103" t="s">
        <v>417</v>
      </c>
      <c r="F585" s="103" t="s">
        <v>417</v>
      </c>
      <c r="G585" s="103" t="s">
        <v>154</v>
      </c>
      <c r="H585" s="103" t="s">
        <v>313</v>
      </c>
      <c r="I585" s="103" t="s">
        <v>92</v>
      </c>
      <c r="J585" s="215">
        <v>2964.36</v>
      </c>
      <c r="K585" s="216" t="s">
        <v>88</v>
      </c>
    </row>
    <row r="586" spans="1:11" x14ac:dyDescent="0.25">
      <c r="A586" s="103" t="s">
        <v>825</v>
      </c>
      <c r="B586" s="103" t="s">
        <v>88</v>
      </c>
      <c r="C586" s="103" t="s">
        <v>89</v>
      </c>
      <c r="D586" s="103" t="s">
        <v>416</v>
      </c>
      <c r="E586" s="103" t="s">
        <v>417</v>
      </c>
      <c r="F586" s="103" t="s">
        <v>417</v>
      </c>
      <c r="G586" s="103" t="s">
        <v>579</v>
      </c>
      <c r="H586" s="103" t="s">
        <v>580</v>
      </c>
      <c r="I586" s="103" t="s">
        <v>92</v>
      </c>
      <c r="J586" s="215">
        <v>127.46</v>
      </c>
      <c r="K586" s="216" t="s">
        <v>88</v>
      </c>
    </row>
    <row r="587" spans="1:11" x14ac:dyDescent="0.25">
      <c r="A587" s="103" t="s">
        <v>825</v>
      </c>
      <c r="B587" s="103" t="s">
        <v>88</v>
      </c>
      <c r="C587" s="103" t="s">
        <v>89</v>
      </c>
      <c r="D587" s="103" t="s">
        <v>416</v>
      </c>
      <c r="E587" s="111"/>
      <c r="F587" s="103" t="s">
        <v>417</v>
      </c>
      <c r="G587" s="103" t="s">
        <v>579</v>
      </c>
      <c r="H587" s="103" t="s">
        <v>580</v>
      </c>
      <c r="I587" s="103" t="s">
        <v>92</v>
      </c>
      <c r="J587" s="215">
        <v>-126.94</v>
      </c>
      <c r="K587" s="216" t="s">
        <v>88</v>
      </c>
    </row>
    <row r="588" spans="1:11" x14ac:dyDescent="0.25">
      <c r="A588" s="103" t="s">
        <v>827</v>
      </c>
      <c r="B588" s="103" t="s">
        <v>88</v>
      </c>
      <c r="C588" s="103" t="s">
        <v>89</v>
      </c>
      <c r="D588" s="103" t="s">
        <v>416</v>
      </c>
      <c r="E588" s="103" t="s">
        <v>417</v>
      </c>
      <c r="F588" s="103" t="s">
        <v>417</v>
      </c>
      <c r="G588" s="103" t="s">
        <v>206</v>
      </c>
      <c r="H588" s="103" t="s">
        <v>314</v>
      </c>
      <c r="I588" s="103" t="s">
        <v>92</v>
      </c>
      <c r="J588" s="215">
        <v>26417.71</v>
      </c>
      <c r="K588" s="216" t="s">
        <v>88</v>
      </c>
    </row>
    <row r="589" spans="1:11" x14ac:dyDescent="0.25">
      <c r="A589" s="103" t="s">
        <v>827</v>
      </c>
      <c r="B589" s="103" t="s">
        <v>88</v>
      </c>
      <c r="C589" s="103" t="s">
        <v>89</v>
      </c>
      <c r="D589" s="103" t="s">
        <v>416</v>
      </c>
      <c r="E589" s="111"/>
      <c r="F589" s="103" t="s">
        <v>417</v>
      </c>
      <c r="G589" s="103" t="s">
        <v>206</v>
      </c>
      <c r="H589" s="103" t="s">
        <v>314</v>
      </c>
      <c r="I589" s="103" t="s">
        <v>92</v>
      </c>
      <c r="J589" s="215">
        <v>-375.88</v>
      </c>
      <c r="K589" s="216" t="s">
        <v>88</v>
      </c>
    </row>
    <row r="590" spans="1:11" x14ac:dyDescent="0.25">
      <c r="A590" s="103" t="s">
        <v>830</v>
      </c>
      <c r="B590" s="103" t="s">
        <v>88</v>
      </c>
      <c r="C590" s="103" t="s">
        <v>89</v>
      </c>
      <c r="D590" s="103" t="s">
        <v>416</v>
      </c>
      <c r="E590" s="103" t="s">
        <v>417</v>
      </c>
      <c r="F590" s="103" t="s">
        <v>417</v>
      </c>
      <c r="G590" s="103" t="s">
        <v>206</v>
      </c>
      <c r="H590" s="103" t="s">
        <v>314</v>
      </c>
      <c r="I590" s="103" t="s">
        <v>92</v>
      </c>
      <c r="J590" s="215">
        <v>20983.46</v>
      </c>
      <c r="K590" s="216" t="s">
        <v>88</v>
      </c>
    </row>
    <row r="591" spans="1:11" x14ac:dyDescent="0.25">
      <c r="A591" s="103" t="s">
        <v>828</v>
      </c>
      <c r="B591" s="103" t="s">
        <v>88</v>
      </c>
      <c r="C591" s="103" t="s">
        <v>89</v>
      </c>
      <c r="D591" s="103" t="s">
        <v>416</v>
      </c>
      <c r="E591" s="103" t="s">
        <v>417</v>
      </c>
      <c r="F591" s="103" t="s">
        <v>417</v>
      </c>
      <c r="G591" s="103" t="s">
        <v>206</v>
      </c>
      <c r="H591" s="103" t="s">
        <v>314</v>
      </c>
      <c r="I591" s="103" t="s">
        <v>92</v>
      </c>
      <c r="J591" s="215">
        <v>20860.009999999998</v>
      </c>
      <c r="K591" s="216" t="s">
        <v>88</v>
      </c>
    </row>
    <row r="592" spans="1:11" x14ac:dyDescent="0.25">
      <c r="A592" s="103" t="s">
        <v>828</v>
      </c>
      <c r="B592" s="103" t="s">
        <v>88</v>
      </c>
      <c r="C592" s="103" t="s">
        <v>89</v>
      </c>
      <c r="D592" s="103" t="s">
        <v>416</v>
      </c>
      <c r="E592" s="111"/>
      <c r="F592" s="103" t="s">
        <v>417</v>
      </c>
      <c r="G592" s="103" t="s">
        <v>206</v>
      </c>
      <c r="H592" s="103" t="s">
        <v>314</v>
      </c>
      <c r="I592" s="103" t="s">
        <v>92</v>
      </c>
      <c r="J592" s="215">
        <v>-275.49</v>
      </c>
      <c r="K592" s="216" t="s">
        <v>88</v>
      </c>
    </row>
    <row r="593" spans="1:11" x14ac:dyDescent="0.25">
      <c r="A593" s="103" t="s">
        <v>829</v>
      </c>
      <c r="B593" s="103" t="s">
        <v>88</v>
      </c>
      <c r="C593" s="103" t="s">
        <v>89</v>
      </c>
      <c r="D593" s="103" t="s">
        <v>416</v>
      </c>
      <c r="E593" s="103" t="s">
        <v>417</v>
      </c>
      <c r="F593" s="103" t="s">
        <v>417</v>
      </c>
      <c r="G593" s="103" t="s">
        <v>206</v>
      </c>
      <c r="H593" s="103" t="s">
        <v>314</v>
      </c>
      <c r="I593" s="103" t="s">
        <v>92</v>
      </c>
      <c r="J593" s="215">
        <v>19083.14</v>
      </c>
      <c r="K593" s="216" t="s">
        <v>88</v>
      </c>
    </row>
    <row r="594" spans="1:11" x14ac:dyDescent="0.25">
      <c r="A594" s="103" t="s">
        <v>829</v>
      </c>
      <c r="B594" s="103" t="s">
        <v>88</v>
      </c>
      <c r="C594" s="103" t="s">
        <v>89</v>
      </c>
      <c r="D594" s="103" t="s">
        <v>416</v>
      </c>
      <c r="E594" s="111"/>
      <c r="F594" s="103" t="s">
        <v>417</v>
      </c>
      <c r="G594" s="103" t="s">
        <v>206</v>
      </c>
      <c r="H594" s="103" t="s">
        <v>314</v>
      </c>
      <c r="I594" s="103" t="s">
        <v>92</v>
      </c>
      <c r="J594" s="215">
        <v>-129.54</v>
      </c>
      <c r="K594" s="216" t="s">
        <v>88</v>
      </c>
    </row>
    <row r="595" spans="1:11" x14ac:dyDescent="0.25">
      <c r="A595" s="103" t="s">
        <v>825</v>
      </c>
      <c r="B595" s="103" t="s">
        <v>88</v>
      </c>
      <c r="C595" s="103" t="s">
        <v>89</v>
      </c>
      <c r="D595" s="103" t="s">
        <v>416</v>
      </c>
      <c r="E595" s="103" t="s">
        <v>417</v>
      </c>
      <c r="F595" s="103" t="s">
        <v>417</v>
      </c>
      <c r="G595" s="103" t="s">
        <v>206</v>
      </c>
      <c r="H595" s="103" t="s">
        <v>314</v>
      </c>
      <c r="I595" s="103" t="s">
        <v>92</v>
      </c>
      <c r="J595" s="215">
        <v>30486.57</v>
      </c>
      <c r="K595" s="216" t="s">
        <v>88</v>
      </c>
    </row>
    <row r="596" spans="1:11" x14ac:dyDescent="0.25">
      <c r="A596" s="103" t="s">
        <v>825</v>
      </c>
      <c r="B596" s="103" t="s">
        <v>88</v>
      </c>
      <c r="C596" s="103" t="s">
        <v>89</v>
      </c>
      <c r="D596" s="103" t="s">
        <v>416</v>
      </c>
      <c r="E596" s="111"/>
      <c r="F596" s="103" t="s">
        <v>417</v>
      </c>
      <c r="G596" s="103" t="s">
        <v>206</v>
      </c>
      <c r="H596" s="103" t="s">
        <v>314</v>
      </c>
      <c r="I596" s="103" t="s">
        <v>92</v>
      </c>
      <c r="J596" s="215">
        <v>-2081.29</v>
      </c>
      <c r="K596" s="216" t="s">
        <v>88</v>
      </c>
    </row>
    <row r="597" spans="1:11" x14ac:dyDescent="0.25">
      <c r="A597" s="103" t="s">
        <v>826</v>
      </c>
      <c r="B597" s="103" t="s">
        <v>88</v>
      </c>
      <c r="C597" s="103" t="s">
        <v>89</v>
      </c>
      <c r="D597" s="103" t="s">
        <v>416</v>
      </c>
      <c r="E597" s="103" t="s">
        <v>417</v>
      </c>
      <c r="F597" s="103" t="s">
        <v>417</v>
      </c>
      <c r="G597" s="103" t="s">
        <v>206</v>
      </c>
      <c r="H597" s="103" t="s">
        <v>314</v>
      </c>
      <c r="I597" s="103" t="s">
        <v>92</v>
      </c>
      <c r="J597" s="215">
        <v>19255.259999999998</v>
      </c>
      <c r="K597" s="216" t="s">
        <v>88</v>
      </c>
    </row>
    <row r="598" spans="1:11" x14ac:dyDescent="0.25">
      <c r="A598" s="103" t="s">
        <v>826</v>
      </c>
      <c r="B598" s="103" t="s">
        <v>88</v>
      </c>
      <c r="C598" s="103" t="s">
        <v>89</v>
      </c>
      <c r="D598" s="103" t="s">
        <v>416</v>
      </c>
      <c r="E598" s="111"/>
      <c r="F598" s="103" t="s">
        <v>417</v>
      </c>
      <c r="G598" s="103" t="s">
        <v>206</v>
      </c>
      <c r="H598" s="103" t="s">
        <v>314</v>
      </c>
      <c r="I598" s="103" t="s">
        <v>92</v>
      </c>
      <c r="J598" s="215">
        <v>-342.98</v>
      </c>
      <c r="K598" s="216" t="s">
        <v>88</v>
      </c>
    </row>
    <row r="599" spans="1:11" x14ac:dyDescent="0.25">
      <c r="A599" s="103" t="s">
        <v>827</v>
      </c>
      <c r="B599" s="103" t="s">
        <v>88</v>
      </c>
      <c r="C599" s="103" t="s">
        <v>89</v>
      </c>
      <c r="D599" s="103" t="s">
        <v>416</v>
      </c>
      <c r="E599" s="103" t="s">
        <v>417</v>
      </c>
      <c r="F599" s="103" t="s">
        <v>417</v>
      </c>
      <c r="G599" s="103" t="s">
        <v>194</v>
      </c>
      <c r="H599" s="103" t="s">
        <v>731</v>
      </c>
      <c r="I599" s="103" t="s">
        <v>92</v>
      </c>
      <c r="J599" s="215">
        <v>21653.759999999998</v>
      </c>
      <c r="K599" s="216" t="s">
        <v>88</v>
      </c>
    </row>
    <row r="600" spans="1:11" x14ac:dyDescent="0.25">
      <c r="A600" s="103" t="s">
        <v>830</v>
      </c>
      <c r="B600" s="103" t="s">
        <v>88</v>
      </c>
      <c r="C600" s="103" t="s">
        <v>89</v>
      </c>
      <c r="D600" s="103" t="s">
        <v>416</v>
      </c>
      <c r="E600" s="103" t="s">
        <v>417</v>
      </c>
      <c r="F600" s="103" t="s">
        <v>417</v>
      </c>
      <c r="G600" s="103" t="s">
        <v>194</v>
      </c>
      <c r="H600" s="103" t="s">
        <v>731</v>
      </c>
      <c r="I600" s="103" t="s">
        <v>92</v>
      </c>
      <c r="J600" s="215">
        <v>18391.400000000001</v>
      </c>
      <c r="K600" s="216" t="s">
        <v>88</v>
      </c>
    </row>
    <row r="601" spans="1:11" x14ac:dyDescent="0.25">
      <c r="A601" s="103" t="s">
        <v>828</v>
      </c>
      <c r="B601" s="103" t="s">
        <v>88</v>
      </c>
      <c r="C601" s="103" t="s">
        <v>89</v>
      </c>
      <c r="D601" s="103" t="s">
        <v>416</v>
      </c>
      <c r="E601" s="103" t="s">
        <v>417</v>
      </c>
      <c r="F601" s="103" t="s">
        <v>417</v>
      </c>
      <c r="G601" s="103" t="s">
        <v>194</v>
      </c>
      <c r="H601" s="103" t="s">
        <v>731</v>
      </c>
      <c r="I601" s="103" t="s">
        <v>92</v>
      </c>
      <c r="J601" s="215">
        <v>19248.099999999999</v>
      </c>
      <c r="K601" s="216" t="s">
        <v>88</v>
      </c>
    </row>
    <row r="602" spans="1:11" x14ac:dyDescent="0.25">
      <c r="A602" s="103" t="s">
        <v>829</v>
      </c>
      <c r="B602" s="103" t="s">
        <v>88</v>
      </c>
      <c r="C602" s="103" t="s">
        <v>89</v>
      </c>
      <c r="D602" s="103" t="s">
        <v>416</v>
      </c>
      <c r="E602" s="103" t="s">
        <v>417</v>
      </c>
      <c r="F602" s="103" t="s">
        <v>417</v>
      </c>
      <c r="G602" s="103" t="s">
        <v>194</v>
      </c>
      <c r="H602" s="103" t="s">
        <v>731</v>
      </c>
      <c r="I602" s="103" t="s">
        <v>92</v>
      </c>
      <c r="J602" s="215">
        <v>22915.43</v>
      </c>
      <c r="K602" s="216" t="s">
        <v>88</v>
      </c>
    </row>
    <row r="603" spans="1:11" x14ac:dyDescent="0.25">
      <c r="A603" s="103" t="s">
        <v>825</v>
      </c>
      <c r="B603" s="103" t="s">
        <v>88</v>
      </c>
      <c r="C603" s="103" t="s">
        <v>89</v>
      </c>
      <c r="D603" s="103" t="s">
        <v>416</v>
      </c>
      <c r="E603" s="103" t="s">
        <v>417</v>
      </c>
      <c r="F603" s="103" t="s">
        <v>417</v>
      </c>
      <c r="G603" s="103" t="s">
        <v>194</v>
      </c>
      <c r="H603" s="103" t="s">
        <v>731</v>
      </c>
      <c r="I603" s="103" t="s">
        <v>92</v>
      </c>
      <c r="J603" s="215">
        <v>32298.92</v>
      </c>
      <c r="K603" s="216" t="s">
        <v>88</v>
      </c>
    </row>
    <row r="604" spans="1:11" x14ac:dyDescent="0.25">
      <c r="A604" s="103" t="s">
        <v>826</v>
      </c>
      <c r="B604" s="103" t="s">
        <v>88</v>
      </c>
      <c r="C604" s="103" t="s">
        <v>89</v>
      </c>
      <c r="D604" s="103" t="s">
        <v>416</v>
      </c>
      <c r="E604" s="103" t="s">
        <v>417</v>
      </c>
      <c r="F604" s="103" t="s">
        <v>417</v>
      </c>
      <c r="G604" s="103" t="s">
        <v>194</v>
      </c>
      <c r="H604" s="103" t="s">
        <v>731</v>
      </c>
      <c r="I604" s="103" t="s">
        <v>92</v>
      </c>
      <c r="J604" s="215">
        <v>18360.599999999999</v>
      </c>
      <c r="K604" s="216" t="s">
        <v>88</v>
      </c>
    </row>
    <row r="605" spans="1:11" x14ac:dyDescent="0.25">
      <c r="A605" s="103" t="s">
        <v>825</v>
      </c>
      <c r="B605" s="103" t="s">
        <v>88</v>
      </c>
      <c r="C605" s="103" t="s">
        <v>89</v>
      </c>
      <c r="D605" s="103" t="s">
        <v>416</v>
      </c>
      <c r="E605" s="103" t="s">
        <v>417</v>
      </c>
      <c r="F605" s="103" t="s">
        <v>417</v>
      </c>
      <c r="G605" s="103" t="s">
        <v>460</v>
      </c>
      <c r="H605" s="103" t="s">
        <v>461</v>
      </c>
      <c r="I605" s="103" t="s">
        <v>92</v>
      </c>
      <c r="J605" s="215">
        <v>765.49</v>
      </c>
      <c r="K605" s="216" t="s">
        <v>88</v>
      </c>
    </row>
    <row r="606" spans="1:11" x14ac:dyDescent="0.25">
      <c r="A606" s="103" t="s">
        <v>825</v>
      </c>
      <c r="B606" s="103" t="s">
        <v>88</v>
      </c>
      <c r="C606" s="103" t="s">
        <v>89</v>
      </c>
      <c r="D606" s="103" t="s">
        <v>416</v>
      </c>
      <c r="E606" s="103" t="s">
        <v>417</v>
      </c>
      <c r="F606" s="103" t="s">
        <v>417</v>
      </c>
      <c r="G606" s="103" t="s">
        <v>193</v>
      </c>
      <c r="H606" s="103" t="s">
        <v>612</v>
      </c>
      <c r="I606" s="103" t="s">
        <v>92</v>
      </c>
      <c r="J606" s="215">
        <v>420.14</v>
      </c>
      <c r="K606" s="216" t="s">
        <v>88</v>
      </c>
    </row>
    <row r="607" spans="1:11" x14ac:dyDescent="0.25">
      <c r="A607" s="103" t="s">
        <v>827</v>
      </c>
      <c r="B607" s="103" t="s">
        <v>88</v>
      </c>
      <c r="C607" s="103" t="s">
        <v>89</v>
      </c>
      <c r="D607" s="103" t="s">
        <v>416</v>
      </c>
      <c r="E607" s="103" t="s">
        <v>417</v>
      </c>
      <c r="F607" s="103" t="s">
        <v>417</v>
      </c>
      <c r="G607" s="103" t="s">
        <v>178</v>
      </c>
      <c r="H607" s="103" t="s">
        <v>315</v>
      </c>
      <c r="I607" s="103" t="s">
        <v>92</v>
      </c>
      <c r="J607" s="215">
        <v>110.01</v>
      </c>
      <c r="K607" s="216" t="s">
        <v>88</v>
      </c>
    </row>
    <row r="608" spans="1:11" x14ac:dyDescent="0.25">
      <c r="A608" s="103" t="s">
        <v>830</v>
      </c>
      <c r="B608" s="103" t="s">
        <v>88</v>
      </c>
      <c r="C608" s="103" t="s">
        <v>89</v>
      </c>
      <c r="D608" s="103" t="s">
        <v>416</v>
      </c>
      <c r="E608" s="103" t="s">
        <v>417</v>
      </c>
      <c r="F608" s="103" t="s">
        <v>417</v>
      </c>
      <c r="G608" s="103" t="s">
        <v>178</v>
      </c>
      <c r="H608" s="103" t="s">
        <v>315</v>
      </c>
      <c r="I608" s="103" t="s">
        <v>92</v>
      </c>
      <c r="J608" s="215">
        <v>99</v>
      </c>
      <c r="K608" s="216" t="s">
        <v>88</v>
      </c>
    </row>
    <row r="609" spans="1:11" x14ac:dyDescent="0.25">
      <c r="A609" s="103" t="s">
        <v>828</v>
      </c>
      <c r="B609" s="103" t="s">
        <v>88</v>
      </c>
      <c r="C609" s="103" t="s">
        <v>89</v>
      </c>
      <c r="D609" s="103" t="s">
        <v>416</v>
      </c>
      <c r="E609" s="103" t="s">
        <v>417</v>
      </c>
      <c r="F609" s="103" t="s">
        <v>417</v>
      </c>
      <c r="G609" s="103" t="s">
        <v>178</v>
      </c>
      <c r="H609" s="103" t="s">
        <v>315</v>
      </c>
      <c r="I609" s="103" t="s">
        <v>92</v>
      </c>
      <c r="J609" s="215">
        <v>44</v>
      </c>
      <c r="K609" s="216" t="s">
        <v>88</v>
      </c>
    </row>
    <row r="610" spans="1:11" x14ac:dyDescent="0.25">
      <c r="A610" s="103" t="s">
        <v>829</v>
      </c>
      <c r="B610" s="103" t="s">
        <v>88</v>
      </c>
      <c r="C610" s="103" t="s">
        <v>89</v>
      </c>
      <c r="D610" s="103" t="s">
        <v>416</v>
      </c>
      <c r="E610" s="103" t="s">
        <v>417</v>
      </c>
      <c r="F610" s="103" t="s">
        <v>417</v>
      </c>
      <c r="G610" s="103" t="s">
        <v>178</v>
      </c>
      <c r="H610" s="103" t="s">
        <v>315</v>
      </c>
      <c r="I610" s="103" t="s">
        <v>92</v>
      </c>
      <c r="J610" s="215">
        <v>826.44</v>
      </c>
      <c r="K610" s="216" t="s">
        <v>88</v>
      </c>
    </row>
    <row r="611" spans="1:11" x14ac:dyDescent="0.25">
      <c r="A611" s="103" t="s">
        <v>825</v>
      </c>
      <c r="B611" s="103" t="s">
        <v>88</v>
      </c>
      <c r="C611" s="103" t="s">
        <v>89</v>
      </c>
      <c r="D611" s="103" t="s">
        <v>416</v>
      </c>
      <c r="E611" s="103" t="s">
        <v>417</v>
      </c>
      <c r="F611" s="103" t="s">
        <v>417</v>
      </c>
      <c r="G611" s="103" t="s">
        <v>178</v>
      </c>
      <c r="H611" s="103" t="s">
        <v>315</v>
      </c>
      <c r="I611" s="103" t="s">
        <v>92</v>
      </c>
      <c r="J611" s="215">
        <v>3465.33</v>
      </c>
      <c r="K611" s="216" t="s">
        <v>88</v>
      </c>
    </row>
    <row r="612" spans="1:11" x14ac:dyDescent="0.25">
      <c r="A612" s="103" t="s">
        <v>825</v>
      </c>
      <c r="B612" s="103" t="s">
        <v>88</v>
      </c>
      <c r="C612" s="103" t="s">
        <v>89</v>
      </c>
      <c r="D612" s="103" t="s">
        <v>416</v>
      </c>
      <c r="E612" s="111"/>
      <c r="F612" s="103" t="s">
        <v>417</v>
      </c>
      <c r="G612" s="103" t="s">
        <v>178</v>
      </c>
      <c r="H612" s="103" t="s">
        <v>315</v>
      </c>
      <c r="I612" s="103" t="s">
        <v>92</v>
      </c>
      <c r="J612" s="215">
        <v>-257.75</v>
      </c>
      <c r="K612" s="232"/>
    </row>
    <row r="613" spans="1:11" x14ac:dyDescent="0.25">
      <c r="A613" s="103" t="s">
        <v>826</v>
      </c>
      <c r="B613" s="103" t="s">
        <v>88</v>
      </c>
      <c r="C613" s="103" t="s">
        <v>89</v>
      </c>
      <c r="D613" s="103" t="s">
        <v>416</v>
      </c>
      <c r="E613" s="103" t="s">
        <v>417</v>
      </c>
      <c r="F613" s="103" t="s">
        <v>417</v>
      </c>
      <c r="G613" s="103" t="s">
        <v>178</v>
      </c>
      <c r="H613" s="103" t="s">
        <v>315</v>
      </c>
      <c r="I613" s="103" t="s">
        <v>92</v>
      </c>
      <c r="J613" s="215">
        <v>88</v>
      </c>
      <c r="K613" s="216" t="s">
        <v>88</v>
      </c>
    </row>
    <row r="614" spans="1:11" x14ac:dyDescent="0.25">
      <c r="A614" s="103" t="s">
        <v>830</v>
      </c>
      <c r="B614" s="103" t="s">
        <v>88</v>
      </c>
      <c r="C614" s="103" t="s">
        <v>89</v>
      </c>
      <c r="D614" s="103" t="s">
        <v>416</v>
      </c>
      <c r="E614" s="103" t="s">
        <v>417</v>
      </c>
      <c r="F614" s="103" t="s">
        <v>417</v>
      </c>
      <c r="G614" s="103" t="s">
        <v>180</v>
      </c>
      <c r="H614" s="103" t="s">
        <v>648</v>
      </c>
      <c r="I614" s="103" t="s">
        <v>92</v>
      </c>
      <c r="J614" s="215">
        <v>412.91</v>
      </c>
      <c r="K614" s="216" t="s">
        <v>88</v>
      </c>
    </row>
    <row r="615" spans="1:11" x14ac:dyDescent="0.25">
      <c r="A615" s="103" t="s">
        <v>830</v>
      </c>
      <c r="B615" s="103" t="s">
        <v>88</v>
      </c>
      <c r="C615" s="103" t="s">
        <v>89</v>
      </c>
      <c r="D615" s="103" t="s">
        <v>416</v>
      </c>
      <c r="E615" s="111"/>
      <c r="F615" s="103" t="s">
        <v>417</v>
      </c>
      <c r="G615" s="103" t="s">
        <v>180</v>
      </c>
      <c r="H615" s="103" t="s">
        <v>648</v>
      </c>
      <c r="I615" s="103" t="s">
        <v>92</v>
      </c>
      <c r="J615" s="215">
        <v>-410.92</v>
      </c>
      <c r="K615" s="216" t="s">
        <v>88</v>
      </c>
    </row>
    <row r="616" spans="1:11" x14ac:dyDescent="0.25">
      <c r="A616" s="103" t="s">
        <v>828</v>
      </c>
      <c r="B616" s="103" t="s">
        <v>88</v>
      </c>
      <c r="C616" s="103" t="s">
        <v>89</v>
      </c>
      <c r="D616" s="103" t="s">
        <v>416</v>
      </c>
      <c r="E616" s="103" t="s">
        <v>417</v>
      </c>
      <c r="F616" s="103" t="s">
        <v>417</v>
      </c>
      <c r="G616" s="103" t="s">
        <v>180</v>
      </c>
      <c r="H616" s="103" t="s">
        <v>648</v>
      </c>
      <c r="I616" s="103" t="s">
        <v>92</v>
      </c>
      <c r="J616" s="215">
        <v>245.08</v>
      </c>
      <c r="K616" s="216" t="s">
        <v>88</v>
      </c>
    </row>
    <row r="617" spans="1:11" x14ac:dyDescent="0.25">
      <c r="A617" s="103" t="s">
        <v>828</v>
      </c>
      <c r="B617" s="103" t="s">
        <v>88</v>
      </c>
      <c r="C617" s="103" t="s">
        <v>89</v>
      </c>
      <c r="D617" s="103" t="s">
        <v>416</v>
      </c>
      <c r="E617" s="111"/>
      <c r="F617" s="103" t="s">
        <v>417</v>
      </c>
      <c r="G617" s="103" t="s">
        <v>180</v>
      </c>
      <c r="H617" s="103" t="s">
        <v>648</v>
      </c>
      <c r="I617" s="103" t="s">
        <v>92</v>
      </c>
      <c r="J617" s="215">
        <v>-243.86</v>
      </c>
      <c r="K617" s="216" t="s">
        <v>88</v>
      </c>
    </row>
    <row r="618" spans="1:11" x14ac:dyDescent="0.25">
      <c r="A618" s="103" t="s">
        <v>829</v>
      </c>
      <c r="B618" s="103" t="s">
        <v>88</v>
      </c>
      <c r="C618" s="103" t="s">
        <v>89</v>
      </c>
      <c r="D618" s="103" t="s">
        <v>416</v>
      </c>
      <c r="E618" s="103" t="s">
        <v>417</v>
      </c>
      <c r="F618" s="103" t="s">
        <v>417</v>
      </c>
      <c r="G618" s="103" t="s">
        <v>180</v>
      </c>
      <c r="H618" s="103" t="s">
        <v>648</v>
      </c>
      <c r="I618" s="103" t="s">
        <v>92</v>
      </c>
      <c r="J618" s="215">
        <v>364.15</v>
      </c>
      <c r="K618" s="216" t="s">
        <v>88</v>
      </c>
    </row>
    <row r="619" spans="1:11" x14ac:dyDescent="0.25">
      <c r="A619" s="103" t="s">
        <v>829</v>
      </c>
      <c r="B619" s="103" t="s">
        <v>88</v>
      </c>
      <c r="C619" s="103" t="s">
        <v>89</v>
      </c>
      <c r="D619" s="103" t="s">
        <v>416</v>
      </c>
      <c r="E619" s="111"/>
      <c r="F619" s="103" t="s">
        <v>417</v>
      </c>
      <c r="G619" s="103" t="s">
        <v>180</v>
      </c>
      <c r="H619" s="103" t="s">
        <v>648</v>
      </c>
      <c r="I619" s="103" t="s">
        <v>92</v>
      </c>
      <c r="J619" s="215">
        <v>-307.48</v>
      </c>
      <c r="K619" s="216" t="s">
        <v>88</v>
      </c>
    </row>
    <row r="620" spans="1:11" x14ac:dyDescent="0.25">
      <c r="A620" s="103" t="s">
        <v>825</v>
      </c>
      <c r="B620" s="103" t="s">
        <v>88</v>
      </c>
      <c r="C620" s="103" t="s">
        <v>89</v>
      </c>
      <c r="D620" s="103" t="s">
        <v>416</v>
      </c>
      <c r="E620" s="103" t="s">
        <v>417</v>
      </c>
      <c r="F620" s="103" t="s">
        <v>417</v>
      </c>
      <c r="G620" s="103" t="s">
        <v>180</v>
      </c>
      <c r="H620" s="103" t="s">
        <v>648</v>
      </c>
      <c r="I620" s="103" t="s">
        <v>92</v>
      </c>
      <c r="J620" s="215">
        <v>5030.82</v>
      </c>
      <c r="K620" s="216" t="s">
        <v>88</v>
      </c>
    </row>
    <row r="621" spans="1:11" x14ac:dyDescent="0.25">
      <c r="A621" s="103" t="s">
        <v>825</v>
      </c>
      <c r="B621" s="103" t="s">
        <v>88</v>
      </c>
      <c r="C621" s="103" t="s">
        <v>89</v>
      </c>
      <c r="D621" s="103" t="s">
        <v>416</v>
      </c>
      <c r="E621" s="111"/>
      <c r="F621" s="103" t="s">
        <v>417</v>
      </c>
      <c r="G621" s="103" t="s">
        <v>180</v>
      </c>
      <c r="H621" s="103" t="s">
        <v>648</v>
      </c>
      <c r="I621" s="103" t="s">
        <v>92</v>
      </c>
      <c r="J621" s="215">
        <v>-3001.58</v>
      </c>
      <c r="K621" s="216" t="s">
        <v>88</v>
      </c>
    </row>
    <row r="622" spans="1:11" x14ac:dyDescent="0.25">
      <c r="A622" s="103" t="s">
        <v>826</v>
      </c>
      <c r="B622" s="103" t="s">
        <v>88</v>
      </c>
      <c r="C622" s="103" t="s">
        <v>89</v>
      </c>
      <c r="D622" s="103" t="s">
        <v>416</v>
      </c>
      <c r="E622" s="103" t="s">
        <v>417</v>
      </c>
      <c r="F622" s="103" t="s">
        <v>417</v>
      </c>
      <c r="G622" s="103" t="s">
        <v>180</v>
      </c>
      <c r="H622" s="103" t="s">
        <v>648</v>
      </c>
      <c r="I622" s="103" t="s">
        <v>92</v>
      </c>
      <c r="J622" s="215">
        <v>1158.31</v>
      </c>
      <c r="K622" s="216" t="s">
        <v>88</v>
      </c>
    </row>
    <row r="623" spans="1:11" x14ac:dyDescent="0.25">
      <c r="A623" s="103" t="s">
        <v>826</v>
      </c>
      <c r="B623" s="103" t="s">
        <v>88</v>
      </c>
      <c r="C623" s="103" t="s">
        <v>89</v>
      </c>
      <c r="D623" s="103" t="s">
        <v>416</v>
      </c>
      <c r="E623" s="111"/>
      <c r="F623" s="103" t="s">
        <v>417</v>
      </c>
      <c r="G623" s="103" t="s">
        <v>180</v>
      </c>
      <c r="H623" s="103" t="s">
        <v>648</v>
      </c>
      <c r="I623" s="103" t="s">
        <v>92</v>
      </c>
      <c r="J623" s="215">
        <v>-1153.68</v>
      </c>
      <c r="K623" s="216" t="s">
        <v>88</v>
      </c>
    </row>
    <row r="624" spans="1:11" x14ac:dyDescent="0.25">
      <c r="A624" s="103" t="s">
        <v>830</v>
      </c>
      <c r="B624" s="103" t="s">
        <v>88</v>
      </c>
      <c r="C624" s="103" t="s">
        <v>89</v>
      </c>
      <c r="D624" s="103" t="s">
        <v>416</v>
      </c>
      <c r="E624" s="103" t="s">
        <v>417</v>
      </c>
      <c r="F624" s="103" t="s">
        <v>417</v>
      </c>
      <c r="G624" s="103" t="s">
        <v>192</v>
      </c>
      <c r="H624" s="103" t="s">
        <v>316</v>
      </c>
      <c r="I624" s="103" t="s">
        <v>92</v>
      </c>
      <c r="J624" s="215">
        <v>29.81</v>
      </c>
      <c r="K624" s="216" t="s">
        <v>88</v>
      </c>
    </row>
    <row r="625" spans="1:11" x14ac:dyDescent="0.25">
      <c r="A625" s="103" t="s">
        <v>829</v>
      </c>
      <c r="B625" s="103" t="s">
        <v>88</v>
      </c>
      <c r="C625" s="103" t="s">
        <v>89</v>
      </c>
      <c r="D625" s="103" t="s">
        <v>416</v>
      </c>
      <c r="E625" s="103" t="s">
        <v>417</v>
      </c>
      <c r="F625" s="103" t="s">
        <v>417</v>
      </c>
      <c r="G625" s="103" t="s">
        <v>192</v>
      </c>
      <c r="H625" s="103" t="s">
        <v>316</v>
      </c>
      <c r="I625" s="103" t="s">
        <v>92</v>
      </c>
      <c r="J625" s="215">
        <v>29.81</v>
      </c>
      <c r="K625" s="216" t="s">
        <v>88</v>
      </c>
    </row>
    <row r="626" spans="1:11" x14ac:dyDescent="0.25">
      <c r="A626" s="103" t="s">
        <v>825</v>
      </c>
      <c r="B626" s="103" t="s">
        <v>88</v>
      </c>
      <c r="C626" s="103" t="s">
        <v>89</v>
      </c>
      <c r="D626" s="103" t="s">
        <v>416</v>
      </c>
      <c r="E626" s="103" t="s">
        <v>417</v>
      </c>
      <c r="F626" s="103" t="s">
        <v>417</v>
      </c>
      <c r="G626" s="103" t="s">
        <v>192</v>
      </c>
      <c r="H626" s="103" t="s">
        <v>316</v>
      </c>
      <c r="I626" s="103" t="s">
        <v>92</v>
      </c>
      <c r="J626" s="215">
        <v>4092.12</v>
      </c>
      <c r="K626" s="216" t="s">
        <v>88</v>
      </c>
    </row>
    <row r="627" spans="1:11" x14ac:dyDescent="0.25">
      <c r="A627" s="103" t="s">
        <v>825</v>
      </c>
      <c r="B627" s="103" t="s">
        <v>88</v>
      </c>
      <c r="C627" s="103" t="s">
        <v>89</v>
      </c>
      <c r="D627" s="103" t="s">
        <v>416</v>
      </c>
      <c r="E627" s="111"/>
      <c r="F627" s="103" t="s">
        <v>417</v>
      </c>
      <c r="G627" s="103" t="s">
        <v>192</v>
      </c>
      <c r="H627" s="103" t="s">
        <v>316</v>
      </c>
      <c r="I627" s="103" t="s">
        <v>92</v>
      </c>
      <c r="J627" s="215">
        <v>-131.34</v>
      </c>
      <c r="K627" s="216" t="s">
        <v>88</v>
      </c>
    </row>
    <row r="628" spans="1:11" x14ac:dyDescent="0.25">
      <c r="A628" s="103" t="s">
        <v>828</v>
      </c>
      <c r="B628" s="103" t="s">
        <v>88</v>
      </c>
      <c r="C628" s="103" t="s">
        <v>89</v>
      </c>
      <c r="D628" s="103" t="s">
        <v>416</v>
      </c>
      <c r="E628" s="103" t="s">
        <v>417</v>
      </c>
      <c r="F628" s="103" t="s">
        <v>417</v>
      </c>
      <c r="G628" s="103" t="s">
        <v>177</v>
      </c>
      <c r="H628" s="103" t="s">
        <v>317</v>
      </c>
      <c r="I628" s="103" t="s">
        <v>92</v>
      </c>
      <c r="J628" s="215">
        <v>54.62</v>
      </c>
      <c r="K628" s="216" t="s">
        <v>88</v>
      </c>
    </row>
    <row r="629" spans="1:11" x14ac:dyDescent="0.25">
      <c r="A629" s="103" t="s">
        <v>825</v>
      </c>
      <c r="B629" s="103" t="s">
        <v>88</v>
      </c>
      <c r="C629" s="103" t="s">
        <v>89</v>
      </c>
      <c r="D629" s="103" t="s">
        <v>416</v>
      </c>
      <c r="E629" s="103" t="s">
        <v>417</v>
      </c>
      <c r="F629" s="103" t="s">
        <v>417</v>
      </c>
      <c r="G629" s="103" t="s">
        <v>177</v>
      </c>
      <c r="H629" s="103" t="s">
        <v>317</v>
      </c>
      <c r="I629" s="103" t="s">
        <v>92</v>
      </c>
      <c r="J629" s="215">
        <v>2514.4499999999998</v>
      </c>
      <c r="K629" s="216" t="s">
        <v>88</v>
      </c>
    </row>
    <row r="630" spans="1:11" x14ac:dyDescent="0.25">
      <c r="A630" s="103" t="s">
        <v>826</v>
      </c>
      <c r="B630" s="103" t="s">
        <v>88</v>
      </c>
      <c r="C630" s="103" t="s">
        <v>89</v>
      </c>
      <c r="D630" s="103" t="s">
        <v>416</v>
      </c>
      <c r="E630" s="103" t="s">
        <v>417</v>
      </c>
      <c r="F630" s="103" t="s">
        <v>417</v>
      </c>
      <c r="G630" s="103" t="s">
        <v>177</v>
      </c>
      <c r="H630" s="103" t="s">
        <v>317</v>
      </c>
      <c r="I630" s="103" t="s">
        <v>92</v>
      </c>
      <c r="J630" s="215">
        <v>609.62</v>
      </c>
      <c r="K630" s="216" t="s">
        <v>88</v>
      </c>
    </row>
    <row r="631" spans="1:11" x14ac:dyDescent="0.25">
      <c r="A631" s="103" t="s">
        <v>828</v>
      </c>
      <c r="B631" s="103" t="s">
        <v>88</v>
      </c>
      <c r="C631" s="103" t="s">
        <v>89</v>
      </c>
      <c r="D631" s="103" t="s">
        <v>416</v>
      </c>
      <c r="E631" s="103" t="s">
        <v>417</v>
      </c>
      <c r="F631" s="103" t="s">
        <v>417</v>
      </c>
      <c r="G631" s="103" t="s">
        <v>652</v>
      </c>
      <c r="H631" s="103" t="s">
        <v>653</v>
      </c>
      <c r="I631" s="103" t="s">
        <v>92</v>
      </c>
      <c r="J631" s="215">
        <v>28.37</v>
      </c>
      <c r="K631" s="216" t="s">
        <v>88</v>
      </c>
    </row>
    <row r="632" spans="1:11" x14ac:dyDescent="0.25">
      <c r="A632" s="103" t="s">
        <v>829</v>
      </c>
      <c r="B632" s="103" t="s">
        <v>88</v>
      </c>
      <c r="C632" s="103" t="s">
        <v>89</v>
      </c>
      <c r="D632" s="103" t="s">
        <v>416</v>
      </c>
      <c r="E632" s="103" t="s">
        <v>417</v>
      </c>
      <c r="F632" s="103" t="s">
        <v>417</v>
      </c>
      <c r="G632" s="103" t="s">
        <v>652</v>
      </c>
      <c r="H632" s="103" t="s">
        <v>653</v>
      </c>
      <c r="I632" s="103" t="s">
        <v>92</v>
      </c>
      <c r="J632" s="215">
        <v>56.74</v>
      </c>
      <c r="K632" s="216" t="s">
        <v>88</v>
      </c>
    </row>
    <row r="633" spans="1:11" x14ac:dyDescent="0.25">
      <c r="A633" s="103" t="s">
        <v>825</v>
      </c>
      <c r="B633" s="103" t="s">
        <v>88</v>
      </c>
      <c r="C633" s="103" t="s">
        <v>89</v>
      </c>
      <c r="D633" s="103" t="s">
        <v>416</v>
      </c>
      <c r="E633" s="103" t="s">
        <v>417</v>
      </c>
      <c r="F633" s="103" t="s">
        <v>417</v>
      </c>
      <c r="G633" s="103" t="s">
        <v>652</v>
      </c>
      <c r="H633" s="103" t="s">
        <v>653</v>
      </c>
      <c r="I633" s="103" t="s">
        <v>92</v>
      </c>
      <c r="J633" s="215">
        <v>453.88</v>
      </c>
      <c r="K633" s="216" t="s">
        <v>88</v>
      </c>
    </row>
    <row r="634" spans="1:11" x14ac:dyDescent="0.25">
      <c r="A634" s="103" t="s">
        <v>825</v>
      </c>
      <c r="B634" s="103" t="s">
        <v>88</v>
      </c>
      <c r="C634" s="103" t="s">
        <v>89</v>
      </c>
      <c r="D634" s="103" t="s">
        <v>416</v>
      </c>
      <c r="E634" s="103" t="s">
        <v>417</v>
      </c>
      <c r="F634" s="103" t="s">
        <v>417</v>
      </c>
      <c r="G634" s="103" t="s">
        <v>462</v>
      </c>
      <c r="H634" s="103" t="s">
        <v>463</v>
      </c>
      <c r="I634" s="103" t="s">
        <v>92</v>
      </c>
      <c r="J634" s="215">
        <v>1295.93</v>
      </c>
      <c r="K634" s="216" t="s">
        <v>88</v>
      </c>
    </row>
    <row r="635" spans="1:11" x14ac:dyDescent="0.25">
      <c r="A635" s="103" t="s">
        <v>826</v>
      </c>
      <c r="B635" s="103" t="s">
        <v>88</v>
      </c>
      <c r="C635" s="103" t="s">
        <v>89</v>
      </c>
      <c r="D635" s="103" t="s">
        <v>416</v>
      </c>
      <c r="E635" s="103" t="s">
        <v>417</v>
      </c>
      <c r="F635" s="103" t="s">
        <v>417</v>
      </c>
      <c r="G635" s="103" t="s">
        <v>462</v>
      </c>
      <c r="H635" s="103" t="s">
        <v>463</v>
      </c>
      <c r="I635" s="103" t="s">
        <v>92</v>
      </c>
      <c r="J635" s="215">
        <v>1655.58</v>
      </c>
      <c r="K635" s="216" t="s">
        <v>88</v>
      </c>
    </row>
    <row r="636" spans="1:11" x14ac:dyDescent="0.25">
      <c r="A636" s="103" t="s">
        <v>827</v>
      </c>
      <c r="B636" s="103" t="s">
        <v>88</v>
      </c>
      <c r="C636" s="103" t="s">
        <v>89</v>
      </c>
      <c r="D636" s="103" t="s">
        <v>416</v>
      </c>
      <c r="E636" s="103" t="s">
        <v>417</v>
      </c>
      <c r="F636" s="103" t="s">
        <v>417</v>
      </c>
      <c r="G636" s="103" t="s">
        <v>153</v>
      </c>
      <c r="H636" s="103" t="s">
        <v>318</v>
      </c>
      <c r="I636" s="103" t="s">
        <v>92</v>
      </c>
      <c r="J636" s="215">
        <v>90781.77</v>
      </c>
      <c r="K636" s="216" t="s">
        <v>88</v>
      </c>
    </row>
    <row r="637" spans="1:11" x14ac:dyDescent="0.25">
      <c r="A637" s="103" t="s">
        <v>830</v>
      </c>
      <c r="B637" s="103" t="s">
        <v>88</v>
      </c>
      <c r="C637" s="103" t="s">
        <v>89</v>
      </c>
      <c r="D637" s="103" t="s">
        <v>416</v>
      </c>
      <c r="E637" s="103" t="s">
        <v>417</v>
      </c>
      <c r="F637" s="103" t="s">
        <v>417</v>
      </c>
      <c r="G637" s="103" t="s">
        <v>153</v>
      </c>
      <c r="H637" s="103" t="s">
        <v>318</v>
      </c>
      <c r="I637" s="103" t="s">
        <v>92</v>
      </c>
      <c r="J637" s="215">
        <v>85135.12</v>
      </c>
      <c r="K637" s="216" t="s">
        <v>88</v>
      </c>
    </row>
    <row r="638" spans="1:11" x14ac:dyDescent="0.25">
      <c r="A638" s="103" t="s">
        <v>828</v>
      </c>
      <c r="B638" s="103" t="s">
        <v>88</v>
      </c>
      <c r="C638" s="103" t="s">
        <v>89</v>
      </c>
      <c r="D638" s="103" t="s">
        <v>416</v>
      </c>
      <c r="E638" s="103" t="s">
        <v>417</v>
      </c>
      <c r="F638" s="103" t="s">
        <v>417</v>
      </c>
      <c r="G638" s="103" t="s">
        <v>153</v>
      </c>
      <c r="H638" s="103" t="s">
        <v>318</v>
      </c>
      <c r="I638" s="103" t="s">
        <v>92</v>
      </c>
      <c r="J638" s="215">
        <v>86098.53</v>
      </c>
      <c r="K638" s="216" t="s">
        <v>88</v>
      </c>
    </row>
    <row r="639" spans="1:11" x14ac:dyDescent="0.25">
      <c r="A639" s="103" t="s">
        <v>829</v>
      </c>
      <c r="B639" s="103" t="s">
        <v>88</v>
      </c>
      <c r="C639" s="103" t="s">
        <v>89</v>
      </c>
      <c r="D639" s="103" t="s">
        <v>416</v>
      </c>
      <c r="E639" s="103" t="s">
        <v>417</v>
      </c>
      <c r="F639" s="103" t="s">
        <v>417</v>
      </c>
      <c r="G639" s="103" t="s">
        <v>153</v>
      </c>
      <c r="H639" s="103" t="s">
        <v>318</v>
      </c>
      <c r="I639" s="103" t="s">
        <v>92</v>
      </c>
      <c r="J639" s="215">
        <v>95822.32</v>
      </c>
      <c r="K639" s="216" t="s">
        <v>88</v>
      </c>
    </row>
    <row r="640" spans="1:11" x14ac:dyDescent="0.25">
      <c r="A640" s="103" t="s">
        <v>825</v>
      </c>
      <c r="B640" s="103" t="s">
        <v>88</v>
      </c>
      <c r="C640" s="103" t="s">
        <v>89</v>
      </c>
      <c r="D640" s="103" t="s">
        <v>416</v>
      </c>
      <c r="E640" s="103" t="s">
        <v>417</v>
      </c>
      <c r="F640" s="103" t="s">
        <v>417</v>
      </c>
      <c r="G640" s="103" t="s">
        <v>153</v>
      </c>
      <c r="H640" s="103" t="s">
        <v>318</v>
      </c>
      <c r="I640" s="103" t="s">
        <v>92</v>
      </c>
      <c r="J640" s="215">
        <v>142818.22</v>
      </c>
      <c r="K640" s="216" t="s">
        <v>88</v>
      </c>
    </row>
    <row r="641" spans="1:11" x14ac:dyDescent="0.25">
      <c r="A641" s="103" t="s">
        <v>826</v>
      </c>
      <c r="B641" s="103" t="s">
        <v>88</v>
      </c>
      <c r="C641" s="103" t="s">
        <v>89</v>
      </c>
      <c r="D641" s="103" t="s">
        <v>416</v>
      </c>
      <c r="E641" s="103" t="s">
        <v>417</v>
      </c>
      <c r="F641" s="103" t="s">
        <v>417</v>
      </c>
      <c r="G641" s="103" t="s">
        <v>153</v>
      </c>
      <c r="H641" s="103" t="s">
        <v>318</v>
      </c>
      <c r="I641" s="103" t="s">
        <v>92</v>
      </c>
      <c r="J641" s="215">
        <v>86837.35</v>
      </c>
      <c r="K641" s="216" t="s">
        <v>88</v>
      </c>
    </row>
    <row r="642" spans="1:11" x14ac:dyDescent="0.25">
      <c r="A642" s="103" t="s">
        <v>827</v>
      </c>
      <c r="B642" s="103" t="s">
        <v>88</v>
      </c>
      <c r="C642" s="103" t="s">
        <v>89</v>
      </c>
      <c r="D642" s="103" t="s">
        <v>416</v>
      </c>
      <c r="E642" s="103" t="s">
        <v>417</v>
      </c>
      <c r="F642" s="103" t="s">
        <v>417</v>
      </c>
      <c r="G642" s="103" t="s">
        <v>96</v>
      </c>
      <c r="H642" s="103" t="s">
        <v>319</v>
      </c>
      <c r="I642" s="103" t="s">
        <v>92</v>
      </c>
      <c r="J642" s="215">
        <v>18851.12</v>
      </c>
      <c r="K642" s="216" t="s">
        <v>88</v>
      </c>
    </row>
    <row r="643" spans="1:11" x14ac:dyDescent="0.25">
      <c r="A643" s="103" t="s">
        <v>830</v>
      </c>
      <c r="B643" s="103" t="s">
        <v>88</v>
      </c>
      <c r="C643" s="103" t="s">
        <v>89</v>
      </c>
      <c r="D643" s="103" t="s">
        <v>416</v>
      </c>
      <c r="E643" s="103" t="s">
        <v>417</v>
      </c>
      <c r="F643" s="103" t="s">
        <v>417</v>
      </c>
      <c r="G643" s="103" t="s">
        <v>96</v>
      </c>
      <c r="H643" s="103" t="s">
        <v>319</v>
      </c>
      <c r="I643" s="103" t="s">
        <v>92</v>
      </c>
      <c r="J643" s="215">
        <v>17434.13</v>
      </c>
      <c r="K643" s="216" t="s">
        <v>88</v>
      </c>
    </row>
    <row r="644" spans="1:11" x14ac:dyDescent="0.25">
      <c r="A644" s="103" t="s">
        <v>828</v>
      </c>
      <c r="B644" s="103" t="s">
        <v>88</v>
      </c>
      <c r="C644" s="103" t="s">
        <v>89</v>
      </c>
      <c r="D644" s="103" t="s">
        <v>416</v>
      </c>
      <c r="E644" s="103" t="s">
        <v>417</v>
      </c>
      <c r="F644" s="103" t="s">
        <v>417</v>
      </c>
      <c r="G644" s="103" t="s">
        <v>96</v>
      </c>
      <c r="H644" s="103" t="s">
        <v>319</v>
      </c>
      <c r="I644" s="103" t="s">
        <v>92</v>
      </c>
      <c r="J644" s="215">
        <v>19091.93</v>
      </c>
      <c r="K644" s="216" t="s">
        <v>88</v>
      </c>
    </row>
    <row r="645" spans="1:11" x14ac:dyDescent="0.25">
      <c r="A645" s="103" t="s">
        <v>829</v>
      </c>
      <c r="B645" s="103" t="s">
        <v>88</v>
      </c>
      <c r="C645" s="103" t="s">
        <v>89</v>
      </c>
      <c r="D645" s="103" t="s">
        <v>416</v>
      </c>
      <c r="E645" s="103" t="s">
        <v>417</v>
      </c>
      <c r="F645" s="103" t="s">
        <v>417</v>
      </c>
      <c r="G645" s="103" t="s">
        <v>96</v>
      </c>
      <c r="H645" s="103" t="s">
        <v>319</v>
      </c>
      <c r="I645" s="103" t="s">
        <v>92</v>
      </c>
      <c r="J645" s="215">
        <v>19721.97</v>
      </c>
      <c r="K645" s="216" t="s">
        <v>88</v>
      </c>
    </row>
    <row r="646" spans="1:11" x14ac:dyDescent="0.25">
      <c r="A646" s="103" t="s">
        <v>825</v>
      </c>
      <c r="B646" s="103" t="s">
        <v>88</v>
      </c>
      <c r="C646" s="103" t="s">
        <v>89</v>
      </c>
      <c r="D646" s="103" t="s">
        <v>416</v>
      </c>
      <c r="E646" s="103" t="s">
        <v>417</v>
      </c>
      <c r="F646" s="103" t="s">
        <v>417</v>
      </c>
      <c r="G646" s="103" t="s">
        <v>96</v>
      </c>
      <c r="H646" s="103" t="s">
        <v>319</v>
      </c>
      <c r="I646" s="103" t="s">
        <v>92</v>
      </c>
      <c r="J646" s="215">
        <v>27856.92</v>
      </c>
      <c r="K646" s="216" t="s">
        <v>88</v>
      </c>
    </row>
    <row r="647" spans="1:11" x14ac:dyDescent="0.25">
      <c r="A647" s="103" t="s">
        <v>826</v>
      </c>
      <c r="B647" s="103" t="s">
        <v>88</v>
      </c>
      <c r="C647" s="103" t="s">
        <v>89</v>
      </c>
      <c r="D647" s="103" t="s">
        <v>416</v>
      </c>
      <c r="E647" s="103" t="s">
        <v>417</v>
      </c>
      <c r="F647" s="103" t="s">
        <v>417</v>
      </c>
      <c r="G647" s="103" t="s">
        <v>96</v>
      </c>
      <c r="H647" s="103" t="s">
        <v>319</v>
      </c>
      <c r="I647" s="103" t="s">
        <v>92</v>
      </c>
      <c r="J647" s="215">
        <v>20265.25</v>
      </c>
      <c r="K647" s="216" t="s">
        <v>88</v>
      </c>
    </row>
    <row r="648" spans="1:11" x14ac:dyDescent="0.25">
      <c r="A648" s="103" t="s">
        <v>825</v>
      </c>
      <c r="B648" s="103" t="s">
        <v>88</v>
      </c>
      <c r="C648" s="103" t="s">
        <v>89</v>
      </c>
      <c r="D648" s="103" t="s">
        <v>416</v>
      </c>
      <c r="E648" s="103" t="s">
        <v>417</v>
      </c>
      <c r="F648" s="103" t="s">
        <v>417</v>
      </c>
      <c r="G648" s="103" t="s">
        <v>191</v>
      </c>
      <c r="H648" s="103" t="s">
        <v>320</v>
      </c>
      <c r="I648" s="103" t="s">
        <v>92</v>
      </c>
      <c r="J648" s="215">
        <v>809.26</v>
      </c>
      <c r="K648" s="216" t="s">
        <v>88</v>
      </c>
    </row>
    <row r="649" spans="1:11" x14ac:dyDescent="0.25">
      <c r="A649" s="103" t="s">
        <v>829</v>
      </c>
      <c r="B649" s="103" t="s">
        <v>88</v>
      </c>
      <c r="C649" s="103" t="s">
        <v>89</v>
      </c>
      <c r="D649" s="103" t="s">
        <v>416</v>
      </c>
      <c r="E649" s="103" t="s">
        <v>417</v>
      </c>
      <c r="F649" s="103" t="s">
        <v>417</v>
      </c>
      <c r="G649" s="103" t="s">
        <v>190</v>
      </c>
      <c r="H649" s="103" t="s">
        <v>321</v>
      </c>
      <c r="I649" s="103" t="s">
        <v>92</v>
      </c>
      <c r="J649" s="215">
        <v>222.12</v>
      </c>
      <c r="K649" s="216" t="s">
        <v>88</v>
      </c>
    </row>
    <row r="650" spans="1:11" x14ac:dyDescent="0.25">
      <c r="A650" s="103" t="s">
        <v>825</v>
      </c>
      <c r="B650" s="103" t="s">
        <v>88</v>
      </c>
      <c r="C650" s="103" t="s">
        <v>89</v>
      </c>
      <c r="D650" s="103" t="s">
        <v>416</v>
      </c>
      <c r="E650" s="103" t="s">
        <v>417</v>
      </c>
      <c r="F650" s="103" t="s">
        <v>417</v>
      </c>
      <c r="G650" s="103" t="s">
        <v>190</v>
      </c>
      <c r="H650" s="103" t="s">
        <v>321</v>
      </c>
      <c r="I650" s="103" t="s">
        <v>92</v>
      </c>
      <c r="J650" s="215">
        <v>222.12</v>
      </c>
      <c r="K650" s="216" t="s">
        <v>88</v>
      </c>
    </row>
    <row r="651" spans="1:11" x14ac:dyDescent="0.25">
      <c r="A651" s="103" t="s">
        <v>825</v>
      </c>
      <c r="B651" s="103" t="s">
        <v>88</v>
      </c>
      <c r="C651" s="103" t="s">
        <v>89</v>
      </c>
      <c r="D651" s="103" t="s">
        <v>416</v>
      </c>
      <c r="E651" s="103" t="s">
        <v>417</v>
      </c>
      <c r="F651" s="103" t="s">
        <v>417</v>
      </c>
      <c r="G651" s="103" t="s">
        <v>166</v>
      </c>
      <c r="H651" s="103" t="s">
        <v>322</v>
      </c>
      <c r="I651" s="103" t="s">
        <v>92</v>
      </c>
      <c r="J651" s="215">
        <v>4817.8</v>
      </c>
      <c r="K651" s="216" t="s">
        <v>88</v>
      </c>
    </row>
    <row r="652" spans="1:11" x14ac:dyDescent="0.25">
      <c r="A652" s="103" t="s">
        <v>825</v>
      </c>
      <c r="B652" s="103" t="s">
        <v>88</v>
      </c>
      <c r="C652" s="103" t="s">
        <v>89</v>
      </c>
      <c r="D652" s="103" t="s">
        <v>416</v>
      </c>
      <c r="E652" s="111"/>
      <c r="F652" s="103" t="s">
        <v>417</v>
      </c>
      <c r="G652" s="103" t="s">
        <v>166</v>
      </c>
      <c r="H652" s="103" t="s">
        <v>322</v>
      </c>
      <c r="I652" s="103" t="s">
        <v>92</v>
      </c>
      <c r="J652" s="215">
        <v>-381.07</v>
      </c>
      <c r="K652" s="216" t="s">
        <v>88</v>
      </c>
    </row>
    <row r="653" spans="1:11" x14ac:dyDescent="0.25">
      <c r="A653" s="103" t="s">
        <v>826</v>
      </c>
      <c r="B653" s="103" t="s">
        <v>88</v>
      </c>
      <c r="C653" s="103" t="s">
        <v>89</v>
      </c>
      <c r="D653" s="103" t="s">
        <v>416</v>
      </c>
      <c r="E653" s="103" t="s">
        <v>417</v>
      </c>
      <c r="F653" s="103" t="s">
        <v>417</v>
      </c>
      <c r="G653" s="103" t="s">
        <v>166</v>
      </c>
      <c r="H653" s="103" t="s">
        <v>322</v>
      </c>
      <c r="I653" s="103" t="s">
        <v>92</v>
      </c>
      <c r="J653" s="215">
        <v>325.79000000000002</v>
      </c>
      <c r="K653" s="216" t="s">
        <v>88</v>
      </c>
    </row>
    <row r="654" spans="1:11" x14ac:dyDescent="0.25">
      <c r="A654" s="103" t="s">
        <v>830</v>
      </c>
      <c r="B654" s="103" t="s">
        <v>88</v>
      </c>
      <c r="C654" s="103" t="s">
        <v>89</v>
      </c>
      <c r="D654" s="103" t="s">
        <v>416</v>
      </c>
      <c r="E654" s="103" t="s">
        <v>417</v>
      </c>
      <c r="F654" s="103" t="s">
        <v>417</v>
      </c>
      <c r="G654" s="103" t="s">
        <v>623</v>
      </c>
      <c r="H654" s="103" t="s">
        <v>624</v>
      </c>
      <c r="I654" s="103" t="s">
        <v>92</v>
      </c>
      <c r="J654" s="215">
        <v>74.040000000000006</v>
      </c>
      <c r="K654" s="216" t="s">
        <v>88</v>
      </c>
    </row>
    <row r="655" spans="1:11" x14ac:dyDescent="0.25">
      <c r="A655" s="103" t="s">
        <v>828</v>
      </c>
      <c r="B655" s="103" t="s">
        <v>88</v>
      </c>
      <c r="C655" s="103" t="s">
        <v>89</v>
      </c>
      <c r="D655" s="103" t="s">
        <v>416</v>
      </c>
      <c r="E655" s="103" t="s">
        <v>417</v>
      </c>
      <c r="F655" s="103" t="s">
        <v>417</v>
      </c>
      <c r="G655" s="103" t="s">
        <v>623</v>
      </c>
      <c r="H655" s="103" t="s">
        <v>624</v>
      </c>
      <c r="I655" s="103" t="s">
        <v>92</v>
      </c>
      <c r="J655" s="215">
        <v>37.020000000000003</v>
      </c>
      <c r="K655" s="216" t="s">
        <v>88</v>
      </c>
    </row>
    <row r="656" spans="1:11" x14ac:dyDescent="0.25">
      <c r="A656" s="103" t="s">
        <v>829</v>
      </c>
      <c r="B656" s="103" t="s">
        <v>88</v>
      </c>
      <c r="C656" s="103" t="s">
        <v>89</v>
      </c>
      <c r="D656" s="103" t="s">
        <v>416</v>
      </c>
      <c r="E656" s="103" t="s">
        <v>417</v>
      </c>
      <c r="F656" s="103" t="s">
        <v>417</v>
      </c>
      <c r="G656" s="103" t="s">
        <v>623</v>
      </c>
      <c r="H656" s="103" t="s">
        <v>624</v>
      </c>
      <c r="I656" s="103" t="s">
        <v>92</v>
      </c>
      <c r="J656" s="215">
        <v>74.040000000000006</v>
      </c>
      <c r="K656" s="216" t="s">
        <v>88</v>
      </c>
    </row>
    <row r="657" spans="1:11" x14ac:dyDescent="0.25">
      <c r="A657" s="103" t="s">
        <v>825</v>
      </c>
      <c r="B657" s="103" t="s">
        <v>88</v>
      </c>
      <c r="C657" s="103" t="s">
        <v>89</v>
      </c>
      <c r="D657" s="103" t="s">
        <v>416</v>
      </c>
      <c r="E657" s="103" t="s">
        <v>417</v>
      </c>
      <c r="F657" s="103" t="s">
        <v>417</v>
      </c>
      <c r="G657" s="103" t="s">
        <v>623</v>
      </c>
      <c r="H657" s="103" t="s">
        <v>624</v>
      </c>
      <c r="I657" s="103" t="s">
        <v>92</v>
      </c>
      <c r="J657" s="215">
        <v>74.040000000000006</v>
      </c>
      <c r="K657" s="216" t="s">
        <v>88</v>
      </c>
    </row>
    <row r="658" spans="1:11" x14ac:dyDescent="0.25">
      <c r="A658" s="103" t="s">
        <v>827</v>
      </c>
      <c r="B658" s="103" t="s">
        <v>88</v>
      </c>
      <c r="C658" s="103" t="s">
        <v>89</v>
      </c>
      <c r="D658" s="103" t="s">
        <v>416</v>
      </c>
      <c r="E658" s="111"/>
      <c r="F658" s="103" t="s">
        <v>417</v>
      </c>
      <c r="G658" s="103" t="s">
        <v>621</v>
      </c>
      <c r="H658" s="103" t="s">
        <v>622</v>
      </c>
      <c r="I658" s="103" t="s">
        <v>92</v>
      </c>
      <c r="J658" s="215">
        <v>31.56</v>
      </c>
      <c r="K658" s="216" t="s">
        <v>88</v>
      </c>
    </row>
    <row r="659" spans="1:11" x14ac:dyDescent="0.25">
      <c r="A659" s="103" t="s">
        <v>830</v>
      </c>
      <c r="B659" s="103" t="s">
        <v>88</v>
      </c>
      <c r="C659" s="103" t="s">
        <v>89</v>
      </c>
      <c r="D659" s="103" t="s">
        <v>416</v>
      </c>
      <c r="E659" s="111"/>
      <c r="F659" s="103" t="s">
        <v>417</v>
      </c>
      <c r="G659" s="103" t="s">
        <v>621</v>
      </c>
      <c r="H659" s="103" t="s">
        <v>622</v>
      </c>
      <c r="I659" s="103" t="s">
        <v>92</v>
      </c>
      <c r="J659" s="215">
        <v>566.38</v>
      </c>
      <c r="K659" s="216" t="s">
        <v>88</v>
      </c>
    </row>
    <row r="660" spans="1:11" x14ac:dyDescent="0.25">
      <c r="A660" s="103" t="s">
        <v>828</v>
      </c>
      <c r="B660" s="103" t="s">
        <v>88</v>
      </c>
      <c r="C660" s="103" t="s">
        <v>89</v>
      </c>
      <c r="D660" s="103" t="s">
        <v>416</v>
      </c>
      <c r="E660" s="111"/>
      <c r="F660" s="103" t="s">
        <v>417</v>
      </c>
      <c r="G660" s="103" t="s">
        <v>621</v>
      </c>
      <c r="H660" s="103" t="s">
        <v>622</v>
      </c>
      <c r="I660" s="103" t="s">
        <v>92</v>
      </c>
      <c r="J660" s="215">
        <v>70.94</v>
      </c>
      <c r="K660" s="216" t="s">
        <v>88</v>
      </c>
    </row>
    <row r="661" spans="1:11" x14ac:dyDescent="0.25">
      <c r="A661" s="103" t="s">
        <v>829</v>
      </c>
      <c r="B661" s="103" t="s">
        <v>88</v>
      </c>
      <c r="C661" s="103" t="s">
        <v>89</v>
      </c>
      <c r="D661" s="103" t="s">
        <v>416</v>
      </c>
      <c r="E661" s="111"/>
      <c r="F661" s="103" t="s">
        <v>417</v>
      </c>
      <c r="G661" s="103" t="s">
        <v>621</v>
      </c>
      <c r="H661" s="103" t="s">
        <v>622</v>
      </c>
      <c r="I661" s="103" t="s">
        <v>92</v>
      </c>
      <c r="J661" s="215">
        <v>180.76</v>
      </c>
      <c r="K661" s="216" t="s">
        <v>88</v>
      </c>
    </row>
    <row r="662" spans="1:11" x14ac:dyDescent="0.25">
      <c r="A662" s="103" t="s">
        <v>825</v>
      </c>
      <c r="B662" s="103" t="s">
        <v>88</v>
      </c>
      <c r="C662" s="103" t="s">
        <v>89</v>
      </c>
      <c r="D662" s="103" t="s">
        <v>416</v>
      </c>
      <c r="E662" s="111"/>
      <c r="F662" s="103" t="s">
        <v>417</v>
      </c>
      <c r="G662" s="103" t="s">
        <v>621</v>
      </c>
      <c r="H662" s="103" t="s">
        <v>622</v>
      </c>
      <c r="I662" s="103" t="s">
        <v>92</v>
      </c>
      <c r="J662" s="215">
        <v>63.17</v>
      </c>
      <c r="K662" s="216" t="s">
        <v>88</v>
      </c>
    </row>
    <row r="663" spans="1:11" x14ac:dyDescent="0.25">
      <c r="A663" s="103" t="s">
        <v>826</v>
      </c>
      <c r="B663" s="103" t="s">
        <v>88</v>
      </c>
      <c r="C663" s="103" t="s">
        <v>89</v>
      </c>
      <c r="D663" s="103" t="s">
        <v>416</v>
      </c>
      <c r="E663" s="111"/>
      <c r="F663" s="103" t="s">
        <v>417</v>
      </c>
      <c r="G663" s="103" t="s">
        <v>621</v>
      </c>
      <c r="H663" s="103" t="s">
        <v>622</v>
      </c>
      <c r="I663" s="103" t="s">
        <v>92</v>
      </c>
      <c r="J663" s="215">
        <v>55.28</v>
      </c>
      <c r="K663" s="216" t="s">
        <v>88</v>
      </c>
    </row>
    <row r="664" spans="1:11" x14ac:dyDescent="0.25">
      <c r="A664" s="103" t="s">
        <v>827</v>
      </c>
      <c r="B664" s="103" t="s">
        <v>88</v>
      </c>
      <c r="C664" s="103" t="s">
        <v>89</v>
      </c>
      <c r="D664" s="103" t="s">
        <v>416</v>
      </c>
      <c r="E664" s="103" t="s">
        <v>417</v>
      </c>
      <c r="F664" s="103" t="s">
        <v>417</v>
      </c>
      <c r="G664" s="103" t="s">
        <v>118</v>
      </c>
      <c r="H664" s="103" t="s">
        <v>323</v>
      </c>
      <c r="I664" s="103" t="s">
        <v>92</v>
      </c>
      <c r="J664" s="215">
        <v>52677.29</v>
      </c>
      <c r="K664" s="216" t="s">
        <v>88</v>
      </c>
    </row>
    <row r="665" spans="1:11" x14ac:dyDescent="0.25">
      <c r="A665" s="103" t="s">
        <v>827</v>
      </c>
      <c r="B665" s="103" t="s">
        <v>88</v>
      </c>
      <c r="C665" s="103" t="s">
        <v>89</v>
      </c>
      <c r="D665" s="103" t="s">
        <v>416</v>
      </c>
      <c r="E665" s="111"/>
      <c r="F665" s="103" t="s">
        <v>417</v>
      </c>
      <c r="G665" s="103" t="s">
        <v>118</v>
      </c>
      <c r="H665" s="103" t="s">
        <v>323</v>
      </c>
      <c r="I665" s="103" t="s">
        <v>92</v>
      </c>
      <c r="J665" s="215">
        <v>-63.12</v>
      </c>
      <c r="K665" s="216" t="s">
        <v>88</v>
      </c>
    </row>
    <row r="666" spans="1:11" x14ac:dyDescent="0.25">
      <c r="A666" s="103" t="s">
        <v>830</v>
      </c>
      <c r="B666" s="103" t="s">
        <v>88</v>
      </c>
      <c r="C666" s="103" t="s">
        <v>89</v>
      </c>
      <c r="D666" s="103" t="s">
        <v>416</v>
      </c>
      <c r="E666" s="103" t="s">
        <v>417</v>
      </c>
      <c r="F666" s="103" t="s">
        <v>417</v>
      </c>
      <c r="G666" s="103" t="s">
        <v>118</v>
      </c>
      <c r="H666" s="103" t="s">
        <v>323</v>
      </c>
      <c r="I666" s="103" t="s">
        <v>92</v>
      </c>
      <c r="J666" s="215">
        <v>37753.21</v>
      </c>
      <c r="K666" s="216" t="s">
        <v>88</v>
      </c>
    </row>
    <row r="667" spans="1:11" x14ac:dyDescent="0.25">
      <c r="A667" s="103" t="s">
        <v>830</v>
      </c>
      <c r="B667" s="103" t="s">
        <v>88</v>
      </c>
      <c r="C667" s="103" t="s">
        <v>89</v>
      </c>
      <c r="D667" s="103" t="s">
        <v>416</v>
      </c>
      <c r="E667" s="111"/>
      <c r="F667" s="103" t="s">
        <v>417</v>
      </c>
      <c r="G667" s="103" t="s">
        <v>118</v>
      </c>
      <c r="H667" s="103" t="s">
        <v>323</v>
      </c>
      <c r="I667" s="103" t="s">
        <v>92</v>
      </c>
      <c r="J667" s="215">
        <v>-1132.77</v>
      </c>
      <c r="K667" s="216" t="s">
        <v>88</v>
      </c>
    </row>
    <row r="668" spans="1:11" x14ac:dyDescent="0.25">
      <c r="A668" s="103" t="s">
        <v>828</v>
      </c>
      <c r="B668" s="103" t="s">
        <v>88</v>
      </c>
      <c r="C668" s="103" t="s">
        <v>89</v>
      </c>
      <c r="D668" s="103" t="s">
        <v>416</v>
      </c>
      <c r="E668" s="103" t="s">
        <v>417</v>
      </c>
      <c r="F668" s="103" t="s">
        <v>417</v>
      </c>
      <c r="G668" s="103" t="s">
        <v>118</v>
      </c>
      <c r="H668" s="103" t="s">
        <v>323</v>
      </c>
      <c r="I668" s="103" t="s">
        <v>92</v>
      </c>
      <c r="J668" s="215">
        <v>41712.28</v>
      </c>
      <c r="K668" s="216" t="s">
        <v>88</v>
      </c>
    </row>
    <row r="669" spans="1:11" x14ac:dyDescent="0.25">
      <c r="A669" s="103" t="s">
        <v>828</v>
      </c>
      <c r="B669" s="103" t="s">
        <v>88</v>
      </c>
      <c r="C669" s="103" t="s">
        <v>89</v>
      </c>
      <c r="D669" s="103" t="s">
        <v>416</v>
      </c>
      <c r="E669" s="111"/>
      <c r="F669" s="103" t="s">
        <v>417</v>
      </c>
      <c r="G669" s="103" t="s">
        <v>118</v>
      </c>
      <c r="H669" s="103" t="s">
        <v>323</v>
      </c>
      <c r="I669" s="103" t="s">
        <v>92</v>
      </c>
      <c r="J669" s="215">
        <v>-141.87</v>
      </c>
      <c r="K669" s="216" t="s">
        <v>88</v>
      </c>
    </row>
    <row r="670" spans="1:11" x14ac:dyDescent="0.25">
      <c r="A670" s="103" t="s">
        <v>829</v>
      </c>
      <c r="B670" s="103" t="s">
        <v>88</v>
      </c>
      <c r="C670" s="103" t="s">
        <v>89</v>
      </c>
      <c r="D670" s="103" t="s">
        <v>416</v>
      </c>
      <c r="E670" s="103" t="s">
        <v>417</v>
      </c>
      <c r="F670" s="103" t="s">
        <v>417</v>
      </c>
      <c r="G670" s="103" t="s">
        <v>118</v>
      </c>
      <c r="H670" s="103" t="s">
        <v>323</v>
      </c>
      <c r="I670" s="103" t="s">
        <v>92</v>
      </c>
      <c r="J670" s="215">
        <v>47811.49</v>
      </c>
      <c r="K670" s="216" t="s">
        <v>88</v>
      </c>
    </row>
    <row r="671" spans="1:11" x14ac:dyDescent="0.25">
      <c r="A671" s="103" t="s">
        <v>829</v>
      </c>
      <c r="B671" s="103" t="s">
        <v>88</v>
      </c>
      <c r="C671" s="103" t="s">
        <v>89</v>
      </c>
      <c r="D671" s="103" t="s">
        <v>416</v>
      </c>
      <c r="E671" s="111"/>
      <c r="F671" s="103" t="s">
        <v>417</v>
      </c>
      <c r="G671" s="103" t="s">
        <v>118</v>
      </c>
      <c r="H671" s="103" t="s">
        <v>323</v>
      </c>
      <c r="I671" s="103" t="s">
        <v>92</v>
      </c>
      <c r="J671" s="215">
        <v>-361.52</v>
      </c>
      <c r="K671" s="216" t="s">
        <v>88</v>
      </c>
    </row>
    <row r="672" spans="1:11" x14ac:dyDescent="0.25">
      <c r="A672" s="103" t="s">
        <v>825</v>
      </c>
      <c r="B672" s="103" t="s">
        <v>88</v>
      </c>
      <c r="C672" s="103" t="s">
        <v>89</v>
      </c>
      <c r="D672" s="103" t="s">
        <v>416</v>
      </c>
      <c r="E672" s="103" t="s">
        <v>417</v>
      </c>
      <c r="F672" s="103" t="s">
        <v>417</v>
      </c>
      <c r="G672" s="103" t="s">
        <v>118</v>
      </c>
      <c r="H672" s="103" t="s">
        <v>323</v>
      </c>
      <c r="I672" s="103" t="s">
        <v>92</v>
      </c>
      <c r="J672" s="215">
        <v>82649.679999999993</v>
      </c>
      <c r="K672" s="216" t="s">
        <v>88</v>
      </c>
    </row>
    <row r="673" spans="1:11" x14ac:dyDescent="0.25">
      <c r="A673" s="103" t="s">
        <v>825</v>
      </c>
      <c r="B673" s="103" t="s">
        <v>88</v>
      </c>
      <c r="C673" s="103" t="s">
        <v>89</v>
      </c>
      <c r="D673" s="103" t="s">
        <v>416</v>
      </c>
      <c r="E673" s="111"/>
      <c r="F673" s="103" t="s">
        <v>417</v>
      </c>
      <c r="G673" s="103" t="s">
        <v>118</v>
      </c>
      <c r="H673" s="103" t="s">
        <v>323</v>
      </c>
      <c r="I673" s="103" t="s">
        <v>92</v>
      </c>
      <c r="J673" s="215">
        <v>-126.33</v>
      </c>
      <c r="K673" s="216" t="s">
        <v>88</v>
      </c>
    </row>
    <row r="674" spans="1:11" x14ac:dyDescent="0.25">
      <c r="A674" s="103" t="s">
        <v>826</v>
      </c>
      <c r="B674" s="103" t="s">
        <v>88</v>
      </c>
      <c r="C674" s="103" t="s">
        <v>89</v>
      </c>
      <c r="D674" s="103" t="s">
        <v>416</v>
      </c>
      <c r="E674" s="103" t="s">
        <v>417</v>
      </c>
      <c r="F674" s="103" t="s">
        <v>417</v>
      </c>
      <c r="G674" s="103" t="s">
        <v>118</v>
      </c>
      <c r="H674" s="103" t="s">
        <v>323</v>
      </c>
      <c r="I674" s="103" t="s">
        <v>92</v>
      </c>
      <c r="J674" s="215">
        <v>52151.62</v>
      </c>
      <c r="K674" s="216" t="s">
        <v>88</v>
      </c>
    </row>
    <row r="675" spans="1:11" x14ac:dyDescent="0.25">
      <c r="A675" s="103" t="s">
        <v>826</v>
      </c>
      <c r="B675" s="103" t="s">
        <v>88</v>
      </c>
      <c r="C675" s="103" t="s">
        <v>89</v>
      </c>
      <c r="D675" s="103" t="s">
        <v>416</v>
      </c>
      <c r="E675" s="111"/>
      <c r="F675" s="103" t="s">
        <v>417</v>
      </c>
      <c r="G675" s="103" t="s">
        <v>118</v>
      </c>
      <c r="H675" s="103" t="s">
        <v>323</v>
      </c>
      <c r="I675" s="103" t="s">
        <v>92</v>
      </c>
      <c r="J675" s="215">
        <v>-110.56</v>
      </c>
      <c r="K675" s="216" t="s">
        <v>88</v>
      </c>
    </row>
    <row r="676" spans="1:11" x14ac:dyDescent="0.25">
      <c r="A676" s="103" t="s">
        <v>827</v>
      </c>
      <c r="B676" s="103" t="s">
        <v>88</v>
      </c>
      <c r="C676" s="103" t="s">
        <v>89</v>
      </c>
      <c r="D676" s="103" t="s">
        <v>416</v>
      </c>
      <c r="E676" s="103" t="s">
        <v>417</v>
      </c>
      <c r="F676" s="103" t="s">
        <v>417</v>
      </c>
      <c r="G676" s="103" t="s">
        <v>164</v>
      </c>
      <c r="H676" s="103" t="s">
        <v>324</v>
      </c>
      <c r="I676" s="103" t="s">
        <v>92</v>
      </c>
      <c r="J676" s="215">
        <v>95.89</v>
      </c>
      <c r="K676" s="216" t="s">
        <v>88</v>
      </c>
    </row>
    <row r="677" spans="1:11" x14ac:dyDescent="0.25">
      <c r="A677" s="103" t="s">
        <v>825</v>
      </c>
      <c r="B677" s="103" t="s">
        <v>88</v>
      </c>
      <c r="C677" s="103" t="s">
        <v>89</v>
      </c>
      <c r="D677" s="103" t="s">
        <v>416</v>
      </c>
      <c r="E677" s="103" t="s">
        <v>417</v>
      </c>
      <c r="F677" s="103" t="s">
        <v>417</v>
      </c>
      <c r="G677" s="103" t="s">
        <v>164</v>
      </c>
      <c r="H677" s="103" t="s">
        <v>324</v>
      </c>
      <c r="I677" s="103" t="s">
        <v>92</v>
      </c>
      <c r="J677" s="215">
        <v>3694.62</v>
      </c>
      <c r="K677" s="216" t="s">
        <v>88</v>
      </c>
    </row>
    <row r="678" spans="1:11" x14ac:dyDescent="0.25">
      <c r="A678" s="103" t="s">
        <v>825</v>
      </c>
      <c r="B678" s="103" t="s">
        <v>88</v>
      </c>
      <c r="C678" s="103" t="s">
        <v>89</v>
      </c>
      <c r="D678" s="103" t="s">
        <v>416</v>
      </c>
      <c r="E678" s="111"/>
      <c r="F678" s="103" t="s">
        <v>417</v>
      </c>
      <c r="G678" s="103" t="s">
        <v>164</v>
      </c>
      <c r="H678" s="103" t="s">
        <v>324</v>
      </c>
      <c r="I678" s="103" t="s">
        <v>92</v>
      </c>
      <c r="J678" s="215">
        <v>-234.77</v>
      </c>
      <c r="K678" s="216" t="s">
        <v>88</v>
      </c>
    </row>
    <row r="679" spans="1:11" x14ac:dyDescent="0.25">
      <c r="A679" s="103" t="s">
        <v>826</v>
      </c>
      <c r="B679" s="103" t="s">
        <v>88</v>
      </c>
      <c r="C679" s="103" t="s">
        <v>89</v>
      </c>
      <c r="D679" s="103" t="s">
        <v>416</v>
      </c>
      <c r="E679" s="103" t="s">
        <v>417</v>
      </c>
      <c r="F679" s="103" t="s">
        <v>417</v>
      </c>
      <c r="G679" s="103" t="s">
        <v>164</v>
      </c>
      <c r="H679" s="103" t="s">
        <v>324</v>
      </c>
      <c r="I679" s="103" t="s">
        <v>92</v>
      </c>
      <c r="J679" s="215">
        <v>311.52999999999997</v>
      </c>
      <c r="K679" s="216" t="s">
        <v>88</v>
      </c>
    </row>
    <row r="680" spans="1:11" x14ac:dyDescent="0.25">
      <c r="A680" s="103" t="s">
        <v>827</v>
      </c>
      <c r="B680" s="103" t="s">
        <v>88</v>
      </c>
      <c r="C680" s="103" t="s">
        <v>89</v>
      </c>
      <c r="D680" s="103" t="s">
        <v>416</v>
      </c>
      <c r="E680" s="103" t="s">
        <v>417</v>
      </c>
      <c r="F680" s="103" t="s">
        <v>417</v>
      </c>
      <c r="G680" s="103" t="s">
        <v>182</v>
      </c>
      <c r="H680" s="103" t="s">
        <v>325</v>
      </c>
      <c r="I680" s="103" t="s">
        <v>92</v>
      </c>
      <c r="J680" s="215">
        <v>346.41</v>
      </c>
      <c r="K680" s="216" t="s">
        <v>88</v>
      </c>
    </row>
    <row r="681" spans="1:11" x14ac:dyDescent="0.25">
      <c r="A681" s="103" t="s">
        <v>825</v>
      </c>
      <c r="B681" s="103" t="s">
        <v>88</v>
      </c>
      <c r="C681" s="103" t="s">
        <v>89</v>
      </c>
      <c r="D681" s="103" t="s">
        <v>416</v>
      </c>
      <c r="E681" s="103" t="s">
        <v>417</v>
      </c>
      <c r="F681" s="103" t="s">
        <v>417</v>
      </c>
      <c r="G681" s="103" t="s">
        <v>182</v>
      </c>
      <c r="H681" s="103" t="s">
        <v>325</v>
      </c>
      <c r="I681" s="103" t="s">
        <v>92</v>
      </c>
      <c r="J681" s="215">
        <v>2011.02</v>
      </c>
      <c r="K681" s="216" t="s">
        <v>88</v>
      </c>
    </row>
    <row r="682" spans="1:11" x14ac:dyDescent="0.25">
      <c r="A682" s="103" t="s">
        <v>826</v>
      </c>
      <c r="B682" s="103" t="s">
        <v>88</v>
      </c>
      <c r="C682" s="103" t="s">
        <v>89</v>
      </c>
      <c r="D682" s="103" t="s">
        <v>416</v>
      </c>
      <c r="E682" s="103" t="s">
        <v>417</v>
      </c>
      <c r="F682" s="103" t="s">
        <v>417</v>
      </c>
      <c r="G682" s="103" t="s">
        <v>182</v>
      </c>
      <c r="H682" s="103" t="s">
        <v>325</v>
      </c>
      <c r="I682" s="103" t="s">
        <v>92</v>
      </c>
      <c r="J682" s="215">
        <v>243.91</v>
      </c>
      <c r="K682" s="216" t="s">
        <v>88</v>
      </c>
    </row>
    <row r="683" spans="1:11" x14ac:dyDescent="0.25">
      <c r="A683" s="103" t="s">
        <v>825</v>
      </c>
      <c r="B683" s="103" t="s">
        <v>88</v>
      </c>
      <c r="C683" s="103" t="s">
        <v>89</v>
      </c>
      <c r="D683" s="103" t="s">
        <v>416</v>
      </c>
      <c r="E683" s="103" t="s">
        <v>417</v>
      </c>
      <c r="F683" s="103" t="s">
        <v>417</v>
      </c>
      <c r="G683" s="103" t="s">
        <v>175</v>
      </c>
      <c r="H683" s="103" t="s">
        <v>326</v>
      </c>
      <c r="I683" s="103" t="s">
        <v>92</v>
      </c>
      <c r="J683" s="215">
        <v>1104.97</v>
      </c>
      <c r="K683" s="216" t="s">
        <v>88</v>
      </c>
    </row>
    <row r="684" spans="1:11" x14ac:dyDescent="0.25">
      <c r="A684" s="103" t="s">
        <v>827</v>
      </c>
      <c r="B684" s="103" t="s">
        <v>88</v>
      </c>
      <c r="C684" s="103" t="s">
        <v>89</v>
      </c>
      <c r="D684" s="103" t="s">
        <v>416</v>
      </c>
      <c r="E684" s="103" t="s">
        <v>417</v>
      </c>
      <c r="F684" s="103" t="s">
        <v>417</v>
      </c>
      <c r="G684" s="103" t="s">
        <v>163</v>
      </c>
      <c r="H684" s="103" t="s">
        <v>327</v>
      </c>
      <c r="I684" s="103" t="s">
        <v>92</v>
      </c>
      <c r="J684" s="215">
        <v>2386.11</v>
      </c>
      <c r="K684" s="216" t="s">
        <v>88</v>
      </c>
    </row>
    <row r="685" spans="1:11" x14ac:dyDescent="0.25">
      <c r="A685" s="103" t="s">
        <v>830</v>
      </c>
      <c r="B685" s="103" t="s">
        <v>88</v>
      </c>
      <c r="C685" s="103" t="s">
        <v>89</v>
      </c>
      <c r="D685" s="103" t="s">
        <v>416</v>
      </c>
      <c r="E685" s="103" t="s">
        <v>417</v>
      </c>
      <c r="F685" s="103" t="s">
        <v>417</v>
      </c>
      <c r="G685" s="103" t="s">
        <v>163</v>
      </c>
      <c r="H685" s="103" t="s">
        <v>327</v>
      </c>
      <c r="I685" s="103" t="s">
        <v>92</v>
      </c>
      <c r="J685" s="215">
        <v>4233.74</v>
      </c>
      <c r="K685" s="216" t="s">
        <v>88</v>
      </c>
    </row>
    <row r="686" spans="1:11" x14ac:dyDescent="0.25">
      <c r="A686" s="103" t="s">
        <v>828</v>
      </c>
      <c r="B686" s="103" t="s">
        <v>88</v>
      </c>
      <c r="C686" s="103" t="s">
        <v>89</v>
      </c>
      <c r="D686" s="103" t="s">
        <v>416</v>
      </c>
      <c r="E686" s="103" t="s">
        <v>417</v>
      </c>
      <c r="F686" s="103" t="s">
        <v>417</v>
      </c>
      <c r="G686" s="103" t="s">
        <v>163</v>
      </c>
      <c r="H686" s="103" t="s">
        <v>327</v>
      </c>
      <c r="I686" s="103" t="s">
        <v>92</v>
      </c>
      <c r="J686" s="215">
        <v>3584.33</v>
      </c>
      <c r="K686" s="216" t="s">
        <v>88</v>
      </c>
    </row>
    <row r="687" spans="1:11" x14ac:dyDescent="0.25">
      <c r="A687" s="103" t="s">
        <v>829</v>
      </c>
      <c r="B687" s="103" t="s">
        <v>88</v>
      </c>
      <c r="C687" s="103" t="s">
        <v>89</v>
      </c>
      <c r="D687" s="103" t="s">
        <v>416</v>
      </c>
      <c r="E687" s="103" t="s">
        <v>417</v>
      </c>
      <c r="F687" s="103" t="s">
        <v>417</v>
      </c>
      <c r="G687" s="103" t="s">
        <v>163</v>
      </c>
      <c r="H687" s="103" t="s">
        <v>327</v>
      </c>
      <c r="I687" s="103" t="s">
        <v>92</v>
      </c>
      <c r="J687" s="215">
        <v>2004.84</v>
      </c>
      <c r="K687" s="216" t="s">
        <v>88</v>
      </c>
    </row>
    <row r="688" spans="1:11" x14ac:dyDescent="0.25">
      <c r="A688" s="103" t="s">
        <v>825</v>
      </c>
      <c r="B688" s="103" t="s">
        <v>88</v>
      </c>
      <c r="C688" s="103" t="s">
        <v>89</v>
      </c>
      <c r="D688" s="103" t="s">
        <v>416</v>
      </c>
      <c r="E688" s="103" t="s">
        <v>417</v>
      </c>
      <c r="F688" s="103" t="s">
        <v>417</v>
      </c>
      <c r="G688" s="103" t="s">
        <v>163</v>
      </c>
      <c r="H688" s="103" t="s">
        <v>327</v>
      </c>
      <c r="I688" s="103" t="s">
        <v>92</v>
      </c>
      <c r="J688" s="215">
        <v>5799.01</v>
      </c>
      <c r="K688" s="216" t="s">
        <v>88</v>
      </c>
    </row>
    <row r="689" spans="1:11" x14ac:dyDescent="0.25">
      <c r="A689" s="103" t="s">
        <v>826</v>
      </c>
      <c r="B689" s="103" t="s">
        <v>88</v>
      </c>
      <c r="C689" s="103" t="s">
        <v>89</v>
      </c>
      <c r="D689" s="103" t="s">
        <v>416</v>
      </c>
      <c r="E689" s="103" t="s">
        <v>417</v>
      </c>
      <c r="F689" s="103" t="s">
        <v>417</v>
      </c>
      <c r="G689" s="103" t="s">
        <v>163</v>
      </c>
      <c r="H689" s="103" t="s">
        <v>327</v>
      </c>
      <c r="I689" s="103" t="s">
        <v>92</v>
      </c>
      <c r="J689" s="215">
        <v>2651.1</v>
      </c>
      <c r="K689" s="216" t="s">
        <v>88</v>
      </c>
    </row>
    <row r="690" spans="1:11" x14ac:dyDescent="0.25">
      <c r="A690" s="103" t="s">
        <v>825</v>
      </c>
      <c r="B690" s="103" t="s">
        <v>88</v>
      </c>
      <c r="C690" s="103" t="s">
        <v>89</v>
      </c>
      <c r="D690" s="103" t="s">
        <v>416</v>
      </c>
      <c r="E690" s="103" t="s">
        <v>417</v>
      </c>
      <c r="F690" s="103" t="s">
        <v>417</v>
      </c>
      <c r="G690" s="103" t="s">
        <v>183</v>
      </c>
      <c r="H690" s="103" t="s">
        <v>328</v>
      </c>
      <c r="I690" s="103" t="s">
        <v>92</v>
      </c>
      <c r="J690" s="215">
        <v>3000.07</v>
      </c>
      <c r="K690" s="216" t="s">
        <v>88</v>
      </c>
    </row>
    <row r="691" spans="1:11" x14ac:dyDescent="0.25">
      <c r="A691" s="103" t="s">
        <v>825</v>
      </c>
      <c r="B691" s="103" t="s">
        <v>88</v>
      </c>
      <c r="C691" s="103" t="s">
        <v>89</v>
      </c>
      <c r="D691" s="103" t="s">
        <v>416</v>
      </c>
      <c r="E691" s="103" t="s">
        <v>417</v>
      </c>
      <c r="F691" s="103" t="s">
        <v>417</v>
      </c>
      <c r="G691" s="103" t="s">
        <v>189</v>
      </c>
      <c r="H691" s="103" t="s">
        <v>329</v>
      </c>
      <c r="I691" s="103" t="s">
        <v>92</v>
      </c>
      <c r="J691" s="215">
        <v>3005.54</v>
      </c>
      <c r="K691" s="216" t="s">
        <v>88</v>
      </c>
    </row>
    <row r="692" spans="1:11" x14ac:dyDescent="0.25">
      <c r="A692" s="103" t="s">
        <v>825</v>
      </c>
      <c r="B692" s="103" t="s">
        <v>88</v>
      </c>
      <c r="C692" s="103" t="s">
        <v>89</v>
      </c>
      <c r="D692" s="103" t="s">
        <v>416</v>
      </c>
      <c r="E692" s="111"/>
      <c r="F692" s="103" t="s">
        <v>417</v>
      </c>
      <c r="G692" s="103" t="s">
        <v>189</v>
      </c>
      <c r="H692" s="103" t="s">
        <v>329</v>
      </c>
      <c r="I692" s="103" t="s">
        <v>92</v>
      </c>
      <c r="J692" s="215">
        <v>-89.63</v>
      </c>
      <c r="K692" s="216" t="s">
        <v>88</v>
      </c>
    </row>
    <row r="693" spans="1:11" x14ac:dyDescent="0.25">
      <c r="A693" s="103" t="s">
        <v>825</v>
      </c>
      <c r="B693" s="103" t="s">
        <v>88</v>
      </c>
      <c r="C693" s="103" t="s">
        <v>89</v>
      </c>
      <c r="D693" s="103" t="s">
        <v>416</v>
      </c>
      <c r="E693" s="103" t="s">
        <v>417</v>
      </c>
      <c r="F693" s="103" t="s">
        <v>417</v>
      </c>
      <c r="G693" s="103" t="s">
        <v>188</v>
      </c>
      <c r="H693" s="103" t="s">
        <v>330</v>
      </c>
      <c r="I693" s="103" t="s">
        <v>92</v>
      </c>
      <c r="J693" s="215">
        <v>2140.69</v>
      </c>
      <c r="K693" s="216" t="s">
        <v>88</v>
      </c>
    </row>
    <row r="694" spans="1:11" x14ac:dyDescent="0.25">
      <c r="A694" s="103" t="s">
        <v>830</v>
      </c>
      <c r="B694" s="103" t="s">
        <v>88</v>
      </c>
      <c r="C694" s="103" t="s">
        <v>89</v>
      </c>
      <c r="D694" s="103" t="s">
        <v>416</v>
      </c>
      <c r="E694" s="103" t="s">
        <v>417</v>
      </c>
      <c r="F694" s="103" t="s">
        <v>417</v>
      </c>
      <c r="G694" s="103" t="s">
        <v>112</v>
      </c>
      <c r="H694" s="103" t="s">
        <v>334</v>
      </c>
      <c r="I694" s="103" t="s">
        <v>92</v>
      </c>
      <c r="J694" s="215">
        <v>1147.78</v>
      </c>
      <c r="K694" s="216" t="s">
        <v>88</v>
      </c>
    </row>
    <row r="695" spans="1:11" x14ac:dyDescent="0.25">
      <c r="A695" s="103" t="s">
        <v>830</v>
      </c>
      <c r="B695" s="103" t="s">
        <v>88</v>
      </c>
      <c r="C695" s="103" t="s">
        <v>89</v>
      </c>
      <c r="D695" s="103" t="s">
        <v>416</v>
      </c>
      <c r="E695" s="111"/>
      <c r="F695" s="103" t="s">
        <v>417</v>
      </c>
      <c r="G695" s="103" t="s">
        <v>112</v>
      </c>
      <c r="H695" s="103" t="s">
        <v>334</v>
      </c>
      <c r="I695" s="103" t="s">
        <v>92</v>
      </c>
      <c r="J695" s="215">
        <v>-573.88</v>
      </c>
      <c r="K695" s="216" t="s">
        <v>88</v>
      </c>
    </row>
    <row r="696" spans="1:11" x14ac:dyDescent="0.25">
      <c r="A696" s="103" t="s">
        <v>829</v>
      </c>
      <c r="B696" s="103" t="s">
        <v>88</v>
      </c>
      <c r="C696" s="103" t="s">
        <v>89</v>
      </c>
      <c r="D696" s="103" t="s">
        <v>416</v>
      </c>
      <c r="E696" s="103" t="s">
        <v>417</v>
      </c>
      <c r="F696" s="103" t="s">
        <v>417</v>
      </c>
      <c r="G696" s="103" t="s">
        <v>112</v>
      </c>
      <c r="H696" s="103" t="s">
        <v>334</v>
      </c>
      <c r="I696" s="103" t="s">
        <v>92</v>
      </c>
      <c r="J696" s="215">
        <v>765.19</v>
      </c>
      <c r="K696" s="216" t="s">
        <v>88</v>
      </c>
    </row>
    <row r="697" spans="1:11" x14ac:dyDescent="0.25">
      <c r="A697" s="103" t="s">
        <v>829</v>
      </c>
      <c r="B697" s="103" t="s">
        <v>88</v>
      </c>
      <c r="C697" s="103" t="s">
        <v>89</v>
      </c>
      <c r="D697" s="103" t="s">
        <v>416</v>
      </c>
      <c r="E697" s="111"/>
      <c r="F697" s="103" t="s">
        <v>417</v>
      </c>
      <c r="G697" s="103" t="s">
        <v>112</v>
      </c>
      <c r="H697" s="103" t="s">
        <v>334</v>
      </c>
      <c r="I697" s="103" t="s">
        <v>92</v>
      </c>
      <c r="J697" s="215">
        <v>-382.59</v>
      </c>
      <c r="K697" s="216" t="s">
        <v>88</v>
      </c>
    </row>
    <row r="698" spans="1:11" x14ac:dyDescent="0.25">
      <c r="A698" s="103" t="s">
        <v>826</v>
      </c>
      <c r="B698" s="103" t="s">
        <v>88</v>
      </c>
      <c r="C698" s="103" t="s">
        <v>89</v>
      </c>
      <c r="D698" s="103" t="s">
        <v>416</v>
      </c>
      <c r="E698" s="103" t="s">
        <v>417</v>
      </c>
      <c r="F698" s="103" t="s">
        <v>417</v>
      </c>
      <c r="G698" s="103" t="s">
        <v>112</v>
      </c>
      <c r="H698" s="103" t="s">
        <v>334</v>
      </c>
      <c r="I698" s="103" t="s">
        <v>92</v>
      </c>
      <c r="J698" s="215">
        <v>1147.78</v>
      </c>
      <c r="K698" s="216" t="s">
        <v>88</v>
      </c>
    </row>
    <row r="699" spans="1:11" x14ac:dyDescent="0.25">
      <c r="A699" s="103" t="s">
        <v>826</v>
      </c>
      <c r="B699" s="103" t="s">
        <v>88</v>
      </c>
      <c r="C699" s="103" t="s">
        <v>89</v>
      </c>
      <c r="D699" s="103" t="s">
        <v>416</v>
      </c>
      <c r="E699" s="111"/>
      <c r="F699" s="103" t="s">
        <v>417</v>
      </c>
      <c r="G699" s="103" t="s">
        <v>112</v>
      </c>
      <c r="H699" s="103" t="s">
        <v>334</v>
      </c>
      <c r="I699" s="103" t="s">
        <v>92</v>
      </c>
      <c r="J699" s="215">
        <v>-573.88</v>
      </c>
      <c r="K699" s="216" t="s">
        <v>88</v>
      </c>
    </row>
    <row r="700" spans="1:11" x14ac:dyDescent="0.25">
      <c r="A700" s="103" t="s">
        <v>829</v>
      </c>
      <c r="B700" s="103" t="s">
        <v>88</v>
      </c>
      <c r="C700" s="103" t="s">
        <v>89</v>
      </c>
      <c r="D700" s="103" t="s">
        <v>416</v>
      </c>
      <c r="E700" s="103" t="s">
        <v>417</v>
      </c>
      <c r="F700" s="103" t="s">
        <v>417</v>
      </c>
      <c r="G700" s="103" t="s">
        <v>111</v>
      </c>
      <c r="H700" s="103" t="s">
        <v>469</v>
      </c>
      <c r="I700" s="103" t="s">
        <v>92</v>
      </c>
      <c r="J700" s="215">
        <v>9.67</v>
      </c>
      <c r="K700" s="216" t="s">
        <v>88</v>
      </c>
    </row>
    <row r="701" spans="1:11" x14ac:dyDescent="0.25">
      <c r="A701" s="103" t="s">
        <v>830</v>
      </c>
      <c r="B701" s="103" t="s">
        <v>88</v>
      </c>
      <c r="C701" s="103" t="s">
        <v>89</v>
      </c>
      <c r="D701" s="103" t="s">
        <v>416</v>
      </c>
      <c r="E701" s="103" t="s">
        <v>417</v>
      </c>
      <c r="F701" s="103" t="s">
        <v>417</v>
      </c>
      <c r="G701" s="103" t="s">
        <v>106</v>
      </c>
      <c r="H701" s="103" t="s">
        <v>482</v>
      </c>
      <c r="I701" s="103" t="s">
        <v>92</v>
      </c>
      <c r="J701" s="215">
        <v>8323.65</v>
      </c>
      <c r="K701" s="216" t="s">
        <v>88</v>
      </c>
    </row>
    <row r="702" spans="1:11" x14ac:dyDescent="0.25">
      <c r="A702" s="103" t="s">
        <v>830</v>
      </c>
      <c r="B702" s="103" t="s">
        <v>88</v>
      </c>
      <c r="C702" s="103" t="s">
        <v>89</v>
      </c>
      <c r="D702" s="103" t="s">
        <v>416</v>
      </c>
      <c r="E702" s="111"/>
      <c r="F702" s="103" t="s">
        <v>417</v>
      </c>
      <c r="G702" s="103" t="s">
        <v>106</v>
      </c>
      <c r="H702" s="103" t="s">
        <v>482</v>
      </c>
      <c r="I702" s="103" t="s">
        <v>92</v>
      </c>
      <c r="J702" s="215">
        <v>-4161.83</v>
      </c>
      <c r="K702" s="216" t="s">
        <v>88</v>
      </c>
    </row>
    <row r="703" spans="1:11" x14ac:dyDescent="0.25">
      <c r="A703" s="103" t="s">
        <v>829</v>
      </c>
      <c r="B703" s="103" t="s">
        <v>88</v>
      </c>
      <c r="C703" s="103" t="s">
        <v>89</v>
      </c>
      <c r="D703" s="103" t="s">
        <v>416</v>
      </c>
      <c r="E703" s="103" t="s">
        <v>417</v>
      </c>
      <c r="F703" s="103" t="s">
        <v>417</v>
      </c>
      <c r="G703" s="103" t="s">
        <v>106</v>
      </c>
      <c r="H703" s="103" t="s">
        <v>482</v>
      </c>
      <c r="I703" s="103" t="s">
        <v>92</v>
      </c>
      <c r="J703" s="215">
        <v>10593.74</v>
      </c>
      <c r="K703" s="216" t="s">
        <v>88</v>
      </c>
    </row>
    <row r="704" spans="1:11" x14ac:dyDescent="0.25">
      <c r="A704" s="103" t="s">
        <v>829</v>
      </c>
      <c r="B704" s="103" t="s">
        <v>88</v>
      </c>
      <c r="C704" s="103" t="s">
        <v>89</v>
      </c>
      <c r="D704" s="103" t="s">
        <v>416</v>
      </c>
      <c r="E704" s="111"/>
      <c r="F704" s="103" t="s">
        <v>417</v>
      </c>
      <c r="G704" s="103" t="s">
        <v>106</v>
      </c>
      <c r="H704" s="103" t="s">
        <v>482</v>
      </c>
      <c r="I704" s="103" t="s">
        <v>92</v>
      </c>
      <c r="J704" s="215">
        <v>-5296.86</v>
      </c>
      <c r="K704" s="216" t="s">
        <v>88</v>
      </c>
    </row>
    <row r="705" spans="1:11" x14ac:dyDescent="0.25">
      <c r="A705" s="103" t="s">
        <v>825</v>
      </c>
      <c r="B705" s="103" t="s">
        <v>88</v>
      </c>
      <c r="C705" s="103" t="s">
        <v>89</v>
      </c>
      <c r="D705" s="103" t="s">
        <v>416</v>
      </c>
      <c r="E705" s="103" t="s">
        <v>417</v>
      </c>
      <c r="F705" s="103" t="s">
        <v>417</v>
      </c>
      <c r="G705" s="103" t="s">
        <v>106</v>
      </c>
      <c r="H705" s="103" t="s">
        <v>482</v>
      </c>
      <c r="I705" s="103" t="s">
        <v>92</v>
      </c>
      <c r="J705" s="215">
        <v>13620.52</v>
      </c>
      <c r="K705" s="216" t="s">
        <v>88</v>
      </c>
    </row>
    <row r="706" spans="1:11" x14ac:dyDescent="0.25">
      <c r="A706" s="103" t="s">
        <v>825</v>
      </c>
      <c r="B706" s="103" t="s">
        <v>88</v>
      </c>
      <c r="C706" s="103" t="s">
        <v>89</v>
      </c>
      <c r="D706" s="103" t="s">
        <v>416</v>
      </c>
      <c r="E706" s="111"/>
      <c r="F706" s="103" t="s">
        <v>417</v>
      </c>
      <c r="G706" s="103" t="s">
        <v>106</v>
      </c>
      <c r="H706" s="103" t="s">
        <v>482</v>
      </c>
      <c r="I706" s="103" t="s">
        <v>92</v>
      </c>
      <c r="J706" s="215">
        <v>-6810.24</v>
      </c>
      <c r="K706" s="216" t="s">
        <v>88</v>
      </c>
    </row>
    <row r="707" spans="1:11" x14ac:dyDescent="0.25">
      <c r="A707" s="103" t="s">
        <v>826</v>
      </c>
      <c r="B707" s="103" t="s">
        <v>88</v>
      </c>
      <c r="C707" s="103" t="s">
        <v>89</v>
      </c>
      <c r="D707" s="103" t="s">
        <v>416</v>
      </c>
      <c r="E707" s="103" t="s">
        <v>417</v>
      </c>
      <c r="F707" s="103" t="s">
        <v>417</v>
      </c>
      <c r="G707" s="103" t="s">
        <v>106</v>
      </c>
      <c r="H707" s="103" t="s">
        <v>482</v>
      </c>
      <c r="I707" s="103" t="s">
        <v>92</v>
      </c>
      <c r="J707" s="215">
        <v>10593.74</v>
      </c>
      <c r="K707" s="216" t="s">
        <v>88</v>
      </c>
    </row>
    <row r="708" spans="1:11" x14ac:dyDescent="0.25">
      <c r="A708" s="103" t="s">
        <v>826</v>
      </c>
      <c r="B708" s="103" t="s">
        <v>88</v>
      </c>
      <c r="C708" s="103" t="s">
        <v>89</v>
      </c>
      <c r="D708" s="103" t="s">
        <v>416</v>
      </c>
      <c r="E708" s="111"/>
      <c r="F708" s="103" t="s">
        <v>417</v>
      </c>
      <c r="G708" s="103" t="s">
        <v>106</v>
      </c>
      <c r="H708" s="103" t="s">
        <v>482</v>
      </c>
      <c r="I708" s="103" t="s">
        <v>92</v>
      </c>
      <c r="J708" s="215">
        <v>-5296.88</v>
      </c>
      <c r="K708" s="216" t="s">
        <v>88</v>
      </c>
    </row>
    <row r="709" spans="1:11" x14ac:dyDescent="0.25">
      <c r="A709" s="103" t="s">
        <v>828</v>
      </c>
      <c r="B709" s="103" t="s">
        <v>88</v>
      </c>
      <c r="C709" s="103" t="s">
        <v>89</v>
      </c>
      <c r="D709" s="103" t="s">
        <v>416</v>
      </c>
      <c r="E709" s="103" t="s">
        <v>417</v>
      </c>
      <c r="F709" s="103" t="s">
        <v>417</v>
      </c>
      <c r="G709" s="103" t="s">
        <v>110</v>
      </c>
      <c r="H709" s="103" t="s">
        <v>424</v>
      </c>
      <c r="I709" s="103" t="s">
        <v>92</v>
      </c>
      <c r="J709" s="215">
        <v>3595.14</v>
      </c>
      <c r="K709" s="216" t="s">
        <v>88</v>
      </c>
    </row>
    <row r="710" spans="1:11" x14ac:dyDescent="0.25">
      <c r="A710" s="103" t="s">
        <v>828</v>
      </c>
      <c r="B710" s="103" t="s">
        <v>88</v>
      </c>
      <c r="C710" s="103" t="s">
        <v>89</v>
      </c>
      <c r="D710" s="103" t="s">
        <v>416</v>
      </c>
      <c r="E710" s="111"/>
      <c r="F710" s="103" t="s">
        <v>417</v>
      </c>
      <c r="G710" s="103" t="s">
        <v>110</v>
      </c>
      <c r="H710" s="103" t="s">
        <v>424</v>
      </c>
      <c r="I710" s="103" t="s">
        <v>92</v>
      </c>
      <c r="J710" s="215">
        <v>-1797.56</v>
      </c>
      <c r="K710" s="216" t="s">
        <v>88</v>
      </c>
    </row>
    <row r="711" spans="1:11" x14ac:dyDescent="0.25">
      <c r="A711" s="103" t="s">
        <v>827</v>
      </c>
      <c r="B711" s="103" t="s">
        <v>88</v>
      </c>
      <c r="C711" s="103" t="s">
        <v>89</v>
      </c>
      <c r="D711" s="103" t="s">
        <v>416</v>
      </c>
      <c r="E711" s="103" t="s">
        <v>417</v>
      </c>
      <c r="F711" s="103" t="s">
        <v>417</v>
      </c>
      <c r="G711" s="103" t="s">
        <v>104</v>
      </c>
      <c r="H711" s="103" t="s">
        <v>336</v>
      </c>
      <c r="I711" s="103" t="s">
        <v>92</v>
      </c>
      <c r="J711" s="215">
        <v>27917.83</v>
      </c>
      <c r="K711" s="216" t="s">
        <v>88</v>
      </c>
    </row>
    <row r="712" spans="1:11" x14ac:dyDescent="0.25">
      <c r="A712" s="103" t="s">
        <v>827</v>
      </c>
      <c r="B712" s="103" t="s">
        <v>88</v>
      </c>
      <c r="C712" s="103" t="s">
        <v>89</v>
      </c>
      <c r="D712" s="103" t="s">
        <v>416</v>
      </c>
      <c r="E712" s="111"/>
      <c r="F712" s="103" t="s">
        <v>417</v>
      </c>
      <c r="G712" s="103" t="s">
        <v>104</v>
      </c>
      <c r="H712" s="103" t="s">
        <v>336</v>
      </c>
      <c r="I712" s="103" t="s">
        <v>92</v>
      </c>
      <c r="J712" s="215">
        <v>-13958.89</v>
      </c>
      <c r="K712" s="216" t="s">
        <v>88</v>
      </c>
    </row>
    <row r="713" spans="1:11" x14ac:dyDescent="0.25">
      <c r="A713" s="103" t="s">
        <v>830</v>
      </c>
      <c r="B713" s="103" t="s">
        <v>88</v>
      </c>
      <c r="C713" s="103" t="s">
        <v>89</v>
      </c>
      <c r="D713" s="103" t="s">
        <v>416</v>
      </c>
      <c r="E713" s="103" t="s">
        <v>417</v>
      </c>
      <c r="F713" s="103" t="s">
        <v>417</v>
      </c>
      <c r="G713" s="103" t="s">
        <v>104</v>
      </c>
      <c r="H713" s="103" t="s">
        <v>336</v>
      </c>
      <c r="I713" s="103" t="s">
        <v>92</v>
      </c>
      <c r="J713" s="215">
        <v>26690.04</v>
      </c>
      <c r="K713" s="216" t="s">
        <v>88</v>
      </c>
    </row>
    <row r="714" spans="1:11" x14ac:dyDescent="0.25">
      <c r="A714" s="103" t="s">
        <v>830</v>
      </c>
      <c r="B714" s="103" t="s">
        <v>88</v>
      </c>
      <c r="C714" s="103" t="s">
        <v>89</v>
      </c>
      <c r="D714" s="103" t="s">
        <v>416</v>
      </c>
      <c r="E714" s="111"/>
      <c r="F714" s="103" t="s">
        <v>417</v>
      </c>
      <c r="G714" s="103" t="s">
        <v>104</v>
      </c>
      <c r="H714" s="103" t="s">
        <v>336</v>
      </c>
      <c r="I714" s="103" t="s">
        <v>92</v>
      </c>
      <c r="J714" s="215">
        <v>-13345</v>
      </c>
      <c r="K714" s="216" t="s">
        <v>88</v>
      </c>
    </row>
    <row r="715" spans="1:11" x14ac:dyDescent="0.25">
      <c r="A715" s="103" t="s">
        <v>828</v>
      </c>
      <c r="B715" s="103" t="s">
        <v>88</v>
      </c>
      <c r="C715" s="103" t="s">
        <v>89</v>
      </c>
      <c r="D715" s="103" t="s">
        <v>416</v>
      </c>
      <c r="E715" s="103" t="s">
        <v>417</v>
      </c>
      <c r="F715" s="103" t="s">
        <v>417</v>
      </c>
      <c r="G715" s="103" t="s">
        <v>104</v>
      </c>
      <c r="H715" s="103" t="s">
        <v>336</v>
      </c>
      <c r="I715" s="103" t="s">
        <v>92</v>
      </c>
      <c r="J715" s="215">
        <v>31646.93</v>
      </c>
      <c r="K715" s="216" t="s">
        <v>88</v>
      </c>
    </row>
    <row r="716" spans="1:11" x14ac:dyDescent="0.25">
      <c r="A716" s="103" t="s">
        <v>828</v>
      </c>
      <c r="B716" s="103" t="s">
        <v>88</v>
      </c>
      <c r="C716" s="103" t="s">
        <v>89</v>
      </c>
      <c r="D716" s="103" t="s">
        <v>416</v>
      </c>
      <c r="E716" s="111"/>
      <c r="F716" s="103" t="s">
        <v>417</v>
      </c>
      <c r="G716" s="103" t="s">
        <v>104</v>
      </c>
      <c r="H716" s="103" t="s">
        <v>336</v>
      </c>
      <c r="I716" s="103" t="s">
        <v>92</v>
      </c>
      <c r="J716" s="215">
        <v>-15823.45</v>
      </c>
      <c r="K716" s="216" t="s">
        <v>88</v>
      </c>
    </row>
    <row r="717" spans="1:11" x14ac:dyDescent="0.25">
      <c r="A717" s="103" t="s">
        <v>829</v>
      </c>
      <c r="B717" s="103" t="s">
        <v>88</v>
      </c>
      <c r="C717" s="103" t="s">
        <v>89</v>
      </c>
      <c r="D717" s="103" t="s">
        <v>416</v>
      </c>
      <c r="E717" s="103" t="s">
        <v>417</v>
      </c>
      <c r="F717" s="103" t="s">
        <v>417</v>
      </c>
      <c r="G717" s="103" t="s">
        <v>104</v>
      </c>
      <c r="H717" s="103" t="s">
        <v>336</v>
      </c>
      <c r="I717" s="103" t="s">
        <v>92</v>
      </c>
      <c r="J717" s="215">
        <v>24267.14</v>
      </c>
      <c r="K717" s="216" t="s">
        <v>88</v>
      </c>
    </row>
    <row r="718" spans="1:11" x14ac:dyDescent="0.25">
      <c r="A718" s="103" t="s">
        <v>829</v>
      </c>
      <c r="B718" s="103" t="s">
        <v>88</v>
      </c>
      <c r="C718" s="103" t="s">
        <v>89</v>
      </c>
      <c r="D718" s="103" t="s">
        <v>416</v>
      </c>
      <c r="E718" s="111"/>
      <c r="F718" s="103" t="s">
        <v>417</v>
      </c>
      <c r="G718" s="103" t="s">
        <v>104</v>
      </c>
      <c r="H718" s="103" t="s">
        <v>336</v>
      </c>
      <c r="I718" s="103" t="s">
        <v>92</v>
      </c>
      <c r="J718" s="215">
        <v>-12133.56</v>
      </c>
      <c r="K718" s="216" t="s">
        <v>88</v>
      </c>
    </row>
    <row r="719" spans="1:11" x14ac:dyDescent="0.25">
      <c r="A719" s="103" t="s">
        <v>825</v>
      </c>
      <c r="B719" s="103" t="s">
        <v>88</v>
      </c>
      <c r="C719" s="103" t="s">
        <v>89</v>
      </c>
      <c r="D719" s="103" t="s">
        <v>416</v>
      </c>
      <c r="E719" s="103" t="s">
        <v>417</v>
      </c>
      <c r="F719" s="103" t="s">
        <v>417</v>
      </c>
      <c r="G719" s="103" t="s">
        <v>104</v>
      </c>
      <c r="H719" s="103" t="s">
        <v>336</v>
      </c>
      <c r="I719" s="103" t="s">
        <v>92</v>
      </c>
      <c r="J719" s="215">
        <v>47071.08</v>
      </c>
      <c r="K719" s="216" t="s">
        <v>88</v>
      </c>
    </row>
    <row r="720" spans="1:11" x14ac:dyDescent="0.25">
      <c r="A720" s="103" t="s">
        <v>825</v>
      </c>
      <c r="B720" s="103" t="s">
        <v>88</v>
      </c>
      <c r="C720" s="103" t="s">
        <v>89</v>
      </c>
      <c r="D720" s="103" t="s">
        <v>416</v>
      </c>
      <c r="E720" s="111"/>
      <c r="F720" s="103" t="s">
        <v>417</v>
      </c>
      <c r="G720" s="103" t="s">
        <v>104</v>
      </c>
      <c r="H720" s="103" t="s">
        <v>336</v>
      </c>
      <c r="I720" s="103" t="s">
        <v>92</v>
      </c>
      <c r="J720" s="215">
        <v>-23535.5</v>
      </c>
      <c r="K720" s="216" t="s">
        <v>88</v>
      </c>
    </row>
    <row r="721" spans="1:11" x14ac:dyDescent="0.25">
      <c r="A721" s="103" t="s">
        <v>826</v>
      </c>
      <c r="B721" s="103" t="s">
        <v>88</v>
      </c>
      <c r="C721" s="103" t="s">
        <v>89</v>
      </c>
      <c r="D721" s="103" t="s">
        <v>416</v>
      </c>
      <c r="E721" s="103" t="s">
        <v>417</v>
      </c>
      <c r="F721" s="103" t="s">
        <v>417</v>
      </c>
      <c r="G721" s="103" t="s">
        <v>104</v>
      </c>
      <c r="H721" s="103" t="s">
        <v>336</v>
      </c>
      <c r="I721" s="103" t="s">
        <v>92</v>
      </c>
      <c r="J721" s="215">
        <v>30037.29</v>
      </c>
      <c r="K721" s="216" t="s">
        <v>88</v>
      </c>
    </row>
    <row r="722" spans="1:11" x14ac:dyDescent="0.25">
      <c r="A722" s="103" t="s">
        <v>826</v>
      </c>
      <c r="B722" s="103" t="s">
        <v>88</v>
      </c>
      <c r="C722" s="103" t="s">
        <v>89</v>
      </c>
      <c r="D722" s="103" t="s">
        <v>416</v>
      </c>
      <c r="E722" s="111"/>
      <c r="F722" s="103" t="s">
        <v>417</v>
      </c>
      <c r="G722" s="103" t="s">
        <v>104</v>
      </c>
      <c r="H722" s="103" t="s">
        <v>336</v>
      </c>
      <c r="I722" s="103" t="s">
        <v>92</v>
      </c>
      <c r="J722" s="215">
        <v>-15018.61</v>
      </c>
      <c r="K722" s="216" t="s">
        <v>88</v>
      </c>
    </row>
    <row r="723" spans="1:11" x14ac:dyDescent="0.25">
      <c r="A723" s="103" t="s">
        <v>827</v>
      </c>
      <c r="B723" s="103" t="s">
        <v>88</v>
      </c>
      <c r="C723" s="103" t="s">
        <v>89</v>
      </c>
      <c r="D723" s="103" t="s">
        <v>416</v>
      </c>
      <c r="E723" s="103" t="s">
        <v>417</v>
      </c>
      <c r="F723" s="103" t="s">
        <v>417</v>
      </c>
      <c r="G723" s="103" t="s">
        <v>103</v>
      </c>
      <c r="H723" s="103" t="s">
        <v>337</v>
      </c>
      <c r="I723" s="103" t="s">
        <v>92</v>
      </c>
      <c r="J723" s="215">
        <v>19485.25</v>
      </c>
      <c r="K723" s="216" t="s">
        <v>88</v>
      </c>
    </row>
    <row r="724" spans="1:11" x14ac:dyDescent="0.25">
      <c r="A724" s="103" t="s">
        <v>827</v>
      </c>
      <c r="B724" s="103" t="s">
        <v>88</v>
      </c>
      <c r="C724" s="103" t="s">
        <v>89</v>
      </c>
      <c r="D724" s="103" t="s">
        <v>416</v>
      </c>
      <c r="E724" s="111"/>
      <c r="F724" s="103" t="s">
        <v>417</v>
      </c>
      <c r="G724" s="103" t="s">
        <v>103</v>
      </c>
      <c r="H724" s="103" t="s">
        <v>337</v>
      </c>
      <c r="I724" s="103" t="s">
        <v>92</v>
      </c>
      <c r="J724" s="215">
        <v>-9742.61</v>
      </c>
      <c r="K724" s="216" t="s">
        <v>88</v>
      </c>
    </row>
    <row r="725" spans="1:11" x14ac:dyDescent="0.25">
      <c r="A725" s="103" t="s">
        <v>830</v>
      </c>
      <c r="B725" s="103" t="s">
        <v>88</v>
      </c>
      <c r="C725" s="103" t="s">
        <v>89</v>
      </c>
      <c r="D725" s="103" t="s">
        <v>416</v>
      </c>
      <c r="E725" s="103" t="s">
        <v>417</v>
      </c>
      <c r="F725" s="103" t="s">
        <v>417</v>
      </c>
      <c r="G725" s="103" t="s">
        <v>103</v>
      </c>
      <c r="H725" s="103" t="s">
        <v>337</v>
      </c>
      <c r="I725" s="103" t="s">
        <v>92</v>
      </c>
      <c r="J725" s="215">
        <v>12224.46</v>
      </c>
      <c r="K725" s="216" t="s">
        <v>88</v>
      </c>
    </row>
    <row r="726" spans="1:11" x14ac:dyDescent="0.25">
      <c r="A726" s="103" t="s">
        <v>830</v>
      </c>
      <c r="B726" s="103" t="s">
        <v>88</v>
      </c>
      <c r="C726" s="103" t="s">
        <v>89</v>
      </c>
      <c r="D726" s="103" t="s">
        <v>416</v>
      </c>
      <c r="E726" s="111"/>
      <c r="F726" s="103" t="s">
        <v>417</v>
      </c>
      <c r="G726" s="103" t="s">
        <v>103</v>
      </c>
      <c r="H726" s="103" t="s">
        <v>337</v>
      </c>
      <c r="I726" s="103" t="s">
        <v>92</v>
      </c>
      <c r="J726" s="215">
        <v>-6112.2</v>
      </c>
      <c r="K726" s="216" t="s">
        <v>88</v>
      </c>
    </row>
    <row r="727" spans="1:11" x14ac:dyDescent="0.25">
      <c r="A727" s="103" t="s">
        <v>828</v>
      </c>
      <c r="B727" s="103" t="s">
        <v>88</v>
      </c>
      <c r="C727" s="103" t="s">
        <v>89</v>
      </c>
      <c r="D727" s="103" t="s">
        <v>416</v>
      </c>
      <c r="E727" s="103" t="s">
        <v>417</v>
      </c>
      <c r="F727" s="103" t="s">
        <v>417</v>
      </c>
      <c r="G727" s="103" t="s">
        <v>103</v>
      </c>
      <c r="H727" s="103" t="s">
        <v>337</v>
      </c>
      <c r="I727" s="103" t="s">
        <v>92</v>
      </c>
      <c r="J727" s="215">
        <v>15519.48</v>
      </c>
      <c r="K727" s="216" t="s">
        <v>88</v>
      </c>
    </row>
    <row r="728" spans="1:11" x14ac:dyDescent="0.25">
      <c r="A728" s="103" t="s">
        <v>828</v>
      </c>
      <c r="B728" s="103" t="s">
        <v>88</v>
      </c>
      <c r="C728" s="103" t="s">
        <v>89</v>
      </c>
      <c r="D728" s="103" t="s">
        <v>416</v>
      </c>
      <c r="E728" s="111"/>
      <c r="F728" s="103" t="s">
        <v>417</v>
      </c>
      <c r="G728" s="103" t="s">
        <v>103</v>
      </c>
      <c r="H728" s="103" t="s">
        <v>337</v>
      </c>
      <c r="I728" s="103" t="s">
        <v>92</v>
      </c>
      <c r="J728" s="215">
        <v>-7759.72</v>
      </c>
      <c r="K728" s="216" t="s">
        <v>88</v>
      </c>
    </row>
    <row r="729" spans="1:11" x14ac:dyDescent="0.25">
      <c r="A729" s="103" t="s">
        <v>829</v>
      </c>
      <c r="B729" s="103" t="s">
        <v>88</v>
      </c>
      <c r="C729" s="103" t="s">
        <v>89</v>
      </c>
      <c r="D729" s="103" t="s">
        <v>416</v>
      </c>
      <c r="E729" s="103" t="s">
        <v>417</v>
      </c>
      <c r="F729" s="103" t="s">
        <v>417</v>
      </c>
      <c r="G729" s="103" t="s">
        <v>103</v>
      </c>
      <c r="H729" s="103" t="s">
        <v>337</v>
      </c>
      <c r="I729" s="103" t="s">
        <v>92</v>
      </c>
      <c r="J729" s="215">
        <v>17844.419999999998</v>
      </c>
      <c r="K729" s="216" t="s">
        <v>88</v>
      </c>
    </row>
    <row r="730" spans="1:11" x14ac:dyDescent="0.25">
      <c r="A730" s="103" t="s">
        <v>829</v>
      </c>
      <c r="B730" s="103" t="s">
        <v>88</v>
      </c>
      <c r="C730" s="103" t="s">
        <v>89</v>
      </c>
      <c r="D730" s="103" t="s">
        <v>416</v>
      </c>
      <c r="E730" s="111"/>
      <c r="F730" s="103" t="s">
        <v>417</v>
      </c>
      <c r="G730" s="103" t="s">
        <v>103</v>
      </c>
      <c r="H730" s="103" t="s">
        <v>337</v>
      </c>
      <c r="I730" s="103" t="s">
        <v>92</v>
      </c>
      <c r="J730" s="215">
        <v>-8858.01</v>
      </c>
      <c r="K730" s="216" t="s">
        <v>88</v>
      </c>
    </row>
    <row r="731" spans="1:11" x14ac:dyDescent="0.25">
      <c r="A731" s="103" t="s">
        <v>825</v>
      </c>
      <c r="B731" s="103" t="s">
        <v>88</v>
      </c>
      <c r="C731" s="103" t="s">
        <v>89</v>
      </c>
      <c r="D731" s="103" t="s">
        <v>416</v>
      </c>
      <c r="E731" s="103" t="s">
        <v>417</v>
      </c>
      <c r="F731" s="103" t="s">
        <v>417</v>
      </c>
      <c r="G731" s="103" t="s">
        <v>103</v>
      </c>
      <c r="H731" s="103" t="s">
        <v>337</v>
      </c>
      <c r="I731" s="103" t="s">
        <v>92</v>
      </c>
      <c r="J731" s="215">
        <v>27214.78</v>
      </c>
      <c r="K731" s="216" t="s">
        <v>88</v>
      </c>
    </row>
    <row r="732" spans="1:11" x14ac:dyDescent="0.25">
      <c r="A732" s="103" t="s">
        <v>825</v>
      </c>
      <c r="B732" s="103" t="s">
        <v>88</v>
      </c>
      <c r="C732" s="103" t="s">
        <v>89</v>
      </c>
      <c r="D732" s="103" t="s">
        <v>416</v>
      </c>
      <c r="E732" s="111"/>
      <c r="F732" s="103" t="s">
        <v>417</v>
      </c>
      <c r="G732" s="103" t="s">
        <v>103</v>
      </c>
      <c r="H732" s="103" t="s">
        <v>337</v>
      </c>
      <c r="I732" s="103" t="s">
        <v>92</v>
      </c>
      <c r="J732" s="215">
        <v>-13318.53</v>
      </c>
      <c r="K732" s="216" t="s">
        <v>88</v>
      </c>
    </row>
    <row r="733" spans="1:11" x14ac:dyDescent="0.25">
      <c r="A733" s="103" t="s">
        <v>826</v>
      </c>
      <c r="B733" s="103" t="s">
        <v>88</v>
      </c>
      <c r="C733" s="103" t="s">
        <v>89</v>
      </c>
      <c r="D733" s="103" t="s">
        <v>416</v>
      </c>
      <c r="E733" s="103" t="s">
        <v>417</v>
      </c>
      <c r="F733" s="103" t="s">
        <v>417</v>
      </c>
      <c r="G733" s="103" t="s">
        <v>103</v>
      </c>
      <c r="H733" s="103" t="s">
        <v>337</v>
      </c>
      <c r="I733" s="103" t="s">
        <v>92</v>
      </c>
      <c r="J733" s="215">
        <v>16011.37</v>
      </c>
      <c r="K733" s="216" t="s">
        <v>88</v>
      </c>
    </row>
    <row r="734" spans="1:11" x14ac:dyDescent="0.25">
      <c r="A734" s="103" t="s">
        <v>826</v>
      </c>
      <c r="B734" s="103" t="s">
        <v>88</v>
      </c>
      <c r="C734" s="103" t="s">
        <v>89</v>
      </c>
      <c r="D734" s="103" t="s">
        <v>416</v>
      </c>
      <c r="E734" s="111"/>
      <c r="F734" s="103" t="s">
        <v>417</v>
      </c>
      <c r="G734" s="103" t="s">
        <v>103</v>
      </c>
      <c r="H734" s="103" t="s">
        <v>337</v>
      </c>
      <c r="I734" s="103" t="s">
        <v>92</v>
      </c>
      <c r="J734" s="215">
        <v>-7937.3</v>
      </c>
      <c r="K734" s="216" t="s">
        <v>88</v>
      </c>
    </row>
    <row r="735" spans="1:11" x14ac:dyDescent="0.25">
      <c r="A735" s="103" t="s">
        <v>827</v>
      </c>
      <c r="B735" s="103" t="s">
        <v>88</v>
      </c>
      <c r="C735" s="103" t="s">
        <v>89</v>
      </c>
      <c r="D735" s="103" t="s">
        <v>416</v>
      </c>
      <c r="E735" s="103" t="s">
        <v>417</v>
      </c>
      <c r="F735" s="103" t="s">
        <v>417</v>
      </c>
      <c r="G735" s="103" t="s">
        <v>102</v>
      </c>
      <c r="H735" s="103" t="s">
        <v>338</v>
      </c>
      <c r="I735" s="103" t="s">
        <v>92</v>
      </c>
      <c r="J735" s="215">
        <v>7018.52</v>
      </c>
      <c r="K735" s="216" t="s">
        <v>88</v>
      </c>
    </row>
    <row r="736" spans="1:11" x14ac:dyDescent="0.25">
      <c r="A736" s="103" t="s">
        <v>827</v>
      </c>
      <c r="B736" s="103" t="s">
        <v>88</v>
      </c>
      <c r="C736" s="103" t="s">
        <v>89</v>
      </c>
      <c r="D736" s="103" t="s">
        <v>416</v>
      </c>
      <c r="E736" s="111"/>
      <c r="F736" s="103" t="s">
        <v>417</v>
      </c>
      <c r="G736" s="103" t="s">
        <v>102</v>
      </c>
      <c r="H736" s="103" t="s">
        <v>338</v>
      </c>
      <c r="I736" s="103" t="s">
        <v>92</v>
      </c>
      <c r="J736" s="215">
        <v>-3509.24</v>
      </c>
      <c r="K736" s="216" t="s">
        <v>88</v>
      </c>
    </row>
    <row r="737" spans="1:11" x14ac:dyDescent="0.25">
      <c r="A737" s="103" t="s">
        <v>830</v>
      </c>
      <c r="B737" s="103" t="s">
        <v>88</v>
      </c>
      <c r="C737" s="103" t="s">
        <v>89</v>
      </c>
      <c r="D737" s="103" t="s">
        <v>416</v>
      </c>
      <c r="E737" s="103" t="s">
        <v>417</v>
      </c>
      <c r="F737" s="103" t="s">
        <v>417</v>
      </c>
      <c r="G737" s="103" t="s">
        <v>102</v>
      </c>
      <c r="H737" s="103" t="s">
        <v>338</v>
      </c>
      <c r="I737" s="103" t="s">
        <v>92</v>
      </c>
      <c r="J737" s="215">
        <v>6423.89</v>
      </c>
      <c r="K737" s="216" t="s">
        <v>88</v>
      </c>
    </row>
    <row r="738" spans="1:11" x14ac:dyDescent="0.25">
      <c r="A738" s="103" t="s">
        <v>830</v>
      </c>
      <c r="B738" s="103" t="s">
        <v>88</v>
      </c>
      <c r="C738" s="103" t="s">
        <v>89</v>
      </c>
      <c r="D738" s="103" t="s">
        <v>416</v>
      </c>
      <c r="E738" s="111"/>
      <c r="F738" s="103" t="s">
        <v>417</v>
      </c>
      <c r="G738" s="103" t="s">
        <v>102</v>
      </c>
      <c r="H738" s="103" t="s">
        <v>338</v>
      </c>
      <c r="I738" s="103" t="s">
        <v>92</v>
      </c>
      <c r="J738" s="215">
        <v>-3211.93</v>
      </c>
      <c r="K738" s="216" t="s">
        <v>88</v>
      </c>
    </row>
    <row r="739" spans="1:11" x14ac:dyDescent="0.25">
      <c r="A739" s="103" t="s">
        <v>828</v>
      </c>
      <c r="B739" s="103" t="s">
        <v>88</v>
      </c>
      <c r="C739" s="103" t="s">
        <v>89</v>
      </c>
      <c r="D739" s="103" t="s">
        <v>416</v>
      </c>
      <c r="E739" s="103" t="s">
        <v>417</v>
      </c>
      <c r="F739" s="103" t="s">
        <v>417</v>
      </c>
      <c r="G739" s="103" t="s">
        <v>102</v>
      </c>
      <c r="H739" s="103" t="s">
        <v>338</v>
      </c>
      <c r="I739" s="103" t="s">
        <v>92</v>
      </c>
      <c r="J739" s="215">
        <v>7081.9</v>
      </c>
      <c r="K739" s="216" t="s">
        <v>88</v>
      </c>
    </row>
    <row r="740" spans="1:11" x14ac:dyDescent="0.25">
      <c r="A740" s="103" t="s">
        <v>828</v>
      </c>
      <c r="B740" s="103" t="s">
        <v>88</v>
      </c>
      <c r="C740" s="103" t="s">
        <v>89</v>
      </c>
      <c r="D740" s="103" t="s">
        <v>416</v>
      </c>
      <c r="E740" s="111"/>
      <c r="F740" s="103" t="s">
        <v>417</v>
      </c>
      <c r="G740" s="103" t="s">
        <v>102</v>
      </c>
      <c r="H740" s="103" t="s">
        <v>338</v>
      </c>
      <c r="I740" s="103" t="s">
        <v>92</v>
      </c>
      <c r="J740" s="215">
        <v>-3540.94</v>
      </c>
      <c r="K740" s="216" t="s">
        <v>88</v>
      </c>
    </row>
    <row r="741" spans="1:11" x14ac:dyDescent="0.25">
      <c r="A741" s="103" t="s">
        <v>829</v>
      </c>
      <c r="B741" s="103" t="s">
        <v>88</v>
      </c>
      <c r="C741" s="103" t="s">
        <v>89</v>
      </c>
      <c r="D741" s="103" t="s">
        <v>416</v>
      </c>
      <c r="E741" s="103" t="s">
        <v>417</v>
      </c>
      <c r="F741" s="103" t="s">
        <v>417</v>
      </c>
      <c r="G741" s="103" t="s">
        <v>102</v>
      </c>
      <c r="H741" s="103" t="s">
        <v>338</v>
      </c>
      <c r="I741" s="103" t="s">
        <v>92</v>
      </c>
      <c r="J741" s="215">
        <v>6617.08</v>
      </c>
      <c r="K741" s="216" t="s">
        <v>88</v>
      </c>
    </row>
    <row r="742" spans="1:11" x14ac:dyDescent="0.25">
      <c r="A742" s="103" t="s">
        <v>829</v>
      </c>
      <c r="B742" s="103" t="s">
        <v>88</v>
      </c>
      <c r="C742" s="103" t="s">
        <v>89</v>
      </c>
      <c r="D742" s="103" t="s">
        <v>416</v>
      </c>
      <c r="E742" s="111"/>
      <c r="F742" s="103" t="s">
        <v>417</v>
      </c>
      <c r="G742" s="103" t="s">
        <v>102</v>
      </c>
      <c r="H742" s="103" t="s">
        <v>338</v>
      </c>
      <c r="I742" s="103" t="s">
        <v>92</v>
      </c>
      <c r="J742" s="215">
        <v>-3170.18</v>
      </c>
      <c r="K742" s="216" t="s">
        <v>88</v>
      </c>
    </row>
    <row r="743" spans="1:11" x14ac:dyDescent="0.25">
      <c r="A743" s="103" t="s">
        <v>825</v>
      </c>
      <c r="B743" s="103" t="s">
        <v>88</v>
      </c>
      <c r="C743" s="103" t="s">
        <v>89</v>
      </c>
      <c r="D743" s="103" t="s">
        <v>416</v>
      </c>
      <c r="E743" s="103" t="s">
        <v>417</v>
      </c>
      <c r="F743" s="103" t="s">
        <v>417</v>
      </c>
      <c r="G743" s="103" t="s">
        <v>102</v>
      </c>
      <c r="H743" s="103" t="s">
        <v>338</v>
      </c>
      <c r="I743" s="103" t="s">
        <v>92</v>
      </c>
      <c r="J743" s="215">
        <v>9972.14</v>
      </c>
      <c r="K743" s="216" t="s">
        <v>88</v>
      </c>
    </row>
    <row r="744" spans="1:11" x14ac:dyDescent="0.25">
      <c r="A744" s="103" t="s">
        <v>825</v>
      </c>
      <c r="B744" s="103" t="s">
        <v>88</v>
      </c>
      <c r="C744" s="103" t="s">
        <v>89</v>
      </c>
      <c r="D744" s="103" t="s">
        <v>416</v>
      </c>
      <c r="E744" s="111"/>
      <c r="F744" s="103" t="s">
        <v>417</v>
      </c>
      <c r="G744" s="103" t="s">
        <v>102</v>
      </c>
      <c r="H744" s="103" t="s">
        <v>338</v>
      </c>
      <c r="I744" s="103" t="s">
        <v>92</v>
      </c>
      <c r="J744" s="215">
        <v>-4986.0600000000004</v>
      </c>
      <c r="K744" s="216" t="s">
        <v>88</v>
      </c>
    </row>
    <row r="745" spans="1:11" x14ac:dyDescent="0.25">
      <c r="A745" s="103" t="s">
        <v>826</v>
      </c>
      <c r="B745" s="103" t="s">
        <v>88</v>
      </c>
      <c r="C745" s="103" t="s">
        <v>89</v>
      </c>
      <c r="D745" s="103" t="s">
        <v>416</v>
      </c>
      <c r="E745" s="103" t="s">
        <v>417</v>
      </c>
      <c r="F745" s="103" t="s">
        <v>417</v>
      </c>
      <c r="G745" s="103" t="s">
        <v>102</v>
      </c>
      <c r="H745" s="103" t="s">
        <v>338</v>
      </c>
      <c r="I745" s="103" t="s">
        <v>92</v>
      </c>
      <c r="J745" s="215">
        <v>6816.32</v>
      </c>
      <c r="K745" s="216" t="s">
        <v>88</v>
      </c>
    </row>
    <row r="746" spans="1:11" x14ac:dyDescent="0.25">
      <c r="A746" s="103" t="s">
        <v>826</v>
      </c>
      <c r="B746" s="103" t="s">
        <v>88</v>
      </c>
      <c r="C746" s="103" t="s">
        <v>89</v>
      </c>
      <c r="D746" s="103" t="s">
        <v>416</v>
      </c>
      <c r="E746" s="111"/>
      <c r="F746" s="103" t="s">
        <v>417</v>
      </c>
      <c r="G746" s="103" t="s">
        <v>102</v>
      </c>
      <c r="H746" s="103" t="s">
        <v>338</v>
      </c>
      <c r="I746" s="103" t="s">
        <v>92</v>
      </c>
      <c r="J746" s="215">
        <v>-3408.14</v>
      </c>
      <c r="K746" s="216" t="s">
        <v>88</v>
      </c>
    </row>
    <row r="747" spans="1:11" x14ac:dyDescent="0.25">
      <c r="A747" s="103" t="s">
        <v>827</v>
      </c>
      <c r="B747" s="103" t="s">
        <v>88</v>
      </c>
      <c r="C747" s="103" t="s">
        <v>89</v>
      </c>
      <c r="D747" s="103" t="s">
        <v>416</v>
      </c>
      <c r="E747" s="103" t="s">
        <v>417</v>
      </c>
      <c r="F747" s="103" t="s">
        <v>417</v>
      </c>
      <c r="G747" s="103" t="s">
        <v>101</v>
      </c>
      <c r="H747" s="103" t="s">
        <v>339</v>
      </c>
      <c r="I747" s="103" t="s">
        <v>92</v>
      </c>
      <c r="J747" s="215">
        <v>52572.68</v>
      </c>
      <c r="K747" s="216" t="s">
        <v>88</v>
      </c>
    </row>
    <row r="748" spans="1:11" x14ac:dyDescent="0.25">
      <c r="A748" s="103" t="s">
        <v>827</v>
      </c>
      <c r="B748" s="103" t="s">
        <v>88</v>
      </c>
      <c r="C748" s="103" t="s">
        <v>89</v>
      </c>
      <c r="D748" s="103" t="s">
        <v>416</v>
      </c>
      <c r="E748" s="111"/>
      <c r="F748" s="103" t="s">
        <v>417</v>
      </c>
      <c r="G748" s="103" t="s">
        <v>101</v>
      </c>
      <c r="H748" s="103" t="s">
        <v>339</v>
      </c>
      <c r="I748" s="103" t="s">
        <v>92</v>
      </c>
      <c r="J748" s="215">
        <v>-24717.7</v>
      </c>
      <c r="K748" s="216" t="s">
        <v>88</v>
      </c>
    </row>
    <row r="749" spans="1:11" x14ac:dyDescent="0.25">
      <c r="A749" s="103" t="s">
        <v>830</v>
      </c>
      <c r="B749" s="103" t="s">
        <v>88</v>
      </c>
      <c r="C749" s="103" t="s">
        <v>89</v>
      </c>
      <c r="D749" s="103" t="s">
        <v>416</v>
      </c>
      <c r="E749" s="103" t="s">
        <v>417</v>
      </c>
      <c r="F749" s="103" t="s">
        <v>417</v>
      </c>
      <c r="G749" s="103" t="s">
        <v>101</v>
      </c>
      <c r="H749" s="103" t="s">
        <v>339</v>
      </c>
      <c r="I749" s="103" t="s">
        <v>92</v>
      </c>
      <c r="J749" s="215">
        <v>41439.339999999997</v>
      </c>
      <c r="K749" s="216" t="s">
        <v>88</v>
      </c>
    </row>
    <row r="750" spans="1:11" x14ac:dyDescent="0.25">
      <c r="A750" s="103" t="s">
        <v>830</v>
      </c>
      <c r="B750" s="103" t="s">
        <v>88</v>
      </c>
      <c r="C750" s="103" t="s">
        <v>89</v>
      </c>
      <c r="D750" s="103" t="s">
        <v>416</v>
      </c>
      <c r="E750" s="111"/>
      <c r="F750" s="103" t="s">
        <v>417</v>
      </c>
      <c r="G750" s="103" t="s">
        <v>101</v>
      </c>
      <c r="H750" s="103" t="s">
        <v>339</v>
      </c>
      <c r="I750" s="103" t="s">
        <v>92</v>
      </c>
      <c r="J750" s="215">
        <v>-19431.18</v>
      </c>
      <c r="K750" s="216" t="s">
        <v>88</v>
      </c>
    </row>
    <row r="751" spans="1:11" x14ac:dyDescent="0.25">
      <c r="A751" s="103" t="s">
        <v>828</v>
      </c>
      <c r="B751" s="103" t="s">
        <v>88</v>
      </c>
      <c r="C751" s="103" t="s">
        <v>89</v>
      </c>
      <c r="D751" s="103" t="s">
        <v>416</v>
      </c>
      <c r="E751" s="103" t="s">
        <v>417</v>
      </c>
      <c r="F751" s="103" t="s">
        <v>417</v>
      </c>
      <c r="G751" s="103" t="s">
        <v>101</v>
      </c>
      <c r="H751" s="103" t="s">
        <v>339</v>
      </c>
      <c r="I751" s="103" t="s">
        <v>92</v>
      </c>
      <c r="J751" s="215">
        <v>44712.09</v>
      </c>
      <c r="K751" s="216" t="s">
        <v>88</v>
      </c>
    </row>
    <row r="752" spans="1:11" x14ac:dyDescent="0.25">
      <c r="A752" s="103" t="s">
        <v>828</v>
      </c>
      <c r="B752" s="103" t="s">
        <v>88</v>
      </c>
      <c r="C752" s="103" t="s">
        <v>89</v>
      </c>
      <c r="D752" s="103" t="s">
        <v>416</v>
      </c>
      <c r="E752" s="111"/>
      <c r="F752" s="103" t="s">
        <v>417</v>
      </c>
      <c r="G752" s="103" t="s">
        <v>101</v>
      </c>
      <c r="H752" s="103" t="s">
        <v>339</v>
      </c>
      <c r="I752" s="103" t="s">
        <v>92</v>
      </c>
      <c r="J752" s="215">
        <v>-21140.34</v>
      </c>
      <c r="K752" s="216" t="s">
        <v>88</v>
      </c>
    </row>
    <row r="753" spans="1:11" x14ac:dyDescent="0.25">
      <c r="A753" s="103" t="s">
        <v>829</v>
      </c>
      <c r="B753" s="103" t="s">
        <v>88</v>
      </c>
      <c r="C753" s="103" t="s">
        <v>89</v>
      </c>
      <c r="D753" s="103" t="s">
        <v>416</v>
      </c>
      <c r="E753" s="103" t="s">
        <v>417</v>
      </c>
      <c r="F753" s="103" t="s">
        <v>417</v>
      </c>
      <c r="G753" s="103" t="s">
        <v>101</v>
      </c>
      <c r="H753" s="103" t="s">
        <v>339</v>
      </c>
      <c r="I753" s="103" t="s">
        <v>92</v>
      </c>
      <c r="J753" s="215">
        <v>45478.01</v>
      </c>
      <c r="K753" s="216" t="s">
        <v>88</v>
      </c>
    </row>
    <row r="754" spans="1:11" x14ac:dyDescent="0.25">
      <c r="A754" s="103" t="s">
        <v>829</v>
      </c>
      <c r="B754" s="103" t="s">
        <v>88</v>
      </c>
      <c r="C754" s="103" t="s">
        <v>89</v>
      </c>
      <c r="D754" s="103" t="s">
        <v>416</v>
      </c>
      <c r="E754" s="111"/>
      <c r="F754" s="103" t="s">
        <v>417</v>
      </c>
      <c r="G754" s="103" t="s">
        <v>101</v>
      </c>
      <c r="H754" s="103" t="s">
        <v>339</v>
      </c>
      <c r="I754" s="103" t="s">
        <v>92</v>
      </c>
      <c r="J754" s="215">
        <v>-21360.86</v>
      </c>
      <c r="K754" s="216" t="s">
        <v>88</v>
      </c>
    </row>
    <row r="755" spans="1:11" x14ac:dyDescent="0.25">
      <c r="A755" s="103" t="s">
        <v>825</v>
      </c>
      <c r="B755" s="103" t="s">
        <v>88</v>
      </c>
      <c r="C755" s="103" t="s">
        <v>89</v>
      </c>
      <c r="D755" s="103" t="s">
        <v>416</v>
      </c>
      <c r="E755" s="103" t="s">
        <v>417</v>
      </c>
      <c r="F755" s="103" t="s">
        <v>417</v>
      </c>
      <c r="G755" s="103" t="s">
        <v>101</v>
      </c>
      <c r="H755" s="103" t="s">
        <v>339</v>
      </c>
      <c r="I755" s="103" t="s">
        <v>92</v>
      </c>
      <c r="J755" s="215">
        <v>76797.399999999994</v>
      </c>
      <c r="K755" s="216" t="s">
        <v>88</v>
      </c>
    </row>
    <row r="756" spans="1:11" x14ac:dyDescent="0.25">
      <c r="A756" s="103" t="s">
        <v>825</v>
      </c>
      <c r="B756" s="103" t="s">
        <v>88</v>
      </c>
      <c r="C756" s="103" t="s">
        <v>89</v>
      </c>
      <c r="D756" s="103" t="s">
        <v>416</v>
      </c>
      <c r="E756" s="111"/>
      <c r="F756" s="103" t="s">
        <v>417</v>
      </c>
      <c r="G756" s="103" t="s">
        <v>101</v>
      </c>
      <c r="H756" s="103" t="s">
        <v>339</v>
      </c>
      <c r="I756" s="103" t="s">
        <v>92</v>
      </c>
      <c r="J756" s="215">
        <v>-36045.730000000003</v>
      </c>
      <c r="K756" s="216" t="s">
        <v>88</v>
      </c>
    </row>
    <row r="757" spans="1:11" x14ac:dyDescent="0.25">
      <c r="A757" s="103" t="s">
        <v>826</v>
      </c>
      <c r="B757" s="103" t="s">
        <v>88</v>
      </c>
      <c r="C757" s="103" t="s">
        <v>89</v>
      </c>
      <c r="D757" s="103" t="s">
        <v>416</v>
      </c>
      <c r="E757" s="103" t="s">
        <v>417</v>
      </c>
      <c r="F757" s="103" t="s">
        <v>417</v>
      </c>
      <c r="G757" s="103" t="s">
        <v>101</v>
      </c>
      <c r="H757" s="103" t="s">
        <v>339</v>
      </c>
      <c r="I757" s="103" t="s">
        <v>92</v>
      </c>
      <c r="J757" s="215">
        <v>52189.18</v>
      </c>
      <c r="K757" s="216" t="s">
        <v>88</v>
      </c>
    </row>
    <row r="758" spans="1:11" x14ac:dyDescent="0.25">
      <c r="A758" s="103" t="s">
        <v>826</v>
      </c>
      <c r="B758" s="103" t="s">
        <v>88</v>
      </c>
      <c r="C758" s="103" t="s">
        <v>89</v>
      </c>
      <c r="D758" s="103" t="s">
        <v>416</v>
      </c>
      <c r="E758" s="111"/>
      <c r="F758" s="103" t="s">
        <v>417</v>
      </c>
      <c r="G758" s="103" t="s">
        <v>101</v>
      </c>
      <c r="H758" s="103" t="s">
        <v>339</v>
      </c>
      <c r="I758" s="103" t="s">
        <v>92</v>
      </c>
      <c r="J758" s="215">
        <v>-24660.42</v>
      </c>
      <c r="K758" s="216" t="s">
        <v>88</v>
      </c>
    </row>
    <row r="759" spans="1:11" x14ac:dyDescent="0.25">
      <c r="A759" s="103" t="s">
        <v>827</v>
      </c>
      <c r="B759" s="103" t="s">
        <v>88</v>
      </c>
      <c r="C759" s="103" t="s">
        <v>89</v>
      </c>
      <c r="D759" s="103" t="s">
        <v>416</v>
      </c>
      <c r="E759" s="103" t="s">
        <v>417</v>
      </c>
      <c r="F759" s="103" t="s">
        <v>417</v>
      </c>
      <c r="G759" s="103" t="s">
        <v>100</v>
      </c>
      <c r="H759" s="103" t="s">
        <v>340</v>
      </c>
      <c r="I759" s="103" t="s">
        <v>92</v>
      </c>
      <c r="J759" s="215">
        <v>24321.78</v>
      </c>
      <c r="K759" s="216" t="s">
        <v>88</v>
      </c>
    </row>
    <row r="760" spans="1:11" x14ac:dyDescent="0.25">
      <c r="A760" s="103" t="s">
        <v>827</v>
      </c>
      <c r="B760" s="103" t="s">
        <v>88</v>
      </c>
      <c r="C760" s="103" t="s">
        <v>89</v>
      </c>
      <c r="D760" s="103" t="s">
        <v>416</v>
      </c>
      <c r="E760" s="111"/>
      <c r="F760" s="103" t="s">
        <v>417</v>
      </c>
      <c r="G760" s="103" t="s">
        <v>100</v>
      </c>
      <c r="H760" s="103" t="s">
        <v>340</v>
      </c>
      <c r="I760" s="103" t="s">
        <v>92</v>
      </c>
      <c r="J760" s="215">
        <v>-12160.88</v>
      </c>
      <c r="K760" s="216" t="s">
        <v>88</v>
      </c>
    </row>
    <row r="761" spans="1:11" x14ac:dyDescent="0.25">
      <c r="A761" s="103" t="s">
        <v>830</v>
      </c>
      <c r="B761" s="103" t="s">
        <v>88</v>
      </c>
      <c r="C761" s="103" t="s">
        <v>89</v>
      </c>
      <c r="D761" s="103" t="s">
        <v>416</v>
      </c>
      <c r="E761" s="103" t="s">
        <v>417</v>
      </c>
      <c r="F761" s="103" t="s">
        <v>417</v>
      </c>
      <c r="G761" s="103" t="s">
        <v>100</v>
      </c>
      <c r="H761" s="103" t="s">
        <v>340</v>
      </c>
      <c r="I761" s="103" t="s">
        <v>92</v>
      </c>
      <c r="J761" s="215">
        <v>22493.06</v>
      </c>
      <c r="K761" s="216" t="s">
        <v>88</v>
      </c>
    </row>
    <row r="762" spans="1:11" x14ac:dyDescent="0.25">
      <c r="A762" s="103" t="s">
        <v>830</v>
      </c>
      <c r="B762" s="103" t="s">
        <v>88</v>
      </c>
      <c r="C762" s="103" t="s">
        <v>89</v>
      </c>
      <c r="D762" s="103" t="s">
        <v>416</v>
      </c>
      <c r="E762" s="111"/>
      <c r="F762" s="103" t="s">
        <v>417</v>
      </c>
      <c r="G762" s="103" t="s">
        <v>100</v>
      </c>
      <c r="H762" s="103" t="s">
        <v>340</v>
      </c>
      <c r="I762" s="103" t="s">
        <v>92</v>
      </c>
      <c r="J762" s="215">
        <v>-11246.5</v>
      </c>
      <c r="K762" s="216" t="s">
        <v>88</v>
      </c>
    </row>
    <row r="763" spans="1:11" x14ac:dyDescent="0.25">
      <c r="A763" s="103" t="s">
        <v>828</v>
      </c>
      <c r="B763" s="103" t="s">
        <v>88</v>
      </c>
      <c r="C763" s="103" t="s">
        <v>89</v>
      </c>
      <c r="D763" s="103" t="s">
        <v>416</v>
      </c>
      <c r="E763" s="103" t="s">
        <v>417</v>
      </c>
      <c r="F763" s="103" t="s">
        <v>417</v>
      </c>
      <c r="G763" s="103" t="s">
        <v>100</v>
      </c>
      <c r="H763" s="103" t="s">
        <v>340</v>
      </c>
      <c r="I763" s="103" t="s">
        <v>92</v>
      </c>
      <c r="J763" s="215">
        <v>26520.959999999999</v>
      </c>
      <c r="K763" s="216" t="s">
        <v>88</v>
      </c>
    </row>
    <row r="764" spans="1:11" x14ac:dyDescent="0.25">
      <c r="A764" s="103" t="s">
        <v>828</v>
      </c>
      <c r="B764" s="103" t="s">
        <v>88</v>
      </c>
      <c r="C764" s="103" t="s">
        <v>89</v>
      </c>
      <c r="D764" s="103" t="s">
        <v>416</v>
      </c>
      <c r="E764" s="111"/>
      <c r="F764" s="103" t="s">
        <v>417</v>
      </c>
      <c r="G764" s="103" t="s">
        <v>100</v>
      </c>
      <c r="H764" s="103" t="s">
        <v>340</v>
      </c>
      <c r="I764" s="103" t="s">
        <v>92</v>
      </c>
      <c r="J764" s="215">
        <v>-13260.48</v>
      </c>
      <c r="K764" s="216" t="s">
        <v>88</v>
      </c>
    </row>
    <row r="765" spans="1:11" x14ac:dyDescent="0.25">
      <c r="A765" s="103" t="s">
        <v>829</v>
      </c>
      <c r="B765" s="103" t="s">
        <v>88</v>
      </c>
      <c r="C765" s="103" t="s">
        <v>89</v>
      </c>
      <c r="D765" s="103" t="s">
        <v>416</v>
      </c>
      <c r="E765" s="103" t="s">
        <v>417</v>
      </c>
      <c r="F765" s="103" t="s">
        <v>417</v>
      </c>
      <c r="G765" s="103" t="s">
        <v>100</v>
      </c>
      <c r="H765" s="103" t="s">
        <v>340</v>
      </c>
      <c r="I765" s="103" t="s">
        <v>92</v>
      </c>
      <c r="J765" s="215">
        <v>25347.88</v>
      </c>
      <c r="K765" s="216" t="s">
        <v>88</v>
      </c>
    </row>
    <row r="766" spans="1:11" x14ac:dyDescent="0.25">
      <c r="A766" s="103" t="s">
        <v>829</v>
      </c>
      <c r="B766" s="103" t="s">
        <v>88</v>
      </c>
      <c r="C766" s="103" t="s">
        <v>89</v>
      </c>
      <c r="D766" s="103" t="s">
        <v>416</v>
      </c>
      <c r="E766" s="111"/>
      <c r="F766" s="103" t="s">
        <v>417</v>
      </c>
      <c r="G766" s="103" t="s">
        <v>100</v>
      </c>
      <c r="H766" s="103" t="s">
        <v>340</v>
      </c>
      <c r="I766" s="103" t="s">
        <v>92</v>
      </c>
      <c r="J766" s="215">
        <v>-12673.94</v>
      </c>
      <c r="K766" s="216" t="s">
        <v>88</v>
      </c>
    </row>
    <row r="767" spans="1:11" x14ac:dyDescent="0.25">
      <c r="A767" s="103" t="s">
        <v>825</v>
      </c>
      <c r="B767" s="103" t="s">
        <v>88</v>
      </c>
      <c r="C767" s="103" t="s">
        <v>89</v>
      </c>
      <c r="D767" s="103" t="s">
        <v>416</v>
      </c>
      <c r="E767" s="103" t="s">
        <v>417</v>
      </c>
      <c r="F767" s="103" t="s">
        <v>417</v>
      </c>
      <c r="G767" s="103" t="s">
        <v>100</v>
      </c>
      <c r="H767" s="103" t="s">
        <v>340</v>
      </c>
      <c r="I767" s="103" t="s">
        <v>92</v>
      </c>
      <c r="J767" s="215">
        <v>39870.519999999997</v>
      </c>
      <c r="K767" s="216" t="s">
        <v>88</v>
      </c>
    </row>
    <row r="768" spans="1:11" x14ac:dyDescent="0.25">
      <c r="A768" s="103" t="s">
        <v>825</v>
      </c>
      <c r="B768" s="103" t="s">
        <v>88</v>
      </c>
      <c r="C768" s="103" t="s">
        <v>89</v>
      </c>
      <c r="D768" s="103" t="s">
        <v>416</v>
      </c>
      <c r="E768" s="111"/>
      <c r="F768" s="103" t="s">
        <v>417</v>
      </c>
      <c r="G768" s="103" t="s">
        <v>100</v>
      </c>
      <c r="H768" s="103" t="s">
        <v>340</v>
      </c>
      <c r="I768" s="103" t="s">
        <v>92</v>
      </c>
      <c r="J768" s="215">
        <v>-19935.259999999998</v>
      </c>
      <c r="K768" s="216" t="s">
        <v>88</v>
      </c>
    </row>
    <row r="769" spans="1:11" x14ac:dyDescent="0.25">
      <c r="A769" s="103" t="s">
        <v>826</v>
      </c>
      <c r="B769" s="103" t="s">
        <v>88</v>
      </c>
      <c r="C769" s="103" t="s">
        <v>89</v>
      </c>
      <c r="D769" s="103" t="s">
        <v>416</v>
      </c>
      <c r="E769" s="103" t="s">
        <v>417</v>
      </c>
      <c r="F769" s="103" t="s">
        <v>417</v>
      </c>
      <c r="G769" s="103" t="s">
        <v>100</v>
      </c>
      <c r="H769" s="103" t="s">
        <v>340</v>
      </c>
      <c r="I769" s="103" t="s">
        <v>92</v>
      </c>
      <c r="J769" s="215">
        <v>24952.34</v>
      </c>
      <c r="K769" s="216" t="s">
        <v>88</v>
      </c>
    </row>
    <row r="770" spans="1:11" x14ac:dyDescent="0.25">
      <c r="A770" s="103" t="s">
        <v>826</v>
      </c>
      <c r="B770" s="103" t="s">
        <v>88</v>
      </c>
      <c r="C770" s="103" t="s">
        <v>89</v>
      </c>
      <c r="D770" s="103" t="s">
        <v>416</v>
      </c>
      <c r="E770" s="111"/>
      <c r="F770" s="103" t="s">
        <v>417</v>
      </c>
      <c r="G770" s="103" t="s">
        <v>100</v>
      </c>
      <c r="H770" s="103" t="s">
        <v>340</v>
      </c>
      <c r="I770" s="103" t="s">
        <v>92</v>
      </c>
      <c r="J770" s="215">
        <v>-12476.18</v>
      </c>
      <c r="K770" s="216" t="s">
        <v>88</v>
      </c>
    </row>
    <row r="771" spans="1:11" x14ac:dyDescent="0.25">
      <c r="A771" s="103" t="s">
        <v>827</v>
      </c>
      <c r="B771" s="103" t="s">
        <v>88</v>
      </c>
      <c r="C771" s="103" t="s">
        <v>89</v>
      </c>
      <c r="D771" s="103" t="s">
        <v>416</v>
      </c>
      <c r="E771" s="103" t="s">
        <v>417</v>
      </c>
      <c r="F771" s="103" t="s">
        <v>417</v>
      </c>
      <c r="G771" s="103" t="s">
        <v>464</v>
      </c>
      <c r="H771" s="103" t="s">
        <v>465</v>
      </c>
      <c r="I771" s="103" t="s">
        <v>92</v>
      </c>
      <c r="J771" s="215">
        <v>5018.29</v>
      </c>
      <c r="K771" s="216" t="s">
        <v>88</v>
      </c>
    </row>
    <row r="772" spans="1:11" x14ac:dyDescent="0.25">
      <c r="A772" s="103" t="s">
        <v>827</v>
      </c>
      <c r="B772" s="103" t="s">
        <v>88</v>
      </c>
      <c r="C772" s="103" t="s">
        <v>89</v>
      </c>
      <c r="D772" s="103" t="s">
        <v>416</v>
      </c>
      <c r="E772" s="111"/>
      <c r="F772" s="103" t="s">
        <v>417</v>
      </c>
      <c r="G772" s="103" t="s">
        <v>464</v>
      </c>
      <c r="H772" s="103" t="s">
        <v>465</v>
      </c>
      <c r="I772" s="103" t="s">
        <v>92</v>
      </c>
      <c r="J772" s="215">
        <v>-2509.13</v>
      </c>
      <c r="K772" s="216" t="s">
        <v>88</v>
      </c>
    </row>
    <row r="773" spans="1:11" x14ac:dyDescent="0.25">
      <c r="A773" s="103" t="s">
        <v>830</v>
      </c>
      <c r="B773" s="103" t="s">
        <v>88</v>
      </c>
      <c r="C773" s="103" t="s">
        <v>89</v>
      </c>
      <c r="D773" s="103" t="s">
        <v>416</v>
      </c>
      <c r="E773" s="103" t="s">
        <v>417</v>
      </c>
      <c r="F773" s="103" t="s">
        <v>417</v>
      </c>
      <c r="G773" s="103" t="s">
        <v>464</v>
      </c>
      <c r="H773" s="103" t="s">
        <v>465</v>
      </c>
      <c r="I773" s="103" t="s">
        <v>92</v>
      </c>
      <c r="J773" s="215">
        <v>3487.89</v>
      </c>
      <c r="K773" s="216" t="s">
        <v>88</v>
      </c>
    </row>
    <row r="774" spans="1:11" x14ac:dyDescent="0.25">
      <c r="A774" s="103" t="s">
        <v>830</v>
      </c>
      <c r="B774" s="103" t="s">
        <v>88</v>
      </c>
      <c r="C774" s="103" t="s">
        <v>89</v>
      </c>
      <c r="D774" s="103" t="s">
        <v>416</v>
      </c>
      <c r="E774" s="111"/>
      <c r="F774" s="103" t="s">
        <v>417</v>
      </c>
      <c r="G774" s="103" t="s">
        <v>464</v>
      </c>
      <c r="H774" s="103" t="s">
        <v>465</v>
      </c>
      <c r="I774" s="103" t="s">
        <v>92</v>
      </c>
      <c r="J774" s="215">
        <v>-1743.93</v>
      </c>
      <c r="K774" s="216" t="s">
        <v>88</v>
      </c>
    </row>
    <row r="775" spans="1:11" x14ac:dyDescent="0.25">
      <c r="A775" s="103" t="s">
        <v>828</v>
      </c>
      <c r="B775" s="103" t="s">
        <v>88</v>
      </c>
      <c r="C775" s="103" t="s">
        <v>89</v>
      </c>
      <c r="D775" s="103" t="s">
        <v>416</v>
      </c>
      <c r="E775" s="103" t="s">
        <v>417</v>
      </c>
      <c r="F775" s="103" t="s">
        <v>417</v>
      </c>
      <c r="G775" s="103" t="s">
        <v>464</v>
      </c>
      <c r="H775" s="103" t="s">
        <v>465</v>
      </c>
      <c r="I775" s="103" t="s">
        <v>92</v>
      </c>
      <c r="J775" s="215">
        <v>3594.66</v>
      </c>
      <c r="K775" s="216" t="s">
        <v>88</v>
      </c>
    </row>
    <row r="776" spans="1:11" x14ac:dyDescent="0.25">
      <c r="A776" s="103" t="s">
        <v>828</v>
      </c>
      <c r="B776" s="103" t="s">
        <v>88</v>
      </c>
      <c r="C776" s="103" t="s">
        <v>89</v>
      </c>
      <c r="D776" s="103" t="s">
        <v>416</v>
      </c>
      <c r="E776" s="111"/>
      <c r="F776" s="103" t="s">
        <v>417</v>
      </c>
      <c r="G776" s="103" t="s">
        <v>464</v>
      </c>
      <c r="H776" s="103" t="s">
        <v>465</v>
      </c>
      <c r="I776" s="103" t="s">
        <v>92</v>
      </c>
      <c r="J776" s="215">
        <v>-1797.32</v>
      </c>
      <c r="K776" s="216" t="s">
        <v>88</v>
      </c>
    </row>
    <row r="777" spans="1:11" x14ac:dyDescent="0.25">
      <c r="A777" s="103" t="s">
        <v>829</v>
      </c>
      <c r="B777" s="103" t="s">
        <v>88</v>
      </c>
      <c r="C777" s="103" t="s">
        <v>89</v>
      </c>
      <c r="D777" s="103" t="s">
        <v>416</v>
      </c>
      <c r="E777" s="103" t="s">
        <v>417</v>
      </c>
      <c r="F777" s="103" t="s">
        <v>417</v>
      </c>
      <c r="G777" s="103" t="s">
        <v>464</v>
      </c>
      <c r="H777" s="103" t="s">
        <v>465</v>
      </c>
      <c r="I777" s="103" t="s">
        <v>92</v>
      </c>
      <c r="J777" s="215">
        <v>4840.34</v>
      </c>
      <c r="K777" s="216" t="s">
        <v>88</v>
      </c>
    </row>
    <row r="778" spans="1:11" x14ac:dyDescent="0.25">
      <c r="A778" s="103" t="s">
        <v>829</v>
      </c>
      <c r="B778" s="103" t="s">
        <v>88</v>
      </c>
      <c r="C778" s="103" t="s">
        <v>89</v>
      </c>
      <c r="D778" s="103" t="s">
        <v>416</v>
      </c>
      <c r="E778" s="111"/>
      <c r="F778" s="103" t="s">
        <v>417</v>
      </c>
      <c r="G778" s="103" t="s">
        <v>464</v>
      </c>
      <c r="H778" s="103" t="s">
        <v>465</v>
      </c>
      <c r="I778" s="103" t="s">
        <v>92</v>
      </c>
      <c r="J778" s="215">
        <v>-2420.16</v>
      </c>
      <c r="K778" s="216" t="s">
        <v>88</v>
      </c>
    </row>
    <row r="779" spans="1:11" x14ac:dyDescent="0.25">
      <c r="A779" s="103" t="s">
        <v>825</v>
      </c>
      <c r="B779" s="103" t="s">
        <v>88</v>
      </c>
      <c r="C779" s="103" t="s">
        <v>89</v>
      </c>
      <c r="D779" s="103" t="s">
        <v>416</v>
      </c>
      <c r="E779" s="103" t="s">
        <v>417</v>
      </c>
      <c r="F779" s="103" t="s">
        <v>417</v>
      </c>
      <c r="G779" s="103" t="s">
        <v>464</v>
      </c>
      <c r="H779" s="103" t="s">
        <v>465</v>
      </c>
      <c r="I779" s="103" t="s">
        <v>92</v>
      </c>
      <c r="J779" s="215">
        <v>7829.95</v>
      </c>
      <c r="K779" s="216" t="s">
        <v>88</v>
      </c>
    </row>
    <row r="780" spans="1:11" x14ac:dyDescent="0.25">
      <c r="A780" s="103" t="s">
        <v>825</v>
      </c>
      <c r="B780" s="103" t="s">
        <v>88</v>
      </c>
      <c r="C780" s="103" t="s">
        <v>89</v>
      </c>
      <c r="D780" s="103" t="s">
        <v>416</v>
      </c>
      <c r="E780" s="111"/>
      <c r="F780" s="103" t="s">
        <v>417</v>
      </c>
      <c r="G780" s="103" t="s">
        <v>464</v>
      </c>
      <c r="H780" s="103" t="s">
        <v>465</v>
      </c>
      <c r="I780" s="103" t="s">
        <v>92</v>
      </c>
      <c r="J780" s="215">
        <v>-3914.97</v>
      </c>
      <c r="K780" s="216" t="s">
        <v>88</v>
      </c>
    </row>
    <row r="781" spans="1:11" x14ac:dyDescent="0.25">
      <c r="A781" s="103" t="s">
        <v>826</v>
      </c>
      <c r="B781" s="103" t="s">
        <v>88</v>
      </c>
      <c r="C781" s="103" t="s">
        <v>89</v>
      </c>
      <c r="D781" s="103" t="s">
        <v>416</v>
      </c>
      <c r="E781" s="103" t="s">
        <v>417</v>
      </c>
      <c r="F781" s="103" t="s">
        <v>417</v>
      </c>
      <c r="G781" s="103" t="s">
        <v>464</v>
      </c>
      <c r="H781" s="103" t="s">
        <v>465</v>
      </c>
      <c r="I781" s="103" t="s">
        <v>92</v>
      </c>
      <c r="J781" s="215">
        <v>3808.21</v>
      </c>
      <c r="K781" s="216" t="s">
        <v>88</v>
      </c>
    </row>
    <row r="782" spans="1:11" x14ac:dyDescent="0.25">
      <c r="A782" s="103" t="s">
        <v>826</v>
      </c>
      <c r="B782" s="103" t="s">
        <v>88</v>
      </c>
      <c r="C782" s="103" t="s">
        <v>89</v>
      </c>
      <c r="D782" s="103" t="s">
        <v>416</v>
      </c>
      <c r="E782" s="111"/>
      <c r="F782" s="103" t="s">
        <v>417</v>
      </c>
      <c r="G782" s="103" t="s">
        <v>464</v>
      </c>
      <c r="H782" s="103" t="s">
        <v>465</v>
      </c>
      <c r="I782" s="103" t="s">
        <v>92</v>
      </c>
      <c r="J782" s="215">
        <v>-1904.09</v>
      </c>
      <c r="K782" s="216" t="s">
        <v>88</v>
      </c>
    </row>
    <row r="783" spans="1:11" x14ac:dyDescent="0.25">
      <c r="A783" s="103" t="s">
        <v>827</v>
      </c>
      <c r="B783" s="103" t="s">
        <v>88</v>
      </c>
      <c r="C783" s="103" t="s">
        <v>89</v>
      </c>
      <c r="D783" s="103" t="s">
        <v>416</v>
      </c>
      <c r="E783" s="103" t="s">
        <v>417</v>
      </c>
      <c r="F783" s="103" t="s">
        <v>417</v>
      </c>
      <c r="G783" s="103" t="s">
        <v>98</v>
      </c>
      <c r="H783" s="103" t="s">
        <v>341</v>
      </c>
      <c r="I783" s="103" t="s">
        <v>92</v>
      </c>
      <c r="J783" s="215">
        <v>5335</v>
      </c>
      <c r="K783" s="216" t="s">
        <v>88</v>
      </c>
    </row>
    <row r="784" spans="1:11" x14ac:dyDescent="0.25">
      <c r="A784" s="103" t="s">
        <v>827</v>
      </c>
      <c r="B784" s="103" t="s">
        <v>88</v>
      </c>
      <c r="C784" s="103" t="s">
        <v>89</v>
      </c>
      <c r="D784" s="103" t="s">
        <v>416</v>
      </c>
      <c r="E784" s="111"/>
      <c r="F784" s="103" t="s">
        <v>417</v>
      </c>
      <c r="G784" s="103" t="s">
        <v>98</v>
      </c>
      <c r="H784" s="103" t="s">
        <v>341</v>
      </c>
      <c r="I784" s="103" t="s">
        <v>92</v>
      </c>
      <c r="J784" s="215">
        <v>-2667.48</v>
      </c>
      <c r="K784" s="216" t="s">
        <v>88</v>
      </c>
    </row>
    <row r="785" spans="1:11" x14ac:dyDescent="0.25">
      <c r="A785" s="103" t="s">
        <v>830</v>
      </c>
      <c r="B785" s="103" t="s">
        <v>88</v>
      </c>
      <c r="C785" s="103" t="s">
        <v>89</v>
      </c>
      <c r="D785" s="103" t="s">
        <v>416</v>
      </c>
      <c r="E785" s="103" t="s">
        <v>417</v>
      </c>
      <c r="F785" s="103" t="s">
        <v>417</v>
      </c>
      <c r="G785" s="103" t="s">
        <v>98</v>
      </c>
      <c r="H785" s="103" t="s">
        <v>341</v>
      </c>
      <c r="I785" s="103" t="s">
        <v>92</v>
      </c>
      <c r="J785" s="215">
        <v>22534.57</v>
      </c>
      <c r="K785" s="216" t="s">
        <v>88</v>
      </c>
    </row>
    <row r="786" spans="1:11" x14ac:dyDescent="0.25">
      <c r="A786" s="103" t="s">
        <v>830</v>
      </c>
      <c r="B786" s="103" t="s">
        <v>88</v>
      </c>
      <c r="C786" s="103" t="s">
        <v>89</v>
      </c>
      <c r="D786" s="103" t="s">
        <v>416</v>
      </c>
      <c r="E786" s="111"/>
      <c r="F786" s="103" t="s">
        <v>417</v>
      </c>
      <c r="G786" s="103" t="s">
        <v>98</v>
      </c>
      <c r="H786" s="103" t="s">
        <v>341</v>
      </c>
      <c r="I786" s="103" t="s">
        <v>92</v>
      </c>
      <c r="J786" s="215">
        <v>-4266.09</v>
      </c>
      <c r="K786" s="216" t="s">
        <v>88</v>
      </c>
    </row>
    <row r="787" spans="1:11" x14ac:dyDescent="0.25">
      <c r="A787" s="103" t="s">
        <v>828</v>
      </c>
      <c r="B787" s="103" t="s">
        <v>88</v>
      </c>
      <c r="C787" s="103" t="s">
        <v>89</v>
      </c>
      <c r="D787" s="103" t="s">
        <v>416</v>
      </c>
      <c r="E787" s="103" t="s">
        <v>417</v>
      </c>
      <c r="F787" s="103" t="s">
        <v>417</v>
      </c>
      <c r="G787" s="103" t="s">
        <v>98</v>
      </c>
      <c r="H787" s="103" t="s">
        <v>341</v>
      </c>
      <c r="I787" s="103" t="s">
        <v>92</v>
      </c>
      <c r="J787" s="215">
        <v>4334.68</v>
      </c>
      <c r="K787" s="216" t="s">
        <v>88</v>
      </c>
    </row>
    <row r="788" spans="1:11" x14ac:dyDescent="0.25">
      <c r="A788" s="103" t="s">
        <v>828</v>
      </c>
      <c r="B788" s="103" t="s">
        <v>88</v>
      </c>
      <c r="C788" s="103" t="s">
        <v>89</v>
      </c>
      <c r="D788" s="103" t="s">
        <v>416</v>
      </c>
      <c r="E788" s="111"/>
      <c r="F788" s="103" t="s">
        <v>417</v>
      </c>
      <c r="G788" s="103" t="s">
        <v>98</v>
      </c>
      <c r="H788" s="103" t="s">
        <v>341</v>
      </c>
      <c r="I788" s="103" t="s">
        <v>92</v>
      </c>
      <c r="J788" s="215">
        <v>-2167.3200000000002</v>
      </c>
      <c r="K788" s="216" t="s">
        <v>88</v>
      </c>
    </row>
    <row r="789" spans="1:11" x14ac:dyDescent="0.25">
      <c r="A789" s="103" t="s">
        <v>829</v>
      </c>
      <c r="B789" s="103" t="s">
        <v>88</v>
      </c>
      <c r="C789" s="103" t="s">
        <v>89</v>
      </c>
      <c r="D789" s="103" t="s">
        <v>416</v>
      </c>
      <c r="E789" s="103" t="s">
        <v>417</v>
      </c>
      <c r="F789" s="103" t="s">
        <v>417</v>
      </c>
      <c r="G789" s="103" t="s">
        <v>98</v>
      </c>
      <c r="H789" s="103" t="s">
        <v>341</v>
      </c>
      <c r="I789" s="103" t="s">
        <v>92</v>
      </c>
      <c r="J789" s="215">
        <v>4668.12</v>
      </c>
      <c r="K789" s="216" t="s">
        <v>88</v>
      </c>
    </row>
    <row r="790" spans="1:11" x14ac:dyDescent="0.25">
      <c r="A790" s="103" t="s">
        <v>829</v>
      </c>
      <c r="B790" s="103" t="s">
        <v>88</v>
      </c>
      <c r="C790" s="103" t="s">
        <v>89</v>
      </c>
      <c r="D790" s="103" t="s">
        <v>416</v>
      </c>
      <c r="E790" s="111"/>
      <c r="F790" s="103" t="s">
        <v>417</v>
      </c>
      <c r="G790" s="103" t="s">
        <v>98</v>
      </c>
      <c r="H790" s="103" t="s">
        <v>341</v>
      </c>
      <c r="I790" s="103" t="s">
        <v>92</v>
      </c>
      <c r="J790" s="215">
        <v>-2334.04</v>
      </c>
      <c r="K790" s="216" t="s">
        <v>88</v>
      </c>
    </row>
    <row r="791" spans="1:11" x14ac:dyDescent="0.25">
      <c r="A791" s="103" t="s">
        <v>825</v>
      </c>
      <c r="B791" s="103" t="s">
        <v>88</v>
      </c>
      <c r="C791" s="103" t="s">
        <v>89</v>
      </c>
      <c r="D791" s="103" t="s">
        <v>416</v>
      </c>
      <c r="E791" s="103" t="s">
        <v>417</v>
      </c>
      <c r="F791" s="103" t="s">
        <v>417</v>
      </c>
      <c r="G791" s="103" t="s">
        <v>98</v>
      </c>
      <c r="H791" s="103" t="s">
        <v>341</v>
      </c>
      <c r="I791" s="103" t="s">
        <v>92</v>
      </c>
      <c r="J791" s="215">
        <v>6001.87</v>
      </c>
      <c r="K791" s="216" t="s">
        <v>88</v>
      </c>
    </row>
    <row r="792" spans="1:11" x14ac:dyDescent="0.25">
      <c r="A792" s="103" t="s">
        <v>825</v>
      </c>
      <c r="B792" s="103" t="s">
        <v>88</v>
      </c>
      <c r="C792" s="103" t="s">
        <v>89</v>
      </c>
      <c r="D792" s="103" t="s">
        <v>416</v>
      </c>
      <c r="E792" s="111"/>
      <c r="F792" s="103" t="s">
        <v>417</v>
      </c>
      <c r="G792" s="103" t="s">
        <v>98</v>
      </c>
      <c r="H792" s="103" t="s">
        <v>341</v>
      </c>
      <c r="I792" s="103" t="s">
        <v>92</v>
      </c>
      <c r="J792" s="215">
        <v>-3000.91</v>
      </c>
      <c r="K792" s="216" t="s">
        <v>88</v>
      </c>
    </row>
    <row r="793" spans="1:11" x14ac:dyDescent="0.25">
      <c r="A793" s="103" t="s">
        <v>826</v>
      </c>
      <c r="B793" s="103" t="s">
        <v>88</v>
      </c>
      <c r="C793" s="103" t="s">
        <v>89</v>
      </c>
      <c r="D793" s="103" t="s">
        <v>416</v>
      </c>
      <c r="E793" s="103" t="s">
        <v>417</v>
      </c>
      <c r="F793" s="103" t="s">
        <v>417</v>
      </c>
      <c r="G793" s="103" t="s">
        <v>98</v>
      </c>
      <c r="H793" s="103" t="s">
        <v>341</v>
      </c>
      <c r="I793" s="103" t="s">
        <v>92</v>
      </c>
      <c r="J793" s="215">
        <v>5001.5600000000004</v>
      </c>
      <c r="K793" s="216" t="s">
        <v>88</v>
      </c>
    </row>
    <row r="794" spans="1:11" x14ac:dyDescent="0.25">
      <c r="A794" s="103" t="s">
        <v>826</v>
      </c>
      <c r="B794" s="103" t="s">
        <v>88</v>
      </c>
      <c r="C794" s="103" t="s">
        <v>89</v>
      </c>
      <c r="D794" s="103" t="s">
        <v>416</v>
      </c>
      <c r="E794" s="111"/>
      <c r="F794" s="103" t="s">
        <v>417</v>
      </c>
      <c r="G794" s="103" t="s">
        <v>98</v>
      </c>
      <c r="H794" s="103" t="s">
        <v>341</v>
      </c>
      <c r="I794" s="103" t="s">
        <v>92</v>
      </c>
      <c r="J794" s="215">
        <v>-2500.7600000000002</v>
      </c>
      <c r="K794" s="216" t="s">
        <v>88</v>
      </c>
    </row>
    <row r="795" spans="1:11" x14ac:dyDescent="0.25">
      <c r="A795" s="103" t="s">
        <v>827</v>
      </c>
      <c r="B795" s="103" t="s">
        <v>88</v>
      </c>
      <c r="C795" s="103" t="s">
        <v>89</v>
      </c>
      <c r="D795" s="103" t="s">
        <v>416</v>
      </c>
      <c r="E795" s="103" t="s">
        <v>417</v>
      </c>
      <c r="F795" s="103" t="s">
        <v>417</v>
      </c>
      <c r="G795" s="103" t="s">
        <v>478</v>
      </c>
      <c r="H795" s="103" t="s">
        <v>479</v>
      </c>
      <c r="I795" s="103" t="s">
        <v>92</v>
      </c>
      <c r="J795" s="215">
        <v>3465.84</v>
      </c>
      <c r="K795" s="216" t="s">
        <v>344</v>
      </c>
    </row>
    <row r="796" spans="1:11" x14ac:dyDescent="0.25">
      <c r="A796" s="103" t="s">
        <v>830</v>
      </c>
      <c r="B796" s="103" t="s">
        <v>88</v>
      </c>
      <c r="C796" s="103" t="s">
        <v>89</v>
      </c>
      <c r="D796" s="103" t="s">
        <v>416</v>
      </c>
      <c r="E796" s="103" t="s">
        <v>417</v>
      </c>
      <c r="F796" s="103" t="s">
        <v>417</v>
      </c>
      <c r="G796" s="103" t="s">
        <v>478</v>
      </c>
      <c r="H796" s="103" t="s">
        <v>479</v>
      </c>
      <c r="I796" s="103" t="s">
        <v>92</v>
      </c>
      <c r="J796" s="215">
        <v>823.57</v>
      </c>
      <c r="K796" s="216" t="s">
        <v>344</v>
      </c>
    </row>
    <row r="797" spans="1:11" x14ac:dyDescent="0.25">
      <c r="A797" s="103" t="s">
        <v>828</v>
      </c>
      <c r="B797" s="103" t="s">
        <v>88</v>
      </c>
      <c r="C797" s="103" t="s">
        <v>89</v>
      </c>
      <c r="D797" s="103" t="s">
        <v>416</v>
      </c>
      <c r="E797" s="103" t="s">
        <v>417</v>
      </c>
      <c r="F797" s="103" t="s">
        <v>417</v>
      </c>
      <c r="G797" s="103" t="s">
        <v>478</v>
      </c>
      <c r="H797" s="103" t="s">
        <v>479</v>
      </c>
      <c r="I797" s="103" t="s">
        <v>92</v>
      </c>
      <c r="J797" s="215">
        <v>2076.0700000000002</v>
      </c>
      <c r="K797" s="216" t="s">
        <v>344</v>
      </c>
    </row>
    <row r="798" spans="1:11" x14ac:dyDescent="0.25">
      <c r="A798" s="103" t="s">
        <v>828</v>
      </c>
      <c r="B798" s="103" t="s">
        <v>88</v>
      </c>
      <c r="C798" s="103" t="s">
        <v>89</v>
      </c>
      <c r="D798" s="103" t="s">
        <v>416</v>
      </c>
      <c r="E798" s="111"/>
      <c r="F798" s="103" t="s">
        <v>417</v>
      </c>
      <c r="G798" s="103" t="s">
        <v>478</v>
      </c>
      <c r="H798" s="103" t="s">
        <v>479</v>
      </c>
      <c r="I798" s="103" t="s">
        <v>92</v>
      </c>
      <c r="J798" s="215">
        <v>-4.67</v>
      </c>
      <c r="K798" s="216" t="s">
        <v>344</v>
      </c>
    </row>
    <row r="799" spans="1:11" x14ac:dyDescent="0.25">
      <c r="A799" s="103" t="s">
        <v>829</v>
      </c>
      <c r="B799" s="103" t="s">
        <v>88</v>
      </c>
      <c r="C799" s="103" t="s">
        <v>89</v>
      </c>
      <c r="D799" s="103" t="s">
        <v>416</v>
      </c>
      <c r="E799" s="103" t="s">
        <v>417</v>
      </c>
      <c r="F799" s="103" t="s">
        <v>417</v>
      </c>
      <c r="G799" s="103" t="s">
        <v>478</v>
      </c>
      <c r="H799" s="103" t="s">
        <v>479</v>
      </c>
      <c r="I799" s="103" t="s">
        <v>92</v>
      </c>
      <c r="J799" s="215">
        <v>754.94</v>
      </c>
      <c r="K799" s="216" t="s">
        <v>344</v>
      </c>
    </row>
    <row r="800" spans="1:11" x14ac:dyDescent="0.25">
      <c r="A800" s="103" t="s">
        <v>825</v>
      </c>
      <c r="B800" s="103" t="s">
        <v>88</v>
      </c>
      <c r="C800" s="103" t="s">
        <v>89</v>
      </c>
      <c r="D800" s="103" t="s">
        <v>416</v>
      </c>
      <c r="E800" s="103" t="s">
        <v>417</v>
      </c>
      <c r="F800" s="103" t="s">
        <v>417</v>
      </c>
      <c r="G800" s="103" t="s">
        <v>478</v>
      </c>
      <c r="H800" s="103" t="s">
        <v>479</v>
      </c>
      <c r="I800" s="103" t="s">
        <v>92</v>
      </c>
      <c r="J800" s="215">
        <v>617.66999999999996</v>
      </c>
      <c r="K800" s="216" t="s">
        <v>344</v>
      </c>
    </row>
    <row r="801" spans="1:11" x14ac:dyDescent="0.25">
      <c r="A801" s="103" t="s">
        <v>826</v>
      </c>
      <c r="B801" s="103" t="s">
        <v>88</v>
      </c>
      <c r="C801" s="103" t="s">
        <v>89</v>
      </c>
      <c r="D801" s="103" t="s">
        <v>416</v>
      </c>
      <c r="E801" s="103" t="s">
        <v>417</v>
      </c>
      <c r="F801" s="103" t="s">
        <v>417</v>
      </c>
      <c r="G801" s="103" t="s">
        <v>478</v>
      </c>
      <c r="H801" s="103" t="s">
        <v>479</v>
      </c>
      <c r="I801" s="103" t="s">
        <v>92</v>
      </c>
      <c r="J801" s="215">
        <v>1441.24</v>
      </c>
      <c r="K801" s="216" t="s">
        <v>344</v>
      </c>
    </row>
    <row r="802" spans="1:11" x14ac:dyDescent="0.25">
      <c r="A802" s="103" t="s">
        <v>827</v>
      </c>
      <c r="B802" s="103" t="s">
        <v>88</v>
      </c>
      <c r="C802" s="103" t="s">
        <v>89</v>
      </c>
      <c r="D802" s="103" t="s">
        <v>416</v>
      </c>
      <c r="E802" s="103" t="s">
        <v>417</v>
      </c>
      <c r="F802" s="103" t="s">
        <v>417</v>
      </c>
      <c r="G802" s="103" t="s">
        <v>205</v>
      </c>
      <c r="H802" s="103" t="s">
        <v>343</v>
      </c>
      <c r="I802" s="103" t="s">
        <v>92</v>
      </c>
      <c r="J802" s="215">
        <v>3470</v>
      </c>
      <c r="K802" s="216" t="s">
        <v>344</v>
      </c>
    </row>
    <row r="803" spans="1:11" x14ac:dyDescent="0.25">
      <c r="A803" s="103" t="s">
        <v>827</v>
      </c>
      <c r="B803" s="103" t="s">
        <v>88</v>
      </c>
      <c r="C803" s="103" t="s">
        <v>89</v>
      </c>
      <c r="D803" s="103" t="s">
        <v>416</v>
      </c>
      <c r="E803" s="111"/>
      <c r="F803" s="103" t="s">
        <v>417</v>
      </c>
      <c r="G803" s="103" t="s">
        <v>205</v>
      </c>
      <c r="H803" s="103" t="s">
        <v>343</v>
      </c>
      <c r="I803" s="103" t="s">
        <v>92</v>
      </c>
      <c r="J803" s="215">
        <v>-3457.38</v>
      </c>
      <c r="K803" s="216" t="s">
        <v>344</v>
      </c>
    </row>
    <row r="804" spans="1:11" x14ac:dyDescent="0.25">
      <c r="A804" s="103" t="s">
        <v>830</v>
      </c>
      <c r="B804" s="103" t="s">
        <v>88</v>
      </c>
      <c r="C804" s="103" t="s">
        <v>89</v>
      </c>
      <c r="D804" s="103" t="s">
        <v>416</v>
      </c>
      <c r="E804" s="103" t="s">
        <v>417</v>
      </c>
      <c r="F804" s="103" t="s">
        <v>417</v>
      </c>
      <c r="G804" s="103" t="s">
        <v>205</v>
      </c>
      <c r="H804" s="103" t="s">
        <v>343</v>
      </c>
      <c r="I804" s="103" t="s">
        <v>92</v>
      </c>
      <c r="J804" s="215">
        <v>5360.91</v>
      </c>
      <c r="K804" s="216" t="s">
        <v>344</v>
      </c>
    </row>
    <row r="805" spans="1:11" x14ac:dyDescent="0.25">
      <c r="A805" s="103" t="s">
        <v>830</v>
      </c>
      <c r="B805" s="103" t="s">
        <v>88</v>
      </c>
      <c r="C805" s="103" t="s">
        <v>89</v>
      </c>
      <c r="D805" s="103" t="s">
        <v>416</v>
      </c>
      <c r="E805" s="111"/>
      <c r="F805" s="103" t="s">
        <v>417</v>
      </c>
      <c r="G805" s="103" t="s">
        <v>205</v>
      </c>
      <c r="H805" s="103" t="s">
        <v>343</v>
      </c>
      <c r="I805" s="103" t="s">
        <v>92</v>
      </c>
      <c r="J805" s="215">
        <v>-5341.42</v>
      </c>
      <c r="K805" s="216" t="s">
        <v>344</v>
      </c>
    </row>
    <row r="806" spans="1:11" x14ac:dyDescent="0.25">
      <c r="A806" s="103" t="s">
        <v>828</v>
      </c>
      <c r="B806" s="103" t="s">
        <v>88</v>
      </c>
      <c r="C806" s="103" t="s">
        <v>89</v>
      </c>
      <c r="D806" s="103" t="s">
        <v>416</v>
      </c>
      <c r="E806" s="103" t="s">
        <v>417</v>
      </c>
      <c r="F806" s="103" t="s">
        <v>417</v>
      </c>
      <c r="G806" s="103" t="s">
        <v>205</v>
      </c>
      <c r="H806" s="103" t="s">
        <v>343</v>
      </c>
      <c r="I806" s="103" t="s">
        <v>92</v>
      </c>
      <c r="J806" s="215">
        <v>2275.7800000000002</v>
      </c>
      <c r="K806" s="216" t="s">
        <v>344</v>
      </c>
    </row>
    <row r="807" spans="1:11" x14ac:dyDescent="0.25">
      <c r="A807" s="103" t="s">
        <v>828</v>
      </c>
      <c r="B807" s="103" t="s">
        <v>88</v>
      </c>
      <c r="C807" s="103" t="s">
        <v>89</v>
      </c>
      <c r="D807" s="103" t="s">
        <v>416</v>
      </c>
      <c r="E807" s="111"/>
      <c r="F807" s="103" t="s">
        <v>417</v>
      </c>
      <c r="G807" s="103" t="s">
        <v>205</v>
      </c>
      <c r="H807" s="103" t="s">
        <v>343</v>
      </c>
      <c r="I807" s="103" t="s">
        <v>92</v>
      </c>
      <c r="J807" s="215">
        <v>-2267.5100000000002</v>
      </c>
      <c r="K807" s="216" t="s">
        <v>344</v>
      </c>
    </row>
    <row r="808" spans="1:11" x14ac:dyDescent="0.25">
      <c r="A808" s="103" t="s">
        <v>829</v>
      </c>
      <c r="B808" s="103" t="s">
        <v>88</v>
      </c>
      <c r="C808" s="103" t="s">
        <v>89</v>
      </c>
      <c r="D808" s="103" t="s">
        <v>416</v>
      </c>
      <c r="E808" s="103" t="s">
        <v>417</v>
      </c>
      <c r="F808" s="103" t="s">
        <v>417</v>
      </c>
      <c r="G808" s="103" t="s">
        <v>205</v>
      </c>
      <c r="H808" s="103" t="s">
        <v>343</v>
      </c>
      <c r="I808" s="103" t="s">
        <v>92</v>
      </c>
      <c r="J808" s="215">
        <v>1546.84</v>
      </c>
      <c r="K808" s="216" t="s">
        <v>344</v>
      </c>
    </row>
    <row r="809" spans="1:11" x14ac:dyDescent="0.25">
      <c r="A809" s="103" t="s">
        <v>829</v>
      </c>
      <c r="B809" s="103" t="s">
        <v>88</v>
      </c>
      <c r="C809" s="103" t="s">
        <v>89</v>
      </c>
      <c r="D809" s="103" t="s">
        <v>416</v>
      </c>
      <c r="E809" s="111"/>
      <c r="F809" s="103" t="s">
        <v>417</v>
      </c>
      <c r="G809" s="103" t="s">
        <v>205</v>
      </c>
      <c r="H809" s="103" t="s">
        <v>343</v>
      </c>
      <c r="I809" s="103" t="s">
        <v>92</v>
      </c>
      <c r="J809" s="215">
        <v>-1540.99</v>
      </c>
      <c r="K809" s="216" t="s">
        <v>344</v>
      </c>
    </row>
    <row r="810" spans="1:11" x14ac:dyDescent="0.25">
      <c r="A810" s="103" t="s">
        <v>825</v>
      </c>
      <c r="B810" s="103" t="s">
        <v>88</v>
      </c>
      <c r="C810" s="103" t="s">
        <v>89</v>
      </c>
      <c r="D810" s="103" t="s">
        <v>416</v>
      </c>
      <c r="E810" s="103" t="s">
        <v>417</v>
      </c>
      <c r="F810" s="103" t="s">
        <v>417</v>
      </c>
      <c r="G810" s="103" t="s">
        <v>205</v>
      </c>
      <c r="H810" s="103" t="s">
        <v>343</v>
      </c>
      <c r="I810" s="103" t="s">
        <v>92</v>
      </c>
      <c r="J810" s="215">
        <v>1458.76</v>
      </c>
      <c r="K810" s="216" t="s">
        <v>344</v>
      </c>
    </row>
    <row r="811" spans="1:11" x14ac:dyDescent="0.25">
      <c r="A811" s="103" t="s">
        <v>825</v>
      </c>
      <c r="B811" s="103" t="s">
        <v>88</v>
      </c>
      <c r="C811" s="103" t="s">
        <v>89</v>
      </c>
      <c r="D811" s="103" t="s">
        <v>416</v>
      </c>
      <c r="E811" s="111"/>
      <c r="F811" s="103" t="s">
        <v>417</v>
      </c>
      <c r="G811" s="103" t="s">
        <v>205</v>
      </c>
      <c r="H811" s="103" t="s">
        <v>343</v>
      </c>
      <c r="I811" s="103" t="s">
        <v>92</v>
      </c>
      <c r="J811" s="215">
        <v>-1453.19</v>
      </c>
      <c r="K811" s="216" t="s">
        <v>344</v>
      </c>
    </row>
    <row r="812" spans="1:11" x14ac:dyDescent="0.25">
      <c r="A812" s="103" t="s">
        <v>826</v>
      </c>
      <c r="B812" s="103" t="s">
        <v>88</v>
      </c>
      <c r="C812" s="103" t="s">
        <v>89</v>
      </c>
      <c r="D812" s="103" t="s">
        <v>416</v>
      </c>
      <c r="E812" s="103" t="s">
        <v>417</v>
      </c>
      <c r="F812" s="103" t="s">
        <v>417</v>
      </c>
      <c r="G812" s="103" t="s">
        <v>205</v>
      </c>
      <c r="H812" s="103" t="s">
        <v>343</v>
      </c>
      <c r="I812" s="103" t="s">
        <v>92</v>
      </c>
      <c r="J812" s="215">
        <v>6333.32</v>
      </c>
      <c r="K812" s="216" t="s">
        <v>344</v>
      </c>
    </row>
    <row r="813" spans="1:11" x14ac:dyDescent="0.25">
      <c r="A813" s="103" t="s">
        <v>826</v>
      </c>
      <c r="B813" s="103" t="s">
        <v>88</v>
      </c>
      <c r="C813" s="103" t="s">
        <v>89</v>
      </c>
      <c r="D813" s="103" t="s">
        <v>416</v>
      </c>
      <c r="E813" s="111"/>
      <c r="F813" s="103" t="s">
        <v>417</v>
      </c>
      <c r="G813" s="103" t="s">
        <v>205</v>
      </c>
      <c r="H813" s="103" t="s">
        <v>343</v>
      </c>
      <c r="I813" s="103" t="s">
        <v>92</v>
      </c>
      <c r="J813" s="215">
        <v>-6310.29</v>
      </c>
      <c r="K813" s="216" t="s">
        <v>344</v>
      </c>
    </row>
    <row r="814" spans="1:11" x14ac:dyDescent="0.25">
      <c r="A814" s="103" t="s">
        <v>830</v>
      </c>
      <c r="B814" s="103" t="s">
        <v>88</v>
      </c>
      <c r="C814" s="103" t="s">
        <v>89</v>
      </c>
      <c r="D814" s="103" t="s">
        <v>416</v>
      </c>
      <c r="E814" s="103" t="s">
        <v>417</v>
      </c>
      <c r="F814" s="103" t="s">
        <v>417</v>
      </c>
      <c r="G814" s="103" t="s">
        <v>511</v>
      </c>
      <c r="H814" s="103" t="s">
        <v>512</v>
      </c>
      <c r="I814" s="103" t="s">
        <v>92</v>
      </c>
      <c r="J814" s="215">
        <v>40.9</v>
      </c>
      <c r="K814" s="216" t="s">
        <v>344</v>
      </c>
    </row>
    <row r="815" spans="1:11" x14ac:dyDescent="0.25">
      <c r="A815" s="103" t="s">
        <v>829</v>
      </c>
      <c r="B815" s="103" t="s">
        <v>88</v>
      </c>
      <c r="C815" s="103" t="s">
        <v>89</v>
      </c>
      <c r="D815" s="103" t="s">
        <v>416</v>
      </c>
      <c r="E815" s="103" t="s">
        <v>417</v>
      </c>
      <c r="F815" s="103" t="s">
        <v>417</v>
      </c>
      <c r="G815" s="103" t="s">
        <v>511</v>
      </c>
      <c r="H815" s="103" t="s">
        <v>512</v>
      </c>
      <c r="I815" s="103" t="s">
        <v>92</v>
      </c>
      <c r="J815" s="215">
        <v>40.9</v>
      </c>
      <c r="K815" s="216" t="s">
        <v>344</v>
      </c>
    </row>
    <row r="816" spans="1:11" x14ac:dyDescent="0.25">
      <c r="A816" s="103" t="s">
        <v>827</v>
      </c>
      <c r="B816" s="103" t="s">
        <v>88</v>
      </c>
      <c r="C816" s="103" t="s">
        <v>89</v>
      </c>
      <c r="D816" s="103" t="s">
        <v>416</v>
      </c>
      <c r="E816" s="103" t="s">
        <v>417</v>
      </c>
      <c r="F816" s="103" t="s">
        <v>417</v>
      </c>
      <c r="G816" s="103" t="s">
        <v>515</v>
      </c>
      <c r="H816" s="103" t="s">
        <v>516</v>
      </c>
      <c r="I816" s="103" t="s">
        <v>92</v>
      </c>
      <c r="J816" s="215">
        <v>47.33</v>
      </c>
      <c r="K816" s="216" t="s">
        <v>344</v>
      </c>
    </row>
    <row r="817" spans="1:11" x14ac:dyDescent="0.25">
      <c r="A817" s="103" t="s">
        <v>830</v>
      </c>
      <c r="B817" s="103" t="s">
        <v>88</v>
      </c>
      <c r="C817" s="103" t="s">
        <v>89</v>
      </c>
      <c r="D817" s="103" t="s">
        <v>416</v>
      </c>
      <c r="E817" s="103" t="s">
        <v>417</v>
      </c>
      <c r="F817" s="103" t="s">
        <v>417</v>
      </c>
      <c r="G817" s="103" t="s">
        <v>515</v>
      </c>
      <c r="H817" s="103" t="s">
        <v>516</v>
      </c>
      <c r="I817" s="103" t="s">
        <v>92</v>
      </c>
      <c r="J817" s="215">
        <v>330.25</v>
      </c>
      <c r="K817" s="216" t="s">
        <v>344</v>
      </c>
    </row>
    <row r="818" spans="1:11" x14ac:dyDescent="0.25">
      <c r="A818" s="103" t="s">
        <v>830</v>
      </c>
      <c r="B818" s="103" t="s">
        <v>88</v>
      </c>
      <c r="C818" s="103" t="s">
        <v>89</v>
      </c>
      <c r="D818" s="103" t="s">
        <v>416</v>
      </c>
      <c r="E818" s="111"/>
      <c r="F818" s="103" t="s">
        <v>417</v>
      </c>
      <c r="G818" s="103" t="s">
        <v>515</v>
      </c>
      <c r="H818" s="103" t="s">
        <v>516</v>
      </c>
      <c r="I818" s="103" t="s">
        <v>92</v>
      </c>
      <c r="J818" s="215">
        <v>-328.63</v>
      </c>
      <c r="K818" s="216" t="s">
        <v>344</v>
      </c>
    </row>
    <row r="819" spans="1:11" x14ac:dyDescent="0.25">
      <c r="A819" s="103" t="s">
        <v>828</v>
      </c>
      <c r="B819" s="103" t="s">
        <v>88</v>
      </c>
      <c r="C819" s="103" t="s">
        <v>89</v>
      </c>
      <c r="D819" s="103" t="s">
        <v>416</v>
      </c>
      <c r="E819" s="103" t="s">
        <v>417</v>
      </c>
      <c r="F819" s="103" t="s">
        <v>417</v>
      </c>
      <c r="G819" s="103" t="s">
        <v>515</v>
      </c>
      <c r="H819" s="103" t="s">
        <v>516</v>
      </c>
      <c r="I819" s="103" t="s">
        <v>92</v>
      </c>
      <c r="J819" s="215">
        <v>412.3</v>
      </c>
      <c r="K819" s="216" t="s">
        <v>344</v>
      </c>
    </row>
    <row r="820" spans="1:11" x14ac:dyDescent="0.25">
      <c r="A820" s="103" t="s">
        <v>828</v>
      </c>
      <c r="B820" s="103" t="s">
        <v>88</v>
      </c>
      <c r="C820" s="103" t="s">
        <v>89</v>
      </c>
      <c r="D820" s="103" t="s">
        <v>416</v>
      </c>
      <c r="E820" s="111"/>
      <c r="F820" s="103" t="s">
        <v>417</v>
      </c>
      <c r="G820" s="103" t="s">
        <v>515</v>
      </c>
      <c r="H820" s="103" t="s">
        <v>516</v>
      </c>
      <c r="I820" s="103" t="s">
        <v>92</v>
      </c>
      <c r="J820" s="215">
        <v>-410.49</v>
      </c>
      <c r="K820" s="216" t="s">
        <v>344</v>
      </c>
    </row>
    <row r="821" spans="1:11" x14ac:dyDescent="0.25">
      <c r="A821" s="103" t="s">
        <v>829</v>
      </c>
      <c r="B821" s="103" t="s">
        <v>88</v>
      </c>
      <c r="C821" s="103" t="s">
        <v>89</v>
      </c>
      <c r="D821" s="103" t="s">
        <v>416</v>
      </c>
      <c r="E821" s="103" t="s">
        <v>417</v>
      </c>
      <c r="F821" s="103" t="s">
        <v>417</v>
      </c>
      <c r="G821" s="103" t="s">
        <v>515</v>
      </c>
      <c r="H821" s="103" t="s">
        <v>516</v>
      </c>
      <c r="I821" s="103" t="s">
        <v>92</v>
      </c>
      <c r="J821" s="215">
        <v>94.66</v>
      </c>
      <c r="K821" s="216" t="s">
        <v>344</v>
      </c>
    </row>
    <row r="822" spans="1:11" x14ac:dyDescent="0.25">
      <c r="A822" s="103" t="s">
        <v>825</v>
      </c>
      <c r="B822" s="103" t="s">
        <v>88</v>
      </c>
      <c r="C822" s="103" t="s">
        <v>89</v>
      </c>
      <c r="D822" s="103" t="s">
        <v>416</v>
      </c>
      <c r="E822" s="103" t="s">
        <v>417</v>
      </c>
      <c r="F822" s="103" t="s">
        <v>417</v>
      </c>
      <c r="G822" s="103" t="s">
        <v>515</v>
      </c>
      <c r="H822" s="103" t="s">
        <v>516</v>
      </c>
      <c r="I822" s="103" t="s">
        <v>92</v>
      </c>
      <c r="J822" s="215">
        <v>94.66</v>
      </c>
      <c r="K822" s="216" t="s">
        <v>344</v>
      </c>
    </row>
    <row r="823" spans="1:11" x14ac:dyDescent="0.25">
      <c r="A823" s="103" t="s">
        <v>826</v>
      </c>
      <c r="B823" s="103" t="s">
        <v>88</v>
      </c>
      <c r="C823" s="103" t="s">
        <v>89</v>
      </c>
      <c r="D823" s="103" t="s">
        <v>416</v>
      </c>
      <c r="E823" s="103" t="s">
        <v>417</v>
      </c>
      <c r="F823" s="103" t="s">
        <v>417</v>
      </c>
      <c r="G823" s="103" t="s">
        <v>515</v>
      </c>
      <c r="H823" s="103" t="s">
        <v>516</v>
      </c>
      <c r="I823" s="103" t="s">
        <v>92</v>
      </c>
      <c r="J823" s="215">
        <v>47.33</v>
      </c>
      <c r="K823" s="216" t="s">
        <v>344</v>
      </c>
    </row>
    <row r="824" spans="1:11" x14ac:dyDescent="0.25">
      <c r="A824" s="103" t="s">
        <v>827</v>
      </c>
      <c r="B824" s="103" t="s">
        <v>88</v>
      </c>
      <c r="C824" s="103" t="s">
        <v>89</v>
      </c>
      <c r="D824" s="103" t="s">
        <v>416</v>
      </c>
      <c r="E824" s="103" t="s">
        <v>417</v>
      </c>
      <c r="F824" s="103" t="s">
        <v>417</v>
      </c>
      <c r="G824" s="103" t="s">
        <v>521</v>
      </c>
      <c r="H824" s="103" t="s">
        <v>522</v>
      </c>
      <c r="I824" s="103" t="s">
        <v>92</v>
      </c>
      <c r="J824" s="215">
        <v>48.73</v>
      </c>
      <c r="K824" s="216" t="s">
        <v>344</v>
      </c>
    </row>
    <row r="825" spans="1:11" x14ac:dyDescent="0.25">
      <c r="A825" s="103" t="s">
        <v>829</v>
      </c>
      <c r="B825" s="103" t="s">
        <v>88</v>
      </c>
      <c r="C825" s="103" t="s">
        <v>89</v>
      </c>
      <c r="D825" s="103" t="s">
        <v>416</v>
      </c>
      <c r="E825" s="103" t="s">
        <v>417</v>
      </c>
      <c r="F825" s="103" t="s">
        <v>417</v>
      </c>
      <c r="G825" s="103" t="s">
        <v>521</v>
      </c>
      <c r="H825" s="103" t="s">
        <v>522</v>
      </c>
      <c r="I825" s="103" t="s">
        <v>92</v>
      </c>
      <c r="J825" s="215">
        <v>48.73</v>
      </c>
      <c r="K825" s="216" t="s">
        <v>344</v>
      </c>
    </row>
    <row r="826" spans="1:11" x14ac:dyDescent="0.25">
      <c r="A826" s="103" t="s">
        <v>825</v>
      </c>
      <c r="B826" s="103" t="s">
        <v>88</v>
      </c>
      <c r="C826" s="103" t="s">
        <v>89</v>
      </c>
      <c r="D826" s="103" t="s">
        <v>416</v>
      </c>
      <c r="E826" s="103" t="s">
        <v>417</v>
      </c>
      <c r="F826" s="103" t="s">
        <v>417</v>
      </c>
      <c r="G826" s="103" t="s">
        <v>521</v>
      </c>
      <c r="H826" s="103" t="s">
        <v>522</v>
      </c>
      <c r="I826" s="103" t="s">
        <v>92</v>
      </c>
      <c r="J826" s="215">
        <v>48.73</v>
      </c>
      <c r="K826" s="216" t="s">
        <v>344</v>
      </c>
    </row>
    <row r="827" spans="1:11" x14ac:dyDescent="0.25">
      <c r="A827" s="103" t="s">
        <v>826</v>
      </c>
      <c r="B827" s="103" t="s">
        <v>88</v>
      </c>
      <c r="C827" s="103" t="s">
        <v>89</v>
      </c>
      <c r="D827" s="103" t="s">
        <v>416</v>
      </c>
      <c r="E827" s="103" t="s">
        <v>417</v>
      </c>
      <c r="F827" s="103" t="s">
        <v>417</v>
      </c>
      <c r="G827" s="103" t="s">
        <v>521</v>
      </c>
      <c r="H827" s="103" t="s">
        <v>522</v>
      </c>
      <c r="I827" s="103" t="s">
        <v>92</v>
      </c>
      <c r="J827" s="215">
        <v>48.73</v>
      </c>
      <c r="K827" s="216" t="s">
        <v>344</v>
      </c>
    </row>
    <row r="828" spans="1:11" x14ac:dyDescent="0.25">
      <c r="A828" s="103" t="s">
        <v>826</v>
      </c>
      <c r="B828" s="103" t="s">
        <v>88</v>
      </c>
      <c r="C828" s="103" t="s">
        <v>89</v>
      </c>
      <c r="D828" s="103" t="s">
        <v>416</v>
      </c>
      <c r="E828" s="103" t="s">
        <v>417</v>
      </c>
      <c r="F828" s="103" t="s">
        <v>417</v>
      </c>
      <c r="G828" s="103" t="s">
        <v>523</v>
      </c>
      <c r="H828" s="103" t="s">
        <v>524</v>
      </c>
      <c r="I828" s="103" t="s">
        <v>92</v>
      </c>
      <c r="J828" s="215">
        <v>131.37</v>
      </c>
      <c r="K828" s="216" t="s">
        <v>344</v>
      </c>
    </row>
    <row r="829" spans="1:11" x14ac:dyDescent="0.25">
      <c r="A829" s="103" t="s">
        <v>827</v>
      </c>
      <c r="B829" s="103" t="s">
        <v>88</v>
      </c>
      <c r="C829" s="103" t="s">
        <v>89</v>
      </c>
      <c r="D829" s="103" t="s">
        <v>416</v>
      </c>
      <c r="E829" s="103" t="s">
        <v>417</v>
      </c>
      <c r="F829" s="103" t="s">
        <v>417</v>
      </c>
      <c r="G829" s="103" t="s">
        <v>172</v>
      </c>
      <c r="H829" s="103" t="s">
        <v>345</v>
      </c>
      <c r="I829" s="103" t="s">
        <v>92</v>
      </c>
      <c r="J829" s="215">
        <v>909.55</v>
      </c>
      <c r="K829" s="216" t="s">
        <v>344</v>
      </c>
    </row>
    <row r="830" spans="1:11" x14ac:dyDescent="0.25">
      <c r="A830" s="103" t="s">
        <v>830</v>
      </c>
      <c r="B830" s="103" t="s">
        <v>88</v>
      </c>
      <c r="C830" s="103" t="s">
        <v>89</v>
      </c>
      <c r="D830" s="103" t="s">
        <v>416</v>
      </c>
      <c r="E830" s="103" t="s">
        <v>417</v>
      </c>
      <c r="F830" s="103" t="s">
        <v>417</v>
      </c>
      <c r="G830" s="103" t="s">
        <v>172</v>
      </c>
      <c r="H830" s="103" t="s">
        <v>345</v>
      </c>
      <c r="I830" s="103" t="s">
        <v>92</v>
      </c>
      <c r="J830" s="215">
        <v>447.69</v>
      </c>
      <c r="K830" s="216" t="s">
        <v>344</v>
      </c>
    </row>
    <row r="831" spans="1:11" x14ac:dyDescent="0.25">
      <c r="A831" s="103" t="s">
        <v>828</v>
      </c>
      <c r="B831" s="103" t="s">
        <v>88</v>
      </c>
      <c r="C831" s="103" t="s">
        <v>89</v>
      </c>
      <c r="D831" s="103" t="s">
        <v>416</v>
      </c>
      <c r="E831" s="103" t="s">
        <v>417</v>
      </c>
      <c r="F831" s="103" t="s">
        <v>417</v>
      </c>
      <c r="G831" s="103" t="s">
        <v>172</v>
      </c>
      <c r="H831" s="103" t="s">
        <v>345</v>
      </c>
      <c r="I831" s="103" t="s">
        <v>92</v>
      </c>
      <c r="J831" s="215">
        <v>547.14</v>
      </c>
      <c r="K831" s="216" t="s">
        <v>344</v>
      </c>
    </row>
    <row r="832" spans="1:11" x14ac:dyDescent="0.25">
      <c r="A832" s="103" t="s">
        <v>829</v>
      </c>
      <c r="B832" s="103" t="s">
        <v>88</v>
      </c>
      <c r="C832" s="103" t="s">
        <v>89</v>
      </c>
      <c r="D832" s="103" t="s">
        <v>416</v>
      </c>
      <c r="E832" s="103" t="s">
        <v>417</v>
      </c>
      <c r="F832" s="103" t="s">
        <v>417</v>
      </c>
      <c r="G832" s="103" t="s">
        <v>172</v>
      </c>
      <c r="H832" s="103" t="s">
        <v>345</v>
      </c>
      <c r="I832" s="103" t="s">
        <v>92</v>
      </c>
      <c r="J832" s="215">
        <v>511.64</v>
      </c>
      <c r="K832" s="216" t="s">
        <v>344</v>
      </c>
    </row>
    <row r="833" spans="1:11" x14ac:dyDescent="0.25">
      <c r="A833" s="103" t="s">
        <v>825</v>
      </c>
      <c r="B833" s="103" t="s">
        <v>88</v>
      </c>
      <c r="C833" s="103" t="s">
        <v>89</v>
      </c>
      <c r="D833" s="103" t="s">
        <v>416</v>
      </c>
      <c r="E833" s="103" t="s">
        <v>417</v>
      </c>
      <c r="F833" s="103" t="s">
        <v>417</v>
      </c>
      <c r="G833" s="103" t="s">
        <v>172</v>
      </c>
      <c r="H833" s="103" t="s">
        <v>345</v>
      </c>
      <c r="I833" s="103" t="s">
        <v>92</v>
      </c>
      <c r="J833" s="215">
        <v>426.37</v>
      </c>
      <c r="K833" s="216" t="s">
        <v>344</v>
      </c>
    </row>
    <row r="834" spans="1:11" x14ac:dyDescent="0.25">
      <c r="A834" s="103" t="s">
        <v>826</v>
      </c>
      <c r="B834" s="103" t="s">
        <v>88</v>
      </c>
      <c r="C834" s="103" t="s">
        <v>89</v>
      </c>
      <c r="D834" s="103" t="s">
        <v>416</v>
      </c>
      <c r="E834" s="103" t="s">
        <v>417</v>
      </c>
      <c r="F834" s="103" t="s">
        <v>417</v>
      </c>
      <c r="G834" s="103" t="s">
        <v>172</v>
      </c>
      <c r="H834" s="103" t="s">
        <v>345</v>
      </c>
      <c r="I834" s="103" t="s">
        <v>92</v>
      </c>
      <c r="J834" s="215">
        <v>383.73</v>
      </c>
      <c r="K834" s="216" t="s">
        <v>344</v>
      </c>
    </row>
    <row r="835" spans="1:11" x14ac:dyDescent="0.25">
      <c r="A835" s="103" t="s">
        <v>827</v>
      </c>
      <c r="B835" s="103" t="s">
        <v>88</v>
      </c>
      <c r="C835" s="103" t="s">
        <v>89</v>
      </c>
      <c r="D835" s="103" t="s">
        <v>416</v>
      </c>
      <c r="E835" s="103" t="s">
        <v>417</v>
      </c>
      <c r="F835" s="103" t="s">
        <v>417</v>
      </c>
      <c r="G835" s="103" t="s">
        <v>171</v>
      </c>
      <c r="H835" s="103" t="s">
        <v>348</v>
      </c>
      <c r="I835" s="103" t="s">
        <v>92</v>
      </c>
      <c r="J835" s="215">
        <v>1586.54</v>
      </c>
      <c r="K835" s="216" t="s">
        <v>347</v>
      </c>
    </row>
    <row r="836" spans="1:11" x14ac:dyDescent="0.25">
      <c r="A836" s="103" t="s">
        <v>827</v>
      </c>
      <c r="B836" s="103" t="s">
        <v>88</v>
      </c>
      <c r="C836" s="103" t="s">
        <v>89</v>
      </c>
      <c r="D836" s="103" t="s">
        <v>416</v>
      </c>
      <c r="E836" s="111"/>
      <c r="F836" s="103" t="s">
        <v>417</v>
      </c>
      <c r="G836" s="103" t="s">
        <v>171</v>
      </c>
      <c r="H836" s="103" t="s">
        <v>348</v>
      </c>
      <c r="I836" s="103" t="s">
        <v>92</v>
      </c>
      <c r="J836" s="215">
        <v>-1578.61</v>
      </c>
      <c r="K836" s="216" t="s">
        <v>347</v>
      </c>
    </row>
    <row r="837" spans="1:11" x14ac:dyDescent="0.25">
      <c r="A837" s="103" t="s">
        <v>830</v>
      </c>
      <c r="B837" s="103" t="s">
        <v>88</v>
      </c>
      <c r="C837" s="103" t="s">
        <v>89</v>
      </c>
      <c r="D837" s="103" t="s">
        <v>416</v>
      </c>
      <c r="E837" s="103" t="s">
        <v>417</v>
      </c>
      <c r="F837" s="103" t="s">
        <v>417</v>
      </c>
      <c r="G837" s="103" t="s">
        <v>171</v>
      </c>
      <c r="H837" s="103" t="s">
        <v>348</v>
      </c>
      <c r="I837" s="103" t="s">
        <v>92</v>
      </c>
      <c r="J837" s="215">
        <v>317.31</v>
      </c>
      <c r="K837" s="216" t="s">
        <v>347</v>
      </c>
    </row>
    <row r="838" spans="1:11" x14ac:dyDescent="0.25">
      <c r="A838" s="103" t="s">
        <v>830</v>
      </c>
      <c r="B838" s="103" t="s">
        <v>88</v>
      </c>
      <c r="C838" s="103" t="s">
        <v>89</v>
      </c>
      <c r="D838" s="103" t="s">
        <v>416</v>
      </c>
      <c r="E838" s="111"/>
      <c r="F838" s="103" t="s">
        <v>417</v>
      </c>
      <c r="G838" s="103" t="s">
        <v>171</v>
      </c>
      <c r="H838" s="103" t="s">
        <v>348</v>
      </c>
      <c r="I838" s="103" t="s">
        <v>92</v>
      </c>
      <c r="J838" s="215">
        <v>-315.72000000000003</v>
      </c>
      <c r="K838" s="216" t="s">
        <v>347</v>
      </c>
    </row>
    <row r="839" spans="1:11" x14ac:dyDescent="0.25">
      <c r="A839" s="103" t="s">
        <v>828</v>
      </c>
      <c r="B839" s="103" t="s">
        <v>88</v>
      </c>
      <c r="C839" s="103" t="s">
        <v>89</v>
      </c>
      <c r="D839" s="103" t="s">
        <v>416</v>
      </c>
      <c r="E839" s="103" t="s">
        <v>417</v>
      </c>
      <c r="F839" s="103" t="s">
        <v>417</v>
      </c>
      <c r="G839" s="103" t="s">
        <v>171</v>
      </c>
      <c r="H839" s="103" t="s">
        <v>348</v>
      </c>
      <c r="I839" s="103" t="s">
        <v>92</v>
      </c>
      <c r="J839" s="215">
        <v>687.5</v>
      </c>
      <c r="K839" s="216" t="s">
        <v>347</v>
      </c>
    </row>
    <row r="840" spans="1:11" x14ac:dyDescent="0.25">
      <c r="A840" s="103" t="s">
        <v>828</v>
      </c>
      <c r="B840" s="103" t="s">
        <v>88</v>
      </c>
      <c r="C840" s="103" t="s">
        <v>89</v>
      </c>
      <c r="D840" s="103" t="s">
        <v>416</v>
      </c>
      <c r="E840" s="111"/>
      <c r="F840" s="103" t="s">
        <v>417</v>
      </c>
      <c r="G840" s="103" t="s">
        <v>171</v>
      </c>
      <c r="H840" s="103" t="s">
        <v>348</v>
      </c>
      <c r="I840" s="103" t="s">
        <v>92</v>
      </c>
      <c r="J840" s="215">
        <v>-684.07</v>
      </c>
      <c r="K840" s="216" t="s">
        <v>347</v>
      </c>
    </row>
    <row r="841" spans="1:11" x14ac:dyDescent="0.25">
      <c r="A841" s="103" t="s">
        <v>829</v>
      </c>
      <c r="B841" s="103" t="s">
        <v>88</v>
      </c>
      <c r="C841" s="103" t="s">
        <v>89</v>
      </c>
      <c r="D841" s="103" t="s">
        <v>416</v>
      </c>
      <c r="E841" s="103" t="s">
        <v>417</v>
      </c>
      <c r="F841" s="103" t="s">
        <v>417</v>
      </c>
      <c r="G841" s="103" t="s">
        <v>171</v>
      </c>
      <c r="H841" s="103" t="s">
        <v>348</v>
      </c>
      <c r="I841" s="103" t="s">
        <v>92</v>
      </c>
      <c r="J841" s="215">
        <v>264.41000000000003</v>
      </c>
      <c r="K841" s="216" t="s">
        <v>347</v>
      </c>
    </row>
    <row r="842" spans="1:11" x14ac:dyDescent="0.25">
      <c r="A842" s="103" t="s">
        <v>829</v>
      </c>
      <c r="B842" s="103" t="s">
        <v>88</v>
      </c>
      <c r="C842" s="103" t="s">
        <v>89</v>
      </c>
      <c r="D842" s="103" t="s">
        <v>416</v>
      </c>
      <c r="E842" s="111"/>
      <c r="F842" s="103" t="s">
        <v>417</v>
      </c>
      <c r="G842" s="103" t="s">
        <v>171</v>
      </c>
      <c r="H842" s="103" t="s">
        <v>348</v>
      </c>
      <c r="I842" s="103" t="s">
        <v>92</v>
      </c>
      <c r="J842" s="215">
        <v>-263.08</v>
      </c>
      <c r="K842" s="216" t="s">
        <v>347</v>
      </c>
    </row>
    <row r="843" spans="1:11" x14ac:dyDescent="0.25">
      <c r="A843" s="103" t="s">
        <v>825</v>
      </c>
      <c r="B843" s="103" t="s">
        <v>88</v>
      </c>
      <c r="C843" s="103" t="s">
        <v>89</v>
      </c>
      <c r="D843" s="103" t="s">
        <v>416</v>
      </c>
      <c r="E843" s="103" t="s">
        <v>417</v>
      </c>
      <c r="F843" s="103" t="s">
        <v>417</v>
      </c>
      <c r="G843" s="103" t="s">
        <v>171</v>
      </c>
      <c r="H843" s="103" t="s">
        <v>348</v>
      </c>
      <c r="I843" s="103" t="s">
        <v>92</v>
      </c>
      <c r="J843" s="215">
        <v>158.63999999999999</v>
      </c>
      <c r="K843" s="216" t="s">
        <v>347</v>
      </c>
    </row>
    <row r="844" spans="1:11" x14ac:dyDescent="0.25">
      <c r="A844" s="103" t="s">
        <v>825</v>
      </c>
      <c r="B844" s="103" t="s">
        <v>88</v>
      </c>
      <c r="C844" s="103" t="s">
        <v>89</v>
      </c>
      <c r="D844" s="103" t="s">
        <v>416</v>
      </c>
      <c r="E844" s="111"/>
      <c r="F844" s="103" t="s">
        <v>417</v>
      </c>
      <c r="G844" s="103" t="s">
        <v>171</v>
      </c>
      <c r="H844" s="103" t="s">
        <v>348</v>
      </c>
      <c r="I844" s="103" t="s">
        <v>92</v>
      </c>
      <c r="J844" s="215">
        <v>-157.85</v>
      </c>
      <c r="K844" s="216" t="s">
        <v>347</v>
      </c>
    </row>
    <row r="845" spans="1:11" x14ac:dyDescent="0.25">
      <c r="A845" s="103" t="s">
        <v>826</v>
      </c>
      <c r="B845" s="103" t="s">
        <v>88</v>
      </c>
      <c r="C845" s="103" t="s">
        <v>89</v>
      </c>
      <c r="D845" s="103" t="s">
        <v>416</v>
      </c>
      <c r="E845" s="103" t="s">
        <v>417</v>
      </c>
      <c r="F845" s="103" t="s">
        <v>417</v>
      </c>
      <c r="G845" s="103" t="s">
        <v>171</v>
      </c>
      <c r="H845" s="103" t="s">
        <v>348</v>
      </c>
      <c r="I845" s="103" t="s">
        <v>92</v>
      </c>
      <c r="J845" s="215">
        <v>158.65</v>
      </c>
      <c r="K845" s="216" t="s">
        <v>347</v>
      </c>
    </row>
    <row r="846" spans="1:11" x14ac:dyDescent="0.25">
      <c r="A846" s="103" t="s">
        <v>826</v>
      </c>
      <c r="B846" s="103" t="s">
        <v>88</v>
      </c>
      <c r="C846" s="103" t="s">
        <v>89</v>
      </c>
      <c r="D846" s="103" t="s">
        <v>416</v>
      </c>
      <c r="E846" s="111"/>
      <c r="F846" s="103" t="s">
        <v>417</v>
      </c>
      <c r="G846" s="103" t="s">
        <v>171</v>
      </c>
      <c r="H846" s="103" t="s">
        <v>348</v>
      </c>
      <c r="I846" s="103" t="s">
        <v>92</v>
      </c>
      <c r="J846" s="215">
        <v>-157.86000000000001</v>
      </c>
      <c r="K846" s="216" t="s">
        <v>347</v>
      </c>
    </row>
    <row r="847" spans="1:11" x14ac:dyDescent="0.25">
      <c r="A847" s="103" t="s">
        <v>827</v>
      </c>
      <c r="B847" s="103" t="s">
        <v>88</v>
      </c>
      <c r="C847" s="103" t="s">
        <v>89</v>
      </c>
      <c r="D847" s="103" t="s">
        <v>416</v>
      </c>
      <c r="E847" s="103" t="s">
        <v>417</v>
      </c>
      <c r="F847" s="103" t="s">
        <v>417</v>
      </c>
      <c r="G847" s="103" t="s">
        <v>555</v>
      </c>
      <c r="H847" s="103" t="s">
        <v>556</v>
      </c>
      <c r="I847" s="103" t="s">
        <v>92</v>
      </c>
      <c r="J847" s="215">
        <v>43.29</v>
      </c>
      <c r="K847" s="216" t="s">
        <v>347</v>
      </c>
    </row>
    <row r="848" spans="1:11" x14ac:dyDescent="0.25">
      <c r="A848" s="103" t="s">
        <v>826</v>
      </c>
      <c r="B848" s="103" t="s">
        <v>88</v>
      </c>
      <c r="C848" s="103" t="s">
        <v>89</v>
      </c>
      <c r="D848" s="103" t="s">
        <v>416</v>
      </c>
      <c r="E848" s="103" t="s">
        <v>417</v>
      </c>
      <c r="F848" s="103" t="s">
        <v>417</v>
      </c>
      <c r="G848" s="103" t="s">
        <v>555</v>
      </c>
      <c r="H848" s="103" t="s">
        <v>556</v>
      </c>
      <c r="I848" s="103" t="s">
        <v>92</v>
      </c>
      <c r="J848" s="215">
        <v>86.58</v>
      </c>
      <c r="K848" s="216" t="s">
        <v>347</v>
      </c>
    </row>
    <row r="849" spans="1:11" x14ac:dyDescent="0.25">
      <c r="A849" s="103" t="s">
        <v>827</v>
      </c>
      <c r="B849" s="103" t="s">
        <v>88</v>
      </c>
      <c r="C849" s="103" t="s">
        <v>89</v>
      </c>
      <c r="D849" s="103" t="s">
        <v>416</v>
      </c>
      <c r="E849" s="103" t="s">
        <v>417</v>
      </c>
      <c r="F849" s="103" t="s">
        <v>417</v>
      </c>
      <c r="G849" s="103" t="s">
        <v>204</v>
      </c>
      <c r="H849" s="103" t="s">
        <v>353</v>
      </c>
      <c r="I849" s="103" t="s">
        <v>92</v>
      </c>
      <c r="J849" s="215">
        <v>817.14</v>
      </c>
      <c r="K849" s="216" t="s">
        <v>347</v>
      </c>
    </row>
    <row r="850" spans="1:11" x14ac:dyDescent="0.25">
      <c r="A850" s="103" t="s">
        <v>827</v>
      </c>
      <c r="B850" s="103" t="s">
        <v>88</v>
      </c>
      <c r="C850" s="103" t="s">
        <v>89</v>
      </c>
      <c r="D850" s="103" t="s">
        <v>416</v>
      </c>
      <c r="E850" s="111"/>
      <c r="F850" s="103" t="s">
        <v>417</v>
      </c>
      <c r="G850" s="103" t="s">
        <v>204</v>
      </c>
      <c r="H850" s="103" t="s">
        <v>353</v>
      </c>
      <c r="I850" s="103" t="s">
        <v>92</v>
      </c>
      <c r="J850" s="215">
        <v>-813.28</v>
      </c>
      <c r="K850" s="216" t="s">
        <v>347</v>
      </c>
    </row>
    <row r="851" spans="1:11" x14ac:dyDescent="0.25">
      <c r="A851" s="103" t="s">
        <v>830</v>
      </c>
      <c r="B851" s="103" t="s">
        <v>88</v>
      </c>
      <c r="C851" s="103" t="s">
        <v>89</v>
      </c>
      <c r="D851" s="103" t="s">
        <v>416</v>
      </c>
      <c r="E851" s="103" t="s">
        <v>417</v>
      </c>
      <c r="F851" s="103" t="s">
        <v>417</v>
      </c>
      <c r="G851" s="103" t="s">
        <v>204</v>
      </c>
      <c r="H851" s="103" t="s">
        <v>353</v>
      </c>
      <c r="I851" s="103" t="s">
        <v>92</v>
      </c>
      <c r="J851" s="215">
        <v>28.56</v>
      </c>
      <c r="K851" s="216" t="s">
        <v>347</v>
      </c>
    </row>
    <row r="852" spans="1:11" x14ac:dyDescent="0.25">
      <c r="A852" s="103" t="s">
        <v>830</v>
      </c>
      <c r="B852" s="103" t="s">
        <v>88</v>
      </c>
      <c r="C852" s="103" t="s">
        <v>89</v>
      </c>
      <c r="D852" s="103" t="s">
        <v>416</v>
      </c>
      <c r="E852" s="111"/>
      <c r="F852" s="103" t="s">
        <v>417</v>
      </c>
      <c r="G852" s="103" t="s">
        <v>204</v>
      </c>
      <c r="H852" s="103" t="s">
        <v>353</v>
      </c>
      <c r="I852" s="103" t="s">
        <v>92</v>
      </c>
      <c r="J852" s="215">
        <v>-28.41</v>
      </c>
      <c r="K852" s="216" t="s">
        <v>347</v>
      </c>
    </row>
    <row r="853" spans="1:11" x14ac:dyDescent="0.25">
      <c r="A853" s="103" t="s">
        <v>828</v>
      </c>
      <c r="B853" s="103" t="s">
        <v>88</v>
      </c>
      <c r="C853" s="103" t="s">
        <v>89</v>
      </c>
      <c r="D853" s="103" t="s">
        <v>416</v>
      </c>
      <c r="E853" s="103" t="s">
        <v>417</v>
      </c>
      <c r="F853" s="103" t="s">
        <v>417</v>
      </c>
      <c r="G853" s="103" t="s">
        <v>204</v>
      </c>
      <c r="H853" s="103" t="s">
        <v>353</v>
      </c>
      <c r="I853" s="103" t="s">
        <v>92</v>
      </c>
      <c r="J853" s="215">
        <v>257.04000000000002</v>
      </c>
      <c r="K853" s="216" t="s">
        <v>347</v>
      </c>
    </row>
    <row r="854" spans="1:11" x14ac:dyDescent="0.25">
      <c r="A854" s="103" t="s">
        <v>828</v>
      </c>
      <c r="B854" s="103" t="s">
        <v>88</v>
      </c>
      <c r="C854" s="103" t="s">
        <v>89</v>
      </c>
      <c r="D854" s="103" t="s">
        <v>416</v>
      </c>
      <c r="E854" s="111"/>
      <c r="F854" s="103" t="s">
        <v>417</v>
      </c>
      <c r="G854" s="103" t="s">
        <v>204</v>
      </c>
      <c r="H854" s="103" t="s">
        <v>353</v>
      </c>
      <c r="I854" s="103" t="s">
        <v>92</v>
      </c>
      <c r="J854" s="215">
        <v>-255.75</v>
      </c>
      <c r="K854" s="216" t="s">
        <v>347</v>
      </c>
    </row>
    <row r="855" spans="1:11" x14ac:dyDescent="0.25">
      <c r="A855" s="103" t="s">
        <v>829</v>
      </c>
      <c r="B855" s="103" t="s">
        <v>88</v>
      </c>
      <c r="C855" s="103" t="s">
        <v>89</v>
      </c>
      <c r="D855" s="103" t="s">
        <v>416</v>
      </c>
      <c r="E855" s="103" t="s">
        <v>417</v>
      </c>
      <c r="F855" s="103" t="s">
        <v>417</v>
      </c>
      <c r="G855" s="103" t="s">
        <v>204</v>
      </c>
      <c r="H855" s="103" t="s">
        <v>353</v>
      </c>
      <c r="I855" s="103" t="s">
        <v>92</v>
      </c>
      <c r="J855" s="215">
        <v>403.13</v>
      </c>
      <c r="K855" s="216" t="s">
        <v>347</v>
      </c>
    </row>
    <row r="856" spans="1:11" x14ac:dyDescent="0.25">
      <c r="A856" s="103" t="s">
        <v>829</v>
      </c>
      <c r="B856" s="103" t="s">
        <v>88</v>
      </c>
      <c r="C856" s="103" t="s">
        <v>89</v>
      </c>
      <c r="D856" s="103" t="s">
        <v>416</v>
      </c>
      <c r="E856" s="111"/>
      <c r="F856" s="103" t="s">
        <v>417</v>
      </c>
      <c r="G856" s="103" t="s">
        <v>204</v>
      </c>
      <c r="H856" s="103" t="s">
        <v>353</v>
      </c>
      <c r="I856" s="103" t="s">
        <v>92</v>
      </c>
      <c r="J856" s="215">
        <v>-401.61</v>
      </c>
      <c r="K856" s="216" t="s">
        <v>347</v>
      </c>
    </row>
    <row r="857" spans="1:11" x14ac:dyDescent="0.25">
      <c r="A857" s="103" t="s">
        <v>825</v>
      </c>
      <c r="B857" s="103" t="s">
        <v>88</v>
      </c>
      <c r="C857" s="103" t="s">
        <v>89</v>
      </c>
      <c r="D857" s="103" t="s">
        <v>416</v>
      </c>
      <c r="E857" s="103" t="s">
        <v>417</v>
      </c>
      <c r="F857" s="103" t="s">
        <v>417</v>
      </c>
      <c r="G857" s="103" t="s">
        <v>204</v>
      </c>
      <c r="H857" s="103" t="s">
        <v>353</v>
      </c>
      <c r="I857" s="103" t="s">
        <v>92</v>
      </c>
      <c r="J857" s="215">
        <v>349.62</v>
      </c>
      <c r="K857" s="216" t="s">
        <v>347</v>
      </c>
    </row>
    <row r="858" spans="1:11" x14ac:dyDescent="0.25">
      <c r="A858" s="103" t="s">
        <v>825</v>
      </c>
      <c r="B858" s="103" t="s">
        <v>88</v>
      </c>
      <c r="C858" s="103" t="s">
        <v>89</v>
      </c>
      <c r="D858" s="103" t="s">
        <v>416</v>
      </c>
      <c r="E858" s="111"/>
      <c r="F858" s="103" t="s">
        <v>417</v>
      </c>
      <c r="G858" s="103" t="s">
        <v>204</v>
      </c>
      <c r="H858" s="103" t="s">
        <v>353</v>
      </c>
      <c r="I858" s="103" t="s">
        <v>92</v>
      </c>
      <c r="J858" s="215">
        <v>-348.3</v>
      </c>
      <c r="K858" s="216" t="s">
        <v>347</v>
      </c>
    </row>
    <row r="859" spans="1:11" x14ac:dyDescent="0.25">
      <c r="A859" s="103" t="s">
        <v>826</v>
      </c>
      <c r="B859" s="103" t="s">
        <v>88</v>
      </c>
      <c r="C859" s="103" t="s">
        <v>89</v>
      </c>
      <c r="D859" s="103" t="s">
        <v>416</v>
      </c>
      <c r="E859" s="103" t="s">
        <v>417</v>
      </c>
      <c r="F859" s="103" t="s">
        <v>417</v>
      </c>
      <c r="G859" s="103" t="s">
        <v>204</v>
      </c>
      <c r="H859" s="103" t="s">
        <v>353</v>
      </c>
      <c r="I859" s="103" t="s">
        <v>92</v>
      </c>
      <c r="J859" s="215">
        <v>4460.38</v>
      </c>
      <c r="K859" s="216" t="s">
        <v>347</v>
      </c>
    </row>
    <row r="860" spans="1:11" x14ac:dyDescent="0.25">
      <c r="A860" s="103" t="s">
        <v>826</v>
      </c>
      <c r="B860" s="103" t="s">
        <v>88</v>
      </c>
      <c r="C860" s="103" t="s">
        <v>89</v>
      </c>
      <c r="D860" s="103" t="s">
        <v>416</v>
      </c>
      <c r="E860" s="111"/>
      <c r="F860" s="103" t="s">
        <v>417</v>
      </c>
      <c r="G860" s="103" t="s">
        <v>204</v>
      </c>
      <c r="H860" s="103" t="s">
        <v>353</v>
      </c>
      <c r="I860" s="103" t="s">
        <v>92</v>
      </c>
      <c r="J860" s="215">
        <v>-4443.03</v>
      </c>
      <c r="K860" s="216" t="s">
        <v>347</v>
      </c>
    </row>
    <row r="861" spans="1:11" x14ac:dyDescent="0.25">
      <c r="A861" s="103" t="s">
        <v>830</v>
      </c>
      <c r="B861" s="103" t="s">
        <v>88</v>
      </c>
      <c r="C861" s="103" t="s">
        <v>89</v>
      </c>
      <c r="D861" s="103" t="s">
        <v>416</v>
      </c>
      <c r="E861" s="103" t="s">
        <v>417</v>
      </c>
      <c r="F861" s="103" t="s">
        <v>417</v>
      </c>
      <c r="G861" s="103" t="s">
        <v>213</v>
      </c>
      <c r="H861" s="103" t="s">
        <v>355</v>
      </c>
      <c r="I861" s="103" t="s">
        <v>92</v>
      </c>
      <c r="J861" s="215">
        <v>58.03</v>
      </c>
      <c r="K861" s="216" t="s">
        <v>347</v>
      </c>
    </row>
    <row r="862" spans="1:11" x14ac:dyDescent="0.25">
      <c r="A862" s="103" t="s">
        <v>828</v>
      </c>
      <c r="B862" s="103" t="s">
        <v>88</v>
      </c>
      <c r="C862" s="103" t="s">
        <v>89</v>
      </c>
      <c r="D862" s="103" t="s">
        <v>416</v>
      </c>
      <c r="E862" s="103" t="s">
        <v>417</v>
      </c>
      <c r="F862" s="103" t="s">
        <v>417</v>
      </c>
      <c r="G862" s="103" t="s">
        <v>213</v>
      </c>
      <c r="H862" s="103" t="s">
        <v>355</v>
      </c>
      <c r="I862" s="103" t="s">
        <v>92</v>
      </c>
      <c r="J862" s="215">
        <v>41.35</v>
      </c>
      <c r="K862" s="216" t="s">
        <v>347</v>
      </c>
    </row>
    <row r="863" spans="1:11" x14ac:dyDescent="0.25">
      <c r="A863" s="103" t="s">
        <v>828</v>
      </c>
      <c r="B863" s="103" t="s">
        <v>88</v>
      </c>
      <c r="C863" s="103" t="s">
        <v>89</v>
      </c>
      <c r="D863" s="103" t="s">
        <v>416</v>
      </c>
      <c r="E863" s="111"/>
      <c r="F863" s="103" t="s">
        <v>417</v>
      </c>
      <c r="G863" s="103" t="s">
        <v>213</v>
      </c>
      <c r="H863" s="103" t="s">
        <v>355</v>
      </c>
      <c r="I863" s="103" t="s">
        <v>92</v>
      </c>
      <c r="J863" s="215">
        <v>-41.14</v>
      </c>
      <c r="K863" s="216" t="s">
        <v>347</v>
      </c>
    </row>
    <row r="864" spans="1:11" x14ac:dyDescent="0.25">
      <c r="A864" s="103" t="s">
        <v>829</v>
      </c>
      <c r="B864" s="103" t="s">
        <v>88</v>
      </c>
      <c r="C864" s="103" t="s">
        <v>89</v>
      </c>
      <c r="D864" s="103" t="s">
        <v>416</v>
      </c>
      <c r="E864" s="103" t="s">
        <v>417</v>
      </c>
      <c r="F864" s="103" t="s">
        <v>417</v>
      </c>
      <c r="G864" s="103" t="s">
        <v>213</v>
      </c>
      <c r="H864" s="103" t="s">
        <v>355</v>
      </c>
      <c r="I864" s="103" t="s">
        <v>92</v>
      </c>
      <c r="J864" s="215">
        <v>406.18</v>
      </c>
      <c r="K864" s="216" t="s">
        <v>347</v>
      </c>
    </row>
    <row r="865" spans="1:11" x14ac:dyDescent="0.25">
      <c r="A865" s="103" t="s">
        <v>825</v>
      </c>
      <c r="B865" s="103" t="s">
        <v>88</v>
      </c>
      <c r="C865" s="103" t="s">
        <v>89</v>
      </c>
      <c r="D865" s="103" t="s">
        <v>416</v>
      </c>
      <c r="E865" s="103" t="s">
        <v>417</v>
      </c>
      <c r="F865" s="103" t="s">
        <v>417</v>
      </c>
      <c r="G865" s="103" t="s">
        <v>213</v>
      </c>
      <c r="H865" s="103" t="s">
        <v>355</v>
      </c>
      <c r="I865" s="103" t="s">
        <v>92</v>
      </c>
      <c r="J865" s="215">
        <v>986.44</v>
      </c>
      <c r="K865" s="216" t="s">
        <v>347</v>
      </c>
    </row>
    <row r="866" spans="1:11" x14ac:dyDescent="0.25">
      <c r="A866" s="103" t="s">
        <v>826</v>
      </c>
      <c r="B866" s="103" t="s">
        <v>88</v>
      </c>
      <c r="C866" s="103" t="s">
        <v>89</v>
      </c>
      <c r="D866" s="103" t="s">
        <v>416</v>
      </c>
      <c r="E866" s="103" t="s">
        <v>417</v>
      </c>
      <c r="F866" s="103" t="s">
        <v>417</v>
      </c>
      <c r="G866" s="103" t="s">
        <v>213</v>
      </c>
      <c r="H866" s="103" t="s">
        <v>355</v>
      </c>
      <c r="I866" s="103" t="s">
        <v>92</v>
      </c>
      <c r="J866" s="215">
        <v>435.2</v>
      </c>
      <c r="K866" s="216" t="s">
        <v>347</v>
      </c>
    </row>
    <row r="867" spans="1:11" x14ac:dyDescent="0.25">
      <c r="A867" s="103" t="s">
        <v>827</v>
      </c>
      <c r="B867" s="103" t="s">
        <v>88</v>
      </c>
      <c r="C867" s="103" t="s">
        <v>89</v>
      </c>
      <c r="D867" s="103" t="s">
        <v>416</v>
      </c>
      <c r="E867" s="103" t="s">
        <v>417</v>
      </c>
      <c r="F867" s="103" t="s">
        <v>417</v>
      </c>
      <c r="G867" s="103" t="s">
        <v>467</v>
      </c>
      <c r="H867" s="103" t="s">
        <v>468</v>
      </c>
      <c r="I867" s="103" t="s">
        <v>92</v>
      </c>
      <c r="J867" s="215">
        <v>381.29</v>
      </c>
      <c r="K867" s="216" t="s">
        <v>88</v>
      </c>
    </row>
    <row r="868" spans="1:11" x14ac:dyDescent="0.25">
      <c r="A868" s="103" t="s">
        <v>828</v>
      </c>
      <c r="B868" s="103" t="s">
        <v>88</v>
      </c>
      <c r="C868" s="103" t="s">
        <v>89</v>
      </c>
      <c r="D868" s="103" t="s">
        <v>416</v>
      </c>
      <c r="E868" s="103" t="s">
        <v>417</v>
      </c>
      <c r="F868" s="103" t="s">
        <v>417</v>
      </c>
      <c r="G868" s="103" t="s">
        <v>467</v>
      </c>
      <c r="H868" s="103" t="s">
        <v>468</v>
      </c>
      <c r="I868" s="103" t="s">
        <v>92</v>
      </c>
      <c r="J868" s="215">
        <v>1154.54</v>
      </c>
      <c r="K868" s="216" t="s">
        <v>88</v>
      </c>
    </row>
    <row r="869" spans="1:11" x14ac:dyDescent="0.25">
      <c r="A869" s="103" t="s">
        <v>825</v>
      </c>
      <c r="B869" s="103" t="s">
        <v>88</v>
      </c>
      <c r="C869" s="103" t="s">
        <v>89</v>
      </c>
      <c r="D869" s="103" t="s">
        <v>416</v>
      </c>
      <c r="E869" s="103" t="s">
        <v>417</v>
      </c>
      <c r="F869" s="103" t="s">
        <v>417</v>
      </c>
      <c r="G869" s="103" t="s">
        <v>467</v>
      </c>
      <c r="H869" s="103" t="s">
        <v>468</v>
      </c>
      <c r="I869" s="103" t="s">
        <v>92</v>
      </c>
      <c r="J869" s="215">
        <v>69.33</v>
      </c>
      <c r="K869" s="216" t="s">
        <v>88</v>
      </c>
    </row>
    <row r="870" spans="1:11" x14ac:dyDescent="0.25">
      <c r="A870" s="103" t="s">
        <v>826</v>
      </c>
      <c r="B870" s="103" t="s">
        <v>88</v>
      </c>
      <c r="C870" s="103" t="s">
        <v>89</v>
      </c>
      <c r="D870" s="103" t="s">
        <v>416</v>
      </c>
      <c r="E870" s="103" t="s">
        <v>417</v>
      </c>
      <c r="F870" s="103" t="s">
        <v>417</v>
      </c>
      <c r="G870" s="103" t="s">
        <v>467</v>
      </c>
      <c r="H870" s="103" t="s">
        <v>468</v>
      </c>
      <c r="I870" s="103" t="s">
        <v>92</v>
      </c>
      <c r="J870" s="215">
        <v>415.95</v>
      </c>
      <c r="K870" s="216" t="s">
        <v>88</v>
      </c>
    </row>
    <row r="871" spans="1:11" x14ac:dyDescent="0.25">
      <c r="A871" s="103" t="s">
        <v>827</v>
      </c>
      <c r="B871" s="103" t="s">
        <v>88</v>
      </c>
      <c r="C871" s="103" t="s">
        <v>89</v>
      </c>
      <c r="D871" s="103" t="s">
        <v>416</v>
      </c>
      <c r="E871" s="103" t="s">
        <v>417</v>
      </c>
      <c r="F871" s="103" t="s">
        <v>417</v>
      </c>
      <c r="G871" s="103" t="s">
        <v>470</v>
      </c>
      <c r="H871" s="103" t="s">
        <v>817</v>
      </c>
      <c r="I871" s="103" t="s">
        <v>92</v>
      </c>
      <c r="J871" s="215">
        <v>20640.689999999999</v>
      </c>
      <c r="K871" s="216" t="s">
        <v>88</v>
      </c>
    </row>
    <row r="872" spans="1:11" x14ac:dyDescent="0.25">
      <c r="A872" s="103" t="s">
        <v>830</v>
      </c>
      <c r="B872" s="103" t="s">
        <v>88</v>
      </c>
      <c r="C872" s="103" t="s">
        <v>89</v>
      </c>
      <c r="D872" s="103" t="s">
        <v>416</v>
      </c>
      <c r="E872" s="103" t="s">
        <v>417</v>
      </c>
      <c r="F872" s="103" t="s">
        <v>417</v>
      </c>
      <c r="G872" s="103" t="s">
        <v>470</v>
      </c>
      <c r="H872" s="103" t="s">
        <v>817</v>
      </c>
      <c r="I872" s="103" t="s">
        <v>92</v>
      </c>
      <c r="J872" s="215">
        <v>15385.46</v>
      </c>
      <c r="K872" s="216" t="s">
        <v>88</v>
      </c>
    </row>
    <row r="873" spans="1:11" x14ac:dyDescent="0.25">
      <c r="A873" s="103" t="s">
        <v>828</v>
      </c>
      <c r="B873" s="103" t="s">
        <v>88</v>
      </c>
      <c r="C873" s="103" t="s">
        <v>89</v>
      </c>
      <c r="D873" s="103" t="s">
        <v>416</v>
      </c>
      <c r="E873" s="103" t="s">
        <v>417</v>
      </c>
      <c r="F873" s="103" t="s">
        <v>417</v>
      </c>
      <c r="G873" s="103" t="s">
        <v>470</v>
      </c>
      <c r="H873" s="103" t="s">
        <v>817</v>
      </c>
      <c r="I873" s="103" t="s">
        <v>92</v>
      </c>
      <c r="J873" s="215">
        <v>20120.73</v>
      </c>
      <c r="K873" s="216" t="s">
        <v>88</v>
      </c>
    </row>
    <row r="874" spans="1:11" x14ac:dyDescent="0.25">
      <c r="A874" s="103" t="s">
        <v>829</v>
      </c>
      <c r="B874" s="103" t="s">
        <v>88</v>
      </c>
      <c r="C874" s="103" t="s">
        <v>89</v>
      </c>
      <c r="D874" s="103" t="s">
        <v>416</v>
      </c>
      <c r="E874" s="103" t="s">
        <v>417</v>
      </c>
      <c r="F874" s="103" t="s">
        <v>417</v>
      </c>
      <c r="G874" s="103" t="s">
        <v>470</v>
      </c>
      <c r="H874" s="103" t="s">
        <v>817</v>
      </c>
      <c r="I874" s="103" t="s">
        <v>92</v>
      </c>
      <c r="J874" s="215">
        <v>18561.919999999998</v>
      </c>
      <c r="K874" s="216" t="s">
        <v>88</v>
      </c>
    </row>
    <row r="875" spans="1:11" x14ac:dyDescent="0.25">
      <c r="A875" s="103" t="s">
        <v>825</v>
      </c>
      <c r="B875" s="103" t="s">
        <v>88</v>
      </c>
      <c r="C875" s="103" t="s">
        <v>89</v>
      </c>
      <c r="D875" s="103" t="s">
        <v>416</v>
      </c>
      <c r="E875" s="103" t="s">
        <v>417</v>
      </c>
      <c r="F875" s="103" t="s">
        <v>417</v>
      </c>
      <c r="G875" s="103" t="s">
        <v>470</v>
      </c>
      <c r="H875" s="103" t="s">
        <v>817</v>
      </c>
      <c r="I875" s="103" t="s">
        <v>92</v>
      </c>
      <c r="J875" s="215">
        <v>29844.58</v>
      </c>
      <c r="K875" s="216" t="s">
        <v>88</v>
      </c>
    </row>
    <row r="876" spans="1:11" x14ac:dyDescent="0.25">
      <c r="A876" s="103" t="s">
        <v>826</v>
      </c>
      <c r="B876" s="103" t="s">
        <v>88</v>
      </c>
      <c r="C876" s="103" t="s">
        <v>89</v>
      </c>
      <c r="D876" s="103" t="s">
        <v>416</v>
      </c>
      <c r="E876" s="103" t="s">
        <v>417</v>
      </c>
      <c r="F876" s="103" t="s">
        <v>417</v>
      </c>
      <c r="G876" s="103" t="s">
        <v>470</v>
      </c>
      <c r="H876" s="103" t="s">
        <v>817</v>
      </c>
      <c r="I876" s="103" t="s">
        <v>92</v>
      </c>
      <c r="J876" s="215">
        <v>17929.41</v>
      </c>
      <c r="K876" s="216" t="s">
        <v>88</v>
      </c>
    </row>
    <row r="877" spans="1:11" x14ac:dyDescent="0.25">
      <c r="A877" s="103" t="s">
        <v>827</v>
      </c>
      <c r="B877" s="103" t="s">
        <v>88</v>
      </c>
      <c r="C877" s="103" t="s">
        <v>89</v>
      </c>
      <c r="D877" s="103" t="s">
        <v>416</v>
      </c>
      <c r="E877" s="103" t="s">
        <v>417</v>
      </c>
      <c r="F877" s="103" t="s">
        <v>417</v>
      </c>
      <c r="G877" s="103" t="s">
        <v>818</v>
      </c>
      <c r="H877" s="103" t="s">
        <v>819</v>
      </c>
      <c r="I877" s="103" t="s">
        <v>92</v>
      </c>
      <c r="J877" s="215">
        <v>46323.05</v>
      </c>
      <c r="K877" s="216" t="s">
        <v>88</v>
      </c>
    </row>
    <row r="878" spans="1:11" x14ac:dyDescent="0.25">
      <c r="A878" s="103" t="s">
        <v>830</v>
      </c>
      <c r="B878" s="103" t="s">
        <v>88</v>
      </c>
      <c r="C878" s="103" t="s">
        <v>89</v>
      </c>
      <c r="D878" s="103" t="s">
        <v>416</v>
      </c>
      <c r="E878" s="103" t="s">
        <v>417</v>
      </c>
      <c r="F878" s="103" t="s">
        <v>417</v>
      </c>
      <c r="G878" s="103" t="s">
        <v>818</v>
      </c>
      <c r="H878" s="103" t="s">
        <v>819</v>
      </c>
      <c r="I878" s="103" t="s">
        <v>92</v>
      </c>
      <c r="J878" s="215">
        <v>39615.11</v>
      </c>
      <c r="K878" s="216" t="s">
        <v>88</v>
      </c>
    </row>
    <row r="879" spans="1:11" x14ac:dyDescent="0.25">
      <c r="A879" s="103" t="s">
        <v>828</v>
      </c>
      <c r="B879" s="103" t="s">
        <v>88</v>
      </c>
      <c r="C879" s="103" t="s">
        <v>89</v>
      </c>
      <c r="D879" s="103" t="s">
        <v>416</v>
      </c>
      <c r="E879" s="103" t="s">
        <v>417</v>
      </c>
      <c r="F879" s="103" t="s">
        <v>417</v>
      </c>
      <c r="G879" s="103" t="s">
        <v>818</v>
      </c>
      <c r="H879" s="103" t="s">
        <v>819</v>
      </c>
      <c r="I879" s="103" t="s">
        <v>92</v>
      </c>
      <c r="J879" s="215">
        <v>39462.94</v>
      </c>
      <c r="K879" s="216" t="s">
        <v>88</v>
      </c>
    </row>
    <row r="880" spans="1:11" x14ac:dyDescent="0.25">
      <c r="A880" s="103" t="s">
        <v>829</v>
      </c>
      <c r="B880" s="103" t="s">
        <v>88</v>
      </c>
      <c r="C880" s="103" t="s">
        <v>89</v>
      </c>
      <c r="D880" s="103" t="s">
        <v>416</v>
      </c>
      <c r="E880" s="103" t="s">
        <v>417</v>
      </c>
      <c r="F880" s="103" t="s">
        <v>417</v>
      </c>
      <c r="G880" s="103" t="s">
        <v>818</v>
      </c>
      <c r="H880" s="103" t="s">
        <v>819</v>
      </c>
      <c r="I880" s="103" t="s">
        <v>92</v>
      </c>
      <c r="J880" s="215">
        <v>45507.31</v>
      </c>
      <c r="K880" s="216" t="s">
        <v>88</v>
      </c>
    </row>
    <row r="881" spans="1:11" x14ac:dyDescent="0.25">
      <c r="A881" s="103" t="s">
        <v>825</v>
      </c>
      <c r="B881" s="103" t="s">
        <v>88</v>
      </c>
      <c r="C881" s="103" t="s">
        <v>89</v>
      </c>
      <c r="D881" s="103" t="s">
        <v>416</v>
      </c>
      <c r="E881" s="103" t="s">
        <v>417</v>
      </c>
      <c r="F881" s="103" t="s">
        <v>417</v>
      </c>
      <c r="G881" s="103" t="s">
        <v>818</v>
      </c>
      <c r="H881" s="103" t="s">
        <v>819</v>
      </c>
      <c r="I881" s="103" t="s">
        <v>92</v>
      </c>
      <c r="J881" s="215">
        <v>67136.38</v>
      </c>
      <c r="K881" s="216" t="s">
        <v>88</v>
      </c>
    </row>
    <row r="882" spans="1:11" x14ac:dyDescent="0.25">
      <c r="A882" s="103" t="s">
        <v>825</v>
      </c>
      <c r="B882" s="103" t="s">
        <v>88</v>
      </c>
      <c r="C882" s="103" t="s">
        <v>89</v>
      </c>
      <c r="D882" s="103" t="s">
        <v>416</v>
      </c>
      <c r="E882" s="111"/>
      <c r="F882" s="103" t="s">
        <v>417</v>
      </c>
      <c r="G882" s="103" t="s">
        <v>818</v>
      </c>
      <c r="H882" s="103" t="s">
        <v>819</v>
      </c>
      <c r="I882" s="103" t="s">
        <v>92</v>
      </c>
      <c r="J882" s="215">
        <v>-1054.04</v>
      </c>
      <c r="K882" s="216" t="s">
        <v>88</v>
      </c>
    </row>
    <row r="883" spans="1:11" x14ac:dyDescent="0.25">
      <c r="A883" s="103" t="s">
        <v>826</v>
      </c>
      <c r="B883" s="103" t="s">
        <v>88</v>
      </c>
      <c r="C883" s="103" t="s">
        <v>89</v>
      </c>
      <c r="D883" s="103" t="s">
        <v>416</v>
      </c>
      <c r="E883" s="103" t="s">
        <v>417</v>
      </c>
      <c r="F883" s="103" t="s">
        <v>417</v>
      </c>
      <c r="G883" s="103" t="s">
        <v>818</v>
      </c>
      <c r="H883" s="103" t="s">
        <v>819</v>
      </c>
      <c r="I883" s="103" t="s">
        <v>92</v>
      </c>
      <c r="J883" s="215">
        <v>46497.36</v>
      </c>
      <c r="K883" s="216" t="s">
        <v>88</v>
      </c>
    </row>
    <row r="884" spans="1:11" x14ac:dyDescent="0.25">
      <c r="A884" s="103" t="s">
        <v>826</v>
      </c>
      <c r="B884" s="103" t="s">
        <v>88</v>
      </c>
      <c r="C884" s="103" t="s">
        <v>89</v>
      </c>
      <c r="D884" s="103" t="s">
        <v>416</v>
      </c>
      <c r="E884" s="111"/>
      <c r="F884" s="103" t="s">
        <v>417</v>
      </c>
      <c r="G884" s="103" t="s">
        <v>818</v>
      </c>
      <c r="H884" s="103" t="s">
        <v>819</v>
      </c>
      <c r="I884" s="103" t="s">
        <v>92</v>
      </c>
      <c r="J884" s="215">
        <v>-1475.67</v>
      </c>
      <c r="K884" s="216" t="s">
        <v>88</v>
      </c>
    </row>
    <row r="885" spans="1:11" x14ac:dyDescent="0.25">
      <c r="A885" s="103" t="s">
        <v>827</v>
      </c>
      <c r="B885" s="103" t="s">
        <v>88</v>
      </c>
      <c r="C885" s="103" t="s">
        <v>89</v>
      </c>
      <c r="D885" s="103" t="s">
        <v>416</v>
      </c>
      <c r="E885" s="111"/>
      <c r="F885" s="103" t="s">
        <v>417</v>
      </c>
      <c r="G885" s="103" t="s">
        <v>212</v>
      </c>
      <c r="H885" s="103" t="s">
        <v>356</v>
      </c>
      <c r="I885" s="103" t="s">
        <v>92</v>
      </c>
      <c r="J885" s="215">
        <v>23.67</v>
      </c>
      <c r="K885" s="216" t="s">
        <v>88</v>
      </c>
    </row>
    <row r="886" spans="1:11" x14ac:dyDescent="0.25">
      <c r="A886" s="103" t="s">
        <v>830</v>
      </c>
      <c r="B886" s="103" t="s">
        <v>88</v>
      </c>
      <c r="C886" s="103" t="s">
        <v>89</v>
      </c>
      <c r="D886" s="103" t="s">
        <v>416</v>
      </c>
      <c r="E886" s="103" t="s">
        <v>417</v>
      </c>
      <c r="F886" s="103" t="s">
        <v>417</v>
      </c>
      <c r="G886" s="103" t="s">
        <v>212</v>
      </c>
      <c r="H886" s="103" t="s">
        <v>356</v>
      </c>
      <c r="I886" s="103" t="s">
        <v>92</v>
      </c>
      <c r="J886" s="215">
        <v>1490.38</v>
      </c>
      <c r="K886" s="216" t="s">
        <v>88</v>
      </c>
    </row>
    <row r="887" spans="1:11" x14ac:dyDescent="0.25">
      <c r="A887" s="103" t="s">
        <v>830</v>
      </c>
      <c r="B887" s="103" t="s">
        <v>88</v>
      </c>
      <c r="C887" s="103" t="s">
        <v>89</v>
      </c>
      <c r="D887" s="103" t="s">
        <v>416</v>
      </c>
      <c r="E887" s="111"/>
      <c r="F887" s="103" t="s">
        <v>417</v>
      </c>
      <c r="G887" s="103" t="s">
        <v>212</v>
      </c>
      <c r="H887" s="103" t="s">
        <v>356</v>
      </c>
      <c r="I887" s="103" t="s">
        <v>92</v>
      </c>
      <c r="J887" s="215">
        <v>52.19</v>
      </c>
      <c r="K887" s="216" t="s">
        <v>88</v>
      </c>
    </row>
    <row r="888" spans="1:11" x14ac:dyDescent="0.25">
      <c r="A888" s="103" t="s">
        <v>828</v>
      </c>
      <c r="B888" s="103" t="s">
        <v>88</v>
      </c>
      <c r="C888" s="103" t="s">
        <v>89</v>
      </c>
      <c r="D888" s="103" t="s">
        <v>416</v>
      </c>
      <c r="E888" s="103" t="s">
        <v>417</v>
      </c>
      <c r="F888" s="103" t="s">
        <v>417</v>
      </c>
      <c r="G888" s="103" t="s">
        <v>212</v>
      </c>
      <c r="H888" s="103" t="s">
        <v>356</v>
      </c>
      <c r="I888" s="103" t="s">
        <v>92</v>
      </c>
      <c r="J888" s="215">
        <v>5946.92</v>
      </c>
      <c r="K888" s="216" t="s">
        <v>88</v>
      </c>
    </row>
    <row r="889" spans="1:11" x14ac:dyDescent="0.25">
      <c r="A889" s="103" t="s">
        <v>828</v>
      </c>
      <c r="B889" s="103" t="s">
        <v>88</v>
      </c>
      <c r="C889" s="103" t="s">
        <v>89</v>
      </c>
      <c r="D889" s="103" t="s">
        <v>416</v>
      </c>
      <c r="E889" s="111"/>
      <c r="F889" s="103" t="s">
        <v>417</v>
      </c>
      <c r="G889" s="103" t="s">
        <v>212</v>
      </c>
      <c r="H889" s="103" t="s">
        <v>356</v>
      </c>
      <c r="I889" s="103" t="s">
        <v>92</v>
      </c>
      <c r="J889" s="215">
        <v>-1433.53</v>
      </c>
      <c r="K889" s="216" t="s">
        <v>88</v>
      </c>
    </row>
    <row r="890" spans="1:11" x14ac:dyDescent="0.25">
      <c r="A890" s="103" t="s">
        <v>829</v>
      </c>
      <c r="B890" s="103" t="s">
        <v>88</v>
      </c>
      <c r="C890" s="103" t="s">
        <v>89</v>
      </c>
      <c r="D890" s="103" t="s">
        <v>416</v>
      </c>
      <c r="E890" s="111"/>
      <c r="F890" s="103" t="s">
        <v>417</v>
      </c>
      <c r="G890" s="103" t="s">
        <v>212</v>
      </c>
      <c r="H890" s="103" t="s">
        <v>356</v>
      </c>
      <c r="I890" s="103" t="s">
        <v>92</v>
      </c>
      <c r="J890" s="215">
        <v>135.57</v>
      </c>
      <c r="K890" s="216" t="s">
        <v>88</v>
      </c>
    </row>
    <row r="891" spans="1:11" x14ac:dyDescent="0.25">
      <c r="A891" s="103" t="s">
        <v>825</v>
      </c>
      <c r="B891" s="103" t="s">
        <v>88</v>
      </c>
      <c r="C891" s="103" t="s">
        <v>89</v>
      </c>
      <c r="D891" s="103" t="s">
        <v>416</v>
      </c>
      <c r="E891" s="111"/>
      <c r="F891" s="103" t="s">
        <v>417</v>
      </c>
      <c r="G891" s="103" t="s">
        <v>212</v>
      </c>
      <c r="H891" s="103" t="s">
        <v>356</v>
      </c>
      <c r="I891" s="103" t="s">
        <v>92</v>
      </c>
      <c r="J891" s="215">
        <v>47.37</v>
      </c>
      <c r="K891" s="216" t="s">
        <v>88</v>
      </c>
    </row>
    <row r="892" spans="1:11" x14ac:dyDescent="0.25">
      <c r="A892" s="103" t="s">
        <v>826</v>
      </c>
      <c r="B892" s="103" t="s">
        <v>88</v>
      </c>
      <c r="C892" s="103" t="s">
        <v>89</v>
      </c>
      <c r="D892" s="103" t="s">
        <v>416</v>
      </c>
      <c r="E892" s="111"/>
      <c r="F892" s="103" t="s">
        <v>417</v>
      </c>
      <c r="G892" s="103" t="s">
        <v>212</v>
      </c>
      <c r="H892" s="103" t="s">
        <v>356</v>
      </c>
      <c r="I892" s="103" t="s">
        <v>92</v>
      </c>
      <c r="J892" s="215">
        <v>41.46</v>
      </c>
      <c r="K892" s="216" t="s">
        <v>88</v>
      </c>
    </row>
    <row r="893" spans="1:11" x14ac:dyDescent="0.25">
      <c r="A893" s="103" t="s">
        <v>827</v>
      </c>
      <c r="B893" s="103" t="s">
        <v>88</v>
      </c>
      <c r="C893" s="103" t="s">
        <v>89</v>
      </c>
      <c r="D893" s="103" t="s">
        <v>416</v>
      </c>
      <c r="E893" s="103" t="s">
        <v>417</v>
      </c>
      <c r="F893" s="103" t="s">
        <v>417</v>
      </c>
      <c r="G893" s="103" t="s">
        <v>152</v>
      </c>
      <c r="H893" s="103" t="s">
        <v>615</v>
      </c>
      <c r="I893" s="103" t="s">
        <v>92</v>
      </c>
      <c r="J893" s="215">
        <v>34178.58</v>
      </c>
      <c r="K893" s="216" t="s">
        <v>88</v>
      </c>
    </row>
    <row r="894" spans="1:11" x14ac:dyDescent="0.25">
      <c r="A894" s="103" t="s">
        <v>830</v>
      </c>
      <c r="B894" s="103" t="s">
        <v>88</v>
      </c>
      <c r="C894" s="103" t="s">
        <v>89</v>
      </c>
      <c r="D894" s="103" t="s">
        <v>416</v>
      </c>
      <c r="E894" s="103" t="s">
        <v>417</v>
      </c>
      <c r="F894" s="103" t="s">
        <v>417</v>
      </c>
      <c r="G894" s="103" t="s">
        <v>152</v>
      </c>
      <c r="H894" s="103" t="s">
        <v>615</v>
      </c>
      <c r="I894" s="103" t="s">
        <v>92</v>
      </c>
      <c r="J894" s="215">
        <v>30978.17</v>
      </c>
      <c r="K894" s="216" t="s">
        <v>88</v>
      </c>
    </row>
    <row r="895" spans="1:11" x14ac:dyDescent="0.25">
      <c r="A895" s="103" t="s">
        <v>828</v>
      </c>
      <c r="B895" s="103" t="s">
        <v>88</v>
      </c>
      <c r="C895" s="103" t="s">
        <v>89</v>
      </c>
      <c r="D895" s="103" t="s">
        <v>416</v>
      </c>
      <c r="E895" s="103" t="s">
        <v>417</v>
      </c>
      <c r="F895" s="103" t="s">
        <v>417</v>
      </c>
      <c r="G895" s="103" t="s">
        <v>152</v>
      </c>
      <c r="H895" s="103" t="s">
        <v>615</v>
      </c>
      <c r="I895" s="103" t="s">
        <v>92</v>
      </c>
      <c r="J895" s="215">
        <v>33917.46</v>
      </c>
      <c r="K895" s="216" t="s">
        <v>88</v>
      </c>
    </row>
    <row r="896" spans="1:11" x14ac:dyDescent="0.25">
      <c r="A896" s="103" t="s">
        <v>829</v>
      </c>
      <c r="B896" s="103" t="s">
        <v>88</v>
      </c>
      <c r="C896" s="103" t="s">
        <v>89</v>
      </c>
      <c r="D896" s="103" t="s">
        <v>416</v>
      </c>
      <c r="E896" s="103" t="s">
        <v>417</v>
      </c>
      <c r="F896" s="103" t="s">
        <v>417</v>
      </c>
      <c r="G896" s="103" t="s">
        <v>152</v>
      </c>
      <c r="H896" s="103" t="s">
        <v>615</v>
      </c>
      <c r="I896" s="103" t="s">
        <v>92</v>
      </c>
      <c r="J896" s="215">
        <v>30883.73</v>
      </c>
      <c r="K896" s="216" t="s">
        <v>88</v>
      </c>
    </row>
    <row r="897" spans="1:11" x14ac:dyDescent="0.25">
      <c r="A897" s="103" t="s">
        <v>825</v>
      </c>
      <c r="B897" s="103" t="s">
        <v>88</v>
      </c>
      <c r="C897" s="103" t="s">
        <v>89</v>
      </c>
      <c r="D897" s="103" t="s">
        <v>416</v>
      </c>
      <c r="E897" s="103" t="s">
        <v>417</v>
      </c>
      <c r="F897" s="103" t="s">
        <v>417</v>
      </c>
      <c r="G897" s="103" t="s">
        <v>152</v>
      </c>
      <c r="H897" s="103" t="s">
        <v>615</v>
      </c>
      <c r="I897" s="103" t="s">
        <v>92</v>
      </c>
      <c r="J897" s="215">
        <v>41989.88</v>
      </c>
      <c r="K897" s="216" t="s">
        <v>88</v>
      </c>
    </row>
    <row r="898" spans="1:11" x14ac:dyDescent="0.25">
      <c r="A898" s="103" t="s">
        <v>826</v>
      </c>
      <c r="B898" s="103" t="s">
        <v>88</v>
      </c>
      <c r="C898" s="103" t="s">
        <v>89</v>
      </c>
      <c r="D898" s="103" t="s">
        <v>416</v>
      </c>
      <c r="E898" s="103" t="s">
        <v>417</v>
      </c>
      <c r="F898" s="103" t="s">
        <v>417</v>
      </c>
      <c r="G898" s="103" t="s">
        <v>152</v>
      </c>
      <c r="H898" s="103" t="s">
        <v>615</v>
      </c>
      <c r="I898" s="103" t="s">
        <v>92</v>
      </c>
      <c r="J898" s="215">
        <v>35481.870000000003</v>
      </c>
      <c r="K898" s="216" t="s">
        <v>88</v>
      </c>
    </row>
    <row r="899" spans="1:11" x14ac:dyDescent="0.25">
      <c r="A899" s="103" t="s">
        <v>825</v>
      </c>
      <c r="B899" s="103" t="s">
        <v>88</v>
      </c>
      <c r="C899" s="103" t="s">
        <v>89</v>
      </c>
      <c r="D899" s="103" t="s">
        <v>416</v>
      </c>
      <c r="E899" s="103" t="s">
        <v>417</v>
      </c>
      <c r="F899" s="103" t="s">
        <v>417</v>
      </c>
      <c r="G899" s="103" t="s">
        <v>750</v>
      </c>
      <c r="H899" s="103" t="s">
        <v>820</v>
      </c>
      <c r="I899" s="103" t="s">
        <v>92</v>
      </c>
      <c r="J899" s="215">
        <v>68.709999999999994</v>
      </c>
      <c r="K899" s="216" t="s">
        <v>88</v>
      </c>
    </row>
    <row r="900" spans="1:11" x14ac:dyDescent="0.25">
      <c r="A900" s="103" t="s">
        <v>825</v>
      </c>
      <c r="B900" s="103" t="s">
        <v>88</v>
      </c>
      <c r="C900" s="103" t="s">
        <v>89</v>
      </c>
      <c r="D900" s="103" t="s">
        <v>416</v>
      </c>
      <c r="E900" s="111"/>
      <c r="F900" s="103" t="s">
        <v>417</v>
      </c>
      <c r="G900" s="103" t="s">
        <v>750</v>
      </c>
      <c r="H900" s="103" t="s">
        <v>820</v>
      </c>
      <c r="I900" s="103" t="s">
        <v>92</v>
      </c>
      <c r="J900" s="215">
        <v>-68.47</v>
      </c>
      <c r="K900" s="216" t="s">
        <v>88</v>
      </c>
    </row>
    <row r="901" spans="1:11" x14ac:dyDescent="0.25">
      <c r="A901" s="103" t="s">
        <v>827</v>
      </c>
      <c r="B901" s="103" t="s">
        <v>88</v>
      </c>
      <c r="C901" s="103" t="s">
        <v>89</v>
      </c>
      <c r="D901" s="103" t="s">
        <v>416</v>
      </c>
      <c r="E901" s="103" t="s">
        <v>417</v>
      </c>
      <c r="F901" s="103" t="s">
        <v>417</v>
      </c>
      <c r="G901" s="103" t="s">
        <v>174</v>
      </c>
      <c r="H901" s="103" t="s">
        <v>358</v>
      </c>
      <c r="I901" s="103" t="s">
        <v>92</v>
      </c>
      <c r="J901" s="215">
        <v>3980.77</v>
      </c>
      <c r="K901" s="216" t="s">
        <v>88</v>
      </c>
    </row>
    <row r="902" spans="1:11" x14ac:dyDescent="0.25">
      <c r="A902" s="103" t="s">
        <v>829</v>
      </c>
      <c r="B902" s="103" t="s">
        <v>88</v>
      </c>
      <c r="C902" s="103" t="s">
        <v>89</v>
      </c>
      <c r="D902" s="103" t="s">
        <v>416</v>
      </c>
      <c r="E902" s="103" t="s">
        <v>417</v>
      </c>
      <c r="F902" s="103" t="s">
        <v>417</v>
      </c>
      <c r="G902" s="103" t="s">
        <v>174</v>
      </c>
      <c r="H902" s="103" t="s">
        <v>358</v>
      </c>
      <c r="I902" s="103" t="s">
        <v>92</v>
      </c>
      <c r="J902" s="215">
        <v>33.340000000000003</v>
      </c>
      <c r="K902" s="216" t="s">
        <v>88</v>
      </c>
    </row>
    <row r="903" spans="1:11" x14ac:dyDescent="0.25">
      <c r="A903" s="103" t="s">
        <v>825</v>
      </c>
      <c r="B903" s="103" t="s">
        <v>88</v>
      </c>
      <c r="C903" s="103" t="s">
        <v>89</v>
      </c>
      <c r="D903" s="103" t="s">
        <v>416</v>
      </c>
      <c r="E903" s="103" t="s">
        <v>417</v>
      </c>
      <c r="F903" s="103" t="s">
        <v>417</v>
      </c>
      <c r="G903" s="103" t="s">
        <v>174</v>
      </c>
      <c r="H903" s="103" t="s">
        <v>358</v>
      </c>
      <c r="I903" s="103" t="s">
        <v>92</v>
      </c>
      <c r="J903" s="215">
        <v>437.18</v>
      </c>
      <c r="K903" s="216" t="s">
        <v>88</v>
      </c>
    </row>
    <row r="904" spans="1:11" x14ac:dyDescent="0.25">
      <c r="A904" s="103" t="s">
        <v>826</v>
      </c>
      <c r="B904" s="103" t="s">
        <v>88</v>
      </c>
      <c r="C904" s="103" t="s">
        <v>89</v>
      </c>
      <c r="D904" s="103" t="s">
        <v>416</v>
      </c>
      <c r="E904" s="103" t="s">
        <v>417</v>
      </c>
      <c r="F904" s="103" t="s">
        <v>417</v>
      </c>
      <c r="G904" s="103" t="s">
        <v>174</v>
      </c>
      <c r="H904" s="103" t="s">
        <v>358</v>
      </c>
      <c r="I904" s="103" t="s">
        <v>92</v>
      </c>
      <c r="J904" s="215">
        <v>2762.85</v>
      </c>
      <c r="K904" s="216" t="s">
        <v>88</v>
      </c>
    </row>
    <row r="905" spans="1:11" x14ac:dyDescent="0.25">
      <c r="A905" s="103" t="s">
        <v>827</v>
      </c>
      <c r="B905" s="103" t="s">
        <v>88</v>
      </c>
      <c r="C905" s="103" t="s">
        <v>89</v>
      </c>
      <c r="D905" s="103" t="s">
        <v>416</v>
      </c>
      <c r="E905" s="103" t="s">
        <v>417</v>
      </c>
      <c r="F905" s="103" t="s">
        <v>417</v>
      </c>
      <c r="G905" s="103" t="s">
        <v>145</v>
      </c>
      <c r="H905" s="103" t="s">
        <v>359</v>
      </c>
      <c r="I905" s="103" t="s">
        <v>92</v>
      </c>
      <c r="J905" s="215">
        <v>41343.449999999997</v>
      </c>
      <c r="K905" s="216" t="s">
        <v>88</v>
      </c>
    </row>
    <row r="906" spans="1:11" x14ac:dyDescent="0.25">
      <c r="A906" s="103" t="s">
        <v>830</v>
      </c>
      <c r="B906" s="103" t="s">
        <v>88</v>
      </c>
      <c r="C906" s="103" t="s">
        <v>89</v>
      </c>
      <c r="D906" s="103" t="s">
        <v>416</v>
      </c>
      <c r="E906" s="103" t="s">
        <v>417</v>
      </c>
      <c r="F906" s="103" t="s">
        <v>417</v>
      </c>
      <c r="G906" s="103" t="s">
        <v>145</v>
      </c>
      <c r="H906" s="103" t="s">
        <v>359</v>
      </c>
      <c r="I906" s="103" t="s">
        <v>92</v>
      </c>
      <c r="J906" s="215">
        <v>30819.439999999999</v>
      </c>
      <c r="K906" s="216" t="s">
        <v>88</v>
      </c>
    </row>
    <row r="907" spans="1:11" x14ac:dyDescent="0.25">
      <c r="A907" s="103" t="s">
        <v>828</v>
      </c>
      <c r="B907" s="103" t="s">
        <v>88</v>
      </c>
      <c r="C907" s="103" t="s">
        <v>89</v>
      </c>
      <c r="D907" s="103" t="s">
        <v>416</v>
      </c>
      <c r="E907" s="103" t="s">
        <v>417</v>
      </c>
      <c r="F907" s="103" t="s">
        <v>417</v>
      </c>
      <c r="G907" s="103" t="s">
        <v>145</v>
      </c>
      <c r="H907" s="103" t="s">
        <v>359</v>
      </c>
      <c r="I907" s="103" t="s">
        <v>92</v>
      </c>
      <c r="J907" s="215">
        <v>43026.37</v>
      </c>
      <c r="K907" s="216" t="s">
        <v>88</v>
      </c>
    </row>
    <row r="908" spans="1:11" x14ac:dyDescent="0.25">
      <c r="A908" s="103" t="s">
        <v>829</v>
      </c>
      <c r="B908" s="103" t="s">
        <v>88</v>
      </c>
      <c r="C908" s="103" t="s">
        <v>89</v>
      </c>
      <c r="D908" s="103" t="s">
        <v>416</v>
      </c>
      <c r="E908" s="103" t="s">
        <v>417</v>
      </c>
      <c r="F908" s="103" t="s">
        <v>417</v>
      </c>
      <c r="G908" s="103" t="s">
        <v>145</v>
      </c>
      <c r="H908" s="103" t="s">
        <v>359</v>
      </c>
      <c r="I908" s="103" t="s">
        <v>92</v>
      </c>
      <c r="J908" s="215">
        <v>35333.06</v>
      </c>
      <c r="K908" s="216" t="s">
        <v>88</v>
      </c>
    </row>
    <row r="909" spans="1:11" x14ac:dyDescent="0.25">
      <c r="A909" s="103" t="s">
        <v>825</v>
      </c>
      <c r="B909" s="103" t="s">
        <v>88</v>
      </c>
      <c r="C909" s="103" t="s">
        <v>89</v>
      </c>
      <c r="D909" s="103" t="s">
        <v>416</v>
      </c>
      <c r="E909" s="103" t="s">
        <v>417</v>
      </c>
      <c r="F909" s="103" t="s">
        <v>417</v>
      </c>
      <c r="G909" s="103" t="s">
        <v>145</v>
      </c>
      <c r="H909" s="103" t="s">
        <v>359</v>
      </c>
      <c r="I909" s="103" t="s">
        <v>92</v>
      </c>
      <c r="J909" s="215">
        <v>54128.61</v>
      </c>
      <c r="K909" s="216" t="s">
        <v>88</v>
      </c>
    </row>
    <row r="910" spans="1:11" x14ac:dyDescent="0.25">
      <c r="A910" s="103" t="s">
        <v>826</v>
      </c>
      <c r="B910" s="103" t="s">
        <v>88</v>
      </c>
      <c r="C910" s="103" t="s">
        <v>89</v>
      </c>
      <c r="D910" s="103" t="s">
        <v>416</v>
      </c>
      <c r="E910" s="103" t="s">
        <v>417</v>
      </c>
      <c r="F910" s="103" t="s">
        <v>417</v>
      </c>
      <c r="G910" s="103" t="s">
        <v>145</v>
      </c>
      <c r="H910" s="103" t="s">
        <v>359</v>
      </c>
      <c r="I910" s="103" t="s">
        <v>92</v>
      </c>
      <c r="J910" s="215">
        <v>32050.51</v>
      </c>
      <c r="K910" s="216" t="s">
        <v>88</v>
      </c>
    </row>
    <row r="911" spans="1:11" x14ac:dyDescent="0.25">
      <c r="A911" s="103" t="s">
        <v>827</v>
      </c>
      <c r="B911" s="103" t="s">
        <v>88</v>
      </c>
      <c r="C911" s="103" t="s">
        <v>89</v>
      </c>
      <c r="D911" s="103" t="s">
        <v>416</v>
      </c>
      <c r="E911" s="103" t="s">
        <v>417</v>
      </c>
      <c r="F911" s="103" t="s">
        <v>417</v>
      </c>
      <c r="G911" s="103" t="s">
        <v>151</v>
      </c>
      <c r="H911" s="103" t="s">
        <v>616</v>
      </c>
      <c r="I911" s="103" t="s">
        <v>92</v>
      </c>
      <c r="J911" s="215">
        <v>29655.759999999998</v>
      </c>
      <c r="K911" s="216" t="s">
        <v>88</v>
      </c>
    </row>
    <row r="912" spans="1:11" x14ac:dyDescent="0.25">
      <c r="A912" s="103" t="s">
        <v>830</v>
      </c>
      <c r="B912" s="103" t="s">
        <v>88</v>
      </c>
      <c r="C912" s="103" t="s">
        <v>89</v>
      </c>
      <c r="D912" s="103" t="s">
        <v>416</v>
      </c>
      <c r="E912" s="103" t="s">
        <v>417</v>
      </c>
      <c r="F912" s="103" t="s">
        <v>417</v>
      </c>
      <c r="G912" s="103" t="s">
        <v>151</v>
      </c>
      <c r="H912" s="103" t="s">
        <v>616</v>
      </c>
      <c r="I912" s="103" t="s">
        <v>92</v>
      </c>
      <c r="J912" s="215">
        <v>26801.51</v>
      </c>
      <c r="K912" s="232"/>
    </row>
    <row r="913" spans="1:11" x14ac:dyDescent="0.25">
      <c r="A913" s="103" t="s">
        <v>828</v>
      </c>
      <c r="B913" s="103" t="s">
        <v>88</v>
      </c>
      <c r="C913" s="103" t="s">
        <v>89</v>
      </c>
      <c r="D913" s="103" t="s">
        <v>416</v>
      </c>
      <c r="E913" s="103" t="s">
        <v>417</v>
      </c>
      <c r="F913" s="103" t="s">
        <v>417</v>
      </c>
      <c r="G913" s="103" t="s">
        <v>151</v>
      </c>
      <c r="H913" s="103" t="s">
        <v>616</v>
      </c>
      <c r="I913" s="103" t="s">
        <v>92</v>
      </c>
      <c r="J913" s="215">
        <v>25095.79</v>
      </c>
      <c r="K913" s="216" t="s">
        <v>88</v>
      </c>
    </row>
    <row r="914" spans="1:11" x14ac:dyDescent="0.25">
      <c r="A914" s="103" t="s">
        <v>829</v>
      </c>
      <c r="B914" s="103" t="s">
        <v>88</v>
      </c>
      <c r="C914" s="103" t="s">
        <v>89</v>
      </c>
      <c r="D914" s="103" t="s">
        <v>416</v>
      </c>
      <c r="E914" s="103" t="s">
        <v>417</v>
      </c>
      <c r="F914" s="103" t="s">
        <v>417</v>
      </c>
      <c r="G914" s="103" t="s">
        <v>151</v>
      </c>
      <c r="H914" s="103" t="s">
        <v>616</v>
      </c>
      <c r="I914" s="103" t="s">
        <v>92</v>
      </c>
      <c r="J914" s="215">
        <v>31458.28</v>
      </c>
      <c r="K914" s="216" t="s">
        <v>88</v>
      </c>
    </row>
    <row r="915" spans="1:11" x14ac:dyDescent="0.25">
      <c r="A915" s="103" t="s">
        <v>825</v>
      </c>
      <c r="B915" s="103" t="s">
        <v>88</v>
      </c>
      <c r="C915" s="103" t="s">
        <v>89</v>
      </c>
      <c r="D915" s="103" t="s">
        <v>416</v>
      </c>
      <c r="E915" s="103" t="s">
        <v>417</v>
      </c>
      <c r="F915" s="103" t="s">
        <v>417</v>
      </c>
      <c r="G915" s="103" t="s">
        <v>151</v>
      </c>
      <c r="H915" s="103" t="s">
        <v>616</v>
      </c>
      <c r="I915" s="103" t="s">
        <v>92</v>
      </c>
      <c r="J915" s="215">
        <v>40174.5</v>
      </c>
      <c r="K915" s="216" t="s">
        <v>88</v>
      </c>
    </row>
    <row r="916" spans="1:11" x14ac:dyDescent="0.25">
      <c r="A916" s="103" t="s">
        <v>826</v>
      </c>
      <c r="B916" s="103" t="s">
        <v>88</v>
      </c>
      <c r="C916" s="103" t="s">
        <v>89</v>
      </c>
      <c r="D916" s="103" t="s">
        <v>416</v>
      </c>
      <c r="E916" s="103" t="s">
        <v>417</v>
      </c>
      <c r="F916" s="103" t="s">
        <v>417</v>
      </c>
      <c r="G916" s="103" t="s">
        <v>151</v>
      </c>
      <c r="H916" s="103" t="s">
        <v>616</v>
      </c>
      <c r="I916" s="103" t="s">
        <v>92</v>
      </c>
      <c r="J916" s="215">
        <v>27117.09</v>
      </c>
      <c r="K916" s="216" t="s">
        <v>88</v>
      </c>
    </row>
    <row r="917" spans="1:11" x14ac:dyDescent="0.25">
      <c r="A917" s="103" t="s">
        <v>827</v>
      </c>
      <c r="B917" s="103" t="s">
        <v>88</v>
      </c>
      <c r="C917" s="103" t="s">
        <v>89</v>
      </c>
      <c r="D917" s="103" t="s">
        <v>416</v>
      </c>
      <c r="E917" s="103" t="s">
        <v>417</v>
      </c>
      <c r="F917" s="103" t="s">
        <v>417</v>
      </c>
      <c r="G917" s="103" t="s">
        <v>162</v>
      </c>
      <c r="H917" s="103" t="s">
        <v>360</v>
      </c>
      <c r="I917" s="103" t="s">
        <v>92</v>
      </c>
      <c r="J917" s="215">
        <v>15888.25</v>
      </c>
      <c r="K917" s="216" t="s">
        <v>88</v>
      </c>
    </row>
    <row r="918" spans="1:11" x14ac:dyDescent="0.25">
      <c r="A918" s="103" t="s">
        <v>827</v>
      </c>
      <c r="B918" s="103" t="s">
        <v>88</v>
      </c>
      <c r="C918" s="103" t="s">
        <v>89</v>
      </c>
      <c r="D918" s="103" t="s">
        <v>416</v>
      </c>
      <c r="E918" s="111"/>
      <c r="F918" s="103" t="s">
        <v>417</v>
      </c>
      <c r="G918" s="103" t="s">
        <v>162</v>
      </c>
      <c r="H918" s="103" t="s">
        <v>360</v>
      </c>
      <c r="I918" s="103" t="s">
        <v>92</v>
      </c>
      <c r="J918" s="215">
        <v>-11631.93</v>
      </c>
      <c r="K918" s="216" t="s">
        <v>88</v>
      </c>
    </row>
    <row r="919" spans="1:11" x14ac:dyDescent="0.25">
      <c r="A919" s="103" t="s">
        <v>830</v>
      </c>
      <c r="B919" s="103" t="s">
        <v>88</v>
      </c>
      <c r="C919" s="103" t="s">
        <v>89</v>
      </c>
      <c r="D919" s="103" t="s">
        <v>416</v>
      </c>
      <c r="E919" s="103" t="s">
        <v>417</v>
      </c>
      <c r="F919" s="103" t="s">
        <v>417</v>
      </c>
      <c r="G919" s="103" t="s">
        <v>162</v>
      </c>
      <c r="H919" s="103" t="s">
        <v>360</v>
      </c>
      <c r="I919" s="103" t="s">
        <v>92</v>
      </c>
      <c r="J919" s="215">
        <v>21460.37</v>
      </c>
      <c r="K919" s="216" t="s">
        <v>88</v>
      </c>
    </row>
    <row r="920" spans="1:11" x14ac:dyDescent="0.25">
      <c r="A920" s="103" t="s">
        <v>830</v>
      </c>
      <c r="B920" s="103" t="s">
        <v>88</v>
      </c>
      <c r="C920" s="103" t="s">
        <v>89</v>
      </c>
      <c r="D920" s="103" t="s">
        <v>416</v>
      </c>
      <c r="E920" s="111"/>
      <c r="F920" s="103" t="s">
        <v>417</v>
      </c>
      <c r="G920" s="103" t="s">
        <v>162</v>
      </c>
      <c r="H920" s="103" t="s">
        <v>360</v>
      </c>
      <c r="I920" s="103" t="s">
        <v>92</v>
      </c>
      <c r="J920" s="215">
        <v>-11914.67</v>
      </c>
      <c r="K920" s="216" t="s">
        <v>88</v>
      </c>
    </row>
    <row r="921" spans="1:11" x14ac:dyDescent="0.25">
      <c r="A921" s="103" t="s">
        <v>828</v>
      </c>
      <c r="B921" s="103" t="s">
        <v>88</v>
      </c>
      <c r="C921" s="103" t="s">
        <v>89</v>
      </c>
      <c r="D921" s="103" t="s">
        <v>416</v>
      </c>
      <c r="E921" s="103" t="s">
        <v>417</v>
      </c>
      <c r="F921" s="103" t="s">
        <v>417</v>
      </c>
      <c r="G921" s="103" t="s">
        <v>162</v>
      </c>
      <c r="H921" s="103" t="s">
        <v>360</v>
      </c>
      <c r="I921" s="103" t="s">
        <v>92</v>
      </c>
      <c r="J921" s="215">
        <v>18406.79</v>
      </c>
      <c r="K921" s="216" t="s">
        <v>88</v>
      </c>
    </row>
    <row r="922" spans="1:11" x14ac:dyDescent="0.25">
      <c r="A922" s="103" t="s">
        <v>828</v>
      </c>
      <c r="B922" s="103" t="s">
        <v>88</v>
      </c>
      <c r="C922" s="103" t="s">
        <v>89</v>
      </c>
      <c r="D922" s="103" t="s">
        <v>416</v>
      </c>
      <c r="E922" s="111"/>
      <c r="F922" s="103" t="s">
        <v>417</v>
      </c>
      <c r="G922" s="103" t="s">
        <v>162</v>
      </c>
      <c r="H922" s="103" t="s">
        <v>360</v>
      </c>
      <c r="I922" s="103" t="s">
        <v>92</v>
      </c>
      <c r="J922" s="215">
        <v>-12853.86</v>
      </c>
      <c r="K922" s="216" t="s">
        <v>88</v>
      </c>
    </row>
    <row r="923" spans="1:11" x14ac:dyDescent="0.25">
      <c r="A923" s="103" t="s">
        <v>829</v>
      </c>
      <c r="B923" s="103" t="s">
        <v>88</v>
      </c>
      <c r="C923" s="103" t="s">
        <v>89</v>
      </c>
      <c r="D923" s="103" t="s">
        <v>416</v>
      </c>
      <c r="E923" s="103" t="s">
        <v>417</v>
      </c>
      <c r="F923" s="103" t="s">
        <v>417</v>
      </c>
      <c r="G923" s="103" t="s">
        <v>162</v>
      </c>
      <c r="H923" s="103" t="s">
        <v>360</v>
      </c>
      <c r="I923" s="103" t="s">
        <v>92</v>
      </c>
      <c r="J923" s="215">
        <v>20254.45</v>
      </c>
      <c r="K923" s="216" t="s">
        <v>88</v>
      </c>
    </row>
    <row r="924" spans="1:11" x14ac:dyDescent="0.25">
      <c r="A924" s="103" t="s">
        <v>829</v>
      </c>
      <c r="B924" s="103" t="s">
        <v>88</v>
      </c>
      <c r="C924" s="103" t="s">
        <v>89</v>
      </c>
      <c r="D924" s="103" t="s">
        <v>416</v>
      </c>
      <c r="E924" s="111"/>
      <c r="F924" s="103" t="s">
        <v>417</v>
      </c>
      <c r="G924" s="103" t="s">
        <v>162</v>
      </c>
      <c r="H924" s="103" t="s">
        <v>360</v>
      </c>
      <c r="I924" s="103" t="s">
        <v>92</v>
      </c>
      <c r="J924" s="215">
        <v>-12870.56</v>
      </c>
      <c r="K924" s="216" t="s">
        <v>88</v>
      </c>
    </row>
    <row r="925" spans="1:11" x14ac:dyDescent="0.25">
      <c r="A925" s="103" t="s">
        <v>825</v>
      </c>
      <c r="B925" s="103" t="s">
        <v>88</v>
      </c>
      <c r="C925" s="103" t="s">
        <v>89</v>
      </c>
      <c r="D925" s="103" t="s">
        <v>416</v>
      </c>
      <c r="E925" s="103" t="s">
        <v>417</v>
      </c>
      <c r="F925" s="103" t="s">
        <v>417</v>
      </c>
      <c r="G925" s="103" t="s">
        <v>162</v>
      </c>
      <c r="H925" s="103" t="s">
        <v>360</v>
      </c>
      <c r="I925" s="103" t="s">
        <v>92</v>
      </c>
      <c r="J925" s="215">
        <v>30130.240000000002</v>
      </c>
      <c r="K925" s="216" t="s">
        <v>88</v>
      </c>
    </row>
    <row r="926" spans="1:11" x14ac:dyDescent="0.25">
      <c r="A926" s="103" t="s">
        <v>825</v>
      </c>
      <c r="B926" s="103" t="s">
        <v>88</v>
      </c>
      <c r="C926" s="103" t="s">
        <v>89</v>
      </c>
      <c r="D926" s="103" t="s">
        <v>416</v>
      </c>
      <c r="E926" s="111"/>
      <c r="F926" s="103" t="s">
        <v>417</v>
      </c>
      <c r="G926" s="103" t="s">
        <v>162</v>
      </c>
      <c r="H926" s="103" t="s">
        <v>360</v>
      </c>
      <c r="I926" s="103" t="s">
        <v>92</v>
      </c>
      <c r="J926" s="215">
        <v>-18323.27</v>
      </c>
      <c r="K926" s="216" t="s">
        <v>88</v>
      </c>
    </row>
    <row r="927" spans="1:11" x14ac:dyDescent="0.25">
      <c r="A927" s="103" t="s">
        <v>826</v>
      </c>
      <c r="B927" s="103" t="s">
        <v>88</v>
      </c>
      <c r="C927" s="103" t="s">
        <v>89</v>
      </c>
      <c r="D927" s="103" t="s">
        <v>416</v>
      </c>
      <c r="E927" s="103" t="s">
        <v>417</v>
      </c>
      <c r="F927" s="103" t="s">
        <v>417</v>
      </c>
      <c r="G927" s="103" t="s">
        <v>162</v>
      </c>
      <c r="H927" s="103" t="s">
        <v>360</v>
      </c>
      <c r="I927" s="103" t="s">
        <v>92</v>
      </c>
      <c r="J927" s="215">
        <v>15329.17</v>
      </c>
      <c r="K927" s="216" t="s">
        <v>88</v>
      </c>
    </row>
    <row r="928" spans="1:11" x14ac:dyDescent="0.25">
      <c r="A928" s="103" t="s">
        <v>826</v>
      </c>
      <c r="B928" s="103" t="s">
        <v>88</v>
      </c>
      <c r="C928" s="103" t="s">
        <v>89</v>
      </c>
      <c r="D928" s="103" t="s">
        <v>416</v>
      </c>
      <c r="E928" s="111"/>
      <c r="F928" s="103" t="s">
        <v>417</v>
      </c>
      <c r="G928" s="103" t="s">
        <v>162</v>
      </c>
      <c r="H928" s="103" t="s">
        <v>360</v>
      </c>
      <c r="I928" s="103" t="s">
        <v>92</v>
      </c>
      <c r="J928" s="215">
        <v>-9965.57</v>
      </c>
      <c r="K928" s="216" t="s">
        <v>88</v>
      </c>
    </row>
    <row r="929" spans="1:11" x14ac:dyDescent="0.25">
      <c r="A929" s="103" t="s">
        <v>827</v>
      </c>
      <c r="B929" s="103" t="s">
        <v>88</v>
      </c>
      <c r="C929" s="103" t="s">
        <v>89</v>
      </c>
      <c r="D929" s="103" t="s">
        <v>416</v>
      </c>
      <c r="E929" s="103" t="s">
        <v>417</v>
      </c>
      <c r="F929" s="103" t="s">
        <v>417</v>
      </c>
      <c r="G929" s="103" t="s">
        <v>150</v>
      </c>
      <c r="H929" s="103" t="s">
        <v>361</v>
      </c>
      <c r="I929" s="103" t="s">
        <v>92</v>
      </c>
      <c r="J929" s="215">
        <v>61918.76</v>
      </c>
      <c r="K929" s="216" t="s">
        <v>88</v>
      </c>
    </row>
    <row r="930" spans="1:11" x14ac:dyDescent="0.25">
      <c r="A930" s="103" t="s">
        <v>830</v>
      </c>
      <c r="B930" s="103" t="s">
        <v>88</v>
      </c>
      <c r="C930" s="103" t="s">
        <v>89</v>
      </c>
      <c r="D930" s="103" t="s">
        <v>416</v>
      </c>
      <c r="E930" s="103" t="s">
        <v>417</v>
      </c>
      <c r="F930" s="103" t="s">
        <v>417</v>
      </c>
      <c r="G930" s="103" t="s">
        <v>150</v>
      </c>
      <c r="H930" s="103" t="s">
        <v>361</v>
      </c>
      <c r="I930" s="103" t="s">
        <v>92</v>
      </c>
      <c r="J930" s="215">
        <v>56999.77</v>
      </c>
      <c r="K930" s="216" t="s">
        <v>88</v>
      </c>
    </row>
    <row r="931" spans="1:11" x14ac:dyDescent="0.25">
      <c r="A931" s="103" t="s">
        <v>828</v>
      </c>
      <c r="B931" s="103" t="s">
        <v>88</v>
      </c>
      <c r="C931" s="103" t="s">
        <v>89</v>
      </c>
      <c r="D931" s="103" t="s">
        <v>416</v>
      </c>
      <c r="E931" s="103" t="s">
        <v>417</v>
      </c>
      <c r="F931" s="103" t="s">
        <v>417</v>
      </c>
      <c r="G931" s="103" t="s">
        <v>150</v>
      </c>
      <c r="H931" s="103" t="s">
        <v>361</v>
      </c>
      <c r="I931" s="103" t="s">
        <v>92</v>
      </c>
      <c r="J931" s="215">
        <v>56440.09</v>
      </c>
      <c r="K931" s="216" t="s">
        <v>88</v>
      </c>
    </row>
    <row r="932" spans="1:11" x14ac:dyDescent="0.25">
      <c r="A932" s="103" t="s">
        <v>829</v>
      </c>
      <c r="B932" s="103" t="s">
        <v>88</v>
      </c>
      <c r="C932" s="103" t="s">
        <v>89</v>
      </c>
      <c r="D932" s="103" t="s">
        <v>416</v>
      </c>
      <c r="E932" s="103" t="s">
        <v>417</v>
      </c>
      <c r="F932" s="103" t="s">
        <v>417</v>
      </c>
      <c r="G932" s="103" t="s">
        <v>150</v>
      </c>
      <c r="H932" s="103" t="s">
        <v>361</v>
      </c>
      <c r="I932" s="103" t="s">
        <v>92</v>
      </c>
      <c r="J932" s="215">
        <v>63524.77</v>
      </c>
      <c r="K932" s="216" t="s">
        <v>88</v>
      </c>
    </row>
    <row r="933" spans="1:11" x14ac:dyDescent="0.25">
      <c r="A933" s="103" t="s">
        <v>825</v>
      </c>
      <c r="B933" s="103" t="s">
        <v>88</v>
      </c>
      <c r="C933" s="103" t="s">
        <v>89</v>
      </c>
      <c r="D933" s="103" t="s">
        <v>416</v>
      </c>
      <c r="E933" s="103" t="s">
        <v>417</v>
      </c>
      <c r="F933" s="103" t="s">
        <v>417</v>
      </c>
      <c r="G933" s="103" t="s">
        <v>150</v>
      </c>
      <c r="H933" s="103" t="s">
        <v>361</v>
      </c>
      <c r="I933" s="103" t="s">
        <v>92</v>
      </c>
      <c r="J933" s="215">
        <v>108133.52</v>
      </c>
      <c r="K933" s="216" t="s">
        <v>88</v>
      </c>
    </row>
    <row r="934" spans="1:11" x14ac:dyDescent="0.25">
      <c r="A934" s="103" t="s">
        <v>826</v>
      </c>
      <c r="B934" s="103" t="s">
        <v>88</v>
      </c>
      <c r="C934" s="103" t="s">
        <v>89</v>
      </c>
      <c r="D934" s="103" t="s">
        <v>416</v>
      </c>
      <c r="E934" s="103" t="s">
        <v>417</v>
      </c>
      <c r="F934" s="103" t="s">
        <v>417</v>
      </c>
      <c r="G934" s="103" t="s">
        <v>150</v>
      </c>
      <c r="H934" s="103" t="s">
        <v>361</v>
      </c>
      <c r="I934" s="103" t="s">
        <v>92</v>
      </c>
      <c r="J934" s="215">
        <v>63763.21</v>
      </c>
      <c r="K934" s="216" t="s">
        <v>88</v>
      </c>
    </row>
    <row r="935" spans="1:11" x14ac:dyDescent="0.25">
      <c r="A935" s="103" t="s">
        <v>827</v>
      </c>
      <c r="B935" s="103" t="s">
        <v>88</v>
      </c>
      <c r="C935" s="103" t="s">
        <v>89</v>
      </c>
      <c r="D935" s="103" t="s">
        <v>416</v>
      </c>
      <c r="E935" s="103" t="s">
        <v>417</v>
      </c>
      <c r="F935" s="103" t="s">
        <v>417</v>
      </c>
      <c r="G935" s="103" t="s">
        <v>149</v>
      </c>
      <c r="H935" s="103" t="s">
        <v>362</v>
      </c>
      <c r="I935" s="103" t="s">
        <v>92</v>
      </c>
      <c r="J935" s="215">
        <v>16833.73</v>
      </c>
      <c r="K935" s="216" t="s">
        <v>88</v>
      </c>
    </row>
    <row r="936" spans="1:11" x14ac:dyDescent="0.25">
      <c r="A936" s="103" t="s">
        <v>830</v>
      </c>
      <c r="B936" s="103" t="s">
        <v>88</v>
      </c>
      <c r="C936" s="103" t="s">
        <v>89</v>
      </c>
      <c r="D936" s="103" t="s">
        <v>416</v>
      </c>
      <c r="E936" s="103" t="s">
        <v>417</v>
      </c>
      <c r="F936" s="103" t="s">
        <v>417</v>
      </c>
      <c r="G936" s="103" t="s">
        <v>149</v>
      </c>
      <c r="H936" s="103" t="s">
        <v>362</v>
      </c>
      <c r="I936" s="103" t="s">
        <v>92</v>
      </c>
      <c r="J936" s="215">
        <v>20129.96</v>
      </c>
      <c r="K936" s="216" t="s">
        <v>88</v>
      </c>
    </row>
    <row r="937" spans="1:11" x14ac:dyDescent="0.25">
      <c r="A937" s="103" t="s">
        <v>828</v>
      </c>
      <c r="B937" s="103" t="s">
        <v>88</v>
      </c>
      <c r="C937" s="103" t="s">
        <v>89</v>
      </c>
      <c r="D937" s="103" t="s">
        <v>416</v>
      </c>
      <c r="E937" s="103" t="s">
        <v>417</v>
      </c>
      <c r="F937" s="103" t="s">
        <v>417</v>
      </c>
      <c r="G937" s="103" t="s">
        <v>149</v>
      </c>
      <c r="H937" s="103" t="s">
        <v>362</v>
      </c>
      <c r="I937" s="103" t="s">
        <v>92</v>
      </c>
      <c r="J937" s="215">
        <v>18455.62</v>
      </c>
      <c r="K937" s="216" t="s">
        <v>88</v>
      </c>
    </row>
    <row r="938" spans="1:11" x14ac:dyDescent="0.25">
      <c r="A938" s="103" t="s">
        <v>829</v>
      </c>
      <c r="B938" s="103" t="s">
        <v>88</v>
      </c>
      <c r="C938" s="103" t="s">
        <v>89</v>
      </c>
      <c r="D938" s="103" t="s">
        <v>416</v>
      </c>
      <c r="E938" s="103" t="s">
        <v>417</v>
      </c>
      <c r="F938" s="103" t="s">
        <v>417</v>
      </c>
      <c r="G938" s="103" t="s">
        <v>149</v>
      </c>
      <c r="H938" s="103" t="s">
        <v>362</v>
      </c>
      <c r="I938" s="103" t="s">
        <v>92</v>
      </c>
      <c r="J938" s="215">
        <v>19633.830000000002</v>
      </c>
      <c r="K938" s="216" t="s">
        <v>88</v>
      </c>
    </row>
    <row r="939" spans="1:11" x14ac:dyDescent="0.25">
      <c r="A939" s="103" t="s">
        <v>825</v>
      </c>
      <c r="B939" s="103" t="s">
        <v>88</v>
      </c>
      <c r="C939" s="103" t="s">
        <v>89</v>
      </c>
      <c r="D939" s="103" t="s">
        <v>416</v>
      </c>
      <c r="E939" s="103" t="s">
        <v>417</v>
      </c>
      <c r="F939" s="103" t="s">
        <v>417</v>
      </c>
      <c r="G939" s="103" t="s">
        <v>149</v>
      </c>
      <c r="H939" s="103" t="s">
        <v>362</v>
      </c>
      <c r="I939" s="103" t="s">
        <v>92</v>
      </c>
      <c r="J939" s="215">
        <v>23844.59</v>
      </c>
      <c r="K939" s="216" t="s">
        <v>88</v>
      </c>
    </row>
    <row r="940" spans="1:11" x14ac:dyDescent="0.25">
      <c r="A940" s="103" t="s">
        <v>826</v>
      </c>
      <c r="B940" s="103" t="s">
        <v>88</v>
      </c>
      <c r="C940" s="103" t="s">
        <v>89</v>
      </c>
      <c r="D940" s="103" t="s">
        <v>416</v>
      </c>
      <c r="E940" s="103" t="s">
        <v>417</v>
      </c>
      <c r="F940" s="103" t="s">
        <v>417</v>
      </c>
      <c r="G940" s="103" t="s">
        <v>149</v>
      </c>
      <c r="H940" s="103" t="s">
        <v>362</v>
      </c>
      <c r="I940" s="103" t="s">
        <v>92</v>
      </c>
      <c r="J940" s="215">
        <v>18011.939999999999</v>
      </c>
      <c r="K940" s="216" t="s">
        <v>88</v>
      </c>
    </row>
    <row r="941" spans="1:11" x14ac:dyDescent="0.25">
      <c r="A941" s="103" t="s">
        <v>827</v>
      </c>
      <c r="B941" s="103" t="s">
        <v>88</v>
      </c>
      <c r="C941" s="103" t="s">
        <v>89</v>
      </c>
      <c r="D941" s="103" t="s">
        <v>416</v>
      </c>
      <c r="E941" s="103" t="s">
        <v>417</v>
      </c>
      <c r="F941" s="103" t="s">
        <v>417</v>
      </c>
      <c r="G941" s="103" t="s">
        <v>147</v>
      </c>
      <c r="H941" s="103" t="s">
        <v>617</v>
      </c>
      <c r="I941" s="103" t="s">
        <v>92</v>
      </c>
      <c r="J941" s="215">
        <v>43196.89</v>
      </c>
      <c r="K941" s="216" t="s">
        <v>88</v>
      </c>
    </row>
    <row r="942" spans="1:11" x14ac:dyDescent="0.25">
      <c r="A942" s="103" t="s">
        <v>830</v>
      </c>
      <c r="B942" s="103" t="s">
        <v>88</v>
      </c>
      <c r="C942" s="103" t="s">
        <v>89</v>
      </c>
      <c r="D942" s="103" t="s">
        <v>416</v>
      </c>
      <c r="E942" s="103" t="s">
        <v>417</v>
      </c>
      <c r="F942" s="103" t="s">
        <v>417</v>
      </c>
      <c r="G942" s="103" t="s">
        <v>147</v>
      </c>
      <c r="H942" s="103" t="s">
        <v>617</v>
      </c>
      <c r="I942" s="103" t="s">
        <v>92</v>
      </c>
      <c r="J942" s="215">
        <v>37096.379999999997</v>
      </c>
      <c r="K942" s="216" t="s">
        <v>88</v>
      </c>
    </row>
    <row r="943" spans="1:11" x14ac:dyDescent="0.25">
      <c r="A943" s="103" t="s">
        <v>828</v>
      </c>
      <c r="B943" s="103" t="s">
        <v>88</v>
      </c>
      <c r="C943" s="103" t="s">
        <v>89</v>
      </c>
      <c r="D943" s="103" t="s">
        <v>416</v>
      </c>
      <c r="E943" s="103" t="s">
        <v>417</v>
      </c>
      <c r="F943" s="103" t="s">
        <v>417</v>
      </c>
      <c r="G943" s="103" t="s">
        <v>147</v>
      </c>
      <c r="H943" s="103" t="s">
        <v>617</v>
      </c>
      <c r="I943" s="103" t="s">
        <v>92</v>
      </c>
      <c r="J943" s="215">
        <v>37097.550000000003</v>
      </c>
      <c r="K943" s="216" t="s">
        <v>88</v>
      </c>
    </row>
    <row r="944" spans="1:11" x14ac:dyDescent="0.25">
      <c r="A944" s="103" t="s">
        <v>829</v>
      </c>
      <c r="B944" s="103" t="s">
        <v>88</v>
      </c>
      <c r="C944" s="103" t="s">
        <v>89</v>
      </c>
      <c r="D944" s="103" t="s">
        <v>416</v>
      </c>
      <c r="E944" s="103" t="s">
        <v>417</v>
      </c>
      <c r="F944" s="103" t="s">
        <v>417</v>
      </c>
      <c r="G944" s="103" t="s">
        <v>147</v>
      </c>
      <c r="H944" s="103" t="s">
        <v>617</v>
      </c>
      <c r="I944" s="103" t="s">
        <v>92</v>
      </c>
      <c r="J944" s="215">
        <v>30649.35</v>
      </c>
      <c r="K944" s="216" t="s">
        <v>88</v>
      </c>
    </row>
    <row r="945" spans="1:11" x14ac:dyDescent="0.25">
      <c r="A945" s="103" t="s">
        <v>825</v>
      </c>
      <c r="B945" s="103" t="s">
        <v>88</v>
      </c>
      <c r="C945" s="103" t="s">
        <v>89</v>
      </c>
      <c r="D945" s="103" t="s">
        <v>416</v>
      </c>
      <c r="E945" s="103" t="s">
        <v>417</v>
      </c>
      <c r="F945" s="103" t="s">
        <v>417</v>
      </c>
      <c r="G945" s="103" t="s">
        <v>147</v>
      </c>
      <c r="H945" s="103" t="s">
        <v>617</v>
      </c>
      <c r="I945" s="103" t="s">
        <v>92</v>
      </c>
      <c r="J945" s="215">
        <v>56327.05</v>
      </c>
      <c r="K945" s="216" t="s">
        <v>88</v>
      </c>
    </row>
    <row r="946" spans="1:11" x14ac:dyDescent="0.25">
      <c r="A946" s="103" t="s">
        <v>826</v>
      </c>
      <c r="B946" s="103" t="s">
        <v>88</v>
      </c>
      <c r="C946" s="103" t="s">
        <v>89</v>
      </c>
      <c r="D946" s="103" t="s">
        <v>416</v>
      </c>
      <c r="E946" s="103" t="s">
        <v>417</v>
      </c>
      <c r="F946" s="103" t="s">
        <v>417</v>
      </c>
      <c r="G946" s="103" t="s">
        <v>147</v>
      </c>
      <c r="H946" s="103" t="s">
        <v>617</v>
      </c>
      <c r="I946" s="103" t="s">
        <v>92</v>
      </c>
      <c r="J946" s="215">
        <v>31398.1</v>
      </c>
      <c r="K946" s="216" t="s">
        <v>88</v>
      </c>
    </row>
    <row r="947" spans="1:11" x14ac:dyDescent="0.25">
      <c r="A947" s="103" t="s">
        <v>827</v>
      </c>
      <c r="B947" s="103" t="s">
        <v>88</v>
      </c>
      <c r="C947" s="103" t="s">
        <v>89</v>
      </c>
      <c r="D947" s="103" t="s">
        <v>416</v>
      </c>
      <c r="E947" s="103" t="s">
        <v>417</v>
      </c>
      <c r="F947" s="103" t="s">
        <v>417</v>
      </c>
      <c r="G947" s="103" t="s">
        <v>99</v>
      </c>
      <c r="H947" s="103" t="s">
        <v>363</v>
      </c>
      <c r="I947" s="103" t="s">
        <v>92</v>
      </c>
      <c r="J947" s="215">
        <v>103273.44</v>
      </c>
      <c r="K947" s="216" t="s">
        <v>88</v>
      </c>
    </row>
    <row r="948" spans="1:11" x14ac:dyDescent="0.25">
      <c r="A948" s="103" t="s">
        <v>827</v>
      </c>
      <c r="B948" s="103" t="s">
        <v>88</v>
      </c>
      <c r="C948" s="103" t="s">
        <v>89</v>
      </c>
      <c r="D948" s="103" t="s">
        <v>416</v>
      </c>
      <c r="E948" s="111"/>
      <c r="F948" s="103" t="s">
        <v>417</v>
      </c>
      <c r="G948" s="103" t="s">
        <v>99</v>
      </c>
      <c r="H948" s="103" t="s">
        <v>363</v>
      </c>
      <c r="I948" s="103" t="s">
        <v>92</v>
      </c>
      <c r="J948" s="215">
        <v>-4212.9399999999996</v>
      </c>
      <c r="K948" s="216" t="s">
        <v>88</v>
      </c>
    </row>
    <row r="949" spans="1:11" x14ac:dyDescent="0.25">
      <c r="A949" s="103" t="s">
        <v>830</v>
      </c>
      <c r="B949" s="103" t="s">
        <v>88</v>
      </c>
      <c r="C949" s="103" t="s">
        <v>89</v>
      </c>
      <c r="D949" s="103" t="s">
        <v>416</v>
      </c>
      <c r="E949" s="103" t="s">
        <v>417</v>
      </c>
      <c r="F949" s="103" t="s">
        <v>417</v>
      </c>
      <c r="G949" s="103" t="s">
        <v>99</v>
      </c>
      <c r="H949" s="103" t="s">
        <v>363</v>
      </c>
      <c r="I949" s="103" t="s">
        <v>92</v>
      </c>
      <c r="J949" s="215">
        <v>93549.19</v>
      </c>
      <c r="K949" s="216" t="s">
        <v>88</v>
      </c>
    </row>
    <row r="950" spans="1:11" x14ac:dyDescent="0.25">
      <c r="A950" s="103" t="s">
        <v>830</v>
      </c>
      <c r="B950" s="103" t="s">
        <v>88</v>
      </c>
      <c r="C950" s="103" t="s">
        <v>89</v>
      </c>
      <c r="D950" s="103" t="s">
        <v>416</v>
      </c>
      <c r="E950" s="111"/>
      <c r="F950" s="103" t="s">
        <v>417</v>
      </c>
      <c r="G950" s="103" t="s">
        <v>99</v>
      </c>
      <c r="H950" s="103" t="s">
        <v>363</v>
      </c>
      <c r="I950" s="103" t="s">
        <v>92</v>
      </c>
      <c r="J950" s="215">
        <v>-6903.66</v>
      </c>
      <c r="K950" s="216" t="s">
        <v>88</v>
      </c>
    </row>
    <row r="951" spans="1:11" x14ac:dyDescent="0.25">
      <c r="A951" s="103" t="s">
        <v>828</v>
      </c>
      <c r="B951" s="103" t="s">
        <v>88</v>
      </c>
      <c r="C951" s="103" t="s">
        <v>89</v>
      </c>
      <c r="D951" s="103" t="s">
        <v>416</v>
      </c>
      <c r="E951" s="103" t="s">
        <v>417</v>
      </c>
      <c r="F951" s="103" t="s">
        <v>417</v>
      </c>
      <c r="G951" s="103" t="s">
        <v>99</v>
      </c>
      <c r="H951" s="103" t="s">
        <v>363</v>
      </c>
      <c r="I951" s="103" t="s">
        <v>92</v>
      </c>
      <c r="J951" s="215">
        <v>89172.49</v>
      </c>
      <c r="K951" s="216" t="s">
        <v>88</v>
      </c>
    </row>
    <row r="952" spans="1:11" x14ac:dyDescent="0.25">
      <c r="A952" s="103" t="s">
        <v>828</v>
      </c>
      <c r="B952" s="103" t="s">
        <v>88</v>
      </c>
      <c r="C952" s="103" t="s">
        <v>89</v>
      </c>
      <c r="D952" s="103" t="s">
        <v>416</v>
      </c>
      <c r="E952" s="111"/>
      <c r="F952" s="103" t="s">
        <v>417</v>
      </c>
      <c r="G952" s="103" t="s">
        <v>99</v>
      </c>
      <c r="H952" s="103" t="s">
        <v>363</v>
      </c>
      <c r="I952" s="103" t="s">
        <v>92</v>
      </c>
      <c r="J952" s="215">
        <v>-4086.21</v>
      </c>
      <c r="K952" s="216" t="s">
        <v>88</v>
      </c>
    </row>
    <row r="953" spans="1:11" x14ac:dyDescent="0.25">
      <c r="A953" s="103" t="s">
        <v>829</v>
      </c>
      <c r="B953" s="103" t="s">
        <v>88</v>
      </c>
      <c r="C953" s="103" t="s">
        <v>89</v>
      </c>
      <c r="D953" s="103" t="s">
        <v>416</v>
      </c>
      <c r="E953" s="103" t="s">
        <v>417</v>
      </c>
      <c r="F953" s="103" t="s">
        <v>417</v>
      </c>
      <c r="G953" s="103" t="s">
        <v>99</v>
      </c>
      <c r="H953" s="103" t="s">
        <v>363</v>
      </c>
      <c r="I953" s="103" t="s">
        <v>92</v>
      </c>
      <c r="J953" s="215">
        <v>94387.21</v>
      </c>
      <c r="K953" s="216" t="s">
        <v>88</v>
      </c>
    </row>
    <row r="954" spans="1:11" x14ac:dyDescent="0.25">
      <c r="A954" s="103" t="s">
        <v>829</v>
      </c>
      <c r="B954" s="103" t="s">
        <v>88</v>
      </c>
      <c r="C954" s="103" t="s">
        <v>89</v>
      </c>
      <c r="D954" s="103" t="s">
        <v>416</v>
      </c>
      <c r="E954" s="111"/>
      <c r="F954" s="103" t="s">
        <v>417</v>
      </c>
      <c r="G954" s="103" t="s">
        <v>99</v>
      </c>
      <c r="H954" s="103" t="s">
        <v>363</v>
      </c>
      <c r="I954" s="103" t="s">
        <v>92</v>
      </c>
      <c r="J954" s="215">
        <v>-3547.7</v>
      </c>
      <c r="K954" s="216" t="s">
        <v>88</v>
      </c>
    </row>
    <row r="955" spans="1:11" x14ac:dyDescent="0.25">
      <c r="A955" s="103" t="s">
        <v>825</v>
      </c>
      <c r="B955" s="103" t="s">
        <v>88</v>
      </c>
      <c r="C955" s="103" t="s">
        <v>89</v>
      </c>
      <c r="D955" s="103" t="s">
        <v>416</v>
      </c>
      <c r="E955" s="103" t="s">
        <v>417</v>
      </c>
      <c r="F955" s="103" t="s">
        <v>417</v>
      </c>
      <c r="G955" s="103" t="s">
        <v>99</v>
      </c>
      <c r="H955" s="103" t="s">
        <v>363</v>
      </c>
      <c r="I955" s="103" t="s">
        <v>92</v>
      </c>
      <c r="J955" s="215">
        <v>165500.84</v>
      </c>
      <c r="K955" s="216" t="s">
        <v>88</v>
      </c>
    </row>
    <row r="956" spans="1:11" x14ac:dyDescent="0.25">
      <c r="A956" s="103" t="s">
        <v>825</v>
      </c>
      <c r="B956" s="103" t="s">
        <v>88</v>
      </c>
      <c r="C956" s="103" t="s">
        <v>89</v>
      </c>
      <c r="D956" s="103" t="s">
        <v>416</v>
      </c>
      <c r="E956" s="111"/>
      <c r="F956" s="103" t="s">
        <v>417</v>
      </c>
      <c r="G956" s="103" t="s">
        <v>99</v>
      </c>
      <c r="H956" s="103" t="s">
        <v>363</v>
      </c>
      <c r="I956" s="103" t="s">
        <v>92</v>
      </c>
      <c r="J956" s="215">
        <v>-7792.41</v>
      </c>
      <c r="K956" s="216" t="s">
        <v>88</v>
      </c>
    </row>
    <row r="957" spans="1:11" x14ac:dyDescent="0.25">
      <c r="A957" s="103" t="s">
        <v>826</v>
      </c>
      <c r="B957" s="103" t="s">
        <v>88</v>
      </c>
      <c r="C957" s="103" t="s">
        <v>89</v>
      </c>
      <c r="D957" s="103" t="s">
        <v>416</v>
      </c>
      <c r="E957" s="103" t="s">
        <v>417</v>
      </c>
      <c r="F957" s="103" t="s">
        <v>417</v>
      </c>
      <c r="G957" s="103" t="s">
        <v>99</v>
      </c>
      <c r="H957" s="103" t="s">
        <v>363</v>
      </c>
      <c r="I957" s="103" t="s">
        <v>92</v>
      </c>
      <c r="J957" s="215">
        <v>95127.09</v>
      </c>
      <c r="K957" s="216" t="s">
        <v>88</v>
      </c>
    </row>
    <row r="958" spans="1:11" x14ac:dyDescent="0.25">
      <c r="A958" s="103" t="s">
        <v>826</v>
      </c>
      <c r="B958" s="103" t="s">
        <v>88</v>
      </c>
      <c r="C958" s="103" t="s">
        <v>89</v>
      </c>
      <c r="D958" s="103" t="s">
        <v>416</v>
      </c>
      <c r="E958" s="111"/>
      <c r="F958" s="103" t="s">
        <v>417</v>
      </c>
      <c r="G958" s="103" t="s">
        <v>99</v>
      </c>
      <c r="H958" s="103" t="s">
        <v>363</v>
      </c>
      <c r="I958" s="103" t="s">
        <v>92</v>
      </c>
      <c r="J958" s="215">
        <v>-5004.9399999999996</v>
      </c>
      <c r="K958" s="216" t="s">
        <v>88</v>
      </c>
    </row>
    <row r="959" spans="1:11" x14ac:dyDescent="0.25">
      <c r="A959" s="103" t="s">
        <v>827</v>
      </c>
      <c r="B959" s="103" t="s">
        <v>88</v>
      </c>
      <c r="C959" s="103" t="s">
        <v>89</v>
      </c>
      <c r="D959" s="103" t="s">
        <v>416</v>
      </c>
      <c r="E959" s="103" t="s">
        <v>417</v>
      </c>
      <c r="F959" s="103" t="s">
        <v>417</v>
      </c>
      <c r="G959" s="103" t="s">
        <v>146</v>
      </c>
      <c r="H959" s="103" t="s">
        <v>364</v>
      </c>
      <c r="I959" s="103" t="s">
        <v>92</v>
      </c>
      <c r="J959" s="215">
        <v>38150.15</v>
      </c>
      <c r="K959" s="216" t="s">
        <v>88</v>
      </c>
    </row>
    <row r="960" spans="1:11" x14ac:dyDescent="0.25">
      <c r="A960" s="103" t="s">
        <v>830</v>
      </c>
      <c r="B960" s="103" t="s">
        <v>88</v>
      </c>
      <c r="C960" s="103" t="s">
        <v>89</v>
      </c>
      <c r="D960" s="103" t="s">
        <v>416</v>
      </c>
      <c r="E960" s="103" t="s">
        <v>417</v>
      </c>
      <c r="F960" s="103" t="s">
        <v>417</v>
      </c>
      <c r="G960" s="103" t="s">
        <v>146</v>
      </c>
      <c r="H960" s="103" t="s">
        <v>364</v>
      </c>
      <c r="I960" s="103" t="s">
        <v>92</v>
      </c>
      <c r="J960" s="215">
        <v>30504.54</v>
      </c>
      <c r="K960" s="216" t="s">
        <v>88</v>
      </c>
    </row>
    <row r="961" spans="1:11" x14ac:dyDescent="0.25">
      <c r="A961" s="103" t="s">
        <v>828</v>
      </c>
      <c r="B961" s="103" t="s">
        <v>88</v>
      </c>
      <c r="C961" s="103" t="s">
        <v>89</v>
      </c>
      <c r="D961" s="103" t="s">
        <v>416</v>
      </c>
      <c r="E961" s="103" t="s">
        <v>417</v>
      </c>
      <c r="F961" s="103" t="s">
        <v>417</v>
      </c>
      <c r="G961" s="103" t="s">
        <v>146</v>
      </c>
      <c r="H961" s="103" t="s">
        <v>364</v>
      </c>
      <c r="I961" s="103" t="s">
        <v>92</v>
      </c>
      <c r="J961" s="215">
        <v>39671.29</v>
      </c>
      <c r="K961" s="216" t="s">
        <v>88</v>
      </c>
    </row>
    <row r="962" spans="1:11" x14ac:dyDescent="0.25">
      <c r="A962" s="103" t="s">
        <v>829</v>
      </c>
      <c r="B962" s="103" t="s">
        <v>88</v>
      </c>
      <c r="C962" s="103" t="s">
        <v>89</v>
      </c>
      <c r="D962" s="103" t="s">
        <v>416</v>
      </c>
      <c r="E962" s="103" t="s">
        <v>417</v>
      </c>
      <c r="F962" s="103" t="s">
        <v>417</v>
      </c>
      <c r="G962" s="103" t="s">
        <v>146</v>
      </c>
      <c r="H962" s="103" t="s">
        <v>364</v>
      </c>
      <c r="I962" s="103" t="s">
        <v>92</v>
      </c>
      <c r="J962" s="215">
        <v>35161.89</v>
      </c>
      <c r="K962" s="216" t="s">
        <v>88</v>
      </c>
    </row>
    <row r="963" spans="1:11" x14ac:dyDescent="0.25">
      <c r="A963" s="103" t="s">
        <v>825</v>
      </c>
      <c r="B963" s="103" t="s">
        <v>88</v>
      </c>
      <c r="C963" s="103" t="s">
        <v>89</v>
      </c>
      <c r="D963" s="103" t="s">
        <v>416</v>
      </c>
      <c r="E963" s="103" t="s">
        <v>417</v>
      </c>
      <c r="F963" s="103" t="s">
        <v>417</v>
      </c>
      <c r="G963" s="103" t="s">
        <v>146</v>
      </c>
      <c r="H963" s="103" t="s">
        <v>364</v>
      </c>
      <c r="I963" s="103" t="s">
        <v>92</v>
      </c>
      <c r="J963" s="215">
        <v>59732.23</v>
      </c>
      <c r="K963" s="216" t="s">
        <v>88</v>
      </c>
    </row>
    <row r="964" spans="1:11" x14ac:dyDescent="0.25">
      <c r="A964" s="103" t="s">
        <v>826</v>
      </c>
      <c r="B964" s="103" t="s">
        <v>88</v>
      </c>
      <c r="C964" s="103" t="s">
        <v>89</v>
      </c>
      <c r="D964" s="103" t="s">
        <v>416</v>
      </c>
      <c r="E964" s="103" t="s">
        <v>417</v>
      </c>
      <c r="F964" s="103" t="s">
        <v>417</v>
      </c>
      <c r="G964" s="103" t="s">
        <v>146</v>
      </c>
      <c r="H964" s="103" t="s">
        <v>364</v>
      </c>
      <c r="I964" s="103" t="s">
        <v>92</v>
      </c>
      <c r="J964" s="215">
        <v>32384.87</v>
      </c>
      <c r="K964" s="216" t="s">
        <v>88</v>
      </c>
    </row>
    <row r="965" spans="1:11" x14ac:dyDescent="0.25">
      <c r="A965" s="103" t="s">
        <v>827</v>
      </c>
      <c r="B965" s="103" t="s">
        <v>88</v>
      </c>
      <c r="C965" s="103" t="s">
        <v>89</v>
      </c>
      <c r="D965" s="103" t="s">
        <v>416</v>
      </c>
      <c r="E965" s="103" t="s">
        <v>417</v>
      </c>
      <c r="F965" s="103" t="s">
        <v>417</v>
      </c>
      <c r="G965" s="103" t="s">
        <v>143</v>
      </c>
      <c r="H965" s="103" t="s">
        <v>365</v>
      </c>
      <c r="I965" s="103" t="s">
        <v>92</v>
      </c>
      <c r="J965" s="215">
        <v>34039.53</v>
      </c>
      <c r="K965" s="216" t="s">
        <v>88</v>
      </c>
    </row>
    <row r="966" spans="1:11" x14ac:dyDescent="0.25">
      <c r="A966" s="103" t="s">
        <v>830</v>
      </c>
      <c r="B966" s="103" t="s">
        <v>88</v>
      </c>
      <c r="C966" s="103" t="s">
        <v>89</v>
      </c>
      <c r="D966" s="103" t="s">
        <v>416</v>
      </c>
      <c r="E966" s="103" t="s">
        <v>417</v>
      </c>
      <c r="F966" s="103" t="s">
        <v>417</v>
      </c>
      <c r="G966" s="103" t="s">
        <v>143</v>
      </c>
      <c r="H966" s="103" t="s">
        <v>365</v>
      </c>
      <c r="I966" s="103" t="s">
        <v>92</v>
      </c>
      <c r="J966" s="215">
        <v>27635.11</v>
      </c>
      <c r="K966" s="216" t="s">
        <v>88</v>
      </c>
    </row>
    <row r="967" spans="1:11" x14ac:dyDescent="0.25">
      <c r="A967" s="103" t="s">
        <v>828</v>
      </c>
      <c r="B967" s="103" t="s">
        <v>88</v>
      </c>
      <c r="C967" s="103" t="s">
        <v>89</v>
      </c>
      <c r="D967" s="103" t="s">
        <v>416</v>
      </c>
      <c r="E967" s="103" t="s">
        <v>417</v>
      </c>
      <c r="F967" s="103" t="s">
        <v>417</v>
      </c>
      <c r="G967" s="103" t="s">
        <v>143</v>
      </c>
      <c r="H967" s="103" t="s">
        <v>365</v>
      </c>
      <c r="I967" s="103" t="s">
        <v>92</v>
      </c>
      <c r="J967" s="215">
        <v>28523.17</v>
      </c>
      <c r="K967" s="216" t="s">
        <v>88</v>
      </c>
    </row>
    <row r="968" spans="1:11" x14ac:dyDescent="0.25">
      <c r="A968" s="103" t="s">
        <v>829</v>
      </c>
      <c r="B968" s="103" t="s">
        <v>88</v>
      </c>
      <c r="C968" s="103" t="s">
        <v>89</v>
      </c>
      <c r="D968" s="103" t="s">
        <v>416</v>
      </c>
      <c r="E968" s="103" t="s">
        <v>417</v>
      </c>
      <c r="F968" s="103" t="s">
        <v>417</v>
      </c>
      <c r="G968" s="103" t="s">
        <v>143</v>
      </c>
      <c r="H968" s="103" t="s">
        <v>365</v>
      </c>
      <c r="I968" s="103" t="s">
        <v>92</v>
      </c>
      <c r="J968" s="215">
        <v>23940.31</v>
      </c>
      <c r="K968" s="216" t="s">
        <v>88</v>
      </c>
    </row>
    <row r="969" spans="1:11" x14ac:dyDescent="0.25">
      <c r="A969" s="103" t="s">
        <v>825</v>
      </c>
      <c r="B969" s="103" t="s">
        <v>88</v>
      </c>
      <c r="C969" s="103" t="s">
        <v>89</v>
      </c>
      <c r="D969" s="103" t="s">
        <v>416</v>
      </c>
      <c r="E969" s="103" t="s">
        <v>417</v>
      </c>
      <c r="F969" s="103" t="s">
        <v>417</v>
      </c>
      <c r="G969" s="103" t="s">
        <v>143</v>
      </c>
      <c r="H969" s="103" t="s">
        <v>365</v>
      </c>
      <c r="I969" s="103" t="s">
        <v>92</v>
      </c>
      <c r="J969" s="215">
        <v>39963.68</v>
      </c>
      <c r="K969" s="216" t="s">
        <v>88</v>
      </c>
    </row>
    <row r="970" spans="1:11" x14ac:dyDescent="0.25">
      <c r="A970" s="103" t="s">
        <v>826</v>
      </c>
      <c r="B970" s="103" t="s">
        <v>88</v>
      </c>
      <c r="C970" s="103" t="s">
        <v>89</v>
      </c>
      <c r="D970" s="103" t="s">
        <v>416</v>
      </c>
      <c r="E970" s="103" t="s">
        <v>417</v>
      </c>
      <c r="F970" s="103" t="s">
        <v>417</v>
      </c>
      <c r="G970" s="103" t="s">
        <v>143</v>
      </c>
      <c r="H970" s="103" t="s">
        <v>365</v>
      </c>
      <c r="I970" s="103" t="s">
        <v>92</v>
      </c>
      <c r="J970" s="215">
        <v>25946.43</v>
      </c>
      <c r="K970" s="216" t="s">
        <v>88</v>
      </c>
    </row>
    <row r="971" spans="1:11" x14ac:dyDescent="0.25">
      <c r="A971" s="103" t="s">
        <v>827</v>
      </c>
      <c r="B971" s="103" t="s">
        <v>88</v>
      </c>
      <c r="C971" s="103" t="s">
        <v>89</v>
      </c>
      <c r="D971" s="103" t="s">
        <v>416</v>
      </c>
      <c r="E971" s="103" t="s">
        <v>417</v>
      </c>
      <c r="F971" s="103" t="s">
        <v>417</v>
      </c>
      <c r="G971" s="103" t="s">
        <v>95</v>
      </c>
      <c r="H971" s="103" t="s">
        <v>366</v>
      </c>
      <c r="I971" s="103" t="s">
        <v>92</v>
      </c>
      <c r="J971" s="215">
        <v>8847.0499999999993</v>
      </c>
      <c r="K971" s="216" t="s">
        <v>88</v>
      </c>
    </row>
    <row r="972" spans="1:11" x14ac:dyDescent="0.25">
      <c r="A972" s="103" t="s">
        <v>830</v>
      </c>
      <c r="B972" s="103" t="s">
        <v>88</v>
      </c>
      <c r="C972" s="103" t="s">
        <v>89</v>
      </c>
      <c r="D972" s="103" t="s">
        <v>416</v>
      </c>
      <c r="E972" s="103" t="s">
        <v>417</v>
      </c>
      <c r="F972" s="103" t="s">
        <v>417</v>
      </c>
      <c r="G972" s="103" t="s">
        <v>95</v>
      </c>
      <c r="H972" s="103" t="s">
        <v>366</v>
      </c>
      <c r="I972" s="103" t="s">
        <v>92</v>
      </c>
      <c r="J972" s="215">
        <v>7991</v>
      </c>
      <c r="K972" s="216" t="s">
        <v>88</v>
      </c>
    </row>
    <row r="973" spans="1:11" x14ac:dyDescent="0.25">
      <c r="A973" s="103" t="s">
        <v>828</v>
      </c>
      <c r="B973" s="103" t="s">
        <v>88</v>
      </c>
      <c r="C973" s="103" t="s">
        <v>89</v>
      </c>
      <c r="D973" s="103" t="s">
        <v>416</v>
      </c>
      <c r="E973" s="103" t="s">
        <v>417</v>
      </c>
      <c r="F973" s="103" t="s">
        <v>417</v>
      </c>
      <c r="G973" s="103" t="s">
        <v>95</v>
      </c>
      <c r="H973" s="103" t="s">
        <v>366</v>
      </c>
      <c r="I973" s="103" t="s">
        <v>92</v>
      </c>
      <c r="J973" s="215">
        <v>9404.18</v>
      </c>
      <c r="K973" s="216" t="s">
        <v>88</v>
      </c>
    </row>
    <row r="974" spans="1:11" x14ac:dyDescent="0.25">
      <c r="A974" s="103" t="s">
        <v>829</v>
      </c>
      <c r="B974" s="103" t="s">
        <v>88</v>
      </c>
      <c r="C974" s="103" t="s">
        <v>89</v>
      </c>
      <c r="D974" s="103" t="s">
        <v>416</v>
      </c>
      <c r="E974" s="103" t="s">
        <v>417</v>
      </c>
      <c r="F974" s="103" t="s">
        <v>417</v>
      </c>
      <c r="G974" s="103" t="s">
        <v>95</v>
      </c>
      <c r="H974" s="103" t="s">
        <v>366</v>
      </c>
      <c r="I974" s="103" t="s">
        <v>92</v>
      </c>
      <c r="J974" s="215">
        <v>9271.36</v>
      </c>
      <c r="K974" s="216" t="s">
        <v>88</v>
      </c>
    </row>
    <row r="975" spans="1:11" x14ac:dyDescent="0.25">
      <c r="A975" s="103" t="s">
        <v>825</v>
      </c>
      <c r="B975" s="103" t="s">
        <v>88</v>
      </c>
      <c r="C975" s="103" t="s">
        <v>89</v>
      </c>
      <c r="D975" s="103" t="s">
        <v>416</v>
      </c>
      <c r="E975" s="103" t="s">
        <v>417</v>
      </c>
      <c r="F975" s="103" t="s">
        <v>417</v>
      </c>
      <c r="G975" s="103" t="s">
        <v>95</v>
      </c>
      <c r="H975" s="103" t="s">
        <v>366</v>
      </c>
      <c r="I975" s="103" t="s">
        <v>92</v>
      </c>
      <c r="J975" s="215">
        <v>11964.31</v>
      </c>
      <c r="K975" s="216" t="s">
        <v>88</v>
      </c>
    </row>
    <row r="976" spans="1:11" x14ac:dyDescent="0.25">
      <c r="A976" s="103" t="s">
        <v>826</v>
      </c>
      <c r="B976" s="103" t="s">
        <v>88</v>
      </c>
      <c r="C976" s="103" t="s">
        <v>89</v>
      </c>
      <c r="D976" s="103" t="s">
        <v>416</v>
      </c>
      <c r="E976" s="103" t="s">
        <v>417</v>
      </c>
      <c r="F976" s="103" t="s">
        <v>417</v>
      </c>
      <c r="G976" s="103" t="s">
        <v>95</v>
      </c>
      <c r="H976" s="103" t="s">
        <v>366</v>
      </c>
      <c r="I976" s="103" t="s">
        <v>92</v>
      </c>
      <c r="J976" s="215">
        <v>9191.98</v>
      </c>
      <c r="K976" s="216" t="s">
        <v>88</v>
      </c>
    </row>
    <row r="977" spans="1:11" x14ac:dyDescent="0.25">
      <c r="A977" s="103" t="s">
        <v>827</v>
      </c>
      <c r="B977" s="103" t="s">
        <v>88</v>
      </c>
      <c r="C977" s="103" t="s">
        <v>89</v>
      </c>
      <c r="D977" s="103" t="s">
        <v>416</v>
      </c>
      <c r="E977" s="103" t="s">
        <v>417</v>
      </c>
      <c r="F977" s="103" t="s">
        <v>417</v>
      </c>
      <c r="G977" s="103" t="s">
        <v>732</v>
      </c>
      <c r="H977" s="103" t="s">
        <v>733</v>
      </c>
      <c r="I977" s="103" t="s">
        <v>92</v>
      </c>
      <c r="J977" s="215">
        <v>51293.7</v>
      </c>
      <c r="K977" s="216" t="s">
        <v>88</v>
      </c>
    </row>
    <row r="978" spans="1:11" x14ac:dyDescent="0.25">
      <c r="A978" s="103" t="s">
        <v>827</v>
      </c>
      <c r="B978" s="103" t="s">
        <v>88</v>
      </c>
      <c r="C978" s="103" t="s">
        <v>89</v>
      </c>
      <c r="D978" s="103" t="s">
        <v>416</v>
      </c>
      <c r="E978" s="111"/>
      <c r="F978" s="103" t="s">
        <v>417</v>
      </c>
      <c r="G978" s="103" t="s">
        <v>732</v>
      </c>
      <c r="H978" s="103" t="s">
        <v>733</v>
      </c>
      <c r="I978" s="103" t="s">
        <v>92</v>
      </c>
      <c r="J978" s="215">
        <v>-24043.57</v>
      </c>
      <c r="K978" s="216" t="s">
        <v>88</v>
      </c>
    </row>
    <row r="979" spans="1:11" x14ac:dyDescent="0.25">
      <c r="A979" s="103" t="s">
        <v>830</v>
      </c>
      <c r="B979" s="103" t="s">
        <v>88</v>
      </c>
      <c r="C979" s="103" t="s">
        <v>89</v>
      </c>
      <c r="D979" s="103" t="s">
        <v>416</v>
      </c>
      <c r="E979" s="103" t="s">
        <v>417</v>
      </c>
      <c r="F979" s="103" t="s">
        <v>417</v>
      </c>
      <c r="G979" s="103" t="s">
        <v>732</v>
      </c>
      <c r="H979" s="103" t="s">
        <v>733</v>
      </c>
      <c r="I979" s="103" t="s">
        <v>92</v>
      </c>
      <c r="J979" s="215">
        <v>46381.57</v>
      </c>
      <c r="K979" s="216" t="s">
        <v>88</v>
      </c>
    </row>
    <row r="980" spans="1:11" x14ac:dyDescent="0.25">
      <c r="A980" s="103" t="s">
        <v>830</v>
      </c>
      <c r="B980" s="103" t="s">
        <v>88</v>
      </c>
      <c r="C980" s="103" t="s">
        <v>89</v>
      </c>
      <c r="D980" s="103" t="s">
        <v>416</v>
      </c>
      <c r="E980" s="111"/>
      <c r="F980" s="103" t="s">
        <v>417</v>
      </c>
      <c r="G980" s="103" t="s">
        <v>732</v>
      </c>
      <c r="H980" s="103" t="s">
        <v>733</v>
      </c>
      <c r="I980" s="103" t="s">
        <v>92</v>
      </c>
      <c r="J980" s="215">
        <v>-22210.87</v>
      </c>
      <c r="K980" s="216" t="s">
        <v>88</v>
      </c>
    </row>
    <row r="981" spans="1:11" x14ac:dyDescent="0.25">
      <c r="A981" s="103" t="s">
        <v>828</v>
      </c>
      <c r="B981" s="103" t="s">
        <v>88</v>
      </c>
      <c r="C981" s="103" t="s">
        <v>89</v>
      </c>
      <c r="D981" s="103" t="s">
        <v>416</v>
      </c>
      <c r="E981" s="103" t="s">
        <v>417</v>
      </c>
      <c r="F981" s="103" t="s">
        <v>417</v>
      </c>
      <c r="G981" s="103" t="s">
        <v>732</v>
      </c>
      <c r="H981" s="103" t="s">
        <v>733</v>
      </c>
      <c r="I981" s="103" t="s">
        <v>92</v>
      </c>
      <c r="J981" s="215">
        <v>44529.55</v>
      </c>
      <c r="K981" s="216" t="s">
        <v>88</v>
      </c>
    </row>
    <row r="982" spans="1:11" x14ac:dyDescent="0.25">
      <c r="A982" s="103" t="s">
        <v>828</v>
      </c>
      <c r="B982" s="103" t="s">
        <v>88</v>
      </c>
      <c r="C982" s="103" t="s">
        <v>89</v>
      </c>
      <c r="D982" s="103" t="s">
        <v>416</v>
      </c>
      <c r="E982" s="111"/>
      <c r="F982" s="103" t="s">
        <v>417</v>
      </c>
      <c r="G982" s="103" t="s">
        <v>732</v>
      </c>
      <c r="H982" s="103" t="s">
        <v>733</v>
      </c>
      <c r="I982" s="103" t="s">
        <v>92</v>
      </c>
      <c r="J982" s="215">
        <v>-26506.03</v>
      </c>
      <c r="K982" s="216" t="s">
        <v>88</v>
      </c>
    </row>
    <row r="983" spans="1:11" x14ac:dyDescent="0.25">
      <c r="A983" s="103" t="s">
        <v>829</v>
      </c>
      <c r="B983" s="103" t="s">
        <v>88</v>
      </c>
      <c r="C983" s="103" t="s">
        <v>89</v>
      </c>
      <c r="D983" s="103" t="s">
        <v>416</v>
      </c>
      <c r="E983" s="103" t="s">
        <v>417</v>
      </c>
      <c r="F983" s="103" t="s">
        <v>417</v>
      </c>
      <c r="G983" s="103" t="s">
        <v>732</v>
      </c>
      <c r="H983" s="103" t="s">
        <v>733</v>
      </c>
      <c r="I983" s="103" t="s">
        <v>92</v>
      </c>
      <c r="J983" s="215">
        <v>51121.09</v>
      </c>
      <c r="K983" s="216" t="s">
        <v>88</v>
      </c>
    </row>
    <row r="984" spans="1:11" x14ac:dyDescent="0.25">
      <c r="A984" s="103" t="s">
        <v>829</v>
      </c>
      <c r="B984" s="103" t="s">
        <v>88</v>
      </c>
      <c r="C984" s="103" t="s">
        <v>89</v>
      </c>
      <c r="D984" s="103" t="s">
        <v>416</v>
      </c>
      <c r="E984" s="111"/>
      <c r="F984" s="103" t="s">
        <v>417</v>
      </c>
      <c r="G984" s="103" t="s">
        <v>732</v>
      </c>
      <c r="H984" s="103" t="s">
        <v>733</v>
      </c>
      <c r="I984" s="103" t="s">
        <v>92</v>
      </c>
      <c r="J984" s="215">
        <v>-22129.42</v>
      </c>
      <c r="K984" s="216" t="s">
        <v>88</v>
      </c>
    </row>
    <row r="985" spans="1:11" x14ac:dyDescent="0.25">
      <c r="A985" s="103" t="s">
        <v>825</v>
      </c>
      <c r="B985" s="103" t="s">
        <v>88</v>
      </c>
      <c r="C985" s="103" t="s">
        <v>89</v>
      </c>
      <c r="D985" s="103" t="s">
        <v>416</v>
      </c>
      <c r="E985" s="103" t="s">
        <v>417</v>
      </c>
      <c r="F985" s="103" t="s">
        <v>417</v>
      </c>
      <c r="G985" s="103" t="s">
        <v>732</v>
      </c>
      <c r="H985" s="103" t="s">
        <v>733</v>
      </c>
      <c r="I985" s="103" t="s">
        <v>92</v>
      </c>
      <c r="J985" s="215">
        <v>89385.44</v>
      </c>
      <c r="K985" s="216" t="s">
        <v>88</v>
      </c>
    </row>
    <row r="986" spans="1:11" x14ac:dyDescent="0.25">
      <c r="A986" s="103" t="s">
        <v>825</v>
      </c>
      <c r="B986" s="103" t="s">
        <v>88</v>
      </c>
      <c r="C986" s="103" t="s">
        <v>89</v>
      </c>
      <c r="D986" s="103" t="s">
        <v>416</v>
      </c>
      <c r="E986" s="111"/>
      <c r="F986" s="103" t="s">
        <v>417</v>
      </c>
      <c r="G986" s="103" t="s">
        <v>732</v>
      </c>
      <c r="H986" s="103" t="s">
        <v>733</v>
      </c>
      <c r="I986" s="103" t="s">
        <v>92</v>
      </c>
      <c r="J986" s="215">
        <v>-48840.83</v>
      </c>
      <c r="K986" s="216" t="s">
        <v>88</v>
      </c>
    </row>
    <row r="987" spans="1:11" x14ac:dyDescent="0.25">
      <c r="A987" s="103" t="s">
        <v>826</v>
      </c>
      <c r="B987" s="103" t="s">
        <v>88</v>
      </c>
      <c r="C987" s="103" t="s">
        <v>89</v>
      </c>
      <c r="D987" s="103" t="s">
        <v>416</v>
      </c>
      <c r="E987" s="103" t="s">
        <v>417</v>
      </c>
      <c r="F987" s="103" t="s">
        <v>417</v>
      </c>
      <c r="G987" s="103" t="s">
        <v>732</v>
      </c>
      <c r="H987" s="103" t="s">
        <v>733</v>
      </c>
      <c r="I987" s="103" t="s">
        <v>92</v>
      </c>
      <c r="J987" s="215">
        <v>45032.54</v>
      </c>
      <c r="K987" s="216" t="s">
        <v>88</v>
      </c>
    </row>
    <row r="988" spans="1:11" x14ac:dyDescent="0.25">
      <c r="A988" s="103" t="s">
        <v>826</v>
      </c>
      <c r="B988" s="103" t="s">
        <v>88</v>
      </c>
      <c r="C988" s="103" t="s">
        <v>89</v>
      </c>
      <c r="D988" s="103" t="s">
        <v>416</v>
      </c>
      <c r="E988" s="111"/>
      <c r="F988" s="103" t="s">
        <v>417</v>
      </c>
      <c r="G988" s="103" t="s">
        <v>732</v>
      </c>
      <c r="H988" s="103" t="s">
        <v>733</v>
      </c>
      <c r="I988" s="103" t="s">
        <v>92</v>
      </c>
      <c r="J988" s="215">
        <v>-23935.54</v>
      </c>
      <c r="K988" s="216" t="s">
        <v>88</v>
      </c>
    </row>
    <row r="989" spans="1:11" x14ac:dyDescent="0.25">
      <c r="A989" s="103" t="s">
        <v>827</v>
      </c>
      <c r="B989" s="103" t="s">
        <v>88</v>
      </c>
      <c r="C989" s="103" t="s">
        <v>89</v>
      </c>
      <c r="D989" s="103" t="s">
        <v>416</v>
      </c>
      <c r="E989" s="103" t="s">
        <v>417</v>
      </c>
      <c r="F989" s="103" t="s">
        <v>417</v>
      </c>
      <c r="G989" s="103" t="s">
        <v>142</v>
      </c>
      <c r="H989" s="103" t="s">
        <v>367</v>
      </c>
      <c r="I989" s="103" t="s">
        <v>92</v>
      </c>
      <c r="J989" s="215">
        <v>54229.36</v>
      </c>
      <c r="K989" s="216" t="s">
        <v>88</v>
      </c>
    </row>
    <row r="990" spans="1:11" x14ac:dyDescent="0.25">
      <c r="A990" s="103" t="s">
        <v>827</v>
      </c>
      <c r="B990" s="103" t="s">
        <v>88</v>
      </c>
      <c r="C990" s="103" t="s">
        <v>89</v>
      </c>
      <c r="D990" s="103" t="s">
        <v>416</v>
      </c>
      <c r="E990" s="103" t="s">
        <v>417</v>
      </c>
      <c r="F990" s="103" t="s">
        <v>417</v>
      </c>
      <c r="G990" s="103" t="s">
        <v>142</v>
      </c>
      <c r="H990" s="103" t="s">
        <v>734</v>
      </c>
      <c r="I990" s="103" t="s">
        <v>92</v>
      </c>
      <c r="J990" s="215">
        <v>33869.19</v>
      </c>
      <c r="K990" s="216" t="s">
        <v>88</v>
      </c>
    </row>
    <row r="991" spans="1:11" x14ac:dyDescent="0.25">
      <c r="A991" s="103" t="s">
        <v>827</v>
      </c>
      <c r="B991" s="103" t="s">
        <v>88</v>
      </c>
      <c r="C991" s="103" t="s">
        <v>89</v>
      </c>
      <c r="D991" s="103" t="s">
        <v>416</v>
      </c>
      <c r="E991" s="111"/>
      <c r="F991" s="103" t="s">
        <v>417</v>
      </c>
      <c r="G991" s="103" t="s">
        <v>142</v>
      </c>
      <c r="H991" s="103" t="s">
        <v>367</v>
      </c>
      <c r="I991" s="103" t="s">
        <v>92</v>
      </c>
      <c r="J991" s="215">
        <v>-13072.92</v>
      </c>
      <c r="K991" s="216" t="s">
        <v>88</v>
      </c>
    </row>
    <row r="992" spans="1:11" x14ac:dyDescent="0.25">
      <c r="A992" s="103" t="s">
        <v>830</v>
      </c>
      <c r="B992" s="103" t="s">
        <v>88</v>
      </c>
      <c r="C992" s="103" t="s">
        <v>89</v>
      </c>
      <c r="D992" s="103" t="s">
        <v>416</v>
      </c>
      <c r="E992" s="103" t="s">
        <v>417</v>
      </c>
      <c r="F992" s="103" t="s">
        <v>417</v>
      </c>
      <c r="G992" s="103" t="s">
        <v>142</v>
      </c>
      <c r="H992" s="103" t="s">
        <v>367</v>
      </c>
      <c r="I992" s="103" t="s">
        <v>92</v>
      </c>
      <c r="J992" s="215">
        <v>64120.84</v>
      </c>
      <c r="K992" s="216" t="s">
        <v>88</v>
      </c>
    </row>
    <row r="993" spans="1:11" x14ac:dyDescent="0.25">
      <c r="A993" s="103" t="s">
        <v>830</v>
      </c>
      <c r="B993" s="103" t="s">
        <v>88</v>
      </c>
      <c r="C993" s="103" t="s">
        <v>89</v>
      </c>
      <c r="D993" s="103" t="s">
        <v>416</v>
      </c>
      <c r="E993" s="103" t="s">
        <v>417</v>
      </c>
      <c r="F993" s="103" t="s">
        <v>417</v>
      </c>
      <c r="G993" s="103" t="s">
        <v>142</v>
      </c>
      <c r="H993" s="103" t="s">
        <v>734</v>
      </c>
      <c r="I993" s="103" t="s">
        <v>92</v>
      </c>
      <c r="J993" s="215">
        <v>26945.63</v>
      </c>
      <c r="K993" s="216" t="s">
        <v>88</v>
      </c>
    </row>
    <row r="994" spans="1:11" x14ac:dyDescent="0.25">
      <c r="A994" s="103" t="s">
        <v>830</v>
      </c>
      <c r="B994" s="103" t="s">
        <v>88</v>
      </c>
      <c r="C994" s="103" t="s">
        <v>89</v>
      </c>
      <c r="D994" s="103" t="s">
        <v>416</v>
      </c>
      <c r="E994" s="111"/>
      <c r="F994" s="103" t="s">
        <v>417</v>
      </c>
      <c r="G994" s="103" t="s">
        <v>142</v>
      </c>
      <c r="H994" s="103" t="s">
        <v>367</v>
      </c>
      <c r="I994" s="103" t="s">
        <v>92</v>
      </c>
      <c r="J994" s="215">
        <v>-13402.79</v>
      </c>
      <c r="K994" s="216" t="s">
        <v>88</v>
      </c>
    </row>
    <row r="995" spans="1:11" x14ac:dyDescent="0.25">
      <c r="A995" s="103" t="s">
        <v>828</v>
      </c>
      <c r="B995" s="103" t="s">
        <v>88</v>
      </c>
      <c r="C995" s="103" t="s">
        <v>89</v>
      </c>
      <c r="D995" s="103" t="s">
        <v>416</v>
      </c>
      <c r="E995" s="103" t="s">
        <v>417</v>
      </c>
      <c r="F995" s="103" t="s">
        <v>417</v>
      </c>
      <c r="G995" s="103" t="s">
        <v>142</v>
      </c>
      <c r="H995" s="103" t="s">
        <v>367</v>
      </c>
      <c r="I995" s="103" t="s">
        <v>92</v>
      </c>
      <c r="J995" s="215">
        <v>53233.53</v>
      </c>
      <c r="K995" s="216" t="s">
        <v>88</v>
      </c>
    </row>
    <row r="996" spans="1:11" x14ac:dyDescent="0.25">
      <c r="A996" s="103" t="s">
        <v>828</v>
      </c>
      <c r="B996" s="103" t="s">
        <v>88</v>
      </c>
      <c r="C996" s="103" t="s">
        <v>89</v>
      </c>
      <c r="D996" s="103" t="s">
        <v>416</v>
      </c>
      <c r="E996" s="103" t="s">
        <v>417</v>
      </c>
      <c r="F996" s="103" t="s">
        <v>417</v>
      </c>
      <c r="G996" s="103" t="s">
        <v>142</v>
      </c>
      <c r="H996" s="103" t="s">
        <v>734</v>
      </c>
      <c r="I996" s="103" t="s">
        <v>92</v>
      </c>
      <c r="J996" s="215">
        <v>29154.080000000002</v>
      </c>
      <c r="K996" s="216" t="s">
        <v>88</v>
      </c>
    </row>
    <row r="997" spans="1:11" x14ac:dyDescent="0.25">
      <c r="A997" s="103" t="s">
        <v>828</v>
      </c>
      <c r="B997" s="103" t="s">
        <v>88</v>
      </c>
      <c r="C997" s="103" t="s">
        <v>89</v>
      </c>
      <c r="D997" s="103" t="s">
        <v>416</v>
      </c>
      <c r="E997" s="111"/>
      <c r="F997" s="103" t="s">
        <v>417</v>
      </c>
      <c r="G997" s="103" t="s">
        <v>142</v>
      </c>
      <c r="H997" s="103" t="s">
        <v>367</v>
      </c>
      <c r="I997" s="103" t="s">
        <v>92</v>
      </c>
      <c r="J997" s="215">
        <v>-12830.97</v>
      </c>
      <c r="K997" s="216" t="s">
        <v>88</v>
      </c>
    </row>
    <row r="998" spans="1:11" x14ac:dyDescent="0.25">
      <c r="A998" s="103" t="s">
        <v>829</v>
      </c>
      <c r="B998" s="103" t="s">
        <v>88</v>
      </c>
      <c r="C998" s="103" t="s">
        <v>89</v>
      </c>
      <c r="D998" s="103" t="s">
        <v>416</v>
      </c>
      <c r="E998" s="103" t="s">
        <v>417</v>
      </c>
      <c r="F998" s="103" t="s">
        <v>417</v>
      </c>
      <c r="G998" s="103" t="s">
        <v>142</v>
      </c>
      <c r="H998" s="103" t="s">
        <v>367</v>
      </c>
      <c r="I998" s="103" t="s">
        <v>92</v>
      </c>
      <c r="J998" s="215">
        <v>61074.09</v>
      </c>
      <c r="K998" s="216" t="s">
        <v>88</v>
      </c>
    </row>
    <row r="999" spans="1:11" x14ac:dyDescent="0.25">
      <c r="A999" s="103" t="s">
        <v>829</v>
      </c>
      <c r="B999" s="103" t="s">
        <v>88</v>
      </c>
      <c r="C999" s="103" t="s">
        <v>89</v>
      </c>
      <c r="D999" s="103" t="s">
        <v>416</v>
      </c>
      <c r="E999" s="103" t="s">
        <v>417</v>
      </c>
      <c r="F999" s="103" t="s">
        <v>417</v>
      </c>
      <c r="G999" s="103" t="s">
        <v>142</v>
      </c>
      <c r="H999" s="103" t="s">
        <v>734</v>
      </c>
      <c r="I999" s="103" t="s">
        <v>92</v>
      </c>
      <c r="J999" s="215">
        <v>27374.37</v>
      </c>
      <c r="K999" s="216" t="s">
        <v>88</v>
      </c>
    </row>
    <row r="1000" spans="1:11" x14ac:dyDescent="0.25">
      <c r="A1000" s="103" t="s">
        <v>829</v>
      </c>
      <c r="B1000" s="103" t="s">
        <v>88</v>
      </c>
      <c r="C1000" s="103" t="s">
        <v>89</v>
      </c>
      <c r="D1000" s="103" t="s">
        <v>416</v>
      </c>
      <c r="E1000" s="111"/>
      <c r="F1000" s="103" t="s">
        <v>417</v>
      </c>
      <c r="G1000" s="103" t="s">
        <v>142</v>
      </c>
      <c r="H1000" s="103" t="s">
        <v>367</v>
      </c>
      <c r="I1000" s="103" t="s">
        <v>92</v>
      </c>
      <c r="J1000" s="215">
        <v>-13579.33</v>
      </c>
      <c r="K1000" s="216" t="s">
        <v>88</v>
      </c>
    </row>
    <row r="1001" spans="1:11" x14ac:dyDescent="0.25">
      <c r="A1001" s="103" t="s">
        <v>825</v>
      </c>
      <c r="B1001" s="103" t="s">
        <v>88</v>
      </c>
      <c r="C1001" s="103" t="s">
        <v>89</v>
      </c>
      <c r="D1001" s="103" t="s">
        <v>416</v>
      </c>
      <c r="E1001" s="103" t="s">
        <v>417</v>
      </c>
      <c r="F1001" s="103" t="s">
        <v>417</v>
      </c>
      <c r="G1001" s="103" t="s">
        <v>142</v>
      </c>
      <c r="H1001" s="103" t="s">
        <v>367</v>
      </c>
      <c r="I1001" s="103" t="s">
        <v>92</v>
      </c>
      <c r="J1001" s="215">
        <v>92377.17</v>
      </c>
      <c r="K1001" s="216" t="s">
        <v>88</v>
      </c>
    </row>
    <row r="1002" spans="1:11" x14ac:dyDescent="0.25">
      <c r="A1002" s="103" t="s">
        <v>825</v>
      </c>
      <c r="B1002" s="103" t="s">
        <v>88</v>
      </c>
      <c r="C1002" s="103" t="s">
        <v>89</v>
      </c>
      <c r="D1002" s="103" t="s">
        <v>416</v>
      </c>
      <c r="E1002" s="103" t="s">
        <v>417</v>
      </c>
      <c r="F1002" s="103" t="s">
        <v>417</v>
      </c>
      <c r="G1002" s="103" t="s">
        <v>142</v>
      </c>
      <c r="H1002" s="103" t="s">
        <v>734</v>
      </c>
      <c r="I1002" s="103" t="s">
        <v>92</v>
      </c>
      <c r="J1002" s="215">
        <v>50134.44</v>
      </c>
      <c r="K1002" s="216" t="s">
        <v>88</v>
      </c>
    </row>
    <row r="1003" spans="1:11" x14ac:dyDescent="0.25">
      <c r="A1003" s="103" t="s">
        <v>825</v>
      </c>
      <c r="B1003" s="103" t="s">
        <v>88</v>
      </c>
      <c r="C1003" s="103" t="s">
        <v>89</v>
      </c>
      <c r="D1003" s="103" t="s">
        <v>416</v>
      </c>
      <c r="E1003" s="111"/>
      <c r="F1003" s="103" t="s">
        <v>417</v>
      </c>
      <c r="G1003" s="103" t="s">
        <v>142</v>
      </c>
      <c r="H1003" s="103" t="s">
        <v>367</v>
      </c>
      <c r="I1003" s="103" t="s">
        <v>92</v>
      </c>
      <c r="J1003" s="215">
        <v>-23311.97</v>
      </c>
      <c r="K1003" s="216" t="s">
        <v>88</v>
      </c>
    </row>
    <row r="1004" spans="1:11" x14ac:dyDescent="0.25">
      <c r="A1004" s="103" t="s">
        <v>826</v>
      </c>
      <c r="B1004" s="103" t="s">
        <v>88</v>
      </c>
      <c r="C1004" s="103" t="s">
        <v>89</v>
      </c>
      <c r="D1004" s="103" t="s">
        <v>416</v>
      </c>
      <c r="E1004" s="103" t="s">
        <v>417</v>
      </c>
      <c r="F1004" s="103" t="s">
        <v>417</v>
      </c>
      <c r="G1004" s="103" t="s">
        <v>142</v>
      </c>
      <c r="H1004" s="103" t="s">
        <v>367</v>
      </c>
      <c r="I1004" s="103" t="s">
        <v>92</v>
      </c>
      <c r="J1004" s="215">
        <v>67102.06</v>
      </c>
      <c r="K1004" s="216" t="s">
        <v>88</v>
      </c>
    </row>
    <row r="1005" spans="1:11" x14ac:dyDescent="0.25">
      <c r="A1005" s="103" t="s">
        <v>826</v>
      </c>
      <c r="B1005" s="103" t="s">
        <v>88</v>
      </c>
      <c r="C1005" s="103" t="s">
        <v>89</v>
      </c>
      <c r="D1005" s="103" t="s">
        <v>416</v>
      </c>
      <c r="E1005" s="103" t="s">
        <v>417</v>
      </c>
      <c r="F1005" s="103" t="s">
        <v>417</v>
      </c>
      <c r="G1005" s="103" t="s">
        <v>142</v>
      </c>
      <c r="H1005" s="103" t="s">
        <v>734</v>
      </c>
      <c r="I1005" s="103" t="s">
        <v>92</v>
      </c>
      <c r="J1005" s="215">
        <v>31743.14</v>
      </c>
      <c r="K1005" s="216" t="s">
        <v>88</v>
      </c>
    </row>
    <row r="1006" spans="1:11" x14ac:dyDescent="0.25">
      <c r="A1006" s="103" t="s">
        <v>826</v>
      </c>
      <c r="B1006" s="103" t="s">
        <v>88</v>
      </c>
      <c r="C1006" s="103" t="s">
        <v>89</v>
      </c>
      <c r="D1006" s="103" t="s">
        <v>416</v>
      </c>
      <c r="E1006" s="111"/>
      <c r="F1006" s="103" t="s">
        <v>417</v>
      </c>
      <c r="G1006" s="103" t="s">
        <v>142</v>
      </c>
      <c r="H1006" s="103" t="s">
        <v>367</v>
      </c>
      <c r="I1006" s="103" t="s">
        <v>92</v>
      </c>
      <c r="J1006" s="215">
        <v>-15138.52</v>
      </c>
      <c r="K1006" s="216" t="s">
        <v>88</v>
      </c>
    </row>
    <row r="1007" spans="1:11" x14ac:dyDescent="0.25">
      <c r="A1007" s="103" t="s">
        <v>827</v>
      </c>
      <c r="B1007" s="103" t="s">
        <v>88</v>
      </c>
      <c r="C1007" s="103" t="s">
        <v>89</v>
      </c>
      <c r="D1007" s="103" t="s">
        <v>416</v>
      </c>
      <c r="E1007" s="103" t="s">
        <v>417</v>
      </c>
      <c r="F1007" s="103" t="s">
        <v>417</v>
      </c>
      <c r="G1007" s="103" t="s">
        <v>141</v>
      </c>
      <c r="H1007" s="103" t="s">
        <v>368</v>
      </c>
      <c r="I1007" s="103" t="s">
        <v>92</v>
      </c>
      <c r="J1007" s="215">
        <v>96204.53</v>
      </c>
      <c r="K1007" s="216" t="s">
        <v>88</v>
      </c>
    </row>
    <row r="1008" spans="1:11" x14ac:dyDescent="0.25">
      <c r="A1008" s="103" t="s">
        <v>827</v>
      </c>
      <c r="B1008" s="103" t="s">
        <v>88</v>
      </c>
      <c r="C1008" s="103" t="s">
        <v>89</v>
      </c>
      <c r="D1008" s="103" t="s">
        <v>416</v>
      </c>
      <c r="E1008" s="111"/>
      <c r="F1008" s="103" t="s">
        <v>417</v>
      </c>
      <c r="G1008" s="103" t="s">
        <v>141</v>
      </c>
      <c r="H1008" s="103" t="s">
        <v>368</v>
      </c>
      <c r="I1008" s="103" t="s">
        <v>92</v>
      </c>
      <c r="J1008" s="215">
        <v>-12748.1</v>
      </c>
      <c r="K1008" s="216" t="s">
        <v>88</v>
      </c>
    </row>
    <row r="1009" spans="1:11" x14ac:dyDescent="0.25">
      <c r="A1009" s="103" t="s">
        <v>830</v>
      </c>
      <c r="B1009" s="103" t="s">
        <v>88</v>
      </c>
      <c r="C1009" s="103" t="s">
        <v>89</v>
      </c>
      <c r="D1009" s="103" t="s">
        <v>416</v>
      </c>
      <c r="E1009" s="103" t="s">
        <v>417</v>
      </c>
      <c r="F1009" s="103" t="s">
        <v>417</v>
      </c>
      <c r="G1009" s="103" t="s">
        <v>141</v>
      </c>
      <c r="H1009" s="103" t="s">
        <v>368</v>
      </c>
      <c r="I1009" s="103" t="s">
        <v>92</v>
      </c>
      <c r="J1009" s="215">
        <v>89874.74</v>
      </c>
      <c r="K1009" s="216" t="s">
        <v>88</v>
      </c>
    </row>
    <row r="1010" spans="1:11" x14ac:dyDescent="0.25">
      <c r="A1010" s="103" t="s">
        <v>830</v>
      </c>
      <c r="B1010" s="103" t="s">
        <v>88</v>
      </c>
      <c r="C1010" s="103" t="s">
        <v>89</v>
      </c>
      <c r="D1010" s="103" t="s">
        <v>416</v>
      </c>
      <c r="E1010" s="111"/>
      <c r="F1010" s="103" t="s">
        <v>417</v>
      </c>
      <c r="G1010" s="103" t="s">
        <v>141</v>
      </c>
      <c r="H1010" s="103" t="s">
        <v>368</v>
      </c>
      <c r="I1010" s="103" t="s">
        <v>92</v>
      </c>
      <c r="J1010" s="215">
        <v>-10752.63</v>
      </c>
      <c r="K1010" s="216" t="s">
        <v>88</v>
      </c>
    </row>
    <row r="1011" spans="1:11" x14ac:dyDescent="0.25">
      <c r="A1011" s="103" t="s">
        <v>828</v>
      </c>
      <c r="B1011" s="103" t="s">
        <v>88</v>
      </c>
      <c r="C1011" s="103" t="s">
        <v>89</v>
      </c>
      <c r="D1011" s="103" t="s">
        <v>416</v>
      </c>
      <c r="E1011" s="103" t="s">
        <v>417</v>
      </c>
      <c r="F1011" s="103" t="s">
        <v>417</v>
      </c>
      <c r="G1011" s="103" t="s">
        <v>141</v>
      </c>
      <c r="H1011" s="103" t="s">
        <v>368</v>
      </c>
      <c r="I1011" s="103" t="s">
        <v>92</v>
      </c>
      <c r="J1011" s="215">
        <v>91816.88</v>
      </c>
      <c r="K1011" s="216" t="s">
        <v>88</v>
      </c>
    </row>
    <row r="1012" spans="1:11" x14ac:dyDescent="0.25">
      <c r="A1012" s="103" t="s">
        <v>828</v>
      </c>
      <c r="B1012" s="103" t="s">
        <v>88</v>
      </c>
      <c r="C1012" s="103" t="s">
        <v>89</v>
      </c>
      <c r="D1012" s="103" t="s">
        <v>416</v>
      </c>
      <c r="E1012" s="111"/>
      <c r="F1012" s="103" t="s">
        <v>417</v>
      </c>
      <c r="G1012" s="103" t="s">
        <v>141</v>
      </c>
      <c r="H1012" s="103" t="s">
        <v>368</v>
      </c>
      <c r="I1012" s="103" t="s">
        <v>92</v>
      </c>
      <c r="J1012" s="215">
        <v>-10381.08</v>
      </c>
      <c r="K1012" s="216" t="s">
        <v>88</v>
      </c>
    </row>
    <row r="1013" spans="1:11" x14ac:dyDescent="0.25">
      <c r="A1013" s="103" t="s">
        <v>829</v>
      </c>
      <c r="B1013" s="103" t="s">
        <v>88</v>
      </c>
      <c r="C1013" s="103" t="s">
        <v>89</v>
      </c>
      <c r="D1013" s="103" t="s">
        <v>416</v>
      </c>
      <c r="E1013" s="103" t="s">
        <v>417</v>
      </c>
      <c r="F1013" s="103" t="s">
        <v>417</v>
      </c>
      <c r="G1013" s="103" t="s">
        <v>141</v>
      </c>
      <c r="H1013" s="103" t="s">
        <v>368</v>
      </c>
      <c r="I1013" s="103" t="s">
        <v>92</v>
      </c>
      <c r="J1013" s="215">
        <v>91249.91</v>
      </c>
      <c r="K1013" s="216" t="s">
        <v>88</v>
      </c>
    </row>
    <row r="1014" spans="1:11" x14ac:dyDescent="0.25">
      <c r="A1014" s="103" t="s">
        <v>829</v>
      </c>
      <c r="B1014" s="103" t="s">
        <v>88</v>
      </c>
      <c r="C1014" s="103" t="s">
        <v>89</v>
      </c>
      <c r="D1014" s="103" t="s">
        <v>416</v>
      </c>
      <c r="E1014" s="111"/>
      <c r="F1014" s="103" t="s">
        <v>417</v>
      </c>
      <c r="G1014" s="103" t="s">
        <v>141</v>
      </c>
      <c r="H1014" s="103" t="s">
        <v>368</v>
      </c>
      <c r="I1014" s="103" t="s">
        <v>92</v>
      </c>
      <c r="J1014" s="215">
        <v>-10756.49</v>
      </c>
      <c r="K1014" s="216" t="s">
        <v>88</v>
      </c>
    </row>
    <row r="1015" spans="1:11" x14ac:dyDescent="0.25">
      <c r="A1015" s="103" t="s">
        <v>825</v>
      </c>
      <c r="B1015" s="103" t="s">
        <v>88</v>
      </c>
      <c r="C1015" s="103" t="s">
        <v>89</v>
      </c>
      <c r="D1015" s="103" t="s">
        <v>416</v>
      </c>
      <c r="E1015" s="103" t="s">
        <v>417</v>
      </c>
      <c r="F1015" s="103" t="s">
        <v>417</v>
      </c>
      <c r="G1015" s="103" t="s">
        <v>141</v>
      </c>
      <c r="H1015" s="103" t="s">
        <v>368</v>
      </c>
      <c r="I1015" s="103" t="s">
        <v>92</v>
      </c>
      <c r="J1015" s="215">
        <v>124227.19</v>
      </c>
      <c r="K1015" s="216" t="s">
        <v>88</v>
      </c>
    </row>
    <row r="1016" spans="1:11" x14ac:dyDescent="0.25">
      <c r="A1016" s="103" t="s">
        <v>825</v>
      </c>
      <c r="B1016" s="103" t="s">
        <v>88</v>
      </c>
      <c r="C1016" s="103" t="s">
        <v>89</v>
      </c>
      <c r="D1016" s="103" t="s">
        <v>416</v>
      </c>
      <c r="E1016" s="111"/>
      <c r="F1016" s="103" t="s">
        <v>417</v>
      </c>
      <c r="G1016" s="103" t="s">
        <v>141</v>
      </c>
      <c r="H1016" s="103" t="s">
        <v>368</v>
      </c>
      <c r="I1016" s="103" t="s">
        <v>92</v>
      </c>
      <c r="J1016" s="215">
        <v>-14573.94</v>
      </c>
      <c r="K1016" s="216" t="s">
        <v>88</v>
      </c>
    </row>
    <row r="1017" spans="1:11" x14ac:dyDescent="0.25">
      <c r="A1017" s="103" t="s">
        <v>826</v>
      </c>
      <c r="B1017" s="103" t="s">
        <v>88</v>
      </c>
      <c r="C1017" s="103" t="s">
        <v>89</v>
      </c>
      <c r="D1017" s="103" t="s">
        <v>416</v>
      </c>
      <c r="E1017" s="103" t="s">
        <v>417</v>
      </c>
      <c r="F1017" s="103" t="s">
        <v>417</v>
      </c>
      <c r="G1017" s="103" t="s">
        <v>141</v>
      </c>
      <c r="H1017" s="103" t="s">
        <v>368</v>
      </c>
      <c r="I1017" s="103" t="s">
        <v>92</v>
      </c>
      <c r="J1017" s="215">
        <v>90363.8</v>
      </c>
      <c r="K1017" s="216" t="s">
        <v>88</v>
      </c>
    </row>
    <row r="1018" spans="1:11" x14ac:dyDescent="0.25">
      <c r="A1018" s="103" t="s">
        <v>826</v>
      </c>
      <c r="B1018" s="103" t="s">
        <v>88</v>
      </c>
      <c r="C1018" s="103" t="s">
        <v>89</v>
      </c>
      <c r="D1018" s="103" t="s">
        <v>416</v>
      </c>
      <c r="E1018" s="111"/>
      <c r="F1018" s="103" t="s">
        <v>417</v>
      </c>
      <c r="G1018" s="103" t="s">
        <v>141</v>
      </c>
      <c r="H1018" s="103" t="s">
        <v>368</v>
      </c>
      <c r="I1018" s="103" t="s">
        <v>92</v>
      </c>
      <c r="J1018" s="215">
        <v>-9952.75</v>
      </c>
      <c r="K1018" s="216" t="s">
        <v>88</v>
      </c>
    </row>
    <row r="1019" spans="1:11" x14ac:dyDescent="0.25">
      <c r="A1019" s="103" t="s">
        <v>827</v>
      </c>
      <c r="B1019" s="103" t="s">
        <v>88</v>
      </c>
      <c r="C1019" s="103" t="s">
        <v>89</v>
      </c>
      <c r="D1019" s="103" t="s">
        <v>416</v>
      </c>
      <c r="E1019" s="103" t="s">
        <v>417</v>
      </c>
      <c r="F1019" s="103" t="s">
        <v>417</v>
      </c>
      <c r="G1019" s="103" t="s">
        <v>97</v>
      </c>
      <c r="H1019" s="103" t="s">
        <v>369</v>
      </c>
      <c r="I1019" s="103" t="s">
        <v>92</v>
      </c>
      <c r="J1019" s="215">
        <v>116591.28</v>
      </c>
      <c r="K1019" s="216" t="s">
        <v>88</v>
      </c>
    </row>
    <row r="1020" spans="1:11" x14ac:dyDescent="0.25">
      <c r="A1020" s="103" t="s">
        <v>827</v>
      </c>
      <c r="B1020" s="103" t="s">
        <v>88</v>
      </c>
      <c r="C1020" s="103" t="s">
        <v>89</v>
      </c>
      <c r="D1020" s="103" t="s">
        <v>416</v>
      </c>
      <c r="E1020" s="111"/>
      <c r="F1020" s="103" t="s">
        <v>417</v>
      </c>
      <c r="G1020" s="103" t="s">
        <v>97</v>
      </c>
      <c r="H1020" s="103" t="s">
        <v>369</v>
      </c>
      <c r="I1020" s="103" t="s">
        <v>92</v>
      </c>
      <c r="J1020" s="215">
        <v>-29536.97</v>
      </c>
      <c r="K1020" s="216" t="s">
        <v>88</v>
      </c>
    </row>
    <row r="1021" spans="1:11" x14ac:dyDescent="0.25">
      <c r="A1021" s="103" t="s">
        <v>830</v>
      </c>
      <c r="B1021" s="103" t="s">
        <v>88</v>
      </c>
      <c r="C1021" s="103" t="s">
        <v>89</v>
      </c>
      <c r="D1021" s="103" t="s">
        <v>416</v>
      </c>
      <c r="E1021" s="103" t="s">
        <v>417</v>
      </c>
      <c r="F1021" s="103" t="s">
        <v>417</v>
      </c>
      <c r="G1021" s="103" t="s">
        <v>97</v>
      </c>
      <c r="H1021" s="103" t="s">
        <v>369</v>
      </c>
      <c r="I1021" s="103" t="s">
        <v>92</v>
      </c>
      <c r="J1021" s="215">
        <v>84907.65</v>
      </c>
      <c r="K1021" s="216" t="s">
        <v>88</v>
      </c>
    </row>
    <row r="1022" spans="1:11" x14ac:dyDescent="0.25">
      <c r="A1022" s="103" t="s">
        <v>830</v>
      </c>
      <c r="B1022" s="103" t="s">
        <v>88</v>
      </c>
      <c r="C1022" s="103" t="s">
        <v>89</v>
      </c>
      <c r="D1022" s="103" t="s">
        <v>416</v>
      </c>
      <c r="E1022" s="111"/>
      <c r="F1022" s="103" t="s">
        <v>417</v>
      </c>
      <c r="G1022" s="103" t="s">
        <v>97</v>
      </c>
      <c r="H1022" s="103" t="s">
        <v>369</v>
      </c>
      <c r="I1022" s="103" t="s">
        <v>92</v>
      </c>
      <c r="J1022" s="215">
        <v>-22433.96</v>
      </c>
      <c r="K1022" s="216" t="s">
        <v>88</v>
      </c>
    </row>
    <row r="1023" spans="1:11" x14ac:dyDescent="0.25">
      <c r="A1023" s="103" t="s">
        <v>828</v>
      </c>
      <c r="B1023" s="103" t="s">
        <v>88</v>
      </c>
      <c r="C1023" s="103" t="s">
        <v>89</v>
      </c>
      <c r="D1023" s="103" t="s">
        <v>416</v>
      </c>
      <c r="E1023" s="103" t="s">
        <v>417</v>
      </c>
      <c r="F1023" s="103" t="s">
        <v>417</v>
      </c>
      <c r="G1023" s="103" t="s">
        <v>97</v>
      </c>
      <c r="H1023" s="103" t="s">
        <v>369</v>
      </c>
      <c r="I1023" s="103" t="s">
        <v>92</v>
      </c>
      <c r="J1023" s="215">
        <v>88087.56</v>
      </c>
      <c r="K1023" s="216" t="s">
        <v>88</v>
      </c>
    </row>
    <row r="1024" spans="1:11" x14ac:dyDescent="0.25">
      <c r="A1024" s="103" t="s">
        <v>828</v>
      </c>
      <c r="B1024" s="103" t="s">
        <v>88</v>
      </c>
      <c r="C1024" s="103" t="s">
        <v>89</v>
      </c>
      <c r="D1024" s="103" t="s">
        <v>416</v>
      </c>
      <c r="E1024" s="111"/>
      <c r="F1024" s="103" t="s">
        <v>417</v>
      </c>
      <c r="G1024" s="103" t="s">
        <v>97</v>
      </c>
      <c r="H1024" s="103" t="s">
        <v>369</v>
      </c>
      <c r="I1024" s="103" t="s">
        <v>92</v>
      </c>
      <c r="J1024" s="215">
        <v>-21813.96</v>
      </c>
      <c r="K1024" s="216" t="s">
        <v>88</v>
      </c>
    </row>
    <row r="1025" spans="1:11" x14ac:dyDescent="0.25">
      <c r="A1025" s="103" t="s">
        <v>829</v>
      </c>
      <c r="B1025" s="103" t="s">
        <v>88</v>
      </c>
      <c r="C1025" s="103" t="s">
        <v>89</v>
      </c>
      <c r="D1025" s="103" t="s">
        <v>416</v>
      </c>
      <c r="E1025" s="103" t="s">
        <v>417</v>
      </c>
      <c r="F1025" s="103" t="s">
        <v>417</v>
      </c>
      <c r="G1025" s="103" t="s">
        <v>97</v>
      </c>
      <c r="H1025" s="103" t="s">
        <v>369</v>
      </c>
      <c r="I1025" s="103" t="s">
        <v>92</v>
      </c>
      <c r="J1025" s="215">
        <v>100321.16</v>
      </c>
      <c r="K1025" s="216" t="s">
        <v>88</v>
      </c>
    </row>
    <row r="1026" spans="1:11" x14ac:dyDescent="0.25">
      <c r="A1026" s="103" t="s">
        <v>829</v>
      </c>
      <c r="B1026" s="103" t="s">
        <v>88</v>
      </c>
      <c r="C1026" s="103" t="s">
        <v>89</v>
      </c>
      <c r="D1026" s="103" t="s">
        <v>416</v>
      </c>
      <c r="E1026" s="111"/>
      <c r="F1026" s="103" t="s">
        <v>417</v>
      </c>
      <c r="G1026" s="103" t="s">
        <v>97</v>
      </c>
      <c r="H1026" s="103" t="s">
        <v>369</v>
      </c>
      <c r="I1026" s="103" t="s">
        <v>92</v>
      </c>
      <c r="J1026" s="215">
        <v>-25688.26</v>
      </c>
      <c r="K1026" s="216" t="s">
        <v>88</v>
      </c>
    </row>
    <row r="1027" spans="1:11" x14ac:dyDescent="0.25">
      <c r="A1027" s="103" t="s">
        <v>825</v>
      </c>
      <c r="B1027" s="103" t="s">
        <v>88</v>
      </c>
      <c r="C1027" s="103" t="s">
        <v>89</v>
      </c>
      <c r="D1027" s="103" t="s">
        <v>416</v>
      </c>
      <c r="E1027" s="103" t="s">
        <v>417</v>
      </c>
      <c r="F1027" s="103" t="s">
        <v>417</v>
      </c>
      <c r="G1027" s="103" t="s">
        <v>97</v>
      </c>
      <c r="H1027" s="103" t="s">
        <v>369</v>
      </c>
      <c r="I1027" s="103" t="s">
        <v>92</v>
      </c>
      <c r="J1027" s="215">
        <v>161117.75</v>
      </c>
      <c r="K1027" s="216" t="s">
        <v>88</v>
      </c>
    </row>
    <row r="1028" spans="1:11" x14ac:dyDescent="0.25">
      <c r="A1028" s="103" t="s">
        <v>825</v>
      </c>
      <c r="B1028" s="103" t="s">
        <v>88</v>
      </c>
      <c r="C1028" s="103" t="s">
        <v>89</v>
      </c>
      <c r="D1028" s="103" t="s">
        <v>416</v>
      </c>
      <c r="E1028" s="111"/>
      <c r="F1028" s="103" t="s">
        <v>417</v>
      </c>
      <c r="G1028" s="103" t="s">
        <v>97</v>
      </c>
      <c r="H1028" s="103" t="s">
        <v>369</v>
      </c>
      <c r="I1028" s="103" t="s">
        <v>92</v>
      </c>
      <c r="J1028" s="215">
        <v>-42282.19</v>
      </c>
      <c r="K1028" s="216" t="s">
        <v>88</v>
      </c>
    </row>
    <row r="1029" spans="1:11" x14ac:dyDescent="0.25">
      <c r="A1029" s="103" t="s">
        <v>826</v>
      </c>
      <c r="B1029" s="103" t="s">
        <v>88</v>
      </c>
      <c r="C1029" s="103" t="s">
        <v>89</v>
      </c>
      <c r="D1029" s="103" t="s">
        <v>416</v>
      </c>
      <c r="E1029" s="103" t="s">
        <v>417</v>
      </c>
      <c r="F1029" s="103" t="s">
        <v>417</v>
      </c>
      <c r="G1029" s="103" t="s">
        <v>97</v>
      </c>
      <c r="H1029" s="103" t="s">
        <v>369</v>
      </c>
      <c r="I1029" s="103" t="s">
        <v>92</v>
      </c>
      <c r="J1029" s="215">
        <v>100420.17</v>
      </c>
      <c r="K1029" s="216" t="s">
        <v>88</v>
      </c>
    </row>
    <row r="1030" spans="1:11" x14ac:dyDescent="0.25">
      <c r="A1030" s="103" t="s">
        <v>826</v>
      </c>
      <c r="B1030" s="103" t="s">
        <v>88</v>
      </c>
      <c r="C1030" s="103" t="s">
        <v>89</v>
      </c>
      <c r="D1030" s="103" t="s">
        <v>416</v>
      </c>
      <c r="E1030" s="111"/>
      <c r="F1030" s="103" t="s">
        <v>417</v>
      </c>
      <c r="G1030" s="103" t="s">
        <v>97</v>
      </c>
      <c r="H1030" s="103" t="s">
        <v>369</v>
      </c>
      <c r="I1030" s="103" t="s">
        <v>92</v>
      </c>
      <c r="J1030" s="215">
        <v>-26267.93</v>
      </c>
      <c r="K1030" s="216" t="s">
        <v>88</v>
      </c>
    </row>
    <row r="1031" spans="1:11" x14ac:dyDescent="0.25">
      <c r="A1031" s="103" t="s">
        <v>827</v>
      </c>
      <c r="B1031" s="103" t="s">
        <v>88</v>
      </c>
      <c r="C1031" s="103" t="s">
        <v>89</v>
      </c>
      <c r="D1031" s="103" t="s">
        <v>416</v>
      </c>
      <c r="E1031" s="103" t="s">
        <v>417</v>
      </c>
      <c r="F1031" s="103" t="s">
        <v>417</v>
      </c>
      <c r="G1031" s="103" t="s">
        <v>140</v>
      </c>
      <c r="H1031" s="103" t="s">
        <v>649</v>
      </c>
      <c r="I1031" s="103" t="s">
        <v>92</v>
      </c>
      <c r="J1031" s="215">
        <v>125842.33</v>
      </c>
      <c r="K1031" s="216" t="s">
        <v>88</v>
      </c>
    </row>
    <row r="1032" spans="1:11" x14ac:dyDescent="0.25">
      <c r="A1032" s="103" t="s">
        <v>827</v>
      </c>
      <c r="B1032" s="103" t="s">
        <v>88</v>
      </c>
      <c r="C1032" s="103" t="s">
        <v>89</v>
      </c>
      <c r="D1032" s="103" t="s">
        <v>416</v>
      </c>
      <c r="E1032" s="111"/>
      <c r="F1032" s="103" t="s">
        <v>417</v>
      </c>
      <c r="G1032" s="103" t="s">
        <v>140</v>
      </c>
      <c r="H1032" s="103" t="s">
        <v>649</v>
      </c>
      <c r="I1032" s="103" t="s">
        <v>92</v>
      </c>
      <c r="J1032" s="215">
        <v>-31418.82</v>
      </c>
      <c r="K1032" s="216" t="s">
        <v>88</v>
      </c>
    </row>
    <row r="1033" spans="1:11" x14ac:dyDescent="0.25">
      <c r="A1033" s="103" t="s">
        <v>830</v>
      </c>
      <c r="B1033" s="103" t="s">
        <v>88</v>
      </c>
      <c r="C1033" s="103" t="s">
        <v>89</v>
      </c>
      <c r="D1033" s="103" t="s">
        <v>416</v>
      </c>
      <c r="E1033" s="103" t="s">
        <v>417</v>
      </c>
      <c r="F1033" s="103" t="s">
        <v>417</v>
      </c>
      <c r="G1033" s="103" t="s">
        <v>140</v>
      </c>
      <c r="H1033" s="103" t="s">
        <v>649</v>
      </c>
      <c r="I1033" s="103" t="s">
        <v>92</v>
      </c>
      <c r="J1033" s="215">
        <v>99884.83</v>
      </c>
      <c r="K1033" s="216" t="s">
        <v>88</v>
      </c>
    </row>
    <row r="1034" spans="1:11" x14ac:dyDescent="0.25">
      <c r="A1034" s="103" t="s">
        <v>830</v>
      </c>
      <c r="B1034" s="103" t="s">
        <v>88</v>
      </c>
      <c r="C1034" s="103" t="s">
        <v>89</v>
      </c>
      <c r="D1034" s="103" t="s">
        <v>416</v>
      </c>
      <c r="E1034" s="111"/>
      <c r="F1034" s="103" t="s">
        <v>417</v>
      </c>
      <c r="G1034" s="103" t="s">
        <v>140</v>
      </c>
      <c r="H1034" s="103" t="s">
        <v>649</v>
      </c>
      <c r="I1034" s="103" t="s">
        <v>92</v>
      </c>
      <c r="J1034" s="215">
        <v>-24294.71</v>
      </c>
      <c r="K1034" s="216" t="s">
        <v>88</v>
      </c>
    </row>
    <row r="1035" spans="1:11" x14ac:dyDescent="0.25">
      <c r="A1035" s="103" t="s">
        <v>828</v>
      </c>
      <c r="B1035" s="103" t="s">
        <v>88</v>
      </c>
      <c r="C1035" s="103" t="s">
        <v>89</v>
      </c>
      <c r="D1035" s="103" t="s">
        <v>416</v>
      </c>
      <c r="E1035" s="103" t="s">
        <v>417</v>
      </c>
      <c r="F1035" s="103" t="s">
        <v>417</v>
      </c>
      <c r="G1035" s="103" t="s">
        <v>140</v>
      </c>
      <c r="H1035" s="103" t="s">
        <v>649</v>
      </c>
      <c r="I1035" s="103" t="s">
        <v>92</v>
      </c>
      <c r="J1035" s="215">
        <v>110290.65</v>
      </c>
      <c r="K1035" s="216" t="s">
        <v>88</v>
      </c>
    </row>
    <row r="1036" spans="1:11" x14ac:dyDescent="0.25">
      <c r="A1036" s="103" t="s">
        <v>828</v>
      </c>
      <c r="B1036" s="103" t="s">
        <v>88</v>
      </c>
      <c r="C1036" s="103" t="s">
        <v>89</v>
      </c>
      <c r="D1036" s="103" t="s">
        <v>416</v>
      </c>
      <c r="E1036" s="111"/>
      <c r="F1036" s="103" t="s">
        <v>417</v>
      </c>
      <c r="G1036" s="103" t="s">
        <v>140</v>
      </c>
      <c r="H1036" s="103" t="s">
        <v>649</v>
      </c>
      <c r="I1036" s="103" t="s">
        <v>92</v>
      </c>
      <c r="J1036" s="215">
        <v>-27871.49</v>
      </c>
      <c r="K1036" s="216" t="s">
        <v>88</v>
      </c>
    </row>
    <row r="1037" spans="1:11" x14ac:dyDescent="0.25">
      <c r="A1037" s="103" t="s">
        <v>829</v>
      </c>
      <c r="B1037" s="103" t="s">
        <v>88</v>
      </c>
      <c r="C1037" s="103" t="s">
        <v>89</v>
      </c>
      <c r="D1037" s="103" t="s">
        <v>416</v>
      </c>
      <c r="E1037" s="103" t="s">
        <v>417</v>
      </c>
      <c r="F1037" s="103" t="s">
        <v>417</v>
      </c>
      <c r="G1037" s="103" t="s">
        <v>140</v>
      </c>
      <c r="H1037" s="103" t="s">
        <v>649</v>
      </c>
      <c r="I1037" s="103" t="s">
        <v>92</v>
      </c>
      <c r="J1037" s="215">
        <v>117098.72</v>
      </c>
      <c r="K1037" s="216" t="s">
        <v>88</v>
      </c>
    </row>
    <row r="1038" spans="1:11" x14ac:dyDescent="0.25">
      <c r="A1038" s="103" t="s">
        <v>829</v>
      </c>
      <c r="B1038" s="103" t="s">
        <v>88</v>
      </c>
      <c r="C1038" s="103" t="s">
        <v>89</v>
      </c>
      <c r="D1038" s="103" t="s">
        <v>416</v>
      </c>
      <c r="E1038" s="111"/>
      <c r="F1038" s="103" t="s">
        <v>417</v>
      </c>
      <c r="G1038" s="103" t="s">
        <v>140</v>
      </c>
      <c r="H1038" s="103" t="s">
        <v>649</v>
      </c>
      <c r="I1038" s="103" t="s">
        <v>92</v>
      </c>
      <c r="J1038" s="215">
        <v>-28710.46</v>
      </c>
      <c r="K1038" s="216" t="s">
        <v>88</v>
      </c>
    </row>
    <row r="1039" spans="1:11" x14ac:dyDescent="0.25">
      <c r="A1039" s="103" t="s">
        <v>825</v>
      </c>
      <c r="B1039" s="103" t="s">
        <v>88</v>
      </c>
      <c r="C1039" s="103" t="s">
        <v>89</v>
      </c>
      <c r="D1039" s="103" t="s">
        <v>416</v>
      </c>
      <c r="E1039" s="103" t="s">
        <v>417</v>
      </c>
      <c r="F1039" s="103" t="s">
        <v>417</v>
      </c>
      <c r="G1039" s="103" t="s">
        <v>140</v>
      </c>
      <c r="H1039" s="103" t="s">
        <v>649</v>
      </c>
      <c r="I1039" s="103" t="s">
        <v>92</v>
      </c>
      <c r="J1039" s="215">
        <v>180651.41</v>
      </c>
      <c r="K1039" s="216" t="s">
        <v>88</v>
      </c>
    </row>
    <row r="1040" spans="1:11" x14ac:dyDescent="0.25">
      <c r="A1040" s="103" t="s">
        <v>825</v>
      </c>
      <c r="B1040" s="103" t="s">
        <v>88</v>
      </c>
      <c r="C1040" s="103" t="s">
        <v>89</v>
      </c>
      <c r="D1040" s="103" t="s">
        <v>416</v>
      </c>
      <c r="E1040" s="111"/>
      <c r="F1040" s="103" t="s">
        <v>417</v>
      </c>
      <c r="G1040" s="103" t="s">
        <v>140</v>
      </c>
      <c r="H1040" s="103" t="s">
        <v>649</v>
      </c>
      <c r="I1040" s="103" t="s">
        <v>92</v>
      </c>
      <c r="J1040" s="215">
        <v>-44746.3</v>
      </c>
      <c r="K1040" s="216" t="s">
        <v>88</v>
      </c>
    </row>
    <row r="1041" spans="1:11" x14ac:dyDescent="0.25">
      <c r="A1041" s="103" t="s">
        <v>826</v>
      </c>
      <c r="B1041" s="103" t="s">
        <v>88</v>
      </c>
      <c r="C1041" s="103" t="s">
        <v>89</v>
      </c>
      <c r="D1041" s="103" t="s">
        <v>416</v>
      </c>
      <c r="E1041" s="103" t="s">
        <v>417</v>
      </c>
      <c r="F1041" s="103" t="s">
        <v>417</v>
      </c>
      <c r="G1041" s="103" t="s">
        <v>140</v>
      </c>
      <c r="H1041" s="103" t="s">
        <v>649</v>
      </c>
      <c r="I1041" s="103" t="s">
        <v>92</v>
      </c>
      <c r="J1041" s="215">
        <v>114827.22</v>
      </c>
      <c r="K1041" s="216" t="s">
        <v>88</v>
      </c>
    </row>
    <row r="1042" spans="1:11" x14ac:dyDescent="0.25">
      <c r="A1042" s="103" t="s">
        <v>826</v>
      </c>
      <c r="B1042" s="103" t="s">
        <v>88</v>
      </c>
      <c r="C1042" s="103" t="s">
        <v>89</v>
      </c>
      <c r="D1042" s="103" t="s">
        <v>416</v>
      </c>
      <c r="E1042" s="111"/>
      <c r="F1042" s="103" t="s">
        <v>417</v>
      </c>
      <c r="G1042" s="103" t="s">
        <v>140</v>
      </c>
      <c r="H1042" s="103" t="s">
        <v>649</v>
      </c>
      <c r="I1042" s="103" t="s">
        <v>92</v>
      </c>
      <c r="J1042" s="215">
        <v>-28479.25</v>
      </c>
      <c r="K1042" s="216" t="s">
        <v>88</v>
      </c>
    </row>
    <row r="1043" spans="1:11" x14ac:dyDescent="0.25">
      <c r="A1043" s="103" t="s">
        <v>827</v>
      </c>
      <c r="B1043" s="103" t="s">
        <v>88</v>
      </c>
      <c r="C1043" s="103" t="s">
        <v>89</v>
      </c>
      <c r="D1043" s="103" t="s">
        <v>416</v>
      </c>
      <c r="E1043" s="103" t="s">
        <v>417</v>
      </c>
      <c r="F1043" s="103" t="s">
        <v>417</v>
      </c>
      <c r="G1043" s="103" t="s">
        <v>139</v>
      </c>
      <c r="H1043" s="103" t="s">
        <v>646</v>
      </c>
      <c r="I1043" s="103" t="s">
        <v>92</v>
      </c>
      <c r="J1043" s="215">
        <v>142248.44</v>
      </c>
      <c r="K1043" s="216" t="s">
        <v>88</v>
      </c>
    </row>
    <row r="1044" spans="1:11" x14ac:dyDescent="0.25">
      <c r="A1044" s="103" t="s">
        <v>827</v>
      </c>
      <c r="B1044" s="103" t="s">
        <v>88</v>
      </c>
      <c r="C1044" s="103" t="s">
        <v>89</v>
      </c>
      <c r="D1044" s="103" t="s">
        <v>416</v>
      </c>
      <c r="E1044" s="111"/>
      <c r="F1044" s="103" t="s">
        <v>417</v>
      </c>
      <c r="G1044" s="103" t="s">
        <v>139</v>
      </c>
      <c r="H1044" s="103" t="s">
        <v>646</v>
      </c>
      <c r="I1044" s="103" t="s">
        <v>92</v>
      </c>
      <c r="J1044" s="215">
        <v>-35127.64</v>
      </c>
      <c r="K1044" s="216" t="s">
        <v>88</v>
      </c>
    </row>
    <row r="1045" spans="1:11" x14ac:dyDescent="0.25">
      <c r="A1045" s="103" t="s">
        <v>830</v>
      </c>
      <c r="B1045" s="103" t="s">
        <v>88</v>
      </c>
      <c r="C1045" s="103" t="s">
        <v>89</v>
      </c>
      <c r="D1045" s="103" t="s">
        <v>416</v>
      </c>
      <c r="E1045" s="103" t="s">
        <v>417</v>
      </c>
      <c r="F1045" s="103" t="s">
        <v>417</v>
      </c>
      <c r="G1045" s="103" t="s">
        <v>139</v>
      </c>
      <c r="H1045" s="103" t="s">
        <v>646</v>
      </c>
      <c r="I1045" s="103" t="s">
        <v>92</v>
      </c>
      <c r="J1045" s="215">
        <v>155996.4</v>
      </c>
      <c r="K1045" s="216" t="s">
        <v>88</v>
      </c>
    </row>
    <row r="1046" spans="1:11" x14ac:dyDescent="0.25">
      <c r="A1046" s="103" t="s">
        <v>830</v>
      </c>
      <c r="B1046" s="103" t="s">
        <v>88</v>
      </c>
      <c r="C1046" s="103" t="s">
        <v>89</v>
      </c>
      <c r="D1046" s="103" t="s">
        <v>416</v>
      </c>
      <c r="E1046" s="111"/>
      <c r="F1046" s="103" t="s">
        <v>417</v>
      </c>
      <c r="G1046" s="103" t="s">
        <v>139</v>
      </c>
      <c r="H1046" s="103" t="s">
        <v>646</v>
      </c>
      <c r="I1046" s="103" t="s">
        <v>92</v>
      </c>
      <c r="J1046" s="215">
        <v>-37056.71</v>
      </c>
      <c r="K1046" s="216" t="s">
        <v>88</v>
      </c>
    </row>
    <row r="1047" spans="1:11" x14ac:dyDescent="0.25">
      <c r="A1047" s="103" t="s">
        <v>828</v>
      </c>
      <c r="B1047" s="103" t="s">
        <v>88</v>
      </c>
      <c r="C1047" s="103" t="s">
        <v>89</v>
      </c>
      <c r="D1047" s="103" t="s">
        <v>416</v>
      </c>
      <c r="E1047" s="103" t="s">
        <v>417</v>
      </c>
      <c r="F1047" s="103" t="s">
        <v>417</v>
      </c>
      <c r="G1047" s="103" t="s">
        <v>139</v>
      </c>
      <c r="H1047" s="103" t="s">
        <v>646</v>
      </c>
      <c r="I1047" s="103" t="s">
        <v>92</v>
      </c>
      <c r="J1047" s="215">
        <v>152954.93</v>
      </c>
      <c r="K1047" s="216" t="s">
        <v>88</v>
      </c>
    </row>
    <row r="1048" spans="1:11" x14ac:dyDescent="0.25">
      <c r="A1048" s="103" t="s">
        <v>828</v>
      </c>
      <c r="B1048" s="103" t="s">
        <v>88</v>
      </c>
      <c r="C1048" s="103" t="s">
        <v>89</v>
      </c>
      <c r="D1048" s="103" t="s">
        <v>416</v>
      </c>
      <c r="E1048" s="111"/>
      <c r="F1048" s="103" t="s">
        <v>417</v>
      </c>
      <c r="G1048" s="103" t="s">
        <v>139</v>
      </c>
      <c r="H1048" s="103" t="s">
        <v>646</v>
      </c>
      <c r="I1048" s="103" t="s">
        <v>92</v>
      </c>
      <c r="J1048" s="215">
        <v>-38471.08</v>
      </c>
      <c r="K1048" s="216" t="s">
        <v>88</v>
      </c>
    </row>
    <row r="1049" spans="1:11" x14ac:dyDescent="0.25">
      <c r="A1049" s="103" t="s">
        <v>829</v>
      </c>
      <c r="B1049" s="103" t="s">
        <v>88</v>
      </c>
      <c r="C1049" s="103" t="s">
        <v>89</v>
      </c>
      <c r="D1049" s="103" t="s">
        <v>416</v>
      </c>
      <c r="E1049" s="103" t="s">
        <v>417</v>
      </c>
      <c r="F1049" s="103" t="s">
        <v>417</v>
      </c>
      <c r="G1049" s="103" t="s">
        <v>139</v>
      </c>
      <c r="H1049" s="103" t="s">
        <v>646</v>
      </c>
      <c r="I1049" s="103" t="s">
        <v>92</v>
      </c>
      <c r="J1049" s="215">
        <v>173944.74</v>
      </c>
      <c r="K1049" s="216" t="s">
        <v>88</v>
      </c>
    </row>
    <row r="1050" spans="1:11" x14ac:dyDescent="0.25">
      <c r="A1050" s="103" t="s">
        <v>829</v>
      </c>
      <c r="B1050" s="103" t="s">
        <v>88</v>
      </c>
      <c r="C1050" s="103" t="s">
        <v>89</v>
      </c>
      <c r="D1050" s="103" t="s">
        <v>416</v>
      </c>
      <c r="E1050" s="111"/>
      <c r="F1050" s="103" t="s">
        <v>417</v>
      </c>
      <c r="G1050" s="103" t="s">
        <v>139</v>
      </c>
      <c r="H1050" s="103" t="s">
        <v>646</v>
      </c>
      <c r="I1050" s="103" t="s">
        <v>92</v>
      </c>
      <c r="J1050" s="215">
        <v>-39935.480000000003</v>
      </c>
      <c r="K1050" s="216" t="s">
        <v>88</v>
      </c>
    </row>
    <row r="1051" spans="1:11" x14ac:dyDescent="0.25">
      <c r="A1051" s="103" t="s">
        <v>825</v>
      </c>
      <c r="B1051" s="103" t="s">
        <v>88</v>
      </c>
      <c r="C1051" s="103" t="s">
        <v>89</v>
      </c>
      <c r="D1051" s="103" t="s">
        <v>416</v>
      </c>
      <c r="E1051" s="103" t="s">
        <v>417</v>
      </c>
      <c r="F1051" s="103" t="s">
        <v>417</v>
      </c>
      <c r="G1051" s="103" t="s">
        <v>139</v>
      </c>
      <c r="H1051" s="103" t="s">
        <v>646</v>
      </c>
      <c r="I1051" s="103" t="s">
        <v>92</v>
      </c>
      <c r="J1051" s="215">
        <v>256202.57</v>
      </c>
      <c r="K1051" s="216" t="s">
        <v>88</v>
      </c>
    </row>
    <row r="1052" spans="1:11" x14ac:dyDescent="0.25">
      <c r="A1052" s="103" t="s">
        <v>825</v>
      </c>
      <c r="B1052" s="103" t="s">
        <v>88</v>
      </c>
      <c r="C1052" s="103" t="s">
        <v>89</v>
      </c>
      <c r="D1052" s="103" t="s">
        <v>416</v>
      </c>
      <c r="E1052" s="111"/>
      <c r="F1052" s="103" t="s">
        <v>417</v>
      </c>
      <c r="G1052" s="103" t="s">
        <v>139</v>
      </c>
      <c r="H1052" s="103" t="s">
        <v>646</v>
      </c>
      <c r="I1052" s="103" t="s">
        <v>92</v>
      </c>
      <c r="J1052" s="215">
        <v>-60057.88</v>
      </c>
      <c r="K1052" s="216" t="s">
        <v>88</v>
      </c>
    </row>
    <row r="1053" spans="1:11" x14ac:dyDescent="0.25">
      <c r="A1053" s="103" t="s">
        <v>826</v>
      </c>
      <c r="B1053" s="103" t="s">
        <v>88</v>
      </c>
      <c r="C1053" s="103" t="s">
        <v>89</v>
      </c>
      <c r="D1053" s="103" t="s">
        <v>416</v>
      </c>
      <c r="E1053" s="103" t="s">
        <v>417</v>
      </c>
      <c r="F1053" s="103" t="s">
        <v>417</v>
      </c>
      <c r="G1053" s="103" t="s">
        <v>139</v>
      </c>
      <c r="H1053" s="103" t="s">
        <v>646</v>
      </c>
      <c r="I1053" s="103" t="s">
        <v>92</v>
      </c>
      <c r="J1053" s="215">
        <v>153617.53</v>
      </c>
      <c r="K1053" s="216" t="s">
        <v>88</v>
      </c>
    </row>
    <row r="1054" spans="1:11" x14ac:dyDescent="0.25">
      <c r="A1054" s="103" t="s">
        <v>826</v>
      </c>
      <c r="B1054" s="103" t="s">
        <v>88</v>
      </c>
      <c r="C1054" s="103" t="s">
        <v>89</v>
      </c>
      <c r="D1054" s="103" t="s">
        <v>416</v>
      </c>
      <c r="E1054" s="111"/>
      <c r="F1054" s="103" t="s">
        <v>417</v>
      </c>
      <c r="G1054" s="103" t="s">
        <v>139</v>
      </c>
      <c r="H1054" s="103" t="s">
        <v>646</v>
      </c>
      <c r="I1054" s="103" t="s">
        <v>92</v>
      </c>
      <c r="J1054" s="215">
        <v>-36228.21</v>
      </c>
      <c r="K1054" s="216" t="s">
        <v>88</v>
      </c>
    </row>
    <row r="1055" spans="1:11" x14ac:dyDescent="0.25">
      <c r="A1055" s="103" t="s">
        <v>827</v>
      </c>
      <c r="B1055" s="103" t="s">
        <v>88</v>
      </c>
      <c r="C1055" s="103" t="s">
        <v>89</v>
      </c>
      <c r="D1055" s="103" t="s">
        <v>416</v>
      </c>
      <c r="E1055" s="103" t="s">
        <v>417</v>
      </c>
      <c r="F1055" s="103" t="s">
        <v>417</v>
      </c>
      <c r="G1055" s="103" t="s">
        <v>138</v>
      </c>
      <c r="H1055" s="103" t="s">
        <v>647</v>
      </c>
      <c r="I1055" s="103" t="s">
        <v>92</v>
      </c>
      <c r="J1055" s="215">
        <v>171864.27</v>
      </c>
      <c r="K1055" s="216" t="s">
        <v>88</v>
      </c>
    </row>
    <row r="1056" spans="1:11" x14ac:dyDescent="0.25">
      <c r="A1056" s="103" t="s">
        <v>827</v>
      </c>
      <c r="B1056" s="103" t="s">
        <v>88</v>
      </c>
      <c r="C1056" s="103" t="s">
        <v>89</v>
      </c>
      <c r="D1056" s="103" t="s">
        <v>416</v>
      </c>
      <c r="E1056" s="111"/>
      <c r="F1056" s="103" t="s">
        <v>417</v>
      </c>
      <c r="G1056" s="103" t="s">
        <v>138</v>
      </c>
      <c r="H1056" s="103" t="s">
        <v>647</v>
      </c>
      <c r="I1056" s="103" t="s">
        <v>92</v>
      </c>
      <c r="J1056" s="215">
        <v>-42238.96</v>
      </c>
      <c r="K1056" s="216" t="s">
        <v>88</v>
      </c>
    </row>
    <row r="1057" spans="1:11" x14ac:dyDescent="0.25">
      <c r="A1057" s="103" t="s">
        <v>830</v>
      </c>
      <c r="B1057" s="103" t="s">
        <v>88</v>
      </c>
      <c r="C1057" s="103" t="s">
        <v>89</v>
      </c>
      <c r="D1057" s="103" t="s">
        <v>416</v>
      </c>
      <c r="E1057" s="103" t="s">
        <v>417</v>
      </c>
      <c r="F1057" s="103" t="s">
        <v>417</v>
      </c>
      <c r="G1057" s="103" t="s">
        <v>138</v>
      </c>
      <c r="H1057" s="103" t="s">
        <v>647</v>
      </c>
      <c r="I1057" s="103" t="s">
        <v>92</v>
      </c>
      <c r="J1057" s="215">
        <v>143145.89000000001</v>
      </c>
      <c r="K1057" s="216" t="s">
        <v>88</v>
      </c>
    </row>
    <row r="1058" spans="1:11" x14ac:dyDescent="0.25">
      <c r="A1058" s="103" t="s">
        <v>830</v>
      </c>
      <c r="B1058" s="103" t="s">
        <v>88</v>
      </c>
      <c r="C1058" s="103" t="s">
        <v>89</v>
      </c>
      <c r="D1058" s="103" t="s">
        <v>416</v>
      </c>
      <c r="E1058" s="111"/>
      <c r="F1058" s="103" t="s">
        <v>417</v>
      </c>
      <c r="G1058" s="103" t="s">
        <v>138</v>
      </c>
      <c r="H1058" s="103" t="s">
        <v>647</v>
      </c>
      <c r="I1058" s="103" t="s">
        <v>92</v>
      </c>
      <c r="J1058" s="215">
        <v>-35711.040000000001</v>
      </c>
      <c r="K1058" s="216" t="s">
        <v>88</v>
      </c>
    </row>
    <row r="1059" spans="1:11" x14ac:dyDescent="0.25">
      <c r="A1059" s="103" t="s">
        <v>828</v>
      </c>
      <c r="B1059" s="103" t="s">
        <v>88</v>
      </c>
      <c r="C1059" s="103" t="s">
        <v>89</v>
      </c>
      <c r="D1059" s="103" t="s">
        <v>416</v>
      </c>
      <c r="E1059" s="103" t="s">
        <v>417</v>
      </c>
      <c r="F1059" s="103" t="s">
        <v>417</v>
      </c>
      <c r="G1059" s="103" t="s">
        <v>138</v>
      </c>
      <c r="H1059" s="103" t="s">
        <v>647</v>
      </c>
      <c r="I1059" s="103" t="s">
        <v>92</v>
      </c>
      <c r="J1059" s="215">
        <v>162024.26999999999</v>
      </c>
      <c r="K1059" s="216" t="s">
        <v>88</v>
      </c>
    </row>
    <row r="1060" spans="1:11" x14ac:dyDescent="0.25">
      <c r="A1060" s="103" t="s">
        <v>828</v>
      </c>
      <c r="B1060" s="103" t="s">
        <v>88</v>
      </c>
      <c r="C1060" s="103" t="s">
        <v>89</v>
      </c>
      <c r="D1060" s="103" t="s">
        <v>416</v>
      </c>
      <c r="E1060" s="111"/>
      <c r="F1060" s="103" t="s">
        <v>417</v>
      </c>
      <c r="G1060" s="103" t="s">
        <v>138</v>
      </c>
      <c r="H1060" s="103" t="s">
        <v>647</v>
      </c>
      <c r="I1060" s="103" t="s">
        <v>92</v>
      </c>
      <c r="J1060" s="215">
        <v>-39621.599999999999</v>
      </c>
      <c r="K1060" s="216" t="s">
        <v>88</v>
      </c>
    </row>
    <row r="1061" spans="1:11" x14ac:dyDescent="0.25">
      <c r="A1061" s="103" t="s">
        <v>829</v>
      </c>
      <c r="B1061" s="103" t="s">
        <v>88</v>
      </c>
      <c r="C1061" s="103" t="s">
        <v>89</v>
      </c>
      <c r="D1061" s="103" t="s">
        <v>416</v>
      </c>
      <c r="E1061" s="103" t="s">
        <v>417</v>
      </c>
      <c r="F1061" s="103" t="s">
        <v>417</v>
      </c>
      <c r="G1061" s="103" t="s">
        <v>138</v>
      </c>
      <c r="H1061" s="103" t="s">
        <v>647</v>
      </c>
      <c r="I1061" s="103" t="s">
        <v>92</v>
      </c>
      <c r="J1061" s="215">
        <v>157251.71</v>
      </c>
      <c r="K1061" s="216" t="s">
        <v>88</v>
      </c>
    </row>
    <row r="1062" spans="1:11" x14ac:dyDescent="0.25">
      <c r="A1062" s="103" t="s">
        <v>829</v>
      </c>
      <c r="B1062" s="103" t="s">
        <v>88</v>
      </c>
      <c r="C1062" s="103" t="s">
        <v>89</v>
      </c>
      <c r="D1062" s="103" t="s">
        <v>416</v>
      </c>
      <c r="E1062" s="111"/>
      <c r="F1062" s="103" t="s">
        <v>417</v>
      </c>
      <c r="G1062" s="103" t="s">
        <v>138</v>
      </c>
      <c r="H1062" s="103" t="s">
        <v>647</v>
      </c>
      <c r="I1062" s="103" t="s">
        <v>92</v>
      </c>
      <c r="J1062" s="215">
        <v>-38161.14</v>
      </c>
      <c r="K1062" s="216" t="s">
        <v>88</v>
      </c>
    </row>
    <row r="1063" spans="1:11" x14ac:dyDescent="0.25">
      <c r="A1063" s="103" t="s">
        <v>825</v>
      </c>
      <c r="B1063" s="103" t="s">
        <v>88</v>
      </c>
      <c r="C1063" s="103" t="s">
        <v>89</v>
      </c>
      <c r="D1063" s="103" t="s">
        <v>416</v>
      </c>
      <c r="E1063" s="103" t="s">
        <v>417</v>
      </c>
      <c r="F1063" s="103" t="s">
        <v>417</v>
      </c>
      <c r="G1063" s="103" t="s">
        <v>138</v>
      </c>
      <c r="H1063" s="103" t="s">
        <v>647</v>
      </c>
      <c r="I1063" s="103" t="s">
        <v>92</v>
      </c>
      <c r="J1063" s="215">
        <v>241726.94</v>
      </c>
      <c r="K1063" s="216" t="s">
        <v>88</v>
      </c>
    </row>
    <row r="1064" spans="1:11" x14ac:dyDescent="0.25">
      <c r="A1064" s="103" t="s">
        <v>825</v>
      </c>
      <c r="B1064" s="103" t="s">
        <v>88</v>
      </c>
      <c r="C1064" s="103" t="s">
        <v>89</v>
      </c>
      <c r="D1064" s="103" t="s">
        <v>416</v>
      </c>
      <c r="E1064" s="111"/>
      <c r="F1064" s="103" t="s">
        <v>417</v>
      </c>
      <c r="G1064" s="103" t="s">
        <v>138</v>
      </c>
      <c r="H1064" s="103" t="s">
        <v>647</v>
      </c>
      <c r="I1064" s="103" t="s">
        <v>92</v>
      </c>
      <c r="J1064" s="215">
        <v>-58954.53</v>
      </c>
      <c r="K1064" s="216" t="s">
        <v>88</v>
      </c>
    </row>
    <row r="1065" spans="1:11" x14ac:dyDescent="0.25">
      <c r="A1065" s="103" t="s">
        <v>826</v>
      </c>
      <c r="B1065" s="103" t="s">
        <v>88</v>
      </c>
      <c r="C1065" s="103" t="s">
        <v>89</v>
      </c>
      <c r="D1065" s="103" t="s">
        <v>416</v>
      </c>
      <c r="E1065" s="103" t="s">
        <v>417</v>
      </c>
      <c r="F1065" s="103" t="s">
        <v>417</v>
      </c>
      <c r="G1065" s="103" t="s">
        <v>138</v>
      </c>
      <c r="H1065" s="103" t="s">
        <v>647</v>
      </c>
      <c r="I1065" s="103" t="s">
        <v>92</v>
      </c>
      <c r="J1065" s="215">
        <v>163998.18</v>
      </c>
      <c r="K1065" s="216" t="s">
        <v>88</v>
      </c>
    </row>
    <row r="1066" spans="1:11" x14ac:dyDescent="0.25">
      <c r="A1066" s="103" t="s">
        <v>826</v>
      </c>
      <c r="B1066" s="103" t="s">
        <v>88</v>
      </c>
      <c r="C1066" s="103" t="s">
        <v>89</v>
      </c>
      <c r="D1066" s="103" t="s">
        <v>416</v>
      </c>
      <c r="E1066" s="111"/>
      <c r="F1066" s="103" t="s">
        <v>417</v>
      </c>
      <c r="G1066" s="103" t="s">
        <v>138</v>
      </c>
      <c r="H1066" s="103" t="s">
        <v>647</v>
      </c>
      <c r="I1066" s="103" t="s">
        <v>92</v>
      </c>
      <c r="J1066" s="215">
        <v>-40193.879999999997</v>
      </c>
      <c r="K1066" s="216" t="s">
        <v>88</v>
      </c>
    </row>
    <row r="1067" spans="1:11" x14ac:dyDescent="0.25">
      <c r="A1067" s="103" t="s">
        <v>827</v>
      </c>
      <c r="B1067" s="103" t="s">
        <v>88</v>
      </c>
      <c r="C1067" s="103" t="s">
        <v>89</v>
      </c>
      <c r="D1067" s="103" t="s">
        <v>416</v>
      </c>
      <c r="E1067" s="103" t="s">
        <v>417</v>
      </c>
      <c r="F1067" s="103" t="s">
        <v>417</v>
      </c>
      <c r="G1067" s="103" t="s">
        <v>136</v>
      </c>
      <c r="H1067" s="103" t="s">
        <v>370</v>
      </c>
      <c r="I1067" s="103" t="s">
        <v>92</v>
      </c>
      <c r="J1067" s="215">
        <v>62926.41</v>
      </c>
      <c r="K1067" s="216" t="s">
        <v>88</v>
      </c>
    </row>
    <row r="1068" spans="1:11" x14ac:dyDescent="0.25">
      <c r="A1068" s="103" t="s">
        <v>827</v>
      </c>
      <c r="B1068" s="103" t="s">
        <v>88</v>
      </c>
      <c r="C1068" s="103" t="s">
        <v>89</v>
      </c>
      <c r="D1068" s="103" t="s">
        <v>416</v>
      </c>
      <c r="E1068" s="111"/>
      <c r="F1068" s="103" t="s">
        <v>417</v>
      </c>
      <c r="G1068" s="103" t="s">
        <v>136</v>
      </c>
      <c r="H1068" s="103" t="s">
        <v>370</v>
      </c>
      <c r="I1068" s="103" t="s">
        <v>92</v>
      </c>
      <c r="J1068" s="215">
        <v>-66.81</v>
      </c>
      <c r="K1068" s="216" t="s">
        <v>88</v>
      </c>
    </row>
    <row r="1069" spans="1:11" x14ac:dyDescent="0.25">
      <c r="A1069" s="103" t="s">
        <v>830</v>
      </c>
      <c r="B1069" s="103" t="s">
        <v>88</v>
      </c>
      <c r="C1069" s="103" t="s">
        <v>89</v>
      </c>
      <c r="D1069" s="103" t="s">
        <v>416</v>
      </c>
      <c r="E1069" s="103" t="s">
        <v>417</v>
      </c>
      <c r="F1069" s="103" t="s">
        <v>417</v>
      </c>
      <c r="G1069" s="103" t="s">
        <v>136</v>
      </c>
      <c r="H1069" s="103" t="s">
        <v>370</v>
      </c>
      <c r="I1069" s="103" t="s">
        <v>92</v>
      </c>
      <c r="J1069" s="215">
        <v>57297.31</v>
      </c>
      <c r="K1069" s="216" t="s">
        <v>88</v>
      </c>
    </row>
    <row r="1070" spans="1:11" x14ac:dyDescent="0.25">
      <c r="A1070" s="103" t="s">
        <v>830</v>
      </c>
      <c r="B1070" s="103" t="s">
        <v>88</v>
      </c>
      <c r="C1070" s="103" t="s">
        <v>89</v>
      </c>
      <c r="D1070" s="103" t="s">
        <v>416</v>
      </c>
      <c r="E1070" s="111"/>
      <c r="F1070" s="103" t="s">
        <v>417</v>
      </c>
      <c r="G1070" s="103" t="s">
        <v>136</v>
      </c>
      <c r="H1070" s="103" t="s">
        <v>370</v>
      </c>
      <c r="I1070" s="103" t="s">
        <v>92</v>
      </c>
      <c r="J1070" s="215">
        <v>-72.83</v>
      </c>
      <c r="K1070" s="216" t="s">
        <v>88</v>
      </c>
    </row>
    <row r="1071" spans="1:11" x14ac:dyDescent="0.25">
      <c r="A1071" s="103" t="s">
        <v>828</v>
      </c>
      <c r="B1071" s="103" t="s">
        <v>88</v>
      </c>
      <c r="C1071" s="103" t="s">
        <v>89</v>
      </c>
      <c r="D1071" s="103" t="s">
        <v>416</v>
      </c>
      <c r="E1071" s="103" t="s">
        <v>417</v>
      </c>
      <c r="F1071" s="103" t="s">
        <v>417</v>
      </c>
      <c r="G1071" s="103" t="s">
        <v>136</v>
      </c>
      <c r="H1071" s="103" t="s">
        <v>370</v>
      </c>
      <c r="I1071" s="103" t="s">
        <v>92</v>
      </c>
      <c r="J1071" s="215">
        <v>45803.26</v>
      </c>
      <c r="K1071" s="216" t="s">
        <v>88</v>
      </c>
    </row>
    <row r="1072" spans="1:11" x14ac:dyDescent="0.25">
      <c r="A1072" s="103" t="s">
        <v>829</v>
      </c>
      <c r="B1072" s="103" t="s">
        <v>88</v>
      </c>
      <c r="C1072" s="103" t="s">
        <v>89</v>
      </c>
      <c r="D1072" s="103" t="s">
        <v>416</v>
      </c>
      <c r="E1072" s="103" t="s">
        <v>417</v>
      </c>
      <c r="F1072" s="103" t="s">
        <v>417</v>
      </c>
      <c r="G1072" s="103" t="s">
        <v>136</v>
      </c>
      <c r="H1072" s="103" t="s">
        <v>370</v>
      </c>
      <c r="I1072" s="103" t="s">
        <v>92</v>
      </c>
      <c r="J1072" s="215">
        <v>60484.04</v>
      </c>
      <c r="K1072" s="216" t="s">
        <v>88</v>
      </c>
    </row>
    <row r="1073" spans="1:11" x14ac:dyDescent="0.25">
      <c r="A1073" s="103" t="s">
        <v>829</v>
      </c>
      <c r="B1073" s="103" t="s">
        <v>88</v>
      </c>
      <c r="C1073" s="103" t="s">
        <v>89</v>
      </c>
      <c r="D1073" s="103" t="s">
        <v>416</v>
      </c>
      <c r="E1073" s="111"/>
      <c r="F1073" s="103" t="s">
        <v>417</v>
      </c>
      <c r="G1073" s="103" t="s">
        <v>136</v>
      </c>
      <c r="H1073" s="103" t="s">
        <v>370</v>
      </c>
      <c r="I1073" s="103" t="s">
        <v>92</v>
      </c>
      <c r="J1073" s="215">
        <v>-169.02</v>
      </c>
      <c r="K1073" s="216" t="s">
        <v>88</v>
      </c>
    </row>
    <row r="1074" spans="1:11" x14ac:dyDescent="0.25">
      <c r="A1074" s="103" t="s">
        <v>825</v>
      </c>
      <c r="B1074" s="103" t="s">
        <v>88</v>
      </c>
      <c r="C1074" s="103" t="s">
        <v>89</v>
      </c>
      <c r="D1074" s="103" t="s">
        <v>416</v>
      </c>
      <c r="E1074" s="103" t="s">
        <v>417</v>
      </c>
      <c r="F1074" s="103" t="s">
        <v>417</v>
      </c>
      <c r="G1074" s="103" t="s">
        <v>136</v>
      </c>
      <c r="H1074" s="103" t="s">
        <v>370</v>
      </c>
      <c r="I1074" s="103" t="s">
        <v>92</v>
      </c>
      <c r="J1074" s="215">
        <v>100592.05</v>
      </c>
      <c r="K1074" s="216" t="s">
        <v>88</v>
      </c>
    </row>
    <row r="1075" spans="1:11" x14ac:dyDescent="0.25">
      <c r="A1075" s="103" t="s">
        <v>825</v>
      </c>
      <c r="B1075" s="103" t="s">
        <v>88</v>
      </c>
      <c r="C1075" s="103" t="s">
        <v>89</v>
      </c>
      <c r="D1075" s="103" t="s">
        <v>416</v>
      </c>
      <c r="E1075" s="111"/>
      <c r="F1075" s="103" t="s">
        <v>417</v>
      </c>
      <c r="G1075" s="103" t="s">
        <v>136</v>
      </c>
      <c r="H1075" s="103" t="s">
        <v>370</v>
      </c>
      <c r="I1075" s="103" t="s">
        <v>92</v>
      </c>
      <c r="J1075" s="215">
        <v>-759.74</v>
      </c>
      <c r="K1075" s="216" t="s">
        <v>88</v>
      </c>
    </row>
    <row r="1076" spans="1:11" x14ac:dyDescent="0.25">
      <c r="A1076" s="103" t="s">
        <v>826</v>
      </c>
      <c r="B1076" s="103" t="s">
        <v>88</v>
      </c>
      <c r="C1076" s="103" t="s">
        <v>89</v>
      </c>
      <c r="D1076" s="103" t="s">
        <v>416</v>
      </c>
      <c r="E1076" s="103" t="s">
        <v>417</v>
      </c>
      <c r="F1076" s="103" t="s">
        <v>417</v>
      </c>
      <c r="G1076" s="103" t="s">
        <v>136</v>
      </c>
      <c r="H1076" s="103" t="s">
        <v>370</v>
      </c>
      <c r="I1076" s="103" t="s">
        <v>92</v>
      </c>
      <c r="J1076" s="215">
        <v>52886.05</v>
      </c>
      <c r="K1076" s="216" t="s">
        <v>88</v>
      </c>
    </row>
    <row r="1077" spans="1:11" x14ac:dyDescent="0.25">
      <c r="A1077" s="103" t="s">
        <v>826</v>
      </c>
      <c r="B1077" s="103" t="s">
        <v>88</v>
      </c>
      <c r="C1077" s="103" t="s">
        <v>89</v>
      </c>
      <c r="D1077" s="103" t="s">
        <v>416</v>
      </c>
      <c r="E1077" s="111"/>
      <c r="F1077" s="103" t="s">
        <v>417</v>
      </c>
      <c r="G1077" s="103" t="s">
        <v>136</v>
      </c>
      <c r="H1077" s="103" t="s">
        <v>370</v>
      </c>
      <c r="I1077" s="103" t="s">
        <v>92</v>
      </c>
      <c r="J1077" s="215">
        <v>-202.33</v>
      </c>
      <c r="K1077" s="216" t="s">
        <v>88</v>
      </c>
    </row>
    <row r="1078" spans="1:11" x14ac:dyDescent="0.25">
      <c r="A1078" s="103" t="s">
        <v>827</v>
      </c>
      <c r="B1078" s="103" t="s">
        <v>88</v>
      </c>
      <c r="C1078" s="103" t="s">
        <v>89</v>
      </c>
      <c r="D1078" s="103" t="s">
        <v>416</v>
      </c>
      <c r="E1078" s="103" t="s">
        <v>417</v>
      </c>
      <c r="F1078" s="103" t="s">
        <v>417</v>
      </c>
      <c r="G1078" s="103" t="s">
        <v>121</v>
      </c>
      <c r="H1078" s="103" t="s">
        <v>372</v>
      </c>
      <c r="I1078" s="103" t="s">
        <v>92</v>
      </c>
      <c r="J1078" s="215">
        <v>9260.32</v>
      </c>
      <c r="K1078" s="216" t="s">
        <v>88</v>
      </c>
    </row>
    <row r="1079" spans="1:11" x14ac:dyDescent="0.25">
      <c r="A1079" s="103" t="s">
        <v>830</v>
      </c>
      <c r="B1079" s="103" t="s">
        <v>88</v>
      </c>
      <c r="C1079" s="103" t="s">
        <v>89</v>
      </c>
      <c r="D1079" s="103" t="s">
        <v>416</v>
      </c>
      <c r="E1079" s="103" t="s">
        <v>417</v>
      </c>
      <c r="F1079" s="103" t="s">
        <v>417</v>
      </c>
      <c r="G1079" s="103" t="s">
        <v>121</v>
      </c>
      <c r="H1079" s="103" t="s">
        <v>372</v>
      </c>
      <c r="I1079" s="103" t="s">
        <v>92</v>
      </c>
      <c r="J1079" s="215">
        <v>13160.78</v>
      </c>
      <c r="K1079" s="216" t="s">
        <v>88</v>
      </c>
    </row>
    <row r="1080" spans="1:11" x14ac:dyDescent="0.25">
      <c r="A1080" s="103" t="s">
        <v>828</v>
      </c>
      <c r="B1080" s="103" t="s">
        <v>88</v>
      </c>
      <c r="C1080" s="103" t="s">
        <v>89</v>
      </c>
      <c r="D1080" s="103" t="s">
        <v>416</v>
      </c>
      <c r="E1080" s="103" t="s">
        <v>417</v>
      </c>
      <c r="F1080" s="103" t="s">
        <v>417</v>
      </c>
      <c r="G1080" s="103" t="s">
        <v>121</v>
      </c>
      <c r="H1080" s="103" t="s">
        <v>372</v>
      </c>
      <c r="I1080" s="103" t="s">
        <v>92</v>
      </c>
      <c r="J1080" s="215">
        <v>13273.33</v>
      </c>
      <c r="K1080" s="216" t="s">
        <v>88</v>
      </c>
    </row>
    <row r="1081" spans="1:11" x14ac:dyDescent="0.25">
      <c r="A1081" s="103" t="s">
        <v>829</v>
      </c>
      <c r="B1081" s="103" t="s">
        <v>88</v>
      </c>
      <c r="C1081" s="103" t="s">
        <v>89</v>
      </c>
      <c r="D1081" s="103" t="s">
        <v>416</v>
      </c>
      <c r="E1081" s="103" t="s">
        <v>417</v>
      </c>
      <c r="F1081" s="103" t="s">
        <v>417</v>
      </c>
      <c r="G1081" s="103" t="s">
        <v>121</v>
      </c>
      <c r="H1081" s="103" t="s">
        <v>372</v>
      </c>
      <c r="I1081" s="103" t="s">
        <v>92</v>
      </c>
      <c r="J1081" s="215">
        <v>12789.96</v>
      </c>
      <c r="K1081" s="216" t="s">
        <v>88</v>
      </c>
    </row>
    <row r="1082" spans="1:11" x14ac:dyDescent="0.25">
      <c r="A1082" s="103" t="s">
        <v>825</v>
      </c>
      <c r="B1082" s="103" t="s">
        <v>88</v>
      </c>
      <c r="C1082" s="103" t="s">
        <v>89</v>
      </c>
      <c r="D1082" s="103" t="s">
        <v>416</v>
      </c>
      <c r="E1082" s="103" t="s">
        <v>417</v>
      </c>
      <c r="F1082" s="103" t="s">
        <v>417</v>
      </c>
      <c r="G1082" s="103" t="s">
        <v>121</v>
      </c>
      <c r="H1082" s="103" t="s">
        <v>372</v>
      </c>
      <c r="I1082" s="103" t="s">
        <v>92</v>
      </c>
      <c r="J1082" s="215">
        <v>19631.59</v>
      </c>
      <c r="K1082" s="216" t="s">
        <v>88</v>
      </c>
    </row>
    <row r="1083" spans="1:11" x14ac:dyDescent="0.25">
      <c r="A1083" s="103" t="s">
        <v>826</v>
      </c>
      <c r="B1083" s="103" t="s">
        <v>88</v>
      </c>
      <c r="C1083" s="103" t="s">
        <v>89</v>
      </c>
      <c r="D1083" s="103" t="s">
        <v>416</v>
      </c>
      <c r="E1083" s="103" t="s">
        <v>417</v>
      </c>
      <c r="F1083" s="103" t="s">
        <v>417</v>
      </c>
      <c r="G1083" s="103" t="s">
        <v>121</v>
      </c>
      <c r="H1083" s="103" t="s">
        <v>372</v>
      </c>
      <c r="I1083" s="103" t="s">
        <v>92</v>
      </c>
      <c r="J1083" s="215">
        <v>8059.95</v>
      </c>
      <c r="K1083" s="216" t="s">
        <v>88</v>
      </c>
    </row>
    <row r="1084" spans="1:11" x14ac:dyDescent="0.25">
      <c r="A1084" s="103" t="s">
        <v>827</v>
      </c>
      <c r="B1084" s="103" t="s">
        <v>88</v>
      </c>
      <c r="C1084" s="103" t="s">
        <v>89</v>
      </c>
      <c r="D1084" s="103" t="s">
        <v>416</v>
      </c>
      <c r="E1084" s="103" t="s">
        <v>417</v>
      </c>
      <c r="F1084" s="103" t="s">
        <v>417</v>
      </c>
      <c r="G1084" s="103" t="s">
        <v>203</v>
      </c>
      <c r="H1084" s="103" t="s">
        <v>477</v>
      </c>
      <c r="I1084" s="103" t="s">
        <v>92</v>
      </c>
      <c r="J1084" s="215">
        <v>93.85</v>
      </c>
      <c r="K1084" s="216" t="s">
        <v>88</v>
      </c>
    </row>
    <row r="1085" spans="1:11" x14ac:dyDescent="0.25">
      <c r="A1085" s="103" t="s">
        <v>826</v>
      </c>
      <c r="B1085" s="103" t="s">
        <v>88</v>
      </c>
      <c r="C1085" s="103" t="s">
        <v>89</v>
      </c>
      <c r="D1085" s="103" t="s">
        <v>416</v>
      </c>
      <c r="E1085" s="103" t="s">
        <v>417</v>
      </c>
      <c r="F1085" s="103" t="s">
        <v>417</v>
      </c>
      <c r="G1085" s="103" t="s">
        <v>203</v>
      </c>
      <c r="H1085" s="103" t="s">
        <v>477</v>
      </c>
      <c r="I1085" s="103" t="s">
        <v>92</v>
      </c>
      <c r="J1085" s="215">
        <v>46.92</v>
      </c>
      <c r="K1085" s="216" t="s">
        <v>88</v>
      </c>
    </row>
    <row r="1086" spans="1:11" x14ac:dyDescent="0.25">
      <c r="A1086" s="103" t="s">
        <v>827</v>
      </c>
      <c r="B1086" s="103" t="s">
        <v>88</v>
      </c>
      <c r="C1086" s="103" t="s">
        <v>89</v>
      </c>
      <c r="D1086" s="103" t="s">
        <v>416</v>
      </c>
      <c r="E1086" s="103" t="s">
        <v>417</v>
      </c>
      <c r="F1086" s="103" t="s">
        <v>417</v>
      </c>
      <c r="G1086" s="103" t="s">
        <v>134</v>
      </c>
      <c r="H1086" s="103" t="s">
        <v>374</v>
      </c>
      <c r="I1086" s="103" t="s">
        <v>92</v>
      </c>
      <c r="J1086" s="215">
        <v>727.91</v>
      </c>
      <c r="K1086" s="216" t="s">
        <v>88</v>
      </c>
    </row>
    <row r="1087" spans="1:11" x14ac:dyDescent="0.25">
      <c r="A1087" s="103" t="s">
        <v>830</v>
      </c>
      <c r="B1087" s="103" t="s">
        <v>88</v>
      </c>
      <c r="C1087" s="103" t="s">
        <v>89</v>
      </c>
      <c r="D1087" s="103" t="s">
        <v>416</v>
      </c>
      <c r="E1087" s="103" t="s">
        <v>417</v>
      </c>
      <c r="F1087" s="103" t="s">
        <v>417</v>
      </c>
      <c r="G1087" s="103" t="s">
        <v>134</v>
      </c>
      <c r="H1087" s="103" t="s">
        <v>374</v>
      </c>
      <c r="I1087" s="103" t="s">
        <v>92</v>
      </c>
      <c r="J1087" s="215">
        <v>902.04</v>
      </c>
      <c r="K1087" s="216" t="s">
        <v>88</v>
      </c>
    </row>
    <row r="1088" spans="1:11" x14ac:dyDescent="0.25">
      <c r="A1088" s="103" t="s">
        <v>828</v>
      </c>
      <c r="B1088" s="103" t="s">
        <v>88</v>
      </c>
      <c r="C1088" s="103" t="s">
        <v>89</v>
      </c>
      <c r="D1088" s="103" t="s">
        <v>416</v>
      </c>
      <c r="E1088" s="103" t="s">
        <v>417</v>
      </c>
      <c r="F1088" s="103" t="s">
        <v>417</v>
      </c>
      <c r="G1088" s="103" t="s">
        <v>134</v>
      </c>
      <c r="H1088" s="103" t="s">
        <v>374</v>
      </c>
      <c r="I1088" s="103" t="s">
        <v>92</v>
      </c>
      <c r="J1088" s="215">
        <v>947.1</v>
      </c>
      <c r="K1088" s="216" t="s">
        <v>88</v>
      </c>
    </row>
    <row r="1089" spans="1:11" x14ac:dyDescent="0.25">
      <c r="A1089" s="103" t="s">
        <v>829</v>
      </c>
      <c r="B1089" s="103" t="s">
        <v>88</v>
      </c>
      <c r="C1089" s="103" t="s">
        <v>89</v>
      </c>
      <c r="D1089" s="103" t="s">
        <v>416</v>
      </c>
      <c r="E1089" s="103" t="s">
        <v>417</v>
      </c>
      <c r="F1089" s="103" t="s">
        <v>417</v>
      </c>
      <c r="G1089" s="103" t="s">
        <v>134</v>
      </c>
      <c r="H1089" s="103" t="s">
        <v>374</v>
      </c>
      <c r="I1089" s="103" t="s">
        <v>92</v>
      </c>
      <c r="J1089" s="215">
        <v>740.79</v>
      </c>
      <c r="K1089" s="216" t="s">
        <v>88</v>
      </c>
    </row>
    <row r="1090" spans="1:11" x14ac:dyDescent="0.25">
      <c r="A1090" s="103" t="s">
        <v>825</v>
      </c>
      <c r="B1090" s="103" t="s">
        <v>88</v>
      </c>
      <c r="C1090" s="103" t="s">
        <v>89</v>
      </c>
      <c r="D1090" s="103" t="s">
        <v>416</v>
      </c>
      <c r="E1090" s="103" t="s">
        <v>417</v>
      </c>
      <c r="F1090" s="103" t="s">
        <v>417</v>
      </c>
      <c r="G1090" s="103" t="s">
        <v>134</v>
      </c>
      <c r="H1090" s="103" t="s">
        <v>374</v>
      </c>
      <c r="I1090" s="103" t="s">
        <v>92</v>
      </c>
      <c r="J1090" s="215">
        <v>4642.5200000000004</v>
      </c>
      <c r="K1090" s="216" t="s">
        <v>88</v>
      </c>
    </row>
    <row r="1091" spans="1:11" x14ac:dyDescent="0.25">
      <c r="A1091" s="103" t="s">
        <v>826</v>
      </c>
      <c r="B1091" s="103" t="s">
        <v>88</v>
      </c>
      <c r="C1091" s="103" t="s">
        <v>89</v>
      </c>
      <c r="D1091" s="103" t="s">
        <v>416</v>
      </c>
      <c r="E1091" s="103" t="s">
        <v>417</v>
      </c>
      <c r="F1091" s="103" t="s">
        <v>417</v>
      </c>
      <c r="G1091" s="103" t="s">
        <v>134</v>
      </c>
      <c r="H1091" s="103" t="s">
        <v>374</v>
      </c>
      <c r="I1091" s="103" t="s">
        <v>92</v>
      </c>
      <c r="J1091" s="215">
        <v>6556.12</v>
      </c>
      <c r="K1091" s="216" t="s">
        <v>88</v>
      </c>
    </row>
    <row r="1092" spans="1:11" x14ac:dyDescent="0.25">
      <c r="A1092" s="103" t="s">
        <v>827</v>
      </c>
      <c r="B1092" s="103" t="s">
        <v>88</v>
      </c>
      <c r="C1092" s="103" t="s">
        <v>89</v>
      </c>
      <c r="D1092" s="103" t="s">
        <v>416</v>
      </c>
      <c r="E1092" s="103" t="s">
        <v>417</v>
      </c>
      <c r="F1092" s="103" t="s">
        <v>417</v>
      </c>
      <c r="G1092" s="103" t="s">
        <v>93</v>
      </c>
      <c r="H1092" s="103" t="s">
        <v>375</v>
      </c>
      <c r="I1092" s="103" t="s">
        <v>92</v>
      </c>
      <c r="J1092" s="215">
        <v>2341.9899999999998</v>
      </c>
      <c r="K1092" s="216" t="s">
        <v>88</v>
      </c>
    </row>
    <row r="1093" spans="1:11" x14ac:dyDescent="0.25">
      <c r="A1093" s="103" t="s">
        <v>830</v>
      </c>
      <c r="B1093" s="103" t="s">
        <v>88</v>
      </c>
      <c r="C1093" s="103" t="s">
        <v>89</v>
      </c>
      <c r="D1093" s="103" t="s">
        <v>416</v>
      </c>
      <c r="E1093" s="103" t="s">
        <v>417</v>
      </c>
      <c r="F1093" s="103" t="s">
        <v>417</v>
      </c>
      <c r="G1093" s="103" t="s">
        <v>93</v>
      </c>
      <c r="H1093" s="103" t="s">
        <v>375</v>
      </c>
      <c r="I1093" s="103" t="s">
        <v>92</v>
      </c>
      <c r="J1093" s="215">
        <v>2409.75</v>
      </c>
      <c r="K1093" s="216" t="s">
        <v>88</v>
      </c>
    </row>
    <row r="1094" spans="1:11" x14ac:dyDescent="0.25">
      <c r="A1094" s="103" t="s">
        <v>828</v>
      </c>
      <c r="B1094" s="103" t="s">
        <v>88</v>
      </c>
      <c r="C1094" s="103" t="s">
        <v>89</v>
      </c>
      <c r="D1094" s="103" t="s">
        <v>416</v>
      </c>
      <c r="E1094" s="103" t="s">
        <v>417</v>
      </c>
      <c r="F1094" s="103" t="s">
        <v>417</v>
      </c>
      <c r="G1094" s="103" t="s">
        <v>93</v>
      </c>
      <c r="H1094" s="103" t="s">
        <v>375</v>
      </c>
      <c r="I1094" s="103" t="s">
        <v>92</v>
      </c>
      <c r="J1094" s="215">
        <v>2759.34</v>
      </c>
      <c r="K1094" s="216" t="s">
        <v>88</v>
      </c>
    </row>
    <row r="1095" spans="1:11" x14ac:dyDescent="0.25">
      <c r="A1095" s="103" t="s">
        <v>829</v>
      </c>
      <c r="B1095" s="103" t="s">
        <v>88</v>
      </c>
      <c r="C1095" s="103" t="s">
        <v>89</v>
      </c>
      <c r="D1095" s="103" t="s">
        <v>416</v>
      </c>
      <c r="E1095" s="103" t="s">
        <v>417</v>
      </c>
      <c r="F1095" s="103" t="s">
        <v>417</v>
      </c>
      <c r="G1095" s="103" t="s">
        <v>93</v>
      </c>
      <c r="H1095" s="103" t="s">
        <v>375</v>
      </c>
      <c r="I1095" s="103" t="s">
        <v>92</v>
      </c>
      <c r="J1095" s="215">
        <v>2442.58</v>
      </c>
      <c r="K1095" s="216" t="s">
        <v>88</v>
      </c>
    </row>
    <row r="1096" spans="1:11" x14ac:dyDescent="0.25">
      <c r="A1096" s="103" t="s">
        <v>825</v>
      </c>
      <c r="B1096" s="103" t="s">
        <v>88</v>
      </c>
      <c r="C1096" s="103" t="s">
        <v>89</v>
      </c>
      <c r="D1096" s="103" t="s">
        <v>416</v>
      </c>
      <c r="E1096" s="103" t="s">
        <v>417</v>
      </c>
      <c r="F1096" s="103" t="s">
        <v>417</v>
      </c>
      <c r="G1096" s="103" t="s">
        <v>93</v>
      </c>
      <c r="H1096" s="103" t="s">
        <v>375</v>
      </c>
      <c r="I1096" s="103" t="s">
        <v>92</v>
      </c>
      <c r="J1096" s="215">
        <v>3461.02</v>
      </c>
      <c r="K1096" s="216" t="s">
        <v>88</v>
      </c>
    </row>
    <row r="1097" spans="1:11" x14ac:dyDescent="0.25">
      <c r="A1097" s="103" t="s">
        <v>826</v>
      </c>
      <c r="B1097" s="103" t="s">
        <v>88</v>
      </c>
      <c r="C1097" s="103" t="s">
        <v>89</v>
      </c>
      <c r="D1097" s="103" t="s">
        <v>416</v>
      </c>
      <c r="E1097" s="103" t="s">
        <v>417</v>
      </c>
      <c r="F1097" s="103" t="s">
        <v>417</v>
      </c>
      <c r="G1097" s="103" t="s">
        <v>93</v>
      </c>
      <c r="H1097" s="103" t="s">
        <v>375</v>
      </c>
      <c r="I1097" s="103" t="s">
        <v>92</v>
      </c>
      <c r="J1097" s="215">
        <v>2475.4299999999998</v>
      </c>
      <c r="K1097" s="216" t="s">
        <v>88</v>
      </c>
    </row>
    <row r="1098" spans="1:11" x14ac:dyDescent="0.25">
      <c r="A1098" s="103" t="s">
        <v>827</v>
      </c>
      <c r="B1098" s="103" t="s">
        <v>88</v>
      </c>
      <c r="C1098" s="103" t="s">
        <v>89</v>
      </c>
      <c r="D1098" s="103" t="s">
        <v>416</v>
      </c>
      <c r="E1098" s="103" t="s">
        <v>417</v>
      </c>
      <c r="F1098" s="103" t="s">
        <v>417</v>
      </c>
      <c r="G1098" s="103" t="s">
        <v>90</v>
      </c>
      <c r="H1098" s="103" t="s">
        <v>376</v>
      </c>
      <c r="I1098" s="103" t="s">
        <v>92</v>
      </c>
      <c r="J1098" s="215">
        <v>5645.19</v>
      </c>
      <c r="K1098" s="216" t="s">
        <v>88</v>
      </c>
    </row>
    <row r="1099" spans="1:11" x14ac:dyDescent="0.25">
      <c r="A1099" s="103" t="s">
        <v>830</v>
      </c>
      <c r="B1099" s="103" t="s">
        <v>88</v>
      </c>
      <c r="C1099" s="103" t="s">
        <v>89</v>
      </c>
      <c r="D1099" s="103" t="s">
        <v>416</v>
      </c>
      <c r="E1099" s="103" t="s">
        <v>417</v>
      </c>
      <c r="F1099" s="103" t="s">
        <v>417</v>
      </c>
      <c r="G1099" s="103" t="s">
        <v>90</v>
      </c>
      <c r="H1099" s="103" t="s">
        <v>376</v>
      </c>
      <c r="I1099" s="103" t="s">
        <v>92</v>
      </c>
      <c r="J1099" s="215">
        <v>12550.96</v>
      </c>
      <c r="K1099" s="216" t="s">
        <v>88</v>
      </c>
    </row>
    <row r="1100" spans="1:11" x14ac:dyDescent="0.25">
      <c r="A1100" s="103" t="s">
        <v>828</v>
      </c>
      <c r="B1100" s="103" t="s">
        <v>88</v>
      </c>
      <c r="C1100" s="103" t="s">
        <v>89</v>
      </c>
      <c r="D1100" s="103" t="s">
        <v>416</v>
      </c>
      <c r="E1100" s="103" t="s">
        <v>417</v>
      </c>
      <c r="F1100" s="103" t="s">
        <v>417</v>
      </c>
      <c r="G1100" s="103" t="s">
        <v>90</v>
      </c>
      <c r="H1100" s="103" t="s">
        <v>376</v>
      </c>
      <c r="I1100" s="103" t="s">
        <v>92</v>
      </c>
      <c r="J1100" s="215">
        <v>3268.27</v>
      </c>
      <c r="K1100" s="216" t="s">
        <v>88</v>
      </c>
    </row>
    <row r="1101" spans="1:11" x14ac:dyDescent="0.25">
      <c r="A1101" s="103" t="s">
        <v>829</v>
      </c>
      <c r="B1101" s="103" t="s">
        <v>88</v>
      </c>
      <c r="C1101" s="103" t="s">
        <v>89</v>
      </c>
      <c r="D1101" s="103" t="s">
        <v>416</v>
      </c>
      <c r="E1101" s="103" t="s">
        <v>417</v>
      </c>
      <c r="F1101" s="103" t="s">
        <v>417</v>
      </c>
      <c r="G1101" s="103" t="s">
        <v>90</v>
      </c>
      <c r="H1101" s="103" t="s">
        <v>376</v>
      </c>
      <c r="I1101" s="103" t="s">
        <v>92</v>
      </c>
      <c r="J1101" s="215">
        <v>4939.54</v>
      </c>
      <c r="K1101" s="216" t="s">
        <v>88</v>
      </c>
    </row>
    <row r="1102" spans="1:11" x14ac:dyDescent="0.25">
      <c r="A1102" s="103" t="s">
        <v>825</v>
      </c>
      <c r="B1102" s="103" t="s">
        <v>88</v>
      </c>
      <c r="C1102" s="103" t="s">
        <v>89</v>
      </c>
      <c r="D1102" s="103" t="s">
        <v>416</v>
      </c>
      <c r="E1102" s="103" t="s">
        <v>417</v>
      </c>
      <c r="F1102" s="103" t="s">
        <v>417</v>
      </c>
      <c r="G1102" s="103" t="s">
        <v>90</v>
      </c>
      <c r="H1102" s="103" t="s">
        <v>376</v>
      </c>
      <c r="I1102" s="103" t="s">
        <v>92</v>
      </c>
      <c r="J1102" s="215">
        <v>8764.9</v>
      </c>
      <c r="K1102" s="216" t="s">
        <v>88</v>
      </c>
    </row>
    <row r="1103" spans="1:11" x14ac:dyDescent="0.25">
      <c r="A1103" s="103" t="s">
        <v>826</v>
      </c>
      <c r="B1103" s="103" t="s">
        <v>88</v>
      </c>
      <c r="C1103" s="103" t="s">
        <v>89</v>
      </c>
      <c r="D1103" s="103" t="s">
        <v>416</v>
      </c>
      <c r="E1103" s="103" t="s">
        <v>417</v>
      </c>
      <c r="F1103" s="103" t="s">
        <v>417</v>
      </c>
      <c r="G1103" s="103" t="s">
        <v>90</v>
      </c>
      <c r="H1103" s="103" t="s">
        <v>376</v>
      </c>
      <c r="I1103" s="103" t="s">
        <v>92</v>
      </c>
      <c r="J1103" s="215">
        <v>4753.84</v>
      </c>
      <c r="K1103" s="216" t="s">
        <v>88</v>
      </c>
    </row>
    <row r="1104" spans="1:11" x14ac:dyDescent="0.25">
      <c r="A1104" s="103" t="s">
        <v>827</v>
      </c>
      <c r="B1104" s="103" t="s">
        <v>88</v>
      </c>
      <c r="C1104" s="103" t="s">
        <v>89</v>
      </c>
      <c r="D1104" s="103" t="s">
        <v>416</v>
      </c>
      <c r="E1104" s="103" t="s">
        <v>417</v>
      </c>
      <c r="F1104" s="103" t="s">
        <v>417</v>
      </c>
      <c r="G1104" s="103" t="s">
        <v>168</v>
      </c>
      <c r="H1104" s="103" t="s">
        <v>377</v>
      </c>
      <c r="I1104" s="103" t="s">
        <v>92</v>
      </c>
      <c r="J1104" s="215">
        <v>50634.55</v>
      </c>
      <c r="K1104" s="216" t="s">
        <v>88</v>
      </c>
    </row>
    <row r="1105" spans="1:11" x14ac:dyDescent="0.25">
      <c r="A1105" s="103" t="s">
        <v>830</v>
      </c>
      <c r="B1105" s="103" t="s">
        <v>88</v>
      </c>
      <c r="C1105" s="103" t="s">
        <v>89</v>
      </c>
      <c r="D1105" s="103" t="s">
        <v>416</v>
      </c>
      <c r="E1105" s="103" t="s">
        <v>417</v>
      </c>
      <c r="F1105" s="103" t="s">
        <v>417</v>
      </c>
      <c r="G1105" s="103" t="s">
        <v>168</v>
      </c>
      <c r="H1105" s="103" t="s">
        <v>377</v>
      </c>
      <c r="I1105" s="103" t="s">
        <v>92</v>
      </c>
      <c r="J1105" s="215">
        <v>57793.82</v>
      </c>
      <c r="K1105" s="216" t="s">
        <v>88</v>
      </c>
    </row>
    <row r="1106" spans="1:11" x14ac:dyDescent="0.25">
      <c r="A1106" s="103" t="s">
        <v>828</v>
      </c>
      <c r="B1106" s="103" t="s">
        <v>88</v>
      </c>
      <c r="C1106" s="103" t="s">
        <v>89</v>
      </c>
      <c r="D1106" s="103" t="s">
        <v>416</v>
      </c>
      <c r="E1106" s="103" t="s">
        <v>417</v>
      </c>
      <c r="F1106" s="103" t="s">
        <v>417</v>
      </c>
      <c r="G1106" s="103" t="s">
        <v>168</v>
      </c>
      <c r="H1106" s="103" t="s">
        <v>377</v>
      </c>
      <c r="I1106" s="103" t="s">
        <v>92</v>
      </c>
      <c r="J1106" s="215">
        <v>55525.38</v>
      </c>
      <c r="K1106" s="216" t="s">
        <v>88</v>
      </c>
    </row>
    <row r="1107" spans="1:11" x14ac:dyDescent="0.25">
      <c r="A1107" s="103" t="s">
        <v>828</v>
      </c>
      <c r="B1107" s="103" t="s">
        <v>88</v>
      </c>
      <c r="C1107" s="103" t="s">
        <v>89</v>
      </c>
      <c r="D1107" s="103" t="s">
        <v>416</v>
      </c>
      <c r="E1107" s="111"/>
      <c r="F1107" s="103" t="s">
        <v>417</v>
      </c>
      <c r="G1107" s="103" t="s">
        <v>168</v>
      </c>
      <c r="H1107" s="103" t="s">
        <v>377</v>
      </c>
      <c r="I1107" s="103" t="s">
        <v>92</v>
      </c>
      <c r="J1107" s="215">
        <v>-30.43</v>
      </c>
      <c r="K1107" s="216" t="s">
        <v>88</v>
      </c>
    </row>
    <row r="1108" spans="1:11" x14ac:dyDescent="0.25">
      <c r="A1108" s="103" t="s">
        <v>829</v>
      </c>
      <c r="B1108" s="103" t="s">
        <v>88</v>
      </c>
      <c r="C1108" s="103" t="s">
        <v>89</v>
      </c>
      <c r="D1108" s="103" t="s">
        <v>416</v>
      </c>
      <c r="E1108" s="103" t="s">
        <v>417</v>
      </c>
      <c r="F1108" s="103" t="s">
        <v>417</v>
      </c>
      <c r="G1108" s="103" t="s">
        <v>168</v>
      </c>
      <c r="H1108" s="103" t="s">
        <v>377</v>
      </c>
      <c r="I1108" s="103" t="s">
        <v>92</v>
      </c>
      <c r="J1108" s="215">
        <v>55712.78</v>
      </c>
      <c r="K1108" s="216" t="s">
        <v>88</v>
      </c>
    </row>
    <row r="1109" spans="1:11" x14ac:dyDescent="0.25">
      <c r="A1109" s="103" t="s">
        <v>825</v>
      </c>
      <c r="B1109" s="103" t="s">
        <v>88</v>
      </c>
      <c r="C1109" s="103" t="s">
        <v>89</v>
      </c>
      <c r="D1109" s="103" t="s">
        <v>416</v>
      </c>
      <c r="E1109" s="103" t="s">
        <v>417</v>
      </c>
      <c r="F1109" s="103" t="s">
        <v>417</v>
      </c>
      <c r="G1109" s="103" t="s">
        <v>168</v>
      </c>
      <c r="H1109" s="103" t="s">
        <v>377</v>
      </c>
      <c r="I1109" s="103" t="s">
        <v>92</v>
      </c>
      <c r="J1109" s="215">
        <v>80550.850000000006</v>
      </c>
      <c r="K1109" s="216" t="s">
        <v>88</v>
      </c>
    </row>
    <row r="1110" spans="1:11" x14ac:dyDescent="0.25">
      <c r="A1110" s="103" t="s">
        <v>826</v>
      </c>
      <c r="B1110" s="103" t="s">
        <v>88</v>
      </c>
      <c r="C1110" s="103" t="s">
        <v>89</v>
      </c>
      <c r="D1110" s="103" t="s">
        <v>416</v>
      </c>
      <c r="E1110" s="103" t="s">
        <v>417</v>
      </c>
      <c r="F1110" s="103" t="s">
        <v>417</v>
      </c>
      <c r="G1110" s="103" t="s">
        <v>168</v>
      </c>
      <c r="H1110" s="103" t="s">
        <v>377</v>
      </c>
      <c r="I1110" s="103" t="s">
        <v>92</v>
      </c>
      <c r="J1110" s="215">
        <v>49528.63</v>
      </c>
      <c r="K1110" s="216" t="s">
        <v>88</v>
      </c>
    </row>
    <row r="1111" spans="1:11" x14ac:dyDescent="0.25">
      <c r="A1111" s="103" t="s">
        <v>827</v>
      </c>
      <c r="B1111" s="103" t="s">
        <v>88</v>
      </c>
      <c r="C1111" s="103" t="s">
        <v>89</v>
      </c>
      <c r="D1111" s="103" t="s">
        <v>416</v>
      </c>
      <c r="E1111" s="103" t="s">
        <v>417</v>
      </c>
      <c r="F1111" s="103" t="s">
        <v>417</v>
      </c>
      <c r="G1111" s="103" t="s">
        <v>133</v>
      </c>
      <c r="H1111" s="103" t="s">
        <v>378</v>
      </c>
      <c r="I1111" s="103" t="s">
        <v>92</v>
      </c>
      <c r="J1111" s="215">
        <v>20546.86</v>
      </c>
      <c r="K1111" s="216" t="s">
        <v>88</v>
      </c>
    </row>
    <row r="1112" spans="1:11" x14ac:dyDescent="0.25">
      <c r="A1112" s="103" t="s">
        <v>830</v>
      </c>
      <c r="B1112" s="103" t="s">
        <v>88</v>
      </c>
      <c r="C1112" s="103" t="s">
        <v>89</v>
      </c>
      <c r="D1112" s="103" t="s">
        <v>416</v>
      </c>
      <c r="E1112" s="103" t="s">
        <v>417</v>
      </c>
      <c r="F1112" s="103" t="s">
        <v>417</v>
      </c>
      <c r="G1112" s="103" t="s">
        <v>133</v>
      </c>
      <c r="H1112" s="103" t="s">
        <v>378</v>
      </c>
      <c r="I1112" s="103" t="s">
        <v>92</v>
      </c>
      <c r="J1112" s="215">
        <v>22197.78</v>
      </c>
      <c r="K1112" s="216" t="s">
        <v>88</v>
      </c>
    </row>
    <row r="1113" spans="1:11" x14ac:dyDescent="0.25">
      <c r="A1113" s="103" t="s">
        <v>828</v>
      </c>
      <c r="B1113" s="103" t="s">
        <v>88</v>
      </c>
      <c r="C1113" s="103" t="s">
        <v>89</v>
      </c>
      <c r="D1113" s="103" t="s">
        <v>416</v>
      </c>
      <c r="E1113" s="103" t="s">
        <v>417</v>
      </c>
      <c r="F1113" s="103" t="s">
        <v>417</v>
      </c>
      <c r="G1113" s="103" t="s">
        <v>133</v>
      </c>
      <c r="H1113" s="103" t="s">
        <v>378</v>
      </c>
      <c r="I1113" s="103" t="s">
        <v>92</v>
      </c>
      <c r="J1113" s="215">
        <v>22239.96</v>
      </c>
      <c r="K1113" s="216" t="s">
        <v>88</v>
      </c>
    </row>
    <row r="1114" spans="1:11" x14ac:dyDescent="0.25">
      <c r="A1114" s="103" t="s">
        <v>829</v>
      </c>
      <c r="B1114" s="103" t="s">
        <v>88</v>
      </c>
      <c r="C1114" s="103" t="s">
        <v>89</v>
      </c>
      <c r="D1114" s="103" t="s">
        <v>416</v>
      </c>
      <c r="E1114" s="103" t="s">
        <v>417</v>
      </c>
      <c r="F1114" s="103" t="s">
        <v>417</v>
      </c>
      <c r="G1114" s="103" t="s">
        <v>133</v>
      </c>
      <c r="H1114" s="103" t="s">
        <v>378</v>
      </c>
      <c r="I1114" s="103" t="s">
        <v>92</v>
      </c>
      <c r="J1114" s="215">
        <v>18704.009999999998</v>
      </c>
      <c r="K1114" s="216" t="s">
        <v>88</v>
      </c>
    </row>
    <row r="1115" spans="1:11" x14ac:dyDescent="0.25">
      <c r="A1115" s="103" t="s">
        <v>825</v>
      </c>
      <c r="B1115" s="103" t="s">
        <v>88</v>
      </c>
      <c r="C1115" s="103" t="s">
        <v>89</v>
      </c>
      <c r="D1115" s="103" t="s">
        <v>416</v>
      </c>
      <c r="E1115" s="103" t="s">
        <v>417</v>
      </c>
      <c r="F1115" s="103" t="s">
        <v>417</v>
      </c>
      <c r="G1115" s="103" t="s">
        <v>133</v>
      </c>
      <c r="H1115" s="103" t="s">
        <v>378</v>
      </c>
      <c r="I1115" s="103" t="s">
        <v>92</v>
      </c>
      <c r="J1115" s="215">
        <v>40387.21</v>
      </c>
      <c r="K1115" s="216" t="s">
        <v>88</v>
      </c>
    </row>
    <row r="1116" spans="1:11" x14ac:dyDescent="0.25">
      <c r="A1116" s="103" t="s">
        <v>826</v>
      </c>
      <c r="B1116" s="103" t="s">
        <v>88</v>
      </c>
      <c r="C1116" s="103" t="s">
        <v>89</v>
      </c>
      <c r="D1116" s="103" t="s">
        <v>416</v>
      </c>
      <c r="E1116" s="103" t="s">
        <v>417</v>
      </c>
      <c r="F1116" s="103" t="s">
        <v>417</v>
      </c>
      <c r="G1116" s="103" t="s">
        <v>133</v>
      </c>
      <c r="H1116" s="103" t="s">
        <v>378</v>
      </c>
      <c r="I1116" s="103" t="s">
        <v>92</v>
      </c>
      <c r="J1116" s="215">
        <v>19691.080000000002</v>
      </c>
      <c r="K1116" s="216" t="s">
        <v>88</v>
      </c>
    </row>
    <row r="1117" spans="1:11" x14ac:dyDescent="0.25">
      <c r="A1117" s="103" t="s">
        <v>827</v>
      </c>
      <c r="B1117" s="103" t="s">
        <v>88</v>
      </c>
      <c r="C1117" s="103" t="s">
        <v>89</v>
      </c>
      <c r="D1117" s="103" t="s">
        <v>416</v>
      </c>
      <c r="E1117" s="103" t="s">
        <v>417</v>
      </c>
      <c r="F1117" s="103" t="s">
        <v>417</v>
      </c>
      <c r="G1117" s="103" t="s">
        <v>132</v>
      </c>
      <c r="H1117" s="103" t="s">
        <v>379</v>
      </c>
      <c r="I1117" s="103" t="s">
        <v>92</v>
      </c>
      <c r="J1117" s="215">
        <v>70955.63</v>
      </c>
      <c r="K1117" s="216" t="s">
        <v>88</v>
      </c>
    </row>
    <row r="1118" spans="1:11" x14ac:dyDescent="0.25">
      <c r="A1118" s="103" t="s">
        <v>830</v>
      </c>
      <c r="B1118" s="103" t="s">
        <v>88</v>
      </c>
      <c r="C1118" s="103" t="s">
        <v>89</v>
      </c>
      <c r="D1118" s="103" t="s">
        <v>416</v>
      </c>
      <c r="E1118" s="103" t="s">
        <v>417</v>
      </c>
      <c r="F1118" s="103" t="s">
        <v>417</v>
      </c>
      <c r="G1118" s="103" t="s">
        <v>132</v>
      </c>
      <c r="H1118" s="103" t="s">
        <v>379</v>
      </c>
      <c r="I1118" s="103" t="s">
        <v>92</v>
      </c>
      <c r="J1118" s="215">
        <v>54932.89</v>
      </c>
      <c r="K1118" s="216" t="s">
        <v>88</v>
      </c>
    </row>
    <row r="1119" spans="1:11" x14ac:dyDescent="0.25">
      <c r="A1119" s="103" t="s">
        <v>828</v>
      </c>
      <c r="B1119" s="103" t="s">
        <v>88</v>
      </c>
      <c r="C1119" s="103" t="s">
        <v>89</v>
      </c>
      <c r="D1119" s="103" t="s">
        <v>416</v>
      </c>
      <c r="E1119" s="103" t="s">
        <v>417</v>
      </c>
      <c r="F1119" s="103" t="s">
        <v>417</v>
      </c>
      <c r="G1119" s="103" t="s">
        <v>132</v>
      </c>
      <c r="H1119" s="103" t="s">
        <v>379</v>
      </c>
      <c r="I1119" s="103" t="s">
        <v>92</v>
      </c>
      <c r="J1119" s="215">
        <v>60201</v>
      </c>
      <c r="K1119" s="216" t="s">
        <v>88</v>
      </c>
    </row>
    <row r="1120" spans="1:11" x14ac:dyDescent="0.25">
      <c r="A1120" s="103" t="s">
        <v>829</v>
      </c>
      <c r="B1120" s="103" t="s">
        <v>88</v>
      </c>
      <c r="C1120" s="103" t="s">
        <v>89</v>
      </c>
      <c r="D1120" s="103" t="s">
        <v>416</v>
      </c>
      <c r="E1120" s="103" t="s">
        <v>417</v>
      </c>
      <c r="F1120" s="103" t="s">
        <v>417</v>
      </c>
      <c r="G1120" s="103" t="s">
        <v>132</v>
      </c>
      <c r="H1120" s="103" t="s">
        <v>379</v>
      </c>
      <c r="I1120" s="103" t="s">
        <v>92</v>
      </c>
      <c r="J1120" s="215">
        <v>55240.92</v>
      </c>
      <c r="K1120" s="216" t="s">
        <v>88</v>
      </c>
    </row>
    <row r="1121" spans="1:11" x14ac:dyDescent="0.25">
      <c r="A1121" s="103" t="s">
        <v>825</v>
      </c>
      <c r="B1121" s="103" t="s">
        <v>88</v>
      </c>
      <c r="C1121" s="103" t="s">
        <v>89</v>
      </c>
      <c r="D1121" s="103" t="s">
        <v>416</v>
      </c>
      <c r="E1121" s="103" t="s">
        <v>417</v>
      </c>
      <c r="F1121" s="103" t="s">
        <v>417</v>
      </c>
      <c r="G1121" s="103" t="s">
        <v>132</v>
      </c>
      <c r="H1121" s="103" t="s">
        <v>379</v>
      </c>
      <c r="I1121" s="103" t="s">
        <v>92</v>
      </c>
      <c r="J1121" s="215">
        <v>88737.26</v>
      </c>
      <c r="K1121" s="216" t="s">
        <v>88</v>
      </c>
    </row>
    <row r="1122" spans="1:11" x14ac:dyDescent="0.25">
      <c r="A1122" s="103" t="s">
        <v>826</v>
      </c>
      <c r="B1122" s="103" t="s">
        <v>88</v>
      </c>
      <c r="C1122" s="103" t="s">
        <v>89</v>
      </c>
      <c r="D1122" s="103" t="s">
        <v>416</v>
      </c>
      <c r="E1122" s="103" t="s">
        <v>417</v>
      </c>
      <c r="F1122" s="103" t="s">
        <v>417</v>
      </c>
      <c r="G1122" s="103" t="s">
        <v>132</v>
      </c>
      <c r="H1122" s="103" t="s">
        <v>379</v>
      </c>
      <c r="I1122" s="103" t="s">
        <v>92</v>
      </c>
      <c r="J1122" s="215">
        <v>64066.16</v>
      </c>
      <c r="K1122" s="216" t="s">
        <v>88</v>
      </c>
    </row>
    <row r="1123" spans="1:11" x14ac:dyDescent="0.25">
      <c r="A1123" s="103" t="s">
        <v>827</v>
      </c>
      <c r="B1123" s="103" t="s">
        <v>88</v>
      </c>
      <c r="C1123" s="103" t="s">
        <v>89</v>
      </c>
      <c r="D1123" s="103" t="s">
        <v>416</v>
      </c>
      <c r="E1123" s="103" t="s">
        <v>417</v>
      </c>
      <c r="F1123" s="103" t="s">
        <v>417</v>
      </c>
      <c r="G1123" s="103" t="s">
        <v>169</v>
      </c>
      <c r="H1123" s="103" t="s">
        <v>380</v>
      </c>
      <c r="I1123" s="103" t="s">
        <v>92</v>
      </c>
      <c r="J1123" s="215">
        <v>3753.46</v>
      </c>
      <c r="K1123" s="216" t="s">
        <v>88</v>
      </c>
    </row>
    <row r="1124" spans="1:11" x14ac:dyDescent="0.25">
      <c r="A1124" s="103" t="s">
        <v>830</v>
      </c>
      <c r="B1124" s="103" t="s">
        <v>88</v>
      </c>
      <c r="C1124" s="103" t="s">
        <v>89</v>
      </c>
      <c r="D1124" s="103" t="s">
        <v>416</v>
      </c>
      <c r="E1124" s="103" t="s">
        <v>417</v>
      </c>
      <c r="F1124" s="103" t="s">
        <v>417</v>
      </c>
      <c r="G1124" s="103" t="s">
        <v>169</v>
      </c>
      <c r="H1124" s="103" t="s">
        <v>380</v>
      </c>
      <c r="I1124" s="103" t="s">
        <v>92</v>
      </c>
      <c r="J1124" s="215">
        <v>3786.73</v>
      </c>
      <c r="K1124" s="216" t="s">
        <v>88</v>
      </c>
    </row>
    <row r="1125" spans="1:11" x14ac:dyDescent="0.25">
      <c r="A1125" s="103" t="s">
        <v>828</v>
      </c>
      <c r="B1125" s="103" t="s">
        <v>88</v>
      </c>
      <c r="C1125" s="103" t="s">
        <v>89</v>
      </c>
      <c r="D1125" s="103" t="s">
        <v>416</v>
      </c>
      <c r="E1125" s="103" t="s">
        <v>417</v>
      </c>
      <c r="F1125" s="103" t="s">
        <v>417</v>
      </c>
      <c r="G1125" s="103" t="s">
        <v>169</v>
      </c>
      <c r="H1125" s="103" t="s">
        <v>380</v>
      </c>
      <c r="I1125" s="103" t="s">
        <v>92</v>
      </c>
      <c r="J1125" s="215">
        <v>6359.05</v>
      </c>
      <c r="K1125" s="216" t="s">
        <v>88</v>
      </c>
    </row>
    <row r="1126" spans="1:11" x14ac:dyDescent="0.25">
      <c r="A1126" s="103" t="s">
        <v>829</v>
      </c>
      <c r="B1126" s="103" t="s">
        <v>88</v>
      </c>
      <c r="C1126" s="103" t="s">
        <v>89</v>
      </c>
      <c r="D1126" s="103" t="s">
        <v>416</v>
      </c>
      <c r="E1126" s="103" t="s">
        <v>417</v>
      </c>
      <c r="F1126" s="103" t="s">
        <v>417</v>
      </c>
      <c r="G1126" s="103" t="s">
        <v>169</v>
      </c>
      <c r="H1126" s="103" t="s">
        <v>380</v>
      </c>
      <c r="I1126" s="103" t="s">
        <v>92</v>
      </c>
      <c r="J1126" s="215">
        <v>3831.84</v>
      </c>
      <c r="K1126" s="216" t="s">
        <v>88</v>
      </c>
    </row>
    <row r="1127" spans="1:11" x14ac:dyDescent="0.25">
      <c r="A1127" s="103" t="s">
        <v>825</v>
      </c>
      <c r="B1127" s="103" t="s">
        <v>88</v>
      </c>
      <c r="C1127" s="103" t="s">
        <v>89</v>
      </c>
      <c r="D1127" s="103" t="s">
        <v>416</v>
      </c>
      <c r="E1127" s="103" t="s">
        <v>417</v>
      </c>
      <c r="F1127" s="103" t="s">
        <v>417</v>
      </c>
      <c r="G1127" s="103" t="s">
        <v>169</v>
      </c>
      <c r="H1127" s="103" t="s">
        <v>380</v>
      </c>
      <c r="I1127" s="103" t="s">
        <v>92</v>
      </c>
      <c r="J1127" s="215">
        <v>6233.19</v>
      </c>
      <c r="K1127" s="216" t="s">
        <v>88</v>
      </c>
    </row>
    <row r="1128" spans="1:11" x14ac:dyDescent="0.25">
      <c r="A1128" s="103" t="s">
        <v>826</v>
      </c>
      <c r="B1128" s="103" t="s">
        <v>88</v>
      </c>
      <c r="C1128" s="103" t="s">
        <v>89</v>
      </c>
      <c r="D1128" s="103" t="s">
        <v>416</v>
      </c>
      <c r="E1128" s="103" t="s">
        <v>417</v>
      </c>
      <c r="F1128" s="103" t="s">
        <v>417</v>
      </c>
      <c r="G1128" s="103" t="s">
        <v>169</v>
      </c>
      <c r="H1128" s="103" t="s">
        <v>380</v>
      </c>
      <c r="I1128" s="103" t="s">
        <v>92</v>
      </c>
      <c r="J1128" s="215">
        <v>3679</v>
      </c>
      <c r="K1128" s="216" t="s">
        <v>88</v>
      </c>
    </row>
    <row r="1129" spans="1:11" x14ac:dyDescent="0.25">
      <c r="A1129" s="103" t="s">
        <v>827</v>
      </c>
      <c r="B1129" s="103" t="s">
        <v>88</v>
      </c>
      <c r="C1129" s="103" t="s">
        <v>89</v>
      </c>
      <c r="D1129" s="103" t="s">
        <v>416</v>
      </c>
      <c r="E1129" s="103" t="s">
        <v>417</v>
      </c>
      <c r="F1129" s="103" t="s">
        <v>417</v>
      </c>
      <c r="G1129" s="103" t="s">
        <v>130</v>
      </c>
      <c r="H1129" s="103" t="s">
        <v>381</v>
      </c>
      <c r="I1129" s="103" t="s">
        <v>92</v>
      </c>
      <c r="J1129" s="215">
        <v>18578.89</v>
      </c>
      <c r="K1129" s="216" t="s">
        <v>88</v>
      </c>
    </row>
    <row r="1130" spans="1:11" x14ac:dyDescent="0.25">
      <c r="A1130" s="103" t="s">
        <v>830</v>
      </c>
      <c r="B1130" s="103" t="s">
        <v>88</v>
      </c>
      <c r="C1130" s="103" t="s">
        <v>89</v>
      </c>
      <c r="D1130" s="103" t="s">
        <v>416</v>
      </c>
      <c r="E1130" s="103" t="s">
        <v>417</v>
      </c>
      <c r="F1130" s="103" t="s">
        <v>417</v>
      </c>
      <c r="G1130" s="103" t="s">
        <v>130</v>
      </c>
      <c r="H1130" s="103" t="s">
        <v>381</v>
      </c>
      <c r="I1130" s="103" t="s">
        <v>92</v>
      </c>
      <c r="J1130" s="215">
        <v>19972.93</v>
      </c>
      <c r="K1130" s="216" t="s">
        <v>88</v>
      </c>
    </row>
    <row r="1131" spans="1:11" x14ac:dyDescent="0.25">
      <c r="A1131" s="103" t="s">
        <v>828</v>
      </c>
      <c r="B1131" s="103" t="s">
        <v>88</v>
      </c>
      <c r="C1131" s="103" t="s">
        <v>89</v>
      </c>
      <c r="D1131" s="103" t="s">
        <v>416</v>
      </c>
      <c r="E1131" s="103" t="s">
        <v>417</v>
      </c>
      <c r="F1131" s="103" t="s">
        <v>417</v>
      </c>
      <c r="G1131" s="103" t="s">
        <v>130</v>
      </c>
      <c r="H1131" s="103" t="s">
        <v>381</v>
      </c>
      <c r="I1131" s="103" t="s">
        <v>92</v>
      </c>
      <c r="J1131" s="215">
        <v>20285.68</v>
      </c>
      <c r="K1131" s="216" t="s">
        <v>88</v>
      </c>
    </row>
    <row r="1132" spans="1:11" x14ac:dyDescent="0.25">
      <c r="A1132" s="103" t="s">
        <v>829</v>
      </c>
      <c r="B1132" s="103" t="s">
        <v>88</v>
      </c>
      <c r="C1132" s="103" t="s">
        <v>89</v>
      </c>
      <c r="D1132" s="103" t="s">
        <v>416</v>
      </c>
      <c r="E1132" s="103" t="s">
        <v>417</v>
      </c>
      <c r="F1132" s="103" t="s">
        <v>417</v>
      </c>
      <c r="G1132" s="103" t="s">
        <v>130</v>
      </c>
      <c r="H1132" s="103" t="s">
        <v>381</v>
      </c>
      <c r="I1132" s="103" t="s">
        <v>92</v>
      </c>
      <c r="J1132" s="215">
        <v>22024.86</v>
      </c>
      <c r="K1132" s="216" t="s">
        <v>88</v>
      </c>
    </row>
    <row r="1133" spans="1:11" x14ac:dyDescent="0.25">
      <c r="A1133" s="103" t="s">
        <v>825</v>
      </c>
      <c r="B1133" s="103" t="s">
        <v>88</v>
      </c>
      <c r="C1133" s="103" t="s">
        <v>89</v>
      </c>
      <c r="D1133" s="103" t="s">
        <v>416</v>
      </c>
      <c r="E1133" s="103" t="s">
        <v>417</v>
      </c>
      <c r="F1133" s="103" t="s">
        <v>417</v>
      </c>
      <c r="G1133" s="103" t="s">
        <v>130</v>
      </c>
      <c r="H1133" s="103" t="s">
        <v>381</v>
      </c>
      <c r="I1133" s="103" t="s">
        <v>92</v>
      </c>
      <c r="J1133" s="215">
        <v>28386.61</v>
      </c>
      <c r="K1133" s="216" t="s">
        <v>88</v>
      </c>
    </row>
    <row r="1134" spans="1:11" x14ac:dyDescent="0.25">
      <c r="A1134" s="103" t="s">
        <v>826</v>
      </c>
      <c r="B1134" s="103" t="s">
        <v>88</v>
      </c>
      <c r="C1134" s="103" t="s">
        <v>89</v>
      </c>
      <c r="D1134" s="103" t="s">
        <v>416</v>
      </c>
      <c r="E1134" s="103" t="s">
        <v>417</v>
      </c>
      <c r="F1134" s="103" t="s">
        <v>417</v>
      </c>
      <c r="G1134" s="103" t="s">
        <v>130</v>
      </c>
      <c r="H1134" s="103" t="s">
        <v>381</v>
      </c>
      <c r="I1134" s="103" t="s">
        <v>92</v>
      </c>
      <c r="J1134" s="215">
        <v>14288.44</v>
      </c>
      <c r="K1134" s="216" t="s">
        <v>88</v>
      </c>
    </row>
    <row r="1135" spans="1:11" x14ac:dyDescent="0.25">
      <c r="A1135" s="103" t="s">
        <v>827</v>
      </c>
      <c r="B1135" s="103" t="s">
        <v>88</v>
      </c>
      <c r="C1135" s="103" t="s">
        <v>89</v>
      </c>
      <c r="D1135" s="103" t="s">
        <v>416</v>
      </c>
      <c r="E1135" s="103" t="s">
        <v>417</v>
      </c>
      <c r="F1135" s="103" t="s">
        <v>417</v>
      </c>
      <c r="G1135" s="103" t="s">
        <v>129</v>
      </c>
      <c r="H1135" s="103" t="s">
        <v>382</v>
      </c>
      <c r="I1135" s="103" t="s">
        <v>92</v>
      </c>
      <c r="J1135" s="215">
        <v>56626.75</v>
      </c>
      <c r="K1135" s="216" t="s">
        <v>88</v>
      </c>
    </row>
    <row r="1136" spans="1:11" x14ac:dyDescent="0.25">
      <c r="A1136" s="103" t="s">
        <v>830</v>
      </c>
      <c r="B1136" s="103" t="s">
        <v>88</v>
      </c>
      <c r="C1136" s="103" t="s">
        <v>89</v>
      </c>
      <c r="D1136" s="103" t="s">
        <v>416</v>
      </c>
      <c r="E1136" s="103" t="s">
        <v>417</v>
      </c>
      <c r="F1136" s="103" t="s">
        <v>417</v>
      </c>
      <c r="G1136" s="103" t="s">
        <v>129</v>
      </c>
      <c r="H1136" s="103" t="s">
        <v>382</v>
      </c>
      <c r="I1136" s="103" t="s">
        <v>92</v>
      </c>
      <c r="J1136" s="215">
        <v>38535.57</v>
      </c>
      <c r="K1136" s="216" t="s">
        <v>88</v>
      </c>
    </row>
    <row r="1137" spans="1:11" x14ac:dyDescent="0.25">
      <c r="A1137" s="103" t="s">
        <v>828</v>
      </c>
      <c r="B1137" s="103" t="s">
        <v>88</v>
      </c>
      <c r="C1137" s="103" t="s">
        <v>89</v>
      </c>
      <c r="D1137" s="103" t="s">
        <v>416</v>
      </c>
      <c r="E1137" s="103" t="s">
        <v>417</v>
      </c>
      <c r="F1137" s="103" t="s">
        <v>417</v>
      </c>
      <c r="G1137" s="103" t="s">
        <v>129</v>
      </c>
      <c r="H1137" s="103" t="s">
        <v>382</v>
      </c>
      <c r="I1137" s="103" t="s">
        <v>92</v>
      </c>
      <c r="J1137" s="215">
        <v>51778.82</v>
      </c>
      <c r="K1137" s="216" t="s">
        <v>88</v>
      </c>
    </row>
    <row r="1138" spans="1:11" x14ac:dyDescent="0.25">
      <c r="A1138" s="103" t="s">
        <v>829</v>
      </c>
      <c r="B1138" s="103" t="s">
        <v>88</v>
      </c>
      <c r="C1138" s="103" t="s">
        <v>89</v>
      </c>
      <c r="D1138" s="103" t="s">
        <v>416</v>
      </c>
      <c r="E1138" s="103" t="s">
        <v>417</v>
      </c>
      <c r="F1138" s="103" t="s">
        <v>417</v>
      </c>
      <c r="G1138" s="103" t="s">
        <v>129</v>
      </c>
      <c r="H1138" s="103" t="s">
        <v>382</v>
      </c>
      <c r="I1138" s="103" t="s">
        <v>92</v>
      </c>
      <c r="J1138" s="215">
        <v>47680.37</v>
      </c>
      <c r="K1138" s="216" t="s">
        <v>88</v>
      </c>
    </row>
    <row r="1139" spans="1:11" x14ac:dyDescent="0.25">
      <c r="A1139" s="103" t="s">
        <v>825</v>
      </c>
      <c r="B1139" s="103" t="s">
        <v>88</v>
      </c>
      <c r="C1139" s="103" t="s">
        <v>89</v>
      </c>
      <c r="D1139" s="103" t="s">
        <v>416</v>
      </c>
      <c r="E1139" s="103" t="s">
        <v>417</v>
      </c>
      <c r="F1139" s="103" t="s">
        <v>417</v>
      </c>
      <c r="G1139" s="103" t="s">
        <v>129</v>
      </c>
      <c r="H1139" s="103" t="s">
        <v>382</v>
      </c>
      <c r="I1139" s="103" t="s">
        <v>92</v>
      </c>
      <c r="J1139" s="215">
        <v>77955.47</v>
      </c>
      <c r="K1139" s="216" t="s">
        <v>88</v>
      </c>
    </row>
    <row r="1140" spans="1:11" x14ac:dyDescent="0.25">
      <c r="A1140" s="103" t="s">
        <v>826</v>
      </c>
      <c r="B1140" s="103" t="s">
        <v>88</v>
      </c>
      <c r="C1140" s="103" t="s">
        <v>89</v>
      </c>
      <c r="D1140" s="103" t="s">
        <v>416</v>
      </c>
      <c r="E1140" s="103" t="s">
        <v>417</v>
      </c>
      <c r="F1140" s="103" t="s">
        <v>417</v>
      </c>
      <c r="G1140" s="103" t="s">
        <v>129</v>
      </c>
      <c r="H1140" s="103" t="s">
        <v>382</v>
      </c>
      <c r="I1140" s="103" t="s">
        <v>92</v>
      </c>
      <c r="J1140" s="215">
        <v>46368.85</v>
      </c>
      <c r="K1140" s="216" t="s">
        <v>88</v>
      </c>
    </row>
    <row r="1141" spans="1:11" x14ac:dyDescent="0.25">
      <c r="A1141" s="103" t="s">
        <v>826</v>
      </c>
      <c r="B1141" s="103" t="s">
        <v>88</v>
      </c>
      <c r="C1141" s="103" t="s">
        <v>89</v>
      </c>
      <c r="D1141" s="103" t="s">
        <v>416</v>
      </c>
      <c r="E1141" s="103" t="s">
        <v>417</v>
      </c>
      <c r="F1141" s="103" t="s">
        <v>417</v>
      </c>
      <c r="G1141" s="103" t="s">
        <v>165</v>
      </c>
      <c r="H1141" s="103" t="s">
        <v>383</v>
      </c>
      <c r="I1141" s="103" t="s">
        <v>92</v>
      </c>
      <c r="J1141" s="215">
        <v>629.92999999999995</v>
      </c>
      <c r="K1141" s="216" t="s">
        <v>88</v>
      </c>
    </row>
    <row r="1142" spans="1:11" x14ac:dyDescent="0.25">
      <c r="A1142" s="103" t="s">
        <v>827</v>
      </c>
      <c r="B1142" s="103" t="s">
        <v>88</v>
      </c>
      <c r="C1142" s="103" t="s">
        <v>89</v>
      </c>
      <c r="D1142" s="103" t="s">
        <v>416</v>
      </c>
      <c r="E1142" s="103" t="s">
        <v>417</v>
      </c>
      <c r="F1142" s="103" t="s">
        <v>417</v>
      </c>
      <c r="G1142" s="103" t="s">
        <v>446</v>
      </c>
      <c r="H1142" s="103" t="s">
        <v>447</v>
      </c>
      <c r="I1142" s="103" t="s">
        <v>92</v>
      </c>
      <c r="J1142" s="215">
        <v>6689.27</v>
      </c>
      <c r="K1142" s="216" t="s">
        <v>88</v>
      </c>
    </row>
    <row r="1143" spans="1:11" x14ac:dyDescent="0.25">
      <c r="A1143" s="103" t="s">
        <v>830</v>
      </c>
      <c r="B1143" s="103" t="s">
        <v>88</v>
      </c>
      <c r="C1143" s="103" t="s">
        <v>89</v>
      </c>
      <c r="D1143" s="103" t="s">
        <v>416</v>
      </c>
      <c r="E1143" s="103" t="s">
        <v>417</v>
      </c>
      <c r="F1143" s="103" t="s">
        <v>417</v>
      </c>
      <c r="G1143" s="103" t="s">
        <v>446</v>
      </c>
      <c r="H1143" s="103" t="s">
        <v>447</v>
      </c>
      <c r="I1143" s="103" t="s">
        <v>92</v>
      </c>
      <c r="J1143" s="215">
        <v>2395.2199999999998</v>
      </c>
      <c r="K1143" s="216" t="s">
        <v>88</v>
      </c>
    </row>
    <row r="1144" spans="1:11" x14ac:dyDescent="0.25">
      <c r="A1144" s="103" t="s">
        <v>828</v>
      </c>
      <c r="B1144" s="103" t="s">
        <v>88</v>
      </c>
      <c r="C1144" s="103" t="s">
        <v>89</v>
      </c>
      <c r="D1144" s="103" t="s">
        <v>416</v>
      </c>
      <c r="E1144" s="103" t="s">
        <v>417</v>
      </c>
      <c r="F1144" s="103" t="s">
        <v>417</v>
      </c>
      <c r="G1144" s="103" t="s">
        <v>446</v>
      </c>
      <c r="H1144" s="103" t="s">
        <v>447</v>
      </c>
      <c r="I1144" s="103" t="s">
        <v>92</v>
      </c>
      <c r="J1144" s="215">
        <v>6224.63</v>
      </c>
      <c r="K1144" s="216" t="s">
        <v>88</v>
      </c>
    </row>
    <row r="1145" spans="1:11" x14ac:dyDescent="0.25">
      <c r="A1145" s="103" t="s">
        <v>829</v>
      </c>
      <c r="B1145" s="103" t="s">
        <v>88</v>
      </c>
      <c r="C1145" s="103" t="s">
        <v>89</v>
      </c>
      <c r="D1145" s="103" t="s">
        <v>416</v>
      </c>
      <c r="E1145" s="103" t="s">
        <v>417</v>
      </c>
      <c r="F1145" s="103" t="s">
        <v>417</v>
      </c>
      <c r="G1145" s="103" t="s">
        <v>446</v>
      </c>
      <c r="H1145" s="103" t="s">
        <v>447</v>
      </c>
      <c r="I1145" s="103" t="s">
        <v>92</v>
      </c>
      <c r="J1145" s="215">
        <v>2917.37</v>
      </c>
      <c r="K1145" s="216" t="s">
        <v>88</v>
      </c>
    </row>
    <row r="1146" spans="1:11" x14ac:dyDescent="0.25">
      <c r="A1146" s="103" t="s">
        <v>825</v>
      </c>
      <c r="B1146" s="103" t="s">
        <v>88</v>
      </c>
      <c r="C1146" s="103" t="s">
        <v>89</v>
      </c>
      <c r="D1146" s="103" t="s">
        <v>416</v>
      </c>
      <c r="E1146" s="103" t="s">
        <v>417</v>
      </c>
      <c r="F1146" s="103" t="s">
        <v>417</v>
      </c>
      <c r="G1146" s="103" t="s">
        <v>446</v>
      </c>
      <c r="H1146" s="103" t="s">
        <v>447</v>
      </c>
      <c r="I1146" s="103" t="s">
        <v>92</v>
      </c>
      <c r="J1146" s="215">
        <v>5174.08</v>
      </c>
      <c r="K1146" s="216" t="s">
        <v>88</v>
      </c>
    </row>
    <row r="1147" spans="1:11" x14ac:dyDescent="0.25">
      <c r="A1147" s="103" t="s">
        <v>826</v>
      </c>
      <c r="B1147" s="103" t="s">
        <v>88</v>
      </c>
      <c r="C1147" s="103" t="s">
        <v>89</v>
      </c>
      <c r="D1147" s="103" t="s">
        <v>416</v>
      </c>
      <c r="E1147" s="103" t="s">
        <v>417</v>
      </c>
      <c r="F1147" s="103" t="s">
        <v>417</v>
      </c>
      <c r="G1147" s="103" t="s">
        <v>446</v>
      </c>
      <c r="H1147" s="103" t="s">
        <v>447</v>
      </c>
      <c r="I1147" s="103" t="s">
        <v>92</v>
      </c>
      <c r="J1147" s="215">
        <v>3287.5</v>
      </c>
      <c r="K1147" s="216" t="s">
        <v>88</v>
      </c>
    </row>
    <row r="1148" spans="1:11" x14ac:dyDescent="0.25">
      <c r="A1148" s="103" t="s">
        <v>829</v>
      </c>
      <c r="B1148" s="103" t="s">
        <v>88</v>
      </c>
      <c r="C1148" s="103" t="s">
        <v>89</v>
      </c>
      <c r="D1148" s="103" t="s">
        <v>416</v>
      </c>
      <c r="E1148" s="103" t="s">
        <v>417</v>
      </c>
      <c r="F1148" s="103" t="s">
        <v>417</v>
      </c>
      <c r="G1148" s="103" t="s">
        <v>187</v>
      </c>
      <c r="H1148" s="103" t="s">
        <v>384</v>
      </c>
      <c r="I1148" s="103" t="s">
        <v>92</v>
      </c>
      <c r="J1148" s="215">
        <v>105.55</v>
      </c>
      <c r="K1148" s="216" t="s">
        <v>88</v>
      </c>
    </row>
    <row r="1149" spans="1:11" x14ac:dyDescent="0.25">
      <c r="A1149" s="103" t="s">
        <v>825</v>
      </c>
      <c r="B1149" s="103" t="s">
        <v>88</v>
      </c>
      <c r="C1149" s="103" t="s">
        <v>89</v>
      </c>
      <c r="D1149" s="103" t="s">
        <v>416</v>
      </c>
      <c r="E1149" s="103" t="s">
        <v>417</v>
      </c>
      <c r="F1149" s="103" t="s">
        <v>417</v>
      </c>
      <c r="G1149" s="103" t="s">
        <v>187</v>
      </c>
      <c r="H1149" s="103" t="s">
        <v>384</v>
      </c>
      <c r="I1149" s="103" t="s">
        <v>92</v>
      </c>
      <c r="J1149" s="215">
        <v>685.6</v>
      </c>
      <c r="K1149" s="216" t="s">
        <v>88</v>
      </c>
    </row>
    <row r="1150" spans="1:11" x14ac:dyDescent="0.25">
      <c r="A1150" s="103" t="s">
        <v>829</v>
      </c>
      <c r="B1150" s="103" t="s">
        <v>88</v>
      </c>
      <c r="C1150" s="103" t="s">
        <v>89</v>
      </c>
      <c r="D1150" s="103" t="s">
        <v>416</v>
      </c>
      <c r="E1150" s="103" t="s">
        <v>417</v>
      </c>
      <c r="F1150" s="103" t="s">
        <v>417</v>
      </c>
      <c r="G1150" s="103" t="s">
        <v>186</v>
      </c>
      <c r="H1150" s="103" t="s">
        <v>385</v>
      </c>
      <c r="I1150" s="103" t="s">
        <v>92</v>
      </c>
      <c r="J1150" s="215">
        <v>52.16</v>
      </c>
      <c r="K1150" s="216" t="s">
        <v>88</v>
      </c>
    </row>
    <row r="1151" spans="1:11" x14ac:dyDescent="0.25">
      <c r="A1151" s="103" t="s">
        <v>825</v>
      </c>
      <c r="B1151" s="103" t="s">
        <v>88</v>
      </c>
      <c r="C1151" s="103" t="s">
        <v>89</v>
      </c>
      <c r="D1151" s="103" t="s">
        <v>416</v>
      </c>
      <c r="E1151" s="103" t="s">
        <v>417</v>
      </c>
      <c r="F1151" s="103" t="s">
        <v>417</v>
      </c>
      <c r="G1151" s="103" t="s">
        <v>186</v>
      </c>
      <c r="H1151" s="103" t="s">
        <v>385</v>
      </c>
      <c r="I1151" s="103" t="s">
        <v>92</v>
      </c>
      <c r="J1151" s="215">
        <v>2196.52</v>
      </c>
      <c r="K1151" s="216" t="s">
        <v>88</v>
      </c>
    </row>
    <row r="1152" spans="1:11" x14ac:dyDescent="0.25">
      <c r="A1152" s="103" t="s">
        <v>830</v>
      </c>
      <c r="B1152" s="103" t="s">
        <v>88</v>
      </c>
      <c r="C1152" s="103" t="s">
        <v>89</v>
      </c>
      <c r="D1152" s="103" t="s">
        <v>416</v>
      </c>
      <c r="E1152" s="103" t="s">
        <v>417</v>
      </c>
      <c r="F1152" s="103" t="s">
        <v>417</v>
      </c>
      <c r="G1152" s="103" t="s">
        <v>751</v>
      </c>
      <c r="H1152" s="103" t="s">
        <v>812</v>
      </c>
      <c r="I1152" s="103" t="s">
        <v>92</v>
      </c>
      <c r="J1152" s="215">
        <v>45.02</v>
      </c>
      <c r="K1152" s="216" t="s">
        <v>88</v>
      </c>
    </row>
    <row r="1153" spans="1:11" x14ac:dyDescent="0.25">
      <c r="A1153" s="103" t="s">
        <v>828</v>
      </c>
      <c r="B1153" s="103" t="s">
        <v>88</v>
      </c>
      <c r="C1153" s="103" t="s">
        <v>89</v>
      </c>
      <c r="D1153" s="103" t="s">
        <v>416</v>
      </c>
      <c r="E1153" s="103" t="s">
        <v>417</v>
      </c>
      <c r="F1153" s="103" t="s">
        <v>417</v>
      </c>
      <c r="G1153" s="103" t="s">
        <v>751</v>
      </c>
      <c r="H1153" s="103" t="s">
        <v>812</v>
      </c>
      <c r="I1153" s="103" t="s">
        <v>92</v>
      </c>
      <c r="J1153" s="215">
        <v>49.2</v>
      </c>
      <c r="K1153" s="216" t="s">
        <v>88</v>
      </c>
    </row>
    <row r="1154" spans="1:11" x14ac:dyDescent="0.25">
      <c r="A1154" s="103" t="s">
        <v>825</v>
      </c>
      <c r="B1154" s="103" t="s">
        <v>88</v>
      </c>
      <c r="C1154" s="103" t="s">
        <v>89</v>
      </c>
      <c r="D1154" s="103" t="s">
        <v>416</v>
      </c>
      <c r="E1154" s="103" t="s">
        <v>417</v>
      </c>
      <c r="F1154" s="103" t="s">
        <v>417</v>
      </c>
      <c r="G1154" s="103" t="s">
        <v>751</v>
      </c>
      <c r="H1154" s="103" t="s">
        <v>812</v>
      </c>
      <c r="I1154" s="103" t="s">
        <v>92</v>
      </c>
      <c r="J1154" s="215">
        <v>24.6</v>
      </c>
      <c r="K1154" s="216" t="s">
        <v>88</v>
      </c>
    </row>
    <row r="1155" spans="1:11" x14ac:dyDescent="0.25">
      <c r="A1155" s="103" t="s">
        <v>827</v>
      </c>
      <c r="B1155" s="103" t="s">
        <v>88</v>
      </c>
      <c r="C1155" s="103" t="s">
        <v>89</v>
      </c>
      <c r="D1155" s="103" t="s">
        <v>416</v>
      </c>
      <c r="E1155" s="103" t="s">
        <v>417</v>
      </c>
      <c r="F1155" s="103" t="s">
        <v>417</v>
      </c>
      <c r="G1155" s="103" t="s">
        <v>128</v>
      </c>
      <c r="H1155" s="103" t="s">
        <v>386</v>
      </c>
      <c r="I1155" s="103" t="s">
        <v>92</v>
      </c>
      <c r="J1155" s="215">
        <v>9378.74</v>
      </c>
      <c r="K1155" s="216" t="s">
        <v>88</v>
      </c>
    </row>
    <row r="1156" spans="1:11" x14ac:dyDescent="0.25">
      <c r="A1156" s="103" t="s">
        <v>830</v>
      </c>
      <c r="B1156" s="103" t="s">
        <v>88</v>
      </c>
      <c r="C1156" s="103" t="s">
        <v>89</v>
      </c>
      <c r="D1156" s="103" t="s">
        <v>416</v>
      </c>
      <c r="E1156" s="103" t="s">
        <v>417</v>
      </c>
      <c r="F1156" s="103" t="s">
        <v>417</v>
      </c>
      <c r="G1156" s="103" t="s">
        <v>128</v>
      </c>
      <c r="H1156" s="103" t="s">
        <v>386</v>
      </c>
      <c r="I1156" s="103" t="s">
        <v>92</v>
      </c>
      <c r="J1156" s="215">
        <v>7593.58</v>
      </c>
      <c r="K1156" s="216" t="s">
        <v>88</v>
      </c>
    </row>
    <row r="1157" spans="1:11" x14ac:dyDescent="0.25">
      <c r="A1157" s="103" t="s">
        <v>828</v>
      </c>
      <c r="B1157" s="103" t="s">
        <v>88</v>
      </c>
      <c r="C1157" s="103" t="s">
        <v>89</v>
      </c>
      <c r="D1157" s="103" t="s">
        <v>416</v>
      </c>
      <c r="E1157" s="103" t="s">
        <v>417</v>
      </c>
      <c r="F1157" s="103" t="s">
        <v>417</v>
      </c>
      <c r="G1157" s="103" t="s">
        <v>128</v>
      </c>
      <c r="H1157" s="103" t="s">
        <v>386</v>
      </c>
      <c r="I1157" s="103" t="s">
        <v>92</v>
      </c>
      <c r="J1157" s="215">
        <v>9147.9</v>
      </c>
      <c r="K1157" s="216" t="s">
        <v>88</v>
      </c>
    </row>
    <row r="1158" spans="1:11" x14ac:dyDescent="0.25">
      <c r="A1158" s="103" t="s">
        <v>829</v>
      </c>
      <c r="B1158" s="103" t="s">
        <v>88</v>
      </c>
      <c r="C1158" s="103" t="s">
        <v>89</v>
      </c>
      <c r="D1158" s="103" t="s">
        <v>416</v>
      </c>
      <c r="E1158" s="103" t="s">
        <v>417</v>
      </c>
      <c r="F1158" s="103" t="s">
        <v>417</v>
      </c>
      <c r="G1158" s="103" t="s">
        <v>128</v>
      </c>
      <c r="H1158" s="103" t="s">
        <v>386</v>
      </c>
      <c r="I1158" s="103" t="s">
        <v>92</v>
      </c>
      <c r="J1158" s="215">
        <v>8220.16</v>
      </c>
      <c r="K1158" s="216" t="s">
        <v>88</v>
      </c>
    </row>
    <row r="1159" spans="1:11" x14ac:dyDescent="0.25">
      <c r="A1159" s="103" t="s">
        <v>825</v>
      </c>
      <c r="B1159" s="103" t="s">
        <v>88</v>
      </c>
      <c r="C1159" s="103" t="s">
        <v>89</v>
      </c>
      <c r="D1159" s="103" t="s">
        <v>416</v>
      </c>
      <c r="E1159" s="103" t="s">
        <v>417</v>
      </c>
      <c r="F1159" s="103" t="s">
        <v>417</v>
      </c>
      <c r="G1159" s="103" t="s">
        <v>128</v>
      </c>
      <c r="H1159" s="103" t="s">
        <v>386</v>
      </c>
      <c r="I1159" s="103" t="s">
        <v>92</v>
      </c>
      <c r="J1159" s="215">
        <v>13931.55</v>
      </c>
      <c r="K1159" s="216" t="s">
        <v>88</v>
      </c>
    </row>
    <row r="1160" spans="1:11" x14ac:dyDescent="0.25">
      <c r="A1160" s="103" t="s">
        <v>826</v>
      </c>
      <c r="B1160" s="103" t="s">
        <v>88</v>
      </c>
      <c r="C1160" s="103" t="s">
        <v>89</v>
      </c>
      <c r="D1160" s="103" t="s">
        <v>416</v>
      </c>
      <c r="E1160" s="103" t="s">
        <v>417</v>
      </c>
      <c r="F1160" s="103" t="s">
        <v>417</v>
      </c>
      <c r="G1160" s="103" t="s">
        <v>128</v>
      </c>
      <c r="H1160" s="103" t="s">
        <v>386</v>
      </c>
      <c r="I1160" s="103" t="s">
        <v>92</v>
      </c>
      <c r="J1160" s="215">
        <v>9086.34</v>
      </c>
      <c r="K1160" s="216" t="s">
        <v>88</v>
      </c>
    </row>
    <row r="1161" spans="1:11" x14ac:dyDescent="0.25">
      <c r="A1161" s="103" t="s">
        <v>830</v>
      </c>
      <c r="B1161" s="103" t="s">
        <v>88</v>
      </c>
      <c r="C1161" s="103" t="s">
        <v>89</v>
      </c>
      <c r="D1161" s="103" t="s">
        <v>416</v>
      </c>
      <c r="E1161" s="103" t="s">
        <v>417</v>
      </c>
      <c r="F1161" s="103" t="s">
        <v>417</v>
      </c>
      <c r="G1161" s="103" t="s">
        <v>185</v>
      </c>
      <c r="H1161" s="103" t="s">
        <v>387</v>
      </c>
      <c r="I1161" s="103" t="s">
        <v>92</v>
      </c>
      <c r="J1161" s="215">
        <v>116.51</v>
      </c>
      <c r="K1161" s="216" t="s">
        <v>88</v>
      </c>
    </row>
    <row r="1162" spans="1:11" x14ac:dyDescent="0.25">
      <c r="A1162" s="103" t="s">
        <v>829</v>
      </c>
      <c r="B1162" s="103" t="s">
        <v>88</v>
      </c>
      <c r="C1162" s="103" t="s">
        <v>89</v>
      </c>
      <c r="D1162" s="103" t="s">
        <v>416</v>
      </c>
      <c r="E1162" s="103" t="s">
        <v>417</v>
      </c>
      <c r="F1162" s="103" t="s">
        <v>417</v>
      </c>
      <c r="G1162" s="103" t="s">
        <v>185</v>
      </c>
      <c r="H1162" s="103" t="s">
        <v>387</v>
      </c>
      <c r="I1162" s="103" t="s">
        <v>92</v>
      </c>
      <c r="J1162" s="215">
        <v>291.27999999999997</v>
      </c>
      <c r="K1162" s="216" t="s">
        <v>88</v>
      </c>
    </row>
    <row r="1163" spans="1:11" x14ac:dyDescent="0.25">
      <c r="A1163" s="103" t="s">
        <v>825</v>
      </c>
      <c r="B1163" s="103" t="s">
        <v>88</v>
      </c>
      <c r="C1163" s="103" t="s">
        <v>89</v>
      </c>
      <c r="D1163" s="103" t="s">
        <v>416</v>
      </c>
      <c r="E1163" s="103" t="s">
        <v>417</v>
      </c>
      <c r="F1163" s="103" t="s">
        <v>417</v>
      </c>
      <c r="G1163" s="103" t="s">
        <v>185</v>
      </c>
      <c r="H1163" s="103" t="s">
        <v>387</v>
      </c>
      <c r="I1163" s="103" t="s">
        <v>92</v>
      </c>
      <c r="J1163" s="215">
        <v>1785.22</v>
      </c>
      <c r="K1163" s="216" t="s">
        <v>88</v>
      </c>
    </row>
    <row r="1164" spans="1:11" x14ac:dyDescent="0.25">
      <c r="A1164" s="103" t="s">
        <v>827</v>
      </c>
      <c r="B1164" s="103" t="s">
        <v>88</v>
      </c>
      <c r="C1164" s="103" t="s">
        <v>89</v>
      </c>
      <c r="D1164" s="103" t="s">
        <v>416</v>
      </c>
      <c r="E1164" s="103" t="s">
        <v>417</v>
      </c>
      <c r="F1164" s="103" t="s">
        <v>417</v>
      </c>
      <c r="G1164" s="103" t="s">
        <v>618</v>
      </c>
      <c r="H1164" s="103" t="s">
        <v>824</v>
      </c>
      <c r="I1164" s="103" t="s">
        <v>92</v>
      </c>
      <c r="J1164" s="215">
        <v>33750.1</v>
      </c>
      <c r="K1164" s="216" t="s">
        <v>88</v>
      </c>
    </row>
    <row r="1165" spans="1:11" x14ac:dyDescent="0.25">
      <c r="A1165" s="103" t="s">
        <v>830</v>
      </c>
      <c r="B1165" s="103" t="s">
        <v>88</v>
      </c>
      <c r="C1165" s="103" t="s">
        <v>89</v>
      </c>
      <c r="D1165" s="103" t="s">
        <v>416</v>
      </c>
      <c r="E1165" s="103" t="s">
        <v>417</v>
      </c>
      <c r="F1165" s="103" t="s">
        <v>417</v>
      </c>
      <c r="G1165" s="103" t="s">
        <v>618</v>
      </c>
      <c r="H1165" s="103" t="s">
        <v>824</v>
      </c>
      <c r="I1165" s="103" t="s">
        <v>92</v>
      </c>
      <c r="J1165" s="215">
        <v>41451.68</v>
      </c>
      <c r="K1165" s="216" t="s">
        <v>88</v>
      </c>
    </row>
    <row r="1166" spans="1:11" x14ac:dyDescent="0.25">
      <c r="A1166" s="103" t="s">
        <v>828</v>
      </c>
      <c r="B1166" s="103" t="s">
        <v>88</v>
      </c>
      <c r="C1166" s="103" t="s">
        <v>89</v>
      </c>
      <c r="D1166" s="103" t="s">
        <v>416</v>
      </c>
      <c r="E1166" s="103" t="s">
        <v>417</v>
      </c>
      <c r="F1166" s="103" t="s">
        <v>417</v>
      </c>
      <c r="G1166" s="103" t="s">
        <v>618</v>
      </c>
      <c r="H1166" s="103" t="s">
        <v>824</v>
      </c>
      <c r="I1166" s="103" t="s">
        <v>92</v>
      </c>
      <c r="J1166" s="215">
        <v>32086.34</v>
      </c>
      <c r="K1166" s="216" t="s">
        <v>88</v>
      </c>
    </row>
    <row r="1167" spans="1:11" x14ac:dyDescent="0.25">
      <c r="A1167" s="103" t="s">
        <v>829</v>
      </c>
      <c r="B1167" s="103" t="s">
        <v>88</v>
      </c>
      <c r="C1167" s="103" t="s">
        <v>89</v>
      </c>
      <c r="D1167" s="103" t="s">
        <v>416</v>
      </c>
      <c r="E1167" s="103" t="s">
        <v>417</v>
      </c>
      <c r="F1167" s="103" t="s">
        <v>417</v>
      </c>
      <c r="G1167" s="103" t="s">
        <v>618</v>
      </c>
      <c r="H1167" s="103" t="s">
        <v>824</v>
      </c>
      <c r="I1167" s="103" t="s">
        <v>92</v>
      </c>
      <c r="J1167" s="215">
        <v>41736.639999999999</v>
      </c>
      <c r="K1167" s="216" t="s">
        <v>88</v>
      </c>
    </row>
    <row r="1168" spans="1:11" x14ac:dyDescent="0.25">
      <c r="A1168" s="103" t="s">
        <v>825</v>
      </c>
      <c r="B1168" s="103" t="s">
        <v>88</v>
      </c>
      <c r="C1168" s="103" t="s">
        <v>89</v>
      </c>
      <c r="D1168" s="103" t="s">
        <v>416</v>
      </c>
      <c r="E1168" s="103" t="s">
        <v>417</v>
      </c>
      <c r="F1168" s="103" t="s">
        <v>417</v>
      </c>
      <c r="G1168" s="103" t="s">
        <v>618</v>
      </c>
      <c r="H1168" s="103" t="s">
        <v>824</v>
      </c>
      <c r="I1168" s="103" t="s">
        <v>92</v>
      </c>
      <c r="J1168" s="215">
        <v>66944.649999999994</v>
      </c>
      <c r="K1168" s="216" t="s">
        <v>88</v>
      </c>
    </row>
    <row r="1169" spans="1:11" x14ac:dyDescent="0.25">
      <c r="A1169" s="103" t="s">
        <v>826</v>
      </c>
      <c r="B1169" s="103" t="s">
        <v>88</v>
      </c>
      <c r="C1169" s="103" t="s">
        <v>89</v>
      </c>
      <c r="D1169" s="103" t="s">
        <v>416</v>
      </c>
      <c r="E1169" s="103" t="s">
        <v>417</v>
      </c>
      <c r="F1169" s="103" t="s">
        <v>417</v>
      </c>
      <c r="G1169" s="103" t="s">
        <v>618</v>
      </c>
      <c r="H1169" s="103" t="s">
        <v>824</v>
      </c>
      <c r="I1169" s="103" t="s">
        <v>92</v>
      </c>
      <c r="J1169" s="215">
        <v>43430.45</v>
      </c>
      <c r="K1169" s="216" t="s">
        <v>88</v>
      </c>
    </row>
    <row r="1170" spans="1:11" x14ac:dyDescent="0.25">
      <c r="A1170" s="103" t="s">
        <v>827</v>
      </c>
      <c r="B1170" s="103" t="s">
        <v>88</v>
      </c>
      <c r="C1170" s="103" t="s">
        <v>89</v>
      </c>
      <c r="D1170" s="103" t="s">
        <v>416</v>
      </c>
      <c r="E1170" s="103" t="s">
        <v>417</v>
      </c>
      <c r="F1170" s="103" t="s">
        <v>417</v>
      </c>
      <c r="G1170" s="103" t="s">
        <v>619</v>
      </c>
      <c r="H1170" s="103" t="s">
        <v>620</v>
      </c>
      <c r="I1170" s="103" t="s">
        <v>92</v>
      </c>
      <c r="J1170" s="215">
        <v>26830.54</v>
      </c>
      <c r="K1170" s="216" t="s">
        <v>88</v>
      </c>
    </row>
    <row r="1171" spans="1:11" x14ac:dyDescent="0.25">
      <c r="A1171" s="103" t="s">
        <v>830</v>
      </c>
      <c r="B1171" s="103" t="s">
        <v>88</v>
      </c>
      <c r="C1171" s="103" t="s">
        <v>89</v>
      </c>
      <c r="D1171" s="103" t="s">
        <v>416</v>
      </c>
      <c r="E1171" s="103" t="s">
        <v>417</v>
      </c>
      <c r="F1171" s="103" t="s">
        <v>417</v>
      </c>
      <c r="G1171" s="103" t="s">
        <v>619</v>
      </c>
      <c r="H1171" s="103" t="s">
        <v>620</v>
      </c>
      <c r="I1171" s="103" t="s">
        <v>92</v>
      </c>
      <c r="J1171" s="215">
        <v>27245.38</v>
      </c>
      <c r="K1171" s="216" t="s">
        <v>88</v>
      </c>
    </row>
    <row r="1172" spans="1:11" x14ac:dyDescent="0.25">
      <c r="A1172" s="103" t="s">
        <v>828</v>
      </c>
      <c r="B1172" s="103" t="s">
        <v>88</v>
      </c>
      <c r="C1172" s="103" t="s">
        <v>89</v>
      </c>
      <c r="D1172" s="103" t="s">
        <v>416</v>
      </c>
      <c r="E1172" s="103" t="s">
        <v>417</v>
      </c>
      <c r="F1172" s="103" t="s">
        <v>417</v>
      </c>
      <c r="G1172" s="103" t="s">
        <v>619</v>
      </c>
      <c r="H1172" s="103" t="s">
        <v>620</v>
      </c>
      <c r="I1172" s="103" t="s">
        <v>92</v>
      </c>
      <c r="J1172" s="215">
        <v>28361.17</v>
      </c>
      <c r="K1172" s="216" t="s">
        <v>88</v>
      </c>
    </row>
    <row r="1173" spans="1:11" x14ac:dyDescent="0.25">
      <c r="A1173" s="103" t="s">
        <v>829</v>
      </c>
      <c r="B1173" s="103" t="s">
        <v>88</v>
      </c>
      <c r="C1173" s="103" t="s">
        <v>89</v>
      </c>
      <c r="D1173" s="103" t="s">
        <v>416</v>
      </c>
      <c r="E1173" s="103" t="s">
        <v>417</v>
      </c>
      <c r="F1173" s="103" t="s">
        <v>417</v>
      </c>
      <c r="G1173" s="103" t="s">
        <v>619</v>
      </c>
      <c r="H1173" s="103" t="s">
        <v>620</v>
      </c>
      <c r="I1173" s="103" t="s">
        <v>92</v>
      </c>
      <c r="J1173" s="215">
        <v>26848.23</v>
      </c>
      <c r="K1173" s="216" t="s">
        <v>88</v>
      </c>
    </row>
    <row r="1174" spans="1:11" x14ac:dyDescent="0.25">
      <c r="A1174" s="103" t="s">
        <v>825</v>
      </c>
      <c r="B1174" s="103" t="s">
        <v>88</v>
      </c>
      <c r="C1174" s="103" t="s">
        <v>89</v>
      </c>
      <c r="D1174" s="103" t="s">
        <v>416</v>
      </c>
      <c r="E1174" s="103" t="s">
        <v>417</v>
      </c>
      <c r="F1174" s="103" t="s">
        <v>417</v>
      </c>
      <c r="G1174" s="103" t="s">
        <v>619</v>
      </c>
      <c r="H1174" s="103" t="s">
        <v>620</v>
      </c>
      <c r="I1174" s="103" t="s">
        <v>92</v>
      </c>
      <c r="J1174" s="215">
        <v>41304.14</v>
      </c>
      <c r="K1174" s="216" t="s">
        <v>88</v>
      </c>
    </row>
    <row r="1175" spans="1:11" x14ac:dyDescent="0.25">
      <c r="A1175" s="103" t="s">
        <v>826</v>
      </c>
      <c r="B1175" s="103" t="s">
        <v>88</v>
      </c>
      <c r="C1175" s="103" t="s">
        <v>89</v>
      </c>
      <c r="D1175" s="103" t="s">
        <v>416</v>
      </c>
      <c r="E1175" s="103" t="s">
        <v>417</v>
      </c>
      <c r="F1175" s="103" t="s">
        <v>417</v>
      </c>
      <c r="G1175" s="103" t="s">
        <v>619</v>
      </c>
      <c r="H1175" s="103" t="s">
        <v>620</v>
      </c>
      <c r="I1175" s="103" t="s">
        <v>92</v>
      </c>
      <c r="J1175" s="215">
        <v>28337.599999999999</v>
      </c>
      <c r="K1175" s="216" t="s">
        <v>88</v>
      </c>
    </row>
    <row r="1176" spans="1:11" x14ac:dyDescent="0.25">
      <c r="A1176" s="103" t="s">
        <v>827</v>
      </c>
      <c r="B1176" s="103" t="s">
        <v>88</v>
      </c>
      <c r="C1176" s="103" t="s">
        <v>89</v>
      </c>
      <c r="D1176" s="103" t="s">
        <v>416</v>
      </c>
      <c r="E1176" s="103" t="s">
        <v>417</v>
      </c>
      <c r="F1176" s="103" t="s">
        <v>417</v>
      </c>
      <c r="G1176" s="103" t="s">
        <v>736</v>
      </c>
      <c r="H1176" s="103" t="s">
        <v>737</v>
      </c>
      <c r="I1176" s="103" t="s">
        <v>92</v>
      </c>
      <c r="J1176" s="215">
        <v>14084.32</v>
      </c>
      <c r="K1176" s="216" t="s">
        <v>88</v>
      </c>
    </row>
    <row r="1177" spans="1:11" x14ac:dyDescent="0.25">
      <c r="A1177" s="103" t="s">
        <v>827</v>
      </c>
      <c r="B1177" s="103" t="s">
        <v>88</v>
      </c>
      <c r="C1177" s="103" t="s">
        <v>89</v>
      </c>
      <c r="D1177" s="103" t="s">
        <v>416</v>
      </c>
      <c r="E1177" s="103" t="s">
        <v>417</v>
      </c>
      <c r="F1177" s="103" t="s">
        <v>417</v>
      </c>
      <c r="G1177" s="103" t="s">
        <v>736</v>
      </c>
      <c r="H1177" s="103" t="s">
        <v>738</v>
      </c>
      <c r="I1177" s="103" t="s">
        <v>92</v>
      </c>
      <c r="J1177" s="215">
        <v>2639.4</v>
      </c>
      <c r="K1177" s="216" t="s">
        <v>88</v>
      </c>
    </row>
    <row r="1178" spans="1:11" x14ac:dyDescent="0.25">
      <c r="A1178" s="103" t="s">
        <v>827</v>
      </c>
      <c r="B1178" s="103" t="s">
        <v>88</v>
      </c>
      <c r="C1178" s="103" t="s">
        <v>89</v>
      </c>
      <c r="D1178" s="103" t="s">
        <v>416</v>
      </c>
      <c r="E1178" s="111"/>
      <c r="F1178" s="103" t="s">
        <v>417</v>
      </c>
      <c r="G1178" s="103" t="s">
        <v>736</v>
      </c>
      <c r="H1178" s="103" t="s">
        <v>737</v>
      </c>
      <c r="I1178" s="103" t="s">
        <v>92</v>
      </c>
      <c r="J1178" s="215">
        <v>-517.11</v>
      </c>
      <c r="K1178" s="216" t="s">
        <v>88</v>
      </c>
    </row>
    <row r="1179" spans="1:11" x14ac:dyDescent="0.25">
      <c r="A1179" s="103" t="s">
        <v>830</v>
      </c>
      <c r="B1179" s="103" t="s">
        <v>88</v>
      </c>
      <c r="C1179" s="103" t="s">
        <v>89</v>
      </c>
      <c r="D1179" s="103" t="s">
        <v>416</v>
      </c>
      <c r="E1179" s="103" t="s">
        <v>417</v>
      </c>
      <c r="F1179" s="103" t="s">
        <v>417</v>
      </c>
      <c r="G1179" s="103" t="s">
        <v>736</v>
      </c>
      <c r="H1179" s="103" t="s">
        <v>737</v>
      </c>
      <c r="I1179" s="103" t="s">
        <v>92</v>
      </c>
      <c r="J1179" s="215">
        <v>11540.27</v>
      </c>
      <c r="K1179" s="216" t="s">
        <v>88</v>
      </c>
    </row>
    <row r="1180" spans="1:11" x14ac:dyDescent="0.25">
      <c r="A1180" s="103" t="s">
        <v>830</v>
      </c>
      <c r="B1180" s="103" t="s">
        <v>88</v>
      </c>
      <c r="C1180" s="103" t="s">
        <v>89</v>
      </c>
      <c r="D1180" s="103" t="s">
        <v>416</v>
      </c>
      <c r="E1180" s="103" t="s">
        <v>417</v>
      </c>
      <c r="F1180" s="103" t="s">
        <v>417</v>
      </c>
      <c r="G1180" s="103" t="s">
        <v>736</v>
      </c>
      <c r="H1180" s="103" t="s">
        <v>738</v>
      </c>
      <c r="I1180" s="103" t="s">
        <v>92</v>
      </c>
      <c r="J1180" s="215">
        <v>1280.8800000000001</v>
      </c>
      <c r="K1180" s="216" t="s">
        <v>88</v>
      </c>
    </row>
    <row r="1181" spans="1:11" x14ac:dyDescent="0.25">
      <c r="A1181" s="103" t="s">
        <v>830</v>
      </c>
      <c r="B1181" s="103" t="s">
        <v>88</v>
      </c>
      <c r="C1181" s="103" t="s">
        <v>89</v>
      </c>
      <c r="D1181" s="103" t="s">
        <v>416</v>
      </c>
      <c r="E1181" s="111"/>
      <c r="F1181" s="103" t="s">
        <v>417</v>
      </c>
      <c r="G1181" s="103" t="s">
        <v>736</v>
      </c>
      <c r="H1181" s="103" t="s">
        <v>737</v>
      </c>
      <c r="I1181" s="103" t="s">
        <v>92</v>
      </c>
      <c r="J1181" s="215">
        <v>-785.29</v>
      </c>
      <c r="K1181" s="216" t="s">
        <v>88</v>
      </c>
    </row>
    <row r="1182" spans="1:11" x14ac:dyDescent="0.25">
      <c r="A1182" s="103" t="s">
        <v>828</v>
      </c>
      <c r="B1182" s="103" t="s">
        <v>88</v>
      </c>
      <c r="C1182" s="103" t="s">
        <v>89</v>
      </c>
      <c r="D1182" s="103" t="s">
        <v>416</v>
      </c>
      <c r="E1182" s="103" t="s">
        <v>417</v>
      </c>
      <c r="F1182" s="103" t="s">
        <v>417</v>
      </c>
      <c r="G1182" s="103" t="s">
        <v>736</v>
      </c>
      <c r="H1182" s="103" t="s">
        <v>737</v>
      </c>
      <c r="I1182" s="103" t="s">
        <v>92</v>
      </c>
      <c r="J1182" s="215">
        <v>10316.18</v>
      </c>
      <c r="K1182" s="216" t="s">
        <v>88</v>
      </c>
    </row>
    <row r="1183" spans="1:11" x14ac:dyDescent="0.25">
      <c r="A1183" s="103" t="s">
        <v>828</v>
      </c>
      <c r="B1183" s="103" t="s">
        <v>88</v>
      </c>
      <c r="C1183" s="103" t="s">
        <v>89</v>
      </c>
      <c r="D1183" s="103" t="s">
        <v>416</v>
      </c>
      <c r="E1183" s="103" t="s">
        <v>417</v>
      </c>
      <c r="F1183" s="103" t="s">
        <v>417</v>
      </c>
      <c r="G1183" s="103" t="s">
        <v>736</v>
      </c>
      <c r="H1183" s="103" t="s">
        <v>738</v>
      </c>
      <c r="I1183" s="103" t="s">
        <v>92</v>
      </c>
      <c r="J1183" s="215">
        <v>621.04</v>
      </c>
      <c r="K1183" s="216" t="s">
        <v>88</v>
      </c>
    </row>
    <row r="1184" spans="1:11" x14ac:dyDescent="0.25">
      <c r="A1184" s="103" t="s">
        <v>828</v>
      </c>
      <c r="B1184" s="103" t="s">
        <v>88</v>
      </c>
      <c r="C1184" s="103" t="s">
        <v>89</v>
      </c>
      <c r="D1184" s="103" t="s">
        <v>416</v>
      </c>
      <c r="E1184" s="111"/>
      <c r="F1184" s="103" t="s">
        <v>417</v>
      </c>
      <c r="G1184" s="103" t="s">
        <v>736</v>
      </c>
      <c r="H1184" s="103" t="s">
        <v>737</v>
      </c>
      <c r="I1184" s="103" t="s">
        <v>92</v>
      </c>
      <c r="J1184" s="215">
        <v>-221.62</v>
      </c>
      <c r="K1184" s="216" t="s">
        <v>88</v>
      </c>
    </row>
    <row r="1185" spans="1:11" x14ac:dyDescent="0.25">
      <c r="A1185" s="103" t="s">
        <v>828</v>
      </c>
      <c r="B1185" s="103" t="s">
        <v>88</v>
      </c>
      <c r="C1185" s="103" t="s">
        <v>89</v>
      </c>
      <c r="D1185" s="103" t="s">
        <v>416</v>
      </c>
      <c r="E1185" s="111"/>
      <c r="F1185" s="103" t="s">
        <v>417</v>
      </c>
      <c r="G1185" s="103" t="s">
        <v>736</v>
      </c>
      <c r="H1185" s="103" t="s">
        <v>738</v>
      </c>
      <c r="I1185" s="103" t="s">
        <v>92</v>
      </c>
      <c r="J1185" s="215">
        <v>11833.32</v>
      </c>
      <c r="K1185" s="216" t="s">
        <v>88</v>
      </c>
    </row>
    <row r="1186" spans="1:11" x14ac:dyDescent="0.25">
      <c r="A1186" s="103" t="s">
        <v>829</v>
      </c>
      <c r="B1186" s="103" t="s">
        <v>88</v>
      </c>
      <c r="C1186" s="103" t="s">
        <v>89</v>
      </c>
      <c r="D1186" s="103" t="s">
        <v>416</v>
      </c>
      <c r="E1186" s="103" t="s">
        <v>417</v>
      </c>
      <c r="F1186" s="103" t="s">
        <v>417</v>
      </c>
      <c r="G1186" s="103" t="s">
        <v>736</v>
      </c>
      <c r="H1186" s="103" t="s">
        <v>737</v>
      </c>
      <c r="I1186" s="103" t="s">
        <v>92</v>
      </c>
      <c r="J1186" s="215">
        <v>10436.92</v>
      </c>
      <c r="K1186" s="216" t="s">
        <v>88</v>
      </c>
    </row>
    <row r="1187" spans="1:11" x14ac:dyDescent="0.25">
      <c r="A1187" s="103" t="s">
        <v>829</v>
      </c>
      <c r="B1187" s="103" t="s">
        <v>88</v>
      </c>
      <c r="C1187" s="103" t="s">
        <v>89</v>
      </c>
      <c r="D1187" s="103" t="s">
        <v>416</v>
      </c>
      <c r="E1187" s="103" t="s">
        <v>417</v>
      </c>
      <c r="F1187" s="103" t="s">
        <v>417</v>
      </c>
      <c r="G1187" s="103" t="s">
        <v>736</v>
      </c>
      <c r="H1187" s="103" t="s">
        <v>738</v>
      </c>
      <c r="I1187" s="103" t="s">
        <v>92</v>
      </c>
      <c r="J1187" s="215">
        <v>621.04</v>
      </c>
      <c r="K1187" s="216" t="s">
        <v>88</v>
      </c>
    </row>
    <row r="1188" spans="1:11" x14ac:dyDescent="0.25">
      <c r="A1188" s="103" t="s">
        <v>825</v>
      </c>
      <c r="B1188" s="103" t="s">
        <v>88</v>
      </c>
      <c r="C1188" s="103" t="s">
        <v>89</v>
      </c>
      <c r="D1188" s="103" t="s">
        <v>416</v>
      </c>
      <c r="E1188" s="103" t="s">
        <v>417</v>
      </c>
      <c r="F1188" s="103" t="s">
        <v>417</v>
      </c>
      <c r="G1188" s="103" t="s">
        <v>736</v>
      </c>
      <c r="H1188" s="103" t="s">
        <v>737</v>
      </c>
      <c r="I1188" s="103" t="s">
        <v>92</v>
      </c>
      <c r="J1188" s="215">
        <v>27055.41</v>
      </c>
      <c r="K1188" s="216" t="s">
        <v>88</v>
      </c>
    </row>
    <row r="1189" spans="1:11" x14ac:dyDescent="0.25">
      <c r="A1189" s="103" t="s">
        <v>825</v>
      </c>
      <c r="B1189" s="103" t="s">
        <v>88</v>
      </c>
      <c r="C1189" s="103" t="s">
        <v>89</v>
      </c>
      <c r="D1189" s="103" t="s">
        <v>416</v>
      </c>
      <c r="E1189" s="103" t="s">
        <v>417</v>
      </c>
      <c r="F1189" s="103" t="s">
        <v>417</v>
      </c>
      <c r="G1189" s="103" t="s">
        <v>736</v>
      </c>
      <c r="H1189" s="103" t="s">
        <v>738</v>
      </c>
      <c r="I1189" s="103" t="s">
        <v>92</v>
      </c>
      <c r="J1189" s="215">
        <v>4347.25</v>
      </c>
      <c r="K1189" s="216" t="s">
        <v>88</v>
      </c>
    </row>
    <row r="1190" spans="1:11" x14ac:dyDescent="0.25">
      <c r="A1190" s="103" t="s">
        <v>825</v>
      </c>
      <c r="B1190" s="103" t="s">
        <v>88</v>
      </c>
      <c r="C1190" s="103" t="s">
        <v>89</v>
      </c>
      <c r="D1190" s="103" t="s">
        <v>416</v>
      </c>
      <c r="E1190" s="111"/>
      <c r="F1190" s="103" t="s">
        <v>417</v>
      </c>
      <c r="G1190" s="103" t="s">
        <v>736</v>
      </c>
      <c r="H1190" s="103" t="s">
        <v>737</v>
      </c>
      <c r="I1190" s="103" t="s">
        <v>92</v>
      </c>
      <c r="J1190" s="215">
        <v>-1445.35</v>
      </c>
      <c r="K1190" s="216" t="s">
        <v>88</v>
      </c>
    </row>
    <row r="1191" spans="1:11" x14ac:dyDescent="0.25">
      <c r="A1191" s="103" t="s">
        <v>826</v>
      </c>
      <c r="B1191" s="103" t="s">
        <v>88</v>
      </c>
      <c r="C1191" s="103" t="s">
        <v>89</v>
      </c>
      <c r="D1191" s="103" t="s">
        <v>416</v>
      </c>
      <c r="E1191" s="103" t="s">
        <v>417</v>
      </c>
      <c r="F1191" s="103" t="s">
        <v>417</v>
      </c>
      <c r="G1191" s="103" t="s">
        <v>736</v>
      </c>
      <c r="H1191" s="103" t="s">
        <v>737</v>
      </c>
      <c r="I1191" s="103" t="s">
        <v>92</v>
      </c>
      <c r="J1191" s="215">
        <v>14668.56</v>
      </c>
      <c r="K1191" s="216" t="s">
        <v>88</v>
      </c>
    </row>
    <row r="1192" spans="1:11" x14ac:dyDescent="0.25">
      <c r="A1192" s="103" t="s">
        <v>826</v>
      </c>
      <c r="B1192" s="103" t="s">
        <v>88</v>
      </c>
      <c r="C1192" s="103" t="s">
        <v>89</v>
      </c>
      <c r="D1192" s="103" t="s">
        <v>416</v>
      </c>
      <c r="E1192" s="103" t="s">
        <v>417</v>
      </c>
      <c r="F1192" s="103" t="s">
        <v>417</v>
      </c>
      <c r="G1192" s="103" t="s">
        <v>736</v>
      </c>
      <c r="H1192" s="103" t="s">
        <v>738</v>
      </c>
      <c r="I1192" s="103" t="s">
        <v>92</v>
      </c>
      <c r="J1192" s="215">
        <v>2639.4</v>
      </c>
      <c r="K1192" s="216" t="s">
        <v>88</v>
      </c>
    </row>
    <row r="1193" spans="1:11" x14ac:dyDescent="0.25">
      <c r="A1193" s="103" t="s">
        <v>828</v>
      </c>
      <c r="B1193" s="103" t="s">
        <v>88</v>
      </c>
      <c r="C1193" s="103" t="s">
        <v>89</v>
      </c>
      <c r="D1193" s="103" t="s">
        <v>416</v>
      </c>
      <c r="E1193" s="103" t="s">
        <v>417</v>
      </c>
      <c r="F1193" s="103" t="s">
        <v>417</v>
      </c>
      <c r="G1193" s="103" t="s">
        <v>184</v>
      </c>
      <c r="H1193" s="103" t="s">
        <v>388</v>
      </c>
      <c r="I1193" s="103" t="s">
        <v>92</v>
      </c>
      <c r="J1193" s="215">
        <v>53.94</v>
      </c>
      <c r="K1193" s="216" t="s">
        <v>88</v>
      </c>
    </row>
    <row r="1194" spans="1:11" x14ac:dyDescent="0.25">
      <c r="A1194" s="103" t="s">
        <v>825</v>
      </c>
      <c r="B1194" s="103" t="s">
        <v>88</v>
      </c>
      <c r="C1194" s="103" t="s">
        <v>89</v>
      </c>
      <c r="D1194" s="103" t="s">
        <v>416</v>
      </c>
      <c r="E1194" s="103" t="s">
        <v>417</v>
      </c>
      <c r="F1194" s="103" t="s">
        <v>417</v>
      </c>
      <c r="G1194" s="103" t="s">
        <v>184</v>
      </c>
      <c r="H1194" s="103" t="s">
        <v>388</v>
      </c>
      <c r="I1194" s="103" t="s">
        <v>92</v>
      </c>
      <c r="J1194" s="215">
        <v>872.8</v>
      </c>
      <c r="K1194" s="216" t="s">
        <v>88</v>
      </c>
    </row>
    <row r="1195" spans="1:11" x14ac:dyDescent="0.25">
      <c r="A1195" s="103" t="s">
        <v>826</v>
      </c>
      <c r="B1195" s="103" t="s">
        <v>88</v>
      </c>
      <c r="C1195" s="103" t="s">
        <v>89</v>
      </c>
      <c r="D1195" s="103" t="s">
        <v>416</v>
      </c>
      <c r="E1195" s="103" t="s">
        <v>417</v>
      </c>
      <c r="F1195" s="103" t="s">
        <v>417</v>
      </c>
      <c r="G1195" s="103" t="s">
        <v>184</v>
      </c>
      <c r="H1195" s="103" t="s">
        <v>388</v>
      </c>
      <c r="I1195" s="103" t="s">
        <v>92</v>
      </c>
      <c r="J1195" s="215">
        <v>53.94</v>
      </c>
      <c r="K1195" s="216" t="s">
        <v>88</v>
      </c>
    </row>
    <row r="1196" spans="1:11" x14ac:dyDescent="0.25">
      <c r="A1196" s="103" t="s">
        <v>827</v>
      </c>
      <c r="B1196" s="103" t="s">
        <v>88</v>
      </c>
      <c r="C1196" s="103" t="s">
        <v>89</v>
      </c>
      <c r="D1196" s="103" t="s">
        <v>416</v>
      </c>
      <c r="E1196" s="103" t="s">
        <v>417</v>
      </c>
      <c r="F1196" s="103" t="s">
        <v>417</v>
      </c>
      <c r="G1196" s="103" t="s">
        <v>131</v>
      </c>
      <c r="H1196" s="103" t="s">
        <v>389</v>
      </c>
      <c r="I1196" s="103" t="s">
        <v>92</v>
      </c>
      <c r="J1196" s="215">
        <v>50.51</v>
      </c>
      <c r="K1196" s="216" t="s">
        <v>88</v>
      </c>
    </row>
    <row r="1197" spans="1:11" x14ac:dyDescent="0.25">
      <c r="A1197" s="103" t="s">
        <v>829</v>
      </c>
      <c r="B1197" s="103" t="s">
        <v>88</v>
      </c>
      <c r="C1197" s="103" t="s">
        <v>89</v>
      </c>
      <c r="D1197" s="103" t="s">
        <v>416</v>
      </c>
      <c r="E1197" s="103" t="s">
        <v>417</v>
      </c>
      <c r="F1197" s="103" t="s">
        <v>417</v>
      </c>
      <c r="G1197" s="103" t="s">
        <v>131</v>
      </c>
      <c r="H1197" s="103" t="s">
        <v>389</v>
      </c>
      <c r="I1197" s="103" t="s">
        <v>92</v>
      </c>
      <c r="J1197" s="215">
        <v>48.19</v>
      </c>
      <c r="K1197" s="216" t="s">
        <v>88</v>
      </c>
    </row>
    <row r="1198" spans="1:11" x14ac:dyDescent="0.25">
      <c r="A1198" s="103" t="s">
        <v>826</v>
      </c>
      <c r="B1198" s="103" t="s">
        <v>88</v>
      </c>
      <c r="C1198" s="103" t="s">
        <v>89</v>
      </c>
      <c r="D1198" s="103" t="s">
        <v>416</v>
      </c>
      <c r="E1198" s="103" t="s">
        <v>417</v>
      </c>
      <c r="F1198" s="103" t="s">
        <v>417</v>
      </c>
      <c r="G1198" s="103" t="s">
        <v>131</v>
      </c>
      <c r="H1198" s="103" t="s">
        <v>389</v>
      </c>
      <c r="I1198" s="103" t="s">
        <v>92</v>
      </c>
      <c r="J1198" s="215">
        <v>101.03</v>
      </c>
      <c r="K1198" s="216" t="s">
        <v>88</v>
      </c>
    </row>
    <row r="1199" spans="1:11" x14ac:dyDescent="0.25">
      <c r="A1199" s="103" t="s">
        <v>827</v>
      </c>
      <c r="B1199" s="103" t="s">
        <v>88</v>
      </c>
      <c r="C1199" s="103" t="s">
        <v>89</v>
      </c>
      <c r="D1199" s="103" t="s">
        <v>416</v>
      </c>
      <c r="E1199" s="103" t="s">
        <v>417</v>
      </c>
      <c r="F1199" s="103" t="s">
        <v>417</v>
      </c>
      <c r="G1199" s="103" t="s">
        <v>148</v>
      </c>
      <c r="H1199" s="103" t="s">
        <v>390</v>
      </c>
      <c r="I1199" s="103" t="s">
        <v>92</v>
      </c>
      <c r="J1199" s="215">
        <v>70815.47</v>
      </c>
      <c r="K1199" s="216" t="s">
        <v>88</v>
      </c>
    </row>
    <row r="1200" spans="1:11" x14ac:dyDescent="0.25">
      <c r="A1200" s="103" t="s">
        <v>830</v>
      </c>
      <c r="B1200" s="103" t="s">
        <v>88</v>
      </c>
      <c r="C1200" s="103" t="s">
        <v>89</v>
      </c>
      <c r="D1200" s="103" t="s">
        <v>416</v>
      </c>
      <c r="E1200" s="103" t="s">
        <v>417</v>
      </c>
      <c r="F1200" s="103" t="s">
        <v>417</v>
      </c>
      <c r="G1200" s="103" t="s">
        <v>148</v>
      </c>
      <c r="H1200" s="103" t="s">
        <v>390</v>
      </c>
      <c r="I1200" s="103" t="s">
        <v>92</v>
      </c>
      <c r="J1200" s="215">
        <v>57761.27</v>
      </c>
      <c r="K1200" s="216" t="s">
        <v>88</v>
      </c>
    </row>
    <row r="1201" spans="1:11" x14ac:dyDescent="0.25">
      <c r="A1201" s="103" t="s">
        <v>828</v>
      </c>
      <c r="B1201" s="103" t="s">
        <v>88</v>
      </c>
      <c r="C1201" s="103" t="s">
        <v>89</v>
      </c>
      <c r="D1201" s="103" t="s">
        <v>416</v>
      </c>
      <c r="E1201" s="103" t="s">
        <v>417</v>
      </c>
      <c r="F1201" s="103" t="s">
        <v>417</v>
      </c>
      <c r="G1201" s="103" t="s">
        <v>148</v>
      </c>
      <c r="H1201" s="103" t="s">
        <v>390</v>
      </c>
      <c r="I1201" s="103" t="s">
        <v>92</v>
      </c>
      <c r="J1201" s="215">
        <v>66443.08</v>
      </c>
      <c r="K1201" s="216" t="s">
        <v>88</v>
      </c>
    </row>
    <row r="1202" spans="1:11" x14ac:dyDescent="0.25">
      <c r="A1202" s="103" t="s">
        <v>829</v>
      </c>
      <c r="B1202" s="103" t="s">
        <v>88</v>
      </c>
      <c r="C1202" s="103" t="s">
        <v>89</v>
      </c>
      <c r="D1202" s="103" t="s">
        <v>416</v>
      </c>
      <c r="E1202" s="103" t="s">
        <v>417</v>
      </c>
      <c r="F1202" s="103" t="s">
        <v>417</v>
      </c>
      <c r="G1202" s="103" t="s">
        <v>148</v>
      </c>
      <c r="H1202" s="103" t="s">
        <v>390</v>
      </c>
      <c r="I1202" s="103" t="s">
        <v>92</v>
      </c>
      <c r="J1202" s="215">
        <v>73086.06</v>
      </c>
      <c r="K1202" s="216" t="s">
        <v>88</v>
      </c>
    </row>
    <row r="1203" spans="1:11" x14ac:dyDescent="0.25">
      <c r="A1203" s="103" t="s">
        <v>825</v>
      </c>
      <c r="B1203" s="103" t="s">
        <v>88</v>
      </c>
      <c r="C1203" s="103" t="s">
        <v>89</v>
      </c>
      <c r="D1203" s="103" t="s">
        <v>416</v>
      </c>
      <c r="E1203" s="103" t="s">
        <v>417</v>
      </c>
      <c r="F1203" s="103" t="s">
        <v>417</v>
      </c>
      <c r="G1203" s="103" t="s">
        <v>148</v>
      </c>
      <c r="H1203" s="103" t="s">
        <v>390</v>
      </c>
      <c r="I1203" s="103" t="s">
        <v>92</v>
      </c>
      <c r="J1203" s="215">
        <v>103449.56</v>
      </c>
      <c r="K1203" s="216" t="s">
        <v>88</v>
      </c>
    </row>
    <row r="1204" spans="1:11" x14ac:dyDescent="0.25">
      <c r="A1204" s="103" t="s">
        <v>826</v>
      </c>
      <c r="B1204" s="103" t="s">
        <v>88</v>
      </c>
      <c r="C1204" s="103" t="s">
        <v>89</v>
      </c>
      <c r="D1204" s="103" t="s">
        <v>416</v>
      </c>
      <c r="E1204" s="103" t="s">
        <v>417</v>
      </c>
      <c r="F1204" s="103" t="s">
        <v>417</v>
      </c>
      <c r="G1204" s="103" t="s">
        <v>148</v>
      </c>
      <c r="H1204" s="103" t="s">
        <v>390</v>
      </c>
      <c r="I1204" s="103" t="s">
        <v>92</v>
      </c>
      <c r="J1204" s="215">
        <v>69444.160000000003</v>
      </c>
      <c r="K1204" s="216" t="s">
        <v>88</v>
      </c>
    </row>
    <row r="1205" spans="1:11" x14ac:dyDescent="0.25">
      <c r="A1205" s="103" t="s">
        <v>827</v>
      </c>
      <c r="B1205" s="103" t="s">
        <v>88</v>
      </c>
      <c r="C1205" s="103" t="s">
        <v>89</v>
      </c>
      <c r="D1205" s="103" t="s">
        <v>416</v>
      </c>
      <c r="E1205" s="103" t="s">
        <v>417</v>
      </c>
      <c r="F1205" s="103" t="s">
        <v>417</v>
      </c>
      <c r="G1205" s="103" t="s">
        <v>127</v>
      </c>
      <c r="H1205" s="103" t="s">
        <v>391</v>
      </c>
      <c r="I1205" s="103" t="s">
        <v>92</v>
      </c>
      <c r="J1205" s="215">
        <v>69997.22</v>
      </c>
      <c r="K1205" s="216" t="s">
        <v>88</v>
      </c>
    </row>
    <row r="1206" spans="1:11" x14ac:dyDescent="0.25">
      <c r="A1206" s="103" t="s">
        <v>830</v>
      </c>
      <c r="B1206" s="103" t="s">
        <v>88</v>
      </c>
      <c r="C1206" s="103" t="s">
        <v>89</v>
      </c>
      <c r="D1206" s="103" t="s">
        <v>416</v>
      </c>
      <c r="E1206" s="103" t="s">
        <v>417</v>
      </c>
      <c r="F1206" s="103" t="s">
        <v>417</v>
      </c>
      <c r="G1206" s="103" t="s">
        <v>127</v>
      </c>
      <c r="H1206" s="103" t="s">
        <v>391</v>
      </c>
      <c r="I1206" s="103" t="s">
        <v>92</v>
      </c>
      <c r="J1206" s="215">
        <v>69729.929999999993</v>
      </c>
      <c r="K1206" s="216" t="s">
        <v>88</v>
      </c>
    </row>
    <row r="1207" spans="1:11" x14ac:dyDescent="0.25">
      <c r="A1207" s="103" t="s">
        <v>828</v>
      </c>
      <c r="B1207" s="103" t="s">
        <v>88</v>
      </c>
      <c r="C1207" s="103" t="s">
        <v>89</v>
      </c>
      <c r="D1207" s="103" t="s">
        <v>416</v>
      </c>
      <c r="E1207" s="103" t="s">
        <v>417</v>
      </c>
      <c r="F1207" s="103" t="s">
        <v>417</v>
      </c>
      <c r="G1207" s="103" t="s">
        <v>127</v>
      </c>
      <c r="H1207" s="103" t="s">
        <v>391</v>
      </c>
      <c r="I1207" s="103" t="s">
        <v>92</v>
      </c>
      <c r="J1207" s="215">
        <v>72606.509999999995</v>
      </c>
      <c r="K1207" s="216" t="s">
        <v>88</v>
      </c>
    </row>
    <row r="1208" spans="1:11" x14ac:dyDescent="0.25">
      <c r="A1208" s="103" t="s">
        <v>829</v>
      </c>
      <c r="B1208" s="103" t="s">
        <v>88</v>
      </c>
      <c r="C1208" s="103" t="s">
        <v>89</v>
      </c>
      <c r="D1208" s="103" t="s">
        <v>416</v>
      </c>
      <c r="E1208" s="103" t="s">
        <v>417</v>
      </c>
      <c r="F1208" s="103" t="s">
        <v>417</v>
      </c>
      <c r="G1208" s="103" t="s">
        <v>127</v>
      </c>
      <c r="H1208" s="103" t="s">
        <v>391</v>
      </c>
      <c r="I1208" s="103" t="s">
        <v>92</v>
      </c>
      <c r="J1208" s="215">
        <v>68505.009999999995</v>
      </c>
      <c r="K1208" s="216" t="s">
        <v>88</v>
      </c>
    </row>
    <row r="1209" spans="1:11" x14ac:dyDescent="0.25">
      <c r="A1209" s="103" t="s">
        <v>825</v>
      </c>
      <c r="B1209" s="103" t="s">
        <v>88</v>
      </c>
      <c r="C1209" s="103" t="s">
        <v>89</v>
      </c>
      <c r="D1209" s="103" t="s">
        <v>416</v>
      </c>
      <c r="E1209" s="103" t="s">
        <v>417</v>
      </c>
      <c r="F1209" s="103" t="s">
        <v>417</v>
      </c>
      <c r="G1209" s="103" t="s">
        <v>127</v>
      </c>
      <c r="H1209" s="103" t="s">
        <v>391</v>
      </c>
      <c r="I1209" s="103" t="s">
        <v>92</v>
      </c>
      <c r="J1209" s="215">
        <v>114592.38</v>
      </c>
      <c r="K1209" s="216" t="s">
        <v>88</v>
      </c>
    </row>
    <row r="1210" spans="1:11" x14ac:dyDescent="0.25">
      <c r="A1210" s="103" t="s">
        <v>826</v>
      </c>
      <c r="B1210" s="103" t="s">
        <v>88</v>
      </c>
      <c r="C1210" s="103" t="s">
        <v>89</v>
      </c>
      <c r="D1210" s="103" t="s">
        <v>416</v>
      </c>
      <c r="E1210" s="103" t="s">
        <v>417</v>
      </c>
      <c r="F1210" s="103" t="s">
        <v>417</v>
      </c>
      <c r="G1210" s="103" t="s">
        <v>127</v>
      </c>
      <c r="H1210" s="103" t="s">
        <v>391</v>
      </c>
      <c r="I1210" s="103" t="s">
        <v>92</v>
      </c>
      <c r="J1210" s="215">
        <v>63978.879999999997</v>
      </c>
      <c r="K1210" s="216" t="s">
        <v>88</v>
      </c>
    </row>
    <row r="1211" spans="1:11" x14ac:dyDescent="0.25">
      <c r="A1211" s="103" t="s">
        <v>827</v>
      </c>
      <c r="B1211" s="103" t="s">
        <v>88</v>
      </c>
      <c r="C1211" s="103" t="s">
        <v>89</v>
      </c>
      <c r="D1211" s="103" t="s">
        <v>416</v>
      </c>
      <c r="E1211" s="103" t="s">
        <v>417</v>
      </c>
      <c r="F1211" s="103" t="s">
        <v>417</v>
      </c>
      <c r="G1211" s="103" t="s">
        <v>126</v>
      </c>
      <c r="H1211" s="103" t="s">
        <v>392</v>
      </c>
      <c r="I1211" s="103" t="s">
        <v>92</v>
      </c>
      <c r="J1211" s="215">
        <v>3463.88</v>
      </c>
      <c r="K1211" s="216" t="s">
        <v>88</v>
      </c>
    </row>
    <row r="1212" spans="1:11" x14ac:dyDescent="0.25">
      <c r="A1212" s="103" t="s">
        <v>830</v>
      </c>
      <c r="B1212" s="103" t="s">
        <v>88</v>
      </c>
      <c r="C1212" s="103" t="s">
        <v>89</v>
      </c>
      <c r="D1212" s="103" t="s">
        <v>416</v>
      </c>
      <c r="E1212" s="103" t="s">
        <v>417</v>
      </c>
      <c r="F1212" s="103" t="s">
        <v>417</v>
      </c>
      <c r="G1212" s="103" t="s">
        <v>126</v>
      </c>
      <c r="H1212" s="103" t="s">
        <v>392</v>
      </c>
      <c r="I1212" s="103" t="s">
        <v>92</v>
      </c>
      <c r="J1212" s="215">
        <v>6220.85</v>
      </c>
      <c r="K1212" s="232"/>
    </row>
    <row r="1213" spans="1:11" x14ac:dyDescent="0.25">
      <c r="A1213" s="103" t="s">
        <v>828</v>
      </c>
      <c r="B1213" s="103" t="s">
        <v>88</v>
      </c>
      <c r="C1213" s="103" t="s">
        <v>89</v>
      </c>
      <c r="D1213" s="103" t="s">
        <v>416</v>
      </c>
      <c r="E1213" s="103" t="s">
        <v>417</v>
      </c>
      <c r="F1213" s="103" t="s">
        <v>417</v>
      </c>
      <c r="G1213" s="103" t="s">
        <v>126</v>
      </c>
      <c r="H1213" s="103" t="s">
        <v>392</v>
      </c>
      <c r="I1213" s="103" t="s">
        <v>92</v>
      </c>
      <c r="J1213" s="215">
        <v>7002.99</v>
      </c>
      <c r="K1213" s="216" t="s">
        <v>88</v>
      </c>
    </row>
    <row r="1214" spans="1:11" x14ac:dyDescent="0.25">
      <c r="A1214" s="103" t="s">
        <v>829</v>
      </c>
      <c r="B1214" s="103" t="s">
        <v>88</v>
      </c>
      <c r="C1214" s="103" t="s">
        <v>89</v>
      </c>
      <c r="D1214" s="103" t="s">
        <v>416</v>
      </c>
      <c r="E1214" s="103" t="s">
        <v>417</v>
      </c>
      <c r="F1214" s="103" t="s">
        <v>417</v>
      </c>
      <c r="G1214" s="103" t="s">
        <v>126</v>
      </c>
      <c r="H1214" s="103" t="s">
        <v>392</v>
      </c>
      <c r="I1214" s="103" t="s">
        <v>92</v>
      </c>
      <c r="J1214" s="215">
        <v>7754.5</v>
      </c>
      <c r="K1214" s="216" t="s">
        <v>88</v>
      </c>
    </row>
    <row r="1215" spans="1:11" x14ac:dyDescent="0.25">
      <c r="A1215" s="103" t="s">
        <v>825</v>
      </c>
      <c r="B1215" s="103" t="s">
        <v>88</v>
      </c>
      <c r="C1215" s="103" t="s">
        <v>89</v>
      </c>
      <c r="D1215" s="103" t="s">
        <v>416</v>
      </c>
      <c r="E1215" s="103" t="s">
        <v>417</v>
      </c>
      <c r="F1215" s="103" t="s">
        <v>417</v>
      </c>
      <c r="G1215" s="103" t="s">
        <v>126</v>
      </c>
      <c r="H1215" s="103" t="s">
        <v>392</v>
      </c>
      <c r="I1215" s="103" t="s">
        <v>92</v>
      </c>
      <c r="J1215" s="215">
        <v>12723.3</v>
      </c>
      <c r="K1215" s="216" t="s">
        <v>88</v>
      </c>
    </row>
    <row r="1216" spans="1:11" x14ac:dyDescent="0.25">
      <c r="A1216" s="103" t="s">
        <v>826</v>
      </c>
      <c r="B1216" s="103" t="s">
        <v>88</v>
      </c>
      <c r="C1216" s="103" t="s">
        <v>89</v>
      </c>
      <c r="D1216" s="103" t="s">
        <v>416</v>
      </c>
      <c r="E1216" s="103" t="s">
        <v>417</v>
      </c>
      <c r="F1216" s="103" t="s">
        <v>417</v>
      </c>
      <c r="G1216" s="103" t="s">
        <v>126</v>
      </c>
      <c r="H1216" s="103" t="s">
        <v>392</v>
      </c>
      <c r="I1216" s="103" t="s">
        <v>92</v>
      </c>
      <c r="J1216" s="215">
        <v>5595.33</v>
      </c>
      <c r="K1216" s="216" t="s">
        <v>88</v>
      </c>
    </row>
    <row r="1217" spans="1:11" x14ac:dyDescent="0.25">
      <c r="A1217" s="103" t="s">
        <v>827</v>
      </c>
      <c r="B1217" s="103" t="s">
        <v>88</v>
      </c>
      <c r="C1217" s="103" t="s">
        <v>89</v>
      </c>
      <c r="D1217" s="103" t="s">
        <v>416</v>
      </c>
      <c r="E1217" s="103" t="s">
        <v>417</v>
      </c>
      <c r="F1217" s="103" t="s">
        <v>417</v>
      </c>
      <c r="G1217" s="103" t="s">
        <v>125</v>
      </c>
      <c r="H1217" s="103" t="s">
        <v>393</v>
      </c>
      <c r="I1217" s="103" t="s">
        <v>92</v>
      </c>
      <c r="J1217" s="215">
        <v>32922.36</v>
      </c>
      <c r="K1217" s="216" t="s">
        <v>88</v>
      </c>
    </row>
    <row r="1218" spans="1:11" x14ac:dyDescent="0.25">
      <c r="A1218" s="103" t="s">
        <v>830</v>
      </c>
      <c r="B1218" s="103" t="s">
        <v>88</v>
      </c>
      <c r="C1218" s="103" t="s">
        <v>89</v>
      </c>
      <c r="D1218" s="103" t="s">
        <v>416</v>
      </c>
      <c r="E1218" s="103" t="s">
        <v>417</v>
      </c>
      <c r="F1218" s="103" t="s">
        <v>417</v>
      </c>
      <c r="G1218" s="103" t="s">
        <v>125</v>
      </c>
      <c r="H1218" s="103" t="s">
        <v>393</v>
      </c>
      <c r="I1218" s="103" t="s">
        <v>92</v>
      </c>
      <c r="J1218" s="215">
        <v>28845.71</v>
      </c>
      <c r="K1218" s="216" t="s">
        <v>88</v>
      </c>
    </row>
    <row r="1219" spans="1:11" x14ac:dyDescent="0.25">
      <c r="A1219" s="103" t="s">
        <v>828</v>
      </c>
      <c r="B1219" s="103" t="s">
        <v>88</v>
      </c>
      <c r="C1219" s="103" t="s">
        <v>89</v>
      </c>
      <c r="D1219" s="103" t="s">
        <v>416</v>
      </c>
      <c r="E1219" s="103" t="s">
        <v>417</v>
      </c>
      <c r="F1219" s="103" t="s">
        <v>417</v>
      </c>
      <c r="G1219" s="103" t="s">
        <v>125</v>
      </c>
      <c r="H1219" s="103" t="s">
        <v>393</v>
      </c>
      <c r="I1219" s="103" t="s">
        <v>92</v>
      </c>
      <c r="J1219" s="215">
        <v>29872.45</v>
      </c>
      <c r="K1219" s="216" t="s">
        <v>88</v>
      </c>
    </row>
    <row r="1220" spans="1:11" x14ac:dyDescent="0.25">
      <c r="A1220" s="103" t="s">
        <v>829</v>
      </c>
      <c r="B1220" s="103" t="s">
        <v>88</v>
      </c>
      <c r="C1220" s="103" t="s">
        <v>89</v>
      </c>
      <c r="D1220" s="103" t="s">
        <v>416</v>
      </c>
      <c r="E1220" s="103" t="s">
        <v>417</v>
      </c>
      <c r="F1220" s="103" t="s">
        <v>417</v>
      </c>
      <c r="G1220" s="103" t="s">
        <v>125</v>
      </c>
      <c r="H1220" s="103" t="s">
        <v>393</v>
      </c>
      <c r="I1220" s="103" t="s">
        <v>92</v>
      </c>
      <c r="J1220" s="215">
        <v>29698.86</v>
      </c>
      <c r="K1220" s="216" t="s">
        <v>88</v>
      </c>
    </row>
    <row r="1221" spans="1:11" x14ac:dyDescent="0.25">
      <c r="A1221" s="103" t="s">
        <v>825</v>
      </c>
      <c r="B1221" s="103" t="s">
        <v>88</v>
      </c>
      <c r="C1221" s="103" t="s">
        <v>89</v>
      </c>
      <c r="D1221" s="103" t="s">
        <v>416</v>
      </c>
      <c r="E1221" s="103" t="s">
        <v>417</v>
      </c>
      <c r="F1221" s="103" t="s">
        <v>417</v>
      </c>
      <c r="G1221" s="103" t="s">
        <v>125</v>
      </c>
      <c r="H1221" s="103" t="s">
        <v>393</v>
      </c>
      <c r="I1221" s="103" t="s">
        <v>92</v>
      </c>
      <c r="J1221" s="215">
        <v>45010.04</v>
      </c>
      <c r="K1221" s="216" t="s">
        <v>88</v>
      </c>
    </row>
    <row r="1222" spans="1:11" x14ac:dyDescent="0.25">
      <c r="A1222" s="103" t="s">
        <v>826</v>
      </c>
      <c r="B1222" s="103" t="s">
        <v>88</v>
      </c>
      <c r="C1222" s="103" t="s">
        <v>89</v>
      </c>
      <c r="D1222" s="103" t="s">
        <v>416</v>
      </c>
      <c r="E1222" s="103" t="s">
        <v>417</v>
      </c>
      <c r="F1222" s="103" t="s">
        <v>417</v>
      </c>
      <c r="G1222" s="103" t="s">
        <v>125</v>
      </c>
      <c r="H1222" s="103" t="s">
        <v>393</v>
      </c>
      <c r="I1222" s="103" t="s">
        <v>92</v>
      </c>
      <c r="J1222" s="215">
        <v>30758.84</v>
      </c>
      <c r="K1222" s="216" t="s">
        <v>88</v>
      </c>
    </row>
    <row r="1223" spans="1:11" x14ac:dyDescent="0.25">
      <c r="A1223" s="103" t="s">
        <v>827</v>
      </c>
      <c r="B1223" s="103" t="s">
        <v>88</v>
      </c>
      <c r="C1223" s="103" t="s">
        <v>89</v>
      </c>
      <c r="D1223" s="103" t="s">
        <v>416</v>
      </c>
      <c r="E1223" s="103" t="s">
        <v>417</v>
      </c>
      <c r="F1223" s="103" t="s">
        <v>417</v>
      </c>
      <c r="G1223" s="103" t="s">
        <v>480</v>
      </c>
      <c r="H1223" s="103" t="s">
        <v>739</v>
      </c>
      <c r="I1223" s="103" t="s">
        <v>92</v>
      </c>
      <c r="J1223" s="215">
        <v>10078.4</v>
      </c>
      <c r="K1223" s="216" t="s">
        <v>88</v>
      </c>
    </row>
    <row r="1224" spans="1:11" x14ac:dyDescent="0.25">
      <c r="A1224" s="103" t="s">
        <v>830</v>
      </c>
      <c r="B1224" s="103" t="s">
        <v>88</v>
      </c>
      <c r="C1224" s="103" t="s">
        <v>89</v>
      </c>
      <c r="D1224" s="103" t="s">
        <v>416</v>
      </c>
      <c r="E1224" s="103" t="s">
        <v>417</v>
      </c>
      <c r="F1224" s="103" t="s">
        <v>417</v>
      </c>
      <c r="G1224" s="103" t="s">
        <v>480</v>
      </c>
      <c r="H1224" s="103" t="s">
        <v>739</v>
      </c>
      <c r="I1224" s="103" t="s">
        <v>92</v>
      </c>
      <c r="J1224" s="215">
        <v>14754.4</v>
      </c>
      <c r="K1224" s="216" t="s">
        <v>88</v>
      </c>
    </row>
    <row r="1225" spans="1:11" x14ac:dyDescent="0.25">
      <c r="A1225" s="103" t="s">
        <v>828</v>
      </c>
      <c r="B1225" s="103" t="s">
        <v>88</v>
      </c>
      <c r="C1225" s="103" t="s">
        <v>89</v>
      </c>
      <c r="D1225" s="103" t="s">
        <v>416</v>
      </c>
      <c r="E1225" s="103" t="s">
        <v>417</v>
      </c>
      <c r="F1225" s="103" t="s">
        <v>417</v>
      </c>
      <c r="G1225" s="103" t="s">
        <v>480</v>
      </c>
      <c r="H1225" s="103" t="s">
        <v>739</v>
      </c>
      <c r="I1225" s="103" t="s">
        <v>92</v>
      </c>
      <c r="J1225" s="215">
        <v>7936.74</v>
      </c>
      <c r="K1225" s="216" t="s">
        <v>88</v>
      </c>
    </row>
    <row r="1226" spans="1:11" x14ac:dyDescent="0.25">
      <c r="A1226" s="103" t="s">
        <v>829</v>
      </c>
      <c r="B1226" s="103" t="s">
        <v>88</v>
      </c>
      <c r="C1226" s="103" t="s">
        <v>89</v>
      </c>
      <c r="D1226" s="103" t="s">
        <v>416</v>
      </c>
      <c r="E1226" s="103" t="s">
        <v>417</v>
      </c>
      <c r="F1226" s="103" t="s">
        <v>417</v>
      </c>
      <c r="G1226" s="103" t="s">
        <v>480</v>
      </c>
      <c r="H1226" s="103" t="s">
        <v>739</v>
      </c>
      <c r="I1226" s="103" t="s">
        <v>92</v>
      </c>
      <c r="J1226" s="215">
        <v>14219.91</v>
      </c>
      <c r="K1226" s="216" t="s">
        <v>88</v>
      </c>
    </row>
    <row r="1227" spans="1:11" x14ac:dyDescent="0.25">
      <c r="A1227" s="103" t="s">
        <v>825</v>
      </c>
      <c r="B1227" s="103" t="s">
        <v>88</v>
      </c>
      <c r="C1227" s="103" t="s">
        <v>89</v>
      </c>
      <c r="D1227" s="103" t="s">
        <v>416</v>
      </c>
      <c r="E1227" s="103" t="s">
        <v>417</v>
      </c>
      <c r="F1227" s="103" t="s">
        <v>417</v>
      </c>
      <c r="G1227" s="103" t="s">
        <v>480</v>
      </c>
      <c r="H1227" s="103" t="s">
        <v>739</v>
      </c>
      <c r="I1227" s="103" t="s">
        <v>92</v>
      </c>
      <c r="J1227" s="215">
        <v>26015.61</v>
      </c>
      <c r="K1227" s="216" t="s">
        <v>88</v>
      </c>
    </row>
    <row r="1228" spans="1:11" x14ac:dyDescent="0.25">
      <c r="A1228" s="103" t="s">
        <v>826</v>
      </c>
      <c r="B1228" s="103" t="s">
        <v>88</v>
      </c>
      <c r="C1228" s="103" t="s">
        <v>89</v>
      </c>
      <c r="D1228" s="103" t="s">
        <v>416</v>
      </c>
      <c r="E1228" s="103" t="s">
        <v>417</v>
      </c>
      <c r="F1228" s="103" t="s">
        <v>417</v>
      </c>
      <c r="G1228" s="103" t="s">
        <v>480</v>
      </c>
      <c r="H1228" s="103" t="s">
        <v>739</v>
      </c>
      <c r="I1228" s="103" t="s">
        <v>92</v>
      </c>
      <c r="J1228" s="215">
        <v>14596.55</v>
      </c>
      <c r="K1228" s="216" t="s">
        <v>88</v>
      </c>
    </row>
    <row r="1229" spans="1:11" x14ac:dyDescent="0.25">
      <c r="A1229" s="103" t="s">
        <v>827</v>
      </c>
      <c r="B1229" s="103" t="s">
        <v>88</v>
      </c>
      <c r="C1229" s="103" t="s">
        <v>89</v>
      </c>
      <c r="D1229" s="103" t="s">
        <v>416</v>
      </c>
      <c r="E1229" s="103" t="s">
        <v>417</v>
      </c>
      <c r="F1229" s="103" t="s">
        <v>417</v>
      </c>
      <c r="G1229" s="103" t="s">
        <v>740</v>
      </c>
      <c r="H1229" s="103" t="s">
        <v>741</v>
      </c>
      <c r="I1229" s="103" t="s">
        <v>92</v>
      </c>
      <c r="J1229" s="215">
        <v>49822.28</v>
      </c>
      <c r="K1229" s="216" t="s">
        <v>88</v>
      </c>
    </row>
    <row r="1230" spans="1:11" x14ac:dyDescent="0.25">
      <c r="A1230" s="103" t="s">
        <v>827</v>
      </c>
      <c r="B1230" s="103" t="s">
        <v>88</v>
      </c>
      <c r="C1230" s="103" t="s">
        <v>89</v>
      </c>
      <c r="D1230" s="103" t="s">
        <v>416</v>
      </c>
      <c r="E1230" s="111"/>
      <c r="F1230" s="103" t="s">
        <v>417</v>
      </c>
      <c r="G1230" s="103" t="s">
        <v>740</v>
      </c>
      <c r="H1230" s="103" t="s">
        <v>741</v>
      </c>
      <c r="I1230" s="103" t="s">
        <v>92</v>
      </c>
      <c r="J1230" s="215">
        <v>0</v>
      </c>
      <c r="K1230" s="216" t="s">
        <v>88</v>
      </c>
    </row>
    <row r="1231" spans="1:11" x14ac:dyDescent="0.25">
      <c r="A1231" s="103" t="s">
        <v>830</v>
      </c>
      <c r="B1231" s="103" t="s">
        <v>88</v>
      </c>
      <c r="C1231" s="103" t="s">
        <v>89</v>
      </c>
      <c r="D1231" s="103" t="s">
        <v>416</v>
      </c>
      <c r="E1231" s="103" t="s">
        <v>417</v>
      </c>
      <c r="F1231" s="103" t="s">
        <v>417</v>
      </c>
      <c r="G1231" s="103" t="s">
        <v>740</v>
      </c>
      <c r="H1231" s="103" t="s">
        <v>741</v>
      </c>
      <c r="I1231" s="103" t="s">
        <v>92</v>
      </c>
      <c r="J1231" s="215">
        <v>40649.68</v>
      </c>
      <c r="K1231" s="216" t="s">
        <v>88</v>
      </c>
    </row>
    <row r="1232" spans="1:11" x14ac:dyDescent="0.25">
      <c r="A1232" s="103" t="s">
        <v>830</v>
      </c>
      <c r="B1232" s="103" t="s">
        <v>88</v>
      </c>
      <c r="C1232" s="103" t="s">
        <v>89</v>
      </c>
      <c r="D1232" s="103" t="s">
        <v>416</v>
      </c>
      <c r="E1232" s="111"/>
      <c r="F1232" s="103" t="s">
        <v>417</v>
      </c>
      <c r="G1232" s="103" t="s">
        <v>740</v>
      </c>
      <c r="H1232" s="103" t="s">
        <v>741</v>
      </c>
      <c r="I1232" s="103" t="s">
        <v>92</v>
      </c>
      <c r="J1232" s="215">
        <v>0</v>
      </c>
      <c r="K1232" s="216" t="s">
        <v>88</v>
      </c>
    </row>
    <row r="1233" spans="1:11" x14ac:dyDescent="0.25">
      <c r="A1233" s="103" t="s">
        <v>828</v>
      </c>
      <c r="B1233" s="103" t="s">
        <v>88</v>
      </c>
      <c r="C1233" s="103" t="s">
        <v>89</v>
      </c>
      <c r="D1233" s="103" t="s">
        <v>416</v>
      </c>
      <c r="E1233" s="103" t="s">
        <v>417</v>
      </c>
      <c r="F1233" s="103" t="s">
        <v>417</v>
      </c>
      <c r="G1233" s="103" t="s">
        <v>740</v>
      </c>
      <c r="H1233" s="103" t="s">
        <v>741</v>
      </c>
      <c r="I1233" s="103" t="s">
        <v>92</v>
      </c>
      <c r="J1233" s="215">
        <v>46865.06</v>
      </c>
      <c r="K1233" s="216" t="s">
        <v>88</v>
      </c>
    </row>
    <row r="1234" spans="1:11" x14ac:dyDescent="0.25">
      <c r="A1234" s="103" t="s">
        <v>828</v>
      </c>
      <c r="B1234" s="103" t="s">
        <v>88</v>
      </c>
      <c r="C1234" s="103" t="s">
        <v>89</v>
      </c>
      <c r="D1234" s="103" t="s">
        <v>416</v>
      </c>
      <c r="E1234" s="111"/>
      <c r="F1234" s="103" t="s">
        <v>417</v>
      </c>
      <c r="G1234" s="103" t="s">
        <v>740</v>
      </c>
      <c r="H1234" s="103" t="s">
        <v>741</v>
      </c>
      <c r="I1234" s="103" t="s">
        <v>92</v>
      </c>
      <c r="J1234" s="215">
        <v>0</v>
      </c>
      <c r="K1234" s="216" t="s">
        <v>88</v>
      </c>
    </row>
    <row r="1235" spans="1:11" x14ac:dyDescent="0.25">
      <c r="A1235" s="103" t="s">
        <v>829</v>
      </c>
      <c r="B1235" s="103" t="s">
        <v>88</v>
      </c>
      <c r="C1235" s="103" t="s">
        <v>89</v>
      </c>
      <c r="D1235" s="103" t="s">
        <v>416</v>
      </c>
      <c r="E1235" s="103" t="s">
        <v>417</v>
      </c>
      <c r="F1235" s="103" t="s">
        <v>417</v>
      </c>
      <c r="G1235" s="103" t="s">
        <v>740</v>
      </c>
      <c r="H1235" s="103" t="s">
        <v>741</v>
      </c>
      <c r="I1235" s="103" t="s">
        <v>92</v>
      </c>
      <c r="J1235" s="215">
        <v>50245.87</v>
      </c>
      <c r="K1235" s="216" t="s">
        <v>88</v>
      </c>
    </row>
    <row r="1236" spans="1:11" x14ac:dyDescent="0.25">
      <c r="A1236" s="103" t="s">
        <v>829</v>
      </c>
      <c r="B1236" s="103" t="s">
        <v>88</v>
      </c>
      <c r="C1236" s="103" t="s">
        <v>89</v>
      </c>
      <c r="D1236" s="103" t="s">
        <v>416</v>
      </c>
      <c r="E1236" s="111"/>
      <c r="F1236" s="103" t="s">
        <v>417</v>
      </c>
      <c r="G1236" s="103" t="s">
        <v>740</v>
      </c>
      <c r="H1236" s="103" t="s">
        <v>741</v>
      </c>
      <c r="I1236" s="103" t="s">
        <v>92</v>
      </c>
      <c r="J1236" s="215">
        <v>0</v>
      </c>
      <c r="K1236" s="216" t="s">
        <v>88</v>
      </c>
    </row>
    <row r="1237" spans="1:11" x14ac:dyDescent="0.25">
      <c r="A1237" s="103" t="s">
        <v>825</v>
      </c>
      <c r="B1237" s="103" t="s">
        <v>88</v>
      </c>
      <c r="C1237" s="103" t="s">
        <v>89</v>
      </c>
      <c r="D1237" s="103" t="s">
        <v>416</v>
      </c>
      <c r="E1237" s="103" t="s">
        <v>417</v>
      </c>
      <c r="F1237" s="103" t="s">
        <v>417</v>
      </c>
      <c r="G1237" s="103" t="s">
        <v>740</v>
      </c>
      <c r="H1237" s="103" t="s">
        <v>741</v>
      </c>
      <c r="I1237" s="103" t="s">
        <v>92</v>
      </c>
      <c r="J1237" s="215">
        <v>76548.039999999994</v>
      </c>
      <c r="K1237" s="216" t="s">
        <v>88</v>
      </c>
    </row>
    <row r="1238" spans="1:11" x14ac:dyDescent="0.25">
      <c r="A1238" s="103" t="s">
        <v>825</v>
      </c>
      <c r="B1238" s="103" t="s">
        <v>88</v>
      </c>
      <c r="C1238" s="103" t="s">
        <v>89</v>
      </c>
      <c r="D1238" s="103" t="s">
        <v>416</v>
      </c>
      <c r="E1238" s="111"/>
      <c r="F1238" s="103" t="s">
        <v>417</v>
      </c>
      <c r="G1238" s="103" t="s">
        <v>740</v>
      </c>
      <c r="H1238" s="103" t="s">
        <v>741</v>
      </c>
      <c r="I1238" s="103" t="s">
        <v>92</v>
      </c>
      <c r="J1238" s="215">
        <v>0</v>
      </c>
      <c r="K1238" s="216" t="s">
        <v>88</v>
      </c>
    </row>
    <row r="1239" spans="1:11" x14ac:dyDescent="0.25">
      <c r="A1239" s="103" t="s">
        <v>826</v>
      </c>
      <c r="B1239" s="103" t="s">
        <v>88</v>
      </c>
      <c r="C1239" s="103" t="s">
        <v>89</v>
      </c>
      <c r="D1239" s="103" t="s">
        <v>416</v>
      </c>
      <c r="E1239" s="103" t="s">
        <v>417</v>
      </c>
      <c r="F1239" s="103" t="s">
        <v>417</v>
      </c>
      <c r="G1239" s="103" t="s">
        <v>740</v>
      </c>
      <c r="H1239" s="103" t="s">
        <v>741</v>
      </c>
      <c r="I1239" s="103" t="s">
        <v>92</v>
      </c>
      <c r="J1239" s="215">
        <v>39500.17</v>
      </c>
      <c r="K1239" s="216" t="s">
        <v>88</v>
      </c>
    </row>
    <row r="1240" spans="1:11" x14ac:dyDescent="0.25">
      <c r="A1240" s="103" t="s">
        <v>826</v>
      </c>
      <c r="B1240" s="103" t="s">
        <v>88</v>
      </c>
      <c r="C1240" s="103" t="s">
        <v>89</v>
      </c>
      <c r="D1240" s="103" t="s">
        <v>416</v>
      </c>
      <c r="E1240" s="111"/>
      <c r="F1240" s="103" t="s">
        <v>417</v>
      </c>
      <c r="G1240" s="103" t="s">
        <v>740</v>
      </c>
      <c r="H1240" s="103" t="s">
        <v>741</v>
      </c>
      <c r="I1240" s="103" t="s">
        <v>92</v>
      </c>
      <c r="J1240" s="215">
        <v>0</v>
      </c>
      <c r="K1240" s="216" t="s">
        <v>88</v>
      </c>
    </row>
    <row r="1241" spans="1:11" x14ac:dyDescent="0.25">
      <c r="A1241" s="103" t="s">
        <v>827</v>
      </c>
      <c r="B1241" s="103" t="s">
        <v>88</v>
      </c>
      <c r="C1241" s="103" t="s">
        <v>89</v>
      </c>
      <c r="D1241" s="103" t="s">
        <v>416</v>
      </c>
      <c r="E1241" s="103" t="s">
        <v>417</v>
      </c>
      <c r="F1241" s="103" t="s">
        <v>417</v>
      </c>
      <c r="G1241" s="103" t="s">
        <v>490</v>
      </c>
      <c r="H1241" s="103" t="s">
        <v>742</v>
      </c>
      <c r="I1241" s="103" t="s">
        <v>92</v>
      </c>
      <c r="J1241" s="215">
        <v>14058.96</v>
      </c>
      <c r="K1241" s="216" t="s">
        <v>88</v>
      </c>
    </row>
    <row r="1242" spans="1:11" x14ac:dyDescent="0.25">
      <c r="A1242" s="103" t="s">
        <v>830</v>
      </c>
      <c r="B1242" s="103" t="s">
        <v>88</v>
      </c>
      <c r="C1242" s="103" t="s">
        <v>89</v>
      </c>
      <c r="D1242" s="103" t="s">
        <v>416</v>
      </c>
      <c r="E1242" s="103" t="s">
        <v>417</v>
      </c>
      <c r="F1242" s="103" t="s">
        <v>417</v>
      </c>
      <c r="G1242" s="103" t="s">
        <v>490</v>
      </c>
      <c r="H1242" s="103" t="s">
        <v>742</v>
      </c>
      <c r="I1242" s="103" t="s">
        <v>92</v>
      </c>
      <c r="J1242" s="215">
        <v>3673.13</v>
      </c>
      <c r="K1242" s="216" t="s">
        <v>88</v>
      </c>
    </row>
    <row r="1243" spans="1:11" x14ac:dyDescent="0.25">
      <c r="A1243" s="103" t="s">
        <v>828</v>
      </c>
      <c r="B1243" s="103" t="s">
        <v>88</v>
      </c>
      <c r="C1243" s="103" t="s">
        <v>89</v>
      </c>
      <c r="D1243" s="103" t="s">
        <v>416</v>
      </c>
      <c r="E1243" s="103" t="s">
        <v>417</v>
      </c>
      <c r="F1243" s="103" t="s">
        <v>417</v>
      </c>
      <c r="G1243" s="103" t="s">
        <v>490</v>
      </c>
      <c r="H1243" s="103" t="s">
        <v>742</v>
      </c>
      <c r="I1243" s="103" t="s">
        <v>92</v>
      </c>
      <c r="J1243" s="215">
        <v>12277.7</v>
      </c>
      <c r="K1243" s="216" t="s">
        <v>88</v>
      </c>
    </row>
    <row r="1244" spans="1:11" x14ac:dyDescent="0.25">
      <c r="A1244" s="103" t="s">
        <v>829</v>
      </c>
      <c r="B1244" s="103" t="s">
        <v>88</v>
      </c>
      <c r="C1244" s="103" t="s">
        <v>89</v>
      </c>
      <c r="D1244" s="103" t="s">
        <v>416</v>
      </c>
      <c r="E1244" s="103" t="s">
        <v>417</v>
      </c>
      <c r="F1244" s="103" t="s">
        <v>417</v>
      </c>
      <c r="G1244" s="103" t="s">
        <v>490</v>
      </c>
      <c r="H1244" s="103" t="s">
        <v>742</v>
      </c>
      <c r="I1244" s="103" t="s">
        <v>92</v>
      </c>
      <c r="J1244" s="215">
        <v>10299.01</v>
      </c>
      <c r="K1244" s="216" t="s">
        <v>88</v>
      </c>
    </row>
    <row r="1245" spans="1:11" x14ac:dyDescent="0.25">
      <c r="A1245" s="103" t="s">
        <v>825</v>
      </c>
      <c r="B1245" s="103" t="s">
        <v>88</v>
      </c>
      <c r="C1245" s="103" t="s">
        <v>89</v>
      </c>
      <c r="D1245" s="103" t="s">
        <v>416</v>
      </c>
      <c r="E1245" s="103" t="s">
        <v>417</v>
      </c>
      <c r="F1245" s="103" t="s">
        <v>417</v>
      </c>
      <c r="G1245" s="103" t="s">
        <v>490</v>
      </c>
      <c r="H1245" s="103" t="s">
        <v>742</v>
      </c>
      <c r="I1245" s="103" t="s">
        <v>92</v>
      </c>
      <c r="J1245" s="215">
        <v>23528.86</v>
      </c>
      <c r="K1245" s="216" t="s">
        <v>88</v>
      </c>
    </row>
    <row r="1246" spans="1:11" x14ac:dyDescent="0.25">
      <c r="A1246" s="103" t="s">
        <v>826</v>
      </c>
      <c r="B1246" s="103" t="s">
        <v>88</v>
      </c>
      <c r="C1246" s="103" t="s">
        <v>89</v>
      </c>
      <c r="D1246" s="103" t="s">
        <v>416</v>
      </c>
      <c r="E1246" s="103" t="s">
        <v>417</v>
      </c>
      <c r="F1246" s="103" t="s">
        <v>417</v>
      </c>
      <c r="G1246" s="103" t="s">
        <v>490</v>
      </c>
      <c r="H1246" s="103" t="s">
        <v>742</v>
      </c>
      <c r="I1246" s="103" t="s">
        <v>92</v>
      </c>
      <c r="J1246" s="215">
        <v>11307.78</v>
      </c>
      <c r="K1246" s="216" t="s">
        <v>88</v>
      </c>
    </row>
    <row r="1247" spans="1:11" x14ac:dyDescent="0.25">
      <c r="A1247" s="103" t="s">
        <v>827</v>
      </c>
      <c r="B1247" s="103" t="s">
        <v>88</v>
      </c>
      <c r="C1247" s="103" t="s">
        <v>89</v>
      </c>
      <c r="D1247" s="103" t="s">
        <v>416</v>
      </c>
      <c r="E1247" s="103" t="s">
        <v>417</v>
      </c>
      <c r="F1247" s="103" t="s">
        <v>417</v>
      </c>
      <c r="G1247" s="103" t="s">
        <v>489</v>
      </c>
      <c r="H1247" s="103" t="s">
        <v>743</v>
      </c>
      <c r="I1247" s="103" t="s">
        <v>92</v>
      </c>
      <c r="J1247" s="215">
        <v>29642.67</v>
      </c>
      <c r="K1247" s="216" t="s">
        <v>88</v>
      </c>
    </row>
    <row r="1248" spans="1:11" x14ac:dyDescent="0.25">
      <c r="A1248" s="103" t="s">
        <v>830</v>
      </c>
      <c r="B1248" s="103" t="s">
        <v>88</v>
      </c>
      <c r="C1248" s="103" t="s">
        <v>89</v>
      </c>
      <c r="D1248" s="103" t="s">
        <v>416</v>
      </c>
      <c r="E1248" s="103" t="s">
        <v>417</v>
      </c>
      <c r="F1248" s="103" t="s">
        <v>417</v>
      </c>
      <c r="G1248" s="103" t="s">
        <v>489</v>
      </c>
      <c r="H1248" s="103" t="s">
        <v>743</v>
      </c>
      <c r="I1248" s="103" t="s">
        <v>92</v>
      </c>
      <c r="J1248" s="215">
        <v>19961.099999999999</v>
      </c>
      <c r="K1248" s="216" t="s">
        <v>88</v>
      </c>
    </row>
    <row r="1249" spans="1:11" x14ac:dyDescent="0.25">
      <c r="A1249" s="103" t="s">
        <v>828</v>
      </c>
      <c r="B1249" s="103" t="s">
        <v>88</v>
      </c>
      <c r="C1249" s="103" t="s">
        <v>89</v>
      </c>
      <c r="D1249" s="103" t="s">
        <v>416</v>
      </c>
      <c r="E1249" s="103" t="s">
        <v>417</v>
      </c>
      <c r="F1249" s="103" t="s">
        <v>417</v>
      </c>
      <c r="G1249" s="103" t="s">
        <v>489</v>
      </c>
      <c r="H1249" s="103" t="s">
        <v>743</v>
      </c>
      <c r="I1249" s="103" t="s">
        <v>92</v>
      </c>
      <c r="J1249" s="215">
        <v>38058.879999999997</v>
      </c>
      <c r="K1249" s="216" t="s">
        <v>88</v>
      </c>
    </row>
    <row r="1250" spans="1:11" x14ac:dyDescent="0.25">
      <c r="A1250" s="103" t="s">
        <v>829</v>
      </c>
      <c r="B1250" s="103" t="s">
        <v>88</v>
      </c>
      <c r="C1250" s="103" t="s">
        <v>89</v>
      </c>
      <c r="D1250" s="103" t="s">
        <v>416</v>
      </c>
      <c r="E1250" s="103" t="s">
        <v>417</v>
      </c>
      <c r="F1250" s="103" t="s">
        <v>417</v>
      </c>
      <c r="G1250" s="103" t="s">
        <v>489</v>
      </c>
      <c r="H1250" s="103" t="s">
        <v>743</v>
      </c>
      <c r="I1250" s="103" t="s">
        <v>92</v>
      </c>
      <c r="J1250" s="215">
        <v>25769.13</v>
      </c>
      <c r="K1250" s="216" t="s">
        <v>88</v>
      </c>
    </row>
    <row r="1251" spans="1:11" x14ac:dyDescent="0.25">
      <c r="A1251" s="103" t="s">
        <v>825</v>
      </c>
      <c r="B1251" s="103" t="s">
        <v>88</v>
      </c>
      <c r="C1251" s="103" t="s">
        <v>89</v>
      </c>
      <c r="D1251" s="103" t="s">
        <v>416</v>
      </c>
      <c r="E1251" s="103" t="s">
        <v>417</v>
      </c>
      <c r="F1251" s="103" t="s">
        <v>417</v>
      </c>
      <c r="G1251" s="103" t="s">
        <v>489</v>
      </c>
      <c r="H1251" s="103" t="s">
        <v>743</v>
      </c>
      <c r="I1251" s="103" t="s">
        <v>92</v>
      </c>
      <c r="J1251" s="215">
        <v>47999.69</v>
      </c>
      <c r="K1251" s="216" t="s">
        <v>88</v>
      </c>
    </row>
    <row r="1252" spans="1:11" x14ac:dyDescent="0.25">
      <c r="A1252" s="103" t="s">
        <v>826</v>
      </c>
      <c r="B1252" s="103" t="s">
        <v>88</v>
      </c>
      <c r="C1252" s="103" t="s">
        <v>89</v>
      </c>
      <c r="D1252" s="103" t="s">
        <v>416</v>
      </c>
      <c r="E1252" s="103" t="s">
        <v>417</v>
      </c>
      <c r="F1252" s="103" t="s">
        <v>417</v>
      </c>
      <c r="G1252" s="103" t="s">
        <v>489</v>
      </c>
      <c r="H1252" s="103" t="s">
        <v>743</v>
      </c>
      <c r="I1252" s="103" t="s">
        <v>92</v>
      </c>
      <c r="J1252" s="215">
        <v>21456.89</v>
      </c>
      <c r="K1252" s="216" t="s">
        <v>88</v>
      </c>
    </row>
    <row r="1253" spans="1:11" x14ac:dyDescent="0.25">
      <c r="A1253" s="103" t="s">
        <v>827</v>
      </c>
      <c r="B1253" s="103" t="s">
        <v>88</v>
      </c>
      <c r="C1253" s="103" t="s">
        <v>89</v>
      </c>
      <c r="D1253" s="103" t="s">
        <v>416</v>
      </c>
      <c r="E1253" s="103" t="s">
        <v>417</v>
      </c>
      <c r="F1253" s="103" t="s">
        <v>417</v>
      </c>
      <c r="G1253" s="103" t="s">
        <v>744</v>
      </c>
      <c r="H1253" s="103" t="s">
        <v>745</v>
      </c>
      <c r="I1253" s="103" t="s">
        <v>92</v>
      </c>
      <c r="J1253" s="215">
        <v>56590.83</v>
      </c>
      <c r="K1253" s="216" t="s">
        <v>88</v>
      </c>
    </row>
    <row r="1254" spans="1:11" x14ac:dyDescent="0.25">
      <c r="A1254" s="103" t="s">
        <v>830</v>
      </c>
      <c r="B1254" s="103" t="s">
        <v>88</v>
      </c>
      <c r="C1254" s="103" t="s">
        <v>89</v>
      </c>
      <c r="D1254" s="103" t="s">
        <v>416</v>
      </c>
      <c r="E1254" s="103" t="s">
        <v>417</v>
      </c>
      <c r="F1254" s="103" t="s">
        <v>417</v>
      </c>
      <c r="G1254" s="103" t="s">
        <v>744</v>
      </c>
      <c r="H1254" s="103" t="s">
        <v>745</v>
      </c>
      <c r="I1254" s="103" t="s">
        <v>92</v>
      </c>
      <c r="J1254" s="215">
        <v>37277.03</v>
      </c>
      <c r="K1254" s="216" t="s">
        <v>88</v>
      </c>
    </row>
    <row r="1255" spans="1:11" x14ac:dyDescent="0.25">
      <c r="A1255" s="103" t="s">
        <v>828</v>
      </c>
      <c r="B1255" s="103" t="s">
        <v>88</v>
      </c>
      <c r="C1255" s="103" t="s">
        <v>89</v>
      </c>
      <c r="D1255" s="103" t="s">
        <v>416</v>
      </c>
      <c r="E1255" s="103" t="s">
        <v>417</v>
      </c>
      <c r="F1255" s="103" t="s">
        <v>417</v>
      </c>
      <c r="G1255" s="103" t="s">
        <v>744</v>
      </c>
      <c r="H1255" s="103" t="s">
        <v>745</v>
      </c>
      <c r="I1255" s="103" t="s">
        <v>92</v>
      </c>
      <c r="J1255" s="215">
        <v>46860.09</v>
      </c>
      <c r="K1255" s="216" t="s">
        <v>88</v>
      </c>
    </row>
    <row r="1256" spans="1:11" x14ac:dyDescent="0.25">
      <c r="A1256" s="103" t="s">
        <v>829</v>
      </c>
      <c r="B1256" s="103" t="s">
        <v>88</v>
      </c>
      <c r="C1256" s="103" t="s">
        <v>89</v>
      </c>
      <c r="D1256" s="103" t="s">
        <v>416</v>
      </c>
      <c r="E1256" s="103" t="s">
        <v>417</v>
      </c>
      <c r="F1256" s="103" t="s">
        <v>417</v>
      </c>
      <c r="G1256" s="103" t="s">
        <v>744</v>
      </c>
      <c r="H1256" s="103" t="s">
        <v>745</v>
      </c>
      <c r="I1256" s="103" t="s">
        <v>92</v>
      </c>
      <c r="J1256" s="215">
        <v>41021.980000000003</v>
      </c>
      <c r="K1256" s="216" t="s">
        <v>88</v>
      </c>
    </row>
    <row r="1257" spans="1:11" x14ac:dyDescent="0.25">
      <c r="A1257" s="103" t="s">
        <v>825</v>
      </c>
      <c r="B1257" s="103" t="s">
        <v>88</v>
      </c>
      <c r="C1257" s="103" t="s">
        <v>89</v>
      </c>
      <c r="D1257" s="103" t="s">
        <v>416</v>
      </c>
      <c r="E1257" s="103" t="s">
        <v>417</v>
      </c>
      <c r="F1257" s="103" t="s">
        <v>417</v>
      </c>
      <c r="G1257" s="103" t="s">
        <v>744</v>
      </c>
      <c r="H1257" s="103" t="s">
        <v>745</v>
      </c>
      <c r="I1257" s="103" t="s">
        <v>92</v>
      </c>
      <c r="J1257" s="215">
        <v>61338.03</v>
      </c>
      <c r="K1257" s="216" t="s">
        <v>88</v>
      </c>
    </row>
    <row r="1258" spans="1:11" x14ac:dyDescent="0.25">
      <c r="A1258" s="103" t="s">
        <v>826</v>
      </c>
      <c r="B1258" s="103" t="s">
        <v>88</v>
      </c>
      <c r="C1258" s="103" t="s">
        <v>89</v>
      </c>
      <c r="D1258" s="103" t="s">
        <v>416</v>
      </c>
      <c r="E1258" s="103" t="s">
        <v>417</v>
      </c>
      <c r="F1258" s="103" t="s">
        <v>417</v>
      </c>
      <c r="G1258" s="103" t="s">
        <v>744</v>
      </c>
      <c r="H1258" s="103" t="s">
        <v>745</v>
      </c>
      <c r="I1258" s="103" t="s">
        <v>92</v>
      </c>
      <c r="J1258" s="215">
        <v>40885.03</v>
      </c>
      <c r="K1258" s="216" t="s">
        <v>88</v>
      </c>
    </row>
    <row r="1259" spans="1:11" x14ac:dyDescent="0.25">
      <c r="A1259" s="103" t="s">
        <v>827</v>
      </c>
      <c r="B1259" s="103" t="s">
        <v>88</v>
      </c>
      <c r="C1259" s="103" t="s">
        <v>89</v>
      </c>
      <c r="D1259" s="103" t="s">
        <v>416</v>
      </c>
      <c r="E1259" s="103" t="s">
        <v>417</v>
      </c>
      <c r="F1259" s="103" t="s">
        <v>417</v>
      </c>
      <c r="G1259" s="103" t="s">
        <v>124</v>
      </c>
      <c r="H1259" s="103" t="s">
        <v>746</v>
      </c>
      <c r="I1259" s="103" t="s">
        <v>92</v>
      </c>
      <c r="J1259" s="215">
        <v>48220.13</v>
      </c>
      <c r="K1259" s="216" t="s">
        <v>88</v>
      </c>
    </row>
    <row r="1260" spans="1:11" x14ac:dyDescent="0.25">
      <c r="A1260" s="103" t="s">
        <v>830</v>
      </c>
      <c r="B1260" s="103" t="s">
        <v>88</v>
      </c>
      <c r="C1260" s="103" t="s">
        <v>89</v>
      </c>
      <c r="D1260" s="103" t="s">
        <v>416</v>
      </c>
      <c r="E1260" s="103" t="s">
        <v>417</v>
      </c>
      <c r="F1260" s="103" t="s">
        <v>417</v>
      </c>
      <c r="G1260" s="103" t="s">
        <v>124</v>
      </c>
      <c r="H1260" s="103" t="s">
        <v>746</v>
      </c>
      <c r="I1260" s="103" t="s">
        <v>92</v>
      </c>
      <c r="J1260" s="215">
        <v>27898.7</v>
      </c>
      <c r="K1260" s="216" t="s">
        <v>88</v>
      </c>
    </row>
    <row r="1261" spans="1:11" x14ac:dyDescent="0.25">
      <c r="A1261" s="103" t="s">
        <v>830</v>
      </c>
      <c r="B1261" s="103" t="s">
        <v>88</v>
      </c>
      <c r="C1261" s="103" t="s">
        <v>89</v>
      </c>
      <c r="D1261" s="103" t="s">
        <v>416</v>
      </c>
      <c r="E1261" s="103" t="s">
        <v>417</v>
      </c>
      <c r="F1261" s="103" t="s">
        <v>417</v>
      </c>
      <c r="G1261" s="103" t="s">
        <v>124</v>
      </c>
      <c r="H1261" s="103" t="s">
        <v>394</v>
      </c>
      <c r="I1261" s="103" t="s">
        <v>92</v>
      </c>
      <c r="J1261" s="215">
        <v>276.7</v>
      </c>
      <c r="K1261" s="216" t="s">
        <v>88</v>
      </c>
    </row>
    <row r="1262" spans="1:11" x14ac:dyDescent="0.25">
      <c r="A1262" s="103" t="s">
        <v>828</v>
      </c>
      <c r="B1262" s="103" t="s">
        <v>88</v>
      </c>
      <c r="C1262" s="103" t="s">
        <v>89</v>
      </c>
      <c r="D1262" s="103" t="s">
        <v>416</v>
      </c>
      <c r="E1262" s="103" t="s">
        <v>417</v>
      </c>
      <c r="F1262" s="103" t="s">
        <v>417</v>
      </c>
      <c r="G1262" s="103" t="s">
        <v>124</v>
      </c>
      <c r="H1262" s="103" t="s">
        <v>746</v>
      </c>
      <c r="I1262" s="103" t="s">
        <v>92</v>
      </c>
      <c r="J1262" s="215">
        <v>50533.86</v>
      </c>
      <c r="K1262" s="216" t="s">
        <v>88</v>
      </c>
    </row>
    <row r="1263" spans="1:11" x14ac:dyDescent="0.25">
      <c r="A1263" s="103" t="s">
        <v>829</v>
      </c>
      <c r="B1263" s="103" t="s">
        <v>88</v>
      </c>
      <c r="C1263" s="103" t="s">
        <v>89</v>
      </c>
      <c r="D1263" s="103" t="s">
        <v>416</v>
      </c>
      <c r="E1263" s="103" t="s">
        <v>417</v>
      </c>
      <c r="F1263" s="103" t="s">
        <v>417</v>
      </c>
      <c r="G1263" s="103" t="s">
        <v>124</v>
      </c>
      <c r="H1263" s="103" t="s">
        <v>746</v>
      </c>
      <c r="I1263" s="103" t="s">
        <v>92</v>
      </c>
      <c r="J1263" s="215">
        <v>36075.730000000003</v>
      </c>
      <c r="K1263" s="216" t="s">
        <v>88</v>
      </c>
    </row>
    <row r="1264" spans="1:11" x14ac:dyDescent="0.25">
      <c r="A1264" s="103" t="s">
        <v>825</v>
      </c>
      <c r="B1264" s="103" t="s">
        <v>88</v>
      </c>
      <c r="C1264" s="103" t="s">
        <v>89</v>
      </c>
      <c r="D1264" s="103" t="s">
        <v>416</v>
      </c>
      <c r="E1264" s="103" t="s">
        <v>417</v>
      </c>
      <c r="F1264" s="103" t="s">
        <v>417</v>
      </c>
      <c r="G1264" s="103" t="s">
        <v>124</v>
      </c>
      <c r="H1264" s="103" t="s">
        <v>746</v>
      </c>
      <c r="I1264" s="103" t="s">
        <v>92</v>
      </c>
      <c r="J1264" s="215">
        <v>54364.12</v>
      </c>
      <c r="K1264" s="216" t="s">
        <v>88</v>
      </c>
    </row>
    <row r="1265" spans="1:11" x14ac:dyDescent="0.25">
      <c r="A1265" s="103" t="s">
        <v>826</v>
      </c>
      <c r="B1265" s="103" t="s">
        <v>88</v>
      </c>
      <c r="C1265" s="103" t="s">
        <v>89</v>
      </c>
      <c r="D1265" s="103" t="s">
        <v>416</v>
      </c>
      <c r="E1265" s="103" t="s">
        <v>417</v>
      </c>
      <c r="F1265" s="103" t="s">
        <v>417</v>
      </c>
      <c r="G1265" s="103" t="s">
        <v>124</v>
      </c>
      <c r="H1265" s="103" t="s">
        <v>746</v>
      </c>
      <c r="I1265" s="103" t="s">
        <v>92</v>
      </c>
      <c r="J1265" s="215">
        <v>26445.69</v>
      </c>
      <c r="K1265" s="216" t="s">
        <v>88</v>
      </c>
    </row>
    <row r="1266" spans="1:11" x14ac:dyDescent="0.25">
      <c r="A1266" s="103" t="s">
        <v>827</v>
      </c>
      <c r="B1266" s="103" t="s">
        <v>88</v>
      </c>
      <c r="C1266" s="103" t="s">
        <v>89</v>
      </c>
      <c r="D1266" s="103" t="s">
        <v>416</v>
      </c>
      <c r="E1266" s="103" t="s">
        <v>417</v>
      </c>
      <c r="F1266" s="103" t="s">
        <v>417</v>
      </c>
      <c r="G1266" s="103" t="s">
        <v>155</v>
      </c>
      <c r="H1266" s="103" t="s">
        <v>395</v>
      </c>
      <c r="I1266" s="103" t="s">
        <v>92</v>
      </c>
      <c r="J1266" s="215">
        <v>44992.85</v>
      </c>
      <c r="K1266" s="216" t="s">
        <v>88</v>
      </c>
    </row>
    <row r="1267" spans="1:11" x14ac:dyDescent="0.25">
      <c r="A1267" s="103" t="s">
        <v>830</v>
      </c>
      <c r="B1267" s="103" t="s">
        <v>88</v>
      </c>
      <c r="C1267" s="103" t="s">
        <v>89</v>
      </c>
      <c r="D1267" s="103" t="s">
        <v>416</v>
      </c>
      <c r="E1267" s="103" t="s">
        <v>417</v>
      </c>
      <c r="F1267" s="103" t="s">
        <v>417</v>
      </c>
      <c r="G1267" s="103" t="s">
        <v>155</v>
      </c>
      <c r="H1267" s="103" t="s">
        <v>395</v>
      </c>
      <c r="I1267" s="103" t="s">
        <v>92</v>
      </c>
      <c r="J1267" s="215">
        <v>37216.639999999999</v>
      </c>
      <c r="K1267" s="216" t="s">
        <v>88</v>
      </c>
    </row>
    <row r="1268" spans="1:11" x14ac:dyDescent="0.25">
      <c r="A1268" s="103" t="s">
        <v>828</v>
      </c>
      <c r="B1268" s="103" t="s">
        <v>88</v>
      </c>
      <c r="C1268" s="103" t="s">
        <v>89</v>
      </c>
      <c r="D1268" s="103" t="s">
        <v>416</v>
      </c>
      <c r="E1268" s="103" t="s">
        <v>417</v>
      </c>
      <c r="F1268" s="103" t="s">
        <v>417</v>
      </c>
      <c r="G1268" s="103" t="s">
        <v>155</v>
      </c>
      <c r="H1268" s="103" t="s">
        <v>395</v>
      </c>
      <c r="I1268" s="103" t="s">
        <v>92</v>
      </c>
      <c r="J1268" s="215">
        <v>31389.119999999999</v>
      </c>
      <c r="K1268" s="216" t="s">
        <v>88</v>
      </c>
    </row>
    <row r="1269" spans="1:11" x14ac:dyDescent="0.25">
      <c r="A1269" s="103" t="s">
        <v>829</v>
      </c>
      <c r="B1269" s="103" t="s">
        <v>88</v>
      </c>
      <c r="C1269" s="103" t="s">
        <v>89</v>
      </c>
      <c r="D1269" s="103" t="s">
        <v>416</v>
      </c>
      <c r="E1269" s="103" t="s">
        <v>417</v>
      </c>
      <c r="F1269" s="103" t="s">
        <v>417</v>
      </c>
      <c r="G1269" s="103" t="s">
        <v>155</v>
      </c>
      <c r="H1269" s="103" t="s">
        <v>395</v>
      </c>
      <c r="I1269" s="103" t="s">
        <v>92</v>
      </c>
      <c r="J1269" s="215">
        <v>34213.410000000003</v>
      </c>
      <c r="K1269" s="216" t="s">
        <v>88</v>
      </c>
    </row>
    <row r="1270" spans="1:11" x14ac:dyDescent="0.25">
      <c r="A1270" s="103" t="s">
        <v>825</v>
      </c>
      <c r="B1270" s="103" t="s">
        <v>88</v>
      </c>
      <c r="C1270" s="103" t="s">
        <v>89</v>
      </c>
      <c r="D1270" s="103" t="s">
        <v>416</v>
      </c>
      <c r="E1270" s="103" t="s">
        <v>417</v>
      </c>
      <c r="F1270" s="103" t="s">
        <v>417</v>
      </c>
      <c r="G1270" s="103" t="s">
        <v>155</v>
      </c>
      <c r="H1270" s="103" t="s">
        <v>395</v>
      </c>
      <c r="I1270" s="103" t="s">
        <v>92</v>
      </c>
      <c r="J1270" s="215">
        <v>53846.8</v>
      </c>
      <c r="K1270" s="216" t="s">
        <v>88</v>
      </c>
    </row>
    <row r="1271" spans="1:11" x14ac:dyDescent="0.25">
      <c r="A1271" s="103" t="s">
        <v>826</v>
      </c>
      <c r="B1271" s="103" t="s">
        <v>88</v>
      </c>
      <c r="C1271" s="103" t="s">
        <v>89</v>
      </c>
      <c r="D1271" s="103" t="s">
        <v>416</v>
      </c>
      <c r="E1271" s="103" t="s">
        <v>417</v>
      </c>
      <c r="F1271" s="103" t="s">
        <v>417</v>
      </c>
      <c r="G1271" s="103" t="s">
        <v>155</v>
      </c>
      <c r="H1271" s="103" t="s">
        <v>395</v>
      </c>
      <c r="I1271" s="103" t="s">
        <v>92</v>
      </c>
      <c r="J1271" s="215">
        <v>33198.080000000002</v>
      </c>
      <c r="K1271" s="216" t="s">
        <v>88</v>
      </c>
    </row>
    <row r="1272" spans="1:11" x14ac:dyDescent="0.25">
      <c r="A1272" s="103" t="s">
        <v>827</v>
      </c>
      <c r="B1272" s="103" t="s">
        <v>88</v>
      </c>
      <c r="C1272" s="103" t="s">
        <v>89</v>
      </c>
      <c r="D1272" s="103" t="s">
        <v>416</v>
      </c>
      <c r="E1272" s="103" t="s">
        <v>417</v>
      </c>
      <c r="F1272" s="103" t="s">
        <v>417</v>
      </c>
      <c r="G1272" s="103" t="s">
        <v>650</v>
      </c>
      <c r="H1272" s="103" t="s">
        <v>651</v>
      </c>
      <c r="I1272" s="103" t="s">
        <v>92</v>
      </c>
      <c r="J1272" s="215">
        <v>9557.73</v>
      </c>
      <c r="K1272" s="216" t="s">
        <v>88</v>
      </c>
    </row>
    <row r="1273" spans="1:11" x14ac:dyDescent="0.25">
      <c r="A1273" s="103" t="s">
        <v>830</v>
      </c>
      <c r="B1273" s="103" t="s">
        <v>88</v>
      </c>
      <c r="C1273" s="103" t="s">
        <v>89</v>
      </c>
      <c r="D1273" s="103" t="s">
        <v>416</v>
      </c>
      <c r="E1273" s="103" t="s">
        <v>417</v>
      </c>
      <c r="F1273" s="103" t="s">
        <v>417</v>
      </c>
      <c r="G1273" s="103" t="s">
        <v>650</v>
      </c>
      <c r="H1273" s="103" t="s">
        <v>651</v>
      </c>
      <c r="I1273" s="103" t="s">
        <v>92</v>
      </c>
      <c r="J1273" s="215">
        <v>7885.54</v>
      </c>
      <c r="K1273" s="216" t="s">
        <v>88</v>
      </c>
    </row>
    <row r="1274" spans="1:11" x14ac:dyDescent="0.25">
      <c r="A1274" s="103" t="s">
        <v>828</v>
      </c>
      <c r="B1274" s="103" t="s">
        <v>88</v>
      </c>
      <c r="C1274" s="103" t="s">
        <v>89</v>
      </c>
      <c r="D1274" s="103" t="s">
        <v>416</v>
      </c>
      <c r="E1274" s="103" t="s">
        <v>417</v>
      </c>
      <c r="F1274" s="103" t="s">
        <v>417</v>
      </c>
      <c r="G1274" s="103" t="s">
        <v>650</v>
      </c>
      <c r="H1274" s="103" t="s">
        <v>651</v>
      </c>
      <c r="I1274" s="103" t="s">
        <v>92</v>
      </c>
      <c r="J1274" s="215">
        <v>8973.07</v>
      </c>
      <c r="K1274" s="216" t="s">
        <v>88</v>
      </c>
    </row>
    <row r="1275" spans="1:11" x14ac:dyDescent="0.25">
      <c r="A1275" s="103" t="s">
        <v>829</v>
      </c>
      <c r="B1275" s="103" t="s">
        <v>88</v>
      </c>
      <c r="C1275" s="103" t="s">
        <v>89</v>
      </c>
      <c r="D1275" s="103" t="s">
        <v>416</v>
      </c>
      <c r="E1275" s="103" t="s">
        <v>417</v>
      </c>
      <c r="F1275" s="103" t="s">
        <v>417</v>
      </c>
      <c r="G1275" s="103" t="s">
        <v>650</v>
      </c>
      <c r="H1275" s="103" t="s">
        <v>651</v>
      </c>
      <c r="I1275" s="103" t="s">
        <v>92</v>
      </c>
      <c r="J1275" s="215">
        <v>6902.32</v>
      </c>
      <c r="K1275" s="216" t="s">
        <v>88</v>
      </c>
    </row>
    <row r="1276" spans="1:11" x14ac:dyDescent="0.25">
      <c r="A1276" s="103" t="s">
        <v>825</v>
      </c>
      <c r="B1276" s="103" t="s">
        <v>88</v>
      </c>
      <c r="C1276" s="103" t="s">
        <v>89</v>
      </c>
      <c r="D1276" s="103" t="s">
        <v>416</v>
      </c>
      <c r="E1276" s="103" t="s">
        <v>417</v>
      </c>
      <c r="F1276" s="103" t="s">
        <v>417</v>
      </c>
      <c r="G1276" s="103" t="s">
        <v>650</v>
      </c>
      <c r="H1276" s="103" t="s">
        <v>651</v>
      </c>
      <c r="I1276" s="103" t="s">
        <v>92</v>
      </c>
      <c r="J1276" s="215">
        <v>14411.24</v>
      </c>
      <c r="K1276" s="216" t="s">
        <v>88</v>
      </c>
    </row>
    <row r="1277" spans="1:11" x14ac:dyDescent="0.25">
      <c r="A1277" s="103" t="s">
        <v>826</v>
      </c>
      <c r="B1277" s="103" t="s">
        <v>88</v>
      </c>
      <c r="C1277" s="103" t="s">
        <v>89</v>
      </c>
      <c r="D1277" s="103" t="s">
        <v>416</v>
      </c>
      <c r="E1277" s="103" t="s">
        <v>417</v>
      </c>
      <c r="F1277" s="103" t="s">
        <v>417</v>
      </c>
      <c r="G1277" s="103" t="s">
        <v>650</v>
      </c>
      <c r="H1277" s="103" t="s">
        <v>651</v>
      </c>
      <c r="I1277" s="103" t="s">
        <v>92</v>
      </c>
      <c r="J1277" s="215">
        <v>4954.74</v>
      </c>
      <c r="K1277" s="216" t="s">
        <v>88</v>
      </c>
    </row>
    <row r="1278" spans="1:11" x14ac:dyDescent="0.25">
      <c r="A1278" s="103" t="s">
        <v>827</v>
      </c>
      <c r="B1278" s="103" t="s">
        <v>88</v>
      </c>
      <c r="C1278" s="103" t="s">
        <v>89</v>
      </c>
      <c r="D1278" s="103" t="s">
        <v>416</v>
      </c>
      <c r="E1278" s="103" t="s">
        <v>417</v>
      </c>
      <c r="F1278" s="103" t="s">
        <v>417</v>
      </c>
      <c r="G1278" s="103" t="s">
        <v>491</v>
      </c>
      <c r="H1278" s="103" t="s">
        <v>492</v>
      </c>
      <c r="I1278" s="103" t="s">
        <v>92</v>
      </c>
      <c r="J1278" s="215">
        <v>14883.62</v>
      </c>
      <c r="K1278" s="216" t="s">
        <v>88</v>
      </c>
    </row>
    <row r="1279" spans="1:11" x14ac:dyDescent="0.25">
      <c r="A1279" s="103" t="s">
        <v>827</v>
      </c>
      <c r="B1279" s="103" t="s">
        <v>88</v>
      </c>
      <c r="C1279" s="103" t="s">
        <v>89</v>
      </c>
      <c r="D1279" s="103" t="s">
        <v>416</v>
      </c>
      <c r="E1279" s="111"/>
      <c r="F1279" s="103" t="s">
        <v>417</v>
      </c>
      <c r="G1279" s="103" t="s">
        <v>491</v>
      </c>
      <c r="H1279" s="103" t="s">
        <v>492</v>
      </c>
      <c r="I1279" s="103" t="s">
        <v>92</v>
      </c>
      <c r="J1279" s="215">
        <v>0</v>
      </c>
      <c r="K1279" s="216" t="s">
        <v>88</v>
      </c>
    </row>
    <row r="1280" spans="1:11" x14ac:dyDescent="0.25">
      <c r="A1280" s="103" t="s">
        <v>830</v>
      </c>
      <c r="B1280" s="103" t="s">
        <v>88</v>
      </c>
      <c r="C1280" s="103" t="s">
        <v>89</v>
      </c>
      <c r="D1280" s="103" t="s">
        <v>416</v>
      </c>
      <c r="E1280" s="103" t="s">
        <v>417</v>
      </c>
      <c r="F1280" s="103" t="s">
        <v>417</v>
      </c>
      <c r="G1280" s="103" t="s">
        <v>491</v>
      </c>
      <c r="H1280" s="103" t="s">
        <v>492</v>
      </c>
      <c r="I1280" s="103" t="s">
        <v>92</v>
      </c>
      <c r="J1280" s="215">
        <v>6046.47</v>
      </c>
      <c r="K1280" s="216" t="s">
        <v>88</v>
      </c>
    </row>
    <row r="1281" spans="1:11" x14ac:dyDescent="0.25">
      <c r="A1281" s="103" t="s">
        <v>830</v>
      </c>
      <c r="B1281" s="103" t="s">
        <v>88</v>
      </c>
      <c r="C1281" s="103" t="s">
        <v>89</v>
      </c>
      <c r="D1281" s="103" t="s">
        <v>416</v>
      </c>
      <c r="E1281" s="111"/>
      <c r="F1281" s="103" t="s">
        <v>417</v>
      </c>
      <c r="G1281" s="103" t="s">
        <v>491</v>
      </c>
      <c r="H1281" s="103" t="s">
        <v>492</v>
      </c>
      <c r="I1281" s="103" t="s">
        <v>92</v>
      </c>
      <c r="J1281" s="215">
        <v>0</v>
      </c>
      <c r="K1281" s="216" t="s">
        <v>88</v>
      </c>
    </row>
    <row r="1282" spans="1:11" x14ac:dyDescent="0.25">
      <c r="A1282" s="103" t="s">
        <v>828</v>
      </c>
      <c r="B1282" s="103" t="s">
        <v>88</v>
      </c>
      <c r="C1282" s="103" t="s">
        <v>89</v>
      </c>
      <c r="D1282" s="103" t="s">
        <v>416</v>
      </c>
      <c r="E1282" s="103" t="s">
        <v>417</v>
      </c>
      <c r="F1282" s="103" t="s">
        <v>417</v>
      </c>
      <c r="G1282" s="103" t="s">
        <v>491</v>
      </c>
      <c r="H1282" s="103" t="s">
        <v>492</v>
      </c>
      <c r="I1282" s="103" t="s">
        <v>92</v>
      </c>
      <c r="J1282" s="215">
        <v>10046.44</v>
      </c>
      <c r="K1282" s="216" t="s">
        <v>88</v>
      </c>
    </row>
    <row r="1283" spans="1:11" x14ac:dyDescent="0.25">
      <c r="A1283" s="103" t="s">
        <v>828</v>
      </c>
      <c r="B1283" s="103" t="s">
        <v>88</v>
      </c>
      <c r="C1283" s="103" t="s">
        <v>89</v>
      </c>
      <c r="D1283" s="103" t="s">
        <v>416</v>
      </c>
      <c r="E1283" s="111"/>
      <c r="F1283" s="103" t="s">
        <v>417</v>
      </c>
      <c r="G1283" s="103" t="s">
        <v>491</v>
      </c>
      <c r="H1283" s="103" t="s">
        <v>492</v>
      </c>
      <c r="I1283" s="103" t="s">
        <v>92</v>
      </c>
      <c r="J1283" s="215">
        <v>0</v>
      </c>
      <c r="K1283" s="216" t="s">
        <v>88</v>
      </c>
    </row>
    <row r="1284" spans="1:11" x14ac:dyDescent="0.25">
      <c r="A1284" s="103" t="s">
        <v>829</v>
      </c>
      <c r="B1284" s="103" t="s">
        <v>88</v>
      </c>
      <c r="C1284" s="103" t="s">
        <v>89</v>
      </c>
      <c r="D1284" s="103" t="s">
        <v>416</v>
      </c>
      <c r="E1284" s="103" t="s">
        <v>417</v>
      </c>
      <c r="F1284" s="103" t="s">
        <v>417</v>
      </c>
      <c r="G1284" s="103" t="s">
        <v>491</v>
      </c>
      <c r="H1284" s="103" t="s">
        <v>492</v>
      </c>
      <c r="I1284" s="103" t="s">
        <v>92</v>
      </c>
      <c r="J1284" s="215">
        <v>11162.71</v>
      </c>
      <c r="K1284" s="216" t="s">
        <v>88</v>
      </c>
    </row>
    <row r="1285" spans="1:11" x14ac:dyDescent="0.25">
      <c r="A1285" s="103" t="s">
        <v>829</v>
      </c>
      <c r="B1285" s="103" t="s">
        <v>88</v>
      </c>
      <c r="C1285" s="103" t="s">
        <v>89</v>
      </c>
      <c r="D1285" s="103" t="s">
        <v>416</v>
      </c>
      <c r="E1285" s="111"/>
      <c r="F1285" s="103" t="s">
        <v>417</v>
      </c>
      <c r="G1285" s="103" t="s">
        <v>491</v>
      </c>
      <c r="H1285" s="103" t="s">
        <v>492</v>
      </c>
      <c r="I1285" s="103" t="s">
        <v>92</v>
      </c>
      <c r="J1285" s="215">
        <v>0</v>
      </c>
      <c r="K1285" s="216" t="s">
        <v>88</v>
      </c>
    </row>
    <row r="1286" spans="1:11" x14ac:dyDescent="0.25">
      <c r="A1286" s="103" t="s">
        <v>825</v>
      </c>
      <c r="B1286" s="103" t="s">
        <v>88</v>
      </c>
      <c r="C1286" s="103" t="s">
        <v>89</v>
      </c>
      <c r="D1286" s="103" t="s">
        <v>416</v>
      </c>
      <c r="E1286" s="103" t="s">
        <v>417</v>
      </c>
      <c r="F1286" s="103" t="s">
        <v>417</v>
      </c>
      <c r="G1286" s="103" t="s">
        <v>491</v>
      </c>
      <c r="H1286" s="103" t="s">
        <v>492</v>
      </c>
      <c r="I1286" s="103" t="s">
        <v>92</v>
      </c>
      <c r="J1286" s="215">
        <v>21209.16</v>
      </c>
      <c r="K1286" s="216" t="s">
        <v>88</v>
      </c>
    </row>
    <row r="1287" spans="1:11" x14ac:dyDescent="0.25">
      <c r="A1287" s="103" t="s">
        <v>825</v>
      </c>
      <c r="B1287" s="103" t="s">
        <v>88</v>
      </c>
      <c r="C1287" s="103" t="s">
        <v>89</v>
      </c>
      <c r="D1287" s="103" t="s">
        <v>416</v>
      </c>
      <c r="E1287" s="111"/>
      <c r="F1287" s="103" t="s">
        <v>417</v>
      </c>
      <c r="G1287" s="103" t="s">
        <v>491</v>
      </c>
      <c r="H1287" s="103" t="s">
        <v>492</v>
      </c>
      <c r="I1287" s="103" t="s">
        <v>92</v>
      </c>
      <c r="J1287" s="215">
        <v>0</v>
      </c>
      <c r="K1287" s="216" t="s">
        <v>88</v>
      </c>
    </row>
    <row r="1288" spans="1:11" x14ac:dyDescent="0.25">
      <c r="A1288" s="103" t="s">
        <v>826</v>
      </c>
      <c r="B1288" s="103" t="s">
        <v>88</v>
      </c>
      <c r="C1288" s="103" t="s">
        <v>89</v>
      </c>
      <c r="D1288" s="103" t="s">
        <v>416</v>
      </c>
      <c r="E1288" s="103" t="s">
        <v>417</v>
      </c>
      <c r="F1288" s="103" t="s">
        <v>417</v>
      </c>
      <c r="G1288" s="103" t="s">
        <v>491</v>
      </c>
      <c r="H1288" s="103" t="s">
        <v>492</v>
      </c>
      <c r="I1288" s="103" t="s">
        <v>92</v>
      </c>
      <c r="J1288" s="215">
        <v>10418.530000000001</v>
      </c>
      <c r="K1288" s="216" t="s">
        <v>88</v>
      </c>
    </row>
    <row r="1289" spans="1:11" x14ac:dyDescent="0.25">
      <c r="A1289" s="103" t="s">
        <v>826</v>
      </c>
      <c r="B1289" s="103" t="s">
        <v>88</v>
      </c>
      <c r="C1289" s="103" t="s">
        <v>89</v>
      </c>
      <c r="D1289" s="103" t="s">
        <v>416</v>
      </c>
      <c r="E1289" s="111"/>
      <c r="F1289" s="103" t="s">
        <v>417</v>
      </c>
      <c r="G1289" s="103" t="s">
        <v>491</v>
      </c>
      <c r="H1289" s="103" t="s">
        <v>492</v>
      </c>
      <c r="I1289" s="103" t="s">
        <v>92</v>
      </c>
      <c r="J1289" s="215">
        <v>0</v>
      </c>
      <c r="K1289" s="216" t="s">
        <v>88</v>
      </c>
    </row>
    <row r="1290" spans="1:11" x14ac:dyDescent="0.25">
      <c r="A1290" s="103" t="s">
        <v>827</v>
      </c>
      <c r="B1290" s="103" t="s">
        <v>88</v>
      </c>
      <c r="C1290" s="103" t="s">
        <v>89</v>
      </c>
      <c r="D1290" s="103" t="s">
        <v>416</v>
      </c>
      <c r="E1290" s="103" t="s">
        <v>417</v>
      </c>
      <c r="F1290" s="103" t="s">
        <v>417</v>
      </c>
      <c r="G1290" s="103" t="s">
        <v>123</v>
      </c>
      <c r="H1290" s="103" t="s">
        <v>396</v>
      </c>
      <c r="I1290" s="103" t="s">
        <v>92</v>
      </c>
      <c r="J1290" s="215">
        <v>37925.18</v>
      </c>
      <c r="K1290" s="216" t="s">
        <v>88</v>
      </c>
    </row>
    <row r="1291" spans="1:11" x14ac:dyDescent="0.25">
      <c r="A1291" s="103" t="s">
        <v>830</v>
      </c>
      <c r="B1291" s="103" t="s">
        <v>88</v>
      </c>
      <c r="C1291" s="103" t="s">
        <v>89</v>
      </c>
      <c r="D1291" s="103" t="s">
        <v>416</v>
      </c>
      <c r="E1291" s="103" t="s">
        <v>417</v>
      </c>
      <c r="F1291" s="103" t="s">
        <v>417</v>
      </c>
      <c r="G1291" s="103" t="s">
        <v>123</v>
      </c>
      <c r="H1291" s="103" t="s">
        <v>396</v>
      </c>
      <c r="I1291" s="103" t="s">
        <v>92</v>
      </c>
      <c r="J1291" s="215">
        <v>35140.82</v>
      </c>
      <c r="K1291" s="216" t="s">
        <v>88</v>
      </c>
    </row>
    <row r="1292" spans="1:11" x14ac:dyDescent="0.25">
      <c r="A1292" s="103" t="s">
        <v>828</v>
      </c>
      <c r="B1292" s="103" t="s">
        <v>88</v>
      </c>
      <c r="C1292" s="103" t="s">
        <v>89</v>
      </c>
      <c r="D1292" s="103" t="s">
        <v>416</v>
      </c>
      <c r="E1292" s="103" t="s">
        <v>417</v>
      </c>
      <c r="F1292" s="103" t="s">
        <v>417</v>
      </c>
      <c r="G1292" s="103" t="s">
        <v>123</v>
      </c>
      <c r="H1292" s="103" t="s">
        <v>396</v>
      </c>
      <c r="I1292" s="103" t="s">
        <v>92</v>
      </c>
      <c r="J1292" s="215">
        <v>39220.080000000002</v>
      </c>
      <c r="K1292" s="216" t="s">
        <v>88</v>
      </c>
    </row>
    <row r="1293" spans="1:11" x14ac:dyDescent="0.25">
      <c r="A1293" s="103" t="s">
        <v>829</v>
      </c>
      <c r="B1293" s="103" t="s">
        <v>88</v>
      </c>
      <c r="C1293" s="103" t="s">
        <v>89</v>
      </c>
      <c r="D1293" s="103" t="s">
        <v>416</v>
      </c>
      <c r="E1293" s="103" t="s">
        <v>417</v>
      </c>
      <c r="F1293" s="103" t="s">
        <v>417</v>
      </c>
      <c r="G1293" s="103" t="s">
        <v>123</v>
      </c>
      <c r="H1293" s="103" t="s">
        <v>396</v>
      </c>
      <c r="I1293" s="103" t="s">
        <v>92</v>
      </c>
      <c r="J1293" s="215">
        <v>34520.22</v>
      </c>
      <c r="K1293" s="216" t="s">
        <v>88</v>
      </c>
    </row>
    <row r="1294" spans="1:11" x14ac:dyDescent="0.25">
      <c r="A1294" s="103" t="s">
        <v>825</v>
      </c>
      <c r="B1294" s="103" t="s">
        <v>88</v>
      </c>
      <c r="C1294" s="103" t="s">
        <v>89</v>
      </c>
      <c r="D1294" s="103" t="s">
        <v>416</v>
      </c>
      <c r="E1294" s="103" t="s">
        <v>417</v>
      </c>
      <c r="F1294" s="103" t="s">
        <v>417</v>
      </c>
      <c r="G1294" s="103" t="s">
        <v>123</v>
      </c>
      <c r="H1294" s="103" t="s">
        <v>396</v>
      </c>
      <c r="I1294" s="103" t="s">
        <v>92</v>
      </c>
      <c r="J1294" s="215">
        <v>65038.81</v>
      </c>
      <c r="K1294" s="216" t="s">
        <v>88</v>
      </c>
    </row>
    <row r="1295" spans="1:11" x14ac:dyDescent="0.25">
      <c r="A1295" s="103" t="s">
        <v>826</v>
      </c>
      <c r="B1295" s="103" t="s">
        <v>88</v>
      </c>
      <c r="C1295" s="103" t="s">
        <v>89</v>
      </c>
      <c r="D1295" s="103" t="s">
        <v>416</v>
      </c>
      <c r="E1295" s="103" t="s">
        <v>417</v>
      </c>
      <c r="F1295" s="103" t="s">
        <v>417</v>
      </c>
      <c r="G1295" s="103" t="s">
        <v>123</v>
      </c>
      <c r="H1295" s="103" t="s">
        <v>396</v>
      </c>
      <c r="I1295" s="103" t="s">
        <v>92</v>
      </c>
      <c r="J1295" s="215">
        <v>39832.300000000003</v>
      </c>
      <c r="K1295" s="216" t="s">
        <v>88</v>
      </c>
    </row>
    <row r="1296" spans="1:11" x14ac:dyDescent="0.25">
      <c r="A1296" s="103" t="s">
        <v>827</v>
      </c>
      <c r="B1296" s="103" t="s">
        <v>88</v>
      </c>
      <c r="C1296" s="103" t="s">
        <v>89</v>
      </c>
      <c r="D1296" s="103" t="s">
        <v>416</v>
      </c>
      <c r="E1296" s="103" t="s">
        <v>417</v>
      </c>
      <c r="F1296" s="103" t="s">
        <v>417</v>
      </c>
      <c r="G1296" s="103" t="s">
        <v>94</v>
      </c>
      <c r="H1296" s="103" t="s">
        <v>397</v>
      </c>
      <c r="I1296" s="103" t="s">
        <v>92</v>
      </c>
      <c r="J1296" s="215">
        <v>102918.32</v>
      </c>
      <c r="K1296" s="216" t="s">
        <v>88</v>
      </c>
    </row>
    <row r="1297" spans="1:11" x14ac:dyDescent="0.25">
      <c r="A1297" s="103" t="s">
        <v>830</v>
      </c>
      <c r="B1297" s="103" t="s">
        <v>88</v>
      </c>
      <c r="C1297" s="103" t="s">
        <v>89</v>
      </c>
      <c r="D1297" s="103" t="s">
        <v>416</v>
      </c>
      <c r="E1297" s="103" t="s">
        <v>417</v>
      </c>
      <c r="F1297" s="103" t="s">
        <v>417</v>
      </c>
      <c r="G1297" s="103" t="s">
        <v>94</v>
      </c>
      <c r="H1297" s="103" t="s">
        <v>397</v>
      </c>
      <c r="I1297" s="103" t="s">
        <v>92</v>
      </c>
      <c r="J1297" s="215">
        <v>105323.57</v>
      </c>
      <c r="K1297" s="216" t="s">
        <v>88</v>
      </c>
    </row>
    <row r="1298" spans="1:11" x14ac:dyDescent="0.25">
      <c r="A1298" s="103" t="s">
        <v>828</v>
      </c>
      <c r="B1298" s="103" t="s">
        <v>88</v>
      </c>
      <c r="C1298" s="103" t="s">
        <v>89</v>
      </c>
      <c r="D1298" s="103" t="s">
        <v>416</v>
      </c>
      <c r="E1298" s="103" t="s">
        <v>417</v>
      </c>
      <c r="F1298" s="103" t="s">
        <v>417</v>
      </c>
      <c r="G1298" s="103" t="s">
        <v>94</v>
      </c>
      <c r="H1298" s="103" t="s">
        <v>397</v>
      </c>
      <c r="I1298" s="103" t="s">
        <v>92</v>
      </c>
      <c r="J1298" s="215">
        <v>95872.65</v>
      </c>
      <c r="K1298" s="216" t="s">
        <v>88</v>
      </c>
    </row>
    <row r="1299" spans="1:11" x14ac:dyDescent="0.25">
      <c r="A1299" s="103" t="s">
        <v>829</v>
      </c>
      <c r="B1299" s="103" t="s">
        <v>88</v>
      </c>
      <c r="C1299" s="103" t="s">
        <v>89</v>
      </c>
      <c r="D1299" s="103" t="s">
        <v>416</v>
      </c>
      <c r="E1299" s="103" t="s">
        <v>417</v>
      </c>
      <c r="F1299" s="103" t="s">
        <v>417</v>
      </c>
      <c r="G1299" s="103" t="s">
        <v>94</v>
      </c>
      <c r="H1299" s="103" t="s">
        <v>397</v>
      </c>
      <c r="I1299" s="103" t="s">
        <v>92</v>
      </c>
      <c r="J1299" s="215">
        <v>117691.68</v>
      </c>
      <c r="K1299" s="216" t="s">
        <v>88</v>
      </c>
    </row>
    <row r="1300" spans="1:11" x14ac:dyDescent="0.25">
      <c r="A1300" s="103" t="s">
        <v>825</v>
      </c>
      <c r="B1300" s="103" t="s">
        <v>88</v>
      </c>
      <c r="C1300" s="103" t="s">
        <v>89</v>
      </c>
      <c r="D1300" s="103" t="s">
        <v>416</v>
      </c>
      <c r="E1300" s="103" t="s">
        <v>417</v>
      </c>
      <c r="F1300" s="103" t="s">
        <v>417</v>
      </c>
      <c r="G1300" s="103" t="s">
        <v>94</v>
      </c>
      <c r="H1300" s="103" t="s">
        <v>397</v>
      </c>
      <c r="I1300" s="103" t="s">
        <v>92</v>
      </c>
      <c r="J1300" s="215">
        <v>173160.15</v>
      </c>
      <c r="K1300" s="216" t="s">
        <v>88</v>
      </c>
    </row>
    <row r="1301" spans="1:11" x14ac:dyDescent="0.25">
      <c r="A1301" s="103" t="s">
        <v>826</v>
      </c>
      <c r="B1301" s="103" t="s">
        <v>88</v>
      </c>
      <c r="C1301" s="103" t="s">
        <v>89</v>
      </c>
      <c r="D1301" s="103" t="s">
        <v>416</v>
      </c>
      <c r="E1301" s="103" t="s">
        <v>417</v>
      </c>
      <c r="F1301" s="103" t="s">
        <v>417</v>
      </c>
      <c r="G1301" s="103" t="s">
        <v>94</v>
      </c>
      <c r="H1301" s="103" t="s">
        <v>397</v>
      </c>
      <c r="I1301" s="103" t="s">
        <v>92</v>
      </c>
      <c r="J1301" s="215">
        <v>108685.69</v>
      </c>
      <c r="K1301" s="216" t="s">
        <v>88</v>
      </c>
    </row>
    <row r="1302" spans="1:11" x14ac:dyDescent="0.25">
      <c r="A1302" s="103" t="s">
        <v>826</v>
      </c>
      <c r="B1302" s="103" t="s">
        <v>88</v>
      </c>
      <c r="C1302" s="103" t="s">
        <v>89</v>
      </c>
      <c r="D1302" s="103" t="s">
        <v>416</v>
      </c>
      <c r="E1302" s="103" t="s">
        <v>417</v>
      </c>
      <c r="F1302" s="103" t="s">
        <v>417</v>
      </c>
      <c r="G1302" s="103" t="s">
        <v>122</v>
      </c>
      <c r="H1302" s="103" t="s">
        <v>471</v>
      </c>
      <c r="I1302" s="103" t="s">
        <v>92</v>
      </c>
      <c r="J1302" s="215">
        <v>2788.46</v>
      </c>
      <c r="K1302" s="216" t="s">
        <v>88</v>
      </c>
    </row>
    <row r="1303" spans="1:11" x14ac:dyDescent="0.25">
      <c r="A1303" s="103" t="s">
        <v>827</v>
      </c>
      <c r="B1303" s="103" t="s">
        <v>88</v>
      </c>
      <c r="C1303" s="103" t="s">
        <v>89</v>
      </c>
      <c r="D1303" s="103" t="s">
        <v>416</v>
      </c>
      <c r="E1303" s="103" t="s">
        <v>417</v>
      </c>
      <c r="F1303" s="103" t="s">
        <v>417</v>
      </c>
      <c r="G1303" s="103" t="s">
        <v>120</v>
      </c>
      <c r="H1303" s="103" t="s">
        <v>398</v>
      </c>
      <c r="I1303" s="103" t="s">
        <v>92</v>
      </c>
      <c r="J1303" s="215">
        <v>27276.54</v>
      </c>
      <c r="K1303" s="216" t="s">
        <v>88</v>
      </c>
    </row>
    <row r="1304" spans="1:11" x14ac:dyDescent="0.25">
      <c r="A1304" s="103" t="s">
        <v>830</v>
      </c>
      <c r="B1304" s="103" t="s">
        <v>88</v>
      </c>
      <c r="C1304" s="103" t="s">
        <v>89</v>
      </c>
      <c r="D1304" s="103" t="s">
        <v>416</v>
      </c>
      <c r="E1304" s="103" t="s">
        <v>417</v>
      </c>
      <c r="F1304" s="103" t="s">
        <v>417</v>
      </c>
      <c r="G1304" s="103" t="s">
        <v>120</v>
      </c>
      <c r="H1304" s="103" t="s">
        <v>398</v>
      </c>
      <c r="I1304" s="103" t="s">
        <v>92</v>
      </c>
      <c r="J1304" s="215">
        <v>33746.58</v>
      </c>
      <c r="K1304" s="216" t="s">
        <v>88</v>
      </c>
    </row>
    <row r="1305" spans="1:11" x14ac:dyDescent="0.25">
      <c r="A1305" s="103" t="s">
        <v>828</v>
      </c>
      <c r="B1305" s="103" t="s">
        <v>88</v>
      </c>
      <c r="C1305" s="103" t="s">
        <v>89</v>
      </c>
      <c r="D1305" s="103" t="s">
        <v>416</v>
      </c>
      <c r="E1305" s="103" t="s">
        <v>417</v>
      </c>
      <c r="F1305" s="103" t="s">
        <v>417</v>
      </c>
      <c r="G1305" s="103" t="s">
        <v>120</v>
      </c>
      <c r="H1305" s="103" t="s">
        <v>398</v>
      </c>
      <c r="I1305" s="103" t="s">
        <v>92</v>
      </c>
      <c r="J1305" s="215">
        <v>36099.24</v>
      </c>
      <c r="K1305" s="216" t="s">
        <v>88</v>
      </c>
    </row>
    <row r="1306" spans="1:11" x14ac:dyDescent="0.25">
      <c r="A1306" s="103" t="s">
        <v>829</v>
      </c>
      <c r="B1306" s="103" t="s">
        <v>88</v>
      </c>
      <c r="C1306" s="103" t="s">
        <v>89</v>
      </c>
      <c r="D1306" s="103" t="s">
        <v>416</v>
      </c>
      <c r="E1306" s="103" t="s">
        <v>417</v>
      </c>
      <c r="F1306" s="103" t="s">
        <v>417</v>
      </c>
      <c r="G1306" s="103" t="s">
        <v>120</v>
      </c>
      <c r="H1306" s="103" t="s">
        <v>398</v>
      </c>
      <c r="I1306" s="103" t="s">
        <v>92</v>
      </c>
      <c r="J1306" s="215">
        <v>29138.29</v>
      </c>
      <c r="K1306" s="216" t="s">
        <v>88</v>
      </c>
    </row>
    <row r="1307" spans="1:11" x14ac:dyDescent="0.25">
      <c r="A1307" s="103" t="s">
        <v>825</v>
      </c>
      <c r="B1307" s="103" t="s">
        <v>88</v>
      </c>
      <c r="C1307" s="103" t="s">
        <v>89</v>
      </c>
      <c r="D1307" s="103" t="s">
        <v>416</v>
      </c>
      <c r="E1307" s="103" t="s">
        <v>417</v>
      </c>
      <c r="F1307" s="103" t="s">
        <v>417</v>
      </c>
      <c r="G1307" s="103" t="s">
        <v>120</v>
      </c>
      <c r="H1307" s="103" t="s">
        <v>398</v>
      </c>
      <c r="I1307" s="103" t="s">
        <v>92</v>
      </c>
      <c r="J1307" s="215">
        <v>48072.89</v>
      </c>
      <c r="K1307" s="216" t="s">
        <v>88</v>
      </c>
    </row>
    <row r="1308" spans="1:11" x14ac:dyDescent="0.25">
      <c r="A1308" s="103" t="s">
        <v>826</v>
      </c>
      <c r="B1308" s="103" t="s">
        <v>88</v>
      </c>
      <c r="C1308" s="103" t="s">
        <v>89</v>
      </c>
      <c r="D1308" s="103" t="s">
        <v>416</v>
      </c>
      <c r="E1308" s="103" t="s">
        <v>417</v>
      </c>
      <c r="F1308" s="103" t="s">
        <v>417</v>
      </c>
      <c r="G1308" s="103" t="s">
        <v>120</v>
      </c>
      <c r="H1308" s="103" t="s">
        <v>398</v>
      </c>
      <c r="I1308" s="103" t="s">
        <v>92</v>
      </c>
      <c r="J1308" s="215">
        <v>37536.14</v>
      </c>
      <c r="K1308" s="216" t="s">
        <v>88</v>
      </c>
    </row>
    <row r="1309" spans="1:11" x14ac:dyDescent="0.25">
      <c r="A1309" s="103" t="s">
        <v>829</v>
      </c>
      <c r="B1309" s="103" t="s">
        <v>88</v>
      </c>
      <c r="C1309" s="103" t="s">
        <v>89</v>
      </c>
      <c r="D1309" s="103" t="s">
        <v>418</v>
      </c>
      <c r="E1309" s="103" t="s">
        <v>419</v>
      </c>
      <c r="F1309" s="103" t="s">
        <v>419</v>
      </c>
      <c r="G1309" s="103" t="s">
        <v>458</v>
      </c>
      <c r="H1309" s="103" t="s">
        <v>459</v>
      </c>
      <c r="I1309" s="103" t="s">
        <v>92</v>
      </c>
      <c r="J1309" s="215">
        <v>439.58</v>
      </c>
      <c r="K1309" s="216" t="s">
        <v>88</v>
      </c>
    </row>
    <row r="1310" spans="1:11" x14ac:dyDescent="0.25">
      <c r="A1310" s="103" t="s">
        <v>827</v>
      </c>
      <c r="B1310" s="103" t="s">
        <v>88</v>
      </c>
      <c r="C1310" s="103" t="s">
        <v>89</v>
      </c>
      <c r="D1310" s="103" t="s">
        <v>418</v>
      </c>
      <c r="E1310" s="103" t="s">
        <v>419</v>
      </c>
      <c r="F1310" s="103" t="s">
        <v>419</v>
      </c>
      <c r="G1310" s="103" t="s">
        <v>158</v>
      </c>
      <c r="H1310" s="103" t="s">
        <v>311</v>
      </c>
      <c r="I1310" s="103" t="s">
        <v>92</v>
      </c>
      <c r="J1310" s="215">
        <v>6756.36</v>
      </c>
      <c r="K1310" s="216" t="s">
        <v>88</v>
      </c>
    </row>
    <row r="1311" spans="1:11" x14ac:dyDescent="0.25">
      <c r="A1311" s="103" t="s">
        <v>830</v>
      </c>
      <c r="B1311" s="103" t="s">
        <v>88</v>
      </c>
      <c r="C1311" s="103" t="s">
        <v>89</v>
      </c>
      <c r="D1311" s="103" t="s">
        <v>418</v>
      </c>
      <c r="E1311" s="103" t="s">
        <v>419</v>
      </c>
      <c r="F1311" s="103" t="s">
        <v>419</v>
      </c>
      <c r="G1311" s="103" t="s">
        <v>158</v>
      </c>
      <c r="H1311" s="103" t="s">
        <v>311</v>
      </c>
      <c r="I1311" s="103" t="s">
        <v>92</v>
      </c>
      <c r="J1311" s="215">
        <v>18020.57</v>
      </c>
      <c r="K1311" s="216" t="s">
        <v>88</v>
      </c>
    </row>
    <row r="1312" spans="1:11" x14ac:dyDescent="0.25">
      <c r="A1312" s="103" t="s">
        <v>828</v>
      </c>
      <c r="B1312" s="103" t="s">
        <v>88</v>
      </c>
      <c r="C1312" s="103" t="s">
        <v>89</v>
      </c>
      <c r="D1312" s="103" t="s">
        <v>418</v>
      </c>
      <c r="E1312" s="103" t="s">
        <v>419</v>
      </c>
      <c r="F1312" s="103" t="s">
        <v>419</v>
      </c>
      <c r="G1312" s="103" t="s">
        <v>158</v>
      </c>
      <c r="H1312" s="103" t="s">
        <v>311</v>
      </c>
      <c r="I1312" s="103" t="s">
        <v>92</v>
      </c>
      <c r="J1312" s="215">
        <v>16579.8</v>
      </c>
      <c r="K1312" s="216" t="s">
        <v>88</v>
      </c>
    </row>
    <row r="1313" spans="1:11" x14ac:dyDescent="0.25">
      <c r="A1313" s="103" t="s">
        <v>829</v>
      </c>
      <c r="B1313" s="103" t="s">
        <v>88</v>
      </c>
      <c r="C1313" s="103" t="s">
        <v>89</v>
      </c>
      <c r="D1313" s="103" t="s">
        <v>418</v>
      </c>
      <c r="E1313" s="103" t="s">
        <v>419</v>
      </c>
      <c r="F1313" s="103" t="s">
        <v>419</v>
      </c>
      <c r="G1313" s="103" t="s">
        <v>158</v>
      </c>
      <c r="H1313" s="103" t="s">
        <v>311</v>
      </c>
      <c r="I1313" s="103" t="s">
        <v>92</v>
      </c>
      <c r="J1313" s="215">
        <v>12471.83</v>
      </c>
      <c r="K1313" s="216" t="s">
        <v>88</v>
      </c>
    </row>
    <row r="1314" spans="1:11" x14ac:dyDescent="0.25">
      <c r="A1314" s="103" t="s">
        <v>825</v>
      </c>
      <c r="B1314" s="103" t="s">
        <v>88</v>
      </c>
      <c r="C1314" s="103" t="s">
        <v>89</v>
      </c>
      <c r="D1314" s="103" t="s">
        <v>418</v>
      </c>
      <c r="E1314" s="103" t="s">
        <v>419</v>
      </c>
      <c r="F1314" s="103" t="s">
        <v>419</v>
      </c>
      <c r="G1314" s="103" t="s">
        <v>158</v>
      </c>
      <c r="H1314" s="103" t="s">
        <v>311</v>
      </c>
      <c r="I1314" s="103" t="s">
        <v>92</v>
      </c>
      <c r="J1314" s="215">
        <v>12081.07</v>
      </c>
      <c r="K1314" s="216" t="s">
        <v>88</v>
      </c>
    </row>
    <row r="1315" spans="1:11" x14ac:dyDescent="0.25">
      <c r="A1315" s="103" t="s">
        <v>826</v>
      </c>
      <c r="B1315" s="103" t="s">
        <v>88</v>
      </c>
      <c r="C1315" s="103" t="s">
        <v>89</v>
      </c>
      <c r="D1315" s="103" t="s">
        <v>418</v>
      </c>
      <c r="E1315" s="103" t="s">
        <v>419</v>
      </c>
      <c r="F1315" s="103" t="s">
        <v>419</v>
      </c>
      <c r="G1315" s="103" t="s">
        <v>158</v>
      </c>
      <c r="H1315" s="103" t="s">
        <v>311</v>
      </c>
      <c r="I1315" s="103" t="s">
        <v>92</v>
      </c>
      <c r="J1315" s="215">
        <v>15428.37</v>
      </c>
      <c r="K1315" s="216" t="s">
        <v>88</v>
      </c>
    </row>
    <row r="1316" spans="1:11" x14ac:dyDescent="0.25">
      <c r="A1316" s="103" t="s">
        <v>830</v>
      </c>
      <c r="B1316" s="103" t="s">
        <v>88</v>
      </c>
      <c r="C1316" s="103" t="s">
        <v>89</v>
      </c>
      <c r="D1316" s="103" t="s">
        <v>418</v>
      </c>
      <c r="E1316" s="103" t="s">
        <v>419</v>
      </c>
      <c r="F1316" s="103" t="s">
        <v>419</v>
      </c>
      <c r="G1316" s="103" t="s">
        <v>154</v>
      </c>
      <c r="H1316" s="103" t="s">
        <v>313</v>
      </c>
      <c r="I1316" s="103" t="s">
        <v>92</v>
      </c>
      <c r="J1316" s="215">
        <v>206.82</v>
      </c>
      <c r="K1316" s="216" t="s">
        <v>88</v>
      </c>
    </row>
    <row r="1317" spans="1:11" x14ac:dyDescent="0.25">
      <c r="A1317" s="103" t="s">
        <v>828</v>
      </c>
      <c r="B1317" s="103" t="s">
        <v>88</v>
      </c>
      <c r="C1317" s="103" t="s">
        <v>89</v>
      </c>
      <c r="D1317" s="103" t="s">
        <v>418</v>
      </c>
      <c r="E1317" s="103" t="s">
        <v>419</v>
      </c>
      <c r="F1317" s="103" t="s">
        <v>419</v>
      </c>
      <c r="G1317" s="103" t="s">
        <v>104</v>
      </c>
      <c r="H1317" s="103" t="s">
        <v>336</v>
      </c>
      <c r="I1317" s="103" t="s">
        <v>92</v>
      </c>
      <c r="J1317" s="215">
        <v>88.53</v>
      </c>
      <c r="K1317" s="216" t="s">
        <v>88</v>
      </c>
    </row>
    <row r="1318" spans="1:11" x14ac:dyDescent="0.25">
      <c r="A1318" s="103" t="s">
        <v>828</v>
      </c>
      <c r="B1318" s="103" t="s">
        <v>88</v>
      </c>
      <c r="C1318" s="103" t="s">
        <v>89</v>
      </c>
      <c r="D1318" s="103" t="s">
        <v>418</v>
      </c>
      <c r="E1318" s="111"/>
      <c r="F1318" s="103" t="s">
        <v>419</v>
      </c>
      <c r="G1318" s="103" t="s">
        <v>104</v>
      </c>
      <c r="H1318" s="103" t="s">
        <v>336</v>
      </c>
      <c r="I1318" s="103" t="s">
        <v>92</v>
      </c>
      <c r="J1318" s="215">
        <v>-44.27</v>
      </c>
      <c r="K1318" s="216" t="s">
        <v>88</v>
      </c>
    </row>
    <row r="1319" spans="1:11" x14ac:dyDescent="0.25">
      <c r="A1319" s="103" t="s">
        <v>829</v>
      </c>
      <c r="B1319" s="103" t="s">
        <v>88</v>
      </c>
      <c r="C1319" s="103" t="s">
        <v>89</v>
      </c>
      <c r="D1319" s="103" t="s">
        <v>418</v>
      </c>
      <c r="E1319" s="103" t="s">
        <v>419</v>
      </c>
      <c r="F1319" s="103" t="s">
        <v>419</v>
      </c>
      <c r="G1319" s="103" t="s">
        <v>104</v>
      </c>
      <c r="H1319" s="103" t="s">
        <v>336</v>
      </c>
      <c r="I1319" s="103" t="s">
        <v>92</v>
      </c>
      <c r="J1319" s="215">
        <v>841.05</v>
      </c>
      <c r="K1319" s="216" t="s">
        <v>88</v>
      </c>
    </row>
    <row r="1320" spans="1:11" x14ac:dyDescent="0.25">
      <c r="A1320" s="103" t="s">
        <v>829</v>
      </c>
      <c r="B1320" s="103" t="s">
        <v>88</v>
      </c>
      <c r="C1320" s="103" t="s">
        <v>89</v>
      </c>
      <c r="D1320" s="103" t="s">
        <v>418</v>
      </c>
      <c r="E1320" s="111"/>
      <c r="F1320" s="103" t="s">
        <v>419</v>
      </c>
      <c r="G1320" s="103" t="s">
        <v>104</v>
      </c>
      <c r="H1320" s="103" t="s">
        <v>336</v>
      </c>
      <c r="I1320" s="103" t="s">
        <v>92</v>
      </c>
      <c r="J1320" s="215">
        <v>-420.53</v>
      </c>
      <c r="K1320" s="216" t="s">
        <v>88</v>
      </c>
    </row>
    <row r="1321" spans="1:11" x14ac:dyDescent="0.25">
      <c r="A1321" s="103" t="s">
        <v>830</v>
      </c>
      <c r="B1321" s="103" t="s">
        <v>88</v>
      </c>
      <c r="C1321" s="103" t="s">
        <v>89</v>
      </c>
      <c r="D1321" s="103" t="s">
        <v>418</v>
      </c>
      <c r="E1321" s="103" t="s">
        <v>419</v>
      </c>
      <c r="F1321" s="103" t="s">
        <v>419</v>
      </c>
      <c r="G1321" s="103" t="s">
        <v>143</v>
      </c>
      <c r="H1321" s="103" t="s">
        <v>365</v>
      </c>
      <c r="I1321" s="103" t="s">
        <v>92</v>
      </c>
      <c r="J1321" s="215">
        <v>80.56</v>
      </c>
      <c r="K1321" s="216" t="s">
        <v>88</v>
      </c>
    </row>
    <row r="1322" spans="1:11" x14ac:dyDescent="0.25">
      <c r="A1322" s="103" t="s">
        <v>827</v>
      </c>
      <c r="B1322" s="103" t="s">
        <v>88</v>
      </c>
      <c r="C1322" s="103" t="s">
        <v>89</v>
      </c>
      <c r="D1322" s="103" t="s">
        <v>418</v>
      </c>
      <c r="E1322" s="103" t="s">
        <v>419</v>
      </c>
      <c r="F1322" s="103" t="s">
        <v>419</v>
      </c>
      <c r="G1322" s="103" t="s">
        <v>139</v>
      </c>
      <c r="H1322" s="103" t="s">
        <v>646</v>
      </c>
      <c r="I1322" s="103" t="s">
        <v>92</v>
      </c>
      <c r="J1322" s="215">
        <v>291.35000000000002</v>
      </c>
      <c r="K1322" s="216" t="s">
        <v>88</v>
      </c>
    </row>
    <row r="1323" spans="1:11" x14ac:dyDescent="0.25">
      <c r="A1323" s="103" t="s">
        <v>827</v>
      </c>
      <c r="B1323" s="103" t="s">
        <v>88</v>
      </c>
      <c r="C1323" s="103" t="s">
        <v>89</v>
      </c>
      <c r="D1323" s="103" t="s">
        <v>418</v>
      </c>
      <c r="E1323" s="111"/>
      <c r="F1323" s="103" t="s">
        <v>419</v>
      </c>
      <c r="G1323" s="103" t="s">
        <v>139</v>
      </c>
      <c r="H1323" s="103" t="s">
        <v>646</v>
      </c>
      <c r="I1323" s="103" t="s">
        <v>92</v>
      </c>
      <c r="J1323" s="215">
        <v>-79.510000000000005</v>
      </c>
      <c r="K1323" s="216" t="s">
        <v>88</v>
      </c>
    </row>
    <row r="1324" spans="1:11" x14ac:dyDescent="0.25">
      <c r="A1324" s="103" t="s">
        <v>830</v>
      </c>
      <c r="B1324" s="103" t="s">
        <v>88</v>
      </c>
      <c r="C1324" s="103" t="s">
        <v>89</v>
      </c>
      <c r="D1324" s="103" t="s">
        <v>418</v>
      </c>
      <c r="E1324" s="103" t="s">
        <v>419</v>
      </c>
      <c r="F1324" s="103" t="s">
        <v>419</v>
      </c>
      <c r="G1324" s="103" t="s">
        <v>139</v>
      </c>
      <c r="H1324" s="103" t="s">
        <v>646</v>
      </c>
      <c r="I1324" s="103" t="s">
        <v>92</v>
      </c>
      <c r="J1324" s="215">
        <v>509.86</v>
      </c>
      <c r="K1324" s="216" t="s">
        <v>88</v>
      </c>
    </row>
    <row r="1325" spans="1:11" x14ac:dyDescent="0.25">
      <c r="A1325" s="103" t="s">
        <v>830</v>
      </c>
      <c r="B1325" s="103" t="s">
        <v>88</v>
      </c>
      <c r="C1325" s="103" t="s">
        <v>89</v>
      </c>
      <c r="D1325" s="103" t="s">
        <v>418</v>
      </c>
      <c r="E1325" s="111"/>
      <c r="F1325" s="103" t="s">
        <v>419</v>
      </c>
      <c r="G1325" s="103" t="s">
        <v>139</v>
      </c>
      <c r="H1325" s="103" t="s">
        <v>646</v>
      </c>
      <c r="I1325" s="103" t="s">
        <v>92</v>
      </c>
      <c r="J1325" s="215">
        <v>-139.13999999999999</v>
      </c>
      <c r="K1325" s="216" t="s">
        <v>88</v>
      </c>
    </row>
    <row r="1326" spans="1:11" x14ac:dyDescent="0.25">
      <c r="A1326" s="103" t="s">
        <v>827</v>
      </c>
      <c r="B1326" s="103" t="s">
        <v>88</v>
      </c>
      <c r="C1326" s="103" t="s">
        <v>89</v>
      </c>
      <c r="D1326" s="103" t="s">
        <v>418</v>
      </c>
      <c r="E1326" s="103" t="s">
        <v>419</v>
      </c>
      <c r="F1326" s="103" t="s">
        <v>419</v>
      </c>
      <c r="G1326" s="103" t="s">
        <v>138</v>
      </c>
      <c r="H1326" s="103" t="s">
        <v>647</v>
      </c>
      <c r="I1326" s="103" t="s">
        <v>92</v>
      </c>
      <c r="J1326" s="215">
        <v>2631.43</v>
      </c>
      <c r="K1326" s="216" t="s">
        <v>88</v>
      </c>
    </row>
    <row r="1327" spans="1:11" x14ac:dyDescent="0.25">
      <c r="A1327" s="103" t="s">
        <v>827</v>
      </c>
      <c r="B1327" s="103" t="s">
        <v>88</v>
      </c>
      <c r="C1327" s="103" t="s">
        <v>89</v>
      </c>
      <c r="D1327" s="103" t="s">
        <v>418</v>
      </c>
      <c r="E1327" s="111"/>
      <c r="F1327" s="103" t="s">
        <v>419</v>
      </c>
      <c r="G1327" s="103" t="s">
        <v>138</v>
      </c>
      <c r="H1327" s="103" t="s">
        <v>647</v>
      </c>
      <c r="I1327" s="103" t="s">
        <v>92</v>
      </c>
      <c r="J1327" s="215">
        <v>-718.11</v>
      </c>
      <c r="K1327" s="216" t="s">
        <v>88</v>
      </c>
    </row>
    <row r="1328" spans="1:11" x14ac:dyDescent="0.25">
      <c r="A1328" s="103" t="s">
        <v>830</v>
      </c>
      <c r="B1328" s="103" t="s">
        <v>88</v>
      </c>
      <c r="C1328" s="103" t="s">
        <v>89</v>
      </c>
      <c r="D1328" s="103" t="s">
        <v>418</v>
      </c>
      <c r="E1328" s="103" t="s">
        <v>419</v>
      </c>
      <c r="F1328" s="103" t="s">
        <v>419</v>
      </c>
      <c r="G1328" s="103" t="s">
        <v>138</v>
      </c>
      <c r="H1328" s="103" t="s">
        <v>647</v>
      </c>
      <c r="I1328" s="103" t="s">
        <v>92</v>
      </c>
      <c r="J1328" s="215">
        <v>2125.33</v>
      </c>
      <c r="K1328" s="216" t="s">
        <v>88</v>
      </c>
    </row>
    <row r="1329" spans="1:11" x14ac:dyDescent="0.25">
      <c r="A1329" s="103" t="s">
        <v>830</v>
      </c>
      <c r="B1329" s="103" t="s">
        <v>88</v>
      </c>
      <c r="C1329" s="103" t="s">
        <v>89</v>
      </c>
      <c r="D1329" s="103" t="s">
        <v>418</v>
      </c>
      <c r="E1329" s="111"/>
      <c r="F1329" s="103" t="s">
        <v>419</v>
      </c>
      <c r="G1329" s="103" t="s">
        <v>138</v>
      </c>
      <c r="H1329" s="103" t="s">
        <v>647</v>
      </c>
      <c r="I1329" s="103" t="s">
        <v>92</v>
      </c>
      <c r="J1329" s="215">
        <v>-580.01</v>
      </c>
      <c r="K1329" s="216" t="s">
        <v>88</v>
      </c>
    </row>
    <row r="1330" spans="1:11" x14ac:dyDescent="0.25">
      <c r="A1330" s="103" t="s">
        <v>828</v>
      </c>
      <c r="B1330" s="103" t="s">
        <v>88</v>
      </c>
      <c r="C1330" s="103" t="s">
        <v>89</v>
      </c>
      <c r="D1330" s="103" t="s">
        <v>418</v>
      </c>
      <c r="E1330" s="103" t="s">
        <v>419</v>
      </c>
      <c r="F1330" s="103" t="s">
        <v>419</v>
      </c>
      <c r="G1330" s="103" t="s">
        <v>138</v>
      </c>
      <c r="H1330" s="103" t="s">
        <v>647</v>
      </c>
      <c r="I1330" s="103" t="s">
        <v>92</v>
      </c>
      <c r="J1330" s="215">
        <v>2378.37</v>
      </c>
      <c r="K1330" s="216" t="s">
        <v>88</v>
      </c>
    </row>
    <row r="1331" spans="1:11" x14ac:dyDescent="0.25">
      <c r="A1331" s="103" t="s">
        <v>828</v>
      </c>
      <c r="B1331" s="103" t="s">
        <v>88</v>
      </c>
      <c r="C1331" s="103" t="s">
        <v>89</v>
      </c>
      <c r="D1331" s="103" t="s">
        <v>418</v>
      </c>
      <c r="E1331" s="111"/>
      <c r="F1331" s="103" t="s">
        <v>419</v>
      </c>
      <c r="G1331" s="103" t="s">
        <v>138</v>
      </c>
      <c r="H1331" s="103" t="s">
        <v>647</v>
      </c>
      <c r="I1331" s="103" t="s">
        <v>92</v>
      </c>
      <c r="J1331" s="215">
        <v>-649.04999999999995</v>
      </c>
      <c r="K1331" s="216" t="s">
        <v>88</v>
      </c>
    </row>
    <row r="1332" spans="1:11" x14ac:dyDescent="0.25">
      <c r="A1332" s="103" t="s">
        <v>829</v>
      </c>
      <c r="B1332" s="103" t="s">
        <v>88</v>
      </c>
      <c r="C1332" s="103" t="s">
        <v>89</v>
      </c>
      <c r="D1332" s="103" t="s">
        <v>418</v>
      </c>
      <c r="E1332" s="103" t="s">
        <v>419</v>
      </c>
      <c r="F1332" s="103" t="s">
        <v>419</v>
      </c>
      <c r="G1332" s="103" t="s">
        <v>138</v>
      </c>
      <c r="H1332" s="103" t="s">
        <v>647</v>
      </c>
      <c r="I1332" s="103" t="s">
        <v>92</v>
      </c>
      <c r="J1332" s="215">
        <v>3135.65</v>
      </c>
      <c r="K1332" s="216" t="s">
        <v>88</v>
      </c>
    </row>
    <row r="1333" spans="1:11" x14ac:dyDescent="0.25">
      <c r="A1333" s="103" t="s">
        <v>829</v>
      </c>
      <c r="B1333" s="103" t="s">
        <v>88</v>
      </c>
      <c r="C1333" s="103" t="s">
        <v>89</v>
      </c>
      <c r="D1333" s="103" t="s">
        <v>418</v>
      </c>
      <c r="E1333" s="111"/>
      <c r="F1333" s="103" t="s">
        <v>419</v>
      </c>
      <c r="G1333" s="103" t="s">
        <v>138</v>
      </c>
      <c r="H1333" s="103" t="s">
        <v>647</v>
      </c>
      <c r="I1333" s="103" t="s">
        <v>92</v>
      </c>
      <c r="J1333" s="215">
        <v>-855.73</v>
      </c>
      <c r="K1333" s="216" t="s">
        <v>88</v>
      </c>
    </row>
    <row r="1334" spans="1:11" x14ac:dyDescent="0.25">
      <c r="A1334" s="103" t="s">
        <v>825</v>
      </c>
      <c r="B1334" s="103" t="s">
        <v>88</v>
      </c>
      <c r="C1334" s="103" t="s">
        <v>89</v>
      </c>
      <c r="D1334" s="103" t="s">
        <v>418</v>
      </c>
      <c r="E1334" s="103" t="s">
        <v>419</v>
      </c>
      <c r="F1334" s="103" t="s">
        <v>419</v>
      </c>
      <c r="G1334" s="103" t="s">
        <v>138</v>
      </c>
      <c r="H1334" s="103" t="s">
        <v>647</v>
      </c>
      <c r="I1334" s="103" t="s">
        <v>92</v>
      </c>
      <c r="J1334" s="215">
        <v>3971.03</v>
      </c>
      <c r="K1334" s="216" t="s">
        <v>88</v>
      </c>
    </row>
    <row r="1335" spans="1:11" x14ac:dyDescent="0.25">
      <c r="A1335" s="103" t="s">
        <v>825</v>
      </c>
      <c r="B1335" s="103" t="s">
        <v>88</v>
      </c>
      <c r="C1335" s="103" t="s">
        <v>89</v>
      </c>
      <c r="D1335" s="103" t="s">
        <v>418</v>
      </c>
      <c r="E1335" s="111"/>
      <c r="F1335" s="103" t="s">
        <v>419</v>
      </c>
      <c r="G1335" s="103" t="s">
        <v>138</v>
      </c>
      <c r="H1335" s="103" t="s">
        <v>647</v>
      </c>
      <c r="I1335" s="103" t="s">
        <v>92</v>
      </c>
      <c r="J1335" s="215">
        <v>-1083.69</v>
      </c>
      <c r="K1335" s="216" t="s">
        <v>88</v>
      </c>
    </row>
    <row r="1336" spans="1:11" x14ac:dyDescent="0.25">
      <c r="A1336" s="103" t="s">
        <v>826</v>
      </c>
      <c r="B1336" s="103" t="s">
        <v>88</v>
      </c>
      <c r="C1336" s="103" t="s">
        <v>89</v>
      </c>
      <c r="D1336" s="103" t="s">
        <v>418</v>
      </c>
      <c r="E1336" s="103" t="s">
        <v>419</v>
      </c>
      <c r="F1336" s="103" t="s">
        <v>419</v>
      </c>
      <c r="G1336" s="103" t="s">
        <v>138</v>
      </c>
      <c r="H1336" s="103" t="s">
        <v>647</v>
      </c>
      <c r="I1336" s="103" t="s">
        <v>92</v>
      </c>
      <c r="J1336" s="215">
        <v>3825.82</v>
      </c>
      <c r="K1336" s="216" t="s">
        <v>88</v>
      </c>
    </row>
    <row r="1337" spans="1:11" x14ac:dyDescent="0.25">
      <c r="A1337" s="103" t="s">
        <v>826</v>
      </c>
      <c r="B1337" s="103" t="s">
        <v>88</v>
      </c>
      <c r="C1337" s="103" t="s">
        <v>89</v>
      </c>
      <c r="D1337" s="103" t="s">
        <v>418</v>
      </c>
      <c r="E1337" s="111"/>
      <c r="F1337" s="103" t="s">
        <v>419</v>
      </c>
      <c r="G1337" s="103" t="s">
        <v>138</v>
      </c>
      <c r="H1337" s="103" t="s">
        <v>647</v>
      </c>
      <c r="I1337" s="103" t="s">
        <v>92</v>
      </c>
      <c r="J1337" s="215">
        <v>-1044.06</v>
      </c>
      <c r="K1337" s="216" t="s">
        <v>88</v>
      </c>
    </row>
    <row r="1338" spans="1:11" x14ac:dyDescent="0.25">
      <c r="A1338" s="103" t="s">
        <v>827</v>
      </c>
      <c r="B1338" s="103" t="s">
        <v>88</v>
      </c>
      <c r="C1338" s="103" t="s">
        <v>89</v>
      </c>
      <c r="D1338" s="103" t="s">
        <v>418</v>
      </c>
      <c r="E1338" s="103" t="s">
        <v>419</v>
      </c>
      <c r="F1338" s="103" t="s">
        <v>419</v>
      </c>
      <c r="G1338" s="103" t="s">
        <v>93</v>
      </c>
      <c r="H1338" s="103" t="s">
        <v>375</v>
      </c>
      <c r="I1338" s="103" t="s">
        <v>92</v>
      </c>
      <c r="J1338" s="215">
        <v>637.88</v>
      </c>
      <c r="K1338" s="216" t="s">
        <v>88</v>
      </c>
    </row>
    <row r="1339" spans="1:11" x14ac:dyDescent="0.25">
      <c r="A1339" s="103" t="s">
        <v>830</v>
      </c>
      <c r="B1339" s="103" t="s">
        <v>88</v>
      </c>
      <c r="C1339" s="103" t="s">
        <v>89</v>
      </c>
      <c r="D1339" s="103" t="s">
        <v>418</v>
      </c>
      <c r="E1339" s="103" t="s">
        <v>419</v>
      </c>
      <c r="F1339" s="103" t="s">
        <v>419</v>
      </c>
      <c r="G1339" s="103" t="s">
        <v>93</v>
      </c>
      <c r="H1339" s="103" t="s">
        <v>375</v>
      </c>
      <c r="I1339" s="103" t="s">
        <v>92</v>
      </c>
      <c r="J1339" s="215">
        <v>434.92</v>
      </c>
      <c r="K1339" s="216" t="s">
        <v>88</v>
      </c>
    </row>
    <row r="1340" spans="1:11" x14ac:dyDescent="0.25">
      <c r="A1340" s="103" t="s">
        <v>828</v>
      </c>
      <c r="B1340" s="103" t="s">
        <v>88</v>
      </c>
      <c r="C1340" s="103" t="s">
        <v>89</v>
      </c>
      <c r="D1340" s="103" t="s">
        <v>418</v>
      </c>
      <c r="E1340" s="103" t="s">
        <v>419</v>
      </c>
      <c r="F1340" s="103" t="s">
        <v>419</v>
      </c>
      <c r="G1340" s="103" t="s">
        <v>93</v>
      </c>
      <c r="H1340" s="103" t="s">
        <v>375</v>
      </c>
      <c r="I1340" s="103" t="s">
        <v>92</v>
      </c>
      <c r="J1340" s="215">
        <v>405.92</v>
      </c>
      <c r="K1340" s="216" t="s">
        <v>88</v>
      </c>
    </row>
    <row r="1341" spans="1:11" x14ac:dyDescent="0.25">
      <c r="A1341" s="103" t="s">
        <v>829</v>
      </c>
      <c r="B1341" s="103" t="s">
        <v>88</v>
      </c>
      <c r="C1341" s="103" t="s">
        <v>89</v>
      </c>
      <c r="D1341" s="103" t="s">
        <v>418</v>
      </c>
      <c r="E1341" s="103" t="s">
        <v>419</v>
      </c>
      <c r="F1341" s="103" t="s">
        <v>419</v>
      </c>
      <c r="G1341" s="103" t="s">
        <v>93</v>
      </c>
      <c r="H1341" s="103" t="s">
        <v>375</v>
      </c>
      <c r="I1341" s="103" t="s">
        <v>92</v>
      </c>
      <c r="J1341" s="215">
        <v>604.52</v>
      </c>
      <c r="K1341" s="216" t="s">
        <v>88</v>
      </c>
    </row>
    <row r="1342" spans="1:11" x14ac:dyDescent="0.25">
      <c r="A1342" s="103" t="s">
        <v>825</v>
      </c>
      <c r="B1342" s="103" t="s">
        <v>88</v>
      </c>
      <c r="C1342" s="103" t="s">
        <v>89</v>
      </c>
      <c r="D1342" s="103" t="s">
        <v>418</v>
      </c>
      <c r="E1342" s="103" t="s">
        <v>419</v>
      </c>
      <c r="F1342" s="103" t="s">
        <v>419</v>
      </c>
      <c r="G1342" s="103" t="s">
        <v>93</v>
      </c>
      <c r="H1342" s="103" t="s">
        <v>375</v>
      </c>
      <c r="I1342" s="103" t="s">
        <v>92</v>
      </c>
      <c r="J1342" s="215">
        <v>930.63</v>
      </c>
      <c r="K1342" s="216" t="s">
        <v>88</v>
      </c>
    </row>
    <row r="1343" spans="1:11" x14ac:dyDescent="0.25">
      <c r="A1343" s="103" t="s">
        <v>826</v>
      </c>
      <c r="B1343" s="103" t="s">
        <v>88</v>
      </c>
      <c r="C1343" s="103" t="s">
        <v>89</v>
      </c>
      <c r="D1343" s="103" t="s">
        <v>418</v>
      </c>
      <c r="E1343" s="103" t="s">
        <v>419</v>
      </c>
      <c r="F1343" s="103" t="s">
        <v>419</v>
      </c>
      <c r="G1343" s="103" t="s">
        <v>93</v>
      </c>
      <c r="H1343" s="103" t="s">
        <v>375</v>
      </c>
      <c r="I1343" s="103" t="s">
        <v>92</v>
      </c>
      <c r="J1343" s="215">
        <v>550.89</v>
      </c>
      <c r="K1343" s="216" t="s">
        <v>88</v>
      </c>
    </row>
    <row r="1344" spans="1:11" x14ac:dyDescent="0.25">
      <c r="A1344" s="103" t="s">
        <v>827</v>
      </c>
      <c r="B1344" s="103" t="s">
        <v>88</v>
      </c>
      <c r="C1344" s="103" t="s">
        <v>89</v>
      </c>
      <c r="D1344" s="103" t="s">
        <v>418</v>
      </c>
      <c r="E1344" s="103" t="s">
        <v>419</v>
      </c>
      <c r="F1344" s="103" t="s">
        <v>419</v>
      </c>
      <c r="G1344" s="103" t="s">
        <v>132</v>
      </c>
      <c r="H1344" s="103" t="s">
        <v>379</v>
      </c>
      <c r="I1344" s="103" t="s">
        <v>92</v>
      </c>
      <c r="J1344" s="215">
        <v>425.09</v>
      </c>
      <c r="K1344" s="216" t="s">
        <v>88</v>
      </c>
    </row>
    <row r="1345" spans="1:11" x14ac:dyDescent="0.25">
      <c r="A1345" s="103" t="s">
        <v>830</v>
      </c>
      <c r="B1345" s="103" t="s">
        <v>88</v>
      </c>
      <c r="C1345" s="103" t="s">
        <v>89</v>
      </c>
      <c r="D1345" s="103" t="s">
        <v>418</v>
      </c>
      <c r="E1345" s="103" t="s">
        <v>419</v>
      </c>
      <c r="F1345" s="103" t="s">
        <v>419</v>
      </c>
      <c r="G1345" s="103" t="s">
        <v>132</v>
      </c>
      <c r="H1345" s="103" t="s">
        <v>379</v>
      </c>
      <c r="I1345" s="103" t="s">
        <v>92</v>
      </c>
      <c r="J1345" s="215">
        <v>150.03</v>
      </c>
      <c r="K1345" s="216" t="s">
        <v>88</v>
      </c>
    </row>
    <row r="1346" spans="1:11" x14ac:dyDescent="0.25">
      <c r="A1346" s="103" t="s">
        <v>828</v>
      </c>
      <c r="B1346" s="103" t="s">
        <v>88</v>
      </c>
      <c r="C1346" s="103" t="s">
        <v>89</v>
      </c>
      <c r="D1346" s="103" t="s">
        <v>418</v>
      </c>
      <c r="E1346" s="103" t="s">
        <v>419</v>
      </c>
      <c r="F1346" s="103" t="s">
        <v>419</v>
      </c>
      <c r="G1346" s="103" t="s">
        <v>132</v>
      </c>
      <c r="H1346" s="103" t="s">
        <v>379</v>
      </c>
      <c r="I1346" s="103" t="s">
        <v>92</v>
      </c>
      <c r="J1346" s="215">
        <v>12.5</v>
      </c>
      <c r="K1346" s="216" t="s">
        <v>88</v>
      </c>
    </row>
    <row r="1347" spans="1:11" x14ac:dyDescent="0.25">
      <c r="A1347" s="103" t="s">
        <v>829</v>
      </c>
      <c r="B1347" s="103" t="s">
        <v>88</v>
      </c>
      <c r="C1347" s="103" t="s">
        <v>89</v>
      </c>
      <c r="D1347" s="103" t="s">
        <v>418</v>
      </c>
      <c r="E1347" s="103" t="s">
        <v>419</v>
      </c>
      <c r="F1347" s="103" t="s">
        <v>419</v>
      </c>
      <c r="G1347" s="103" t="s">
        <v>132</v>
      </c>
      <c r="H1347" s="103" t="s">
        <v>379</v>
      </c>
      <c r="I1347" s="103" t="s">
        <v>92</v>
      </c>
      <c r="J1347" s="215">
        <v>100.02</v>
      </c>
      <c r="K1347" s="216" t="s">
        <v>88</v>
      </c>
    </row>
    <row r="1348" spans="1:11" x14ac:dyDescent="0.25">
      <c r="A1348" s="103" t="s">
        <v>825</v>
      </c>
      <c r="B1348" s="103" t="s">
        <v>88</v>
      </c>
      <c r="C1348" s="103" t="s">
        <v>89</v>
      </c>
      <c r="D1348" s="103" t="s">
        <v>418</v>
      </c>
      <c r="E1348" s="103" t="s">
        <v>419</v>
      </c>
      <c r="F1348" s="103" t="s">
        <v>419</v>
      </c>
      <c r="G1348" s="103" t="s">
        <v>132</v>
      </c>
      <c r="H1348" s="103" t="s">
        <v>379</v>
      </c>
      <c r="I1348" s="103" t="s">
        <v>92</v>
      </c>
      <c r="J1348" s="215">
        <v>737.65</v>
      </c>
      <c r="K1348" s="216" t="s">
        <v>88</v>
      </c>
    </row>
    <row r="1349" spans="1:11" x14ac:dyDescent="0.25">
      <c r="A1349" s="103" t="s">
        <v>826</v>
      </c>
      <c r="B1349" s="103" t="s">
        <v>88</v>
      </c>
      <c r="C1349" s="103" t="s">
        <v>89</v>
      </c>
      <c r="D1349" s="103" t="s">
        <v>418</v>
      </c>
      <c r="E1349" s="103" t="s">
        <v>419</v>
      </c>
      <c r="F1349" s="103" t="s">
        <v>419</v>
      </c>
      <c r="G1349" s="103" t="s">
        <v>132</v>
      </c>
      <c r="H1349" s="103" t="s">
        <v>379</v>
      </c>
      <c r="I1349" s="103" t="s">
        <v>92</v>
      </c>
      <c r="J1349" s="215">
        <v>262.55</v>
      </c>
      <c r="K1349" s="216" t="s">
        <v>88</v>
      </c>
    </row>
    <row r="1350" spans="1:11" x14ac:dyDescent="0.25">
      <c r="A1350" s="103" t="s">
        <v>827</v>
      </c>
      <c r="B1350" s="103" t="s">
        <v>88</v>
      </c>
      <c r="C1350" s="103" t="s">
        <v>89</v>
      </c>
      <c r="D1350" s="103" t="s">
        <v>418</v>
      </c>
      <c r="E1350" s="103" t="s">
        <v>419</v>
      </c>
      <c r="F1350" s="103" t="s">
        <v>419</v>
      </c>
      <c r="G1350" s="103" t="s">
        <v>169</v>
      </c>
      <c r="H1350" s="103" t="s">
        <v>380</v>
      </c>
      <c r="I1350" s="103" t="s">
        <v>92</v>
      </c>
      <c r="J1350" s="215">
        <v>78.91</v>
      </c>
      <c r="K1350" s="216" t="s">
        <v>88</v>
      </c>
    </row>
    <row r="1351" spans="1:11" x14ac:dyDescent="0.25">
      <c r="A1351" s="103" t="s">
        <v>830</v>
      </c>
      <c r="B1351" s="103" t="s">
        <v>88</v>
      </c>
      <c r="C1351" s="103" t="s">
        <v>89</v>
      </c>
      <c r="D1351" s="103" t="s">
        <v>418</v>
      </c>
      <c r="E1351" s="103" t="s">
        <v>419</v>
      </c>
      <c r="F1351" s="103" t="s">
        <v>419</v>
      </c>
      <c r="G1351" s="103" t="s">
        <v>169</v>
      </c>
      <c r="H1351" s="103" t="s">
        <v>380</v>
      </c>
      <c r="I1351" s="103" t="s">
        <v>92</v>
      </c>
      <c r="J1351" s="215">
        <v>209.35</v>
      </c>
      <c r="K1351" s="216" t="s">
        <v>88</v>
      </c>
    </row>
    <row r="1352" spans="1:11" x14ac:dyDescent="0.25">
      <c r="A1352" s="103" t="s">
        <v>829</v>
      </c>
      <c r="B1352" s="103" t="s">
        <v>88</v>
      </c>
      <c r="C1352" s="103" t="s">
        <v>89</v>
      </c>
      <c r="D1352" s="103" t="s">
        <v>418</v>
      </c>
      <c r="E1352" s="103" t="s">
        <v>419</v>
      </c>
      <c r="F1352" s="103" t="s">
        <v>419</v>
      </c>
      <c r="G1352" s="103" t="s">
        <v>169</v>
      </c>
      <c r="H1352" s="103" t="s">
        <v>380</v>
      </c>
      <c r="I1352" s="103" t="s">
        <v>92</v>
      </c>
      <c r="J1352" s="215">
        <v>95.58</v>
      </c>
      <c r="K1352" s="216" t="s">
        <v>88</v>
      </c>
    </row>
    <row r="1353" spans="1:11" x14ac:dyDescent="0.25">
      <c r="A1353" s="103" t="s">
        <v>825</v>
      </c>
      <c r="B1353" s="103" t="s">
        <v>88</v>
      </c>
      <c r="C1353" s="103" t="s">
        <v>89</v>
      </c>
      <c r="D1353" s="103" t="s">
        <v>418</v>
      </c>
      <c r="E1353" s="103" t="s">
        <v>419</v>
      </c>
      <c r="F1353" s="103" t="s">
        <v>419</v>
      </c>
      <c r="G1353" s="103" t="s">
        <v>169</v>
      </c>
      <c r="H1353" s="103" t="s">
        <v>380</v>
      </c>
      <c r="I1353" s="103" t="s">
        <v>92</v>
      </c>
      <c r="J1353" s="215">
        <v>91.79</v>
      </c>
      <c r="K1353" s="216" t="s">
        <v>88</v>
      </c>
    </row>
    <row r="1354" spans="1:11" x14ac:dyDescent="0.25">
      <c r="A1354" s="103" t="s">
        <v>826</v>
      </c>
      <c r="B1354" s="103" t="s">
        <v>88</v>
      </c>
      <c r="C1354" s="103" t="s">
        <v>89</v>
      </c>
      <c r="D1354" s="103" t="s">
        <v>418</v>
      </c>
      <c r="E1354" s="103" t="s">
        <v>419</v>
      </c>
      <c r="F1354" s="103" t="s">
        <v>419</v>
      </c>
      <c r="G1354" s="103" t="s">
        <v>169</v>
      </c>
      <c r="H1354" s="103" t="s">
        <v>380</v>
      </c>
      <c r="I1354" s="103" t="s">
        <v>92</v>
      </c>
      <c r="J1354" s="215">
        <v>74.64</v>
      </c>
      <c r="K1354" s="216" t="s">
        <v>88</v>
      </c>
    </row>
    <row r="1355" spans="1:11" x14ac:dyDescent="0.25">
      <c r="A1355" s="103" t="s">
        <v>827</v>
      </c>
      <c r="B1355" s="103" t="s">
        <v>88</v>
      </c>
      <c r="C1355" s="103" t="s">
        <v>89</v>
      </c>
      <c r="D1355" s="103" t="s">
        <v>418</v>
      </c>
      <c r="E1355" s="103" t="s">
        <v>419</v>
      </c>
      <c r="F1355" s="103" t="s">
        <v>419</v>
      </c>
      <c r="G1355" s="103" t="s">
        <v>446</v>
      </c>
      <c r="H1355" s="103" t="s">
        <v>447</v>
      </c>
      <c r="I1355" s="103" t="s">
        <v>92</v>
      </c>
      <c r="J1355" s="215">
        <v>47.24</v>
      </c>
      <c r="K1355" s="216" t="s">
        <v>88</v>
      </c>
    </row>
    <row r="1356" spans="1:11" x14ac:dyDescent="0.25">
      <c r="A1356" s="103" t="s">
        <v>828</v>
      </c>
      <c r="B1356" s="103" t="s">
        <v>88</v>
      </c>
      <c r="C1356" s="103" t="s">
        <v>89</v>
      </c>
      <c r="D1356" s="103" t="s">
        <v>418</v>
      </c>
      <c r="E1356" s="103" t="s">
        <v>419</v>
      </c>
      <c r="F1356" s="103" t="s">
        <v>419</v>
      </c>
      <c r="G1356" s="103" t="s">
        <v>446</v>
      </c>
      <c r="H1356" s="103" t="s">
        <v>447</v>
      </c>
      <c r="I1356" s="103" t="s">
        <v>92</v>
      </c>
      <c r="J1356" s="215">
        <v>188.97</v>
      </c>
      <c r="K1356" s="216" t="s">
        <v>88</v>
      </c>
    </row>
    <row r="1357" spans="1:11" x14ac:dyDescent="0.25">
      <c r="A1357" s="103" t="s">
        <v>827</v>
      </c>
      <c r="B1357" s="103" t="s">
        <v>88</v>
      </c>
      <c r="C1357" s="103" t="s">
        <v>89</v>
      </c>
      <c r="D1357" s="103" t="s">
        <v>420</v>
      </c>
      <c r="E1357" s="103" t="s">
        <v>421</v>
      </c>
      <c r="F1357" s="103" t="s">
        <v>421</v>
      </c>
      <c r="G1357" s="103" t="s">
        <v>159</v>
      </c>
      <c r="H1357" s="103" t="s">
        <v>296</v>
      </c>
      <c r="I1357" s="103" t="s">
        <v>92</v>
      </c>
      <c r="J1357" s="215">
        <v>-31.2</v>
      </c>
      <c r="K1357" s="216" t="s">
        <v>88</v>
      </c>
    </row>
    <row r="1358" spans="1:11" x14ac:dyDescent="0.25">
      <c r="A1358" s="103" t="s">
        <v>828</v>
      </c>
      <c r="B1358" s="103" t="s">
        <v>88</v>
      </c>
      <c r="C1358" s="103" t="s">
        <v>89</v>
      </c>
      <c r="D1358" s="103" t="s">
        <v>420</v>
      </c>
      <c r="E1358" s="103" t="s">
        <v>421</v>
      </c>
      <c r="F1358" s="103" t="s">
        <v>421</v>
      </c>
      <c r="G1358" s="103" t="s">
        <v>159</v>
      </c>
      <c r="H1358" s="103" t="s">
        <v>296</v>
      </c>
      <c r="I1358" s="103" t="s">
        <v>92</v>
      </c>
      <c r="J1358" s="215">
        <v>31.2</v>
      </c>
      <c r="K1358" s="216" t="s">
        <v>88</v>
      </c>
    </row>
    <row r="1359" spans="1:11" x14ac:dyDescent="0.25">
      <c r="A1359" s="103" t="s">
        <v>827</v>
      </c>
      <c r="B1359" s="103" t="s">
        <v>88</v>
      </c>
      <c r="C1359" s="103" t="s">
        <v>89</v>
      </c>
      <c r="D1359" s="103" t="s">
        <v>420</v>
      </c>
      <c r="E1359" s="103" t="s">
        <v>421</v>
      </c>
      <c r="F1359" s="103" t="s">
        <v>421</v>
      </c>
      <c r="G1359" s="103" t="s">
        <v>200</v>
      </c>
      <c r="H1359" s="103" t="s">
        <v>297</v>
      </c>
      <c r="I1359" s="103" t="s">
        <v>92</v>
      </c>
      <c r="J1359" s="215">
        <v>-51.53</v>
      </c>
      <c r="K1359" s="216" t="s">
        <v>88</v>
      </c>
    </row>
    <row r="1360" spans="1:11" x14ac:dyDescent="0.25">
      <c r="A1360" s="103" t="s">
        <v>828</v>
      </c>
      <c r="B1360" s="103" t="s">
        <v>88</v>
      </c>
      <c r="C1360" s="103" t="s">
        <v>89</v>
      </c>
      <c r="D1360" s="103" t="s">
        <v>420</v>
      </c>
      <c r="E1360" s="103" t="s">
        <v>421</v>
      </c>
      <c r="F1360" s="103" t="s">
        <v>421</v>
      </c>
      <c r="G1360" s="103" t="s">
        <v>200</v>
      </c>
      <c r="H1360" s="103" t="s">
        <v>297</v>
      </c>
      <c r="I1360" s="103" t="s">
        <v>92</v>
      </c>
      <c r="J1360" s="215">
        <v>51.53</v>
      </c>
      <c r="K1360" s="216" t="s">
        <v>88</v>
      </c>
    </row>
    <row r="1361" spans="1:11" x14ac:dyDescent="0.25">
      <c r="A1361" s="103" t="s">
        <v>829</v>
      </c>
      <c r="B1361" s="103" t="s">
        <v>88</v>
      </c>
      <c r="C1361" s="103" t="s">
        <v>89</v>
      </c>
      <c r="D1361" s="103" t="s">
        <v>420</v>
      </c>
      <c r="E1361" s="103" t="s">
        <v>421</v>
      </c>
      <c r="F1361" s="103" t="s">
        <v>421</v>
      </c>
      <c r="G1361" s="103" t="s">
        <v>200</v>
      </c>
      <c r="H1361" s="103" t="s">
        <v>297</v>
      </c>
      <c r="I1361" s="103" t="s">
        <v>92</v>
      </c>
      <c r="J1361" s="215">
        <v>-712.75</v>
      </c>
      <c r="K1361" s="216" t="s">
        <v>88</v>
      </c>
    </row>
    <row r="1362" spans="1:11" x14ac:dyDescent="0.25">
      <c r="A1362" s="103" t="s">
        <v>825</v>
      </c>
      <c r="B1362" s="103" t="s">
        <v>88</v>
      </c>
      <c r="C1362" s="103" t="s">
        <v>89</v>
      </c>
      <c r="D1362" s="103" t="s">
        <v>420</v>
      </c>
      <c r="E1362" s="103" t="s">
        <v>421</v>
      </c>
      <c r="F1362" s="103" t="s">
        <v>421</v>
      </c>
      <c r="G1362" s="103" t="s">
        <v>200</v>
      </c>
      <c r="H1362" s="103" t="s">
        <v>297</v>
      </c>
      <c r="I1362" s="103" t="s">
        <v>92</v>
      </c>
      <c r="J1362" s="215">
        <v>712.75</v>
      </c>
      <c r="K1362" s="216" t="s">
        <v>88</v>
      </c>
    </row>
    <row r="1363" spans="1:11" x14ac:dyDescent="0.25">
      <c r="A1363" s="103" t="s">
        <v>829</v>
      </c>
      <c r="B1363" s="103" t="s">
        <v>88</v>
      </c>
      <c r="C1363" s="103" t="s">
        <v>89</v>
      </c>
      <c r="D1363" s="103" t="s">
        <v>420</v>
      </c>
      <c r="E1363" s="103" t="s">
        <v>421</v>
      </c>
      <c r="F1363" s="103" t="s">
        <v>421</v>
      </c>
      <c r="G1363" s="103" t="s">
        <v>199</v>
      </c>
      <c r="H1363" s="103" t="s">
        <v>298</v>
      </c>
      <c r="I1363" s="103" t="s">
        <v>92</v>
      </c>
      <c r="J1363" s="215">
        <v>-292.17</v>
      </c>
      <c r="K1363" s="216" t="s">
        <v>88</v>
      </c>
    </row>
    <row r="1364" spans="1:11" x14ac:dyDescent="0.25">
      <c r="A1364" s="103" t="s">
        <v>825</v>
      </c>
      <c r="B1364" s="103" t="s">
        <v>88</v>
      </c>
      <c r="C1364" s="103" t="s">
        <v>89</v>
      </c>
      <c r="D1364" s="103" t="s">
        <v>420</v>
      </c>
      <c r="E1364" s="103" t="s">
        <v>421</v>
      </c>
      <c r="F1364" s="103" t="s">
        <v>421</v>
      </c>
      <c r="G1364" s="103" t="s">
        <v>199</v>
      </c>
      <c r="H1364" s="103" t="s">
        <v>298</v>
      </c>
      <c r="I1364" s="103" t="s">
        <v>92</v>
      </c>
      <c r="J1364" s="215">
        <v>292.17</v>
      </c>
      <c r="K1364" s="216" t="s">
        <v>88</v>
      </c>
    </row>
    <row r="1365" spans="1:11" x14ac:dyDescent="0.25">
      <c r="A1365" s="103" t="s">
        <v>827</v>
      </c>
      <c r="B1365" s="103" t="s">
        <v>88</v>
      </c>
      <c r="C1365" s="103" t="s">
        <v>89</v>
      </c>
      <c r="D1365" s="103" t="s">
        <v>420</v>
      </c>
      <c r="E1365" s="103" t="s">
        <v>421</v>
      </c>
      <c r="F1365" s="103" t="s">
        <v>421</v>
      </c>
      <c r="G1365" s="103" t="s">
        <v>456</v>
      </c>
      <c r="H1365" s="103" t="s">
        <v>457</v>
      </c>
      <c r="I1365" s="103" t="s">
        <v>92</v>
      </c>
      <c r="J1365" s="215">
        <v>-123.99</v>
      </c>
      <c r="K1365" s="216" t="s">
        <v>88</v>
      </c>
    </row>
    <row r="1366" spans="1:11" x14ac:dyDescent="0.25">
      <c r="A1366" s="103" t="s">
        <v>830</v>
      </c>
      <c r="B1366" s="103" t="s">
        <v>88</v>
      </c>
      <c r="C1366" s="103" t="s">
        <v>89</v>
      </c>
      <c r="D1366" s="103" t="s">
        <v>420</v>
      </c>
      <c r="E1366" s="103" t="s">
        <v>421</v>
      </c>
      <c r="F1366" s="103" t="s">
        <v>421</v>
      </c>
      <c r="G1366" s="103" t="s">
        <v>456</v>
      </c>
      <c r="H1366" s="103" t="s">
        <v>457</v>
      </c>
      <c r="I1366" s="103" t="s">
        <v>92</v>
      </c>
      <c r="J1366" s="215">
        <v>-39.57</v>
      </c>
      <c r="K1366" s="216" t="s">
        <v>88</v>
      </c>
    </row>
    <row r="1367" spans="1:11" x14ac:dyDescent="0.25">
      <c r="A1367" s="103" t="s">
        <v>828</v>
      </c>
      <c r="B1367" s="103" t="s">
        <v>88</v>
      </c>
      <c r="C1367" s="103" t="s">
        <v>89</v>
      </c>
      <c r="D1367" s="103" t="s">
        <v>420</v>
      </c>
      <c r="E1367" s="103" t="s">
        <v>421</v>
      </c>
      <c r="F1367" s="103" t="s">
        <v>421</v>
      </c>
      <c r="G1367" s="103" t="s">
        <v>456</v>
      </c>
      <c r="H1367" s="103" t="s">
        <v>457</v>
      </c>
      <c r="I1367" s="103" t="s">
        <v>92</v>
      </c>
      <c r="J1367" s="215">
        <v>123.99</v>
      </c>
      <c r="K1367" s="216" t="s">
        <v>88</v>
      </c>
    </row>
    <row r="1368" spans="1:11" x14ac:dyDescent="0.25">
      <c r="A1368" s="103" t="s">
        <v>829</v>
      </c>
      <c r="B1368" s="103" t="s">
        <v>88</v>
      </c>
      <c r="C1368" s="103" t="s">
        <v>89</v>
      </c>
      <c r="D1368" s="103" t="s">
        <v>420</v>
      </c>
      <c r="E1368" s="103" t="s">
        <v>421</v>
      </c>
      <c r="F1368" s="103" t="s">
        <v>421</v>
      </c>
      <c r="G1368" s="103" t="s">
        <v>456</v>
      </c>
      <c r="H1368" s="103" t="s">
        <v>457</v>
      </c>
      <c r="I1368" s="103" t="s">
        <v>92</v>
      </c>
      <c r="J1368" s="215">
        <v>-183.35</v>
      </c>
      <c r="K1368" s="216" t="s">
        <v>88</v>
      </c>
    </row>
    <row r="1369" spans="1:11" x14ac:dyDescent="0.25">
      <c r="A1369" s="103" t="s">
        <v>825</v>
      </c>
      <c r="B1369" s="103" t="s">
        <v>88</v>
      </c>
      <c r="C1369" s="103" t="s">
        <v>89</v>
      </c>
      <c r="D1369" s="103" t="s">
        <v>420</v>
      </c>
      <c r="E1369" s="103" t="s">
        <v>421</v>
      </c>
      <c r="F1369" s="103" t="s">
        <v>421</v>
      </c>
      <c r="G1369" s="103" t="s">
        <v>456</v>
      </c>
      <c r="H1369" s="103" t="s">
        <v>457</v>
      </c>
      <c r="I1369" s="103" t="s">
        <v>92</v>
      </c>
      <c r="J1369" s="215">
        <v>-58.53</v>
      </c>
      <c r="K1369" s="216" t="s">
        <v>88</v>
      </c>
    </row>
    <row r="1370" spans="1:11" x14ac:dyDescent="0.25">
      <c r="A1370" s="103" t="s">
        <v>826</v>
      </c>
      <c r="B1370" s="103" t="s">
        <v>88</v>
      </c>
      <c r="C1370" s="103" t="s">
        <v>89</v>
      </c>
      <c r="D1370" s="103" t="s">
        <v>420</v>
      </c>
      <c r="E1370" s="103" t="s">
        <v>421</v>
      </c>
      <c r="F1370" s="103" t="s">
        <v>421</v>
      </c>
      <c r="G1370" s="103" t="s">
        <v>456</v>
      </c>
      <c r="H1370" s="103" t="s">
        <v>457</v>
      </c>
      <c r="I1370" s="103" t="s">
        <v>92</v>
      </c>
      <c r="J1370" s="215">
        <v>281.45</v>
      </c>
      <c r="K1370" s="216" t="s">
        <v>88</v>
      </c>
    </row>
    <row r="1371" spans="1:11" x14ac:dyDescent="0.25">
      <c r="A1371" s="103" t="s">
        <v>827</v>
      </c>
      <c r="B1371" s="103" t="s">
        <v>88</v>
      </c>
      <c r="C1371" s="103" t="s">
        <v>89</v>
      </c>
      <c r="D1371" s="103" t="s">
        <v>420</v>
      </c>
      <c r="E1371" s="103" t="s">
        <v>421</v>
      </c>
      <c r="F1371" s="103" t="s">
        <v>421</v>
      </c>
      <c r="G1371" s="103" t="s">
        <v>179</v>
      </c>
      <c r="H1371" s="103" t="s">
        <v>299</v>
      </c>
      <c r="I1371" s="103" t="s">
        <v>92</v>
      </c>
      <c r="J1371" s="215">
        <v>2107.41</v>
      </c>
      <c r="K1371" s="216" t="s">
        <v>88</v>
      </c>
    </row>
    <row r="1372" spans="1:11" x14ac:dyDescent="0.25">
      <c r="A1372" s="103" t="s">
        <v>827</v>
      </c>
      <c r="B1372" s="103" t="s">
        <v>88</v>
      </c>
      <c r="C1372" s="103" t="s">
        <v>89</v>
      </c>
      <c r="D1372" s="103" t="s">
        <v>420</v>
      </c>
      <c r="E1372" s="111"/>
      <c r="F1372" s="103" t="s">
        <v>421</v>
      </c>
      <c r="G1372" s="103" t="s">
        <v>179</v>
      </c>
      <c r="H1372" s="103" t="s">
        <v>299</v>
      </c>
      <c r="I1372" s="103" t="s">
        <v>92</v>
      </c>
      <c r="J1372" s="215">
        <v>-31.27</v>
      </c>
      <c r="K1372" s="216" t="s">
        <v>88</v>
      </c>
    </row>
    <row r="1373" spans="1:11" x14ac:dyDescent="0.25">
      <c r="A1373" s="103" t="s">
        <v>830</v>
      </c>
      <c r="B1373" s="103" t="s">
        <v>88</v>
      </c>
      <c r="C1373" s="103" t="s">
        <v>89</v>
      </c>
      <c r="D1373" s="103" t="s">
        <v>420</v>
      </c>
      <c r="E1373" s="103" t="s">
        <v>421</v>
      </c>
      <c r="F1373" s="103" t="s">
        <v>421</v>
      </c>
      <c r="G1373" s="103" t="s">
        <v>179</v>
      </c>
      <c r="H1373" s="103" t="s">
        <v>299</v>
      </c>
      <c r="I1373" s="103" t="s">
        <v>92</v>
      </c>
      <c r="J1373" s="215">
        <v>1304.0999999999999</v>
      </c>
      <c r="K1373" s="216" t="s">
        <v>88</v>
      </c>
    </row>
    <row r="1374" spans="1:11" x14ac:dyDescent="0.25">
      <c r="A1374" s="103" t="s">
        <v>830</v>
      </c>
      <c r="B1374" s="103" t="s">
        <v>88</v>
      </c>
      <c r="C1374" s="103" t="s">
        <v>89</v>
      </c>
      <c r="D1374" s="103" t="s">
        <v>420</v>
      </c>
      <c r="E1374" s="111"/>
      <c r="F1374" s="103" t="s">
        <v>421</v>
      </c>
      <c r="G1374" s="103" t="s">
        <v>179</v>
      </c>
      <c r="H1374" s="103" t="s">
        <v>299</v>
      </c>
      <c r="I1374" s="103" t="s">
        <v>92</v>
      </c>
      <c r="J1374" s="215">
        <v>3.29</v>
      </c>
      <c r="K1374" s="216" t="s">
        <v>88</v>
      </c>
    </row>
    <row r="1375" spans="1:11" x14ac:dyDescent="0.25">
      <c r="A1375" s="103" t="s">
        <v>828</v>
      </c>
      <c r="B1375" s="103" t="s">
        <v>88</v>
      </c>
      <c r="C1375" s="103" t="s">
        <v>89</v>
      </c>
      <c r="D1375" s="103" t="s">
        <v>420</v>
      </c>
      <c r="E1375" s="103" t="s">
        <v>421</v>
      </c>
      <c r="F1375" s="103" t="s">
        <v>421</v>
      </c>
      <c r="G1375" s="103" t="s">
        <v>179</v>
      </c>
      <c r="H1375" s="103" t="s">
        <v>299</v>
      </c>
      <c r="I1375" s="103" t="s">
        <v>92</v>
      </c>
      <c r="J1375" s="215">
        <v>-886.65</v>
      </c>
      <c r="K1375" s="216" t="s">
        <v>88</v>
      </c>
    </row>
    <row r="1376" spans="1:11" x14ac:dyDescent="0.25">
      <c r="A1376" s="103" t="s">
        <v>828</v>
      </c>
      <c r="B1376" s="103" t="s">
        <v>88</v>
      </c>
      <c r="C1376" s="103" t="s">
        <v>89</v>
      </c>
      <c r="D1376" s="103" t="s">
        <v>420</v>
      </c>
      <c r="E1376" s="111"/>
      <c r="F1376" s="103" t="s">
        <v>421</v>
      </c>
      <c r="G1376" s="103" t="s">
        <v>179</v>
      </c>
      <c r="H1376" s="103" t="s">
        <v>299</v>
      </c>
      <c r="I1376" s="103" t="s">
        <v>92</v>
      </c>
      <c r="J1376" s="215">
        <v>-64.17</v>
      </c>
      <c r="K1376" s="216" t="s">
        <v>88</v>
      </c>
    </row>
    <row r="1377" spans="1:11" x14ac:dyDescent="0.25">
      <c r="A1377" s="103" t="s">
        <v>829</v>
      </c>
      <c r="B1377" s="103" t="s">
        <v>88</v>
      </c>
      <c r="C1377" s="103" t="s">
        <v>89</v>
      </c>
      <c r="D1377" s="103" t="s">
        <v>420</v>
      </c>
      <c r="E1377" s="103" t="s">
        <v>421</v>
      </c>
      <c r="F1377" s="103" t="s">
        <v>421</v>
      </c>
      <c r="G1377" s="103" t="s">
        <v>179</v>
      </c>
      <c r="H1377" s="103" t="s">
        <v>299</v>
      </c>
      <c r="I1377" s="103" t="s">
        <v>92</v>
      </c>
      <c r="J1377" s="215">
        <v>-1584.06</v>
      </c>
      <c r="K1377" s="216" t="s">
        <v>88</v>
      </c>
    </row>
    <row r="1378" spans="1:11" x14ac:dyDescent="0.25">
      <c r="A1378" s="103" t="s">
        <v>829</v>
      </c>
      <c r="B1378" s="103" t="s">
        <v>88</v>
      </c>
      <c r="C1378" s="103" t="s">
        <v>89</v>
      </c>
      <c r="D1378" s="103" t="s">
        <v>420</v>
      </c>
      <c r="E1378" s="111"/>
      <c r="F1378" s="103" t="s">
        <v>421</v>
      </c>
      <c r="G1378" s="103" t="s">
        <v>179</v>
      </c>
      <c r="H1378" s="103" t="s">
        <v>299</v>
      </c>
      <c r="I1378" s="103" t="s">
        <v>92</v>
      </c>
      <c r="J1378" s="215">
        <v>-41.14</v>
      </c>
      <c r="K1378" s="216" t="s">
        <v>88</v>
      </c>
    </row>
    <row r="1379" spans="1:11" x14ac:dyDescent="0.25">
      <c r="A1379" s="103" t="s">
        <v>825</v>
      </c>
      <c r="B1379" s="103" t="s">
        <v>88</v>
      </c>
      <c r="C1379" s="103" t="s">
        <v>89</v>
      </c>
      <c r="D1379" s="103" t="s">
        <v>420</v>
      </c>
      <c r="E1379" s="103" t="s">
        <v>421</v>
      </c>
      <c r="F1379" s="103" t="s">
        <v>421</v>
      </c>
      <c r="G1379" s="103" t="s">
        <v>179</v>
      </c>
      <c r="H1379" s="103" t="s">
        <v>299</v>
      </c>
      <c r="I1379" s="103" t="s">
        <v>92</v>
      </c>
      <c r="J1379" s="215">
        <v>-2055.4499999999998</v>
      </c>
      <c r="K1379" s="216" t="s">
        <v>88</v>
      </c>
    </row>
    <row r="1380" spans="1:11" x14ac:dyDescent="0.25">
      <c r="A1380" s="103" t="s">
        <v>825</v>
      </c>
      <c r="B1380" s="103" t="s">
        <v>88</v>
      </c>
      <c r="C1380" s="103" t="s">
        <v>89</v>
      </c>
      <c r="D1380" s="103" t="s">
        <v>420</v>
      </c>
      <c r="E1380" s="111"/>
      <c r="F1380" s="103" t="s">
        <v>421</v>
      </c>
      <c r="G1380" s="103" t="s">
        <v>179</v>
      </c>
      <c r="H1380" s="103" t="s">
        <v>299</v>
      </c>
      <c r="I1380" s="103" t="s">
        <v>92</v>
      </c>
      <c r="J1380" s="215">
        <v>590.75</v>
      </c>
      <c r="K1380" s="216" t="s">
        <v>88</v>
      </c>
    </row>
    <row r="1381" spans="1:11" x14ac:dyDescent="0.25">
      <c r="A1381" s="103" t="s">
        <v>826</v>
      </c>
      <c r="B1381" s="103" t="s">
        <v>88</v>
      </c>
      <c r="C1381" s="103" t="s">
        <v>89</v>
      </c>
      <c r="D1381" s="103" t="s">
        <v>420</v>
      </c>
      <c r="E1381" s="103" t="s">
        <v>421</v>
      </c>
      <c r="F1381" s="103" t="s">
        <v>421</v>
      </c>
      <c r="G1381" s="103" t="s">
        <v>179</v>
      </c>
      <c r="H1381" s="103" t="s">
        <v>299</v>
      </c>
      <c r="I1381" s="103" t="s">
        <v>92</v>
      </c>
      <c r="J1381" s="215">
        <v>2093.8000000000002</v>
      </c>
      <c r="K1381" s="216" t="s">
        <v>88</v>
      </c>
    </row>
    <row r="1382" spans="1:11" x14ac:dyDescent="0.25">
      <c r="A1382" s="103" t="s">
        <v>826</v>
      </c>
      <c r="B1382" s="103" t="s">
        <v>88</v>
      </c>
      <c r="C1382" s="103" t="s">
        <v>89</v>
      </c>
      <c r="D1382" s="103" t="s">
        <v>420</v>
      </c>
      <c r="E1382" s="111"/>
      <c r="F1382" s="103" t="s">
        <v>421</v>
      </c>
      <c r="G1382" s="103" t="s">
        <v>179</v>
      </c>
      <c r="H1382" s="103" t="s">
        <v>299</v>
      </c>
      <c r="I1382" s="103" t="s">
        <v>92</v>
      </c>
      <c r="J1382" s="215">
        <v>-467.34</v>
      </c>
      <c r="K1382" s="216" t="s">
        <v>88</v>
      </c>
    </row>
    <row r="1383" spans="1:11" x14ac:dyDescent="0.25">
      <c r="A1383" s="103" t="s">
        <v>829</v>
      </c>
      <c r="B1383" s="103" t="s">
        <v>88</v>
      </c>
      <c r="C1383" s="103" t="s">
        <v>89</v>
      </c>
      <c r="D1383" s="103" t="s">
        <v>420</v>
      </c>
      <c r="E1383" s="103" t="s">
        <v>421</v>
      </c>
      <c r="F1383" s="103" t="s">
        <v>421</v>
      </c>
      <c r="G1383" s="103" t="s">
        <v>197</v>
      </c>
      <c r="H1383" s="103" t="s">
        <v>303</v>
      </c>
      <c r="I1383" s="103" t="s">
        <v>92</v>
      </c>
      <c r="J1383" s="215">
        <v>-241.97</v>
      </c>
      <c r="K1383" s="216" t="s">
        <v>88</v>
      </c>
    </row>
    <row r="1384" spans="1:11" x14ac:dyDescent="0.25">
      <c r="A1384" s="103" t="s">
        <v>825</v>
      </c>
      <c r="B1384" s="103" t="s">
        <v>88</v>
      </c>
      <c r="C1384" s="103" t="s">
        <v>89</v>
      </c>
      <c r="D1384" s="103" t="s">
        <v>420</v>
      </c>
      <c r="E1384" s="103" t="s">
        <v>421</v>
      </c>
      <c r="F1384" s="103" t="s">
        <v>421</v>
      </c>
      <c r="G1384" s="103" t="s">
        <v>197</v>
      </c>
      <c r="H1384" s="103" t="s">
        <v>303</v>
      </c>
      <c r="I1384" s="103" t="s">
        <v>92</v>
      </c>
      <c r="J1384" s="215">
        <v>241.97</v>
      </c>
      <c r="K1384" s="216" t="s">
        <v>88</v>
      </c>
    </row>
    <row r="1385" spans="1:11" x14ac:dyDescent="0.25">
      <c r="A1385" s="103" t="s">
        <v>830</v>
      </c>
      <c r="B1385" s="103" t="s">
        <v>88</v>
      </c>
      <c r="C1385" s="103" t="s">
        <v>89</v>
      </c>
      <c r="D1385" s="103" t="s">
        <v>420</v>
      </c>
      <c r="E1385" s="103" t="s">
        <v>421</v>
      </c>
      <c r="F1385" s="103" t="s">
        <v>421</v>
      </c>
      <c r="G1385" s="103" t="s">
        <v>458</v>
      </c>
      <c r="H1385" s="103" t="s">
        <v>459</v>
      </c>
      <c r="I1385" s="103" t="s">
        <v>92</v>
      </c>
      <c r="J1385" s="215">
        <v>-73.290000000000006</v>
      </c>
      <c r="K1385" s="216" t="s">
        <v>88</v>
      </c>
    </row>
    <row r="1386" spans="1:11" x14ac:dyDescent="0.25">
      <c r="A1386" s="103" t="s">
        <v>829</v>
      </c>
      <c r="B1386" s="103" t="s">
        <v>88</v>
      </c>
      <c r="C1386" s="103" t="s">
        <v>89</v>
      </c>
      <c r="D1386" s="103" t="s">
        <v>420</v>
      </c>
      <c r="E1386" s="103" t="s">
        <v>421</v>
      </c>
      <c r="F1386" s="103" t="s">
        <v>421</v>
      </c>
      <c r="G1386" s="103" t="s">
        <v>458</v>
      </c>
      <c r="H1386" s="103" t="s">
        <v>459</v>
      </c>
      <c r="I1386" s="103" t="s">
        <v>92</v>
      </c>
      <c r="J1386" s="215">
        <v>-371.42</v>
      </c>
      <c r="K1386" s="216" t="s">
        <v>88</v>
      </c>
    </row>
    <row r="1387" spans="1:11" x14ac:dyDescent="0.25">
      <c r="A1387" s="103" t="s">
        <v>825</v>
      </c>
      <c r="B1387" s="103" t="s">
        <v>88</v>
      </c>
      <c r="C1387" s="103" t="s">
        <v>89</v>
      </c>
      <c r="D1387" s="103" t="s">
        <v>420</v>
      </c>
      <c r="E1387" s="103" t="s">
        <v>421</v>
      </c>
      <c r="F1387" s="103" t="s">
        <v>421</v>
      </c>
      <c r="G1387" s="103" t="s">
        <v>458</v>
      </c>
      <c r="H1387" s="103" t="s">
        <v>459</v>
      </c>
      <c r="I1387" s="103" t="s">
        <v>92</v>
      </c>
      <c r="J1387" s="215">
        <v>444.71</v>
      </c>
      <c r="K1387" s="216" t="s">
        <v>88</v>
      </c>
    </row>
    <row r="1388" spans="1:11" x14ac:dyDescent="0.25">
      <c r="A1388" s="103" t="s">
        <v>827</v>
      </c>
      <c r="B1388" s="103" t="s">
        <v>88</v>
      </c>
      <c r="C1388" s="103" t="s">
        <v>89</v>
      </c>
      <c r="D1388" s="103" t="s">
        <v>420</v>
      </c>
      <c r="E1388" s="103" t="s">
        <v>421</v>
      </c>
      <c r="F1388" s="103" t="s">
        <v>421</v>
      </c>
      <c r="G1388" s="103" t="s">
        <v>173</v>
      </c>
      <c r="H1388" s="103" t="s">
        <v>305</v>
      </c>
      <c r="I1388" s="103" t="s">
        <v>92</v>
      </c>
      <c r="J1388" s="215">
        <v>69.739999999999995</v>
      </c>
      <c r="K1388" s="216" t="s">
        <v>88</v>
      </c>
    </row>
    <row r="1389" spans="1:11" x14ac:dyDescent="0.25">
      <c r="A1389" s="103" t="s">
        <v>830</v>
      </c>
      <c r="B1389" s="103" t="s">
        <v>88</v>
      </c>
      <c r="C1389" s="103" t="s">
        <v>89</v>
      </c>
      <c r="D1389" s="103" t="s">
        <v>420</v>
      </c>
      <c r="E1389" s="103" t="s">
        <v>421</v>
      </c>
      <c r="F1389" s="103" t="s">
        <v>421</v>
      </c>
      <c r="G1389" s="103" t="s">
        <v>173</v>
      </c>
      <c r="H1389" s="103" t="s">
        <v>305</v>
      </c>
      <c r="I1389" s="103" t="s">
        <v>92</v>
      </c>
      <c r="J1389" s="215">
        <v>-362.99</v>
      </c>
      <c r="K1389" s="216" t="s">
        <v>88</v>
      </c>
    </row>
    <row r="1390" spans="1:11" x14ac:dyDescent="0.25">
      <c r="A1390" s="103" t="s">
        <v>828</v>
      </c>
      <c r="B1390" s="103" t="s">
        <v>88</v>
      </c>
      <c r="C1390" s="103" t="s">
        <v>89</v>
      </c>
      <c r="D1390" s="103" t="s">
        <v>420</v>
      </c>
      <c r="E1390" s="103" t="s">
        <v>421</v>
      </c>
      <c r="F1390" s="103" t="s">
        <v>421</v>
      </c>
      <c r="G1390" s="103" t="s">
        <v>173</v>
      </c>
      <c r="H1390" s="103" t="s">
        <v>305</v>
      </c>
      <c r="I1390" s="103" t="s">
        <v>92</v>
      </c>
      <c r="J1390" s="215">
        <v>38.9</v>
      </c>
      <c r="K1390" s="216" t="s">
        <v>88</v>
      </c>
    </row>
    <row r="1391" spans="1:11" x14ac:dyDescent="0.25">
      <c r="A1391" s="103" t="s">
        <v>829</v>
      </c>
      <c r="B1391" s="103" t="s">
        <v>88</v>
      </c>
      <c r="C1391" s="103" t="s">
        <v>89</v>
      </c>
      <c r="D1391" s="103" t="s">
        <v>420</v>
      </c>
      <c r="E1391" s="103" t="s">
        <v>421</v>
      </c>
      <c r="F1391" s="103" t="s">
        <v>421</v>
      </c>
      <c r="G1391" s="103" t="s">
        <v>173</v>
      </c>
      <c r="H1391" s="103" t="s">
        <v>305</v>
      </c>
      <c r="I1391" s="103" t="s">
        <v>92</v>
      </c>
      <c r="J1391" s="215">
        <v>-50.41</v>
      </c>
      <c r="K1391" s="216" t="s">
        <v>88</v>
      </c>
    </row>
    <row r="1392" spans="1:11" x14ac:dyDescent="0.25">
      <c r="A1392" s="103" t="s">
        <v>825</v>
      </c>
      <c r="B1392" s="103" t="s">
        <v>88</v>
      </c>
      <c r="C1392" s="103" t="s">
        <v>89</v>
      </c>
      <c r="D1392" s="103" t="s">
        <v>420</v>
      </c>
      <c r="E1392" s="103" t="s">
        <v>421</v>
      </c>
      <c r="F1392" s="103" t="s">
        <v>421</v>
      </c>
      <c r="G1392" s="103" t="s">
        <v>173</v>
      </c>
      <c r="H1392" s="103" t="s">
        <v>305</v>
      </c>
      <c r="I1392" s="103" t="s">
        <v>92</v>
      </c>
      <c r="J1392" s="215">
        <v>447.98</v>
      </c>
      <c r="K1392" s="216" t="s">
        <v>88</v>
      </c>
    </row>
    <row r="1393" spans="1:11" x14ac:dyDescent="0.25">
      <c r="A1393" s="103" t="s">
        <v>826</v>
      </c>
      <c r="B1393" s="103" t="s">
        <v>88</v>
      </c>
      <c r="C1393" s="103" t="s">
        <v>89</v>
      </c>
      <c r="D1393" s="103" t="s">
        <v>420</v>
      </c>
      <c r="E1393" s="103" t="s">
        <v>421</v>
      </c>
      <c r="F1393" s="103" t="s">
        <v>421</v>
      </c>
      <c r="G1393" s="103" t="s">
        <v>173</v>
      </c>
      <c r="H1393" s="103" t="s">
        <v>305</v>
      </c>
      <c r="I1393" s="103" t="s">
        <v>92</v>
      </c>
      <c r="J1393" s="215">
        <v>-108.64</v>
      </c>
      <c r="K1393" s="216" t="s">
        <v>88</v>
      </c>
    </row>
    <row r="1394" spans="1:11" x14ac:dyDescent="0.25">
      <c r="A1394" s="103" t="s">
        <v>827</v>
      </c>
      <c r="B1394" s="103" t="s">
        <v>88</v>
      </c>
      <c r="C1394" s="103" t="s">
        <v>89</v>
      </c>
      <c r="D1394" s="103" t="s">
        <v>420</v>
      </c>
      <c r="E1394" s="103" t="s">
        <v>421</v>
      </c>
      <c r="F1394" s="103" t="s">
        <v>421</v>
      </c>
      <c r="G1394" s="103" t="s">
        <v>137</v>
      </c>
      <c r="H1394" s="103" t="s">
        <v>306</v>
      </c>
      <c r="I1394" s="103" t="s">
        <v>92</v>
      </c>
      <c r="J1394" s="215">
        <v>68.25</v>
      </c>
      <c r="K1394" s="216" t="s">
        <v>88</v>
      </c>
    </row>
    <row r="1395" spans="1:11" x14ac:dyDescent="0.25">
      <c r="A1395" s="103" t="s">
        <v>827</v>
      </c>
      <c r="B1395" s="103" t="s">
        <v>88</v>
      </c>
      <c r="C1395" s="103" t="s">
        <v>89</v>
      </c>
      <c r="D1395" s="103" t="s">
        <v>420</v>
      </c>
      <c r="E1395" s="111"/>
      <c r="F1395" s="103" t="s">
        <v>421</v>
      </c>
      <c r="G1395" s="103" t="s">
        <v>137</v>
      </c>
      <c r="H1395" s="103" t="s">
        <v>306</v>
      </c>
      <c r="I1395" s="103" t="s">
        <v>92</v>
      </c>
      <c r="J1395" s="215">
        <v>133.19</v>
      </c>
      <c r="K1395" s="216" t="s">
        <v>88</v>
      </c>
    </row>
    <row r="1396" spans="1:11" x14ac:dyDescent="0.25">
      <c r="A1396" s="103" t="s">
        <v>830</v>
      </c>
      <c r="B1396" s="103" t="s">
        <v>88</v>
      </c>
      <c r="C1396" s="103" t="s">
        <v>89</v>
      </c>
      <c r="D1396" s="103" t="s">
        <v>420</v>
      </c>
      <c r="E1396" s="103" t="s">
        <v>421</v>
      </c>
      <c r="F1396" s="103" t="s">
        <v>421</v>
      </c>
      <c r="G1396" s="103" t="s">
        <v>137</v>
      </c>
      <c r="H1396" s="103" t="s">
        <v>306</v>
      </c>
      <c r="I1396" s="103" t="s">
        <v>92</v>
      </c>
      <c r="J1396" s="215">
        <v>891.99</v>
      </c>
      <c r="K1396" s="216" t="s">
        <v>88</v>
      </c>
    </row>
    <row r="1397" spans="1:11" x14ac:dyDescent="0.25">
      <c r="A1397" s="103" t="s">
        <v>830</v>
      </c>
      <c r="B1397" s="103" t="s">
        <v>88</v>
      </c>
      <c r="C1397" s="103" t="s">
        <v>89</v>
      </c>
      <c r="D1397" s="103" t="s">
        <v>420</v>
      </c>
      <c r="E1397" s="111"/>
      <c r="F1397" s="103" t="s">
        <v>421</v>
      </c>
      <c r="G1397" s="103" t="s">
        <v>137</v>
      </c>
      <c r="H1397" s="103" t="s">
        <v>306</v>
      </c>
      <c r="I1397" s="103" t="s">
        <v>92</v>
      </c>
      <c r="J1397" s="215">
        <v>160.43</v>
      </c>
      <c r="K1397" s="216" t="s">
        <v>88</v>
      </c>
    </row>
    <row r="1398" spans="1:11" x14ac:dyDescent="0.25">
      <c r="A1398" s="103" t="s">
        <v>828</v>
      </c>
      <c r="B1398" s="103" t="s">
        <v>88</v>
      </c>
      <c r="C1398" s="103" t="s">
        <v>89</v>
      </c>
      <c r="D1398" s="103" t="s">
        <v>420</v>
      </c>
      <c r="E1398" s="103" t="s">
        <v>421</v>
      </c>
      <c r="F1398" s="103" t="s">
        <v>421</v>
      </c>
      <c r="G1398" s="103" t="s">
        <v>137</v>
      </c>
      <c r="H1398" s="103" t="s">
        <v>306</v>
      </c>
      <c r="I1398" s="103" t="s">
        <v>92</v>
      </c>
      <c r="J1398" s="215">
        <v>4086.54</v>
      </c>
      <c r="K1398" s="216" t="s">
        <v>88</v>
      </c>
    </row>
    <row r="1399" spans="1:11" x14ac:dyDescent="0.25">
      <c r="A1399" s="103" t="s">
        <v>828</v>
      </c>
      <c r="B1399" s="103" t="s">
        <v>88</v>
      </c>
      <c r="C1399" s="103" t="s">
        <v>89</v>
      </c>
      <c r="D1399" s="103" t="s">
        <v>420</v>
      </c>
      <c r="E1399" s="111"/>
      <c r="F1399" s="103" t="s">
        <v>421</v>
      </c>
      <c r="G1399" s="103" t="s">
        <v>137</v>
      </c>
      <c r="H1399" s="103" t="s">
        <v>306</v>
      </c>
      <c r="I1399" s="103" t="s">
        <v>92</v>
      </c>
      <c r="J1399" s="215">
        <v>-790.07</v>
      </c>
      <c r="K1399" s="216" t="s">
        <v>88</v>
      </c>
    </row>
    <row r="1400" spans="1:11" x14ac:dyDescent="0.25">
      <c r="A1400" s="103" t="s">
        <v>829</v>
      </c>
      <c r="B1400" s="103" t="s">
        <v>88</v>
      </c>
      <c r="C1400" s="103" t="s">
        <v>89</v>
      </c>
      <c r="D1400" s="103" t="s">
        <v>420</v>
      </c>
      <c r="E1400" s="103" t="s">
        <v>421</v>
      </c>
      <c r="F1400" s="103" t="s">
        <v>421</v>
      </c>
      <c r="G1400" s="103" t="s">
        <v>137</v>
      </c>
      <c r="H1400" s="103" t="s">
        <v>306</v>
      </c>
      <c r="I1400" s="103" t="s">
        <v>92</v>
      </c>
      <c r="J1400" s="215">
        <v>3672.73</v>
      </c>
      <c r="K1400" s="216" t="s">
        <v>88</v>
      </c>
    </row>
    <row r="1401" spans="1:11" x14ac:dyDescent="0.25">
      <c r="A1401" s="103" t="s">
        <v>829</v>
      </c>
      <c r="B1401" s="103" t="s">
        <v>88</v>
      </c>
      <c r="C1401" s="103" t="s">
        <v>89</v>
      </c>
      <c r="D1401" s="103" t="s">
        <v>420</v>
      </c>
      <c r="E1401" s="111"/>
      <c r="F1401" s="103" t="s">
        <v>421</v>
      </c>
      <c r="G1401" s="103" t="s">
        <v>137</v>
      </c>
      <c r="H1401" s="103" t="s">
        <v>306</v>
      </c>
      <c r="I1401" s="103" t="s">
        <v>92</v>
      </c>
      <c r="J1401" s="215">
        <v>-918.22</v>
      </c>
      <c r="K1401" s="216" t="s">
        <v>88</v>
      </c>
    </row>
    <row r="1402" spans="1:11" x14ac:dyDescent="0.25">
      <c r="A1402" s="103" t="s">
        <v>825</v>
      </c>
      <c r="B1402" s="103" t="s">
        <v>88</v>
      </c>
      <c r="C1402" s="103" t="s">
        <v>89</v>
      </c>
      <c r="D1402" s="103" t="s">
        <v>420</v>
      </c>
      <c r="E1402" s="103" t="s">
        <v>421</v>
      </c>
      <c r="F1402" s="103" t="s">
        <v>421</v>
      </c>
      <c r="G1402" s="103" t="s">
        <v>137</v>
      </c>
      <c r="H1402" s="103" t="s">
        <v>306</v>
      </c>
      <c r="I1402" s="103" t="s">
        <v>92</v>
      </c>
      <c r="J1402" s="215">
        <v>-8666.83</v>
      </c>
      <c r="K1402" s="216" t="s">
        <v>88</v>
      </c>
    </row>
    <row r="1403" spans="1:11" x14ac:dyDescent="0.25">
      <c r="A1403" s="103" t="s">
        <v>825</v>
      </c>
      <c r="B1403" s="103" t="s">
        <v>88</v>
      </c>
      <c r="C1403" s="103" t="s">
        <v>89</v>
      </c>
      <c r="D1403" s="103" t="s">
        <v>420</v>
      </c>
      <c r="E1403" s="111"/>
      <c r="F1403" s="103" t="s">
        <v>421</v>
      </c>
      <c r="G1403" s="103" t="s">
        <v>137</v>
      </c>
      <c r="H1403" s="103" t="s">
        <v>306</v>
      </c>
      <c r="I1403" s="103" t="s">
        <v>92</v>
      </c>
      <c r="J1403" s="215">
        <v>949.5</v>
      </c>
      <c r="K1403" s="216" t="s">
        <v>88</v>
      </c>
    </row>
    <row r="1404" spans="1:11" x14ac:dyDescent="0.25">
      <c r="A1404" s="103" t="s">
        <v>826</v>
      </c>
      <c r="B1404" s="103" t="s">
        <v>88</v>
      </c>
      <c r="C1404" s="103" t="s">
        <v>89</v>
      </c>
      <c r="D1404" s="103" t="s">
        <v>420</v>
      </c>
      <c r="E1404" s="103" t="s">
        <v>421</v>
      </c>
      <c r="F1404" s="103" t="s">
        <v>421</v>
      </c>
      <c r="G1404" s="103" t="s">
        <v>137</v>
      </c>
      <c r="H1404" s="103" t="s">
        <v>306</v>
      </c>
      <c r="I1404" s="103" t="s">
        <v>92</v>
      </c>
      <c r="J1404" s="215">
        <v>761.7</v>
      </c>
      <c r="K1404" s="216" t="s">
        <v>88</v>
      </c>
    </row>
    <row r="1405" spans="1:11" x14ac:dyDescent="0.25">
      <c r="A1405" s="103" t="s">
        <v>826</v>
      </c>
      <c r="B1405" s="103" t="s">
        <v>88</v>
      </c>
      <c r="C1405" s="103" t="s">
        <v>89</v>
      </c>
      <c r="D1405" s="103" t="s">
        <v>420</v>
      </c>
      <c r="E1405" s="111"/>
      <c r="F1405" s="103" t="s">
        <v>421</v>
      </c>
      <c r="G1405" s="103" t="s">
        <v>137</v>
      </c>
      <c r="H1405" s="103" t="s">
        <v>306</v>
      </c>
      <c r="I1405" s="103" t="s">
        <v>92</v>
      </c>
      <c r="J1405" s="215">
        <v>175.57</v>
      </c>
      <c r="K1405" s="216" t="s">
        <v>88</v>
      </c>
    </row>
    <row r="1406" spans="1:11" x14ac:dyDescent="0.25">
      <c r="A1406" s="103" t="s">
        <v>829</v>
      </c>
      <c r="B1406" s="103" t="s">
        <v>88</v>
      </c>
      <c r="C1406" s="103" t="s">
        <v>89</v>
      </c>
      <c r="D1406" s="103" t="s">
        <v>420</v>
      </c>
      <c r="E1406" s="103" t="s">
        <v>421</v>
      </c>
      <c r="F1406" s="103" t="s">
        <v>421</v>
      </c>
      <c r="G1406" s="103" t="s">
        <v>831</v>
      </c>
      <c r="H1406" s="103" t="s">
        <v>832</v>
      </c>
      <c r="I1406" s="103" t="s">
        <v>92</v>
      </c>
      <c r="J1406" s="215">
        <v>-52.51</v>
      </c>
      <c r="K1406" s="216" t="s">
        <v>88</v>
      </c>
    </row>
    <row r="1407" spans="1:11" x14ac:dyDescent="0.25">
      <c r="A1407" s="103" t="s">
        <v>825</v>
      </c>
      <c r="B1407" s="103" t="s">
        <v>88</v>
      </c>
      <c r="C1407" s="103" t="s">
        <v>89</v>
      </c>
      <c r="D1407" s="103" t="s">
        <v>420</v>
      </c>
      <c r="E1407" s="103" t="s">
        <v>421</v>
      </c>
      <c r="F1407" s="103" t="s">
        <v>421</v>
      </c>
      <c r="G1407" s="103" t="s">
        <v>831</v>
      </c>
      <c r="H1407" s="103" t="s">
        <v>832</v>
      </c>
      <c r="I1407" s="103" t="s">
        <v>92</v>
      </c>
      <c r="J1407" s="215">
        <v>52.51</v>
      </c>
      <c r="K1407" s="216" t="s">
        <v>88</v>
      </c>
    </row>
    <row r="1408" spans="1:11" x14ac:dyDescent="0.25">
      <c r="A1408" s="103" t="s">
        <v>827</v>
      </c>
      <c r="B1408" s="103" t="s">
        <v>88</v>
      </c>
      <c r="C1408" s="103" t="s">
        <v>89</v>
      </c>
      <c r="D1408" s="103" t="s">
        <v>420</v>
      </c>
      <c r="E1408" s="103" t="s">
        <v>421</v>
      </c>
      <c r="F1408" s="103" t="s">
        <v>421</v>
      </c>
      <c r="G1408" s="103" t="s">
        <v>176</v>
      </c>
      <c r="H1408" s="103" t="s">
        <v>307</v>
      </c>
      <c r="I1408" s="103" t="s">
        <v>92</v>
      </c>
      <c r="J1408" s="215">
        <v>147.28</v>
      </c>
      <c r="K1408" s="216" t="s">
        <v>88</v>
      </c>
    </row>
    <row r="1409" spans="1:11" x14ac:dyDescent="0.25">
      <c r="A1409" s="103" t="s">
        <v>830</v>
      </c>
      <c r="B1409" s="103" t="s">
        <v>88</v>
      </c>
      <c r="C1409" s="103" t="s">
        <v>89</v>
      </c>
      <c r="D1409" s="103" t="s">
        <v>420</v>
      </c>
      <c r="E1409" s="103" t="s">
        <v>421</v>
      </c>
      <c r="F1409" s="103" t="s">
        <v>421</v>
      </c>
      <c r="G1409" s="103" t="s">
        <v>176</v>
      </c>
      <c r="H1409" s="103" t="s">
        <v>307</v>
      </c>
      <c r="I1409" s="103" t="s">
        <v>92</v>
      </c>
      <c r="J1409" s="215">
        <v>169.44</v>
      </c>
      <c r="K1409" s="216" t="s">
        <v>88</v>
      </c>
    </row>
    <row r="1410" spans="1:11" x14ac:dyDescent="0.25">
      <c r="A1410" s="103" t="s">
        <v>828</v>
      </c>
      <c r="B1410" s="103" t="s">
        <v>88</v>
      </c>
      <c r="C1410" s="103" t="s">
        <v>89</v>
      </c>
      <c r="D1410" s="103" t="s">
        <v>420</v>
      </c>
      <c r="E1410" s="103" t="s">
        <v>421</v>
      </c>
      <c r="F1410" s="103" t="s">
        <v>421</v>
      </c>
      <c r="G1410" s="103" t="s">
        <v>176</v>
      </c>
      <c r="H1410" s="103" t="s">
        <v>307</v>
      </c>
      <c r="I1410" s="103" t="s">
        <v>92</v>
      </c>
      <c r="J1410" s="215">
        <v>495.03</v>
      </c>
      <c r="K1410" s="216" t="s">
        <v>88</v>
      </c>
    </row>
    <row r="1411" spans="1:11" x14ac:dyDescent="0.25">
      <c r="A1411" s="103" t="s">
        <v>829</v>
      </c>
      <c r="B1411" s="103" t="s">
        <v>88</v>
      </c>
      <c r="C1411" s="103" t="s">
        <v>89</v>
      </c>
      <c r="D1411" s="103" t="s">
        <v>420</v>
      </c>
      <c r="E1411" s="103" t="s">
        <v>421</v>
      </c>
      <c r="F1411" s="103" t="s">
        <v>421</v>
      </c>
      <c r="G1411" s="103" t="s">
        <v>176</v>
      </c>
      <c r="H1411" s="103" t="s">
        <v>307</v>
      </c>
      <c r="I1411" s="103" t="s">
        <v>92</v>
      </c>
      <c r="J1411" s="215">
        <v>-175.98</v>
      </c>
      <c r="K1411" s="216" t="s">
        <v>88</v>
      </c>
    </row>
    <row r="1412" spans="1:11" x14ac:dyDescent="0.25">
      <c r="A1412" s="103" t="s">
        <v>825</v>
      </c>
      <c r="B1412" s="103" t="s">
        <v>88</v>
      </c>
      <c r="C1412" s="103" t="s">
        <v>89</v>
      </c>
      <c r="D1412" s="103" t="s">
        <v>420</v>
      </c>
      <c r="E1412" s="103" t="s">
        <v>421</v>
      </c>
      <c r="F1412" s="103" t="s">
        <v>421</v>
      </c>
      <c r="G1412" s="103" t="s">
        <v>176</v>
      </c>
      <c r="H1412" s="103" t="s">
        <v>307</v>
      </c>
      <c r="I1412" s="103" t="s">
        <v>92</v>
      </c>
      <c r="J1412" s="215">
        <v>-872</v>
      </c>
      <c r="K1412" s="216" t="s">
        <v>88</v>
      </c>
    </row>
    <row r="1413" spans="1:11" x14ac:dyDescent="0.25">
      <c r="A1413" s="103" t="s">
        <v>826</v>
      </c>
      <c r="B1413" s="103" t="s">
        <v>88</v>
      </c>
      <c r="C1413" s="103" t="s">
        <v>89</v>
      </c>
      <c r="D1413" s="103" t="s">
        <v>420</v>
      </c>
      <c r="E1413" s="103" t="s">
        <v>421</v>
      </c>
      <c r="F1413" s="103" t="s">
        <v>421</v>
      </c>
      <c r="G1413" s="103" t="s">
        <v>176</v>
      </c>
      <c r="H1413" s="103" t="s">
        <v>307</v>
      </c>
      <c r="I1413" s="103" t="s">
        <v>92</v>
      </c>
      <c r="J1413" s="215">
        <v>448.8</v>
      </c>
      <c r="K1413" s="216" t="s">
        <v>88</v>
      </c>
    </row>
    <row r="1414" spans="1:11" x14ac:dyDescent="0.25">
      <c r="A1414" s="103" t="s">
        <v>827</v>
      </c>
      <c r="B1414" s="103" t="s">
        <v>88</v>
      </c>
      <c r="C1414" s="103" t="s">
        <v>89</v>
      </c>
      <c r="D1414" s="103" t="s">
        <v>420</v>
      </c>
      <c r="E1414" s="103" t="s">
        <v>421</v>
      </c>
      <c r="F1414" s="103" t="s">
        <v>421</v>
      </c>
      <c r="G1414" s="103" t="s">
        <v>497</v>
      </c>
      <c r="H1414" s="103" t="s">
        <v>498</v>
      </c>
      <c r="I1414" s="103" t="s">
        <v>92</v>
      </c>
      <c r="J1414" s="215">
        <v>384.67</v>
      </c>
      <c r="K1414" s="216" t="s">
        <v>88</v>
      </c>
    </row>
    <row r="1415" spans="1:11" x14ac:dyDescent="0.25">
      <c r="A1415" s="103" t="s">
        <v>830</v>
      </c>
      <c r="B1415" s="103" t="s">
        <v>88</v>
      </c>
      <c r="C1415" s="103" t="s">
        <v>89</v>
      </c>
      <c r="D1415" s="103" t="s">
        <v>420</v>
      </c>
      <c r="E1415" s="103" t="s">
        <v>421</v>
      </c>
      <c r="F1415" s="103" t="s">
        <v>421</v>
      </c>
      <c r="G1415" s="103" t="s">
        <v>497</v>
      </c>
      <c r="H1415" s="103" t="s">
        <v>498</v>
      </c>
      <c r="I1415" s="103" t="s">
        <v>92</v>
      </c>
      <c r="J1415" s="215">
        <v>17.57</v>
      </c>
      <c r="K1415" s="216" t="s">
        <v>88</v>
      </c>
    </row>
    <row r="1416" spans="1:11" x14ac:dyDescent="0.25">
      <c r="A1416" s="103" t="s">
        <v>828</v>
      </c>
      <c r="B1416" s="103" t="s">
        <v>88</v>
      </c>
      <c r="C1416" s="103" t="s">
        <v>89</v>
      </c>
      <c r="D1416" s="103" t="s">
        <v>420</v>
      </c>
      <c r="E1416" s="103" t="s">
        <v>421</v>
      </c>
      <c r="F1416" s="103" t="s">
        <v>421</v>
      </c>
      <c r="G1416" s="103" t="s">
        <v>497</v>
      </c>
      <c r="H1416" s="103" t="s">
        <v>498</v>
      </c>
      <c r="I1416" s="103" t="s">
        <v>92</v>
      </c>
      <c r="J1416" s="215">
        <v>459.12</v>
      </c>
      <c r="K1416" s="216" t="s">
        <v>88</v>
      </c>
    </row>
    <row r="1417" spans="1:11" x14ac:dyDescent="0.25">
      <c r="A1417" s="103" t="s">
        <v>829</v>
      </c>
      <c r="B1417" s="103" t="s">
        <v>88</v>
      </c>
      <c r="C1417" s="103" t="s">
        <v>89</v>
      </c>
      <c r="D1417" s="103" t="s">
        <v>420</v>
      </c>
      <c r="E1417" s="103" t="s">
        <v>421</v>
      </c>
      <c r="F1417" s="103" t="s">
        <v>421</v>
      </c>
      <c r="G1417" s="103" t="s">
        <v>497</v>
      </c>
      <c r="H1417" s="103" t="s">
        <v>498</v>
      </c>
      <c r="I1417" s="103" t="s">
        <v>92</v>
      </c>
      <c r="J1417" s="215">
        <v>-1184.54</v>
      </c>
      <c r="K1417" s="216" t="s">
        <v>88</v>
      </c>
    </row>
    <row r="1418" spans="1:11" x14ac:dyDescent="0.25">
      <c r="A1418" s="103" t="s">
        <v>825</v>
      </c>
      <c r="B1418" s="103" t="s">
        <v>88</v>
      </c>
      <c r="C1418" s="103" t="s">
        <v>89</v>
      </c>
      <c r="D1418" s="103" t="s">
        <v>420</v>
      </c>
      <c r="E1418" s="103" t="s">
        <v>421</v>
      </c>
      <c r="F1418" s="103" t="s">
        <v>421</v>
      </c>
      <c r="G1418" s="103" t="s">
        <v>497</v>
      </c>
      <c r="H1418" s="103" t="s">
        <v>498</v>
      </c>
      <c r="I1418" s="103" t="s">
        <v>92</v>
      </c>
      <c r="J1418" s="215">
        <v>-1058.3399999999999</v>
      </c>
      <c r="K1418" s="216" t="s">
        <v>88</v>
      </c>
    </row>
    <row r="1419" spans="1:11" x14ac:dyDescent="0.25">
      <c r="A1419" s="103" t="s">
        <v>826</v>
      </c>
      <c r="B1419" s="103" t="s">
        <v>88</v>
      </c>
      <c r="C1419" s="103" t="s">
        <v>89</v>
      </c>
      <c r="D1419" s="103" t="s">
        <v>420</v>
      </c>
      <c r="E1419" s="103" t="s">
        <v>421</v>
      </c>
      <c r="F1419" s="103" t="s">
        <v>421</v>
      </c>
      <c r="G1419" s="103" t="s">
        <v>497</v>
      </c>
      <c r="H1419" s="103" t="s">
        <v>498</v>
      </c>
      <c r="I1419" s="103" t="s">
        <v>92</v>
      </c>
      <c r="J1419" s="215">
        <v>1555.5</v>
      </c>
      <c r="K1419" s="216" t="s">
        <v>88</v>
      </c>
    </row>
    <row r="1420" spans="1:11" x14ac:dyDescent="0.25">
      <c r="A1420" s="103" t="s">
        <v>827</v>
      </c>
      <c r="B1420" s="103" t="s">
        <v>88</v>
      </c>
      <c r="C1420" s="103" t="s">
        <v>89</v>
      </c>
      <c r="D1420" s="103" t="s">
        <v>420</v>
      </c>
      <c r="E1420" s="103" t="s">
        <v>421</v>
      </c>
      <c r="F1420" s="103" t="s">
        <v>421</v>
      </c>
      <c r="G1420" s="103" t="s">
        <v>119</v>
      </c>
      <c r="H1420" s="103" t="s">
        <v>308</v>
      </c>
      <c r="I1420" s="103" t="s">
        <v>92</v>
      </c>
      <c r="J1420" s="215">
        <v>3641.92</v>
      </c>
      <c r="K1420" s="216" t="s">
        <v>88</v>
      </c>
    </row>
    <row r="1421" spans="1:11" x14ac:dyDescent="0.25">
      <c r="A1421" s="103" t="s">
        <v>830</v>
      </c>
      <c r="B1421" s="103" t="s">
        <v>88</v>
      </c>
      <c r="C1421" s="103" t="s">
        <v>89</v>
      </c>
      <c r="D1421" s="103" t="s">
        <v>420</v>
      </c>
      <c r="E1421" s="103" t="s">
        <v>421</v>
      </c>
      <c r="F1421" s="103" t="s">
        <v>421</v>
      </c>
      <c r="G1421" s="103" t="s">
        <v>119</v>
      </c>
      <c r="H1421" s="103" t="s">
        <v>811</v>
      </c>
      <c r="I1421" s="103" t="s">
        <v>92</v>
      </c>
      <c r="J1421" s="215">
        <v>51.69</v>
      </c>
      <c r="K1421" s="216" t="s">
        <v>88</v>
      </c>
    </row>
    <row r="1422" spans="1:11" x14ac:dyDescent="0.25">
      <c r="A1422" s="103" t="s">
        <v>830</v>
      </c>
      <c r="B1422" s="103" t="s">
        <v>88</v>
      </c>
      <c r="C1422" s="103" t="s">
        <v>89</v>
      </c>
      <c r="D1422" s="103" t="s">
        <v>420</v>
      </c>
      <c r="E1422" s="103" t="s">
        <v>421</v>
      </c>
      <c r="F1422" s="103" t="s">
        <v>421</v>
      </c>
      <c r="G1422" s="103" t="s">
        <v>119</v>
      </c>
      <c r="H1422" s="103" t="s">
        <v>308</v>
      </c>
      <c r="I1422" s="103" t="s">
        <v>92</v>
      </c>
      <c r="J1422" s="215">
        <v>9806.34</v>
      </c>
      <c r="K1422" s="216" t="s">
        <v>88</v>
      </c>
    </row>
    <row r="1423" spans="1:11" x14ac:dyDescent="0.25">
      <c r="A1423" s="103" t="s">
        <v>828</v>
      </c>
      <c r="B1423" s="103" t="s">
        <v>88</v>
      </c>
      <c r="C1423" s="103" t="s">
        <v>89</v>
      </c>
      <c r="D1423" s="103" t="s">
        <v>420</v>
      </c>
      <c r="E1423" s="103" t="s">
        <v>421</v>
      </c>
      <c r="F1423" s="103" t="s">
        <v>421</v>
      </c>
      <c r="G1423" s="103" t="s">
        <v>119</v>
      </c>
      <c r="H1423" s="103" t="s">
        <v>308</v>
      </c>
      <c r="I1423" s="103" t="s">
        <v>92</v>
      </c>
      <c r="J1423" s="215">
        <v>5245.58</v>
      </c>
      <c r="K1423" s="216" t="s">
        <v>88</v>
      </c>
    </row>
    <row r="1424" spans="1:11" x14ac:dyDescent="0.25">
      <c r="A1424" s="103" t="s">
        <v>829</v>
      </c>
      <c r="B1424" s="103" t="s">
        <v>88</v>
      </c>
      <c r="C1424" s="103" t="s">
        <v>89</v>
      </c>
      <c r="D1424" s="103" t="s">
        <v>420</v>
      </c>
      <c r="E1424" s="103" t="s">
        <v>421</v>
      </c>
      <c r="F1424" s="103" t="s">
        <v>421</v>
      </c>
      <c r="G1424" s="103" t="s">
        <v>119</v>
      </c>
      <c r="H1424" s="103" t="s">
        <v>811</v>
      </c>
      <c r="I1424" s="103" t="s">
        <v>92</v>
      </c>
      <c r="J1424" s="215">
        <v>-48.46</v>
      </c>
      <c r="K1424" s="216" t="s">
        <v>88</v>
      </c>
    </row>
    <row r="1425" spans="1:11" x14ac:dyDescent="0.25">
      <c r="A1425" s="103" t="s">
        <v>829</v>
      </c>
      <c r="B1425" s="103" t="s">
        <v>88</v>
      </c>
      <c r="C1425" s="103" t="s">
        <v>89</v>
      </c>
      <c r="D1425" s="103" t="s">
        <v>420</v>
      </c>
      <c r="E1425" s="103" t="s">
        <v>421</v>
      </c>
      <c r="F1425" s="103" t="s">
        <v>421</v>
      </c>
      <c r="G1425" s="103" t="s">
        <v>119</v>
      </c>
      <c r="H1425" s="103" t="s">
        <v>308</v>
      </c>
      <c r="I1425" s="103" t="s">
        <v>92</v>
      </c>
      <c r="J1425" s="215">
        <v>3980.12</v>
      </c>
      <c r="K1425" s="216" t="s">
        <v>88</v>
      </c>
    </row>
    <row r="1426" spans="1:11" x14ac:dyDescent="0.25">
      <c r="A1426" s="103" t="s">
        <v>825</v>
      </c>
      <c r="B1426" s="103" t="s">
        <v>88</v>
      </c>
      <c r="C1426" s="103" t="s">
        <v>89</v>
      </c>
      <c r="D1426" s="103" t="s">
        <v>420</v>
      </c>
      <c r="E1426" s="103" t="s">
        <v>421</v>
      </c>
      <c r="F1426" s="103" t="s">
        <v>421</v>
      </c>
      <c r="G1426" s="103" t="s">
        <v>119</v>
      </c>
      <c r="H1426" s="103" t="s">
        <v>811</v>
      </c>
      <c r="I1426" s="103" t="s">
        <v>92</v>
      </c>
      <c r="J1426" s="215">
        <v>-54.94</v>
      </c>
      <c r="K1426" s="216" t="s">
        <v>88</v>
      </c>
    </row>
    <row r="1427" spans="1:11" x14ac:dyDescent="0.25">
      <c r="A1427" s="103" t="s">
        <v>825</v>
      </c>
      <c r="B1427" s="103" t="s">
        <v>88</v>
      </c>
      <c r="C1427" s="103" t="s">
        <v>89</v>
      </c>
      <c r="D1427" s="103" t="s">
        <v>420</v>
      </c>
      <c r="E1427" s="103" t="s">
        <v>421</v>
      </c>
      <c r="F1427" s="103" t="s">
        <v>421</v>
      </c>
      <c r="G1427" s="103" t="s">
        <v>119</v>
      </c>
      <c r="H1427" s="103" t="s">
        <v>308</v>
      </c>
      <c r="I1427" s="103" t="s">
        <v>92</v>
      </c>
      <c r="J1427" s="215">
        <v>-15567.33</v>
      </c>
      <c r="K1427" s="216" t="s">
        <v>88</v>
      </c>
    </row>
    <row r="1428" spans="1:11" x14ac:dyDescent="0.25">
      <c r="A1428" s="103" t="s">
        <v>826</v>
      </c>
      <c r="B1428" s="103" t="s">
        <v>88</v>
      </c>
      <c r="C1428" s="103" t="s">
        <v>89</v>
      </c>
      <c r="D1428" s="103" t="s">
        <v>420</v>
      </c>
      <c r="E1428" s="103" t="s">
        <v>421</v>
      </c>
      <c r="F1428" s="103" t="s">
        <v>421</v>
      </c>
      <c r="G1428" s="103" t="s">
        <v>119</v>
      </c>
      <c r="H1428" s="103" t="s">
        <v>811</v>
      </c>
      <c r="I1428" s="103" t="s">
        <v>92</v>
      </c>
      <c r="J1428" s="215">
        <v>232.67</v>
      </c>
      <c r="K1428" s="216" t="s">
        <v>88</v>
      </c>
    </row>
    <row r="1429" spans="1:11" x14ac:dyDescent="0.25">
      <c r="A1429" s="103" t="s">
        <v>826</v>
      </c>
      <c r="B1429" s="103" t="s">
        <v>88</v>
      </c>
      <c r="C1429" s="103" t="s">
        <v>89</v>
      </c>
      <c r="D1429" s="103" t="s">
        <v>420</v>
      </c>
      <c r="E1429" s="103" t="s">
        <v>421</v>
      </c>
      <c r="F1429" s="103" t="s">
        <v>421</v>
      </c>
      <c r="G1429" s="103" t="s">
        <v>119</v>
      </c>
      <c r="H1429" s="103" t="s">
        <v>308</v>
      </c>
      <c r="I1429" s="103" t="s">
        <v>92</v>
      </c>
      <c r="J1429" s="215">
        <v>3452.12</v>
      </c>
      <c r="K1429" s="216" t="s">
        <v>88</v>
      </c>
    </row>
    <row r="1430" spans="1:11" x14ac:dyDescent="0.25">
      <c r="A1430" s="103" t="s">
        <v>827</v>
      </c>
      <c r="B1430" s="103" t="s">
        <v>88</v>
      </c>
      <c r="C1430" s="103" t="s">
        <v>89</v>
      </c>
      <c r="D1430" s="103" t="s">
        <v>420</v>
      </c>
      <c r="E1430" s="103" t="s">
        <v>421</v>
      </c>
      <c r="F1430" s="103" t="s">
        <v>421</v>
      </c>
      <c r="G1430" s="103" t="s">
        <v>196</v>
      </c>
      <c r="H1430" s="103" t="s">
        <v>309</v>
      </c>
      <c r="I1430" s="103" t="s">
        <v>92</v>
      </c>
      <c r="J1430" s="215">
        <v>247.73</v>
      </c>
      <c r="K1430" s="216" t="s">
        <v>88</v>
      </c>
    </row>
    <row r="1431" spans="1:11" x14ac:dyDescent="0.25">
      <c r="A1431" s="103" t="s">
        <v>830</v>
      </c>
      <c r="B1431" s="103" t="s">
        <v>88</v>
      </c>
      <c r="C1431" s="103" t="s">
        <v>89</v>
      </c>
      <c r="D1431" s="103" t="s">
        <v>420</v>
      </c>
      <c r="E1431" s="103" t="s">
        <v>421</v>
      </c>
      <c r="F1431" s="103" t="s">
        <v>421</v>
      </c>
      <c r="G1431" s="103" t="s">
        <v>196</v>
      </c>
      <c r="H1431" s="103" t="s">
        <v>309</v>
      </c>
      <c r="I1431" s="103" t="s">
        <v>92</v>
      </c>
      <c r="J1431" s="215">
        <v>17.309999999999999</v>
      </c>
      <c r="K1431" s="216" t="s">
        <v>88</v>
      </c>
    </row>
    <row r="1432" spans="1:11" x14ac:dyDescent="0.25">
      <c r="A1432" s="103" t="s">
        <v>828</v>
      </c>
      <c r="B1432" s="103" t="s">
        <v>88</v>
      </c>
      <c r="C1432" s="103" t="s">
        <v>89</v>
      </c>
      <c r="D1432" s="103" t="s">
        <v>420</v>
      </c>
      <c r="E1432" s="103" t="s">
        <v>421</v>
      </c>
      <c r="F1432" s="103" t="s">
        <v>421</v>
      </c>
      <c r="G1432" s="103" t="s">
        <v>196</v>
      </c>
      <c r="H1432" s="103" t="s">
        <v>309</v>
      </c>
      <c r="I1432" s="103" t="s">
        <v>92</v>
      </c>
      <c r="J1432" s="215">
        <v>38.950000000000003</v>
      </c>
      <c r="K1432" s="216" t="s">
        <v>88</v>
      </c>
    </row>
    <row r="1433" spans="1:11" x14ac:dyDescent="0.25">
      <c r="A1433" s="103" t="s">
        <v>829</v>
      </c>
      <c r="B1433" s="103" t="s">
        <v>88</v>
      </c>
      <c r="C1433" s="103" t="s">
        <v>89</v>
      </c>
      <c r="D1433" s="103" t="s">
        <v>420</v>
      </c>
      <c r="E1433" s="103" t="s">
        <v>421</v>
      </c>
      <c r="F1433" s="103" t="s">
        <v>421</v>
      </c>
      <c r="G1433" s="103" t="s">
        <v>196</v>
      </c>
      <c r="H1433" s="103" t="s">
        <v>309</v>
      </c>
      <c r="I1433" s="103" t="s">
        <v>92</v>
      </c>
      <c r="J1433" s="215">
        <v>-1059.3499999999999</v>
      </c>
      <c r="K1433" s="216" t="s">
        <v>88</v>
      </c>
    </row>
    <row r="1434" spans="1:11" x14ac:dyDescent="0.25">
      <c r="A1434" s="103" t="s">
        <v>825</v>
      </c>
      <c r="B1434" s="103" t="s">
        <v>88</v>
      </c>
      <c r="C1434" s="103" t="s">
        <v>89</v>
      </c>
      <c r="D1434" s="103" t="s">
        <v>420</v>
      </c>
      <c r="E1434" s="103" t="s">
        <v>421</v>
      </c>
      <c r="F1434" s="103" t="s">
        <v>421</v>
      </c>
      <c r="G1434" s="103" t="s">
        <v>196</v>
      </c>
      <c r="H1434" s="103" t="s">
        <v>309</v>
      </c>
      <c r="I1434" s="103" t="s">
        <v>92</v>
      </c>
      <c r="J1434" s="215">
        <v>1059.3499999999999</v>
      </c>
      <c r="K1434" s="216" t="s">
        <v>88</v>
      </c>
    </row>
    <row r="1435" spans="1:11" x14ac:dyDescent="0.25">
      <c r="A1435" s="103" t="s">
        <v>826</v>
      </c>
      <c r="B1435" s="103" t="s">
        <v>88</v>
      </c>
      <c r="C1435" s="103" t="s">
        <v>89</v>
      </c>
      <c r="D1435" s="103" t="s">
        <v>420</v>
      </c>
      <c r="E1435" s="103" t="s">
        <v>421</v>
      </c>
      <c r="F1435" s="103" t="s">
        <v>421</v>
      </c>
      <c r="G1435" s="103" t="s">
        <v>196</v>
      </c>
      <c r="H1435" s="103" t="s">
        <v>309</v>
      </c>
      <c r="I1435" s="103" t="s">
        <v>92</v>
      </c>
      <c r="J1435" s="215">
        <v>-286.68</v>
      </c>
      <c r="K1435" s="216" t="s">
        <v>88</v>
      </c>
    </row>
    <row r="1436" spans="1:11" x14ac:dyDescent="0.25">
      <c r="A1436" s="103" t="s">
        <v>829</v>
      </c>
      <c r="B1436" s="103" t="s">
        <v>88</v>
      </c>
      <c r="C1436" s="103" t="s">
        <v>89</v>
      </c>
      <c r="D1436" s="103" t="s">
        <v>420</v>
      </c>
      <c r="E1436" s="103" t="s">
        <v>421</v>
      </c>
      <c r="F1436" s="103" t="s">
        <v>421</v>
      </c>
      <c r="G1436" s="103" t="s">
        <v>590</v>
      </c>
      <c r="H1436" s="103" t="s">
        <v>591</v>
      </c>
      <c r="I1436" s="103" t="s">
        <v>92</v>
      </c>
      <c r="J1436" s="215">
        <v>-108.02</v>
      </c>
      <c r="K1436" s="216" t="s">
        <v>88</v>
      </c>
    </row>
    <row r="1437" spans="1:11" x14ac:dyDescent="0.25">
      <c r="A1437" s="103" t="s">
        <v>825</v>
      </c>
      <c r="B1437" s="103" t="s">
        <v>88</v>
      </c>
      <c r="C1437" s="103" t="s">
        <v>89</v>
      </c>
      <c r="D1437" s="103" t="s">
        <v>420</v>
      </c>
      <c r="E1437" s="103" t="s">
        <v>421</v>
      </c>
      <c r="F1437" s="103" t="s">
        <v>421</v>
      </c>
      <c r="G1437" s="103" t="s">
        <v>590</v>
      </c>
      <c r="H1437" s="103" t="s">
        <v>591</v>
      </c>
      <c r="I1437" s="103" t="s">
        <v>92</v>
      </c>
      <c r="J1437" s="215">
        <v>108.02</v>
      </c>
      <c r="K1437" s="216" t="s">
        <v>88</v>
      </c>
    </row>
    <row r="1438" spans="1:11" x14ac:dyDescent="0.25">
      <c r="A1438" s="103" t="s">
        <v>829</v>
      </c>
      <c r="B1438" s="103" t="s">
        <v>88</v>
      </c>
      <c r="C1438" s="103" t="s">
        <v>89</v>
      </c>
      <c r="D1438" s="103" t="s">
        <v>420</v>
      </c>
      <c r="E1438" s="103" t="s">
        <v>421</v>
      </c>
      <c r="F1438" s="103" t="s">
        <v>421</v>
      </c>
      <c r="G1438" s="103" t="s">
        <v>581</v>
      </c>
      <c r="H1438" s="103" t="s">
        <v>582</v>
      </c>
      <c r="I1438" s="103" t="s">
        <v>92</v>
      </c>
      <c r="J1438" s="215">
        <v>-582.05999999999995</v>
      </c>
      <c r="K1438" s="216" t="s">
        <v>88</v>
      </c>
    </row>
    <row r="1439" spans="1:11" x14ac:dyDescent="0.25">
      <c r="A1439" s="103" t="s">
        <v>825</v>
      </c>
      <c r="B1439" s="103" t="s">
        <v>88</v>
      </c>
      <c r="C1439" s="103" t="s">
        <v>89</v>
      </c>
      <c r="D1439" s="103" t="s">
        <v>420</v>
      </c>
      <c r="E1439" s="103" t="s">
        <v>421</v>
      </c>
      <c r="F1439" s="103" t="s">
        <v>421</v>
      </c>
      <c r="G1439" s="103" t="s">
        <v>581</v>
      </c>
      <c r="H1439" s="103" t="s">
        <v>582</v>
      </c>
      <c r="I1439" s="103" t="s">
        <v>92</v>
      </c>
      <c r="J1439" s="215">
        <v>582.05999999999995</v>
      </c>
      <c r="K1439" s="216" t="s">
        <v>88</v>
      </c>
    </row>
    <row r="1440" spans="1:11" x14ac:dyDescent="0.25">
      <c r="A1440" s="103" t="s">
        <v>829</v>
      </c>
      <c r="B1440" s="103" t="s">
        <v>88</v>
      </c>
      <c r="C1440" s="103" t="s">
        <v>89</v>
      </c>
      <c r="D1440" s="103" t="s">
        <v>420</v>
      </c>
      <c r="E1440" s="103" t="s">
        <v>421</v>
      </c>
      <c r="F1440" s="103" t="s">
        <v>421</v>
      </c>
      <c r="G1440" s="103" t="s">
        <v>813</v>
      </c>
      <c r="H1440" s="103" t="s">
        <v>814</v>
      </c>
      <c r="I1440" s="103" t="s">
        <v>92</v>
      </c>
      <c r="J1440" s="215">
        <v>-605.25</v>
      </c>
      <c r="K1440" s="216" t="s">
        <v>88</v>
      </c>
    </row>
    <row r="1441" spans="1:11" x14ac:dyDescent="0.25">
      <c r="A1441" s="103" t="s">
        <v>825</v>
      </c>
      <c r="B1441" s="103" t="s">
        <v>88</v>
      </c>
      <c r="C1441" s="103" t="s">
        <v>89</v>
      </c>
      <c r="D1441" s="103" t="s">
        <v>420</v>
      </c>
      <c r="E1441" s="103" t="s">
        <v>421</v>
      </c>
      <c r="F1441" s="103" t="s">
        <v>421</v>
      </c>
      <c r="G1441" s="103" t="s">
        <v>813</v>
      </c>
      <c r="H1441" s="103" t="s">
        <v>814</v>
      </c>
      <c r="I1441" s="103" t="s">
        <v>92</v>
      </c>
      <c r="J1441" s="215">
        <v>605.25</v>
      </c>
      <c r="K1441" s="216" t="s">
        <v>88</v>
      </c>
    </row>
    <row r="1442" spans="1:11" x14ac:dyDescent="0.25">
      <c r="A1442" s="103" t="s">
        <v>827</v>
      </c>
      <c r="B1442" s="103" t="s">
        <v>88</v>
      </c>
      <c r="C1442" s="103" t="s">
        <v>89</v>
      </c>
      <c r="D1442" s="103" t="s">
        <v>420</v>
      </c>
      <c r="E1442" s="103" t="s">
        <v>421</v>
      </c>
      <c r="F1442" s="103" t="s">
        <v>421</v>
      </c>
      <c r="G1442" s="103" t="s">
        <v>158</v>
      </c>
      <c r="H1442" s="103" t="s">
        <v>311</v>
      </c>
      <c r="I1442" s="103" t="s">
        <v>92</v>
      </c>
      <c r="J1442" s="215">
        <v>6057.94</v>
      </c>
      <c r="K1442" s="216" t="s">
        <v>88</v>
      </c>
    </row>
    <row r="1443" spans="1:11" x14ac:dyDescent="0.25">
      <c r="A1443" s="103" t="s">
        <v>830</v>
      </c>
      <c r="B1443" s="103" t="s">
        <v>88</v>
      </c>
      <c r="C1443" s="103" t="s">
        <v>89</v>
      </c>
      <c r="D1443" s="103" t="s">
        <v>420</v>
      </c>
      <c r="E1443" s="103" t="s">
        <v>421</v>
      </c>
      <c r="F1443" s="103" t="s">
        <v>421</v>
      </c>
      <c r="G1443" s="103" t="s">
        <v>158</v>
      </c>
      <c r="H1443" s="103" t="s">
        <v>311</v>
      </c>
      <c r="I1443" s="103" t="s">
        <v>92</v>
      </c>
      <c r="J1443" s="215">
        <v>20816.32</v>
      </c>
      <c r="K1443" s="216" t="s">
        <v>88</v>
      </c>
    </row>
    <row r="1444" spans="1:11" x14ac:dyDescent="0.25">
      <c r="A1444" s="103" t="s">
        <v>828</v>
      </c>
      <c r="B1444" s="103" t="s">
        <v>88</v>
      </c>
      <c r="C1444" s="103" t="s">
        <v>89</v>
      </c>
      <c r="D1444" s="103" t="s">
        <v>420</v>
      </c>
      <c r="E1444" s="103" t="s">
        <v>421</v>
      </c>
      <c r="F1444" s="103" t="s">
        <v>421</v>
      </c>
      <c r="G1444" s="103" t="s">
        <v>158</v>
      </c>
      <c r="H1444" s="103" t="s">
        <v>311</v>
      </c>
      <c r="I1444" s="103" t="s">
        <v>92</v>
      </c>
      <c r="J1444" s="215">
        <v>21490.94</v>
      </c>
      <c r="K1444" s="216" t="s">
        <v>88</v>
      </c>
    </row>
    <row r="1445" spans="1:11" x14ac:dyDescent="0.25">
      <c r="A1445" s="103" t="s">
        <v>829</v>
      </c>
      <c r="B1445" s="103" t="s">
        <v>88</v>
      </c>
      <c r="C1445" s="103" t="s">
        <v>89</v>
      </c>
      <c r="D1445" s="103" t="s">
        <v>420</v>
      </c>
      <c r="E1445" s="103" t="s">
        <v>421</v>
      </c>
      <c r="F1445" s="103" t="s">
        <v>421</v>
      </c>
      <c r="G1445" s="103" t="s">
        <v>158</v>
      </c>
      <c r="H1445" s="103" t="s">
        <v>311</v>
      </c>
      <c r="I1445" s="103" t="s">
        <v>92</v>
      </c>
      <c r="J1445" s="215">
        <v>-710.82</v>
      </c>
      <c r="K1445" s="216" t="s">
        <v>88</v>
      </c>
    </row>
    <row r="1446" spans="1:11" x14ac:dyDescent="0.25">
      <c r="A1446" s="103" t="s">
        <v>825</v>
      </c>
      <c r="B1446" s="103" t="s">
        <v>88</v>
      </c>
      <c r="C1446" s="103" t="s">
        <v>89</v>
      </c>
      <c r="D1446" s="103" t="s">
        <v>420</v>
      </c>
      <c r="E1446" s="103" t="s">
        <v>421</v>
      </c>
      <c r="F1446" s="103" t="s">
        <v>421</v>
      </c>
      <c r="G1446" s="103" t="s">
        <v>158</v>
      </c>
      <c r="H1446" s="103" t="s">
        <v>311</v>
      </c>
      <c r="I1446" s="103" t="s">
        <v>92</v>
      </c>
      <c r="J1446" s="215">
        <v>-34853.339999999997</v>
      </c>
      <c r="K1446" s="216" t="s">
        <v>88</v>
      </c>
    </row>
    <row r="1447" spans="1:11" x14ac:dyDescent="0.25">
      <c r="A1447" s="103" t="s">
        <v>826</v>
      </c>
      <c r="B1447" s="103" t="s">
        <v>88</v>
      </c>
      <c r="C1447" s="103" t="s">
        <v>89</v>
      </c>
      <c r="D1447" s="103" t="s">
        <v>420</v>
      </c>
      <c r="E1447" s="103" t="s">
        <v>421</v>
      </c>
      <c r="F1447" s="103" t="s">
        <v>421</v>
      </c>
      <c r="G1447" s="103" t="s">
        <v>158</v>
      </c>
      <c r="H1447" s="103" t="s">
        <v>311</v>
      </c>
      <c r="I1447" s="103" t="s">
        <v>92</v>
      </c>
      <c r="J1447" s="215">
        <v>527.41999999999996</v>
      </c>
      <c r="K1447" s="216" t="s">
        <v>88</v>
      </c>
    </row>
    <row r="1448" spans="1:11" x14ac:dyDescent="0.25">
      <c r="A1448" s="103" t="s">
        <v>827</v>
      </c>
      <c r="B1448" s="103" t="s">
        <v>88</v>
      </c>
      <c r="C1448" s="103" t="s">
        <v>89</v>
      </c>
      <c r="D1448" s="103" t="s">
        <v>420</v>
      </c>
      <c r="E1448" s="103" t="s">
        <v>421</v>
      </c>
      <c r="F1448" s="103" t="s">
        <v>421</v>
      </c>
      <c r="G1448" s="103" t="s">
        <v>154</v>
      </c>
      <c r="H1448" s="103" t="s">
        <v>313</v>
      </c>
      <c r="I1448" s="103" t="s">
        <v>92</v>
      </c>
      <c r="J1448" s="215">
        <v>841.05</v>
      </c>
      <c r="K1448" s="216" t="s">
        <v>88</v>
      </c>
    </row>
    <row r="1449" spans="1:11" x14ac:dyDescent="0.25">
      <c r="A1449" s="103" t="s">
        <v>830</v>
      </c>
      <c r="B1449" s="103" t="s">
        <v>88</v>
      </c>
      <c r="C1449" s="103" t="s">
        <v>89</v>
      </c>
      <c r="D1449" s="103" t="s">
        <v>420</v>
      </c>
      <c r="E1449" s="103" t="s">
        <v>421</v>
      </c>
      <c r="F1449" s="103" t="s">
        <v>421</v>
      </c>
      <c r="G1449" s="103" t="s">
        <v>154</v>
      </c>
      <c r="H1449" s="103" t="s">
        <v>313</v>
      </c>
      <c r="I1449" s="103" t="s">
        <v>92</v>
      </c>
      <c r="J1449" s="215">
        <v>-330.9</v>
      </c>
      <c r="K1449" s="216" t="s">
        <v>88</v>
      </c>
    </row>
    <row r="1450" spans="1:11" x14ac:dyDescent="0.25">
      <c r="A1450" s="103" t="s">
        <v>828</v>
      </c>
      <c r="B1450" s="103" t="s">
        <v>88</v>
      </c>
      <c r="C1450" s="103" t="s">
        <v>89</v>
      </c>
      <c r="D1450" s="103" t="s">
        <v>420</v>
      </c>
      <c r="E1450" s="103" t="s">
        <v>421</v>
      </c>
      <c r="F1450" s="103" t="s">
        <v>421</v>
      </c>
      <c r="G1450" s="103" t="s">
        <v>154</v>
      </c>
      <c r="H1450" s="103" t="s">
        <v>313</v>
      </c>
      <c r="I1450" s="103" t="s">
        <v>92</v>
      </c>
      <c r="J1450" s="215">
        <v>124.09</v>
      </c>
      <c r="K1450" s="216" t="s">
        <v>88</v>
      </c>
    </row>
    <row r="1451" spans="1:11" x14ac:dyDescent="0.25">
      <c r="A1451" s="103" t="s">
        <v>829</v>
      </c>
      <c r="B1451" s="103" t="s">
        <v>88</v>
      </c>
      <c r="C1451" s="103" t="s">
        <v>89</v>
      </c>
      <c r="D1451" s="103" t="s">
        <v>420</v>
      </c>
      <c r="E1451" s="103" t="s">
        <v>421</v>
      </c>
      <c r="F1451" s="103" t="s">
        <v>421</v>
      </c>
      <c r="G1451" s="103" t="s">
        <v>154</v>
      </c>
      <c r="H1451" s="103" t="s">
        <v>313</v>
      </c>
      <c r="I1451" s="103" t="s">
        <v>92</v>
      </c>
      <c r="J1451" s="215">
        <v>-465.14</v>
      </c>
      <c r="K1451" s="216" t="s">
        <v>88</v>
      </c>
    </row>
    <row r="1452" spans="1:11" x14ac:dyDescent="0.25">
      <c r="A1452" s="103" t="s">
        <v>825</v>
      </c>
      <c r="B1452" s="103" t="s">
        <v>88</v>
      </c>
      <c r="C1452" s="103" t="s">
        <v>89</v>
      </c>
      <c r="D1452" s="103" t="s">
        <v>420</v>
      </c>
      <c r="E1452" s="103" t="s">
        <v>421</v>
      </c>
      <c r="F1452" s="103" t="s">
        <v>421</v>
      </c>
      <c r="G1452" s="103" t="s">
        <v>154</v>
      </c>
      <c r="H1452" s="103" t="s">
        <v>313</v>
      </c>
      <c r="I1452" s="103" t="s">
        <v>92</v>
      </c>
      <c r="J1452" s="215">
        <v>-1272.1099999999999</v>
      </c>
      <c r="K1452" s="216" t="s">
        <v>88</v>
      </c>
    </row>
    <row r="1453" spans="1:11" x14ac:dyDescent="0.25">
      <c r="A1453" s="103" t="s">
        <v>826</v>
      </c>
      <c r="B1453" s="103" t="s">
        <v>88</v>
      </c>
      <c r="C1453" s="103" t="s">
        <v>89</v>
      </c>
      <c r="D1453" s="103" t="s">
        <v>420</v>
      </c>
      <c r="E1453" s="103" t="s">
        <v>421</v>
      </c>
      <c r="F1453" s="103" t="s">
        <v>421</v>
      </c>
      <c r="G1453" s="103" t="s">
        <v>154</v>
      </c>
      <c r="H1453" s="103" t="s">
        <v>313</v>
      </c>
      <c r="I1453" s="103" t="s">
        <v>92</v>
      </c>
      <c r="J1453" s="215">
        <v>772.11</v>
      </c>
      <c r="K1453" s="216" t="s">
        <v>88</v>
      </c>
    </row>
    <row r="1454" spans="1:11" x14ac:dyDescent="0.25">
      <c r="A1454" s="103" t="s">
        <v>827</v>
      </c>
      <c r="B1454" s="103" t="s">
        <v>88</v>
      </c>
      <c r="C1454" s="103" t="s">
        <v>89</v>
      </c>
      <c r="D1454" s="103" t="s">
        <v>420</v>
      </c>
      <c r="E1454" s="103" t="s">
        <v>421</v>
      </c>
      <c r="F1454" s="103" t="s">
        <v>421</v>
      </c>
      <c r="G1454" s="103" t="s">
        <v>206</v>
      </c>
      <c r="H1454" s="103" t="s">
        <v>314</v>
      </c>
      <c r="I1454" s="103" t="s">
        <v>92</v>
      </c>
      <c r="J1454" s="215">
        <v>1095.21</v>
      </c>
      <c r="K1454" s="216" t="s">
        <v>88</v>
      </c>
    </row>
    <row r="1455" spans="1:11" x14ac:dyDescent="0.25">
      <c r="A1455" s="103" t="s">
        <v>827</v>
      </c>
      <c r="B1455" s="103" t="s">
        <v>88</v>
      </c>
      <c r="C1455" s="103" t="s">
        <v>89</v>
      </c>
      <c r="D1455" s="103" t="s">
        <v>420</v>
      </c>
      <c r="E1455" s="111"/>
      <c r="F1455" s="103" t="s">
        <v>421</v>
      </c>
      <c r="G1455" s="103" t="s">
        <v>206</v>
      </c>
      <c r="H1455" s="103" t="s">
        <v>314</v>
      </c>
      <c r="I1455" s="103" t="s">
        <v>92</v>
      </c>
      <c r="J1455" s="215">
        <v>-255.7</v>
      </c>
      <c r="K1455" s="216" t="s">
        <v>88</v>
      </c>
    </row>
    <row r="1456" spans="1:11" x14ac:dyDescent="0.25">
      <c r="A1456" s="103" t="s">
        <v>830</v>
      </c>
      <c r="B1456" s="103" t="s">
        <v>88</v>
      </c>
      <c r="C1456" s="103" t="s">
        <v>89</v>
      </c>
      <c r="D1456" s="103" t="s">
        <v>420</v>
      </c>
      <c r="E1456" s="103" t="s">
        <v>421</v>
      </c>
      <c r="F1456" s="103" t="s">
        <v>421</v>
      </c>
      <c r="G1456" s="103" t="s">
        <v>206</v>
      </c>
      <c r="H1456" s="103" t="s">
        <v>314</v>
      </c>
      <c r="I1456" s="103" t="s">
        <v>92</v>
      </c>
      <c r="J1456" s="215">
        <v>5760.99</v>
      </c>
      <c r="K1456" s="216" t="s">
        <v>88</v>
      </c>
    </row>
    <row r="1457" spans="1:11" x14ac:dyDescent="0.25">
      <c r="A1457" s="103" t="s">
        <v>828</v>
      </c>
      <c r="B1457" s="103" t="s">
        <v>88</v>
      </c>
      <c r="C1457" s="103" t="s">
        <v>89</v>
      </c>
      <c r="D1457" s="103" t="s">
        <v>420</v>
      </c>
      <c r="E1457" s="103" t="s">
        <v>421</v>
      </c>
      <c r="F1457" s="103" t="s">
        <v>421</v>
      </c>
      <c r="G1457" s="103" t="s">
        <v>206</v>
      </c>
      <c r="H1457" s="103" t="s">
        <v>314</v>
      </c>
      <c r="I1457" s="103" t="s">
        <v>92</v>
      </c>
      <c r="J1457" s="215">
        <v>3249.31</v>
      </c>
      <c r="K1457" s="216" t="s">
        <v>88</v>
      </c>
    </row>
    <row r="1458" spans="1:11" x14ac:dyDescent="0.25">
      <c r="A1458" s="103" t="s">
        <v>828</v>
      </c>
      <c r="B1458" s="103" t="s">
        <v>88</v>
      </c>
      <c r="C1458" s="103" t="s">
        <v>89</v>
      </c>
      <c r="D1458" s="103" t="s">
        <v>420</v>
      </c>
      <c r="E1458" s="111"/>
      <c r="F1458" s="103" t="s">
        <v>421</v>
      </c>
      <c r="G1458" s="103" t="s">
        <v>206</v>
      </c>
      <c r="H1458" s="103" t="s">
        <v>314</v>
      </c>
      <c r="I1458" s="103" t="s">
        <v>92</v>
      </c>
      <c r="J1458" s="215">
        <v>18.96</v>
      </c>
      <c r="K1458" s="216" t="s">
        <v>88</v>
      </c>
    </row>
    <row r="1459" spans="1:11" x14ac:dyDescent="0.25">
      <c r="A1459" s="103" t="s">
        <v>829</v>
      </c>
      <c r="B1459" s="103" t="s">
        <v>88</v>
      </c>
      <c r="C1459" s="103" t="s">
        <v>89</v>
      </c>
      <c r="D1459" s="103" t="s">
        <v>420</v>
      </c>
      <c r="E1459" s="103" t="s">
        <v>421</v>
      </c>
      <c r="F1459" s="103" t="s">
        <v>421</v>
      </c>
      <c r="G1459" s="103" t="s">
        <v>206</v>
      </c>
      <c r="H1459" s="103" t="s">
        <v>314</v>
      </c>
      <c r="I1459" s="103" t="s">
        <v>92</v>
      </c>
      <c r="J1459" s="215">
        <v>-339.44</v>
      </c>
      <c r="K1459" s="216" t="s">
        <v>88</v>
      </c>
    </row>
    <row r="1460" spans="1:11" x14ac:dyDescent="0.25">
      <c r="A1460" s="103" t="s">
        <v>829</v>
      </c>
      <c r="B1460" s="103" t="s">
        <v>88</v>
      </c>
      <c r="C1460" s="103" t="s">
        <v>89</v>
      </c>
      <c r="D1460" s="103" t="s">
        <v>420</v>
      </c>
      <c r="E1460" s="111"/>
      <c r="F1460" s="103" t="s">
        <v>421</v>
      </c>
      <c r="G1460" s="103" t="s">
        <v>206</v>
      </c>
      <c r="H1460" s="103" t="s">
        <v>314</v>
      </c>
      <c r="I1460" s="103" t="s">
        <v>92</v>
      </c>
      <c r="J1460" s="215">
        <v>17.11</v>
      </c>
      <c r="K1460" s="216" t="s">
        <v>88</v>
      </c>
    </row>
    <row r="1461" spans="1:11" x14ac:dyDescent="0.25">
      <c r="A1461" s="103" t="s">
        <v>825</v>
      </c>
      <c r="B1461" s="103" t="s">
        <v>88</v>
      </c>
      <c r="C1461" s="103" t="s">
        <v>89</v>
      </c>
      <c r="D1461" s="103" t="s">
        <v>420</v>
      </c>
      <c r="E1461" s="103" t="s">
        <v>421</v>
      </c>
      <c r="F1461" s="103" t="s">
        <v>421</v>
      </c>
      <c r="G1461" s="103" t="s">
        <v>206</v>
      </c>
      <c r="H1461" s="103" t="s">
        <v>314</v>
      </c>
      <c r="I1461" s="103" t="s">
        <v>92</v>
      </c>
      <c r="J1461" s="215">
        <v>-3852.38</v>
      </c>
      <c r="K1461" s="216" t="s">
        <v>88</v>
      </c>
    </row>
    <row r="1462" spans="1:11" x14ac:dyDescent="0.25">
      <c r="A1462" s="103" t="s">
        <v>825</v>
      </c>
      <c r="B1462" s="103" t="s">
        <v>88</v>
      </c>
      <c r="C1462" s="103" t="s">
        <v>89</v>
      </c>
      <c r="D1462" s="103" t="s">
        <v>420</v>
      </c>
      <c r="E1462" s="111"/>
      <c r="F1462" s="103" t="s">
        <v>421</v>
      </c>
      <c r="G1462" s="103" t="s">
        <v>206</v>
      </c>
      <c r="H1462" s="103" t="s">
        <v>314</v>
      </c>
      <c r="I1462" s="103" t="s">
        <v>92</v>
      </c>
      <c r="J1462" s="215">
        <v>318.57</v>
      </c>
      <c r="K1462" s="216" t="s">
        <v>88</v>
      </c>
    </row>
    <row r="1463" spans="1:11" x14ac:dyDescent="0.25">
      <c r="A1463" s="103" t="s">
        <v>826</v>
      </c>
      <c r="B1463" s="103" t="s">
        <v>88</v>
      </c>
      <c r="C1463" s="103" t="s">
        <v>89</v>
      </c>
      <c r="D1463" s="103" t="s">
        <v>420</v>
      </c>
      <c r="E1463" s="103" t="s">
        <v>421</v>
      </c>
      <c r="F1463" s="103" t="s">
        <v>421</v>
      </c>
      <c r="G1463" s="103" t="s">
        <v>206</v>
      </c>
      <c r="H1463" s="103" t="s">
        <v>314</v>
      </c>
      <c r="I1463" s="103" t="s">
        <v>92</v>
      </c>
      <c r="J1463" s="215">
        <v>-3993.69</v>
      </c>
      <c r="K1463" s="216" t="s">
        <v>88</v>
      </c>
    </row>
    <row r="1464" spans="1:11" x14ac:dyDescent="0.25">
      <c r="A1464" s="103" t="s">
        <v>826</v>
      </c>
      <c r="B1464" s="103" t="s">
        <v>88</v>
      </c>
      <c r="C1464" s="103" t="s">
        <v>89</v>
      </c>
      <c r="D1464" s="103" t="s">
        <v>420</v>
      </c>
      <c r="E1464" s="111"/>
      <c r="F1464" s="103" t="s">
        <v>421</v>
      </c>
      <c r="G1464" s="103" t="s">
        <v>206</v>
      </c>
      <c r="H1464" s="103" t="s">
        <v>314</v>
      </c>
      <c r="I1464" s="103" t="s">
        <v>92</v>
      </c>
      <c r="J1464" s="215">
        <v>-23.06</v>
      </c>
      <c r="K1464" s="216" t="s">
        <v>88</v>
      </c>
    </row>
    <row r="1465" spans="1:11" x14ac:dyDescent="0.25">
      <c r="A1465" s="103" t="s">
        <v>827</v>
      </c>
      <c r="B1465" s="103" t="s">
        <v>88</v>
      </c>
      <c r="C1465" s="103" t="s">
        <v>89</v>
      </c>
      <c r="D1465" s="103" t="s">
        <v>420</v>
      </c>
      <c r="E1465" s="103" t="s">
        <v>421</v>
      </c>
      <c r="F1465" s="103" t="s">
        <v>421</v>
      </c>
      <c r="G1465" s="103" t="s">
        <v>194</v>
      </c>
      <c r="H1465" s="103" t="s">
        <v>731</v>
      </c>
      <c r="I1465" s="103" t="s">
        <v>92</v>
      </c>
      <c r="J1465" s="215">
        <v>1701.15</v>
      </c>
      <c r="K1465" s="216" t="s">
        <v>88</v>
      </c>
    </row>
    <row r="1466" spans="1:11" x14ac:dyDescent="0.25">
      <c r="A1466" s="103" t="s">
        <v>830</v>
      </c>
      <c r="B1466" s="103" t="s">
        <v>88</v>
      </c>
      <c r="C1466" s="103" t="s">
        <v>89</v>
      </c>
      <c r="D1466" s="103" t="s">
        <v>420</v>
      </c>
      <c r="E1466" s="103" t="s">
        <v>421</v>
      </c>
      <c r="F1466" s="103" t="s">
        <v>421</v>
      </c>
      <c r="G1466" s="103" t="s">
        <v>194</v>
      </c>
      <c r="H1466" s="103" t="s">
        <v>731</v>
      </c>
      <c r="I1466" s="103" t="s">
        <v>92</v>
      </c>
      <c r="J1466" s="215">
        <v>1869.01</v>
      </c>
      <c r="K1466" s="216" t="s">
        <v>88</v>
      </c>
    </row>
    <row r="1467" spans="1:11" x14ac:dyDescent="0.25">
      <c r="A1467" s="103" t="s">
        <v>828</v>
      </c>
      <c r="B1467" s="103" t="s">
        <v>88</v>
      </c>
      <c r="C1467" s="103" t="s">
        <v>89</v>
      </c>
      <c r="D1467" s="103" t="s">
        <v>420</v>
      </c>
      <c r="E1467" s="103" t="s">
        <v>421</v>
      </c>
      <c r="F1467" s="103" t="s">
        <v>421</v>
      </c>
      <c r="G1467" s="103" t="s">
        <v>194</v>
      </c>
      <c r="H1467" s="103" t="s">
        <v>731</v>
      </c>
      <c r="I1467" s="103" t="s">
        <v>92</v>
      </c>
      <c r="J1467" s="215">
        <v>3425.62</v>
      </c>
      <c r="K1467" s="216" t="s">
        <v>88</v>
      </c>
    </row>
    <row r="1468" spans="1:11" x14ac:dyDescent="0.25">
      <c r="A1468" s="103" t="s">
        <v>829</v>
      </c>
      <c r="B1468" s="103" t="s">
        <v>88</v>
      </c>
      <c r="C1468" s="103" t="s">
        <v>89</v>
      </c>
      <c r="D1468" s="103" t="s">
        <v>420</v>
      </c>
      <c r="E1468" s="103" t="s">
        <v>421</v>
      </c>
      <c r="F1468" s="103" t="s">
        <v>421</v>
      </c>
      <c r="G1468" s="103" t="s">
        <v>194</v>
      </c>
      <c r="H1468" s="103" t="s">
        <v>731</v>
      </c>
      <c r="I1468" s="103" t="s">
        <v>92</v>
      </c>
      <c r="J1468" s="215">
        <v>-339.33</v>
      </c>
      <c r="K1468" s="216" t="s">
        <v>88</v>
      </c>
    </row>
    <row r="1469" spans="1:11" x14ac:dyDescent="0.25">
      <c r="A1469" s="103" t="s">
        <v>825</v>
      </c>
      <c r="B1469" s="103" t="s">
        <v>88</v>
      </c>
      <c r="C1469" s="103" t="s">
        <v>89</v>
      </c>
      <c r="D1469" s="103" t="s">
        <v>420</v>
      </c>
      <c r="E1469" s="103" t="s">
        <v>421</v>
      </c>
      <c r="F1469" s="103" t="s">
        <v>421</v>
      </c>
      <c r="G1469" s="103" t="s">
        <v>194</v>
      </c>
      <c r="H1469" s="103" t="s">
        <v>731</v>
      </c>
      <c r="I1469" s="103" t="s">
        <v>92</v>
      </c>
      <c r="J1469" s="215">
        <v>-3273.67</v>
      </c>
      <c r="K1469" s="216" t="s">
        <v>88</v>
      </c>
    </row>
    <row r="1470" spans="1:11" x14ac:dyDescent="0.25">
      <c r="A1470" s="103" t="s">
        <v>826</v>
      </c>
      <c r="B1470" s="103" t="s">
        <v>88</v>
      </c>
      <c r="C1470" s="103" t="s">
        <v>89</v>
      </c>
      <c r="D1470" s="103" t="s">
        <v>420</v>
      </c>
      <c r="E1470" s="103" t="s">
        <v>421</v>
      </c>
      <c r="F1470" s="103" t="s">
        <v>421</v>
      </c>
      <c r="G1470" s="103" t="s">
        <v>194</v>
      </c>
      <c r="H1470" s="103" t="s">
        <v>731</v>
      </c>
      <c r="I1470" s="103" t="s">
        <v>92</v>
      </c>
      <c r="J1470" s="215">
        <v>-2589.3200000000002</v>
      </c>
      <c r="K1470" s="216" t="s">
        <v>88</v>
      </c>
    </row>
    <row r="1471" spans="1:11" x14ac:dyDescent="0.25">
      <c r="A1471" s="103" t="s">
        <v>829</v>
      </c>
      <c r="B1471" s="103" t="s">
        <v>88</v>
      </c>
      <c r="C1471" s="103" t="s">
        <v>89</v>
      </c>
      <c r="D1471" s="103" t="s">
        <v>420</v>
      </c>
      <c r="E1471" s="103" t="s">
        <v>421</v>
      </c>
      <c r="F1471" s="103" t="s">
        <v>421</v>
      </c>
      <c r="G1471" s="103" t="s">
        <v>460</v>
      </c>
      <c r="H1471" s="103" t="s">
        <v>461</v>
      </c>
      <c r="I1471" s="103" t="s">
        <v>92</v>
      </c>
      <c r="J1471" s="215">
        <v>-382.77</v>
      </c>
      <c r="K1471" s="216" t="s">
        <v>88</v>
      </c>
    </row>
    <row r="1472" spans="1:11" x14ac:dyDescent="0.25">
      <c r="A1472" s="103" t="s">
        <v>825</v>
      </c>
      <c r="B1472" s="103" t="s">
        <v>88</v>
      </c>
      <c r="C1472" s="103" t="s">
        <v>89</v>
      </c>
      <c r="D1472" s="103" t="s">
        <v>420</v>
      </c>
      <c r="E1472" s="103" t="s">
        <v>421</v>
      </c>
      <c r="F1472" s="103" t="s">
        <v>421</v>
      </c>
      <c r="G1472" s="103" t="s">
        <v>460</v>
      </c>
      <c r="H1472" s="103" t="s">
        <v>461</v>
      </c>
      <c r="I1472" s="103" t="s">
        <v>92</v>
      </c>
      <c r="J1472" s="215">
        <v>382.77</v>
      </c>
      <c r="K1472" s="216" t="s">
        <v>88</v>
      </c>
    </row>
    <row r="1473" spans="1:11" x14ac:dyDescent="0.25">
      <c r="A1473" s="103" t="s">
        <v>829</v>
      </c>
      <c r="B1473" s="103" t="s">
        <v>88</v>
      </c>
      <c r="C1473" s="103" t="s">
        <v>89</v>
      </c>
      <c r="D1473" s="103" t="s">
        <v>420</v>
      </c>
      <c r="E1473" s="103" t="s">
        <v>421</v>
      </c>
      <c r="F1473" s="103" t="s">
        <v>421</v>
      </c>
      <c r="G1473" s="103" t="s">
        <v>193</v>
      </c>
      <c r="H1473" s="103" t="s">
        <v>612</v>
      </c>
      <c r="I1473" s="103" t="s">
        <v>92</v>
      </c>
      <c r="J1473" s="215">
        <v>-210.07</v>
      </c>
      <c r="K1473" s="216" t="s">
        <v>88</v>
      </c>
    </row>
    <row r="1474" spans="1:11" x14ac:dyDescent="0.25">
      <c r="A1474" s="103" t="s">
        <v>825</v>
      </c>
      <c r="B1474" s="103" t="s">
        <v>88</v>
      </c>
      <c r="C1474" s="103" t="s">
        <v>89</v>
      </c>
      <c r="D1474" s="103" t="s">
        <v>420</v>
      </c>
      <c r="E1474" s="103" t="s">
        <v>421</v>
      </c>
      <c r="F1474" s="103" t="s">
        <v>421</v>
      </c>
      <c r="G1474" s="103" t="s">
        <v>193</v>
      </c>
      <c r="H1474" s="103" t="s">
        <v>612</v>
      </c>
      <c r="I1474" s="103" t="s">
        <v>92</v>
      </c>
      <c r="J1474" s="215">
        <v>210.07</v>
      </c>
      <c r="K1474" s="216" t="s">
        <v>88</v>
      </c>
    </row>
    <row r="1475" spans="1:11" x14ac:dyDescent="0.25">
      <c r="A1475" s="103" t="s">
        <v>827</v>
      </c>
      <c r="B1475" s="103" t="s">
        <v>88</v>
      </c>
      <c r="C1475" s="103" t="s">
        <v>89</v>
      </c>
      <c r="D1475" s="103" t="s">
        <v>420</v>
      </c>
      <c r="E1475" s="103" t="s">
        <v>421</v>
      </c>
      <c r="F1475" s="103" t="s">
        <v>421</v>
      </c>
      <c r="G1475" s="103" t="s">
        <v>178</v>
      </c>
      <c r="H1475" s="103" t="s">
        <v>315</v>
      </c>
      <c r="I1475" s="103" t="s">
        <v>92</v>
      </c>
      <c r="J1475" s="215">
        <v>2.2000000000000002</v>
      </c>
      <c r="K1475" s="216" t="s">
        <v>88</v>
      </c>
    </row>
    <row r="1476" spans="1:11" x14ac:dyDescent="0.25">
      <c r="A1476" s="103" t="s">
        <v>830</v>
      </c>
      <c r="B1476" s="103" t="s">
        <v>88</v>
      </c>
      <c r="C1476" s="103" t="s">
        <v>89</v>
      </c>
      <c r="D1476" s="103" t="s">
        <v>420</v>
      </c>
      <c r="E1476" s="103" t="s">
        <v>421</v>
      </c>
      <c r="F1476" s="103" t="s">
        <v>421</v>
      </c>
      <c r="G1476" s="103" t="s">
        <v>178</v>
      </c>
      <c r="H1476" s="103" t="s">
        <v>315</v>
      </c>
      <c r="I1476" s="103" t="s">
        <v>92</v>
      </c>
      <c r="J1476" s="215">
        <v>-281.92</v>
      </c>
      <c r="K1476" s="216" t="s">
        <v>88</v>
      </c>
    </row>
    <row r="1477" spans="1:11" x14ac:dyDescent="0.25">
      <c r="A1477" s="103" t="s">
        <v>828</v>
      </c>
      <c r="B1477" s="103" t="s">
        <v>88</v>
      </c>
      <c r="C1477" s="103" t="s">
        <v>89</v>
      </c>
      <c r="D1477" s="103" t="s">
        <v>420</v>
      </c>
      <c r="E1477" s="103" t="s">
        <v>421</v>
      </c>
      <c r="F1477" s="103" t="s">
        <v>421</v>
      </c>
      <c r="G1477" s="103" t="s">
        <v>178</v>
      </c>
      <c r="H1477" s="103" t="s">
        <v>315</v>
      </c>
      <c r="I1477" s="103" t="s">
        <v>92</v>
      </c>
      <c r="J1477" s="215">
        <v>-85.81</v>
      </c>
      <c r="K1477" s="216" t="s">
        <v>88</v>
      </c>
    </row>
    <row r="1478" spans="1:11" x14ac:dyDescent="0.25">
      <c r="A1478" s="103" t="s">
        <v>829</v>
      </c>
      <c r="B1478" s="103" t="s">
        <v>88</v>
      </c>
      <c r="C1478" s="103" t="s">
        <v>89</v>
      </c>
      <c r="D1478" s="103" t="s">
        <v>420</v>
      </c>
      <c r="E1478" s="103" t="s">
        <v>421</v>
      </c>
      <c r="F1478" s="103" t="s">
        <v>421</v>
      </c>
      <c r="G1478" s="103" t="s">
        <v>178</v>
      </c>
      <c r="H1478" s="103" t="s">
        <v>315</v>
      </c>
      <c r="I1478" s="103" t="s">
        <v>92</v>
      </c>
      <c r="J1478" s="215">
        <v>-1200.79</v>
      </c>
      <c r="K1478" s="216" t="s">
        <v>88</v>
      </c>
    </row>
    <row r="1479" spans="1:11" x14ac:dyDescent="0.25">
      <c r="A1479" s="103" t="s">
        <v>829</v>
      </c>
      <c r="B1479" s="103" t="s">
        <v>88</v>
      </c>
      <c r="C1479" s="103" t="s">
        <v>89</v>
      </c>
      <c r="D1479" s="103" t="s">
        <v>420</v>
      </c>
      <c r="E1479" s="111"/>
      <c r="F1479" s="103" t="s">
        <v>421</v>
      </c>
      <c r="G1479" s="103" t="s">
        <v>178</v>
      </c>
      <c r="H1479" s="103" t="s">
        <v>315</v>
      </c>
      <c r="I1479" s="103" t="s">
        <v>92</v>
      </c>
      <c r="J1479" s="215">
        <v>26.68</v>
      </c>
      <c r="K1479" s="216" t="s">
        <v>88</v>
      </c>
    </row>
    <row r="1480" spans="1:11" x14ac:dyDescent="0.25">
      <c r="A1480" s="103" t="s">
        <v>825</v>
      </c>
      <c r="B1480" s="103" t="s">
        <v>88</v>
      </c>
      <c r="C1480" s="103" t="s">
        <v>89</v>
      </c>
      <c r="D1480" s="103" t="s">
        <v>420</v>
      </c>
      <c r="E1480" s="103" t="s">
        <v>421</v>
      </c>
      <c r="F1480" s="103" t="s">
        <v>421</v>
      </c>
      <c r="G1480" s="103" t="s">
        <v>178</v>
      </c>
      <c r="H1480" s="103" t="s">
        <v>315</v>
      </c>
      <c r="I1480" s="103" t="s">
        <v>92</v>
      </c>
      <c r="J1480" s="215">
        <v>1429.91</v>
      </c>
      <c r="K1480" s="216" t="s">
        <v>88</v>
      </c>
    </row>
    <row r="1481" spans="1:11" x14ac:dyDescent="0.25">
      <c r="A1481" s="103" t="s">
        <v>825</v>
      </c>
      <c r="B1481" s="103" t="s">
        <v>88</v>
      </c>
      <c r="C1481" s="103" t="s">
        <v>89</v>
      </c>
      <c r="D1481" s="103" t="s">
        <v>420</v>
      </c>
      <c r="E1481" s="111"/>
      <c r="F1481" s="103" t="s">
        <v>421</v>
      </c>
      <c r="G1481" s="103" t="s">
        <v>178</v>
      </c>
      <c r="H1481" s="103" t="s">
        <v>315</v>
      </c>
      <c r="I1481" s="103" t="s">
        <v>92</v>
      </c>
      <c r="J1481" s="215">
        <v>-26.68</v>
      </c>
      <c r="K1481" s="216" t="s">
        <v>88</v>
      </c>
    </row>
    <row r="1482" spans="1:11" x14ac:dyDescent="0.25">
      <c r="A1482" s="103" t="s">
        <v>826</v>
      </c>
      <c r="B1482" s="103" t="s">
        <v>88</v>
      </c>
      <c r="C1482" s="103" t="s">
        <v>89</v>
      </c>
      <c r="D1482" s="103" t="s">
        <v>420</v>
      </c>
      <c r="E1482" s="103" t="s">
        <v>421</v>
      </c>
      <c r="F1482" s="103" t="s">
        <v>421</v>
      </c>
      <c r="G1482" s="103" t="s">
        <v>178</v>
      </c>
      <c r="H1482" s="103" t="s">
        <v>315</v>
      </c>
      <c r="I1482" s="103" t="s">
        <v>92</v>
      </c>
      <c r="J1482" s="215">
        <v>57.2</v>
      </c>
      <c r="K1482" s="216" t="s">
        <v>88</v>
      </c>
    </row>
    <row r="1483" spans="1:11" x14ac:dyDescent="0.25">
      <c r="A1483" s="103" t="s">
        <v>830</v>
      </c>
      <c r="B1483" s="103" t="s">
        <v>88</v>
      </c>
      <c r="C1483" s="103" t="s">
        <v>89</v>
      </c>
      <c r="D1483" s="103" t="s">
        <v>420</v>
      </c>
      <c r="E1483" s="103" t="s">
        <v>421</v>
      </c>
      <c r="F1483" s="103" t="s">
        <v>421</v>
      </c>
      <c r="G1483" s="103" t="s">
        <v>180</v>
      </c>
      <c r="H1483" s="103" t="s">
        <v>648</v>
      </c>
      <c r="I1483" s="103" t="s">
        <v>92</v>
      </c>
      <c r="J1483" s="215">
        <v>198.72</v>
      </c>
      <c r="K1483" s="216" t="s">
        <v>88</v>
      </c>
    </row>
    <row r="1484" spans="1:11" x14ac:dyDescent="0.25">
      <c r="A1484" s="103" t="s">
        <v>830</v>
      </c>
      <c r="B1484" s="103" t="s">
        <v>88</v>
      </c>
      <c r="C1484" s="103" t="s">
        <v>89</v>
      </c>
      <c r="D1484" s="103" t="s">
        <v>420</v>
      </c>
      <c r="E1484" s="111"/>
      <c r="F1484" s="103" t="s">
        <v>421</v>
      </c>
      <c r="G1484" s="103" t="s">
        <v>180</v>
      </c>
      <c r="H1484" s="103" t="s">
        <v>648</v>
      </c>
      <c r="I1484" s="103" t="s">
        <v>92</v>
      </c>
      <c r="J1484" s="215">
        <v>-197.72</v>
      </c>
      <c r="K1484" s="216" t="s">
        <v>88</v>
      </c>
    </row>
    <row r="1485" spans="1:11" x14ac:dyDescent="0.25">
      <c r="A1485" s="103" t="s">
        <v>829</v>
      </c>
      <c r="B1485" s="103" t="s">
        <v>88</v>
      </c>
      <c r="C1485" s="103" t="s">
        <v>89</v>
      </c>
      <c r="D1485" s="103" t="s">
        <v>420</v>
      </c>
      <c r="E1485" s="103" t="s">
        <v>421</v>
      </c>
      <c r="F1485" s="103" t="s">
        <v>421</v>
      </c>
      <c r="G1485" s="103" t="s">
        <v>180</v>
      </c>
      <c r="H1485" s="103" t="s">
        <v>648</v>
      </c>
      <c r="I1485" s="103" t="s">
        <v>92</v>
      </c>
      <c r="J1485" s="215">
        <v>-1048.8499999999999</v>
      </c>
      <c r="K1485" s="216" t="s">
        <v>88</v>
      </c>
    </row>
    <row r="1486" spans="1:11" x14ac:dyDescent="0.25">
      <c r="A1486" s="103" t="s">
        <v>829</v>
      </c>
      <c r="B1486" s="103" t="s">
        <v>88</v>
      </c>
      <c r="C1486" s="103" t="s">
        <v>89</v>
      </c>
      <c r="D1486" s="103" t="s">
        <v>420</v>
      </c>
      <c r="E1486" s="111"/>
      <c r="F1486" s="103" t="s">
        <v>421</v>
      </c>
      <c r="G1486" s="103" t="s">
        <v>180</v>
      </c>
      <c r="H1486" s="103" t="s">
        <v>648</v>
      </c>
      <c r="I1486" s="103" t="s">
        <v>92</v>
      </c>
      <c r="J1486" s="215">
        <v>39.770000000000003</v>
      </c>
      <c r="K1486" s="216" t="s">
        <v>88</v>
      </c>
    </row>
    <row r="1487" spans="1:11" x14ac:dyDescent="0.25">
      <c r="A1487" s="103" t="s">
        <v>825</v>
      </c>
      <c r="B1487" s="103" t="s">
        <v>88</v>
      </c>
      <c r="C1487" s="103" t="s">
        <v>89</v>
      </c>
      <c r="D1487" s="103" t="s">
        <v>420</v>
      </c>
      <c r="E1487" s="103" t="s">
        <v>421</v>
      </c>
      <c r="F1487" s="103" t="s">
        <v>421</v>
      </c>
      <c r="G1487" s="103" t="s">
        <v>180</v>
      </c>
      <c r="H1487" s="103" t="s">
        <v>648</v>
      </c>
      <c r="I1487" s="103" t="s">
        <v>92</v>
      </c>
      <c r="J1487" s="215">
        <v>-301.17</v>
      </c>
      <c r="K1487" s="216" t="s">
        <v>88</v>
      </c>
    </row>
    <row r="1488" spans="1:11" x14ac:dyDescent="0.25">
      <c r="A1488" s="103" t="s">
        <v>825</v>
      </c>
      <c r="B1488" s="103" t="s">
        <v>88</v>
      </c>
      <c r="C1488" s="103" t="s">
        <v>89</v>
      </c>
      <c r="D1488" s="103" t="s">
        <v>420</v>
      </c>
      <c r="E1488" s="111"/>
      <c r="F1488" s="103" t="s">
        <v>421</v>
      </c>
      <c r="G1488" s="103" t="s">
        <v>180</v>
      </c>
      <c r="H1488" s="103" t="s">
        <v>648</v>
      </c>
      <c r="I1488" s="103" t="s">
        <v>92</v>
      </c>
      <c r="J1488" s="215">
        <v>1304.9000000000001</v>
      </c>
      <c r="K1488" s="216" t="s">
        <v>88</v>
      </c>
    </row>
    <row r="1489" spans="1:11" x14ac:dyDescent="0.25">
      <c r="A1489" s="103" t="s">
        <v>826</v>
      </c>
      <c r="B1489" s="103" t="s">
        <v>88</v>
      </c>
      <c r="C1489" s="103" t="s">
        <v>89</v>
      </c>
      <c r="D1489" s="103" t="s">
        <v>420</v>
      </c>
      <c r="E1489" s="103" t="s">
        <v>421</v>
      </c>
      <c r="F1489" s="103" t="s">
        <v>421</v>
      </c>
      <c r="G1489" s="103" t="s">
        <v>180</v>
      </c>
      <c r="H1489" s="103" t="s">
        <v>648</v>
      </c>
      <c r="I1489" s="103" t="s">
        <v>92</v>
      </c>
      <c r="J1489" s="215">
        <v>1389.98</v>
      </c>
      <c r="K1489" s="216" t="s">
        <v>88</v>
      </c>
    </row>
    <row r="1490" spans="1:11" x14ac:dyDescent="0.25">
      <c r="A1490" s="103" t="s">
        <v>826</v>
      </c>
      <c r="B1490" s="103" t="s">
        <v>88</v>
      </c>
      <c r="C1490" s="103" t="s">
        <v>89</v>
      </c>
      <c r="D1490" s="103" t="s">
        <v>420</v>
      </c>
      <c r="E1490" s="111"/>
      <c r="F1490" s="103" t="s">
        <v>421</v>
      </c>
      <c r="G1490" s="103" t="s">
        <v>180</v>
      </c>
      <c r="H1490" s="103" t="s">
        <v>648</v>
      </c>
      <c r="I1490" s="103" t="s">
        <v>92</v>
      </c>
      <c r="J1490" s="215">
        <v>-1384.42</v>
      </c>
      <c r="K1490" s="216" t="s">
        <v>88</v>
      </c>
    </row>
    <row r="1491" spans="1:11" x14ac:dyDescent="0.25">
      <c r="A1491" s="103" t="s">
        <v>830</v>
      </c>
      <c r="B1491" s="103" t="s">
        <v>88</v>
      </c>
      <c r="C1491" s="103" t="s">
        <v>89</v>
      </c>
      <c r="D1491" s="103" t="s">
        <v>420</v>
      </c>
      <c r="E1491" s="103" t="s">
        <v>421</v>
      </c>
      <c r="F1491" s="103" t="s">
        <v>421</v>
      </c>
      <c r="G1491" s="103" t="s">
        <v>192</v>
      </c>
      <c r="H1491" s="103" t="s">
        <v>316</v>
      </c>
      <c r="I1491" s="103" t="s">
        <v>92</v>
      </c>
      <c r="J1491" s="215">
        <v>8.94</v>
      </c>
      <c r="K1491" s="216" t="s">
        <v>88</v>
      </c>
    </row>
    <row r="1492" spans="1:11" x14ac:dyDescent="0.25">
      <c r="A1492" s="103" t="s">
        <v>829</v>
      </c>
      <c r="B1492" s="103" t="s">
        <v>88</v>
      </c>
      <c r="C1492" s="103" t="s">
        <v>89</v>
      </c>
      <c r="D1492" s="103" t="s">
        <v>420</v>
      </c>
      <c r="E1492" s="103" t="s">
        <v>421</v>
      </c>
      <c r="F1492" s="103" t="s">
        <v>421</v>
      </c>
      <c r="G1492" s="103" t="s">
        <v>192</v>
      </c>
      <c r="H1492" s="103" t="s">
        <v>316</v>
      </c>
      <c r="I1492" s="103" t="s">
        <v>92</v>
      </c>
      <c r="J1492" s="215">
        <v>-1965.25</v>
      </c>
      <c r="K1492" s="216" t="s">
        <v>88</v>
      </c>
    </row>
    <row r="1493" spans="1:11" x14ac:dyDescent="0.25">
      <c r="A1493" s="103" t="s">
        <v>825</v>
      </c>
      <c r="B1493" s="103" t="s">
        <v>88</v>
      </c>
      <c r="C1493" s="103" t="s">
        <v>89</v>
      </c>
      <c r="D1493" s="103" t="s">
        <v>420</v>
      </c>
      <c r="E1493" s="103" t="s">
        <v>421</v>
      </c>
      <c r="F1493" s="103" t="s">
        <v>421</v>
      </c>
      <c r="G1493" s="103" t="s">
        <v>192</v>
      </c>
      <c r="H1493" s="103" t="s">
        <v>316</v>
      </c>
      <c r="I1493" s="103" t="s">
        <v>92</v>
      </c>
      <c r="J1493" s="215">
        <v>1980.16</v>
      </c>
      <c r="K1493" s="216" t="s">
        <v>88</v>
      </c>
    </row>
    <row r="1494" spans="1:11" x14ac:dyDescent="0.25">
      <c r="A1494" s="103" t="s">
        <v>827</v>
      </c>
      <c r="B1494" s="103" t="s">
        <v>88</v>
      </c>
      <c r="C1494" s="103" t="s">
        <v>89</v>
      </c>
      <c r="D1494" s="103" t="s">
        <v>420</v>
      </c>
      <c r="E1494" s="103" t="s">
        <v>421</v>
      </c>
      <c r="F1494" s="103" t="s">
        <v>421</v>
      </c>
      <c r="G1494" s="103" t="s">
        <v>177</v>
      </c>
      <c r="H1494" s="103" t="s">
        <v>317</v>
      </c>
      <c r="I1494" s="103" t="s">
        <v>92</v>
      </c>
      <c r="J1494" s="215">
        <v>-49.16</v>
      </c>
      <c r="K1494" s="216" t="s">
        <v>88</v>
      </c>
    </row>
    <row r="1495" spans="1:11" x14ac:dyDescent="0.25">
      <c r="A1495" s="103" t="s">
        <v>828</v>
      </c>
      <c r="B1495" s="103" t="s">
        <v>88</v>
      </c>
      <c r="C1495" s="103" t="s">
        <v>89</v>
      </c>
      <c r="D1495" s="103" t="s">
        <v>420</v>
      </c>
      <c r="E1495" s="103" t="s">
        <v>421</v>
      </c>
      <c r="F1495" s="103" t="s">
        <v>421</v>
      </c>
      <c r="G1495" s="103" t="s">
        <v>177</v>
      </c>
      <c r="H1495" s="103" t="s">
        <v>317</v>
      </c>
      <c r="I1495" s="103" t="s">
        <v>92</v>
      </c>
      <c r="J1495" s="215">
        <v>49.16</v>
      </c>
      <c r="K1495" s="216" t="s">
        <v>88</v>
      </c>
    </row>
    <row r="1496" spans="1:11" x14ac:dyDescent="0.25">
      <c r="A1496" s="103" t="s">
        <v>829</v>
      </c>
      <c r="B1496" s="103" t="s">
        <v>88</v>
      </c>
      <c r="C1496" s="103" t="s">
        <v>89</v>
      </c>
      <c r="D1496" s="103" t="s">
        <v>420</v>
      </c>
      <c r="E1496" s="103" t="s">
        <v>421</v>
      </c>
      <c r="F1496" s="103" t="s">
        <v>421</v>
      </c>
      <c r="G1496" s="103" t="s">
        <v>177</v>
      </c>
      <c r="H1496" s="103" t="s">
        <v>317</v>
      </c>
      <c r="I1496" s="103" t="s">
        <v>92</v>
      </c>
      <c r="J1496" s="215">
        <v>-1257.23</v>
      </c>
      <c r="K1496" s="216" t="s">
        <v>88</v>
      </c>
    </row>
    <row r="1497" spans="1:11" x14ac:dyDescent="0.25">
      <c r="A1497" s="103" t="s">
        <v>825</v>
      </c>
      <c r="B1497" s="103" t="s">
        <v>88</v>
      </c>
      <c r="C1497" s="103" t="s">
        <v>89</v>
      </c>
      <c r="D1497" s="103" t="s">
        <v>420</v>
      </c>
      <c r="E1497" s="103" t="s">
        <v>421</v>
      </c>
      <c r="F1497" s="103" t="s">
        <v>421</v>
      </c>
      <c r="G1497" s="103" t="s">
        <v>177</v>
      </c>
      <c r="H1497" s="103" t="s">
        <v>317</v>
      </c>
      <c r="I1497" s="103" t="s">
        <v>92</v>
      </c>
      <c r="J1497" s="215">
        <v>591.23</v>
      </c>
      <c r="K1497" s="216" t="s">
        <v>88</v>
      </c>
    </row>
    <row r="1498" spans="1:11" x14ac:dyDescent="0.25">
      <c r="A1498" s="103" t="s">
        <v>826</v>
      </c>
      <c r="B1498" s="103" t="s">
        <v>88</v>
      </c>
      <c r="C1498" s="103" t="s">
        <v>89</v>
      </c>
      <c r="D1498" s="103" t="s">
        <v>420</v>
      </c>
      <c r="E1498" s="103" t="s">
        <v>421</v>
      </c>
      <c r="F1498" s="103" t="s">
        <v>421</v>
      </c>
      <c r="G1498" s="103" t="s">
        <v>177</v>
      </c>
      <c r="H1498" s="103" t="s">
        <v>317</v>
      </c>
      <c r="I1498" s="103" t="s">
        <v>92</v>
      </c>
      <c r="J1498" s="215">
        <v>666</v>
      </c>
      <c r="K1498" s="216" t="s">
        <v>88</v>
      </c>
    </row>
    <row r="1499" spans="1:11" x14ac:dyDescent="0.25">
      <c r="A1499" s="103" t="s">
        <v>827</v>
      </c>
      <c r="B1499" s="103" t="s">
        <v>88</v>
      </c>
      <c r="C1499" s="103" t="s">
        <v>89</v>
      </c>
      <c r="D1499" s="103" t="s">
        <v>420</v>
      </c>
      <c r="E1499" s="103" t="s">
        <v>421</v>
      </c>
      <c r="F1499" s="103" t="s">
        <v>421</v>
      </c>
      <c r="G1499" s="103" t="s">
        <v>652</v>
      </c>
      <c r="H1499" s="103" t="s">
        <v>653</v>
      </c>
      <c r="I1499" s="103" t="s">
        <v>92</v>
      </c>
      <c r="J1499" s="215">
        <v>-25.53</v>
      </c>
      <c r="K1499" s="216" t="s">
        <v>88</v>
      </c>
    </row>
    <row r="1500" spans="1:11" x14ac:dyDescent="0.25">
      <c r="A1500" s="103" t="s">
        <v>830</v>
      </c>
      <c r="B1500" s="103" t="s">
        <v>88</v>
      </c>
      <c r="C1500" s="103" t="s">
        <v>89</v>
      </c>
      <c r="D1500" s="103" t="s">
        <v>420</v>
      </c>
      <c r="E1500" s="103" t="s">
        <v>421</v>
      </c>
      <c r="F1500" s="103" t="s">
        <v>421</v>
      </c>
      <c r="G1500" s="103" t="s">
        <v>652</v>
      </c>
      <c r="H1500" s="103" t="s">
        <v>653</v>
      </c>
      <c r="I1500" s="103" t="s">
        <v>92</v>
      </c>
      <c r="J1500" s="215">
        <v>-28.37</v>
      </c>
      <c r="K1500" s="216" t="s">
        <v>88</v>
      </c>
    </row>
    <row r="1501" spans="1:11" x14ac:dyDescent="0.25">
      <c r="A1501" s="103" t="s">
        <v>828</v>
      </c>
      <c r="B1501" s="103" t="s">
        <v>88</v>
      </c>
      <c r="C1501" s="103" t="s">
        <v>89</v>
      </c>
      <c r="D1501" s="103" t="s">
        <v>420</v>
      </c>
      <c r="E1501" s="103" t="s">
        <v>421</v>
      </c>
      <c r="F1501" s="103" t="s">
        <v>421</v>
      </c>
      <c r="G1501" s="103" t="s">
        <v>652</v>
      </c>
      <c r="H1501" s="103" t="s">
        <v>653</v>
      </c>
      <c r="I1501" s="103" t="s">
        <v>92</v>
      </c>
      <c r="J1501" s="215">
        <v>25.53</v>
      </c>
      <c r="K1501" s="216" t="s">
        <v>88</v>
      </c>
    </row>
    <row r="1502" spans="1:11" x14ac:dyDescent="0.25">
      <c r="A1502" s="103" t="s">
        <v>829</v>
      </c>
      <c r="B1502" s="103" t="s">
        <v>88</v>
      </c>
      <c r="C1502" s="103" t="s">
        <v>89</v>
      </c>
      <c r="D1502" s="103" t="s">
        <v>420</v>
      </c>
      <c r="E1502" s="103" t="s">
        <v>421</v>
      </c>
      <c r="F1502" s="103" t="s">
        <v>421</v>
      </c>
      <c r="G1502" s="103" t="s">
        <v>652</v>
      </c>
      <c r="H1502" s="103" t="s">
        <v>653</v>
      </c>
      <c r="I1502" s="103" t="s">
        <v>92</v>
      </c>
      <c r="J1502" s="215">
        <v>-198.57</v>
      </c>
      <c r="K1502" s="216" t="s">
        <v>88</v>
      </c>
    </row>
    <row r="1503" spans="1:11" x14ac:dyDescent="0.25">
      <c r="A1503" s="103" t="s">
        <v>825</v>
      </c>
      <c r="B1503" s="103" t="s">
        <v>88</v>
      </c>
      <c r="C1503" s="103" t="s">
        <v>89</v>
      </c>
      <c r="D1503" s="103" t="s">
        <v>420</v>
      </c>
      <c r="E1503" s="103" t="s">
        <v>421</v>
      </c>
      <c r="F1503" s="103" t="s">
        <v>421</v>
      </c>
      <c r="G1503" s="103" t="s">
        <v>652</v>
      </c>
      <c r="H1503" s="103" t="s">
        <v>653</v>
      </c>
      <c r="I1503" s="103" t="s">
        <v>92</v>
      </c>
      <c r="J1503" s="215">
        <v>226.94</v>
      </c>
      <c r="K1503" s="216" t="s">
        <v>88</v>
      </c>
    </row>
    <row r="1504" spans="1:11" x14ac:dyDescent="0.25">
      <c r="A1504" s="103" t="s">
        <v>829</v>
      </c>
      <c r="B1504" s="103" t="s">
        <v>88</v>
      </c>
      <c r="C1504" s="103" t="s">
        <v>89</v>
      </c>
      <c r="D1504" s="103" t="s">
        <v>420</v>
      </c>
      <c r="E1504" s="103" t="s">
        <v>421</v>
      </c>
      <c r="F1504" s="103" t="s">
        <v>421</v>
      </c>
      <c r="G1504" s="103" t="s">
        <v>462</v>
      </c>
      <c r="H1504" s="103" t="s">
        <v>463</v>
      </c>
      <c r="I1504" s="103" t="s">
        <v>92</v>
      </c>
      <c r="J1504" s="215">
        <v>-419.12</v>
      </c>
      <c r="K1504" s="216" t="s">
        <v>88</v>
      </c>
    </row>
    <row r="1505" spans="1:11" x14ac:dyDescent="0.25">
      <c r="A1505" s="103" t="s">
        <v>825</v>
      </c>
      <c r="B1505" s="103" t="s">
        <v>88</v>
      </c>
      <c r="C1505" s="103" t="s">
        <v>89</v>
      </c>
      <c r="D1505" s="103" t="s">
        <v>420</v>
      </c>
      <c r="E1505" s="103" t="s">
        <v>421</v>
      </c>
      <c r="F1505" s="103" t="s">
        <v>421</v>
      </c>
      <c r="G1505" s="103" t="s">
        <v>462</v>
      </c>
      <c r="H1505" s="103" t="s">
        <v>463</v>
      </c>
      <c r="I1505" s="103" t="s">
        <v>92</v>
      </c>
      <c r="J1505" s="215">
        <v>252.7</v>
      </c>
      <c r="K1505" s="216" t="s">
        <v>88</v>
      </c>
    </row>
    <row r="1506" spans="1:11" x14ac:dyDescent="0.25">
      <c r="A1506" s="103" t="s">
        <v>826</v>
      </c>
      <c r="B1506" s="103" t="s">
        <v>88</v>
      </c>
      <c r="C1506" s="103" t="s">
        <v>89</v>
      </c>
      <c r="D1506" s="103" t="s">
        <v>420</v>
      </c>
      <c r="E1506" s="103" t="s">
        <v>421</v>
      </c>
      <c r="F1506" s="103" t="s">
        <v>421</v>
      </c>
      <c r="G1506" s="103" t="s">
        <v>462</v>
      </c>
      <c r="H1506" s="103" t="s">
        <v>463</v>
      </c>
      <c r="I1506" s="103" t="s">
        <v>92</v>
      </c>
      <c r="J1506" s="215">
        <v>166.42</v>
      </c>
      <c r="K1506" s="216" t="s">
        <v>88</v>
      </c>
    </row>
    <row r="1507" spans="1:11" x14ac:dyDescent="0.25">
      <c r="A1507" s="103" t="s">
        <v>827</v>
      </c>
      <c r="B1507" s="103" t="s">
        <v>88</v>
      </c>
      <c r="C1507" s="103" t="s">
        <v>89</v>
      </c>
      <c r="D1507" s="103" t="s">
        <v>420</v>
      </c>
      <c r="E1507" s="103" t="s">
        <v>421</v>
      </c>
      <c r="F1507" s="103" t="s">
        <v>421</v>
      </c>
      <c r="G1507" s="103" t="s">
        <v>153</v>
      </c>
      <c r="H1507" s="103" t="s">
        <v>318</v>
      </c>
      <c r="I1507" s="103" t="s">
        <v>92</v>
      </c>
      <c r="J1507" s="215">
        <v>5552.43</v>
      </c>
      <c r="K1507" s="216" t="s">
        <v>88</v>
      </c>
    </row>
    <row r="1508" spans="1:11" x14ac:dyDescent="0.25">
      <c r="A1508" s="103" t="s">
        <v>830</v>
      </c>
      <c r="B1508" s="103" t="s">
        <v>88</v>
      </c>
      <c r="C1508" s="103" t="s">
        <v>89</v>
      </c>
      <c r="D1508" s="103" t="s">
        <v>420</v>
      </c>
      <c r="E1508" s="103" t="s">
        <v>421</v>
      </c>
      <c r="F1508" s="103" t="s">
        <v>421</v>
      </c>
      <c r="G1508" s="103" t="s">
        <v>153</v>
      </c>
      <c r="H1508" s="103" t="s">
        <v>318</v>
      </c>
      <c r="I1508" s="103" t="s">
        <v>92</v>
      </c>
      <c r="J1508" s="215">
        <v>14522.71</v>
      </c>
      <c r="K1508" s="216" t="s">
        <v>88</v>
      </c>
    </row>
    <row r="1509" spans="1:11" x14ac:dyDescent="0.25">
      <c r="A1509" s="103" t="s">
        <v>828</v>
      </c>
      <c r="B1509" s="103" t="s">
        <v>88</v>
      </c>
      <c r="C1509" s="103" t="s">
        <v>89</v>
      </c>
      <c r="D1509" s="103" t="s">
        <v>420</v>
      </c>
      <c r="E1509" s="103" t="s">
        <v>421</v>
      </c>
      <c r="F1509" s="103" t="s">
        <v>421</v>
      </c>
      <c r="G1509" s="103" t="s">
        <v>153</v>
      </c>
      <c r="H1509" s="103" t="s">
        <v>318</v>
      </c>
      <c r="I1509" s="103" t="s">
        <v>92</v>
      </c>
      <c r="J1509" s="215">
        <v>14605.78</v>
      </c>
      <c r="K1509" s="216" t="s">
        <v>88</v>
      </c>
    </row>
    <row r="1510" spans="1:11" x14ac:dyDescent="0.25">
      <c r="A1510" s="103" t="s">
        <v>829</v>
      </c>
      <c r="B1510" s="103" t="s">
        <v>88</v>
      </c>
      <c r="C1510" s="103" t="s">
        <v>89</v>
      </c>
      <c r="D1510" s="103" t="s">
        <v>420</v>
      </c>
      <c r="E1510" s="103" t="s">
        <v>421</v>
      </c>
      <c r="F1510" s="103" t="s">
        <v>421</v>
      </c>
      <c r="G1510" s="103" t="s">
        <v>153</v>
      </c>
      <c r="H1510" s="103" t="s">
        <v>318</v>
      </c>
      <c r="I1510" s="103" t="s">
        <v>92</v>
      </c>
      <c r="J1510" s="215">
        <v>-831.22</v>
      </c>
      <c r="K1510" s="216" t="s">
        <v>88</v>
      </c>
    </row>
    <row r="1511" spans="1:11" x14ac:dyDescent="0.25">
      <c r="A1511" s="103" t="s">
        <v>825</v>
      </c>
      <c r="B1511" s="103" t="s">
        <v>88</v>
      </c>
      <c r="C1511" s="103" t="s">
        <v>89</v>
      </c>
      <c r="D1511" s="103" t="s">
        <v>420</v>
      </c>
      <c r="E1511" s="103" t="s">
        <v>421</v>
      </c>
      <c r="F1511" s="103" t="s">
        <v>421</v>
      </c>
      <c r="G1511" s="103" t="s">
        <v>153</v>
      </c>
      <c r="H1511" s="103" t="s">
        <v>318</v>
      </c>
      <c r="I1511" s="103" t="s">
        <v>92</v>
      </c>
      <c r="J1511" s="215">
        <v>-28129.03</v>
      </c>
      <c r="K1511" s="216" t="s">
        <v>88</v>
      </c>
    </row>
    <row r="1512" spans="1:11" x14ac:dyDescent="0.25">
      <c r="A1512" s="103" t="s">
        <v>826</v>
      </c>
      <c r="B1512" s="103" t="s">
        <v>88</v>
      </c>
      <c r="C1512" s="103" t="s">
        <v>89</v>
      </c>
      <c r="D1512" s="103" t="s">
        <v>420</v>
      </c>
      <c r="E1512" s="103" t="s">
        <v>421</v>
      </c>
      <c r="F1512" s="103" t="s">
        <v>421</v>
      </c>
      <c r="G1512" s="103" t="s">
        <v>153</v>
      </c>
      <c r="H1512" s="103" t="s">
        <v>318</v>
      </c>
      <c r="I1512" s="103" t="s">
        <v>92</v>
      </c>
      <c r="J1512" s="215">
        <v>5892.76</v>
      </c>
      <c r="K1512" s="232"/>
    </row>
    <row r="1513" spans="1:11" x14ac:dyDescent="0.25">
      <c r="A1513" s="103" t="s">
        <v>827</v>
      </c>
      <c r="B1513" s="103" t="s">
        <v>88</v>
      </c>
      <c r="C1513" s="103" t="s">
        <v>89</v>
      </c>
      <c r="D1513" s="103" t="s">
        <v>420</v>
      </c>
      <c r="E1513" s="103" t="s">
        <v>421</v>
      </c>
      <c r="F1513" s="103" t="s">
        <v>421</v>
      </c>
      <c r="G1513" s="103" t="s">
        <v>96</v>
      </c>
      <c r="H1513" s="103" t="s">
        <v>319</v>
      </c>
      <c r="I1513" s="103" t="s">
        <v>92</v>
      </c>
      <c r="J1513" s="215">
        <v>601.55999999999995</v>
      </c>
      <c r="K1513" s="216" t="s">
        <v>88</v>
      </c>
    </row>
    <row r="1514" spans="1:11" x14ac:dyDescent="0.25">
      <c r="A1514" s="103" t="s">
        <v>830</v>
      </c>
      <c r="B1514" s="103" t="s">
        <v>88</v>
      </c>
      <c r="C1514" s="103" t="s">
        <v>89</v>
      </c>
      <c r="D1514" s="103" t="s">
        <v>420</v>
      </c>
      <c r="E1514" s="103" t="s">
        <v>421</v>
      </c>
      <c r="F1514" s="103" t="s">
        <v>421</v>
      </c>
      <c r="G1514" s="103" t="s">
        <v>96</v>
      </c>
      <c r="H1514" s="103" t="s">
        <v>319</v>
      </c>
      <c r="I1514" s="103" t="s">
        <v>92</v>
      </c>
      <c r="J1514" s="215">
        <v>3269.92</v>
      </c>
      <c r="K1514" s="216" t="s">
        <v>88</v>
      </c>
    </row>
    <row r="1515" spans="1:11" x14ac:dyDescent="0.25">
      <c r="A1515" s="103" t="s">
        <v>828</v>
      </c>
      <c r="B1515" s="103" t="s">
        <v>88</v>
      </c>
      <c r="C1515" s="103" t="s">
        <v>89</v>
      </c>
      <c r="D1515" s="103" t="s">
        <v>420</v>
      </c>
      <c r="E1515" s="103" t="s">
        <v>421</v>
      </c>
      <c r="F1515" s="103" t="s">
        <v>421</v>
      </c>
      <c r="G1515" s="103" t="s">
        <v>96</v>
      </c>
      <c r="H1515" s="103" t="s">
        <v>319</v>
      </c>
      <c r="I1515" s="103" t="s">
        <v>92</v>
      </c>
      <c r="J1515" s="215">
        <v>4424.43</v>
      </c>
      <c r="K1515" s="216" t="s">
        <v>88</v>
      </c>
    </row>
    <row r="1516" spans="1:11" x14ac:dyDescent="0.25">
      <c r="A1516" s="103" t="s">
        <v>829</v>
      </c>
      <c r="B1516" s="103" t="s">
        <v>88</v>
      </c>
      <c r="C1516" s="103" t="s">
        <v>89</v>
      </c>
      <c r="D1516" s="103" t="s">
        <v>420</v>
      </c>
      <c r="E1516" s="103" t="s">
        <v>421</v>
      </c>
      <c r="F1516" s="103" t="s">
        <v>421</v>
      </c>
      <c r="G1516" s="103" t="s">
        <v>96</v>
      </c>
      <c r="H1516" s="103" t="s">
        <v>319</v>
      </c>
      <c r="I1516" s="103" t="s">
        <v>92</v>
      </c>
      <c r="J1516" s="215">
        <v>-807.38</v>
      </c>
      <c r="K1516" s="216" t="s">
        <v>88</v>
      </c>
    </row>
    <row r="1517" spans="1:11" x14ac:dyDescent="0.25">
      <c r="A1517" s="103" t="s">
        <v>825</v>
      </c>
      <c r="B1517" s="103" t="s">
        <v>88</v>
      </c>
      <c r="C1517" s="103" t="s">
        <v>89</v>
      </c>
      <c r="D1517" s="103" t="s">
        <v>420</v>
      </c>
      <c r="E1517" s="103" t="s">
        <v>421</v>
      </c>
      <c r="F1517" s="103" t="s">
        <v>421</v>
      </c>
      <c r="G1517" s="103" t="s">
        <v>96</v>
      </c>
      <c r="H1517" s="103" t="s">
        <v>319</v>
      </c>
      <c r="I1517" s="103" t="s">
        <v>92</v>
      </c>
      <c r="J1517" s="215">
        <v>-5803.52</v>
      </c>
      <c r="K1517" s="216" t="s">
        <v>88</v>
      </c>
    </row>
    <row r="1518" spans="1:11" x14ac:dyDescent="0.25">
      <c r="A1518" s="103" t="s">
        <v>826</v>
      </c>
      <c r="B1518" s="103" t="s">
        <v>88</v>
      </c>
      <c r="C1518" s="103" t="s">
        <v>89</v>
      </c>
      <c r="D1518" s="103" t="s">
        <v>420</v>
      </c>
      <c r="E1518" s="103" t="s">
        <v>421</v>
      </c>
      <c r="F1518" s="103" t="s">
        <v>421</v>
      </c>
      <c r="G1518" s="103" t="s">
        <v>96</v>
      </c>
      <c r="H1518" s="103" t="s">
        <v>319</v>
      </c>
      <c r="I1518" s="103" t="s">
        <v>92</v>
      </c>
      <c r="J1518" s="215">
        <v>1889.73</v>
      </c>
      <c r="K1518" s="216" t="s">
        <v>88</v>
      </c>
    </row>
    <row r="1519" spans="1:11" x14ac:dyDescent="0.25">
      <c r="A1519" s="103" t="s">
        <v>829</v>
      </c>
      <c r="B1519" s="103" t="s">
        <v>88</v>
      </c>
      <c r="C1519" s="103" t="s">
        <v>89</v>
      </c>
      <c r="D1519" s="103" t="s">
        <v>420</v>
      </c>
      <c r="E1519" s="103" t="s">
        <v>421</v>
      </c>
      <c r="F1519" s="103" t="s">
        <v>421</v>
      </c>
      <c r="G1519" s="103" t="s">
        <v>191</v>
      </c>
      <c r="H1519" s="103" t="s">
        <v>320</v>
      </c>
      <c r="I1519" s="103" t="s">
        <v>92</v>
      </c>
      <c r="J1519" s="215">
        <v>-365.54</v>
      </c>
      <c r="K1519" s="216" t="s">
        <v>88</v>
      </c>
    </row>
    <row r="1520" spans="1:11" x14ac:dyDescent="0.25">
      <c r="A1520" s="103" t="s">
        <v>825</v>
      </c>
      <c r="B1520" s="103" t="s">
        <v>88</v>
      </c>
      <c r="C1520" s="103" t="s">
        <v>89</v>
      </c>
      <c r="D1520" s="103" t="s">
        <v>420</v>
      </c>
      <c r="E1520" s="103" t="s">
        <v>421</v>
      </c>
      <c r="F1520" s="103" t="s">
        <v>421</v>
      </c>
      <c r="G1520" s="103" t="s">
        <v>191</v>
      </c>
      <c r="H1520" s="103" t="s">
        <v>320</v>
      </c>
      <c r="I1520" s="103" t="s">
        <v>92</v>
      </c>
      <c r="J1520" s="215">
        <v>365.54</v>
      </c>
      <c r="K1520" s="216" t="s">
        <v>88</v>
      </c>
    </row>
    <row r="1521" spans="1:11" x14ac:dyDescent="0.25">
      <c r="A1521" s="103" t="s">
        <v>829</v>
      </c>
      <c r="B1521" s="103" t="s">
        <v>88</v>
      </c>
      <c r="C1521" s="103" t="s">
        <v>89</v>
      </c>
      <c r="D1521" s="103" t="s">
        <v>420</v>
      </c>
      <c r="E1521" s="103" t="s">
        <v>421</v>
      </c>
      <c r="F1521" s="103" t="s">
        <v>421</v>
      </c>
      <c r="G1521" s="103" t="s">
        <v>190</v>
      </c>
      <c r="H1521" s="103" t="s">
        <v>321</v>
      </c>
      <c r="I1521" s="103" t="s">
        <v>92</v>
      </c>
      <c r="J1521" s="215">
        <v>-111.06</v>
      </c>
      <c r="K1521" s="216" t="s">
        <v>88</v>
      </c>
    </row>
    <row r="1522" spans="1:11" x14ac:dyDescent="0.25">
      <c r="A1522" s="103" t="s">
        <v>825</v>
      </c>
      <c r="B1522" s="103" t="s">
        <v>88</v>
      </c>
      <c r="C1522" s="103" t="s">
        <v>89</v>
      </c>
      <c r="D1522" s="103" t="s">
        <v>420</v>
      </c>
      <c r="E1522" s="103" t="s">
        <v>421</v>
      </c>
      <c r="F1522" s="103" t="s">
        <v>421</v>
      </c>
      <c r="G1522" s="103" t="s">
        <v>190</v>
      </c>
      <c r="H1522" s="103" t="s">
        <v>321</v>
      </c>
      <c r="I1522" s="103" t="s">
        <v>92</v>
      </c>
      <c r="J1522" s="215">
        <v>111.06</v>
      </c>
      <c r="K1522" s="216" t="s">
        <v>88</v>
      </c>
    </row>
    <row r="1523" spans="1:11" x14ac:dyDescent="0.25">
      <c r="A1523" s="103" t="s">
        <v>829</v>
      </c>
      <c r="B1523" s="103" t="s">
        <v>88</v>
      </c>
      <c r="C1523" s="103" t="s">
        <v>89</v>
      </c>
      <c r="D1523" s="103" t="s">
        <v>420</v>
      </c>
      <c r="E1523" s="103" t="s">
        <v>421</v>
      </c>
      <c r="F1523" s="103" t="s">
        <v>421</v>
      </c>
      <c r="G1523" s="103" t="s">
        <v>166</v>
      </c>
      <c r="H1523" s="103" t="s">
        <v>322</v>
      </c>
      <c r="I1523" s="103" t="s">
        <v>92</v>
      </c>
      <c r="J1523" s="215">
        <v>-2097.83</v>
      </c>
      <c r="K1523" s="216" t="s">
        <v>88</v>
      </c>
    </row>
    <row r="1524" spans="1:11" x14ac:dyDescent="0.25">
      <c r="A1524" s="103" t="s">
        <v>825</v>
      </c>
      <c r="B1524" s="103" t="s">
        <v>88</v>
      </c>
      <c r="C1524" s="103" t="s">
        <v>89</v>
      </c>
      <c r="D1524" s="103" t="s">
        <v>420</v>
      </c>
      <c r="E1524" s="103" t="s">
        <v>421</v>
      </c>
      <c r="F1524" s="103" t="s">
        <v>421</v>
      </c>
      <c r="G1524" s="103" t="s">
        <v>166</v>
      </c>
      <c r="H1524" s="103" t="s">
        <v>322</v>
      </c>
      <c r="I1524" s="103" t="s">
        <v>92</v>
      </c>
      <c r="J1524" s="215">
        <v>1734.13</v>
      </c>
      <c r="K1524" s="216" t="s">
        <v>88</v>
      </c>
    </row>
    <row r="1525" spans="1:11" x14ac:dyDescent="0.25">
      <c r="A1525" s="103" t="s">
        <v>826</v>
      </c>
      <c r="B1525" s="103" t="s">
        <v>88</v>
      </c>
      <c r="C1525" s="103" t="s">
        <v>89</v>
      </c>
      <c r="D1525" s="103" t="s">
        <v>420</v>
      </c>
      <c r="E1525" s="103" t="s">
        <v>421</v>
      </c>
      <c r="F1525" s="103" t="s">
        <v>421</v>
      </c>
      <c r="G1525" s="103" t="s">
        <v>166</v>
      </c>
      <c r="H1525" s="103" t="s">
        <v>322</v>
      </c>
      <c r="I1525" s="103" t="s">
        <v>92</v>
      </c>
      <c r="J1525" s="215">
        <v>363.7</v>
      </c>
      <c r="K1525" s="216" t="s">
        <v>88</v>
      </c>
    </row>
    <row r="1526" spans="1:11" x14ac:dyDescent="0.25">
      <c r="A1526" s="103" t="s">
        <v>827</v>
      </c>
      <c r="B1526" s="103" t="s">
        <v>88</v>
      </c>
      <c r="C1526" s="103" t="s">
        <v>89</v>
      </c>
      <c r="D1526" s="103" t="s">
        <v>420</v>
      </c>
      <c r="E1526" s="103" t="s">
        <v>421</v>
      </c>
      <c r="F1526" s="103" t="s">
        <v>421</v>
      </c>
      <c r="G1526" s="103" t="s">
        <v>623</v>
      </c>
      <c r="H1526" s="103" t="s">
        <v>624</v>
      </c>
      <c r="I1526" s="103" t="s">
        <v>92</v>
      </c>
      <c r="J1526" s="215">
        <v>-33.32</v>
      </c>
      <c r="K1526" s="216" t="s">
        <v>88</v>
      </c>
    </row>
    <row r="1527" spans="1:11" x14ac:dyDescent="0.25">
      <c r="A1527" s="103" t="s">
        <v>830</v>
      </c>
      <c r="B1527" s="103" t="s">
        <v>88</v>
      </c>
      <c r="C1527" s="103" t="s">
        <v>89</v>
      </c>
      <c r="D1527" s="103" t="s">
        <v>420</v>
      </c>
      <c r="E1527" s="103" t="s">
        <v>421</v>
      </c>
      <c r="F1527" s="103" t="s">
        <v>421</v>
      </c>
      <c r="G1527" s="103" t="s">
        <v>623</v>
      </c>
      <c r="H1527" s="103" t="s">
        <v>624</v>
      </c>
      <c r="I1527" s="103" t="s">
        <v>92</v>
      </c>
      <c r="J1527" s="215">
        <v>40.729999999999997</v>
      </c>
      <c r="K1527" s="216" t="s">
        <v>88</v>
      </c>
    </row>
    <row r="1528" spans="1:11" x14ac:dyDescent="0.25">
      <c r="A1528" s="103" t="s">
        <v>828</v>
      </c>
      <c r="B1528" s="103" t="s">
        <v>88</v>
      </c>
      <c r="C1528" s="103" t="s">
        <v>89</v>
      </c>
      <c r="D1528" s="103" t="s">
        <v>420</v>
      </c>
      <c r="E1528" s="103" t="s">
        <v>421</v>
      </c>
      <c r="F1528" s="103" t="s">
        <v>421</v>
      </c>
      <c r="G1528" s="103" t="s">
        <v>623</v>
      </c>
      <c r="H1528" s="103" t="s">
        <v>624</v>
      </c>
      <c r="I1528" s="103" t="s">
        <v>92</v>
      </c>
      <c r="J1528" s="215">
        <v>33.32</v>
      </c>
      <c r="K1528" s="216" t="s">
        <v>88</v>
      </c>
    </row>
    <row r="1529" spans="1:11" x14ac:dyDescent="0.25">
      <c r="A1529" s="103" t="s">
        <v>829</v>
      </c>
      <c r="B1529" s="103" t="s">
        <v>88</v>
      </c>
      <c r="C1529" s="103" t="s">
        <v>89</v>
      </c>
      <c r="D1529" s="103" t="s">
        <v>420</v>
      </c>
      <c r="E1529" s="103" t="s">
        <v>421</v>
      </c>
      <c r="F1529" s="103" t="s">
        <v>421</v>
      </c>
      <c r="G1529" s="103" t="s">
        <v>623</v>
      </c>
      <c r="H1529" s="103" t="s">
        <v>624</v>
      </c>
      <c r="I1529" s="103" t="s">
        <v>92</v>
      </c>
      <c r="J1529" s="215">
        <v>18.510000000000002</v>
      </c>
      <c r="K1529" s="216" t="s">
        <v>88</v>
      </c>
    </row>
    <row r="1530" spans="1:11" x14ac:dyDescent="0.25">
      <c r="A1530" s="103" t="s">
        <v>827</v>
      </c>
      <c r="B1530" s="103" t="s">
        <v>88</v>
      </c>
      <c r="C1530" s="103" t="s">
        <v>89</v>
      </c>
      <c r="D1530" s="103" t="s">
        <v>420</v>
      </c>
      <c r="E1530" s="111"/>
      <c r="F1530" s="103" t="s">
        <v>421</v>
      </c>
      <c r="G1530" s="103" t="s">
        <v>621</v>
      </c>
      <c r="H1530" s="103" t="s">
        <v>622</v>
      </c>
      <c r="I1530" s="103" t="s">
        <v>92</v>
      </c>
      <c r="J1530" s="215">
        <v>-63.84</v>
      </c>
      <c r="K1530" s="216" t="s">
        <v>88</v>
      </c>
    </row>
    <row r="1531" spans="1:11" x14ac:dyDescent="0.25">
      <c r="A1531" s="103" t="s">
        <v>830</v>
      </c>
      <c r="B1531" s="103" t="s">
        <v>88</v>
      </c>
      <c r="C1531" s="103" t="s">
        <v>89</v>
      </c>
      <c r="D1531" s="103" t="s">
        <v>420</v>
      </c>
      <c r="E1531" s="111"/>
      <c r="F1531" s="103" t="s">
        <v>421</v>
      </c>
      <c r="G1531" s="103" t="s">
        <v>621</v>
      </c>
      <c r="H1531" s="103" t="s">
        <v>622</v>
      </c>
      <c r="I1531" s="103" t="s">
        <v>92</v>
      </c>
      <c r="J1531" s="215">
        <v>453.11</v>
      </c>
      <c r="K1531" s="216" t="s">
        <v>88</v>
      </c>
    </row>
    <row r="1532" spans="1:11" x14ac:dyDescent="0.25">
      <c r="A1532" s="103" t="s">
        <v>828</v>
      </c>
      <c r="B1532" s="103" t="s">
        <v>88</v>
      </c>
      <c r="C1532" s="103" t="s">
        <v>89</v>
      </c>
      <c r="D1532" s="103" t="s">
        <v>420</v>
      </c>
      <c r="E1532" s="111"/>
      <c r="F1532" s="103" t="s">
        <v>421</v>
      </c>
      <c r="G1532" s="103" t="s">
        <v>621</v>
      </c>
      <c r="H1532" s="103" t="s">
        <v>622</v>
      </c>
      <c r="I1532" s="103" t="s">
        <v>92</v>
      </c>
      <c r="J1532" s="215">
        <v>63.84</v>
      </c>
      <c r="K1532" s="216" t="s">
        <v>88</v>
      </c>
    </row>
    <row r="1533" spans="1:11" x14ac:dyDescent="0.25">
      <c r="A1533" s="103" t="s">
        <v>829</v>
      </c>
      <c r="B1533" s="103" t="s">
        <v>88</v>
      </c>
      <c r="C1533" s="103" t="s">
        <v>89</v>
      </c>
      <c r="D1533" s="103" t="s">
        <v>420</v>
      </c>
      <c r="E1533" s="111"/>
      <c r="F1533" s="103" t="s">
        <v>421</v>
      </c>
      <c r="G1533" s="103" t="s">
        <v>621</v>
      </c>
      <c r="H1533" s="103" t="s">
        <v>622</v>
      </c>
      <c r="I1533" s="103" t="s">
        <v>92</v>
      </c>
      <c r="J1533" s="215">
        <v>-23.7</v>
      </c>
      <c r="K1533" s="216" t="s">
        <v>88</v>
      </c>
    </row>
    <row r="1534" spans="1:11" x14ac:dyDescent="0.25">
      <c r="A1534" s="103" t="s">
        <v>825</v>
      </c>
      <c r="B1534" s="103" t="s">
        <v>88</v>
      </c>
      <c r="C1534" s="103" t="s">
        <v>89</v>
      </c>
      <c r="D1534" s="103" t="s">
        <v>420</v>
      </c>
      <c r="E1534" s="111"/>
      <c r="F1534" s="103" t="s">
        <v>421</v>
      </c>
      <c r="G1534" s="103" t="s">
        <v>621</v>
      </c>
      <c r="H1534" s="103" t="s">
        <v>622</v>
      </c>
      <c r="I1534" s="103" t="s">
        <v>92</v>
      </c>
      <c r="J1534" s="215">
        <v>23.7</v>
      </c>
      <c r="K1534" s="216" t="s">
        <v>88</v>
      </c>
    </row>
    <row r="1535" spans="1:11" x14ac:dyDescent="0.25">
      <c r="A1535" s="103" t="s">
        <v>827</v>
      </c>
      <c r="B1535" s="103" t="s">
        <v>88</v>
      </c>
      <c r="C1535" s="103" t="s">
        <v>89</v>
      </c>
      <c r="D1535" s="103" t="s">
        <v>420</v>
      </c>
      <c r="E1535" s="103" t="s">
        <v>421</v>
      </c>
      <c r="F1535" s="103" t="s">
        <v>421</v>
      </c>
      <c r="G1535" s="103" t="s">
        <v>118</v>
      </c>
      <c r="H1535" s="103" t="s">
        <v>323</v>
      </c>
      <c r="I1535" s="103" t="s">
        <v>92</v>
      </c>
      <c r="J1535" s="215">
        <v>7818.64</v>
      </c>
      <c r="K1535" s="216" t="s">
        <v>88</v>
      </c>
    </row>
    <row r="1536" spans="1:11" x14ac:dyDescent="0.25">
      <c r="A1536" s="103" t="s">
        <v>827</v>
      </c>
      <c r="B1536" s="103" t="s">
        <v>88</v>
      </c>
      <c r="C1536" s="103" t="s">
        <v>89</v>
      </c>
      <c r="D1536" s="103" t="s">
        <v>420</v>
      </c>
      <c r="E1536" s="111"/>
      <c r="F1536" s="103" t="s">
        <v>421</v>
      </c>
      <c r="G1536" s="103" t="s">
        <v>118</v>
      </c>
      <c r="H1536" s="103" t="s">
        <v>323</v>
      </c>
      <c r="I1536" s="103" t="s">
        <v>92</v>
      </c>
      <c r="J1536" s="215">
        <v>127.68</v>
      </c>
      <c r="K1536" s="216" t="s">
        <v>88</v>
      </c>
    </row>
    <row r="1537" spans="1:11" x14ac:dyDescent="0.25">
      <c r="A1537" s="103" t="s">
        <v>830</v>
      </c>
      <c r="B1537" s="103" t="s">
        <v>88</v>
      </c>
      <c r="C1537" s="103" t="s">
        <v>89</v>
      </c>
      <c r="D1537" s="103" t="s">
        <v>420</v>
      </c>
      <c r="E1537" s="103" t="s">
        <v>421</v>
      </c>
      <c r="F1537" s="103" t="s">
        <v>421</v>
      </c>
      <c r="G1537" s="103" t="s">
        <v>118</v>
      </c>
      <c r="H1537" s="103" t="s">
        <v>323</v>
      </c>
      <c r="I1537" s="103" t="s">
        <v>92</v>
      </c>
      <c r="J1537" s="215">
        <v>6552.93</v>
      </c>
      <c r="K1537" s="216" t="s">
        <v>88</v>
      </c>
    </row>
    <row r="1538" spans="1:11" x14ac:dyDescent="0.25">
      <c r="A1538" s="103" t="s">
        <v>830</v>
      </c>
      <c r="B1538" s="103" t="s">
        <v>88</v>
      </c>
      <c r="C1538" s="103" t="s">
        <v>89</v>
      </c>
      <c r="D1538" s="103" t="s">
        <v>420</v>
      </c>
      <c r="E1538" s="111"/>
      <c r="F1538" s="103" t="s">
        <v>421</v>
      </c>
      <c r="G1538" s="103" t="s">
        <v>118</v>
      </c>
      <c r="H1538" s="103" t="s">
        <v>323</v>
      </c>
      <c r="I1538" s="103" t="s">
        <v>92</v>
      </c>
      <c r="J1538" s="215">
        <v>-906.22</v>
      </c>
      <c r="K1538" s="216" t="s">
        <v>88</v>
      </c>
    </row>
    <row r="1539" spans="1:11" x14ac:dyDescent="0.25">
      <c r="A1539" s="103" t="s">
        <v>828</v>
      </c>
      <c r="B1539" s="103" t="s">
        <v>88</v>
      </c>
      <c r="C1539" s="103" t="s">
        <v>89</v>
      </c>
      <c r="D1539" s="103" t="s">
        <v>420</v>
      </c>
      <c r="E1539" s="103" t="s">
        <v>421</v>
      </c>
      <c r="F1539" s="103" t="s">
        <v>421</v>
      </c>
      <c r="G1539" s="103" t="s">
        <v>118</v>
      </c>
      <c r="H1539" s="103" t="s">
        <v>323</v>
      </c>
      <c r="I1539" s="103" t="s">
        <v>92</v>
      </c>
      <c r="J1539" s="215">
        <v>3629.41</v>
      </c>
      <c r="K1539" s="216" t="s">
        <v>88</v>
      </c>
    </row>
    <row r="1540" spans="1:11" x14ac:dyDescent="0.25">
      <c r="A1540" s="103" t="s">
        <v>828</v>
      </c>
      <c r="B1540" s="103" t="s">
        <v>88</v>
      </c>
      <c r="C1540" s="103" t="s">
        <v>89</v>
      </c>
      <c r="D1540" s="103" t="s">
        <v>420</v>
      </c>
      <c r="E1540" s="111"/>
      <c r="F1540" s="103" t="s">
        <v>421</v>
      </c>
      <c r="G1540" s="103" t="s">
        <v>118</v>
      </c>
      <c r="H1540" s="103" t="s">
        <v>323</v>
      </c>
      <c r="I1540" s="103" t="s">
        <v>92</v>
      </c>
      <c r="J1540" s="215">
        <v>-127.68</v>
      </c>
      <c r="K1540" s="216" t="s">
        <v>88</v>
      </c>
    </row>
    <row r="1541" spans="1:11" x14ac:dyDescent="0.25">
      <c r="A1541" s="103" t="s">
        <v>829</v>
      </c>
      <c r="B1541" s="103" t="s">
        <v>88</v>
      </c>
      <c r="C1541" s="103" t="s">
        <v>89</v>
      </c>
      <c r="D1541" s="103" t="s">
        <v>420</v>
      </c>
      <c r="E1541" s="103" t="s">
        <v>421</v>
      </c>
      <c r="F1541" s="103" t="s">
        <v>421</v>
      </c>
      <c r="G1541" s="103" t="s">
        <v>118</v>
      </c>
      <c r="H1541" s="103" t="s">
        <v>323</v>
      </c>
      <c r="I1541" s="103" t="s">
        <v>92</v>
      </c>
      <c r="J1541" s="215">
        <v>-2027.87</v>
      </c>
      <c r="K1541" s="216" t="s">
        <v>88</v>
      </c>
    </row>
    <row r="1542" spans="1:11" x14ac:dyDescent="0.25">
      <c r="A1542" s="103" t="s">
        <v>829</v>
      </c>
      <c r="B1542" s="103" t="s">
        <v>88</v>
      </c>
      <c r="C1542" s="103" t="s">
        <v>89</v>
      </c>
      <c r="D1542" s="103" t="s">
        <v>420</v>
      </c>
      <c r="E1542" s="111"/>
      <c r="F1542" s="103" t="s">
        <v>421</v>
      </c>
      <c r="G1542" s="103" t="s">
        <v>118</v>
      </c>
      <c r="H1542" s="103" t="s">
        <v>323</v>
      </c>
      <c r="I1542" s="103" t="s">
        <v>92</v>
      </c>
      <c r="J1542" s="215">
        <v>47.39</v>
      </c>
      <c r="K1542" s="216" t="s">
        <v>88</v>
      </c>
    </row>
    <row r="1543" spans="1:11" x14ac:dyDescent="0.25">
      <c r="A1543" s="103" t="s">
        <v>825</v>
      </c>
      <c r="B1543" s="103" t="s">
        <v>88</v>
      </c>
      <c r="C1543" s="103" t="s">
        <v>89</v>
      </c>
      <c r="D1543" s="103" t="s">
        <v>420</v>
      </c>
      <c r="E1543" s="103" t="s">
        <v>421</v>
      </c>
      <c r="F1543" s="103" t="s">
        <v>421</v>
      </c>
      <c r="G1543" s="103" t="s">
        <v>118</v>
      </c>
      <c r="H1543" s="103" t="s">
        <v>323</v>
      </c>
      <c r="I1543" s="103" t="s">
        <v>92</v>
      </c>
      <c r="J1543" s="215">
        <v>-13318.13</v>
      </c>
      <c r="K1543" s="216" t="s">
        <v>88</v>
      </c>
    </row>
    <row r="1544" spans="1:11" x14ac:dyDescent="0.25">
      <c r="A1544" s="103" t="s">
        <v>825</v>
      </c>
      <c r="B1544" s="103" t="s">
        <v>88</v>
      </c>
      <c r="C1544" s="103" t="s">
        <v>89</v>
      </c>
      <c r="D1544" s="103" t="s">
        <v>420</v>
      </c>
      <c r="E1544" s="111"/>
      <c r="F1544" s="103" t="s">
        <v>421</v>
      </c>
      <c r="G1544" s="103" t="s">
        <v>118</v>
      </c>
      <c r="H1544" s="103" t="s">
        <v>323</v>
      </c>
      <c r="I1544" s="103" t="s">
        <v>92</v>
      </c>
      <c r="J1544" s="215">
        <v>-47.39</v>
      </c>
      <c r="K1544" s="216" t="s">
        <v>88</v>
      </c>
    </row>
    <row r="1545" spans="1:11" x14ac:dyDescent="0.25">
      <c r="A1545" s="103" t="s">
        <v>826</v>
      </c>
      <c r="B1545" s="103" t="s">
        <v>88</v>
      </c>
      <c r="C1545" s="103" t="s">
        <v>89</v>
      </c>
      <c r="D1545" s="103" t="s">
        <v>420</v>
      </c>
      <c r="E1545" s="103" t="s">
        <v>421</v>
      </c>
      <c r="F1545" s="103" t="s">
        <v>421</v>
      </c>
      <c r="G1545" s="103" t="s">
        <v>118</v>
      </c>
      <c r="H1545" s="103" t="s">
        <v>323</v>
      </c>
      <c r="I1545" s="103" t="s">
        <v>92</v>
      </c>
      <c r="J1545" s="215">
        <v>-2222.31</v>
      </c>
      <c r="K1545" s="216" t="s">
        <v>88</v>
      </c>
    </row>
    <row r="1546" spans="1:11" x14ac:dyDescent="0.25">
      <c r="A1546" s="103" t="s">
        <v>827</v>
      </c>
      <c r="B1546" s="103" t="s">
        <v>88</v>
      </c>
      <c r="C1546" s="103" t="s">
        <v>89</v>
      </c>
      <c r="D1546" s="103" t="s">
        <v>420</v>
      </c>
      <c r="E1546" s="103" t="s">
        <v>421</v>
      </c>
      <c r="F1546" s="103" t="s">
        <v>421</v>
      </c>
      <c r="G1546" s="103" t="s">
        <v>164</v>
      </c>
      <c r="H1546" s="103" t="s">
        <v>324</v>
      </c>
      <c r="I1546" s="103" t="s">
        <v>92</v>
      </c>
      <c r="J1546" s="215">
        <v>95.89</v>
      </c>
      <c r="K1546" s="216" t="s">
        <v>88</v>
      </c>
    </row>
    <row r="1547" spans="1:11" x14ac:dyDescent="0.25">
      <c r="A1547" s="103" t="s">
        <v>829</v>
      </c>
      <c r="B1547" s="103" t="s">
        <v>88</v>
      </c>
      <c r="C1547" s="103" t="s">
        <v>89</v>
      </c>
      <c r="D1547" s="103" t="s">
        <v>420</v>
      </c>
      <c r="E1547" s="103" t="s">
        <v>421</v>
      </c>
      <c r="F1547" s="103" t="s">
        <v>421</v>
      </c>
      <c r="G1547" s="103" t="s">
        <v>164</v>
      </c>
      <c r="H1547" s="103" t="s">
        <v>324</v>
      </c>
      <c r="I1547" s="103" t="s">
        <v>92</v>
      </c>
      <c r="J1547" s="215">
        <v>-1729.51</v>
      </c>
      <c r="K1547" s="216" t="s">
        <v>88</v>
      </c>
    </row>
    <row r="1548" spans="1:11" x14ac:dyDescent="0.25">
      <c r="A1548" s="103" t="s">
        <v>825</v>
      </c>
      <c r="B1548" s="103" t="s">
        <v>88</v>
      </c>
      <c r="C1548" s="103" t="s">
        <v>89</v>
      </c>
      <c r="D1548" s="103" t="s">
        <v>420</v>
      </c>
      <c r="E1548" s="103" t="s">
        <v>421</v>
      </c>
      <c r="F1548" s="103" t="s">
        <v>421</v>
      </c>
      <c r="G1548" s="103" t="s">
        <v>164</v>
      </c>
      <c r="H1548" s="103" t="s">
        <v>324</v>
      </c>
      <c r="I1548" s="103" t="s">
        <v>92</v>
      </c>
      <c r="J1548" s="215">
        <v>1729.51</v>
      </c>
      <c r="K1548" s="216" t="s">
        <v>88</v>
      </c>
    </row>
    <row r="1549" spans="1:11" x14ac:dyDescent="0.25">
      <c r="A1549" s="103" t="s">
        <v>826</v>
      </c>
      <c r="B1549" s="103" t="s">
        <v>88</v>
      </c>
      <c r="C1549" s="103" t="s">
        <v>89</v>
      </c>
      <c r="D1549" s="103" t="s">
        <v>420</v>
      </c>
      <c r="E1549" s="103" t="s">
        <v>421</v>
      </c>
      <c r="F1549" s="103" t="s">
        <v>421</v>
      </c>
      <c r="G1549" s="103" t="s">
        <v>164</v>
      </c>
      <c r="H1549" s="103" t="s">
        <v>324</v>
      </c>
      <c r="I1549" s="103" t="s">
        <v>92</v>
      </c>
      <c r="J1549" s="215">
        <v>-95.89</v>
      </c>
      <c r="K1549" s="216" t="s">
        <v>88</v>
      </c>
    </row>
    <row r="1550" spans="1:11" x14ac:dyDescent="0.25">
      <c r="A1550" s="103" t="s">
        <v>827</v>
      </c>
      <c r="B1550" s="103" t="s">
        <v>88</v>
      </c>
      <c r="C1550" s="103" t="s">
        <v>89</v>
      </c>
      <c r="D1550" s="103" t="s">
        <v>420</v>
      </c>
      <c r="E1550" s="103" t="s">
        <v>421</v>
      </c>
      <c r="F1550" s="103" t="s">
        <v>421</v>
      </c>
      <c r="G1550" s="103" t="s">
        <v>182</v>
      </c>
      <c r="H1550" s="103" t="s">
        <v>325</v>
      </c>
      <c r="I1550" s="103" t="s">
        <v>92</v>
      </c>
      <c r="J1550" s="215">
        <v>346.41</v>
      </c>
      <c r="K1550" s="216" t="s">
        <v>88</v>
      </c>
    </row>
    <row r="1551" spans="1:11" x14ac:dyDescent="0.25">
      <c r="A1551" s="103" t="s">
        <v>829</v>
      </c>
      <c r="B1551" s="103" t="s">
        <v>88</v>
      </c>
      <c r="C1551" s="103" t="s">
        <v>89</v>
      </c>
      <c r="D1551" s="103" t="s">
        <v>420</v>
      </c>
      <c r="E1551" s="103" t="s">
        <v>421</v>
      </c>
      <c r="F1551" s="103" t="s">
        <v>421</v>
      </c>
      <c r="G1551" s="103" t="s">
        <v>182</v>
      </c>
      <c r="H1551" s="103" t="s">
        <v>325</v>
      </c>
      <c r="I1551" s="103" t="s">
        <v>92</v>
      </c>
      <c r="J1551" s="215">
        <v>-1005.52</v>
      </c>
      <c r="K1551" s="216" t="s">
        <v>88</v>
      </c>
    </row>
    <row r="1552" spans="1:11" x14ac:dyDescent="0.25">
      <c r="A1552" s="103" t="s">
        <v>825</v>
      </c>
      <c r="B1552" s="103" t="s">
        <v>88</v>
      </c>
      <c r="C1552" s="103" t="s">
        <v>89</v>
      </c>
      <c r="D1552" s="103" t="s">
        <v>420</v>
      </c>
      <c r="E1552" s="103" t="s">
        <v>421</v>
      </c>
      <c r="F1552" s="103" t="s">
        <v>421</v>
      </c>
      <c r="G1552" s="103" t="s">
        <v>182</v>
      </c>
      <c r="H1552" s="103" t="s">
        <v>325</v>
      </c>
      <c r="I1552" s="103" t="s">
        <v>92</v>
      </c>
      <c r="J1552" s="215">
        <v>1005.52</v>
      </c>
      <c r="K1552" s="216" t="s">
        <v>88</v>
      </c>
    </row>
    <row r="1553" spans="1:11" x14ac:dyDescent="0.25">
      <c r="A1553" s="103" t="s">
        <v>826</v>
      </c>
      <c r="B1553" s="103" t="s">
        <v>88</v>
      </c>
      <c r="C1553" s="103" t="s">
        <v>89</v>
      </c>
      <c r="D1553" s="103" t="s">
        <v>420</v>
      </c>
      <c r="E1553" s="103" t="s">
        <v>421</v>
      </c>
      <c r="F1553" s="103" t="s">
        <v>421</v>
      </c>
      <c r="G1553" s="103" t="s">
        <v>182</v>
      </c>
      <c r="H1553" s="103" t="s">
        <v>325</v>
      </c>
      <c r="I1553" s="103" t="s">
        <v>92</v>
      </c>
      <c r="J1553" s="215">
        <v>-346.41</v>
      </c>
      <c r="K1553" s="216" t="s">
        <v>88</v>
      </c>
    </row>
    <row r="1554" spans="1:11" x14ac:dyDescent="0.25">
      <c r="A1554" s="103" t="s">
        <v>829</v>
      </c>
      <c r="B1554" s="103" t="s">
        <v>88</v>
      </c>
      <c r="C1554" s="103" t="s">
        <v>89</v>
      </c>
      <c r="D1554" s="103" t="s">
        <v>420</v>
      </c>
      <c r="E1554" s="103" t="s">
        <v>421</v>
      </c>
      <c r="F1554" s="103" t="s">
        <v>421</v>
      </c>
      <c r="G1554" s="103" t="s">
        <v>175</v>
      </c>
      <c r="H1554" s="103" t="s">
        <v>326</v>
      </c>
      <c r="I1554" s="103" t="s">
        <v>92</v>
      </c>
      <c r="J1554" s="215">
        <v>-552.5</v>
      </c>
      <c r="K1554" s="216" t="s">
        <v>88</v>
      </c>
    </row>
    <row r="1555" spans="1:11" x14ac:dyDescent="0.25">
      <c r="A1555" s="103" t="s">
        <v>825</v>
      </c>
      <c r="B1555" s="103" t="s">
        <v>88</v>
      </c>
      <c r="C1555" s="103" t="s">
        <v>89</v>
      </c>
      <c r="D1555" s="103" t="s">
        <v>420</v>
      </c>
      <c r="E1555" s="103" t="s">
        <v>421</v>
      </c>
      <c r="F1555" s="103" t="s">
        <v>421</v>
      </c>
      <c r="G1555" s="103" t="s">
        <v>175</v>
      </c>
      <c r="H1555" s="103" t="s">
        <v>326</v>
      </c>
      <c r="I1555" s="103" t="s">
        <v>92</v>
      </c>
      <c r="J1555" s="215">
        <v>552.5</v>
      </c>
      <c r="K1555" s="216" t="s">
        <v>88</v>
      </c>
    </row>
    <row r="1556" spans="1:11" x14ac:dyDescent="0.25">
      <c r="A1556" s="103" t="s">
        <v>827</v>
      </c>
      <c r="B1556" s="103" t="s">
        <v>88</v>
      </c>
      <c r="C1556" s="103" t="s">
        <v>89</v>
      </c>
      <c r="D1556" s="103" t="s">
        <v>420</v>
      </c>
      <c r="E1556" s="103" t="s">
        <v>421</v>
      </c>
      <c r="F1556" s="103" t="s">
        <v>421</v>
      </c>
      <c r="G1556" s="103" t="s">
        <v>163</v>
      </c>
      <c r="H1556" s="103" t="s">
        <v>327</v>
      </c>
      <c r="I1556" s="103" t="s">
        <v>92</v>
      </c>
      <c r="J1556" s="215">
        <v>-24.32</v>
      </c>
      <c r="K1556" s="216" t="s">
        <v>88</v>
      </c>
    </row>
    <row r="1557" spans="1:11" x14ac:dyDescent="0.25">
      <c r="A1557" s="103" t="s">
        <v>830</v>
      </c>
      <c r="B1557" s="103" t="s">
        <v>88</v>
      </c>
      <c r="C1557" s="103" t="s">
        <v>89</v>
      </c>
      <c r="D1557" s="103" t="s">
        <v>420</v>
      </c>
      <c r="E1557" s="103" t="s">
        <v>421</v>
      </c>
      <c r="F1557" s="103" t="s">
        <v>421</v>
      </c>
      <c r="G1557" s="103" t="s">
        <v>163</v>
      </c>
      <c r="H1557" s="103" t="s">
        <v>327</v>
      </c>
      <c r="I1557" s="103" t="s">
        <v>92</v>
      </c>
      <c r="J1557" s="215">
        <v>532.13</v>
      </c>
      <c r="K1557" s="216" t="s">
        <v>88</v>
      </c>
    </row>
    <row r="1558" spans="1:11" x14ac:dyDescent="0.25">
      <c r="A1558" s="103" t="s">
        <v>828</v>
      </c>
      <c r="B1558" s="103" t="s">
        <v>88</v>
      </c>
      <c r="C1558" s="103" t="s">
        <v>89</v>
      </c>
      <c r="D1558" s="103" t="s">
        <v>420</v>
      </c>
      <c r="E1558" s="103" t="s">
        <v>421</v>
      </c>
      <c r="F1558" s="103" t="s">
        <v>421</v>
      </c>
      <c r="G1558" s="103" t="s">
        <v>163</v>
      </c>
      <c r="H1558" s="103" t="s">
        <v>327</v>
      </c>
      <c r="I1558" s="103" t="s">
        <v>92</v>
      </c>
      <c r="J1558" s="215">
        <v>-497.5</v>
      </c>
      <c r="K1558" s="216" t="s">
        <v>88</v>
      </c>
    </row>
    <row r="1559" spans="1:11" x14ac:dyDescent="0.25">
      <c r="A1559" s="103" t="s">
        <v>829</v>
      </c>
      <c r="B1559" s="103" t="s">
        <v>88</v>
      </c>
      <c r="C1559" s="103" t="s">
        <v>89</v>
      </c>
      <c r="D1559" s="103" t="s">
        <v>420</v>
      </c>
      <c r="E1559" s="103" t="s">
        <v>421</v>
      </c>
      <c r="F1559" s="103" t="s">
        <v>421</v>
      </c>
      <c r="G1559" s="103" t="s">
        <v>163</v>
      </c>
      <c r="H1559" s="103" t="s">
        <v>327</v>
      </c>
      <c r="I1559" s="103" t="s">
        <v>92</v>
      </c>
      <c r="J1559" s="215">
        <v>-1068.3599999999999</v>
      </c>
      <c r="K1559" s="216" t="s">
        <v>88</v>
      </c>
    </row>
    <row r="1560" spans="1:11" x14ac:dyDescent="0.25">
      <c r="A1560" s="103" t="s">
        <v>825</v>
      </c>
      <c r="B1560" s="103" t="s">
        <v>88</v>
      </c>
      <c r="C1560" s="103" t="s">
        <v>89</v>
      </c>
      <c r="D1560" s="103" t="s">
        <v>420</v>
      </c>
      <c r="E1560" s="103" t="s">
        <v>421</v>
      </c>
      <c r="F1560" s="103" t="s">
        <v>421</v>
      </c>
      <c r="G1560" s="103" t="s">
        <v>163</v>
      </c>
      <c r="H1560" s="103" t="s">
        <v>327</v>
      </c>
      <c r="I1560" s="103" t="s">
        <v>92</v>
      </c>
      <c r="J1560" s="215">
        <v>522.98</v>
      </c>
      <c r="K1560" s="216" t="s">
        <v>88</v>
      </c>
    </row>
    <row r="1561" spans="1:11" x14ac:dyDescent="0.25">
      <c r="A1561" s="103" t="s">
        <v>826</v>
      </c>
      <c r="B1561" s="103" t="s">
        <v>88</v>
      </c>
      <c r="C1561" s="103" t="s">
        <v>89</v>
      </c>
      <c r="D1561" s="103" t="s">
        <v>420</v>
      </c>
      <c r="E1561" s="103" t="s">
        <v>421</v>
      </c>
      <c r="F1561" s="103" t="s">
        <v>421</v>
      </c>
      <c r="G1561" s="103" t="s">
        <v>163</v>
      </c>
      <c r="H1561" s="103" t="s">
        <v>327</v>
      </c>
      <c r="I1561" s="103" t="s">
        <v>92</v>
      </c>
      <c r="J1561" s="215">
        <v>214.55</v>
      </c>
      <c r="K1561" s="216" t="s">
        <v>88</v>
      </c>
    </row>
    <row r="1562" spans="1:11" x14ac:dyDescent="0.25">
      <c r="A1562" s="103" t="s">
        <v>829</v>
      </c>
      <c r="B1562" s="103" t="s">
        <v>88</v>
      </c>
      <c r="C1562" s="103" t="s">
        <v>89</v>
      </c>
      <c r="D1562" s="103" t="s">
        <v>420</v>
      </c>
      <c r="E1562" s="103" t="s">
        <v>421</v>
      </c>
      <c r="F1562" s="103" t="s">
        <v>421</v>
      </c>
      <c r="G1562" s="103" t="s">
        <v>183</v>
      </c>
      <c r="H1562" s="103" t="s">
        <v>328</v>
      </c>
      <c r="I1562" s="103" t="s">
        <v>92</v>
      </c>
      <c r="J1562" s="215">
        <v>-1500.06</v>
      </c>
      <c r="K1562" s="216" t="s">
        <v>88</v>
      </c>
    </row>
    <row r="1563" spans="1:11" x14ac:dyDescent="0.25">
      <c r="A1563" s="103" t="s">
        <v>825</v>
      </c>
      <c r="B1563" s="103" t="s">
        <v>88</v>
      </c>
      <c r="C1563" s="103" t="s">
        <v>89</v>
      </c>
      <c r="D1563" s="103" t="s">
        <v>420</v>
      </c>
      <c r="E1563" s="103" t="s">
        <v>421</v>
      </c>
      <c r="F1563" s="103" t="s">
        <v>421</v>
      </c>
      <c r="G1563" s="103" t="s">
        <v>183</v>
      </c>
      <c r="H1563" s="103" t="s">
        <v>328</v>
      </c>
      <c r="I1563" s="103" t="s">
        <v>92</v>
      </c>
      <c r="J1563" s="215">
        <v>1500.06</v>
      </c>
      <c r="K1563" s="216" t="s">
        <v>88</v>
      </c>
    </row>
    <row r="1564" spans="1:11" x14ac:dyDescent="0.25">
      <c r="A1564" s="103" t="s">
        <v>829</v>
      </c>
      <c r="B1564" s="103" t="s">
        <v>88</v>
      </c>
      <c r="C1564" s="103" t="s">
        <v>89</v>
      </c>
      <c r="D1564" s="103" t="s">
        <v>420</v>
      </c>
      <c r="E1564" s="103" t="s">
        <v>421</v>
      </c>
      <c r="F1564" s="103" t="s">
        <v>421</v>
      </c>
      <c r="G1564" s="103" t="s">
        <v>189</v>
      </c>
      <c r="H1564" s="103" t="s">
        <v>329</v>
      </c>
      <c r="I1564" s="103" t="s">
        <v>92</v>
      </c>
      <c r="J1564" s="215">
        <v>-1457.81</v>
      </c>
      <c r="K1564" s="216" t="s">
        <v>88</v>
      </c>
    </row>
    <row r="1565" spans="1:11" x14ac:dyDescent="0.25">
      <c r="A1565" s="103" t="s">
        <v>825</v>
      </c>
      <c r="B1565" s="103" t="s">
        <v>88</v>
      </c>
      <c r="C1565" s="103" t="s">
        <v>89</v>
      </c>
      <c r="D1565" s="103" t="s">
        <v>420</v>
      </c>
      <c r="E1565" s="103" t="s">
        <v>421</v>
      </c>
      <c r="F1565" s="103" t="s">
        <v>421</v>
      </c>
      <c r="G1565" s="103" t="s">
        <v>189</v>
      </c>
      <c r="H1565" s="103" t="s">
        <v>329</v>
      </c>
      <c r="I1565" s="103" t="s">
        <v>92</v>
      </c>
      <c r="J1565" s="215">
        <v>1457.81</v>
      </c>
      <c r="K1565" s="216" t="s">
        <v>88</v>
      </c>
    </row>
    <row r="1566" spans="1:11" x14ac:dyDescent="0.25">
      <c r="A1566" s="103" t="s">
        <v>829</v>
      </c>
      <c r="B1566" s="103" t="s">
        <v>88</v>
      </c>
      <c r="C1566" s="103" t="s">
        <v>89</v>
      </c>
      <c r="D1566" s="103" t="s">
        <v>420</v>
      </c>
      <c r="E1566" s="103" t="s">
        <v>421</v>
      </c>
      <c r="F1566" s="103" t="s">
        <v>421</v>
      </c>
      <c r="G1566" s="103" t="s">
        <v>188</v>
      </c>
      <c r="H1566" s="103" t="s">
        <v>330</v>
      </c>
      <c r="I1566" s="103" t="s">
        <v>92</v>
      </c>
      <c r="J1566" s="215">
        <v>-1070.3499999999999</v>
      </c>
      <c r="K1566" s="216" t="s">
        <v>88</v>
      </c>
    </row>
    <row r="1567" spans="1:11" x14ac:dyDescent="0.25">
      <c r="A1567" s="103" t="s">
        <v>825</v>
      </c>
      <c r="B1567" s="103" t="s">
        <v>88</v>
      </c>
      <c r="C1567" s="103" t="s">
        <v>89</v>
      </c>
      <c r="D1567" s="103" t="s">
        <v>420</v>
      </c>
      <c r="E1567" s="103" t="s">
        <v>421</v>
      </c>
      <c r="F1567" s="103" t="s">
        <v>421</v>
      </c>
      <c r="G1567" s="103" t="s">
        <v>188</v>
      </c>
      <c r="H1567" s="103" t="s">
        <v>330</v>
      </c>
      <c r="I1567" s="103" t="s">
        <v>92</v>
      </c>
      <c r="J1567" s="215">
        <v>1070.3499999999999</v>
      </c>
      <c r="K1567" s="216" t="s">
        <v>88</v>
      </c>
    </row>
    <row r="1568" spans="1:11" x14ac:dyDescent="0.25">
      <c r="A1568" s="103" t="s">
        <v>830</v>
      </c>
      <c r="B1568" s="103" t="s">
        <v>88</v>
      </c>
      <c r="C1568" s="103" t="s">
        <v>89</v>
      </c>
      <c r="D1568" s="103" t="s">
        <v>420</v>
      </c>
      <c r="E1568" s="103" t="s">
        <v>421</v>
      </c>
      <c r="F1568" s="103" t="s">
        <v>421</v>
      </c>
      <c r="G1568" s="103" t="s">
        <v>112</v>
      </c>
      <c r="H1568" s="103" t="s">
        <v>334</v>
      </c>
      <c r="I1568" s="103" t="s">
        <v>92</v>
      </c>
      <c r="J1568" s="215">
        <v>535.62</v>
      </c>
      <c r="K1568" s="216" t="s">
        <v>88</v>
      </c>
    </row>
    <row r="1569" spans="1:11" x14ac:dyDescent="0.25">
      <c r="A1569" s="103" t="s">
        <v>830</v>
      </c>
      <c r="B1569" s="103" t="s">
        <v>88</v>
      </c>
      <c r="C1569" s="103" t="s">
        <v>89</v>
      </c>
      <c r="D1569" s="103" t="s">
        <v>420</v>
      </c>
      <c r="E1569" s="111"/>
      <c r="F1569" s="103" t="s">
        <v>421</v>
      </c>
      <c r="G1569" s="103" t="s">
        <v>112</v>
      </c>
      <c r="H1569" s="103" t="s">
        <v>334</v>
      </c>
      <c r="I1569" s="103" t="s">
        <v>92</v>
      </c>
      <c r="J1569" s="215">
        <v>-267.8</v>
      </c>
      <c r="K1569" s="216" t="s">
        <v>88</v>
      </c>
    </row>
    <row r="1570" spans="1:11" x14ac:dyDescent="0.25">
      <c r="A1570" s="103" t="s">
        <v>829</v>
      </c>
      <c r="B1570" s="103" t="s">
        <v>88</v>
      </c>
      <c r="C1570" s="103" t="s">
        <v>89</v>
      </c>
      <c r="D1570" s="103" t="s">
        <v>420</v>
      </c>
      <c r="E1570" s="103" t="s">
        <v>421</v>
      </c>
      <c r="F1570" s="103" t="s">
        <v>421</v>
      </c>
      <c r="G1570" s="103" t="s">
        <v>112</v>
      </c>
      <c r="H1570" s="103" t="s">
        <v>334</v>
      </c>
      <c r="I1570" s="103" t="s">
        <v>92</v>
      </c>
      <c r="J1570" s="215">
        <v>382.6</v>
      </c>
      <c r="K1570" s="216" t="s">
        <v>88</v>
      </c>
    </row>
    <row r="1571" spans="1:11" x14ac:dyDescent="0.25">
      <c r="A1571" s="103" t="s">
        <v>829</v>
      </c>
      <c r="B1571" s="103" t="s">
        <v>88</v>
      </c>
      <c r="C1571" s="103" t="s">
        <v>89</v>
      </c>
      <c r="D1571" s="103" t="s">
        <v>420</v>
      </c>
      <c r="E1571" s="111"/>
      <c r="F1571" s="103" t="s">
        <v>421</v>
      </c>
      <c r="G1571" s="103" t="s">
        <v>112</v>
      </c>
      <c r="H1571" s="103" t="s">
        <v>334</v>
      </c>
      <c r="I1571" s="103" t="s">
        <v>92</v>
      </c>
      <c r="J1571" s="215">
        <v>-191.3</v>
      </c>
      <c r="K1571" s="216" t="s">
        <v>88</v>
      </c>
    </row>
    <row r="1572" spans="1:11" x14ac:dyDescent="0.25">
      <c r="A1572" s="103" t="s">
        <v>825</v>
      </c>
      <c r="B1572" s="103" t="s">
        <v>88</v>
      </c>
      <c r="C1572" s="103" t="s">
        <v>89</v>
      </c>
      <c r="D1572" s="103" t="s">
        <v>420</v>
      </c>
      <c r="E1572" s="103" t="s">
        <v>421</v>
      </c>
      <c r="F1572" s="103" t="s">
        <v>421</v>
      </c>
      <c r="G1572" s="103" t="s">
        <v>112</v>
      </c>
      <c r="H1572" s="103" t="s">
        <v>334</v>
      </c>
      <c r="I1572" s="103" t="s">
        <v>92</v>
      </c>
      <c r="J1572" s="215">
        <v>-1377.34</v>
      </c>
      <c r="K1572" s="216" t="s">
        <v>88</v>
      </c>
    </row>
    <row r="1573" spans="1:11" x14ac:dyDescent="0.25">
      <c r="A1573" s="103" t="s">
        <v>825</v>
      </c>
      <c r="B1573" s="103" t="s">
        <v>88</v>
      </c>
      <c r="C1573" s="103" t="s">
        <v>89</v>
      </c>
      <c r="D1573" s="103" t="s">
        <v>420</v>
      </c>
      <c r="E1573" s="111"/>
      <c r="F1573" s="103" t="s">
        <v>421</v>
      </c>
      <c r="G1573" s="103" t="s">
        <v>112</v>
      </c>
      <c r="H1573" s="103" t="s">
        <v>334</v>
      </c>
      <c r="I1573" s="103" t="s">
        <v>92</v>
      </c>
      <c r="J1573" s="215">
        <v>688.66</v>
      </c>
      <c r="K1573" s="216" t="s">
        <v>88</v>
      </c>
    </row>
    <row r="1574" spans="1:11" x14ac:dyDescent="0.25">
      <c r="A1574" s="103" t="s">
        <v>826</v>
      </c>
      <c r="B1574" s="103" t="s">
        <v>88</v>
      </c>
      <c r="C1574" s="103" t="s">
        <v>89</v>
      </c>
      <c r="D1574" s="103" t="s">
        <v>420</v>
      </c>
      <c r="E1574" s="103" t="s">
        <v>421</v>
      </c>
      <c r="F1574" s="103" t="s">
        <v>421</v>
      </c>
      <c r="G1574" s="103" t="s">
        <v>112</v>
      </c>
      <c r="H1574" s="103" t="s">
        <v>334</v>
      </c>
      <c r="I1574" s="103" t="s">
        <v>92</v>
      </c>
      <c r="J1574" s="215">
        <v>1377.34</v>
      </c>
      <c r="K1574" s="216" t="s">
        <v>88</v>
      </c>
    </row>
    <row r="1575" spans="1:11" x14ac:dyDescent="0.25">
      <c r="A1575" s="103" t="s">
        <v>826</v>
      </c>
      <c r="B1575" s="103" t="s">
        <v>88</v>
      </c>
      <c r="C1575" s="103" t="s">
        <v>89</v>
      </c>
      <c r="D1575" s="103" t="s">
        <v>420</v>
      </c>
      <c r="E1575" s="111"/>
      <c r="F1575" s="103" t="s">
        <v>421</v>
      </c>
      <c r="G1575" s="103" t="s">
        <v>112</v>
      </c>
      <c r="H1575" s="103" t="s">
        <v>334</v>
      </c>
      <c r="I1575" s="103" t="s">
        <v>92</v>
      </c>
      <c r="J1575" s="215">
        <v>-688.66</v>
      </c>
      <c r="K1575" s="216" t="s">
        <v>88</v>
      </c>
    </row>
    <row r="1576" spans="1:11" x14ac:dyDescent="0.25">
      <c r="A1576" s="103" t="s">
        <v>830</v>
      </c>
      <c r="B1576" s="103" t="s">
        <v>88</v>
      </c>
      <c r="C1576" s="103" t="s">
        <v>89</v>
      </c>
      <c r="D1576" s="103" t="s">
        <v>420</v>
      </c>
      <c r="E1576" s="103" t="s">
        <v>421</v>
      </c>
      <c r="F1576" s="103" t="s">
        <v>421</v>
      </c>
      <c r="G1576" s="103" t="s">
        <v>111</v>
      </c>
      <c r="H1576" s="103" t="s">
        <v>469</v>
      </c>
      <c r="I1576" s="103" t="s">
        <v>92</v>
      </c>
      <c r="J1576" s="215">
        <v>-4.84</v>
      </c>
      <c r="K1576" s="216" t="s">
        <v>88</v>
      </c>
    </row>
    <row r="1577" spans="1:11" x14ac:dyDescent="0.25">
      <c r="A1577" s="103" t="s">
        <v>829</v>
      </c>
      <c r="B1577" s="103" t="s">
        <v>88</v>
      </c>
      <c r="C1577" s="103" t="s">
        <v>89</v>
      </c>
      <c r="D1577" s="103" t="s">
        <v>420</v>
      </c>
      <c r="E1577" s="103" t="s">
        <v>421</v>
      </c>
      <c r="F1577" s="103" t="s">
        <v>421</v>
      </c>
      <c r="G1577" s="103" t="s">
        <v>111</v>
      </c>
      <c r="H1577" s="103" t="s">
        <v>469</v>
      </c>
      <c r="I1577" s="103" t="s">
        <v>92</v>
      </c>
      <c r="J1577" s="215">
        <v>4.84</v>
      </c>
      <c r="K1577" s="216" t="s">
        <v>88</v>
      </c>
    </row>
    <row r="1578" spans="1:11" x14ac:dyDescent="0.25">
      <c r="A1578" s="103" t="s">
        <v>830</v>
      </c>
      <c r="B1578" s="103" t="s">
        <v>88</v>
      </c>
      <c r="C1578" s="103" t="s">
        <v>89</v>
      </c>
      <c r="D1578" s="103" t="s">
        <v>420</v>
      </c>
      <c r="E1578" s="103" t="s">
        <v>421</v>
      </c>
      <c r="F1578" s="103" t="s">
        <v>421</v>
      </c>
      <c r="G1578" s="103" t="s">
        <v>106</v>
      </c>
      <c r="H1578" s="103" t="s">
        <v>482</v>
      </c>
      <c r="I1578" s="103" t="s">
        <v>92</v>
      </c>
      <c r="J1578" s="215">
        <v>1286.3800000000001</v>
      </c>
      <c r="K1578" s="216" t="s">
        <v>88</v>
      </c>
    </row>
    <row r="1579" spans="1:11" x14ac:dyDescent="0.25">
      <c r="A1579" s="103" t="s">
        <v>830</v>
      </c>
      <c r="B1579" s="103" t="s">
        <v>88</v>
      </c>
      <c r="C1579" s="103" t="s">
        <v>89</v>
      </c>
      <c r="D1579" s="103" t="s">
        <v>420</v>
      </c>
      <c r="E1579" s="111"/>
      <c r="F1579" s="103" t="s">
        <v>421</v>
      </c>
      <c r="G1579" s="103" t="s">
        <v>106</v>
      </c>
      <c r="H1579" s="103" t="s">
        <v>482</v>
      </c>
      <c r="I1579" s="103" t="s">
        <v>92</v>
      </c>
      <c r="J1579" s="215">
        <v>-643.17999999999995</v>
      </c>
      <c r="K1579" s="216" t="s">
        <v>88</v>
      </c>
    </row>
    <row r="1580" spans="1:11" x14ac:dyDescent="0.25">
      <c r="A1580" s="103" t="s">
        <v>828</v>
      </c>
      <c r="B1580" s="103" t="s">
        <v>88</v>
      </c>
      <c r="C1580" s="103" t="s">
        <v>89</v>
      </c>
      <c r="D1580" s="103" t="s">
        <v>420</v>
      </c>
      <c r="E1580" s="103" t="s">
        <v>421</v>
      </c>
      <c r="F1580" s="103" t="s">
        <v>421</v>
      </c>
      <c r="G1580" s="103" t="s">
        <v>106</v>
      </c>
      <c r="H1580" s="103" t="s">
        <v>482</v>
      </c>
      <c r="I1580" s="103" t="s">
        <v>92</v>
      </c>
      <c r="J1580" s="215">
        <v>-2724.1</v>
      </c>
      <c r="K1580" s="216" t="s">
        <v>88</v>
      </c>
    </row>
    <row r="1581" spans="1:11" x14ac:dyDescent="0.25">
      <c r="A1581" s="103" t="s">
        <v>828</v>
      </c>
      <c r="B1581" s="103" t="s">
        <v>88</v>
      </c>
      <c r="C1581" s="103" t="s">
        <v>89</v>
      </c>
      <c r="D1581" s="103" t="s">
        <v>420</v>
      </c>
      <c r="E1581" s="111"/>
      <c r="F1581" s="103" t="s">
        <v>421</v>
      </c>
      <c r="G1581" s="103" t="s">
        <v>106</v>
      </c>
      <c r="H1581" s="103" t="s">
        <v>482</v>
      </c>
      <c r="I1581" s="103" t="s">
        <v>92</v>
      </c>
      <c r="J1581" s="215">
        <v>1362.04</v>
      </c>
      <c r="K1581" s="216" t="s">
        <v>88</v>
      </c>
    </row>
    <row r="1582" spans="1:11" x14ac:dyDescent="0.25">
      <c r="A1582" s="103" t="s">
        <v>829</v>
      </c>
      <c r="B1582" s="103" t="s">
        <v>88</v>
      </c>
      <c r="C1582" s="103" t="s">
        <v>89</v>
      </c>
      <c r="D1582" s="103" t="s">
        <v>420</v>
      </c>
      <c r="E1582" s="103" t="s">
        <v>421</v>
      </c>
      <c r="F1582" s="103" t="s">
        <v>421</v>
      </c>
      <c r="G1582" s="103" t="s">
        <v>106</v>
      </c>
      <c r="H1582" s="103" t="s">
        <v>482</v>
      </c>
      <c r="I1582" s="103" t="s">
        <v>92</v>
      </c>
      <c r="J1582" s="215">
        <v>1135.05</v>
      </c>
      <c r="K1582" s="216" t="s">
        <v>88</v>
      </c>
    </row>
    <row r="1583" spans="1:11" x14ac:dyDescent="0.25">
      <c r="A1583" s="103" t="s">
        <v>829</v>
      </c>
      <c r="B1583" s="103" t="s">
        <v>88</v>
      </c>
      <c r="C1583" s="103" t="s">
        <v>89</v>
      </c>
      <c r="D1583" s="103" t="s">
        <v>420</v>
      </c>
      <c r="E1583" s="111"/>
      <c r="F1583" s="103" t="s">
        <v>421</v>
      </c>
      <c r="G1583" s="103" t="s">
        <v>106</v>
      </c>
      <c r="H1583" s="103" t="s">
        <v>482</v>
      </c>
      <c r="I1583" s="103" t="s">
        <v>92</v>
      </c>
      <c r="J1583" s="215">
        <v>-567.53</v>
      </c>
      <c r="K1583" s="216" t="s">
        <v>88</v>
      </c>
    </row>
    <row r="1584" spans="1:11" x14ac:dyDescent="0.25">
      <c r="A1584" s="103" t="s">
        <v>825</v>
      </c>
      <c r="B1584" s="103" t="s">
        <v>88</v>
      </c>
      <c r="C1584" s="103" t="s">
        <v>89</v>
      </c>
      <c r="D1584" s="103" t="s">
        <v>420</v>
      </c>
      <c r="E1584" s="103" t="s">
        <v>421</v>
      </c>
      <c r="F1584" s="103" t="s">
        <v>421</v>
      </c>
      <c r="G1584" s="103" t="s">
        <v>106</v>
      </c>
      <c r="H1584" s="103" t="s">
        <v>482</v>
      </c>
      <c r="I1584" s="103" t="s">
        <v>92</v>
      </c>
      <c r="J1584" s="215">
        <v>-3934.81</v>
      </c>
      <c r="K1584" s="216" t="s">
        <v>88</v>
      </c>
    </row>
    <row r="1585" spans="1:11" x14ac:dyDescent="0.25">
      <c r="A1585" s="103" t="s">
        <v>825</v>
      </c>
      <c r="B1585" s="103" t="s">
        <v>88</v>
      </c>
      <c r="C1585" s="103" t="s">
        <v>89</v>
      </c>
      <c r="D1585" s="103" t="s">
        <v>420</v>
      </c>
      <c r="E1585" s="111"/>
      <c r="F1585" s="103" t="s">
        <v>421</v>
      </c>
      <c r="G1585" s="103" t="s">
        <v>106</v>
      </c>
      <c r="H1585" s="103" t="s">
        <v>482</v>
      </c>
      <c r="I1585" s="103" t="s">
        <v>92</v>
      </c>
      <c r="J1585" s="215">
        <v>1967.41</v>
      </c>
      <c r="K1585" s="216" t="s">
        <v>88</v>
      </c>
    </row>
    <row r="1586" spans="1:11" x14ac:dyDescent="0.25">
      <c r="A1586" s="103" t="s">
        <v>826</v>
      </c>
      <c r="B1586" s="103" t="s">
        <v>88</v>
      </c>
      <c r="C1586" s="103" t="s">
        <v>89</v>
      </c>
      <c r="D1586" s="103" t="s">
        <v>420</v>
      </c>
      <c r="E1586" s="103" t="s">
        <v>421</v>
      </c>
      <c r="F1586" s="103" t="s">
        <v>421</v>
      </c>
      <c r="G1586" s="103" t="s">
        <v>106</v>
      </c>
      <c r="H1586" s="103" t="s">
        <v>482</v>
      </c>
      <c r="I1586" s="103" t="s">
        <v>92</v>
      </c>
      <c r="J1586" s="215">
        <v>5448.2</v>
      </c>
      <c r="K1586" s="216" t="s">
        <v>88</v>
      </c>
    </row>
    <row r="1587" spans="1:11" x14ac:dyDescent="0.25">
      <c r="A1587" s="103" t="s">
        <v>826</v>
      </c>
      <c r="B1587" s="103" t="s">
        <v>88</v>
      </c>
      <c r="C1587" s="103" t="s">
        <v>89</v>
      </c>
      <c r="D1587" s="103" t="s">
        <v>420</v>
      </c>
      <c r="E1587" s="111"/>
      <c r="F1587" s="103" t="s">
        <v>421</v>
      </c>
      <c r="G1587" s="103" t="s">
        <v>106</v>
      </c>
      <c r="H1587" s="103" t="s">
        <v>482</v>
      </c>
      <c r="I1587" s="103" t="s">
        <v>92</v>
      </c>
      <c r="J1587" s="215">
        <v>-2724.1</v>
      </c>
      <c r="K1587" s="216" t="s">
        <v>88</v>
      </c>
    </row>
    <row r="1588" spans="1:11" x14ac:dyDescent="0.25">
      <c r="A1588" s="103" t="s">
        <v>827</v>
      </c>
      <c r="B1588" s="103" t="s">
        <v>88</v>
      </c>
      <c r="C1588" s="103" t="s">
        <v>89</v>
      </c>
      <c r="D1588" s="103" t="s">
        <v>420</v>
      </c>
      <c r="E1588" s="103" t="s">
        <v>421</v>
      </c>
      <c r="F1588" s="103" t="s">
        <v>421</v>
      </c>
      <c r="G1588" s="103" t="s">
        <v>104</v>
      </c>
      <c r="H1588" s="103" t="s">
        <v>336</v>
      </c>
      <c r="I1588" s="103" t="s">
        <v>92</v>
      </c>
      <c r="J1588" s="215">
        <v>1117.5999999999999</v>
      </c>
      <c r="K1588" s="216" t="s">
        <v>88</v>
      </c>
    </row>
    <row r="1589" spans="1:11" x14ac:dyDescent="0.25">
      <c r="A1589" s="103" t="s">
        <v>827</v>
      </c>
      <c r="B1589" s="103" t="s">
        <v>88</v>
      </c>
      <c r="C1589" s="103" t="s">
        <v>89</v>
      </c>
      <c r="D1589" s="103" t="s">
        <v>420</v>
      </c>
      <c r="E1589" s="111"/>
      <c r="F1589" s="103" t="s">
        <v>421</v>
      </c>
      <c r="G1589" s="103" t="s">
        <v>104</v>
      </c>
      <c r="H1589" s="103" t="s">
        <v>336</v>
      </c>
      <c r="I1589" s="103" t="s">
        <v>92</v>
      </c>
      <c r="J1589" s="215">
        <v>-558.82000000000005</v>
      </c>
      <c r="K1589" s="216" t="s">
        <v>88</v>
      </c>
    </row>
    <row r="1590" spans="1:11" x14ac:dyDescent="0.25">
      <c r="A1590" s="103" t="s">
        <v>830</v>
      </c>
      <c r="B1590" s="103" t="s">
        <v>88</v>
      </c>
      <c r="C1590" s="103" t="s">
        <v>89</v>
      </c>
      <c r="D1590" s="103" t="s">
        <v>420</v>
      </c>
      <c r="E1590" s="103" t="s">
        <v>421</v>
      </c>
      <c r="F1590" s="103" t="s">
        <v>421</v>
      </c>
      <c r="G1590" s="103" t="s">
        <v>104</v>
      </c>
      <c r="H1590" s="103" t="s">
        <v>336</v>
      </c>
      <c r="I1590" s="103" t="s">
        <v>92</v>
      </c>
      <c r="J1590" s="215">
        <v>5850.35</v>
      </c>
      <c r="K1590" s="216" t="s">
        <v>88</v>
      </c>
    </row>
    <row r="1591" spans="1:11" x14ac:dyDescent="0.25">
      <c r="A1591" s="103" t="s">
        <v>830</v>
      </c>
      <c r="B1591" s="103" t="s">
        <v>88</v>
      </c>
      <c r="C1591" s="103" t="s">
        <v>89</v>
      </c>
      <c r="D1591" s="103" t="s">
        <v>420</v>
      </c>
      <c r="E1591" s="111"/>
      <c r="F1591" s="103" t="s">
        <v>421</v>
      </c>
      <c r="G1591" s="103" t="s">
        <v>104</v>
      </c>
      <c r="H1591" s="103" t="s">
        <v>336</v>
      </c>
      <c r="I1591" s="103" t="s">
        <v>92</v>
      </c>
      <c r="J1591" s="215">
        <v>-2925.17</v>
      </c>
      <c r="K1591" s="216" t="s">
        <v>88</v>
      </c>
    </row>
    <row r="1592" spans="1:11" x14ac:dyDescent="0.25">
      <c r="A1592" s="103" t="s">
        <v>828</v>
      </c>
      <c r="B1592" s="103" t="s">
        <v>88</v>
      </c>
      <c r="C1592" s="103" t="s">
        <v>89</v>
      </c>
      <c r="D1592" s="103" t="s">
        <v>420</v>
      </c>
      <c r="E1592" s="103" t="s">
        <v>421</v>
      </c>
      <c r="F1592" s="103" t="s">
        <v>421</v>
      </c>
      <c r="G1592" s="103" t="s">
        <v>104</v>
      </c>
      <c r="H1592" s="103" t="s">
        <v>336</v>
      </c>
      <c r="I1592" s="103" t="s">
        <v>92</v>
      </c>
      <c r="J1592" s="215">
        <v>4269.18</v>
      </c>
      <c r="K1592" s="216" t="s">
        <v>88</v>
      </c>
    </row>
    <row r="1593" spans="1:11" x14ac:dyDescent="0.25">
      <c r="A1593" s="103" t="s">
        <v>828</v>
      </c>
      <c r="B1593" s="103" t="s">
        <v>88</v>
      </c>
      <c r="C1593" s="103" t="s">
        <v>89</v>
      </c>
      <c r="D1593" s="103" t="s">
        <v>420</v>
      </c>
      <c r="E1593" s="111"/>
      <c r="F1593" s="103" t="s">
        <v>421</v>
      </c>
      <c r="G1593" s="103" t="s">
        <v>104</v>
      </c>
      <c r="H1593" s="103" t="s">
        <v>336</v>
      </c>
      <c r="I1593" s="103" t="s">
        <v>92</v>
      </c>
      <c r="J1593" s="215">
        <v>-2134.58</v>
      </c>
      <c r="K1593" s="216" t="s">
        <v>88</v>
      </c>
    </row>
    <row r="1594" spans="1:11" x14ac:dyDescent="0.25">
      <c r="A1594" s="103" t="s">
        <v>829</v>
      </c>
      <c r="B1594" s="103" t="s">
        <v>88</v>
      </c>
      <c r="C1594" s="103" t="s">
        <v>89</v>
      </c>
      <c r="D1594" s="103" t="s">
        <v>420</v>
      </c>
      <c r="E1594" s="103" t="s">
        <v>421</v>
      </c>
      <c r="F1594" s="103" t="s">
        <v>421</v>
      </c>
      <c r="G1594" s="103" t="s">
        <v>104</v>
      </c>
      <c r="H1594" s="103" t="s">
        <v>336</v>
      </c>
      <c r="I1594" s="103" t="s">
        <v>92</v>
      </c>
      <c r="J1594" s="215">
        <v>-1678.39</v>
      </c>
      <c r="K1594" s="216" t="s">
        <v>88</v>
      </c>
    </row>
    <row r="1595" spans="1:11" x14ac:dyDescent="0.25">
      <c r="A1595" s="103" t="s">
        <v>829</v>
      </c>
      <c r="B1595" s="103" t="s">
        <v>88</v>
      </c>
      <c r="C1595" s="103" t="s">
        <v>89</v>
      </c>
      <c r="D1595" s="103" t="s">
        <v>420</v>
      </c>
      <c r="E1595" s="111"/>
      <c r="F1595" s="103" t="s">
        <v>421</v>
      </c>
      <c r="G1595" s="103" t="s">
        <v>104</v>
      </c>
      <c r="H1595" s="103" t="s">
        <v>336</v>
      </c>
      <c r="I1595" s="103" t="s">
        <v>92</v>
      </c>
      <c r="J1595" s="215">
        <v>839.19</v>
      </c>
      <c r="K1595" s="216" t="s">
        <v>88</v>
      </c>
    </row>
    <row r="1596" spans="1:11" x14ac:dyDescent="0.25">
      <c r="A1596" s="103" t="s">
        <v>825</v>
      </c>
      <c r="B1596" s="103" t="s">
        <v>88</v>
      </c>
      <c r="C1596" s="103" t="s">
        <v>89</v>
      </c>
      <c r="D1596" s="103" t="s">
        <v>420</v>
      </c>
      <c r="E1596" s="103" t="s">
        <v>421</v>
      </c>
      <c r="F1596" s="103" t="s">
        <v>421</v>
      </c>
      <c r="G1596" s="103" t="s">
        <v>104</v>
      </c>
      <c r="H1596" s="103" t="s">
        <v>336</v>
      </c>
      <c r="I1596" s="103" t="s">
        <v>92</v>
      </c>
      <c r="J1596" s="215">
        <v>-8967.7999999999993</v>
      </c>
      <c r="K1596" s="216" t="s">
        <v>88</v>
      </c>
    </row>
    <row r="1597" spans="1:11" x14ac:dyDescent="0.25">
      <c r="A1597" s="103" t="s">
        <v>825</v>
      </c>
      <c r="B1597" s="103" t="s">
        <v>88</v>
      </c>
      <c r="C1597" s="103" t="s">
        <v>89</v>
      </c>
      <c r="D1597" s="103" t="s">
        <v>420</v>
      </c>
      <c r="E1597" s="111"/>
      <c r="F1597" s="103" t="s">
        <v>421</v>
      </c>
      <c r="G1597" s="103" t="s">
        <v>104</v>
      </c>
      <c r="H1597" s="103" t="s">
        <v>336</v>
      </c>
      <c r="I1597" s="103" t="s">
        <v>92</v>
      </c>
      <c r="J1597" s="215">
        <v>4483.8999999999996</v>
      </c>
      <c r="K1597" s="216" t="s">
        <v>88</v>
      </c>
    </row>
    <row r="1598" spans="1:11" x14ac:dyDescent="0.25">
      <c r="A1598" s="103" t="s">
        <v>826</v>
      </c>
      <c r="B1598" s="103" t="s">
        <v>88</v>
      </c>
      <c r="C1598" s="103" t="s">
        <v>89</v>
      </c>
      <c r="D1598" s="103" t="s">
        <v>420</v>
      </c>
      <c r="E1598" s="103" t="s">
        <v>421</v>
      </c>
      <c r="F1598" s="103" t="s">
        <v>421</v>
      </c>
      <c r="G1598" s="103" t="s">
        <v>104</v>
      </c>
      <c r="H1598" s="103" t="s">
        <v>336</v>
      </c>
      <c r="I1598" s="103" t="s">
        <v>92</v>
      </c>
      <c r="J1598" s="215">
        <v>2302.41</v>
      </c>
      <c r="K1598" s="216" t="s">
        <v>88</v>
      </c>
    </row>
    <row r="1599" spans="1:11" x14ac:dyDescent="0.25">
      <c r="A1599" s="103" t="s">
        <v>826</v>
      </c>
      <c r="B1599" s="103" t="s">
        <v>88</v>
      </c>
      <c r="C1599" s="103" t="s">
        <v>89</v>
      </c>
      <c r="D1599" s="103" t="s">
        <v>420</v>
      </c>
      <c r="E1599" s="111"/>
      <c r="F1599" s="103" t="s">
        <v>421</v>
      </c>
      <c r="G1599" s="103" t="s">
        <v>104</v>
      </c>
      <c r="H1599" s="103" t="s">
        <v>336</v>
      </c>
      <c r="I1599" s="103" t="s">
        <v>92</v>
      </c>
      <c r="J1599" s="215">
        <v>-1151.21</v>
      </c>
      <c r="K1599" s="216" t="s">
        <v>88</v>
      </c>
    </row>
    <row r="1600" spans="1:11" x14ac:dyDescent="0.25">
      <c r="A1600" s="103" t="s">
        <v>827</v>
      </c>
      <c r="B1600" s="103" t="s">
        <v>88</v>
      </c>
      <c r="C1600" s="103" t="s">
        <v>89</v>
      </c>
      <c r="D1600" s="103" t="s">
        <v>420</v>
      </c>
      <c r="E1600" s="103" t="s">
        <v>421</v>
      </c>
      <c r="F1600" s="103" t="s">
        <v>421</v>
      </c>
      <c r="G1600" s="103" t="s">
        <v>103</v>
      </c>
      <c r="H1600" s="103" t="s">
        <v>337</v>
      </c>
      <c r="I1600" s="103" t="s">
        <v>92</v>
      </c>
      <c r="J1600" s="215">
        <v>2315.08</v>
      </c>
      <c r="K1600" s="216" t="s">
        <v>88</v>
      </c>
    </row>
    <row r="1601" spans="1:11" x14ac:dyDescent="0.25">
      <c r="A1601" s="103" t="s">
        <v>827</v>
      </c>
      <c r="B1601" s="103" t="s">
        <v>88</v>
      </c>
      <c r="C1601" s="103" t="s">
        <v>89</v>
      </c>
      <c r="D1601" s="103" t="s">
        <v>420</v>
      </c>
      <c r="E1601" s="111"/>
      <c r="F1601" s="103" t="s">
        <v>421</v>
      </c>
      <c r="G1601" s="103" t="s">
        <v>103</v>
      </c>
      <c r="H1601" s="103" t="s">
        <v>337</v>
      </c>
      <c r="I1601" s="103" t="s">
        <v>92</v>
      </c>
      <c r="J1601" s="215">
        <v>-1157.54</v>
      </c>
      <c r="K1601" s="216" t="s">
        <v>88</v>
      </c>
    </row>
    <row r="1602" spans="1:11" x14ac:dyDescent="0.25">
      <c r="A1602" s="103" t="s">
        <v>830</v>
      </c>
      <c r="B1602" s="103" t="s">
        <v>88</v>
      </c>
      <c r="C1602" s="103" t="s">
        <v>89</v>
      </c>
      <c r="D1602" s="103" t="s">
        <v>420</v>
      </c>
      <c r="E1602" s="103" t="s">
        <v>421</v>
      </c>
      <c r="F1602" s="103" t="s">
        <v>421</v>
      </c>
      <c r="G1602" s="103" t="s">
        <v>103</v>
      </c>
      <c r="H1602" s="103" t="s">
        <v>337</v>
      </c>
      <c r="I1602" s="103" t="s">
        <v>92</v>
      </c>
      <c r="J1602" s="215">
        <v>1659.17</v>
      </c>
      <c r="K1602" s="216" t="s">
        <v>88</v>
      </c>
    </row>
    <row r="1603" spans="1:11" x14ac:dyDescent="0.25">
      <c r="A1603" s="103" t="s">
        <v>830</v>
      </c>
      <c r="B1603" s="103" t="s">
        <v>88</v>
      </c>
      <c r="C1603" s="103" t="s">
        <v>89</v>
      </c>
      <c r="D1603" s="103" t="s">
        <v>420</v>
      </c>
      <c r="E1603" s="111"/>
      <c r="F1603" s="103" t="s">
        <v>421</v>
      </c>
      <c r="G1603" s="103" t="s">
        <v>103</v>
      </c>
      <c r="H1603" s="103" t="s">
        <v>337</v>
      </c>
      <c r="I1603" s="103" t="s">
        <v>92</v>
      </c>
      <c r="J1603" s="215">
        <v>-861.68</v>
      </c>
      <c r="K1603" s="216" t="s">
        <v>88</v>
      </c>
    </row>
    <row r="1604" spans="1:11" x14ac:dyDescent="0.25">
      <c r="A1604" s="103" t="s">
        <v>828</v>
      </c>
      <c r="B1604" s="103" t="s">
        <v>88</v>
      </c>
      <c r="C1604" s="103" t="s">
        <v>89</v>
      </c>
      <c r="D1604" s="103" t="s">
        <v>420</v>
      </c>
      <c r="E1604" s="103" t="s">
        <v>421</v>
      </c>
      <c r="F1604" s="103" t="s">
        <v>421</v>
      </c>
      <c r="G1604" s="103" t="s">
        <v>103</v>
      </c>
      <c r="H1604" s="103" t="s">
        <v>337</v>
      </c>
      <c r="I1604" s="103" t="s">
        <v>92</v>
      </c>
      <c r="J1604" s="215">
        <v>1849.72</v>
      </c>
      <c r="K1604" s="216" t="s">
        <v>88</v>
      </c>
    </row>
    <row r="1605" spans="1:11" x14ac:dyDescent="0.25">
      <c r="A1605" s="103" t="s">
        <v>828</v>
      </c>
      <c r="B1605" s="103" t="s">
        <v>88</v>
      </c>
      <c r="C1605" s="103" t="s">
        <v>89</v>
      </c>
      <c r="D1605" s="103" t="s">
        <v>420</v>
      </c>
      <c r="E1605" s="111"/>
      <c r="F1605" s="103" t="s">
        <v>421</v>
      </c>
      <c r="G1605" s="103" t="s">
        <v>103</v>
      </c>
      <c r="H1605" s="103" t="s">
        <v>337</v>
      </c>
      <c r="I1605" s="103" t="s">
        <v>92</v>
      </c>
      <c r="J1605" s="215">
        <v>-938.12</v>
      </c>
      <c r="K1605" s="216" t="s">
        <v>88</v>
      </c>
    </row>
    <row r="1606" spans="1:11" x14ac:dyDescent="0.25">
      <c r="A1606" s="103" t="s">
        <v>829</v>
      </c>
      <c r="B1606" s="103" t="s">
        <v>88</v>
      </c>
      <c r="C1606" s="103" t="s">
        <v>89</v>
      </c>
      <c r="D1606" s="103" t="s">
        <v>420</v>
      </c>
      <c r="E1606" s="103" t="s">
        <v>421</v>
      </c>
      <c r="F1606" s="103" t="s">
        <v>421</v>
      </c>
      <c r="G1606" s="103" t="s">
        <v>103</v>
      </c>
      <c r="H1606" s="103" t="s">
        <v>337</v>
      </c>
      <c r="I1606" s="103" t="s">
        <v>92</v>
      </c>
      <c r="J1606" s="215">
        <v>-225.06</v>
      </c>
      <c r="K1606" s="216" t="s">
        <v>88</v>
      </c>
    </row>
    <row r="1607" spans="1:11" x14ac:dyDescent="0.25">
      <c r="A1607" s="103" t="s">
        <v>829</v>
      </c>
      <c r="B1607" s="103" t="s">
        <v>88</v>
      </c>
      <c r="C1607" s="103" t="s">
        <v>89</v>
      </c>
      <c r="D1607" s="103" t="s">
        <v>420</v>
      </c>
      <c r="E1607" s="111"/>
      <c r="F1607" s="103" t="s">
        <v>421</v>
      </c>
      <c r="G1607" s="103" t="s">
        <v>103</v>
      </c>
      <c r="H1607" s="103" t="s">
        <v>337</v>
      </c>
      <c r="I1607" s="103" t="s">
        <v>92</v>
      </c>
      <c r="J1607" s="215">
        <v>112.54</v>
      </c>
      <c r="K1607" s="216" t="s">
        <v>88</v>
      </c>
    </row>
    <row r="1608" spans="1:11" x14ac:dyDescent="0.25">
      <c r="A1608" s="103" t="s">
        <v>825</v>
      </c>
      <c r="B1608" s="103" t="s">
        <v>88</v>
      </c>
      <c r="C1608" s="103" t="s">
        <v>89</v>
      </c>
      <c r="D1608" s="103" t="s">
        <v>420</v>
      </c>
      <c r="E1608" s="103" t="s">
        <v>421</v>
      </c>
      <c r="F1608" s="103" t="s">
        <v>421</v>
      </c>
      <c r="G1608" s="103" t="s">
        <v>103</v>
      </c>
      <c r="H1608" s="103" t="s">
        <v>337</v>
      </c>
      <c r="I1608" s="103" t="s">
        <v>92</v>
      </c>
      <c r="J1608" s="215">
        <v>-4791.03</v>
      </c>
      <c r="K1608" s="216" t="s">
        <v>88</v>
      </c>
    </row>
    <row r="1609" spans="1:11" x14ac:dyDescent="0.25">
      <c r="A1609" s="103" t="s">
        <v>825</v>
      </c>
      <c r="B1609" s="103" t="s">
        <v>88</v>
      </c>
      <c r="C1609" s="103" t="s">
        <v>89</v>
      </c>
      <c r="D1609" s="103" t="s">
        <v>420</v>
      </c>
      <c r="E1609" s="111"/>
      <c r="F1609" s="103" t="s">
        <v>421</v>
      </c>
      <c r="G1609" s="103" t="s">
        <v>103</v>
      </c>
      <c r="H1609" s="103" t="s">
        <v>337</v>
      </c>
      <c r="I1609" s="103" t="s">
        <v>92</v>
      </c>
      <c r="J1609" s="215">
        <v>2387.8000000000002</v>
      </c>
      <c r="K1609" s="216" t="s">
        <v>88</v>
      </c>
    </row>
    <row r="1610" spans="1:11" x14ac:dyDescent="0.25">
      <c r="A1610" s="103" t="s">
        <v>826</v>
      </c>
      <c r="B1610" s="103" t="s">
        <v>88</v>
      </c>
      <c r="C1610" s="103" t="s">
        <v>89</v>
      </c>
      <c r="D1610" s="103" t="s">
        <v>420</v>
      </c>
      <c r="E1610" s="103" t="s">
        <v>421</v>
      </c>
      <c r="F1610" s="103" t="s">
        <v>421</v>
      </c>
      <c r="G1610" s="103" t="s">
        <v>103</v>
      </c>
      <c r="H1610" s="103" t="s">
        <v>337</v>
      </c>
      <c r="I1610" s="103" t="s">
        <v>92</v>
      </c>
      <c r="J1610" s="215">
        <v>-915.27</v>
      </c>
      <c r="K1610" s="216" t="s">
        <v>88</v>
      </c>
    </row>
    <row r="1611" spans="1:11" x14ac:dyDescent="0.25">
      <c r="A1611" s="103" t="s">
        <v>826</v>
      </c>
      <c r="B1611" s="103" t="s">
        <v>88</v>
      </c>
      <c r="C1611" s="103" t="s">
        <v>89</v>
      </c>
      <c r="D1611" s="103" t="s">
        <v>420</v>
      </c>
      <c r="E1611" s="111"/>
      <c r="F1611" s="103" t="s">
        <v>421</v>
      </c>
      <c r="G1611" s="103" t="s">
        <v>103</v>
      </c>
      <c r="H1611" s="103" t="s">
        <v>337</v>
      </c>
      <c r="I1611" s="103" t="s">
        <v>92</v>
      </c>
      <c r="J1611" s="215">
        <v>497.43</v>
      </c>
      <c r="K1611" s="216" t="s">
        <v>88</v>
      </c>
    </row>
    <row r="1612" spans="1:11" x14ac:dyDescent="0.25">
      <c r="A1612" s="103" t="s">
        <v>827</v>
      </c>
      <c r="B1612" s="103" t="s">
        <v>88</v>
      </c>
      <c r="C1612" s="103" t="s">
        <v>89</v>
      </c>
      <c r="D1612" s="103" t="s">
        <v>420</v>
      </c>
      <c r="E1612" s="103" t="s">
        <v>421</v>
      </c>
      <c r="F1612" s="103" t="s">
        <v>421</v>
      </c>
      <c r="G1612" s="103" t="s">
        <v>102</v>
      </c>
      <c r="H1612" s="103" t="s">
        <v>338</v>
      </c>
      <c r="I1612" s="103" t="s">
        <v>92</v>
      </c>
      <c r="J1612" s="215">
        <v>-96.2</v>
      </c>
      <c r="K1612" s="216" t="s">
        <v>88</v>
      </c>
    </row>
    <row r="1613" spans="1:11" x14ac:dyDescent="0.25">
      <c r="A1613" s="103" t="s">
        <v>827</v>
      </c>
      <c r="B1613" s="103" t="s">
        <v>88</v>
      </c>
      <c r="C1613" s="103" t="s">
        <v>89</v>
      </c>
      <c r="D1613" s="103" t="s">
        <v>420</v>
      </c>
      <c r="E1613" s="111"/>
      <c r="F1613" s="103" t="s">
        <v>421</v>
      </c>
      <c r="G1613" s="103" t="s">
        <v>102</v>
      </c>
      <c r="H1613" s="103" t="s">
        <v>338</v>
      </c>
      <c r="I1613" s="103" t="s">
        <v>92</v>
      </c>
      <c r="J1613" s="215">
        <v>48.1</v>
      </c>
      <c r="K1613" s="216" t="s">
        <v>88</v>
      </c>
    </row>
    <row r="1614" spans="1:11" x14ac:dyDescent="0.25">
      <c r="A1614" s="103" t="s">
        <v>830</v>
      </c>
      <c r="B1614" s="103" t="s">
        <v>88</v>
      </c>
      <c r="C1614" s="103" t="s">
        <v>89</v>
      </c>
      <c r="D1614" s="103" t="s">
        <v>420</v>
      </c>
      <c r="E1614" s="103" t="s">
        <v>421</v>
      </c>
      <c r="F1614" s="103" t="s">
        <v>421</v>
      </c>
      <c r="G1614" s="103" t="s">
        <v>102</v>
      </c>
      <c r="H1614" s="103" t="s">
        <v>338</v>
      </c>
      <c r="I1614" s="103" t="s">
        <v>92</v>
      </c>
      <c r="J1614" s="215">
        <v>1333.41</v>
      </c>
      <c r="K1614" s="216" t="s">
        <v>88</v>
      </c>
    </row>
    <row r="1615" spans="1:11" x14ac:dyDescent="0.25">
      <c r="A1615" s="103" t="s">
        <v>830</v>
      </c>
      <c r="B1615" s="103" t="s">
        <v>88</v>
      </c>
      <c r="C1615" s="103" t="s">
        <v>89</v>
      </c>
      <c r="D1615" s="103" t="s">
        <v>420</v>
      </c>
      <c r="E1615" s="111"/>
      <c r="F1615" s="103" t="s">
        <v>421</v>
      </c>
      <c r="G1615" s="103" t="s">
        <v>102</v>
      </c>
      <c r="H1615" s="103" t="s">
        <v>338</v>
      </c>
      <c r="I1615" s="103" t="s">
        <v>92</v>
      </c>
      <c r="J1615" s="215">
        <v>-666.71</v>
      </c>
      <c r="K1615" s="216" t="s">
        <v>88</v>
      </c>
    </row>
    <row r="1616" spans="1:11" x14ac:dyDescent="0.25">
      <c r="A1616" s="103" t="s">
        <v>828</v>
      </c>
      <c r="B1616" s="103" t="s">
        <v>88</v>
      </c>
      <c r="C1616" s="103" t="s">
        <v>89</v>
      </c>
      <c r="D1616" s="103" t="s">
        <v>420</v>
      </c>
      <c r="E1616" s="103" t="s">
        <v>421</v>
      </c>
      <c r="F1616" s="103" t="s">
        <v>421</v>
      </c>
      <c r="G1616" s="103" t="s">
        <v>102</v>
      </c>
      <c r="H1616" s="103" t="s">
        <v>338</v>
      </c>
      <c r="I1616" s="103" t="s">
        <v>92</v>
      </c>
      <c r="J1616" s="215">
        <v>1350.47</v>
      </c>
      <c r="K1616" s="216" t="s">
        <v>88</v>
      </c>
    </row>
    <row r="1617" spans="1:11" x14ac:dyDescent="0.25">
      <c r="A1617" s="103" t="s">
        <v>828</v>
      </c>
      <c r="B1617" s="103" t="s">
        <v>88</v>
      </c>
      <c r="C1617" s="103" t="s">
        <v>89</v>
      </c>
      <c r="D1617" s="103" t="s">
        <v>420</v>
      </c>
      <c r="E1617" s="111"/>
      <c r="F1617" s="103" t="s">
        <v>421</v>
      </c>
      <c r="G1617" s="103" t="s">
        <v>102</v>
      </c>
      <c r="H1617" s="103" t="s">
        <v>338</v>
      </c>
      <c r="I1617" s="103" t="s">
        <v>92</v>
      </c>
      <c r="J1617" s="215">
        <v>-675.23</v>
      </c>
      <c r="K1617" s="216" t="s">
        <v>88</v>
      </c>
    </row>
    <row r="1618" spans="1:11" x14ac:dyDescent="0.25">
      <c r="A1618" s="103" t="s">
        <v>829</v>
      </c>
      <c r="B1618" s="103" t="s">
        <v>88</v>
      </c>
      <c r="C1618" s="103" t="s">
        <v>89</v>
      </c>
      <c r="D1618" s="103" t="s">
        <v>420</v>
      </c>
      <c r="E1618" s="103" t="s">
        <v>421</v>
      </c>
      <c r="F1618" s="103" t="s">
        <v>421</v>
      </c>
      <c r="G1618" s="103" t="s">
        <v>102</v>
      </c>
      <c r="H1618" s="103" t="s">
        <v>338</v>
      </c>
      <c r="I1618" s="103" t="s">
        <v>92</v>
      </c>
      <c r="J1618" s="215">
        <v>508.23</v>
      </c>
      <c r="K1618" s="216" t="s">
        <v>88</v>
      </c>
    </row>
    <row r="1619" spans="1:11" x14ac:dyDescent="0.25">
      <c r="A1619" s="103" t="s">
        <v>829</v>
      </c>
      <c r="B1619" s="103" t="s">
        <v>88</v>
      </c>
      <c r="C1619" s="103" t="s">
        <v>89</v>
      </c>
      <c r="D1619" s="103" t="s">
        <v>420</v>
      </c>
      <c r="E1619" s="111"/>
      <c r="F1619" s="103" t="s">
        <v>421</v>
      </c>
      <c r="G1619" s="103" t="s">
        <v>102</v>
      </c>
      <c r="H1619" s="103" t="s">
        <v>338</v>
      </c>
      <c r="I1619" s="103" t="s">
        <v>92</v>
      </c>
      <c r="J1619" s="215">
        <v>-254.11</v>
      </c>
      <c r="K1619" s="216" t="s">
        <v>88</v>
      </c>
    </row>
    <row r="1620" spans="1:11" x14ac:dyDescent="0.25">
      <c r="A1620" s="103" t="s">
        <v>825</v>
      </c>
      <c r="B1620" s="103" t="s">
        <v>88</v>
      </c>
      <c r="C1620" s="103" t="s">
        <v>89</v>
      </c>
      <c r="D1620" s="103" t="s">
        <v>420</v>
      </c>
      <c r="E1620" s="103" t="s">
        <v>421</v>
      </c>
      <c r="F1620" s="103" t="s">
        <v>421</v>
      </c>
      <c r="G1620" s="103" t="s">
        <v>102</v>
      </c>
      <c r="H1620" s="103" t="s">
        <v>338</v>
      </c>
      <c r="I1620" s="103" t="s">
        <v>92</v>
      </c>
      <c r="J1620" s="215">
        <v>-2787.5</v>
      </c>
      <c r="K1620" s="216" t="s">
        <v>88</v>
      </c>
    </row>
    <row r="1621" spans="1:11" x14ac:dyDescent="0.25">
      <c r="A1621" s="103" t="s">
        <v>825</v>
      </c>
      <c r="B1621" s="103" t="s">
        <v>88</v>
      </c>
      <c r="C1621" s="103" t="s">
        <v>89</v>
      </c>
      <c r="D1621" s="103" t="s">
        <v>420</v>
      </c>
      <c r="E1621" s="111"/>
      <c r="F1621" s="103" t="s">
        <v>421</v>
      </c>
      <c r="G1621" s="103" t="s">
        <v>102</v>
      </c>
      <c r="H1621" s="103" t="s">
        <v>338</v>
      </c>
      <c r="I1621" s="103" t="s">
        <v>92</v>
      </c>
      <c r="J1621" s="215">
        <v>1393.74</v>
      </c>
      <c r="K1621" s="216" t="s">
        <v>88</v>
      </c>
    </row>
    <row r="1622" spans="1:11" x14ac:dyDescent="0.25">
      <c r="A1622" s="103" t="s">
        <v>826</v>
      </c>
      <c r="B1622" s="103" t="s">
        <v>88</v>
      </c>
      <c r="C1622" s="103" t="s">
        <v>89</v>
      </c>
      <c r="D1622" s="103" t="s">
        <v>420</v>
      </c>
      <c r="E1622" s="103" t="s">
        <v>421</v>
      </c>
      <c r="F1622" s="103" t="s">
        <v>421</v>
      </c>
      <c r="G1622" s="103" t="s">
        <v>102</v>
      </c>
      <c r="H1622" s="103" t="s">
        <v>338</v>
      </c>
      <c r="I1622" s="103" t="s">
        <v>92</v>
      </c>
      <c r="J1622" s="215">
        <v>566.53</v>
      </c>
      <c r="K1622" s="216" t="s">
        <v>88</v>
      </c>
    </row>
    <row r="1623" spans="1:11" x14ac:dyDescent="0.25">
      <c r="A1623" s="103" t="s">
        <v>826</v>
      </c>
      <c r="B1623" s="103" t="s">
        <v>88</v>
      </c>
      <c r="C1623" s="103" t="s">
        <v>89</v>
      </c>
      <c r="D1623" s="103" t="s">
        <v>420</v>
      </c>
      <c r="E1623" s="111"/>
      <c r="F1623" s="103" t="s">
        <v>421</v>
      </c>
      <c r="G1623" s="103" t="s">
        <v>102</v>
      </c>
      <c r="H1623" s="103" t="s">
        <v>338</v>
      </c>
      <c r="I1623" s="103" t="s">
        <v>92</v>
      </c>
      <c r="J1623" s="215">
        <v>-283.27</v>
      </c>
      <c r="K1623" s="216" t="s">
        <v>88</v>
      </c>
    </row>
    <row r="1624" spans="1:11" x14ac:dyDescent="0.25">
      <c r="A1624" s="103" t="s">
        <v>827</v>
      </c>
      <c r="B1624" s="103" t="s">
        <v>88</v>
      </c>
      <c r="C1624" s="103" t="s">
        <v>89</v>
      </c>
      <c r="D1624" s="103" t="s">
        <v>420</v>
      </c>
      <c r="E1624" s="103" t="s">
        <v>421</v>
      </c>
      <c r="F1624" s="103" t="s">
        <v>421</v>
      </c>
      <c r="G1624" s="103" t="s">
        <v>101</v>
      </c>
      <c r="H1624" s="103" t="s">
        <v>339</v>
      </c>
      <c r="I1624" s="103" t="s">
        <v>92</v>
      </c>
      <c r="J1624" s="215">
        <v>5547.96</v>
      </c>
      <c r="K1624" s="216" t="s">
        <v>88</v>
      </c>
    </row>
    <row r="1625" spans="1:11" x14ac:dyDescent="0.25">
      <c r="A1625" s="103" t="s">
        <v>827</v>
      </c>
      <c r="B1625" s="103" t="s">
        <v>88</v>
      </c>
      <c r="C1625" s="103" t="s">
        <v>89</v>
      </c>
      <c r="D1625" s="103" t="s">
        <v>420</v>
      </c>
      <c r="E1625" s="111"/>
      <c r="F1625" s="103" t="s">
        <v>421</v>
      </c>
      <c r="G1625" s="103" t="s">
        <v>101</v>
      </c>
      <c r="H1625" s="103" t="s">
        <v>339</v>
      </c>
      <c r="I1625" s="103" t="s">
        <v>92</v>
      </c>
      <c r="J1625" s="215">
        <v>-2796.38</v>
      </c>
      <c r="K1625" s="216" t="s">
        <v>88</v>
      </c>
    </row>
    <row r="1626" spans="1:11" x14ac:dyDescent="0.25">
      <c r="A1626" s="103" t="s">
        <v>830</v>
      </c>
      <c r="B1626" s="103" t="s">
        <v>88</v>
      </c>
      <c r="C1626" s="103" t="s">
        <v>89</v>
      </c>
      <c r="D1626" s="103" t="s">
        <v>420</v>
      </c>
      <c r="E1626" s="103" t="s">
        <v>421</v>
      </c>
      <c r="F1626" s="103" t="s">
        <v>421</v>
      </c>
      <c r="G1626" s="103" t="s">
        <v>101</v>
      </c>
      <c r="H1626" s="103" t="s">
        <v>339</v>
      </c>
      <c r="I1626" s="103" t="s">
        <v>92</v>
      </c>
      <c r="J1626" s="215">
        <v>8331.7800000000007</v>
      </c>
      <c r="K1626" s="216" t="s">
        <v>88</v>
      </c>
    </row>
    <row r="1627" spans="1:11" x14ac:dyDescent="0.25">
      <c r="A1627" s="103" t="s">
        <v>830</v>
      </c>
      <c r="B1627" s="103" t="s">
        <v>88</v>
      </c>
      <c r="C1627" s="103" t="s">
        <v>89</v>
      </c>
      <c r="D1627" s="103" t="s">
        <v>420</v>
      </c>
      <c r="E1627" s="111"/>
      <c r="F1627" s="103" t="s">
        <v>421</v>
      </c>
      <c r="G1627" s="103" t="s">
        <v>101</v>
      </c>
      <c r="H1627" s="103" t="s">
        <v>339</v>
      </c>
      <c r="I1627" s="103" t="s">
        <v>92</v>
      </c>
      <c r="J1627" s="215">
        <v>-3930.6</v>
      </c>
      <c r="K1627" s="216" t="s">
        <v>88</v>
      </c>
    </row>
    <row r="1628" spans="1:11" x14ac:dyDescent="0.25">
      <c r="A1628" s="103" t="s">
        <v>828</v>
      </c>
      <c r="B1628" s="103" t="s">
        <v>88</v>
      </c>
      <c r="C1628" s="103" t="s">
        <v>89</v>
      </c>
      <c r="D1628" s="103" t="s">
        <v>420</v>
      </c>
      <c r="E1628" s="103" t="s">
        <v>421</v>
      </c>
      <c r="F1628" s="103" t="s">
        <v>421</v>
      </c>
      <c r="G1628" s="103" t="s">
        <v>101</v>
      </c>
      <c r="H1628" s="103" t="s">
        <v>339</v>
      </c>
      <c r="I1628" s="103" t="s">
        <v>92</v>
      </c>
      <c r="J1628" s="215">
        <v>6800.86</v>
      </c>
      <c r="K1628" s="216" t="s">
        <v>88</v>
      </c>
    </row>
    <row r="1629" spans="1:11" x14ac:dyDescent="0.25">
      <c r="A1629" s="103" t="s">
        <v>828</v>
      </c>
      <c r="B1629" s="103" t="s">
        <v>88</v>
      </c>
      <c r="C1629" s="103" t="s">
        <v>89</v>
      </c>
      <c r="D1629" s="103" t="s">
        <v>420</v>
      </c>
      <c r="E1629" s="111"/>
      <c r="F1629" s="103" t="s">
        <v>421</v>
      </c>
      <c r="G1629" s="103" t="s">
        <v>101</v>
      </c>
      <c r="H1629" s="103" t="s">
        <v>339</v>
      </c>
      <c r="I1629" s="103" t="s">
        <v>92</v>
      </c>
      <c r="J1629" s="215">
        <v>-3131.53</v>
      </c>
      <c r="K1629" s="216" t="s">
        <v>88</v>
      </c>
    </row>
    <row r="1630" spans="1:11" x14ac:dyDescent="0.25">
      <c r="A1630" s="103" t="s">
        <v>829</v>
      </c>
      <c r="B1630" s="103" t="s">
        <v>88</v>
      </c>
      <c r="C1630" s="103" t="s">
        <v>89</v>
      </c>
      <c r="D1630" s="103" t="s">
        <v>420</v>
      </c>
      <c r="E1630" s="103" t="s">
        <v>421</v>
      </c>
      <c r="F1630" s="103" t="s">
        <v>421</v>
      </c>
      <c r="G1630" s="103" t="s">
        <v>101</v>
      </c>
      <c r="H1630" s="103" t="s">
        <v>339</v>
      </c>
      <c r="I1630" s="103" t="s">
        <v>92</v>
      </c>
      <c r="J1630" s="215">
        <v>-969.78</v>
      </c>
      <c r="K1630" s="216" t="s">
        <v>88</v>
      </c>
    </row>
    <row r="1631" spans="1:11" x14ac:dyDescent="0.25">
      <c r="A1631" s="103" t="s">
        <v>829</v>
      </c>
      <c r="B1631" s="103" t="s">
        <v>88</v>
      </c>
      <c r="C1631" s="103" t="s">
        <v>89</v>
      </c>
      <c r="D1631" s="103" t="s">
        <v>420</v>
      </c>
      <c r="E1631" s="111"/>
      <c r="F1631" s="103" t="s">
        <v>421</v>
      </c>
      <c r="G1631" s="103" t="s">
        <v>101</v>
      </c>
      <c r="H1631" s="103" t="s">
        <v>339</v>
      </c>
      <c r="I1631" s="103" t="s">
        <v>92</v>
      </c>
      <c r="J1631" s="215">
        <v>496.09</v>
      </c>
      <c r="K1631" s="216" t="s">
        <v>88</v>
      </c>
    </row>
    <row r="1632" spans="1:11" x14ac:dyDescent="0.25">
      <c r="A1632" s="103" t="s">
        <v>825</v>
      </c>
      <c r="B1632" s="103" t="s">
        <v>88</v>
      </c>
      <c r="C1632" s="103" t="s">
        <v>89</v>
      </c>
      <c r="D1632" s="103" t="s">
        <v>420</v>
      </c>
      <c r="E1632" s="103" t="s">
        <v>421</v>
      </c>
      <c r="F1632" s="103" t="s">
        <v>421</v>
      </c>
      <c r="G1632" s="103" t="s">
        <v>101</v>
      </c>
      <c r="H1632" s="103" t="s">
        <v>339</v>
      </c>
      <c r="I1632" s="103" t="s">
        <v>92</v>
      </c>
      <c r="J1632" s="215">
        <v>-15489.38</v>
      </c>
      <c r="K1632" s="216" t="s">
        <v>88</v>
      </c>
    </row>
    <row r="1633" spans="1:11" x14ac:dyDescent="0.25">
      <c r="A1633" s="103" t="s">
        <v>825</v>
      </c>
      <c r="B1633" s="103" t="s">
        <v>88</v>
      </c>
      <c r="C1633" s="103" t="s">
        <v>89</v>
      </c>
      <c r="D1633" s="103" t="s">
        <v>420</v>
      </c>
      <c r="E1633" s="111"/>
      <c r="F1633" s="103" t="s">
        <v>421</v>
      </c>
      <c r="G1633" s="103" t="s">
        <v>101</v>
      </c>
      <c r="H1633" s="103" t="s">
        <v>339</v>
      </c>
      <c r="I1633" s="103" t="s">
        <v>92</v>
      </c>
      <c r="J1633" s="215">
        <v>7413.05</v>
      </c>
      <c r="K1633" s="216" t="s">
        <v>88</v>
      </c>
    </row>
    <row r="1634" spans="1:11" x14ac:dyDescent="0.25">
      <c r="A1634" s="103" t="s">
        <v>826</v>
      </c>
      <c r="B1634" s="103" t="s">
        <v>88</v>
      </c>
      <c r="C1634" s="103" t="s">
        <v>89</v>
      </c>
      <c r="D1634" s="103" t="s">
        <v>420</v>
      </c>
      <c r="E1634" s="103" t="s">
        <v>421</v>
      </c>
      <c r="F1634" s="103" t="s">
        <v>421</v>
      </c>
      <c r="G1634" s="103" t="s">
        <v>101</v>
      </c>
      <c r="H1634" s="103" t="s">
        <v>339</v>
      </c>
      <c r="I1634" s="103" t="s">
        <v>92</v>
      </c>
      <c r="J1634" s="215">
        <v>355.27</v>
      </c>
      <c r="K1634" s="216" t="s">
        <v>88</v>
      </c>
    </row>
    <row r="1635" spans="1:11" x14ac:dyDescent="0.25">
      <c r="A1635" s="103" t="s">
        <v>826</v>
      </c>
      <c r="B1635" s="103" t="s">
        <v>88</v>
      </c>
      <c r="C1635" s="103" t="s">
        <v>89</v>
      </c>
      <c r="D1635" s="103" t="s">
        <v>420</v>
      </c>
      <c r="E1635" s="111"/>
      <c r="F1635" s="103" t="s">
        <v>421</v>
      </c>
      <c r="G1635" s="103" t="s">
        <v>101</v>
      </c>
      <c r="H1635" s="103" t="s">
        <v>339</v>
      </c>
      <c r="I1635" s="103" t="s">
        <v>92</v>
      </c>
      <c r="J1635" s="215">
        <v>-249.35</v>
      </c>
      <c r="K1635" s="216" t="s">
        <v>88</v>
      </c>
    </row>
    <row r="1636" spans="1:11" x14ac:dyDescent="0.25">
      <c r="A1636" s="103" t="s">
        <v>827</v>
      </c>
      <c r="B1636" s="103" t="s">
        <v>88</v>
      </c>
      <c r="C1636" s="103" t="s">
        <v>89</v>
      </c>
      <c r="D1636" s="103" t="s">
        <v>420</v>
      </c>
      <c r="E1636" s="103" t="s">
        <v>421</v>
      </c>
      <c r="F1636" s="103" t="s">
        <v>421</v>
      </c>
      <c r="G1636" s="103" t="s">
        <v>100</v>
      </c>
      <c r="H1636" s="103" t="s">
        <v>340</v>
      </c>
      <c r="I1636" s="103" t="s">
        <v>92</v>
      </c>
      <c r="J1636" s="215">
        <v>760.54</v>
      </c>
      <c r="K1636" s="216" t="s">
        <v>88</v>
      </c>
    </row>
    <row r="1637" spans="1:11" x14ac:dyDescent="0.25">
      <c r="A1637" s="103" t="s">
        <v>827</v>
      </c>
      <c r="B1637" s="103" t="s">
        <v>88</v>
      </c>
      <c r="C1637" s="103" t="s">
        <v>89</v>
      </c>
      <c r="D1637" s="103" t="s">
        <v>420</v>
      </c>
      <c r="E1637" s="111"/>
      <c r="F1637" s="103" t="s">
        <v>421</v>
      </c>
      <c r="G1637" s="103" t="s">
        <v>100</v>
      </c>
      <c r="H1637" s="103" t="s">
        <v>340</v>
      </c>
      <c r="I1637" s="103" t="s">
        <v>92</v>
      </c>
      <c r="J1637" s="215">
        <v>-380.26</v>
      </c>
      <c r="K1637" s="216" t="s">
        <v>88</v>
      </c>
    </row>
    <row r="1638" spans="1:11" x14ac:dyDescent="0.25">
      <c r="A1638" s="103" t="s">
        <v>830</v>
      </c>
      <c r="B1638" s="103" t="s">
        <v>88</v>
      </c>
      <c r="C1638" s="103" t="s">
        <v>89</v>
      </c>
      <c r="D1638" s="103" t="s">
        <v>420</v>
      </c>
      <c r="E1638" s="103" t="s">
        <v>421</v>
      </c>
      <c r="F1638" s="103" t="s">
        <v>421</v>
      </c>
      <c r="G1638" s="103" t="s">
        <v>100</v>
      </c>
      <c r="H1638" s="103" t="s">
        <v>340</v>
      </c>
      <c r="I1638" s="103" t="s">
        <v>92</v>
      </c>
      <c r="J1638" s="215">
        <v>3988.75</v>
      </c>
      <c r="K1638" s="216" t="s">
        <v>88</v>
      </c>
    </row>
    <row r="1639" spans="1:11" x14ac:dyDescent="0.25">
      <c r="A1639" s="103" t="s">
        <v>830</v>
      </c>
      <c r="B1639" s="103" t="s">
        <v>88</v>
      </c>
      <c r="C1639" s="103" t="s">
        <v>89</v>
      </c>
      <c r="D1639" s="103" t="s">
        <v>420</v>
      </c>
      <c r="E1639" s="111"/>
      <c r="F1639" s="103" t="s">
        <v>421</v>
      </c>
      <c r="G1639" s="103" t="s">
        <v>100</v>
      </c>
      <c r="H1639" s="103" t="s">
        <v>340</v>
      </c>
      <c r="I1639" s="103" t="s">
        <v>92</v>
      </c>
      <c r="J1639" s="215">
        <v>-1994.39</v>
      </c>
      <c r="K1639" s="216" t="s">
        <v>88</v>
      </c>
    </row>
    <row r="1640" spans="1:11" x14ac:dyDescent="0.25">
      <c r="A1640" s="103" t="s">
        <v>828</v>
      </c>
      <c r="B1640" s="103" t="s">
        <v>88</v>
      </c>
      <c r="C1640" s="103" t="s">
        <v>89</v>
      </c>
      <c r="D1640" s="103" t="s">
        <v>420</v>
      </c>
      <c r="E1640" s="103" t="s">
        <v>421</v>
      </c>
      <c r="F1640" s="103" t="s">
        <v>421</v>
      </c>
      <c r="G1640" s="103" t="s">
        <v>100</v>
      </c>
      <c r="H1640" s="103" t="s">
        <v>340</v>
      </c>
      <c r="I1640" s="103" t="s">
        <v>92</v>
      </c>
      <c r="J1640" s="215">
        <v>7530.93</v>
      </c>
      <c r="K1640" s="216" t="s">
        <v>88</v>
      </c>
    </row>
    <row r="1641" spans="1:11" x14ac:dyDescent="0.25">
      <c r="A1641" s="103" t="s">
        <v>828</v>
      </c>
      <c r="B1641" s="103" t="s">
        <v>88</v>
      </c>
      <c r="C1641" s="103" t="s">
        <v>89</v>
      </c>
      <c r="D1641" s="103" t="s">
        <v>420</v>
      </c>
      <c r="E1641" s="111"/>
      <c r="F1641" s="103" t="s">
        <v>421</v>
      </c>
      <c r="G1641" s="103" t="s">
        <v>100</v>
      </c>
      <c r="H1641" s="103" t="s">
        <v>340</v>
      </c>
      <c r="I1641" s="103" t="s">
        <v>92</v>
      </c>
      <c r="J1641" s="215">
        <v>-3765.47</v>
      </c>
      <c r="K1641" s="216" t="s">
        <v>88</v>
      </c>
    </row>
    <row r="1642" spans="1:11" x14ac:dyDescent="0.25">
      <c r="A1642" s="103" t="s">
        <v>829</v>
      </c>
      <c r="B1642" s="103" t="s">
        <v>88</v>
      </c>
      <c r="C1642" s="103" t="s">
        <v>89</v>
      </c>
      <c r="D1642" s="103" t="s">
        <v>420</v>
      </c>
      <c r="E1642" s="103" t="s">
        <v>421</v>
      </c>
      <c r="F1642" s="103" t="s">
        <v>421</v>
      </c>
      <c r="G1642" s="103" t="s">
        <v>100</v>
      </c>
      <c r="H1642" s="103" t="s">
        <v>340</v>
      </c>
      <c r="I1642" s="103" t="s">
        <v>92</v>
      </c>
      <c r="J1642" s="215">
        <v>76.36</v>
      </c>
      <c r="K1642" s="216" t="s">
        <v>88</v>
      </c>
    </row>
    <row r="1643" spans="1:11" x14ac:dyDescent="0.25">
      <c r="A1643" s="103" t="s">
        <v>829</v>
      </c>
      <c r="B1643" s="103" t="s">
        <v>88</v>
      </c>
      <c r="C1643" s="103" t="s">
        <v>89</v>
      </c>
      <c r="D1643" s="103" t="s">
        <v>420</v>
      </c>
      <c r="E1643" s="111"/>
      <c r="F1643" s="103" t="s">
        <v>421</v>
      </c>
      <c r="G1643" s="103" t="s">
        <v>100</v>
      </c>
      <c r="H1643" s="103" t="s">
        <v>340</v>
      </c>
      <c r="I1643" s="103" t="s">
        <v>92</v>
      </c>
      <c r="J1643" s="215">
        <v>-38.18</v>
      </c>
      <c r="K1643" s="216" t="s">
        <v>88</v>
      </c>
    </row>
    <row r="1644" spans="1:11" x14ac:dyDescent="0.25">
      <c r="A1644" s="103" t="s">
        <v>825</v>
      </c>
      <c r="B1644" s="103" t="s">
        <v>88</v>
      </c>
      <c r="C1644" s="103" t="s">
        <v>89</v>
      </c>
      <c r="D1644" s="103" t="s">
        <v>420</v>
      </c>
      <c r="E1644" s="103" t="s">
        <v>421</v>
      </c>
      <c r="F1644" s="103" t="s">
        <v>421</v>
      </c>
      <c r="G1644" s="103" t="s">
        <v>100</v>
      </c>
      <c r="H1644" s="103" t="s">
        <v>340</v>
      </c>
      <c r="I1644" s="103" t="s">
        <v>92</v>
      </c>
      <c r="J1644" s="215">
        <v>-6786.18</v>
      </c>
      <c r="K1644" s="216" t="s">
        <v>88</v>
      </c>
    </row>
    <row r="1645" spans="1:11" x14ac:dyDescent="0.25">
      <c r="A1645" s="103" t="s">
        <v>825</v>
      </c>
      <c r="B1645" s="103" t="s">
        <v>88</v>
      </c>
      <c r="C1645" s="103" t="s">
        <v>89</v>
      </c>
      <c r="D1645" s="103" t="s">
        <v>420</v>
      </c>
      <c r="E1645" s="111"/>
      <c r="F1645" s="103" t="s">
        <v>421</v>
      </c>
      <c r="G1645" s="103" t="s">
        <v>100</v>
      </c>
      <c r="H1645" s="103" t="s">
        <v>340</v>
      </c>
      <c r="I1645" s="103" t="s">
        <v>92</v>
      </c>
      <c r="J1645" s="215">
        <v>3393.1</v>
      </c>
      <c r="K1645" s="216" t="s">
        <v>88</v>
      </c>
    </row>
    <row r="1646" spans="1:11" x14ac:dyDescent="0.25">
      <c r="A1646" s="103" t="s">
        <v>826</v>
      </c>
      <c r="B1646" s="103" t="s">
        <v>88</v>
      </c>
      <c r="C1646" s="103" t="s">
        <v>89</v>
      </c>
      <c r="D1646" s="103" t="s">
        <v>420</v>
      </c>
      <c r="E1646" s="103" t="s">
        <v>421</v>
      </c>
      <c r="F1646" s="103" t="s">
        <v>421</v>
      </c>
      <c r="G1646" s="103" t="s">
        <v>100</v>
      </c>
      <c r="H1646" s="103" t="s">
        <v>340</v>
      </c>
      <c r="I1646" s="103" t="s">
        <v>92</v>
      </c>
      <c r="J1646" s="215">
        <v>351.7</v>
      </c>
      <c r="K1646" s="216" t="s">
        <v>88</v>
      </c>
    </row>
    <row r="1647" spans="1:11" x14ac:dyDescent="0.25">
      <c r="A1647" s="103" t="s">
        <v>826</v>
      </c>
      <c r="B1647" s="103" t="s">
        <v>88</v>
      </c>
      <c r="C1647" s="103" t="s">
        <v>89</v>
      </c>
      <c r="D1647" s="103" t="s">
        <v>420</v>
      </c>
      <c r="E1647" s="111"/>
      <c r="F1647" s="103" t="s">
        <v>421</v>
      </c>
      <c r="G1647" s="103" t="s">
        <v>100</v>
      </c>
      <c r="H1647" s="103" t="s">
        <v>340</v>
      </c>
      <c r="I1647" s="103" t="s">
        <v>92</v>
      </c>
      <c r="J1647" s="215">
        <v>-175.86</v>
      </c>
      <c r="K1647" s="216" t="s">
        <v>88</v>
      </c>
    </row>
    <row r="1648" spans="1:11" x14ac:dyDescent="0.25">
      <c r="A1648" s="103" t="s">
        <v>827</v>
      </c>
      <c r="B1648" s="103" t="s">
        <v>88</v>
      </c>
      <c r="C1648" s="103" t="s">
        <v>89</v>
      </c>
      <c r="D1648" s="103" t="s">
        <v>420</v>
      </c>
      <c r="E1648" s="103" t="s">
        <v>421</v>
      </c>
      <c r="F1648" s="103" t="s">
        <v>421</v>
      </c>
      <c r="G1648" s="103" t="s">
        <v>464</v>
      </c>
      <c r="H1648" s="103" t="s">
        <v>465</v>
      </c>
      <c r="I1648" s="103" t="s">
        <v>92</v>
      </c>
      <c r="J1648" s="215">
        <v>665.55</v>
      </c>
      <c r="K1648" s="216" t="s">
        <v>88</v>
      </c>
    </row>
    <row r="1649" spans="1:11" x14ac:dyDescent="0.25">
      <c r="A1649" s="103" t="s">
        <v>827</v>
      </c>
      <c r="B1649" s="103" t="s">
        <v>88</v>
      </c>
      <c r="C1649" s="103" t="s">
        <v>89</v>
      </c>
      <c r="D1649" s="103" t="s">
        <v>420</v>
      </c>
      <c r="E1649" s="111"/>
      <c r="F1649" s="103" t="s">
        <v>421</v>
      </c>
      <c r="G1649" s="103" t="s">
        <v>464</v>
      </c>
      <c r="H1649" s="103" t="s">
        <v>465</v>
      </c>
      <c r="I1649" s="103" t="s">
        <v>92</v>
      </c>
      <c r="J1649" s="215">
        <v>-332.77</v>
      </c>
      <c r="K1649" s="216" t="s">
        <v>88</v>
      </c>
    </row>
    <row r="1650" spans="1:11" x14ac:dyDescent="0.25">
      <c r="A1650" s="103" t="s">
        <v>830</v>
      </c>
      <c r="B1650" s="103" t="s">
        <v>88</v>
      </c>
      <c r="C1650" s="103" t="s">
        <v>89</v>
      </c>
      <c r="D1650" s="103" t="s">
        <v>420</v>
      </c>
      <c r="E1650" s="103" t="s">
        <v>421</v>
      </c>
      <c r="F1650" s="103" t="s">
        <v>421</v>
      </c>
      <c r="G1650" s="103" t="s">
        <v>464</v>
      </c>
      <c r="H1650" s="103" t="s">
        <v>465</v>
      </c>
      <c r="I1650" s="103" t="s">
        <v>92</v>
      </c>
      <c r="J1650" s="215">
        <v>654.87</v>
      </c>
      <c r="K1650" s="216" t="s">
        <v>88</v>
      </c>
    </row>
    <row r="1651" spans="1:11" x14ac:dyDescent="0.25">
      <c r="A1651" s="103" t="s">
        <v>830</v>
      </c>
      <c r="B1651" s="103" t="s">
        <v>88</v>
      </c>
      <c r="C1651" s="103" t="s">
        <v>89</v>
      </c>
      <c r="D1651" s="103" t="s">
        <v>420</v>
      </c>
      <c r="E1651" s="111"/>
      <c r="F1651" s="103" t="s">
        <v>421</v>
      </c>
      <c r="G1651" s="103" t="s">
        <v>464</v>
      </c>
      <c r="H1651" s="103" t="s">
        <v>465</v>
      </c>
      <c r="I1651" s="103" t="s">
        <v>92</v>
      </c>
      <c r="J1651" s="215">
        <v>-327.45</v>
      </c>
      <c r="K1651" s="216" t="s">
        <v>88</v>
      </c>
    </row>
    <row r="1652" spans="1:11" x14ac:dyDescent="0.25">
      <c r="A1652" s="103" t="s">
        <v>828</v>
      </c>
      <c r="B1652" s="103" t="s">
        <v>88</v>
      </c>
      <c r="C1652" s="103" t="s">
        <v>89</v>
      </c>
      <c r="D1652" s="103" t="s">
        <v>420</v>
      </c>
      <c r="E1652" s="103" t="s">
        <v>421</v>
      </c>
      <c r="F1652" s="103" t="s">
        <v>421</v>
      </c>
      <c r="G1652" s="103" t="s">
        <v>464</v>
      </c>
      <c r="H1652" s="103" t="s">
        <v>465</v>
      </c>
      <c r="I1652" s="103" t="s">
        <v>92</v>
      </c>
      <c r="J1652" s="215">
        <v>-74.75</v>
      </c>
      <c r="K1652" s="216" t="s">
        <v>88</v>
      </c>
    </row>
    <row r="1653" spans="1:11" x14ac:dyDescent="0.25">
      <c r="A1653" s="103" t="s">
        <v>828</v>
      </c>
      <c r="B1653" s="103" t="s">
        <v>88</v>
      </c>
      <c r="C1653" s="103" t="s">
        <v>89</v>
      </c>
      <c r="D1653" s="103" t="s">
        <v>420</v>
      </c>
      <c r="E1653" s="111"/>
      <c r="F1653" s="103" t="s">
        <v>421</v>
      </c>
      <c r="G1653" s="103" t="s">
        <v>464</v>
      </c>
      <c r="H1653" s="103" t="s">
        <v>465</v>
      </c>
      <c r="I1653" s="103" t="s">
        <v>92</v>
      </c>
      <c r="J1653" s="215">
        <v>37.369999999999997</v>
      </c>
      <c r="K1653" s="216" t="s">
        <v>88</v>
      </c>
    </row>
    <row r="1654" spans="1:11" x14ac:dyDescent="0.25">
      <c r="A1654" s="103" t="s">
        <v>829</v>
      </c>
      <c r="B1654" s="103" t="s">
        <v>88</v>
      </c>
      <c r="C1654" s="103" t="s">
        <v>89</v>
      </c>
      <c r="D1654" s="103" t="s">
        <v>420</v>
      </c>
      <c r="E1654" s="103" t="s">
        <v>421</v>
      </c>
      <c r="F1654" s="103" t="s">
        <v>421</v>
      </c>
      <c r="G1654" s="103" t="s">
        <v>464</v>
      </c>
      <c r="H1654" s="103" t="s">
        <v>465</v>
      </c>
      <c r="I1654" s="103" t="s">
        <v>92</v>
      </c>
      <c r="J1654" s="215">
        <v>-249.14</v>
      </c>
      <c r="K1654" s="216" t="s">
        <v>88</v>
      </c>
    </row>
    <row r="1655" spans="1:11" x14ac:dyDescent="0.25">
      <c r="A1655" s="103" t="s">
        <v>829</v>
      </c>
      <c r="B1655" s="103" t="s">
        <v>88</v>
      </c>
      <c r="C1655" s="103" t="s">
        <v>89</v>
      </c>
      <c r="D1655" s="103" t="s">
        <v>420</v>
      </c>
      <c r="E1655" s="111"/>
      <c r="F1655" s="103" t="s">
        <v>421</v>
      </c>
      <c r="G1655" s="103" t="s">
        <v>464</v>
      </c>
      <c r="H1655" s="103" t="s">
        <v>465</v>
      </c>
      <c r="I1655" s="103" t="s">
        <v>92</v>
      </c>
      <c r="J1655" s="215">
        <v>124.58</v>
      </c>
      <c r="K1655" s="216" t="s">
        <v>88</v>
      </c>
    </row>
    <row r="1656" spans="1:11" x14ac:dyDescent="0.25">
      <c r="A1656" s="103" t="s">
        <v>825</v>
      </c>
      <c r="B1656" s="103" t="s">
        <v>88</v>
      </c>
      <c r="C1656" s="103" t="s">
        <v>89</v>
      </c>
      <c r="D1656" s="103" t="s">
        <v>420</v>
      </c>
      <c r="E1656" s="103" t="s">
        <v>421</v>
      </c>
      <c r="F1656" s="103" t="s">
        <v>421</v>
      </c>
      <c r="G1656" s="103" t="s">
        <v>464</v>
      </c>
      <c r="H1656" s="103" t="s">
        <v>465</v>
      </c>
      <c r="I1656" s="103" t="s">
        <v>92</v>
      </c>
      <c r="J1656" s="215">
        <v>-1060.5999999999999</v>
      </c>
      <c r="K1656" s="216" t="s">
        <v>88</v>
      </c>
    </row>
    <row r="1657" spans="1:11" x14ac:dyDescent="0.25">
      <c r="A1657" s="103" t="s">
        <v>825</v>
      </c>
      <c r="B1657" s="103" t="s">
        <v>88</v>
      </c>
      <c r="C1657" s="103" t="s">
        <v>89</v>
      </c>
      <c r="D1657" s="103" t="s">
        <v>420</v>
      </c>
      <c r="E1657" s="111"/>
      <c r="F1657" s="103" t="s">
        <v>421</v>
      </c>
      <c r="G1657" s="103" t="s">
        <v>464</v>
      </c>
      <c r="H1657" s="103" t="s">
        <v>465</v>
      </c>
      <c r="I1657" s="103" t="s">
        <v>92</v>
      </c>
      <c r="J1657" s="215">
        <v>530.29999999999995</v>
      </c>
      <c r="K1657" s="216" t="s">
        <v>88</v>
      </c>
    </row>
    <row r="1658" spans="1:11" x14ac:dyDescent="0.25">
      <c r="A1658" s="103" t="s">
        <v>826</v>
      </c>
      <c r="B1658" s="103" t="s">
        <v>88</v>
      </c>
      <c r="C1658" s="103" t="s">
        <v>89</v>
      </c>
      <c r="D1658" s="103" t="s">
        <v>420</v>
      </c>
      <c r="E1658" s="103" t="s">
        <v>421</v>
      </c>
      <c r="F1658" s="103" t="s">
        <v>421</v>
      </c>
      <c r="G1658" s="103" t="s">
        <v>464</v>
      </c>
      <c r="H1658" s="103" t="s">
        <v>465</v>
      </c>
      <c r="I1658" s="103" t="s">
        <v>92</v>
      </c>
      <c r="J1658" s="215">
        <v>135.25</v>
      </c>
      <c r="K1658" s="216" t="s">
        <v>88</v>
      </c>
    </row>
    <row r="1659" spans="1:11" x14ac:dyDescent="0.25">
      <c r="A1659" s="103" t="s">
        <v>826</v>
      </c>
      <c r="B1659" s="103" t="s">
        <v>88</v>
      </c>
      <c r="C1659" s="103" t="s">
        <v>89</v>
      </c>
      <c r="D1659" s="103" t="s">
        <v>420</v>
      </c>
      <c r="E1659" s="111"/>
      <c r="F1659" s="103" t="s">
        <v>421</v>
      </c>
      <c r="G1659" s="103" t="s">
        <v>464</v>
      </c>
      <c r="H1659" s="103" t="s">
        <v>465</v>
      </c>
      <c r="I1659" s="103" t="s">
        <v>92</v>
      </c>
      <c r="J1659" s="215">
        <v>-67.63</v>
      </c>
      <c r="K1659" s="216" t="s">
        <v>88</v>
      </c>
    </row>
    <row r="1660" spans="1:11" x14ac:dyDescent="0.25">
      <c r="A1660" s="103" t="s">
        <v>827</v>
      </c>
      <c r="B1660" s="103" t="s">
        <v>88</v>
      </c>
      <c r="C1660" s="103" t="s">
        <v>89</v>
      </c>
      <c r="D1660" s="103" t="s">
        <v>420</v>
      </c>
      <c r="E1660" s="103" t="s">
        <v>421</v>
      </c>
      <c r="F1660" s="103" t="s">
        <v>421</v>
      </c>
      <c r="G1660" s="103" t="s">
        <v>98</v>
      </c>
      <c r="H1660" s="103" t="s">
        <v>341</v>
      </c>
      <c r="I1660" s="103" t="s">
        <v>92</v>
      </c>
      <c r="J1660" s="215">
        <v>566.85</v>
      </c>
      <c r="K1660" s="216" t="s">
        <v>88</v>
      </c>
    </row>
    <row r="1661" spans="1:11" x14ac:dyDescent="0.25">
      <c r="A1661" s="103" t="s">
        <v>827</v>
      </c>
      <c r="B1661" s="103" t="s">
        <v>88</v>
      </c>
      <c r="C1661" s="103" t="s">
        <v>89</v>
      </c>
      <c r="D1661" s="103" t="s">
        <v>420</v>
      </c>
      <c r="E1661" s="111"/>
      <c r="F1661" s="103" t="s">
        <v>421</v>
      </c>
      <c r="G1661" s="103" t="s">
        <v>98</v>
      </c>
      <c r="H1661" s="103" t="s">
        <v>341</v>
      </c>
      <c r="I1661" s="103" t="s">
        <v>92</v>
      </c>
      <c r="J1661" s="215">
        <v>-283.41000000000003</v>
      </c>
      <c r="K1661" s="216" t="s">
        <v>88</v>
      </c>
    </row>
    <row r="1662" spans="1:11" x14ac:dyDescent="0.25">
      <c r="A1662" s="103" t="s">
        <v>830</v>
      </c>
      <c r="B1662" s="103" t="s">
        <v>88</v>
      </c>
      <c r="C1662" s="103" t="s">
        <v>89</v>
      </c>
      <c r="D1662" s="103" t="s">
        <v>420</v>
      </c>
      <c r="E1662" s="103" t="s">
        <v>421</v>
      </c>
      <c r="F1662" s="103" t="s">
        <v>421</v>
      </c>
      <c r="G1662" s="103" t="s">
        <v>98</v>
      </c>
      <c r="H1662" s="103" t="s">
        <v>341</v>
      </c>
      <c r="I1662" s="103" t="s">
        <v>92</v>
      </c>
      <c r="J1662" s="215">
        <v>9166.9699999999993</v>
      </c>
      <c r="K1662" s="216" t="s">
        <v>88</v>
      </c>
    </row>
    <row r="1663" spans="1:11" x14ac:dyDescent="0.25">
      <c r="A1663" s="103" t="s">
        <v>830</v>
      </c>
      <c r="B1663" s="103" t="s">
        <v>88</v>
      </c>
      <c r="C1663" s="103" t="s">
        <v>89</v>
      </c>
      <c r="D1663" s="103" t="s">
        <v>420</v>
      </c>
      <c r="E1663" s="111"/>
      <c r="F1663" s="103" t="s">
        <v>421</v>
      </c>
      <c r="G1663" s="103" t="s">
        <v>98</v>
      </c>
      <c r="H1663" s="103" t="s">
        <v>341</v>
      </c>
      <c r="I1663" s="103" t="s">
        <v>92</v>
      </c>
      <c r="J1663" s="215">
        <v>-1357.33</v>
      </c>
      <c r="K1663" s="216" t="s">
        <v>88</v>
      </c>
    </row>
    <row r="1664" spans="1:11" x14ac:dyDescent="0.25">
      <c r="A1664" s="103" t="s">
        <v>828</v>
      </c>
      <c r="B1664" s="103" t="s">
        <v>88</v>
      </c>
      <c r="C1664" s="103" t="s">
        <v>89</v>
      </c>
      <c r="D1664" s="103" t="s">
        <v>420</v>
      </c>
      <c r="E1664" s="103" t="s">
        <v>421</v>
      </c>
      <c r="F1664" s="103" t="s">
        <v>421</v>
      </c>
      <c r="G1664" s="103" t="s">
        <v>98</v>
      </c>
      <c r="H1664" s="103" t="s">
        <v>341</v>
      </c>
      <c r="I1664" s="103" t="s">
        <v>92</v>
      </c>
      <c r="J1664" s="215">
        <v>500.15</v>
      </c>
      <c r="K1664" s="216" t="s">
        <v>88</v>
      </c>
    </row>
    <row r="1665" spans="1:11" x14ac:dyDescent="0.25">
      <c r="A1665" s="103" t="s">
        <v>828</v>
      </c>
      <c r="B1665" s="103" t="s">
        <v>88</v>
      </c>
      <c r="C1665" s="103" t="s">
        <v>89</v>
      </c>
      <c r="D1665" s="103" t="s">
        <v>420</v>
      </c>
      <c r="E1665" s="111"/>
      <c r="F1665" s="103" t="s">
        <v>421</v>
      </c>
      <c r="G1665" s="103" t="s">
        <v>98</v>
      </c>
      <c r="H1665" s="103" t="s">
        <v>341</v>
      </c>
      <c r="I1665" s="103" t="s">
        <v>92</v>
      </c>
      <c r="J1665" s="215">
        <v>-250.09</v>
      </c>
      <c r="K1665" s="216" t="s">
        <v>88</v>
      </c>
    </row>
    <row r="1666" spans="1:11" x14ac:dyDescent="0.25">
      <c r="A1666" s="103" t="s">
        <v>829</v>
      </c>
      <c r="B1666" s="103" t="s">
        <v>88</v>
      </c>
      <c r="C1666" s="103" t="s">
        <v>89</v>
      </c>
      <c r="D1666" s="103" t="s">
        <v>420</v>
      </c>
      <c r="E1666" s="103" t="s">
        <v>421</v>
      </c>
      <c r="F1666" s="103" t="s">
        <v>421</v>
      </c>
      <c r="G1666" s="103" t="s">
        <v>98</v>
      </c>
      <c r="H1666" s="103" t="s">
        <v>341</v>
      </c>
      <c r="I1666" s="103" t="s">
        <v>92</v>
      </c>
      <c r="J1666" s="215">
        <v>-166.72</v>
      </c>
      <c r="K1666" s="216" t="s">
        <v>88</v>
      </c>
    </row>
    <row r="1667" spans="1:11" x14ac:dyDescent="0.25">
      <c r="A1667" s="103" t="s">
        <v>829</v>
      </c>
      <c r="B1667" s="103" t="s">
        <v>88</v>
      </c>
      <c r="C1667" s="103" t="s">
        <v>89</v>
      </c>
      <c r="D1667" s="103" t="s">
        <v>420</v>
      </c>
      <c r="E1667" s="111"/>
      <c r="F1667" s="103" t="s">
        <v>421</v>
      </c>
      <c r="G1667" s="103" t="s">
        <v>98</v>
      </c>
      <c r="H1667" s="103" t="s">
        <v>341</v>
      </c>
      <c r="I1667" s="103" t="s">
        <v>92</v>
      </c>
      <c r="J1667" s="215">
        <v>83.36</v>
      </c>
      <c r="K1667" s="216" t="s">
        <v>88</v>
      </c>
    </row>
    <row r="1668" spans="1:11" x14ac:dyDescent="0.25">
      <c r="A1668" s="103" t="s">
        <v>825</v>
      </c>
      <c r="B1668" s="103" t="s">
        <v>88</v>
      </c>
      <c r="C1668" s="103" t="s">
        <v>89</v>
      </c>
      <c r="D1668" s="103" t="s">
        <v>420</v>
      </c>
      <c r="E1668" s="103" t="s">
        <v>421</v>
      </c>
      <c r="F1668" s="103" t="s">
        <v>421</v>
      </c>
      <c r="G1668" s="103" t="s">
        <v>98</v>
      </c>
      <c r="H1668" s="103" t="s">
        <v>341</v>
      </c>
      <c r="I1668" s="103" t="s">
        <v>92</v>
      </c>
      <c r="J1668" s="215">
        <v>-1867.25</v>
      </c>
      <c r="K1668" s="216" t="s">
        <v>88</v>
      </c>
    </row>
    <row r="1669" spans="1:11" x14ac:dyDescent="0.25">
      <c r="A1669" s="103" t="s">
        <v>825</v>
      </c>
      <c r="B1669" s="103" t="s">
        <v>88</v>
      </c>
      <c r="C1669" s="103" t="s">
        <v>89</v>
      </c>
      <c r="D1669" s="103" t="s">
        <v>420</v>
      </c>
      <c r="E1669" s="111"/>
      <c r="F1669" s="103" t="s">
        <v>421</v>
      </c>
      <c r="G1669" s="103" t="s">
        <v>98</v>
      </c>
      <c r="H1669" s="103" t="s">
        <v>341</v>
      </c>
      <c r="I1669" s="103" t="s">
        <v>92</v>
      </c>
      <c r="J1669" s="215">
        <v>933.63</v>
      </c>
      <c r="K1669" s="216" t="s">
        <v>88</v>
      </c>
    </row>
    <row r="1670" spans="1:11" x14ac:dyDescent="0.25">
      <c r="A1670" s="103" t="s">
        <v>826</v>
      </c>
      <c r="B1670" s="103" t="s">
        <v>88</v>
      </c>
      <c r="C1670" s="103" t="s">
        <v>89</v>
      </c>
      <c r="D1670" s="103" t="s">
        <v>420</v>
      </c>
      <c r="E1670" s="103" t="s">
        <v>421</v>
      </c>
      <c r="F1670" s="103" t="s">
        <v>421</v>
      </c>
      <c r="G1670" s="103" t="s">
        <v>98</v>
      </c>
      <c r="H1670" s="103" t="s">
        <v>341</v>
      </c>
      <c r="I1670" s="103" t="s">
        <v>92</v>
      </c>
      <c r="J1670" s="215">
        <v>533.5</v>
      </c>
      <c r="K1670" s="216" t="s">
        <v>88</v>
      </c>
    </row>
    <row r="1671" spans="1:11" x14ac:dyDescent="0.25">
      <c r="A1671" s="103" t="s">
        <v>826</v>
      </c>
      <c r="B1671" s="103" t="s">
        <v>88</v>
      </c>
      <c r="C1671" s="103" t="s">
        <v>89</v>
      </c>
      <c r="D1671" s="103" t="s">
        <v>420</v>
      </c>
      <c r="E1671" s="111"/>
      <c r="F1671" s="103" t="s">
        <v>421</v>
      </c>
      <c r="G1671" s="103" t="s">
        <v>98</v>
      </c>
      <c r="H1671" s="103" t="s">
        <v>341</v>
      </c>
      <c r="I1671" s="103" t="s">
        <v>92</v>
      </c>
      <c r="J1671" s="215">
        <v>-266.76</v>
      </c>
      <c r="K1671" s="216" t="s">
        <v>88</v>
      </c>
    </row>
    <row r="1672" spans="1:11" x14ac:dyDescent="0.25">
      <c r="A1672" s="103" t="s">
        <v>827</v>
      </c>
      <c r="B1672" s="103" t="s">
        <v>88</v>
      </c>
      <c r="C1672" s="103" t="s">
        <v>89</v>
      </c>
      <c r="D1672" s="103" t="s">
        <v>420</v>
      </c>
      <c r="E1672" s="103" t="s">
        <v>421</v>
      </c>
      <c r="F1672" s="103" t="s">
        <v>421</v>
      </c>
      <c r="G1672" s="103" t="s">
        <v>478</v>
      </c>
      <c r="H1672" s="103" t="s">
        <v>479</v>
      </c>
      <c r="I1672" s="103" t="s">
        <v>92</v>
      </c>
      <c r="J1672" s="215">
        <v>-1406.91</v>
      </c>
      <c r="K1672" s="216" t="s">
        <v>344</v>
      </c>
    </row>
    <row r="1673" spans="1:11" x14ac:dyDescent="0.25">
      <c r="A1673" s="103" t="s">
        <v>827</v>
      </c>
      <c r="B1673" s="103" t="s">
        <v>88</v>
      </c>
      <c r="C1673" s="103" t="s">
        <v>89</v>
      </c>
      <c r="D1673" s="103" t="s">
        <v>420</v>
      </c>
      <c r="E1673" s="111"/>
      <c r="F1673" s="103" t="s">
        <v>421</v>
      </c>
      <c r="G1673" s="103" t="s">
        <v>478</v>
      </c>
      <c r="H1673" s="103" t="s">
        <v>479</v>
      </c>
      <c r="I1673" s="103" t="s">
        <v>92</v>
      </c>
      <c r="J1673" s="215">
        <v>6.55</v>
      </c>
      <c r="K1673" s="216" t="s">
        <v>344</v>
      </c>
    </row>
    <row r="1674" spans="1:11" x14ac:dyDescent="0.25">
      <c r="A1674" s="103" t="s">
        <v>830</v>
      </c>
      <c r="B1674" s="103" t="s">
        <v>88</v>
      </c>
      <c r="C1674" s="103" t="s">
        <v>89</v>
      </c>
      <c r="D1674" s="103" t="s">
        <v>420</v>
      </c>
      <c r="E1674" s="103" t="s">
        <v>421</v>
      </c>
      <c r="F1674" s="103" t="s">
        <v>421</v>
      </c>
      <c r="G1674" s="103" t="s">
        <v>478</v>
      </c>
      <c r="H1674" s="103" t="s">
        <v>479</v>
      </c>
      <c r="I1674" s="103" t="s">
        <v>92</v>
      </c>
      <c r="J1674" s="215">
        <v>223.04</v>
      </c>
      <c r="K1674" s="216" t="s">
        <v>344</v>
      </c>
    </row>
    <row r="1675" spans="1:11" x14ac:dyDescent="0.25">
      <c r="A1675" s="103" t="s">
        <v>828</v>
      </c>
      <c r="B1675" s="103" t="s">
        <v>88</v>
      </c>
      <c r="C1675" s="103" t="s">
        <v>89</v>
      </c>
      <c r="D1675" s="103" t="s">
        <v>420</v>
      </c>
      <c r="E1675" s="103" t="s">
        <v>421</v>
      </c>
      <c r="F1675" s="103" t="s">
        <v>421</v>
      </c>
      <c r="G1675" s="103" t="s">
        <v>478</v>
      </c>
      <c r="H1675" s="103" t="s">
        <v>479</v>
      </c>
      <c r="I1675" s="103" t="s">
        <v>92</v>
      </c>
      <c r="J1675" s="215">
        <v>971.12</v>
      </c>
      <c r="K1675" s="216" t="s">
        <v>344</v>
      </c>
    </row>
    <row r="1676" spans="1:11" x14ac:dyDescent="0.25">
      <c r="A1676" s="103" t="s">
        <v>828</v>
      </c>
      <c r="B1676" s="103" t="s">
        <v>88</v>
      </c>
      <c r="C1676" s="103" t="s">
        <v>89</v>
      </c>
      <c r="D1676" s="103" t="s">
        <v>420</v>
      </c>
      <c r="E1676" s="111"/>
      <c r="F1676" s="103" t="s">
        <v>421</v>
      </c>
      <c r="G1676" s="103" t="s">
        <v>478</v>
      </c>
      <c r="H1676" s="103" t="s">
        <v>479</v>
      </c>
      <c r="I1676" s="103" t="s">
        <v>92</v>
      </c>
      <c r="J1676" s="215">
        <v>-6.55</v>
      </c>
      <c r="K1676" s="216" t="s">
        <v>344</v>
      </c>
    </row>
    <row r="1677" spans="1:11" x14ac:dyDescent="0.25">
      <c r="A1677" s="103" t="s">
        <v>829</v>
      </c>
      <c r="B1677" s="103" t="s">
        <v>88</v>
      </c>
      <c r="C1677" s="103" t="s">
        <v>89</v>
      </c>
      <c r="D1677" s="103" t="s">
        <v>420</v>
      </c>
      <c r="E1677" s="103" t="s">
        <v>421</v>
      </c>
      <c r="F1677" s="103" t="s">
        <v>421</v>
      </c>
      <c r="G1677" s="103" t="s">
        <v>478</v>
      </c>
      <c r="H1677" s="103" t="s">
        <v>479</v>
      </c>
      <c r="I1677" s="103" t="s">
        <v>92</v>
      </c>
      <c r="J1677" s="215">
        <v>85.79</v>
      </c>
      <c r="K1677" s="216" t="s">
        <v>344</v>
      </c>
    </row>
    <row r="1678" spans="1:11" x14ac:dyDescent="0.25">
      <c r="A1678" s="103" t="s">
        <v>825</v>
      </c>
      <c r="B1678" s="103" t="s">
        <v>88</v>
      </c>
      <c r="C1678" s="103" t="s">
        <v>89</v>
      </c>
      <c r="D1678" s="103" t="s">
        <v>420</v>
      </c>
      <c r="E1678" s="103" t="s">
        <v>421</v>
      </c>
      <c r="F1678" s="103" t="s">
        <v>421</v>
      </c>
      <c r="G1678" s="103" t="s">
        <v>478</v>
      </c>
      <c r="H1678" s="103" t="s">
        <v>479</v>
      </c>
      <c r="I1678" s="103" t="s">
        <v>92</v>
      </c>
      <c r="J1678" s="215">
        <v>-449.53</v>
      </c>
      <c r="K1678" s="216" t="s">
        <v>344</v>
      </c>
    </row>
    <row r="1679" spans="1:11" x14ac:dyDescent="0.25">
      <c r="A1679" s="103" t="s">
        <v>826</v>
      </c>
      <c r="B1679" s="103" t="s">
        <v>88</v>
      </c>
      <c r="C1679" s="103" t="s">
        <v>89</v>
      </c>
      <c r="D1679" s="103" t="s">
        <v>420</v>
      </c>
      <c r="E1679" s="103" t="s">
        <v>421</v>
      </c>
      <c r="F1679" s="103" t="s">
        <v>421</v>
      </c>
      <c r="G1679" s="103" t="s">
        <v>478</v>
      </c>
      <c r="H1679" s="103" t="s">
        <v>479</v>
      </c>
      <c r="I1679" s="103" t="s">
        <v>92</v>
      </c>
      <c r="J1679" s="215">
        <v>157.85</v>
      </c>
      <c r="K1679" s="216" t="s">
        <v>344</v>
      </c>
    </row>
    <row r="1680" spans="1:11" x14ac:dyDescent="0.25">
      <c r="A1680" s="103" t="s">
        <v>827</v>
      </c>
      <c r="B1680" s="103" t="s">
        <v>88</v>
      </c>
      <c r="C1680" s="103" t="s">
        <v>89</v>
      </c>
      <c r="D1680" s="103" t="s">
        <v>420</v>
      </c>
      <c r="E1680" s="103" t="s">
        <v>421</v>
      </c>
      <c r="F1680" s="103" t="s">
        <v>421</v>
      </c>
      <c r="G1680" s="103" t="s">
        <v>205</v>
      </c>
      <c r="H1680" s="103" t="s">
        <v>343</v>
      </c>
      <c r="I1680" s="103" t="s">
        <v>92</v>
      </c>
      <c r="J1680" s="215">
        <v>-1082.42</v>
      </c>
      <c r="K1680" s="216" t="s">
        <v>344</v>
      </c>
    </row>
    <row r="1681" spans="1:11" x14ac:dyDescent="0.25">
      <c r="A1681" s="103" t="s">
        <v>827</v>
      </c>
      <c r="B1681" s="103" t="s">
        <v>88</v>
      </c>
      <c r="C1681" s="103" t="s">
        <v>89</v>
      </c>
      <c r="D1681" s="103" t="s">
        <v>420</v>
      </c>
      <c r="E1681" s="111"/>
      <c r="F1681" s="103" t="s">
        <v>421</v>
      </c>
      <c r="G1681" s="103" t="s">
        <v>205</v>
      </c>
      <c r="H1681" s="103" t="s">
        <v>343</v>
      </c>
      <c r="I1681" s="103" t="s">
        <v>92</v>
      </c>
      <c r="J1681" s="215">
        <v>1078.48</v>
      </c>
      <c r="K1681" s="216" t="s">
        <v>344</v>
      </c>
    </row>
    <row r="1682" spans="1:11" x14ac:dyDescent="0.25">
      <c r="A1682" s="103" t="s">
        <v>830</v>
      </c>
      <c r="B1682" s="103" t="s">
        <v>88</v>
      </c>
      <c r="C1682" s="103" t="s">
        <v>89</v>
      </c>
      <c r="D1682" s="103" t="s">
        <v>420</v>
      </c>
      <c r="E1682" s="103" t="s">
        <v>421</v>
      </c>
      <c r="F1682" s="103" t="s">
        <v>421</v>
      </c>
      <c r="G1682" s="103" t="s">
        <v>205</v>
      </c>
      <c r="H1682" s="103" t="s">
        <v>343</v>
      </c>
      <c r="I1682" s="103" t="s">
        <v>92</v>
      </c>
      <c r="J1682" s="215">
        <v>3650.25</v>
      </c>
      <c r="K1682" s="216" t="s">
        <v>344</v>
      </c>
    </row>
    <row r="1683" spans="1:11" x14ac:dyDescent="0.25">
      <c r="A1683" s="103" t="s">
        <v>830</v>
      </c>
      <c r="B1683" s="103" t="s">
        <v>88</v>
      </c>
      <c r="C1683" s="103" t="s">
        <v>89</v>
      </c>
      <c r="D1683" s="103" t="s">
        <v>420</v>
      </c>
      <c r="E1683" s="111"/>
      <c r="F1683" s="103" t="s">
        <v>421</v>
      </c>
      <c r="G1683" s="103" t="s">
        <v>205</v>
      </c>
      <c r="H1683" s="103" t="s">
        <v>343</v>
      </c>
      <c r="I1683" s="103" t="s">
        <v>92</v>
      </c>
      <c r="J1683" s="215">
        <v>-3636.98</v>
      </c>
      <c r="K1683" s="216" t="s">
        <v>344</v>
      </c>
    </row>
    <row r="1684" spans="1:11" x14ac:dyDescent="0.25">
      <c r="A1684" s="103" t="s">
        <v>828</v>
      </c>
      <c r="B1684" s="103" t="s">
        <v>88</v>
      </c>
      <c r="C1684" s="103" t="s">
        <v>89</v>
      </c>
      <c r="D1684" s="103" t="s">
        <v>420</v>
      </c>
      <c r="E1684" s="103" t="s">
        <v>421</v>
      </c>
      <c r="F1684" s="103" t="s">
        <v>421</v>
      </c>
      <c r="G1684" s="103" t="s">
        <v>205</v>
      </c>
      <c r="H1684" s="103" t="s">
        <v>343</v>
      </c>
      <c r="I1684" s="103" t="s">
        <v>92</v>
      </c>
      <c r="J1684" s="215">
        <v>736.31</v>
      </c>
      <c r="K1684" s="216" t="s">
        <v>344</v>
      </c>
    </row>
    <row r="1685" spans="1:11" x14ac:dyDescent="0.25">
      <c r="A1685" s="103" t="s">
        <v>828</v>
      </c>
      <c r="B1685" s="103" t="s">
        <v>88</v>
      </c>
      <c r="C1685" s="103" t="s">
        <v>89</v>
      </c>
      <c r="D1685" s="103" t="s">
        <v>420</v>
      </c>
      <c r="E1685" s="111"/>
      <c r="F1685" s="103" t="s">
        <v>421</v>
      </c>
      <c r="G1685" s="103" t="s">
        <v>205</v>
      </c>
      <c r="H1685" s="103" t="s">
        <v>343</v>
      </c>
      <c r="I1685" s="103" t="s">
        <v>92</v>
      </c>
      <c r="J1685" s="215">
        <v>-733.62</v>
      </c>
      <c r="K1685" s="216" t="s">
        <v>344</v>
      </c>
    </row>
    <row r="1686" spans="1:11" x14ac:dyDescent="0.25">
      <c r="A1686" s="103" t="s">
        <v>829</v>
      </c>
      <c r="B1686" s="103" t="s">
        <v>88</v>
      </c>
      <c r="C1686" s="103" t="s">
        <v>89</v>
      </c>
      <c r="D1686" s="103" t="s">
        <v>420</v>
      </c>
      <c r="E1686" s="103" t="s">
        <v>421</v>
      </c>
      <c r="F1686" s="103" t="s">
        <v>421</v>
      </c>
      <c r="G1686" s="103" t="s">
        <v>205</v>
      </c>
      <c r="H1686" s="103" t="s">
        <v>343</v>
      </c>
      <c r="I1686" s="103" t="s">
        <v>92</v>
      </c>
      <c r="J1686" s="215">
        <v>128.28</v>
      </c>
      <c r="K1686" s="216" t="s">
        <v>344</v>
      </c>
    </row>
    <row r="1687" spans="1:11" x14ac:dyDescent="0.25">
      <c r="A1687" s="103" t="s">
        <v>829</v>
      </c>
      <c r="B1687" s="103" t="s">
        <v>88</v>
      </c>
      <c r="C1687" s="103" t="s">
        <v>89</v>
      </c>
      <c r="D1687" s="103" t="s">
        <v>420</v>
      </c>
      <c r="E1687" s="111"/>
      <c r="F1687" s="103" t="s">
        <v>421</v>
      </c>
      <c r="G1687" s="103" t="s">
        <v>205</v>
      </c>
      <c r="H1687" s="103" t="s">
        <v>343</v>
      </c>
      <c r="I1687" s="103" t="s">
        <v>92</v>
      </c>
      <c r="J1687" s="215">
        <v>-127.94</v>
      </c>
      <c r="K1687" s="216" t="s">
        <v>344</v>
      </c>
    </row>
    <row r="1688" spans="1:11" x14ac:dyDescent="0.25">
      <c r="A1688" s="103" t="s">
        <v>825</v>
      </c>
      <c r="B1688" s="103" t="s">
        <v>88</v>
      </c>
      <c r="C1688" s="103" t="s">
        <v>89</v>
      </c>
      <c r="D1688" s="103" t="s">
        <v>420</v>
      </c>
      <c r="E1688" s="103" t="s">
        <v>421</v>
      </c>
      <c r="F1688" s="103" t="s">
        <v>421</v>
      </c>
      <c r="G1688" s="103" t="s">
        <v>205</v>
      </c>
      <c r="H1688" s="103" t="s">
        <v>343</v>
      </c>
      <c r="I1688" s="103" t="s">
        <v>92</v>
      </c>
      <c r="J1688" s="215">
        <v>-2973.7</v>
      </c>
      <c r="K1688" s="216" t="s">
        <v>344</v>
      </c>
    </row>
    <row r="1689" spans="1:11" x14ac:dyDescent="0.25">
      <c r="A1689" s="103" t="s">
        <v>825</v>
      </c>
      <c r="B1689" s="103" t="s">
        <v>88</v>
      </c>
      <c r="C1689" s="103" t="s">
        <v>89</v>
      </c>
      <c r="D1689" s="103" t="s">
        <v>420</v>
      </c>
      <c r="E1689" s="111"/>
      <c r="F1689" s="103" t="s">
        <v>421</v>
      </c>
      <c r="G1689" s="103" t="s">
        <v>205</v>
      </c>
      <c r="H1689" s="103" t="s">
        <v>343</v>
      </c>
      <c r="I1689" s="103" t="s">
        <v>92</v>
      </c>
      <c r="J1689" s="215">
        <v>2963.02</v>
      </c>
      <c r="K1689" s="216" t="s">
        <v>344</v>
      </c>
    </row>
    <row r="1690" spans="1:11" x14ac:dyDescent="0.25">
      <c r="A1690" s="103" t="s">
        <v>826</v>
      </c>
      <c r="B1690" s="103" t="s">
        <v>88</v>
      </c>
      <c r="C1690" s="103" t="s">
        <v>89</v>
      </c>
      <c r="D1690" s="103" t="s">
        <v>420</v>
      </c>
      <c r="E1690" s="103" t="s">
        <v>421</v>
      </c>
      <c r="F1690" s="103" t="s">
        <v>421</v>
      </c>
      <c r="G1690" s="103" t="s">
        <v>205</v>
      </c>
      <c r="H1690" s="103" t="s">
        <v>343</v>
      </c>
      <c r="I1690" s="103" t="s">
        <v>92</v>
      </c>
      <c r="J1690" s="215">
        <v>2704.86</v>
      </c>
      <c r="K1690" s="216" t="s">
        <v>344</v>
      </c>
    </row>
    <row r="1691" spans="1:11" x14ac:dyDescent="0.25">
      <c r="A1691" s="103" t="s">
        <v>826</v>
      </c>
      <c r="B1691" s="103" t="s">
        <v>88</v>
      </c>
      <c r="C1691" s="103" t="s">
        <v>89</v>
      </c>
      <c r="D1691" s="103" t="s">
        <v>420</v>
      </c>
      <c r="E1691" s="111"/>
      <c r="F1691" s="103" t="s">
        <v>421</v>
      </c>
      <c r="G1691" s="103" t="s">
        <v>205</v>
      </c>
      <c r="H1691" s="103" t="s">
        <v>343</v>
      </c>
      <c r="I1691" s="103" t="s">
        <v>92</v>
      </c>
      <c r="J1691" s="215">
        <v>-2695.03</v>
      </c>
      <c r="K1691" s="216" t="s">
        <v>344</v>
      </c>
    </row>
    <row r="1692" spans="1:11" x14ac:dyDescent="0.25">
      <c r="A1692" s="103" t="s">
        <v>830</v>
      </c>
      <c r="B1692" s="103" t="s">
        <v>88</v>
      </c>
      <c r="C1692" s="103" t="s">
        <v>89</v>
      </c>
      <c r="D1692" s="103" t="s">
        <v>420</v>
      </c>
      <c r="E1692" s="103" t="s">
        <v>421</v>
      </c>
      <c r="F1692" s="103" t="s">
        <v>421</v>
      </c>
      <c r="G1692" s="103" t="s">
        <v>511</v>
      </c>
      <c r="H1692" s="103" t="s">
        <v>512</v>
      </c>
      <c r="I1692" s="103" t="s">
        <v>92</v>
      </c>
      <c r="J1692" s="215">
        <v>12.27</v>
      </c>
      <c r="K1692" s="216" t="s">
        <v>344</v>
      </c>
    </row>
    <row r="1693" spans="1:11" x14ac:dyDescent="0.25">
      <c r="A1693" s="103" t="s">
        <v>829</v>
      </c>
      <c r="B1693" s="103" t="s">
        <v>88</v>
      </c>
      <c r="C1693" s="103" t="s">
        <v>89</v>
      </c>
      <c r="D1693" s="103" t="s">
        <v>420</v>
      </c>
      <c r="E1693" s="103" t="s">
        <v>421</v>
      </c>
      <c r="F1693" s="103" t="s">
        <v>421</v>
      </c>
      <c r="G1693" s="103" t="s">
        <v>511</v>
      </c>
      <c r="H1693" s="103" t="s">
        <v>512</v>
      </c>
      <c r="I1693" s="103" t="s">
        <v>92</v>
      </c>
      <c r="J1693" s="215">
        <v>20.45</v>
      </c>
      <c r="K1693" s="216" t="s">
        <v>344</v>
      </c>
    </row>
    <row r="1694" spans="1:11" x14ac:dyDescent="0.25">
      <c r="A1694" s="103" t="s">
        <v>827</v>
      </c>
      <c r="B1694" s="103" t="s">
        <v>88</v>
      </c>
      <c r="C1694" s="103" t="s">
        <v>89</v>
      </c>
      <c r="D1694" s="103" t="s">
        <v>420</v>
      </c>
      <c r="E1694" s="103" t="s">
        <v>421</v>
      </c>
      <c r="F1694" s="103" t="s">
        <v>421</v>
      </c>
      <c r="G1694" s="103" t="s">
        <v>515</v>
      </c>
      <c r="H1694" s="103" t="s">
        <v>516</v>
      </c>
      <c r="I1694" s="103" t="s">
        <v>92</v>
      </c>
      <c r="J1694" s="215">
        <v>-164.92</v>
      </c>
      <c r="K1694" s="216" t="s">
        <v>344</v>
      </c>
    </row>
    <row r="1695" spans="1:11" x14ac:dyDescent="0.25">
      <c r="A1695" s="103" t="s">
        <v>827</v>
      </c>
      <c r="B1695" s="103" t="s">
        <v>88</v>
      </c>
      <c r="C1695" s="103" t="s">
        <v>89</v>
      </c>
      <c r="D1695" s="103" t="s">
        <v>420</v>
      </c>
      <c r="E1695" s="111"/>
      <c r="F1695" s="103" t="s">
        <v>421</v>
      </c>
      <c r="G1695" s="103" t="s">
        <v>515</v>
      </c>
      <c r="H1695" s="103" t="s">
        <v>516</v>
      </c>
      <c r="I1695" s="103" t="s">
        <v>92</v>
      </c>
      <c r="J1695" s="215">
        <v>164.09</v>
      </c>
      <c r="K1695" s="216" t="s">
        <v>344</v>
      </c>
    </row>
    <row r="1696" spans="1:11" x14ac:dyDescent="0.25">
      <c r="A1696" s="103" t="s">
        <v>830</v>
      </c>
      <c r="B1696" s="103" t="s">
        <v>88</v>
      </c>
      <c r="C1696" s="103" t="s">
        <v>89</v>
      </c>
      <c r="D1696" s="103" t="s">
        <v>420</v>
      </c>
      <c r="E1696" s="103" t="s">
        <v>421</v>
      </c>
      <c r="F1696" s="103" t="s">
        <v>421</v>
      </c>
      <c r="G1696" s="103" t="s">
        <v>515</v>
      </c>
      <c r="H1696" s="103" t="s">
        <v>516</v>
      </c>
      <c r="I1696" s="103" t="s">
        <v>92</v>
      </c>
      <c r="J1696" s="215">
        <v>202.66</v>
      </c>
      <c r="K1696" s="216" t="s">
        <v>344</v>
      </c>
    </row>
    <row r="1697" spans="1:11" x14ac:dyDescent="0.25">
      <c r="A1697" s="103" t="s">
        <v>830</v>
      </c>
      <c r="B1697" s="103" t="s">
        <v>88</v>
      </c>
      <c r="C1697" s="103" t="s">
        <v>89</v>
      </c>
      <c r="D1697" s="103" t="s">
        <v>420</v>
      </c>
      <c r="E1697" s="111"/>
      <c r="F1697" s="103" t="s">
        <v>421</v>
      </c>
      <c r="G1697" s="103" t="s">
        <v>515</v>
      </c>
      <c r="H1697" s="103" t="s">
        <v>516</v>
      </c>
      <c r="I1697" s="103" t="s">
        <v>92</v>
      </c>
      <c r="J1697" s="215">
        <v>-225.26</v>
      </c>
      <c r="K1697" s="216" t="s">
        <v>344</v>
      </c>
    </row>
    <row r="1698" spans="1:11" x14ac:dyDescent="0.25">
      <c r="A1698" s="103" t="s">
        <v>828</v>
      </c>
      <c r="B1698" s="103" t="s">
        <v>88</v>
      </c>
      <c r="C1698" s="103" t="s">
        <v>89</v>
      </c>
      <c r="D1698" s="103" t="s">
        <v>420</v>
      </c>
      <c r="E1698" s="103" t="s">
        <v>421</v>
      </c>
      <c r="F1698" s="103" t="s">
        <v>421</v>
      </c>
      <c r="G1698" s="103" t="s">
        <v>515</v>
      </c>
      <c r="H1698" s="103" t="s">
        <v>516</v>
      </c>
      <c r="I1698" s="103" t="s">
        <v>92</v>
      </c>
      <c r="J1698" s="215">
        <v>100.13</v>
      </c>
      <c r="K1698" s="216" t="s">
        <v>344</v>
      </c>
    </row>
    <row r="1699" spans="1:11" x14ac:dyDescent="0.25">
      <c r="A1699" s="103" t="s">
        <v>828</v>
      </c>
      <c r="B1699" s="103" t="s">
        <v>88</v>
      </c>
      <c r="C1699" s="103" t="s">
        <v>89</v>
      </c>
      <c r="D1699" s="103" t="s">
        <v>420</v>
      </c>
      <c r="E1699" s="111"/>
      <c r="F1699" s="103" t="s">
        <v>421</v>
      </c>
      <c r="G1699" s="103" t="s">
        <v>515</v>
      </c>
      <c r="H1699" s="103" t="s">
        <v>516</v>
      </c>
      <c r="I1699" s="103" t="s">
        <v>92</v>
      </c>
      <c r="J1699" s="215">
        <v>-99.64</v>
      </c>
      <c r="K1699" s="216" t="s">
        <v>344</v>
      </c>
    </row>
    <row r="1700" spans="1:11" x14ac:dyDescent="0.25">
      <c r="A1700" s="103" t="s">
        <v>829</v>
      </c>
      <c r="B1700" s="103" t="s">
        <v>88</v>
      </c>
      <c r="C1700" s="103" t="s">
        <v>89</v>
      </c>
      <c r="D1700" s="103" t="s">
        <v>420</v>
      </c>
      <c r="E1700" s="103" t="s">
        <v>421</v>
      </c>
      <c r="F1700" s="103" t="s">
        <v>421</v>
      </c>
      <c r="G1700" s="103" t="s">
        <v>515</v>
      </c>
      <c r="H1700" s="103" t="s">
        <v>516</v>
      </c>
      <c r="I1700" s="103" t="s">
        <v>92</v>
      </c>
      <c r="J1700" s="215">
        <v>0</v>
      </c>
      <c r="K1700" s="216" t="s">
        <v>344</v>
      </c>
    </row>
    <row r="1701" spans="1:11" x14ac:dyDescent="0.25">
      <c r="A1701" s="103" t="s">
        <v>825</v>
      </c>
      <c r="B1701" s="103" t="s">
        <v>88</v>
      </c>
      <c r="C1701" s="103" t="s">
        <v>89</v>
      </c>
      <c r="D1701" s="103" t="s">
        <v>420</v>
      </c>
      <c r="E1701" s="103" t="s">
        <v>421</v>
      </c>
      <c r="F1701" s="103" t="s">
        <v>421</v>
      </c>
      <c r="G1701" s="103" t="s">
        <v>515</v>
      </c>
      <c r="H1701" s="103" t="s">
        <v>516</v>
      </c>
      <c r="I1701" s="103" t="s">
        <v>92</v>
      </c>
      <c r="J1701" s="215">
        <v>23.67</v>
      </c>
      <c r="K1701" s="216" t="s">
        <v>344</v>
      </c>
    </row>
    <row r="1702" spans="1:11" x14ac:dyDescent="0.25">
      <c r="A1702" s="103" t="s">
        <v>830</v>
      </c>
      <c r="B1702" s="103" t="s">
        <v>88</v>
      </c>
      <c r="C1702" s="103" t="s">
        <v>89</v>
      </c>
      <c r="D1702" s="103" t="s">
        <v>420</v>
      </c>
      <c r="E1702" s="103" t="s">
        <v>421</v>
      </c>
      <c r="F1702" s="103" t="s">
        <v>421</v>
      </c>
      <c r="G1702" s="103" t="s">
        <v>521</v>
      </c>
      <c r="H1702" s="103" t="s">
        <v>522</v>
      </c>
      <c r="I1702" s="103" t="s">
        <v>92</v>
      </c>
      <c r="J1702" s="215">
        <v>-24.37</v>
      </c>
      <c r="K1702" s="216" t="s">
        <v>344</v>
      </c>
    </row>
    <row r="1703" spans="1:11" x14ac:dyDescent="0.25">
      <c r="A1703" s="103" t="s">
        <v>829</v>
      </c>
      <c r="B1703" s="103" t="s">
        <v>88</v>
      </c>
      <c r="C1703" s="103" t="s">
        <v>89</v>
      </c>
      <c r="D1703" s="103" t="s">
        <v>420</v>
      </c>
      <c r="E1703" s="103" t="s">
        <v>421</v>
      </c>
      <c r="F1703" s="103" t="s">
        <v>421</v>
      </c>
      <c r="G1703" s="103" t="s">
        <v>521</v>
      </c>
      <c r="H1703" s="103" t="s">
        <v>522</v>
      </c>
      <c r="I1703" s="103" t="s">
        <v>92</v>
      </c>
      <c r="J1703" s="215">
        <v>0</v>
      </c>
      <c r="K1703" s="216" t="s">
        <v>344</v>
      </c>
    </row>
    <row r="1704" spans="1:11" x14ac:dyDescent="0.25">
      <c r="A1704" s="103" t="s">
        <v>825</v>
      </c>
      <c r="B1704" s="103" t="s">
        <v>88</v>
      </c>
      <c r="C1704" s="103" t="s">
        <v>89</v>
      </c>
      <c r="D1704" s="103" t="s">
        <v>420</v>
      </c>
      <c r="E1704" s="103" t="s">
        <v>421</v>
      </c>
      <c r="F1704" s="103" t="s">
        <v>421</v>
      </c>
      <c r="G1704" s="103" t="s">
        <v>521</v>
      </c>
      <c r="H1704" s="103" t="s">
        <v>522</v>
      </c>
      <c r="I1704" s="103" t="s">
        <v>92</v>
      </c>
      <c r="J1704" s="215">
        <v>24.37</v>
      </c>
      <c r="K1704" s="216" t="s">
        <v>344</v>
      </c>
    </row>
    <row r="1705" spans="1:11" x14ac:dyDescent="0.25">
      <c r="A1705" s="103" t="s">
        <v>825</v>
      </c>
      <c r="B1705" s="103" t="s">
        <v>88</v>
      </c>
      <c r="C1705" s="103" t="s">
        <v>89</v>
      </c>
      <c r="D1705" s="103" t="s">
        <v>420</v>
      </c>
      <c r="E1705" s="103" t="s">
        <v>421</v>
      </c>
      <c r="F1705" s="103" t="s">
        <v>421</v>
      </c>
      <c r="G1705" s="103" t="s">
        <v>523</v>
      </c>
      <c r="H1705" s="103" t="s">
        <v>524</v>
      </c>
      <c r="I1705" s="103" t="s">
        <v>92</v>
      </c>
      <c r="J1705" s="215">
        <v>-91.96</v>
      </c>
      <c r="K1705" s="216" t="s">
        <v>344</v>
      </c>
    </row>
    <row r="1706" spans="1:11" x14ac:dyDescent="0.25">
      <c r="A1706" s="103" t="s">
        <v>826</v>
      </c>
      <c r="B1706" s="103" t="s">
        <v>88</v>
      </c>
      <c r="C1706" s="103" t="s">
        <v>89</v>
      </c>
      <c r="D1706" s="103" t="s">
        <v>420</v>
      </c>
      <c r="E1706" s="103" t="s">
        <v>421</v>
      </c>
      <c r="F1706" s="103" t="s">
        <v>421</v>
      </c>
      <c r="G1706" s="103" t="s">
        <v>523</v>
      </c>
      <c r="H1706" s="103" t="s">
        <v>524</v>
      </c>
      <c r="I1706" s="103" t="s">
        <v>92</v>
      </c>
      <c r="J1706" s="215">
        <v>91.96</v>
      </c>
      <c r="K1706" s="216" t="s">
        <v>344</v>
      </c>
    </row>
    <row r="1707" spans="1:11" x14ac:dyDescent="0.25">
      <c r="A1707" s="103" t="s">
        <v>827</v>
      </c>
      <c r="B1707" s="103" t="s">
        <v>88</v>
      </c>
      <c r="C1707" s="103" t="s">
        <v>89</v>
      </c>
      <c r="D1707" s="103" t="s">
        <v>420</v>
      </c>
      <c r="E1707" s="103" t="s">
        <v>421</v>
      </c>
      <c r="F1707" s="103" t="s">
        <v>421</v>
      </c>
      <c r="G1707" s="103" t="s">
        <v>172</v>
      </c>
      <c r="H1707" s="103" t="s">
        <v>345</v>
      </c>
      <c r="I1707" s="103" t="s">
        <v>92</v>
      </c>
      <c r="J1707" s="215">
        <v>-309.79000000000002</v>
      </c>
      <c r="K1707" s="216" t="s">
        <v>344</v>
      </c>
    </row>
    <row r="1708" spans="1:11" x14ac:dyDescent="0.25">
      <c r="A1708" s="103" t="s">
        <v>830</v>
      </c>
      <c r="B1708" s="103" t="s">
        <v>88</v>
      </c>
      <c r="C1708" s="103" t="s">
        <v>89</v>
      </c>
      <c r="D1708" s="103" t="s">
        <v>420</v>
      </c>
      <c r="E1708" s="103" t="s">
        <v>421</v>
      </c>
      <c r="F1708" s="103" t="s">
        <v>421</v>
      </c>
      <c r="G1708" s="103" t="s">
        <v>172</v>
      </c>
      <c r="H1708" s="103" t="s">
        <v>345</v>
      </c>
      <c r="I1708" s="103" t="s">
        <v>92</v>
      </c>
      <c r="J1708" s="215">
        <v>76.75</v>
      </c>
      <c r="K1708" s="216" t="s">
        <v>344</v>
      </c>
    </row>
    <row r="1709" spans="1:11" x14ac:dyDescent="0.25">
      <c r="A1709" s="103" t="s">
        <v>828</v>
      </c>
      <c r="B1709" s="103" t="s">
        <v>88</v>
      </c>
      <c r="C1709" s="103" t="s">
        <v>89</v>
      </c>
      <c r="D1709" s="103" t="s">
        <v>420</v>
      </c>
      <c r="E1709" s="103" t="s">
        <v>421</v>
      </c>
      <c r="F1709" s="103" t="s">
        <v>421</v>
      </c>
      <c r="G1709" s="103" t="s">
        <v>172</v>
      </c>
      <c r="H1709" s="103" t="s">
        <v>345</v>
      </c>
      <c r="I1709" s="103" t="s">
        <v>92</v>
      </c>
      <c r="J1709" s="215">
        <v>437.7</v>
      </c>
      <c r="K1709" s="216" t="s">
        <v>344</v>
      </c>
    </row>
    <row r="1710" spans="1:11" x14ac:dyDescent="0.25">
      <c r="A1710" s="103" t="s">
        <v>829</v>
      </c>
      <c r="B1710" s="103" t="s">
        <v>88</v>
      </c>
      <c r="C1710" s="103" t="s">
        <v>89</v>
      </c>
      <c r="D1710" s="103" t="s">
        <v>420</v>
      </c>
      <c r="E1710" s="103" t="s">
        <v>421</v>
      </c>
      <c r="F1710" s="103" t="s">
        <v>421</v>
      </c>
      <c r="G1710" s="103" t="s">
        <v>172</v>
      </c>
      <c r="H1710" s="103" t="s">
        <v>345</v>
      </c>
      <c r="I1710" s="103" t="s">
        <v>92</v>
      </c>
      <c r="J1710" s="215">
        <v>42.63</v>
      </c>
      <c r="K1710" s="216" t="s">
        <v>344</v>
      </c>
    </row>
    <row r="1711" spans="1:11" x14ac:dyDescent="0.25">
      <c r="A1711" s="103" t="s">
        <v>825</v>
      </c>
      <c r="B1711" s="103" t="s">
        <v>88</v>
      </c>
      <c r="C1711" s="103" t="s">
        <v>89</v>
      </c>
      <c r="D1711" s="103" t="s">
        <v>420</v>
      </c>
      <c r="E1711" s="103" t="s">
        <v>421</v>
      </c>
      <c r="F1711" s="103" t="s">
        <v>421</v>
      </c>
      <c r="G1711" s="103" t="s">
        <v>172</v>
      </c>
      <c r="H1711" s="103" t="s">
        <v>345</v>
      </c>
      <c r="I1711" s="103" t="s">
        <v>92</v>
      </c>
      <c r="J1711" s="215">
        <v>-123.64</v>
      </c>
      <c r="K1711" s="216" t="s">
        <v>344</v>
      </c>
    </row>
    <row r="1712" spans="1:11" x14ac:dyDescent="0.25">
      <c r="A1712" s="103" t="s">
        <v>826</v>
      </c>
      <c r="B1712" s="103" t="s">
        <v>88</v>
      </c>
      <c r="C1712" s="103" t="s">
        <v>89</v>
      </c>
      <c r="D1712" s="103" t="s">
        <v>420</v>
      </c>
      <c r="E1712" s="103" t="s">
        <v>421</v>
      </c>
      <c r="F1712" s="103" t="s">
        <v>421</v>
      </c>
      <c r="G1712" s="103" t="s">
        <v>172</v>
      </c>
      <c r="H1712" s="103" t="s">
        <v>345</v>
      </c>
      <c r="I1712" s="103" t="s">
        <v>92</v>
      </c>
      <c r="J1712" s="215">
        <v>81.010000000000005</v>
      </c>
      <c r="K1712" s="216" t="s">
        <v>344</v>
      </c>
    </row>
    <row r="1713" spans="1:11" x14ac:dyDescent="0.25">
      <c r="A1713" s="103" t="s">
        <v>827</v>
      </c>
      <c r="B1713" s="103" t="s">
        <v>88</v>
      </c>
      <c r="C1713" s="103" t="s">
        <v>89</v>
      </c>
      <c r="D1713" s="103" t="s">
        <v>420</v>
      </c>
      <c r="E1713" s="103" t="s">
        <v>421</v>
      </c>
      <c r="F1713" s="103" t="s">
        <v>421</v>
      </c>
      <c r="G1713" s="103" t="s">
        <v>171</v>
      </c>
      <c r="H1713" s="103" t="s">
        <v>348</v>
      </c>
      <c r="I1713" s="103" t="s">
        <v>92</v>
      </c>
      <c r="J1713" s="215">
        <v>-327.88</v>
      </c>
      <c r="K1713" s="216" t="s">
        <v>347</v>
      </c>
    </row>
    <row r="1714" spans="1:11" x14ac:dyDescent="0.25">
      <c r="A1714" s="103" t="s">
        <v>827</v>
      </c>
      <c r="B1714" s="103" t="s">
        <v>88</v>
      </c>
      <c r="C1714" s="103" t="s">
        <v>89</v>
      </c>
      <c r="D1714" s="103" t="s">
        <v>420</v>
      </c>
      <c r="E1714" s="111"/>
      <c r="F1714" s="103" t="s">
        <v>421</v>
      </c>
      <c r="G1714" s="103" t="s">
        <v>171</v>
      </c>
      <c r="H1714" s="103" t="s">
        <v>348</v>
      </c>
      <c r="I1714" s="103" t="s">
        <v>92</v>
      </c>
      <c r="J1714" s="215">
        <v>326.26</v>
      </c>
      <c r="K1714" s="216" t="s">
        <v>347</v>
      </c>
    </row>
    <row r="1715" spans="1:11" x14ac:dyDescent="0.25">
      <c r="A1715" s="103" t="s">
        <v>830</v>
      </c>
      <c r="B1715" s="103" t="s">
        <v>88</v>
      </c>
      <c r="C1715" s="103" t="s">
        <v>89</v>
      </c>
      <c r="D1715" s="103" t="s">
        <v>420</v>
      </c>
      <c r="E1715" s="103" t="s">
        <v>421</v>
      </c>
      <c r="F1715" s="103" t="s">
        <v>421</v>
      </c>
      <c r="G1715" s="103" t="s">
        <v>171</v>
      </c>
      <c r="H1715" s="103" t="s">
        <v>348</v>
      </c>
      <c r="I1715" s="103" t="s">
        <v>92</v>
      </c>
      <c r="J1715" s="215">
        <v>174.52</v>
      </c>
      <c r="K1715" s="216" t="s">
        <v>347</v>
      </c>
    </row>
    <row r="1716" spans="1:11" x14ac:dyDescent="0.25">
      <c r="A1716" s="103" t="s">
        <v>830</v>
      </c>
      <c r="B1716" s="103" t="s">
        <v>88</v>
      </c>
      <c r="C1716" s="103" t="s">
        <v>89</v>
      </c>
      <c r="D1716" s="103" t="s">
        <v>420</v>
      </c>
      <c r="E1716" s="111"/>
      <c r="F1716" s="103" t="s">
        <v>421</v>
      </c>
      <c r="G1716" s="103" t="s">
        <v>171</v>
      </c>
      <c r="H1716" s="103" t="s">
        <v>348</v>
      </c>
      <c r="I1716" s="103" t="s">
        <v>92</v>
      </c>
      <c r="J1716" s="215">
        <v>-173.65</v>
      </c>
      <c r="K1716" s="216" t="s">
        <v>347</v>
      </c>
    </row>
    <row r="1717" spans="1:11" x14ac:dyDescent="0.25">
      <c r="A1717" s="103" t="s">
        <v>828</v>
      </c>
      <c r="B1717" s="103" t="s">
        <v>88</v>
      </c>
      <c r="C1717" s="103" t="s">
        <v>89</v>
      </c>
      <c r="D1717" s="103" t="s">
        <v>420</v>
      </c>
      <c r="E1717" s="103" t="s">
        <v>421</v>
      </c>
      <c r="F1717" s="103" t="s">
        <v>421</v>
      </c>
      <c r="G1717" s="103" t="s">
        <v>171</v>
      </c>
      <c r="H1717" s="103" t="s">
        <v>348</v>
      </c>
      <c r="I1717" s="103" t="s">
        <v>92</v>
      </c>
      <c r="J1717" s="215">
        <v>534.14</v>
      </c>
      <c r="K1717" s="216" t="s">
        <v>347</v>
      </c>
    </row>
    <row r="1718" spans="1:11" x14ac:dyDescent="0.25">
      <c r="A1718" s="103" t="s">
        <v>828</v>
      </c>
      <c r="B1718" s="103" t="s">
        <v>88</v>
      </c>
      <c r="C1718" s="103" t="s">
        <v>89</v>
      </c>
      <c r="D1718" s="103" t="s">
        <v>420</v>
      </c>
      <c r="E1718" s="111"/>
      <c r="F1718" s="103" t="s">
        <v>421</v>
      </c>
      <c r="G1718" s="103" t="s">
        <v>171</v>
      </c>
      <c r="H1718" s="103" t="s">
        <v>348</v>
      </c>
      <c r="I1718" s="103" t="s">
        <v>92</v>
      </c>
      <c r="J1718" s="215">
        <v>-531.48</v>
      </c>
      <c r="K1718" s="216" t="s">
        <v>347</v>
      </c>
    </row>
    <row r="1719" spans="1:11" x14ac:dyDescent="0.25">
      <c r="A1719" s="103" t="s">
        <v>829</v>
      </c>
      <c r="B1719" s="103" t="s">
        <v>88</v>
      </c>
      <c r="C1719" s="103" t="s">
        <v>89</v>
      </c>
      <c r="D1719" s="103" t="s">
        <v>420</v>
      </c>
      <c r="E1719" s="103" t="s">
        <v>421</v>
      </c>
      <c r="F1719" s="103" t="s">
        <v>421</v>
      </c>
      <c r="G1719" s="103" t="s">
        <v>171</v>
      </c>
      <c r="H1719" s="103" t="s">
        <v>348</v>
      </c>
      <c r="I1719" s="103" t="s">
        <v>92</v>
      </c>
      <c r="J1719" s="215">
        <v>52.89</v>
      </c>
      <c r="K1719" s="216" t="s">
        <v>347</v>
      </c>
    </row>
    <row r="1720" spans="1:11" x14ac:dyDescent="0.25">
      <c r="A1720" s="103" t="s">
        <v>829</v>
      </c>
      <c r="B1720" s="103" t="s">
        <v>88</v>
      </c>
      <c r="C1720" s="103" t="s">
        <v>89</v>
      </c>
      <c r="D1720" s="103" t="s">
        <v>420</v>
      </c>
      <c r="E1720" s="111"/>
      <c r="F1720" s="103" t="s">
        <v>421</v>
      </c>
      <c r="G1720" s="103" t="s">
        <v>171</v>
      </c>
      <c r="H1720" s="103" t="s">
        <v>348</v>
      </c>
      <c r="I1720" s="103" t="s">
        <v>92</v>
      </c>
      <c r="J1720" s="215">
        <v>-52.62</v>
      </c>
      <c r="K1720" s="216" t="s">
        <v>347</v>
      </c>
    </row>
    <row r="1721" spans="1:11" x14ac:dyDescent="0.25">
      <c r="A1721" s="103" t="s">
        <v>825</v>
      </c>
      <c r="B1721" s="103" t="s">
        <v>88</v>
      </c>
      <c r="C1721" s="103" t="s">
        <v>89</v>
      </c>
      <c r="D1721" s="103" t="s">
        <v>420</v>
      </c>
      <c r="E1721" s="103" t="s">
        <v>421</v>
      </c>
      <c r="F1721" s="103" t="s">
        <v>421</v>
      </c>
      <c r="G1721" s="103" t="s">
        <v>171</v>
      </c>
      <c r="H1721" s="103" t="s">
        <v>348</v>
      </c>
      <c r="I1721" s="103" t="s">
        <v>92</v>
      </c>
      <c r="J1721" s="215">
        <v>-84.62</v>
      </c>
      <c r="K1721" s="216" t="s">
        <v>347</v>
      </c>
    </row>
    <row r="1722" spans="1:11" x14ac:dyDescent="0.25">
      <c r="A1722" s="103" t="s">
        <v>825</v>
      </c>
      <c r="B1722" s="103" t="s">
        <v>88</v>
      </c>
      <c r="C1722" s="103" t="s">
        <v>89</v>
      </c>
      <c r="D1722" s="103" t="s">
        <v>420</v>
      </c>
      <c r="E1722" s="111"/>
      <c r="F1722" s="103" t="s">
        <v>421</v>
      </c>
      <c r="G1722" s="103" t="s">
        <v>171</v>
      </c>
      <c r="H1722" s="103" t="s">
        <v>348</v>
      </c>
      <c r="I1722" s="103" t="s">
        <v>92</v>
      </c>
      <c r="J1722" s="215">
        <v>84.19</v>
      </c>
      <c r="K1722" s="216" t="s">
        <v>347</v>
      </c>
    </row>
    <row r="1723" spans="1:11" x14ac:dyDescent="0.25">
      <c r="A1723" s="103" t="s">
        <v>826</v>
      </c>
      <c r="B1723" s="103" t="s">
        <v>88</v>
      </c>
      <c r="C1723" s="103" t="s">
        <v>89</v>
      </c>
      <c r="D1723" s="103" t="s">
        <v>420</v>
      </c>
      <c r="E1723" s="103" t="s">
        <v>421</v>
      </c>
      <c r="F1723" s="103" t="s">
        <v>421</v>
      </c>
      <c r="G1723" s="103" t="s">
        <v>171</v>
      </c>
      <c r="H1723" s="103" t="s">
        <v>348</v>
      </c>
      <c r="I1723" s="103" t="s">
        <v>92</v>
      </c>
      <c r="J1723" s="215">
        <v>-153.37</v>
      </c>
      <c r="K1723" s="216" t="s">
        <v>347</v>
      </c>
    </row>
    <row r="1724" spans="1:11" x14ac:dyDescent="0.25">
      <c r="A1724" s="103" t="s">
        <v>826</v>
      </c>
      <c r="B1724" s="103" t="s">
        <v>88</v>
      </c>
      <c r="C1724" s="103" t="s">
        <v>89</v>
      </c>
      <c r="D1724" s="103" t="s">
        <v>420</v>
      </c>
      <c r="E1724" s="111"/>
      <c r="F1724" s="103" t="s">
        <v>421</v>
      </c>
      <c r="G1724" s="103" t="s">
        <v>171</v>
      </c>
      <c r="H1724" s="103" t="s">
        <v>348</v>
      </c>
      <c r="I1724" s="103" t="s">
        <v>92</v>
      </c>
      <c r="J1724" s="215">
        <v>152.61000000000001</v>
      </c>
      <c r="K1724" s="216" t="s">
        <v>347</v>
      </c>
    </row>
    <row r="1725" spans="1:11" x14ac:dyDescent="0.25">
      <c r="A1725" s="103" t="s">
        <v>825</v>
      </c>
      <c r="B1725" s="103" t="s">
        <v>88</v>
      </c>
      <c r="C1725" s="103" t="s">
        <v>89</v>
      </c>
      <c r="D1725" s="103" t="s">
        <v>420</v>
      </c>
      <c r="E1725" s="103" t="s">
        <v>421</v>
      </c>
      <c r="F1725" s="103" t="s">
        <v>421</v>
      </c>
      <c r="G1725" s="103" t="s">
        <v>555</v>
      </c>
      <c r="H1725" s="103" t="s">
        <v>556</v>
      </c>
      <c r="I1725" s="103" t="s">
        <v>92</v>
      </c>
      <c r="J1725" s="215">
        <v>-60.61</v>
      </c>
      <c r="K1725" s="216" t="s">
        <v>347</v>
      </c>
    </row>
    <row r="1726" spans="1:11" x14ac:dyDescent="0.25">
      <c r="A1726" s="103" t="s">
        <v>826</v>
      </c>
      <c r="B1726" s="103" t="s">
        <v>88</v>
      </c>
      <c r="C1726" s="103" t="s">
        <v>89</v>
      </c>
      <c r="D1726" s="103" t="s">
        <v>420</v>
      </c>
      <c r="E1726" s="103" t="s">
        <v>421</v>
      </c>
      <c r="F1726" s="103" t="s">
        <v>421</v>
      </c>
      <c r="G1726" s="103" t="s">
        <v>555</v>
      </c>
      <c r="H1726" s="103" t="s">
        <v>556</v>
      </c>
      <c r="I1726" s="103" t="s">
        <v>92</v>
      </c>
      <c r="J1726" s="215">
        <v>60.61</v>
      </c>
      <c r="K1726" s="216" t="s">
        <v>347</v>
      </c>
    </row>
    <row r="1727" spans="1:11" x14ac:dyDescent="0.25">
      <c r="A1727" s="103" t="s">
        <v>827</v>
      </c>
      <c r="B1727" s="103" t="s">
        <v>88</v>
      </c>
      <c r="C1727" s="103" t="s">
        <v>89</v>
      </c>
      <c r="D1727" s="103" t="s">
        <v>420</v>
      </c>
      <c r="E1727" s="103" t="s">
        <v>421</v>
      </c>
      <c r="F1727" s="103" t="s">
        <v>421</v>
      </c>
      <c r="G1727" s="103" t="s">
        <v>204</v>
      </c>
      <c r="H1727" s="103" t="s">
        <v>353</v>
      </c>
      <c r="I1727" s="103" t="s">
        <v>92</v>
      </c>
      <c r="J1727" s="215">
        <v>408.58</v>
      </c>
      <c r="K1727" s="216" t="s">
        <v>347</v>
      </c>
    </row>
    <row r="1728" spans="1:11" x14ac:dyDescent="0.25">
      <c r="A1728" s="103" t="s">
        <v>827</v>
      </c>
      <c r="B1728" s="103" t="s">
        <v>88</v>
      </c>
      <c r="C1728" s="103" t="s">
        <v>89</v>
      </c>
      <c r="D1728" s="103" t="s">
        <v>420</v>
      </c>
      <c r="E1728" s="111"/>
      <c r="F1728" s="103" t="s">
        <v>421</v>
      </c>
      <c r="G1728" s="103" t="s">
        <v>204</v>
      </c>
      <c r="H1728" s="103" t="s">
        <v>353</v>
      </c>
      <c r="I1728" s="103" t="s">
        <v>92</v>
      </c>
      <c r="J1728" s="215">
        <v>-406.65</v>
      </c>
      <c r="K1728" s="216" t="s">
        <v>347</v>
      </c>
    </row>
    <row r="1729" spans="1:11" x14ac:dyDescent="0.25">
      <c r="A1729" s="103" t="s">
        <v>830</v>
      </c>
      <c r="B1729" s="103" t="s">
        <v>88</v>
      </c>
      <c r="C1729" s="103" t="s">
        <v>89</v>
      </c>
      <c r="D1729" s="103" t="s">
        <v>420</v>
      </c>
      <c r="E1729" s="103" t="s">
        <v>421</v>
      </c>
      <c r="F1729" s="103" t="s">
        <v>421</v>
      </c>
      <c r="G1729" s="103" t="s">
        <v>204</v>
      </c>
      <c r="H1729" s="103" t="s">
        <v>353</v>
      </c>
      <c r="I1729" s="103" t="s">
        <v>92</v>
      </c>
      <c r="J1729" s="215">
        <v>-14.28</v>
      </c>
      <c r="K1729" s="216" t="s">
        <v>347</v>
      </c>
    </row>
    <row r="1730" spans="1:11" x14ac:dyDescent="0.25">
      <c r="A1730" s="103" t="s">
        <v>830</v>
      </c>
      <c r="B1730" s="103" t="s">
        <v>88</v>
      </c>
      <c r="C1730" s="103" t="s">
        <v>89</v>
      </c>
      <c r="D1730" s="103" t="s">
        <v>420</v>
      </c>
      <c r="E1730" s="111"/>
      <c r="F1730" s="103" t="s">
        <v>421</v>
      </c>
      <c r="G1730" s="103" t="s">
        <v>204</v>
      </c>
      <c r="H1730" s="103" t="s">
        <v>353</v>
      </c>
      <c r="I1730" s="103" t="s">
        <v>92</v>
      </c>
      <c r="J1730" s="215">
        <v>14.22</v>
      </c>
      <c r="K1730" s="216" t="s">
        <v>347</v>
      </c>
    </row>
    <row r="1731" spans="1:11" x14ac:dyDescent="0.25">
      <c r="A1731" s="103" t="s">
        <v>828</v>
      </c>
      <c r="B1731" s="103" t="s">
        <v>88</v>
      </c>
      <c r="C1731" s="103" t="s">
        <v>89</v>
      </c>
      <c r="D1731" s="103" t="s">
        <v>420</v>
      </c>
      <c r="E1731" s="103" t="s">
        <v>421</v>
      </c>
      <c r="F1731" s="103" t="s">
        <v>421</v>
      </c>
      <c r="G1731" s="103" t="s">
        <v>204</v>
      </c>
      <c r="H1731" s="103" t="s">
        <v>353</v>
      </c>
      <c r="I1731" s="103" t="s">
        <v>92</v>
      </c>
      <c r="J1731" s="215">
        <v>-31.42</v>
      </c>
      <c r="K1731" s="216" t="s">
        <v>347</v>
      </c>
    </row>
    <row r="1732" spans="1:11" x14ac:dyDescent="0.25">
      <c r="A1732" s="103" t="s">
        <v>828</v>
      </c>
      <c r="B1732" s="103" t="s">
        <v>88</v>
      </c>
      <c r="C1732" s="103" t="s">
        <v>89</v>
      </c>
      <c r="D1732" s="103" t="s">
        <v>420</v>
      </c>
      <c r="E1732" s="111"/>
      <c r="F1732" s="103" t="s">
        <v>421</v>
      </c>
      <c r="G1732" s="103" t="s">
        <v>204</v>
      </c>
      <c r="H1732" s="103" t="s">
        <v>353</v>
      </c>
      <c r="I1732" s="103" t="s">
        <v>92</v>
      </c>
      <c r="J1732" s="215">
        <v>31.27</v>
      </c>
      <c r="K1732" s="216" t="s">
        <v>347</v>
      </c>
    </row>
    <row r="1733" spans="1:11" x14ac:dyDescent="0.25">
      <c r="A1733" s="103" t="s">
        <v>829</v>
      </c>
      <c r="B1733" s="103" t="s">
        <v>88</v>
      </c>
      <c r="C1733" s="103" t="s">
        <v>89</v>
      </c>
      <c r="D1733" s="103" t="s">
        <v>420</v>
      </c>
      <c r="E1733" s="103" t="s">
        <v>421</v>
      </c>
      <c r="F1733" s="103" t="s">
        <v>421</v>
      </c>
      <c r="G1733" s="103" t="s">
        <v>204</v>
      </c>
      <c r="H1733" s="103" t="s">
        <v>353</v>
      </c>
      <c r="I1733" s="103" t="s">
        <v>92</v>
      </c>
      <c r="J1733" s="215">
        <v>-65.989999999999995</v>
      </c>
      <c r="K1733" s="216" t="s">
        <v>347</v>
      </c>
    </row>
    <row r="1734" spans="1:11" x14ac:dyDescent="0.25">
      <c r="A1734" s="103" t="s">
        <v>829</v>
      </c>
      <c r="B1734" s="103" t="s">
        <v>88</v>
      </c>
      <c r="C1734" s="103" t="s">
        <v>89</v>
      </c>
      <c r="D1734" s="103" t="s">
        <v>420</v>
      </c>
      <c r="E1734" s="111"/>
      <c r="F1734" s="103" t="s">
        <v>421</v>
      </c>
      <c r="G1734" s="103" t="s">
        <v>204</v>
      </c>
      <c r="H1734" s="103" t="s">
        <v>353</v>
      </c>
      <c r="I1734" s="103" t="s">
        <v>92</v>
      </c>
      <c r="J1734" s="215">
        <v>65.760000000000005</v>
      </c>
      <c r="K1734" s="216" t="s">
        <v>347</v>
      </c>
    </row>
    <row r="1735" spans="1:11" x14ac:dyDescent="0.25">
      <c r="A1735" s="103" t="s">
        <v>825</v>
      </c>
      <c r="B1735" s="103" t="s">
        <v>88</v>
      </c>
      <c r="C1735" s="103" t="s">
        <v>89</v>
      </c>
      <c r="D1735" s="103" t="s">
        <v>420</v>
      </c>
      <c r="E1735" s="103" t="s">
        <v>421</v>
      </c>
      <c r="F1735" s="103" t="s">
        <v>421</v>
      </c>
      <c r="G1735" s="103" t="s">
        <v>204</v>
      </c>
      <c r="H1735" s="103" t="s">
        <v>353</v>
      </c>
      <c r="I1735" s="103" t="s">
        <v>92</v>
      </c>
      <c r="J1735" s="215">
        <v>-2462.5100000000002</v>
      </c>
      <c r="K1735" s="216" t="s">
        <v>347</v>
      </c>
    </row>
    <row r="1736" spans="1:11" x14ac:dyDescent="0.25">
      <c r="A1736" s="103" t="s">
        <v>825</v>
      </c>
      <c r="B1736" s="103" t="s">
        <v>88</v>
      </c>
      <c r="C1736" s="103" t="s">
        <v>89</v>
      </c>
      <c r="D1736" s="103" t="s">
        <v>420</v>
      </c>
      <c r="E1736" s="111"/>
      <c r="F1736" s="103" t="s">
        <v>421</v>
      </c>
      <c r="G1736" s="103" t="s">
        <v>204</v>
      </c>
      <c r="H1736" s="103" t="s">
        <v>353</v>
      </c>
      <c r="I1736" s="103" t="s">
        <v>92</v>
      </c>
      <c r="J1736" s="215">
        <v>2453.56</v>
      </c>
      <c r="K1736" s="216" t="s">
        <v>347</v>
      </c>
    </row>
    <row r="1737" spans="1:11" x14ac:dyDescent="0.25">
      <c r="A1737" s="103" t="s">
        <v>826</v>
      </c>
      <c r="B1737" s="103" t="s">
        <v>88</v>
      </c>
      <c r="C1737" s="103" t="s">
        <v>89</v>
      </c>
      <c r="D1737" s="103" t="s">
        <v>420</v>
      </c>
      <c r="E1737" s="103" t="s">
        <v>421</v>
      </c>
      <c r="F1737" s="103" t="s">
        <v>421</v>
      </c>
      <c r="G1737" s="103" t="s">
        <v>204</v>
      </c>
      <c r="H1737" s="103" t="s">
        <v>353</v>
      </c>
      <c r="I1737" s="103" t="s">
        <v>92</v>
      </c>
      <c r="J1737" s="215">
        <v>2134.1999999999998</v>
      </c>
      <c r="K1737" s="216" t="s">
        <v>347</v>
      </c>
    </row>
    <row r="1738" spans="1:11" x14ac:dyDescent="0.25">
      <c r="A1738" s="103" t="s">
        <v>826</v>
      </c>
      <c r="B1738" s="103" t="s">
        <v>88</v>
      </c>
      <c r="C1738" s="103" t="s">
        <v>89</v>
      </c>
      <c r="D1738" s="103" t="s">
        <v>420</v>
      </c>
      <c r="E1738" s="111"/>
      <c r="F1738" s="103" t="s">
        <v>421</v>
      </c>
      <c r="G1738" s="103" t="s">
        <v>204</v>
      </c>
      <c r="H1738" s="103" t="s">
        <v>353</v>
      </c>
      <c r="I1738" s="103" t="s">
        <v>92</v>
      </c>
      <c r="J1738" s="215">
        <v>-2126.89</v>
      </c>
      <c r="K1738" s="216" t="s">
        <v>347</v>
      </c>
    </row>
    <row r="1739" spans="1:11" x14ac:dyDescent="0.25">
      <c r="A1739" s="103" t="s">
        <v>827</v>
      </c>
      <c r="B1739" s="103" t="s">
        <v>88</v>
      </c>
      <c r="C1739" s="103" t="s">
        <v>89</v>
      </c>
      <c r="D1739" s="103" t="s">
        <v>420</v>
      </c>
      <c r="E1739" s="103" t="s">
        <v>421</v>
      </c>
      <c r="F1739" s="103" t="s">
        <v>421</v>
      </c>
      <c r="G1739" s="103" t="s">
        <v>213</v>
      </c>
      <c r="H1739" s="103" t="s">
        <v>355</v>
      </c>
      <c r="I1739" s="103" t="s">
        <v>92</v>
      </c>
      <c r="J1739" s="215">
        <v>-57.89</v>
      </c>
      <c r="K1739" s="216" t="s">
        <v>347</v>
      </c>
    </row>
    <row r="1740" spans="1:11" x14ac:dyDescent="0.25">
      <c r="A1740" s="103" t="s">
        <v>827</v>
      </c>
      <c r="B1740" s="103" t="s">
        <v>88</v>
      </c>
      <c r="C1740" s="103" t="s">
        <v>89</v>
      </c>
      <c r="D1740" s="103" t="s">
        <v>420</v>
      </c>
      <c r="E1740" s="111"/>
      <c r="F1740" s="103" t="s">
        <v>421</v>
      </c>
      <c r="G1740" s="103" t="s">
        <v>213</v>
      </c>
      <c r="H1740" s="103" t="s">
        <v>355</v>
      </c>
      <c r="I1740" s="103" t="s">
        <v>92</v>
      </c>
      <c r="J1740" s="215">
        <v>57.6</v>
      </c>
      <c r="K1740" s="216" t="s">
        <v>347</v>
      </c>
    </row>
    <row r="1741" spans="1:11" x14ac:dyDescent="0.25">
      <c r="A1741" s="103" t="s">
        <v>830</v>
      </c>
      <c r="B1741" s="103" t="s">
        <v>88</v>
      </c>
      <c r="C1741" s="103" t="s">
        <v>89</v>
      </c>
      <c r="D1741" s="103" t="s">
        <v>420</v>
      </c>
      <c r="E1741" s="103" t="s">
        <v>421</v>
      </c>
      <c r="F1741" s="103" t="s">
        <v>421</v>
      </c>
      <c r="G1741" s="103" t="s">
        <v>213</v>
      </c>
      <c r="H1741" s="103" t="s">
        <v>355</v>
      </c>
      <c r="I1741" s="103" t="s">
        <v>92</v>
      </c>
      <c r="J1741" s="215">
        <v>-40.619999999999997</v>
      </c>
      <c r="K1741" s="216" t="s">
        <v>347</v>
      </c>
    </row>
    <row r="1742" spans="1:11" x14ac:dyDescent="0.25">
      <c r="A1742" s="103" t="s">
        <v>828</v>
      </c>
      <c r="B1742" s="103" t="s">
        <v>88</v>
      </c>
      <c r="C1742" s="103" t="s">
        <v>89</v>
      </c>
      <c r="D1742" s="103" t="s">
        <v>420</v>
      </c>
      <c r="E1742" s="103" t="s">
        <v>421</v>
      </c>
      <c r="F1742" s="103" t="s">
        <v>421</v>
      </c>
      <c r="G1742" s="103" t="s">
        <v>213</v>
      </c>
      <c r="H1742" s="103" t="s">
        <v>355</v>
      </c>
      <c r="I1742" s="103" t="s">
        <v>92</v>
      </c>
      <c r="J1742" s="215">
        <v>57.89</v>
      </c>
      <c r="K1742" s="216" t="s">
        <v>347</v>
      </c>
    </row>
    <row r="1743" spans="1:11" x14ac:dyDescent="0.25">
      <c r="A1743" s="103" t="s">
        <v>828</v>
      </c>
      <c r="B1743" s="103" t="s">
        <v>88</v>
      </c>
      <c r="C1743" s="103" t="s">
        <v>89</v>
      </c>
      <c r="D1743" s="103" t="s">
        <v>420</v>
      </c>
      <c r="E1743" s="111"/>
      <c r="F1743" s="103" t="s">
        <v>421</v>
      </c>
      <c r="G1743" s="103" t="s">
        <v>213</v>
      </c>
      <c r="H1743" s="103" t="s">
        <v>355</v>
      </c>
      <c r="I1743" s="103" t="s">
        <v>92</v>
      </c>
      <c r="J1743" s="215">
        <v>-57.6</v>
      </c>
      <c r="K1743" s="216" t="s">
        <v>347</v>
      </c>
    </row>
    <row r="1744" spans="1:11" x14ac:dyDescent="0.25">
      <c r="A1744" s="103" t="s">
        <v>829</v>
      </c>
      <c r="B1744" s="103" t="s">
        <v>88</v>
      </c>
      <c r="C1744" s="103" t="s">
        <v>89</v>
      </c>
      <c r="D1744" s="103" t="s">
        <v>420</v>
      </c>
      <c r="E1744" s="103" t="s">
        <v>421</v>
      </c>
      <c r="F1744" s="103" t="s">
        <v>421</v>
      </c>
      <c r="G1744" s="103" t="s">
        <v>213</v>
      </c>
      <c r="H1744" s="103" t="s">
        <v>355</v>
      </c>
      <c r="I1744" s="103" t="s">
        <v>92</v>
      </c>
      <c r="J1744" s="215">
        <v>-58.03</v>
      </c>
      <c r="K1744" s="216" t="s">
        <v>347</v>
      </c>
    </row>
    <row r="1745" spans="1:11" x14ac:dyDescent="0.25">
      <c r="A1745" s="103" t="s">
        <v>825</v>
      </c>
      <c r="B1745" s="103" t="s">
        <v>88</v>
      </c>
      <c r="C1745" s="103" t="s">
        <v>89</v>
      </c>
      <c r="D1745" s="103" t="s">
        <v>420</v>
      </c>
      <c r="E1745" s="103" t="s">
        <v>421</v>
      </c>
      <c r="F1745" s="103" t="s">
        <v>421</v>
      </c>
      <c r="G1745" s="103" t="s">
        <v>213</v>
      </c>
      <c r="H1745" s="103" t="s">
        <v>355</v>
      </c>
      <c r="I1745" s="103" t="s">
        <v>92</v>
      </c>
      <c r="J1745" s="215">
        <v>-159.57</v>
      </c>
      <c r="K1745" s="216" t="s">
        <v>347</v>
      </c>
    </row>
    <row r="1746" spans="1:11" x14ac:dyDescent="0.25">
      <c r="A1746" s="103" t="s">
        <v>826</v>
      </c>
      <c r="B1746" s="103" t="s">
        <v>88</v>
      </c>
      <c r="C1746" s="103" t="s">
        <v>89</v>
      </c>
      <c r="D1746" s="103" t="s">
        <v>420</v>
      </c>
      <c r="E1746" s="103" t="s">
        <v>421</v>
      </c>
      <c r="F1746" s="103" t="s">
        <v>421</v>
      </c>
      <c r="G1746" s="103" t="s">
        <v>213</v>
      </c>
      <c r="H1746" s="103" t="s">
        <v>355</v>
      </c>
      <c r="I1746" s="103" t="s">
        <v>92</v>
      </c>
      <c r="J1746" s="215">
        <v>304.64</v>
      </c>
      <c r="K1746" s="216" t="s">
        <v>347</v>
      </c>
    </row>
    <row r="1747" spans="1:11" x14ac:dyDescent="0.25">
      <c r="A1747" s="103" t="s">
        <v>827</v>
      </c>
      <c r="B1747" s="103" t="s">
        <v>88</v>
      </c>
      <c r="C1747" s="103" t="s">
        <v>89</v>
      </c>
      <c r="D1747" s="103" t="s">
        <v>420</v>
      </c>
      <c r="E1747" s="103" t="s">
        <v>421</v>
      </c>
      <c r="F1747" s="103" t="s">
        <v>421</v>
      </c>
      <c r="G1747" s="103" t="s">
        <v>467</v>
      </c>
      <c r="H1747" s="103" t="s">
        <v>468</v>
      </c>
      <c r="I1747" s="103" t="s">
        <v>92</v>
      </c>
      <c r="J1747" s="215">
        <v>-249.57</v>
      </c>
      <c r="K1747" s="216" t="s">
        <v>88</v>
      </c>
    </row>
    <row r="1748" spans="1:11" x14ac:dyDescent="0.25">
      <c r="A1748" s="103" t="s">
        <v>828</v>
      </c>
      <c r="B1748" s="103" t="s">
        <v>88</v>
      </c>
      <c r="C1748" s="103" t="s">
        <v>89</v>
      </c>
      <c r="D1748" s="103" t="s">
        <v>420</v>
      </c>
      <c r="E1748" s="103" t="s">
        <v>421</v>
      </c>
      <c r="F1748" s="103" t="s">
        <v>421</v>
      </c>
      <c r="G1748" s="103" t="s">
        <v>467</v>
      </c>
      <c r="H1748" s="103" t="s">
        <v>468</v>
      </c>
      <c r="I1748" s="103" t="s">
        <v>92</v>
      </c>
      <c r="J1748" s="215">
        <v>-255.98</v>
      </c>
      <c r="K1748" s="216" t="s">
        <v>88</v>
      </c>
    </row>
    <row r="1749" spans="1:11" x14ac:dyDescent="0.25">
      <c r="A1749" s="103" t="s">
        <v>825</v>
      </c>
      <c r="B1749" s="103" t="s">
        <v>88</v>
      </c>
      <c r="C1749" s="103" t="s">
        <v>89</v>
      </c>
      <c r="D1749" s="103" t="s">
        <v>420</v>
      </c>
      <c r="E1749" s="103" t="s">
        <v>421</v>
      </c>
      <c r="F1749" s="103" t="s">
        <v>421</v>
      </c>
      <c r="G1749" s="103" t="s">
        <v>467</v>
      </c>
      <c r="H1749" s="103" t="s">
        <v>468</v>
      </c>
      <c r="I1749" s="103" t="s">
        <v>92</v>
      </c>
      <c r="J1749" s="215">
        <v>-332.76</v>
      </c>
      <c r="K1749" s="216" t="s">
        <v>88</v>
      </c>
    </row>
    <row r="1750" spans="1:11" x14ac:dyDescent="0.25">
      <c r="A1750" s="103" t="s">
        <v>826</v>
      </c>
      <c r="B1750" s="103" t="s">
        <v>88</v>
      </c>
      <c r="C1750" s="103" t="s">
        <v>89</v>
      </c>
      <c r="D1750" s="103" t="s">
        <v>420</v>
      </c>
      <c r="E1750" s="103" t="s">
        <v>421</v>
      </c>
      <c r="F1750" s="103" t="s">
        <v>421</v>
      </c>
      <c r="G1750" s="103" t="s">
        <v>467</v>
      </c>
      <c r="H1750" s="103" t="s">
        <v>468</v>
      </c>
      <c r="I1750" s="103" t="s">
        <v>92</v>
      </c>
      <c r="J1750" s="215">
        <v>332.76</v>
      </c>
      <c r="K1750" s="216" t="s">
        <v>88</v>
      </c>
    </row>
    <row r="1751" spans="1:11" x14ac:dyDescent="0.25">
      <c r="A1751" s="103" t="s">
        <v>827</v>
      </c>
      <c r="B1751" s="103" t="s">
        <v>88</v>
      </c>
      <c r="C1751" s="103" t="s">
        <v>89</v>
      </c>
      <c r="D1751" s="103" t="s">
        <v>420</v>
      </c>
      <c r="E1751" s="103" t="s">
        <v>421</v>
      </c>
      <c r="F1751" s="103" t="s">
        <v>421</v>
      </c>
      <c r="G1751" s="103" t="s">
        <v>470</v>
      </c>
      <c r="H1751" s="103" t="s">
        <v>817</v>
      </c>
      <c r="I1751" s="103" t="s">
        <v>92</v>
      </c>
      <c r="J1751" s="215">
        <v>1008.5</v>
      </c>
      <c r="K1751" s="216" t="s">
        <v>88</v>
      </c>
    </row>
    <row r="1752" spans="1:11" x14ac:dyDescent="0.25">
      <c r="A1752" s="103" t="s">
        <v>830</v>
      </c>
      <c r="B1752" s="103" t="s">
        <v>88</v>
      </c>
      <c r="C1752" s="103" t="s">
        <v>89</v>
      </c>
      <c r="D1752" s="103" t="s">
        <v>420</v>
      </c>
      <c r="E1752" s="103" t="s">
        <v>421</v>
      </c>
      <c r="F1752" s="103" t="s">
        <v>421</v>
      </c>
      <c r="G1752" s="103" t="s">
        <v>470</v>
      </c>
      <c r="H1752" s="103" t="s">
        <v>817</v>
      </c>
      <c r="I1752" s="103" t="s">
        <v>92</v>
      </c>
      <c r="J1752" s="215">
        <v>2712.23</v>
      </c>
      <c r="K1752" s="216" t="s">
        <v>88</v>
      </c>
    </row>
    <row r="1753" spans="1:11" x14ac:dyDescent="0.25">
      <c r="A1753" s="103" t="s">
        <v>828</v>
      </c>
      <c r="B1753" s="103" t="s">
        <v>88</v>
      </c>
      <c r="C1753" s="103" t="s">
        <v>89</v>
      </c>
      <c r="D1753" s="103" t="s">
        <v>420</v>
      </c>
      <c r="E1753" s="103" t="s">
        <v>421</v>
      </c>
      <c r="F1753" s="103" t="s">
        <v>421</v>
      </c>
      <c r="G1753" s="103" t="s">
        <v>470</v>
      </c>
      <c r="H1753" s="103" t="s">
        <v>817</v>
      </c>
      <c r="I1753" s="103" t="s">
        <v>92</v>
      </c>
      <c r="J1753" s="215">
        <v>2566.2600000000002</v>
      </c>
      <c r="K1753" s="216" t="s">
        <v>88</v>
      </c>
    </row>
    <row r="1754" spans="1:11" x14ac:dyDescent="0.25">
      <c r="A1754" s="103" t="s">
        <v>829</v>
      </c>
      <c r="B1754" s="103" t="s">
        <v>88</v>
      </c>
      <c r="C1754" s="103" t="s">
        <v>89</v>
      </c>
      <c r="D1754" s="103" t="s">
        <v>420</v>
      </c>
      <c r="E1754" s="103" t="s">
        <v>421</v>
      </c>
      <c r="F1754" s="103" t="s">
        <v>421</v>
      </c>
      <c r="G1754" s="103" t="s">
        <v>470</v>
      </c>
      <c r="H1754" s="103" t="s">
        <v>817</v>
      </c>
      <c r="I1754" s="103" t="s">
        <v>92</v>
      </c>
      <c r="J1754" s="215">
        <v>-1090.55</v>
      </c>
      <c r="K1754" s="216" t="s">
        <v>88</v>
      </c>
    </row>
    <row r="1755" spans="1:11" x14ac:dyDescent="0.25">
      <c r="A1755" s="103" t="s">
        <v>825</v>
      </c>
      <c r="B1755" s="103" t="s">
        <v>88</v>
      </c>
      <c r="C1755" s="103" t="s">
        <v>89</v>
      </c>
      <c r="D1755" s="103" t="s">
        <v>420</v>
      </c>
      <c r="E1755" s="103" t="s">
        <v>421</v>
      </c>
      <c r="F1755" s="103" t="s">
        <v>421</v>
      </c>
      <c r="G1755" s="103" t="s">
        <v>470</v>
      </c>
      <c r="H1755" s="103" t="s">
        <v>817</v>
      </c>
      <c r="I1755" s="103" t="s">
        <v>92</v>
      </c>
      <c r="J1755" s="215">
        <v>-5462.54</v>
      </c>
      <c r="K1755" s="216" t="s">
        <v>88</v>
      </c>
    </row>
    <row r="1756" spans="1:11" x14ac:dyDescent="0.25">
      <c r="A1756" s="103" t="s">
        <v>826</v>
      </c>
      <c r="B1756" s="103" t="s">
        <v>88</v>
      </c>
      <c r="C1756" s="103" t="s">
        <v>89</v>
      </c>
      <c r="D1756" s="103" t="s">
        <v>420</v>
      </c>
      <c r="E1756" s="103" t="s">
        <v>421</v>
      </c>
      <c r="F1756" s="103" t="s">
        <v>421</v>
      </c>
      <c r="G1756" s="103" t="s">
        <v>470</v>
      </c>
      <c r="H1756" s="103" t="s">
        <v>817</v>
      </c>
      <c r="I1756" s="103" t="s">
        <v>92</v>
      </c>
      <c r="J1756" s="215">
        <v>606.66999999999996</v>
      </c>
      <c r="K1756" s="216" t="s">
        <v>88</v>
      </c>
    </row>
    <row r="1757" spans="1:11" x14ac:dyDescent="0.25">
      <c r="A1757" s="103" t="s">
        <v>827</v>
      </c>
      <c r="B1757" s="103" t="s">
        <v>88</v>
      </c>
      <c r="C1757" s="103" t="s">
        <v>89</v>
      </c>
      <c r="D1757" s="103" t="s">
        <v>420</v>
      </c>
      <c r="E1757" s="103" t="s">
        <v>421</v>
      </c>
      <c r="F1757" s="103" t="s">
        <v>421</v>
      </c>
      <c r="G1757" s="103" t="s">
        <v>818</v>
      </c>
      <c r="H1757" s="103" t="s">
        <v>819</v>
      </c>
      <c r="I1757" s="103" t="s">
        <v>92</v>
      </c>
      <c r="J1757" s="215">
        <v>2820.59</v>
      </c>
      <c r="K1757" s="216" t="s">
        <v>88</v>
      </c>
    </row>
    <row r="1758" spans="1:11" x14ac:dyDescent="0.25">
      <c r="A1758" s="103" t="s">
        <v>830</v>
      </c>
      <c r="B1758" s="103" t="s">
        <v>88</v>
      </c>
      <c r="C1758" s="103" t="s">
        <v>89</v>
      </c>
      <c r="D1758" s="103" t="s">
        <v>420</v>
      </c>
      <c r="E1758" s="103" t="s">
        <v>421</v>
      </c>
      <c r="F1758" s="103" t="s">
        <v>421</v>
      </c>
      <c r="G1758" s="103" t="s">
        <v>818</v>
      </c>
      <c r="H1758" s="103" t="s">
        <v>819</v>
      </c>
      <c r="I1758" s="103" t="s">
        <v>92</v>
      </c>
      <c r="J1758" s="215">
        <v>10092.780000000001</v>
      </c>
      <c r="K1758" s="216" t="s">
        <v>88</v>
      </c>
    </row>
    <row r="1759" spans="1:11" x14ac:dyDescent="0.25">
      <c r="A1759" s="103" t="s">
        <v>828</v>
      </c>
      <c r="B1759" s="103" t="s">
        <v>88</v>
      </c>
      <c r="C1759" s="103" t="s">
        <v>89</v>
      </c>
      <c r="D1759" s="103" t="s">
        <v>420</v>
      </c>
      <c r="E1759" s="103" t="s">
        <v>421</v>
      </c>
      <c r="F1759" s="103" t="s">
        <v>421</v>
      </c>
      <c r="G1759" s="103" t="s">
        <v>818</v>
      </c>
      <c r="H1759" s="103" t="s">
        <v>819</v>
      </c>
      <c r="I1759" s="103" t="s">
        <v>92</v>
      </c>
      <c r="J1759" s="215">
        <v>11659.49</v>
      </c>
      <c r="K1759" s="216" t="s">
        <v>88</v>
      </c>
    </row>
    <row r="1760" spans="1:11" x14ac:dyDescent="0.25">
      <c r="A1760" s="103" t="s">
        <v>829</v>
      </c>
      <c r="B1760" s="103" t="s">
        <v>88</v>
      </c>
      <c r="C1760" s="103" t="s">
        <v>89</v>
      </c>
      <c r="D1760" s="103" t="s">
        <v>420</v>
      </c>
      <c r="E1760" s="103" t="s">
        <v>421</v>
      </c>
      <c r="F1760" s="103" t="s">
        <v>421</v>
      </c>
      <c r="G1760" s="103" t="s">
        <v>818</v>
      </c>
      <c r="H1760" s="103" t="s">
        <v>819</v>
      </c>
      <c r="I1760" s="103" t="s">
        <v>92</v>
      </c>
      <c r="J1760" s="215">
        <v>259.76</v>
      </c>
      <c r="K1760" s="216" t="s">
        <v>88</v>
      </c>
    </row>
    <row r="1761" spans="1:11" x14ac:dyDescent="0.25">
      <c r="A1761" s="103" t="s">
        <v>825</v>
      </c>
      <c r="B1761" s="103" t="s">
        <v>88</v>
      </c>
      <c r="C1761" s="103" t="s">
        <v>89</v>
      </c>
      <c r="D1761" s="103" t="s">
        <v>420</v>
      </c>
      <c r="E1761" s="103" t="s">
        <v>421</v>
      </c>
      <c r="F1761" s="103" t="s">
        <v>421</v>
      </c>
      <c r="G1761" s="103" t="s">
        <v>818</v>
      </c>
      <c r="H1761" s="103" t="s">
        <v>819</v>
      </c>
      <c r="I1761" s="103" t="s">
        <v>92</v>
      </c>
      <c r="J1761" s="215">
        <v>-17117.73</v>
      </c>
      <c r="K1761" s="216" t="s">
        <v>88</v>
      </c>
    </row>
    <row r="1762" spans="1:11" x14ac:dyDescent="0.25">
      <c r="A1762" s="103" t="s">
        <v>825</v>
      </c>
      <c r="B1762" s="103" t="s">
        <v>88</v>
      </c>
      <c r="C1762" s="103" t="s">
        <v>89</v>
      </c>
      <c r="D1762" s="103" t="s">
        <v>420</v>
      </c>
      <c r="E1762" s="111"/>
      <c r="F1762" s="103" t="s">
        <v>421</v>
      </c>
      <c r="G1762" s="103" t="s">
        <v>818</v>
      </c>
      <c r="H1762" s="103" t="s">
        <v>819</v>
      </c>
      <c r="I1762" s="103" t="s">
        <v>92</v>
      </c>
      <c r="J1762" s="215">
        <v>1770.8</v>
      </c>
      <c r="K1762" s="216" t="s">
        <v>88</v>
      </c>
    </row>
    <row r="1763" spans="1:11" x14ac:dyDescent="0.25">
      <c r="A1763" s="103" t="s">
        <v>826</v>
      </c>
      <c r="B1763" s="103" t="s">
        <v>88</v>
      </c>
      <c r="C1763" s="103" t="s">
        <v>89</v>
      </c>
      <c r="D1763" s="103" t="s">
        <v>420</v>
      </c>
      <c r="E1763" s="103" t="s">
        <v>421</v>
      </c>
      <c r="F1763" s="103" t="s">
        <v>421</v>
      </c>
      <c r="G1763" s="103" t="s">
        <v>818</v>
      </c>
      <c r="H1763" s="103" t="s">
        <v>819</v>
      </c>
      <c r="I1763" s="103" t="s">
        <v>92</v>
      </c>
      <c r="J1763" s="215">
        <v>3696.5</v>
      </c>
      <c r="K1763" s="216" t="s">
        <v>88</v>
      </c>
    </row>
    <row r="1764" spans="1:11" x14ac:dyDescent="0.25">
      <c r="A1764" s="103" t="s">
        <v>826</v>
      </c>
      <c r="B1764" s="103" t="s">
        <v>88</v>
      </c>
      <c r="C1764" s="103" t="s">
        <v>89</v>
      </c>
      <c r="D1764" s="103" t="s">
        <v>420</v>
      </c>
      <c r="E1764" s="111"/>
      <c r="F1764" s="103" t="s">
        <v>421</v>
      </c>
      <c r="G1764" s="103" t="s">
        <v>818</v>
      </c>
      <c r="H1764" s="103" t="s">
        <v>819</v>
      </c>
      <c r="I1764" s="103" t="s">
        <v>92</v>
      </c>
      <c r="J1764" s="215">
        <v>-1770.8</v>
      </c>
      <c r="K1764" s="216" t="s">
        <v>88</v>
      </c>
    </row>
    <row r="1765" spans="1:11" x14ac:dyDescent="0.25">
      <c r="A1765" s="103" t="s">
        <v>827</v>
      </c>
      <c r="B1765" s="103" t="s">
        <v>88</v>
      </c>
      <c r="C1765" s="103" t="s">
        <v>89</v>
      </c>
      <c r="D1765" s="103" t="s">
        <v>420</v>
      </c>
      <c r="E1765" s="103" t="s">
        <v>421</v>
      </c>
      <c r="F1765" s="103" t="s">
        <v>421</v>
      </c>
      <c r="G1765" s="103" t="s">
        <v>212</v>
      </c>
      <c r="H1765" s="103" t="s">
        <v>356</v>
      </c>
      <c r="I1765" s="103" t="s">
        <v>92</v>
      </c>
      <c r="J1765" s="215">
        <v>-535.22</v>
      </c>
      <c r="K1765" s="216" t="s">
        <v>88</v>
      </c>
    </row>
    <row r="1766" spans="1:11" x14ac:dyDescent="0.25">
      <c r="A1766" s="103" t="s">
        <v>827</v>
      </c>
      <c r="B1766" s="103" t="s">
        <v>88</v>
      </c>
      <c r="C1766" s="103" t="s">
        <v>89</v>
      </c>
      <c r="D1766" s="103" t="s">
        <v>420</v>
      </c>
      <c r="E1766" s="111"/>
      <c r="F1766" s="103" t="s">
        <v>421</v>
      </c>
      <c r="G1766" s="103" t="s">
        <v>212</v>
      </c>
      <c r="H1766" s="103" t="s">
        <v>356</v>
      </c>
      <c r="I1766" s="103" t="s">
        <v>92</v>
      </c>
      <c r="J1766" s="215">
        <v>85.93</v>
      </c>
      <c r="K1766" s="216" t="s">
        <v>88</v>
      </c>
    </row>
    <row r="1767" spans="1:11" x14ac:dyDescent="0.25">
      <c r="A1767" s="103" t="s">
        <v>830</v>
      </c>
      <c r="B1767" s="103" t="s">
        <v>88</v>
      </c>
      <c r="C1767" s="103" t="s">
        <v>89</v>
      </c>
      <c r="D1767" s="103" t="s">
        <v>420</v>
      </c>
      <c r="E1767" s="103" t="s">
        <v>421</v>
      </c>
      <c r="F1767" s="103" t="s">
        <v>421</v>
      </c>
      <c r="G1767" s="103" t="s">
        <v>212</v>
      </c>
      <c r="H1767" s="103" t="s">
        <v>356</v>
      </c>
      <c r="I1767" s="103" t="s">
        <v>92</v>
      </c>
      <c r="J1767" s="215">
        <v>1192.3</v>
      </c>
      <c r="K1767" s="216" t="s">
        <v>88</v>
      </c>
    </row>
    <row r="1768" spans="1:11" x14ac:dyDescent="0.25">
      <c r="A1768" s="103" t="s">
        <v>830</v>
      </c>
      <c r="B1768" s="103" t="s">
        <v>88</v>
      </c>
      <c r="C1768" s="103" t="s">
        <v>89</v>
      </c>
      <c r="D1768" s="103" t="s">
        <v>420</v>
      </c>
      <c r="E1768" s="111"/>
      <c r="F1768" s="103" t="s">
        <v>421</v>
      </c>
      <c r="G1768" s="103" t="s">
        <v>212</v>
      </c>
      <c r="H1768" s="103" t="s">
        <v>356</v>
      </c>
      <c r="I1768" s="103" t="s">
        <v>92</v>
      </c>
      <c r="J1768" s="215">
        <v>41.75</v>
      </c>
      <c r="K1768" s="216" t="s">
        <v>88</v>
      </c>
    </row>
    <row r="1769" spans="1:11" x14ac:dyDescent="0.25">
      <c r="A1769" s="103" t="s">
        <v>828</v>
      </c>
      <c r="B1769" s="103" t="s">
        <v>88</v>
      </c>
      <c r="C1769" s="103" t="s">
        <v>89</v>
      </c>
      <c r="D1769" s="103" t="s">
        <v>420</v>
      </c>
      <c r="E1769" s="103" t="s">
        <v>421</v>
      </c>
      <c r="F1769" s="103" t="s">
        <v>421</v>
      </c>
      <c r="G1769" s="103" t="s">
        <v>212</v>
      </c>
      <c r="H1769" s="103" t="s">
        <v>356</v>
      </c>
      <c r="I1769" s="103" t="s">
        <v>92</v>
      </c>
      <c r="J1769" s="215">
        <v>-1248.8599999999999</v>
      </c>
      <c r="K1769" s="216" t="s">
        <v>88</v>
      </c>
    </row>
    <row r="1770" spans="1:11" x14ac:dyDescent="0.25">
      <c r="A1770" s="103" t="s">
        <v>828</v>
      </c>
      <c r="B1770" s="103" t="s">
        <v>88</v>
      </c>
      <c r="C1770" s="103" t="s">
        <v>89</v>
      </c>
      <c r="D1770" s="103" t="s">
        <v>420</v>
      </c>
      <c r="E1770" s="111"/>
      <c r="F1770" s="103" t="s">
        <v>421</v>
      </c>
      <c r="G1770" s="103" t="s">
        <v>212</v>
      </c>
      <c r="H1770" s="103" t="s">
        <v>356</v>
      </c>
      <c r="I1770" s="103" t="s">
        <v>92</v>
      </c>
      <c r="J1770" s="215">
        <v>360.1</v>
      </c>
      <c r="K1770" s="216" t="s">
        <v>88</v>
      </c>
    </row>
    <row r="1771" spans="1:11" x14ac:dyDescent="0.25">
      <c r="A1771" s="103" t="s">
        <v>829</v>
      </c>
      <c r="B1771" s="103" t="s">
        <v>88</v>
      </c>
      <c r="C1771" s="103" t="s">
        <v>89</v>
      </c>
      <c r="D1771" s="103" t="s">
        <v>420</v>
      </c>
      <c r="E1771" s="111"/>
      <c r="F1771" s="103" t="s">
        <v>421</v>
      </c>
      <c r="G1771" s="103" t="s">
        <v>212</v>
      </c>
      <c r="H1771" s="103" t="s">
        <v>356</v>
      </c>
      <c r="I1771" s="103" t="s">
        <v>92</v>
      </c>
      <c r="J1771" s="215">
        <v>-17.77</v>
      </c>
      <c r="K1771" s="216" t="s">
        <v>88</v>
      </c>
    </row>
    <row r="1772" spans="1:11" x14ac:dyDescent="0.25">
      <c r="A1772" s="103" t="s">
        <v>825</v>
      </c>
      <c r="B1772" s="103" t="s">
        <v>88</v>
      </c>
      <c r="C1772" s="103" t="s">
        <v>89</v>
      </c>
      <c r="D1772" s="103" t="s">
        <v>420</v>
      </c>
      <c r="E1772" s="111"/>
      <c r="F1772" s="103" t="s">
        <v>421</v>
      </c>
      <c r="G1772" s="103" t="s">
        <v>212</v>
      </c>
      <c r="H1772" s="103" t="s">
        <v>356</v>
      </c>
      <c r="I1772" s="103" t="s">
        <v>92</v>
      </c>
      <c r="J1772" s="215">
        <v>17.77</v>
      </c>
      <c r="K1772" s="216" t="s">
        <v>88</v>
      </c>
    </row>
    <row r="1773" spans="1:11" x14ac:dyDescent="0.25">
      <c r="A1773" s="103" t="s">
        <v>827</v>
      </c>
      <c r="B1773" s="103" t="s">
        <v>88</v>
      </c>
      <c r="C1773" s="103" t="s">
        <v>89</v>
      </c>
      <c r="D1773" s="103" t="s">
        <v>420</v>
      </c>
      <c r="E1773" s="103" t="s">
        <v>421</v>
      </c>
      <c r="F1773" s="103" t="s">
        <v>421</v>
      </c>
      <c r="G1773" s="103" t="s">
        <v>152</v>
      </c>
      <c r="H1773" s="103" t="s">
        <v>615</v>
      </c>
      <c r="I1773" s="103" t="s">
        <v>92</v>
      </c>
      <c r="J1773" s="215">
        <v>1833.69</v>
      </c>
      <c r="K1773" s="216" t="s">
        <v>88</v>
      </c>
    </row>
    <row r="1774" spans="1:11" x14ac:dyDescent="0.25">
      <c r="A1774" s="103" t="s">
        <v>830</v>
      </c>
      <c r="B1774" s="103" t="s">
        <v>88</v>
      </c>
      <c r="C1774" s="103" t="s">
        <v>89</v>
      </c>
      <c r="D1774" s="103" t="s">
        <v>420</v>
      </c>
      <c r="E1774" s="103" t="s">
        <v>421</v>
      </c>
      <c r="F1774" s="103" t="s">
        <v>421</v>
      </c>
      <c r="G1774" s="103" t="s">
        <v>152</v>
      </c>
      <c r="H1774" s="103" t="s">
        <v>615</v>
      </c>
      <c r="I1774" s="103" t="s">
        <v>92</v>
      </c>
      <c r="J1774" s="215">
        <v>6026.19</v>
      </c>
      <c r="K1774" s="216" t="s">
        <v>88</v>
      </c>
    </row>
    <row r="1775" spans="1:11" x14ac:dyDescent="0.25">
      <c r="A1775" s="103" t="s">
        <v>828</v>
      </c>
      <c r="B1775" s="103" t="s">
        <v>88</v>
      </c>
      <c r="C1775" s="103" t="s">
        <v>89</v>
      </c>
      <c r="D1775" s="103" t="s">
        <v>420</v>
      </c>
      <c r="E1775" s="103" t="s">
        <v>421</v>
      </c>
      <c r="F1775" s="103" t="s">
        <v>421</v>
      </c>
      <c r="G1775" s="103" t="s">
        <v>152</v>
      </c>
      <c r="H1775" s="103" t="s">
        <v>615</v>
      </c>
      <c r="I1775" s="103" t="s">
        <v>92</v>
      </c>
      <c r="J1775" s="215">
        <v>7302.79</v>
      </c>
      <c r="K1775" s="216" t="s">
        <v>88</v>
      </c>
    </row>
    <row r="1776" spans="1:11" x14ac:dyDescent="0.25">
      <c r="A1776" s="103" t="s">
        <v>829</v>
      </c>
      <c r="B1776" s="103" t="s">
        <v>88</v>
      </c>
      <c r="C1776" s="103" t="s">
        <v>89</v>
      </c>
      <c r="D1776" s="103" t="s">
        <v>420</v>
      </c>
      <c r="E1776" s="103" t="s">
        <v>421</v>
      </c>
      <c r="F1776" s="103" t="s">
        <v>421</v>
      </c>
      <c r="G1776" s="103" t="s">
        <v>152</v>
      </c>
      <c r="H1776" s="103" t="s">
        <v>615</v>
      </c>
      <c r="I1776" s="103" t="s">
        <v>92</v>
      </c>
      <c r="J1776" s="215">
        <v>609.32000000000005</v>
      </c>
      <c r="K1776" s="216" t="s">
        <v>88</v>
      </c>
    </row>
    <row r="1777" spans="1:11" x14ac:dyDescent="0.25">
      <c r="A1777" s="103" t="s">
        <v>825</v>
      </c>
      <c r="B1777" s="103" t="s">
        <v>88</v>
      </c>
      <c r="C1777" s="103" t="s">
        <v>89</v>
      </c>
      <c r="D1777" s="103" t="s">
        <v>420</v>
      </c>
      <c r="E1777" s="103" t="s">
        <v>421</v>
      </c>
      <c r="F1777" s="103" t="s">
        <v>421</v>
      </c>
      <c r="G1777" s="103" t="s">
        <v>152</v>
      </c>
      <c r="H1777" s="103" t="s">
        <v>615</v>
      </c>
      <c r="I1777" s="103" t="s">
        <v>92</v>
      </c>
      <c r="J1777" s="215">
        <v>-13892.61</v>
      </c>
      <c r="K1777" s="216" t="s">
        <v>88</v>
      </c>
    </row>
    <row r="1778" spans="1:11" x14ac:dyDescent="0.25">
      <c r="A1778" s="103" t="s">
        <v>826</v>
      </c>
      <c r="B1778" s="103" t="s">
        <v>88</v>
      </c>
      <c r="C1778" s="103" t="s">
        <v>89</v>
      </c>
      <c r="D1778" s="103" t="s">
        <v>420</v>
      </c>
      <c r="E1778" s="103" t="s">
        <v>421</v>
      </c>
      <c r="F1778" s="103" t="s">
        <v>421</v>
      </c>
      <c r="G1778" s="103" t="s">
        <v>152</v>
      </c>
      <c r="H1778" s="103" t="s">
        <v>615</v>
      </c>
      <c r="I1778" s="103" t="s">
        <v>92</v>
      </c>
      <c r="J1778" s="215">
        <v>3751.6</v>
      </c>
      <c r="K1778" s="216" t="s">
        <v>88</v>
      </c>
    </row>
    <row r="1779" spans="1:11" x14ac:dyDescent="0.25">
      <c r="A1779" s="103" t="s">
        <v>827</v>
      </c>
      <c r="B1779" s="103" t="s">
        <v>88</v>
      </c>
      <c r="C1779" s="103" t="s">
        <v>89</v>
      </c>
      <c r="D1779" s="103" t="s">
        <v>420</v>
      </c>
      <c r="E1779" s="103" t="s">
        <v>421</v>
      </c>
      <c r="F1779" s="103" t="s">
        <v>421</v>
      </c>
      <c r="G1779" s="103" t="s">
        <v>174</v>
      </c>
      <c r="H1779" s="103" t="s">
        <v>358</v>
      </c>
      <c r="I1779" s="103" t="s">
        <v>92</v>
      </c>
      <c r="J1779" s="215">
        <v>2134.62</v>
      </c>
      <c r="K1779" s="216" t="s">
        <v>88</v>
      </c>
    </row>
    <row r="1780" spans="1:11" x14ac:dyDescent="0.25">
      <c r="A1780" s="103" t="s">
        <v>830</v>
      </c>
      <c r="B1780" s="103" t="s">
        <v>88</v>
      </c>
      <c r="C1780" s="103" t="s">
        <v>89</v>
      </c>
      <c r="D1780" s="103" t="s">
        <v>420</v>
      </c>
      <c r="E1780" s="103" t="s">
        <v>421</v>
      </c>
      <c r="F1780" s="103" t="s">
        <v>421</v>
      </c>
      <c r="G1780" s="103" t="s">
        <v>174</v>
      </c>
      <c r="H1780" s="103" t="s">
        <v>358</v>
      </c>
      <c r="I1780" s="103" t="s">
        <v>92</v>
      </c>
      <c r="J1780" s="215">
        <v>-16.670000000000002</v>
      </c>
      <c r="K1780" s="216" t="s">
        <v>88</v>
      </c>
    </row>
    <row r="1781" spans="1:11" x14ac:dyDescent="0.25">
      <c r="A1781" s="103" t="s">
        <v>829</v>
      </c>
      <c r="B1781" s="103" t="s">
        <v>88</v>
      </c>
      <c r="C1781" s="103" t="s">
        <v>89</v>
      </c>
      <c r="D1781" s="103" t="s">
        <v>420</v>
      </c>
      <c r="E1781" s="103" t="s">
        <v>421</v>
      </c>
      <c r="F1781" s="103" t="s">
        <v>421</v>
      </c>
      <c r="G1781" s="103" t="s">
        <v>174</v>
      </c>
      <c r="H1781" s="103" t="s">
        <v>358</v>
      </c>
      <c r="I1781" s="103" t="s">
        <v>92</v>
      </c>
      <c r="J1781" s="215">
        <v>16.670000000000002</v>
      </c>
      <c r="K1781" s="216" t="s">
        <v>88</v>
      </c>
    </row>
    <row r="1782" spans="1:11" x14ac:dyDescent="0.25">
      <c r="A1782" s="103" t="s">
        <v>825</v>
      </c>
      <c r="B1782" s="103" t="s">
        <v>88</v>
      </c>
      <c r="C1782" s="103" t="s">
        <v>89</v>
      </c>
      <c r="D1782" s="103" t="s">
        <v>420</v>
      </c>
      <c r="E1782" s="103" t="s">
        <v>421</v>
      </c>
      <c r="F1782" s="103" t="s">
        <v>421</v>
      </c>
      <c r="G1782" s="103" t="s">
        <v>174</v>
      </c>
      <c r="H1782" s="103" t="s">
        <v>358</v>
      </c>
      <c r="I1782" s="103" t="s">
        <v>92</v>
      </c>
      <c r="J1782" s="215">
        <v>-713.87</v>
      </c>
      <c r="K1782" s="216" t="s">
        <v>88</v>
      </c>
    </row>
    <row r="1783" spans="1:11" x14ac:dyDescent="0.25">
      <c r="A1783" s="103" t="s">
        <v>826</v>
      </c>
      <c r="B1783" s="103" t="s">
        <v>88</v>
      </c>
      <c r="C1783" s="103" t="s">
        <v>89</v>
      </c>
      <c r="D1783" s="103" t="s">
        <v>420</v>
      </c>
      <c r="E1783" s="103" t="s">
        <v>421</v>
      </c>
      <c r="F1783" s="103" t="s">
        <v>421</v>
      </c>
      <c r="G1783" s="103" t="s">
        <v>174</v>
      </c>
      <c r="H1783" s="103" t="s">
        <v>358</v>
      </c>
      <c r="I1783" s="103" t="s">
        <v>92</v>
      </c>
      <c r="J1783" s="215">
        <v>-1420.75</v>
      </c>
      <c r="K1783" s="216" t="s">
        <v>88</v>
      </c>
    </row>
    <row r="1784" spans="1:11" x14ac:dyDescent="0.25">
      <c r="A1784" s="103" t="s">
        <v>827</v>
      </c>
      <c r="B1784" s="103" t="s">
        <v>88</v>
      </c>
      <c r="C1784" s="103" t="s">
        <v>89</v>
      </c>
      <c r="D1784" s="103" t="s">
        <v>420</v>
      </c>
      <c r="E1784" s="103" t="s">
        <v>421</v>
      </c>
      <c r="F1784" s="103" t="s">
        <v>421</v>
      </c>
      <c r="G1784" s="103" t="s">
        <v>145</v>
      </c>
      <c r="H1784" s="103" t="s">
        <v>359</v>
      </c>
      <c r="I1784" s="103" t="s">
        <v>92</v>
      </c>
      <c r="J1784" s="215">
        <v>199.1</v>
      </c>
      <c r="K1784" s="216" t="s">
        <v>88</v>
      </c>
    </row>
    <row r="1785" spans="1:11" x14ac:dyDescent="0.25">
      <c r="A1785" s="103" t="s">
        <v>830</v>
      </c>
      <c r="B1785" s="103" t="s">
        <v>88</v>
      </c>
      <c r="C1785" s="103" t="s">
        <v>89</v>
      </c>
      <c r="D1785" s="103" t="s">
        <v>420</v>
      </c>
      <c r="E1785" s="103" t="s">
        <v>421</v>
      </c>
      <c r="F1785" s="103" t="s">
        <v>421</v>
      </c>
      <c r="G1785" s="103" t="s">
        <v>145</v>
      </c>
      <c r="H1785" s="103" t="s">
        <v>359</v>
      </c>
      <c r="I1785" s="103" t="s">
        <v>92</v>
      </c>
      <c r="J1785" s="215">
        <v>6113.81</v>
      </c>
      <c r="K1785" s="216" t="s">
        <v>88</v>
      </c>
    </row>
    <row r="1786" spans="1:11" x14ac:dyDescent="0.25">
      <c r="A1786" s="103" t="s">
        <v>828</v>
      </c>
      <c r="B1786" s="103" t="s">
        <v>88</v>
      </c>
      <c r="C1786" s="103" t="s">
        <v>89</v>
      </c>
      <c r="D1786" s="103" t="s">
        <v>420</v>
      </c>
      <c r="E1786" s="103" t="s">
        <v>421</v>
      </c>
      <c r="F1786" s="103" t="s">
        <v>421</v>
      </c>
      <c r="G1786" s="103" t="s">
        <v>145</v>
      </c>
      <c r="H1786" s="103" t="s">
        <v>359</v>
      </c>
      <c r="I1786" s="103" t="s">
        <v>92</v>
      </c>
      <c r="J1786" s="215">
        <v>5231.43</v>
      </c>
      <c r="K1786" s="216" t="s">
        <v>88</v>
      </c>
    </row>
    <row r="1787" spans="1:11" x14ac:dyDescent="0.25">
      <c r="A1787" s="103" t="s">
        <v>829</v>
      </c>
      <c r="B1787" s="103" t="s">
        <v>88</v>
      </c>
      <c r="C1787" s="103" t="s">
        <v>89</v>
      </c>
      <c r="D1787" s="103" t="s">
        <v>420</v>
      </c>
      <c r="E1787" s="103" t="s">
        <v>421</v>
      </c>
      <c r="F1787" s="103" t="s">
        <v>421</v>
      </c>
      <c r="G1787" s="103" t="s">
        <v>145</v>
      </c>
      <c r="H1787" s="103" t="s">
        <v>359</v>
      </c>
      <c r="I1787" s="103" t="s">
        <v>92</v>
      </c>
      <c r="J1787" s="215">
        <v>-1397.94</v>
      </c>
      <c r="K1787" s="216" t="s">
        <v>88</v>
      </c>
    </row>
    <row r="1788" spans="1:11" x14ac:dyDescent="0.25">
      <c r="A1788" s="103" t="s">
        <v>825</v>
      </c>
      <c r="B1788" s="103" t="s">
        <v>88</v>
      </c>
      <c r="C1788" s="103" t="s">
        <v>89</v>
      </c>
      <c r="D1788" s="103" t="s">
        <v>420</v>
      </c>
      <c r="E1788" s="103" t="s">
        <v>421</v>
      </c>
      <c r="F1788" s="103" t="s">
        <v>421</v>
      </c>
      <c r="G1788" s="103" t="s">
        <v>145</v>
      </c>
      <c r="H1788" s="103" t="s">
        <v>359</v>
      </c>
      <c r="I1788" s="103" t="s">
        <v>92</v>
      </c>
      <c r="J1788" s="215">
        <v>-7821.17</v>
      </c>
      <c r="K1788" s="216" t="s">
        <v>88</v>
      </c>
    </row>
    <row r="1789" spans="1:11" x14ac:dyDescent="0.25">
      <c r="A1789" s="103" t="s">
        <v>826</v>
      </c>
      <c r="B1789" s="103" t="s">
        <v>88</v>
      </c>
      <c r="C1789" s="103" t="s">
        <v>89</v>
      </c>
      <c r="D1789" s="103" t="s">
        <v>420</v>
      </c>
      <c r="E1789" s="103" t="s">
        <v>421</v>
      </c>
      <c r="F1789" s="103" t="s">
        <v>421</v>
      </c>
      <c r="G1789" s="103" t="s">
        <v>145</v>
      </c>
      <c r="H1789" s="103" t="s">
        <v>359</v>
      </c>
      <c r="I1789" s="103" t="s">
        <v>92</v>
      </c>
      <c r="J1789" s="215">
        <v>-2587.84</v>
      </c>
      <c r="K1789" s="216" t="s">
        <v>88</v>
      </c>
    </row>
    <row r="1790" spans="1:11" x14ac:dyDescent="0.25">
      <c r="A1790" s="103" t="s">
        <v>827</v>
      </c>
      <c r="B1790" s="103" t="s">
        <v>88</v>
      </c>
      <c r="C1790" s="103" t="s">
        <v>89</v>
      </c>
      <c r="D1790" s="103" t="s">
        <v>420</v>
      </c>
      <c r="E1790" s="103" t="s">
        <v>421</v>
      </c>
      <c r="F1790" s="103" t="s">
        <v>421</v>
      </c>
      <c r="G1790" s="103" t="s">
        <v>151</v>
      </c>
      <c r="H1790" s="103" t="s">
        <v>616</v>
      </c>
      <c r="I1790" s="103" t="s">
        <v>92</v>
      </c>
      <c r="J1790" s="215">
        <v>1482.78</v>
      </c>
      <c r="K1790" s="216" t="s">
        <v>88</v>
      </c>
    </row>
    <row r="1791" spans="1:11" x14ac:dyDescent="0.25">
      <c r="A1791" s="103" t="s">
        <v>830</v>
      </c>
      <c r="B1791" s="103" t="s">
        <v>88</v>
      </c>
      <c r="C1791" s="103" t="s">
        <v>89</v>
      </c>
      <c r="D1791" s="103" t="s">
        <v>420</v>
      </c>
      <c r="E1791" s="103" t="s">
        <v>421</v>
      </c>
      <c r="F1791" s="103" t="s">
        <v>421</v>
      </c>
      <c r="G1791" s="103" t="s">
        <v>151</v>
      </c>
      <c r="H1791" s="103" t="s">
        <v>616</v>
      </c>
      <c r="I1791" s="103" t="s">
        <v>92</v>
      </c>
      <c r="J1791" s="215">
        <v>3330.71</v>
      </c>
      <c r="K1791" s="216" t="s">
        <v>88</v>
      </c>
    </row>
    <row r="1792" spans="1:11" x14ac:dyDescent="0.25">
      <c r="A1792" s="103" t="s">
        <v>828</v>
      </c>
      <c r="B1792" s="103" t="s">
        <v>88</v>
      </c>
      <c r="C1792" s="103" t="s">
        <v>89</v>
      </c>
      <c r="D1792" s="103" t="s">
        <v>420</v>
      </c>
      <c r="E1792" s="103" t="s">
        <v>421</v>
      </c>
      <c r="F1792" s="103" t="s">
        <v>421</v>
      </c>
      <c r="G1792" s="103" t="s">
        <v>151</v>
      </c>
      <c r="H1792" s="103" t="s">
        <v>616</v>
      </c>
      <c r="I1792" s="103" t="s">
        <v>92</v>
      </c>
      <c r="J1792" s="215">
        <v>4448.38</v>
      </c>
      <c r="K1792" s="216" t="s">
        <v>88</v>
      </c>
    </row>
    <row r="1793" spans="1:11" x14ac:dyDescent="0.25">
      <c r="A1793" s="103" t="s">
        <v>829</v>
      </c>
      <c r="B1793" s="103" t="s">
        <v>88</v>
      </c>
      <c r="C1793" s="103" t="s">
        <v>89</v>
      </c>
      <c r="D1793" s="103" t="s">
        <v>420</v>
      </c>
      <c r="E1793" s="103" t="s">
        <v>421</v>
      </c>
      <c r="F1793" s="103" t="s">
        <v>421</v>
      </c>
      <c r="G1793" s="103" t="s">
        <v>151</v>
      </c>
      <c r="H1793" s="103" t="s">
        <v>616</v>
      </c>
      <c r="I1793" s="103" t="s">
        <v>92</v>
      </c>
      <c r="J1793" s="215">
        <v>-992.23</v>
      </c>
      <c r="K1793" s="216" t="s">
        <v>88</v>
      </c>
    </row>
    <row r="1794" spans="1:11" x14ac:dyDescent="0.25">
      <c r="A1794" s="103" t="s">
        <v>825</v>
      </c>
      <c r="B1794" s="103" t="s">
        <v>88</v>
      </c>
      <c r="C1794" s="103" t="s">
        <v>89</v>
      </c>
      <c r="D1794" s="103" t="s">
        <v>420</v>
      </c>
      <c r="E1794" s="103" t="s">
        <v>421</v>
      </c>
      <c r="F1794" s="103" t="s">
        <v>421</v>
      </c>
      <c r="G1794" s="103" t="s">
        <v>151</v>
      </c>
      <c r="H1794" s="103" t="s">
        <v>616</v>
      </c>
      <c r="I1794" s="103" t="s">
        <v>92</v>
      </c>
      <c r="J1794" s="215">
        <v>-6989.71</v>
      </c>
      <c r="K1794" s="216" t="s">
        <v>88</v>
      </c>
    </row>
    <row r="1795" spans="1:11" x14ac:dyDescent="0.25">
      <c r="A1795" s="103" t="s">
        <v>826</v>
      </c>
      <c r="B1795" s="103" t="s">
        <v>88</v>
      </c>
      <c r="C1795" s="103" t="s">
        <v>89</v>
      </c>
      <c r="D1795" s="103" t="s">
        <v>420</v>
      </c>
      <c r="E1795" s="103" t="s">
        <v>421</v>
      </c>
      <c r="F1795" s="103" t="s">
        <v>421</v>
      </c>
      <c r="G1795" s="103" t="s">
        <v>151</v>
      </c>
      <c r="H1795" s="103" t="s">
        <v>616</v>
      </c>
      <c r="I1795" s="103" t="s">
        <v>92</v>
      </c>
      <c r="J1795" s="215">
        <v>1186.23</v>
      </c>
      <c r="K1795" s="216" t="s">
        <v>88</v>
      </c>
    </row>
    <row r="1796" spans="1:11" x14ac:dyDescent="0.25">
      <c r="A1796" s="103" t="s">
        <v>827</v>
      </c>
      <c r="B1796" s="103" t="s">
        <v>88</v>
      </c>
      <c r="C1796" s="103" t="s">
        <v>89</v>
      </c>
      <c r="D1796" s="103" t="s">
        <v>420</v>
      </c>
      <c r="E1796" s="103" t="s">
        <v>421</v>
      </c>
      <c r="F1796" s="103" t="s">
        <v>421</v>
      </c>
      <c r="G1796" s="103" t="s">
        <v>162</v>
      </c>
      <c r="H1796" s="103" t="s">
        <v>360</v>
      </c>
      <c r="I1796" s="103" t="s">
        <v>92</v>
      </c>
      <c r="J1796" s="215">
        <v>-1057.6199999999999</v>
      </c>
      <c r="K1796" s="216" t="s">
        <v>88</v>
      </c>
    </row>
    <row r="1797" spans="1:11" x14ac:dyDescent="0.25">
      <c r="A1797" s="103" t="s">
        <v>827</v>
      </c>
      <c r="B1797" s="103" t="s">
        <v>88</v>
      </c>
      <c r="C1797" s="103" t="s">
        <v>89</v>
      </c>
      <c r="D1797" s="103" t="s">
        <v>420</v>
      </c>
      <c r="E1797" s="111"/>
      <c r="F1797" s="103" t="s">
        <v>421</v>
      </c>
      <c r="G1797" s="103" t="s">
        <v>162</v>
      </c>
      <c r="H1797" s="103" t="s">
        <v>360</v>
      </c>
      <c r="I1797" s="103" t="s">
        <v>92</v>
      </c>
      <c r="J1797" s="215">
        <v>839.02</v>
      </c>
      <c r="K1797" s="216" t="s">
        <v>88</v>
      </c>
    </row>
    <row r="1798" spans="1:11" x14ac:dyDescent="0.25">
      <c r="A1798" s="103" t="s">
        <v>830</v>
      </c>
      <c r="B1798" s="103" t="s">
        <v>88</v>
      </c>
      <c r="C1798" s="103" t="s">
        <v>89</v>
      </c>
      <c r="D1798" s="103" t="s">
        <v>420</v>
      </c>
      <c r="E1798" s="103" t="s">
        <v>421</v>
      </c>
      <c r="F1798" s="103" t="s">
        <v>421</v>
      </c>
      <c r="G1798" s="103" t="s">
        <v>162</v>
      </c>
      <c r="H1798" s="103" t="s">
        <v>360</v>
      </c>
      <c r="I1798" s="103" t="s">
        <v>92</v>
      </c>
      <c r="J1798" s="215">
        <v>5558.95</v>
      </c>
      <c r="K1798" s="216" t="s">
        <v>88</v>
      </c>
    </row>
    <row r="1799" spans="1:11" x14ac:dyDescent="0.25">
      <c r="A1799" s="103" t="s">
        <v>830</v>
      </c>
      <c r="B1799" s="103" t="s">
        <v>88</v>
      </c>
      <c r="C1799" s="103" t="s">
        <v>89</v>
      </c>
      <c r="D1799" s="103" t="s">
        <v>420</v>
      </c>
      <c r="E1799" s="111"/>
      <c r="F1799" s="103" t="s">
        <v>421</v>
      </c>
      <c r="G1799" s="103" t="s">
        <v>162</v>
      </c>
      <c r="H1799" s="103" t="s">
        <v>360</v>
      </c>
      <c r="I1799" s="103" t="s">
        <v>92</v>
      </c>
      <c r="J1799" s="215">
        <v>-2789.78</v>
      </c>
      <c r="K1799" s="216" t="s">
        <v>88</v>
      </c>
    </row>
    <row r="1800" spans="1:11" x14ac:dyDescent="0.25">
      <c r="A1800" s="103" t="s">
        <v>828</v>
      </c>
      <c r="B1800" s="103" t="s">
        <v>88</v>
      </c>
      <c r="C1800" s="103" t="s">
        <v>89</v>
      </c>
      <c r="D1800" s="103" t="s">
        <v>420</v>
      </c>
      <c r="E1800" s="103" t="s">
        <v>421</v>
      </c>
      <c r="F1800" s="103" t="s">
        <v>421</v>
      </c>
      <c r="G1800" s="103" t="s">
        <v>162</v>
      </c>
      <c r="H1800" s="103" t="s">
        <v>360</v>
      </c>
      <c r="I1800" s="103" t="s">
        <v>92</v>
      </c>
      <c r="J1800" s="215">
        <v>4913.74</v>
      </c>
      <c r="K1800" s="216" t="s">
        <v>88</v>
      </c>
    </row>
    <row r="1801" spans="1:11" x14ac:dyDescent="0.25">
      <c r="A1801" s="103" t="s">
        <v>828</v>
      </c>
      <c r="B1801" s="103" t="s">
        <v>88</v>
      </c>
      <c r="C1801" s="103" t="s">
        <v>89</v>
      </c>
      <c r="D1801" s="103" t="s">
        <v>420</v>
      </c>
      <c r="E1801" s="111"/>
      <c r="F1801" s="103" t="s">
        <v>421</v>
      </c>
      <c r="G1801" s="103" t="s">
        <v>162</v>
      </c>
      <c r="H1801" s="103" t="s">
        <v>360</v>
      </c>
      <c r="I1801" s="103" t="s">
        <v>92</v>
      </c>
      <c r="J1801" s="215">
        <v>-3956.51</v>
      </c>
      <c r="K1801" s="216" t="s">
        <v>88</v>
      </c>
    </row>
    <row r="1802" spans="1:11" x14ac:dyDescent="0.25">
      <c r="A1802" s="103" t="s">
        <v>829</v>
      </c>
      <c r="B1802" s="103" t="s">
        <v>88</v>
      </c>
      <c r="C1802" s="103" t="s">
        <v>89</v>
      </c>
      <c r="D1802" s="103" t="s">
        <v>420</v>
      </c>
      <c r="E1802" s="103" t="s">
        <v>421</v>
      </c>
      <c r="F1802" s="103" t="s">
        <v>421</v>
      </c>
      <c r="G1802" s="103" t="s">
        <v>162</v>
      </c>
      <c r="H1802" s="103" t="s">
        <v>360</v>
      </c>
      <c r="I1802" s="103" t="s">
        <v>92</v>
      </c>
      <c r="J1802" s="215">
        <v>669</v>
      </c>
      <c r="K1802" s="216" t="s">
        <v>88</v>
      </c>
    </row>
    <row r="1803" spans="1:11" x14ac:dyDescent="0.25">
      <c r="A1803" s="103" t="s">
        <v>829</v>
      </c>
      <c r="B1803" s="103" t="s">
        <v>88</v>
      </c>
      <c r="C1803" s="103" t="s">
        <v>89</v>
      </c>
      <c r="D1803" s="103" t="s">
        <v>420</v>
      </c>
      <c r="E1803" s="111"/>
      <c r="F1803" s="103" t="s">
        <v>421</v>
      </c>
      <c r="G1803" s="103" t="s">
        <v>162</v>
      </c>
      <c r="H1803" s="103" t="s">
        <v>360</v>
      </c>
      <c r="I1803" s="103" t="s">
        <v>92</v>
      </c>
      <c r="J1803" s="215">
        <v>-825.06</v>
      </c>
      <c r="K1803" s="216" t="s">
        <v>88</v>
      </c>
    </row>
    <row r="1804" spans="1:11" x14ac:dyDescent="0.25">
      <c r="A1804" s="103" t="s">
        <v>825</v>
      </c>
      <c r="B1804" s="103" t="s">
        <v>88</v>
      </c>
      <c r="C1804" s="103" t="s">
        <v>89</v>
      </c>
      <c r="D1804" s="103" t="s">
        <v>420</v>
      </c>
      <c r="E1804" s="103" t="s">
        <v>421</v>
      </c>
      <c r="F1804" s="103" t="s">
        <v>421</v>
      </c>
      <c r="G1804" s="103" t="s">
        <v>162</v>
      </c>
      <c r="H1804" s="103" t="s">
        <v>360</v>
      </c>
      <c r="I1804" s="103" t="s">
        <v>92</v>
      </c>
      <c r="J1804" s="215">
        <v>-5627.9</v>
      </c>
      <c r="K1804" s="216" t="s">
        <v>88</v>
      </c>
    </row>
    <row r="1805" spans="1:11" x14ac:dyDescent="0.25">
      <c r="A1805" s="103" t="s">
        <v>825</v>
      </c>
      <c r="B1805" s="103" t="s">
        <v>88</v>
      </c>
      <c r="C1805" s="103" t="s">
        <v>89</v>
      </c>
      <c r="D1805" s="103" t="s">
        <v>420</v>
      </c>
      <c r="E1805" s="111"/>
      <c r="F1805" s="103" t="s">
        <v>421</v>
      </c>
      <c r="G1805" s="103" t="s">
        <v>162</v>
      </c>
      <c r="H1805" s="103" t="s">
        <v>360</v>
      </c>
      <c r="I1805" s="103" t="s">
        <v>92</v>
      </c>
      <c r="J1805" s="215">
        <v>4066.01</v>
      </c>
      <c r="K1805" s="216" t="s">
        <v>88</v>
      </c>
    </row>
    <row r="1806" spans="1:11" x14ac:dyDescent="0.25">
      <c r="A1806" s="103" t="s">
        <v>826</v>
      </c>
      <c r="B1806" s="103" t="s">
        <v>88</v>
      </c>
      <c r="C1806" s="103" t="s">
        <v>89</v>
      </c>
      <c r="D1806" s="103" t="s">
        <v>420</v>
      </c>
      <c r="E1806" s="103" t="s">
        <v>421</v>
      </c>
      <c r="F1806" s="103" t="s">
        <v>421</v>
      </c>
      <c r="G1806" s="103" t="s">
        <v>162</v>
      </c>
      <c r="H1806" s="103" t="s">
        <v>360</v>
      </c>
      <c r="I1806" s="103" t="s">
        <v>92</v>
      </c>
      <c r="J1806" s="215">
        <v>1969.16</v>
      </c>
      <c r="K1806" s="216" t="s">
        <v>88</v>
      </c>
    </row>
    <row r="1807" spans="1:11" x14ac:dyDescent="0.25">
      <c r="A1807" s="103" t="s">
        <v>826</v>
      </c>
      <c r="B1807" s="103" t="s">
        <v>88</v>
      </c>
      <c r="C1807" s="103" t="s">
        <v>89</v>
      </c>
      <c r="D1807" s="103" t="s">
        <v>420</v>
      </c>
      <c r="E1807" s="111"/>
      <c r="F1807" s="103" t="s">
        <v>421</v>
      </c>
      <c r="G1807" s="103" t="s">
        <v>162</v>
      </c>
      <c r="H1807" s="103" t="s">
        <v>360</v>
      </c>
      <c r="I1807" s="103" t="s">
        <v>92</v>
      </c>
      <c r="J1807" s="215">
        <v>-660.11</v>
      </c>
      <c r="K1807" s="216" t="s">
        <v>88</v>
      </c>
    </row>
    <row r="1808" spans="1:11" x14ac:dyDescent="0.25">
      <c r="A1808" s="103" t="s">
        <v>827</v>
      </c>
      <c r="B1808" s="103" t="s">
        <v>88</v>
      </c>
      <c r="C1808" s="103" t="s">
        <v>89</v>
      </c>
      <c r="D1808" s="103" t="s">
        <v>420</v>
      </c>
      <c r="E1808" s="103" t="s">
        <v>421</v>
      </c>
      <c r="F1808" s="103" t="s">
        <v>421</v>
      </c>
      <c r="G1808" s="103" t="s">
        <v>150</v>
      </c>
      <c r="H1808" s="103" t="s">
        <v>361</v>
      </c>
      <c r="I1808" s="103" t="s">
        <v>92</v>
      </c>
      <c r="J1808" s="215">
        <v>5417.02</v>
      </c>
      <c r="K1808" s="216" t="s">
        <v>88</v>
      </c>
    </row>
    <row r="1809" spans="1:11" x14ac:dyDescent="0.25">
      <c r="A1809" s="103" t="s">
        <v>830</v>
      </c>
      <c r="B1809" s="103" t="s">
        <v>88</v>
      </c>
      <c r="C1809" s="103" t="s">
        <v>89</v>
      </c>
      <c r="D1809" s="103" t="s">
        <v>420</v>
      </c>
      <c r="E1809" s="103" t="s">
        <v>421</v>
      </c>
      <c r="F1809" s="103" t="s">
        <v>421</v>
      </c>
      <c r="G1809" s="103" t="s">
        <v>150</v>
      </c>
      <c r="H1809" s="103" t="s">
        <v>361</v>
      </c>
      <c r="I1809" s="103" t="s">
        <v>92</v>
      </c>
      <c r="J1809" s="215">
        <v>7886</v>
      </c>
      <c r="K1809" s="216" t="s">
        <v>88</v>
      </c>
    </row>
    <row r="1810" spans="1:11" x14ac:dyDescent="0.25">
      <c r="A1810" s="103" t="s">
        <v>828</v>
      </c>
      <c r="B1810" s="103" t="s">
        <v>88</v>
      </c>
      <c r="C1810" s="103" t="s">
        <v>89</v>
      </c>
      <c r="D1810" s="103" t="s">
        <v>420</v>
      </c>
      <c r="E1810" s="103" t="s">
        <v>421</v>
      </c>
      <c r="F1810" s="103" t="s">
        <v>421</v>
      </c>
      <c r="G1810" s="103" t="s">
        <v>150</v>
      </c>
      <c r="H1810" s="103" t="s">
        <v>361</v>
      </c>
      <c r="I1810" s="103" t="s">
        <v>92</v>
      </c>
      <c r="J1810" s="215">
        <v>7240.08</v>
      </c>
      <c r="K1810" s="216" t="s">
        <v>88</v>
      </c>
    </row>
    <row r="1811" spans="1:11" x14ac:dyDescent="0.25">
      <c r="A1811" s="103" t="s">
        <v>829</v>
      </c>
      <c r="B1811" s="103" t="s">
        <v>88</v>
      </c>
      <c r="C1811" s="103" t="s">
        <v>89</v>
      </c>
      <c r="D1811" s="103" t="s">
        <v>420</v>
      </c>
      <c r="E1811" s="103" t="s">
        <v>421</v>
      </c>
      <c r="F1811" s="103" t="s">
        <v>421</v>
      </c>
      <c r="G1811" s="103" t="s">
        <v>150</v>
      </c>
      <c r="H1811" s="103" t="s">
        <v>361</v>
      </c>
      <c r="I1811" s="103" t="s">
        <v>92</v>
      </c>
      <c r="J1811" s="215">
        <v>-2134.27</v>
      </c>
      <c r="K1811" s="216" t="s">
        <v>88</v>
      </c>
    </row>
    <row r="1812" spans="1:11" x14ac:dyDescent="0.25">
      <c r="A1812" s="103" t="s">
        <v>825</v>
      </c>
      <c r="B1812" s="103" t="s">
        <v>88</v>
      </c>
      <c r="C1812" s="103" t="s">
        <v>89</v>
      </c>
      <c r="D1812" s="103" t="s">
        <v>420</v>
      </c>
      <c r="E1812" s="103" t="s">
        <v>421</v>
      </c>
      <c r="F1812" s="103" t="s">
        <v>421</v>
      </c>
      <c r="G1812" s="103" t="s">
        <v>150</v>
      </c>
      <c r="H1812" s="103" t="s">
        <v>361</v>
      </c>
      <c r="I1812" s="103" t="s">
        <v>92</v>
      </c>
      <c r="J1812" s="215">
        <v>-19512.68</v>
      </c>
      <c r="K1812" s="232"/>
    </row>
    <row r="1813" spans="1:11" x14ac:dyDescent="0.25">
      <c r="A1813" s="103" t="s">
        <v>826</v>
      </c>
      <c r="B1813" s="103" t="s">
        <v>88</v>
      </c>
      <c r="C1813" s="103" t="s">
        <v>89</v>
      </c>
      <c r="D1813" s="103" t="s">
        <v>420</v>
      </c>
      <c r="E1813" s="103" t="s">
        <v>421</v>
      </c>
      <c r="F1813" s="103" t="s">
        <v>421</v>
      </c>
      <c r="G1813" s="103" t="s">
        <v>150</v>
      </c>
      <c r="H1813" s="103" t="s">
        <v>361</v>
      </c>
      <c r="I1813" s="103" t="s">
        <v>92</v>
      </c>
      <c r="J1813" s="215">
        <v>6042.45</v>
      </c>
      <c r="K1813" s="216" t="s">
        <v>88</v>
      </c>
    </row>
    <row r="1814" spans="1:11" x14ac:dyDescent="0.25">
      <c r="A1814" s="103" t="s">
        <v>827</v>
      </c>
      <c r="B1814" s="103" t="s">
        <v>88</v>
      </c>
      <c r="C1814" s="103" t="s">
        <v>89</v>
      </c>
      <c r="D1814" s="103" t="s">
        <v>420</v>
      </c>
      <c r="E1814" s="103" t="s">
        <v>421</v>
      </c>
      <c r="F1814" s="103" t="s">
        <v>421</v>
      </c>
      <c r="G1814" s="103" t="s">
        <v>149</v>
      </c>
      <c r="H1814" s="103" t="s">
        <v>362</v>
      </c>
      <c r="I1814" s="103" t="s">
        <v>92</v>
      </c>
      <c r="J1814" s="215">
        <v>-603.47</v>
      </c>
      <c r="K1814" s="216" t="s">
        <v>88</v>
      </c>
    </row>
    <row r="1815" spans="1:11" x14ac:dyDescent="0.25">
      <c r="A1815" s="103" t="s">
        <v>830</v>
      </c>
      <c r="B1815" s="103" t="s">
        <v>88</v>
      </c>
      <c r="C1815" s="103" t="s">
        <v>89</v>
      </c>
      <c r="D1815" s="103" t="s">
        <v>420</v>
      </c>
      <c r="E1815" s="103" t="s">
        <v>421</v>
      </c>
      <c r="F1815" s="103" t="s">
        <v>421</v>
      </c>
      <c r="G1815" s="103" t="s">
        <v>149</v>
      </c>
      <c r="H1815" s="103" t="s">
        <v>362</v>
      </c>
      <c r="I1815" s="103" t="s">
        <v>92</v>
      </c>
      <c r="J1815" s="215">
        <v>4023.33</v>
      </c>
      <c r="K1815" s="216" t="s">
        <v>88</v>
      </c>
    </row>
    <row r="1816" spans="1:11" x14ac:dyDescent="0.25">
      <c r="A1816" s="103" t="s">
        <v>828</v>
      </c>
      <c r="B1816" s="103" t="s">
        <v>88</v>
      </c>
      <c r="C1816" s="103" t="s">
        <v>89</v>
      </c>
      <c r="D1816" s="103" t="s">
        <v>420</v>
      </c>
      <c r="E1816" s="103" t="s">
        <v>421</v>
      </c>
      <c r="F1816" s="103" t="s">
        <v>421</v>
      </c>
      <c r="G1816" s="103" t="s">
        <v>149</v>
      </c>
      <c r="H1816" s="103" t="s">
        <v>362</v>
      </c>
      <c r="I1816" s="103" t="s">
        <v>92</v>
      </c>
      <c r="J1816" s="215">
        <v>2571.4899999999998</v>
      </c>
      <c r="K1816" s="216" t="s">
        <v>88</v>
      </c>
    </row>
    <row r="1817" spans="1:11" x14ac:dyDescent="0.25">
      <c r="A1817" s="103" t="s">
        <v>829</v>
      </c>
      <c r="B1817" s="103" t="s">
        <v>88</v>
      </c>
      <c r="C1817" s="103" t="s">
        <v>89</v>
      </c>
      <c r="D1817" s="103" t="s">
        <v>420</v>
      </c>
      <c r="E1817" s="103" t="s">
        <v>421</v>
      </c>
      <c r="F1817" s="103" t="s">
        <v>421</v>
      </c>
      <c r="G1817" s="103" t="s">
        <v>149</v>
      </c>
      <c r="H1817" s="103" t="s">
        <v>362</v>
      </c>
      <c r="I1817" s="103" t="s">
        <v>92</v>
      </c>
      <c r="J1817" s="215">
        <v>341.38</v>
      </c>
      <c r="K1817" s="216" t="s">
        <v>88</v>
      </c>
    </row>
    <row r="1818" spans="1:11" x14ac:dyDescent="0.25">
      <c r="A1818" s="103" t="s">
        <v>825</v>
      </c>
      <c r="B1818" s="103" t="s">
        <v>88</v>
      </c>
      <c r="C1818" s="103" t="s">
        <v>89</v>
      </c>
      <c r="D1818" s="103" t="s">
        <v>420</v>
      </c>
      <c r="E1818" s="103" t="s">
        <v>421</v>
      </c>
      <c r="F1818" s="103" t="s">
        <v>421</v>
      </c>
      <c r="G1818" s="103" t="s">
        <v>149</v>
      </c>
      <c r="H1818" s="103" t="s">
        <v>362</v>
      </c>
      <c r="I1818" s="103" t="s">
        <v>92</v>
      </c>
      <c r="J1818" s="215">
        <v>-4741.41</v>
      </c>
      <c r="K1818" s="216" t="s">
        <v>88</v>
      </c>
    </row>
    <row r="1819" spans="1:11" x14ac:dyDescent="0.25">
      <c r="A1819" s="103" t="s">
        <v>826</v>
      </c>
      <c r="B1819" s="103" t="s">
        <v>88</v>
      </c>
      <c r="C1819" s="103" t="s">
        <v>89</v>
      </c>
      <c r="D1819" s="103" t="s">
        <v>420</v>
      </c>
      <c r="E1819" s="103" t="s">
        <v>421</v>
      </c>
      <c r="F1819" s="103" t="s">
        <v>421</v>
      </c>
      <c r="G1819" s="103" t="s">
        <v>149</v>
      </c>
      <c r="H1819" s="103" t="s">
        <v>362</v>
      </c>
      <c r="I1819" s="103" t="s">
        <v>92</v>
      </c>
      <c r="J1819" s="215">
        <v>1475.76</v>
      </c>
      <c r="K1819" s="216" t="s">
        <v>88</v>
      </c>
    </row>
    <row r="1820" spans="1:11" x14ac:dyDescent="0.25">
      <c r="A1820" s="103" t="s">
        <v>827</v>
      </c>
      <c r="B1820" s="103" t="s">
        <v>88</v>
      </c>
      <c r="C1820" s="103" t="s">
        <v>89</v>
      </c>
      <c r="D1820" s="103" t="s">
        <v>420</v>
      </c>
      <c r="E1820" s="103" t="s">
        <v>421</v>
      </c>
      <c r="F1820" s="103" t="s">
        <v>421</v>
      </c>
      <c r="G1820" s="103" t="s">
        <v>147</v>
      </c>
      <c r="H1820" s="103" t="s">
        <v>617</v>
      </c>
      <c r="I1820" s="103" t="s">
        <v>92</v>
      </c>
      <c r="J1820" s="215">
        <v>4608.7</v>
      </c>
      <c r="K1820" s="216" t="s">
        <v>88</v>
      </c>
    </row>
    <row r="1821" spans="1:11" x14ac:dyDescent="0.25">
      <c r="A1821" s="103" t="s">
        <v>830</v>
      </c>
      <c r="B1821" s="103" t="s">
        <v>88</v>
      </c>
      <c r="C1821" s="103" t="s">
        <v>89</v>
      </c>
      <c r="D1821" s="103" t="s">
        <v>420</v>
      </c>
      <c r="E1821" s="103" t="s">
        <v>421</v>
      </c>
      <c r="F1821" s="103" t="s">
        <v>421</v>
      </c>
      <c r="G1821" s="103" t="s">
        <v>147</v>
      </c>
      <c r="H1821" s="103" t="s">
        <v>617</v>
      </c>
      <c r="I1821" s="103" t="s">
        <v>92</v>
      </c>
      <c r="J1821" s="215">
        <v>8552.31</v>
      </c>
      <c r="K1821" s="216" t="s">
        <v>88</v>
      </c>
    </row>
    <row r="1822" spans="1:11" x14ac:dyDescent="0.25">
      <c r="A1822" s="103" t="s">
        <v>828</v>
      </c>
      <c r="B1822" s="103" t="s">
        <v>88</v>
      </c>
      <c r="C1822" s="103" t="s">
        <v>89</v>
      </c>
      <c r="D1822" s="103" t="s">
        <v>420</v>
      </c>
      <c r="E1822" s="103" t="s">
        <v>421</v>
      </c>
      <c r="F1822" s="103" t="s">
        <v>421</v>
      </c>
      <c r="G1822" s="103" t="s">
        <v>147</v>
      </c>
      <c r="H1822" s="103" t="s">
        <v>617</v>
      </c>
      <c r="I1822" s="103" t="s">
        <v>92</v>
      </c>
      <c r="J1822" s="215">
        <v>6226.36</v>
      </c>
      <c r="K1822" s="216" t="s">
        <v>88</v>
      </c>
    </row>
    <row r="1823" spans="1:11" x14ac:dyDescent="0.25">
      <c r="A1823" s="103" t="s">
        <v>829</v>
      </c>
      <c r="B1823" s="103" t="s">
        <v>88</v>
      </c>
      <c r="C1823" s="103" t="s">
        <v>89</v>
      </c>
      <c r="D1823" s="103" t="s">
        <v>420</v>
      </c>
      <c r="E1823" s="103" t="s">
        <v>421</v>
      </c>
      <c r="F1823" s="103" t="s">
        <v>421</v>
      </c>
      <c r="G1823" s="103" t="s">
        <v>147</v>
      </c>
      <c r="H1823" s="103" t="s">
        <v>617</v>
      </c>
      <c r="I1823" s="103" t="s">
        <v>92</v>
      </c>
      <c r="J1823" s="215">
        <v>-781.64</v>
      </c>
      <c r="K1823" s="216" t="s">
        <v>88</v>
      </c>
    </row>
    <row r="1824" spans="1:11" x14ac:dyDescent="0.25">
      <c r="A1824" s="103" t="s">
        <v>825</v>
      </c>
      <c r="B1824" s="103" t="s">
        <v>88</v>
      </c>
      <c r="C1824" s="103" t="s">
        <v>89</v>
      </c>
      <c r="D1824" s="103" t="s">
        <v>420</v>
      </c>
      <c r="E1824" s="103" t="s">
        <v>421</v>
      </c>
      <c r="F1824" s="103" t="s">
        <v>421</v>
      </c>
      <c r="G1824" s="103" t="s">
        <v>147</v>
      </c>
      <c r="H1824" s="103" t="s">
        <v>617</v>
      </c>
      <c r="I1824" s="103" t="s">
        <v>92</v>
      </c>
      <c r="J1824" s="215">
        <v>-7490.03</v>
      </c>
      <c r="K1824" s="216" t="s">
        <v>88</v>
      </c>
    </row>
    <row r="1825" spans="1:11" x14ac:dyDescent="0.25">
      <c r="A1825" s="103" t="s">
        <v>826</v>
      </c>
      <c r="B1825" s="103" t="s">
        <v>88</v>
      </c>
      <c r="C1825" s="103" t="s">
        <v>89</v>
      </c>
      <c r="D1825" s="103" t="s">
        <v>420</v>
      </c>
      <c r="E1825" s="103" t="s">
        <v>421</v>
      </c>
      <c r="F1825" s="103" t="s">
        <v>421</v>
      </c>
      <c r="G1825" s="103" t="s">
        <v>147</v>
      </c>
      <c r="H1825" s="103" t="s">
        <v>617</v>
      </c>
      <c r="I1825" s="103" t="s">
        <v>92</v>
      </c>
      <c r="J1825" s="215">
        <v>-3402.51</v>
      </c>
      <c r="K1825" s="216" t="s">
        <v>88</v>
      </c>
    </row>
    <row r="1826" spans="1:11" x14ac:dyDescent="0.25">
      <c r="A1826" s="103" t="s">
        <v>827</v>
      </c>
      <c r="B1826" s="103" t="s">
        <v>88</v>
      </c>
      <c r="C1826" s="103" t="s">
        <v>89</v>
      </c>
      <c r="D1826" s="103" t="s">
        <v>420</v>
      </c>
      <c r="E1826" s="103" t="s">
        <v>421</v>
      </c>
      <c r="F1826" s="103" t="s">
        <v>421</v>
      </c>
      <c r="G1826" s="103" t="s">
        <v>99</v>
      </c>
      <c r="H1826" s="103" t="s">
        <v>363</v>
      </c>
      <c r="I1826" s="103" t="s">
        <v>92</v>
      </c>
      <c r="J1826" s="215">
        <v>14832.98</v>
      </c>
      <c r="K1826" s="216" t="s">
        <v>88</v>
      </c>
    </row>
    <row r="1827" spans="1:11" x14ac:dyDescent="0.25">
      <c r="A1827" s="103" t="s">
        <v>827</v>
      </c>
      <c r="B1827" s="103" t="s">
        <v>88</v>
      </c>
      <c r="C1827" s="103" t="s">
        <v>89</v>
      </c>
      <c r="D1827" s="103" t="s">
        <v>420</v>
      </c>
      <c r="E1827" s="111"/>
      <c r="F1827" s="103" t="s">
        <v>421</v>
      </c>
      <c r="G1827" s="103" t="s">
        <v>99</v>
      </c>
      <c r="H1827" s="103" t="s">
        <v>363</v>
      </c>
      <c r="I1827" s="103" t="s">
        <v>92</v>
      </c>
      <c r="J1827" s="215">
        <v>-595.5</v>
      </c>
      <c r="K1827" s="216" t="s">
        <v>88</v>
      </c>
    </row>
    <row r="1828" spans="1:11" x14ac:dyDescent="0.25">
      <c r="A1828" s="103" t="s">
        <v>830</v>
      </c>
      <c r="B1828" s="103" t="s">
        <v>88</v>
      </c>
      <c r="C1828" s="103" t="s">
        <v>89</v>
      </c>
      <c r="D1828" s="103" t="s">
        <v>420</v>
      </c>
      <c r="E1828" s="103" t="s">
        <v>421</v>
      </c>
      <c r="F1828" s="103" t="s">
        <v>421</v>
      </c>
      <c r="G1828" s="103" t="s">
        <v>99</v>
      </c>
      <c r="H1828" s="103" t="s">
        <v>363</v>
      </c>
      <c r="I1828" s="103" t="s">
        <v>92</v>
      </c>
      <c r="J1828" s="215">
        <v>17682.5</v>
      </c>
      <c r="K1828" s="216" t="s">
        <v>88</v>
      </c>
    </row>
    <row r="1829" spans="1:11" x14ac:dyDescent="0.25">
      <c r="A1829" s="103" t="s">
        <v>830</v>
      </c>
      <c r="B1829" s="103" t="s">
        <v>88</v>
      </c>
      <c r="C1829" s="103" t="s">
        <v>89</v>
      </c>
      <c r="D1829" s="103" t="s">
        <v>420</v>
      </c>
      <c r="E1829" s="111"/>
      <c r="F1829" s="103" t="s">
        <v>421</v>
      </c>
      <c r="G1829" s="103" t="s">
        <v>99</v>
      </c>
      <c r="H1829" s="103" t="s">
        <v>363</v>
      </c>
      <c r="I1829" s="103" t="s">
        <v>92</v>
      </c>
      <c r="J1829" s="215">
        <v>-3134.52</v>
      </c>
      <c r="K1829" s="216" t="s">
        <v>88</v>
      </c>
    </row>
    <row r="1830" spans="1:11" x14ac:dyDescent="0.25">
      <c r="A1830" s="103" t="s">
        <v>828</v>
      </c>
      <c r="B1830" s="103" t="s">
        <v>88</v>
      </c>
      <c r="C1830" s="103" t="s">
        <v>89</v>
      </c>
      <c r="D1830" s="103" t="s">
        <v>420</v>
      </c>
      <c r="E1830" s="103" t="s">
        <v>421</v>
      </c>
      <c r="F1830" s="103" t="s">
        <v>421</v>
      </c>
      <c r="G1830" s="103" t="s">
        <v>99</v>
      </c>
      <c r="H1830" s="103" t="s">
        <v>363</v>
      </c>
      <c r="I1830" s="103" t="s">
        <v>92</v>
      </c>
      <c r="J1830" s="215">
        <v>4954.7700000000004</v>
      </c>
      <c r="K1830" s="216" t="s">
        <v>88</v>
      </c>
    </row>
    <row r="1831" spans="1:11" x14ac:dyDescent="0.25">
      <c r="A1831" s="103" t="s">
        <v>828</v>
      </c>
      <c r="B1831" s="103" t="s">
        <v>88</v>
      </c>
      <c r="C1831" s="103" t="s">
        <v>89</v>
      </c>
      <c r="D1831" s="103" t="s">
        <v>420</v>
      </c>
      <c r="E1831" s="111"/>
      <c r="F1831" s="103" t="s">
        <v>421</v>
      </c>
      <c r="G1831" s="103" t="s">
        <v>99</v>
      </c>
      <c r="H1831" s="103" t="s">
        <v>363</v>
      </c>
      <c r="I1831" s="103" t="s">
        <v>92</v>
      </c>
      <c r="J1831" s="215">
        <v>-779.23</v>
      </c>
      <c r="K1831" s="216" t="s">
        <v>88</v>
      </c>
    </row>
    <row r="1832" spans="1:11" x14ac:dyDescent="0.25">
      <c r="A1832" s="103" t="s">
        <v>829</v>
      </c>
      <c r="B1832" s="103" t="s">
        <v>88</v>
      </c>
      <c r="C1832" s="103" t="s">
        <v>89</v>
      </c>
      <c r="D1832" s="103" t="s">
        <v>420</v>
      </c>
      <c r="E1832" s="103" t="s">
        <v>421</v>
      </c>
      <c r="F1832" s="103" t="s">
        <v>421</v>
      </c>
      <c r="G1832" s="103" t="s">
        <v>99</v>
      </c>
      <c r="H1832" s="103" t="s">
        <v>363</v>
      </c>
      <c r="I1832" s="103" t="s">
        <v>92</v>
      </c>
      <c r="J1832" s="215">
        <v>-4084.35</v>
      </c>
      <c r="K1832" s="216" t="s">
        <v>88</v>
      </c>
    </row>
    <row r="1833" spans="1:11" x14ac:dyDescent="0.25">
      <c r="A1833" s="103" t="s">
        <v>829</v>
      </c>
      <c r="B1833" s="103" t="s">
        <v>88</v>
      </c>
      <c r="C1833" s="103" t="s">
        <v>89</v>
      </c>
      <c r="D1833" s="103" t="s">
        <v>420</v>
      </c>
      <c r="E1833" s="111"/>
      <c r="F1833" s="103" t="s">
        <v>421</v>
      </c>
      <c r="G1833" s="103" t="s">
        <v>99</v>
      </c>
      <c r="H1833" s="103" t="s">
        <v>363</v>
      </c>
      <c r="I1833" s="103" t="s">
        <v>92</v>
      </c>
      <c r="J1833" s="215">
        <v>490.97</v>
      </c>
      <c r="K1833" s="216" t="s">
        <v>88</v>
      </c>
    </row>
    <row r="1834" spans="1:11" x14ac:dyDescent="0.25">
      <c r="A1834" s="103" t="s">
        <v>825</v>
      </c>
      <c r="B1834" s="103" t="s">
        <v>88</v>
      </c>
      <c r="C1834" s="103" t="s">
        <v>89</v>
      </c>
      <c r="D1834" s="103" t="s">
        <v>420</v>
      </c>
      <c r="E1834" s="103" t="s">
        <v>421</v>
      </c>
      <c r="F1834" s="103" t="s">
        <v>421</v>
      </c>
      <c r="G1834" s="103" t="s">
        <v>99</v>
      </c>
      <c r="H1834" s="103" t="s">
        <v>363</v>
      </c>
      <c r="I1834" s="103" t="s">
        <v>92</v>
      </c>
      <c r="J1834" s="215">
        <v>-26161.82</v>
      </c>
      <c r="K1834" s="216" t="s">
        <v>88</v>
      </c>
    </row>
    <row r="1835" spans="1:11" x14ac:dyDescent="0.25">
      <c r="A1835" s="103" t="s">
        <v>825</v>
      </c>
      <c r="B1835" s="103" t="s">
        <v>88</v>
      </c>
      <c r="C1835" s="103" t="s">
        <v>89</v>
      </c>
      <c r="D1835" s="103" t="s">
        <v>420</v>
      </c>
      <c r="E1835" s="111"/>
      <c r="F1835" s="103" t="s">
        <v>421</v>
      </c>
      <c r="G1835" s="103" t="s">
        <v>99</v>
      </c>
      <c r="H1835" s="103" t="s">
        <v>363</v>
      </c>
      <c r="I1835" s="103" t="s">
        <v>92</v>
      </c>
      <c r="J1835" s="215">
        <v>833.22</v>
      </c>
      <c r="K1835" s="216" t="s">
        <v>88</v>
      </c>
    </row>
    <row r="1836" spans="1:11" x14ac:dyDescent="0.25">
      <c r="A1836" s="103" t="s">
        <v>826</v>
      </c>
      <c r="B1836" s="103" t="s">
        <v>88</v>
      </c>
      <c r="C1836" s="103" t="s">
        <v>89</v>
      </c>
      <c r="D1836" s="103" t="s">
        <v>420</v>
      </c>
      <c r="E1836" s="103" t="s">
        <v>421</v>
      </c>
      <c r="F1836" s="103" t="s">
        <v>421</v>
      </c>
      <c r="G1836" s="103" t="s">
        <v>99</v>
      </c>
      <c r="H1836" s="103" t="s">
        <v>363</v>
      </c>
      <c r="I1836" s="103" t="s">
        <v>92</v>
      </c>
      <c r="J1836" s="215">
        <v>-54.29</v>
      </c>
      <c r="K1836" s="216" t="s">
        <v>88</v>
      </c>
    </row>
    <row r="1837" spans="1:11" x14ac:dyDescent="0.25">
      <c r="A1837" s="103" t="s">
        <v>826</v>
      </c>
      <c r="B1837" s="103" t="s">
        <v>88</v>
      </c>
      <c r="C1837" s="103" t="s">
        <v>89</v>
      </c>
      <c r="D1837" s="103" t="s">
        <v>420</v>
      </c>
      <c r="E1837" s="111"/>
      <c r="F1837" s="103" t="s">
        <v>421</v>
      </c>
      <c r="G1837" s="103" t="s">
        <v>99</v>
      </c>
      <c r="H1837" s="103" t="s">
        <v>363</v>
      </c>
      <c r="I1837" s="103" t="s">
        <v>92</v>
      </c>
      <c r="J1837" s="215">
        <v>576.33000000000004</v>
      </c>
      <c r="K1837" s="216" t="s">
        <v>88</v>
      </c>
    </row>
    <row r="1838" spans="1:11" x14ac:dyDescent="0.25">
      <c r="A1838" s="103" t="s">
        <v>827</v>
      </c>
      <c r="B1838" s="103" t="s">
        <v>88</v>
      </c>
      <c r="C1838" s="103" t="s">
        <v>89</v>
      </c>
      <c r="D1838" s="103" t="s">
        <v>420</v>
      </c>
      <c r="E1838" s="103" t="s">
        <v>421</v>
      </c>
      <c r="F1838" s="103" t="s">
        <v>421</v>
      </c>
      <c r="G1838" s="103" t="s">
        <v>146</v>
      </c>
      <c r="H1838" s="103" t="s">
        <v>364</v>
      </c>
      <c r="I1838" s="103" t="s">
        <v>92</v>
      </c>
      <c r="J1838" s="215">
        <v>-3687.85</v>
      </c>
      <c r="K1838" s="216" t="s">
        <v>88</v>
      </c>
    </row>
    <row r="1839" spans="1:11" x14ac:dyDescent="0.25">
      <c r="A1839" s="103" t="s">
        <v>830</v>
      </c>
      <c r="B1839" s="103" t="s">
        <v>88</v>
      </c>
      <c r="C1839" s="103" t="s">
        <v>89</v>
      </c>
      <c r="D1839" s="103" t="s">
        <v>420</v>
      </c>
      <c r="E1839" s="103" t="s">
        <v>421</v>
      </c>
      <c r="F1839" s="103" t="s">
        <v>421</v>
      </c>
      <c r="G1839" s="103" t="s">
        <v>146</v>
      </c>
      <c r="H1839" s="103" t="s">
        <v>364</v>
      </c>
      <c r="I1839" s="103" t="s">
        <v>92</v>
      </c>
      <c r="J1839" s="215">
        <v>4962.79</v>
      </c>
      <c r="K1839" s="216" t="s">
        <v>88</v>
      </c>
    </row>
    <row r="1840" spans="1:11" x14ac:dyDescent="0.25">
      <c r="A1840" s="103" t="s">
        <v>828</v>
      </c>
      <c r="B1840" s="103" t="s">
        <v>88</v>
      </c>
      <c r="C1840" s="103" t="s">
        <v>89</v>
      </c>
      <c r="D1840" s="103" t="s">
        <v>420</v>
      </c>
      <c r="E1840" s="103" t="s">
        <v>421</v>
      </c>
      <c r="F1840" s="103" t="s">
        <v>421</v>
      </c>
      <c r="G1840" s="103" t="s">
        <v>146</v>
      </c>
      <c r="H1840" s="103" t="s">
        <v>364</v>
      </c>
      <c r="I1840" s="103" t="s">
        <v>92</v>
      </c>
      <c r="J1840" s="215">
        <v>7865.88</v>
      </c>
      <c r="K1840" s="216" t="s">
        <v>88</v>
      </c>
    </row>
    <row r="1841" spans="1:11" x14ac:dyDescent="0.25">
      <c r="A1841" s="103" t="s">
        <v>829</v>
      </c>
      <c r="B1841" s="103" t="s">
        <v>88</v>
      </c>
      <c r="C1841" s="103" t="s">
        <v>89</v>
      </c>
      <c r="D1841" s="103" t="s">
        <v>420</v>
      </c>
      <c r="E1841" s="103" t="s">
        <v>421</v>
      </c>
      <c r="F1841" s="103" t="s">
        <v>421</v>
      </c>
      <c r="G1841" s="103" t="s">
        <v>146</v>
      </c>
      <c r="H1841" s="103" t="s">
        <v>364</v>
      </c>
      <c r="I1841" s="103" t="s">
        <v>92</v>
      </c>
      <c r="J1841" s="215">
        <v>-2582.56</v>
      </c>
      <c r="K1841" s="216" t="s">
        <v>88</v>
      </c>
    </row>
    <row r="1842" spans="1:11" x14ac:dyDescent="0.25">
      <c r="A1842" s="103" t="s">
        <v>825</v>
      </c>
      <c r="B1842" s="103" t="s">
        <v>88</v>
      </c>
      <c r="C1842" s="103" t="s">
        <v>89</v>
      </c>
      <c r="D1842" s="103" t="s">
        <v>420</v>
      </c>
      <c r="E1842" s="103" t="s">
        <v>421</v>
      </c>
      <c r="F1842" s="103" t="s">
        <v>421</v>
      </c>
      <c r="G1842" s="103" t="s">
        <v>146</v>
      </c>
      <c r="H1842" s="103" t="s">
        <v>364</v>
      </c>
      <c r="I1842" s="103" t="s">
        <v>92</v>
      </c>
      <c r="J1842" s="215">
        <v>-9442.59</v>
      </c>
      <c r="K1842" s="216" t="s">
        <v>88</v>
      </c>
    </row>
    <row r="1843" spans="1:11" x14ac:dyDescent="0.25">
      <c r="A1843" s="103" t="s">
        <v>826</v>
      </c>
      <c r="B1843" s="103" t="s">
        <v>88</v>
      </c>
      <c r="C1843" s="103" t="s">
        <v>89</v>
      </c>
      <c r="D1843" s="103" t="s">
        <v>420</v>
      </c>
      <c r="E1843" s="103" t="s">
        <v>421</v>
      </c>
      <c r="F1843" s="103" t="s">
        <v>421</v>
      </c>
      <c r="G1843" s="103" t="s">
        <v>146</v>
      </c>
      <c r="H1843" s="103" t="s">
        <v>364</v>
      </c>
      <c r="I1843" s="103" t="s">
        <v>92</v>
      </c>
      <c r="J1843" s="215">
        <v>1702.23</v>
      </c>
      <c r="K1843" s="216" t="s">
        <v>88</v>
      </c>
    </row>
    <row r="1844" spans="1:11" x14ac:dyDescent="0.25">
      <c r="A1844" s="103" t="s">
        <v>827</v>
      </c>
      <c r="B1844" s="103" t="s">
        <v>88</v>
      </c>
      <c r="C1844" s="103" t="s">
        <v>89</v>
      </c>
      <c r="D1844" s="103" t="s">
        <v>420</v>
      </c>
      <c r="E1844" s="103" t="s">
        <v>421</v>
      </c>
      <c r="F1844" s="103" t="s">
        <v>421</v>
      </c>
      <c r="G1844" s="103" t="s">
        <v>143</v>
      </c>
      <c r="H1844" s="103" t="s">
        <v>365</v>
      </c>
      <c r="I1844" s="103" t="s">
        <v>92</v>
      </c>
      <c r="J1844" s="215">
        <v>3953.84</v>
      </c>
      <c r="K1844" s="216" t="s">
        <v>88</v>
      </c>
    </row>
    <row r="1845" spans="1:11" x14ac:dyDescent="0.25">
      <c r="A1845" s="103" t="s">
        <v>830</v>
      </c>
      <c r="B1845" s="103" t="s">
        <v>88</v>
      </c>
      <c r="C1845" s="103" t="s">
        <v>89</v>
      </c>
      <c r="D1845" s="103" t="s">
        <v>420</v>
      </c>
      <c r="E1845" s="103" t="s">
        <v>421</v>
      </c>
      <c r="F1845" s="103" t="s">
        <v>421</v>
      </c>
      <c r="G1845" s="103" t="s">
        <v>143</v>
      </c>
      <c r="H1845" s="103" t="s">
        <v>365</v>
      </c>
      <c r="I1845" s="103" t="s">
        <v>92</v>
      </c>
      <c r="J1845" s="215">
        <v>8033.72</v>
      </c>
      <c r="K1845" s="216" t="s">
        <v>88</v>
      </c>
    </row>
    <row r="1846" spans="1:11" x14ac:dyDescent="0.25">
      <c r="A1846" s="103" t="s">
        <v>828</v>
      </c>
      <c r="B1846" s="103" t="s">
        <v>88</v>
      </c>
      <c r="C1846" s="103" t="s">
        <v>89</v>
      </c>
      <c r="D1846" s="103" t="s">
        <v>420</v>
      </c>
      <c r="E1846" s="103" t="s">
        <v>421</v>
      </c>
      <c r="F1846" s="103" t="s">
        <v>421</v>
      </c>
      <c r="G1846" s="103" t="s">
        <v>143</v>
      </c>
      <c r="H1846" s="103" t="s">
        <v>365</v>
      </c>
      <c r="I1846" s="103" t="s">
        <v>92</v>
      </c>
      <c r="J1846" s="215">
        <v>4192.08</v>
      </c>
      <c r="K1846" s="216" t="s">
        <v>88</v>
      </c>
    </row>
    <row r="1847" spans="1:11" x14ac:dyDescent="0.25">
      <c r="A1847" s="103" t="s">
        <v>829</v>
      </c>
      <c r="B1847" s="103" t="s">
        <v>88</v>
      </c>
      <c r="C1847" s="103" t="s">
        <v>89</v>
      </c>
      <c r="D1847" s="103" t="s">
        <v>420</v>
      </c>
      <c r="E1847" s="103" t="s">
        <v>421</v>
      </c>
      <c r="F1847" s="103" t="s">
        <v>421</v>
      </c>
      <c r="G1847" s="103" t="s">
        <v>143</v>
      </c>
      <c r="H1847" s="103" t="s">
        <v>365</v>
      </c>
      <c r="I1847" s="103" t="s">
        <v>92</v>
      </c>
      <c r="J1847" s="215">
        <v>-1323.44</v>
      </c>
      <c r="K1847" s="216" t="s">
        <v>88</v>
      </c>
    </row>
    <row r="1848" spans="1:11" x14ac:dyDescent="0.25">
      <c r="A1848" s="103" t="s">
        <v>825</v>
      </c>
      <c r="B1848" s="103" t="s">
        <v>88</v>
      </c>
      <c r="C1848" s="103" t="s">
        <v>89</v>
      </c>
      <c r="D1848" s="103" t="s">
        <v>420</v>
      </c>
      <c r="E1848" s="103" t="s">
        <v>421</v>
      </c>
      <c r="F1848" s="103" t="s">
        <v>421</v>
      </c>
      <c r="G1848" s="103" t="s">
        <v>143</v>
      </c>
      <c r="H1848" s="103" t="s">
        <v>365</v>
      </c>
      <c r="I1848" s="103" t="s">
        <v>92</v>
      </c>
      <c r="J1848" s="215">
        <v>-9803.27</v>
      </c>
      <c r="K1848" s="216" t="s">
        <v>88</v>
      </c>
    </row>
    <row r="1849" spans="1:11" x14ac:dyDescent="0.25">
      <c r="A1849" s="103" t="s">
        <v>826</v>
      </c>
      <c r="B1849" s="103" t="s">
        <v>88</v>
      </c>
      <c r="C1849" s="103" t="s">
        <v>89</v>
      </c>
      <c r="D1849" s="103" t="s">
        <v>420</v>
      </c>
      <c r="E1849" s="103" t="s">
        <v>421</v>
      </c>
      <c r="F1849" s="103" t="s">
        <v>421</v>
      </c>
      <c r="G1849" s="103" t="s">
        <v>143</v>
      </c>
      <c r="H1849" s="103" t="s">
        <v>365</v>
      </c>
      <c r="I1849" s="103" t="s">
        <v>92</v>
      </c>
      <c r="J1849" s="215">
        <v>-1463.7</v>
      </c>
      <c r="K1849" s="216" t="s">
        <v>88</v>
      </c>
    </row>
    <row r="1850" spans="1:11" x14ac:dyDescent="0.25">
      <c r="A1850" s="103" t="s">
        <v>827</v>
      </c>
      <c r="B1850" s="103" t="s">
        <v>88</v>
      </c>
      <c r="C1850" s="103" t="s">
        <v>89</v>
      </c>
      <c r="D1850" s="103" t="s">
        <v>420</v>
      </c>
      <c r="E1850" s="103" t="s">
        <v>421</v>
      </c>
      <c r="F1850" s="103" t="s">
        <v>421</v>
      </c>
      <c r="G1850" s="103" t="s">
        <v>95</v>
      </c>
      <c r="H1850" s="103" t="s">
        <v>366</v>
      </c>
      <c r="I1850" s="103" t="s">
        <v>92</v>
      </c>
      <c r="J1850" s="215">
        <v>548.25</v>
      </c>
      <c r="K1850" s="216" t="s">
        <v>88</v>
      </c>
    </row>
    <row r="1851" spans="1:11" x14ac:dyDescent="0.25">
      <c r="A1851" s="103" t="s">
        <v>830</v>
      </c>
      <c r="B1851" s="103" t="s">
        <v>88</v>
      </c>
      <c r="C1851" s="103" t="s">
        <v>89</v>
      </c>
      <c r="D1851" s="103" t="s">
        <v>420</v>
      </c>
      <c r="E1851" s="103" t="s">
        <v>421</v>
      </c>
      <c r="F1851" s="103" t="s">
        <v>421</v>
      </c>
      <c r="G1851" s="103" t="s">
        <v>95</v>
      </c>
      <c r="H1851" s="103" t="s">
        <v>366</v>
      </c>
      <c r="I1851" s="103" t="s">
        <v>92</v>
      </c>
      <c r="J1851" s="215">
        <v>1169.24</v>
      </c>
      <c r="K1851" s="216" t="s">
        <v>88</v>
      </c>
    </row>
    <row r="1852" spans="1:11" x14ac:dyDescent="0.25">
      <c r="A1852" s="103" t="s">
        <v>828</v>
      </c>
      <c r="B1852" s="103" t="s">
        <v>88</v>
      </c>
      <c r="C1852" s="103" t="s">
        <v>89</v>
      </c>
      <c r="D1852" s="103" t="s">
        <v>420</v>
      </c>
      <c r="E1852" s="103" t="s">
        <v>421</v>
      </c>
      <c r="F1852" s="103" t="s">
        <v>421</v>
      </c>
      <c r="G1852" s="103" t="s">
        <v>95</v>
      </c>
      <c r="H1852" s="103" t="s">
        <v>366</v>
      </c>
      <c r="I1852" s="103" t="s">
        <v>92</v>
      </c>
      <c r="J1852" s="215">
        <v>2312.71</v>
      </c>
      <c r="K1852" s="216" t="s">
        <v>88</v>
      </c>
    </row>
    <row r="1853" spans="1:11" x14ac:dyDescent="0.25">
      <c r="A1853" s="103" t="s">
        <v>829</v>
      </c>
      <c r="B1853" s="103" t="s">
        <v>88</v>
      </c>
      <c r="C1853" s="103" t="s">
        <v>89</v>
      </c>
      <c r="D1853" s="103" t="s">
        <v>420</v>
      </c>
      <c r="E1853" s="103" t="s">
        <v>421</v>
      </c>
      <c r="F1853" s="103" t="s">
        <v>421</v>
      </c>
      <c r="G1853" s="103" t="s">
        <v>95</v>
      </c>
      <c r="H1853" s="103" t="s">
        <v>366</v>
      </c>
      <c r="I1853" s="103" t="s">
        <v>92</v>
      </c>
      <c r="J1853" s="215">
        <v>-13.25</v>
      </c>
      <c r="K1853" s="216" t="s">
        <v>88</v>
      </c>
    </row>
    <row r="1854" spans="1:11" x14ac:dyDescent="0.25">
      <c r="A1854" s="103" t="s">
        <v>825</v>
      </c>
      <c r="B1854" s="103" t="s">
        <v>88</v>
      </c>
      <c r="C1854" s="103" t="s">
        <v>89</v>
      </c>
      <c r="D1854" s="103" t="s">
        <v>420</v>
      </c>
      <c r="E1854" s="103" t="s">
        <v>421</v>
      </c>
      <c r="F1854" s="103" t="s">
        <v>421</v>
      </c>
      <c r="G1854" s="103" t="s">
        <v>95</v>
      </c>
      <c r="H1854" s="103" t="s">
        <v>366</v>
      </c>
      <c r="I1854" s="103" t="s">
        <v>92</v>
      </c>
      <c r="J1854" s="215">
        <v>-3186.66</v>
      </c>
      <c r="K1854" s="216" t="s">
        <v>88</v>
      </c>
    </row>
    <row r="1855" spans="1:11" x14ac:dyDescent="0.25">
      <c r="A1855" s="103" t="s">
        <v>826</v>
      </c>
      <c r="B1855" s="103" t="s">
        <v>88</v>
      </c>
      <c r="C1855" s="103" t="s">
        <v>89</v>
      </c>
      <c r="D1855" s="103" t="s">
        <v>420</v>
      </c>
      <c r="E1855" s="103" t="s">
        <v>421</v>
      </c>
      <c r="F1855" s="103" t="s">
        <v>421</v>
      </c>
      <c r="G1855" s="103" t="s">
        <v>95</v>
      </c>
      <c r="H1855" s="103" t="s">
        <v>366</v>
      </c>
      <c r="I1855" s="103" t="s">
        <v>92</v>
      </c>
      <c r="J1855" s="215">
        <v>206.52</v>
      </c>
      <c r="K1855" s="216" t="s">
        <v>88</v>
      </c>
    </row>
    <row r="1856" spans="1:11" x14ac:dyDescent="0.25">
      <c r="A1856" s="103" t="s">
        <v>827</v>
      </c>
      <c r="B1856" s="103" t="s">
        <v>88</v>
      </c>
      <c r="C1856" s="103" t="s">
        <v>89</v>
      </c>
      <c r="D1856" s="103" t="s">
        <v>420</v>
      </c>
      <c r="E1856" s="103" t="s">
        <v>421</v>
      </c>
      <c r="F1856" s="103" t="s">
        <v>421</v>
      </c>
      <c r="G1856" s="103" t="s">
        <v>732</v>
      </c>
      <c r="H1856" s="103" t="s">
        <v>733</v>
      </c>
      <c r="I1856" s="103" t="s">
        <v>92</v>
      </c>
      <c r="J1856" s="215">
        <v>5713.28</v>
      </c>
      <c r="K1856" s="216" t="s">
        <v>88</v>
      </c>
    </row>
    <row r="1857" spans="1:11" x14ac:dyDescent="0.25">
      <c r="A1857" s="103" t="s">
        <v>827</v>
      </c>
      <c r="B1857" s="103" t="s">
        <v>88</v>
      </c>
      <c r="C1857" s="103" t="s">
        <v>89</v>
      </c>
      <c r="D1857" s="103" t="s">
        <v>420</v>
      </c>
      <c r="E1857" s="111"/>
      <c r="F1857" s="103" t="s">
        <v>421</v>
      </c>
      <c r="G1857" s="103" t="s">
        <v>732</v>
      </c>
      <c r="H1857" s="103" t="s">
        <v>733</v>
      </c>
      <c r="I1857" s="103" t="s">
        <v>92</v>
      </c>
      <c r="J1857" s="215">
        <v>288.63</v>
      </c>
      <c r="K1857" s="216" t="s">
        <v>88</v>
      </c>
    </row>
    <row r="1858" spans="1:11" x14ac:dyDescent="0.25">
      <c r="A1858" s="103" t="s">
        <v>830</v>
      </c>
      <c r="B1858" s="103" t="s">
        <v>88</v>
      </c>
      <c r="C1858" s="103" t="s">
        <v>89</v>
      </c>
      <c r="D1858" s="103" t="s">
        <v>420</v>
      </c>
      <c r="E1858" s="103" t="s">
        <v>421</v>
      </c>
      <c r="F1858" s="103" t="s">
        <v>421</v>
      </c>
      <c r="G1858" s="103" t="s">
        <v>732</v>
      </c>
      <c r="H1858" s="103" t="s">
        <v>733</v>
      </c>
      <c r="I1858" s="103" t="s">
        <v>92</v>
      </c>
      <c r="J1858" s="215">
        <v>10176.99</v>
      </c>
      <c r="K1858" s="216" t="s">
        <v>88</v>
      </c>
    </row>
    <row r="1859" spans="1:11" x14ac:dyDescent="0.25">
      <c r="A1859" s="103" t="s">
        <v>830</v>
      </c>
      <c r="B1859" s="103" t="s">
        <v>88</v>
      </c>
      <c r="C1859" s="103" t="s">
        <v>89</v>
      </c>
      <c r="D1859" s="103" t="s">
        <v>420</v>
      </c>
      <c r="E1859" s="111"/>
      <c r="F1859" s="103" t="s">
        <v>421</v>
      </c>
      <c r="G1859" s="103" t="s">
        <v>732</v>
      </c>
      <c r="H1859" s="103" t="s">
        <v>733</v>
      </c>
      <c r="I1859" s="103" t="s">
        <v>92</v>
      </c>
      <c r="J1859" s="215">
        <v>-6263.98</v>
      </c>
      <c r="K1859" s="216" t="s">
        <v>88</v>
      </c>
    </row>
    <row r="1860" spans="1:11" x14ac:dyDescent="0.25">
      <c r="A1860" s="103" t="s">
        <v>828</v>
      </c>
      <c r="B1860" s="103" t="s">
        <v>88</v>
      </c>
      <c r="C1860" s="103" t="s">
        <v>89</v>
      </c>
      <c r="D1860" s="103" t="s">
        <v>420</v>
      </c>
      <c r="E1860" s="103" t="s">
        <v>421</v>
      </c>
      <c r="F1860" s="103" t="s">
        <v>421</v>
      </c>
      <c r="G1860" s="103" t="s">
        <v>732</v>
      </c>
      <c r="H1860" s="103" t="s">
        <v>733</v>
      </c>
      <c r="I1860" s="103" t="s">
        <v>92</v>
      </c>
      <c r="J1860" s="215">
        <v>7512.87</v>
      </c>
      <c r="K1860" s="216" t="s">
        <v>88</v>
      </c>
    </row>
    <row r="1861" spans="1:11" x14ac:dyDescent="0.25">
      <c r="A1861" s="103" t="s">
        <v>828</v>
      </c>
      <c r="B1861" s="103" t="s">
        <v>88</v>
      </c>
      <c r="C1861" s="103" t="s">
        <v>89</v>
      </c>
      <c r="D1861" s="103" t="s">
        <v>420</v>
      </c>
      <c r="E1861" s="111"/>
      <c r="F1861" s="103" t="s">
        <v>421</v>
      </c>
      <c r="G1861" s="103" t="s">
        <v>732</v>
      </c>
      <c r="H1861" s="103" t="s">
        <v>733</v>
      </c>
      <c r="I1861" s="103" t="s">
        <v>92</v>
      </c>
      <c r="J1861" s="215">
        <v>-7785.19</v>
      </c>
      <c r="K1861" s="216" t="s">
        <v>88</v>
      </c>
    </row>
    <row r="1862" spans="1:11" x14ac:dyDescent="0.25">
      <c r="A1862" s="103" t="s">
        <v>829</v>
      </c>
      <c r="B1862" s="103" t="s">
        <v>88</v>
      </c>
      <c r="C1862" s="103" t="s">
        <v>89</v>
      </c>
      <c r="D1862" s="103" t="s">
        <v>420</v>
      </c>
      <c r="E1862" s="103" t="s">
        <v>421</v>
      </c>
      <c r="F1862" s="103" t="s">
        <v>421</v>
      </c>
      <c r="G1862" s="103" t="s">
        <v>732</v>
      </c>
      <c r="H1862" s="103" t="s">
        <v>733</v>
      </c>
      <c r="I1862" s="103" t="s">
        <v>92</v>
      </c>
      <c r="J1862" s="215">
        <v>-3667.68</v>
      </c>
      <c r="K1862" s="216" t="s">
        <v>88</v>
      </c>
    </row>
    <row r="1863" spans="1:11" x14ac:dyDescent="0.25">
      <c r="A1863" s="103" t="s">
        <v>829</v>
      </c>
      <c r="B1863" s="103" t="s">
        <v>88</v>
      </c>
      <c r="C1863" s="103" t="s">
        <v>89</v>
      </c>
      <c r="D1863" s="103" t="s">
        <v>420</v>
      </c>
      <c r="E1863" s="111"/>
      <c r="F1863" s="103" t="s">
        <v>421</v>
      </c>
      <c r="G1863" s="103" t="s">
        <v>732</v>
      </c>
      <c r="H1863" s="103" t="s">
        <v>733</v>
      </c>
      <c r="I1863" s="103" t="s">
        <v>92</v>
      </c>
      <c r="J1863" s="215">
        <v>3659.79</v>
      </c>
      <c r="K1863" s="216" t="s">
        <v>88</v>
      </c>
    </row>
    <row r="1864" spans="1:11" x14ac:dyDescent="0.25">
      <c r="A1864" s="103" t="s">
        <v>825</v>
      </c>
      <c r="B1864" s="103" t="s">
        <v>88</v>
      </c>
      <c r="C1864" s="103" t="s">
        <v>89</v>
      </c>
      <c r="D1864" s="103" t="s">
        <v>420</v>
      </c>
      <c r="E1864" s="103" t="s">
        <v>421</v>
      </c>
      <c r="F1864" s="103" t="s">
        <v>421</v>
      </c>
      <c r="G1864" s="103" t="s">
        <v>732</v>
      </c>
      <c r="H1864" s="103" t="s">
        <v>733</v>
      </c>
      <c r="I1864" s="103" t="s">
        <v>92</v>
      </c>
      <c r="J1864" s="215">
        <v>-11612.54</v>
      </c>
      <c r="K1864" s="216" t="s">
        <v>88</v>
      </c>
    </row>
    <row r="1865" spans="1:11" x14ac:dyDescent="0.25">
      <c r="A1865" s="103" t="s">
        <v>825</v>
      </c>
      <c r="B1865" s="103" t="s">
        <v>88</v>
      </c>
      <c r="C1865" s="103" t="s">
        <v>89</v>
      </c>
      <c r="D1865" s="103" t="s">
        <v>420</v>
      </c>
      <c r="E1865" s="111"/>
      <c r="F1865" s="103" t="s">
        <v>421</v>
      </c>
      <c r="G1865" s="103" t="s">
        <v>732</v>
      </c>
      <c r="H1865" s="103" t="s">
        <v>733</v>
      </c>
      <c r="I1865" s="103" t="s">
        <v>92</v>
      </c>
      <c r="J1865" s="215">
        <v>7673.95</v>
      </c>
      <c r="K1865" s="216" t="s">
        <v>88</v>
      </c>
    </row>
    <row r="1866" spans="1:11" x14ac:dyDescent="0.25">
      <c r="A1866" s="103" t="s">
        <v>826</v>
      </c>
      <c r="B1866" s="103" t="s">
        <v>88</v>
      </c>
      <c r="C1866" s="103" t="s">
        <v>89</v>
      </c>
      <c r="D1866" s="103" t="s">
        <v>420</v>
      </c>
      <c r="E1866" s="103" t="s">
        <v>421</v>
      </c>
      <c r="F1866" s="103" t="s">
        <v>421</v>
      </c>
      <c r="G1866" s="103" t="s">
        <v>732</v>
      </c>
      <c r="H1866" s="103" t="s">
        <v>733</v>
      </c>
      <c r="I1866" s="103" t="s">
        <v>92</v>
      </c>
      <c r="J1866" s="215">
        <v>1495.08</v>
      </c>
      <c r="K1866" s="216" t="s">
        <v>88</v>
      </c>
    </row>
    <row r="1867" spans="1:11" x14ac:dyDescent="0.25">
      <c r="A1867" s="103" t="s">
        <v>826</v>
      </c>
      <c r="B1867" s="103" t="s">
        <v>88</v>
      </c>
      <c r="C1867" s="103" t="s">
        <v>89</v>
      </c>
      <c r="D1867" s="103" t="s">
        <v>420</v>
      </c>
      <c r="E1867" s="111"/>
      <c r="F1867" s="103" t="s">
        <v>421</v>
      </c>
      <c r="G1867" s="103" t="s">
        <v>732</v>
      </c>
      <c r="H1867" s="103" t="s">
        <v>733</v>
      </c>
      <c r="I1867" s="103" t="s">
        <v>92</v>
      </c>
      <c r="J1867" s="215">
        <v>-3716.84</v>
      </c>
      <c r="K1867" s="216" t="s">
        <v>88</v>
      </c>
    </row>
    <row r="1868" spans="1:11" x14ac:dyDescent="0.25">
      <c r="A1868" s="103" t="s">
        <v>827</v>
      </c>
      <c r="B1868" s="103" t="s">
        <v>88</v>
      </c>
      <c r="C1868" s="103" t="s">
        <v>89</v>
      </c>
      <c r="D1868" s="103" t="s">
        <v>420</v>
      </c>
      <c r="E1868" s="103" t="s">
        <v>421</v>
      </c>
      <c r="F1868" s="103" t="s">
        <v>421</v>
      </c>
      <c r="G1868" s="103" t="s">
        <v>142</v>
      </c>
      <c r="H1868" s="103" t="s">
        <v>367</v>
      </c>
      <c r="I1868" s="103" t="s">
        <v>92</v>
      </c>
      <c r="J1868" s="215">
        <v>6670</v>
      </c>
      <c r="K1868" s="216" t="s">
        <v>88</v>
      </c>
    </row>
    <row r="1869" spans="1:11" x14ac:dyDescent="0.25">
      <c r="A1869" s="103" t="s">
        <v>827</v>
      </c>
      <c r="B1869" s="103" t="s">
        <v>88</v>
      </c>
      <c r="C1869" s="103" t="s">
        <v>89</v>
      </c>
      <c r="D1869" s="103" t="s">
        <v>420</v>
      </c>
      <c r="E1869" s="103" t="s">
        <v>421</v>
      </c>
      <c r="F1869" s="103" t="s">
        <v>421</v>
      </c>
      <c r="G1869" s="103" t="s">
        <v>142</v>
      </c>
      <c r="H1869" s="103" t="s">
        <v>734</v>
      </c>
      <c r="I1869" s="103" t="s">
        <v>92</v>
      </c>
      <c r="J1869" s="215">
        <v>1374.84</v>
      </c>
      <c r="K1869" s="216" t="s">
        <v>88</v>
      </c>
    </row>
    <row r="1870" spans="1:11" x14ac:dyDescent="0.25">
      <c r="A1870" s="103" t="s">
        <v>827</v>
      </c>
      <c r="B1870" s="103" t="s">
        <v>88</v>
      </c>
      <c r="C1870" s="103" t="s">
        <v>89</v>
      </c>
      <c r="D1870" s="103" t="s">
        <v>420</v>
      </c>
      <c r="E1870" s="111"/>
      <c r="F1870" s="103" t="s">
        <v>421</v>
      </c>
      <c r="G1870" s="103" t="s">
        <v>142</v>
      </c>
      <c r="H1870" s="103" t="s">
        <v>367</v>
      </c>
      <c r="I1870" s="103" t="s">
        <v>92</v>
      </c>
      <c r="J1870" s="215">
        <v>-2102.9699999999998</v>
      </c>
      <c r="K1870" s="216" t="s">
        <v>88</v>
      </c>
    </row>
    <row r="1871" spans="1:11" x14ac:dyDescent="0.25">
      <c r="A1871" s="103" t="s">
        <v>830</v>
      </c>
      <c r="B1871" s="103" t="s">
        <v>88</v>
      </c>
      <c r="C1871" s="103" t="s">
        <v>89</v>
      </c>
      <c r="D1871" s="103" t="s">
        <v>420</v>
      </c>
      <c r="E1871" s="103" t="s">
        <v>421</v>
      </c>
      <c r="F1871" s="103" t="s">
        <v>421</v>
      </c>
      <c r="G1871" s="103" t="s">
        <v>142</v>
      </c>
      <c r="H1871" s="103" t="s">
        <v>367</v>
      </c>
      <c r="I1871" s="103" t="s">
        <v>92</v>
      </c>
      <c r="J1871" s="215">
        <v>14155.63</v>
      </c>
      <c r="K1871" s="216" t="s">
        <v>88</v>
      </c>
    </row>
    <row r="1872" spans="1:11" x14ac:dyDescent="0.25">
      <c r="A1872" s="103" t="s">
        <v>830</v>
      </c>
      <c r="B1872" s="103" t="s">
        <v>88</v>
      </c>
      <c r="C1872" s="103" t="s">
        <v>89</v>
      </c>
      <c r="D1872" s="103" t="s">
        <v>420</v>
      </c>
      <c r="E1872" s="103" t="s">
        <v>421</v>
      </c>
      <c r="F1872" s="103" t="s">
        <v>421</v>
      </c>
      <c r="G1872" s="103" t="s">
        <v>142</v>
      </c>
      <c r="H1872" s="103" t="s">
        <v>734</v>
      </c>
      <c r="I1872" s="103" t="s">
        <v>92</v>
      </c>
      <c r="J1872" s="215">
        <v>5629.04</v>
      </c>
      <c r="K1872" s="216" t="s">
        <v>88</v>
      </c>
    </row>
    <row r="1873" spans="1:11" x14ac:dyDescent="0.25">
      <c r="A1873" s="103" t="s">
        <v>830</v>
      </c>
      <c r="B1873" s="103" t="s">
        <v>88</v>
      </c>
      <c r="C1873" s="103" t="s">
        <v>89</v>
      </c>
      <c r="D1873" s="103" t="s">
        <v>420</v>
      </c>
      <c r="E1873" s="111"/>
      <c r="F1873" s="103" t="s">
        <v>421</v>
      </c>
      <c r="G1873" s="103" t="s">
        <v>142</v>
      </c>
      <c r="H1873" s="103" t="s">
        <v>367</v>
      </c>
      <c r="I1873" s="103" t="s">
        <v>92</v>
      </c>
      <c r="J1873" s="215">
        <v>-2298.08</v>
      </c>
      <c r="K1873" s="216" t="s">
        <v>88</v>
      </c>
    </row>
    <row r="1874" spans="1:11" x14ac:dyDescent="0.25">
      <c r="A1874" s="103" t="s">
        <v>828</v>
      </c>
      <c r="B1874" s="103" t="s">
        <v>88</v>
      </c>
      <c r="C1874" s="103" t="s">
        <v>89</v>
      </c>
      <c r="D1874" s="103" t="s">
        <v>420</v>
      </c>
      <c r="E1874" s="103" t="s">
        <v>421</v>
      </c>
      <c r="F1874" s="103" t="s">
        <v>421</v>
      </c>
      <c r="G1874" s="103" t="s">
        <v>142</v>
      </c>
      <c r="H1874" s="103" t="s">
        <v>367</v>
      </c>
      <c r="I1874" s="103" t="s">
        <v>92</v>
      </c>
      <c r="J1874" s="215">
        <v>2516.33</v>
      </c>
      <c r="K1874" s="216" t="s">
        <v>88</v>
      </c>
    </row>
    <row r="1875" spans="1:11" x14ac:dyDescent="0.25">
      <c r="A1875" s="103" t="s">
        <v>828</v>
      </c>
      <c r="B1875" s="103" t="s">
        <v>88</v>
      </c>
      <c r="C1875" s="103" t="s">
        <v>89</v>
      </c>
      <c r="D1875" s="103" t="s">
        <v>420</v>
      </c>
      <c r="E1875" s="103" t="s">
        <v>421</v>
      </c>
      <c r="F1875" s="103" t="s">
        <v>421</v>
      </c>
      <c r="G1875" s="103" t="s">
        <v>142</v>
      </c>
      <c r="H1875" s="103" t="s">
        <v>734</v>
      </c>
      <c r="I1875" s="103" t="s">
        <v>92</v>
      </c>
      <c r="J1875" s="215">
        <v>7675.59</v>
      </c>
      <c r="K1875" s="216" t="s">
        <v>88</v>
      </c>
    </row>
    <row r="1876" spans="1:11" x14ac:dyDescent="0.25">
      <c r="A1876" s="103" t="s">
        <v>828</v>
      </c>
      <c r="B1876" s="103" t="s">
        <v>88</v>
      </c>
      <c r="C1876" s="103" t="s">
        <v>89</v>
      </c>
      <c r="D1876" s="103" t="s">
        <v>420</v>
      </c>
      <c r="E1876" s="111"/>
      <c r="F1876" s="103" t="s">
        <v>421</v>
      </c>
      <c r="G1876" s="103" t="s">
        <v>142</v>
      </c>
      <c r="H1876" s="103" t="s">
        <v>367</v>
      </c>
      <c r="I1876" s="103" t="s">
        <v>92</v>
      </c>
      <c r="J1876" s="215">
        <v>-14.07</v>
      </c>
      <c r="K1876" s="216" t="s">
        <v>88</v>
      </c>
    </row>
    <row r="1877" spans="1:11" x14ac:dyDescent="0.25">
      <c r="A1877" s="103" t="s">
        <v>829</v>
      </c>
      <c r="B1877" s="103" t="s">
        <v>88</v>
      </c>
      <c r="C1877" s="103" t="s">
        <v>89</v>
      </c>
      <c r="D1877" s="103" t="s">
        <v>420</v>
      </c>
      <c r="E1877" s="103" t="s">
        <v>421</v>
      </c>
      <c r="F1877" s="103" t="s">
        <v>421</v>
      </c>
      <c r="G1877" s="103" t="s">
        <v>142</v>
      </c>
      <c r="H1877" s="103" t="s">
        <v>367</v>
      </c>
      <c r="I1877" s="103" t="s">
        <v>92</v>
      </c>
      <c r="J1877" s="215">
        <v>422.17</v>
      </c>
      <c r="K1877" s="216" t="s">
        <v>88</v>
      </c>
    </row>
    <row r="1878" spans="1:11" x14ac:dyDescent="0.25">
      <c r="A1878" s="103" t="s">
        <v>829</v>
      </c>
      <c r="B1878" s="103" t="s">
        <v>88</v>
      </c>
      <c r="C1878" s="103" t="s">
        <v>89</v>
      </c>
      <c r="D1878" s="103" t="s">
        <v>420</v>
      </c>
      <c r="E1878" s="103" t="s">
        <v>421</v>
      </c>
      <c r="F1878" s="103" t="s">
        <v>421</v>
      </c>
      <c r="G1878" s="103" t="s">
        <v>142</v>
      </c>
      <c r="H1878" s="103" t="s">
        <v>734</v>
      </c>
      <c r="I1878" s="103" t="s">
        <v>92</v>
      </c>
      <c r="J1878" s="215">
        <v>-3008.01</v>
      </c>
      <c r="K1878" s="216" t="s">
        <v>88</v>
      </c>
    </row>
    <row r="1879" spans="1:11" x14ac:dyDescent="0.25">
      <c r="A1879" s="103" t="s">
        <v>829</v>
      </c>
      <c r="B1879" s="103" t="s">
        <v>88</v>
      </c>
      <c r="C1879" s="103" t="s">
        <v>89</v>
      </c>
      <c r="D1879" s="103" t="s">
        <v>420</v>
      </c>
      <c r="E1879" s="111"/>
      <c r="F1879" s="103" t="s">
        <v>421</v>
      </c>
      <c r="G1879" s="103" t="s">
        <v>142</v>
      </c>
      <c r="H1879" s="103" t="s">
        <v>367</v>
      </c>
      <c r="I1879" s="103" t="s">
        <v>92</v>
      </c>
      <c r="J1879" s="215">
        <v>294.36</v>
      </c>
      <c r="K1879" s="216" t="s">
        <v>88</v>
      </c>
    </row>
    <row r="1880" spans="1:11" x14ac:dyDescent="0.25">
      <c r="A1880" s="103" t="s">
        <v>825</v>
      </c>
      <c r="B1880" s="103" t="s">
        <v>88</v>
      </c>
      <c r="C1880" s="103" t="s">
        <v>89</v>
      </c>
      <c r="D1880" s="103" t="s">
        <v>420</v>
      </c>
      <c r="E1880" s="103" t="s">
        <v>421</v>
      </c>
      <c r="F1880" s="103" t="s">
        <v>421</v>
      </c>
      <c r="G1880" s="103" t="s">
        <v>142</v>
      </c>
      <c r="H1880" s="103" t="s">
        <v>367</v>
      </c>
      <c r="I1880" s="103" t="s">
        <v>92</v>
      </c>
      <c r="J1880" s="215">
        <v>-19543.84</v>
      </c>
      <c r="K1880" s="216" t="s">
        <v>88</v>
      </c>
    </row>
    <row r="1881" spans="1:11" x14ac:dyDescent="0.25">
      <c r="A1881" s="103" t="s">
        <v>825</v>
      </c>
      <c r="B1881" s="103" t="s">
        <v>88</v>
      </c>
      <c r="C1881" s="103" t="s">
        <v>89</v>
      </c>
      <c r="D1881" s="103" t="s">
        <v>420</v>
      </c>
      <c r="E1881" s="103" t="s">
        <v>421</v>
      </c>
      <c r="F1881" s="103" t="s">
        <v>421</v>
      </c>
      <c r="G1881" s="103" t="s">
        <v>142</v>
      </c>
      <c r="H1881" s="103" t="s">
        <v>734</v>
      </c>
      <c r="I1881" s="103" t="s">
        <v>92</v>
      </c>
      <c r="J1881" s="215">
        <v>-7109.88</v>
      </c>
      <c r="K1881" s="216" t="s">
        <v>88</v>
      </c>
    </row>
    <row r="1882" spans="1:11" x14ac:dyDescent="0.25">
      <c r="A1882" s="103" t="s">
        <v>825</v>
      </c>
      <c r="B1882" s="103" t="s">
        <v>88</v>
      </c>
      <c r="C1882" s="103" t="s">
        <v>89</v>
      </c>
      <c r="D1882" s="103" t="s">
        <v>420</v>
      </c>
      <c r="E1882" s="111"/>
      <c r="F1882" s="103" t="s">
        <v>421</v>
      </c>
      <c r="G1882" s="103" t="s">
        <v>142</v>
      </c>
      <c r="H1882" s="103" t="s">
        <v>367</v>
      </c>
      <c r="I1882" s="103" t="s">
        <v>92</v>
      </c>
      <c r="J1882" s="215">
        <v>4373.6899999999996</v>
      </c>
      <c r="K1882" s="216" t="s">
        <v>88</v>
      </c>
    </row>
    <row r="1883" spans="1:11" x14ac:dyDescent="0.25">
      <c r="A1883" s="103" t="s">
        <v>826</v>
      </c>
      <c r="B1883" s="103" t="s">
        <v>88</v>
      </c>
      <c r="C1883" s="103" t="s">
        <v>89</v>
      </c>
      <c r="D1883" s="103" t="s">
        <v>420</v>
      </c>
      <c r="E1883" s="103" t="s">
        <v>421</v>
      </c>
      <c r="F1883" s="103" t="s">
        <v>421</v>
      </c>
      <c r="G1883" s="103" t="s">
        <v>142</v>
      </c>
      <c r="H1883" s="103" t="s">
        <v>367</v>
      </c>
      <c r="I1883" s="103" t="s">
        <v>92</v>
      </c>
      <c r="J1883" s="215">
        <v>5036.7700000000004</v>
      </c>
      <c r="K1883" s="216" t="s">
        <v>88</v>
      </c>
    </row>
    <row r="1884" spans="1:11" x14ac:dyDescent="0.25">
      <c r="A1884" s="103" t="s">
        <v>826</v>
      </c>
      <c r="B1884" s="103" t="s">
        <v>88</v>
      </c>
      <c r="C1884" s="103" t="s">
        <v>89</v>
      </c>
      <c r="D1884" s="103" t="s">
        <v>420</v>
      </c>
      <c r="E1884" s="103" t="s">
        <v>421</v>
      </c>
      <c r="F1884" s="103" t="s">
        <v>421</v>
      </c>
      <c r="G1884" s="103" t="s">
        <v>142</v>
      </c>
      <c r="H1884" s="103" t="s">
        <v>734</v>
      </c>
      <c r="I1884" s="103" t="s">
        <v>92</v>
      </c>
      <c r="J1884" s="215">
        <v>814.15</v>
      </c>
      <c r="K1884" s="216" t="s">
        <v>88</v>
      </c>
    </row>
    <row r="1885" spans="1:11" x14ac:dyDescent="0.25">
      <c r="A1885" s="103" t="s">
        <v>826</v>
      </c>
      <c r="B1885" s="103" t="s">
        <v>88</v>
      </c>
      <c r="C1885" s="103" t="s">
        <v>89</v>
      </c>
      <c r="D1885" s="103" t="s">
        <v>420</v>
      </c>
      <c r="E1885" s="111"/>
      <c r="F1885" s="103" t="s">
        <v>421</v>
      </c>
      <c r="G1885" s="103" t="s">
        <v>142</v>
      </c>
      <c r="H1885" s="103" t="s">
        <v>367</v>
      </c>
      <c r="I1885" s="103" t="s">
        <v>92</v>
      </c>
      <c r="J1885" s="215">
        <v>-939.63</v>
      </c>
      <c r="K1885" s="216" t="s">
        <v>88</v>
      </c>
    </row>
    <row r="1886" spans="1:11" x14ac:dyDescent="0.25">
      <c r="A1886" s="103" t="s">
        <v>827</v>
      </c>
      <c r="B1886" s="103" t="s">
        <v>88</v>
      </c>
      <c r="C1886" s="103" t="s">
        <v>89</v>
      </c>
      <c r="D1886" s="103" t="s">
        <v>420</v>
      </c>
      <c r="E1886" s="103" t="s">
        <v>421</v>
      </c>
      <c r="F1886" s="103" t="s">
        <v>421</v>
      </c>
      <c r="G1886" s="103" t="s">
        <v>141</v>
      </c>
      <c r="H1886" s="103" t="s">
        <v>368</v>
      </c>
      <c r="I1886" s="103" t="s">
        <v>92</v>
      </c>
      <c r="J1886" s="215">
        <v>3486.75</v>
      </c>
      <c r="K1886" s="216" t="s">
        <v>88</v>
      </c>
    </row>
    <row r="1887" spans="1:11" x14ac:dyDescent="0.25">
      <c r="A1887" s="103" t="s">
        <v>827</v>
      </c>
      <c r="B1887" s="103" t="s">
        <v>88</v>
      </c>
      <c r="C1887" s="103" t="s">
        <v>89</v>
      </c>
      <c r="D1887" s="103" t="s">
        <v>420</v>
      </c>
      <c r="E1887" s="111"/>
      <c r="F1887" s="103" t="s">
        <v>421</v>
      </c>
      <c r="G1887" s="103" t="s">
        <v>141</v>
      </c>
      <c r="H1887" s="103" t="s">
        <v>368</v>
      </c>
      <c r="I1887" s="103" t="s">
        <v>92</v>
      </c>
      <c r="J1887" s="215">
        <v>-1303.96</v>
      </c>
      <c r="K1887" s="216" t="s">
        <v>88</v>
      </c>
    </row>
    <row r="1888" spans="1:11" x14ac:dyDescent="0.25">
      <c r="A1888" s="103" t="s">
        <v>830</v>
      </c>
      <c r="B1888" s="103" t="s">
        <v>88</v>
      </c>
      <c r="C1888" s="103" t="s">
        <v>89</v>
      </c>
      <c r="D1888" s="103" t="s">
        <v>420</v>
      </c>
      <c r="E1888" s="103" t="s">
        <v>421</v>
      </c>
      <c r="F1888" s="103" t="s">
        <v>421</v>
      </c>
      <c r="G1888" s="103" t="s">
        <v>141</v>
      </c>
      <c r="H1888" s="103" t="s">
        <v>368</v>
      </c>
      <c r="I1888" s="103" t="s">
        <v>92</v>
      </c>
      <c r="J1888" s="215">
        <v>19081.79</v>
      </c>
      <c r="K1888" s="216" t="s">
        <v>88</v>
      </c>
    </row>
    <row r="1889" spans="1:11" x14ac:dyDescent="0.25">
      <c r="A1889" s="103" t="s">
        <v>830</v>
      </c>
      <c r="B1889" s="103" t="s">
        <v>88</v>
      </c>
      <c r="C1889" s="103" t="s">
        <v>89</v>
      </c>
      <c r="D1889" s="103" t="s">
        <v>420</v>
      </c>
      <c r="E1889" s="111"/>
      <c r="F1889" s="103" t="s">
        <v>421</v>
      </c>
      <c r="G1889" s="103" t="s">
        <v>141</v>
      </c>
      <c r="H1889" s="103" t="s">
        <v>368</v>
      </c>
      <c r="I1889" s="103" t="s">
        <v>92</v>
      </c>
      <c r="J1889" s="215">
        <v>-2018.96</v>
      </c>
      <c r="K1889" s="216" t="s">
        <v>88</v>
      </c>
    </row>
    <row r="1890" spans="1:11" x14ac:dyDescent="0.25">
      <c r="A1890" s="103" t="s">
        <v>828</v>
      </c>
      <c r="B1890" s="103" t="s">
        <v>88</v>
      </c>
      <c r="C1890" s="103" t="s">
        <v>89</v>
      </c>
      <c r="D1890" s="103" t="s">
        <v>420</v>
      </c>
      <c r="E1890" s="103" t="s">
        <v>421</v>
      </c>
      <c r="F1890" s="103" t="s">
        <v>421</v>
      </c>
      <c r="G1890" s="103" t="s">
        <v>141</v>
      </c>
      <c r="H1890" s="103" t="s">
        <v>368</v>
      </c>
      <c r="I1890" s="103" t="s">
        <v>92</v>
      </c>
      <c r="J1890" s="215">
        <v>9527.6200000000008</v>
      </c>
      <c r="K1890" s="216" t="s">
        <v>88</v>
      </c>
    </row>
    <row r="1891" spans="1:11" x14ac:dyDescent="0.25">
      <c r="A1891" s="103" t="s">
        <v>828</v>
      </c>
      <c r="B1891" s="103" t="s">
        <v>88</v>
      </c>
      <c r="C1891" s="103" t="s">
        <v>89</v>
      </c>
      <c r="D1891" s="103" t="s">
        <v>420</v>
      </c>
      <c r="E1891" s="111"/>
      <c r="F1891" s="103" t="s">
        <v>421</v>
      </c>
      <c r="G1891" s="103" t="s">
        <v>141</v>
      </c>
      <c r="H1891" s="103" t="s">
        <v>368</v>
      </c>
      <c r="I1891" s="103" t="s">
        <v>92</v>
      </c>
      <c r="J1891" s="215">
        <v>-295.39999999999998</v>
      </c>
      <c r="K1891" s="216" t="s">
        <v>88</v>
      </c>
    </row>
    <row r="1892" spans="1:11" x14ac:dyDescent="0.25">
      <c r="A1892" s="103" t="s">
        <v>829</v>
      </c>
      <c r="B1892" s="103" t="s">
        <v>88</v>
      </c>
      <c r="C1892" s="103" t="s">
        <v>89</v>
      </c>
      <c r="D1892" s="103" t="s">
        <v>420</v>
      </c>
      <c r="E1892" s="103" t="s">
        <v>421</v>
      </c>
      <c r="F1892" s="103" t="s">
        <v>421</v>
      </c>
      <c r="G1892" s="103" t="s">
        <v>141</v>
      </c>
      <c r="H1892" s="103" t="s">
        <v>368</v>
      </c>
      <c r="I1892" s="103" t="s">
        <v>92</v>
      </c>
      <c r="J1892" s="215">
        <v>1256.46</v>
      </c>
      <c r="K1892" s="216" t="s">
        <v>88</v>
      </c>
    </row>
    <row r="1893" spans="1:11" x14ac:dyDescent="0.25">
      <c r="A1893" s="103" t="s">
        <v>829</v>
      </c>
      <c r="B1893" s="103" t="s">
        <v>88</v>
      </c>
      <c r="C1893" s="103" t="s">
        <v>89</v>
      </c>
      <c r="D1893" s="103" t="s">
        <v>420</v>
      </c>
      <c r="E1893" s="111"/>
      <c r="F1893" s="103" t="s">
        <v>421</v>
      </c>
      <c r="G1893" s="103" t="s">
        <v>141</v>
      </c>
      <c r="H1893" s="103" t="s">
        <v>368</v>
      </c>
      <c r="I1893" s="103" t="s">
        <v>92</v>
      </c>
      <c r="J1893" s="215">
        <v>-387.33</v>
      </c>
      <c r="K1893" s="216" t="s">
        <v>88</v>
      </c>
    </row>
    <row r="1894" spans="1:11" x14ac:dyDescent="0.25">
      <c r="A1894" s="103" t="s">
        <v>825</v>
      </c>
      <c r="B1894" s="103" t="s">
        <v>88</v>
      </c>
      <c r="C1894" s="103" t="s">
        <v>89</v>
      </c>
      <c r="D1894" s="103" t="s">
        <v>420</v>
      </c>
      <c r="E1894" s="103" t="s">
        <v>421</v>
      </c>
      <c r="F1894" s="103" t="s">
        <v>421</v>
      </c>
      <c r="G1894" s="103" t="s">
        <v>141</v>
      </c>
      <c r="H1894" s="103" t="s">
        <v>368</v>
      </c>
      <c r="I1894" s="103" t="s">
        <v>92</v>
      </c>
      <c r="J1894" s="215">
        <v>-28982.25</v>
      </c>
      <c r="K1894" s="216" t="s">
        <v>88</v>
      </c>
    </row>
    <row r="1895" spans="1:11" x14ac:dyDescent="0.25">
      <c r="A1895" s="103" t="s">
        <v>825</v>
      </c>
      <c r="B1895" s="103" t="s">
        <v>88</v>
      </c>
      <c r="C1895" s="103" t="s">
        <v>89</v>
      </c>
      <c r="D1895" s="103" t="s">
        <v>420</v>
      </c>
      <c r="E1895" s="111"/>
      <c r="F1895" s="103" t="s">
        <v>421</v>
      </c>
      <c r="G1895" s="103" t="s">
        <v>141</v>
      </c>
      <c r="H1895" s="103" t="s">
        <v>368</v>
      </c>
      <c r="I1895" s="103" t="s">
        <v>92</v>
      </c>
      <c r="J1895" s="215">
        <v>2614.3200000000002</v>
      </c>
      <c r="K1895" s="216" t="s">
        <v>88</v>
      </c>
    </row>
    <row r="1896" spans="1:11" x14ac:dyDescent="0.25">
      <c r="A1896" s="103" t="s">
        <v>826</v>
      </c>
      <c r="B1896" s="103" t="s">
        <v>88</v>
      </c>
      <c r="C1896" s="103" t="s">
        <v>89</v>
      </c>
      <c r="D1896" s="103" t="s">
        <v>420</v>
      </c>
      <c r="E1896" s="103" t="s">
        <v>421</v>
      </c>
      <c r="F1896" s="103" t="s">
        <v>421</v>
      </c>
      <c r="G1896" s="103" t="s">
        <v>141</v>
      </c>
      <c r="H1896" s="103" t="s">
        <v>368</v>
      </c>
      <c r="I1896" s="103" t="s">
        <v>92</v>
      </c>
      <c r="J1896" s="215">
        <v>3330.89</v>
      </c>
      <c r="K1896" s="216" t="s">
        <v>88</v>
      </c>
    </row>
    <row r="1897" spans="1:11" x14ac:dyDescent="0.25">
      <c r="A1897" s="103" t="s">
        <v>826</v>
      </c>
      <c r="B1897" s="103" t="s">
        <v>88</v>
      </c>
      <c r="C1897" s="103" t="s">
        <v>89</v>
      </c>
      <c r="D1897" s="103" t="s">
        <v>420</v>
      </c>
      <c r="E1897" s="111"/>
      <c r="F1897" s="103" t="s">
        <v>421</v>
      </c>
      <c r="G1897" s="103" t="s">
        <v>141</v>
      </c>
      <c r="H1897" s="103" t="s">
        <v>368</v>
      </c>
      <c r="I1897" s="103" t="s">
        <v>92</v>
      </c>
      <c r="J1897" s="215">
        <v>1281.42</v>
      </c>
      <c r="K1897" s="216" t="s">
        <v>88</v>
      </c>
    </row>
    <row r="1898" spans="1:11" x14ac:dyDescent="0.25">
      <c r="A1898" s="103" t="s">
        <v>827</v>
      </c>
      <c r="B1898" s="103" t="s">
        <v>88</v>
      </c>
      <c r="C1898" s="103" t="s">
        <v>89</v>
      </c>
      <c r="D1898" s="103" t="s">
        <v>420</v>
      </c>
      <c r="E1898" s="103" t="s">
        <v>421</v>
      </c>
      <c r="F1898" s="103" t="s">
        <v>421</v>
      </c>
      <c r="G1898" s="103" t="s">
        <v>97</v>
      </c>
      <c r="H1898" s="103" t="s">
        <v>369</v>
      </c>
      <c r="I1898" s="103" t="s">
        <v>92</v>
      </c>
      <c r="J1898" s="215">
        <v>13636.03</v>
      </c>
      <c r="K1898" s="216" t="s">
        <v>88</v>
      </c>
    </row>
    <row r="1899" spans="1:11" x14ac:dyDescent="0.25">
      <c r="A1899" s="103" t="s">
        <v>827</v>
      </c>
      <c r="B1899" s="103" t="s">
        <v>88</v>
      </c>
      <c r="C1899" s="103" t="s">
        <v>89</v>
      </c>
      <c r="D1899" s="103" t="s">
        <v>420</v>
      </c>
      <c r="E1899" s="111"/>
      <c r="F1899" s="103" t="s">
        <v>421</v>
      </c>
      <c r="G1899" s="103" t="s">
        <v>97</v>
      </c>
      <c r="H1899" s="103" t="s">
        <v>369</v>
      </c>
      <c r="I1899" s="103" t="s">
        <v>92</v>
      </c>
      <c r="J1899" s="215">
        <v>-3355.89</v>
      </c>
      <c r="K1899" s="216" t="s">
        <v>88</v>
      </c>
    </row>
    <row r="1900" spans="1:11" x14ac:dyDescent="0.25">
      <c r="A1900" s="103" t="s">
        <v>830</v>
      </c>
      <c r="B1900" s="103" t="s">
        <v>88</v>
      </c>
      <c r="C1900" s="103" t="s">
        <v>89</v>
      </c>
      <c r="D1900" s="103" t="s">
        <v>420</v>
      </c>
      <c r="E1900" s="103" t="s">
        <v>421</v>
      </c>
      <c r="F1900" s="103" t="s">
        <v>421</v>
      </c>
      <c r="G1900" s="103" t="s">
        <v>97</v>
      </c>
      <c r="H1900" s="103" t="s">
        <v>369</v>
      </c>
      <c r="I1900" s="103" t="s">
        <v>92</v>
      </c>
      <c r="J1900" s="215">
        <v>12816.13</v>
      </c>
      <c r="K1900" s="216" t="s">
        <v>88</v>
      </c>
    </row>
    <row r="1901" spans="1:11" x14ac:dyDescent="0.25">
      <c r="A1901" s="103" t="s">
        <v>830</v>
      </c>
      <c r="B1901" s="103" t="s">
        <v>88</v>
      </c>
      <c r="C1901" s="103" t="s">
        <v>89</v>
      </c>
      <c r="D1901" s="103" t="s">
        <v>420</v>
      </c>
      <c r="E1901" s="111"/>
      <c r="F1901" s="103" t="s">
        <v>421</v>
      </c>
      <c r="G1901" s="103" t="s">
        <v>97</v>
      </c>
      <c r="H1901" s="103" t="s">
        <v>369</v>
      </c>
      <c r="I1901" s="103" t="s">
        <v>92</v>
      </c>
      <c r="J1901" s="215">
        <v>-3426.8</v>
      </c>
      <c r="K1901" s="216" t="s">
        <v>88</v>
      </c>
    </row>
    <row r="1902" spans="1:11" x14ac:dyDescent="0.25">
      <c r="A1902" s="103" t="s">
        <v>828</v>
      </c>
      <c r="B1902" s="103" t="s">
        <v>88</v>
      </c>
      <c r="C1902" s="103" t="s">
        <v>89</v>
      </c>
      <c r="D1902" s="103" t="s">
        <v>420</v>
      </c>
      <c r="E1902" s="103" t="s">
        <v>421</v>
      </c>
      <c r="F1902" s="103" t="s">
        <v>421</v>
      </c>
      <c r="G1902" s="103" t="s">
        <v>97</v>
      </c>
      <c r="H1902" s="103" t="s">
        <v>369</v>
      </c>
      <c r="I1902" s="103" t="s">
        <v>92</v>
      </c>
      <c r="J1902" s="215">
        <v>13992.77</v>
      </c>
      <c r="K1902" s="216" t="s">
        <v>88</v>
      </c>
    </row>
    <row r="1903" spans="1:11" x14ac:dyDescent="0.25">
      <c r="A1903" s="103" t="s">
        <v>828</v>
      </c>
      <c r="B1903" s="103" t="s">
        <v>88</v>
      </c>
      <c r="C1903" s="103" t="s">
        <v>89</v>
      </c>
      <c r="D1903" s="103" t="s">
        <v>420</v>
      </c>
      <c r="E1903" s="111"/>
      <c r="F1903" s="103" t="s">
        <v>421</v>
      </c>
      <c r="G1903" s="103" t="s">
        <v>97</v>
      </c>
      <c r="H1903" s="103" t="s">
        <v>369</v>
      </c>
      <c r="I1903" s="103" t="s">
        <v>92</v>
      </c>
      <c r="J1903" s="215">
        <v>-3225.26</v>
      </c>
      <c r="K1903" s="216" t="s">
        <v>88</v>
      </c>
    </row>
    <row r="1904" spans="1:11" x14ac:dyDescent="0.25">
      <c r="A1904" s="103" t="s">
        <v>829</v>
      </c>
      <c r="B1904" s="103" t="s">
        <v>88</v>
      </c>
      <c r="C1904" s="103" t="s">
        <v>89</v>
      </c>
      <c r="D1904" s="103" t="s">
        <v>420</v>
      </c>
      <c r="E1904" s="103" t="s">
        <v>421</v>
      </c>
      <c r="F1904" s="103" t="s">
        <v>421</v>
      </c>
      <c r="G1904" s="103" t="s">
        <v>97</v>
      </c>
      <c r="H1904" s="103" t="s">
        <v>369</v>
      </c>
      <c r="I1904" s="103" t="s">
        <v>92</v>
      </c>
      <c r="J1904" s="215">
        <v>-5785.08</v>
      </c>
      <c r="K1904" s="216" t="s">
        <v>88</v>
      </c>
    </row>
    <row r="1905" spans="1:11" x14ac:dyDescent="0.25">
      <c r="A1905" s="103" t="s">
        <v>829</v>
      </c>
      <c r="B1905" s="103" t="s">
        <v>88</v>
      </c>
      <c r="C1905" s="103" t="s">
        <v>89</v>
      </c>
      <c r="D1905" s="103" t="s">
        <v>420</v>
      </c>
      <c r="E1905" s="111"/>
      <c r="F1905" s="103" t="s">
        <v>421</v>
      </c>
      <c r="G1905" s="103" t="s">
        <v>97</v>
      </c>
      <c r="H1905" s="103" t="s">
        <v>369</v>
      </c>
      <c r="I1905" s="103" t="s">
        <v>92</v>
      </c>
      <c r="J1905" s="215">
        <v>1604.18</v>
      </c>
      <c r="K1905" s="216" t="s">
        <v>88</v>
      </c>
    </row>
    <row r="1906" spans="1:11" x14ac:dyDescent="0.25">
      <c r="A1906" s="103" t="s">
        <v>825</v>
      </c>
      <c r="B1906" s="103" t="s">
        <v>88</v>
      </c>
      <c r="C1906" s="103" t="s">
        <v>89</v>
      </c>
      <c r="D1906" s="103" t="s">
        <v>420</v>
      </c>
      <c r="E1906" s="103" t="s">
        <v>421</v>
      </c>
      <c r="F1906" s="103" t="s">
        <v>421</v>
      </c>
      <c r="G1906" s="103" t="s">
        <v>97</v>
      </c>
      <c r="H1906" s="103" t="s">
        <v>369</v>
      </c>
      <c r="I1906" s="103" t="s">
        <v>92</v>
      </c>
      <c r="J1906" s="215">
        <v>-25092.38</v>
      </c>
      <c r="K1906" s="216" t="s">
        <v>88</v>
      </c>
    </row>
    <row r="1907" spans="1:11" x14ac:dyDescent="0.25">
      <c r="A1907" s="103" t="s">
        <v>825</v>
      </c>
      <c r="B1907" s="103" t="s">
        <v>88</v>
      </c>
      <c r="C1907" s="103" t="s">
        <v>89</v>
      </c>
      <c r="D1907" s="103" t="s">
        <v>420</v>
      </c>
      <c r="E1907" s="111"/>
      <c r="F1907" s="103" t="s">
        <v>421</v>
      </c>
      <c r="G1907" s="103" t="s">
        <v>97</v>
      </c>
      <c r="H1907" s="103" t="s">
        <v>369</v>
      </c>
      <c r="I1907" s="103" t="s">
        <v>92</v>
      </c>
      <c r="J1907" s="215">
        <v>6779.45</v>
      </c>
      <c r="K1907" s="216" t="s">
        <v>88</v>
      </c>
    </row>
    <row r="1908" spans="1:11" x14ac:dyDescent="0.25">
      <c r="A1908" s="103" t="s">
        <v>826</v>
      </c>
      <c r="B1908" s="103" t="s">
        <v>88</v>
      </c>
      <c r="C1908" s="103" t="s">
        <v>89</v>
      </c>
      <c r="D1908" s="103" t="s">
        <v>420</v>
      </c>
      <c r="E1908" s="103" t="s">
        <v>421</v>
      </c>
      <c r="F1908" s="103" t="s">
        <v>421</v>
      </c>
      <c r="G1908" s="103" t="s">
        <v>97</v>
      </c>
      <c r="H1908" s="103" t="s">
        <v>369</v>
      </c>
      <c r="I1908" s="103" t="s">
        <v>92</v>
      </c>
      <c r="J1908" s="215">
        <v>-505.75</v>
      </c>
      <c r="K1908" s="216" t="s">
        <v>88</v>
      </c>
    </row>
    <row r="1909" spans="1:11" x14ac:dyDescent="0.25">
      <c r="A1909" s="103" t="s">
        <v>826</v>
      </c>
      <c r="B1909" s="103" t="s">
        <v>88</v>
      </c>
      <c r="C1909" s="103" t="s">
        <v>89</v>
      </c>
      <c r="D1909" s="103" t="s">
        <v>420</v>
      </c>
      <c r="E1909" s="111"/>
      <c r="F1909" s="103" t="s">
        <v>421</v>
      </c>
      <c r="G1909" s="103" t="s">
        <v>97</v>
      </c>
      <c r="H1909" s="103" t="s">
        <v>369</v>
      </c>
      <c r="I1909" s="103" t="s">
        <v>92</v>
      </c>
      <c r="J1909" s="215">
        <v>-851.67</v>
      </c>
      <c r="K1909" s="216" t="s">
        <v>88</v>
      </c>
    </row>
    <row r="1910" spans="1:11" x14ac:dyDescent="0.25">
      <c r="A1910" s="103" t="s">
        <v>827</v>
      </c>
      <c r="B1910" s="103" t="s">
        <v>88</v>
      </c>
      <c r="C1910" s="103" t="s">
        <v>89</v>
      </c>
      <c r="D1910" s="103" t="s">
        <v>420</v>
      </c>
      <c r="E1910" s="103" t="s">
        <v>421</v>
      </c>
      <c r="F1910" s="103" t="s">
        <v>421</v>
      </c>
      <c r="G1910" s="103" t="s">
        <v>140</v>
      </c>
      <c r="H1910" s="103" t="s">
        <v>649</v>
      </c>
      <c r="I1910" s="103" t="s">
        <v>92</v>
      </c>
      <c r="J1910" s="215">
        <v>8431.59</v>
      </c>
      <c r="K1910" s="216" t="s">
        <v>88</v>
      </c>
    </row>
    <row r="1911" spans="1:11" x14ac:dyDescent="0.25">
      <c r="A1911" s="103" t="s">
        <v>827</v>
      </c>
      <c r="B1911" s="103" t="s">
        <v>88</v>
      </c>
      <c r="C1911" s="103" t="s">
        <v>89</v>
      </c>
      <c r="D1911" s="103" t="s">
        <v>420</v>
      </c>
      <c r="E1911" s="111"/>
      <c r="F1911" s="103" t="s">
        <v>421</v>
      </c>
      <c r="G1911" s="103" t="s">
        <v>140</v>
      </c>
      <c r="H1911" s="103" t="s">
        <v>649</v>
      </c>
      <c r="I1911" s="103" t="s">
        <v>92</v>
      </c>
      <c r="J1911" s="215">
        <v>-1750.62</v>
      </c>
      <c r="K1911" s="216" t="s">
        <v>88</v>
      </c>
    </row>
    <row r="1912" spans="1:11" x14ac:dyDescent="0.25">
      <c r="A1912" s="103" t="s">
        <v>830</v>
      </c>
      <c r="B1912" s="103" t="s">
        <v>88</v>
      </c>
      <c r="C1912" s="103" t="s">
        <v>89</v>
      </c>
      <c r="D1912" s="103" t="s">
        <v>420</v>
      </c>
      <c r="E1912" s="103" t="s">
        <v>421</v>
      </c>
      <c r="F1912" s="103" t="s">
        <v>421</v>
      </c>
      <c r="G1912" s="103" t="s">
        <v>140</v>
      </c>
      <c r="H1912" s="103" t="s">
        <v>649</v>
      </c>
      <c r="I1912" s="103" t="s">
        <v>92</v>
      </c>
      <c r="J1912" s="215">
        <v>14447.41</v>
      </c>
      <c r="K1912" s="216" t="s">
        <v>88</v>
      </c>
    </row>
    <row r="1913" spans="1:11" x14ac:dyDescent="0.25">
      <c r="A1913" s="103" t="s">
        <v>830</v>
      </c>
      <c r="B1913" s="103" t="s">
        <v>88</v>
      </c>
      <c r="C1913" s="103" t="s">
        <v>89</v>
      </c>
      <c r="D1913" s="103" t="s">
        <v>420</v>
      </c>
      <c r="E1913" s="111"/>
      <c r="F1913" s="103" t="s">
        <v>421</v>
      </c>
      <c r="G1913" s="103" t="s">
        <v>140</v>
      </c>
      <c r="H1913" s="103" t="s">
        <v>649</v>
      </c>
      <c r="I1913" s="103" t="s">
        <v>92</v>
      </c>
      <c r="J1913" s="215">
        <v>-3175.42</v>
      </c>
      <c r="K1913" s="216" t="s">
        <v>88</v>
      </c>
    </row>
    <row r="1914" spans="1:11" x14ac:dyDescent="0.25">
      <c r="A1914" s="103" t="s">
        <v>828</v>
      </c>
      <c r="B1914" s="103" t="s">
        <v>88</v>
      </c>
      <c r="C1914" s="103" t="s">
        <v>89</v>
      </c>
      <c r="D1914" s="103" t="s">
        <v>420</v>
      </c>
      <c r="E1914" s="103" t="s">
        <v>421</v>
      </c>
      <c r="F1914" s="103" t="s">
        <v>421</v>
      </c>
      <c r="G1914" s="103" t="s">
        <v>140</v>
      </c>
      <c r="H1914" s="103" t="s">
        <v>649</v>
      </c>
      <c r="I1914" s="103" t="s">
        <v>92</v>
      </c>
      <c r="J1914" s="215">
        <v>27288.3</v>
      </c>
      <c r="K1914" s="216" t="s">
        <v>88</v>
      </c>
    </row>
    <row r="1915" spans="1:11" x14ac:dyDescent="0.25">
      <c r="A1915" s="103" t="s">
        <v>828</v>
      </c>
      <c r="B1915" s="103" t="s">
        <v>88</v>
      </c>
      <c r="C1915" s="103" t="s">
        <v>89</v>
      </c>
      <c r="D1915" s="103" t="s">
        <v>420</v>
      </c>
      <c r="E1915" s="111"/>
      <c r="F1915" s="103" t="s">
        <v>421</v>
      </c>
      <c r="G1915" s="103" t="s">
        <v>140</v>
      </c>
      <c r="H1915" s="103" t="s">
        <v>649</v>
      </c>
      <c r="I1915" s="103" t="s">
        <v>92</v>
      </c>
      <c r="J1915" s="215">
        <v>-6926.19</v>
      </c>
      <c r="K1915" s="216" t="s">
        <v>88</v>
      </c>
    </row>
    <row r="1916" spans="1:11" x14ac:dyDescent="0.25">
      <c r="A1916" s="103" t="s">
        <v>829</v>
      </c>
      <c r="B1916" s="103" t="s">
        <v>88</v>
      </c>
      <c r="C1916" s="103" t="s">
        <v>89</v>
      </c>
      <c r="D1916" s="103" t="s">
        <v>420</v>
      </c>
      <c r="E1916" s="103" t="s">
        <v>421</v>
      </c>
      <c r="F1916" s="103" t="s">
        <v>421</v>
      </c>
      <c r="G1916" s="103" t="s">
        <v>140</v>
      </c>
      <c r="H1916" s="103" t="s">
        <v>649</v>
      </c>
      <c r="I1916" s="103" t="s">
        <v>92</v>
      </c>
      <c r="J1916" s="215">
        <v>-2344.73</v>
      </c>
      <c r="K1916" s="216" t="s">
        <v>88</v>
      </c>
    </row>
    <row r="1917" spans="1:11" x14ac:dyDescent="0.25">
      <c r="A1917" s="103" t="s">
        <v>829</v>
      </c>
      <c r="B1917" s="103" t="s">
        <v>88</v>
      </c>
      <c r="C1917" s="103" t="s">
        <v>89</v>
      </c>
      <c r="D1917" s="103" t="s">
        <v>420</v>
      </c>
      <c r="E1917" s="111"/>
      <c r="F1917" s="103" t="s">
        <v>421</v>
      </c>
      <c r="G1917" s="103" t="s">
        <v>140</v>
      </c>
      <c r="H1917" s="103" t="s">
        <v>649</v>
      </c>
      <c r="I1917" s="103" t="s">
        <v>92</v>
      </c>
      <c r="J1917" s="215">
        <v>251.56</v>
      </c>
      <c r="K1917" s="216" t="s">
        <v>88</v>
      </c>
    </row>
    <row r="1918" spans="1:11" x14ac:dyDescent="0.25">
      <c r="A1918" s="103" t="s">
        <v>825</v>
      </c>
      <c r="B1918" s="103" t="s">
        <v>88</v>
      </c>
      <c r="C1918" s="103" t="s">
        <v>89</v>
      </c>
      <c r="D1918" s="103" t="s">
        <v>420</v>
      </c>
      <c r="E1918" s="103" t="s">
        <v>421</v>
      </c>
      <c r="F1918" s="103" t="s">
        <v>421</v>
      </c>
      <c r="G1918" s="103" t="s">
        <v>140</v>
      </c>
      <c r="H1918" s="103" t="s">
        <v>649</v>
      </c>
      <c r="I1918" s="103" t="s">
        <v>92</v>
      </c>
      <c r="J1918" s="215">
        <v>-36354.51</v>
      </c>
      <c r="K1918" s="216" t="s">
        <v>88</v>
      </c>
    </row>
    <row r="1919" spans="1:11" x14ac:dyDescent="0.25">
      <c r="A1919" s="103" t="s">
        <v>825</v>
      </c>
      <c r="B1919" s="103" t="s">
        <v>88</v>
      </c>
      <c r="C1919" s="103" t="s">
        <v>89</v>
      </c>
      <c r="D1919" s="103" t="s">
        <v>420</v>
      </c>
      <c r="E1919" s="111"/>
      <c r="F1919" s="103" t="s">
        <v>421</v>
      </c>
      <c r="G1919" s="103" t="s">
        <v>140</v>
      </c>
      <c r="H1919" s="103" t="s">
        <v>649</v>
      </c>
      <c r="I1919" s="103" t="s">
        <v>92</v>
      </c>
      <c r="J1919" s="215">
        <v>9118.91</v>
      </c>
      <c r="K1919" s="216" t="s">
        <v>88</v>
      </c>
    </row>
    <row r="1920" spans="1:11" x14ac:dyDescent="0.25">
      <c r="A1920" s="103" t="s">
        <v>826</v>
      </c>
      <c r="B1920" s="103" t="s">
        <v>88</v>
      </c>
      <c r="C1920" s="103" t="s">
        <v>89</v>
      </c>
      <c r="D1920" s="103" t="s">
        <v>420</v>
      </c>
      <c r="E1920" s="103" t="s">
        <v>421</v>
      </c>
      <c r="F1920" s="103" t="s">
        <v>421</v>
      </c>
      <c r="G1920" s="103" t="s">
        <v>140</v>
      </c>
      <c r="H1920" s="103" t="s">
        <v>649</v>
      </c>
      <c r="I1920" s="103" t="s">
        <v>92</v>
      </c>
      <c r="J1920" s="215">
        <v>1647.38</v>
      </c>
      <c r="K1920" s="216" t="s">
        <v>88</v>
      </c>
    </row>
    <row r="1921" spans="1:11" x14ac:dyDescent="0.25">
      <c r="A1921" s="103" t="s">
        <v>826</v>
      </c>
      <c r="B1921" s="103" t="s">
        <v>88</v>
      </c>
      <c r="C1921" s="103" t="s">
        <v>89</v>
      </c>
      <c r="D1921" s="103" t="s">
        <v>420</v>
      </c>
      <c r="E1921" s="111"/>
      <c r="F1921" s="103" t="s">
        <v>421</v>
      </c>
      <c r="G1921" s="103" t="s">
        <v>140</v>
      </c>
      <c r="H1921" s="103" t="s">
        <v>649</v>
      </c>
      <c r="I1921" s="103" t="s">
        <v>92</v>
      </c>
      <c r="J1921" s="215">
        <v>-244.65</v>
      </c>
      <c r="K1921" s="216" t="s">
        <v>88</v>
      </c>
    </row>
    <row r="1922" spans="1:11" x14ac:dyDescent="0.25">
      <c r="A1922" s="103" t="s">
        <v>827</v>
      </c>
      <c r="B1922" s="103" t="s">
        <v>88</v>
      </c>
      <c r="C1922" s="103" t="s">
        <v>89</v>
      </c>
      <c r="D1922" s="103" t="s">
        <v>420</v>
      </c>
      <c r="E1922" s="103" t="s">
        <v>421</v>
      </c>
      <c r="F1922" s="103" t="s">
        <v>421</v>
      </c>
      <c r="G1922" s="103" t="s">
        <v>139</v>
      </c>
      <c r="H1922" s="103" t="s">
        <v>646</v>
      </c>
      <c r="I1922" s="103" t="s">
        <v>92</v>
      </c>
      <c r="J1922" s="215">
        <v>7696.74</v>
      </c>
      <c r="K1922" s="216" t="s">
        <v>88</v>
      </c>
    </row>
    <row r="1923" spans="1:11" x14ac:dyDescent="0.25">
      <c r="A1923" s="103" t="s">
        <v>827</v>
      </c>
      <c r="B1923" s="103" t="s">
        <v>88</v>
      </c>
      <c r="C1923" s="103" t="s">
        <v>89</v>
      </c>
      <c r="D1923" s="103" t="s">
        <v>420</v>
      </c>
      <c r="E1923" s="111"/>
      <c r="F1923" s="103" t="s">
        <v>421</v>
      </c>
      <c r="G1923" s="103" t="s">
        <v>139</v>
      </c>
      <c r="H1923" s="103" t="s">
        <v>646</v>
      </c>
      <c r="I1923" s="103" t="s">
        <v>92</v>
      </c>
      <c r="J1923" s="215">
        <v>-1364.25</v>
      </c>
      <c r="K1923" s="216" t="s">
        <v>88</v>
      </c>
    </row>
    <row r="1924" spans="1:11" x14ac:dyDescent="0.25">
      <c r="A1924" s="103" t="s">
        <v>830</v>
      </c>
      <c r="B1924" s="103" t="s">
        <v>88</v>
      </c>
      <c r="C1924" s="103" t="s">
        <v>89</v>
      </c>
      <c r="D1924" s="103" t="s">
        <v>420</v>
      </c>
      <c r="E1924" s="103" t="s">
        <v>421</v>
      </c>
      <c r="F1924" s="103" t="s">
        <v>421</v>
      </c>
      <c r="G1924" s="103" t="s">
        <v>139</v>
      </c>
      <c r="H1924" s="103" t="s">
        <v>646</v>
      </c>
      <c r="I1924" s="103" t="s">
        <v>92</v>
      </c>
      <c r="J1924" s="215">
        <v>27551.45</v>
      </c>
      <c r="K1924" s="216" t="s">
        <v>88</v>
      </c>
    </row>
    <row r="1925" spans="1:11" x14ac:dyDescent="0.25">
      <c r="A1925" s="103" t="s">
        <v>830</v>
      </c>
      <c r="B1925" s="103" t="s">
        <v>88</v>
      </c>
      <c r="C1925" s="103" t="s">
        <v>89</v>
      </c>
      <c r="D1925" s="103" t="s">
        <v>420</v>
      </c>
      <c r="E1925" s="111"/>
      <c r="F1925" s="103" t="s">
        <v>421</v>
      </c>
      <c r="G1925" s="103" t="s">
        <v>139</v>
      </c>
      <c r="H1925" s="103" t="s">
        <v>646</v>
      </c>
      <c r="I1925" s="103" t="s">
        <v>92</v>
      </c>
      <c r="J1925" s="215">
        <v>-6621.85</v>
      </c>
      <c r="K1925" s="216" t="s">
        <v>88</v>
      </c>
    </row>
    <row r="1926" spans="1:11" x14ac:dyDescent="0.25">
      <c r="A1926" s="103" t="s">
        <v>828</v>
      </c>
      <c r="B1926" s="103" t="s">
        <v>88</v>
      </c>
      <c r="C1926" s="103" t="s">
        <v>89</v>
      </c>
      <c r="D1926" s="103" t="s">
        <v>420</v>
      </c>
      <c r="E1926" s="103" t="s">
        <v>421</v>
      </c>
      <c r="F1926" s="103" t="s">
        <v>421</v>
      </c>
      <c r="G1926" s="103" t="s">
        <v>139</v>
      </c>
      <c r="H1926" s="103" t="s">
        <v>646</v>
      </c>
      <c r="I1926" s="103" t="s">
        <v>92</v>
      </c>
      <c r="J1926" s="215">
        <v>17267.150000000001</v>
      </c>
      <c r="K1926" s="216" t="s">
        <v>88</v>
      </c>
    </row>
    <row r="1927" spans="1:11" x14ac:dyDescent="0.25">
      <c r="A1927" s="103" t="s">
        <v>828</v>
      </c>
      <c r="B1927" s="103" t="s">
        <v>88</v>
      </c>
      <c r="C1927" s="103" t="s">
        <v>89</v>
      </c>
      <c r="D1927" s="103" t="s">
        <v>420</v>
      </c>
      <c r="E1927" s="111"/>
      <c r="F1927" s="103" t="s">
        <v>421</v>
      </c>
      <c r="G1927" s="103" t="s">
        <v>139</v>
      </c>
      <c r="H1927" s="103" t="s">
        <v>646</v>
      </c>
      <c r="I1927" s="103" t="s">
        <v>92</v>
      </c>
      <c r="J1927" s="215">
        <v>-4754.6000000000004</v>
      </c>
      <c r="K1927" s="216" t="s">
        <v>88</v>
      </c>
    </row>
    <row r="1928" spans="1:11" x14ac:dyDescent="0.25">
      <c r="A1928" s="103" t="s">
        <v>829</v>
      </c>
      <c r="B1928" s="103" t="s">
        <v>88</v>
      </c>
      <c r="C1928" s="103" t="s">
        <v>89</v>
      </c>
      <c r="D1928" s="103" t="s">
        <v>420</v>
      </c>
      <c r="E1928" s="103" t="s">
        <v>421</v>
      </c>
      <c r="F1928" s="103" t="s">
        <v>421</v>
      </c>
      <c r="G1928" s="103" t="s">
        <v>139</v>
      </c>
      <c r="H1928" s="103" t="s">
        <v>646</v>
      </c>
      <c r="I1928" s="103" t="s">
        <v>92</v>
      </c>
      <c r="J1928" s="215">
        <v>-4718.54</v>
      </c>
      <c r="K1928" s="216" t="s">
        <v>88</v>
      </c>
    </row>
    <row r="1929" spans="1:11" x14ac:dyDescent="0.25">
      <c r="A1929" s="103" t="s">
        <v>829</v>
      </c>
      <c r="B1929" s="103" t="s">
        <v>88</v>
      </c>
      <c r="C1929" s="103" t="s">
        <v>89</v>
      </c>
      <c r="D1929" s="103" t="s">
        <v>420</v>
      </c>
      <c r="E1929" s="111"/>
      <c r="F1929" s="103" t="s">
        <v>421</v>
      </c>
      <c r="G1929" s="103" t="s">
        <v>139</v>
      </c>
      <c r="H1929" s="103" t="s">
        <v>646</v>
      </c>
      <c r="I1929" s="103" t="s">
        <v>92</v>
      </c>
      <c r="J1929" s="215">
        <v>697.66</v>
      </c>
      <c r="K1929" s="216" t="s">
        <v>88</v>
      </c>
    </row>
    <row r="1930" spans="1:11" x14ac:dyDescent="0.25">
      <c r="A1930" s="103" t="s">
        <v>825</v>
      </c>
      <c r="B1930" s="103" t="s">
        <v>88</v>
      </c>
      <c r="C1930" s="103" t="s">
        <v>89</v>
      </c>
      <c r="D1930" s="103" t="s">
        <v>420</v>
      </c>
      <c r="E1930" s="103" t="s">
        <v>421</v>
      </c>
      <c r="F1930" s="103" t="s">
        <v>421</v>
      </c>
      <c r="G1930" s="103" t="s">
        <v>139</v>
      </c>
      <c r="H1930" s="103" t="s">
        <v>646</v>
      </c>
      <c r="I1930" s="103" t="s">
        <v>92</v>
      </c>
      <c r="J1930" s="215">
        <v>-45091.3</v>
      </c>
      <c r="K1930" s="216" t="s">
        <v>88</v>
      </c>
    </row>
    <row r="1931" spans="1:11" x14ac:dyDescent="0.25">
      <c r="A1931" s="103" t="s">
        <v>825</v>
      </c>
      <c r="B1931" s="103" t="s">
        <v>88</v>
      </c>
      <c r="C1931" s="103" t="s">
        <v>89</v>
      </c>
      <c r="D1931" s="103" t="s">
        <v>420</v>
      </c>
      <c r="E1931" s="111"/>
      <c r="F1931" s="103" t="s">
        <v>421</v>
      </c>
      <c r="G1931" s="103" t="s">
        <v>139</v>
      </c>
      <c r="H1931" s="103" t="s">
        <v>646</v>
      </c>
      <c r="I1931" s="103" t="s">
        <v>92</v>
      </c>
      <c r="J1931" s="215">
        <v>10864.28</v>
      </c>
      <c r="K1931" s="216" t="s">
        <v>88</v>
      </c>
    </row>
    <row r="1932" spans="1:11" x14ac:dyDescent="0.25">
      <c r="A1932" s="103" t="s">
        <v>826</v>
      </c>
      <c r="B1932" s="103" t="s">
        <v>88</v>
      </c>
      <c r="C1932" s="103" t="s">
        <v>89</v>
      </c>
      <c r="D1932" s="103" t="s">
        <v>420</v>
      </c>
      <c r="E1932" s="103" t="s">
        <v>421</v>
      </c>
      <c r="F1932" s="103" t="s">
        <v>421</v>
      </c>
      <c r="G1932" s="103" t="s">
        <v>139</v>
      </c>
      <c r="H1932" s="103" t="s">
        <v>646</v>
      </c>
      <c r="I1932" s="103" t="s">
        <v>92</v>
      </c>
      <c r="J1932" s="215">
        <v>16895.84</v>
      </c>
      <c r="K1932" s="216" t="s">
        <v>88</v>
      </c>
    </row>
    <row r="1933" spans="1:11" x14ac:dyDescent="0.25">
      <c r="A1933" s="103" t="s">
        <v>826</v>
      </c>
      <c r="B1933" s="103" t="s">
        <v>88</v>
      </c>
      <c r="C1933" s="103" t="s">
        <v>89</v>
      </c>
      <c r="D1933" s="103" t="s">
        <v>420</v>
      </c>
      <c r="E1933" s="111"/>
      <c r="F1933" s="103" t="s">
        <v>421</v>
      </c>
      <c r="G1933" s="103" t="s">
        <v>139</v>
      </c>
      <c r="H1933" s="103" t="s">
        <v>646</v>
      </c>
      <c r="I1933" s="103" t="s">
        <v>92</v>
      </c>
      <c r="J1933" s="215">
        <v>-3045.78</v>
      </c>
      <c r="K1933" s="216" t="s">
        <v>88</v>
      </c>
    </row>
    <row r="1934" spans="1:11" x14ac:dyDescent="0.25">
      <c r="A1934" s="103" t="s">
        <v>827</v>
      </c>
      <c r="B1934" s="103" t="s">
        <v>88</v>
      </c>
      <c r="C1934" s="103" t="s">
        <v>89</v>
      </c>
      <c r="D1934" s="103" t="s">
        <v>420</v>
      </c>
      <c r="E1934" s="103" t="s">
        <v>421</v>
      </c>
      <c r="F1934" s="103" t="s">
        <v>421</v>
      </c>
      <c r="G1934" s="103" t="s">
        <v>138</v>
      </c>
      <c r="H1934" s="103" t="s">
        <v>647</v>
      </c>
      <c r="I1934" s="103" t="s">
        <v>92</v>
      </c>
      <c r="J1934" s="215">
        <v>12560.73</v>
      </c>
      <c r="K1934" s="216" t="s">
        <v>88</v>
      </c>
    </row>
    <row r="1935" spans="1:11" x14ac:dyDescent="0.25">
      <c r="A1935" s="103" t="s">
        <v>827</v>
      </c>
      <c r="B1935" s="103" t="s">
        <v>88</v>
      </c>
      <c r="C1935" s="103" t="s">
        <v>89</v>
      </c>
      <c r="D1935" s="103" t="s">
        <v>420</v>
      </c>
      <c r="E1935" s="111"/>
      <c r="F1935" s="103" t="s">
        <v>421</v>
      </c>
      <c r="G1935" s="103" t="s">
        <v>138</v>
      </c>
      <c r="H1935" s="103" t="s">
        <v>647</v>
      </c>
      <c r="I1935" s="103" t="s">
        <v>92</v>
      </c>
      <c r="J1935" s="215">
        <v>-3228.45</v>
      </c>
      <c r="K1935" s="216" t="s">
        <v>88</v>
      </c>
    </row>
    <row r="1936" spans="1:11" x14ac:dyDescent="0.25">
      <c r="A1936" s="103" t="s">
        <v>830</v>
      </c>
      <c r="B1936" s="103" t="s">
        <v>88</v>
      </c>
      <c r="C1936" s="103" t="s">
        <v>89</v>
      </c>
      <c r="D1936" s="103" t="s">
        <v>420</v>
      </c>
      <c r="E1936" s="103" t="s">
        <v>421</v>
      </c>
      <c r="F1936" s="103" t="s">
        <v>421</v>
      </c>
      <c r="G1936" s="103" t="s">
        <v>138</v>
      </c>
      <c r="H1936" s="103" t="s">
        <v>647</v>
      </c>
      <c r="I1936" s="103" t="s">
        <v>92</v>
      </c>
      <c r="J1936" s="215">
        <v>25977.03</v>
      </c>
      <c r="K1936" s="216" t="s">
        <v>88</v>
      </c>
    </row>
    <row r="1937" spans="1:11" x14ac:dyDescent="0.25">
      <c r="A1937" s="103" t="s">
        <v>830</v>
      </c>
      <c r="B1937" s="103" t="s">
        <v>88</v>
      </c>
      <c r="C1937" s="103" t="s">
        <v>89</v>
      </c>
      <c r="D1937" s="103" t="s">
        <v>420</v>
      </c>
      <c r="E1937" s="111"/>
      <c r="F1937" s="103" t="s">
        <v>421</v>
      </c>
      <c r="G1937" s="103" t="s">
        <v>138</v>
      </c>
      <c r="H1937" s="103" t="s">
        <v>647</v>
      </c>
      <c r="I1937" s="103" t="s">
        <v>92</v>
      </c>
      <c r="J1937" s="215">
        <v>-6655.08</v>
      </c>
      <c r="K1937" s="216" t="s">
        <v>88</v>
      </c>
    </row>
    <row r="1938" spans="1:11" x14ac:dyDescent="0.25">
      <c r="A1938" s="103" t="s">
        <v>828</v>
      </c>
      <c r="B1938" s="103" t="s">
        <v>88</v>
      </c>
      <c r="C1938" s="103" t="s">
        <v>89</v>
      </c>
      <c r="D1938" s="103" t="s">
        <v>420</v>
      </c>
      <c r="E1938" s="103" t="s">
        <v>421</v>
      </c>
      <c r="F1938" s="103" t="s">
        <v>421</v>
      </c>
      <c r="G1938" s="103" t="s">
        <v>138</v>
      </c>
      <c r="H1938" s="103" t="s">
        <v>647</v>
      </c>
      <c r="I1938" s="103" t="s">
        <v>92</v>
      </c>
      <c r="J1938" s="215">
        <v>22534.74</v>
      </c>
      <c r="K1938" s="216" t="s">
        <v>88</v>
      </c>
    </row>
    <row r="1939" spans="1:11" x14ac:dyDescent="0.25">
      <c r="A1939" s="103" t="s">
        <v>828</v>
      </c>
      <c r="B1939" s="103" t="s">
        <v>88</v>
      </c>
      <c r="C1939" s="103" t="s">
        <v>89</v>
      </c>
      <c r="D1939" s="103" t="s">
        <v>420</v>
      </c>
      <c r="E1939" s="111"/>
      <c r="F1939" s="103" t="s">
        <v>421</v>
      </c>
      <c r="G1939" s="103" t="s">
        <v>138</v>
      </c>
      <c r="H1939" s="103" t="s">
        <v>647</v>
      </c>
      <c r="I1939" s="103" t="s">
        <v>92</v>
      </c>
      <c r="J1939" s="215">
        <v>-5546.63</v>
      </c>
      <c r="K1939" s="216" t="s">
        <v>88</v>
      </c>
    </row>
    <row r="1940" spans="1:11" x14ac:dyDescent="0.25">
      <c r="A1940" s="103" t="s">
        <v>829</v>
      </c>
      <c r="B1940" s="103" t="s">
        <v>88</v>
      </c>
      <c r="C1940" s="103" t="s">
        <v>89</v>
      </c>
      <c r="D1940" s="103" t="s">
        <v>420</v>
      </c>
      <c r="E1940" s="103" t="s">
        <v>421</v>
      </c>
      <c r="F1940" s="103" t="s">
        <v>421</v>
      </c>
      <c r="G1940" s="103" t="s">
        <v>138</v>
      </c>
      <c r="H1940" s="103" t="s">
        <v>647</v>
      </c>
      <c r="I1940" s="103" t="s">
        <v>92</v>
      </c>
      <c r="J1940" s="215">
        <v>-2506.0700000000002</v>
      </c>
      <c r="K1940" s="216" t="s">
        <v>88</v>
      </c>
    </row>
    <row r="1941" spans="1:11" x14ac:dyDescent="0.25">
      <c r="A1941" s="103" t="s">
        <v>829</v>
      </c>
      <c r="B1941" s="103" t="s">
        <v>88</v>
      </c>
      <c r="C1941" s="103" t="s">
        <v>89</v>
      </c>
      <c r="D1941" s="103" t="s">
        <v>420</v>
      </c>
      <c r="E1941" s="111"/>
      <c r="F1941" s="103" t="s">
        <v>421</v>
      </c>
      <c r="G1941" s="103" t="s">
        <v>138</v>
      </c>
      <c r="H1941" s="103" t="s">
        <v>647</v>
      </c>
      <c r="I1941" s="103" t="s">
        <v>92</v>
      </c>
      <c r="J1941" s="215">
        <v>356.31</v>
      </c>
      <c r="K1941" s="216" t="s">
        <v>88</v>
      </c>
    </row>
    <row r="1942" spans="1:11" x14ac:dyDescent="0.25">
      <c r="A1942" s="103" t="s">
        <v>825</v>
      </c>
      <c r="B1942" s="103" t="s">
        <v>88</v>
      </c>
      <c r="C1942" s="103" t="s">
        <v>89</v>
      </c>
      <c r="D1942" s="103" t="s">
        <v>420</v>
      </c>
      <c r="E1942" s="103" t="s">
        <v>421</v>
      </c>
      <c r="F1942" s="103" t="s">
        <v>421</v>
      </c>
      <c r="G1942" s="103" t="s">
        <v>138</v>
      </c>
      <c r="H1942" s="103" t="s">
        <v>647</v>
      </c>
      <c r="I1942" s="103" t="s">
        <v>92</v>
      </c>
      <c r="J1942" s="215">
        <v>-51381.73</v>
      </c>
      <c r="K1942" s="216" t="s">
        <v>88</v>
      </c>
    </row>
    <row r="1943" spans="1:11" x14ac:dyDescent="0.25">
      <c r="A1943" s="103" t="s">
        <v>825</v>
      </c>
      <c r="B1943" s="103" t="s">
        <v>88</v>
      </c>
      <c r="C1943" s="103" t="s">
        <v>89</v>
      </c>
      <c r="D1943" s="103" t="s">
        <v>420</v>
      </c>
      <c r="E1943" s="111"/>
      <c r="F1943" s="103" t="s">
        <v>421</v>
      </c>
      <c r="G1943" s="103" t="s">
        <v>138</v>
      </c>
      <c r="H1943" s="103" t="s">
        <v>647</v>
      </c>
      <c r="I1943" s="103" t="s">
        <v>92</v>
      </c>
      <c r="J1943" s="215">
        <v>12885.16</v>
      </c>
      <c r="K1943" s="216" t="s">
        <v>88</v>
      </c>
    </row>
    <row r="1944" spans="1:11" x14ac:dyDescent="0.25">
      <c r="A1944" s="103" t="s">
        <v>826</v>
      </c>
      <c r="B1944" s="103" t="s">
        <v>88</v>
      </c>
      <c r="C1944" s="103" t="s">
        <v>89</v>
      </c>
      <c r="D1944" s="103" t="s">
        <v>420</v>
      </c>
      <c r="E1944" s="103" t="s">
        <v>421</v>
      </c>
      <c r="F1944" s="103" t="s">
        <v>421</v>
      </c>
      <c r="G1944" s="103" t="s">
        <v>138</v>
      </c>
      <c r="H1944" s="103" t="s">
        <v>647</v>
      </c>
      <c r="I1944" s="103" t="s">
        <v>92</v>
      </c>
      <c r="J1944" s="215">
        <v>2001.92</v>
      </c>
      <c r="K1944" s="216" t="s">
        <v>88</v>
      </c>
    </row>
    <row r="1945" spans="1:11" x14ac:dyDescent="0.25">
      <c r="A1945" s="103" t="s">
        <v>826</v>
      </c>
      <c r="B1945" s="103" t="s">
        <v>88</v>
      </c>
      <c r="C1945" s="103" t="s">
        <v>89</v>
      </c>
      <c r="D1945" s="103" t="s">
        <v>420</v>
      </c>
      <c r="E1945" s="111"/>
      <c r="F1945" s="103" t="s">
        <v>421</v>
      </c>
      <c r="G1945" s="103" t="s">
        <v>138</v>
      </c>
      <c r="H1945" s="103" t="s">
        <v>647</v>
      </c>
      <c r="I1945" s="103" t="s">
        <v>92</v>
      </c>
      <c r="J1945" s="215">
        <v>-456.08</v>
      </c>
      <c r="K1945" s="216" t="s">
        <v>88</v>
      </c>
    </row>
    <row r="1946" spans="1:11" x14ac:dyDescent="0.25">
      <c r="A1946" s="103" t="s">
        <v>827</v>
      </c>
      <c r="B1946" s="103" t="s">
        <v>88</v>
      </c>
      <c r="C1946" s="103" t="s">
        <v>89</v>
      </c>
      <c r="D1946" s="103" t="s">
        <v>420</v>
      </c>
      <c r="E1946" s="103" t="s">
        <v>421</v>
      </c>
      <c r="F1946" s="103" t="s">
        <v>421</v>
      </c>
      <c r="G1946" s="103" t="s">
        <v>136</v>
      </c>
      <c r="H1946" s="103" t="s">
        <v>370</v>
      </c>
      <c r="I1946" s="103" t="s">
        <v>92</v>
      </c>
      <c r="J1946" s="215">
        <v>10698.43</v>
      </c>
      <c r="K1946" s="216" t="s">
        <v>88</v>
      </c>
    </row>
    <row r="1947" spans="1:11" x14ac:dyDescent="0.25">
      <c r="A1947" s="103" t="s">
        <v>827</v>
      </c>
      <c r="B1947" s="103" t="s">
        <v>88</v>
      </c>
      <c r="C1947" s="103" t="s">
        <v>89</v>
      </c>
      <c r="D1947" s="103" t="s">
        <v>420</v>
      </c>
      <c r="E1947" s="111"/>
      <c r="F1947" s="103" t="s">
        <v>421</v>
      </c>
      <c r="G1947" s="103" t="s">
        <v>136</v>
      </c>
      <c r="H1947" s="103" t="s">
        <v>370</v>
      </c>
      <c r="I1947" s="103" t="s">
        <v>92</v>
      </c>
      <c r="J1947" s="215">
        <v>-33.729999999999997</v>
      </c>
      <c r="K1947" s="216" t="s">
        <v>88</v>
      </c>
    </row>
    <row r="1948" spans="1:11" x14ac:dyDescent="0.25">
      <c r="A1948" s="103" t="s">
        <v>830</v>
      </c>
      <c r="B1948" s="103" t="s">
        <v>88</v>
      </c>
      <c r="C1948" s="103" t="s">
        <v>89</v>
      </c>
      <c r="D1948" s="103" t="s">
        <v>420</v>
      </c>
      <c r="E1948" s="103" t="s">
        <v>421</v>
      </c>
      <c r="F1948" s="103" t="s">
        <v>421</v>
      </c>
      <c r="G1948" s="103" t="s">
        <v>136</v>
      </c>
      <c r="H1948" s="103" t="s">
        <v>370</v>
      </c>
      <c r="I1948" s="103" t="s">
        <v>92</v>
      </c>
      <c r="J1948" s="215">
        <v>10649.57</v>
      </c>
      <c r="K1948" s="216" t="s">
        <v>88</v>
      </c>
    </row>
    <row r="1949" spans="1:11" x14ac:dyDescent="0.25">
      <c r="A1949" s="103" t="s">
        <v>830</v>
      </c>
      <c r="B1949" s="103" t="s">
        <v>88</v>
      </c>
      <c r="C1949" s="103" t="s">
        <v>89</v>
      </c>
      <c r="D1949" s="103" t="s">
        <v>420</v>
      </c>
      <c r="E1949" s="111"/>
      <c r="F1949" s="103" t="s">
        <v>421</v>
      </c>
      <c r="G1949" s="103" t="s">
        <v>136</v>
      </c>
      <c r="H1949" s="103" t="s">
        <v>370</v>
      </c>
      <c r="I1949" s="103" t="s">
        <v>92</v>
      </c>
      <c r="J1949" s="215">
        <v>2.04</v>
      </c>
      <c r="K1949" s="216" t="s">
        <v>88</v>
      </c>
    </row>
    <row r="1950" spans="1:11" x14ac:dyDescent="0.25">
      <c r="A1950" s="103" t="s">
        <v>828</v>
      </c>
      <c r="B1950" s="103" t="s">
        <v>88</v>
      </c>
      <c r="C1950" s="103" t="s">
        <v>89</v>
      </c>
      <c r="D1950" s="103" t="s">
        <v>420</v>
      </c>
      <c r="E1950" s="103" t="s">
        <v>421</v>
      </c>
      <c r="F1950" s="103" t="s">
        <v>421</v>
      </c>
      <c r="G1950" s="103" t="s">
        <v>136</v>
      </c>
      <c r="H1950" s="103" t="s">
        <v>370</v>
      </c>
      <c r="I1950" s="103" t="s">
        <v>92</v>
      </c>
      <c r="J1950" s="215">
        <v>3536.63</v>
      </c>
      <c r="K1950" s="216" t="s">
        <v>88</v>
      </c>
    </row>
    <row r="1951" spans="1:11" x14ac:dyDescent="0.25">
      <c r="A1951" s="103" t="s">
        <v>829</v>
      </c>
      <c r="B1951" s="103" t="s">
        <v>88</v>
      </c>
      <c r="C1951" s="103" t="s">
        <v>89</v>
      </c>
      <c r="D1951" s="103" t="s">
        <v>420</v>
      </c>
      <c r="E1951" s="103" t="s">
        <v>421</v>
      </c>
      <c r="F1951" s="103" t="s">
        <v>421</v>
      </c>
      <c r="G1951" s="103" t="s">
        <v>136</v>
      </c>
      <c r="H1951" s="103" t="s">
        <v>370</v>
      </c>
      <c r="I1951" s="103" t="s">
        <v>92</v>
      </c>
      <c r="J1951" s="215">
        <v>-555.73</v>
      </c>
      <c r="K1951" s="216" t="s">
        <v>88</v>
      </c>
    </row>
    <row r="1952" spans="1:11" x14ac:dyDescent="0.25">
      <c r="A1952" s="103" t="s">
        <v>829</v>
      </c>
      <c r="B1952" s="103" t="s">
        <v>88</v>
      </c>
      <c r="C1952" s="103" t="s">
        <v>89</v>
      </c>
      <c r="D1952" s="103" t="s">
        <v>420</v>
      </c>
      <c r="E1952" s="111"/>
      <c r="F1952" s="103" t="s">
        <v>421</v>
      </c>
      <c r="G1952" s="103" t="s">
        <v>136</v>
      </c>
      <c r="H1952" s="103" t="s">
        <v>370</v>
      </c>
      <c r="I1952" s="103" t="s">
        <v>92</v>
      </c>
      <c r="J1952" s="215">
        <v>6.89</v>
      </c>
      <c r="K1952" s="216" t="s">
        <v>88</v>
      </c>
    </row>
    <row r="1953" spans="1:11" x14ac:dyDescent="0.25">
      <c r="A1953" s="103" t="s">
        <v>825</v>
      </c>
      <c r="B1953" s="103" t="s">
        <v>88</v>
      </c>
      <c r="C1953" s="103" t="s">
        <v>89</v>
      </c>
      <c r="D1953" s="103" t="s">
        <v>420</v>
      </c>
      <c r="E1953" s="103" t="s">
        <v>421</v>
      </c>
      <c r="F1953" s="103" t="s">
        <v>421</v>
      </c>
      <c r="G1953" s="103" t="s">
        <v>136</v>
      </c>
      <c r="H1953" s="103" t="s">
        <v>370</v>
      </c>
      <c r="I1953" s="103" t="s">
        <v>92</v>
      </c>
      <c r="J1953" s="215">
        <v>-13916.36</v>
      </c>
      <c r="K1953" s="216" t="s">
        <v>88</v>
      </c>
    </row>
    <row r="1954" spans="1:11" x14ac:dyDescent="0.25">
      <c r="A1954" s="103" t="s">
        <v>825</v>
      </c>
      <c r="B1954" s="103" t="s">
        <v>88</v>
      </c>
      <c r="C1954" s="103" t="s">
        <v>89</v>
      </c>
      <c r="D1954" s="103" t="s">
        <v>420</v>
      </c>
      <c r="E1954" s="111"/>
      <c r="F1954" s="103" t="s">
        <v>421</v>
      </c>
      <c r="G1954" s="103" t="s">
        <v>136</v>
      </c>
      <c r="H1954" s="103" t="s">
        <v>370</v>
      </c>
      <c r="I1954" s="103" t="s">
        <v>92</v>
      </c>
      <c r="J1954" s="215">
        <v>96.84</v>
      </c>
      <c r="K1954" s="216" t="s">
        <v>88</v>
      </c>
    </row>
    <row r="1955" spans="1:11" x14ac:dyDescent="0.25">
      <c r="A1955" s="103" t="s">
        <v>826</v>
      </c>
      <c r="B1955" s="103" t="s">
        <v>88</v>
      </c>
      <c r="C1955" s="103" t="s">
        <v>89</v>
      </c>
      <c r="D1955" s="103" t="s">
        <v>420</v>
      </c>
      <c r="E1955" s="103" t="s">
        <v>421</v>
      </c>
      <c r="F1955" s="103" t="s">
        <v>421</v>
      </c>
      <c r="G1955" s="103" t="s">
        <v>136</v>
      </c>
      <c r="H1955" s="103" t="s">
        <v>370</v>
      </c>
      <c r="I1955" s="103" t="s">
        <v>92</v>
      </c>
      <c r="J1955" s="215">
        <v>-3119.98</v>
      </c>
      <c r="K1955" s="216" t="s">
        <v>88</v>
      </c>
    </row>
    <row r="1956" spans="1:11" x14ac:dyDescent="0.25">
      <c r="A1956" s="103" t="s">
        <v>826</v>
      </c>
      <c r="B1956" s="103" t="s">
        <v>88</v>
      </c>
      <c r="C1956" s="103" t="s">
        <v>89</v>
      </c>
      <c r="D1956" s="103" t="s">
        <v>420</v>
      </c>
      <c r="E1956" s="111"/>
      <c r="F1956" s="103" t="s">
        <v>421</v>
      </c>
      <c r="G1956" s="103" t="s">
        <v>136</v>
      </c>
      <c r="H1956" s="103" t="s">
        <v>370</v>
      </c>
      <c r="I1956" s="103" t="s">
        <v>92</v>
      </c>
      <c r="J1956" s="215">
        <v>-101.17</v>
      </c>
      <c r="K1956" s="216" t="s">
        <v>88</v>
      </c>
    </row>
    <row r="1957" spans="1:11" x14ac:dyDescent="0.25">
      <c r="A1957" s="103" t="s">
        <v>827</v>
      </c>
      <c r="B1957" s="103" t="s">
        <v>88</v>
      </c>
      <c r="C1957" s="103" t="s">
        <v>89</v>
      </c>
      <c r="D1957" s="103" t="s">
        <v>420</v>
      </c>
      <c r="E1957" s="103" t="s">
        <v>421</v>
      </c>
      <c r="F1957" s="103" t="s">
        <v>421</v>
      </c>
      <c r="G1957" s="103" t="s">
        <v>121</v>
      </c>
      <c r="H1957" s="103" t="s">
        <v>372</v>
      </c>
      <c r="I1957" s="103" t="s">
        <v>92</v>
      </c>
      <c r="J1957" s="215">
        <v>-3327.29</v>
      </c>
      <c r="K1957" s="216" t="s">
        <v>88</v>
      </c>
    </row>
    <row r="1958" spans="1:11" x14ac:dyDescent="0.25">
      <c r="A1958" s="103" t="s">
        <v>830</v>
      </c>
      <c r="B1958" s="103" t="s">
        <v>88</v>
      </c>
      <c r="C1958" s="103" t="s">
        <v>89</v>
      </c>
      <c r="D1958" s="103" t="s">
        <v>420</v>
      </c>
      <c r="E1958" s="103" t="s">
        <v>421</v>
      </c>
      <c r="F1958" s="103" t="s">
        <v>421</v>
      </c>
      <c r="G1958" s="103" t="s">
        <v>121</v>
      </c>
      <c r="H1958" s="103" t="s">
        <v>372</v>
      </c>
      <c r="I1958" s="103" t="s">
        <v>92</v>
      </c>
      <c r="J1958" s="215">
        <v>3420.68</v>
      </c>
      <c r="K1958" s="216" t="s">
        <v>88</v>
      </c>
    </row>
    <row r="1959" spans="1:11" x14ac:dyDescent="0.25">
      <c r="A1959" s="103" t="s">
        <v>828</v>
      </c>
      <c r="B1959" s="103" t="s">
        <v>88</v>
      </c>
      <c r="C1959" s="103" t="s">
        <v>89</v>
      </c>
      <c r="D1959" s="103" t="s">
        <v>420</v>
      </c>
      <c r="E1959" s="103" t="s">
        <v>421</v>
      </c>
      <c r="F1959" s="103" t="s">
        <v>421</v>
      </c>
      <c r="G1959" s="103" t="s">
        <v>121</v>
      </c>
      <c r="H1959" s="103" t="s">
        <v>372</v>
      </c>
      <c r="I1959" s="103" t="s">
        <v>92</v>
      </c>
      <c r="J1959" s="215">
        <v>2547.44</v>
      </c>
      <c r="K1959" s="216" t="s">
        <v>88</v>
      </c>
    </row>
    <row r="1960" spans="1:11" x14ac:dyDescent="0.25">
      <c r="A1960" s="103" t="s">
        <v>829</v>
      </c>
      <c r="B1960" s="103" t="s">
        <v>88</v>
      </c>
      <c r="C1960" s="103" t="s">
        <v>89</v>
      </c>
      <c r="D1960" s="103" t="s">
        <v>420</v>
      </c>
      <c r="E1960" s="103" t="s">
        <v>421</v>
      </c>
      <c r="F1960" s="103" t="s">
        <v>421</v>
      </c>
      <c r="G1960" s="103" t="s">
        <v>121</v>
      </c>
      <c r="H1960" s="103" t="s">
        <v>372</v>
      </c>
      <c r="I1960" s="103" t="s">
        <v>92</v>
      </c>
      <c r="J1960" s="215">
        <v>-654.53</v>
      </c>
      <c r="K1960" s="216" t="s">
        <v>88</v>
      </c>
    </row>
    <row r="1961" spans="1:11" x14ac:dyDescent="0.25">
      <c r="A1961" s="103" t="s">
        <v>825</v>
      </c>
      <c r="B1961" s="103" t="s">
        <v>88</v>
      </c>
      <c r="C1961" s="103" t="s">
        <v>89</v>
      </c>
      <c r="D1961" s="103" t="s">
        <v>420</v>
      </c>
      <c r="E1961" s="103" t="s">
        <v>421</v>
      </c>
      <c r="F1961" s="103" t="s">
        <v>421</v>
      </c>
      <c r="G1961" s="103" t="s">
        <v>121</v>
      </c>
      <c r="H1961" s="103" t="s">
        <v>372</v>
      </c>
      <c r="I1961" s="103" t="s">
        <v>92</v>
      </c>
      <c r="J1961" s="215">
        <v>-1366.41</v>
      </c>
      <c r="K1961" s="216" t="s">
        <v>88</v>
      </c>
    </row>
    <row r="1962" spans="1:11" x14ac:dyDescent="0.25">
      <c r="A1962" s="103" t="s">
        <v>826</v>
      </c>
      <c r="B1962" s="103" t="s">
        <v>88</v>
      </c>
      <c r="C1962" s="103" t="s">
        <v>89</v>
      </c>
      <c r="D1962" s="103" t="s">
        <v>420</v>
      </c>
      <c r="E1962" s="103" t="s">
        <v>421</v>
      </c>
      <c r="F1962" s="103" t="s">
        <v>421</v>
      </c>
      <c r="G1962" s="103" t="s">
        <v>121</v>
      </c>
      <c r="H1962" s="103" t="s">
        <v>372</v>
      </c>
      <c r="I1962" s="103" t="s">
        <v>92</v>
      </c>
      <c r="J1962" s="215">
        <v>1326.47</v>
      </c>
      <c r="K1962" s="216" t="s">
        <v>88</v>
      </c>
    </row>
    <row r="1963" spans="1:11" x14ac:dyDescent="0.25">
      <c r="A1963" s="103" t="s">
        <v>827</v>
      </c>
      <c r="B1963" s="103" t="s">
        <v>88</v>
      </c>
      <c r="C1963" s="103" t="s">
        <v>89</v>
      </c>
      <c r="D1963" s="103" t="s">
        <v>420</v>
      </c>
      <c r="E1963" s="103" t="s">
        <v>421</v>
      </c>
      <c r="F1963" s="103" t="s">
        <v>421</v>
      </c>
      <c r="G1963" s="103" t="s">
        <v>203</v>
      </c>
      <c r="H1963" s="103" t="s">
        <v>477</v>
      </c>
      <c r="I1963" s="103" t="s">
        <v>92</v>
      </c>
      <c r="J1963" s="215">
        <v>93.85</v>
      </c>
      <c r="K1963" s="216" t="s">
        <v>88</v>
      </c>
    </row>
    <row r="1964" spans="1:11" x14ac:dyDescent="0.25">
      <c r="A1964" s="103" t="s">
        <v>826</v>
      </c>
      <c r="B1964" s="103" t="s">
        <v>88</v>
      </c>
      <c r="C1964" s="103" t="s">
        <v>89</v>
      </c>
      <c r="D1964" s="103" t="s">
        <v>420</v>
      </c>
      <c r="E1964" s="103" t="s">
        <v>421</v>
      </c>
      <c r="F1964" s="103" t="s">
        <v>421</v>
      </c>
      <c r="G1964" s="103" t="s">
        <v>203</v>
      </c>
      <c r="H1964" s="103" t="s">
        <v>477</v>
      </c>
      <c r="I1964" s="103" t="s">
        <v>92</v>
      </c>
      <c r="J1964" s="215">
        <v>-93.85</v>
      </c>
      <c r="K1964" s="216" t="s">
        <v>88</v>
      </c>
    </row>
    <row r="1965" spans="1:11" x14ac:dyDescent="0.25">
      <c r="A1965" s="103" t="s">
        <v>827</v>
      </c>
      <c r="B1965" s="103" t="s">
        <v>88</v>
      </c>
      <c r="C1965" s="103" t="s">
        <v>89</v>
      </c>
      <c r="D1965" s="103" t="s">
        <v>420</v>
      </c>
      <c r="E1965" s="103" t="s">
        <v>421</v>
      </c>
      <c r="F1965" s="103" t="s">
        <v>421</v>
      </c>
      <c r="G1965" s="103" t="s">
        <v>134</v>
      </c>
      <c r="H1965" s="103" t="s">
        <v>374</v>
      </c>
      <c r="I1965" s="103" t="s">
        <v>92</v>
      </c>
      <c r="J1965" s="215">
        <v>-142.38999999999999</v>
      </c>
      <c r="K1965" s="216" t="s">
        <v>88</v>
      </c>
    </row>
    <row r="1966" spans="1:11" x14ac:dyDescent="0.25">
      <c r="A1966" s="103" t="s">
        <v>830</v>
      </c>
      <c r="B1966" s="103" t="s">
        <v>88</v>
      </c>
      <c r="C1966" s="103" t="s">
        <v>89</v>
      </c>
      <c r="D1966" s="103" t="s">
        <v>420</v>
      </c>
      <c r="E1966" s="103" t="s">
        <v>421</v>
      </c>
      <c r="F1966" s="103" t="s">
        <v>421</v>
      </c>
      <c r="G1966" s="103" t="s">
        <v>134</v>
      </c>
      <c r="H1966" s="103" t="s">
        <v>374</v>
      </c>
      <c r="I1966" s="103" t="s">
        <v>92</v>
      </c>
      <c r="J1966" s="215">
        <v>349.69</v>
      </c>
      <c r="K1966" s="216" t="s">
        <v>88</v>
      </c>
    </row>
    <row r="1967" spans="1:11" x14ac:dyDescent="0.25">
      <c r="A1967" s="103" t="s">
        <v>828</v>
      </c>
      <c r="B1967" s="103" t="s">
        <v>88</v>
      </c>
      <c r="C1967" s="103" t="s">
        <v>89</v>
      </c>
      <c r="D1967" s="103" t="s">
        <v>420</v>
      </c>
      <c r="E1967" s="103" t="s">
        <v>421</v>
      </c>
      <c r="F1967" s="103" t="s">
        <v>421</v>
      </c>
      <c r="G1967" s="103" t="s">
        <v>134</v>
      </c>
      <c r="H1967" s="103" t="s">
        <v>374</v>
      </c>
      <c r="I1967" s="103" t="s">
        <v>92</v>
      </c>
      <c r="J1967" s="215">
        <v>74.3</v>
      </c>
      <c r="K1967" s="216" t="s">
        <v>88</v>
      </c>
    </row>
    <row r="1968" spans="1:11" x14ac:dyDescent="0.25">
      <c r="A1968" s="103" t="s">
        <v>829</v>
      </c>
      <c r="B1968" s="103" t="s">
        <v>88</v>
      </c>
      <c r="C1968" s="103" t="s">
        <v>89</v>
      </c>
      <c r="D1968" s="103" t="s">
        <v>420</v>
      </c>
      <c r="E1968" s="103" t="s">
        <v>421</v>
      </c>
      <c r="F1968" s="103" t="s">
        <v>421</v>
      </c>
      <c r="G1968" s="103" t="s">
        <v>134</v>
      </c>
      <c r="H1968" s="103" t="s">
        <v>374</v>
      </c>
      <c r="I1968" s="103" t="s">
        <v>92</v>
      </c>
      <c r="J1968" s="215">
        <v>-310.42</v>
      </c>
      <c r="K1968" s="216" t="s">
        <v>88</v>
      </c>
    </row>
    <row r="1969" spans="1:11" x14ac:dyDescent="0.25">
      <c r="A1969" s="103" t="s">
        <v>825</v>
      </c>
      <c r="B1969" s="103" t="s">
        <v>88</v>
      </c>
      <c r="C1969" s="103" t="s">
        <v>89</v>
      </c>
      <c r="D1969" s="103" t="s">
        <v>420</v>
      </c>
      <c r="E1969" s="103" t="s">
        <v>421</v>
      </c>
      <c r="F1969" s="103" t="s">
        <v>421</v>
      </c>
      <c r="G1969" s="103" t="s">
        <v>134</v>
      </c>
      <c r="H1969" s="103" t="s">
        <v>374</v>
      </c>
      <c r="I1969" s="103" t="s">
        <v>92</v>
      </c>
      <c r="J1969" s="215">
        <v>391.22</v>
      </c>
      <c r="K1969" s="216" t="s">
        <v>88</v>
      </c>
    </row>
    <row r="1970" spans="1:11" x14ac:dyDescent="0.25">
      <c r="A1970" s="103" t="s">
        <v>826</v>
      </c>
      <c r="B1970" s="103" t="s">
        <v>88</v>
      </c>
      <c r="C1970" s="103" t="s">
        <v>89</v>
      </c>
      <c r="D1970" s="103" t="s">
        <v>420</v>
      </c>
      <c r="E1970" s="103" t="s">
        <v>421</v>
      </c>
      <c r="F1970" s="103" t="s">
        <v>421</v>
      </c>
      <c r="G1970" s="103" t="s">
        <v>134</v>
      </c>
      <c r="H1970" s="103" t="s">
        <v>374</v>
      </c>
      <c r="I1970" s="103" t="s">
        <v>92</v>
      </c>
      <c r="J1970" s="215">
        <v>-9.83</v>
      </c>
      <c r="K1970" s="216" t="s">
        <v>88</v>
      </c>
    </row>
    <row r="1971" spans="1:11" x14ac:dyDescent="0.25">
      <c r="A1971" s="103" t="s">
        <v>827</v>
      </c>
      <c r="B1971" s="103" t="s">
        <v>88</v>
      </c>
      <c r="C1971" s="103" t="s">
        <v>89</v>
      </c>
      <c r="D1971" s="103" t="s">
        <v>420</v>
      </c>
      <c r="E1971" s="103" t="s">
        <v>421</v>
      </c>
      <c r="F1971" s="103" t="s">
        <v>421</v>
      </c>
      <c r="G1971" s="103" t="s">
        <v>93</v>
      </c>
      <c r="H1971" s="103" t="s">
        <v>375</v>
      </c>
      <c r="I1971" s="103" t="s">
        <v>92</v>
      </c>
      <c r="J1971" s="215">
        <v>-204.45</v>
      </c>
      <c r="K1971" s="216" t="s">
        <v>88</v>
      </c>
    </row>
    <row r="1972" spans="1:11" x14ac:dyDescent="0.25">
      <c r="A1972" s="103" t="s">
        <v>830</v>
      </c>
      <c r="B1972" s="103" t="s">
        <v>88</v>
      </c>
      <c r="C1972" s="103" t="s">
        <v>89</v>
      </c>
      <c r="D1972" s="103" t="s">
        <v>420</v>
      </c>
      <c r="E1972" s="103" t="s">
        <v>421</v>
      </c>
      <c r="F1972" s="103" t="s">
        <v>421</v>
      </c>
      <c r="G1972" s="103" t="s">
        <v>93</v>
      </c>
      <c r="H1972" s="103" t="s">
        <v>375</v>
      </c>
      <c r="I1972" s="103" t="s">
        <v>92</v>
      </c>
      <c r="J1972" s="215">
        <v>506.29</v>
      </c>
      <c r="K1972" s="216" t="s">
        <v>88</v>
      </c>
    </row>
    <row r="1973" spans="1:11" x14ac:dyDescent="0.25">
      <c r="A1973" s="103" t="s">
        <v>828</v>
      </c>
      <c r="B1973" s="103" t="s">
        <v>88</v>
      </c>
      <c r="C1973" s="103" t="s">
        <v>89</v>
      </c>
      <c r="D1973" s="103" t="s">
        <v>420</v>
      </c>
      <c r="E1973" s="103" t="s">
        <v>421</v>
      </c>
      <c r="F1973" s="103" t="s">
        <v>421</v>
      </c>
      <c r="G1973" s="103" t="s">
        <v>93</v>
      </c>
      <c r="H1973" s="103" t="s">
        <v>375</v>
      </c>
      <c r="I1973" s="103" t="s">
        <v>92</v>
      </c>
      <c r="J1973" s="215">
        <v>487.35</v>
      </c>
      <c r="K1973" s="216" t="s">
        <v>88</v>
      </c>
    </row>
    <row r="1974" spans="1:11" x14ac:dyDescent="0.25">
      <c r="A1974" s="103" t="s">
        <v>829</v>
      </c>
      <c r="B1974" s="103" t="s">
        <v>88</v>
      </c>
      <c r="C1974" s="103" t="s">
        <v>89</v>
      </c>
      <c r="D1974" s="103" t="s">
        <v>420</v>
      </c>
      <c r="E1974" s="103" t="s">
        <v>421</v>
      </c>
      <c r="F1974" s="103" t="s">
        <v>421</v>
      </c>
      <c r="G1974" s="103" t="s">
        <v>93</v>
      </c>
      <c r="H1974" s="103" t="s">
        <v>375</v>
      </c>
      <c r="I1974" s="103" t="s">
        <v>92</v>
      </c>
      <c r="J1974" s="215">
        <v>-92.69</v>
      </c>
      <c r="K1974" s="216" t="s">
        <v>88</v>
      </c>
    </row>
    <row r="1975" spans="1:11" x14ac:dyDescent="0.25">
      <c r="A1975" s="103" t="s">
        <v>825</v>
      </c>
      <c r="B1975" s="103" t="s">
        <v>88</v>
      </c>
      <c r="C1975" s="103" t="s">
        <v>89</v>
      </c>
      <c r="D1975" s="103" t="s">
        <v>420</v>
      </c>
      <c r="E1975" s="103" t="s">
        <v>421</v>
      </c>
      <c r="F1975" s="103" t="s">
        <v>421</v>
      </c>
      <c r="G1975" s="103" t="s">
        <v>93</v>
      </c>
      <c r="H1975" s="103" t="s">
        <v>375</v>
      </c>
      <c r="I1975" s="103" t="s">
        <v>92</v>
      </c>
      <c r="J1975" s="215">
        <v>-827.14</v>
      </c>
      <c r="K1975" s="216" t="s">
        <v>88</v>
      </c>
    </row>
    <row r="1976" spans="1:11" x14ac:dyDescent="0.25">
      <c r="A1976" s="103" t="s">
        <v>826</v>
      </c>
      <c r="B1976" s="103" t="s">
        <v>88</v>
      </c>
      <c r="C1976" s="103" t="s">
        <v>89</v>
      </c>
      <c r="D1976" s="103" t="s">
        <v>420</v>
      </c>
      <c r="E1976" s="103" t="s">
        <v>421</v>
      </c>
      <c r="F1976" s="103" t="s">
        <v>421</v>
      </c>
      <c r="G1976" s="103" t="s">
        <v>93</v>
      </c>
      <c r="H1976" s="103" t="s">
        <v>375</v>
      </c>
      <c r="I1976" s="103" t="s">
        <v>92</v>
      </c>
      <c r="J1976" s="215">
        <v>305.45999999999998</v>
      </c>
      <c r="K1976" s="216" t="s">
        <v>88</v>
      </c>
    </row>
    <row r="1977" spans="1:11" x14ac:dyDescent="0.25">
      <c r="A1977" s="103" t="s">
        <v>827</v>
      </c>
      <c r="B1977" s="103" t="s">
        <v>88</v>
      </c>
      <c r="C1977" s="103" t="s">
        <v>89</v>
      </c>
      <c r="D1977" s="103" t="s">
        <v>420</v>
      </c>
      <c r="E1977" s="103" t="s">
        <v>421</v>
      </c>
      <c r="F1977" s="103" t="s">
        <v>421</v>
      </c>
      <c r="G1977" s="103" t="s">
        <v>90</v>
      </c>
      <c r="H1977" s="103" t="s">
        <v>376</v>
      </c>
      <c r="I1977" s="103" t="s">
        <v>92</v>
      </c>
      <c r="J1977" s="215">
        <v>1901.54</v>
      </c>
      <c r="K1977" s="216" t="s">
        <v>88</v>
      </c>
    </row>
    <row r="1978" spans="1:11" x14ac:dyDescent="0.25">
      <c r="A1978" s="103" t="s">
        <v>830</v>
      </c>
      <c r="B1978" s="103" t="s">
        <v>88</v>
      </c>
      <c r="C1978" s="103" t="s">
        <v>89</v>
      </c>
      <c r="D1978" s="103" t="s">
        <v>420</v>
      </c>
      <c r="E1978" s="103" t="s">
        <v>421</v>
      </c>
      <c r="F1978" s="103" t="s">
        <v>421</v>
      </c>
      <c r="G1978" s="103" t="s">
        <v>90</v>
      </c>
      <c r="H1978" s="103" t="s">
        <v>376</v>
      </c>
      <c r="I1978" s="103" t="s">
        <v>92</v>
      </c>
      <c r="J1978" s="215">
        <v>1039.9000000000001</v>
      </c>
      <c r="K1978" s="216" t="s">
        <v>88</v>
      </c>
    </row>
    <row r="1979" spans="1:11" x14ac:dyDescent="0.25">
      <c r="A1979" s="103" t="s">
        <v>828</v>
      </c>
      <c r="B1979" s="103" t="s">
        <v>88</v>
      </c>
      <c r="C1979" s="103" t="s">
        <v>89</v>
      </c>
      <c r="D1979" s="103" t="s">
        <v>420</v>
      </c>
      <c r="E1979" s="103" t="s">
        <v>421</v>
      </c>
      <c r="F1979" s="103" t="s">
        <v>421</v>
      </c>
      <c r="G1979" s="103" t="s">
        <v>90</v>
      </c>
      <c r="H1979" s="103" t="s">
        <v>376</v>
      </c>
      <c r="I1979" s="103" t="s">
        <v>92</v>
      </c>
      <c r="J1979" s="215">
        <v>-713.08</v>
      </c>
      <c r="K1979" s="216" t="s">
        <v>88</v>
      </c>
    </row>
    <row r="1980" spans="1:11" x14ac:dyDescent="0.25">
      <c r="A1980" s="103" t="s">
        <v>829</v>
      </c>
      <c r="B1980" s="103" t="s">
        <v>88</v>
      </c>
      <c r="C1980" s="103" t="s">
        <v>89</v>
      </c>
      <c r="D1980" s="103" t="s">
        <v>420</v>
      </c>
      <c r="E1980" s="103" t="s">
        <v>421</v>
      </c>
      <c r="F1980" s="103" t="s">
        <v>421</v>
      </c>
      <c r="G1980" s="103" t="s">
        <v>90</v>
      </c>
      <c r="H1980" s="103" t="s">
        <v>376</v>
      </c>
      <c r="I1980" s="103" t="s">
        <v>92</v>
      </c>
      <c r="J1980" s="215">
        <v>-148.56</v>
      </c>
      <c r="K1980" s="216" t="s">
        <v>88</v>
      </c>
    </row>
    <row r="1981" spans="1:11" x14ac:dyDescent="0.25">
      <c r="A1981" s="103" t="s">
        <v>825</v>
      </c>
      <c r="B1981" s="103" t="s">
        <v>88</v>
      </c>
      <c r="C1981" s="103" t="s">
        <v>89</v>
      </c>
      <c r="D1981" s="103" t="s">
        <v>420</v>
      </c>
      <c r="E1981" s="103" t="s">
        <v>421</v>
      </c>
      <c r="F1981" s="103" t="s">
        <v>421</v>
      </c>
      <c r="G1981" s="103" t="s">
        <v>90</v>
      </c>
      <c r="H1981" s="103" t="s">
        <v>376</v>
      </c>
      <c r="I1981" s="103" t="s">
        <v>92</v>
      </c>
      <c r="J1981" s="215">
        <v>-1366.72</v>
      </c>
      <c r="K1981" s="216" t="s">
        <v>88</v>
      </c>
    </row>
    <row r="1982" spans="1:11" x14ac:dyDescent="0.25">
      <c r="A1982" s="103" t="s">
        <v>826</v>
      </c>
      <c r="B1982" s="103" t="s">
        <v>88</v>
      </c>
      <c r="C1982" s="103" t="s">
        <v>89</v>
      </c>
      <c r="D1982" s="103" t="s">
        <v>420</v>
      </c>
      <c r="E1982" s="103" t="s">
        <v>421</v>
      </c>
      <c r="F1982" s="103" t="s">
        <v>421</v>
      </c>
      <c r="G1982" s="103" t="s">
        <v>90</v>
      </c>
      <c r="H1982" s="103" t="s">
        <v>376</v>
      </c>
      <c r="I1982" s="103" t="s">
        <v>92</v>
      </c>
      <c r="J1982" s="215">
        <v>-118.85</v>
      </c>
      <c r="K1982" s="216" t="s">
        <v>88</v>
      </c>
    </row>
    <row r="1983" spans="1:11" x14ac:dyDescent="0.25">
      <c r="A1983" s="103" t="s">
        <v>827</v>
      </c>
      <c r="B1983" s="103" t="s">
        <v>88</v>
      </c>
      <c r="C1983" s="103" t="s">
        <v>89</v>
      </c>
      <c r="D1983" s="103" t="s">
        <v>420</v>
      </c>
      <c r="E1983" s="103" t="s">
        <v>421</v>
      </c>
      <c r="F1983" s="103" t="s">
        <v>421</v>
      </c>
      <c r="G1983" s="103" t="s">
        <v>168</v>
      </c>
      <c r="H1983" s="103" t="s">
        <v>377</v>
      </c>
      <c r="I1983" s="103" t="s">
        <v>92</v>
      </c>
      <c r="J1983" s="215">
        <v>-3100.11</v>
      </c>
      <c r="K1983" s="216" t="s">
        <v>88</v>
      </c>
    </row>
    <row r="1984" spans="1:11" x14ac:dyDescent="0.25">
      <c r="A1984" s="103" t="s">
        <v>830</v>
      </c>
      <c r="B1984" s="103" t="s">
        <v>88</v>
      </c>
      <c r="C1984" s="103" t="s">
        <v>89</v>
      </c>
      <c r="D1984" s="103" t="s">
        <v>420</v>
      </c>
      <c r="E1984" s="103" t="s">
        <v>421</v>
      </c>
      <c r="F1984" s="103" t="s">
        <v>421</v>
      </c>
      <c r="G1984" s="103" t="s">
        <v>168</v>
      </c>
      <c r="H1984" s="103" t="s">
        <v>377</v>
      </c>
      <c r="I1984" s="103" t="s">
        <v>92</v>
      </c>
      <c r="J1984" s="215">
        <v>11046.88</v>
      </c>
      <c r="K1984" s="216" t="s">
        <v>88</v>
      </c>
    </row>
    <row r="1985" spans="1:11" x14ac:dyDescent="0.25">
      <c r="A1985" s="103" t="s">
        <v>828</v>
      </c>
      <c r="B1985" s="103" t="s">
        <v>88</v>
      </c>
      <c r="C1985" s="103" t="s">
        <v>89</v>
      </c>
      <c r="D1985" s="103" t="s">
        <v>420</v>
      </c>
      <c r="E1985" s="103" t="s">
        <v>421</v>
      </c>
      <c r="F1985" s="103" t="s">
        <v>421</v>
      </c>
      <c r="G1985" s="103" t="s">
        <v>168</v>
      </c>
      <c r="H1985" s="103" t="s">
        <v>377</v>
      </c>
      <c r="I1985" s="103" t="s">
        <v>92</v>
      </c>
      <c r="J1985" s="215">
        <v>11306.28</v>
      </c>
      <c r="K1985" s="216" t="s">
        <v>88</v>
      </c>
    </row>
    <row r="1986" spans="1:11" x14ac:dyDescent="0.25">
      <c r="A1986" s="103" t="s">
        <v>829</v>
      </c>
      <c r="B1986" s="103" t="s">
        <v>88</v>
      </c>
      <c r="C1986" s="103" t="s">
        <v>89</v>
      </c>
      <c r="D1986" s="103" t="s">
        <v>420</v>
      </c>
      <c r="E1986" s="103" t="s">
        <v>421</v>
      </c>
      <c r="F1986" s="103" t="s">
        <v>421</v>
      </c>
      <c r="G1986" s="103" t="s">
        <v>168</v>
      </c>
      <c r="H1986" s="103" t="s">
        <v>377</v>
      </c>
      <c r="I1986" s="103" t="s">
        <v>92</v>
      </c>
      <c r="J1986" s="215">
        <v>-70.430000000000007</v>
      </c>
      <c r="K1986" s="216" t="s">
        <v>88</v>
      </c>
    </row>
    <row r="1987" spans="1:11" x14ac:dyDescent="0.25">
      <c r="A1987" s="103" t="s">
        <v>825</v>
      </c>
      <c r="B1987" s="103" t="s">
        <v>88</v>
      </c>
      <c r="C1987" s="103" t="s">
        <v>89</v>
      </c>
      <c r="D1987" s="103" t="s">
        <v>420</v>
      </c>
      <c r="E1987" s="103" t="s">
        <v>421</v>
      </c>
      <c r="F1987" s="103" t="s">
        <v>421</v>
      </c>
      <c r="G1987" s="103" t="s">
        <v>168</v>
      </c>
      <c r="H1987" s="103" t="s">
        <v>377</v>
      </c>
      <c r="I1987" s="103" t="s">
        <v>92</v>
      </c>
      <c r="J1987" s="215">
        <v>-13768.65</v>
      </c>
      <c r="K1987" s="216" t="s">
        <v>88</v>
      </c>
    </row>
    <row r="1988" spans="1:11" x14ac:dyDescent="0.25">
      <c r="A1988" s="103" t="s">
        <v>826</v>
      </c>
      <c r="B1988" s="103" t="s">
        <v>88</v>
      </c>
      <c r="C1988" s="103" t="s">
        <v>89</v>
      </c>
      <c r="D1988" s="103" t="s">
        <v>420</v>
      </c>
      <c r="E1988" s="103" t="s">
        <v>421</v>
      </c>
      <c r="F1988" s="103" t="s">
        <v>421</v>
      </c>
      <c r="G1988" s="103" t="s">
        <v>168</v>
      </c>
      <c r="H1988" s="103" t="s">
        <v>377</v>
      </c>
      <c r="I1988" s="103" t="s">
        <v>92</v>
      </c>
      <c r="J1988" s="215">
        <v>4002.71</v>
      </c>
      <c r="K1988" s="216" t="s">
        <v>88</v>
      </c>
    </row>
    <row r="1989" spans="1:11" x14ac:dyDescent="0.25">
      <c r="A1989" s="103" t="s">
        <v>827</v>
      </c>
      <c r="B1989" s="103" t="s">
        <v>88</v>
      </c>
      <c r="C1989" s="103" t="s">
        <v>89</v>
      </c>
      <c r="D1989" s="103" t="s">
        <v>420</v>
      </c>
      <c r="E1989" s="103" t="s">
        <v>421</v>
      </c>
      <c r="F1989" s="103" t="s">
        <v>421</v>
      </c>
      <c r="G1989" s="103" t="s">
        <v>133</v>
      </c>
      <c r="H1989" s="103" t="s">
        <v>378</v>
      </c>
      <c r="I1989" s="103" t="s">
        <v>92</v>
      </c>
      <c r="J1989" s="215">
        <v>-4157.92</v>
      </c>
      <c r="K1989" s="216" t="s">
        <v>88</v>
      </c>
    </row>
    <row r="1990" spans="1:11" x14ac:dyDescent="0.25">
      <c r="A1990" s="103" t="s">
        <v>830</v>
      </c>
      <c r="B1990" s="103" t="s">
        <v>88</v>
      </c>
      <c r="C1990" s="103" t="s">
        <v>89</v>
      </c>
      <c r="D1990" s="103" t="s">
        <v>420</v>
      </c>
      <c r="E1990" s="103" t="s">
        <v>421</v>
      </c>
      <c r="F1990" s="103" t="s">
        <v>421</v>
      </c>
      <c r="G1990" s="103" t="s">
        <v>133</v>
      </c>
      <c r="H1990" s="103" t="s">
        <v>378</v>
      </c>
      <c r="I1990" s="103" t="s">
        <v>92</v>
      </c>
      <c r="J1990" s="215">
        <v>6221.55</v>
      </c>
      <c r="K1990" s="216" t="s">
        <v>88</v>
      </c>
    </row>
    <row r="1991" spans="1:11" x14ac:dyDescent="0.25">
      <c r="A1991" s="103" t="s">
        <v>828</v>
      </c>
      <c r="B1991" s="103" t="s">
        <v>88</v>
      </c>
      <c r="C1991" s="103" t="s">
        <v>89</v>
      </c>
      <c r="D1991" s="103" t="s">
        <v>420</v>
      </c>
      <c r="E1991" s="103" t="s">
        <v>421</v>
      </c>
      <c r="F1991" s="103" t="s">
        <v>421</v>
      </c>
      <c r="G1991" s="103" t="s">
        <v>133</v>
      </c>
      <c r="H1991" s="103" t="s">
        <v>378</v>
      </c>
      <c r="I1991" s="103" t="s">
        <v>92</v>
      </c>
      <c r="J1991" s="215">
        <v>5557.2</v>
      </c>
      <c r="K1991" s="216" t="s">
        <v>88</v>
      </c>
    </row>
    <row r="1992" spans="1:11" x14ac:dyDescent="0.25">
      <c r="A1992" s="103" t="s">
        <v>829</v>
      </c>
      <c r="B1992" s="103" t="s">
        <v>88</v>
      </c>
      <c r="C1992" s="103" t="s">
        <v>89</v>
      </c>
      <c r="D1992" s="103" t="s">
        <v>420</v>
      </c>
      <c r="E1992" s="103" t="s">
        <v>421</v>
      </c>
      <c r="F1992" s="103" t="s">
        <v>421</v>
      </c>
      <c r="G1992" s="103" t="s">
        <v>133</v>
      </c>
      <c r="H1992" s="103" t="s">
        <v>378</v>
      </c>
      <c r="I1992" s="103" t="s">
        <v>92</v>
      </c>
      <c r="J1992" s="215">
        <v>-4061.68</v>
      </c>
      <c r="K1992" s="216" t="s">
        <v>88</v>
      </c>
    </row>
    <row r="1993" spans="1:11" x14ac:dyDescent="0.25">
      <c r="A1993" s="103" t="s">
        <v>825</v>
      </c>
      <c r="B1993" s="103" t="s">
        <v>88</v>
      </c>
      <c r="C1993" s="103" t="s">
        <v>89</v>
      </c>
      <c r="D1993" s="103" t="s">
        <v>420</v>
      </c>
      <c r="E1993" s="103" t="s">
        <v>421</v>
      </c>
      <c r="F1993" s="103" t="s">
        <v>421</v>
      </c>
      <c r="G1993" s="103" t="s">
        <v>133</v>
      </c>
      <c r="H1993" s="103" t="s">
        <v>378</v>
      </c>
      <c r="I1993" s="103" t="s">
        <v>92</v>
      </c>
      <c r="J1993" s="215">
        <v>-3468.1</v>
      </c>
      <c r="K1993" s="216" t="s">
        <v>88</v>
      </c>
    </row>
    <row r="1994" spans="1:11" x14ac:dyDescent="0.25">
      <c r="A1994" s="103" t="s">
        <v>826</v>
      </c>
      <c r="B1994" s="103" t="s">
        <v>88</v>
      </c>
      <c r="C1994" s="103" t="s">
        <v>89</v>
      </c>
      <c r="D1994" s="103" t="s">
        <v>420</v>
      </c>
      <c r="E1994" s="103" t="s">
        <v>421</v>
      </c>
      <c r="F1994" s="103" t="s">
        <v>421</v>
      </c>
      <c r="G1994" s="103" t="s">
        <v>133</v>
      </c>
      <c r="H1994" s="103" t="s">
        <v>378</v>
      </c>
      <c r="I1994" s="103" t="s">
        <v>92</v>
      </c>
      <c r="J1994" s="215">
        <v>1750.1</v>
      </c>
      <c r="K1994" s="216" t="s">
        <v>88</v>
      </c>
    </row>
    <row r="1995" spans="1:11" x14ac:dyDescent="0.25">
      <c r="A1995" s="103" t="s">
        <v>827</v>
      </c>
      <c r="B1995" s="103" t="s">
        <v>88</v>
      </c>
      <c r="C1995" s="103" t="s">
        <v>89</v>
      </c>
      <c r="D1995" s="103" t="s">
        <v>420</v>
      </c>
      <c r="E1995" s="103" t="s">
        <v>421</v>
      </c>
      <c r="F1995" s="103" t="s">
        <v>421</v>
      </c>
      <c r="G1995" s="103" t="s">
        <v>132</v>
      </c>
      <c r="H1995" s="103" t="s">
        <v>379</v>
      </c>
      <c r="I1995" s="103" t="s">
        <v>92</v>
      </c>
      <c r="J1995" s="215">
        <v>2998.24</v>
      </c>
      <c r="K1995" s="216" t="s">
        <v>88</v>
      </c>
    </row>
    <row r="1996" spans="1:11" x14ac:dyDescent="0.25">
      <c r="A1996" s="103" t="s">
        <v>830</v>
      </c>
      <c r="B1996" s="103" t="s">
        <v>88</v>
      </c>
      <c r="C1996" s="103" t="s">
        <v>89</v>
      </c>
      <c r="D1996" s="103" t="s">
        <v>420</v>
      </c>
      <c r="E1996" s="103" t="s">
        <v>421</v>
      </c>
      <c r="F1996" s="103" t="s">
        <v>421</v>
      </c>
      <c r="G1996" s="103" t="s">
        <v>132</v>
      </c>
      <c r="H1996" s="103" t="s">
        <v>379</v>
      </c>
      <c r="I1996" s="103" t="s">
        <v>92</v>
      </c>
      <c r="J1996" s="215">
        <v>13231.11</v>
      </c>
      <c r="K1996" s="216" t="s">
        <v>88</v>
      </c>
    </row>
    <row r="1997" spans="1:11" x14ac:dyDescent="0.25">
      <c r="A1997" s="103" t="s">
        <v>828</v>
      </c>
      <c r="B1997" s="103" t="s">
        <v>88</v>
      </c>
      <c r="C1997" s="103" t="s">
        <v>89</v>
      </c>
      <c r="D1997" s="103" t="s">
        <v>420</v>
      </c>
      <c r="E1997" s="103" t="s">
        <v>421</v>
      </c>
      <c r="F1997" s="103" t="s">
        <v>421</v>
      </c>
      <c r="G1997" s="103" t="s">
        <v>132</v>
      </c>
      <c r="H1997" s="103" t="s">
        <v>379</v>
      </c>
      <c r="I1997" s="103" t="s">
        <v>92</v>
      </c>
      <c r="J1997" s="215">
        <v>11506.82</v>
      </c>
      <c r="K1997" s="216" t="s">
        <v>88</v>
      </c>
    </row>
    <row r="1998" spans="1:11" x14ac:dyDescent="0.25">
      <c r="A1998" s="103" t="s">
        <v>829</v>
      </c>
      <c r="B1998" s="103" t="s">
        <v>88</v>
      </c>
      <c r="C1998" s="103" t="s">
        <v>89</v>
      </c>
      <c r="D1998" s="103" t="s">
        <v>420</v>
      </c>
      <c r="E1998" s="103" t="s">
        <v>421</v>
      </c>
      <c r="F1998" s="103" t="s">
        <v>421</v>
      </c>
      <c r="G1998" s="103" t="s">
        <v>132</v>
      </c>
      <c r="H1998" s="103" t="s">
        <v>379</v>
      </c>
      <c r="I1998" s="103" t="s">
        <v>92</v>
      </c>
      <c r="J1998" s="215">
        <v>-1113.5999999999999</v>
      </c>
      <c r="K1998" s="216" t="s">
        <v>88</v>
      </c>
    </row>
    <row r="1999" spans="1:11" x14ac:dyDescent="0.25">
      <c r="A1999" s="103" t="s">
        <v>825</v>
      </c>
      <c r="B1999" s="103" t="s">
        <v>88</v>
      </c>
      <c r="C1999" s="103" t="s">
        <v>89</v>
      </c>
      <c r="D1999" s="103" t="s">
        <v>420</v>
      </c>
      <c r="E1999" s="103" t="s">
        <v>421</v>
      </c>
      <c r="F1999" s="103" t="s">
        <v>421</v>
      </c>
      <c r="G1999" s="103" t="s">
        <v>132</v>
      </c>
      <c r="H1999" s="103" t="s">
        <v>379</v>
      </c>
      <c r="I1999" s="103" t="s">
        <v>92</v>
      </c>
      <c r="J1999" s="215">
        <v>-21744.77</v>
      </c>
      <c r="K1999" s="216" t="s">
        <v>88</v>
      </c>
    </row>
    <row r="2000" spans="1:11" x14ac:dyDescent="0.25">
      <c r="A2000" s="103" t="s">
        <v>826</v>
      </c>
      <c r="B2000" s="103" t="s">
        <v>88</v>
      </c>
      <c r="C2000" s="103" t="s">
        <v>89</v>
      </c>
      <c r="D2000" s="103" t="s">
        <v>420</v>
      </c>
      <c r="E2000" s="103" t="s">
        <v>421</v>
      </c>
      <c r="F2000" s="103" t="s">
        <v>421</v>
      </c>
      <c r="G2000" s="103" t="s">
        <v>132</v>
      </c>
      <c r="H2000" s="103" t="s">
        <v>379</v>
      </c>
      <c r="I2000" s="103" t="s">
        <v>92</v>
      </c>
      <c r="J2000" s="215">
        <v>5313.26</v>
      </c>
      <c r="K2000" s="216" t="s">
        <v>88</v>
      </c>
    </row>
    <row r="2001" spans="1:11" x14ac:dyDescent="0.25">
      <c r="A2001" s="103" t="s">
        <v>827</v>
      </c>
      <c r="B2001" s="103" t="s">
        <v>88</v>
      </c>
      <c r="C2001" s="103" t="s">
        <v>89</v>
      </c>
      <c r="D2001" s="103" t="s">
        <v>420</v>
      </c>
      <c r="E2001" s="103" t="s">
        <v>421</v>
      </c>
      <c r="F2001" s="103" t="s">
        <v>421</v>
      </c>
      <c r="G2001" s="103" t="s">
        <v>169</v>
      </c>
      <c r="H2001" s="103" t="s">
        <v>380</v>
      </c>
      <c r="I2001" s="103" t="s">
        <v>92</v>
      </c>
      <c r="J2001" s="215">
        <v>-1824.44</v>
      </c>
      <c r="K2001" s="216" t="s">
        <v>88</v>
      </c>
    </row>
    <row r="2002" spans="1:11" x14ac:dyDescent="0.25">
      <c r="A2002" s="103" t="s">
        <v>830</v>
      </c>
      <c r="B2002" s="103" t="s">
        <v>88</v>
      </c>
      <c r="C2002" s="103" t="s">
        <v>89</v>
      </c>
      <c r="D2002" s="103" t="s">
        <v>420</v>
      </c>
      <c r="E2002" s="103" t="s">
        <v>421</v>
      </c>
      <c r="F2002" s="103" t="s">
        <v>421</v>
      </c>
      <c r="G2002" s="103" t="s">
        <v>169</v>
      </c>
      <c r="H2002" s="103" t="s">
        <v>380</v>
      </c>
      <c r="I2002" s="103" t="s">
        <v>92</v>
      </c>
      <c r="J2002" s="215">
        <v>772.88</v>
      </c>
      <c r="K2002" s="216" t="s">
        <v>88</v>
      </c>
    </row>
    <row r="2003" spans="1:11" x14ac:dyDescent="0.25">
      <c r="A2003" s="103" t="s">
        <v>828</v>
      </c>
      <c r="B2003" s="103" t="s">
        <v>88</v>
      </c>
      <c r="C2003" s="103" t="s">
        <v>89</v>
      </c>
      <c r="D2003" s="103" t="s">
        <v>420</v>
      </c>
      <c r="E2003" s="103" t="s">
        <v>421</v>
      </c>
      <c r="F2003" s="103" t="s">
        <v>421</v>
      </c>
      <c r="G2003" s="103" t="s">
        <v>169</v>
      </c>
      <c r="H2003" s="103" t="s">
        <v>380</v>
      </c>
      <c r="I2003" s="103" t="s">
        <v>92</v>
      </c>
      <c r="J2003" s="215">
        <v>1006.64</v>
      </c>
      <c r="K2003" s="216" t="s">
        <v>88</v>
      </c>
    </row>
    <row r="2004" spans="1:11" x14ac:dyDescent="0.25">
      <c r="A2004" s="103" t="s">
        <v>829</v>
      </c>
      <c r="B2004" s="103" t="s">
        <v>88</v>
      </c>
      <c r="C2004" s="103" t="s">
        <v>89</v>
      </c>
      <c r="D2004" s="103" t="s">
        <v>420</v>
      </c>
      <c r="E2004" s="103" t="s">
        <v>421</v>
      </c>
      <c r="F2004" s="103" t="s">
        <v>421</v>
      </c>
      <c r="G2004" s="103" t="s">
        <v>169</v>
      </c>
      <c r="H2004" s="103" t="s">
        <v>380</v>
      </c>
      <c r="I2004" s="103" t="s">
        <v>92</v>
      </c>
      <c r="J2004" s="215">
        <v>-93.32</v>
      </c>
      <c r="K2004" s="216" t="s">
        <v>88</v>
      </c>
    </row>
    <row r="2005" spans="1:11" x14ac:dyDescent="0.25">
      <c r="A2005" s="103" t="s">
        <v>825</v>
      </c>
      <c r="B2005" s="103" t="s">
        <v>88</v>
      </c>
      <c r="C2005" s="103" t="s">
        <v>89</v>
      </c>
      <c r="D2005" s="103" t="s">
        <v>420</v>
      </c>
      <c r="E2005" s="103" t="s">
        <v>421</v>
      </c>
      <c r="F2005" s="103" t="s">
        <v>421</v>
      </c>
      <c r="G2005" s="103" t="s">
        <v>169</v>
      </c>
      <c r="H2005" s="103" t="s">
        <v>380</v>
      </c>
      <c r="I2005" s="103" t="s">
        <v>92</v>
      </c>
      <c r="J2005" s="215">
        <v>-993.81</v>
      </c>
      <c r="K2005" s="216" t="s">
        <v>88</v>
      </c>
    </row>
    <row r="2006" spans="1:11" x14ac:dyDescent="0.25">
      <c r="A2006" s="103" t="s">
        <v>826</v>
      </c>
      <c r="B2006" s="103" t="s">
        <v>88</v>
      </c>
      <c r="C2006" s="103" t="s">
        <v>89</v>
      </c>
      <c r="D2006" s="103" t="s">
        <v>420</v>
      </c>
      <c r="E2006" s="103" t="s">
        <v>421</v>
      </c>
      <c r="F2006" s="103" t="s">
        <v>421</v>
      </c>
      <c r="G2006" s="103" t="s">
        <v>169</v>
      </c>
      <c r="H2006" s="103" t="s">
        <v>380</v>
      </c>
      <c r="I2006" s="103" t="s">
        <v>92</v>
      </c>
      <c r="J2006" s="215">
        <v>422.13</v>
      </c>
      <c r="K2006" s="216" t="s">
        <v>88</v>
      </c>
    </row>
    <row r="2007" spans="1:11" x14ac:dyDescent="0.25">
      <c r="A2007" s="103" t="s">
        <v>827</v>
      </c>
      <c r="B2007" s="103" t="s">
        <v>88</v>
      </c>
      <c r="C2007" s="103" t="s">
        <v>89</v>
      </c>
      <c r="D2007" s="103" t="s">
        <v>420</v>
      </c>
      <c r="E2007" s="103" t="s">
        <v>421</v>
      </c>
      <c r="F2007" s="103" t="s">
        <v>421</v>
      </c>
      <c r="G2007" s="103" t="s">
        <v>130</v>
      </c>
      <c r="H2007" s="103" t="s">
        <v>381</v>
      </c>
      <c r="I2007" s="103" t="s">
        <v>92</v>
      </c>
      <c r="J2007" s="215">
        <v>-1659.48</v>
      </c>
      <c r="K2007" s="216" t="s">
        <v>88</v>
      </c>
    </row>
    <row r="2008" spans="1:11" x14ac:dyDescent="0.25">
      <c r="A2008" s="103" t="s">
        <v>830</v>
      </c>
      <c r="B2008" s="103" t="s">
        <v>88</v>
      </c>
      <c r="C2008" s="103" t="s">
        <v>89</v>
      </c>
      <c r="D2008" s="103" t="s">
        <v>420</v>
      </c>
      <c r="E2008" s="103" t="s">
        <v>421</v>
      </c>
      <c r="F2008" s="103" t="s">
        <v>421</v>
      </c>
      <c r="G2008" s="103" t="s">
        <v>130</v>
      </c>
      <c r="H2008" s="103" t="s">
        <v>381</v>
      </c>
      <c r="I2008" s="103" t="s">
        <v>92</v>
      </c>
      <c r="J2008" s="215">
        <v>3600.26</v>
      </c>
      <c r="K2008" s="216" t="s">
        <v>88</v>
      </c>
    </row>
    <row r="2009" spans="1:11" x14ac:dyDescent="0.25">
      <c r="A2009" s="103" t="s">
        <v>828</v>
      </c>
      <c r="B2009" s="103" t="s">
        <v>88</v>
      </c>
      <c r="C2009" s="103" t="s">
        <v>89</v>
      </c>
      <c r="D2009" s="103" t="s">
        <v>420</v>
      </c>
      <c r="E2009" s="103" t="s">
        <v>421</v>
      </c>
      <c r="F2009" s="103" t="s">
        <v>421</v>
      </c>
      <c r="G2009" s="103" t="s">
        <v>130</v>
      </c>
      <c r="H2009" s="103" t="s">
        <v>381</v>
      </c>
      <c r="I2009" s="103" t="s">
        <v>92</v>
      </c>
      <c r="J2009" s="215">
        <v>3068.2</v>
      </c>
      <c r="K2009" s="216" t="s">
        <v>88</v>
      </c>
    </row>
    <row r="2010" spans="1:11" x14ac:dyDescent="0.25">
      <c r="A2010" s="103" t="s">
        <v>829</v>
      </c>
      <c r="B2010" s="103" t="s">
        <v>88</v>
      </c>
      <c r="C2010" s="103" t="s">
        <v>89</v>
      </c>
      <c r="D2010" s="103" t="s">
        <v>420</v>
      </c>
      <c r="E2010" s="103" t="s">
        <v>421</v>
      </c>
      <c r="F2010" s="103" t="s">
        <v>421</v>
      </c>
      <c r="G2010" s="103" t="s">
        <v>130</v>
      </c>
      <c r="H2010" s="103" t="s">
        <v>381</v>
      </c>
      <c r="I2010" s="103" t="s">
        <v>92</v>
      </c>
      <c r="J2010" s="215">
        <v>-981.81</v>
      </c>
      <c r="K2010" s="216" t="s">
        <v>88</v>
      </c>
    </row>
    <row r="2011" spans="1:11" x14ac:dyDescent="0.25">
      <c r="A2011" s="103" t="s">
        <v>825</v>
      </c>
      <c r="B2011" s="103" t="s">
        <v>88</v>
      </c>
      <c r="C2011" s="103" t="s">
        <v>89</v>
      </c>
      <c r="D2011" s="103" t="s">
        <v>420</v>
      </c>
      <c r="E2011" s="103" t="s">
        <v>421</v>
      </c>
      <c r="F2011" s="103" t="s">
        <v>421</v>
      </c>
      <c r="G2011" s="103" t="s">
        <v>130</v>
      </c>
      <c r="H2011" s="103" t="s">
        <v>381</v>
      </c>
      <c r="I2011" s="103" t="s">
        <v>92</v>
      </c>
      <c r="J2011" s="215">
        <v>-2063.48</v>
      </c>
      <c r="K2011" s="216" t="s">
        <v>88</v>
      </c>
    </row>
    <row r="2012" spans="1:11" x14ac:dyDescent="0.25">
      <c r="A2012" s="103" t="s">
        <v>826</v>
      </c>
      <c r="B2012" s="103" t="s">
        <v>88</v>
      </c>
      <c r="C2012" s="103" t="s">
        <v>89</v>
      </c>
      <c r="D2012" s="103" t="s">
        <v>420</v>
      </c>
      <c r="E2012" s="103" t="s">
        <v>421</v>
      </c>
      <c r="F2012" s="103" t="s">
        <v>421</v>
      </c>
      <c r="G2012" s="103" t="s">
        <v>130</v>
      </c>
      <c r="H2012" s="103" t="s">
        <v>381</v>
      </c>
      <c r="I2012" s="103" t="s">
        <v>92</v>
      </c>
      <c r="J2012" s="215">
        <v>-180.03</v>
      </c>
      <c r="K2012" s="216" t="s">
        <v>88</v>
      </c>
    </row>
    <row r="2013" spans="1:11" x14ac:dyDescent="0.25">
      <c r="A2013" s="103" t="s">
        <v>827</v>
      </c>
      <c r="B2013" s="103" t="s">
        <v>88</v>
      </c>
      <c r="C2013" s="103" t="s">
        <v>89</v>
      </c>
      <c r="D2013" s="103" t="s">
        <v>420</v>
      </c>
      <c r="E2013" s="103" t="s">
        <v>421</v>
      </c>
      <c r="F2013" s="103" t="s">
        <v>421</v>
      </c>
      <c r="G2013" s="103" t="s">
        <v>129</v>
      </c>
      <c r="H2013" s="103" t="s">
        <v>382</v>
      </c>
      <c r="I2013" s="103" t="s">
        <v>92</v>
      </c>
      <c r="J2013" s="215">
        <v>3204.55</v>
      </c>
      <c r="K2013" s="216" t="s">
        <v>88</v>
      </c>
    </row>
    <row r="2014" spans="1:11" x14ac:dyDescent="0.25">
      <c r="A2014" s="103" t="s">
        <v>830</v>
      </c>
      <c r="B2014" s="103" t="s">
        <v>88</v>
      </c>
      <c r="C2014" s="103" t="s">
        <v>89</v>
      </c>
      <c r="D2014" s="103" t="s">
        <v>420</v>
      </c>
      <c r="E2014" s="103" t="s">
        <v>421</v>
      </c>
      <c r="F2014" s="103" t="s">
        <v>421</v>
      </c>
      <c r="G2014" s="103" t="s">
        <v>129</v>
      </c>
      <c r="H2014" s="103" t="s">
        <v>382</v>
      </c>
      <c r="I2014" s="103" t="s">
        <v>92</v>
      </c>
      <c r="J2014" s="215">
        <v>7704.87</v>
      </c>
      <c r="K2014" s="216" t="s">
        <v>88</v>
      </c>
    </row>
    <row r="2015" spans="1:11" x14ac:dyDescent="0.25">
      <c r="A2015" s="103" t="s">
        <v>828</v>
      </c>
      <c r="B2015" s="103" t="s">
        <v>88</v>
      </c>
      <c r="C2015" s="103" t="s">
        <v>89</v>
      </c>
      <c r="D2015" s="103" t="s">
        <v>420</v>
      </c>
      <c r="E2015" s="103" t="s">
        <v>421</v>
      </c>
      <c r="F2015" s="103" t="s">
        <v>421</v>
      </c>
      <c r="G2015" s="103" t="s">
        <v>129</v>
      </c>
      <c r="H2015" s="103" t="s">
        <v>382</v>
      </c>
      <c r="I2015" s="103" t="s">
        <v>92</v>
      </c>
      <c r="J2015" s="215">
        <v>8733.42</v>
      </c>
      <c r="K2015" s="216" t="s">
        <v>88</v>
      </c>
    </row>
    <row r="2016" spans="1:11" x14ac:dyDescent="0.25">
      <c r="A2016" s="103" t="s">
        <v>829</v>
      </c>
      <c r="B2016" s="103" t="s">
        <v>88</v>
      </c>
      <c r="C2016" s="103" t="s">
        <v>89</v>
      </c>
      <c r="D2016" s="103" t="s">
        <v>420</v>
      </c>
      <c r="E2016" s="103" t="s">
        <v>421</v>
      </c>
      <c r="F2016" s="103" t="s">
        <v>421</v>
      </c>
      <c r="G2016" s="103" t="s">
        <v>129</v>
      </c>
      <c r="H2016" s="103" t="s">
        <v>382</v>
      </c>
      <c r="I2016" s="103" t="s">
        <v>92</v>
      </c>
      <c r="J2016" s="215">
        <v>-3422.58</v>
      </c>
      <c r="K2016" s="216" t="s">
        <v>88</v>
      </c>
    </row>
    <row r="2017" spans="1:11" x14ac:dyDescent="0.25">
      <c r="A2017" s="103" t="s">
        <v>825</v>
      </c>
      <c r="B2017" s="103" t="s">
        <v>88</v>
      </c>
      <c r="C2017" s="103" t="s">
        <v>89</v>
      </c>
      <c r="D2017" s="103" t="s">
        <v>420</v>
      </c>
      <c r="E2017" s="103" t="s">
        <v>421</v>
      </c>
      <c r="F2017" s="103" t="s">
        <v>421</v>
      </c>
      <c r="G2017" s="103" t="s">
        <v>129</v>
      </c>
      <c r="H2017" s="103" t="s">
        <v>382</v>
      </c>
      <c r="I2017" s="103" t="s">
        <v>92</v>
      </c>
      <c r="J2017" s="215">
        <v>-18302.05</v>
      </c>
      <c r="K2017" s="216" t="s">
        <v>88</v>
      </c>
    </row>
    <row r="2018" spans="1:11" x14ac:dyDescent="0.25">
      <c r="A2018" s="103" t="s">
        <v>826</v>
      </c>
      <c r="B2018" s="103" t="s">
        <v>88</v>
      </c>
      <c r="C2018" s="103" t="s">
        <v>89</v>
      </c>
      <c r="D2018" s="103" t="s">
        <v>420</v>
      </c>
      <c r="E2018" s="103" t="s">
        <v>421</v>
      </c>
      <c r="F2018" s="103" t="s">
        <v>421</v>
      </c>
      <c r="G2018" s="103" t="s">
        <v>129</v>
      </c>
      <c r="H2018" s="103" t="s">
        <v>382</v>
      </c>
      <c r="I2018" s="103" t="s">
        <v>92</v>
      </c>
      <c r="J2018" s="215">
        <v>2036.09</v>
      </c>
      <c r="K2018" s="216" t="s">
        <v>88</v>
      </c>
    </row>
    <row r="2019" spans="1:11" x14ac:dyDescent="0.25">
      <c r="A2019" s="103" t="s">
        <v>827</v>
      </c>
      <c r="B2019" s="103" t="s">
        <v>88</v>
      </c>
      <c r="C2019" s="103" t="s">
        <v>89</v>
      </c>
      <c r="D2019" s="103" t="s">
        <v>420</v>
      </c>
      <c r="E2019" s="103" t="s">
        <v>421</v>
      </c>
      <c r="F2019" s="103" t="s">
        <v>421</v>
      </c>
      <c r="G2019" s="103" t="s">
        <v>446</v>
      </c>
      <c r="H2019" s="103" t="s">
        <v>447</v>
      </c>
      <c r="I2019" s="103" t="s">
        <v>92</v>
      </c>
      <c r="J2019" s="215">
        <v>98.07</v>
      </c>
      <c r="K2019" s="216" t="s">
        <v>88</v>
      </c>
    </row>
    <row r="2020" spans="1:11" x14ac:dyDescent="0.25">
      <c r="A2020" s="103" t="s">
        <v>830</v>
      </c>
      <c r="B2020" s="103" t="s">
        <v>88</v>
      </c>
      <c r="C2020" s="103" t="s">
        <v>89</v>
      </c>
      <c r="D2020" s="103" t="s">
        <v>420</v>
      </c>
      <c r="E2020" s="103" t="s">
        <v>421</v>
      </c>
      <c r="F2020" s="103" t="s">
        <v>421</v>
      </c>
      <c r="G2020" s="103" t="s">
        <v>446</v>
      </c>
      <c r="H2020" s="103" t="s">
        <v>447</v>
      </c>
      <c r="I2020" s="103" t="s">
        <v>92</v>
      </c>
      <c r="J2020" s="215">
        <v>406.97</v>
      </c>
      <c r="K2020" s="216" t="s">
        <v>88</v>
      </c>
    </row>
    <row r="2021" spans="1:11" x14ac:dyDescent="0.25">
      <c r="A2021" s="103" t="s">
        <v>828</v>
      </c>
      <c r="B2021" s="103" t="s">
        <v>88</v>
      </c>
      <c r="C2021" s="103" t="s">
        <v>89</v>
      </c>
      <c r="D2021" s="103" t="s">
        <v>420</v>
      </c>
      <c r="E2021" s="103" t="s">
        <v>421</v>
      </c>
      <c r="F2021" s="103" t="s">
        <v>421</v>
      </c>
      <c r="G2021" s="103" t="s">
        <v>446</v>
      </c>
      <c r="H2021" s="103" t="s">
        <v>447</v>
      </c>
      <c r="I2021" s="103" t="s">
        <v>92</v>
      </c>
      <c r="J2021" s="215">
        <v>1744.63</v>
      </c>
      <c r="K2021" s="216" t="s">
        <v>88</v>
      </c>
    </row>
    <row r="2022" spans="1:11" x14ac:dyDescent="0.25">
      <c r="A2022" s="103" t="s">
        <v>829</v>
      </c>
      <c r="B2022" s="103" t="s">
        <v>88</v>
      </c>
      <c r="C2022" s="103" t="s">
        <v>89</v>
      </c>
      <c r="D2022" s="103" t="s">
        <v>420</v>
      </c>
      <c r="E2022" s="103" t="s">
        <v>421</v>
      </c>
      <c r="F2022" s="103" t="s">
        <v>421</v>
      </c>
      <c r="G2022" s="103" t="s">
        <v>446</v>
      </c>
      <c r="H2022" s="103" t="s">
        <v>447</v>
      </c>
      <c r="I2022" s="103" t="s">
        <v>92</v>
      </c>
      <c r="J2022" s="215">
        <v>-123.69</v>
      </c>
      <c r="K2022" s="216" t="s">
        <v>88</v>
      </c>
    </row>
    <row r="2023" spans="1:11" x14ac:dyDescent="0.25">
      <c r="A2023" s="103" t="s">
        <v>825</v>
      </c>
      <c r="B2023" s="103" t="s">
        <v>88</v>
      </c>
      <c r="C2023" s="103" t="s">
        <v>89</v>
      </c>
      <c r="D2023" s="103" t="s">
        <v>420</v>
      </c>
      <c r="E2023" s="103" t="s">
        <v>421</v>
      </c>
      <c r="F2023" s="103" t="s">
        <v>421</v>
      </c>
      <c r="G2023" s="103" t="s">
        <v>446</v>
      </c>
      <c r="H2023" s="103" t="s">
        <v>447</v>
      </c>
      <c r="I2023" s="103" t="s">
        <v>92</v>
      </c>
      <c r="J2023" s="215">
        <v>-942.9</v>
      </c>
      <c r="K2023" s="216" t="s">
        <v>88</v>
      </c>
    </row>
    <row r="2024" spans="1:11" x14ac:dyDescent="0.25">
      <c r="A2024" s="103" t="s">
        <v>826</v>
      </c>
      <c r="B2024" s="103" t="s">
        <v>88</v>
      </c>
      <c r="C2024" s="103" t="s">
        <v>89</v>
      </c>
      <c r="D2024" s="103" t="s">
        <v>420</v>
      </c>
      <c r="E2024" s="103" t="s">
        <v>421</v>
      </c>
      <c r="F2024" s="103" t="s">
        <v>421</v>
      </c>
      <c r="G2024" s="103" t="s">
        <v>446</v>
      </c>
      <c r="H2024" s="103" t="s">
        <v>447</v>
      </c>
      <c r="I2024" s="103" t="s">
        <v>92</v>
      </c>
      <c r="J2024" s="215">
        <v>-1840.77</v>
      </c>
      <c r="K2024" s="216" t="s">
        <v>88</v>
      </c>
    </row>
    <row r="2025" spans="1:11" x14ac:dyDescent="0.25">
      <c r="A2025" s="103" t="s">
        <v>829</v>
      </c>
      <c r="B2025" s="103" t="s">
        <v>88</v>
      </c>
      <c r="C2025" s="103" t="s">
        <v>89</v>
      </c>
      <c r="D2025" s="103" t="s">
        <v>420</v>
      </c>
      <c r="E2025" s="103" t="s">
        <v>421</v>
      </c>
      <c r="F2025" s="103" t="s">
        <v>421</v>
      </c>
      <c r="G2025" s="103" t="s">
        <v>187</v>
      </c>
      <c r="H2025" s="103" t="s">
        <v>384</v>
      </c>
      <c r="I2025" s="103" t="s">
        <v>92</v>
      </c>
      <c r="J2025" s="215">
        <v>-342.81</v>
      </c>
      <c r="K2025" s="216" t="s">
        <v>88</v>
      </c>
    </row>
    <row r="2026" spans="1:11" x14ac:dyDescent="0.25">
      <c r="A2026" s="103" t="s">
        <v>825</v>
      </c>
      <c r="B2026" s="103" t="s">
        <v>88</v>
      </c>
      <c r="C2026" s="103" t="s">
        <v>89</v>
      </c>
      <c r="D2026" s="103" t="s">
        <v>420</v>
      </c>
      <c r="E2026" s="103" t="s">
        <v>421</v>
      </c>
      <c r="F2026" s="103" t="s">
        <v>421</v>
      </c>
      <c r="G2026" s="103" t="s">
        <v>187</v>
      </c>
      <c r="H2026" s="103" t="s">
        <v>384</v>
      </c>
      <c r="I2026" s="103" t="s">
        <v>92</v>
      </c>
      <c r="J2026" s="215">
        <v>342.81</v>
      </c>
      <c r="K2026" s="216" t="s">
        <v>88</v>
      </c>
    </row>
    <row r="2027" spans="1:11" x14ac:dyDescent="0.25">
      <c r="A2027" s="103" t="s">
        <v>829</v>
      </c>
      <c r="B2027" s="103" t="s">
        <v>88</v>
      </c>
      <c r="C2027" s="103" t="s">
        <v>89</v>
      </c>
      <c r="D2027" s="103" t="s">
        <v>420</v>
      </c>
      <c r="E2027" s="103" t="s">
        <v>421</v>
      </c>
      <c r="F2027" s="103" t="s">
        <v>421</v>
      </c>
      <c r="G2027" s="103" t="s">
        <v>186</v>
      </c>
      <c r="H2027" s="103" t="s">
        <v>385</v>
      </c>
      <c r="I2027" s="103" t="s">
        <v>92</v>
      </c>
      <c r="J2027" s="215">
        <v>-1098.27</v>
      </c>
      <c r="K2027" s="216" t="s">
        <v>88</v>
      </c>
    </row>
    <row r="2028" spans="1:11" x14ac:dyDescent="0.25">
      <c r="A2028" s="103" t="s">
        <v>825</v>
      </c>
      <c r="B2028" s="103" t="s">
        <v>88</v>
      </c>
      <c r="C2028" s="103" t="s">
        <v>89</v>
      </c>
      <c r="D2028" s="103" t="s">
        <v>420</v>
      </c>
      <c r="E2028" s="103" t="s">
        <v>421</v>
      </c>
      <c r="F2028" s="103" t="s">
        <v>421</v>
      </c>
      <c r="G2028" s="103" t="s">
        <v>186</v>
      </c>
      <c r="H2028" s="103" t="s">
        <v>385</v>
      </c>
      <c r="I2028" s="103" t="s">
        <v>92</v>
      </c>
      <c r="J2028" s="215">
        <v>1098.27</v>
      </c>
      <c r="K2028" s="216" t="s">
        <v>88</v>
      </c>
    </row>
    <row r="2029" spans="1:11" x14ac:dyDescent="0.25">
      <c r="A2029" s="103" t="s">
        <v>827</v>
      </c>
      <c r="B2029" s="103" t="s">
        <v>88</v>
      </c>
      <c r="C2029" s="103" t="s">
        <v>89</v>
      </c>
      <c r="D2029" s="103" t="s">
        <v>420</v>
      </c>
      <c r="E2029" s="103" t="s">
        <v>421</v>
      </c>
      <c r="F2029" s="103" t="s">
        <v>421</v>
      </c>
      <c r="G2029" s="103" t="s">
        <v>751</v>
      </c>
      <c r="H2029" s="103" t="s">
        <v>812</v>
      </c>
      <c r="I2029" s="103" t="s">
        <v>92</v>
      </c>
      <c r="J2029" s="215">
        <v>-44.28</v>
      </c>
      <c r="K2029" s="216" t="s">
        <v>88</v>
      </c>
    </row>
    <row r="2030" spans="1:11" x14ac:dyDescent="0.25">
      <c r="A2030" s="103" t="s">
        <v>830</v>
      </c>
      <c r="B2030" s="103" t="s">
        <v>88</v>
      </c>
      <c r="C2030" s="103" t="s">
        <v>89</v>
      </c>
      <c r="D2030" s="103" t="s">
        <v>420</v>
      </c>
      <c r="E2030" s="103" t="s">
        <v>421</v>
      </c>
      <c r="F2030" s="103" t="s">
        <v>421</v>
      </c>
      <c r="G2030" s="103" t="s">
        <v>751</v>
      </c>
      <c r="H2030" s="103" t="s">
        <v>812</v>
      </c>
      <c r="I2030" s="103" t="s">
        <v>92</v>
      </c>
      <c r="J2030" s="215">
        <v>36.020000000000003</v>
      </c>
      <c r="K2030" s="216" t="s">
        <v>88</v>
      </c>
    </row>
    <row r="2031" spans="1:11" x14ac:dyDescent="0.25">
      <c r="A2031" s="103" t="s">
        <v>828</v>
      </c>
      <c r="B2031" s="103" t="s">
        <v>88</v>
      </c>
      <c r="C2031" s="103" t="s">
        <v>89</v>
      </c>
      <c r="D2031" s="103" t="s">
        <v>420</v>
      </c>
      <c r="E2031" s="103" t="s">
        <v>421</v>
      </c>
      <c r="F2031" s="103" t="s">
        <v>421</v>
      </c>
      <c r="G2031" s="103" t="s">
        <v>751</v>
      </c>
      <c r="H2031" s="103" t="s">
        <v>812</v>
      </c>
      <c r="I2031" s="103" t="s">
        <v>92</v>
      </c>
      <c r="J2031" s="215">
        <v>44.28</v>
      </c>
      <c r="K2031" s="216" t="s">
        <v>88</v>
      </c>
    </row>
    <row r="2032" spans="1:11" x14ac:dyDescent="0.25">
      <c r="A2032" s="103" t="s">
        <v>829</v>
      </c>
      <c r="B2032" s="103" t="s">
        <v>88</v>
      </c>
      <c r="C2032" s="103" t="s">
        <v>89</v>
      </c>
      <c r="D2032" s="103" t="s">
        <v>420</v>
      </c>
      <c r="E2032" s="103" t="s">
        <v>421</v>
      </c>
      <c r="F2032" s="103" t="s">
        <v>421</v>
      </c>
      <c r="G2032" s="103" t="s">
        <v>751</v>
      </c>
      <c r="H2032" s="103" t="s">
        <v>812</v>
      </c>
      <c r="I2032" s="103" t="s">
        <v>92</v>
      </c>
      <c r="J2032" s="215">
        <v>-12.3</v>
      </c>
      <c r="K2032" s="216" t="s">
        <v>88</v>
      </c>
    </row>
    <row r="2033" spans="1:11" x14ac:dyDescent="0.25">
      <c r="A2033" s="103" t="s">
        <v>825</v>
      </c>
      <c r="B2033" s="103" t="s">
        <v>88</v>
      </c>
      <c r="C2033" s="103" t="s">
        <v>89</v>
      </c>
      <c r="D2033" s="103" t="s">
        <v>420</v>
      </c>
      <c r="E2033" s="103" t="s">
        <v>421</v>
      </c>
      <c r="F2033" s="103" t="s">
        <v>421</v>
      </c>
      <c r="G2033" s="103" t="s">
        <v>751</v>
      </c>
      <c r="H2033" s="103" t="s">
        <v>812</v>
      </c>
      <c r="I2033" s="103" t="s">
        <v>92</v>
      </c>
      <c r="J2033" s="215">
        <v>12.3</v>
      </c>
      <c r="K2033" s="216" t="s">
        <v>88</v>
      </c>
    </row>
    <row r="2034" spans="1:11" x14ac:dyDescent="0.25">
      <c r="A2034" s="103" t="s">
        <v>827</v>
      </c>
      <c r="B2034" s="103" t="s">
        <v>88</v>
      </c>
      <c r="C2034" s="103" t="s">
        <v>89</v>
      </c>
      <c r="D2034" s="103" t="s">
        <v>420</v>
      </c>
      <c r="E2034" s="103" t="s">
        <v>421</v>
      </c>
      <c r="F2034" s="103" t="s">
        <v>421</v>
      </c>
      <c r="G2034" s="103" t="s">
        <v>128</v>
      </c>
      <c r="H2034" s="103" t="s">
        <v>386</v>
      </c>
      <c r="I2034" s="103" t="s">
        <v>92</v>
      </c>
      <c r="J2034" s="215">
        <v>487.72</v>
      </c>
      <c r="K2034" s="216" t="s">
        <v>88</v>
      </c>
    </row>
    <row r="2035" spans="1:11" x14ac:dyDescent="0.25">
      <c r="A2035" s="103" t="s">
        <v>830</v>
      </c>
      <c r="B2035" s="103" t="s">
        <v>88</v>
      </c>
      <c r="C2035" s="103" t="s">
        <v>89</v>
      </c>
      <c r="D2035" s="103" t="s">
        <v>420</v>
      </c>
      <c r="E2035" s="103" t="s">
        <v>421</v>
      </c>
      <c r="F2035" s="103" t="s">
        <v>421</v>
      </c>
      <c r="G2035" s="103" t="s">
        <v>128</v>
      </c>
      <c r="H2035" s="103" t="s">
        <v>386</v>
      </c>
      <c r="I2035" s="103" t="s">
        <v>92</v>
      </c>
      <c r="J2035" s="215">
        <v>1320.32</v>
      </c>
      <c r="K2035" s="216" t="s">
        <v>88</v>
      </c>
    </row>
    <row r="2036" spans="1:11" x14ac:dyDescent="0.25">
      <c r="A2036" s="103" t="s">
        <v>828</v>
      </c>
      <c r="B2036" s="103" t="s">
        <v>88</v>
      </c>
      <c r="C2036" s="103" t="s">
        <v>89</v>
      </c>
      <c r="D2036" s="103" t="s">
        <v>420</v>
      </c>
      <c r="E2036" s="103" t="s">
        <v>421</v>
      </c>
      <c r="F2036" s="103" t="s">
        <v>421</v>
      </c>
      <c r="G2036" s="103" t="s">
        <v>128</v>
      </c>
      <c r="H2036" s="103" t="s">
        <v>386</v>
      </c>
      <c r="I2036" s="103" t="s">
        <v>92</v>
      </c>
      <c r="J2036" s="215">
        <v>1218.05</v>
      </c>
      <c r="K2036" s="216" t="s">
        <v>88</v>
      </c>
    </row>
    <row r="2037" spans="1:11" x14ac:dyDescent="0.25">
      <c r="A2037" s="103" t="s">
        <v>829</v>
      </c>
      <c r="B2037" s="103" t="s">
        <v>88</v>
      </c>
      <c r="C2037" s="103" t="s">
        <v>89</v>
      </c>
      <c r="D2037" s="103" t="s">
        <v>420</v>
      </c>
      <c r="E2037" s="103" t="s">
        <v>421</v>
      </c>
      <c r="F2037" s="103" t="s">
        <v>421</v>
      </c>
      <c r="G2037" s="103" t="s">
        <v>128</v>
      </c>
      <c r="H2037" s="103" t="s">
        <v>386</v>
      </c>
      <c r="I2037" s="103" t="s">
        <v>92</v>
      </c>
      <c r="J2037" s="215">
        <v>-379.32</v>
      </c>
      <c r="K2037" s="216" t="s">
        <v>88</v>
      </c>
    </row>
    <row r="2038" spans="1:11" x14ac:dyDescent="0.25">
      <c r="A2038" s="103" t="s">
        <v>825</v>
      </c>
      <c r="B2038" s="103" t="s">
        <v>88</v>
      </c>
      <c r="C2038" s="103" t="s">
        <v>89</v>
      </c>
      <c r="D2038" s="103" t="s">
        <v>420</v>
      </c>
      <c r="E2038" s="103" t="s">
        <v>421</v>
      </c>
      <c r="F2038" s="103" t="s">
        <v>421</v>
      </c>
      <c r="G2038" s="103" t="s">
        <v>128</v>
      </c>
      <c r="H2038" s="103" t="s">
        <v>386</v>
      </c>
      <c r="I2038" s="103" t="s">
        <v>92</v>
      </c>
      <c r="J2038" s="215">
        <v>-2525.48</v>
      </c>
      <c r="K2038" s="216" t="s">
        <v>88</v>
      </c>
    </row>
    <row r="2039" spans="1:11" x14ac:dyDescent="0.25">
      <c r="A2039" s="103" t="s">
        <v>826</v>
      </c>
      <c r="B2039" s="103" t="s">
        <v>88</v>
      </c>
      <c r="C2039" s="103" t="s">
        <v>89</v>
      </c>
      <c r="D2039" s="103" t="s">
        <v>420</v>
      </c>
      <c r="E2039" s="103" t="s">
        <v>421</v>
      </c>
      <c r="F2039" s="103" t="s">
        <v>421</v>
      </c>
      <c r="G2039" s="103" t="s">
        <v>128</v>
      </c>
      <c r="H2039" s="103" t="s">
        <v>386</v>
      </c>
      <c r="I2039" s="103" t="s">
        <v>92</v>
      </c>
      <c r="J2039" s="215">
        <v>260.14999999999998</v>
      </c>
      <c r="K2039" s="216" t="s">
        <v>88</v>
      </c>
    </row>
    <row r="2040" spans="1:11" x14ac:dyDescent="0.25">
      <c r="A2040" s="103" t="s">
        <v>830</v>
      </c>
      <c r="B2040" s="103" t="s">
        <v>88</v>
      </c>
      <c r="C2040" s="103" t="s">
        <v>89</v>
      </c>
      <c r="D2040" s="103" t="s">
        <v>420</v>
      </c>
      <c r="E2040" s="103" t="s">
        <v>421</v>
      </c>
      <c r="F2040" s="103" t="s">
        <v>421</v>
      </c>
      <c r="G2040" s="103" t="s">
        <v>185</v>
      </c>
      <c r="H2040" s="103" t="s">
        <v>387</v>
      </c>
      <c r="I2040" s="103" t="s">
        <v>92</v>
      </c>
      <c r="J2040" s="215">
        <v>-58.26</v>
      </c>
      <c r="K2040" s="216" t="s">
        <v>88</v>
      </c>
    </row>
    <row r="2041" spans="1:11" x14ac:dyDescent="0.25">
      <c r="A2041" s="103" t="s">
        <v>829</v>
      </c>
      <c r="B2041" s="103" t="s">
        <v>88</v>
      </c>
      <c r="C2041" s="103" t="s">
        <v>89</v>
      </c>
      <c r="D2041" s="103" t="s">
        <v>420</v>
      </c>
      <c r="E2041" s="103" t="s">
        <v>421</v>
      </c>
      <c r="F2041" s="103" t="s">
        <v>421</v>
      </c>
      <c r="G2041" s="103" t="s">
        <v>185</v>
      </c>
      <c r="H2041" s="103" t="s">
        <v>387</v>
      </c>
      <c r="I2041" s="103" t="s">
        <v>92</v>
      </c>
      <c r="J2041" s="215">
        <v>-834.37</v>
      </c>
      <c r="K2041" s="216" t="s">
        <v>88</v>
      </c>
    </row>
    <row r="2042" spans="1:11" x14ac:dyDescent="0.25">
      <c r="A2042" s="103" t="s">
        <v>825</v>
      </c>
      <c r="B2042" s="103" t="s">
        <v>88</v>
      </c>
      <c r="C2042" s="103" t="s">
        <v>89</v>
      </c>
      <c r="D2042" s="103" t="s">
        <v>420</v>
      </c>
      <c r="E2042" s="103" t="s">
        <v>421</v>
      </c>
      <c r="F2042" s="103" t="s">
        <v>421</v>
      </c>
      <c r="G2042" s="103" t="s">
        <v>185</v>
      </c>
      <c r="H2042" s="103" t="s">
        <v>387</v>
      </c>
      <c r="I2042" s="103" t="s">
        <v>92</v>
      </c>
      <c r="J2042" s="215">
        <v>892.63</v>
      </c>
      <c r="K2042" s="216" t="s">
        <v>88</v>
      </c>
    </row>
    <row r="2043" spans="1:11" x14ac:dyDescent="0.25">
      <c r="A2043" s="103" t="s">
        <v>827</v>
      </c>
      <c r="B2043" s="103" t="s">
        <v>88</v>
      </c>
      <c r="C2043" s="103" t="s">
        <v>89</v>
      </c>
      <c r="D2043" s="103" t="s">
        <v>420</v>
      </c>
      <c r="E2043" s="103" t="s">
        <v>421</v>
      </c>
      <c r="F2043" s="103" t="s">
        <v>421</v>
      </c>
      <c r="G2043" s="103" t="s">
        <v>618</v>
      </c>
      <c r="H2043" s="103" t="s">
        <v>824</v>
      </c>
      <c r="I2043" s="103" t="s">
        <v>92</v>
      </c>
      <c r="J2043" s="215">
        <v>858.28</v>
      </c>
      <c r="K2043" s="216" t="s">
        <v>88</v>
      </c>
    </row>
    <row r="2044" spans="1:11" x14ac:dyDescent="0.25">
      <c r="A2044" s="103" t="s">
        <v>830</v>
      </c>
      <c r="B2044" s="103" t="s">
        <v>88</v>
      </c>
      <c r="C2044" s="103" t="s">
        <v>89</v>
      </c>
      <c r="D2044" s="103" t="s">
        <v>420</v>
      </c>
      <c r="E2044" s="103" t="s">
        <v>421</v>
      </c>
      <c r="F2044" s="103" t="s">
        <v>421</v>
      </c>
      <c r="G2044" s="103" t="s">
        <v>618</v>
      </c>
      <c r="H2044" s="103" t="s">
        <v>824</v>
      </c>
      <c r="I2044" s="103" t="s">
        <v>92</v>
      </c>
      <c r="J2044" s="215">
        <v>7722.5</v>
      </c>
      <c r="K2044" s="216" t="s">
        <v>88</v>
      </c>
    </row>
    <row r="2045" spans="1:11" x14ac:dyDescent="0.25">
      <c r="A2045" s="103" t="s">
        <v>828</v>
      </c>
      <c r="B2045" s="103" t="s">
        <v>88</v>
      </c>
      <c r="C2045" s="103" t="s">
        <v>89</v>
      </c>
      <c r="D2045" s="103" t="s">
        <v>420</v>
      </c>
      <c r="E2045" s="103" t="s">
        <v>421</v>
      </c>
      <c r="F2045" s="103" t="s">
        <v>421</v>
      </c>
      <c r="G2045" s="103" t="s">
        <v>618</v>
      </c>
      <c r="H2045" s="103" t="s">
        <v>824</v>
      </c>
      <c r="I2045" s="103" t="s">
        <v>92</v>
      </c>
      <c r="J2045" s="215">
        <v>6923.49</v>
      </c>
      <c r="K2045" s="216" t="s">
        <v>88</v>
      </c>
    </row>
    <row r="2046" spans="1:11" x14ac:dyDescent="0.25">
      <c r="A2046" s="103" t="s">
        <v>829</v>
      </c>
      <c r="B2046" s="103" t="s">
        <v>88</v>
      </c>
      <c r="C2046" s="103" t="s">
        <v>89</v>
      </c>
      <c r="D2046" s="103" t="s">
        <v>420</v>
      </c>
      <c r="E2046" s="103" t="s">
        <v>421</v>
      </c>
      <c r="F2046" s="103" t="s">
        <v>421</v>
      </c>
      <c r="G2046" s="103" t="s">
        <v>618</v>
      </c>
      <c r="H2046" s="103" t="s">
        <v>824</v>
      </c>
      <c r="I2046" s="103" t="s">
        <v>92</v>
      </c>
      <c r="J2046" s="215">
        <v>-1087.4100000000001</v>
      </c>
      <c r="K2046" s="216" t="s">
        <v>88</v>
      </c>
    </row>
    <row r="2047" spans="1:11" x14ac:dyDescent="0.25">
      <c r="A2047" s="103" t="s">
        <v>825</v>
      </c>
      <c r="B2047" s="103" t="s">
        <v>88</v>
      </c>
      <c r="C2047" s="103" t="s">
        <v>89</v>
      </c>
      <c r="D2047" s="103" t="s">
        <v>420</v>
      </c>
      <c r="E2047" s="103" t="s">
        <v>421</v>
      </c>
      <c r="F2047" s="103" t="s">
        <v>421</v>
      </c>
      <c r="G2047" s="103" t="s">
        <v>618</v>
      </c>
      <c r="H2047" s="103" t="s">
        <v>824</v>
      </c>
      <c r="I2047" s="103" t="s">
        <v>92</v>
      </c>
      <c r="J2047" s="215">
        <v>-13008.23</v>
      </c>
      <c r="K2047" s="216" t="s">
        <v>88</v>
      </c>
    </row>
    <row r="2048" spans="1:11" x14ac:dyDescent="0.25">
      <c r="A2048" s="103" t="s">
        <v>826</v>
      </c>
      <c r="B2048" s="103" t="s">
        <v>88</v>
      </c>
      <c r="C2048" s="103" t="s">
        <v>89</v>
      </c>
      <c r="D2048" s="103" t="s">
        <v>420</v>
      </c>
      <c r="E2048" s="103" t="s">
        <v>421</v>
      </c>
      <c r="F2048" s="103" t="s">
        <v>421</v>
      </c>
      <c r="G2048" s="103" t="s">
        <v>618</v>
      </c>
      <c r="H2048" s="103" t="s">
        <v>824</v>
      </c>
      <c r="I2048" s="103" t="s">
        <v>92</v>
      </c>
      <c r="J2048" s="215">
        <v>7711.64</v>
      </c>
      <c r="K2048" s="216" t="s">
        <v>88</v>
      </c>
    </row>
    <row r="2049" spans="1:11" x14ac:dyDescent="0.25">
      <c r="A2049" s="103" t="s">
        <v>827</v>
      </c>
      <c r="B2049" s="103" t="s">
        <v>88</v>
      </c>
      <c r="C2049" s="103" t="s">
        <v>89</v>
      </c>
      <c r="D2049" s="103" t="s">
        <v>420</v>
      </c>
      <c r="E2049" s="103" t="s">
        <v>421</v>
      </c>
      <c r="F2049" s="103" t="s">
        <v>421</v>
      </c>
      <c r="G2049" s="103" t="s">
        <v>619</v>
      </c>
      <c r="H2049" s="103" t="s">
        <v>620</v>
      </c>
      <c r="I2049" s="103" t="s">
        <v>92</v>
      </c>
      <c r="J2049" s="215">
        <v>1202.2</v>
      </c>
      <c r="K2049" s="216" t="s">
        <v>88</v>
      </c>
    </row>
    <row r="2050" spans="1:11" x14ac:dyDescent="0.25">
      <c r="A2050" s="103" t="s">
        <v>830</v>
      </c>
      <c r="B2050" s="103" t="s">
        <v>88</v>
      </c>
      <c r="C2050" s="103" t="s">
        <v>89</v>
      </c>
      <c r="D2050" s="103" t="s">
        <v>420</v>
      </c>
      <c r="E2050" s="103" t="s">
        <v>421</v>
      </c>
      <c r="F2050" s="103" t="s">
        <v>421</v>
      </c>
      <c r="G2050" s="103" t="s">
        <v>619</v>
      </c>
      <c r="H2050" s="103" t="s">
        <v>620</v>
      </c>
      <c r="I2050" s="103" t="s">
        <v>92</v>
      </c>
      <c r="J2050" s="215">
        <v>6540.17</v>
      </c>
      <c r="K2050" s="216" t="s">
        <v>88</v>
      </c>
    </row>
    <row r="2051" spans="1:11" x14ac:dyDescent="0.25">
      <c r="A2051" s="103" t="s">
        <v>828</v>
      </c>
      <c r="B2051" s="103" t="s">
        <v>88</v>
      </c>
      <c r="C2051" s="103" t="s">
        <v>89</v>
      </c>
      <c r="D2051" s="103" t="s">
        <v>420</v>
      </c>
      <c r="E2051" s="103" t="s">
        <v>421</v>
      </c>
      <c r="F2051" s="103" t="s">
        <v>421</v>
      </c>
      <c r="G2051" s="103" t="s">
        <v>619</v>
      </c>
      <c r="H2051" s="103" t="s">
        <v>620</v>
      </c>
      <c r="I2051" s="103" t="s">
        <v>92</v>
      </c>
      <c r="J2051" s="215">
        <v>3418.89</v>
      </c>
      <c r="K2051" s="216" t="s">
        <v>88</v>
      </c>
    </row>
    <row r="2052" spans="1:11" x14ac:dyDescent="0.25">
      <c r="A2052" s="103" t="s">
        <v>829</v>
      </c>
      <c r="B2052" s="103" t="s">
        <v>88</v>
      </c>
      <c r="C2052" s="103" t="s">
        <v>89</v>
      </c>
      <c r="D2052" s="103" t="s">
        <v>420</v>
      </c>
      <c r="E2052" s="103" t="s">
        <v>421</v>
      </c>
      <c r="F2052" s="103" t="s">
        <v>421</v>
      </c>
      <c r="G2052" s="103" t="s">
        <v>619</v>
      </c>
      <c r="H2052" s="103" t="s">
        <v>620</v>
      </c>
      <c r="I2052" s="103" t="s">
        <v>92</v>
      </c>
      <c r="J2052" s="215">
        <v>-1922.06</v>
      </c>
      <c r="K2052" s="216" t="s">
        <v>88</v>
      </c>
    </row>
    <row r="2053" spans="1:11" x14ac:dyDescent="0.25">
      <c r="A2053" s="103" t="s">
        <v>825</v>
      </c>
      <c r="B2053" s="103" t="s">
        <v>88</v>
      </c>
      <c r="C2053" s="103" t="s">
        <v>89</v>
      </c>
      <c r="D2053" s="103" t="s">
        <v>420</v>
      </c>
      <c r="E2053" s="103" t="s">
        <v>421</v>
      </c>
      <c r="F2053" s="103" t="s">
        <v>421</v>
      </c>
      <c r="G2053" s="103" t="s">
        <v>619</v>
      </c>
      <c r="H2053" s="103" t="s">
        <v>620</v>
      </c>
      <c r="I2053" s="103" t="s">
        <v>92</v>
      </c>
      <c r="J2053" s="215">
        <v>-9163.9599999999991</v>
      </c>
      <c r="K2053" s="216" t="s">
        <v>88</v>
      </c>
    </row>
    <row r="2054" spans="1:11" x14ac:dyDescent="0.25">
      <c r="A2054" s="103" t="s">
        <v>826</v>
      </c>
      <c r="B2054" s="103" t="s">
        <v>88</v>
      </c>
      <c r="C2054" s="103" t="s">
        <v>89</v>
      </c>
      <c r="D2054" s="103" t="s">
        <v>420</v>
      </c>
      <c r="E2054" s="103" t="s">
        <v>421</v>
      </c>
      <c r="F2054" s="103" t="s">
        <v>421</v>
      </c>
      <c r="G2054" s="103" t="s">
        <v>619</v>
      </c>
      <c r="H2054" s="103" t="s">
        <v>620</v>
      </c>
      <c r="I2054" s="103" t="s">
        <v>92</v>
      </c>
      <c r="J2054" s="215">
        <v>3697.23</v>
      </c>
      <c r="K2054" s="216" t="s">
        <v>88</v>
      </c>
    </row>
    <row r="2055" spans="1:11" x14ac:dyDescent="0.25">
      <c r="A2055" s="103" t="s">
        <v>827</v>
      </c>
      <c r="B2055" s="103" t="s">
        <v>88</v>
      </c>
      <c r="C2055" s="103" t="s">
        <v>89</v>
      </c>
      <c r="D2055" s="103" t="s">
        <v>420</v>
      </c>
      <c r="E2055" s="103" t="s">
        <v>421</v>
      </c>
      <c r="F2055" s="103" t="s">
        <v>421</v>
      </c>
      <c r="G2055" s="103" t="s">
        <v>736</v>
      </c>
      <c r="H2055" s="103" t="s">
        <v>737</v>
      </c>
      <c r="I2055" s="103" t="s">
        <v>92</v>
      </c>
      <c r="J2055" s="215">
        <v>3803.37</v>
      </c>
      <c r="K2055" s="216" t="s">
        <v>88</v>
      </c>
    </row>
    <row r="2056" spans="1:11" x14ac:dyDescent="0.25">
      <c r="A2056" s="103" t="s">
        <v>827</v>
      </c>
      <c r="B2056" s="103" t="s">
        <v>88</v>
      </c>
      <c r="C2056" s="103" t="s">
        <v>89</v>
      </c>
      <c r="D2056" s="103" t="s">
        <v>420</v>
      </c>
      <c r="E2056" s="111"/>
      <c r="F2056" s="103" t="s">
        <v>421</v>
      </c>
      <c r="G2056" s="103" t="s">
        <v>736</v>
      </c>
      <c r="H2056" s="103" t="s">
        <v>737</v>
      </c>
      <c r="I2056" s="103" t="s">
        <v>92</v>
      </c>
      <c r="J2056" s="215">
        <v>-243.78</v>
      </c>
      <c r="K2056" s="216" t="s">
        <v>88</v>
      </c>
    </row>
    <row r="2057" spans="1:11" x14ac:dyDescent="0.25">
      <c r="A2057" s="103" t="s">
        <v>830</v>
      </c>
      <c r="B2057" s="103" t="s">
        <v>88</v>
      </c>
      <c r="C2057" s="103" t="s">
        <v>89</v>
      </c>
      <c r="D2057" s="103" t="s">
        <v>420</v>
      </c>
      <c r="E2057" s="103" t="s">
        <v>421</v>
      </c>
      <c r="F2057" s="103" t="s">
        <v>421</v>
      </c>
      <c r="G2057" s="103" t="s">
        <v>736</v>
      </c>
      <c r="H2057" s="103" t="s">
        <v>737</v>
      </c>
      <c r="I2057" s="103" t="s">
        <v>92</v>
      </c>
      <c r="J2057" s="215">
        <v>5445.49</v>
      </c>
      <c r="K2057" s="216" t="s">
        <v>88</v>
      </c>
    </row>
    <row r="2058" spans="1:11" x14ac:dyDescent="0.25">
      <c r="A2058" s="103" t="s">
        <v>830</v>
      </c>
      <c r="B2058" s="103" t="s">
        <v>88</v>
      </c>
      <c r="C2058" s="103" t="s">
        <v>89</v>
      </c>
      <c r="D2058" s="103" t="s">
        <v>420</v>
      </c>
      <c r="E2058" s="111"/>
      <c r="F2058" s="103" t="s">
        <v>421</v>
      </c>
      <c r="G2058" s="103" t="s">
        <v>736</v>
      </c>
      <c r="H2058" s="103" t="s">
        <v>737</v>
      </c>
      <c r="I2058" s="103" t="s">
        <v>92</v>
      </c>
      <c r="J2058" s="215">
        <v>-408.46</v>
      </c>
      <c r="K2058" s="216" t="s">
        <v>88</v>
      </c>
    </row>
    <row r="2059" spans="1:11" x14ac:dyDescent="0.25">
      <c r="A2059" s="103" t="s">
        <v>828</v>
      </c>
      <c r="B2059" s="103" t="s">
        <v>88</v>
      </c>
      <c r="C2059" s="103" t="s">
        <v>89</v>
      </c>
      <c r="D2059" s="103" t="s">
        <v>420</v>
      </c>
      <c r="E2059" s="103" t="s">
        <v>421</v>
      </c>
      <c r="F2059" s="103" t="s">
        <v>421</v>
      </c>
      <c r="G2059" s="103" t="s">
        <v>736</v>
      </c>
      <c r="H2059" s="103" t="s">
        <v>737</v>
      </c>
      <c r="I2059" s="103" t="s">
        <v>92</v>
      </c>
      <c r="J2059" s="215">
        <v>1877.63</v>
      </c>
      <c r="K2059" s="216" t="s">
        <v>88</v>
      </c>
    </row>
    <row r="2060" spans="1:11" x14ac:dyDescent="0.25">
      <c r="A2060" s="103" t="s">
        <v>828</v>
      </c>
      <c r="B2060" s="103" t="s">
        <v>88</v>
      </c>
      <c r="C2060" s="103" t="s">
        <v>89</v>
      </c>
      <c r="D2060" s="103" t="s">
        <v>420</v>
      </c>
      <c r="E2060" s="111"/>
      <c r="F2060" s="103" t="s">
        <v>421</v>
      </c>
      <c r="G2060" s="103" t="s">
        <v>736</v>
      </c>
      <c r="H2060" s="103" t="s">
        <v>737</v>
      </c>
      <c r="I2060" s="103" t="s">
        <v>92</v>
      </c>
      <c r="J2060" s="215">
        <v>-199.45</v>
      </c>
      <c r="K2060" s="216" t="s">
        <v>88</v>
      </c>
    </row>
    <row r="2061" spans="1:11" x14ac:dyDescent="0.25">
      <c r="A2061" s="103" t="s">
        <v>829</v>
      </c>
      <c r="B2061" s="103" t="s">
        <v>88</v>
      </c>
      <c r="C2061" s="103" t="s">
        <v>89</v>
      </c>
      <c r="D2061" s="103" t="s">
        <v>420</v>
      </c>
      <c r="E2061" s="103" t="s">
        <v>421</v>
      </c>
      <c r="F2061" s="103" t="s">
        <v>421</v>
      </c>
      <c r="G2061" s="103" t="s">
        <v>736</v>
      </c>
      <c r="H2061" s="103" t="s">
        <v>737</v>
      </c>
      <c r="I2061" s="103" t="s">
        <v>92</v>
      </c>
      <c r="J2061" s="215">
        <v>-3371.09</v>
      </c>
      <c r="K2061" s="216" t="s">
        <v>88</v>
      </c>
    </row>
    <row r="2062" spans="1:11" x14ac:dyDescent="0.25">
      <c r="A2062" s="103" t="s">
        <v>825</v>
      </c>
      <c r="B2062" s="103" t="s">
        <v>88</v>
      </c>
      <c r="C2062" s="103" t="s">
        <v>89</v>
      </c>
      <c r="D2062" s="103" t="s">
        <v>420</v>
      </c>
      <c r="E2062" s="103" t="s">
        <v>421</v>
      </c>
      <c r="F2062" s="103" t="s">
        <v>421</v>
      </c>
      <c r="G2062" s="103" t="s">
        <v>736</v>
      </c>
      <c r="H2062" s="103" t="s">
        <v>737</v>
      </c>
      <c r="I2062" s="103" t="s">
        <v>92</v>
      </c>
      <c r="J2062" s="215">
        <v>-4110.6000000000004</v>
      </c>
      <c r="K2062" s="216" t="s">
        <v>88</v>
      </c>
    </row>
    <row r="2063" spans="1:11" x14ac:dyDescent="0.25">
      <c r="A2063" s="103" t="s">
        <v>826</v>
      </c>
      <c r="B2063" s="103" t="s">
        <v>88</v>
      </c>
      <c r="C2063" s="103" t="s">
        <v>89</v>
      </c>
      <c r="D2063" s="103" t="s">
        <v>420</v>
      </c>
      <c r="E2063" s="103" t="s">
        <v>421</v>
      </c>
      <c r="F2063" s="103" t="s">
        <v>421</v>
      </c>
      <c r="G2063" s="103" t="s">
        <v>736</v>
      </c>
      <c r="H2063" s="103" t="s">
        <v>737</v>
      </c>
      <c r="I2063" s="103" t="s">
        <v>92</v>
      </c>
      <c r="J2063" s="215">
        <v>574.24</v>
      </c>
      <c r="K2063" s="216" t="s">
        <v>88</v>
      </c>
    </row>
    <row r="2064" spans="1:11" x14ac:dyDescent="0.25">
      <c r="A2064" s="103" t="s">
        <v>826</v>
      </c>
      <c r="B2064" s="103" t="s">
        <v>88</v>
      </c>
      <c r="C2064" s="103" t="s">
        <v>89</v>
      </c>
      <c r="D2064" s="103" t="s">
        <v>420</v>
      </c>
      <c r="E2064" s="111"/>
      <c r="F2064" s="103" t="s">
        <v>421</v>
      </c>
      <c r="G2064" s="103" t="s">
        <v>736</v>
      </c>
      <c r="H2064" s="103" t="s">
        <v>737</v>
      </c>
      <c r="I2064" s="103" t="s">
        <v>92</v>
      </c>
      <c r="J2064" s="215">
        <v>443.23</v>
      </c>
      <c r="K2064" s="216" t="s">
        <v>88</v>
      </c>
    </row>
    <row r="2065" spans="1:11" x14ac:dyDescent="0.25">
      <c r="A2065" s="103" t="s">
        <v>827</v>
      </c>
      <c r="B2065" s="103" t="s">
        <v>88</v>
      </c>
      <c r="C2065" s="103" t="s">
        <v>89</v>
      </c>
      <c r="D2065" s="103" t="s">
        <v>420</v>
      </c>
      <c r="E2065" s="103" t="s">
        <v>421</v>
      </c>
      <c r="F2065" s="103" t="s">
        <v>421</v>
      </c>
      <c r="G2065" s="103" t="s">
        <v>184</v>
      </c>
      <c r="H2065" s="103" t="s">
        <v>388</v>
      </c>
      <c r="I2065" s="103" t="s">
        <v>92</v>
      </c>
      <c r="J2065" s="215">
        <v>-48.55</v>
      </c>
      <c r="K2065" s="216" t="s">
        <v>88</v>
      </c>
    </row>
    <row r="2066" spans="1:11" x14ac:dyDescent="0.25">
      <c r="A2066" s="103" t="s">
        <v>828</v>
      </c>
      <c r="B2066" s="103" t="s">
        <v>88</v>
      </c>
      <c r="C2066" s="103" t="s">
        <v>89</v>
      </c>
      <c r="D2066" s="103" t="s">
        <v>420</v>
      </c>
      <c r="E2066" s="103" t="s">
        <v>421</v>
      </c>
      <c r="F2066" s="103" t="s">
        <v>421</v>
      </c>
      <c r="G2066" s="103" t="s">
        <v>184</v>
      </c>
      <c r="H2066" s="103" t="s">
        <v>388</v>
      </c>
      <c r="I2066" s="103" t="s">
        <v>92</v>
      </c>
      <c r="J2066" s="215">
        <v>-611.36</v>
      </c>
      <c r="K2066" s="216" t="s">
        <v>88</v>
      </c>
    </row>
    <row r="2067" spans="1:11" x14ac:dyDescent="0.25">
      <c r="A2067" s="103" t="s">
        <v>829</v>
      </c>
      <c r="B2067" s="103" t="s">
        <v>88</v>
      </c>
      <c r="C2067" s="103" t="s">
        <v>89</v>
      </c>
      <c r="D2067" s="103" t="s">
        <v>420</v>
      </c>
      <c r="E2067" s="103" t="s">
        <v>421</v>
      </c>
      <c r="F2067" s="103" t="s">
        <v>421</v>
      </c>
      <c r="G2067" s="103" t="s">
        <v>184</v>
      </c>
      <c r="H2067" s="103" t="s">
        <v>388</v>
      </c>
      <c r="I2067" s="103" t="s">
        <v>92</v>
      </c>
      <c r="J2067" s="215">
        <v>-382.46</v>
      </c>
      <c r="K2067" s="216" t="s">
        <v>88</v>
      </c>
    </row>
    <row r="2068" spans="1:11" x14ac:dyDescent="0.25">
      <c r="A2068" s="103" t="s">
        <v>825</v>
      </c>
      <c r="B2068" s="103" t="s">
        <v>88</v>
      </c>
      <c r="C2068" s="103" t="s">
        <v>89</v>
      </c>
      <c r="D2068" s="103" t="s">
        <v>420</v>
      </c>
      <c r="E2068" s="103" t="s">
        <v>421</v>
      </c>
      <c r="F2068" s="103" t="s">
        <v>421</v>
      </c>
      <c r="G2068" s="103" t="s">
        <v>184</v>
      </c>
      <c r="H2068" s="103" t="s">
        <v>388</v>
      </c>
      <c r="I2068" s="103" t="s">
        <v>92</v>
      </c>
      <c r="J2068" s="215">
        <v>382.46</v>
      </c>
      <c r="K2068" s="216" t="s">
        <v>88</v>
      </c>
    </row>
    <row r="2069" spans="1:11" x14ac:dyDescent="0.25">
      <c r="A2069" s="103" t="s">
        <v>827</v>
      </c>
      <c r="B2069" s="103" t="s">
        <v>88</v>
      </c>
      <c r="C2069" s="103" t="s">
        <v>89</v>
      </c>
      <c r="D2069" s="103" t="s">
        <v>420</v>
      </c>
      <c r="E2069" s="103" t="s">
        <v>421</v>
      </c>
      <c r="F2069" s="103" t="s">
        <v>421</v>
      </c>
      <c r="G2069" s="103" t="s">
        <v>131</v>
      </c>
      <c r="H2069" s="103" t="s">
        <v>389</v>
      </c>
      <c r="I2069" s="103" t="s">
        <v>92</v>
      </c>
      <c r="J2069" s="215">
        <v>50.51</v>
      </c>
      <c r="K2069" s="216" t="s">
        <v>88</v>
      </c>
    </row>
    <row r="2070" spans="1:11" x14ac:dyDescent="0.25">
      <c r="A2070" s="103" t="s">
        <v>826</v>
      </c>
      <c r="B2070" s="103" t="s">
        <v>88</v>
      </c>
      <c r="C2070" s="103" t="s">
        <v>89</v>
      </c>
      <c r="D2070" s="103" t="s">
        <v>420</v>
      </c>
      <c r="E2070" s="103" t="s">
        <v>421</v>
      </c>
      <c r="F2070" s="103" t="s">
        <v>421</v>
      </c>
      <c r="G2070" s="103" t="s">
        <v>131</v>
      </c>
      <c r="H2070" s="103" t="s">
        <v>389</v>
      </c>
      <c r="I2070" s="103" t="s">
        <v>92</v>
      </c>
      <c r="J2070" s="215">
        <v>-50.51</v>
      </c>
      <c r="K2070" s="216" t="s">
        <v>88</v>
      </c>
    </row>
    <row r="2071" spans="1:11" x14ac:dyDescent="0.25">
      <c r="A2071" s="103" t="s">
        <v>827</v>
      </c>
      <c r="B2071" s="103" t="s">
        <v>88</v>
      </c>
      <c r="C2071" s="103" t="s">
        <v>89</v>
      </c>
      <c r="D2071" s="103" t="s">
        <v>420</v>
      </c>
      <c r="E2071" s="103" t="s">
        <v>421</v>
      </c>
      <c r="F2071" s="103" t="s">
        <v>421</v>
      </c>
      <c r="G2071" s="103" t="s">
        <v>148</v>
      </c>
      <c r="H2071" s="103" t="s">
        <v>390</v>
      </c>
      <c r="I2071" s="103" t="s">
        <v>92</v>
      </c>
      <c r="J2071" s="215">
        <v>2423</v>
      </c>
      <c r="K2071" s="216" t="s">
        <v>88</v>
      </c>
    </row>
    <row r="2072" spans="1:11" x14ac:dyDescent="0.25">
      <c r="A2072" s="103" t="s">
        <v>830</v>
      </c>
      <c r="B2072" s="103" t="s">
        <v>88</v>
      </c>
      <c r="C2072" s="103" t="s">
        <v>89</v>
      </c>
      <c r="D2072" s="103" t="s">
        <v>420</v>
      </c>
      <c r="E2072" s="103" t="s">
        <v>421</v>
      </c>
      <c r="F2072" s="103" t="s">
        <v>421</v>
      </c>
      <c r="G2072" s="103" t="s">
        <v>148</v>
      </c>
      <c r="H2072" s="103" t="s">
        <v>390</v>
      </c>
      <c r="I2072" s="103" t="s">
        <v>92</v>
      </c>
      <c r="J2072" s="215">
        <v>8046.83</v>
      </c>
      <c r="K2072" s="216" t="s">
        <v>88</v>
      </c>
    </row>
    <row r="2073" spans="1:11" x14ac:dyDescent="0.25">
      <c r="A2073" s="103" t="s">
        <v>828</v>
      </c>
      <c r="B2073" s="103" t="s">
        <v>88</v>
      </c>
      <c r="C2073" s="103" t="s">
        <v>89</v>
      </c>
      <c r="D2073" s="103" t="s">
        <v>420</v>
      </c>
      <c r="E2073" s="103" t="s">
        <v>421</v>
      </c>
      <c r="F2073" s="103" t="s">
        <v>421</v>
      </c>
      <c r="G2073" s="103" t="s">
        <v>148</v>
      </c>
      <c r="H2073" s="103" t="s">
        <v>390</v>
      </c>
      <c r="I2073" s="103" t="s">
        <v>92</v>
      </c>
      <c r="J2073" s="215">
        <v>9593.43</v>
      </c>
      <c r="K2073" s="216" t="s">
        <v>88</v>
      </c>
    </row>
    <row r="2074" spans="1:11" x14ac:dyDescent="0.25">
      <c r="A2074" s="103" t="s">
        <v>829</v>
      </c>
      <c r="B2074" s="103" t="s">
        <v>88</v>
      </c>
      <c r="C2074" s="103" t="s">
        <v>89</v>
      </c>
      <c r="D2074" s="103" t="s">
        <v>420</v>
      </c>
      <c r="E2074" s="103" t="s">
        <v>421</v>
      </c>
      <c r="F2074" s="103" t="s">
        <v>421</v>
      </c>
      <c r="G2074" s="103" t="s">
        <v>148</v>
      </c>
      <c r="H2074" s="103" t="s">
        <v>390</v>
      </c>
      <c r="I2074" s="103" t="s">
        <v>92</v>
      </c>
      <c r="J2074" s="215">
        <v>2539.77</v>
      </c>
      <c r="K2074" s="216" t="s">
        <v>88</v>
      </c>
    </row>
    <row r="2075" spans="1:11" x14ac:dyDescent="0.25">
      <c r="A2075" s="103" t="s">
        <v>825</v>
      </c>
      <c r="B2075" s="103" t="s">
        <v>88</v>
      </c>
      <c r="C2075" s="103" t="s">
        <v>89</v>
      </c>
      <c r="D2075" s="103" t="s">
        <v>420</v>
      </c>
      <c r="E2075" s="103" t="s">
        <v>421</v>
      </c>
      <c r="F2075" s="103" t="s">
        <v>421</v>
      </c>
      <c r="G2075" s="103" t="s">
        <v>148</v>
      </c>
      <c r="H2075" s="103" t="s">
        <v>390</v>
      </c>
      <c r="I2075" s="103" t="s">
        <v>92</v>
      </c>
      <c r="J2075" s="215">
        <v>-27995.48</v>
      </c>
      <c r="K2075" s="216" t="s">
        <v>88</v>
      </c>
    </row>
    <row r="2076" spans="1:11" x14ac:dyDescent="0.25">
      <c r="A2076" s="103" t="s">
        <v>826</v>
      </c>
      <c r="B2076" s="103" t="s">
        <v>88</v>
      </c>
      <c r="C2076" s="103" t="s">
        <v>89</v>
      </c>
      <c r="D2076" s="103" t="s">
        <v>420</v>
      </c>
      <c r="E2076" s="103" t="s">
        <v>421</v>
      </c>
      <c r="F2076" s="103" t="s">
        <v>421</v>
      </c>
      <c r="G2076" s="103" t="s">
        <v>148</v>
      </c>
      <c r="H2076" s="103" t="s">
        <v>390</v>
      </c>
      <c r="I2076" s="103" t="s">
        <v>92</v>
      </c>
      <c r="J2076" s="215">
        <v>9312.2199999999993</v>
      </c>
      <c r="K2076" s="216" t="s">
        <v>88</v>
      </c>
    </row>
    <row r="2077" spans="1:11" x14ac:dyDescent="0.25">
      <c r="A2077" s="103" t="s">
        <v>827</v>
      </c>
      <c r="B2077" s="103" t="s">
        <v>88</v>
      </c>
      <c r="C2077" s="103" t="s">
        <v>89</v>
      </c>
      <c r="D2077" s="103" t="s">
        <v>420</v>
      </c>
      <c r="E2077" s="103" t="s">
        <v>421</v>
      </c>
      <c r="F2077" s="103" t="s">
        <v>421</v>
      </c>
      <c r="G2077" s="103" t="s">
        <v>127</v>
      </c>
      <c r="H2077" s="103" t="s">
        <v>391</v>
      </c>
      <c r="I2077" s="103" t="s">
        <v>92</v>
      </c>
      <c r="J2077" s="215">
        <v>1449.48</v>
      </c>
      <c r="K2077" s="216" t="s">
        <v>88</v>
      </c>
    </row>
    <row r="2078" spans="1:11" x14ac:dyDescent="0.25">
      <c r="A2078" s="103" t="s">
        <v>830</v>
      </c>
      <c r="B2078" s="103" t="s">
        <v>88</v>
      </c>
      <c r="C2078" s="103" t="s">
        <v>89</v>
      </c>
      <c r="D2078" s="103" t="s">
        <v>420</v>
      </c>
      <c r="E2078" s="103" t="s">
        <v>421</v>
      </c>
      <c r="F2078" s="103" t="s">
        <v>421</v>
      </c>
      <c r="G2078" s="103" t="s">
        <v>127</v>
      </c>
      <c r="H2078" s="103" t="s">
        <v>391</v>
      </c>
      <c r="I2078" s="103" t="s">
        <v>92</v>
      </c>
      <c r="J2078" s="215">
        <v>16856.21</v>
      </c>
      <c r="K2078" s="216" t="s">
        <v>88</v>
      </c>
    </row>
    <row r="2079" spans="1:11" x14ac:dyDescent="0.25">
      <c r="A2079" s="103" t="s">
        <v>828</v>
      </c>
      <c r="B2079" s="103" t="s">
        <v>88</v>
      </c>
      <c r="C2079" s="103" t="s">
        <v>89</v>
      </c>
      <c r="D2079" s="103" t="s">
        <v>420</v>
      </c>
      <c r="E2079" s="103" t="s">
        <v>421</v>
      </c>
      <c r="F2079" s="103" t="s">
        <v>421</v>
      </c>
      <c r="G2079" s="103" t="s">
        <v>127</v>
      </c>
      <c r="H2079" s="103" t="s">
        <v>391</v>
      </c>
      <c r="I2079" s="103" t="s">
        <v>92</v>
      </c>
      <c r="J2079" s="215">
        <v>11155.34</v>
      </c>
      <c r="K2079" s="216" t="s">
        <v>88</v>
      </c>
    </row>
    <row r="2080" spans="1:11" x14ac:dyDescent="0.25">
      <c r="A2080" s="103" t="s">
        <v>829</v>
      </c>
      <c r="B2080" s="103" t="s">
        <v>88</v>
      </c>
      <c r="C2080" s="103" t="s">
        <v>89</v>
      </c>
      <c r="D2080" s="103" t="s">
        <v>420</v>
      </c>
      <c r="E2080" s="103" t="s">
        <v>421</v>
      </c>
      <c r="F2080" s="103" t="s">
        <v>421</v>
      </c>
      <c r="G2080" s="103" t="s">
        <v>127</v>
      </c>
      <c r="H2080" s="103" t="s">
        <v>391</v>
      </c>
      <c r="I2080" s="103" t="s">
        <v>92</v>
      </c>
      <c r="J2080" s="215">
        <v>-4206.6000000000004</v>
      </c>
      <c r="K2080" s="216" t="s">
        <v>88</v>
      </c>
    </row>
    <row r="2081" spans="1:11" x14ac:dyDescent="0.25">
      <c r="A2081" s="103" t="s">
        <v>825</v>
      </c>
      <c r="B2081" s="103" t="s">
        <v>88</v>
      </c>
      <c r="C2081" s="103" t="s">
        <v>89</v>
      </c>
      <c r="D2081" s="103" t="s">
        <v>420</v>
      </c>
      <c r="E2081" s="103" t="s">
        <v>421</v>
      </c>
      <c r="F2081" s="103" t="s">
        <v>421</v>
      </c>
      <c r="G2081" s="103" t="s">
        <v>127</v>
      </c>
      <c r="H2081" s="103" t="s">
        <v>391</v>
      </c>
      <c r="I2081" s="103" t="s">
        <v>92</v>
      </c>
      <c r="J2081" s="215">
        <v>-16059.83</v>
      </c>
      <c r="K2081" s="216" t="s">
        <v>88</v>
      </c>
    </row>
    <row r="2082" spans="1:11" x14ac:dyDescent="0.25">
      <c r="A2082" s="103" t="s">
        <v>826</v>
      </c>
      <c r="B2082" s="103" t="s">
        <v>88</v>
      </c>
      <c r="C2082" s="103" t="s">
        <v>89</v>
      </c>
      <c r="D2082" s="103" t="s">
        <v>420</v>
      </c>
      <c r="E2082" s="103" t="s">
        <v>421</v>
      </c>
      <c r="F2082" s="103" t="s">
        <v>421</v>
      </c>
      <c r="G2082" s="103" t="s">
        <v>127</v>
      </c>
      <c r="H2082" s="103" t="s">
        <v>391</v>
      </c>
      <c r="I2082" s="103" t="s">
        <v>92</v>
      </c>
      <c r="J2082" s="215">
        <v>615.6</v>
      </c>
      <c r="K2082" s="216" t="s">
        <v>88</v>
      </c>
    </row>
    <row r="2083" spans="1:11" x14ac:dyDescent="0.25">
      <c r="A2083" s="103" t="s">
        <v>827</v>
      </c>
      <c r="B2083" s="103" t="s">
        <v>88</v>
      </c>
      <c r="C2083" s="103" t="s">
        <v>89</v>
      </c>
      <c r="D2083" s="103" t="s">
        <v>420</v>
      </c>
      <c r="E2083" s="103" t="s">
        <v>421</v>
      </c>
      <c r="F2083" s="103" t="s">
        <v>421</v>
      </c>
      <c r="G2083" s="103" t="s">
        <v>126</v>
      </c>
      <c r="H2083" s="103" t="s">
        <v>392</v>
      </c>
      <c r="I2083" s="103" t="s">
        <v>92</v>
      </c>
      <c r="J2083" s="215">
        <v>-2984.57</v>
      </c>
      <c r="K2083" s="216" t="s">
        <v>88</v>
      </c>
    </row>
    <row r="2084" spans="1:11" x14ac:dyDescent="0.25">
      <c r="A2084" s="103" t="s">
        <v>830</v>
      </c>
      <c r="B2084" s="103" t="s">
        <v>88</v>
      </c>
      <c r="C2084" s="103" t="s">
        <v>89</v>
      </c>
      <c r="D2084" s="103" t="s">
        <v>420</v>
      </c>
      <c r="E2084" s="103" t="s">
        <v>421</v>
      </c>
      <c r="F2084" s="103" t="s">
        <v>421</v>
      </c>
      <c r="G2084" s="103" t="s">
        <v>126</v>
      </c>
      <c r="H2084" s="103" t="s">
        <v>392</v>
      </c>
      <c r="I2084" s="103" t="s">
        <v>92</v>
      </c>
      <c r="J2084" s="215">
        <v>42.73</v>
      </c>
      <c r="K2084" s="216" t="s">
        <v>88</v>
      </c>
    </row>
    <row r="2085" spans="1:11" x14ac:dyDescent="0.25">
      <c r="A2085" s="103" t="s">
        <v>828</v>
      </c>
      <c r="B2085" s="103" t="s">
        <v>88</v>
      </c>
      <c r="C2085" s="103" t="s">
        <v>89</v>
      </c>
      <c r="D2085" s="103" t="s">
        <v>420</v>
      </c>
      <c r="E2085" s="103" t="s">
        <v>421</v>
      </c>
      <c r="F2085" s="103" t="s">
        <v>421</v>
      </c>
      <c r="G2085" s="103" t="s">
        <v>126</v>
      </c>
      <c r="H2085" s="103" t="s">
        <v>392</v>
      </c>
      <c r="I2085" s="103" t="s">
        <v>92</v>
      </c>
      <c r="J2085" s="215">
        <v>1944.44</v>
      </c>
      <c r="K2085" s="216" t="s">
        <v>88</v>
      </c>
    </row>
    <row r="2086" spans="1:11" x14ac:dyDescent="0.25">
      <c r="A2086" s="103" t="s">
        <v>829</v>
      </c>
      <c r="B2086" s="103" t="s">
        <v>88</v>
      </c>
      <c r="C2086" s="103" t="s">
        <v>89</v>
      </c>
      <c r="D2086" s="103" t="s">
        <v>420</v>
      </c>
      <c r="E2086" s="103" t="s">
        <v>421</v>
      </c>
      <c r="F2086" s="103" t="s">
        <v>421</v>
      </c>
      <c r="G2086" s="103" t="s">
        <v>126</v>
      </c>
      <c r="H2086" s="103" t="s">
        <v>392</v>
      </c>
      <c r="I2086" s="103" t="s">
        <v>92</v>
      </c>
      <c r="J2086" s="215">
        <v>-1078.6300000000001</v>
      </c>
      <c r="K2086" s="216" t="s">
        <v>88</v>
      </c>
    </row>
    <row r="2087" spans="1:11" x14ac:dyDescent="0.25">
      <c r="A2087" s="103" t="s">
        <v>825</v>
      </c>
      <c r="B2087" s="103" t="s">
        <v>88</v>
      </c>
      <c r="C2087" s="103" t="s">
        <v>89</v>
      </c>
      <c r="D2087" s="103" t="s">
        <v>420</v>
      </c>
      <c r="E2087" s="103" t="s">
        <v>421</v>
      </c>
      <c r="F2087" s="103" t="s">
        <v>421</v>
      </c>
      <c r="G2087" s="103" t="s">
        <v>126</v>
      </c>
      <c r="H2087" s="103" t="s">
        <v>392</v>
      </c>
      <c r="I2087" s="103" t="s">
        <v>92</v>
      </c>
      <c r="J2087" s="215">
        <v>-817.08</v>
      </c>
      <c r="K2087" s="216" t="s">
        <v>88</v>
      </c>
    </row>
    <row r="2088" spans="1:11" x14ac:dyDescent="0.25">
      <c r="A2088" s="103" t="s">
        <v>826</v>
      </c>
      <c r="B2088" s="103" t="s">
        <v>88</v>
      </c>
      <c r="C2088" s="103" t="s">
        <v>89</v>
      </c>
      <c r="D2088" s="103" t="s">
        <v>420</v>
      </c>
      <c r="E2088" s="103" t="s">
        <v>421</v>
      </c>
      <c r="F2088" s="103" t="s">
        <v>421</v>
      </c>
      <c r="G2088" s="103" t="s">
        <v>126</v>
      </c>
      <c r="H2088" s="103" t="s">
        <v>392</v>
      </c>
      <c r="I2088" s="103" t="s">
        <v>92</v>
      </c>
      <c r="J2088" s="215">
        <v>2652.48</v>
      </c>
      <c r="K2088" s="216" t="s">
        <v>88</v>
      </c>
    </row>
    <row r="2089" spans="1:11" x14ac:dyDescent="0.25">
      <c r="A2089" s="103" t="s">
        <v>827</v>
      </c>
      <c r="B2089" s="103" t="s">
        <v>88</v>
      </c>
      <c r="C2089" s="103" t="s">
        <v>89</v>
      </c>
      <c r="D2089" s="103" t="s">
        <v>420</v>
      </c>
      <c r="E2089" s="103" t="s">
        <v>421</v>
      </c>
      <c r="F2089" s="103" t="s">
        <v>421</v>
      </c>
      <c r="G2089" s="103" t="s">
        <v>125</v>
      </c>
      <c r="H2089" s="103" t="s">
        <v>393</v>
      </c>
      <c r="I2089" s="103" t="s">
        <v>92</v>
      </c>
      <c r="J2089" s="215">
        <v>1977.8</v>
      </c>
      <c r="K2089" s="216" t="s">
        <v>88</v>
      </c>
    </row>
    <row r="2090" spans="1:11" x14ac:dyDescent="0.25">
      <c r="A2090" s="103" t="s">
        <v>830</v>
      </c>
      <c r="B2090" s="103" t="s">
        <v>88</v>
      </c>
      <c r="C2090" s="103" t="s">
        <v>89</v>
      </c>
      <c r="D2090" s="103" t="s">
        <v>420</v>
      </c>
      <c r="E2090" s="103" t="s">
        <v>421</v>
      </c>
      <c r="F2090" s="103" t="s">
        <v>421</v>
      </c>
      <c r="G2090" s="103" t="s">
        <v>125</v>
      </c>
      <c r="H2090" s="103" t="s">
        <v>393</v>
      </c>
      <c r="I2090" s="103" t="s">
        <v>92</v>
      </c>
      <c r="J2090" s="215">
        <v>6002.33</v>
      </c>
      <c r="K2090" s="216" t="s">
        <v>88</v>
      </c>
    </row>
    <row r="2091" spans="1:11" x14ac:dyDescent="0.25">
      <c r="A2091" s="103" t="s">
        <v>828</v>
      </c>
      <c r="B2091" s="103" t="s">
        <v>88</v>
      </c>
      <c r="C2091" s="103" t="s">
        <v>89</v>
      </c>
      <c r="D2091" s="103" t="s">
        <v>420</v>
      </c>
      <c r="E2091" s="103" t="s">
        <v>421</v>
      </c>
      <c r="F2091" s="103" t="s">
        <v>421</v>
      </c>
      <c r="G2091" s="103" t="s">
        <v>125</v>
      </c>
      <c r="H2091" s="103" t="s">
        <v>393</v>
      </c>
      <c r="I2091" s="103" t="s">
        <v>92</v>
      </c>
      <c r="J2091" s="215">
        <v>6286.93</v>
      </c>
      <c r="K2091" s="216" t="s">
        <v>88</v>
      </c>
    </row>
    <row r="2092" spans="1:11" x14ac:dyDescent="0.25">
      <c r="A2092" s="103" t="s">
        <v>829</v>
      </c>
      <c r="B2092" s="103" t="s">
        <v>88</v>
      </c>
      <c r="C2092" s="103" t="s">
        <v>89</v>
      </c>
      <c r="D2092" s="103" t="s">
        <v>420</v>
      </c>
      <c r="E2092" s="103" t="s">
        <v>421</v>
      </c>
      <c r="F2092" s="103" t="s">
        <v>421</v>
      </c>
      <c r="G2092" s="103" t="s">
        <v>125</v>
      </c>
      <c r="H2092" s="103" t="s">
        <v>393</v>
      </c>
      <c r="I2092" s="103" t="s">
        <v>92</v>
      </c>
      <c r="J2092" s="215">
        <v>506.48</v>
      </c>
      <c r="K2092" s="216" t="s">
        <v>88</v>
      </c>
    </row>
    <row r="2093" spans="1:11" x14ac:dyDescent="0.25">
      <c r="A2093" s="103" t="s">
        <v>825</v>
      </c>
      <c r="B2093" s="103" t="s">
        <v>88</v>
      </c>
      <c r="C2093" s="103" t="s">
        <v>89</v>
      </c>
      <c r="D2093" s="103" t="s">
        <v>420</v>
      </c>
      <c r="E2093" s="103" t="s">
        <v>421</v>
      </c>
      <c r="F2093" s="103" t="s">
        <v>421</v>
      </c>
      <c r="G2093" s="103" t="s">
        <v>125</v>
      </c>
      <c r="H2093" s="103" t="s">
        <v>393</v>
      </c>
      <c r="I2093" s="103" t="s">
        <v>92</v>
      </c>
      <c r="J2093" s="215">
        <v>-10032.23</v>
      </c>
      <c r="K2093" s="216" t="s">
        <v>88</v>
      </c>
    </row>
    <row r="2094" spans="1:11" x14ac:dyDescent="0.25">
      <c r="A2094" s="103" t="s">
        <v>826</v>
      </c>
      <c r="B2094" s="103" t="s">
        <v>88</v>
      </c>
      <c r="C2094" s="103" t="s">
        <v>89</v>
      </c>
      <c r="D2094" s="103" t="s">
        <v>420</v>
      </c>
      <c r="E2094" s="103" t="s">
        <v>421</v>
      </c>
      <c r="F2094" s="103" t="s">
        <v>421</v>
      </c>
      <c r="G2094" s="103" t="s">
        <v>125</v>
      </c>
      <c r="H2094" s="103" t="s">
        <v>393</v>
      </c>
      <c r="I2094" s="103" t="s">
        <v>92</v>
      </c>
      <c r="J2094" s="215">
        <v>-287.02</v>
      </c>
      <c r="K2094" s="216" t="s">
        <v>88</v>
      </c>
    </row>
    <row r="2095" spans="1:11" x14ac:dyDescent="0.25">
      <c r="A2095" s="103" t="s">
        <v>827</v>
      </c>
      <c r="B2095" s="103" t="s">
        <v>88</v>
      </c>
      <c r="C2095" s="103" t="s">
        <v>89</v>
      </c>
      <c r="D2095" s="103" t="s">
        <v>420</v>
      </c>
      <c r="E2095" s="103" t="s">
        <v>421</v>
      </c>
      <c r="F2095" s="103" t="s">
        <v>421</v>
      </c>
      <c r="G2095" s="103" t="s">
        <v>480</v>
      </c>
      <c r="H2095" s="103" t="s">
        <v>739</v>
      </c>
      <c r="I2095" s="103" t="s">
        <v>92</v>
      </c>
      <c r="J2095" s="215">
        <v>503.92</v>
      </c>
      <c r="K2095" s="216" t="s">
        <v>88</v>
      </c>
    </row>
    <row r="2096" spans="1:11" x14ac:dyDescent="0.25">
      <c r="A2096" s="103" t="s">
        <v>830</v>
      </c>
      <c r="B2096" s="103" t="s">
        <v>88</v>
      </c>
      <c r="C2096" s="103" t="s">
        <v>89</v>
      </c>
      <c r="D2096" s="103" t="s">
        <v>420</v>
      </c>
      <c r="E2096" s="103" t="s">
        <v>421</v>
      </c>
      <c r="F2096" s="103" t="s">
        <v>421</v>
      </c>
      <c r="G2096" s="103" t="s">
        <v>480</v>
      </c>
      <c r="H2096" s="103" t="s">
        <v>739</v>
      </c>
      <c r="I2096" s="103" t="s">
        <v>92</v>
      </c>
      <c r="J2096" s="215">
        <v>3118.75</v>
      </c>
      <c r="K2096" s="216" t="s">
        <v>88</v>
      </c>
    </row>
    <row r="2097" spans="1:11" x14ac:dyDescent="0.25">
      <c r="A2097" s="103" t="s">
        <v>828</v>
      </c>
      <c r="B2097" s="103" t="s">
        <v>88</v>
      </c>
      <c r="C2097" s="103" t="s">
        <v>89</v>
      </c>
      <c r="D2097" s="103" t="s">
        <v>420</v>
      </c>
      <c r="E2097" s="103" t="s">
        <v>421</v>
      </c>
      <c r="F2097" s="103" t="s">
        <v>421</v>
      </c>
      <c r="G2097" s="103" t="s">
        <v>480</v>
      </c>
      <c r="H2097" s="103" t="s">
        <v>739</v>
      </c>
      <c r="I2097" s="103" t="s">
        <v>92</v>
      </c>
      <c r="J2097" s="215">
        <v>1511.76</v>
      </c>
      <c r="K2097" s="216" t="s">
        <v>88</v>
      </c>
    </row>
    <row r="2098" spans="1:11" x14ac:dyDescent="0.25">
      <c r="A2098" s="103" t="s">
        <v>829</v>
      </c>
      <c r="B2098" s="103" t="s">
        <v>88</v>
      </c>
      <c r="C2098" s="103" t="s">
        <v>89</v>
      </c>
      <c r="D2098" s="103" t="s">
        <v>420</v>
      </c>
      <c r="E2098" s="103" t="s">
        <v>421</v>
      </c>
      <c r="F2098" s="103" t="s">
        <v>421</v>
      </c>
      <c r="G2098" s="103" t="s">
        <v>480</v>
      </c>
      <c r="H2098" s="103" t="s">
        <v>739</v>
      </c>
      <c r="I2098" s="103" t="s">
        <v>92</v>
      </c>
      <c r="J2098" s="215">
        <v>-783.09</v>
      </c>
      <c r="K2098" s="216" t="s">
        <v>88</v>
      </c>
    </row>
    <row r="2099" spans="1:11" x14ac:dyDescent="0.25">
      <c r="A2099" s="103" t="s">
        <v>825</v>
      </c>
      <c r="B2099" s="103" t="s">
        <v>88</v>
      </c>
      <c r="C2099" s="103" t="s">
        <v>89</v>
      </c>
      <c r="D2099" s="103" t="s">
        <v>420</v>
      </c>
      <c r="E2099" s="103" t="s">
        <v>421</v>
      </c>
      <c r="F2099" s="103" t="s">
        <v>421</v>
      </c>
      <c r="G2099" s="103" t="s">
        <v>480</v>
      </c>
      <c r="H2099" s="103" t="s">
        <v>739</v>
      </c>
      <c r="I2099" s="103" t="s">
        <v>92</v>
      </c>
      <c r="J2099" s="215">
        <v>-3213.38</v>
      </c>
      <c r="K2099" s="216" t="s">
        <v>88</v>
      </c>
    </row>
    <row r="2100" spans="1:11" x14ac:dyDescent="0.25">
      <c r="A2100" s="103" t="s">
        <v>826</v>
      </c>
      <c r="B2100" s="103" t="s">
        <v>88</v>
      </c>
      <c r="C2100" s="103" t="s">
        <v>89</v>
      </c>
      <c r="D2100" s="103" t="s">
        <v>420</v>
      </c>
      <c r="E2100" s="103" t="s">
        <v>421</v>
      </c>
      <c r="F2100" s="103" t="s">
        <v>421</v>
      </c>
      <c r="G2100" s="103" t="s">
        <v>480</v>
      </c>
      <c r="H2100" s="103" t="s">
        <v>739</v>
      </c>
      <c r="I2100" s="103" t="s">
        <v>92</v>
      </c>
      <c r="J2100" s="215">
        <v>2580.88</v>
      </c>
      <c r="K2100" s="216" t="s">
        <v>88</v>
      </c>
    </row>
    <row r="2101" spans="1:11" x14ac:dyDescent="0.25">
      <c r="A2101" s="103" t="s">
        <v>827</v>
      </c>
      <c r="B2101" s="103" t="s">
        <v>88</v>
      </c>
      <c r="C2101" s="103" t="s">
        <v>89</v>
      </c>
      <c r="D2101" s="103" t="s">
        <v>420</v>
      </c>
      <c r="E2101" s="103" t="s">
        <v>421</v>
      </c>
      <c r="F2101" s="103" t="s">
        <v>421</v>
      </c>
      <c r="G2101" s="103" t="s">
        <v>740</v>
      </c>
      <c r="H2101" s="103" t="s">
        <v>741</v>
      </c>
      <c r="I2101" s="103" t="s">
        <v>92</v>
      </c>
      <c r="J2101" s="215">
        <v>-759.89</v>
      </c>
      <c r="K2101" s="216" t="s">
        <v>88</v>
      </c>
    </row>
    <row r="2102" spans="1:11" x14ac:dyDescent="0.25">
      <c r="A2102" s="103" t="s">
        <v>827</v>
      </c>
      <c r="B2102" s="103" t="s">
        <v>88</v>
      </c>
      <c r="C2102" s="103" t="s">
        <v>89</v>
      </c>
      <c r="D2102" s="103" t="s">
        <v>420</v>
      </c>
      <c r="E2102" s="111"/>
      <c r="F2102" s="103" t="s">
        <v>421</v>
      </c>
      <c r="G2102" s="103" t="s">
        <v>740</v>
      </c>
      <c r="H2102" s="103" t="s">
        <v>741</v>
      </c>
      <c r="I2102" s="103" t="s">
        <v>92</v>
      </c>
      <c r="J2102" s="215">
        <v>0</v>
      </c>
      <c r="K2102" s="216" t="s">
        <v>88</v>
      </c>
    </row>
    <row r="2103" spans="1:11" x14ac:dyDescent="0.25">
      <c r="A2103" s="103" t="s">
        <v>830</v>
      </c>
      <c r="B2103" s="103" t="s">
        <v>88</v>
      </c>
      <c r="C2103" s="103" t="s">
        <v>89</v>
      </c>
      <c r="D2103" s="103" t="s">
        <v>420</v>
      </c>
      <c r="E2103" s="103" t="s">
        <v>421</v>
      </c>
      <c r="F2103" s="103" t="s">
        <v>421</v>
      </c>
      <c r="G2103" s="103" t="s">
        <v>740</v>
      </c>
      <c r="H2103" s="103" t="s">
        <v>741</v>
      </c>
      <c r="I2103" s="103" t="s">
        <v>92</v>
      </c>
      <c r="J2103" s="215">
        <v>6200.67</v>
      </c>
      <c r="K2103" s="216" t="s">
        <v>88</v>
      </c>
    </row>
    <row r="2104" spans="1:11" x14ac:dyDescent="0.25">
      <c r="A2104" s="103" t="s">
        <v>830</v>
      </c>
      <c r="B2104" s="103" t="s">
        <v>88</v>
      </c>
      <c r="C2104" s="103" t="s">
        <v>89</v>
      </c>
      <c r="D2104" s="103" t="s">
        <v>420</v>
      </c>
      <c r="E2104" s="111"/>
      <c r="F2104" s="103" t="s">
        <v>421</v>
      </c>
      <c r="G2104" s="103" t="s">
        <v>740</v>
      </c>
      <c r="H2104" s="103" t="s">
        <v>741</v>
      </c>
      <c r="I2104" s="103" t="s">
        <v>92</v>
      </c>
      <c r="J2104" s="215">
        <v>0</v>
      </c>
      <c r="K2104" s="216" t="s">
        <v>88</v>
      </c>
    </row>
    <row r="2105" spans="1:11" x14ac:dyDescent="0.25">
      <c r="A2105" s="103" t="s">
        <v>828</v>
      </c>
      <c r="B2105" s="103" t="s">
        <v>88</v>
      </c>
      <c r="C2105" s="103" t="s">
        <v>89</v>
      </c>
      <c r="D2105" s="103" t="s">
        <v>420</v>
      </c>
      <c r="E2105" s="103" t="s">
        <v>421</v>
      </c>
      <c r="F2105" s="103" t="s">
        <v>421</v>
      </c>
      <c r="G2105" s="103" t="s">
        <v>740</v>
      </c>
      <c r="H2105" s="103" t="s">
        <v>741</v>
      </c>
      <c r="I2105" s="103" t="s">
        <v>92</v>
      </c>
      <c r="J2105" s="215">
        <v>6077.97</v>
      </c>
      <c r="K2105" s="216" t="s">
        <v>88</v>
      </c>
    </row>
    <row r="2106" spans="1:11" x14ac:dyDescent="0.25">
      <c r="A2106" s="103" t="s">
        <v>828</v>
      </c>
      <c r="B2106" s="103" t="s">
        <v>88</v>
      </c>
      <c r="C2106" s="103" t="s">
        <v>89</v>
      </c>
      <c r="D2106" s="103" t="s">
        <v>420</v>
      </c>
      <c r="E2106" s="111"/>
      <c r="F2106" s="103" t="s">
        <v>421</v>
      </c>
      <c r="G2106" s="103" t="s">
        <v>740</v>
      </c>
      <c r="H2106" s="103" t="s">
        <v>741</v>
      </c>
      <c r="I2106" s="103" t="s">
        <v>92</v>
      </c>
      <c r="J2106" s="215">
        <v>0</v>
      </c>
      <c r="K2106" s="216" t="s">
        <v>88</v>
      </c>
    </row>
    <row r="2107" spans="1:11" x14ac:dyDescent="0.25">
      <c r="A2107" s="103" t="s">
        <v>829</v>
      </c>
      <c r="B2107" s="103" t="s">
        <v>88</v>
      </c>
      <c r="C2107" s="103" t="s">
        <v>89</v>
      </c>
      <c r="D2107" s="103" t="s">
        <v>420</v>
      </c>
      <c r="E2107" s="103" t="s">
        <v>421</v>
      </c>
      <c r="F2107" s="103" t="s">
        <v>421</v>
      </c>
      <c r="G2107" s="103" t="s">
        <v>740</v>
      </c>
      <c r="H2107" s="103" t="s">
        <v>741</v>
      </c>
      <c r="I2107" s="103" t="s">
        <v>92</v>
      </c>
      <c r="J2107" s="215">
        <v>-101.25</v>
      </c>
      <c r="K2107" s="216" t="s">
        <v>88</v>
      </c>
    </row>
    <row r="2108" spans="1:11" x14ac:dyDescent="0.25">
      <c r="A2108" s="103" t="s">
        <v>829</v>
      </c>
      <c r="B2108" s="103" t="s">
        <v>88</v>
      </c>
      <c r="C2108" s="103" t="s">
        <v>89</v>
      </c>
      <c r="D2108" s="103" t="s">
        <v>420</v>
      </c>
      <c r="E2108" s="111"/>
      <c r="F2108" s="103" t="s">
        <v>421</v>
      </c>
      <c r="G2108" s="103" t="s">
        <v>740</v>
      </c>
      <c r="H2108" s="103" t="s">
        <v>741</v>
      </c>
      <c r="I2108" s="103" t="s">
        <v>92</v>
      </c>
      <c r="J2108" s="215">
        <v>0</v>
      </c>
      <c r="K2108" s="216" t="s">
        <v>88</v>
      </c>
    </row>
    <row r="2109" spans="1:11" x14ac:dyDescent="0.25">
      <c r="A2109" s="103" t="s">
        <v>825</v>
      </c>
      <c r="B2109" s="103" t="s">
        <v>88</v>
      </c>
      <c r="C2109" s="103" t="s">
        <v>89</v>
      </c>
      <c r="D2109" s="103" t="s">
        <v>420</v>
      </c>
      <c r="E2109" s="103" t="s">
        <v>421</v>
      </c>
      <c r="F2109" s="103" t="s">
        <v>421</v>
      </c>
      <c r="G2109" s="103" t="s">
        <v>740</v>
      </c>
      <c r="H2109" s="103" t="s">
        <v>741</v>
      </c>
      <c r="I2109" s="103" t="s">
        <v>92</v>
      </c>
      <c r="J2109" s="215">
        <v>-14030.11</v>
      </c>
      <c r="K2109" s="216" t="s">
        <v>88</v>
      </c>
    </row>
    <row r="2110" spans="1:11" x14ac:dyDescent="0.25">
      <c r="A2110" s="103" t="s">
        <v>825</v>
      </c>
      <c r="B2110" s="103" t="s">
        <v>88</v>
      </c>
      <c r="C2110" s="103" t="s">
        <v>89</v>
      </c>
      <c r="D2110" s="103" t="s">
        <v>420</v>
      </c>
      <c r="E2110" s="111"/>
      <c r="F2110" s="103" t="s">
        <v>421</v>
      </c>
      <c r="G2110" s="103" t="s">
        <v>740</v>
      </c>
      <c r="H2110" s="103" t="s">
        <v>741</v>
      </c>
      <c r="I2110" s="103" t="s">
        <v>92</v>
      </c>
      <c r="J2110" s="215">
        <v>0</v>
      </c>
      <c r="K2110" s="216" t="s">
        <v>88</v>
      </c>
    </row>
    <row r="2111" spans="1:11" x14ac:dyDescent="0.25">
      <c r="A2111" s="103" t="s">
        <v>826</v>
      </c>
      <c r="B2111" s="103" t="s">
        <v>88</v>
      </c>
      <c r="C2111" s="103" t="s">
        <v>89</v>
      </c>
      <c r="D2111" s="103" t="s">
        <v>420</v>
      </c>
      <c r="E2111" s="103" t="s">
        <v>421</v>
      </c>
      <c r="F2111" s="103" t="s">
        <v>421</v>
      </c>
      <c r="G2111" s="103" t="s">
        <v>740</v>
      </c>
      <c r="H2111" s="103" t="s">
        <v>741</v>
      </c>
      <c r="I2111" s="103" t="s">
        <v>92</v>
      </c>
      <c r="J2111" s="215">
        <v>3130.96</v>
      </c>
      <c r="K2111" s="216" t="s">
        <v>88</v>
      </c>
    </row>
    <row r="2112" spans="1:11" x14ac:dyDescent="0.25">
      <c r="A2112" s="103" t="s">
        <v>826</v>
      </c>
      <c r="B2112" s="103" t="s">
        <v>88</v>
      </c>
      <c r="C2112" s="103" t="s">
        <v>89</v>
      </c>
      <c r="D2112" s="103" t="s">
        <v>420</v>
      </c>
      <c r="E2112" s="111"/>
      <c r="F2112" s="103" t="s">
        <v>421</v>
      </c>
      <c r="G2112" s="103" t="s">
        <v>740</v>
      </c>
      <c r="H2112" s="103" t="s">
        <v>741</v>
      </c>
      <c r="I2112" s="103" t="s">
        <v>92</v>
      </c>
      <c r="J2112" s="215">
        <v>0</v>
      </c>
      <c r="K2112" s="232"/>
    </row>
    <row r="2113" spans="1:11" x14ac:dyDescent="0.25">
      <c r="A2113" s="103" t="s">
        <v>827</v>
      </c>
      <c r="B2113" s="103" t="s">
        <v>88</v>
      </c>
      <c r="C2113" s="103" t="s">
        <v>89</v>
      </c>
      <c r="D2113" s="103" t="s">
        <v>420</v>
      </c>
      <c r="E2113" s="103" t="s">
        <v>421</v>
      </c>
      <c r="F2113" s="103" t="s">
        <v>421</v>
      </c>
      <c r="G2113" s="103" t="s">
        <v>490</v>
      </c>
      <c r="H2113" s="103" t="s">
        <v>742</v>
      </c>
      <c r="I2113" s="103" t="s">
        <v>92</v>
      </c>
      <c r="J2113" s="215">
        <v>881.18</v>
      </c>
      <c r="K2113" s="216" t="s">
        <v>88</v>
      </c>
    </row>
    <row r="2114" spans="1:11" x14ac:dyDescent="0.25">
      <c r="A2114" s="103" t="s">
        <v>830</v>
      </c>
      <c r="B2114" s="103" t="s">
        <v>88</v>
      </c>
      <c r="C2114" s="103" t="s">
        <v>89</v>
      </c>
      <c r="D2114" s="103" t="s">
        <v>420</v>
      </c>
      <c r="E2114" s="103" t="s">
        <v>421</v>
      </c>
      <c r="F2114" s="103" t="s">
        <v>421</v>
      </c>
      <c r="G2114" s="103" t="s">
        <v>490</v>
      </c>
      <c r="H2114" s="103" t="s">
        <v>742</v>
      </c>
      <c r="I2114" s="103" t="s">
        <v>92</v>
      </c>
      <c r="J2114" s="215">
        <v>-892.83</v>
      </c>
      <c r="K2114" s="216" t="s">
        <v>88</v>
      </c>
    </row>
    <row r="2115" spans="1:11" x14ac:dyDescent="0.25">
      <c r="A2115" s="103" t="s">
        <v>828</v>
      </c>
      <c r="B2115" s="103" t="s">
        <v>88</v>
      </c>
      <c r="C2115" s="103" t="s">
        <v>89</v>
      </c>
      <c r="D2115" s="103" t="s">
        <v>420</v>
      </c>
      <c r="E2115" s="103" t="s">
        <v>421</v>
      </c>
      <c r="F2115" s="103" t="s">
        <v>421</v>
      </c>
      <c r="G2115" s="103" t="s">
        <v>490</v>
      </c>
      <c r="H2115" s="103" t="s">
        <v>742</v>
      </c>
      <c r="I2115" s="103" t="s">
        <v>92</v>
      </c>
      <c r="J2115" s="215">
        <v>1696.51</v>
      </c>
      <c r="K2115" s="216" t="s">
        <v>88</v>
      </c>
    </row>
    <row r="2116" spans="1:11" x14ac:dyDescent="0.25">
      <c r="A2116" s="103" t="s">
        <v>829</v>
      </c>
      <c r="B2116" s="103" t="s">
        <v>88</v>
      </c>
      <c r="C2116" s="103" t="s">
        <v>89</v>
      </c>
      <c r="D2116" s="103" t="s">
        <v>420</v>
      </c>
      <c r="E2116" s="103" t="s">
        <v>421</v>
      </c>
      <c r="F2116" s="103" t="s">
        <v>421</v>
      </c>
      <c r="G2116" s="103" t="s">
        <v>490</v>
      </c>
      <c r="H2116" s="103" t="s">
        <v>742</v>
      </c>
      <c r="I2116" s="103" t="s">
        <v>92</v>
      </c>
      <c r="J2116" s="215">
        <v>-1715.99</v>
      </c>
      <c r="K2116" s="216" t="s">
        <v>88</v>
      </c>
    </row>
    <row r="2117" spans="1:11" x14ac:dyDescent="0.25">
      <c r="A2117" s="103" t="s">
        <v>825</v>
      </c>
      <c r="B2117" s="103" t="s">
        <v>88</v>
      </c>
      <c r="C2117" s="103" t="s">
        <v>89</v>
      </c>
      <c r="D2117" s="103" t="s">
        <v>420</v>
      </c>
      <c r="E2117" s="103" t="s">
        <v>421</v>
      </c>
      <c r="F2117" s="103" t="s">
        <v>421</v>
      </c>
      <c r="G2117" s="103" t="s">
        <v>490</v>
      </c>
      <c r="H2117" s="103" t="s">
        <v>742</v>
      </c>
      <c r="I2117" s="103" t="s">
        <v>92</v>
      </c>
      <c r="J2117" s="215">
        <v>-1377.46</v>
      </c>
      <c r="K2117" s="216" t="s">
        <v>88</v>
      </c>
    </row>
    <row r="2118" spans="1:11" x14ac:dyDescent="0.25">
      <c r="A2118" s="103" t="s">
        <v>826</v>
      </c>
      <c r="B2118" s="103" t="s">
        <v>88</v>
      </c>
      <c r="C2118" s="103" t="s">
        <v>89</v>
      </c>
      <c r="D2118" s="103" t="s">
        <v>420</v>
      </c>
      <c r="E2118" s="103" t="s">
        <v>421</v>
      </c>
      <c r="F2118" s="103" t="s">
        <v>421</v>
      </c>
      <c r="G2118" s="103" t="s">
        <v>490</v>
      </c>
      <c r="H2118" s="103" t="s">
        <v>742</v>
      </c>
      <c r="I2118" s="103" t="s">
        <v>92</v>
      </c>
      <c r="J2118" s="215">
        <v>-520.32000000000005</v>
      </c>
      <c r="K2118" s="216" t="s">
        <v>88</v>
      </c>
    </row>
    <row r="2119" spans="1:11" x14ac:dyDescent="0.25">
      <c r="A2119" s="103" t="s">
        <v>827</v>
      </c>
      <c r="B2119" s="103" t="s">
        <v>88</v>
      </c>
      <c r="C2119" s="103" t="s">
        <v>89</v>
      </c>
      <c r="D2119" s="103" t="s">
        <v>420</v>
      </c>
      <c r="E2119" s="103" t="s">
        <v>421</v>
      </c>
      <c r="F2119" s="103" t="s">
        <v>421</v>
      </c>
      <c r="G2119" s="103" t="s">
        <v>489</v>
      </c>
      <c r="H2119" s="103" t="s">
        <v>743</v>
      </c>
      <c r="I2119" s="103" t="s">
        <v>92</v>
      </c>
      <c r="J2119" s="215">
        <v>-5314.85</v>
      </c>
      <c r="K2119" s="216" t="s">
        <v>88</v>
      </c>
    </row>
    <row r="2120" spans="1:11" x14ac:dyDescent="0.25">
      <c r="A2120" s="103" t="s">
        <v>830</v>
      </c>
      <c r="B2120" s="103" t="s">
        <v>88</v>
      </c>
      <c r="C2120" s="103" t="s">
        <v>89</v>
      </c>
      <c r="D2120" s="103" t="s">
        <v>420</v>
      </c>
      <c r="E2120" s="103" t="s">
        <v>421</v>
      </c>
      <c r="F2120" s="103" t="s">
        <v>421</v>
      </c>
      <c r="G2120" s="103" t="s">
        <v>489</v>
      </c>
      <c r="H2120" s="103" t="s">
        <v>743</v>
      </c>
      <c r="I2120" s="103" t="s">
        <v>92</v>
      </c>
      <c r="J2120" s="215">
        <v>2361.3000000000002</v>
      </c>
      <c r="K2120" s="216" t="s">
        <v>88</v>
      </c>
    </row>
    <row r="2121" spans="1:11" x14ac:dyDescent="0.25">
      <c r="A2121" s="103" t="s">
        <v>828</v>
      </c>
      <c r="B2121" s="103" t="s">
        <v>88</v>
      </c>
      <c r="C2121" s="103" t="s">
        <v>89</v>
      </c>
      <c r="D2121" s="103" t="s">
        <v>420</v>
      </c>
      <c r="E2121" s="103" t="s">
        <v>421</v>
      </c>
      <c r="F2121" s="103" t="s">
        <v>421</v>
      </c>
      <c r="G2121" s="103" t="s">
        <v>489</v>
      </c>
      <c r="H2121" s="103" t="s">
        <v>743</v>
      </c>
      <c r="I2121" s="103" t="s">
        <v>92</v>
      </c>
      <c r="J2121" s="215">
        <v>6879.25</v>
      </c>
      <c r="K2121" s="216" t="s">
        <v>88</v>
      </c>
    </row>
    <row r="2122" spans="1:11" x14ac:dyDescent="0.25">
      <c r="A2122" s="103" t="s">
        <v>829</v>
      </c>
      <c r="B2122" s="103" t="s">
        <v>88</v>
      </c>
      <c r="C2122" s="103" t="s">
        <v>89</v>
      </c>
      <c r="D2122" s="103" t="s">
        <v>420</v>
      </c>
      <c r="E2122" s="103" t="s">
        <v>421</v>
      </c>
      <c r="F2122" s="103" t="s">
        <v>421</v>
      </c>
      <c r="G2122" s="103" t="s">
        <v>489</v>
      </c>
      <c r="H2122" s="103" t="s">
        <v>743</v>
      </c>
      <c r="I2122" s="103" t="s">
        <v>92</v>
      </c>
      <c r="J2122" s="215">
        <v>-2218.08</v>
      </c>
      <c r="K2122" s="216" t="s">
        <v>88</v>
      </c>
    </row>
    <row r="2123" spans="1:11" x14ac:dyDescent="0.25">
      <c r="A2123" s="103" t="s">
        <v>825</v>
      </c>
      <c r="B2123" s="103" t="s">
        <v>88</v>
      </c>
      <c r="C2123" s="103" t="s">
        <v>89</v>
      </c>
      <c r="D2123" s="103" t="s">
        <v>420</v>
      </c>
      <c r="E2123" s="103" t="s">
        <v>421</v>
      </c>
      <c r="F2123" s="103" t="s">
        <v>421</v>
      </c>
      <c r="G2123" s="103" t="s">
        <v>489</v>
      </c>
      <c r="H2123" s="103" t="s">
        <v>743</v>
      </c>
      <c r="I2123" s="103" t="s">
        <v>92</v>
      </c>
      <c r="J2123" s="215">
        <v>-3216</v>
      </c>
      <c r="K2123" s="216" t="s">
        <v>88</v>
      </c>
    </row>
    <row r="2124" spans="1:11" x14ac:dyDescent="0.25">
      <c r="A2124" s="103" t="s">
        <v>826</v>
      </c>
      <c r="B2124" s="103" t="s">
        <v>88</v>
      </c>
      <c r="C2124" s="103" t="s">
        <v>89</v>
      </c>
      <c r="D2124" s="103" t="s">
        <v>420</v>
      </c>
      <c r="E2124" s="103" t="s">
        <v>421</v>
      </c>
      <c r="F2124" s="103" t="s">
        <v>421</v>
      </c>
      <c r="G2124" s="103" t="s">
        <v>489</v>
      </c>
      <c r="H2124" s="103" t="s">
        <v>743</v>
      </c>
      <c r="I2124" s="103" t="s">
        <v>92</v>
      </c>
      <c r="J2124" s="215">
        <v>-1119.31</v>
      </c>
      <c r="K2124" s="216" t="s">
        <v>88</v>
      </c>
    </row>
    <row r="2125" spans="1:11" x14ac:dyDescent="0.25">
      <c r="A2125" s="103" t="s">
        <v>827</v>
      </c>
      <c r="B2125" s="103" t="s">
        <v>88</v>
      </c>
      <c r="C2125" s="103" t="s">
        <v>89</v>
      </c>
      <c r="D2125" s="103" t="s">
        <v>420</v>
      </c>
      <c r="E2125" s="103" t="s">
        <v>421</v>
      </c>
      <c r="F2125" s="103" t="s">
        <v>421</v>
      </c>
      <c r="G2125" s="103" t="s">
        <v>744</v>
      </c>
      <c r="H2125" s="103" t="s">
        <v>745</v>
      </c>
      <c r="I2125" s="103" t="s">
        <v>92</v>
      </c>
      <c r="J2125" s="215">
        <v>6089.46</v>
      </c>
      <c r="K2125" s="216" t="s">
        <v>88</v>
      </c>
    </row>
    <row r="2126" spans="1:11" x14ac:dyDescent="0.25">
      <c r="A2126" s="103" t="s">
        <v>830</v>
      </c>
      <c r="B2126" s="103" t="s">
        <v>88</v>
      </c>
      <c r="C2126" s="103" t="s">
        <v>89</v>
      </c>
      <c r="D2126" s="103" t="s">
        <v>420</v>
      </c>
      <c r="E2126" s="103" t="s">
        <v>421</v>
      </c>
      <c r="F2126" s="103" t="s">
        <v>421</v>
      </c>
      <c r="G2126" s="103" t="s">
        <v>744</v>
      </c>
      <c r="H2126" s="103" t="s">
        <v>745</v>
      </c>
      <c r="I2126" s="103" t="s">
        <v>92</v>
      </c>
      <c r="J2126" s="215">
        <v>7729.94</v>
      </c>
      <c r="K2126" s="216" t="s">
        <v>88</v>
      </c>
    </row>
    <row r="2127" spans="1:11" x14ac:dyDescent="0.25">
      <c r="A2127" s="103" t="s">
        <v>828</v>
      </c>
      <c r="B2127" s="103" t="s">
        <v>88</v>
      </c>
      <c r="C2127" s="103" t="s">
        <v>89</v>
      </c>
      <c r="D2127" s="103" t="s">
        <v>420</v>
      </c>
      <c r="E2127" s="103" t="s">
        <v>421</v>
      </c>
      <c r="F2127" s="103" t="s">
        <v>421</v>
      </c>
      <c r="G2127" s="103" t="s">
        <v>744</v>
      </c>
      <c r="H2127" s="103" t="s">
        <v>745</v>
      </c>
      <c r="I2127" s="103" t="s">
        <v>92</v>
      </c>
      <c r="J2127" s="215">
        <v>3470.73</v>
      </c>
      <c r="K2127" s="216" t="s">
        <v>88</v>
      </c>
    </row>
    <row r="2128" spans="1:11" x14ac:dyDescent="0.25">
      <c r="A2128" s="103" t="s">
        <v>829</v>
      </c>
      <c r="B2128" s="103" t="s">
        <v>88</v>
      </c>
      <c r="C2128" s="103" t="s">
        <v>89</v>
      </c>
      <c r="D2128" s="103" t="s">
        <v>420</v>
      </c>
      <c r="E2128" s="103" t="s">
        <v>421</v>
      </c>
      <c r="F2128" s="103" t="s">
        <v>421</v>
      </c>
      <c r="G2128" s="103" t="s">
        <v>744</v>
      </c>
      <c r="H2128" s="103" t="s">
        <v>745</v>
      </c>
      <c r="I2128" s="103" t="s">
        <v>92</v>
      </c>
      <c r="J2128" s="215">
        <v>-1681.93</v>
      </c>
      <c r="K2128" s="216" t="s">
        <v>88</v>
      </c>
    </row>
    <row r="2129" spans="1:11" x14ac:dyDescent="0.25">
      <c r="A2129" s="103" t="s">
        <v>825</v>
      </c>
      <c r="B2129" s="103" t="s">
        <v>88</v>
      </c>
      <c r="C2129" s="103" t="s">
        <v>89</v>
      </c>
      <c r="D2129" s="103" t="s">
        <v>420</v>
      </c>
      <c r="E2129" s="103" t="s">
        <v>421</v>
      </c>
      <c r="F2129" s="103" t="s">
        <v>421</v>
      </c>
      <c r="G2129" s="103" t="s">
        <v>744</v>
      </c>
      <c r="H2129" s="103" t="s">
        <v>745</v>
      </c>
      <c r="I2129" s="103" t="s">
        <v>92</v>
      </c>
      <c r="J2129" s="215">
        <v>-11961.14</v>
      </c>
      <c r="K2129" s="216" t="s">
        <v>88</v>
      </c>
    </row>
    <row r="2130" spans="1:11" x14ac:dyDescent="0.25">
      <c r="A2130" s="103" t="s">
        <v>826</v>
      </c>
      <c r="B2130" s="103" t="s">
        <v>88</v>
      </c>
      <c r="C2130" s="103" t="s">
        <v>89</v>
      </c>
      <c r="D2130" s="103" t="s">
        <v>420</v>
      </c>
      <c r="E2130" s="103" t="s">
        <v>421</v>
      </c>
      <c r="F2130" s="103" t="s">
        <v>421</v>
      </c>
      <c r="G2130" s="103" t="s">
        <v>744</v>
      </c>
      <c r="H2130" s="103" t="s">
        <v>745</v>
      </c>
      <c r="I2130" s="103" t="s">
        <v>92</v>
      </c>
      <c r="J2130" s="215">
        <v>-3542.2</v>
      </c>
      <c r="K2130" s="216" t="s">
        <v>88</v>
      </c>
    </row>
    <row r="2131" spans="1:11" x14ac:dyDescent="0.25">
      <c r="A2131" s="103" t="s">
        <v>827</v>
      </c>
      <c r="B2131" s="103" t="s">
        <v>88</v>
      </c>
      <c r="C2131" s="103" t="s">
        <v>89</v>
      </c>
      <c r="D2131" s="103" t="s">
        <v>420</v>
      </c>
      <c r="E2131" s="103" t="s">
        <v>421</v>
      </c>
      <c r="F2131" s="103" t="s">
        <v>421</v>
      </c>
      <c r="G2131" s="103" t="s">
        <v>124</v>
      </c>
      <c r="H2131" s="103" t="s">
        <v>746</v>
      </c>
      <c r="I2131" s="103" t="s">
        <v>92</v>
      </c>
      <c r="J2131" s="215">
        <v>-3813.6</v>
      </c>
      <c r="K2131" s="216" t="s">
        <v>88</v>
      </c>
    </row>
    <row r="2132" spans="1:11" x14ac:dyDescent="0.25">
      <c r="A2132" s="103" t="s">
        <v>830</v>
      </c>
      <c r="B2132" s="103" t="s">
        <v>88</v>
      </c>
      <c r="C2132" s="103" t="s">
        <v>89</v>
      </c>
      <c r="D2132" s="103" t="s">
        <v>420</v>
      </c>
      <c r="E2132" s="103" t="s">
        <v>421</v>
      </c>
      <c r="F2132" s="103" t="s">
        <v>421</v>
      </c>
      <c r="G2132" s="103" t="s">
        <v>124</v>
      </c>
      <c r="H2132" s="103" t="s">
        <v>746</v>
      </c>
      <c r="I2132" s="103" t="s">
        <v>92</v>
      </c>
      <c r="J2132" s="215">
        <v>4400.32</v>
      </c>
      <c r="K2132" s="216" t="s">
        <v>88</v>
      </c>
    </row>
    <row r="2133" spans="1:11" x14ac:dyDescent="0.25">
      <c r="A2133" s="103" t="s">
        <v>828</v>
      </c>
      <c r="B2133" s="103" t="s">
        <v>88</v>
      </c>
      <c r="C2133" s="103" t="s">
        <v>89</v>
      </c>
      <c r="D2133" s="103" t="s">
        <v>420</v>
      </c>
      <c r="E2133" s="103" t="s">
        <v>421</v>
      </c>
      <c r="F2133" s="103" t="s">
        <v>421</v>
      </c>
      <c r="G2133" s="103" t="s">
        <v>124</v>
      </c>
      <c r="H2133" s="103" t="s">
        <v>746</v>
      </c>
      <c r="I2133" s="103" t="s">
        <v>92</v>
      </c>
      <c r="J2133" s="215">
        <v>4154.92</v>
      </c>
      <c r="K2133" s="216" t="s">
        <v>88</v>
      </c>
    </row>
    <row r="2134" spans="1:11" x14ac:dyDescent="0.25">
      <c r="A2134" s="103" t="s">
        <v>829</v>
      </c>
      <c r="B2134" s="103" t="s">
        <v>88</v>
      </c>
      <c r="C2134" s="103" t="s">
        <v>89</v>
      </c>
      <c r="D2134" s="103" t="s">
        <v>420</v>
      </c>
      <c r="E2134" s="103" t="s">
        <v>421</v>
      </c>
      <c r="F2134" s="103" t="s">
        <v>421</v>
      </c>
      <c r="G2134" s="103" t="s">
        <v>124</v>
      </c>
      <c r="H2134" s="103" t="s">
        <v>746</v>
      </c>
      <c r="I2134" s="103" t="s">
        <v>92</v>
      </c>
      <c r="J2134" s="215">
        <v>-1689.11</v>
      </c>
      <c r="K2134" s="216" t="s">
        <v>88</v>
      </c>
    </row>
    <row r="2135" spans="1:11" x14ac:dyDescent="0.25">
      <c r="A2135" s="103" t="s">
        <v>825</v>
      </c>
      <c r="B2135" s="103" t="s">
        <v>88</v>
      </c>
      <c r="C2135" s="103" t="s">
        <v>89</v>
      </c>
      <c r="D2135" s="103" t="s">
        <v>420</v>
      </c>
      <c r="E2135" s="103" t="s">
        <v>421</v>
      </c>
      <c r="F2135" s="103" t="s">
        <v>421</v>
      </c>
      <c r="G2135" s="103" t="s">
        <v>124</v>
      </c>
      <c r="H2135" s="103" t="s">
        <v>746</v>
      </c>
      <c r="I2135" s="103" t="s">
        <v>92</v>
      </c>
      <c r="J2135" s="215">
        <v>-6297.84</v>
      </c>
      <c r="K2135" s="216" t="s">
        <v>88</v>
      </c>
    </row>
    <row r="2136" spans="1:11" x14ac:dyDescent="0.25">
      <c r="A2136" s="103" t="s">
        <v>826</v>
      </c>
      <c r="B2136" s="103" t="s">
        <v>88</v>
      </c>
      <c r="C2136" s="103" t="s">
        <v>89</v>
      </c>
      <c r="D2136" s="103" t="s">
        <v>420</v>
      </c>
      <c r="E2136" s="103" t="s">
        <v>421</v>
      </c>
      <c r="F2136" s="103" t="s">
        <v>421</v>
      </c>
      <c r="G2136" s="103" t="s">
        <v>124</v>
      </c>
      <c r="H2136" s="103" t="s">
        <v>746</v>
      </c>
      <c r="I2136" s="103" t="s">
        <v>92</v>
      </c>
      <c r="J2136" s="215">
        <v>-3695.83</v>
      </c>
      <c r="K2136" s="216" t="s">
        <v>88</v>
      </c>
    </row>
    <row r="2137" spans="1:11" x14ac:dyDescent="0.25">
      <c r="A2137" s="103" t="s">
        <v>827</v>
      </c>
      <c r="B2137" s="103" t="s">
        <v>88</v>
      </c>
      <c r="C2137" s="103" t="s">
        <v>89</v>
      </c>
      <c r="D2137" s="103" t="s">
        <v>420</v>
      </c>
      <c r="E2137" s="103" t="s">
        <v>421</v>
      </c>
      <c r="F2137" s="103" t="s">
        <v>421</v>
      </c>
      <c r="G2137" s="103" t="s">
        <v>155</v>
      </c>
      <c r="H2137" s="103" t="s">
        <v>395</v>
      </c>
      <c r="I2137" s="103" t="s">
        <v>92</v>
      </c>
      <c r="J2137" s="215">
        <v>5334.15</v>
      </c>
      <c r="K2137" s="216" t="s">
        <v>88</v>
      </c>
    </row>
    <row r="2138" spans="1:11" x14ac:dyDescent="0.25">
      <c r="A2138" s="103" t="s">
        <v>830</v>
      </c>
      <c r="B2138" s="103" t="s">
        <v>88</v>
      </c>
      <c r="C2138" s="103" t="s">
        <v>89</v>
      </c>
      <c r="D2138" s="103" t="s">
        <v>420</v>
      </c>
      <c r="E2138" s="103" t="s">
        <v>421</v>
      </c>
      <c r="F2138" s="103" t="s">
        <v>421</v>
      </c>
      <c r="G2138" s="103" t="s">
        <v>155</v>
      </c>
      <c r="H2138" s="103" t="s">
        <v>395</v>
      </c>
      <c r="I2138" s="103" t="s">
        <v>92</v>
      </c>
      <c r="J2138" s="215">
        <v>9675.27</v>
      </c>
      <c r="K2138" s="216" t="s">
        <v>88</v>
      </c>
    </row>
    <row r="2139" spans="1:11" x14ac:dyDescent="0.25">
      <c r="A2139" s="103" t="s">
        <v>828</v>
      </c>
      <c r="B2139" s="103" t="s">
        <v>88</v>
      </c>
      <c r="C2139" s="103" t="s">
        <v>89</v>
      </c>
      <c r="D2139" s="103" t="s">
        <v>420</v>
      </c>
      <c r="E2139" s="103" t="s">
        <v>421</v>
      </c>
      <c r="F2139" s="103" t="s">
        <v>421</v>
      </c>
      <c r="G2139" s="103" t="s">
        <v>155</v>
      </c>
      <c r="H2139" s="103" t="s">
        <v>395</v>
      </c>
      <c r="I2139" s="103" t="s">
        <v>92</v>
      </c>
      <c r="J2139" s="215">
        <v>2398.17</v>
      </c>
      <c r="K2139" s="216" t="s">
        <v>88</v>
      </c>
    </row>
    <row r="2140" spans="1:11" x14ac:dyDescent="0.25">
      <c r="A2140" s="103" t="s">
        <v>829</v>
      </c>
      <c r="B2140" s="103" t="s">
        <v>88</v>
      </c>
      <c r="C2140" s="103" t="s">
        <v>89</v>
      </c>
      <c r="D2140" s="103" t="s">
        <v>420</v>
      </c>
      <c r="E2140" s="103" t="s">
        <v>421</v>
      </c>
      <c r="F2140" s="103" t="s">
        <v>421</v>
      </c>
      <c r="G2140" s="103" t="s">
        <v>155</v>
      </c>
      <c r="H2140" s="103" t="s">
        <v>395</v>
      </c>
      <c r="I2140" s="103" t="s">
        <v>92</v>
      </c>
      <c r="J2140" s="215">
        <v>-1856.3</v>
      </c>
      <c r="K2140" s="216" t="s">
        <v>88</v>
      </c>
    </row>
    <row r="2141" spans="1:11" x14ac:dyDescent="0.25">
      <c r="A2141" s="103" t="s">
        <v>825</v>
      </c>
      <c r="B2141" s="103" t="s">
        <v>88</v>
      </c>
      <c r="C2141" s="103" t="s">
        <v>89</v>
      </c>
      <c r="D2141" s="103" t="s">
        <v>420</v>
      </c>
      <c r="E2141" s="103" t="s">
        <v>421</v>
      </c>
      <c r="F2141" s="103" t="s">
        <v>421</v>
      </c>
      <c r="G2141" s="103" t="s">
        <v>155</v>
      </c>
      <c r="H2141" s="103" t="s">
        <v>395</v>
      </c>
      <c r="I2141" s="103" t="s">
        <v>92</v>
      </c>
      <c r="J2141" s="215">
        <v>-7813.73</v>
      </c>
      <c r="K2141" s="216" t="s">
        <v>88</v>
      </c>
    </row>
    <row r="2142" spans="1:11" x14ac:dyDescent="0.25">
      <c r="A2142" s="103" t="s">
        <v>826</v>
      </c>
      <c r="B2142" s="103" t="s">
        <v>88</v>
      </c>
      <c r="C2142" s="103" t="s">
        <v>89</v>
      </c>
      <c r="D2142" s="103" t="s">
        <v>420</v>
      </c>
      <c r="E2142" s="103" t="s">
        <v>421</v>
      </c>
      <c r="F2142" s="103" t="s">
        <v>421</v>
      </c>
      <c r="G2142" s="103" t="s">
        <v>155</v>
      </c>
      <c r="H2142" s="103" t="s">
        <v>395</v>
      </c>
      <c r="I2142" s="103" t="s">
        <v>92</v>
      </c>
      <c r="J2142" s="215">
        <v>-1532.56</v>
      </c>
      <c r="K2142" s="216" t="s">
        <v>88</v>
      </c>
    </row>
    <row r="2143" spans="1:11" x14ac:dyDescent="0.25">
      <c r="A2143" s="103" t="s">
        <v>827</v>
      </c>
      <c r="B2143" s="103" t="s">
        <v>88</v>
      </c>
      <c r="C2143" s="103" t="s">
        <v>89</v>
      </c>
      <c r="D2143" s="103" t="s">
        <v>420</v>
      </c>
      <c r="E2143" s="103" t="s">
        <v>421</v>
      </c>
      <c r="F2143" s="103" t="s">
        <v>421</v>
      </c>
      <c r="G2143" s="103" t="s">
        <v>650</v>
      </c>
      <c r="H2143" s="103" t="s">
        <v>651</v>
      </c>
      <c r="I2143" s="103" t="s">
        <v>92</v>
      </c>
      <c r="J2143" s="215">
        <v>1504.25</v>
      </c>
      <c r="K2143" s="216" t="s">
        <v>88</v>
      </c>
    </row>
    <row r="2144" spans="1:11" x14ac:dyDescent="0.25">
      <c r="A2144" s="103" t="s">
        <v>830</v>
      </c>
      <c r="B2144" s="103" t="s">
        <v>88</v>
      </c>
      <c r="C2144" s="103" t="s">
        <v>89</v>
      </c>
      <c r="D2144" s="103" t="s">
        <v>420</v>
      </c>
      <c r="E2144" s="103" t="s">
        <v>421</v>
      </c>
      <c r="F2144" s="103" t="s">
        <v>421</v>
      </c>
      <c r="G2144" s="103" t="s">
        <v>650</v>
      </c>
      <c r="H2144" s="103" t="s">
        <v>651</v>
      </c>
      <c r="I2144" s="103" t="s">
        <v>92</v>
      </c>
      <c r="J2144" s="215">
        <v>2109.09</v>
      </c>
      <c r="K2144" s="216" t="s">
        <v>88</v>
      </c>
    </row>
    <row r="2145" spans="1:11" x14ac:dyDescent="0.25">
      <c r="A2145" s="103" t="s">
        <v>828</v>
      </c>
      <c r="B2145" s="103" t="s">
        <v>88</v>
      </c>
      <c r="C2145" s="103" t="s">
        <v>89</v>
      </c>
      <c r="D2145" s="103" t="s">
        <v>420</v>
      </c>
      <c r="E2145" s="103" t="s">
        <v>421</v>
      </c>
      <c r="F2145" s="103" t="s">
        <v>421</v>
      </c>
      <c r="G2145" s="103" t="s">
        <v>650</v>
      </c>
      <c r="H2145" s="103" t="s">
        <v>651</v>
      </c>
      <c r="I2145" s="103" t="s">
        <v>92</v>
      </c>
      <c r="J2145" s="215">
        <v>1789.85</v>
      </c>
      <c r="K2145" s="216" t="s">
        <v>88</v>
      </c>
    </row>
    <row r="2146" spans="1:11" x14ac:dyDescent="0.25">
      <c r="A2146" s="103" t="s">
        <v>829</v>
      </c>
      <c r="B2146" s="103" t="s">
        <v>88</v>
      </c>
      <c r="C2146" s="103" t="s">
        <v>89</v>
      </c>
      <c r="D2146" s="103" t="s">
        <v>420</v>
      </c>
      <c r="E2146" s="103" t="s">
        <v>421</v>
      </c>
      <c r="F2146" s="103" t="s">
        <v>421</v>
      </c>
      <c r="G2146" s="103" t="s">
        <v>650</v>
      </c>
      <c r="H2146" s="103" t="s">
        <v>651</v>
      </c>
      <c r="I2146" s="103" t="s">
        <v>92</v>
      </c>
      <c r="J2146" s="215">
        <v>-603.59</v>
      </c>
      <c r="K2146" s="216" t="s">
        <v>88</v>
      </c>
    </row>
    <row r="2147" spans="1:11" x14ac:dyDescent="0.25">
      <c r="A2147" s="103" t="s">
        <v>825</v>
      </c>
      <c r="B2147" s="103" t="s">
        <v>88</v>
      </c>
      <c r="C2147" s="103" t="s">
        <v>89</v>
      </c>
      <c r="D2147" s="103" t="s">
        <v>420</v>
      </c>
      <c r="E2147" s="103" t="s">
        <v>421</v>
      </c>
      <c r="F2147" s="103" t="s">
        <v>421</v>
      </c>
      <c r="G2147" s="103" t="s">
        <v>650</v>
      </c>
      <c r="H2147" s="103" t="s">
        <v>651</v>
      </c>
      <c r="I2147" s="103" t="s">
        <v>92</v>
      </c>
      <c r="J2147" s="215">
        <v>-525.52</v>
      </c>
      <c r="K2147" s="216" t="s">
        <v>88</v>
      </c>
    </row>
    <row r="2148" spans="1:11" x14ac:dyDescent="0.25">
      <c r="A2148" s="103" t="s">
        <v>826</v>
      </c>
      <c r="B2148" s="103" t="s">
        <v>88</v>
      </c>
      <c r="C2148" s="103" t="s">
        <v>89</v>
      </c>
      <c r="D2148" s="103" t="s">
        <v>420</v>
      </c>
      <c r="E2148" s="103" t="s">
        <v>421</v>
      </c>
      <c r="F2148" s="103" t="s">
        <v>421</v>
      </c>
      <c r="G2148" s="103" t="s">
        <v>650</v>
      </c>
      <c r="H2148" s="103" t="s">
        <v>651</v>
      </c>
      <c r="I2148" s="103" t="s">
        <v>92</v>
      </c>
      <c r="J2148" s="215">
        <v>-2577.81</v>
      </c>
      <c r="K2148" s="216" t="s">
        <v>88</v>
      </c>
    </row>
    <row r="2149" spans="1:11" x14ac:dyDescent="0.25">
      <c r="A2149" s="103" t="s">
        <v>827</v>
      </c>
      <c r="B2149" s="103" t="s">
        <v>88</v>
      </c>
      <c r="C2149" s="103" t="s">
        <v>89</v>
      </c>
      <c r="D2149" s="103" t="s">
        <v>420</v>
      </c>
      <c r="E2149" s="103" t="s">
        <v>421</v>
      </c>
      <c r="F2149" s="103" t="s">
        <v>421</v>
      </c>
      <c r="G2149" s="103" t="s">
        <v>491</v>
      </c>
      <c r="H2149" s="103" t="s">
        <v>492</v>
      </c>
      <c r="I2149" s="103" t="s">
        <v>92</v>
      </c>
      <c r="J2149" s="215">
        <v>744.18</v>
      </c>
      <c r="K2149" s="216" t="s">
        <v>88</v>
      </c>
    </row>
    <row r="2150" spans="1:11" x14ac:dyDescent="0.25">
      <c r="A2150" s="103" t="s">
        <v>827</v>
      </c>
      <c r="B2150" s="103" t="s">
        <v>88</v>
      </c>
      <c r="C2150" s="103" t="s">
        <v>89</v>
      </c>
      <c r="D2150" s="103" t="s">
        <v>420</v>
      </c>
      <c r="E2150" s="111"/>
      <c r="F2150" s="103" t="s">
        <v>421</v>
      </c>
      <c r="G2150" s="103" t="s">
        <v>491</v>
      </c>
      <c r="H2150" s="103" t="s">
        <v>492</v>
      </c>
      <c r="I2150" s="103" t="s">
        <v>92</v>
      </c>
      <c r="J2150" s="215">
        <v>0</v>
      </c>
      <c r="K2150" s="216" t="s">
        <v>88</v>
      </c>
    </row>
    <row r="2151" spans="1:11" x14ac:dyDescent="0.25">
      <c r="A2151" s="103" t="s">
        <v>830</v>
      </c>
      <c r="B2151" s="103" t="s">
        <v>88</v>
      </c>
      <c r="C2151" s="103" t="s">
        <v>89</v>
      </c>
      <c r="D2151" s="103" t="s">
        <v>420</v>
      </c>
      <c r="E2151" s="103" t="s">
        <v>421</v>
      </c>
      <c r="F2151" s="103" t="s">
        <v>421</v>
      </c>
      <c r="G2151" s="103" t="s">
        <v>491</v>
      </c>
      <c r="H2151" s="103" t="s">
        <v>492</v>
      </c>
      <c r="I2151" s="103" t="s">
        <v>92</v>
      </c>
      <c r="J2151" s="215">
        <v>1562.78</v>
      </c>
      <c r="K2151" s="216" t="s">
        <v>88</v>
      </c>
    </row>
    <row r="2152" spans="1:11" x14ac:dyDescent="0.25">
      <c r="A2152" s="103" t="s">
        <v>830</v>
      </c>
      <c r="B2152" s="103" t="s">
        <v>88</v>
      </c>
      <c r="C2152" s="103" t="s">
        <v>89</v>
      </c>
      <c r="D2152" s="103" t="s">
        <v>420</v>
      </c>
      <c r="E2152" s="111"/>
      <c r="F2152" s="103" t="s">
        <v>421</v>
      </c>
      <c r="G2152" s="103" t="s">
        <v>491</v>
      </c>
      <c r="H2152" s="103" t="s">
        <v>492</v>
      </c>
      <c r="I2152" s="103" t="s">
        <v>92</v>
      </c>
      <c r="J2152" s="215">
        <v>0</v>
      </c>
      <c r="K2152" s="216" t="s">
        <v>88</v>
      </c>
    </row>
    <row r="2153" spans="1:11" x14ac:dyDescent="0.25">
      <c r="A2153" s="103" t="s">
        <v>828</v>
      </c>
      <c r="B2153" s="103" t="s">
        <v>88</v>
      </c>
      <c r="C2153" s="103" t="s">
        <v>89</v>
      </c>
      <c r="D2153" s="103" t="s">
        <v>420</v>
      </c>
      <c r="E2153" s="103" t="s">
        <v>421</v>
      </c>
      <c r="F2153" s="103" t="s">
        <v>421</v>
      </c>
      <c r="G2153" s="103" t="s">
        <v>491</v>
      </c>
      <c r="H2153" s="103" t="s">
        <v>492</v>
      </c>
      <c r="I2153" s="103" t="s">
        <v>92</v>
      </c>
      <c r="J2153" s="215">
        <v>4018.58</v>
      </c>
      <c r="K2153" s="216" t="s">
        <v>88</v>
      </c>
    </row>
    <row r="2154" spans="1:11" x14ac:dyDescent="0.25">
      <c r="A2154" s="103" t="s">
        <v>828</v>
      </c>
      <c r="B2154" s="103" t="s">
        <v>88</v>
      </c>
      <c r="C2154" s="103" t="s">
        <v>89</v>
      </c>
      <c r="D2154" s="103" t="s">
        <v>420</v>
      </c>
      <c r="E2154" s="111"/>
      <c r="F2154" s="103" t="s">
        <v>421</v>
      </c>
      <c r="G2154" s="103" t="s">
        <v>491</v>
      </c>
      <c r="H2154" s="103" t="s">
        <v>492</v>
      </c>
      <c r="I2154" s="103" t="s">
        <v>92</v>
      </c>
      <c r="J2154" s="215">
        <v>0</v>
      </c>
      <c r="K2154" s="216" t="s">
        <v>88</v>
      </c>
    </row>
    <row r="2155" spans="1:11" x14ac:dyDescent="0.25">
      <c r="A2155" s="103" t="s">
        <v>829</v>
      </c>
      <c r="B2155" s="103" t="s">
        <v>88</v>
      </c>
      <c r="C2155" s="103" t="s">
        <v>89</v>
      </c>
      <c r="D2155" s="103" t="s">
        <v>420</v>
      </c>
      <c r="E2155" s="103" t="s">
        <v>421</v>
      </c>
      <c r="F2155" s="103" t="s">
        <v>421</v>
      </c>
      <c r="G2155" s="103" t="s">
        <v>491</v>
      </c>
      <c r="H2155" s="103" t="s">
        <v>492</v>
      </c>
      <c r="I2155" s="103" t="s">
        <v>92</v>
      </c>
      <c r="J2155" s="215">
        <v>-1674.41</v>
      </c>
      <c r="K2155" s="216" t="s">
        <v>88</v>
      </c>
    </row>
    <row r="2156" spans="1:11" x14ac:dyDescent="0.25">
      <c r="A2156" s="103" t="s">
        <v>829</v>
      </c>
      <c r="B2156" s="103" t="s">
        <v>88</v>
      </c>
      <c r="C2156" s="103" t="s">
        <v>89</v>
      </c>
      <c r="D2156" s="103" t="s">
        <v>420</v>
      </c>
      <c r="E2156" s="111"/>
      <c r="F2156" s="103" t="s">
        <v>421</v>
      </c>
      <c r="G2156" s="103" t="s">
        <v>491</v>
      </c>
      <c r="H2156" s="103" t="s">
        <v>492</v>
      </c>
      <c r="I2156" s="103" t="s">
        <v>92</v>
      </c>
      <c r="J2156" s="215">
        <v>0</v>
      </c>
      <c r="K2156" s="216" t="s">
        <v>88</v>
      </c>
    </row>
    <row r="2157" spans="1:11" x14ac:dyDescent="0.25">
      <c r="A2157" s="103" t="s">
        <v>825</v>
      </c>
      <c r="B2157" s="103" t="s">
        <v>88</v>
      </c>
      <c r="C2157" s="103" t="s">
        <v>89</v>
      </c>
      <c r="D2157" s="103" t="s">
        <v>420</v>
      </c>
      <c r="E2157" s="103" t="s">
        <v>421</v>
      </c>
      <c r="F2157" s="103" t="s">
        <v>421</v>
      </c>
      <c r="G2157" s="103" t="s">
        <v>491</v>
      </c>
      <c r="H2157" s="103" t="s">
        <v>492</v>
      </c>
      <c r="I2157" s="103" t="s">
        <v>92</v>
      </c>
      <c r="J2157" s="215">
        <v>-1823.24</v>
      </c>
      <c r="K2157" s="216" t="s">
        <v>88</v>
      </c>
    </row>
    <row r="2158" spans="1:11" x14ac:dyDescent="0.25">
      <c r="A2158" s="103" t="s">
        <v>825</v>
      </c>
      <c r="B2158" s="103" t="s">
        <v>88</v>
      </c>
      <c r="C2158" s="103" t="s">
        <v>89</v>
      </c>
      <c r="D2158" s="103" t="s">
        <v>420</v>
      </c>
      <c r="E2158" s="111"/>
      <c r="F2158" s="103" t="s">
        <v>421</v>
      </c>
      <c r="G2158" s="103" t="s">
        <v>491</v>
      </c>
      <c r="H2158" s="103" t="s">
        <v>492</v>
      </c>
      <c r="I2158" s="103" t="s">
        <v>92</v>
      </c>
      <c r="J2158" s="215">
        <v>0</v>
      </c>
      <c r="K2158" s="216" t="s">
        <v>88</v>
      </c>
    </row>
    <row r="2159" spans="1:11" x14ac:dyDescent="0.25">
      <c r="A2159" s="103" t="s">
        <v>826</v>
      </c>
      <c r="B2159" s="103" t="s">
        <v>88</v>
      </c>
      <c r="C2159" s="103" t="s">
        <v>89</v>
      </c>
      <c r="D2159" s="103" t="s">
        <v>420</v>
      </c>
      <c r="E2159" s="103" t="s">
        <v>421</v>
      </c>
      <c r="F2159" s="103" t="s">
        <v>421</v>
      </c>
      <c r="G2159" s="103" t="s">
        <v>491</v>
      </c>
      <c r="H2159" s="103" t="s">
        <v>492</v>
      </c>
      <c r="I2159" s="103" t="s">
        <v>92</v>
      </c>
      <c r="J2159" s="215">
        <v>-2083.71</v>
      </c>
      <c r="K2159" s="216" t="s">
        <v>88</v>
      </c>
    </row>
    <row r="2160" spans="1:11" x14ac:dyDescent="0.25">
      <c r="A2160" s="103" t="s">
        <v>826</v>
      </c>
      <c r="B2160" s="103" t="s">
        <v>88</v>
      </c>
      <c r="C2160" s="103" t="s">
        <v>89</v>
      </c>
      <c r="D2160" s="103" t="s">
        <v>420</v>
      </c>
      <c r="E2160" s="111"/>
      <c r="F2160" s="103" t="s">
        <v>421</v>
      </c>
      <c r="G2160" s="103" t="s">
        <v>491</v>
      </c>
      <c r="H2160" s="103" t="s">
        <v>492</v>
      </c>
      <c r="I2160" s="103" t="s">
        <v>92</v>
      </c>
      <c r="J2160" s="215">
        <v>0</v>
      </c>
      <c r="K2160" s="216" t="s">
        <v>88</v>
      </c>
    </row>
    <row r="2161" spans="1:11" x14ac:dyDescent="0.25">
      <c r="A2161" s="103" t="s">
        <v>827</v>
      </c>
      <c r="B2161" s="103" t="s">
        <v>88</v>
      </c>
      <c r="C2161" s="103" t="s">
        <v>89</v>
      </c>
      <c r="D2161" s="103" t="s">
        <v>420</v>
      </c>
      <c r="E2161" s="103" t="s">
        <v>421</v>
      </c>
      <c r="F2161" s="103" t="s">
        <v>421</v>
      </c>
      <c r="G2161" s="103" t="s">
        <v>123</v>
      </c>
      <c r="H2161" s="103" t="s">
        <v>396</v>
      </c>
      <c r="I2161" s="103" t="s">
        <v>92</v>
      </c>
      <c r="J2161" s="215">
        <v>3040.11</v>
      </c>
      <c r="K2161" s="216" t="s">
        <v>88</v>
      </c>
    </row>
    <row r="2162" spans="1:11" x14ac:dyDescent="0.25">
      <c r="A2162" s="103" t="s">
        <v>830</v>
      </c>
      <c r="B2162" s="103" t="s">
        <v>88</v>
      </c>
      <c r="C2162" s="103" t="s">
        <v>89</v>
      </c>
      <c r="D2162" s="103" t="s">
        <v>420</v>
      </c>
      <c r="E2162" s="103" t="s">
        <v>421</v>
      </c>
      <c r="F2162" s="103" t="s">
        <v>421</v>
      </c>
      <c r="G2162" s="103" t="s">
        <v>123</v>
      </c>
      <c r="H2162" s="103" t="s">
        <v>396</v>
      </c>
      <c r="I2162" s="103" t="s">
        <v>92</v>
      </c>
      <c r="J2162" s="215">
        <v>9241.2099999999991</v>
      </c>
      <c r="K2162" s="216" t="s">
        <v>88</v>
      </c>
    </row>
    <row r="2163" spans="1:11" x14ac:dyDescent="0.25">
      <c r="A2163" s="103" t="s">
        <v>828</v>
      </c>
      <c r="B2163" s="103" t="s">
        <v>88</v>
      </c>
      <c r="C2163" s="103" t="s">
        <v>89</v>
      </c>
      <c r="D2163" s="103" t="s">
        <v>420</v>
      </c>
      <c r="E2163" s="103" t="s">
        <v>421</v>
      </c>
      <c r="F2163" s="103" t="s">
        <v>421</v>
      </c>
      <c r="G2163" s="103" t="s">
        <v>123</v>
      </c>
      <c r="H2163" s="103" t="s">
        <v>396</v>
      </c>
      <c r="I2163" s="103" t="s">
        <v>92</v>
      </c>
      <c r="J2163" s="215">
        <v>8261.44</v>
      </c>
      <c r="K2163" s="216" t="s">
        <v>88</v>
      </c>
    </row>
    <row r="2164" spans="1:11" x14ac:dyDescent="0.25">
      <c r="A2164" s="103" t="s">
        <v>829</v>
      </c>
      <c r="B2164" s="103" t="s">
        <v>88</v>
      </c>
      <c r="C2164" s="103" t="s">
        <v>89</v>
      </c>
      <c r="D2164" s="103" t="s">
        <v>420</v>
      </c>
      <c r="E2164" s="103" t="s">
        <v>421</v>
      </c>
      <c r="F2164" s="103" t="s">
        <v>421</v>
      </c>
      <c r="G2164" s="103" t="s">
        <v>123</v>
      </c>
      <c r="H2164" s="103" t="s">
        <v>396</v>
      </c>
      <c r="I2164" s="103" t="s">
        <v>92</v>
      </c>
      <c r="J2164" s="215">
        <v>-3071.69</v>
      </c>
      <c r="K2164" s="216" t="s">
        <v>88</v>
      </c>
    </row>
    <row r="2165" spans="1:11" x14ac:dyDescent="0.25">
      <c r="A2165" s="103" t="s">
        <v>825</v>
      </c>
      <c r="B2165" s="103" t="s">
        <v>88</v>
      </c>
      <c r="C2165" s="103" t="s">
        <v>89</v>
      </c>
      <c r="D2165" s="103" t="s">
        <v>420</v>
      </c>
      <c r="E2165" s="103" t="s">
        <v>421</v>
      </c>
      <c r="F2165" s="103" t="s">
        <v>421</v>
      </c>
      <c r="G2165" s="103" t="s">
        <v>123</v>
      </c>
      <c r="H2165" s="103" t="s">
        <v>396</v>
      </c>
      <c r="I2165" s="103" t="s">
        <v>92</v>
      </c>
      <c r="J2165" s="215">
        <v>-11236.25</v>
      </c>
      <c r="K2165" s="216" t="s">
        <v>88</v>
      </c>
    </row>
    <row r="2166" spans="1:11" x14ac:dyDescent="0.25">
      <c r="A2166" s="103" t="s">
        <v>826</v>
      </c>
      <c r="B2166" s="103" t="s">
        <v>88</v>
      </c>
      <c r="C2166" s="103" t="s">
        <v>89</v>
      </c>
      <c r="D2166" s="103" t="s">
        <v>420</v>
      </c>
      <c r="E2166" s="103" t="s">
        <v>421</v>
      </c>
      <c r="F2166" s="103" t="s">
        <v>421</v>
      </c>
      <c r="G2166" s="103" t="s">
        <v>123</v>
      </c>
      <c r="H2166" s="103" t="s">
        <v>396</v>
      </c>
      <c r="I2166" s="103" t="s">
        <v>92</v>
      </c>
      <c r="J2166" s="215">
        <v>899.61</v>
      </c>
      <c r="K2166" s="216" t="s">
        <v>88</v>
      </c>
    </row>
    <row r="2167" spans="1:11" x14ac:dyDescent="0.25">
      <c r="A2167" s="103" t="s">
        <v>827</v>
      </c>
      <c r="B2167" s="103" t="s">
        <v>88</v>
      </c>
      <c r="C2167" s="103" t="s">
        <v>89</v>
      </c>
      <c r="D2167" s="103" t="s">
        <v>420</v>
      </c>
      <c r="E2167" s="103" t="s">
        <v>421</v>
      </c>
      <c r="F2167" s="103" t="s">
        <v>421</v>
      </c>
      <c r="G2167" s="103" t="s">
        <v>94</v>
      </c>
      <c r="H2167" s="103" t="s">
        <v>397</v>
      </c>
      <c r="I2167" s="103" t="s">
        <v>92</v>
      </c>
      <c r="J2167" s="215">
        <v>8643.98</v>
      </c>
      <c r="K2167" s="216" t="s">
        <v>88</v>
      </c>
    </row>
    <row r="2168" spans="1:11" x14ac:dyDescent="0.25">
      <c r="A2168" s="103" t="s">
        <v>830</v>
      </c>
      <c r="B2168" s="103" t="s">
        <v>88</v>
      </c>
      <c r="C2168" s="103" t="s">
        <v>89</v>
      </c>
      <c r="D2168" s="103" t="s">
        <v>420</v>
      </c>
      <c r="E2168" s="103" t="s">
        <v>421</v>
      </c>
      <c r="F2168" s="103" t="s">
        <v>421</v>
      </c>
      <c r="G2168" s="103" t="s">
        <v>94</v>
      </c>
      <c r="H2168" s="103" t="s">
        <v>397</v>
      </c>
      <c r="I2168" s="103" t="s">
        <v>92</v>
      </c>
      <c r="J2168" s="215">
        <v>19340.080000000002</v>
      </c>
      <c r="K2168" s="216" t="s">
        <v>88</v>
      </c>
    </row>
    <row r="2169" spans="1:11" x14ac:dyDescent="0.25">
      <c r="A2169" s="103" t="s">
        <v>828</v>
      </c>
      <c r="B2169" s="103" t="s">
        <v>88</v>
      </c>
      <c r="C2169" s="103" t="s">
        <v>89</v>
      </c>
      <c r="D2169" s="103" t="s">
        <v>420</v>
      </c>
      <c r="E2169" s="103" t="s">
        <v>421</v>
      </c>
      <c r="F2169" s="103" t="s">
        <v>421</v>
      </c>
      <c r="G2169" s="103" t="s">
        <v>94</v>
      </c>
      <c r="H2169" s="103" t="s">
        <v>397</v>
      </c>
      <c r="I2169" s="103" t="s">
        <v>92</v>
      </c>
      <c r="J2169" s="215">
        <v>17361.07</v>
      </c>
      <c r="K2169" s="216" t="s">
        <v>88</v>
      </c>
    </row>
    <row r="2170" spans="1:11" x14ac:dyDescent="0.25">
      <c r="A2170" s="103" t="s">
        <v>829</v>
      </c>
      <c r="B2170" s="103" t="s">
        <v>88</v>
      </c>
      <c r="C2170" s="103" t="s">
        <v>89</v>
      </c>
      <c r="D2170" s="103" t="s">
        <v>420</v>
      </c>
      <c r="E2170" s="103" t="s">
        <v>421</v>
      </c>
      <c r="F2170" s="103" t="s">
        <v>421</v>
      </c>
      <c r="G2170" s="103" t="s">
        <v>94</v>
      </c>
      <c r="H2170" s="103" t="s">
        <v>397</v>
      </c>
      <c r="I2170" s="103" t="s">
        <v>92</v>
      </c>
      <c r="J2170" s="215">
        <v>-2682.88</v>
      </c>
      <c r="K2170" s="216" t="s">
        <v>88</v>
      </c>
    </row>
    <row r="2171" spans="1:11" x14ac:dyDescent="0.25">
      <c r="A2171" s="103" t="s">
        <v>825</v>
      </c>
      <c r="B2171" s="103" t="s">
        <v>88</v>
      </c>
      <c r="C2171" s="103" t="s">
        <v>89</v>
      </c>
      <c r="D2171" s="103" t="s">
        <v>420</v>
      </c>
      <c r="E2171" s="103" t="s">
        <v>421</v>
      </c>
      <c r="F2171" s="103" t="s">
        <v>421</v>
      </c>
      <c r="G2171" s="103" t="s">
        <v>94</v>
      </c>
      <c r="H2171" s="103" t="s">
        <v>397</v>
      </c>
      <c r="I2171" s="103" t="s">
        <v>92</v>
      </c>
      <c r="J2171" s="215">
        <v>-34895.39</v>
      </c>
      <c r="K2171" s="216" t="s">
        <v>88</v>
      </c>
    </row>
    <row r="2172" spans="1:11" x14ac:dyDescent="0.25">
      <c r="A2172" s="103" t="s">
        <v>826</v>
      </c>
      <c r="B2172" s="103" t="s">
        <v>88</v>
      </c>
      <c r="C2172" s="103" t="s">
        <v>89</v>
      </c>
      <c r="D2172" s="103" t="s">
        <v>420</v>
      </c>
      <c r="E2172" s="103" t="s">
        <v>421</v>
      </c>
      <c r="F2172" s="103" t="s">
        <v>421</v>
      </c>
      <c r="G2172" s="103" t="s">
        <v>94</v>
      </c>
      <c r="H2172" s="103" t="s">
        <v>397</v>
      </c>
      <c r="I2172" s="103" t="s">
        <v>92</v>
      </c>
      <c r="J2172" s="215">
        <v>10071.39</v>
      </c>
      <c r="K2172" s="216" t="s">
        <v>88</v>
      </c>
    </row>
    <row r="2173" spans="1:11" x14ac:dyDescent="0.25">
      <c r="A2173" s="103" t="s">
        <v>827</v>
      </c>
      <c r="B2173" s="103" t="s">
        <v>88</v>
      </c>
      <c r="C2173" s="103" t="s">
        <v>89</v>
      </c>
      <c r="D2173" s="103" t="s">
        <v>420</v>
      </c>
      <c r="E2173" s="103" t="s">
        <v>421</v>
      </c>
      <c r="F2173" s="103" t="s">
        <v>421</v>
      </c>
      <c r="G2173" s="103" t="s">
        <v>120</v>
      </c>
      <c r="H2173" s="103" t="s">
        <v>398</v>
      </c>
      <c r="I2173" s="103" t="s">
        <v>92</v>
      </c>
      <c r="J2173" s="215">
        <v>-8359.7099999999991</v>
      </c>
      <c r="K2173" s="216" t="s">
        <v>88</v>
      </c>
    </row>
    <row r="2174" spans="1:11" x14ac:dyDescent="0.25">
      <c r="A2174" s="103" t="s">
        <v>830</v>
      </c>
      <c r="B2174" s="103" t="s">
        <v>88</v>
      </c>
      <c r="C2174" s="103" t="s">
        <v>89</v>
      </c>
      <c r="D2174" s="103" t="s">
        <v>420</v>
      </c>
      <c r="E2174" s="103" t="s">
        <v>421</v>
      </c>
      <c r="F2174" s="103" t="s">
        <v>421</v>
      </c>
      <c r="G2174" s="103" t="s">
        <v>120</v>
      </c>
      <c r="H2174" s="103" t="s">
        <v>398</v>
      </c>
      <c r="I2174" s="103" t="s">
        <v>92</v>
      </c>
      <c r="J2174" s="215">
        <v>4315.72</v>
      </c>
      <c r="K2174" s="216" t="s">
        <v>88</v>
      </c>
    </row>
    <row r="2175" spans="1:11" x14ac:dyDescent="0.25">
      <c r="A2175" s="103" t="s">
        <v>828</v>
      </c>
      <c r="B2175" s="103" t="s">
        <v>88</v>
      </c>
      <c r="C2175" s="103" t="s">
        <v>89</v>
      </c>
      <c r="D2175" s="103" t="s">
        <v>420</v>
      </c>
      <c r="E2175" s="103" t="s">
        <v>421</v>
      </c>
      <c r="F2175" s="103" t="s">
        <v>421</v>
      </c>
      <c r="G2175" s="103" t="s">
        <v>120</v>
      </c>
      <c r="H2175" s="103" t="s">
        <v>398</v>
      </c>
      <c r="I2175" s="103" t="s">
        <v>92</v>
      </c>
      <c r="J2175" s="215">
        <v>8220.19</v>
      </c>
      <c r="K2175" s="216" t="s">
        <v>88</v>
      </c>
    </row>
    <row r="2176" spans="1:11" x14ac:dyDescent="0.25">
      <c r="A2176" s="103" t="s">
        <v>829</v>
      </c>
      <c r="B2176" s="103" t="s">
        <v>88</v>
      </c>
      <c r="C2176" s="103" t="s">
        <v>89</v>
      </c>
      <c r="D2176" s="103" t="s">
        <v>420</v>
      </c>
      <c r="E2176" s="103" t="s">
        <v>421</v>
      </c>
      <c r="F2176" s="103" t="s">
        <v>421</v>
      </c>
      <c r="G2176" s="103" t="s">
        <v>120</v>
      </c>
      <c r="H2176" s="103" t="s">
        <v>398</v>
      </c>
      <c r="I2176" s="103" t="s">
        <v>92</v>
      </c>
      <c r="J2176" s="215">
        <v>1989.65</v>
      </c>
      <c r="K2176" s="216" t="s">
        <v>88</v>
      </c>
    </row>
    <row r="2177" spans="1:11" x14ac:dyDescent="0.25">
      <c r="A2177" s="103" t="s">
        <v>825</v>
      </c>
      <c r="B2177" s="103" t="s">
        <v>88</v>
      </c>
      <c r="C2177" s="103" t="s">
        <v>89</v>
      </c>
      <c r="D2177" s="103" t="s">
        <v>420</v>
      </c>
      <c r="E2177" s="103" t="s">
        <v>421</v>
      </c>
      <c r="F2177" s="103" t="s">
        <v>421</v>
      </c>
      <c r="G2177" s="103" t="s">
        <v>120</v>
      </c>
      <c r="H2177" s="103" t="s">
        <v>398</v>
      </c>
      <c r="I2177" s="103" t="s">
        <v>92</v>
      </c>
      <c r="J2177" s="215">
        <v>-13495.18</v>
      </c>
      <c r="K2177" s="216" t="s">
        <v>88</v>
      </c>
    </row>
    <row r="2178" spans="1:11" x14ac:dyDescent="0.25">
      <c r="A2178" s="103" t="s">
        <v>826</v>
      </c>
      <c r="B2178" s="103" t="s">
        <v>88</v>
      </c>
      <c r="C2178" s="103" t="s">
        <v>89</v>
      </c>
      <c r="D2178" s="103" t="s">
        <v>420</v>
      </c>
      <c r="E2178" s="103" t="s">
        <v>421</v>
      </c>
      <c r="F2178" s="103" t="s">
        <v>421</v>
      </c>
      <c r="G2178" s="103" t="s">
        <v>120</v>
      </c>
      <c r="H2178" s="103" t="s">
        <v>398</v>
      </c>
      <c r="I2178" s="103" t="s">
        <v>92</v>
      </c>
      <c r="J2178" s="215">
        <v>9299.3700000000008</v>
      </c>
      <c r="K2178" s="216" t="s">
        <v>88</v>
      </c>
    </row>
    <row r="2179" spans="1:11" x14ac:dyDescent="0.25">
      <c r="A2179" s="103" t="s">
        <v>829</v>
      </c>
      <c r="B2179" s="103" t="s">
        <v>88</v>
      </c>
      <c r="C2179" s="103" t="s">
        <v>89</v>
      </c>
      <c r="D2179" s="103" t="s">
        <v>422</v>
      </c>
      <c r="E2179" s="103" t="s">
        <v>423</v>
      </c>
      <c r="F2179" s="103" t="s">
        <v>423</v>
      </c>
      <c r="G2179" s="103" t="s">
        <v>173</v>
      </c>
      <c r="H2179" s="103" t="s">
        <v>305</v>
      </c>
      <c r="I2179" s="103" t="s">
        <v>92</v>
      </c>
      <c r="J2179" s="215">
        <v>252</v>
      </c>
      <c r="K2179" s="216" t="s">
        <v>88</v>
      </c>
    </row>
    <row r="2180" spans="1:11" x14ac:dyDescent="0.25">
      <c r="A2180" s="103" t="s">
        <v>825</v>
      </c>
      <c r="B2180" s="103" t="s">
        <v>88</v>
      </c>
      <c r="C2180" s="103" t="s">
        <v>89</v>
      </c>
      <c r="D2180" s="103" t="s">
        <v>422</v>
      </c>
      <c r="E2180" s="103" t="s">
        <v>423</v>
      </c>
      <c r="F2180" s="103" t="s">
        <v>423</v>
      </c>
      <c r="G2180" s="103" t="s">
        <v>196</v>
      </c>
      <c r="H2180" s="103" t="s">
        <v>309</v>
      </c>
      <c r="I2180" s="103" t="s">
        <v>92</v>
      </c>
      <c r="J2180" s="215">
        <v>228</v>
      </c>
      <c r="K2180" s="216" t="s">
        <v>88</v>
      </c>
    </row>
    <row r="2181" spans="1:11" x14ac:dyDescent="0.25">
      <c r="A2181" s="103" t="s">
        <v>827</v>
      </c>
      <c r="B2181" s="103" t="s">
        <v>88</v>
      </c>
      <c r="C2181" s="103" t="s">
        <v>89</v>
      </c>
      <c r="D2181" s="103" t="s">
        <v>422</v>
      </c>
      <c r="E2181" s="103" t="s">
        <v>423</v>
      </c>
      <c r="F2181" s="103" t="s">
        <v>423</v>
      </c>
      <c r="G2181" s="103" t="s">
        <v>206</v>
      </c>
      <c r="H2181" s="103" t="s">
        <v>314</v>
      </c>
      <c r="I2181" s="103" t="s">
        <v>92</v>
      </c>
      <c r="J2181" s="215">
        <v>1716</v>
      </c>
      <c r="K2181" s="216" t="s">
        <v>88</v>
      </c>
    </row>
    <row r="2182" spans="1:11" x14ac:dyDescent="0.25">
      <c r="A2182" s="103" t="s">
        <v>830</v>
      </c>
      <c r="B2182" s="103" t="s">
        <v>88</v>
      </c>
      <c r="C2182" s="103" t="s">
        <v>89</v>
      </c>
      <c r="D2182" s="103" t="s">
        <v>422</v>
      </c>
      <c r="E2182" s="103" t="s">
        <v>423</v>
      </c>
      <c r="F2182" s="103" t="s">
        <v>423</v>
      </c>
      <c r="G2182" s="103" t="s">
        <v>206</v>
      </c>
      <c r="H2182" s="103" t="s">
        <v>314</v>
      </c>
      <c r="I2182" s="103" t="s">
        <v>92</v>
      </c>
      <c r="J2182" s="215">
        <v>1496</v>
      </c>
      <c r="K2182" s="216" t="s">
        <v>88</v>
      </c>
    </row>
    <row r="2183" spans="1:11" x14ac:dyDescent="0.25">
      <c r="A2183" s="103" t="s">
        <v>828</v>
      </c>
      <c r="B2183" s="103" t="s">
        <v>88</v>
      </c>
      <c r="C2183" s="103" t="s">
        <v>89</v>
      </c>
      <c r="D2183" s="103" t="s">
        <v>422</v>
      </c>
      <c r="E2183" s="103" t="s">
        <v>423</v>
      </c>
      <c r="F2183" s="103" t="s">
        <v>423</v>
      </c>
      <c r="G2183" s="103" t="s">
        <v>206</v>
      </c>
      <c r="H2183" s="103" t="s">
        <v>314</v>
      </c>
      <c r="I2183" s="103" t="s">
        <v>92</v>
      </c>
      <c r="J2183" s="215">
        <v>2288</v>
      </c>
      <c r="K2183" s="216" t="s">
        <v>88</v>
      </c>
    </row>
    <row r="2184" spans="1:11" x14ac:dyDescent="0.25">
      <c r="A2184" s="103" t="s">
        <v>829</v>
      </c>
      <c r="B2184" s="103" t="s">
        <v>88</v>
      </c>
      <c r="C2184" s="103" t="s">
        <v>89</v>
      </c>
      <c r="D2184" s="103" t="s">
        <v>422</v>
      </c>
      <c r="E2184" s="103" t="s">
        <v>423</v>
      </c>
      <c r="F2184" s="103" t="s">
        <v>423</v>
      </c>
      <c r="G2184" s="103" t="s">
        <v>206</v>
      </c>
      <c r="H2184" s="103" t="s">
        <v>314</v>
      </c>
      <c r="I2184" s="103" t="s">
        <v>92</v>
      </c>
      <c r="J2184" s="215">
        <v>1331</v>
      </c>
      <c r="K2184" s="216" t="s">
        <v>88</v>
      </c>
    </row>
    <row r="2185" spans="1:11" x14ac:dyDescent="0.25">
      <c r="A2185" s="103" t="s">
        <v>825</v>
      </c>
      <c r="B2185" s="103" t="s">
        <v>88</v>
      </c>
      <c r="C2185" s="103" t="s">
        <v>89</v>
      </c>
      <c r="D2185" s="103" t="s">
        <v>422</v>
      </c>
      <c r="E2185" s="103" t="s">
        <v>423</v>
      </c>
      <c r="F2185" s="103" t="s">
        <v>423</v>
      </c>
      <c r="G2185" s="103" t="s">
        <v>206</v>
      </c>
      <c r="H2185" s="103" t="s">
        <v>314</v>
      </c>
      <c r="I2185" s="103" t="s">
        <v>92</v>
      </c>
      <c r="J2185" s="215">
        <v>2112</v>
      </c>
      <c r="K2185" s="216" t="s">
        <v>88</v>
      </c>
    </row>
    <row r="2186" spans="1:11" x14ac:dyDescent="0.25">
      <c r="A2186" s="103" t="s">
        <v>826</v>
      </c>
      <c r="B2186" s="103" t="s">
        <v>88</v>
      </c>
      <c r="C2186" s="103" t="s">
        <v>89</v>
      </c>
      <c r="D2186" s="103" t="s">
        <v>422</v>
      </c>
      <c r="E2186" s="103" t="s">
        <v>423</v>
      </c>
      <c r="F2186" s="103" t="s">
        <v>423</v>
      </c>
      <c r="G2186" s="103" t="s">
        <v>206</v>
      </c>
      <c r="H2186" s="103" t="s">
        <v>314</v>
      </c>
      <c r="I2186" s="103" t="s">
        <v>92</v>
      </c>
      <c r="J2186" s="215">
        <v>1936</v>
      </c>
      <c r="K2186" s="216" t="s">
        <v>88</v>
      </c>
    </row>
    <row r="2187" spans="1:11" x14ac:dyDescent="0.25">
      <c r="A2187" s="103" t="s">
        <v>825</v>
      </c>
      <c r="B2187" s="103" t="s">
        <v>88</v>
      </c>
      <c r="C2187" s="103" t="s">
        <v>89</v>
      </c>
      <c r="D2187" s="103" t="s">
        <v>422</v>
      </c>
      <c r="E2187" s="103" t="s">
        <v>423</v>
      </c>
      <c r="F2187" s="103" t="s">
        <v>423</v>
      </c>
      <c r="G2187" s="103" t="s">
        <v>178</v>
      </c>
      <c r="H2187" s="103" t="s">
        <v>315</v>
      </c>
      <c r="I2187" s="103" t="s">
        <v>92</v>
      </c>
      <c r="J2187" s="215">
        <v>136.5</v>
      </c>
      <c r="K2187" s="216" t="s">
        <v>88</v>
      </c>
    </row>
    <row r="2188" spans="1:11" x14ac:dyDescent="0.25">
      <c r="A2188" s="103" t="s">
        <v>825</v>
      </c>
      <c r="B2188" s="103" t="s">
        <v>88</v>
      </c>
      <c r="C2188" s="103" t="s">
        <v>89</v>
      </c>
      <c r="D2188" s="103" t="s">
        <v>422</v>
      </c>
      <c r="E2188" s="111"/>
      <c r="F2188" s="103" t="s">
        <v>423</v>
      </c>
      <c r="G2188" s="103" t="s">
        <v>178</v>
      </c>
      <c r="H2188" s="103" t="s">
        <v>315</v>
      </c>
      <c r="I2188" s="103" t="s">
        <v>92</v>
      </c>
      <c r="J2188" s="215">
        <v>-31.38</v>
      </c>
      <c r="K2188" s="216" t="s">
        <v>88</v>
      </c>
    </row>
    <row r="2189" spans="1:11" x14ac:dyDescent="0.25">
      <c r="A2189" s="103" t="s">
        <v>826</v>
      </c>
      <c r="B2189" s="103" t="s">
        <v>88</v>
      </c>
      <c r="C2189" s="103" t="s">
        <v>89</v>
      </c>
      <c r="D2189" s="103" t="s">
        <v>422</v>
      </c>
      <c r="E2189" s="103" t="s">
        <v>423</v>
      </c>
      <c r="F2189" s="103" t="s">
        <v>423</v>
      </c>
      <c r="G2189" s="103" t="s">
        <v>178</v>
      </c>
      <c r="H2189" s="103" t="s">
        <v>315</v>
      </c>
      <c r="I2189" s="103" t="s">
        <v>92</v>
      </c>
      <c r="J2189" s="215">
        <v>63</v>
      </c>
      <c r="K2189" s="216" t="s">
        <v>88</v>
      </c>
    </row>
    <row r="2190" spans="1:11" x14ac:dyDescent="0.25">
      <c r="A2190" s="103" t="s">
        <v>827</v>
      </c>
      <c r="B2190" s="103" t="s">
        <v>88</v>
      </c>
      <c r="C2190" s="103" t="s">
        <v>89</v>
      </c>
      <c r="D2190" s="103" t="s">
        <v>422</v>
      </c>
      <c r="E2190" s="103" t="s">
        <v>423</v>
      </c>
      <c r="F2190" s="103" t="s">
        <v>423</v>
      </c>
      <c r="G2190" s="103" t="s">
        <v>118</v>
      </c>
      <c r="H2190" s="103" t="s">
        <v>323</v>
      </c>
      <c r="I2190" s="103" t="s">
        <v>92</v>
      </c>
      <c r="J2190" s="215">
        <v>1415</v>
      </c>
      <c r="K2190" s="216" t="s">
        <v>88</v>
      </c>
    </row>
    <row r="2191" spans="1:11" x14ac:dyDescent="0.25">
      <c r="A2191" s="103" t="s">
        <v>830</v>
      </c>
      <c r="B2191" s="103" t="s">
        <v>88</v>
      </c>
      <c r="C2191" s="103" t="s">
        <v>89</v>
      </c>
      <c r="D2191" s="103" t="s">
        <v>422</v>
      </c>
      <c r="E2191" s="103" t="s">
        <v>423</v>
      </c>
      <c r="F2191" s="103" t="s">
        <v>423</v>
      </c>
      <c r="G2191" s="103" t="s">
        <v>118</v>
      </c>
      <c r="H2191" s="103" t="s">
        <v>323</v>
      </c>
      <c r="I2191" s="103" t="s">
        <v>92</v>
      </c>
      <c r="J2191" s="215">
        <v>250</v>
      </c>
      <c r="K2191" s="216" t="s">
        <v>88</v>
      </c>
    </row>
    <row r="2192" spans="1:11" x14ac:dyDescent="0.25">
      <c r="A2192" s="103" t="s">
        <v>828</v>
      </c>
      <c r="B2192" s="103" t="s">
        <v>88</v>
      </c>
      <c r="C2192" s="103" t="s">
        <v>89</v>
      </c>
      <c r="D2192" s="103" t="s">
        <v>422</v>
      </c>
      <c r="E2192" s="103" t="s">
        <v>423</v>
      </c>
      <c r="F2192" s="103" t="s">
        <v>423</v>
      </c>
      <c r="G2192" s="103" t="s">
        <v>118</v>
      </c>
      <c r="H2192" s="103" t="s">
        <v>323</v>
      </c>
      <c r="I2192" s="103" t="s">
        <v>92</v>
      </c>
      <c r="J2192" s="215">
        <v>1925</v>
      </c>
      <c r="K2192" s="216" t="s">
        <v>88</v>
      </c>
    </row>
    <row r="2193" spans="1:11" x14ac:dyDescent="0.25">
      <c r="A2193" s="103" t="s">
        <v>829</v>
      </c>
      <c r="B2193" s="103" t="s">
        <v>88</v>
      </c>
      <c r="C2193" s="103" t="s">
        <v>89</v>
      </c>
      <c r="D2193" s="103" t="s">
        <v>422</v>
      </c>
      <c r="E2193" s="103" t="s">
        <v>423</v>
      </c>
      <c r="F2193" s="103" t="s">
        <v>423</v>
      </c>
      <c r="G2193" s="103" t="s">
        <v>118</v>
      </c>
      <c r="H2193" s="103" t="s">
        <v>323</v>
      </c>
      <c r="I2193" s="103" t="s">
        <v>92</v>
      </c>
      <c r="J2193" s="215">
        <v>698.75</v>
      </c>
      <c r="K2193" s="216" t="s">
        <v>88</v>
      </c>
    </row>
    <row r="2194" spans="1:11" x14ac:dyDescent="0.25">
      <c r="A2194" s="103" t="s">
        <v>825</v>
      </c>
      <c r="B2194" s="103" t="s">
        <v>88</v>
      </c>
      <c r="C2194" s="103" t="s">
        <v>89</v>
      </c>
      <c r="D2194" s="103" t="s">
        <v>422</v>
      </c>
      <c r="E2194" s="103" t="s">
        <v>423</v>
      </c>
      <c r="F2194" s="103" t="s">
        <v>423</v>
      </c>
      <c r="G2194" s="103" t="s">
        <v>118</v>
      </c>
      <c r="H2194" s="103" t="s">
        <v>323</v>
      </c>
      <c r="I2194" s="103" t="s">
        <v>92</v>
      </c>
      <c r="J2194" s="215">
        <v>1238.5</v>
      </c>
      <c r="K2194" s="216" t="s">
        <v>88</v>
      </c>
    </row>
    <row r="2195" spans="1:11" x14ac:dyDescent="0.25">
      <c r="A2195" s="103" t="s">
        <v>826</v>
      </c>
      <c r="B2195" s="103" t="s">
        <v>88</v>
      </c>
      <c r="C2195" s="103" t="s">
        <v>89</v>
      </c>
      <c r="D2195" s="103" t="s">
        <v>422</v>
      </c>
      <c r="E2195" s="103" t="s">
        <v>423</v>
      </c>
      <c r="F2195" s="103" t="s">
        <v>423</v>
      </c>
      <c r="G2195" s="103" t="s">
        <v>118</v>
      </c>
      <c r="H2195" s="103" t="s">
        <v>323</v>
      </c>
      <c r="I2195" s="103" t="s">
        <v>92</v>
      </c>
      <c r="J2195" s="215">
        <v>575</v>
      </c>
      <c r="K2195" s="216" t="s">
        <v>88</v>
      </c>
    </row>
    <row r="2196" spans="1:11" x14ac:dyDescent="0.25">
      <c r="A2196" s="103" t="s">
        <v>825</v>
      </c>
      <c r="B2196" s="103" t="s">
        <v>88</v>
      </c>
      <c r="C2196" s="103" t="s">
        <v>89</v>
      </c>
      <c r="D2196" s="103" t="s">
        <v>422</v>
      </c>
      <c r="E2196" s="103" t="s">
        <v>423</v>
      </c>
      <c r="F2196" s="103" t="s">
        <v>423</v>
      </c>
      <c r="G2196" s="103" t="s">
        <v>163</v>
      </c>
      <c r="H2196" s="103" t="s">
        <v>327</v>
      </c>
      <c r="I2196" s="103" t="s">
        <v>92</v>
      </c>
      <c r="J2196" s="215">
        <v>100</v>
      </c>
      <c r="K2196" s="216" t="s">
        <v>88</v>
      </c>
    </row>
    <row r="2197" spans="1:11" x14ac:dyDescent="0.25">
      <c r="A2197" s="103" t="s">
        <v>825</v>
      </c>
      <c r="B2197" s="103" t="s">
        <v>88</v>
      </c>
      <c r="C2197" s="103" t="s">
        <v>89</v>
      </c>
      <c r="D2197" s="103" t="s">
        <v>422</v>
      </c>
      <c r="E2197" s="103" t="s">
        <v>423</v>
      </c>
      <c r="F2197" s="103" t="s">
        <v>423</v>
      </c>
      <c r="G2197" s="103" t="s">
        <v>183</v>
      </c>
      <c r="H2197" s="103" t="s">
        <v>328</v>
      </c>
      <c r="I2197" s="103" t="s">
        <v>92</v>
      </c>
      <c r="J2197" s="215">
        <v>75</v>
      </c>
      <c r="K2197" s="216" t="s">
        <v>88</v>
      </c>
    </row>
    <row r="2198" spans="1:11" x14ac:dyDescent="0.25">
      <c r="A2198" s="103" t="s">
        <v>827</v>
      </c>
      <c r="B2198" s="103" t="s">
        <v>88</v>
      </c>
      <c r="C2198" s="103" t="s">
        <v>89</v>
      </c>
      <c r="D2198" s="103" t="s">
        <v>422</v>
      </c>
      <c r="E2198" s="103" t="s">
        <v>423</v>
      </c>
      <c r="F2198" s="103" t="s">
        <v>423</v>
      </c>
      <c r="G2198" s="103" t="s">
        <v>152</v>
      </c>
      <c r="H2198" s="103" t="s">
        <v>615</v>
      </c>
      <c r="I2198" s="103" t="s">
        <v>92</v>
      </c>
      <c r="J2198" s="215">
        <v>5575</v>
      </c>
      <c r="K2198" s="216" t="s">
        <v>88</v>
      </c>
    </row>
    <row r="2199" spans="1:11" x14ac:dyDescent="0.25">
      <c r="A2199" s="103" t="s">
        <v>830</v>
      </c>
      <c r="B2199" s="103" t="s">
        <v>88</v>
      </c>
      <c r="C2199" s="103" t="s">
        <v>89</v>
      </c>
      <c r="D2199" s="103" t="s">
        <v>422</v>
      </c>
      <c r="E2199" s="103" t="s">
        <v>423</v>
      </c>
      <c r="F2199" s="103" t="s">
        <v>423</v>
      </c>
      <c r="G2199" s="103" t="s">
        <v>152</v>
      </c>
      <c r="H2199" s="103" t="s">
        <v>615</v>
      </c>
      <c r="I2199" s="103" t="s">
        <v>92</v>
      </c>
      <c r="J2199" s="215">
        <v>3630</v>
      </c>
      <c r="K2199" s="216" t="s">
        <v>88</v>
      </c>
    </row>
    <row r="2200" spans="1:11" x14ac:dyDescent="0.25">
      <c r="A2200" s="103" t="s">
        <v>828</v>
      </c>
      <c r="B2200" s="103" t="s">
        <v>88</v>
      </c>
      <c r="C2200" s="103" t="s">
        <v>89</v>
      </c>
      <c r="D2200" s="103" t="s">
        <v>422</v>
      </c>
      <c r="E2200" s="103" t="s">
        <v>423</v>
      </c>
      <c r="F2200" s="103" t="s">
        <v>423</v>
      </c>
      <c r="G2200" s="103" t="s">
        <v>152</v>
      </c>
      <c r="H2200" s="103" t="s">
        <v>615</v>
      </c>
      <c r="I2200" s="103" t="s">
        <v>92</v>
      </c>
      <c r="J2200" s="215">
        <v>5433</v>
      </c>
      <c r="K2200" s="216" t="s">
        <v>88</v>
      </c>
    </row>
    <row r="2201" spans="1:11" x14ac:dyDescent="0.25">
      <c r="A2201" s="103" t="s">
        <v>829</v>
      </c>
      <c r="B2201" s="103" t="s">
        <v>88</v>
      </c>
      <c r="C2201" s="103" t="s">
        <v>89</v>
      </c>
      <c r="D2201" s="103" t="s">
        <v>422</v>
      </c>
      <c r="E2201" s="103" t="s">
        <v>423</v>
      </c>
      <c r="F2201" s="103" t="s">
        <v>423</v>
      </c>
      <c r="G2201" s="103" t="s">
        <v>152</v>
      </c>
      <c r="H2201" s="103" t="s">
        <v>615</v>
      </c>
      <c r="I2201" s="103" t="s">
        <v>92</v>
      </c>
      <c r="J2201" s="215">
        <v>3465</v>
      </c>
      <c r="K2201" s="216" t="s">
        <v>88</v>
      </c>
    </row>
    <row r="2202" spans="1:11" x14ac:dyDescent="0.25">
      <c r="A2202" s="103" t="s">
        <v>825</v>
      </c>
      <c r="B2202" s="103" t="s">
        <v>88</v>
      </c>
      <c r="C2202" s="103" t="s">
        <v>89</v>
      </c>
      <c r="D2202" s="103" t="s">
        <v>422</v>
      </c>
      <c r="E2202" s="103" t="s">
        <v>423</v>
      </c>
      <c r="F2202" s="103" t="s">
        <v>423</v>
      </c>
      <c r="G2202" s="103" t="s">
        <v>152</v>
      </c>
      <c r="H2202" s="103" t="s">
        <v>615</v>
      </c>
      <c r="I2202" s="103" t="s">
        <v>92</v>
      </c>
      <c r="J2202" s="215">
        <v>3723.5</v>
      </c>
      <c r="K2202" s="216" t="s">
        <v>88</v>
      </c>
    </row>
    <row r="2203" spans="1:11" x14ac:dyDescent="0.25">
      <c r="A2203" s="103" t="s">
        <v>826</v>
      </c>
      <c r="B2203" s="103" t="s">
        <v>88</v>
      </c>
      <c r="C2203" s="103" t="s">
        <v>89</v>
      </c>
      <c r="D2203" s="103" t="s">
        <v>422</v>
      </c>
      <c r="E2203" s="103" t="s">
        <v>423</v>
      </c>
      <c r="F2203" s="103" t="s">
        <v>423</v>
      </c>
      <c r="G2203" s="103" t="s">
        <v>152</v>
      </c>
      <c r="H2203" s="103" t="s">
        <v>615</v>
      </c>
      <c r="I2203" s="103" t="s">
        <v>92</v>
      </c>
      <c r="J2203" s="215">
        <v>1796</v>
      </c>
      <c r="K2203" s="216" t="s">
        <v>88</v>
      </c>
    </row>
    <row r="2204" spans="1:11" x14ac:dyDescent="0.25">
      <c r="A2204" s="103" t="s">
        <v>827</v>
      </c>
      <c r="B2204" s="103" t="s">
        <v>88</v>
      </c>
      <c r="C2204" s="103" t="s">
        <v>89</v>
      </c>
      <c r="D2204" s="103" t="s">
        <v>422</v>
      </c>
      <c r="E2204" s="103" t="s">
        <v>423</v>
      </c>
      <c r="F2204" s="103" t="s">
        <v>423</v>
      </c>
      <c r="G2204" s="103" t="s">
        <v>147</v>
      </c>
      <c r="H2204" s="103" t="s">
        <v>617</v>
      </c>
      <c r="I2204" s="103" t="s">
        <v>92</v>
      </c>
      <c r="J2204" s="215">
        <v>6809</v>
      </c>
      <c r="K2204" s="216" t="s">
        <v>88</v>
      </c>
    </row>
    <row r="2205" spans="1:11" x14ac:dyDescent="0.25">
      <c r="A2205" s="103" t="s">
        <v>830</v>
      </c>
      <c r="B2205" s="103" t="s">
        <v>88</v>
      </c>
      <c r="C2205" s="103" t="s">
        <v>89</v>
      </c>
      <c r="D2205" s="103" t="s">
        <v>422</v>
      </c>
      <c r="E2205" s="103" t="s">
        <v>423</v>
      </c>
      <c r="F2205" s="103" t="s">
        <v>423</v>
      </c>
      <c r="G2205" s="103" t="s">
        <v>147</v>
      </c>
      <c r="H2205" s="103" t="s">
        <v>617</v>
      </c>
      <c r="I2205" s="103" t="s">
        <v>92</v>
      </c>
      <c r="J2205" s="215">
        <v>4400</v>
      </c>
      <c r="K2205" s="216" t="s">
        <v>88</v>
      </c>
    </row>
    <row r="2206" spans="1:11" x14ac:dyDescent="0.25">
      <c r="A2206" s="103" t="s">
        <v>828</v>
      </c>
      <c r="B2206" s="103" t="s">
        <v>88</v>
      </c>
      <c r="C2206" s="103" t="s">
        <v>89</v>
      </c>
      <c r="D2206" s="103" t="s">
        <v>422</v>
      </c>
      <c r="E2206" s="103" t="s">
        <v>423</v>
      </c>
      <c r="F2206" s="103" t="s">
        <v>423</v>
      </c>
      <c r="G2206" s="103" t="s">
        <v>147</v>
      </c>
      <c r="H2206" s="103" t="s">
        <v>617</v>
      </c>
      <c r="I2206" s="103" t="s">
        <v>92</v>
      </c>
      <c r="J2206" s="215">
        <v>5680.5</v>
      </c>
      <c r="K2206" s="216" t="s">
        <v>88</v>
      </c>
    </row>
    <row r="2207" spans="1:11" x14ac:dyDescent="0.25">
      <c r="A2207" s="103" t="s">
        <v>829</v>
      </c>
      <c r="B2207" s="103" t="s">
        <v>88</v>
      </c>
      <c r="C2207" s="103" t="s">
        <v>89</v>
      </c>
      <c r="D2207" s="103" t="s">
        <v>422</v>
      </c>
      <c r="E2207" s="103" t="s">
        <v>423</v>
      </c>
      <c r="F2207" s="103" t="s">
        <v>423</v>
      </c>
      <c r="G2207" s="103" t="s">
        <v>147</v>
      </c>
      <c r="H2207" s="103" t="s">
        <v>617</v>
      </c>
      <c r="I2207" s="103" t="s">
        <v>92</v>
      </c>
      <c r="J2207" s="215">
        <v>5034.5</v>
      </c>
      <c r="K2207" s="216" t="s">
        <v>88</v>
      </c>
    </row>
    <row r="2208" spans="1:11" x14ac:dyDescent="0.25">
      <c r="A2208" s="103" t="s">
        <v>825</v>
      </c>
      <c r="B2208" s="103" t="s">
        <v>88</v>
      </c>
      <c r="C2208" s="103" t="s">
        <v>89</v>
      </c>
      <c r="D2208" s="103" t="s">
        <v>422</v>
      </c>
      <c r="E2208" s="103" t="s">
        <v>423</v>
      </c>
      <c r="F2208" s="103" t="s">
        <v>423</v>
      </c>
      <c r="G2208" s="103" t="s">
        <v>147</v>
      </c>
      <c r="H2208" s="103" t="s">
        <v>617</v>
      </c>
      <c r="I2208" s="103" t="s">
        <v>92</v>
      </c>
      <c r="J2208" s="215">
        <v>8838</v>
      </c>
      <c r="K2208" s="216" t="s">
        <v>88</v>
      </c>
    </row>
    <row r="2209" spans="1:11" x14ac:dyDescent="0.25">
      <c r="A2209" s="103" t="s">
        <v>826</v>
      </c>
      <c r="B2209" s="103" t="s">
        <v>88</v>
      </c>
      <c r="C2209" s="103" t="s">
        <v>89</v>
      </c>
      <c r="D2209" s="103" t="s">
        <v>422</v>
      </c>
      <c r="E2209" s="103" t="s">
        <v>423</v>
      </c>
      <c r="F2209" s="103" t="s">
        <v>423</v>
      </c>
      <c r="G2209" s="103" t="s">
        <v>147</v>
      </c>
      <c r="H2209" s="103" t="s">
        <v>617</v>
      </c>
      <c r="I2209" s="103" t="s">
        <v>92</v>
      </c>
      <c r="J2209" s="215">
        <v>5517</v>
      </c>
      <c r="K2209" s="216" t="s">
        <v>88</v>
      </c>
    </row>
    <row r="2210" spans="1:11" x14ac:dyDescent="0.25">
      <c r="A2210" s="103" t="s">
        <v>827</v>
      </c>
      <c r="B2210" s="103" t="s">
        <v>88</v>
      </c>
      <c r="C2210" s="103" t="s">
        <v>89</v>
      </c>
      <c r="D2210" s="103" t="s">
        <v>422</v>
      </c>
      <c r="E2210" s="103" t="s">
        <v>423</v>
      </c>
      <c r="F2210" s="103" t="s">
        <v>423</v>
      </c>
      <c r="G2210" s="103" t="s">
        <v>99</v>
      </c>
      <c r="H2210" s="103" t="s">
        <v>363</v>
      </c>
      <c r="I2210" s="103" t="s">
        <v>92</v>
      </c>
      <c r="J2210" s="215">
        <v>820</v>
      </c>
      <c r="K2210" s="216" t="s">
        <v>88</v>
      </c>
    </row>
    <row r="2211" spans="1:11" x14ac:dyDescent="0.25">
      <c r="A2211" s="103" t="s">
        <v>830</v>
      </c>
      <c r="B2211" s="103" t="s">
        <v>88</v>
      </c>
      <c r="C2211" s="103" t="s">
        <v>89</v>
      </c>
      <c r="D2211" s="103" t="s">
        <v>422</v>
      </c>
      <c r="E2211" s="103" t="s">
        <v>423</v>
      </c>
      <c r="F2211" s="103" t="s">
        <v>423</v>
      </c>
      <c r="G2211" s="103" t="s">
        <v>99</v>
      </c>
      <c r="H2211" s="103" t="s">
        <v>363</v>
      </c>
      <c r="I2211" s="103" t="s">
        <v>92</v>
      </c>
      <c r="J2211" s="215">
        <v>880</v>
      </c>
      <c r="K2211" s="216" t="s">
        <v>88</v>
      </c>
    </row>
    <row r="2212" spans="1:11" x14ac:dyDescent="0.25">
      <c r="A2212" s="103" t="s">
        <v>828</v>
      </c>
      <c r="B2212" s="103" t="s">
        <v>88</v>
      </c>
      <c r="C2212" s="103" t="s">
        <v>89</v>
      </c>
      <c r="D2212" s="103" t="s">
        <v>422</v>
      </c>
      <c r="E2212" s="103" t="s">
        <v>423</v>
      </c>
      <c r="F2212" s="103" t="s">
        <v>423</v>
      </c>
      <c r="G2212" s="103" t="s">
        <v>99</v>
      </c>
      <c r="H2212" s="103" t="s">
        <v>363</v>
      </c>
      <c r="I2212" s="103" t="s">
        <v>92</v>
      </c>
      <c r="J2212" s="215">
        <v>441</v>
      </c>
      <c r="K2212" s="216" t="s">
        <v>88</v>
      </c>
    </row>
    <row r="2213" spans="1:11" x14ac:dyDescent="0.25">
      <c r="A2213" s="103" t="s">
        <v>829</v>
      </c>
      <c r="B2213" s="103" t="s">
        <v>88</v>
      </c>
      <c r="C2213" s="103" t="s">
        <v>89</v>
      </c>
      <c r="D2213" s="103" t="s">
        <v>422</v>
      </c>
      <c r="E2213" s="103" t="s">
        <v>423</v>
      </c>
      <c r="F2213" s="103" t="s">
        <v>423</v>
      </c>
      <c r="G2213" s="103" t="s">
        <v>99</v>
      </c>
      <c r="H2213" s="103" t="s">
        <v>363</v>
      </c>
      <c r="I2213" s="103" t="s">
        <v>92</v>
      </c>
      <c r="J2213" s="215">
        <v>638</v>
      </c>
      <c r="K2213" s="216" t="s">
        <v>88</v>
      </c>
    </row>
    <row r="2214" spans="1:11" x14ac:dyDescent="0.25">
      <c r="A2214" s="103" t="s">
        <v>825</v>
      </c>
      <c r="B2214" s="103" t="s">
        <v>88</v>
      </c>
      <c r="C2214" s="103" t="s">
        <v>89</v>
      </c>
      <c r="D2214" s="103" t="s">
        <v>422</v>
      </c>
      <c r="E2214" s="103" t="s">
        <v>423</v>
      </c>
      <c r="F2214" s="103" t="s">
        <v>423</v>
      </c>
      <c r="G2214" s="103" t="s">
        <v>99</v>
      </c>
      <c r="H2214" s="103" t="s">
        <v>363</v>
      </c>
      <c r="I2214" s="103" t="s">
        <v>92</v>
      </c>
      <c r="J2214" s="215">
        <v>1188</v>
      </c>
      <c r="K2214" s="216" t="s">
        <v>88</v>
      </c>
    </row>
    <row r="2215" spans="1:11" x14ac:dyDescent="0.25">
      <c r="A2215" s="103" t="s">
        <v>826</v>
      </c>
      <c r="B2215" s="103" t="s">
        <v>88</v>
      </c>
      <c r="C2215" s="103" t="s">
        <v>89</v>
      </c>
      <c r="D2215" s="103" t="s">
        <v>422</v>
      </c>
      <c r="E2215" s="103" t="s">
        <v>423</v>
      </c>
      <c r="F2215" s="103" t="s">
        <v>423</v>
      </c>
      <c r="G2215" s="103" t="s">
        <v>99</v>
      </c>
      <c r="H2215" s="103" t="s">
        <v>363</v>
      </c>
      <c r="I2215" s="103" t="s">
        <v>92</v>
      </c>
      <c r="J2215" s="215">
        <v>814</v>
      </c>
      <c r="K2215" s="216" t="s">
        <v>88</v>
      </c>
    </row>
    <row r="2216" spans="1:11" x14ac:dyDescent="0.25">
      <c r="A2216" s="103" t="s">
        <v>827</v>
      </c>
      <c r="B2216" s="103" t="s">
        <v>88</v>
      </c>
      <c r="C2216" s="103" t="s">
        <v>89</v>
      </c>
      <c r="D2216" s="103" t="s">
        <v>422</v>
      </c>
      <c r="E2216" s="103" t="s">
        <v>423</v>
      </c>
      <c r="F2216" s="103" t="s">
        <v>423</v>
      </c>
      <c r="G2216" s="103" t="s">
        <v>97</v>
      </c>
      <c r="H2216" s="103" t="s">
        <v>369</v>
      </c>
      <c r="I2216" s="103" t="s">
        <v>92</v>
      </c>
      <c r="J2216" s="215">
        <v>2410</v>
      </c>
      <c r="K2216" s="216" t="s">
        <v>88</v>
      </c>
    </row>
    <row r="2217" spans="1:11" x14ac:dyDescent="0.25">
      <c r="A2217" s="103" t="s">
        <v>827</v>
      </c>
      <c r="B2217" s="103" t="s">
        <v>88</v>
      </c>
      <c r="C2217" s="103" t="s">
        <v>89</v>
      </c>
      <c r="D2217" s="103" t="s">
        <v>422</v>
      </c>
      <c r="E2217" s="111"/>
      <c r="F2217" s="103" t="s">
        <v>423</v>
      </c>
      <c r="G2217" s="103" t="s">
        <v>97</v>
      </c>
      <c r="H2217" s="103" t="s">
        <v>369</v>
      </c>
      <c r="I2217" s="103" t="s">
        <v>92</v>
      </c>
      <c r="J2217" s="215">
        <v>-657.69</v>
      </c>
      <c r="K2217" s="216" t="s">
        <v>88</v>
      </c>
    </row>
    <row r="2218" spans="1:11" x14ac:dyDescent="0.25">
      <c r="A2218" s="103" t="s">
        <v>830</v>
      </c>
      <c r="B2218" s="103" t="s">
        <v>88</v>
      </c>
      <c r="C2218" s="103" t="s">
        <v>89</v>
      </c>
      <c r="D2218" s="103" t="s">
        <v>422</v>
      </c>
      <c r="E2218" s="103" t="s">
        <v>423</v>
      </c>
      <c r="F2218" s="103" t="s">
        <v>423</v>
      </c>
      <c r="G2218" s="103" t="s">
        <v>97</v>
      </c>
      <c r="H2218" s="103" t="s">
        <v>369</v>
      </c>
      <c r="I2218" s="103" t="s">
        <v>92</v>
      </c>
      <c r="J2218" s="215">
        <v>2076.5</v>
      </c>
      <c r="K2218" s="216" t="s">
        <v>88</v>
      </c>
    </row>
    <row r="2219" spans="1:11" x14ac:dyDescent="0.25">
      <c r="A2219" s="103" t="s">
        <v>830</v>
      </c>
      <c r="B2219" s="103" t="s">
        <v>88</v>
      </c>
      <c r="C2219" s="103" t="s">
        <v>89</v>
      </c>
      <c r="D2219" s="103" t="s">
        <v>422</v>
      </c>
      <c r="E2219" s="111"/>
      <c r="F2219" s="103" t="s">
        <v>423</v>
      </c>
      <c r="G2219" s="103" t="s">
        <v>97</v>
      </c>
      <c r="H2219" s="103" t="s">
        <v>369</v>
      </c>
      <c r="I2219" s="103" t="s">
        <v>92</v>
      </c>
      <c r="J2219" s="215">
        <v>-533.66999999999996</v>
      </c>
      <c r="K2219" s="216" t="s">
        <v>88</v>
      </c>
    </row>
    <row r="2220" spans="1:11" x14ac:dyDescent="0.25">
      <c r="A2220" s="103" t="s">
        <v>828</v>
      </c>
      <c r="B2220" s="103" t="s">
        <v>88</v>
      </c>
      <c r="C2220" s="103" t="s">
        <v>89</v>
      </c>
      <c r="D2220" s="103" t="s">
        <v>422</v>
      </c>
      <c r="E2220" s="103" t="s">
        <v>423</v>
      </c>
      <c r="F2220" s="103" t="s">
        <v>423</v>
      </c>
      <c r="G2220" s="103" t="s">
        <v>97</v>
      </c>
      <c r="H2220" s="103" t="s">
        <v>369</v>
      </c>
      <c r="I2220" s="103" t="s">
        <v>92</v>
      </c>
      <c r="J2220" s="215">
        <v>2992.5</v>
      </c>
      <c r="K2220" s="216" t="s">
        <v>88</v>
      </c>
    </row>
    <row r="2221" spans="1:11" x14ac:dyDescent="0.25">
      <c r="A2221" s="103" t="s">
        <v>828</v>
      </c>
      <c r="B2221" s="103" t="s">
        <v>88</v>
      </c>
      <c r="C2221" s="103" t="s">
        <v>89</v>
      </c>
      <c r="D2221" s="103" t="s">
        <v>422</v>
      </c>
      <c r="E2221" s="111"/>
      <c r="F2221" s="103" t="s">
        <v>423</v>
      </c>
      <c r="G2221" s="103" t="s">
        <v>97</v>
      </c>
      <c r="H2221" s="103" t="s">
        <v>369</v>
      </c>
      <c r="I2221" s="103" t="s">
        <v>92</v>
      </c>
      <c r="J2221" s="215">
        <v>-816.66</v>
      </c>
      <c r="K2221" s="216" t="s">
        <v>88</v>
      </c>
    </row>
    <row r="2222" spans="1:11" x14ac:dyDescent="0.25">
      <c r="A2222" s="103" t="s">
        <v>829</v>
      </c>
      <c r="B2222" s="103" t="s">
        <v>88</v>
      </c>
      <c r="C2222" s="103" t="s">
        <v>89</v>
      </c>
      <c r="D2222" s="103" t="s">
        <v>422</v>
      </c>
      <c r="E2222" s="103" t="s">
        <v>423</v>
      </c>
      <c r="F2222" s="103" t="s">
        <v>423</v>
      </c>
      <c r="G2222" s="103" t="s">
        <v>97</v>
      </c>
      <c r="H2222" s="103" t="s">
        <v>369</v>
      </c>
      <c r="I2222" s="103" t="s">
        <v>92</v>
      </c>
      <c r="J2222" s="215">
        <v>3203</v>
      </c>
      <c r="K2222" s="216" t="s">
        <v>88</v>
      </c>
    </row>
    <row r="2223" spans="1:11" x14ac:dyDescent="0.25">
      <c r="A2223" s="103" t="s">
        <v>829</v>
      </c>
      <c r="B2223" s="103" t="s">
        <v>88</v>
      </c>
      <c r="C2223" s="103" t="s">
        <v>89</v>
      </c>
      <c r="D2223" s="103" t="s">
        <v>422</v>
      </c>
      <c r="E2223" s="111"/>
      <c r="F2223" s="103" t="s">
        <v>423</v>
      </c>
      <c r="G2223" s="103" t="s">
        <v>97</v>
      </c>
      <c r="H2223" s="103" t="s">
        <v>369</v>
      </c>
      <c r="I2223" s="103" t="s">
        <v>92</v>
      </c>
      <c r="J2223" s="215">
        <v>-678.96</v>
      </c>
      <c r="K2223" s="216" t="s">
        <v>88</v>
      </c>
    </row>
    <row r="2224" spans="1:11" x14ac:dyDescent="0.25">
      <c r="A2224" s="103" t="s">
        <v>825</v>
      </c>
      <c r="B2224" s="103" t="s">
        <v>88</v>
      </c>
      <c r="C2224" s="103" t="s">
        <v>89</v>
      </c>
      <c r="D2224" s="103" t="s">
        <v>422</v>
      </c>
      <c r="E2224" s="103" t="s">
        <v>423</v>
      </c>
      <c r="F2224" s="103" t="s">
        <v>423</v>
      </c>
      <c r="G2224" s="103" t="s">
        <v>97</v>
      </c>
      <c r="H2224" s="103" t="s">
        <v>369</v>
      </c>
      <c r="I2224" s="103" t="s">
        <v>92</v>
      </c>
      <c r="J2224" s="215">
        <v>6212.5</v>
      </c>
      <c r="K2224" s="216" t="s">
        <v>88</v>
      </c>
    </row>
    <row r="2225" spans="1:11" x14ac:dyDescent="0.25">
      <c r="A2225" s="103" t="s">
        <v>825</v>
      </c>
      <c r="B2225" s="103" t="s">
        <v>88</v>
      </c>
      <c r="C2225" s="103" t="s">
        <v>89</v>
      </c>
      <c r="D2225" s="103" t="s">
        <v>422</v>
      </c>
      <c r="E2225" s="111"/>
      <c r="F2225" s="103" t="s">
        <v>423</v>
      </c>
      <c r="G2225" s="103" t="s">
        <v>97</v>
      </c>
      <c r="H2225" s="103" t="s">
        <v>369</v>
      </c>
      <c r="I2225" s="103" t="s">
        <v>92</v>
      </c>
      <c r="J2225" s="215">
        <v>-1452.25</v>
      </c>
      <c r="K2225" s="216" t="s">
        <v>88</v>
      </c>
    </row>
    <row r="2226" spans="1:11" x14ac:dyDescent="0.25">
      <c r="A2226" s="103" t="s">
        <v>826</v>
      </c>
      <c r="B2226" s="103" t="s">
        <v>88</v>
      </c>
      <c r="C2226" s="103" t="s">
        <v>89</v>
      </c>
      <c r="D2226" s="103" t="s">
        <v>422</v>
      </c>
      <c r="E2226" s="103" t="s">
        <v>423</v>
      </c>
      <c r="F2226" s="103" t="s">
        <v>423</v>
      </c>
      <c r="G2226" s="103" t="s">
        <v>97</v>
      </c>
      <c r="H2226" s="103" t="s">
        <v>369</v>
      </c>
      <c r="I2226" s="103" t="s">
        <v>92</v>
      </c>
      <c r="J2226" s="215">
        <v>2035</v>
      </c>
      <c r="K2226" s="216" t="s">
        <v>88</v>
      </c>
    </row>
    <row r="2227" spans="1:11" x14ac:dyDescent="0.25">
      <c r="A2227" s="103" t="s">
        <v>826</v>
      </c>
      <c r="B2227" s="103" t="s">
        <v>88</v>
      </c>
      <c r="C2227" s="103" t="s">
        <v>89</v>
      </c>
      <c r="D2227" s="103" t="s">
        <v>422</v>
      </c>
      <c r="E2227" s="111"/>
      <c r="F2227" s="103" t="s">
        <v>423</v>
      </c>
      <c r="G2227" s="103" t="s">
        <v>97</v>
      </c>
      <c r="H2227" s="103" t="s">
        <v>369</v>
      </c>
      <c r="I2227" s="103" t="s">
        <v>92</v>
      </c>
      <c r="J2227" s="215">
        <v>-402.26</v>
      </c>
      <c r="K2227" s="216" t="s">
        <v>88</v>
      </c>
    </row>
    <row r="2228" spans="1:11" x14ac:dyDescent="0.25">
      <c r="A2228" s="103" t="s">
        <v>827</v>
      </c>
      <c r="B2228" s="103" t="s">
        <v>88</v>
      </c>
      <c r="C2228" s="103" t="s">
        <v>89</v>
      </c>
      <c r="D2228" s="103" t="s">
        <v>422</v>
      </c>
      <c r="E2228" s="103" t="s">
        <v>423</v>
      </c>
      <c r="F2228" s="103" t="s">
        <v>423</v>
      </c>
      <c r="G2228" s="103" t="s">
        <v>139</v>
      </c>
      <c r="H2228" s="103" t="s">
        <v>646</v>
      </c>
      <c r="I2228" s="103" t="s">
        <v>92</v>
      </c>
      <c r="J2228" s="215">
        <v>2535</v>
      </c>
      <c r="K2228" s="216" t="s">
        <v>88</v>
      </c>
    </row>
    <row r="2229" spans="1:11" x14ac:dyDescent="0.25">
      <c r="A2229" s="103" t="s">
        <v>827</v>
      </c>
      <c r="B2229" s="103" t="s">
        <v>88</v>
      </c>
      <c r="C2229" s="103" t="s">
        <v>89</v>
      </c>
      <c r="D2229" s="103" t="s">
        <v>422</v>
      </c>
      <c r="E2229" s="111"/>
      <c r="F2229" s="103" t="s">
        <v>423</v>
      </c>
      <c r="G2229" s="103" t="s">
        <v>139</v>
      </c>
      <c r="H2229" s="103" t="s">
        <v>646</v>
      </c>
      <c r="I2229" s="103" t="s">
        <v>92</v>
      </c>
      <c r="J2229" s="215">
        <v>-691.8</v>
      </c>
      <c r="K2229" s="216" t="s">
        <v>88</v>
      </c>
    </row>
    <row r="2230" spans="1:11" x14ac:dyDescent="0.25">
      <c r="A2230" s="103" t="s">
        <v>830</v>
      </c>
      <c r="B2230" s="103" t="s">
        <v>88</v>
      </c>
      <c r="C2230" s="103" t="s">
        <v>89</v>
      </c>
      <c r="D2230" s="103" t="s">
        <v>422</v>
      </c>
      <c r="E2230" s="103" t="s">
        <v>423</v>
      </c>
      <c r="F2230" s="103" t="s">
        <v>423</v>
      </c>
      <c r="G2230" s="103" t="s">
        <v>139</v>
      </c>
      <c r="H2230" s="103" t="s">
        <v>646</v>
      </c>
      <c r="I2230" s="103" t="s">
        <v>92</v>
      </c>
      <c r="J2230" s="215">
        <v>1753.5</v>
      </c>
      <c r="K2230" s="216" t="s">
        <v>88</v>
      </c>
    </row>
    <row r="2231" spans="1:11" x14ac:dyDescent="0.25">
      <c r="A2231" s="103" t="s">
        <v>830</v>
      </c>
      <c r="B2231" s="103" t="s">
        <v>88</v>
      </c>
      <c r="C2231" s="103" t="s">
        <v>89</v>
      </c>
      <c r="D2231" s="103" t="s">
        <v>422</v>
      </c>
      <c r="E2231" s="111"/>
      <c r="F2231" s="103" t="s">
        <v>423</v>
      </c>
      <c r="G2231" s="103" t="s">
        <v>139</v>
      </c>
      <c r="H2231" s="103" t="s">
        <v>646</v>
      </c>
      <c r="I2231" s="103" t="s">
        <v>92</v>
      </c>
      <c r="J2231" s="215">
        <v>-478.51</v>
      </c>
      <c r="K2231" s="216" t="s">
        <v>88</v>
      </c>
    </row>
    <row r="2232" spans="1:11" x14ac:dyDescent="0.25">
      <c r="A2232" s="103" t="s">
        <v>828</v>
      </c>
      <c r="B2232" s="103" t="s">
        <v>88</v>
      </c>
      <c r="C2232" s="103" t="s">
        <v>89</v>
      </c>
      <c r="D2232" s="103" t="s">
        <v>422</v>
      </c>
      <c r="E2232" s="103" t="s">
        <v>423</v>
      </c>
      <c r="F2232" s="103" t="s">
        <v>423</v>
      </c>
      <c r="G2232" s="103" t="s">
        <v>139</v>
      </c>
      <c r="H2232" s="103" t="s">
        <v>646</v>
      </c>
      <c r="I2232" s="103" t="s">
        <v>92</v>
      </c>
      <c r="J2232" s="215">
        <v>2251.5</v>
      </c>
      <c r="K2232" s="216" t="s">
        <v>88</v>
      </c>
    </row>
    <row r="2233" spans="1:11" x14ac:dyDescent="0.25">
      <c r="A2233" s="103" t="s">
        <v>828</v>
      </c>
      <c r="B2233" s="103" t="s">
        <v>88</v>
      </c>
      <c r="C2233" s="103" t="s">
        <v>89</v>
      </c>
      <c r="D2233" s="103" t="s">
        <v>422</v>
      </c>
      <c r="E2233" s="111"/>
      <c r="F2233" s="103" t="s">
        <v>423</v>
      </c>
      <c r="G2233" s="103" t="s">
        <v>139</v>
      </c>
      <c r="H2233" s="103" t="s">
        <v>646</v>
      </c>
      <c r="I2233" s="103" t="s">
        <v>92</v>
      </c>
      <c r="J2233" s="215">
        <v>-614.44000000000005</v>
      </c>
      <c r="K2233" s="216" t="s">
        <v>88</v>
      </c>
    </row>
    <row r="2234" spans="1:11" x14ac:dyDescent="0.25">
      <c r="A2234" s="103" t="s">
        <v>829</v>
      </c>
      <c r="B2234" s="103" t="s">
        <v>88</v>
      </c>
      <c r="C2234" s="103" t="s">
        <v>89</v>
      </c>
      <c r="D2234" s="103" t="s">
        <v>422</v>
      </c>
      <c r="E2234" s="103" t="s">
        <v>423</v>
      </c>
      <c r="F2234" s="103" t="s">
        <v>423</v>
      </c>
      <c r="G2234" s="103" t="s">
        <v>139</v>
      </c>
      <c r="H2234" s="103" t="s">
        <v>646</v>
      </c>
      <c r="I2234" s="103" t="s">
        <v>92</v>
      </c>
      <c r="J2234" s="215">
        <v>1680</v>
      </c>
      <c r="K2234" s="216" t="s">
        <v>88</v>
      </c>
    </row>
    <row r="2235" spans="1:11" x14ac:dyDescent="0.25">
      <c r="A2235" s="103" t="s">
        <v>829</v>
      </c>
      <c r="B2235" s="103" t="s">
        <v>88</v>
      </c>
      <c r="C2235" s="103" t="s">
        <v>89</v>
      </c>
      <c r="D2235" s="103" t="s">
        <v>422</v>
      </c>
      <c r="E2235" s="111"/>
      <c r="F2235" s="103" t="s">
        <v>423</v>
      </c>
      <c r="G2235" s="103" t="s">
        <v>139</v>
      </c>
      <c r="H2235" s="103" t="s">
        <v>646</v>
      </c>
      <c r="I2235" s="103" t="s">
        <v>92</v>
      </c>
      <c r="J2235" s="215">
        <v>-458.46</v>
      </c>
      <c r="K2235" s="216" t="s">
        <v>88</v>
      </c>
    </row>
    <row r="2236" spans="1:11" x14ac:dyDescent="0.25">
      <c r="A2236" s="103" t="s">
        <v>825</v>
      </c>
      <c r="B2236" s="103" t="s">
        <v>88</v>
      </c>
      <c r="C2236" s="103" t="s">
        <v>89</v>
      </c>
      <c r="D2236" s="103" t="s">
        <v>422</v>
      </c>
      <c r="E2236" s="103" t="s">
        <v>423</v>
      </c>
      <c r="F2236" s="103" t="s">
        <v>423</v>
      </c>
      <c r="G2236" s="103" t="s">
        <v>139</v>
      </c>
      <c r="H2236" s="103" t="s">
        <v>646</v>
      </c>
      <c r="I2236" s="103" t="s">
        <v>92</v>
      </c>
      <c r="J2236" s="215">
        <v>3024</v>
      </c>
      <c r="K2236" s="216" t="s">
        <v>88</v>
      </c>
    </row>
    <row r="2237" spans="1:11" x14ac:dyDescent="0.25">
      <c r="A2237" s="103" t="s">
        <v>825</v>
      </c>
      <c r="B2237" s="103" t="s">
        <v>88</v>
      </c>
      <c r="C2237" s="103" t="s">
        <v>89</v>
      </c>
      <c r="D2237" s="103" t="s">
        <v>422</v>
      </c>
      <c r="E2237" s="111"/>
      <c r="F2237" s="103" t="s">
        <v>423</v>
      </c>
      <c r="G2237" s="103" t="s">
        <v>139</v>
      </c>
      <c r="H2237" s="103" t="s">
        <v>646</v>
      </c>
      <c r="I2237" s="103" t="s">
        <v>92</v>
      </c>
      <c r="J2237" s="215">
        <v>-825.26</v>
      </c>
      <c r="K2237" s="216" t="s">
        <v>88</v>
      </c>
    </row>
    <row r="2238" spans="1:11" x14ac:dyDescent="0.25">
      <c r="A2238" s="103" t="s">
        <v>826</v>
      </c>
      <c r="B2238" s="103" t="s">
        <v>88</v>
      </c>
      <c r="C2238" s="103" t="s">
        <v>89</v>
      </c>
      <c r="D2238" s="103" t="s">
        <v>422</v>
      </c>
      <c r="E2238" s="103" t="s">
        <v>423</v>
      </c>
      <c r="F2238" s="103" t="s">
        <v>423</v>
      </c>
      <c r="G2238" s="103" t="s">
        <v>139</v>
      </c>
      <c r="H2238" s="103" t="s">
        <v>646</v>
      </c>
      <c r="I2238" s="103" t="s">
        <v>92</v>
      </c>
      <c r="J2238" s="215">
        <v>1354.5</v>
      </c>
      <c r="K2238" s="216" t="s">
        <v>88</v>
      </c>
    </row>
    <row r="2239" spans="1:11" x14ac:dyDescent="0.25">
      <c r="A2239" s="103" t="s">
        <v>826</v>
      </c>
      <c r="B2239" s="103" t="s">
        <v>88</v>
      </c>
      <c r="C2239" s="103" t="s">
        <v>89</v>
      </c>
      <c r="D2239" s="103" t="s">
        <v>422</v>
      </c>
      <c r="E2239" s="111"/>
      <c r="F2239" s="103" t="s">
        <v>423</v>
      </c>
      <c r="G2239" s="103" t="s">
        <v>139</v>
      </c>
      <c r="H2239" s="103" t="s">
        <v>646</v>
      </c>
      <c r="I2239" s="103" t="s">
        <v>92</v>
      </c>
      <c r="J2239" s="215">
        <v>-369.64</v>
      </c>
      <c r="K2239" s="216" t="s">
        <v>88</v>
      </c>
    </row>
    <row r="2240" spans="1:11" x14ac:dyDescent="0.25">
      <c r="A2240" s="103" t="s">
        <v>827</v>
      </c>
      <c r="B2240" s="103" t="s">
        <v>88</v>
      </c>
      <c r="C2240" s="103" t="s">
        <v>89</v>
      </c>
      <c r="D2240" s="103" t="s">
        <v>422</v>
      </c>
      <c r="E2240" s="103" t="s">
        <v>423</v>
      </c>
      <c r="F2240" s="103" t="s">
        <v>423</v>
      </c>
      <c r="G2240" s="103" t="s">
        <v>138</v>
      </c>
      <c r="H2240" s="103" t="s">
        <v>647</v>
      </c>
      <c r="I2240" s="103" t="s">
        <v>92</v>
      </c>
      <c r="J2240" s="215">
        <v>8059</v>
      </c>
      <c r="K2240" s="216" t="s">
        <v>88</v>
      </c>
    </row>
    <row r="2241" spans="1:11" x14ac:dyDescent="0.25">
      <c r="A2241" s="103" t="s">
        <v>827</v>
      </c>
      <c r="B2241" s="103" t="s">
        <v>88</v>
      </c>
      <c r="C2241" s="103" t="s">
        <v>89</v>
      </c>
      <c r="D2241" s="103" t="s">
        <v>422</v>
      </c>
      <c r="E2241" s="111"/>
      <c r="F2241" s="103" t="s">
        <v>423</v>
      </c>
      <c r="G2241" s="103" t="s">
        <v>138</v>
      </c>
      <c r="H2241" s="103" t="s">
        <v>647</v>
      </c>
      <c r="I2241" s="103" t="s">
        <v>92</v>
      </c>
      <c r="J2241" s="215">
        <v>-2199.31</v>
      </c>
      <c r="K2241" s="216" t="s">
        <v>88</v>
      </c>
    </row>
    <row r="2242" spans="1:11" x14ac:dyDescent="0.25">
      <c r="A2242" s="103" t="s">
        <v>830</v>
      </c>
      <c r="B2242" s="103" t="s">
        <v>88</v>
      </c>
      <c r="C2242" s="103" t="s">
        <v>89</v>
      </c>
      <c r="D2242" s="103" t="s">
        <v>422</v>
      </c>
      <c r="E2242" s="103" t="s">
        <v>423</v>
      </c>
      <c r="F2242" s="103" t="s">
        <v>423</v>
      </c>
      <c r="G2242" s="103" t="s">
        <v>138</v>
      </c>
      <c r="H2242" s="103" t="s">
        <v>647</v>
      </c>
      <c r="I2242" s="103" t="s">
        <v>92</v>
      </c>
      <c r="J2242" s="215">
        <v>6446</v>
      </c>
      <c r="K2242" s="216" t="s">
        <v>88</v>
      </c>
    </row>
    <row r="2243" spans="1:11" x14ac:dyDescent="0.25">
      <c r="A2243" s="103" t="s">
        <v>830</v>
      </c>
      <c r="B2243" s="103" t="s">
        <v>88</v>
      </c>
      <c r="C2243" s="103" t="s">
        <v>89</v>
      </c>
      <c r="D2243" s="103" t="s">
        <v>422</v>
      </c>
      <c r="E2243" s="111"/>
      <c r="F2243" s="103" t="s">
        <v>423</v>
      </c>
      <c r="G2243" s="103" t="s">
        <v>138</v>
      </c>
      <c r="H2243" s="103" t="s">
        <v>647</v>
      </c>
      <c r="I2243" s="103" t="s">
        <v>92</v>
      </c>
      <c r="J2243" s="215">
        <v>-1759.12</v>
      </c>
      <c r="K2243" s="216" t="s">
        <v>88</v>
      </c>
    </row>
    <row r="2244" spans="1:11" x14ac:dyDescent="0.25">
      <c r="A2244" s="103" t="s">
        <v>828</v>
      </c>
      <c r="B2244" s="103" t="s">
        <v>88</v>
      </c>
      <c r="C2244" s="103" t="s">
        <v>89</v>
      </c>
      <c r="D2244" s="103" t="s">
        <v>422</v>
      </c>
      <c r="E2244" s="103" t="s">
        <v>423</v>
      </c>
      <c r="F2244" s="103" t="s">
        <v>423</v>
      </c>
      <c r="G2244" s="103" t="s">
        <v>138</v>
      </c>
      <c r="H2244" s="103" t="s">
        <v>647</v>
      </c>
      <c r="I2244" s="103" t="s">
        <v>92</v>
      </c>
      <c r="J2244" s="215">
        <v>7366.5</v>
      </c>
      <c r="K2244" s="216" t="s">
        <v>88</v>
      </c>
    </row>
    <row r="2245" spans="1:11" x14ac:dyDescent="0.25">
      <c r="A2245" s="103" t="s">
        <v>828</v>
      </c>
      <c r="B2245" s="103" t="s">
        <v>88</v>
      </c>
      <c r="C2245" s="103" t="s">
        <v>89</v>
      </c>
      <c r="D2245" s="103" t="s">
        <v>422</v>
      </c>
      <c r="E2245" s="111"/>
      <c r="F2245" s="103" t="s">
        <v>423</v>
      </c>
      <c r="G2245" s="103" t="s">
        <v>138</v>
      </c>
      <c r="H2245" s="103" t="s">
        <v>647</v>
      </c>
      <c r="I2245" s="103" t="s">
        <v>92</v>
      </c>
      <c r="J2245" s="215">
        <v>-2010.32</v>
      </c>
      <c r="K2245" s="216" t="s">
        <v>88</v>
      </c>
    </row>
    <row r="2246" spans="1:11" x14ac:dyDescent="0.25">
      <c r="A2246" s="103" t="s">
        <v>829</v>
      </c>
      <c r="B2246" s="103" t="s">
        <v>88</v>
      </c>
      <c r="C2246" s="103" t="s">
        <v>89</v>
      </c>
      <c r="D2246" s="103" t="s">
        <v>422</v>
      </c>
      <c r="E2246" s="103" t="s">
        <v>423</v>
      </c>
      <c r="F2246" s="103" t="s">
        <v>423</v>
      </c>
      <c r="G2246" s="103" t="s">
        <v>138</v>
      </c>
      <c r="H2246" s="103" t="s">
        <v>647</v>
      </c>
      <c r="I2246" s="103" t="s">
        <v>92</v>
      </c>
      <c r="J2246" s="215">
        <v>5559.5</v>
      </c>
      <c r="K2246" s="216" t="s">
        <v>88</v>
      </c>
    </row>
    <row r="2247" spans="1:11" x14ac:dyDescent="0.25">
      <c r="A2247" s="103" t="s">
        <v>829</v>
      </c>
      <c r="B2247" s="103" t="s">
        <v>88</v>
      </c>
      <c r="C2247" s="103" t="s">
        <v>89</v>
      </c>
      <c r="D2247" s="103" t="s">
        <v>422</v>
      </c>
      <c r="E2247" s="111"/>
      <c r="F2247" s="103" t="s">
        <v>423</v>
      </c>
      <c r="G2247" s="103" t="s">
        <v>138</v>
      </c>
      <c r="H2247" s="103" t="s">
        <v>647</v>
      </c>
      <c r="I2247" s="103" t="s">
        <v>92</v>
      </c>
      <c r="J2247" s="215">
        <v>-1517.18</v>
      </c>
      <c r="K2247" s="216" t="s">
        <v>88</v>
      </c>
    </row>
    <row r="2248" spans="1:11" x14ac:dyDescent="0.25">
      <c r="A2248" s="103" t="s">
        <v>825</v>
      </c>
      <c r="B2248" s="103" t="s">
        <v>88</v>
      </c>
      <c r="C2248" s="103" t="s">
        <v>89</v>
      </c>
      <c r="D2248" s="103" t="s">
        <v>422</v>
      </c>
      <c r="E2248" s="103" t="s">
        <v>423</v>
      </c>
      <c r="F2248" s="103" t="s">
        <v>423</v>
      </c>
      <c r="G2248" s="103" t="s">
        <v>138</v>
      </c>
      <c r="H2248" s="103" t="s">
        <v>647</v>
      </c>
      <c r="I2248" s="103" t="s">
        <v>92</v>
      </c>
      <c r="J2248" s="215">
        <v>7889</v>
      </c>
      <c r="K2248" s="216" t="s">
        <v>88</v>
      </c>
    </row>
    <row r="2249" spans="1:11" x14ac:dyDescent="0.25">
      <c r="A2249" s="103" t="s">
        <v>825</v>
      </c>
      <c r="B2249" s="103" t="s">
        <v>88</v>
      </c>
      <c r="C2249" s="103" t="s">
        <v>89</v>
      </c>
      <c r="D2249" s="103" t="s">
        <v>422</v>
      </c>
      <c r="E2249" s="111"/>
      <c r="F2249" s="103" t="s">
        <v>423</v>
      </c>
      <c r="G2249" s="103" t="s">
        <v>138</v>
      </c>
      <c r="H2249" s="103" t="s">
        <v>647</v>
      </c>
      <c r="I2249" s="103" t="s">
        <v>92</v>
      </c>
      <c r="J2249" s="215">
        <v>-2152.92</v>
      </c>
      <c r="K2249" s="216" t="s">
        <v>88</v>
      </c>
    </row>
    <row r="2250" spans="1:11" x14ac:dyDescent="0.25">
      <c r="A2250" s="103" t="s">
        <v>826</v>
      </c>
      <c r="B2250" s="103" t="s">
        <v>88</v>
      </c>
      <c r="C2250" s="103" t="s">
        <v>89</v>
      </c>
      <c r="D2250" s="103" t="s">
        <v>422</v>
      </c>
      <c r="E2250" s="103" t="s">
        <v>423</v>
      </c>
      <c r="F2250" s="103" t="s">
        <v>423</v>
      </c>
      <c r="G2250" s="103" t="s">
        <v>138</v>
      </c>
      <c r="H2250" s="103" t="s">
        <v>647</v>
      </c>
      <c r="I2250" s="103" t="s">
        <v>92</v>
      </c>
      <c r="J2250" s="215">
        <v>5180</v>
      </c>
      <c r="K2250" s="216" t="s">
        <v>88</v>
      </c>
    </row>
    <row r="2251" spans="1:11" x14ac:dyDescent="0.25">
      <c r="A2251" s="103" t="s">
        <v>826</v>
      </c>
      <c r="B2251" s="103" t="s">
        <v>88</v>
      </c>
      <c r="C2251" s="103" t="s">
        <v>89</v>
      </c>
      <c r="D2251" s="103" t="s">
        <v>422</v>
      </c>
      <c r="E2251" s="111"/>
      <c r="F2251" s="103" t="s">
        <v>423</v>
      </c>
      <c r="G2251" s="103" t="s">
        <v>138</v>
      </c>
      <c r="H2251" s="103" t="s">
        <v>647</v>
      </c>
      <c r="I2251" s="103" t="s">
        <v>92</v>
      </c>
      <c r="J2251" s="215">
        <v>-1413.62</v>
      </c>
      <c r="K2251" s="216" t="s">
        <v>88</v>
      </c>
    </row>
    <row r="2252" spans="1:11" x14ac:dyDescent="0.25">
      <c r="A2252" s="103" t="s">
        <v>827</v>
      </c>
      <c r="B2252" s="103" t="s">
        <v>88</v>
      </c>
      <c r="C2252" s="103" t="s">
        <v>89</v>
      </c>
      <c r="D2252" s="103" t="s">
        <v>422</v>
      </c>
      <c r="E2252" s="103" t="s">
        <v>423</v>
      </c>
      <c r="F2252" s="103" t="s">
        <v>423</v>
      </c>
      <c r="G2252" s="103" t="s">
        <v>136</v>
      </c>
      <c r="H2252" s="103" t="s">
        <v>370</v>
      </c>
      <c r="I2252" s="103" t="s">
        <v>92</v>
      </c>
      <c r="J2252" s="215">
        <v>6111.5</v>
      </c>
      <c r="K2252" s="216" t="s">
        <v>88</v>
      </c>
    </row>
    <row r="2253" spans="1:11" x14ac:dyDescent="0.25">
      <c r="A2253" s="103" t="s">
        <v>827</v>
      </c>
      <c r="B2253" s="103" t="s">
        <v>88</v>
      </c>
      <c r="C2253" s="103" t="s">
        <v>89</v>
      </c>
      <c r="D2253" s="103" t="s">
        <v>422</v>
      </c>
      <c r="E2253" s="111"/>
      <c r="F2253" s="103" t="s">
        <v>423</v>
      </c>
      <c r="G2253" s="103" t="s">
        <v>136</v>
      </c>
      <c r="H2253" s="103" t="s">
        <v>370</v>
      </c>
      <c r="I2253" s="103" t="s">
        <v>92</v>
      </c>
      <c r="J2253" s="215">
        <v>-3</v>
      </c>
      <c r="K2253" s="216" t="s">
        <v>88</v>
      </c>
    </row>
    <row r="2254" spans="1:11" x14ac:dyDescent="0.25">
      <c r="A2254" s="103" t="s">
        <v>830</v>
      </c>
      <c r="B2254" s="103" t="s">
        <v>88</v>
      </c>
      <c r="C2254" s="103" t="s">
        <v>89</v>
      </c>
      <c r="D2254" s="103" t="s">
        <v>422</v>
      </c>
      <c r="E2254" s="103" t="s">
        <v>423</v>
      </c>
      <c r="F2254" s="103" t="s">
        <v>423</v>
      </c>
      <c r="G2254" s="103" t="s">
        <v>136</v>
      </c>
      <c r="H2254" s="103" t="s">
        <v>370</v>
      </c>
      <c r="I2254" s="103" t="s">
        <v>92</v>
      </c>
      <c r="J2254" s="215">
        <v>6040.5</v>
      </c>
      <c r="K2254" s="216" t="s">
        <v>88</v>
      </c>
    </row>
    <row r="2255" spans="1:11" x14ac:dyDescent="0.25">
      <c r="A2255" s="103" t="s">
        <v>830</v>
      </c>
      <c r="B2255" s="103" t="s">
        <v>88</v>
      </c>
      <c r="C2255" s="103" t="s">
        <v>89</v>
      </c>
      <c r="D2255" s="103" t="s">
        <v>422</v>
      </c>
      <c r="E2255" s="111"/>
      <c r="F2255" s="103" t="s">
        <v>423</v>
      </c>
      <c r="G2255" s="103" t="s">
        <v>136</v>
      </c>
      <c r="H2255" s="103" t="s">
        <v>370</v>
      </c>
      <c r="I2255" s="103" t="s">
        <v>92</v>
      </c>
      <c r="J2255" s="215">
        <v>-18.010000000000002</v>
      </c>
      <c r="K2255" s="216" t="s">
        <v>88</v>
      </c>
    </row>
    <row r="2256" spans="1:11" x14ac:dyDescent="0.25">
      <c r="A2256" s="103" t="s">
        <v>828</v>
      </c>
      <c r="B2256" s="103" t="s">
        <v>88</v>
      </c>
      <c r="C2256" s="103" t="s">
        <v>89</v>
      </c>
      <c r="D2256" s="103" t="s">
        <v>422</v>
      </c>
      <c r="E2256" s="103" t="s">
        <v>423</v>
      </c>
      <c r="F2256" s="103" t="s">
        <v>423</v>
      </c>
      <c r="G2256" s="103" t="s">
        <v>136</v>
      </c>
      <c r="H2256" s="103" t="s">
        <v>370</v>
      </c>
      <c r="I2256" s="103" t="s">
        <v>92</v>
      </c>
      <c r="J2256" s="215">
        <v>5659.5</v>
      </c>
      <c r="K2256" s="216" t="s">
        <v>88</v>
      </c>
    </row>
    <row r="2257" spans="1:11" x14ac:dyDescent="0.25">
      <c r="A2257" s="103" t="s">
        <v>829</v>
      </c>
      <c r="B2257" s="103" t="s">
        <v>88</v>
      </c>
      <c r="C2257" s="103" t="s">
        <v>89</v>
      </c>
      <c r="D2257" s="103" t="s">
        <v>422</v>
      </c>
      <c r="E2257" s="103" t="s">
        <v>423</v>
      </c>
      <c r="F2257" s="103" t="s">
        <v>423</v>
      </c>
      <c r="G2257" s="103" t="s">
        <v>136</v>
      </c>
      <c r="H2257" s="103" t="s">
        <v>370</v>
      </c>
      <c r="I2257" s="103" t="s">
        <v>92</v>
      </c>
      <c r="J2257" s="215">
        <v>5646.5</v>
      </c>
      <c r="K2257" s="216" t="s">
        <v>88</v>
      </c>
    </row>
    <row r="2258" spans="1:11" x14ac:dyDescent="0.25">
      <c r="A2258" s="103" t="s">
        <v>829</v>
      </c>
      <c r="B2258" s="103" t="s">
        <v>88</v>
      </c>
      <c r="C2258" s="103" t="s">
        <v>89</v>
      </c>
      <c r="D2258" s="103" t="s">
        <v>422</v>
      </c>
      <c r="E2258" s="111"/>
      <c r="F2258" s="103" t="s">
        <v>423</v>
      </c>
      <c r="G2258" s="103" t="s">
        <v>136</v>
      </c>
      <c r="H2258" s="103" t="s">
        <v>370</v>
      </c>
      <c r="I2258" s="103" t="s">
        <v>92</v>
      </c>
      <c r="J2258" s="215">
        <v>-12.01</v>
      </c>
      <c r="K2258" s="216" t="s">
        <v>88</v>
      </c>
    </row>
    <row r="2259" spans="1:11" x14ac:dyDescent="0.25">
      <c r="A2259" s="103" t="s">
        <v>825</v>
      </c>
      <c r="B2259" s="103" t="s">
        <v>88</v>
      </c>
      <c r="C2259" s="103" t="s">
        <v>89</v>
      </c>
      <c r="D2259" s="103" t="s">
        <v>422</v>
      </c>
      <c r="E2259" s="103" t="s">
        <v>423</v>
      </c>
      <c r="F2259" s="103" t="s">
        <v>423</v>
      </c>
      <c r="G2259" s="103" t="s">
        <v>136</v>
      </c>
      <c r="H2259" s="103" t="s">
        <v>370</v>
      </c>
      <c r="I2259" s="103" t="s">
        <v>92</v>
      </c>
      <c r="J2259" s="215">
        <v>6836.5</v>
      </c>
      <c r="K2259" s="216" t="s">
        <v>88</v>
      </c>
    </row>
    <row r="2260" spans="1:11" x14ac:dyDescent="0.25">
      <c r="A2260" s="103" t="s">
        <v>825</v>
      </c>
      <c r="B2260" s="103" t="s">
        <v>88</v>
      </c>
      <c r="C2260" s="103" t="s">
        <v>89</v>
      </c>
      <c r="D2260" s="103" t="s">
        <v>422</v>
      </c>
      <c r="E2260" s="111"/>
      <c r="F2260" s="103" t="s">
        <v>423</v>
      </c>
      <c r="G2260" s="103" t="s">
        <v>136</v>
      </c>
      <c r="H2260" s="103" t="s">
        <v>370</v>
      </c>
      <c r="I2260" s="103" t="s">
        <v>92</v>
      </c>
      <c r="J2260" s="215">
        <v>-24.02</v>
      </c>
      <c r="K2260" s="216" t="s">
        <v>88</v>
      </c>
    </row>
    <row r="2261" spans="1:11" x14ac:dyDescent="0.25">
      <c r="A2261" s="103" t="s">
        <v>826</v>
      </c>
      <c r="B2261" s="103" t="s">
        <v>88</v>
      </c>
      <c r="C2261" s="103" t="s">
        <v>89</v>
      </c>
      <c r="D2261" s="103" t="s">
        <v>422</v>
      </c>
      <c r="E2261" s="103" t="s">
        <v>423</v>
      </c>
      <c r="F2261" s="103" t="s">
        <v>423</v>
      </c>
      <c r="G2261" s="103" t="s">
        <v>136</v>
      </c>
      <c r="H2261" s="103" t="s">
        <v>370</v>
      </c>
      <c r="I2261" s="103" t="s">
        <v>92</v>
      </c>
      <c r="J2261" s="215">
        <v>6193</v>
      </c>
      <c r="K2261" s="216" t="s">
        <v>88</v>
      </c>
    </row>
    <row r="2262" spans="1:11" x14ac:dyDescent="0.25">
      <c r="A2262" s="103" t="s">
        <v>827</v>
      </c>
      <c r="B2262" s="103" t="s">
        <v>88</v>
      </c>
      <c r="C2262" s="103" t="s">
        <v>89</v>
      </c>
      <c r="D2262" s="103" t="s">
        <v>422</v>
      </c>
      <c r="E2262" s="103" t="s">
        <v>423</v>
      </c>
      <c r="F2262" s="103" t="s">
        <v>423</v>
      </c>
      <c r="G2262" s="103" t="s">
        <v>168</v>
      </c>
      <c r="H2262" s="103" t="s">
        <v>377</v>
      </c>
      <c r="I2262" s="103" t="s">
        <v>92</v>
      </c>
      <c r="J2262" s="215">
        <v>1408</v>
      </c>
      <c r="K2262" s="216" t="s">
        <v>88</v>
      </c>
    </row>
    <row r="2263" spans="1:11" x14ac:dyDescent="0.25">
      <c r="A2263" s="103" t="s">
        <v>830</v>
      </c>
      <c r="B2263" s="103" t="s">
        <v>88</v>
      </c>
      <c r="C2263" s="103" t="s">
        <v>89</v>
      </c>
      <c r="D2263" s="103" t="s">
        <v>422</v>
      </c>
      <c r="E2263" s="103" t="s">
        <v>423</v>
      </c>
      <c r="F2263" s="103" t="s">
        <v>423</v>
      </c>
      <c r="G2263" s="103" t="s">
        <v>168</v>
      </c>
      <c r="H2263" s="103" t="s">
        <v>377</v>
      </c>
      <c r="I2263" s="103" t="s">
        <v>92</v>
      </c>
      <c r="J2263" s="215">
        <v>4062</v>
      </c>
      <c r="K2263" s="216" t="s">
        <v>88</v>
      </c>
    </row>
    <row r="2264" spans="1:11" x14ac:dyDescent="0.25">
      <c r="A2264" s="103" t="s">
        <v>828</v>
      </c>
      <c r="B2264" s="103" t="s">
        <v>88</v>
      </c>
      <c r="C2264" s="103" t="s">
        <v>89</v>
      </c>
      <c r="D2264" s="103" t="s">
        <v>422</v>
      </c>
      <c r="E2264" s="103" t="s">
        <v>423</v>
      </c>
      <c r="F2264" s="103" t="s">
        <v>423</v>
      </c>
      <c r="G2264" s="103" t="s">
        <v>168</v>
      </c>
      <c r="H2264" s="103" t="s">
        <v>377</v>
      </c>
      <c r="I2264" s="103" t="s">
        <v>92</v>
      </c>
      <c r="J2264" s="215">
        <v>1584</v>
      </c>
      <c r="K2264" s="216" t="s">
        <v>88</v>
      </c>
    </row>
    <row r="2265" spans="1:11" x14ac:dyDescent="0.25">
      <c r="A2265" s="103" t="s">
        <v>829</v>
      </c>
      <c r="B2265" s="103" t="s">
        <v>88</v>
      </c>
      <c r="C2265" s="103" t="s">
        <v>89</v>
      </c>
      <c r="D2265" s="103" t="s">
        <v>422</v>
      </c>
      <c r="E2265" s="103" t="s">
        <v>423</v>
      </c>
      <c r="F2265" s="103" t="s">
        <v>423</v>
      </c>
      <c r="G2265" s="103" t="s">
        <v>168</v>
      </c>
      <c r="H2265" s="103" t="s">
        <v>377</v>
      </c>
      <c r="I2265" s="103" t="s">
        <v>92</v>
      </c>
      <c r="J2265" s="215">
        <v>1980</v>
      </c>
      <c r="K2265" s="216" t="s">
        <v>88</v>
      </c>
    </row>
    <row r="2266" spans="1:11" x14ac:dyDescent="0.25">
      <c r="A2266" s="103" t="s">
        <v>825</v>
      </c>
      <c r="B2266" s="103" t="s">
        <v>88</v>
      </c>
      <c r="C2266" s="103" t="s">
        <v>89</v>
      </c>
      <c r="D2266" s="103" t="s">
        <v>422</v>
      </c>
      <c r="E2266" s="103" t="s">
        <v>423</v>
      </c>
      <c r="F2266" s="103" t="s">
        <v>423</v>
      </c>
      <c r="G2266" s="103" t="s">
        <v>168</v>
      </c>
      <c r="H2266" s="103" t="s">
        <v>377</v>
      </c>
      <c r="I2266" s="103" t="s">
        <v>92</v>
      </c>
      <c r="J2266" s="215">
        <v>2970</v>
      </c>
      <c r="K2266" s="216" t="s">
        <v>88</v>
      </c>
    </row>
    <row r="2267" spans="1:11" x14ac:dyDescent="0.25">
      <c r="A2267" s="103" t="s">
        <v>826</v>
      </c>
      <c r="B2267" s="103" t="s">
        <v>88</v>
      </c>
      <c r="C2267" s="103" t="s">
        <v>89</v>
      </c>
      <c r="D2267" s="103" t="s">
        <v>422</v>
      </c>
      <c r="E2267" s="103" t="s">
        <v>423</v>
      </c>
      <c r="F2267" s="103" t="s">
        <v>423</v>
      </c>
      <c r="G2267" s="103" t="s">
        <v>168</v>
      </c>
      <c r="H2267" s="103" t="s">
        <v>377</v>
      </c>
      <c r="I2267" s="103" t="s">
        <v>92</v>
      </c>
      <c r="J2267" s="215">
        <v>2024</v>
      </c>
      <c r="K2267" s="216" t="s">
        <v>88</v>
      </c>
    </row>
    <row r="2268" spans="1:11" x14ac:dyDescent="0.25">
      <c r="A2268" s="103" t="s">
        <v>827</v>
      </c>
      <c r="B2268" s="103" t="s">
        <v>88</v>
      </c>
      <c r="C2268" s="103" t="s">
        <v>89</v>
      </c>
      <c r="D2268" s="103" t="s">
        <v>422</v>
      </c>
      <c r="E2268" s="103" t="s">
        <v>423</v>
      </c>
      <c r="F2268" s="103" t="s">
        <v>423</v>
      </c>
      <c r="G2268" s="103" t="s">
        <v>133</v>
      </c>
      <c r="H2268" s="103" t="s">
        <v>378</v>
      </c>
      <c r="I2268" s="103" t="s">
        <v>92</v>
      </c>
      <c r="J2268" s="215">
        <v>185</v>
      </c>
      <c r="K2268" s="216" t="s">
        <v>88</v>
      </c>
    </row>
    <row r="2269" spans="1:11" x14ac:dyDescent="0.25">
      <c r="A2269" s="103" t="s">
        <v>830</v>
      </c>
      <c r="B2269" s="103" t="s">
        <v>88</v>
      </c>
      <c r="C2269" s="103" t="s">
        <v>89</v>
      </c>
      <c r="D2269" s="103" t="s">
        <v>422</v>
      </c>
      <c r="E2269" s="103" t="s">
        <v>423</v>
      </c>
      <c r="F2269" s="103" t="s">
        <v>423</v>
      </c>
      <c r="G2269" s="103" t="s">
        <v>133</v>
      </c>
      <c r="H2269" s="103" t="s">
        <v>378</v>
      </c>
      <c r="I2269" s="103" t="s">
        <v>92</v>
      </c>
      <c r="J2269" s="215">
        <v>712.5</v>
      </c>
      <c r="K2269" s="216" t="s">
        <v>88</v>
      </c>
    </row>
    <row r="2270" spans="1:11" x14ac:dyDescent="0.25">
      <c r="A2270" s="103" t="s">
        <v>828</v>
      </c>
      <c r="B2270" s="103" t="s">
        <v>88</v>
      </c>
      <c r="C2270" s="103" t="s">
        <v>89</v>
      </c>
      <c r="D2270" s="103" t="s">
        <v>422</v>
      </c>
      <c r="E2270" s="103" t="s">
        <v>423</v>
      </c>
      <c r="F2270" s="103" t="s">
        <v>423</v>
      </c>
      <c r="G2270" s="103" t="s">
        <v>133</v>
      </c>
      <c r="H2270" s="103" t="s">
        <v>378</v>
      </c>
      <c r="I2270" s="103" t="s">
        <v>92</v>
      </c>
      <c r="J2270" s="215">
        <v>1078</v>
      </c>
      <c r="K2270" s="216" t="s">
        <v>88</v>
      </c>
    </row>
    <row r="2271" spans="1:11" x14ac:dyDescent="0.25">
      <c r="A2271" s="103" t="s">
        <v>829</v>
      </c>
      <c r="B2271" s="103" t="s">
        <v>88</v>
      </c>
      <c r="C2271" s="103" t="s">
        <v>89</v>
      </c>
      <c r="D2271" s="103" t="s">
        <v>422</v>
      </c>
      <c r="E2271" s="103" t="s">
        <v>423</v>
      </c>
      <c r="F2271" s="103" t="s">
        <v>423</v>
      </c>
      <c r="G2271" s="103" t="s">
        <v>133</v>
      </c>
      <c r="H2271" s="103" t="s">
        <v>378</v>
      </c>
      <c r="I2271" s="103" t="s">
        <v>92</v>
      </c>
      <c r="J2271" s="215">
        <v>175</v>
      </c>
      <c r="K2271" s="216" t="s">
        <v>88</v>
      </c>
    </row>
    <row r="2272" spans="1:11" x14ac:dyDescent="0.25">
      <c r="A2272" s="103" t="s">
        <v>825</v>
      </c>
      <c r="B2272" s="103" t="s">
        <v>88</v>
      </c>
      <c r="C2272" s="103" t="s">
        <v>89</v>
      </c>
      <c r="D2272" s="103" t="s">
        <v>422</v>
      </c>
      <c r="E2272" s="103" t="s">
        <v>423</v>
      </c>
      <c r="F2272" s="103" t="s">
        <v>423</v>
      </c>
      <c r="G2272" s="103" t="s">
        <v>133</v>
      </c>
      <c r="H2272" s="103" t="s">
        <v>378</v>
      </c>
      <c r="I2272" s="103" t="s">
        <v>92</v>
      </c>
      <c r="J2272" s="215">
        <v>1100</v>
      </c>
      <c r="K2272" s="216" t="s">
        <v>88</v>
      </c>
    </row>
    <row r="2273" spans="1:11" x14ac:dyDescent="0.25">
      <c r="A2273" s="103" t="s">
        <v>826</v>
      </c>
      <c r="B2273" s="103" t="s">
        <v>88</v>
      </c>
      <c r="C2273" s="103" t="s">
        <v>89</v>
      </c>
      <c r="D2273" s="103" t="s">
        <v>422</v>
      </c>
      <c r="E2273" s="103" t="s">
        <v>423</v>
      </c>
      <c r="F2273" s="103" t="s">
        <v>423</v>
      </c>
      <c r="G2273" s="103" t="s">
        <v>133</v>
      </c>
      <c r="H2273" s="103" t="s">
        <v>378</v>
      </c>
      <c r="I2273" s="103" t="s">
        <v>92</v>
      </c>
      <c r="J2273" s="215">
        <v>250</v>
      </c>
      <c r="K2273" s="216" t="s">
        <v>88</v>
      </c>
    </row>
    <row r="2274" spans="1:11" x14ac:dyDescent="0.25">
      <c r="A2274" s="103" t="s">
        <v>827</v>
      </c>
      <c r="B2274" s="103" t="s">
        <v>88</v>
      </c>
      <c r="C2274" s="103" t="s">
        <v>89</v>
      </c>
      <c r="D2274" s="103" t="s">
        <v>422</v>
      </c>
      <c r="E2274" s="103" t="s">
        <v>423</v>
      </c>
      <c r="F2274" s="103" t="s">
        <v>423</v>
      </c>
      <c r="G2274" s="103" t="s">
        <v>124</v>
      </c>
      <c r="H2274" s="103" t="s">
        <v>746</v>
      </c>
      <c r="I2274" s="103" t="s">
        <v>92</v>
      </c>
      <c r="J2274" s="215">
        <v>1460</v>
      </c>
      <c r="K2274" s="216" t="s">
        <v>88</v>
      </c>
    </row>
    <row r="2275" spans="1:11" x14ac:dyDescent="0.25">
      <c r="A2275" s="103" t="s">
        <v>828</v>
      </c>
      <c r="B2275" s="103" t="s">
        <v>88</v>
      </c>
      <c r="C2275" s="103" t="s">
        <v>89</v>
      </c>
      <c r="D2275" s="103" t="s">
        <v>422</v>
      </c>
      <c r="E2275" s="103" t="s">
        <v>423</v>
      </c>
      <c r="F2275" s="103" t="s">
        <v>423</v>
      </c>
      <c r="G2275" s="103" t="s">
        <v>124</v>
      </c>
      <c r="H2275" s="103" t="s">
        <v>746</v>
      </c>
      <c r="I2275" s="103" t="s">
        <v>92</v>
      </c>
      <c r="J2275" s="215">
        <v>2048</v>
      </c>
      <c r="K2275" s="216" t="s">
        <v>88</v>
      </c>
    </row>
    <row r="2276" spans="1:11" x14ac:dyDescent="0.25">
      <c r="A2276" s="103" t="s">
        <v>826</v>
      </c>
      <c r="B2276" s="103" t="s">
        <v>88</v>
      </c>
      <c r="C2276" s="103" t="s">
        <v>89</v>
      </c>
      <c r="D2276" s="103" t="s">
        <v>422</v>
      </c>
      <c r="E2276" s="103" t="s">
        <v>423</v>
      </c>
      <c r="F2276" s="103" t="s">
        <v>423</v>
      </c>
      <c r="G2276" s="103" t="s">
        <v>124</v>
      </c>
      <c r="H2276" s="103" t="s">
        <v>746</v>
      </c>
      <c r="I2276" s="103" t="s">
        <v>92</v>
      </c>
      <c r="J2276" s="215">
        <v>633.25</v>
      </c>
      <c r="K2276" s="216" t="s">
        <v>88</v>
      </c>
    </row>
    <row r="2277" spans="1:11" x14ac:dyDescent="0.25">
      <c r="A2277" s="103" t="s">
        <v>827</v>
      </c>
      <c r="B2277" s="103" t="s">
        <v>88</v>
      </c>
      <c r="C2277" s="103" t="s">
        <v>89</v>
      </c>
      <c r="D2277" s="103" t="s">
        <v>422</v>
      </c>
      <c r="E2277" s="103" t="s">
        <v>423</v>
      </c>
      <c r="F2277" s="103" t="s">
        <v>423</v>
      </c>
      <c r="G2277" s="103" t="s">
        <v>155</v>
      </c>
      <c r="H2277" s="103" t="s">
        <v>395</v>
      </c>
      <c r="I2277" s="103" t="s">
        <v>92</v>
      </c>
      <c r="J2277" s="215">
        <v>1716</v>
      </c>
      <c r="K2277" s="216" t="s">
        <v>88</v>
      </c>
    </row>
    <row r="2278" spans="1:11" x14ac:dyDescent="0.25">
      <c r="A2278" s="103" t="s">
        <v>830</v>
      </c>
      <c r="B2278" s="103" t="s">
        <v>88</v>
      </c>
      <c r="C2278" s="103" t="s">
        <v>89</v>
      </c>
      <c r="D2278" s="103" t="s">
        <v>422</v>
      </c>
      <c r="E2278" s="103" t="s">
        <v>423</v>
      </c>
      <c r="F2278" s="103" t="s">
        <v>423</v>
      </c>
      <c r="G2278" s="103" t="s">
        <v>155</v>
      </c>
      <c r="H2278" s="103" t="s">
        <v>395</v>
      </c>
      <c r="I2278" s="103" t="s">
        <v>92</v>
      </c>
      <c r="J2278" s="215">
        <v>1342</v>
      </c>
      <c r="K2278" s="216" t="s">
        <v>88</v>
      </c>
    </row>
    <row r="2279" spans="1:11" x14ac:dyDescent="0.25">
      <c r="A2279" s="103" t="s">
        <v>828</v>
      </c>
      <c r="B2279" s="103" t="s">
        <v>88</v>
      </c>
      <c r="C2279" s="103" t="s">
        <v>89</v>
      </c>
      <c r="D2279" s="103" t="s">
        <v>422</v>
      </c>
      <c r="E2279" s="103" t="s">
        <v>423</v>
      </c>
      <c r="F2279" s="103" t="s">
        <v>423</v>
      </c>
      <c r="G2279" s="103" t="s">
        <v>155</v>
      </c>
      <c r="H2279" s="103" t="s">
        <v>395</v>
      </c>
      <c r="I2279" s="103" t="s">
        <v>92</v>
      </c>
      <c r="J2279" s="215">
        <v>2508</v>
      </c>
      <c r="K2279" s="216" t="s">
        <v>88</v>
      </c>
    </row>
    <row r="2280" spans="1:11" x14ac:dyDescent="0.25">
      <c r="A2280" s="103" t="s">
        <v>829</v>
      </c>
      <c r="B2280" s="103" t="s">
        <v>88</v>
      </c>
      <c r="C2280" s="103" t="s">
        <v>89</v>
      </c>
      <c r="D2280" s="103" t="s">
        <v>422</v>
      </c>
      <c r="E2280" s="103" t="s">
        <v>423</v>
      </c>
      <c r="F2280" s="103" t="s">
        <v>423</v>
      </c>
      <c r="G2280" s="103" t="s">
        <v>155</v>
      </c>
      <c r="H2280" s="103" t="s">
        <v>395</v>
      </c>
      <c r="I2280" s="103" t="s">
        <v>92</v>
      </c>
      <c r="J2280" s="215">
        <v>1342</v>
      </c>
      <c r="K2280" s="216" t="s">
        <v>88</v>
      </c>
    </row>
    <row r="2281" spans="1:11" x14ac:dyDescent="0.25">
      <c r="A2281" s="103" t="s">
        <v>825</v>
      </c>
      <c r="B2281" s="103" t="s">
        <v>88</v>
      </c>
      <c r="C2281" s="103" t="s">
        <v>89</v>
      </c>
      <c r="D2281" s="103" t="s">
        <v>422</v>
      </c>
      <c r="E2281" s="103" t="s">
        <v>423</v>
      </c>
      <c r="F2281" s="103" t="s">
        <v>423</v>
      </c>
      <c r="G2281" s="103" t="s">
        <v>155</v>
      </c>
      <c r="H2281" s="103" t="s">
        <v>395</v>
      </c>
      <c r="I2281" s="103" t="s">
        <v>92</v>
      </c>
      <c r="J2281" s="215">
        <v>2178</v>
      </c>
      <c r="K2281" s="216" t="s">
        <v>88</v>
      </c>
    </row>
    <row r="2282" spans="1:11" x14ac:dyDescent="0.25">
      <c r="A2282" s="103" t="s">
        <v>826</v>
      </c>
      <c r="B2282" s="103" t="s">
        <v>88</v>
      </c>
      <c r="C2282" s="103" t="s">
        <v>89</v>
      </c>
      <c r="D2282" s="103" t="s">
        <v>422</v>
      </c>
      <c r="E2282" s="103" t="s">
        <v>423</v>
      </c>
      <c r="F2282" s="103" t="s">
        <v>423</v>
      </c>
      <c r="G2282" s="103" t="s">
        <v>155</v>
      </c>
      <c r="H2282" s="103" t="s">
        <v>395</v>
      </c>
      <c r="I2282" s="103" t="s">
        <v>92</v>
      </c>
      <c r="J2282" s="215">
        <v>1298</v>
      </c>
      <c r="K2282" s="216" t="s">
        <v>88</v>
      </c>
    </row>
    <row r="2283" spans="1:11" x14ac:dyDescent="0.25">
      <c r="A2283" s="103" t="s">
        <v>827</v>
      </c>
      <c r="B2283" s="103" t="s">
        <v>88</v>
      </c>
      <c r="C2283" s="103" t="s">
        <v>89</v>
      </c>
      <c r="D2283" s="103" t="s">
        <v>422</v>
      </c>
      <c r="E2283" s="103" t="s">
        <v>423</v>
      </c>
      <c r="F2283" s="103" t="s">
        <v>423</v>
      </c>
      <c r="G2283" s="103" t="s">
        <v>650</v>
      </c>
      <c r="H2283" s="103" t="s">
        <v>651</v>
      </c>
      <c r="I2283" s="103" t="s">
        <v>92</v>
      </c>
      <c r="J2283" s="215">
        <v>1460.25</v>
      </c>
      <c r="K2283" s="216" t="s">
        <v>88</v>
      </c>
    </row>
    <row r="2284" spans="1:11" x14ac:dyDescent="0.25">
      <c r="A2284" s="103" t="s">
        <v>830</v>
      </c>
      <c r="B2284" s="103" t="s">
        <v>88</v>
      </c>
      <c r="C2284" s="103" t="s">
        <v>89</v>
      </c>
      <c r="D2284" s="103" t="s">
        <v>422</v>
      </c>
      <c r="E2284" s="103" t="s">
        <v>423</v>
      </c>
      <c r="F2284" s="103" t="s">
        <v>423</v>
      </c>
      <c r="G2284" s="103" t="s">
        <v>650</v>
      </c>
      <c r="H2284" s="103" t="s">
        <v>651</v>
      </c>
      <c r="I2284" s="103" t="s">
        <v>92</v>
      </c>
      <c r="J2284" s="215">
        <v>1030</v>
      </c>
      <c r="K2284" s="216" t="s">
        <v>88</v>
      </c>
    </row>
    <row r="2285" spans="1:11" x14ac:dyDescent="0.25">
      <c r="A2285" s="103" t="s">
        <v>828</v>
      </c>
      <c r="B2285" s="103" t="s">
        <v>88</v>
      </c>
      <c r="C2285" s="103" t="s">
        <v>89</v>
      </c>
      <c r="D2285" s="103" t="s">
        <v>422</v>
      </c>
      <c r="E2285" s="103" t="s">
        <v>423</v>
      </c>
      <c r="F2285" s="103" t="s">
        <v>423</v>
      </c>
      <c r="G2285" s="103" t="s">
        <v>650</v>
      </c>
      <c r="H2285" s="103" t="s">
        <v>651</v>
      </c>
      <c r="I2285" s="103" t="s">
        <v>92</v>
      </c>
      <c r="J2285" s="215">
        <v>1160.5</v>
      </c>
      <c r="K2285" s="216" t="s">
        <v>88</v>
      </c>
    </row>
    <row r="2286" spans="1:11" x14ac:dyDescent="0.25">
      <c r="A2286" s="103" t="s">
        <v>829</v>
      </c>
      <c r="B2286" s="103" t="s">
        <v>88</v>
      </c>
      <c r="C2286" s="103" t="s">
        <v>89</v>
      </c>
      <c r="D2286" s="103" t="s">
        <v>422</v>
      </c>
      <c r="E2286" s="103" t="s">
        <v>423</v>
      </c>
      <c r="F2286" s="103" t="s">
        <v>423</v>
      </c>
      <c r="G2286" s="103" t="s">
        <v>650</v>
      </c>
      <c r="H2286" s="103" t="s">
        <v>651</v>
      </c>
      <c r="I2286" s="103" t="s">
        <v>92</v>
      </c>
      <c r="J2286" s="215">
        <v>1250</v>
      </c>
      <c r="K2286" s="216" t="s">
        <v>88</v>
      </c>
    </row>
    <row r="2287" spans="1:11" x14ac:dyDescent="0.25">
      <c r="A2287" s="103" t="s">
        <v>825</v>
      </c>
      <c r="B2287" s="103" t="s">
        <v>88</v>
      </c>
      <c r="C2287" s="103" t="s">
        <v>89</v>
      </c>
      <c r="D2287" s="103" t="s">
        <v>422</v>
      </c>
      <c r="E2287" s="103" t="s">
        <v>423</v>
      </c>
      <c r="F2287" s="103" t="s">
        <v>423</v>
      </c>
      <c r="G2287" s="103" t="s">
        <v>650</v>
      </c>
      <c r="H2287" s="103" t="s">
        <v>651</v>
      </c>
      <c r="I2287" s="103" t="s">
        <v>92</v>
      </c>
      <c r="J2287" s="215">
        <v>1343.75</v>
      </c>
      <c r="K2287" s="216" t="s">
        <v>88</v>
      </c>
    </row>
    <row r="2288" spans="1:11" x14ac:dyDescent="0.25">
      <c r="A2288" s="103" t="s">
        <v>826</v>
      </c>
      <c r="B2288" s="103" t="s">
        <v>88</v>
      </c>
      <c r="C2288" s="103" t="s">
        <v>89</v>
      </c>
      <c r="D2288" s="103" t="s">
        <v>422</v>
      </c>
      <c r="E2288" s="103" t="s">
        <v>423</v>
      </c>
      <c r="F2288" s="103" t="s">
        <v>423</v>
      </c>
      <c r="G2288" s="103" t="s">
        <v>650</v>
      </c>
      <c r="H2288" s="103" t="s">
        <v>651</v>
      </c>
      <c r="I2288" s="103" t="s">
        <v>92</v>
      </c>
      <c r="J2288" s="215">
        <v>1081.25</v>
      </c>
      <c r="K2288" s="216" t="s">
        <v>88</v>
      </c>
    </row>
    <row r="2289" spans="1:11" x14ac:dyDescent="0.25">
      <c r="A2289" s="103" t="s">
        <v>830</v>
      </c>
      <c r="B2289" s="103" t="s">
        <v>88</v>
      </c>
      <c r="C2289" s="103" t="s">
        <v>89</v>
      </c>
      <c r="D2289" s="103" t="s">
        <v>425</v>
      </c>
      <c r="E2289" s="103" t="s">
        <v>426</v>
      </c>
      <c r="F2289" s="103" t="s">
        <v>426</v>
      </c>
      <c r="G2289" s="103" t="s">
        <v>173</v>
      </c>
      <c r="H2289" s="103" t="s">
        <v>305</v>
      </c>
      <c r="I2289" s="103" t="s">
        <v>92</v>
      </c>
      <c r="J2289" s="215">
        <v>-126</v>
      </c>
      <c r="K2289" s="216" t="s">
        <v>88</v>
      </c>
    </row>
    <row r="2290" spans="1:11" x14ac:dyDescent="0.25">
      <c r="A2290" s="103" t="s">
        <v>829</v>
      </c>
      <c r="B2290" s="103" t="s">
        <v>88</v>
      </c>
      <c r="C2290" s="103" t="s">
        <v>89</v>
      </c>
      <c r="D2290" s="103" t="s">
        <v>425</v>
      </c>
      <c r="E2290" s="103" t="s">
        <v>426</v>
      </c>
      <c r="F2290" s="103" t="s">
        <v>426</v>
      </c>
      <c r="G2290" s="103" t="s">
        <v>173</v>
      </c>
      <c r="H2290" s="103" t="s">
        <v>305</v>
      </c>
      <c r="I2290" s="103" t="s">
        <v>92</v>
      </c>
      <c r="J2290" s="215">
        <v>126</v>
      </c>
      <c r="K2290" s="216" t="s">
        <v>88</v>
      </c>
    </row>
    <row r="2291" spans="1:11" x14ac:dyDescent="0.25">
      <c r="A2291" s="103" t="s">
        <v>829</v>
      </c>
      <c r="B2291" s="103" t="s">
        <v>88</v>
      </c>
      <c r="C2291" s="103" t="s">
        <v>89</v>
      </c>
      <c r="D2291" s="103" t="s">
        <v>425</v>
      </c>
      <c r="E2291" s="103" t="s">
        <v>426</v>
      </c>
      <c r="F2291" s="103" t="s">
        <v>426</v>
      </c>
      <c r="G2291" s="103" t="s">
        <v>196</v>
      </c>
      <c r="H2291" s="103" t="s">
        <v>309</v>
      </c>
      <c r="I2291" s="103" t="s">
        <v>92</v>
      </c>
      <c r="J2291" s="215">
        <v>-114</v>
      </c>
      <c r="K2291" s="216" t="s">
        <v>88</v>
      </c>
    </row>
    <row r="2292" spans="1:11" x14ac:dyDescent="0.25">
      <c r="A2292" s="103" t="s">
        <v>825</v>
      </c>
      <c r="B2292" s="103" t="s">
        <v>88</v>
      </c>
      <c r="C2292" s="103" t="s">
        <v>89</v>
      </c>
      <c r="D2292" s="103" t="s">
        <v>425</v>
      </c>
      <c r="E2292" s="103" t="s">
        <v>426</v>
      </c>
      <c r="F2292" s="103" t="s">
        <v>426</v>
      </c>
      <c r="G2292" s="103" t="s">
        <v>196</v>
      </c>
      <c r="H2292" s="103" t="s">
        <v>309</v>
      </c>
      <c r="I2292" s="103" t="s">
        <v>92</v>
      </c>
      <c r="J2292" s="215">
        <v>114</v>
      </c>
      <c r="K2292" s="216" t="s">
        <v>88</v>
      </c>
    </row>
    <row r="2293" spans="1:11" x14ac:dyDescent="0.25">
      <c r="A2293" s="103" t="s">
        <v>827</v>
      </c>
      <c r="B2293" s="103" t="s">
        <v>88</v>
      </c>
      <c r="C2293" s="103" t="s">
        <v>89</v>
      </c>
      <c r="D2293" s="103" t="s">
        <v>425</v>
      </c>
      <c r="E2293" s="103" t="s">
        <v>426</v>
      </c>
      <c r="F2293" s="103" t="s">
        <v>426</v>
      </c>
      <c r="G2293" s="103" t="s">
        <v>206</v>
      </c>
      <c r="H2293" s="103" t="s">
        <v>314</v>
      </c>
      <c r="I2293" s="103" t="s">
        <v>92</v>
      </c>
      <c r="J2293" s="215">
        <v>-783.2</v>
      </c>
      <c r="K2293" s="216" t="s">
        <v>88</v>
      </c>
    </row>
    <row r="2294" spans="1:11" x14ac:dyDescent="0.25">
      <c r="A2294" s="103" t="s">
        <v>830</v>
      </c>
      <c r="B2294" s="103" t="s">
        <v>88</v>
      </c>
      <c r="C2294" s="103" t="s">
        <v>89</v>
      </c>
      <c r="D2294" s="103" t="s">
        <v>425</v>
      </c>
      <c r="E2294" s="103" t="s">
        <v>426</v>
      </c>
      <c r="F2294" s="103" t="s">
        <v>426</v>
      </c>
      <c r="G2294" s="103" t="s">
        <v>206</v>
      </c>
      <c r="H2294" s="103" t="s">
        <v>314</v>
      </c>
      <c r="I2294" s="103" t="s">
        <v>92</v>
      </c>
      <c r="J2294" s="215">
        <v>477.4</v>
      </c>
      <c r="K2294" s="216" t="s">
        <v>88</v>
      </c>
    </row>
    <row r="2295" spans="1:11" x14ac:dyDescent="0.25">
      <c r="A2295" s="103" t="s">
        <v>828</v>
      </c>
      <c r="B2295" s="103" t="s">
        <v>88</v>
      </c>
      <c r="C2295" s="103" t="s">
        <v>89</v>
      </c>
      <c r="D2295" s="103" t="s">
        <v>425</v>
      </c>
      <c r="E2295" s="103" t="s">
        <v>426</v>
      </c>
      <c r="F2295" s="103" t="s">
        <v>426</v>
      </c>
      <c r="G2295" s="103" t="s">
        <v>206</v>
      </c>
      <c r="H2295" s="103" t="s">
        <v>314</v>
      </c>
      <c r="I2295" s="103" t="s">
        <v>92</v>
      </c>
      <c r="J2295" s="215">
        <v>739.2</v>
      </c>
      <c r="K2295" s="216" t="s">
        <v>88</v>
      </c>
    </row>
    <row r="2296" spans="1:11" x14ac:dyDescent="0.25">
      <c r="A2296" s="103" t="s">
        <v>829</v>
      </c>
      <c r="B2296" s="103" t="s">
        <v>88</v>
      </c>
      <c r="C2296" s="103" t="s">
        <v>89</v>
      </c>
      <c r="D2296" s="103" t="s">
        <v>425</v>
      </c>
      <c r="E2296" s="103" t="s">
        <v>426</v>
      </c>
      <c r="F2296" s="103" t="s">
        <v>426</v>
      </c>
      <c r="G2296" s="103" t="s">
        <v>206</v>
      </c>
      <c r="H2296" s="103" t="s">
        <v>314</v>
      </c>
      <c r="I2296" s="103" t="s">
        <v>92</v>
      </c>
      <c r="J2296" s="215">
        <v>-55</v>
      </c>
      <c r="K2296" s="216" t="s">
        <v>88</v>
      </c>
    </row>
    <row r="2297" spans="1:11" x14ac:dyDescent="0.25">
      <c r="A2297" s="103" t="s">
        <v>825</v>
      </c>
      <c r="B2297" s="103" t="s">
        <v>88</v>
      </c>
      <c r="C2297" s="103" t="s">
        <v>89</v>
      </c>
      <c r="D2297" s="103" t="s">
        <v>425</v>
      </c>
      <c r="E2297" s="103" t="s">
        <v>426</v>
      </c>
      <c r="F2297" s="103" t="s">
        <v>426</v>
      </c>
      <c r="G2297" s="103" t="s">
        <v>206</v>
      </c>
      <c r="H2297" s="103" t="s">
        <v>314</v>
      </c>
      <c r="I2297" s="103" t="s">
        <v>92</v>
      </c>
      <c r="J2297" s="215">
        <v>-492.8</v>
      </c>
      <c r="K2297" s="216" t="s">
        <v>88</v>
      </c>
    </row>
    <row r="2298" spans="1:11" x14ac:dyDescent="0.25">
      <c r="A2298" s="103" t="s">
        <v>826</v>
      </c>
      <c r="B2298" s="103" t="s">
        <v>88</v>
      </c>
      <c r="C2298" s="103" t="s">
        <v>89</v>
      </c>
      <c r="D2298" s="103" t="s">
        <v>425</v>
      </c>
      <c r="E2298" s="103" t="s">
        <v>426</v>
      </c>
      <c r="F2298" s="103" t="s">
        <v>426</v>
      </c>
      <c r="G2298" s="103" t="s">
        <v>206</v>
      </c>
      <c r="H2298" s="103" t="s">
        <v>314</v>
      </c>
      <c r="I2298" s="103" t="s">
        <v>92</v>
      </c>
      <c r="J2298" s="215">
        <v>360.8</v>
      </c>
      <c r="K2298" s="216" t="s">
        <v>88</v>
      </c>
    </row>
    <row r="2299" spans="1:11" x14ac:dyDescent="0.25">
      <c r="A2299" s="103" t="s">
        <v>829</v>
      </c>
      <c r="B2299" s="103" t="s">
        <v>88</v>
      </c>
      <c r="C2299" s="103" t="s">
        <v>89</v>
      </c>
      <c r="D2299" s="103" t="s">
        <v>425</v>
      </c>
      <c r="E2299" s="103" t="s">
        <v>426</v>
      </c>
      <c r="F2299" s="103" t="s">
        <v>426</v>
      </c>
      <c r="G2299" s="103" t="s">
        <v>178</v>
      </c>
      <c r="H2299" s="103" t="s">
        <v>315</v>
      </c>
      <c r="I2299" s="103" t="s">
        <v>92</v>
      </c>
      <c r="J2299" s="215">
        <v>-31.5</v>
      </c>
      <c r="K2299" s="216" t="s">
        <v>88</v>
      </c>
    </row>
    <row r="2300" spans="1:11" x14ac:dyDescent="0.25">
      <c r="A2300" s="103" t="s">
        <v>825</v>
      </c>
      <c r="B2300" s="103" t="s">
        <v>88</v>
      </c>
      <c r="C2300" s="103" t="s">
        <v>89</v>
      </c>
      <c r="D2300" s="103" t="s">
        <v>425</v>
      </c>
      <c r="E2300" s="103" t="s">
        <v>426</v>
      </c>
      <c r="F2300" s="103" t="s">
        <v>426</v>
      </c>
      <c r="G2300" s="103" t="s">
        <v>178</v>
      </c>
      <c r="H2300" s="103" t="s">
        <v>315</v>
      </c>
      <c r="I2300" s="103" t="s">
        <v>92</v>
      </c>
      <c r="J2300" s="215">
        <v>-44.1</v>
      </c>
      <c r="K2300" s="216" t="s">
        <v>88</v>
      </c>
    </row>
    <row r="2301" spans="1:11" x14ac:dyDescent="0.25">
      <c r="A2301" s="103" t="s">
        <v>826</v>
      </c>
      <c r="B2301" s="103" t="s">
        <v>88</v>
      </c>
      <c r="C2301" s="103" t="s">
        <v>89</v>
      </c>
      <c r="D2301" s="103" t="s">
        <v>425</v>
      </c>
      <c r="E2301" s="103" t="s">
        <v>426</v>
      </c>
      <c r="F2301" s="103" t="s">
        <v>426</v>
      </c>
      <c r="G2301" s="103" t="s">
        <v>178</v>
      </c>
      <c r="H2301" s="103" t="s">
        <v>315</v>
      </c>
      <c r="I2301" s="103" t="s">
        <v>92</v>
      </c>
      <c r="J2301" s="215">
        <v>75.599999999999994</v>
      </c>
      <c r="K2301" s="216" t="s">
        <v>88</v>
      </c>
    </row>
    <row r="2302" spans="1:11" x14ac:dyDescent="0.25">
      <c r="A2302" s="103" t="s">
        <v>827</v>
      </c>
      <c r="B2302" s="103" t="s">
        <v>88</v>
      </c>
      <c r="C2302" s="103" t="s">
        <v>89</v>
      </c>
      <c r="D2302" s="103" t="s">
        <v>425</v>
      </c>
      <c r="E2302" s="103" t="s">
        <v>426</v>
      </c>
      <c r="F2302" s="103" t="s">
        <v>426</v>
      </c>
      <c r="G2302" s="103" t="s">
        <v>118</v>
      </c>
      <c r="H2302" s="103" t="s">
        <v>323</v>
      </c>
      <c r="I2302" s="103" t="s">
        <v>92</v>
      </c>
      <c r="J2302" s="215">
        <v>-438.5</v>
      </c>
      <c r="K2302" s="216" t="s">
        <v>88</v>
      </c>
    </row>
    <row r="2303" spans="1:11" x14ac:dyDescent="0.25">
      <c r="A2303" s="103" t="s">
        <v>830</v>
      </c>
      <c r="B2303" s="103" t="s">
        <v>88</v>
      </c>
      <c r="C2303" s="103" t="s">
        <v>89</v>
      </c>
      <c r="D2303" s="103" t="s">
        <v>425</v>
      </c>
      <c r="E2303" s="103" t="s">
        <v>426</v>
      </c>
      <c r="F2303" s="103" t="s">
        <v>426</v>
      </c>
      <c r="G2303" s="103" t="s">
        <v>118</v>
      </c>
      <c r="H2303" s="103" t="s">
        <v>323</v>
      </c>
      <c r="I2303" s="103" t="s">
        <v>92</v>
      </c>
      <c r="J2303" s="215">
        <v>-33.380000000000003</v>
      </c>
      <c r="K2303" s="216" t="s">
        <v>88</v>
      </c>
    </row>
    <row r="2304" spans="1:11" x14ac:dyDescent="0.25">
      <c r="A2304" s="103" t="s">
        <v>828</v>
      </c>
      <c r="B2304" s="103" t="s">
        <v>88</v>
      </c>
      <c r="C2304" s="103" t="s">
        <v>89</v>
      </c>
      <c r="D2304" s="103" t="s">
        <v>425</v>
      </c>
      <c r="E2304" s="103" t="s">
        <v>426</v>
      </c>
      <c r="F2304" s="103" t="s">
        <v>426</v>
      </c>
      <c r="G2304" s="103" t="s">
        <v>118</v>
      </c>
      <c r="H2304" s="103" t="s">
        <v>323</v>
      </c>
      <c r="I2304" s="103" t="s">
        <v>92</v>
      </c>
      <c r="J2304" s="215">
        <v>746.1</v>
      </c>
      <c r="K2304" s="216" t="s">
        <v>88</v>
      </c>
    </row>
    <row r="2305" spans="1:11" x14ac:dyDescent="0.25">
      <c r="A2305" s="103" t="s">
        <v>829</v>
      </c>
      <c r="B2305" s="103" t="s">
        <v>88</v>
      </c>
      <c r="C2305" s="103" t="s">
        <v>89</v>
      </c>
      <c r="D2305" s="103" t="s">
        <v>425</v>
      </c>
      <c r="E2305" s="103" t="s">
        <v>426</v>
      </c>
      <c r="F2305" s="103" t="s">
        <v>426</v>
      </c>
      <c r="G2305" s="103" t="s">
        <v>118</v>
      </c>
      <c r="H2305" s="103" t="s">
        <v>323</v>
      </c>
      <c r="I2305" s="103" t="s">
        <v>92</v>
      </c>
      <c r="J2305" s="215">
        <v>-171.5</v>
      </c>
      <c r="K2305" s="216" t="s">
        <v>88</v>
      </c>
    </row>
    <row r="2306" spans="1:11" x14ac:dyDescent="0.25">
      <c r="A2306" s="103" t="s">
        <v>825</v>
      </c>
      <c r="B2306" s="103" t="s">
        <v>88</v>
      </c>
      <c r="C2306" s="103" t="s">
        <v>89</v>
      </c>
      <c r="D2306" s="103" t="s">
        <v>425</v>
      </c>
      <c r="E2306" s="103" t="s">
        <v>426</v>
      </c>
      <c r="F2306" s="103" t="s">
        <v>426</v>
      </c>
      <c r="G2306" s="103" t="s">
        <v>118</v>
      </c>
      <c r="H2306" s="103" t="s">
        <v>323</v>
      </c>
      <c r="I2306" s="103" t="s">
        <v>92</v>
      </c>
      <c r="J2306" s="215">
        <v>84.88</v>
      </c>
      <c r="K2306" s="216" t="s">
        <v>88</v>
      </c>
    </row>
    <row r="2307" spans="1:11" x14ac:dyDescent="0.25">
      <c r="A2307" s="103" t="s">
        <v>826</v>
      </c>
      <c r="B2307" s="103" t="s">
        <v>88</v>
      </c>
      <c r="C2307" s="103" t="s">
        <v>89</v>
      </c>
      <c r="D2307" s="103" t="s">
        <v>425</v>
      </c>
      <c r="E2307" s="103" t="s">
        <v>426</v>
      </c>
      <c r="F2307" s="103" t="s">
        <v>426</v>
      </c>
      <c r="G2307" s="103" t="s">
        <v>118</v>
      </c>
      <c r="H2307" s="103" t="s">
        <v>323</v>
      </c>
      <c r="I2307" s="103" t="s">
        <v>92</v>
      </c>
      <c r="J2307" s="215">
        <v>-475</v>
      </c>
      <c r="K2307" s="216" t="s">
        <v>88</v>
      </c>
    </row>
    <row r="2308" spans="1:11" x14ac:dyDescent="0.25">
      <c r="A2308" s="103" t="s">
        <v>829</v>
      </c>
      <c r="B2308" s="103" t="s">
        <v>88</v>
      </c>
      <c r="C2308" s="103" t="s">
        <v>89</v>
      </c>
      <c r="D2308" s="103" t="s">
        <v>425</v>
      </c>
      <c r="E2308" s="103" t="s">
        <v>426</v>
      </c>
      <c r="F2308" s="103" t="s">
        <v>426</v>
      </c>
      <c r="G2308" s="103" t="s">
        <v>163</v>
      </c>
      <c r="H2308" s="103" t="s">
        <v>327</v>
      </c>
      <c r="I2308" s="103" t="s">
        <v>92</v>
      </c>
      <c r="J2308" s="215">
        <v>-50</v>
      </c>
      <c r="K2308" s="216" t="s">
        <v>88</v>
      </c>
    </row>
    <row r="2309" spans="1:11" x14ac:dyDescent="0.25">
      <c r="A2309" s="103" t="s">
        <v>825</v>
      </c>
      <c r="B2309" s="103" t="s">
        <v>88</v>
      </c>
      <c r="C2309" s="103" t="s">
        <v>89</v>
      </c>
      <c r="D2309" s="103" t="s">
        <v>425</v>
      </c>
      <c r="E2309" s="103" t="s">
        <v>426</v>
      </c>
      <c r="F2309" s="103" t="s">
        <v>426</v>
      </c>
      <c r="G2309" s="103" t="s">
        <v>163</v>
      </c>
      <c r="H2309" s="103" t="s">
        <v>327</v>
      </c>
      <c r="I2309" s="103" t="s">
        <v>92</v>
      </c>
      <c r="J2309" s="215">
        <v>50</v>
      </c>
      <c r="K2309" s="216" t="s">
        <v>88</v>
      </c>
    </row>
    <row r="2310" spans="1:11" x14ac:dyDescent="0.25">
      <c r="A2310" s="103" t="s">
        <v>829</v>
      </c>
      <c r="B2310" s="103" t="s">
        <v>88</v>
      </c>
      <c r="C2310" s="103" t="s">
        <v>89</v>
      </c>
      <c r="D2310" s="103" t="s">
        <v>425</v>
      </c>
      <c r="E2310" s="103" t="s">
        <v>426</v>
      </c>
      <c r="F2310" s="103" t="s">
        <v>426</v>
      </c>
      <c r="G2310" s="103" t="s">
        <v>183</v>
      </c>
      <c r="H2310" s="103" t="s">
        <v>328</v>
      </c>
      <c r="I2310" s="103" t="s">
        <v>92</v>
      </c>
      <c r="J2310" s="215">
        <v>-37.5</v>
      </c>
      <c r="K2310" s="216" t="s">
        <v>88</v>
      </c>
    </row>
    <row r="2311" spans="1:11" x14ac:dyDescent="0.25">
      <c r="A2311" s="103" t="s">
        <v>825</v>
      </c>
      <c r="B2311" s="103" t="s">
        <v>88</v>
      </c>
      <c r="C2311" s="103" t="s">
        <v>89</v>
      </c>
      <c r="D2311" s="103" t="s">
        <v>425</v>
      </c>
      <c r="E2311" s="103" t="s">
        <v>426</v>
      </c>
      <c r="F2311" s="103" t="s">
        <v>426</v>
      </c>
      <c r="G2311" s="103" t="s">
        <v>183</v>
      </c>
      <c r="H2311" s="103" t="s">
        <v>328</v>
      </c>
      <c r="I2311" s="103" t="s">
        <v>92</v>
      </c>
      <c r="J2311" s="215">
        <v>37.5</v>
      </c>
      <c r="K2311" s="216" t="s">
        <v>88</v>
      </c>
    </row>
    <row r="2312" spans="1:11" x14ac:dyDescent="0.25">
      <c r="A2312" s="103" t="s">
        <v>827</v>
      </c>
      <c r="B2312" s="103" t="s">
        <v>88</v>
      </c>
      <c r="C2312" s="103" t="s">
        <v>89</v>
      </c>
      <c r="D2312" s="103" t="s">
        <v>425</v>
      </c>
      <c r="E2312" s="103" t="s">
        <v>426</v>
      </c>
      <c r="F2312" s="103" t="s">
        <v>426</v>
      </c>
      <c r="G2312" s="103" t="s">
        <v>152</v>
      </c>
      <c r="H2312" s="103" t="s">
        <v>615</v>
      </c>
      <c r="I2312" s="103" t="s">
        <v>92</v>
      </c>
      <c r="J2312" s="215">
        <v>-17.3</v>
      </c>
      <c r="K2312" s="216" t="s">
        <v>88</v>
      </c>
    </row>
    <row r="2313" spans="1:11" x14ac:dyDescent="0.25">
      <c r="A2313" s="103" t="s">
        <v>830</v>
      </c>
      <c r="B2313" s="103" t="s">
        <v>88</v>
      </c>
      <c r="C2313" s="103" t="s">
        <v>89</v>
      </c>
      <c r="D2313" s="103" t="s">
        <v>425</v>
      </c>
      <c r="E2313" s="103" t="s">
        <v>426</v>
      </c>
      <c r="F2313" s="103" t="s">
        <v>426</v>
      </c>
      <c r="G2313" s="103" t="s">
        <v>152</v>
      </c>
      <c r="H2313" s="103" t="s">
        <v>615</v>
      </c>
      <c r="I2313" s="103" t="s">
        <v>92</v>
      </c>
      <c r="J2313" s="215">
        <v>888.8</v>
      </c>
      <c r="K2313" s="216" t="s">
        <v>88</v>
      </c>
    </row>
    <row r="2314" spans="1:11" x14ac:dyDescent="0.25">
      <c r="A2314" s="103" t="s">
        <v>828</v>
      </c>
      <c r="B2314" s="103" t="s">
        <v>88</v>
      </c>
      <c r="C2314" s="103" t="s">
        <v>89</v>
      </c>
      <c r="D2314" s="103" t="s">
        <v>425</v>
      </c>
      <c r="E2314" s="103" t="s">
        <v>426</v>
      </c>
      <c r="F2314" s="103" t="s">
        <v>426</v>
      </c>
      <c r="G2314" s="103" t="s">
        <v>152</v>
      </c>
      <c r="H2314" s="103" t="s">
        <v>615</v>
      </c>
      <c r="I2314" s="103" t="s">
        <v>92</v>
      </c>
      <c r="J2314" s="215">
        <v>1392.3</v>
      </c>
      <c r="K2314" s="216" t="s">
        <v>88</v>
      </c>
    </row>
    <row r="2315" spans="1:11" x14ac:dyDescent="0.25">
      <c r="A2315" s="103" t="s">
        <v>829</v>
      </c>
      <c r="B2315" s="103" t="s">
        <v>88</v>
      </c>
      <c r="C2315" s="103" t="s">
        <v>89</v>
      </c>
      <c r="D2315" s="103" t="s">
        <v>425</v>
      </c>
      <c r="E2315" s="103" t="s">
        <v>426</v>
      </c>
      <c r="F2315" s="103" t="s">
        <v>426</v>
      </c>
      <c r="G2315" s="103" t="s">
        <v>152</v>
      </c>
      <c r="H2315" s="103" t="s">
        <v>615</v>
      </c>
      <c r="I2315" s="103" t="s">
        <v>92</v>
      </c>
      <c r="J2315" s="215">
        <v>107.25</v>
      </c>
      <c r="K2315" s="216" t="s">
        <v>88</v>
      </c>
    </row>
    <row r="2316" spans="1:11" x14ac:dyDescent="0.25">
      <c r="A2316" s="103" t="s">
        <v>825</v>
      </c>
      <c r="B2316" s="103" t="s">
        <v>88</v>
      </c>
      <c r="C2316" s="103" t="s">
        <v>89</v>
      </c>
      <c r="D2316" s="103" t="s">
        <v>425</v>
      </c>
      <c r="E2316" s="103" t="s">
        <v>426</v>
      </c>
      <c r="F2316" s="103" t="s">
        <v>426</v>
      </c>
      <c r="G2316" s="103" t="s">
        <v>152</v>
      </c>
      <c r="H2316" s="103" t="s">
        <v>615</v>
      </c>
      <c r="I2316" s="103" t="s">
        <v>92</v>
      </c>
      <c r="J2316" s="215">
        <v>-177.65</v>
      </c>
      <c r="K2316" s="216" t="s">
        <v>88</v>
      </c>
    </row>
    <row r="2317" spans="1:11" x14ac:dyDescent="0.25">
      <c r="A2317" s="103" t="s">
        <v>826</v>
      </c>
      <c r="B2317" s="103" t="s">
        <v>88</v>
      </c>
      <c r="C2317" s="103" t="s">
        <v>89</v>
      </c>
      <c r="D2317" s="103" t="s">
        <v>425</v>
      </c>
      <c r="E2317" s="103" t="s">
        <v>426</v>
      </c>
      <c r="F2317" s="103" t="s">
        <v>426</v>
      </c>
      <c r="G2317" s="103" t="s">
        <v>152</v>
      </c>
      <c r="H2317" s="103" t="s">
        <v>615</v>
      </c>
      <c r="I2317" s="103" t="s">
        <v>92</v>
      </c>
      <c r="J2317" s="215">
        <v>-1666.6</v>
      </c>
      <c r="K2317" s="216" t="s">
        <v>88</v>
      </c>
    </row>
    <row r="2318" spans="1:11" x14ac:dyDescent="0.25">
      <c r="A2318" s="103" t="s">
        <v>827</v>
      </c>
      <c r="B2318" s="103" t="s">
        <v>88</v>
      </c>
      <c r="C2318" s="103" t="s">
        <v>89</v>
      </c>
      <c r="D2318" s="103" t="s">
        <v>425</v>
      </c>
      <c r="E2318" s="103" t="s">
        <v>426</v>
      </c>
      <c r="F2318" s="103" t="s">
        <v>426</v>
      </c>
      <c r="G2318" s="103" t="s">
        <v>147</v>
      </c>
      <c r="H2318" s="103" t="s">
        <v>617</v>
      </c>
      <c r="I2318" s="103" t="s">
        <v>92</v>
      </c>
      <c r="J2318" s="215">
        <v>418.7</v>
      </c>
      <c r="K2318" s="216" t="s">
        <v>88</v>
      </c>
    </row>
    <row r="2319" spans="1:11" x14ac:dyDescent="0.25">
      <c r="A2319" s="103" t="s">
        <v>830</v>
      </c>
      <c r="B2319" s="103" t="s">
        <v>88</v>
      </c>
      <c r="C2319" s="103" t="s">
        <v>89</v>
      </c>
      <c r="D2319" s="103" t="s">
        <v>425</v>
      </c>
      <c r="E2319" s="103" t="s">
        <v>426</v>
      </c>
      <c r="F2319" s="103" t="s">
        <v>426</v>
      </c>
      <c r="G2319" s="103" t="s">
        <v>147</v>
      </c>
      <c r="H2319" s="103" t="s">
        <v>617</v>
      </c>
      <c r="I2319" s="103" t="s">
        <v>92</v>
      </c>
      <c r="J2319" s="215">
        <v>1013.5</v>
      </c>
      <c r="K2319" s="216" t="s">
        <v>88</v>
      </c>
    </row>
    <row r="2320" spans="1:11" x14ac:dyDescent="0.25">
      <c r="A2320" s="103" t="s">
        <v>828</v>
      </c>
      <c r="B2320" s="103" t="s">
        <v>88</v>
      </c>
      <c r="C2320" s="103" t="s">
        <v>89</v>
      </c>
      <c r="D2320" s="103" t="s">
        <v>425</v>
      </c>
      <c r="E2320" s="103" t="s">
        <v>426</v>
      </c>
      <c r="F2320" s="103" t="s">
        <v>426</v>
      </c>
      <c r="G2320" s="103" t="s">
        <v>147</v>
      </c>
      <c r="H2320" s="103" t="s">
        <v>617</v>
      </c>
      <c r="I2320" s="103" t="s">
        <v>92</v>
      </c>
      <c r="J2320" s="215">
        <v>1326</v>
      </c>
      <c r="K2320" s="216" t="s">
        <v>88</v>
      </c>
    </row>
    <row r="2321" spans="1:11" x14ac:dyDescent="0.25">
      <c r="A2321" s="103" t="s">
        <v>829</v>
      </c>
      <c r="B2321" s="103" t="s">
        <v>88</v>
      </c>
      <c r="C2321" s="103" t="s">
        <v>89</v>
      </c>
      <c r="D2321" s="103" t="s">
        <v>425</v>
      </c>
      <c r="E2321" s="103" t="s">
        <v>426</v>
      </c>
      <c r="F2321" s="103" t="s">
        <v>426</v>
      </c>
      <c r="G2321" s="103" t="s">
        <v>147</v>
      </c>
      <c r="H2321" s="103" t="s">
        <v>617</v>
      </c>
      <c r="I2321" s="103" t="s">
        <v>92</v>
      </c>
      <c r="J2321" s="215">
        <v>-198.5</v>
      </c>
      <c r="K2321" s="216" t="s">
        <v>88</v>
      </c>
    </row>
    <row r="2322" spans="1:11" x14ac:dyDescent="0.25">
      <c r="A2322" s="103" t="s">
        <v>825</v>
      </c>
      <c r="B2322" s="103" t="s">
        <v>88</v>
      </c>
      <c r="C2322" s="103" t="s">
        <v>89</v>
      </c>
      <c r="D2322" s="103" t="s">
        <v>425</v>
      </c>
      <c r="E2322" s="103" t="s">
        <v>426</v>
      </c>
      <c r="F2322" s="103" t="s">
        <v>426</v>
      </c>
      <c r="G2322" s="103" t="s">
        <v>147</v>
      </c>
      <c r="H2322" s="103" t="s">
        <v>617</v>
      </c>
      <c r="I2322" s="103" t="s">
        <v>92</v>
      </c>
      <c r="J2322" s="215">
        <v>-1710.6</v>
      </c>
      <c r="K2322" s="216" t="s">
        <v>88</v>
      </c>
    </row>
    <row r="2323" spans="1:11" x14ac:dyDescent="0.25">
      <c r="A2323" s="103" t="s">
        <v>826</v>
      </c>
      <c r="B2323" s="103" t="s">
        <v>88</v>
      </c>
      <c r="C2323" s="103" t="s">
        <v>89</v>
      </c>
      <c r="D2323" s="103" t="s">
        <v>425</v>
      </c>
      <c r="E2323" s="103" t="s">
        <v>426</v>
      </c>
      <c r="F2323" s="103" t="s">
        <v>426</v>
      </c>
      <c r="G2323" s="103" t="s">
        <v>147</v>
      </c>
      <c r="H2323" s="103" t="s">
        <v>617</v>
      </c>
      <c r="I2323" s="103" t="s">
        <v>92</v>
      </c>
      <c r="J2323" s="215">
        <v>-334.4</v>
      </c>
      <c r="K2323" s="216" t="s">
        <v>88</v>
      </c>
    </row>
    <row r="2324" spans="1:11" x14ac:dyDescent="0.25">
      <c r="A2324" s="103" t="s">
        <v>827</v>
      </c>
      <c r="B2324" s="103" t="s">
        <v>88</v>
      </c>
      <c r="C2324" s="103" t="s">
        <v>89</v>
      </c>
      <c r="D2324" s="103" t="s">
        <v>425</v>
      </c>
      <c r="E2324" s="103" t="s">
        <v>426</v>
      </c>
      <c r="F2324" s="103" t="s">
        <v>426</v>
      </c>
      <c r="G2324" s="103" t="s">
        <v>99</v>
      </c>
      <c r="H2324" s="103" t="s">
        <v>363</v>
      </c>
      <c r="I2324" s="103" t="s">
        <v>92</v>
      </c>
      <c r="J2324" s="215">
        <v>408.4</v>
      </c>
      <c r="K2324" s="216" t="s">
        <v>88</v>
      </c>
    </row>
    <row r="2325" spans="1:11" x14ac:dyDescent="0.25">
      <c r="A2325" s="103" t="s">
        <v>830</v>
      </c>
      <c r="B2325" s="103" t="s">
        <v>88</v>
      </c>
      <c r="C2325" s="103" t="s">
        <v>89</v>
      </c>
      <c r="D2325" s="103" t="s">
        <v>425</v>
      </c>
      <c r="E2325" s="103" t="s">
        <v>426</v>
      </c>
      <c r="F2325" s="103" t="s">
        <v>426</v>
      </c>
      <c r="G2325" s="103" t="s">
        <v>99</v>
      </c>
      <c r="H2325" s="103" t="s">
        <v>363</v>
      </c>
      <c r="I2325" s="103" t="s">
        <v>92</v>
      </c>
      <c r="J2325" s="215">
        <v>261.8</v>
      </c>
      <c r="K2325" s="216" t="s">
        <v>88</v>
      </c>
    </row>
    <row r="2326" spans="1:11" x14ac:dyDescent="0.25">
      <c r="A2326" s="103" t="s">
        <v>828</v>
      </c>
      <c r="B2326" s="103" t="s">
        <v>88</v>
      </c>
      <c r="C2326" s="103" t="s">
        <v>89</v>
      </c>
      <c r="D2326" s="103" t="s">
        <v>425</v>
      </c>
      <c r="E2326" s="103" t="s">
        <v>426</v>
      </c>
      <c r="F2326" s="103" t="s">
        <v>426</v>
      </c>
      <c r="G2326" s="103" t="s">
        <v>99</v>
      </c>
      <c r="H2326" s="103" t="s">
        <v>363</v>
      </c>
      <c r="I2326" s="103" t="s">
        <v>92</v>
      </c>
      <c r="J2326" s="215">
        <v>-277.2</v>
      </c>
      <c r="K2326" s="216" t="s">
        <v>88</v>
      </c>
    </row>
    <row r="2327" spans="1:11" x14ac:dyDescent="0.25">
      <c r="A2327" s="103" t="s">
        <v>829</v>
      </c>
      <c r="B2327" s="103" t="s">
        <v>88</v>
      </c>
      <c r="C2327" s="103" t="s">
        <v>89</v>
      </c>
      <c r="D2327" s="103" t="s">
        <v>425</v>
      </c>
      <c r="E2327" s="103" t="s">
        <v>426</v>
      </c>
      <c r="F2327" s="103" t="s">
        <v>426</v>
      </c>
      <c r="G2327" s="103" t="s">
        <v>99</v>
      </c>
      <c r="H2327" s="103" t="s">
        <v>363</v>
      </c>
      <c r="I2327" s="103" t="s">
        <v>92</v>
      </c>
      <c r="J2327" s="215">
        <v>-110</v>
      </c>
      <c r="K2327" s="216" t="s">
        <v>88</v>
      </c>
    </row>
    <row r="2328" spans="1:11" x14ac:dyDescent="0.25">
      <c r="A2328" s="103" t="s">
        <v>825</v>
      </c>
      <c r="B2328" s="103" t="s">
        <v>88</v>
      </c>
      <c r="C2328" s="103" t="s">
        <v>89</v>
      </c>
      <c r="D2328" s="103" t="s">
        <v>425</v>
      </c>
      <c r="E2328" s="103" t="s">
        <v>426</v>
      </c>
      <c r="F2328" s="103" t="s">
        <v>426</v>
      </c>
      <c r="G2328" s="103" t="s">
        <v>99</v>
      </c>
      <c r="H2328" s="103" t="s">
        <v>363</v>
      </c>
      <c r="I2328" s="103" t="s">
        <v>92</v>
      </c>
      <c r="J2328" s="215">
        <v>-116.6</v>
      </c>
      <c r="K2328" s="216" t="s">
        <v>88</v>
      </c>
    </row>
    <row r="2329" spans="1:11" x14ac:dyDescent="0.25">
      <c r="A2329" s="103" t="s">
        <v>826</v>
      </c>
      <c r="B2329" s="103" t="s">
        <v>88</v>
      </c>
      <c r="C2329" s="103" t="s">
        <v>89</v>
      </c>
      <c r="D2329" s="103" t="s">
        <v>425</v>
      </c>
      <c r="E2329" s="103" t="s">
        <v>426</v>
      </c>
      <c r="F2329" s="103" t="s">
        <v>426</v>
      </c>
      <c r="G2329" s="103" t="s">
        <v>99</v>
      </c>
      <c r="H2329" s="103" t="s">
        <v>363</v>
      </c>
      <c r="I2329" s="103" t="s">
        <v>92</v>
      </c>
      <c r="J2329" s="215">
        <v>-114.4</v>
      </c>
      <c r="K2329" s="216" t="s">
        <v>88</v>
      </c>
    </row>
    <row r="2330" spans="1:11" x14ac:dyDescent="0.25">
      <c r="A2330" s="103" t="s">
        <v>827</v>
      </c>
      <c r="B2330" s="103" t="s">
        <v>88</v>
      </c>
      <c r="C2330" s="103" t="s">
        <v>89</v>
      </c>
      <c r="D2330" s="103" t="s">
        <v>425</v>
      </c>
      <c r="E2330" s="103" t="s">
        <v>426</v>
      </c>
      <c r="F2330" s="103" t="s">
        <v>426</v>
      </c>
      <c r="G2330" s="103" t="s">
        <v>97</v>
      </c>
      <c r="H2330" s="103" t="s">
        <v>369</v>
      </c>
      <c r="I2330" s="103" t="s">
        <v>92</v>
      </c>
      <c r="J2330" s="215">
        <v>254.35</v>
      </c>
      <c r="K2330" s="216" t="s">
        <v>88</v>
      </c>
    </row>
    <row r="2331" spans="1:11" x14ac:dyDescent="0.25">
      <c r="A2331" s="103" t="s">
        <v>827</v>
      </c>
      <c r="B2331" s="103" t="s">
        <v>88</v>
      </c>
      <c r="C2331" s="103" t="s">
        <v>89</v>
      </c>
      <c r="D2331" s="103" t="s">
        <v>425</v>
      </c>
      <c r="E2331" s="111"/>
      <c r="F2331" s="103" t="s">
        <v>426</v>
      </c>
      <c r="G2331" s="103" t="s">
        <v>97</v>
      </c>
      <c r="H2331" s="103" t="s">
        <v>369</v>
      </c>
      <c r="I2331" s="103" t="s">
        <v>92</v>
      </c>
      <c r="J2331" s="215">
        <v>-69.42</v>
      </c>
      <c r="K2331" s="216" t="s">
        <v>88</v>
      </c>
    </row>
    <row r="2332" spans="1:11" x14ac:dyDescent="0.25">
      <c r="A2332" s="103" t="s">
        <v>830</v>
      </c>
      <c r="B2332" s="103" t="s">
        <v>88</v>
      </c>
      <c r="C2332" s="103" t="s">
        <v>89</v>
      </c>
      <c r="D2332" s="103" t="s">
        <v>425</v>
      </c>
      <c r="E2332" s="103" t="s">
        <v>426</v>
      </c>
      <c r="F2332" s="103" t="s">
        <v>426</v>
      </c>
      <c r="G2332" s="103" t="s">
        <v>97</v>
      </c>
      <c r="H2332" s="103" t="s">
        <v>369</v>
      </c>
      <c r="I2332" s="103" t="s">
        <v>92</v>
      </c>
      <c r="J2332" s="215">
        <v>413.15</v>
      </c>
      <c r="K2332" s="216" t="s">
        <v>88</v>
      </c>
    </row>
    <row r="2333" spans="1:11" x14ac:dyDescent="0.25">
      <c r="A2333" s="103" t="s">
        <v>830</v>
      </c>
      <c r="B2333" s="103" t="s">
        <v>88</v>
      </c>
      <c r="C2333" s="103" t="s">
        <v>89</v>
      </c>
      <c r="D2333" s="103" t="s">
        <v>425</v>
      </c>
      <c r="E2333" s="111"/>
      <c r="F2333" s="103" t="s">
        <v>426</v>
      </c>
      <c r="G2333" s="103" t="s">
        <v>97</v>
      </c>
      <c r="H2333" s="103" t="s">
        <v>369</v>
      </c>
      <c r="I2333" s="103" t="s">
        <v>92</v>
      </c>
      <c r="J2333" s="215">
        <v>-101.64</v>
      </c>
      <c r="K2333" s="216" t="s">
        <v>88</v>
      </c>
    </row>
    <row r="2334" spans="1:11" x14ac:dyDescent="0.25">
      <c r="A2334" s="103" t="s">
        <v>828</v>
      </c>
      <c r="B2334" s="103" t="s">
        <v>88</v>
      </c>
      <c r="C2334" s="103" t="s">
        <v>89</v>
      </c>
      <c r="D2334" s="103" t="s">
        <v>425</v>
      </c>
      <c r="E2334" s="103" t="s">
        <v>426</v>
      </c>
      <c r="F2334" s="103" t="s">
        <v>426</v>
      </c>
      <c r="G2334" s="103" t="s">
        <v>97</v>
      </c>
      <c r="H2334" s="103" t="s">
        <v>369</v>
      </c>
      <c r="I2334" s="103" t="s">
        <v>92</v>
      </c>
      <c r="J2334" s="215">
        <v>475.65</v>
      </c>
      <c r="K2334" s="216" t="s">
        <v>88</v>
      </c>
    </row>
    <row r="2335" spans="1:11" x14ac:dyDescent="0.25">
      <c r="A2335" s="103" t="s">
        <v>828</v>
      </c>
      <c r="B2335" s="103" t="s">
        <v>88</v>
      </c>
      <c r="C2335" s="103" t="s">
        <v>89</v>
      </c>
      <c r="D2335" s="103" t="s">
        <v>425</v>
      </c>
      <c r="E2335" s="111"/>
      <c r="F2335" s="103" t="s">
        <v>426</v>
      </c>
      <c r="G2335" s="103" t="s">
        <v>97</v>
      </c>
      <c r="H2335" s="103" t="s">
        <v>369</v>
      </c>
      <c r="I2335" s="103" t="s">
        <v>92</v>
      </c>
      <c r="J2335" s="215">
        <v>-129.80000000000001</v>
      </c>
      <c r="K2335" s="216" t="s">
        <v>88</v>
      </c>
    </row>
    <row r="2336" spans="1:11" x14ac:dyDescent="0.25">
      <c r="A2336" s="103" t="s">
        <v>829</v>
      </c>
      <c r="B2336" s="103" t="s">
        <v>88</v>
      </c>
      <c r="C2336" s="103" t="s">
        <v>89</v>
      </c>
      <c r="D2336" s="103" t="s">
        <v>425</v>
      </c>
      <c r="E2336" s="103" t="s">
        <v>426</v>
      </c>
      <c r="F2336" s="103" t="s">
        <v>426</v>
      </c>
      <c r="G2336" s="103" t="s">
        <v>97</v>
      </c>
      <c r="H2336" s="103" t="s">
        <v>369</v>
      </c>
      <c r="I2336" s="103" t="s">
        <v>92</v>
      </c>
      <c r="J2336" s="215">
        <v>-301.5</v>
      </c>
      <c r="K2336" s="216" t="s">
        <v>88</v>
      </c>
    </row>
    <row r="2337" spans="1:11" x14ac:dyDescent="0.25">
      <c r="A2337" s="103" t="s">
        <v>829</v>
      </c>
      <c r="B2337" s="103" t="s">
        <v>88</v>
      </c>
      <c r="C2337" s="103" t="s">
        <v>89</v>
      </c>
      <c r="D2337" s="103" t="s">
        <v>425</v>
      </c>
      <c r="E2337" s="111"/>
      <c r="F2337" s="103" t="s">
        <v>426</v>
      </c>
      <c r="G2337" s="103" t="s">
        <v>97</v>
      </c>
      <c r="H2337" s="103" t="s">
        <v>369</v>
      </c>
      <c r="I2337" s="103" t="s">
        <v>92</v>
      </c>
      <c r="J2337" s="215">
        <v>59.77</v>
      </c>
      <c r="K2337" s="216" t="s">
        <v>88</v>
      </c>
    </row>
    <row r="2338" spans="1:11" x14ac:dyDescent="0.25">
      <c r="A2338" s="103" t="s">
        <v>825</v>
      </c>
      <c r="B2338" s="103" t="s">
        <v>88</v>
      </c>
      <c r="C2338" s="103" t="s">
        <v>89</v>
      </c>
      <c r="D2338" s="103" t="s">
        <v>425</v>
      </c>
      <c r="E2338" s="103" t="s">
        <v>426</v>
      </c>
      <c r="F2338" s="103" t="s">
        <v>426</v>
      </c>
      <c r="G2338" s="103" t="s">
        <v>97</v>
      </c>
      <c r="H2338" s="103" t="s">
        <v>369</v>
      </c>
      <c r="I2338" s="103" t="s">
        <v>92</v>
      </c>
      <c r="J2338" s="215">
        <v>-10.45</v>
      </c>
      <c r="K2338" s="216" t="s">
        <v>88</v>
      </c>
    </row>
    <row r="2339" spans="1:11" x14ac:dyDescent="0.25">
      <c r="A2339" s="103" t="s">
        <v>825</v>
      </c>
      <c r="B2339" s="103" t="s">
        <v>88</v>
      </c>
      <c r="C2339" s="103" t="s">
        <v>89</v>
      </c>
      <c r="D2339" s="103" t="s">
        <v>425</v>
      </c>
      <c r="E2339" s="111"/>
      <c r="F2339" s="103" t="s">
        <v>426</v>
      </c>
      <c r="G2339" s="103" t="s">
        <v>97</v>
      </c>
      <c r="H2339" s="103" t="s">
        <v>369</v>
      </c>
      <c r="I2339" s="103" t="s">
        <v>92</v>
      </c>
      <c r="J2339" s="215">
        <v>-90.2</v>
      </c>
      <c r="K2339" s="216" t="s">
        <v>88</v>
      </c>
    </row>
    <row r="2340" spans="1:11" x14ac:dyDescent="0.25">
      <c r="A2340" s="103" t="s">
        <v>826</v>
      </c>
      <c r="B2340" s="103" t="s">
        <v>88</v>
      </c>
      <c r="C2340" s="103" t="s">
        <v>89</v>
      </c>
      <c r="D2340" s="103" t="s">
        <v>425</v>
      </c>
      <c r="E2340" s="103" t="s">
        <v>426</v>
      </c>
      <c r="F2340" s="103" t="s">
        <v>426</v>
      </c>
      <c r="G2340" s="103" t="s">
        <v>97</v>
      </c>
      <c r="H2340" s="103" t="s">
        <v>369</v>
      </c>
      <c r="I2340" s="103" t="s">
        <v>92</v>
      </c>
      <c r="J2340" s="215">
        <v>-800.8</v>
      </c>
      <c r="K2340" s="216" t="s">
        <v>88</v>
      </c>
    </row>
    <row r="2341" spans="1:11" x14ac:dyDescent="0.25">
      <c r="A2341" s="103" t="s">
        <v>826</v>
      </c>
      <c r="B2341" s="103" t="s">
        <v>88</v>
      </c>
      <c r="C2341" s="103" t="s">
        <v>89</v>
      </c>
      <c r="D2341" s="103" t="s">
        <v>425</v>
      </c>
      <c r="E2341" s="111"/>
      <c r="F2341" s="103" t="s">
        <v>426</v>
      </c>
      <c r="G2341" s="103" t="s">
        <v>97</v>
      </c>
      <c r="H2341" s="103" t="s">
        <v>369</v>
      </c>
      <c r="I2341" s="103" t="s">
        <v>92</v>
      </c>
      <c r="J2341" s="215">
        <v>344.63</v>
      </c>
      <c r="K2341" s="216" t="s">
        <v>88</v>
      </c>
    </row>
    <row r="2342" spans="1:11" x14ac:dyDescent="0.25">
      <c r="A2342" s="103" t="s">
        <v>827</v>
      </c>
      <c r="B2342" s="103" t="s">
        <v>88</v>
      </c>
      <c r="C2342" s="103" t="s">
        <v>89</v>
      </c>
      <c r="D2342" s="103" t="s">
        <v>425</v>
      </c>
      <c r="E2342" s="103" t="s">
        <v>426</v>
      </c>
      <c r="F2342" s="103" t="s">
        <v>426</v>
      </c>
      <c r="G2342" s="103" t="s">
        <v>139</v>
      </c>
      <c r="H2342" s="103" t="s">
        <v>646</v>
      </c>
      <c r="I2342" s="103" t="s">
        <v>92</v>
      </c>
      <c r="J2342" s="215">
        <v>434.55</v>
      </c>
      <c r="K2342" s="216" t="s">
        <v>88</v>
      </c>
    </row>
    <row r="2343" spans="1:11" x14ac:dyDescent="0.25">
      <c r="A2343" s="103" t="s">
        <v>827</v>
      </c>
      <c r="B2343" s="103" t="s">
        <v>88</v>
      </c>
      <c r="C2343" s="103" t="s">
        <v>89</v>
      </c>
      <c r="D2343" s="103" t="s">
        <v>425</v>
      </c>
      <c r="E2343" s="111"/>
      <c r="F2343" s="103" t="s">
        <v>426</v>
      </c>
      <c r="G2343" s="103" t="s">
        <v>139</v>
      </c>
      <c r="H2343" s="103" t="s">
        <v>646</v>
      </c>
      <c r="I2343" s="103" t="s">
        <v>92</v>
      </c>
      <c r="J2343" s="215">
        <v>-118.58</v>
      </c>
      <c r="K2343" s="216" t="s">
        <v>88</v>
      </c>
    </row>
    <row r="2344" spans="1:11" x14ac:dyDescent="0.25">
      <c r="A2344" s="103" t="s">
        <v>830</v>
      </c>
      <c r="B2344" s="103" t="s">
        <v>88</v>
      </c>
      <c r="C2344" s="103" t="s">
        <v>89</v>
      </c>
      <c r="D2344" s="103" t="s">
        <v>425</v>
      </c>
      <c r="E2344" s="103" t="s">
        <v>426</v>
      </c>
      <c r="F2344" s="103" t="s">
        <v>426</v>
      </c>
      <c r="G2344" s="103" t="s">
        <v>139</v>
      </c>
      <c r="H2344" s="103" t="s">
        <v>646</v>
      </c>
      <c r="I2344" s="103" t="s">
        <v>92</v>
      </c>
      <c r="J2344" s="215">
        <v>600.6</v>
      </c>
      <c r="K2344" s="216" t="s">
        <v>88</v>
      </c>
    </row>
    <row r="2345" spans="1:11" x14ac:dyDescent="0.25">
      <c r="A2345" s="103" t="s">
        <v>830</v>
      </c>
      <c r="B2345" s="103" t="s">
        <v>88</v>
      </c>
      <c r="C2345" s="103" t="s">
        <v>89</v>
      </c>
      <c r="D2345" s="103" t="s">
        <v>425</v>
      </c>
      <c r="E2345" s="111"/>
      <c r="F2345" s="103" t="s">
        <v>426</v>
      </c>
      <c r="G2345" s="103" t="s">
        <v>139</v>
      </c>
      <c r="H2345" s="103" t="s">
        <v>646</v>
      </c>
      <c r="I2345" s="103" t="s">
        <v>92</v>
      </c>
      <c r="J2345" s="215">
        <v>-163.92</v>
      </c>
      <c r="K2345" s="216" t="s">
        <v>88</v>
      </c>
    </row>
    <row r="2346" spans="1:11" x14ac:dyDescent="0.25">
      <c r="A2346" s="103" t="s">
        <v>828</v>
      </c>
      <c r="B2346" s="103" t="s">
        <v>88</v>
      </c>
      <c r="C2346" s="103" t="s">
        <v>89</v>
      </c>
      <c r="D2346" s="103" t="s">
        <v>425</v>
      </c>
      <c r="E2346" s="103" t="s">
        <v>426</v>
      </c>
      <c r="F2346" s="103" t="s">
        <v>426</v>
      </c>
      <c r="G2346" s="103" t="s">
        <v>139</v>
      </c>
      <c r="H2346" s="103" t="s">
        <v>646</v>
      </c>
      <c r="I2346" s="103" t="s">
        <v>92</v>
      </c>
      <c r="J2346" s="215">
        <v>-45.6</v>
      </c>
      <c r="K2346" s="216" t="s">
        <v>88</v>
      </c>
    </row>
    <row r="2347" spans="1:11" x14ac:dyDescent="0.25">
      <c r="A2347" s="103" t="s">
        <v>828</v>
      </c>
      <c r="B2347" s="103" t="s">
        <v>88</v>
      </c>
      <c r="C2347" s="103" t="s">
        <v>89</v>
      </c>
      <c r="D2347" s="103" t="s">
        <v>425</v>
      </c>
      <c r="E2347" s="111"/>
      <c r="F2347" s="103" t="s">
        <v>426</v>
      </c>
      <c r="G2347" s="103" t="s">
        <v>139</v>
      </c>
      <c r="H2347" s="103" t="s">
        <v>646</v>
      </c>
      <c r="I2347" s="103" t="s">
        <v>92</v>
      </c>
      <c r="J2347" s="215">
        <v>12.43</v>
      </c>
      <c r="K2347" s="216" t="s">
        <v>88</v>
      </c>
    </row>
    <row r="2348" spans="1:11" x14ac:dyDescent="0.25">
      <c r="A2348" s="103" t="s">
        <v>829</v>
      </c>
      <c r="B2348" s="103" t="s">
        <v>88</v>
      </c>
      <c r="C2348" s="103" t="s">
        <v>89</v>
      </c>
      <c r="D2348" s="103" t="s">
        <v>425</v>
      </c>
      <c r="E2348" s="103" t="s">
        <v>426</v>
      </c>
      <c r="F2348" s="103" t="s">
        <v>426</v>
      </c>
      <c r="G2348" s="103" t="s">
        <v>139</v>
      </c>
      <c r="H2348" s="103" t="s">
        <v>646</v>
      </c>
      <c r="I2348" s="103" t="s">
        <v>92</v>
      </c>
      <c r="J2348" s="215">
        <v>-89.25</v>
      </c>
      <c r="K2348" s="216" t="s">
        <v>88</v>
      </c>
    </row>
    <row r="2349" spans="1:11" x14ac:dyDescent="0.25">
      <c r="A2349" s="103" t="s">
        <v>829</v>
      </c>
      <c r="B2349" s="103" t="s">
        <v>88</v>
      </c>
      <c r="C2349" s="103" t="s">
        <v>89</v>
      </c>
      <c r="D2349" s="103" t="s">
        <v>425</v>
      </c>
      <c r="E2349" s="111"/>
      <c r="F2349" s="103" t="s">
        <v>426</v>
      </c>
      <c r="G2349" s="103" t="s">
        <v>139</v>
      </c>
      <c r="H2349" s="103" t="s">
        <v>646</v>
      </c>
      <c r="I2349" s="103" t="s">
        <v>92</v>
      </c>
      <c r="J2349" s="215">
        <v>24.35</v>
      </c>
      <c r="K2349" s="216" t="s">
        <v>88</v>
      </c>
    </row>
    <row r="2350" spans="1:11" x14ac:dyDescent="0.25">
      <c r="A2350" s="103" t="s">
        <v>825</v>
      </c>
      <c r="B2350" s="103" t="s">
        <v>88</v>
      </c>
      <c r="C2350" s="103" t="s">
        <v>89</v>
      </c>
      <c r="D2350" s="103" t="s">
        <v>425</v>
      </c>
      <c r="E2350" s="103" t="s">
        <v>426</v>
      </c>
      <c r="F2350" s="103" t="s">
        <v>426</v>
      </c>
      <c r="G2350" s="103" t="s">
        <v>139</v>
      </c>
      <c r="H2350" s="103" t="s">
        <v>646</v>
      </c>
      <c r="I2350" s="103" t="s">
        <v>92</v>
      </c>
      <c r="J2350" s="215">
        <v>-292.95</v>
      </c>
      <c r="K2350" s="216" t="s">
        <v>88</v>
      </c>
    </row>
    <row r="2351" spans="1:11" x14ac:dyDescent="0.25">
      <c r="A2351" s="103" t="s">
        <v>825</v>
      </c>
      <c r="B2351" s="103" t="s">
        <v>88</v>
      </c>
      <c r="C2351" s="103" t="s">
        <v>89</v>
      </c>
      <c r="D2351" s="103" t="s">
        <v>425</v>
      </c>
      <c r="E2351" s="111"/>
      <c r="F2351" s="103" t="s">
        <v>426</v>
      </c>
      <c r="G2351" s="103" t="s">
        <v>139</v>
      </c>
      <c r="H2351" s="103" t="s">
        <v>646</v>
      </c>
      <c r="I2351" s="103" t="s">
        <v>92</v>
      </c>
      <c r="J2351" s="215">
        <v>79.94</v>
      </c>
      <c r="K2351" s="216" t="s">
        <v>88</v>
      </c>
    </row>
    <row r="2352" spans="1:11" x14ac:dyDescent="0.25">
      <c r="A2352" s="103" t="s">
        <v>826</v>
      </c>
      <c r="B2352" s="103" t="s">
        <v>88</v>
      </c>
      <c r="C2352" s="103" t="s">
        <v>89</v>
      </c>
      <c r="D2352" s="103" t="s">
        <v>425</v>
      </c>
      <c r="E2352" s="103" t="s">
        <v>426</v>
      </c>
      <c r="F2352" s="103" t="s">
        <v>426</v>
      </c>
      <c r="G2352" s="103" t="s">
        <v>139</v>
      </c>
      <c r="H2352" s="103" t="s">
        <v>646</v>
      </c>
      <c r="I2352" s="103" t="s">
        <v>92</v>
      </c>
      <c r="J2352" s="215">
        <v>-499.8</v>
      </c>
      <c r="K2352" s="216" t="s">
        <v>88</v>
      </c>
    </row>
    <row r="2353" spans="1:11" x14ac:dyDescent="0.25">
      <c r="A2353" s="103" t="s">
        <v>826</v>
      </c>
      <c r="B2353" s="103" t="s">
        <v>88</v>
      </c>
      <c r="C2353" s="103" t="s">
        <v>89</v>
      </c>
      <c r="D2353" s="103" t="s">
        <v>425</v>
      </c>
      <c r="E2353" s="111"/>
      <c r="F2353" s="103" t="s">
        <v>426</v>
      </c>
      <c r="G2353" s="103" t="s">
        <v>139</v>
      </c>
      <c r="H2353" s="103" t="s">
        <v>646</v>
      </c>
      <c r="I2353" s="103" t="s">
        <v>92</v>
      </c>
      <c r="J2353" s="215">
        <v>136.38999999999999</v>
      </c>
      <c r="K2353" s="216" t="s">
        <v>88</v>
      </c>
    </row>
    <row r="2354" spans="1:11" x14ac:dyDescent="0.25">
      <c r="A2354" s="103" t="s">
        <v>827</v>
      </c>
      <c r="B2354" s="103" t="s">
        <v>88</v>
      </c>
      <c r="C2354" s="103" t="s">
        <v>89</v>
      </c>
      <c r="D2354" s="103" t="s">
        <v>425</v>
      </c>
      <c r="E2354" s="103" t="s">
        <v>426</v>
      </c>
      <c r="F2354" s="103" t="s">
        <v>426</v>
      </c>
      <c r="G2354" s="103" t="s">
        <v>138</v>
      </c>
      <c r="H2354" s="103" t="s">
        <v>647</v>
      </c>
      <c r="I2354" s="103" t="s">
        <v>92</v>
      </c>
      <c r="J2354" s="215">
        <v>323.60000000000002</v>
      </c>
      <c r="K2354" s="216" t="s">
        <v>88</v>
      </c>
    </row>
    <row r="2355" spans="1:11" x14ac:dyDescent="0.25">
      <c r="A2355" s="103" t="s">
        <v>827</v>
      </c>
      <c r="B2355" s="103" t="s">
        <v>88</v>
      </c>
      <c r="C2355" s="103" t="s">
        <v>89</v>
      </c>
      <c r="D2355" s="103" t="s">
        <v>425</v>
      </c>
      <c r="E2355" s="111"/>
      <c r="F2355" s="103" t="s">
        <v>426</v>
      </c>
      <c r="G2355" s="103" t="s">
        <v>138</v>
      </c>
      <c r="H2355" s="103" t="s">
        <v>647</v>
      </c>
      <c r="I2355" s="103" t="s">
        <v>92</v>
      </c>
      <c r="J2355" s="215">
        <v>-88.31</v>
      </c>
      <c r="K2355" s="216" t="s">
        <v>88</v>
      </c>
    </row>
    <row r="2356" spans="1:11" x14ac:dyDescent="0.25">
      <c r="A2356" s="103" t="s">
        <v>830</v>
      </c>
      <c r="B2356" s="103" t="s">
        <v>88</v>
      </c>
      <c r="C2356" s="103" t="s">
        <v>89</v>
      </c>
      <c r="D2356" s="103" t="s">
        <v>425</v>
      </c>
      <c r="E2356" s="103" t="s">
        <v>426</v>
      </c>
      <c r="F2356" s="103" t="s">
        <v>426</v>
      </c>
      <c r="G2356" s="103" t="s">
        <v>138</v>
      </c>
      <c r="H2356" s="103" t="s">
        <v>647</v>
      </c>
      <c r="I2356" s="103" t="s">
        <v>92</v>
      </c>
      <c r="J2356" s="215">
        <v>1629.1</v>
      </c>
      <c r="K2356" s="216" t="s">
        <v>88</v>
      </c>
    </row>
    <row r="2357" spans="1:11" x14ac:dyDescent="0.25">
      <c r="A2357" s="103" t="s">
        <v>830</v>
      </c>
      <c r="B2357" s="103" t="s">
        <v>88</v>
      </c>
      <c r="C2357" s="103" t="s">
        <v>89</v>
      </c>
      <c r="D2357" s="103" t="s">
        <v>425</v>
      </c>
      <c r="E2357" s="111"/>
      <c r="F2357" s="103" t="s">
        <v>426</v>
      </c>
      <c r="G2357" s="103" t="s">
        <v>138</v>
      </c>
      <c r="H2357" s="103" t="s">
        <v>647</v>
      </c>
      <c r="I2357" s="103" t="s">
        <v>92</v>
      </c>
      <c r="J2357" s="215">
        <v>-444.57</v>
      </c>
      <c r="K2357" s="216" t="s">
        <v>88</v>
      </c>
    </row>
    <row r="2358" spans="1:11" x14ac:dyDescent="0.25">
      <c r="A2358" s="103" t="s">
        <v>828</v>
      </c>
      <c r="B2358" s="103" t="s">
        <v>88</v>
      </c>
      <c r="C2358" s="103" t="s">
        <v>89</v>
      </c>
      <c r="D2358" s="103" t="s">
        <v>425</v>
      </c>
      <c r="E2358" s="103" t="s">
        <v>426</v>
      </c>
      <c r="F2358" s="103" t="s">
        <v>426</v>
      </c>
      <c r="G2358" s="103" t="s">
        <v>138</v>
      </c>
      <c r="H2358" s="103" t="s">
        <v>647</v>
      </c>
      <c r="I2358" s="103" t="s">
        <v>92</v>
      </c>
      <c r="J2358" s="215">
        <v>1129.95</v>
      </c>
      <c r="K2358" s="216" t="s">
        <v>88</v>
      </c>
    </row>
    <row r="2359" spans="1:11" x14ac:dyDescent="0.25">
      <c r="A2359" s="103" t="s">
        <v>828</v>
      </c>
      <c r="B2359" s="103" t="s">
        <v>88</v>
      </c>
      <c r="C2359" s="103" t="s">
        <v>89</v>
      </c>
      <c r="D2359" s="103" t="s">
        <v>425</v>
      </c>
      <c r="E2359" s="111"/>
      <c r="F2359" s="103" t="s">
        <v>426</v>
      </c>
      <c r="G2359" s="103" t="s">
        <v>138</v>
      </c>
      <c r="H2359" s="103" t="s">
        <v>647</v>
      </c>
      <c r="I2359" s="103" t="s">
        <v>92</v>
      </c>
      <c r="J2359" s="215">
        <v>-308.37</v>
      </c>
      <c r="K2359" s="216" t="s">
        <v>88</v>
      </c>
    </row>
    <row r="2360" spans="1:11" x14ac:dyDescent="0.25">
      <c r="A2360" s="103" t="s">
        <v>829</v>
      </c>
      <c r="B2360" s="103" t="s">
        <v>88</v>
      </c>
      <c r="C2360" s="103" t="s">
        <v>89</v>
      </c>
      <c r="D2360" s="103" t="s">
        <v>425</v>
      </c>
      <c r="E2360" s="103" t="s">
        <v>426</v>
      </c>
      <c r="F2360" s="103" t="s">
        <v>426</v>
      </c>
      <c r="G2360" s="103" t="s">
        <v>138</v>
      </c>
      <c r="H2360" s="103" t="s">
        <v>647</v>
      </c>
      <c r="I2360" s="103" t="s">
        <v>92</v>
      </c>
      <c r="J2360" s="215">
        <v>23.5</v>
      </c>
      <c r="K2360" s="216" t="s">
        <v>88</v>
      </c>
    </row>
    <row r="2361" spans="1:11" x14ac:dyDescent="0.25">
      <c r="A2361" s="103" t="s">
        <v>829</v>
      </c>
      <c r="B2361" s="103" t="s">
        <v>88</v>
      </c>
      <c r="C2361" s="103" t="s">
        <v>89</v>
      </c>
      <c r="D2361" s="103" t="s">
        <v>425</v>
      </c>
      <c r="E2361" s="111"/>
      <c r="F2361" s="103" t="s">
        <v>426</v>
      </c>
      <c r="G2361" s="103" t="s">
        <v>138</v>
      </c>
      <c r="H2361" s="103" t="s">
        <v>647</v>
      </c>
      <c r="I2361" s="103" t="s">
        <v>92</v>
      </c>
      <c r="J2361" s="215">
        <v>-6.41</v>
      </c>
      <c r="K2361" s="216" t="s">
        <v>88</v>
      </c>
    </row>
    <row r="2362" spans="1:11" x14ac:dyDescent="0.25">
      <c r="A2362" s="103" t="s">
        <v>825</v>
      </c>
      <c r="B2362" s="103" t="s">
        <v>88</v>
      </c>
      <c r="C2362" s="103" t="s">
        <v>89</v>
      </c>
      <c r="D2362" s="103" t="s">
        <v>425</v>
      </c>
      <c r="E2362" s="103" t="s">
        <v>426</v>
      </c>
      <c r="F2362" s="103" t="s">
        <v>426</v>
      </c>
      <c r="G2362" s="103" t="s">
        <v>138</v>
      </c>
      <c r="H2362" s="103" t="s">
        <v>647</v>
      </c>
      <c r="I2362" s="103" t="s">
        <v>92</v>
      </c>
      <c r="J2362" s="215">
        <v>-1599.4</v>
      </c>
      <c r="K2362" s="216" t="s">
        <v>88</v>
      </c>
    </row>
    <row r="2363" spans="1:11" x14ac:dyDescent="0.25">
      <c r="A2363" s="103" t="s">
        <v>825</v>
      </c>
      <c r="B2363" s="103" t="s">
        <v>88</v>
      </c>
      <c r="C2363" s="103" t="s">
        <v>89</v>
      </c>
      <c r="D2363" s="103" t="s">
        <v>425</v>
      </c>
      <c r="E2363" s="111"/>
      <c r="F2363" s="103" t="s">
        <v>426</v>
      </c>
      <c r="G2363" s="103" t="s">
        <v>138</v>
      </c>
      <c r="H2363" s="103" t="s">
        <v>647</v>
      </c>
      <c r="I2363" s="103" t="s">
        <v>92</v>
      </c>
      <c r="J2363" s="215">
        <v>436.48</v>
      </c>
      <c r="K2363" s="216" t="s">
        <v>88</v>
      </c>
    </row>
    <row r="2364" spans="1:11" x14ac:dyDescent="0.25">
      <c r="A2364" s="103" t="s">
        <v>826</v>
      </c>
      <c r="B2364" s="103" t="s">
        <v>88</v>
      </c>
      <c r="C2364" s="103" t="s">
        <v>89</v>
      </c>
      <c r="D2364" s="103" t="s">
        <v>425</v>
      </c>
      <c r="E2364" s="103" t="s">
        <v>426</v>
      </c>
      <c r="F2364" s="103" t="s">
        <v>426</v>
      </c>
      <c r="G2364" s="103" t="s">
        <v>138</v>
      </c>
      <c r="H2364" s="103" t="s">
        <v>647</v>
      </c>
      <c r="I2364" s="103" t="s">
        <v>92</v>
      </c>
      <c r="J2364" s="215">
        <v>-1121.5999999999999</v>
      </c>
      <c r="K2364" s="216" t="s">
        <v>88</v>
      </c>
    </row>
    <row r="2365" spans="1:11" x14ac:dyDescent="0.25">
      <c r="A2365" s="103" t="s">
        <v>826</v>
      </c>
      <c r="B2365" s="103" t="s">
        <v>88</v>
      </c>
      <c r="C2365" s="103" t="s">
        <v>89</v>
      </c>
      <c r="D2365" s="103" t="s">
        <v>425</v>
      </c>
      <c r="E2365" s="111"/>
      <c r="F2365" s="103" t="s">
        <v>426</v>
      </c>
      <c r="G2365" s="103" t="s">
        <v>138</v>
      </c>
      <c r="H2365" s="103" t="s">
        <v>647</v>
      </c>
      <c r="I2365" s="103" t="s">
        <v>92</v>
      </c>
      <c r="J2365" s="215">
        <v>306.07</v>
      </c>
      <c r="K2365" s="216" t="s">
        <v>88</v>
      </c>
    </row>
    <row r="2366" spans="1:11" x14ac:dyDescent="0.25">
      <c r="A2366" s="103" t="s">
        <v>827</v>
      </c>
      <c r="B2366" s="103" t="s">
        <v>88</v>
      </c>
      <c r="C2366" s="103" t="s">
        <v>89</v>
      </c>
      <c r="D2366" s="103" t="s">
        <v>425</v>
      </c>
      <c r="E2366" s="103" t="s">
        <v>426</v>
      </c>
      <c r="F2366" s="103" t="s">
        <v>426</v>
      </c>
      <c r="G2366" s="103" t="s">
        <v>136</v>
      </c>
      <c r="H2366" s="103" t="s">
        <v>370</v>
      </c>
      <c r="I2366" s="103" t="s">
        <v>92</v>
      </c>
      <c r="J2366" s="215">
        <v>360.65</v>
      </c>
      <c r="K2366" s="216" t="s">
        <v>88</v>
      </c>
    </row>
    <row r="2367" spans="1:11" x14ac:dyDescent="0.25">
      <c r="A2367" s="103" t="s">
        <v>827</v>
      </c>
      <c r="B2367" s="103" t="s">
        <v>88</v>
      </c>
      <c r="C2367" s="103" t="s">
        <v>89</v>
      </c>
      <c r="D2367" s="103" t="s">
        <v>425</v>
      </c>
      <c r="E2367" s="111"/>
      <c r="F2367" s="103" t="s">
        <v>426</v>
      </c>
      <c r="G2367" s="103" t="s">
        <v>136</v>
      </c>
      <c r="H2367" s="103" t="s">
        <v>370</v>
      </c>
      <c r="I2367" s="103" t="s">
        <v>92</v>
      </c>
      <c r="J2367" s="215">
        <v>-3</v>
      </c>
      <c r="K2367" s="216" t="s">
        <v>88</v>
      </c>
    </row>
    <row r="2368" spans="1:11" x14ac:dyDescent="0.25">
      <c r="A2368" s="103" t="s">
        <v>830</v>
      </c>
      <c r="B2368" s="103" t="s">
        <v>88</v>
      </c>
      <c r="C2368" s="103" t="s">
        <v>89</v>
      </c>
      <c r="D2368" s="103" t="s">
        <v>425</v>
      </c>
      <c r="E2368" s="103" t="s">
        <v>426</v>
      </c>
      <c r="F2368" s="103" t="s">
        <v>426</v>
      </c>
      <c r="G2368" s="103" t="s">
        <v>136</v>
      </c>
      <c r="H2368" s="103" t="s">
        <v>370</v>
      </c>
      <c r="I2368" s="103" t="s">
        <v>92</v>
      </c>
      <c r="J2368" s="215">
        <v>1134.9000000000001</v>
      </c>
      <c r="K2368" s="216" t="s">
        <v>88</v>
      </c>
    </row>
    <row r="2369" spans="1:11" x14ac:dyDescent="0.25">
      <c r="A2369" s="103" t="s">
        <v>830</v>
      </c>
      <c r="B2369" s="103" t="s">
        <v>88</v>
      </c>
      <c r="C2369" s="103" t="s">
        <v>89</v>
      </c>
      <c r="D2369" s="103" t="s">
        <v>425</v>
      </c>
      <c r="E2369" s="111"/>
      <c r="F2369" s="103" t="s">
        <v>426</v>
      </c>
      <c r="G2369" s="103" t="s">
        <v>136</v>
      </c>
      <c r="H2369" s="103" t="s">
        <v>370</v>
      </c>
      <c r="I2369" s="103" t="s">
        <v>92</v>
      </c>
      <c r="J2369" s="215">
        <v>-6.61</v>
      </c>
      <c r="K2369" s="216" t="s">
        <v>88</v>
      </c>
    </row>
    <row r="2370" spans="1:11" x14ac:dyDescent="0.25">
      <c r="A2370" s="103" t="s">
        <v>828</v>
      </c>
      <c r="B2370" s="103" t="s">
        <v>88</v>
      </c>
      <c r="C2370" s="103" t="s">
        <v>89</v>
      </c>
      <c r="D2370" s="103" t="s">
        <v>425</v>
      </c>
      <c r="E2370" s="103" t="s">
        <v>426</v>
      </c>
      <c r="F2370" s="103" t="s">
        <v>426</v>
      </c>
      <c r="G2370" s="103" t="s">
        <v>136</v>
      </c>
      <c r="H2370" s="103" t="s">
        <v>370</v>
      </c>
      <c r="I2370" s="103" t="s">
        <v>92</v>
      </c>
      <c r="J2370" s="215">
        <v>1118.25</v>
      </c>
      <c r="K2370" s="216" t="s">
        <v>88</v>
      </c>
    </row>
    <row r="2371" spans="1:11" x14ac:dyDescent="0.25">
      <c r="A2371" s="103" t="s">
        <v>829</v>
      </c>
      <c r="B2371" s="103" t="s">
        <v>88</v>
      </c>
      <c r="C2371" s="103" t="s">
        <v>89</v>
      </c>
      <c r="D2371" s="103" t="s">
        <v>425</v>
      </c>
      <c r="E2371" s="103" t="s">
        <v>426</v>
      </c>
      <c r="F2371" s="103" t="s">
        <v>426</v>
      </c>
      <c r="G2371" s="103" t="s">
        <v>136</v>
      </c>
      <c r="H2371" s="103" t="s">
        <v>370</v>
      </c>
      <c r="I2371" s="103" t="s">
        <v>92</v>
      </c>
      <c r="J2371" s="215">
        <v>623.25</v>
      </c>
      <c r="K2371" s="216" t="s">
        <v>88</v>
      </c>
    </row>
    <row r="2372" spans="1:11" x14ac:dyDescent="0.25">
      <c r="A2372" s="103" t="s">
        <v>825</v>
      </c>
      <c r="B2372" s="103" t="s">
        <v>88</v>
      </c>
      <c r="C2372" s="103" t="s">
        <v>89</v>
      </c>
      <c r="D2372" s="103" t="s">
        <v>425</v>
      </c>
      <c r="E2372" s="103" t="s">
        <v>426</v>
      </c>
      <c r="F2372" s="103" t="s">
        <v>426</v>
      </c>
      <c r="G2372" s="103" t="s">
        <v>136</v>
      </c>
      <c r="H2372" s="103" t="s">
        <v>370</v>
      </c>
      <c r="I2372" s="103" t="s">
        <v>92</v>
      </c>
      <c r="J2372" s="215">
        <v>-2268.75</v>
      </c>
      <c r="K2372" s="216" t="s">
        <v>88</v>
      </c>
    </row>
    <row r="2373" spans="1:11" x14ac:dyDescent="0.25">
      <c r="A2373" s="103" t="s">
        <v>825</v>
      </c>
      <c r="B2373" s="103" t="s">
        <v>88</v>
      </c>
      <c r="C2373" s="103" t="s">
        <v>89</v>
      </c>
      <c r="D2373" s="103" t="s">
        <v>425</v>
      </c>
      <c r="E2373" s="111"/>
      <c r="F2373" s="103" t="s">
        <v>426</v>
      </c>
      <c r="G2373" s="103" t="s">
        <v>136</v>
      </c>
      <c r="H2373" s="103" t="s">
        <v>370</v>
      </c>
      <c r="I2373" s="103" t="s">
        <v>92</v>
      </c>
      <c r="J2373" s="215">
        <v>-3</v>
      </c>
      <c r="K2373" s="216" t="s">
        <v>88</v>
      </c>
    </row>
    <row r="2374" spans="1:11" x14ac:dyDescent="0.25">
      <c r="A2374" s="103" t="s">
        <v>826</v>
      </c>
      <c r="B2374" s="103" t="s">
        <v>88</v>
      </c>
      <c r="C2374" s="103" t="s">
        <v>89</v>
      </c>
      <c r="D2374" s="103" t="s">
        <v>425</v>
      </c>
      <c r="E2374" s="103" t="s">
        <v>426</v>
      </c>
      <c r="F2374" s="103" t="s">
        <v>426</v>
      </c>
      <c r="G2374" s="103" t="s">
        <v>136</v>
      </c>
      <c r="H2374" s="103" t="s">
        <v>370</v>
      </c>
      <c r="I2374" s="103" t="s">
        <v>92</v>
      </c>
      <c r="J2374" s="215">
        <v>137.5</v>
      </c>
      <c r="K2374" s="216" t="s">
        <v>88</v>
      </c>
    </row>
    <row r="2375" spans="1:11" x14ac:dyDescent="0.25">
      <c r="A2375" s="103" t="s">
        <v>826</v>
      </c>
      <c r="B2375" s="103" t="s">
        <v>88</v>
      </c>
      <c r="C2375" s="103" t="s">
        <v>89</v>
      </c>
      <c r="D2375" s="103" t="s">
        <v>425</v>
      </c>
      <c r="E2375" s="111"/>
      <c r="F2375" s="103" t="s">
        <v>426</v>
      </c>
      <c r="G2375" s="103" t="s">
        <v>136</v>
      </c>
      <c r="H2375" s="103" t="s">
        <v>370</v>
      </c>
      <c r="I2375" s="103" t="s">
        <v>92</v>
      </c>
      <c r="J2375" s="215">
        <v>3</v>
      </c>
      <c r="K2375" s="216" t="s">
        <v>88</v>
      </c>
    </row>
    <row r="2376" spans="1:11" x14ac:dyDescent="0.25">
      <c r="A2376" s="103" t="s">
        <v>827</v>
      </c>
      <c r="B2376" s="103" t="s">
        <v>88</v>
      </c>
      <c r="C2376" s="103" t="s">
        <v>89</v>
      </c>
      <c r="D2376" s="103" t="s">
        <v>425</v>
      </c>
      <c r="E2376" s="103" t="s">
        <v>426</v>
      </c>
      <c r="F2376" s="103" t="s">
        <v>426</v>
      </c>
      <c r="G2376" s="103" t="s">
        <v>168</v>
      </c>
      <c r="H2376" s="103" t="s">
        <v>377</v>
      </c>
      <c r="I2376" s="103" t="s">
        <v>92</v>
      </c>
      <c r="J2376" s="215">
        <v>-176</v>
      </c>
      <c r="K2376" s="216" t="s">
        <v>88</v>
      </c>
    </row>
    <row r="2377" spans="1:11" x14ac:dyDescent="0.25">
      <c r="A2377" s="103" t="s">
        <v>830</v>
      </c>
      <c r="B2377" s="103" t="s">
        <v>88</v>
      </c>
      <c r="C2377" s="103" t="s">
        <v>89</v>
      </c>
      <c r="D2377" s="103" t="s">
        <v>425</v>
      </c>
      <c r="E2377" s="103" t="s">
        <v>426</v>
      </c>
      <c r="F2377" s="103" t="s">
        <v>426</v>
      </c>
      <c r="G2377" s="103" t="s">
        <v>168</v>
      </c>
      <c r="H2377" s="103" t="s">
        <v>377</v>
      </c>
      <c r="I2377" s="103" t="s">
        <v>92</v>
      </c>
      <c r="J2377" s="215">
        <v>1585.8</v>
      </c>
      <c r="K2377" s="216" t="s">
        <v>88</v>
      </c>
    </row>
    <row r="2378" spans="1:11" x14ac:dyDescent="0.25">
      <c r="A2378" s="103" t="s">
        <v>828</v>
      </c>
      <c r="B2378" s="103" t="s">
        <v>88</v>
      </c>
      <c r="C2378" s="103" t="s">
        <v>89</v>
      </c>
      <c r="D2378" s="103" t="s">
        <v>425</v>
      </c>
      <c r="E2378" s="103" t="s">
        <v>426</v>
      </c>
      <c r="F2378" s="103" t="s">
        <v>426</v>
      </c>
      <c r="G2378" s="103" t="s">
        <v>168</v>
      </c>
      <c r="H2378" s="103" t="s">
        <v>377</v>
      </c>
      <c r="I2378" s="103" t="s">
        <v>92</v>
      </c>
      <c r="J2378" s="215">
        <v>316.8</v>
      </c>
      <c r="K2378" s="216" t="s">
        <v>88</v>
      </c>
    </row>
    <row r="2379" spans="1:11" x14ac:dyDescent="0.25">
      <c r="A2379" s="103" t="s">
        <v>829</v>
      </c>
      <c r="B2379" s="103" t="s">
        <v>88</v>
      </c>
      <c r="C2379" s="103" t="s">
        <v>89</v>
      </c>
      <c r="D2379" s="103" t="s">
        <v>425</v>
      </c>
      <c r="E2379" s="103" t="s">
        <v>426</v>
      </c>
      <c r="F2379" s="103" t="s">
        <v>426</v>
      </c>
      <c r="G2379" s="103" t="s">
        <v>168</v>
      </c>
      <c r="H2379" s="103" t="s">
        <v>377</v>
      </c>
      <c r="I2379" s="103" t="s">
        <v>92</v>
      </c>
      <c r="J2379" s="215">
        <v>77</v>
      </c>
      <c r="K2379" s="216" t="s">
        <v>88</v>
      </c>
    </row>
    <row r="2380" spans="1:11" x14ac:dyDescent="0.25">
      <c r="A2380" s="103" t="s">
        <v>825</v>
      </c>
      <c r="B2380" s="103" t="s">
        <v>88</v>
      </c>
      <c r="C2380" s="103" t="s">
        <v>89</v>
      </c>
      <c r="D2380" s="103" t="s">
        <v>425</v>
      </c>
      <c r="E2380" s="103" t="s">
        <v>426</v>
      </c>
      <c r="F2380" s="103" t="s">
        <v>426</v>
      </c>
      <c r="G2380" s="103" t="s">
        <v>168</v>
      </c>
      <c r="H2380" s="103" t="s">
        <v>377</v>
      </c>
      <c r="I2380" s="103" t="s">
        <v>92</v>
      </c>
      <c r="J2380" s="215">
        <v>-721.6</v>
      </c>
      <c r="K2380" s="216" t="s">
        <v>88</v>
      </c>
    </row>
    <row r="2381" spans="1:11" x14ac:dyDescent="0.25">
      <c r="A2381" s="103" t="s">
        <v>826</v>
      </c>
      <c r="B2381" s="103" t="s">
        <v>88</v>
      </c>
      <c r="C2381" s="103" t="s">
        <v>89</v>
      </c>
      <c r="D2381" s="103" t="s">
        <v>425</v>
      </c>
      <c r="E2381" s="103" t="s">
        <v>426</v>
      </c>
      <c r="F2381" s="103" t="s">
        <v>426</v>
      </c>
      <c r="G2381" s="103" t="s">
        <v>168</v>
      </c>
      <c r="H2381" s="103" t="s">
        <v>377</v>
      </c>
      <c r="I2381" s="103" t="s">
        <v>92</v>
      </c>
      <c r="J2381" s="215">
        <v>545.6</v>
      </c>
      <c r="K2381" s="216" t="s">
        <v>88</v>
      </c>
    </row>
    <row r="2382" spans="1:11" x14ac:dyDescent="0.25">
      <c r="A2382" s="103" t="s">
        <v>827</v>
      </c>
      <c r="B2382" s="103" t="s">
        <v>88</v>
      </c>
      <c r="C2382" s="103" t="s">
        <v>89</v>
      </c>
      <c r="D2382" s="103" t="s">
        <v>425</v>
      </c>
      <c r="E2382" s="103" t="s">
        <v>426</v>
      </c>
      <c r="F2382" s="103" t="s">
        <v>426</v>
      </c>
      <c r="G2382" s="103" t="s">
        <v>133</v>
      </c>
      <c r="H2382" s="103" t="s">
        <v>378</v>
      </c>
      <c r="I2382" s="103" t="s">
        <v>92</v>
      </c>
      <c r="J2382" s="215">
        <v>-618</v>
      </c>
      <c r="K2382" s="216" t="s">
        <v>88</v>
      </c>
    </row>
    <row r="2383" spans="1:11" x14ac:dyDescent="0.25">
      <c r="A2383" s="103" t="s">
        <v>830</v>
      </c>
      <c r="B2383" s="103" t="s">
        <v>88</v>
      </c>
      <c r="C2383" s="103" t="s">
        <v>89</v>
      </c>
      <c r="D2383" s="103" t="s">
        <v>425</v>
      </c>
      <c r="E2383" s="103" t="s">
        <v>426</v>
      </c>
      <c r="F2383" s="103" t="s">
        <v>426</v>
      </c>
      <c r="G2383" s="103" t="s">
        <v>133</v>
      </c>
      <c r="H2383" s="103" t="s">
        <v>378</v>
      </c>
      <c r="I2383" s="103" t="s">
        <v>92</v>
      </c>
      <c r="J2383" s="215">
        <v>195</v>
      </c>
      <c r="K2383" s="216" t="s">
        <v>88</v>
      </c>
    </row>
    <row r="2384" spans="1:11" x14ac:dyDescent="0.25">
      <c r="A2384" s="103" t="s">
        <v>828</v>
      </c>
      <c r="B2384" s="103" t="s">
        <v>88</v>
      </c>
      <c r="C2384" s="103" t="s">
        <v>89</v>
      </c>
      <c r="D2384" s="103" t="s">
        <v>425</v>
      </c>
      <c r="E2384" s="103" t="s">
        <v>426</v>
      </c>
      <c r="F2384" s="103" t="s">
        <v>426</v>
      </c>
      <c r="G2384" s="103" t="s">
        <v>133</v>
      </c>
      <c r="H2384" s="103" t="s">
        <v>378</v>
      </c>
      <c r="I2384" s="103" t="s">
        <v>92</v>
      </c>
      <c r="J2384" s="215">
        <v>283.8</v>
      </c>
      <c r="K2384" s="216" t="s">
        <v>88</v>
      </c>
    </row>
    <row r="2385" spans="1:11" x14ac:dyDescent="0.25">
      <c r="A2385" s="103" t="s">
        <v>829</v>
      </c>
      <c r="B2385" s="103" t="s">
        <v>88</v>
      </c>
      <c r="C2385" s="103" t="s">
        <v>89</v>
      </c>
      <c r="D2385" s="103" t="s">
        <v>425</v>
      </c>
      <c r="E2385" s="103" t="s">
        <v>426</v>
      </c>
      <c r="F2385" s="103" t="s">
        <v>426</v>
      </c>
      <c r="G2385" s="103" t="s">
        <v>133</v>
      </c>
      <c r="H2385" s="103" t="s">
        <v>378</v>
      </c>
      <c r="I2385" s="103" t="s">
        <v>92</v>
      </c>
      <c r="J2385" s="215">
        <v>-62.5</v>
      </c>
      <c r="K2385" s="216" t="s">
        <v>88</v>
      </c>
    </row>
    <row r="2386" spans="1:11" x14ac:dyDescent="0.25">
      <c r="A2386" s="103" t="s">
        <v>825</v>
      </c>
      <c r="B2386" s="103" t="s">
        <v>88</v>
      </c>
      <c r="C2386" s="103" t="s">
        <v>89</v>
      </c>
      <c r="D2386" s="103" t="s">
        <v>425</v>
      </c>
      <c r="E2386" s="103" t="s">
        <v>426</v>
      </c>
      <c r="F2386" s="103" t="s">
        <v>426</v>
      </c>
      <c r="G2386" s="103" t="s">
        <v>133</v>
      </c>
      <c r="H2386" s="103" t="s">
        <v>378</v>
      </c>
      <c r="I2386" s="103" t="s">
        <v>92</v>
      </c>
      <c r="J2386" s="215">
        <v>-102.5</v>
      </c>
      <c r="K2386" s="216" t="s">
        <v>88</v>
      </c>
    </row>
    <row r="2387" spans="1:11" x14ac:dyDescent="0.25">
      <c r="A2387" s="103" t="s">
        <v>826</v>
      </c>
      <c r="B2387" s="103" t="s">
        <v>88</v>
      </c>
      <c r="C2387" s="103" t="s">
        <v>89</v>
      </c>
      <c r="D2387" s="103" t="s">
        <v>425</v>
      </c>
      <c r="E2387" s="103" t="s">
        <v>426</v>
      </c>
      <c r="F2387" s="103" t="s">
        <v>426</v>
      </c>
      <c r="G2387" s="103" t="s">
        <v>133</v>
      </c>
      <c r="H2387" s="103" t="s">
        <v>378</v>
      </c>
      <c r="I2387" s="103" t="s">
        <v>92</v>
      </c>
      <c r="J2387" s="215">
        <v>165</v>
      </c>
      <c r="K2387" s="216" t="s">
        <v>88</v>
      </c>
    </row>
    <row r="2388" spans="1:11" x14ac:dyDescent="0.25">
      <c r="A2388" s="103" t="s">
        <v>828</v>
      </c>
      <c r="B2388" s="103" t="s">
        <v>88</v>
      </c>
      <c r="C2388" s="103" t="s">
        <v>89</v>
      </c>
      <c r="D2388" s="103" t="s">
        <v>425</v>
      </c>
      <c r="E2388" s="103" t="s">
        <v>426</v>
      </c>
      <c r="F2388" s="103" t="s">
        <v>426</v>
      </c>
      <c r="G2388" s="103" t="s">
        <v>131</v>
      </c>
      <c r="H2388" s="103" t="s">
        <v>389</v>
      </c>
      <c r="I2388" s="103" t="s">
        <v>92</v>
      </c>
      <c r="J2388" s="215">
        <v>-412.5</v>
      </c>
      <c r="K2388" s="216" t="s">
        <v>88</v>
      </c>
    </row>
    <row r="2389" spans="1:11" x14ac:dyDescent="0.25">
      <c r="A2389" s="103" t="s">
        <v>827</v>
      </c>
      <c r="B2389" s="103" t="s">
        <v>88</v>
      </c>
      <c r="C2389" s="103" t="s">
        <v>89</v>
      </c>
      <c r="D2389" s="103" t="s">
        <v>425</v>
      </c>
      <c r="E2389" s="103" t="s">
        <v>426</v>
      </c>
      <c r="F2389" s="103" t="s">
        <v>426</v>
      </c>
      <c r="G2389" s="103" t="s">
        <v>124</v>
      </c>
      <c r="H2389" s="103" t="s">
        <v>746</v>
      </c>
      <c r="I2389" s="103" t="s">
        <v>92</v>
      </c>
      <c r="J2389" s="215">
        <v>-445.6</v>
      </c>
      <c r="K2389" s="216" t="s">
        <v>88</v>
      </c>
    </row>
    <row r="2390" spans="1:11" x14ac:dyDescent="0.25">
      <c r="A2390" s="103" t="s">
        <v>828</v>
      </c>
      <c r="B2390" s="103" t="s">
        <v>88</v>
      </c>
      <c r="C2390" s="103" t="s">
        <v>89</v>
      </c>
      <c r="D2390" s="103" t="s">
        <v>425</v>
      </c>
      <c r="E2390" s="103" t="s">
        <v>426</v>
      </c>
      <c r="F2390" s="103" t="s">
        <v>426</v>
      </c>
      <c r="G2390" s="103" t="s">
        <v>124</v>
      </c>
      <c r="H2390" s="103" t="s">
        <v>746</v>
      </c>
      <c r="I2390" s="103" t="s">
        <v>92</v>
      </c>
      <c r="J2390" s="215">
        <v>307.2</v>
      </c>
      <c r="K2390" s="216" t="s">
        <v>88</v>
      </c>
    </row>
    <row r="2391" spans="1:11" x14ac:dyDescent="0.25">
      <c r="A2391" s="103" t="s">
        <v>826</v>
      </c>
      <c r="B2391" s="103" t="s">
        <v>88</v>
      </c>
      <c r="C2391" s="103" t="s">
        <v>89</v>
      </c>
      <c r="D2391" s="103" t="s">
        <v>425</v>
      </c>
      <c r="E2391" s="103" t="s">
        <v>426</v>
      </c>
      <c r="F2391" s="103" t="s">
        <v>426</v>
      </c>
      <c r="G2391" s="103" t="s">
        <v>124</v>
      </c>
      <c r="H2391" s="103" t="s">
        <v>746</v>
      </c>
      <c r="I2391" s="103" t="s">
        <v>92</v>
      </c>
      <c r="J2391" s="215">
        <v>-476</v>
      </c>
      <c r="K2391" s="216" t="s">
        <v>88</v>
      </c>
    </row>
    <row r="2392" spans="1:11" x14ac:dyDescent="0.25">
      <c r="A2392" s="103" t="s">
        <v>827</v>
      </c>
      <c r="B2392" s="103" t="s">
        <v>88</v>
      </c>
      <c r="C2392" s="103" t="s">
        <v>89</v>
      </c>
      <c r="D2392" s="103" t="s">
        <v>425</v>
      </c>
      <c r="E2392" s="103" t="s">
        <v>426</v>
      </c>
      <c r="F2392" s="103" t="s">
        <v>426</v>
      </c>
      <c r="G2392" s="103" t="s">
        <v>155</v>
      </c>
      <c r="H2392" s="103" t="s">
        <v>395</v>
      </c>
      <c r="I2392" s="103" t="s">
        <v>92</v>
      </c>
      <c r="J2392" s="215">
        <v>-580.79999999999995</v>
      </c>
      <c r="K2392" s="216" t="s">
        <v>88</v>
      </c>
    </row>
    <row r="2393" spans="1:11" x14ac:dyDescent="0.25">
      <c r="A2393" s="103" t="s">
        <v>830</v>
      </c>
      <c r="B2393" s="103" t="s">
        <v>88</v>
      </c>
      <c r="C2393" s="103" t="s">
        <v>89</v>
      </c>
      <c r="D2393" s="103" t="s">
        <v>425</v>
      </c>
      <c r="E2393" s="103" t="s">
        <v>426</v>
      </c>
      <c r="F2393" s="103" t="s">
        <v>426</v>
      </c>
      <c r="G2393" s="103" t="s">
        <v>155</v>
      </c>
      <c r="H2393" s="103" t="s">
        <v>395</v>
      </c>
      <c r="I2393" s="103" t="s">
        <v>92</v>
      </c>
      <c r="J2393" s="215">
        <v>99</v>
      </c>
      <c r="K2393" s="216" t="s">
        <v>88</v>
      </c>
    </row>
    <row r="2394" spans="1:11" x14ac:dyDescent="0.25">
      <c r="A2394" s="103" t="s">
        <v>828</v>
      </c>
      <c r="B2394" s="103" t="s">
        <v>88</v>
      </c>
      <c r="C2394" s="103" t="s">
        <v>89</v>
      </c>
      <c r="D2394" s="103" t="s">
        <v>425</v>
      </c>
      <c r="E2394" s="103" t="s">
        <v>426</v>
      </c>
      <c r="F2394" s="103" t="s">
        <v>426</v>
      </c>
      <c r="G2394" s="103" t="s">
        <v>155</v>
      </c>
      <c r="H2394" s="103" t="s">
        <v>395</v>
      </c>
      <c r="I2394" s="103" t="s">
        <v>92</v>
      </c>
      <c r="J2394" s="215">
        <v>297</v>
      </c>
      <c r="K2394" s="216" t="s">
        <v>88</v>
      </c>
    </row>
    <row r="2395" spans="1:11" x14ac:dyDescent="0.25">
      <c r="A2395" s="103" t="s">
        <v>829</v>
      </c>
      <c r="B2395" s="103" t="s">
        <v>88</v>
      </c>
      <c r="C2395" s="103" t="s">
        <v>89</v>
      </c>
      <c r="D2395" s="103" t="s">
        <v>425</v>
      </c>
      <c r="E2395" s="103" t="s">
        <v>426</v>
      </c>
      <c r="F2395" s="103" t="s">
        <v>426</v>
      </c>
      <c r="G2395" s="103" t="s">
        <v>155</v>
      </c>
      <c r="H2395" s="103" t="s">
        <v>395</v>
      </c>
      <c r="I2395" s="103" t="s">
        <v>92</v>
      </c>
      <c r="J2395" s="215">
        <v>-55</v>
      </c>
      <c r="K2395" s="216" t="s">
        <v>88</v>
      </c>
    </row>
    <row r="2396" spans="1:11" x14ac:dyDescent="0.25">
      <c r="A2396" s="103" t="s">
        <v>825</v>
      </c>
      <c r="B2396" s="103" t="s">
        <v>88</v>
      </c>
      <c r="C2396" s="103" t="s">
        <v>89</v>
      </c>
      <c r="D2396" s="103" t="s">
        <v>425</v>
      </c>
      <c r="E2396" s="103" t="s">
        <v>426</v>
      </c>
      <c r="F2396" s="103" t="s">
        <v>426</v>
      </c>
      <c r="G2396" s="103" t="s">
        <v>155</v>
      </c>
      <c r="H2396" s="103" t="s">
        <v>395</v>
      </c>
      <c r="I2396" s="103" t="s">
        <v>92</v>
      </c>
      <c r="J2396" s="215">
        <v>-211.2</v>
      </c>
      <c r="K2396" s="216" t="s">
        <v>88</v>
      </c>
    </row>
    <row r="2397" spans="1:11" x14ac:dyDescent="0.25">
      <c r="A2397" s="103" t="s">
        <v>826</v>
      </c>
      <c r="B2397" s="103" t="s">
        <v>88</v>
      </c>
      <c r="C2397" s="103" t="s">
        <v>89</v>
      </c>
      <c r="D2397" s="103" t="s">
        <v>425</v>
      </c>
      <c r="E2397" s="103" t="s">
        <v>426</v>
      </c>
      <c r="F2397" s="103" t="s">
        <v>426</v>
      </c>
      <c r="G2397" s="103" t="s">
        <v>155</v>
      </c>
      <c r="H2397" s="103" t="s">
        <v>395</v>
      </c>
      <c r="I2397" s="103" t="s">
        <v>92</v>
      </c>
      <c r="J2397" s="215">
        <v>79.2</v>
      </c>
      <c r="K2397" s="216" t="s">
        <v>88</v>
      </c>
    </row>
    <row r="2398" spans="1:11" x14ac:dyDescent="0.25">
      <c r="A2398" s="103" t="s">
        <v>827</v>
      </c>
      <c r="B2398" s="103" t="s">
        <v>88</v>
      </c>
      <c r="C2398" s="103" t="s">
        <v>89</v>
      </c>
      <c r="D2398" s="103" t="s">
        <v>425</v>
      </c>
      <c r="E2398" s="103" t="s">
        <v>426</v>
      </c>
      <c r="F2398" s="103" t="s">
        <v>426</v>
      </c>
      <c r="G2398" s="103" t="s">
        <v>650</v>
      </c>
      <c r="H2398" s="103" t="s">
        <v>651</v>
      </c>
      <c r="I2398" s="103" t="s">
        <v>92</v>
      </c>
      <c r="J2398" s="215">
        <v>443.3</v>
      </c>
      <c r="K2398" s="216" t="s">
        <v>88</v>
      </c>
    </row>
    <row r="2399" spans="1:11" x14ac:dyDescent="0.25">
      <c r="A2399" s="103" t="s">
        <v>830</v>
      </c>
      <c r="B2399" s="103" t="s">
        <v>88</v>
      </c>
      <c r="C2399" s="103" t="s">
        <v>89</v>
      </c>
      <c r="D2399" s="103" t="s">
        <v>425</v>
      </c>
      <c r="E2399" s="103" t="s">
        <v>426</v>
      </c>
      <c r="F2399" s="103" t="s">
        <v>426</v>
      </c>
      <c r="G2399" s="103" t="s">
        <v>650</v>
      </c>
      <c r="H2399" s="103" t="s">
        <v>651</v>
      </c>
      <c r="I2399" s="103" t="s">
        <v>92</v>
      </c>
      <c r="J2399" s="215">
        <v>169</v>
      </c>
      <c r="K2399" s="216" t="s">
        <v>88</v>
      </c>
    </row>
    <row r="2400" spans="1:11" x14ac:dyDescent="0.25">
      <c r="A2400" s="103" t="s">
        <v>828</v>
      </c>
      <c r="B2400" s="103" t="s">
        <v>88</v>
      </c>
      <c r="C2400" s="103" t="s">
        <v>89</v>
      </c>
      <c r="D2400" s="103" t="s">
        <v>425</v>
      </c>
      <c r="E2400" s="103" t="s">
        <v>426</v>
      </c>
      <c r="F2400" s="103" t="s">
        <v>426</v>
      </c>
      <c r="G2400" s="103" t="s">
        <v>650</v>
      </c>
      <c r="H2400" s="103" t="s">
        <v>651</v>
      </c>
      <c r="I2400" s="103" t="s">
        <v>92</v>
      </c>
      <c r="J2400" s="215">
        <v>-8.25</v>
      </c>
      <c r="K2400" s="216" t="s">
        <v>88</v>
      </c>
    </row>
    <row r="2401" spans="1:11" x14ac:dyDescent="0.25">
      <c r="A2401" s="103" t="s">
        <v>829</v>
      </c>
      <c r="B2401" s="103" t="s">
        <v>88</v>
      </c>
      <c r="C2401" s="103" t="s">
        <v>89</v>
      </c>
      <c r="D2401" s="103" t="s">
        <v>425</v>
      </c>
      <c r="E2401" s="103" t="s">
        <v>426</v>
      </c>
      <c r="F2401" s="103" t="s">
        <v>426</v>
      </c>
      <c r="G2401" s="103" t="s">
        <v>650</v>
      </c>
      <c r="H2401" s="103" t="s">
        <v>651</v>
      </c>
      <c r="I2401" s="103" t="s">
        <v>92</v>
      </c>
      <c r="J2401" s="215">
        <v>103.12</v>
      </c>
      <c r="K2401" s="216" t="s">
        <v>88</v>
      </c>
    </row>
    <row r="2402" spans="1:11" x14ac:dyDescent="0.25">
      <c r="A2402" s="103" t="s">
        <v>825</v>
      </c>
      <c r="B2402" s="103" t="s">
        <v>88</v>
      </c>
      <c r="C2402" s="103" t="s">
        <v>89</v>
      </c>
      <c r="D2402" s="103" t="s">
        <v>425</v>
      </c>
      <c r="E2402" s="103" t="s">
        <v>426</v>
      </c>
      <c r="F2402" s="103" t="s">
        <v>426</v>
      </c>
      <c r="G2402" s="103" t="s">
        <v>650</v>
      </c>
      <c r="H2402" s="103" t="s">
        <v>651</v>
      </c>
      <c r="I2402" s="103" t="s">
        <v>92</v>
      </c>
      <c r="J2402" s="215">
        <v>-315.62</v>
      </c>
      <c r="K2402" s="216" t="s">
        <v>88</v>
      </c>
    </row>
    <row r="2403" spans="1:11" x14ac:dyDescent="0.25">
      <c r="A2403" s="103" t="s">
        <v>826</v>
      </c>
      <c r="B2403" s="103" t="s">
        <v>88</v>
      </c>
      <c r="C2403" s="103" t="s">
        <v>89</v>
      </c>
      <c r="D2403" s="103" t="s">
        <v>425</v>
      </c>
      <c r="E2403" s="103" t="s">
        <v>426</v>
      </c>
      <c r="F2403" s="103" t="s">
        <v>426</v>
      </c>
      <c r="G2403" s="103" t="s">
        <v>650</v>
      </c>
      <c r="H2403" s="103" t="s">
        <v>651</v>
      </c>
      <c r="I2403" s="103" t="s">
        <v>92</v>
      </c>
      <c r="J2403" s="215">
        <v>-406.25</v>
      </c>
      <c r="K2403" s="216" t="s">
        <v>88</v>
      </c>
    </row>
    <row r="2404" spans="1:11" x14ac:dyDescent="0.25">
      <c r="A2404" s="103" t="s">
        <v>830</v>
      </c>
      <c r="B2404" s="103" t="s">
        <v>88</v>
      </c>
      <c r="C2404" s="103" t="s">
        <v>89</v>
      </c>
      <c r="D2404" s="103" t="s">
        <v>427</v>
      </c>
      <c r="E2404" s="103" t="s">
        <v>428</v>
      </c>
      <c r="F2404" s="103" t="s">
        <v>428</v>
      </c>
      <c r="G2404" s="103" t="s">
        <v>196</v>
      </c>
      <c r="H2404" s="103" t="s">
        <v>309</v>
      </c>
      <c r="I2404" s="103" t="s">
        <v>92</v>
      </c>
      <c r="J2404" s="215">
        <v>85.5</v>
      </c>
      <c r="K2404" s="216" t="s">
        <v>88</v>
      </c>
    </row>
    <row r="2405" spans="1:11" x14ac:dyDescent="0.25">
      <c r="A2405" s="103" t="s">
        <v>827</v>
      </c>
      <c r="B2405" s="103" t="s">
        <v>88</v>
      </c>
      <c r="C2405" s="103" t="s">
        <v>89</v>
      </c>
      <c r="D2405" s="103" t="s">
        <v>427</v>
      </c>
      <c r="E2405" s="103" t="s">
        <v>428</v>
      </c>
      <c r="F2405" s="103" t="s">
        <v>428</v>
      </c>
      <c r="G2405" s="103" t="s">
        <v>138</v>
      </c>
      <c r="H2405" s="103" t="s">
        <v>647</v>
      </c>
      <c r="I2405" s="103" t="s">
        <v>92</v>
      </c>
      <c r="J2405" s="215">
        <v>322.5</v>
      </c>
      <c r="K2405" s="216" t="s">
        <v>88</v>
      </c>
    </row>
    <row r="2406" spans="1:11" x14ac:dyDescent="0.25">
      <c r="A2406" s="103" t="s">
        <v>827</v>
      </c>
      <c r="B2406" s="103" t="s">
        <v>88</v>
      </c>
      <c r="C2406" s="103" t="s">
        <v>89</v>
      </c>
      <c r="D2406" s="103" t="s">
        <v>427</v>
      </c>
      <c r="E2406" s="111"/>
      <c r="F2406" s="103" t="s">
        <v>428</v>
      </c>
      <c r="G2406" s="103" t="s">
        <v>138</v>
      </c>
      <c r="H2406" s="103" t="s">
        <v>647</v>
      </c>
      <c r="I2406" s="103" t="s">
        <v>92</v>
      </c>
      <c r="J2406" s="215">
        <v>-88.02</v>
      </c>
      <c r="K2406" s="216" t="s">
        <v>88</v>
      </c>
    </row>
    <row r="2407" spans="1:11" x14ac:dyDescent="0.25">
      <c r="A2407" s="103" t="s">
        <v>828</v>
      </c>
      <c r="B2407" s="103" t="s">
        <v>88</v>
      </c>
      <c r="C2407" s="103" t="s">
        <v>89</v>
      </c>
      <c r="D2407" s="103" t="s">
        <v>427</v>
      </c>
      <c r="E2407" s="103" t="s">
        <v>428</v>
      </c>
      <c r="F2407" s="103" t="s">
        <v>428</v>
      </c>
      <c r="G2407" s="103" t="s">
        <v>138</v>
      </c>
      <c r="H2407" s="103" t="s">
        <v>647</v>
      </c>
      <c r="I2407" s="103" t="s">
        <v>92</v>
      </c>
      <c r="J2407" s="215">
        <v>189</v>
      </c>
      <c r="K2407" s="216" t="s">
        <v>88</v>
      </c>
    </row>
    <row r="2408" spans="1:11" x14ac:dyDescent="0.25">
      <c r="A2408" s="103" t="s">
        <v>828</v>
      </c>
      <c r="B2408" s="103" t="s">
        <v>88</v>
      </c>
      <c r="C2408" s="103" t="s">
        <v>89</v>
      </c>
      <c r="D2408" s="103" t="s">
        <v>427</v>
      </c>
      <c r="E2408" s="111"/>
      <c r="F2408" s="103" t="s">
        <v>428</v>
      </c>
      <c r="G2408" s="103" t="s">
        <v>138</v>
      </c>
      <c r="H2408" s="103" t="s">
        <v>647</v>
      </c>
      <c r="I2408" s="103" t="s">
        <v>92</v>
      </c>
      <c r="J2408" s="215">
        <v>-51.58</v>
      </c>
      <c r="K2408" s="216" t="s">
        <v>88</v>
      </c>
    </row>
    <row r="2409" spans="1:11" x14ac:dyDescent="0.25">
      <c r="A2409" s="103" t="s">
        <v>826</v>
      </c>
      <c r="B2409" s="103" t="s">
        <v>88</v>
      </c>
      <c r="C2409" s="103" t="s">
        <v>89</v>
      </c>
      <c r="D2409" s="103" t="s">
        <v>427</v>
      </c>
      <c r="E2409" s="103" t="s">
        <v>428</v>
      </c>
      <c r="F2409" s="103" t="s">
        <v>428</v>
      </c>
      <c r="G2409" s="103" t="s">
        <v>138</v>
      </c>
      <c r="H2409" s="103" t="s">
        <v>647</v>
      </c>
      <c r="I2409" s="103" t="s">
        <v>92</v>
      </c>
      <c r="J2409" s="215">
        <v>82.5</v>
      </c>
      <c r="K2409" s="216" t="s">
        <v>88</v>
      </c>
    </row>
    <row r="2410" spans="1:11" x14ac:dyDescent="0.25">
      <c r="A2410" s="103" t="s">
        <v>826</v>
      </c>
      <c r="B2410" s="103" t="s">
        <v>88</v>
      </c>
      <c r="C2410" s="103" t="s">
        <v>89</v>
      </c>
      <c r="D2410" s="103" t="s">
        <v>427</v>
      </c>
      <c r="E2410" s="111"/>
      <c r="F2410" s="103" t="s">
        <v>428</v>
      </c>
      <c r="G2410" s="103" t="s">
        <v>138</v>
      </c>
      <c r="H2410" s="103" t="s">
        <v>647</v>
      </c>
      <c r="I2410" s="103" t="s">
        <v>92</v>
      </c>
      <c r="J2410" s="215">
        <v>-22.52</v>
      </c>
      <c r="K2410" s="216" t="s">
        <v>88</v>
      </c>
    </row>
    <row r="2411" spans="1:11" x14ac:dyDescent="0.25">
      <c r="A2411" s="103" t="s">
        <v>827</v>
      </c>
      <c r="B2411" s="103" t="s">
        <v>88</v>
      </c>
      <c r="C2411" s="103" t="s">
        <v>89</v>
      </c>
      <c r="D2411" s="103" t="s">
        <v>429</v>
      </c>
      <c r="E2411" s="103" t="s">
        <v>430</v>
      </c>
      <c r="F2411" s="103" t="s">
        <v>430</v>
      </c>
      <c r="G2411" s="103" t="s">
        <v>158</v>
      </c>
      <c r="H2411" s="103" t="s">
        <v>311</v>
      </c>
      <c r="I2411" s="103" t="s">
        <v>92</v>
      </c>
      <c r="J2411" s="215">
        <v>205.59</v>
      </c>
      <c r="K2411" s="216" t="s">
        <v>88</v>
      </c>
    </row>
    <row r="2412" spans="1:11" x14ac:dyDescent="0.25">
      <c r="A2412" s="103" t="s">
        <v>830</v>
      </c>
      <c r="B2412" s="103" t="s">
        <v>88</v>
      </c>
      <c r="C2412" s="103" t="s">
        <v>89</v>
      </c>
      <c r="D2412" s="103" t="s">
        <v>429</v>
      </c>
      <c r="E2412" s="103" t="s">
        <v>430</v>
      </c>
      <c r="F2412" s="103" t="s">
        <v>430</v>
      </c>
      <c r="G2412" s="103" t="s">
        <v>158</v>
      </c>
      <c r="H2412" s="103" t="s">
        <v>311</v>
      </c>
      <c r="I2412" s="103" t="s">
        <v>92</v>
      </c>
      <c r="J2412" s="215">
        <v>-1574.73</v>
      </c>
      <c r="K2412" s="232"/>
    </row>
    <row r="2413" spans="1:11" x14ac:dyDescent="0.25">
      <c r="A2413" s="103" t="s">
        <v>828</v>
      </c>
      <c r="B2413" s="103" t="s">
        <v>88</v>
      </c>
      <c r="C2413" s="103" t="s">
        <v>89</v>
      </c>
      <c r="D2413" s="103" t="s">
        <v>429</v>
      </c>
      <c r="E2413" s="103" t="s">
        <v>430</v>
      </c>
      <c r="F2413" s="103" t="s">
        <v>430</v>
      </c>
      <c r="G2413" s="103" t="s">
        <v>158</v>
      </c>
      <c r="H2413" s="103" t="s">
        <v>311</v>
      </c>
      <c r="I2413" s="103" t="s">
        <v>92</v>
      </c>
      <c r="J2413" s="215">
        <v>-832.84</v>
      </c>
      <c r="K2413" s="216" t="s">
        <v>88</v>
      </c>
    </row>
    <row r="2414" spans="1:11" x14ac:dyDescent="0.25">
      <c r="A2414" s="103" t="s">
        <v>829</v>
      </c>
      <c r="B2414" s="103" t="s">
        <v>88</v>
      </c>
      <c r="C2414" s="103" t="s">
        <v>89</v>
      </c>
      <c r="D2414" s="103" t="s">
        <v>429</v>
      </c>
      <c r="E2414" s="103" t="s">
        <v>430</v>
      </c>
      <c r="F2414" s="103" t="s">
        <v>430</v>
      </c>
      <c r="G2414" s="103" t="s">
        <v>158</v>
      </c>
      <c r="H2414" s="103" t="s">
        <v>311</v>
      </c>
      <c r="I2414" s="103" t="s">
        <v>92</v>
      </c>
      <c r="J2414" s="215">
        <v>2513.64</v>
      </c>
      <c r="K2414" s="216" t="s">
        <v>88</v>
      </c>
    </row>
    <row r="2415" spans="1:11" x14ac:dyDescent="0.25">
      <c r="A2415" s="103" t="s">
        <v>825</v>
      </c>
      <c r="B2415" s="103" t="s">
        <v>88</v>
      </c>
      <c r="C2415" s="103" t="s">
        <v>89</v>
      </c>
      <c r="D2415" s="103" t="s">
        <v>429</v>
      </c>
      <c r="E2415" s="103" t="s">
        <v>430</v>
      </c>
      <c r="F2415" s="103" t="s">
        <v>430</v>
      </c>
      <c r="G2415" s="103" t="s">
        <v>158</v>
      </c>
      <c r="H2415" s="103" t="s">
        <v>311</v>
      </c>
      <c r="I2415" s="103" t="s">
        <v>92</v>
      </c>
      <c r="J2415" s="215">
        <v>-12623.65</v>
      </c>
      <c r="K2415" s="216" t="s">
        <v>88</v>
      </c>
    </row>
    <row r="2416" spans="1:11" x14ac:dyDescent="0.25">
      <c r="A2416" s="103" t="s">
        <v>826</v>
      </c>
      <c r="B2416" s="103" t="s">
        <v>88</v>
      </c>
      <c r="C2416" s="103" t="s">
        <v>89</v>
      </c>
      <c r="D2416" s="103" t="s">
        <v>429</v>
      </c>
      <c r="E2416" s="103" t="s">
        <v>430</v>
      </c>
      <c r="F2416" s="103" t="s">
        <v>430</v>
      </c>
      <c r="G2416" s="103" t="s">
        <v>158</v>
      </c>
      <c r="H2416" s="103" t="s">
        <v>311</v>
      </c>
      <c r="I2416" s="103" t="s">
        <v>92</v>
      </c>
      <c r="J2416" s="215">
        <v>11018.65</v>
      </c>
      <c r="K2416" s="216" t="s">
        <v>88</v>
      </c>
    </row>
    <row r="2417" spans="1:11" x14ac:dyDescent="0.25">
      <c r="A2417" s="103" t="s">
        <v>830</v>
      </c>
      <c r="B2417" s="103" t="s">
        <v>88</v>
      </c>
      <c r="C2417" s="103" t="s">
        <v>89</v>
      </c>
      <c r="D2417" s="103" t="s">
        <v>429</v>
      </c>
      <c r="E2417" s="103" t="s">
        <v>430</v>
      </c>
      <c r="F2417" s="103" t="s">
        <v>430</v>
      </c>
      <c r="G2417" s="103" t="s">
        <v>154</v>
      </c>
      <c r="H2417" s="103" t="s">
        <v>313</v>
      </c>
      <c r="I2417" s="103" t="s">
        <v>92</v>
      </c>
      <c r="J2417" s="215">
        <v>165.46</v>
      </c>
      <c r="K2417" s="216" t="s">
        <v>88</v>
      </c>
    </row>
    <row r="2418" spans="1:11" x14ac:dyDescent="0.25">
      <c r="A2418" s="103" t="s">
        <v>827</v>
      </c>
      <c r="B2418" s="103" t="s">
        <v>88</v>
      </c>
      <c r="C2418" s="103" t="s">
        <v>89</v>
      </c>
      <c r="D2418" s="103" t="s">
        <v>429</v>
      </c>
      <c r="E2418" s="103" t="s">
        <v>430</v>
      </c>
      <c r="F2418" s="103" t="s">
        <v>430</v>
      </c>
      <c r="G2418" s="103" t="s">
        <v>104</v>
      </c>
      <c r="H2418" s="103" t="s">
        <v>336</v>
      </c>
      <c r="I2418" s="103" t="s">
        <v>92</v>
      </c>
      <c r="J2418" s="215">
        <v>-79.680000000000007</v>
      </c>
      <c r="K2418" s="216" t="s">
        <v>88</v>
      </c>
    </row>
    <row r="2419" spans="1:11" x14ac:dyDescent="0.25">
      <c r="A2419" s="103" t="s">
        <v>827</v>
      </c>
      <c r="B2419" s="103" t="s">
        <v>88</v>
      </c>
      <c r="C2419" s="103" t="s">
        <v>89</v>
      </c>
      <c r="D2419" s="103" t="s">
        <v>429</v>
      </c>
      <c r="E2419" s="111"/>
      <c r="F2419" s="103" t="s">
        <v>430</v>
      </c>
      <c r="G2419" s="103" t="s">
        <v>104</v>
      </c>
      <c r="H2419" s="103" t="s">
        <v>336</v>
      </c>
      <c r="I2419" s="103" t="s">
        <v>92</v>
      </c>
      <c r="J2419" s="215">
        <v>39.840000000000003</v>
      </c>
      <c r="K2419" s="216" t="s">
        <v>88</v>
      </c>
    </row>
    <row r="2420" spans="1:11" x14ac:dyDescent="0.25">
      <c r="A2420" s="103" t="s">
        <v>830</v>
      </c>
      <c r="B2420" s="103" t="s">
        <v>88</v>
      </c>
      <c r="C2420" s="103" t="s">
        <v>89</v>
      </c>
      <c r="D2420" s="103" t="s">
        <v>429</v>
      </c>
      <c r="E2420" s="103" t="s">
        <v>430</v>
      </c>
      <c r="F2420" s="103" t="s">
        <v>430</v>
      </c>
      <c r="G2420" s="103" t="s">
        <v>104</v>
      </c>
      <c r="H2420" s="103" t="s">
        <v>336</v>
      </c>
      <c r="I2420" s="103" t="s">
        <v>92</v>
      </c>
      <c r="J2420" s="215">
        <v>-420.53</v>
      </c>
      <c r="K2420" s="216" t="s">
        <v>88</v>
      </c>
    </row>
    <row r="2421" spans="1:11" x14ac:dyDescent="0.25">
      <c r="A2421" s="103" t="s">
        <v>830</v>
      </c>
      <c r="B2421" s="103" t="s">
        <v>88</v>
      </c>
      <c r="C2421" s="103" t="s">
        <v>89</v>
      </c>
      <c r="D2421" s="103" t="s">
        <v>429</v>
      </c>
      <c r="E2421" s="111"/>
      <c r="F2421" s="103" t="s">
        <v>430</v>
      </c>
      <c r="G2421" s="103" t="s">
        <v>104</v>
      </c>
      <c r="H2421" s="103" t="s">
        <v>336</v>
      </c>
      <c r="I2421" s="103" t="s">
        <v>92</v>
      </c>
      <c r="J2421" s="215">
        <v>210.27</v>
      </c>
      <c r="K2421" s="216" t="s">
        <v>88</v>
      </c>
    </row>
    <row r="2422" spans="1:11" x14ac:dyDescent="0.25">
      <c r="A2422" s="103" t="s">
        <v>828</v>
      </c>
      <c r="B2422" s="103" t="s">
        <v>88</v>
      </c>
      <c r="C2422" s="103" t="s">
        <v>89</v>
      </c>
      <c r="D2422" s="103" t="s">
        <v>429</v>
      </c>
      <c r="E2422" s="103" t="s">
        <v>430</v>
      </c>
      <c r="F2422" s="103" t="s">
        <v>430</v>
      </c>
      <c r="G2422" s="103" t="s">
        <v>104</v>
      </c>
      <c r="H2422" s="103" t="s">
        <v>336</v>
      </c>
      <c r="I2422" s="103" t="s">
        <v>92</v>
      </c>
      <c r="J2422" s="215">
        <v>79.680000000000007</v>
      </c>
      <c r="K2422" s="216" t="s">
        <v>88</v>
      </c>
    </row>
    <row r="2423" spans="1:11" x14ac:dyDescent="0.25">
      <c r="A2423" s="103" t="s">
        <v>828</v>
      </c>
      <c r="B2423" s="103" t="s">
        <v>88</v>
      </c>
      <c r="C2423" s="103" t="s">
        <v>89</v>
      </c>
      <c r="D2423" s="103" t="s">
        <v>429</v>
      </c>
      <c r="E2423" s="111"/>
      <c r="F2423" s="103" t="s">
        <v>430</v>
      </c>
      <c r="G2423" s="103" t="s">
        <v>104</v>
      </c>
      <c r="H2423" s="103" t="s">
        <v>336</v>
      </c>
      <c r="I2423" s="103" t="s">
        <v>92</v>
      </c>
      <c r="J2423" s="215">
        <v>-39.840000000000003</v>
      </c>
      <c r="K2423" s="216" t="s">
        <v>88</v>
      </c>
    </row>
    <row r="2424" spans="1:11" x14ac:dyDescent="0.25">
      <c r="A2424" s="103" t="s">
        <v>829</v>
      </c>
      <c r="B2424" s="103" t="s">
        <v>88</v>
      </c>
      <c r="C2424" s="103" t="s">
        <v>89</v>
      </c>
      <c r="D2424" s="103" t="s">
        <v>429</v>
      </c>
      <c r="E2424" s="103" t="s">
        <v>430</v>
      </c>
      <c r="F2424" s="103" t="s">
        <v>430</v>
      </c>
      <c r="G2424" s="103" t="s">
        <v>104</v>
      </c>
      <c r="H2424" s="103" t="s">
        <v>336</v>
      </c>
      <c r="I2424" s="103" t="s">
        <v>92</v>
      </c>
      <c r="J2424" s="215">
        <v>420.53</v>
      </c>
      <c r="K2424" s="216" t="s">
        <v>88</v>
      </c>
    </row>
    <row r="2425" spans="1:11" x14ac:dyDescent="0.25">
      <c r="A2425" s="103" t="s">
        <v>829</v>
      </c>
      <c r="B2425" s="103" t="s">
        <v>88</v>
      </c>
      <c r="C2425" s="103" t="s">
        <v>89</v>
      </c>
      <c r="D2425" s="103" t="s">
        <v>429</v>
      </c>
      <c r="E2425" s="111"/>
      <c r="F2425" s="103" t="s">
        <v>430</v>
      </c>
      <c r="G2425" s="103" t="s">
        <v>104</v>
      </c>
      <c r="H2425" s="103" t="s">
        <v>336</v>
      </c>
      <c r="I2425" s="103" t="s">
        <v>92</v>
      </c>
      <c r="J2425" s="215">
        <v>-210.27</v>
      </c>
      <c r="K2425" s="216" t="s">
        <v>88</v>
      </c>
    </row>
    <row r="2426" spans="1:11" x14ac:dyDescent="0.25">
      <c r="A2426" s="103" t="s">
        <v>828</v>
      </c>
      <c r="B2426" s="103" t="s">
        <v>88</v>
      </c>
      <c r="C2426" s="103" t="s">
        <v>89</v>
      </c>
      <c r="D2426" s="103" t="s">
        <v>429</v>
      </c>
      <c r="E2426" s="103" t="s">
        <v>430</v>
      </c>
      <c r="F2426" s="103" t="s">
        <v>430</v>
      </c>
      <c r="G2426" s="103" t="s">
        <v>143</v>
      </c>
      <c r="H2426" s="103" t="s">
        <v>365</v>
      </c>
      <c r="I2426" s="103" t="s">
        <v>92</v>
      </c>
      <c r="J2426" s="215">
        <v>-16.11</v>
      </c>
      <c r="K2426" s="216" t="s">
        <v>88</v>
      </c>
    </row>
    <row r="2427" spans="1:11" x14ac:dyDescent="0.25">
      <c r="A2427" s="103" t="s">
        <v>827</v>
      </c>
      <c r="B2427" s="103" t="s">
        <v>88</v>
      </c>
      <c r="C2427" s="103" t="s">
        <v>89</v>
      </c>
      <c r="D2427" s="103" t="s">
        <v>429</v>
      </c>
      <c r="E2427" s="103" t="s">
        <v>430</v>
      </c>
      <c r="F2427" s="103" t="s">
        <v>430</v>
      </c>
      <c r="G2427" s="103" t="s">
        <v>139</v>
      </c>
      <c r="H2427" s="103" t="s">
        <v>646</v>
      </c>
      <c r="I2427" s="103" t="s">
        <v>92</v>
      </c>
      <c r="J2427" s="215">
        <v>291.35000000000002</v>
      </c>
      <c r="K2427" s="216" t="s">
        <v>88</v>
      </c>
    </row>
    <row r="2428" spans="1:11" x14ac:dyDescent="0.25">
      <c r="A2428" s="103" t="s">
        <v>827</v>
      </c>
      <c r="B2428" s="103" t="s">
        <v>88</v>
      </c>
      <c r="C2428" s="103" t="s">
        <v>89</v>
      </c>
      <c r="D2428" s="103" t="s">
        <v>429</v>
      </c>
      <c r="E2428" s="111"/>
      <c r="F2428" s="103" t="s">
        <v>430</v>
      </c>
      <c r="G2428" s="103" t="s">
        <v>139</v>
      </c>
      <c r="H2428" s="103" t="s">
        <v>646</v>
      </c>
      <c r="I2428" s="103" t="s">
        <v>92</v>
      </c>
      <c r="J2428" s="215">
        <v>-79.510000000000005</v>
      </c>
      <c r="K2428" s="216" t="s">
        <v>88</v>
      </c>
    </row>
    <row r="2429" spans="1:11" x14ac:dyDescent="0.25">
      <c r="A2429" s="103" t="s">
        <v>830</v>
      </c>
      <c r="B2429" s="103" t="s">
        <v>88</v>
      </c>
      <c r="C2429" s="103" t="s">
        <v>89</v>
      </c>
      <c r="D2429" s="103" t="s">
        <v>429</v>
      </c>
      <c r="E2429" s="103" t="s">
        <v>430</v>
      </c>
      <c r="F2429" s="103" t="s">
        <v>430</v>
      </c>
      <c r="G2429" s="103" t="s">
        <v>139</v>
      </c>
      <c r="H2429" s="103" t="s">
        <v>646</v>
      </c>
      <c r="I2429" s="103" t="s">
        <v>92</v>
      </c>
      <c r="J2429" s="215">
        <v>407.89</v>
      </c>
      <c r="K2429" s="216" t="s">
        <v>88</v>
      </c>
    </row>
    <row r="2430" spans="1:11" x14ac:dyDescent="0.25">
      <c r="A2430" s="103" t="s">
        <v>830</v>
      </c>
      <c r="B2430" s="103" t="s">
        <v>88</v>
      </c>
      <c r="C2430" s="103" t="s">
        <v>89</v>
      </c>
      <c r="D2430" s="103" t="s">
        <v>429</v>
      </c>
      <c r="E2430" s="111"/>
      <c r="F2430" s="103" t="s">
        <v>430</v>
      </c>
      <c r="G2430" s="103" t="s">
        <v>139</v>
      </c>
      <c r="H2430" s="103" t="s">
        <v>646</v>
      </c>
      <c r="I2430" s="103" t="s">
        <v>92</v>
      </c>
      <c r="J2430" s="215">
        <v>-111.32</v>
      </c>
      <c r="K2430" s="216" t="s">
        <v>88</v>
      </c>
    </row>
    <row r="2431" spans="1:11" x14ac:dyDescent="0.25">
      <c r="A2431" s="103" t="s">
        <v>828</v>
      </c>
      <c r="B2431" s="103" t="s">
        <v>88</v>
      </c>
      <c r="C2431" s="103" t="s">
        <v>89</v>
      </c>
      <c r="D2431" s="103" t="s">
        <v>429</v>
      </c>
      <c r="E2431" s="103" t="s">
        <v>430</v>
      </c>
      <c r="F2431" s="103" t="s">
        <v>430</v>
      </c>
      <c r="G2431" s="103" t="s">
        <v>139</v>
      </c>
      <c r="H2431" s="103" t="s">
        <v>646</v>
      </c>
      <c r="I2431" s="103" t="s">
        <v>92</v>
      </c>
      <c r="J2431" s="215">
        <v>-502.57</v>
      </c>
      <c r="K2431" s="216" t="s">
        <v>88</v>
      </c>
    </row>
    <row r="2432" spans="1:11" x14ac:dyDescent="0.25">
      <c r="A2432" s="103" t="s">
        <v>828</v>
      </c>
      <c r="B2432" s="103" t="s">
        <v>88</v>
      </c>
      <c r="C2432" s="103" t="s">
        <v>89</v>
      </c>
      <c r="D2432" s="103" t="s">
        <v>429</v>
      </c>
      <c r="E2432" s="111"/>
      <c r="F2432" s="103" t="s">
        <v>430</v>
      </c>
      <c r="G2432" s="103" t="s">
        <v>139</v>
      </c>
      <c r="H2432" s="103" t="s">
        <v>646</v>
      </c>
      <c r="I2432" s="103" t="s">
        <v>92</v>
      </c>
      <c r="J2432" s="215">
        <v>137.16</v>
      </c>
      <c r="K2432" s="216" t="s">
        <v>88</v>
      </c>
    </row>
    <row r="2433" spans="1:11" x14ac:dyDescent="0.25">
      <c r="A2433" s="103" t="s">
        <v>826</v>
      </c>
      <c r="B2433" s="103" t="s">
        <v>88</v>
      </c>
      <c r="C2433" s="103" t="s">
        <v>89</v>
      </c>
      <c r="D2433" s="103" t="s">
        <v>429</v>
      </c>
      <c r="E2433" s="103" t="s">
        <v>430</v>
      </c>
      <c r="F2433" s="103" t="s">
        <v>430</v>
      </c>
      <c r="G2433" s="103" t="s">
        <v>139</v>
      </c>
      <c r="H2433" s="103" t="s">
        <v>646</v>
      </c>
      <c r="I2433" s="103" t="s">
        <v>92</v>
      </c>
      <c r="J2433" s="215">
        <v>-291.35000000000002</v>
      </c>
      <c r="K2433" s="216" t="s">
        <v>88</v>
      </c>
    </row>
    <row r="2434" spans="1:11" x14ac:dyDescent="0.25">
      <c r="A2434" s="103" t="s">
        <v>826</v>
      </c>
      <c r="B2434" s="103" t="s">
        <v>88</v>
      </c>
      <c r="C2434" s="103" t="s">
        <v>89</v>
      </c>
      <c r="D2434" s="103" t="s">
        <v>429</v>
      </c>
      <c r="E2434" s="111"/>
      <c r="F2434" s="103" t="s">
        <v>430</v>
      </c>
      <c r="G2434" s="103" t="s">
        <v>139</v>
      </c>
      <c r="H2434" s="103" t="s">
        <v>646</v>
      </c>
      <c r="I2434" s="103" t="s">
        <v>92</v>
      </c>
      <c r="J2434" s="215">
        <v>79.510000000000005</v>
      </c>
      <c r="K2434" s="216" t="s">
        <v>88</v>
      </c>
    </row>
    <row r="2435" spans="1:11" x14ac:dyDescent="0.25">
      <c r="A2435" s="103" t="s">
        <v>827</v>
      </c>
      <c r="B2435" s="103" t="s">
        <v>88</v>
      </c>
      <c r="C2435" s="103" t="s">
        <v>89</v>
      </c>
      <c r="D2435" s="103" t="s">
        <v>429</v>
      </c>
      <c r="E2435" s="103" t="s">
        <v>430</v>
      </c>
      <c r="F2435" s="103" t="s">
        <v>430</v>
      </c>
      <c r="G2435" s="103" t="s">
        <v>138</v>
      </c>
      <c r="H2435" s="103" t="s">
        <v>647</v>
      </c>
      <c r="I2435" s="103" t="s">
        <v>92</v>
      </c>
      <c r="J2435" s="215">
        <v>79.790000000000006</v>
      </c>
      <c r="K2435" s="216" t="s">
        <v>88</v>
      </c>
    </row>
    <row r="2436" spans="1:11" x14ac:dyDescent="0.25">
      <c r="A2436" s="103" t="s">
        <v>827</v>
      </c>
      <c r="B2436" s="103" t="s">
        <v>88</v>
      </c>
      <c r="C2436" s="103" t="s">
        <v>89</v>
      </c>
      <c r="D2436" s="103" t="s">
        <v>429</v>
      </c>
      <c r="E2436" s="111"/>
      <c r="F2436" s="103" t="s">
        <v>430</v>
      </c>
      <c r="G2436" s="103" t="s">
        <v>138</v>
      </c>
      <c r="H2436" s="103" t="s">
        <v>647</v>
      </c>
      <c r="I2436" s="103" t="s">
        <v>92</v>
      </c>
      <c r="J2436" s="215">
        <v>-21.76</v>
      </c>
      <c r="K2436" s="216" t="s">
        <v>88</v>
      </c>
    </row>
    <row r="2437" spans="1:11" x14ac:dyDescent="0.25">
      <c r="A2437" s="103" t="s">
        <v>830</v>
      </c>
      <c r="B2437" s="103" t="s">
        <v>88</v>
      </c>
      <c r="C2437" s="103" t="s">
        <v>89</v>
      </c>
      <c r="D2437" s="103" t="s">
        <v>429</v>
      </c>
      <c r="E2437" s="103" t="s">
        <v>430</v>
      </c>
      <c r="F2437" s="103" t="s">
        <v>430</v>
      </c>
      <c r="G2437" s="103" t="s">
        <v>138</v>
      </c>
      <c r="H2437" s="103" t="s">
        <v>647</v>
      </c>
      <c r="I2437" s="103" t="s">
        <v>92</v>
      </c>
      <c r="J2437" s="215">
        <v>440.41</v>
      </c>
      <c r="K2437" s="216" t="s">
        <v>88</v>
      </c>
    </row>
    <row r="2438" spans="1:11" x14ac:dyDescent="0.25">
      <c r="A2438" s="103" t="s">
        <v>830</v>
      </c>
      <c r="B2438" s="103" t="s">
        <v>88</v>
      </c>
      <c r="C2438" s="103" t="s">
        <v>89</v>
      </c>
      <c r="D2438" s="103" t="s">
        <v>429</v>
      </c>
      <c r="E2438" s="111"/>
      <c r="F2438" s="103" t="s">
        <v>430</v>
      </c>
      <c r="G2438" s="103" t="s">
        <v>138</v>
      </c>
      <c r="H2438" s="103" t="s">
        <v>647</v>
      </c>
      <c r="I2438" s="103" t="s">
        <v>92</v>
      </c>
      <c r="J2438" s="215">
        <v>-120.2</v>
      </c>
      <c r="K2438" s="216" t="s">
        <v>88</v>
      </c>
    </row>
    <row r="2439" spans="1:11" x14ac:dyDescent="0.25">
      <c r="A2439" s="103" t="s">
        <v>828</v>
      </c>
      <c r="B2439" s="103" t="s">
        <v>88</v>
      </c>
      <c r="C2439" s="103" t="s">
        <v>89</v>
      </c>
      <c r="D2439" s="103" t="s">
        <v>429</v>
      </c>
      <c r="E2439" s="103" t="s">
        <v>430</v>
      </c>
      <c r="F2439" s="103" t="s">
        <v>430</v>
      </c>
      <c r="G2439" s="103" t="s">
        <v>138</v>
      </c>
      <c r="H2439" s="103" t="s">
        <v>647</v>
      </c>
      <c r="I2439" s="103" t="s">
        <v>92</v>
      </c>
      <c r="J2439" s="215">
        <v>631.47</v>
      </c>
      <c r="K2439" s="216" t="s">
        <v>88</v>
      </c>
    </row>
    <row r="2440" spans="1:11" x14ac:dyDescent="0.25">
      <c r="A2440" s="103" t="s">
        <v>828</v>
      </c>
      <c r="B2440" s="103" t="s">
        <v>88</v>
      </c>
      <c r="C2440" s="103" t="s">
        <v>89</v>
      </c>
      <c r="D2440" s="103" t="s">
        <v>429</v>
      </c>
      <c r="E2440" s="111"/>
      <c r="F2440" s="103" t="s">
        <v>430</v>
      </c>
      <c r="G2440" s="103" t="s">
        <v>138</v>
      </c>
      <c r="H2440" s="103" t="s">
        <v>647</v>
      </c>
      <c r="I2440" s="103" t="s">
        <v>92</v>
      </c>
      <c r="J2440" s="215">
        <v>-172.33</v>
      </c>
      <c r="K2440" s="216" t="s">
        <v>88</v>
      </c>
    </row>
    <row r="2441" spans="1:11" x14ac:dyDescent="0.25">
      <c r="A2441" s="103" t="s">
        <v>829</v>
      </c>
      <c r="B2441" s="103" t="s">
        <v>88</v>
      </c>
      <c r="C2441" s="103" t="s">
        <v>89</v>
      </c>
      <c r="D2441" s="103" t="s">
        <v>429</v>
      </c>
      <c r="E2441" s="103" t="s">
        <v>430</v>
      </c>
      <c r="F2441" s="103" t="s">
        <v>430</v>
      </c>
      <c r="G2441" s="103" t="s">
        <v>138</v>
      </c>
      <c r="H2441" s="103" t="s">
        <v>647</v>
      </c>
      <c r="I2441" s="103" t="s">
        <v>92</v>
      </c>
      <c r="J2441" s="215">
        <v>357.11</v>
      </c>
      <c r="K2441" s="216" t="s">
        <v>88</v>
      </c>
    </row>
    <row r="2442" spans="1:11" x14ac:dyDescent="0.25">
      <c r="A2442" s="103" t="s">
        <v>829</v>
      </c>
      <c r="B2442" s="103" t="s">
        <v>88</v>
      </c>
      <c r="C2442" s="103" t="s">
        <v>89</v>
      </c>
      <c r="D2442" s="103" t="s">
        <v>429</v>
      </c>
      <c r="E2442" s="111"/>
      <c r="F2442" s="103" t="s">
        <v>430</v>
      </c>
      <c r="G2442" s="103" t="s">
        <v>138</v>
      </c>
      <c r="H2442" s="103" t="s">
        <v>647</v>
      </c>
      <c r="I2442" s="103" t="s">
        <v>92</v>
      </c>
      <c r="J2442" s="215">
        <v>-97.45</v>
      </c>
      <c r="K2442" s="216" t="s">
        <v>88</v>
      </c>
    </row>
    <row r="2443" spans="1:11" x14ac:dyDescent="0.25">
      <c r="A2443" s="103" t="s">
        <v>825</v>
      </c>
      <c r="B2443" s="103" t="s">
        <v>88</v>
      </c>
      <c r="C2443" s="103" t="s">
        <v>89</v>
      </c>
      <c r="D2443" s="103" t="s">
        <v>429</v>
      </c>
      <c r="E2443" s="103" t="s">
        <v>430</v>
      </c>
      <c r="F2443" s="103" t="s">
        <v>430</v>
      </c>
      <c r="G2443" s="103" t="s">
        <v>138</v>
      </c>
      <c r="H2443" s="103" t="s">
        <v>647</v>
      </c>
      <c r="I2443" s="103" t="s">
        <v>92</v>
      </c>
      <c r="J2443" s="215">
        <v>-2101.88</v>
      </c>
      <c r="K2443" s="216" t="s">
        <v>88</v>
      </c>
    </row>
    <row r="2444" spans="1:11" x14ac:dyDescent="0.25">
      <c r="A2444" s="103" t="s">
        <v>825</v>
      </c>
      <c r="B2444" s="103" t="s">
        <v>88</v>
      </c>
      <c r="C2444" s="103" t="s">
        <v>89</v>
      </c>
      <c r="D2444" s="103" t="s">
        <v>429</v>
      </c>
      <c r="E2444" s="111"/>
      <c r="F2444" s="103" t="s">
        <v>430</v>
      </c>
      <c r="G2444" s="103" t="s">
        <v>138</v>
      </c>
      <c r="H2444" s="103" t="s">
        <v>647</v>
      </c>
      <c r="I2444" s="103" t="s">
        <v>92</v>
      </c>
      <c r="J2444" s="215">
        <v>573.61</v>
      </c>
      <c r="K2444" s="216" t="s">
        <v>88</v>
      </c>
    </row>
    <row r="2445" spans="1:11" x14ac:dyDescent="0.25">
      <c r="A2445" s="103" t="s">
        <v>826</v>
      </c>
      <c r="B2445" s="103" t="s">
        <v>88</v>
      </c>
      <c r="C2445" s="103" t="s">
        <v>89</v>
      </c>
      <c r="D2445" s="103" t="s">
        <v>429</v>
      </c>
      <c r="E2445" s="103" t="s">
        <v>430</v>
      </c>
      <c r="F2445" s="103" t="s">
        <v>430</v>
      </c>
      <c r="G2445" s="103" t="s">
        <v>138</v>
      </c>
      <c r="H2445" s="103" t="s">
        <v>647</v>
      </c>
      <c r="I2445" s="103" t="s">
        <v>92</v>
      </c>
      <c r="J2445" s="215">
        <v>1101.54</v>
      </c>
      <c r="K2445" s="216" t="s">
        <v>88</v>
      </c>
    </row>
    <row r="2446" spans="1:11" x14ac:dyDescent="0.25">
      <c r="A2446" s="103" t="s">
        <v>826</v>
      </c>
      <c r="B2446" s="103" t="s">
        <v>88</v>
      </c>
      <c r="C2446" s="103" t="s">
        <v>89</v>
      </c>
      <c r="D2446" s="103" t="s">
        <v>429</v>
      </c>
      <c r="E2446" s="111"/>
      <c r="F2446" s="103" t="s">
        <v>430</v>
      </c>
      <c r="G2446" s="103" t="s">
        <v>138</v>
      </c>
      <c r="H2446" s="103" t="s">
        <v>647</v>
      </c>
      <c r="I2446" s="103" t="s">
        <v>92</v>
      </c>
      <c r="J2446" s="215">
        <v>-300.61</v>
      </c>
      <c r="K2446" s="216" t="s">
        <v>88</v>
      </c>
    </row>
    <row r="2447" spans="1:11" x14ac:dyDescent="0.25">
      <c r="A2447" s="103" t="s">
        <v>827</v>
      </c>
      <c r="B2447" s="103" t="s">
        <v>88</v>
      </c>
      <c r="C2447" s="103" t="s">
        <v>89</v>
      </c>
      <c r="D2447" s="103" t="s">
        <v>429</v>
      </c>
      <c r="E2447" s="103" t="s">
        <v>430</v>
      </c>
      <c r="F2447" s="103" t="s">
        <v>430</v>
      </c>
      <c r="G2447" s="103" t="s">
        <v>93</v>
      </c>
      <c r="H2447" s="103" t="s">
        <v>375</v>
      </c>
      <c r="I2447" s="103" t="s">
        <v>92</v>
      </c>
      <c r="J2447" s="215">
        <v>-14.49</v>
      </c>
      <c r="K2447" s="216" t="s">
        <v>88</v>
      </c>
    </row>
    <row r="2448" spans="1:11" x14ac:dyDescent="0.25">
      <c r="A2448" s="103" t="s">
        <v>830</v>
      </c>
      <c r="B2448" s="103" t="s">
        <v>88</v>
      </c>
      <c r="C2448" s="103" t="s">
        <v>89</v>
      </c>
      <c r="D2448" s="103" t="s">
        <v>429</v>
      </c>
      <c r="E2448" s="103" t="s">
        <v>430</v>
      </c>
      <c r="F2448" s="103" t="s">
        <v>430</v>
      </c>
      <c r="G2448" s="103" t="s">
        <v>93</v>
      </c>
      <c r="H2448" s="103" t="s">
        <v>375</v>
      </c>
      <c r="I2448" s="103" t="s">
        <v>92</v>
      </c>
      <c r="J2448" s="215">
        <v>-99.31</v>
      </c>
      <c r="K2448" s="216" t="s">
        <v>88</v>
      </c>
    </row>
    <row r="2449" spans="1:11" x14ac:dyDescent="0.25">
      <c r="A2449" s="103" t="s">
        <v>828</v>
      </c>
      <c r="B2449" s="103" t="s">
        <v>88</v>
      </c>
      <c r="C2449" s="103" t="s">
        <v>89</v>
      </c>
      <c r="D2449" s="103" t="s">
        <v>429</v>
      </c>
      <c r="E2449" s="103" t="s">
        <v>430</v>
      </c>
      <c r="F2449" s="103" t="s">
        <v>430</v>
      </c>
      <c r="G2449" s="103" t="s">
        <v>93</v>
      </c>
      <c r="H2449" s="103" t="s">
        <v>375</v>
      </c>
      <c r="I2449" s="103" t="s">
        <v>92</v>
      </c>
      <c r="J2449" s="215">
        <v>130.47</v>
      </c>
      <c r="K2449" s="216" t="s">
        <v>88</v>
      </c>
    </row>
    <row r="2450" spans="1:11" x14ac:dyDescent="0.25">
      <c r="A2450" s="103" t="s">
        <v>829</v>
      </c>
      <c r="B2450" s="103" t="s">
        <v>88</v>
      </c>
      <c r="C2450" s="103" t="s">
        <v>89</v>
      </c>
      <c r="D2450" s="103" t="s">
        <v>429</v>
      </c>
      <c r="E2450" s="103" t="s">
        <v>430</v>
      </c>
      <c r="F2450" s="103" t="s">
        <v>430</v>
      </c>
      <c r="G2450" s="103" t="s">
        <v>93</v>
      </c>
      <c r="H2450" s="103" t="s">
        <v>375</v>
      </c>
      <c r="I2450" s="103" t="s">
        <v>92</v>
      </c>
      <c r="J2450" s="215">
        <v>57.99</v>
      </c>
      <c r="K2450" s="216" t="s">
        <v>88</v>
      </c>
    </row>
    <row r="2451" spans="1:11" x14ac:dyDescent="0.25">
      <c r="A2451" s="103" t="s">
        <v>825</v>
      </c>
      <c r="B2451" s="103" t="s">
        <v>88</v>
      </c>
      <c r="C2451" s="103" t="s">
        <v>89</v>
      </c>
      <c r="D2451" s="103" t="s">
        <v>429</v>
      </c>
      <c r="E2451" s="103" t="s">
        <v>430</v>
      </c>
      <c r="F2451" s="103" t="s">
        <v>430</v>
      </c>
      <c r="G2451" s="103" t="s">
        <v>93</v>
      </c>
      <c r="H2451" s="103" t="s">
        <v>375</v>
      </c>
      <c r="I2451" s="103" t="s">
        <v>92</v>
      </c>
      <c r="J2451" s="215">
        <v>41.32</v>
      </c>
      <c r="K2451" s="216" t="s">
        <v>88</v>
      </c>
    </row>
    <row r="2452" spans="1:11" x14ac:dyDescent="0.25">
      <c r="A2452" s="103" t="s">
        <v>826</v>
      </c>
      <c r="B2452" s="103" t="s">
        <v>88</v>
      </c>
      <c r="C2452" s="103" t="s">
        <v>89</v>
      </c>
      <c r="D2452" s="103" t="s">
        <v>429</v>
      </c>
      <c r="E2452" s="103" t="s">
        <v>430</v>
      </c>
      <c r="F2452" s="103" t="s">
        <v>430</v>
      </c>
      <c r="G2452" s="103" t="s">
        <v>93</v>
      </c>
      <c r="H2452" s="103" t="s">
        <v>375</v>
      </c>
      <c r="I2452" s="103" t="s">
        <v>92</v>
      </c>
      <c r="J2452" s="215">
        <v>-115.98</v>
      </c>
      <c r="K2452" s="216" t="s">
        <v>88</v>
      </c>
    </row>
    <row r="2453" spans="1:11" x14ac:dyDescent="0.25">
      <c r="A2453" s="103" t="s">
        <v>827</v>
      </c>
      <c r="B2453" s="103" t="s">
        <v>88</v>
      </c>
      <c r="C2453" s="103" t="s">
        <v>89</v>
      </c>
      <c r="D2453" s="103" t="s">
        <v>429</v>
      </c>
      <c r="E2453" s="103" t="s">
        <v>430</v>
      </c>
      <c r="F2453" s="103" t="s">
        <v>430</v>
      </c>
      <c r="G2453" s="103" t="s">
        <v>132</v>
      </c>
      <c r="H2453" s="103" t="s">
        <v>379</v>
      </c>
      <c r="I2453" s="103" t="s">
        <v>92</v>
      </c>
      <c r="J2453" s="215">
        <v>38.76</v>
      </c>
      <c r="K2453" s="216" t="s">
        <v>88</v>
      </c>
    </row>
    <row r="2454" spans="1:11" x14ac:dyDescent="0.25">
      <c r="A2454" s="103" t="s">
        <v>830</v>
      </c>
      <c r="B2454" s="103" t="s">
        <v>88</v>
      </c>
      <c r="C2454" s="103" t="s">
        <v>89</v>
      </c>
      <c r="D2454" s="103" t="s">
        <v>429</v>
      </c>
      <c r="E2454" s="103" t="s">
        <v>430</v>
      </c>
      <c r="F2454" s="103" t="s">
        <v>430</v>
      </c>
      <c r="G2454" s="103" t="s">
        <v>132</v>
      </c>
      <c r="H2454" s="103" t="s">
        <v>379</v>
      </c>
      <c r="I2454" s="103" t="s">
        <v>92</v>
      </c>
      <c r="J2454" s="215">
        <v>73.77</v>
      </c>
      <c r="K2454" s="216" t="s">
        <v>88</v>
      </c>
    </row>
    <row r="2455" spans="1:11" x14ac:dyDescent="0.25">
      <c r="A2455" s="103" t="s">
        <v>828</v>
      </c>
      <c r="B2455" s="103" t="s">
        <v>88</v>
      </c>
      <c r="C2455" s="103" t="s">
        <v>89</v>
      </c>
      <c r="D2455" s="103" t="s">
        <v>429</v>
      </c>
      <c r="E2455" s="103" t="s">
        <v>430</v>
      </c>
      <c r="F2455" s="103" t="s">
        <v>430</v>
      </c>
      <c r="G2455" s="103" t="s">
        <v>132</v>
      </c>
      <c r="H2455" s="103" t="s">
        <v>379</v>
      </c>
      <c r="I2455" s="103" t="s">
        <v>92</v>
      </c>
      <c r="J2455" s="215">
        <v>11.25</v>
      </c>
      <c r="K2455" s="216" t="s">
        <v>88</v>
      </c>
    </row>
    <row r="2456" spans="1:11" x14ac:dyDescent="0.25">
      <c r="A2456" s="103" t="s">
        <v>829</v>
      </c>
      <c r="B2456" s="103" t="s">
        <v>88</v>
      </c>
      <c r="C2456" s="103" t="s">
        <v>89</v>
      </c>
      <c r="D2456" s="103" t="s">
        <v>429</v>
      </c>
      <c r="E2456" s="103" t="s">
        <v>430</v>
      </c>
      <c r="F2456" s="103" t="s">
        <v>430</v>
      </c>
      <c r="G2456" s="103" t="s">
        <v>132</v>
      </c>
      <c r="H2456" s="103" t="s">
        <v>379</v>
      </c>
      <c r="I2456" s="103" t="s">
        <v>92</v>
      </c>
      <c r="J2456" s="215">
        <v>-106.28</v>
      </c>
      <c r="K2456" s="216" t="s">
        <v>88</v>
      </c>
    </row>
    <row r="2457" spans="1:11" x14ac:dyDescent="0.25">
      <c r="A2457" s="103" t="s">
        <v>825</v>
      </c>
      <c r="B2457" s="103" t="s">
        <v>88</v>
      </c>
      <c r="C2457" s="103" t="s">
        <v>89</v>
      </c>
      <c r="D2457" s="103" t="s">
        <v>429</v>
      </c>
      <c r="E2457" s="103" t="s">
        <v>430</v>
      </c>
      <c r="F2457" s="103" t="s">
        <v>430</v>
      </c>
      <c r="G2457" s="103" t="s">
        <v>132</v>
      </c>
      <c r="H2457" s="103" t="s">
        <v>379</v>
      </c>
      <c r="I2457" s="103" t="s">
        <v>92</v>
      </c>
      <c r="J2457" s="215">
        <v>-202.53</v>
      </c>
      <c r="K2457" s="216" t="s">
        <v>88</v>
      </c>
    </row>
    <row r="2458" spans="1:11" x14ac:dyDescent="0.25">
      <c r="A2458" s="103" t="s">
        <v>826</v>
      </c>
      <c r="B2458" s="103" t="s">
        <v>88</v>
      </c>
      <c r="C2458" s="103" t="s">
        <v>89</v>
      </c>
      <c r="D2458" s="103" t="s">
        <v>429</v>
      </c>
      <c r="E2458" s="103" t="s">
        <v>430</v>
      </c>
      <c r="F2458" s="103" t="s">
        <v>430</v>
      </c>
      <c r="G2458" s="103" t="s">
        <v>132</v>
      </c>
      <c r="H2458" s="103" t="s">
        <v>379</v>
      </c>
      <c r="I2458" s="103" t="s">
        <v>92</v>
      </c>
      <c r="J2458" s="215">
        <v>265.05</v>
      </c>
      <c r="K2458" s="216" t="s">
        <v>88</v>
      </c>
    </row>
    <row r="2459" spans="1:11" x14ac:dyDescent="0.25">
      <c r="A2459" s="103" t="s">
        <v>827</v>
      </c>
      <c r="B2459" s="103" t="s">
        <v>88</v>
      </c>
      <c r="C2459" s="103" t="s">
        <v>89</v>
      </c>
      <c r="D2459" s="103" t="s">
        <v>91</v>
      </c>
      <c r="E2459" s="103" t="s">
        <v>295</v>
      </c>
      <c r="F2459" s="103" t="s">
        <v>295</v>
      </c>
      <c r="G2459" s="103" t="s">
        <v>159</v>
      </c>
      <c r="H2459" s="103" t="s">
        <v>296</v>
      </c>
      <c r="I2459" s="103" t="s">
        <v>92</v>
      </c>
      <c r="J2459" s="215">
        <v>-7.82</v>
      </c>
      <c r="K2459" s="216" t="s">
        <v>88</v>
      </c>
    </row>
    <row r="2460" spans="1:11" x14ac:dyDescent="0.25">
      <c r="A2460" s="103" t="s">
        <v>828</v>
      </c>
      <c r="B2460" s="103" t="s">
        <v>88</v>
      </c>
      <c r="C2460" s="103" t="s">
        <v>89</v>
      </c>
      <c r="D2460" s="103" t="s">
        <v>91</v>
      </c>
      <c r="E2460" s="103" t="s">
        <v>295</v>
      </c>
      <c r="F2460" s="103" t="s">
        <v>295</v>
      </c>
      <c r="G2460" s="103" t="s">
        <v>159</v>
      </c>
      <c r="H2460" s="103" t="s">
        <v>296</v>
      </c>
      <c r="I2460" s="103" t="s">
        <v>92</v>
      </c>
      <c r="J2460" s="215">
        <v>14.99</v>
      </c>
      <c r="K2460" s="216" t="s">
        <v>88</v>
      </c>
    </row>
    <row r="2461" spans="1:11" x14ac:dyDescent="0.25">
      <c r="A2461" s="103" t="s">
        <v>829</v>
      </c>
      <c r="B2461" s="103" t="s">
        <v>88</v>
      </c>
      <c r="C2461" s="103" t="s">
        <v>89</v>
      </c>
      <c r="D2461" s="103" t="s">
        <v>91</v>
      </c>
      <c r="E2461" s="103" t="s">
        <v>295</v>
      </c>
      <c r="F2461" s="103" t="s">
        <v>295</v>
      </c>
      <c r="G2461" s="103" t="s">
        <v>159</v>
      </c>
      <c r="H2461" s="103" t="s">
        <v>296</v>
      </c>
      <c r="I2461" s="103" t="s">
        <v>92</v>
      </c>
      <c r="J2461" s="215">
        <v>-190.89</v>
      </c>
      <c r="K2461" s="216" t="s">
        <v>88</v>
      </c>
    </row>
    <row r="2462" spans="1:11" x14ac:dyDescent="0.25">
      <c r="A2462" s="103" t="s">
        <v>825</v>
      </c>
      <c r="B2462" s="103" t="s">
        <v>88</v>
      </c>
      <c r="C2462" s="103" t="s">
        <v>89</v>
      </c>
      <c r="D2462" s="103" t="s">
        <v>91</v>
      </c>
      <c r="E2462" s="103" t="s">
        <v>295</v>
      </c>
      <c r="F2462" s="103" t="s">
        <v>295</v>
      </c>
      <c r="G2462" s="103" t="s">
        <v>159</v>
      </c>
      <c r="H2462" s="103" t="s">
        <v>296</v>
      </c>
      <c r="I2462" s="103" t="s">
        <v>92</v>
      </c>
      <c r="J2462" s="215">
        <v>572.66999999999996</v>
      </c>
      <c r="K2462" s="216" t="s">
        <v>88</v>
      </c>
    </row>
    <row r="2463" spans="1:11" x14ac:dyDescent="0.25">
      <c r="A2463" s="103" t="s">
        <v>827</v>
      </c>
      <c r="B2463" s="103" t="s">
        <v>88</v>
      </c>
      <c r="C2463" s="103" t="s">
        <v>89</v>
      </c>
      <c r="D2463" s="103" t="s">
        <v>91</v>
      </c>
      <c r="E2463" s="103" t="s">
        <v>295</v>
      </c>
      <c r="F2463" s="103" t="s">
        <v>295</v>
      </c>
      <c r="G2463" s="103" t="s">
        <v>200</v>
      </c>
      <c r="H2463" s="103" t="s">
        <v>297</v>
      </c>
      <c r="I2463" s="103" t="s">
        <v>92</v>
      </c>
      <c r="J2463" s="215">
        <v>-12.92</v>
      </c>
      <c r="K2463" s="216" t="s">
        <v>88</v>
      </c>
    </row>
    <row r="2464" spans="1:11" x14ac:dyDescent="0.25">
      <c r="A2464" s="103" t="s">
        <v>828</v>
      </c>
      <c r="B2464" s="103" t="s">
        <v>88</v>
      </c>
      <c r="C2464" s="103" t="s">
        <v>89</v>
      </c>
      <c r="D2464" s="103" t="s">
        <v>91</v>
      </c>
      <c r="E2464" s="103" t="s">
        <v>295</v>
      </c>
      <c r="F2464" s="103" t="s">
        <v>295</v>
      </c>
      <c r="G2464" s="103" t="s">
        <v>200</v>
      </c>
      <c r="H2464" s="103" t="s">
        <v>297</v>
      </c>
      <c r="I2464" s="103" t="s">
        <v>92</v>
      </c>
      <c r="J2464" s="215">
        <v>24.77</v>
      </c>
      <c r="K2464" s="216" t="s">
        <v>88</v>
      </c>
    </row>
    <row r="2465" spans="1:11" x14ac:dyDescent="0.25">
      <c r="A2465" s="103" t="s">
        <v>829</v>
      </c>
      <c r="B2465" s="103" t="s">
        <v>88</v>
      </c>
      <c r="C2465" s="103" t="s">
        <v>89</v>
      </c>
      <c r="D2465" s="103" t="s">
        <v>91</v>
      </c>
      <c r="E2465" s="103" t="s">
        <v>295</v>
      </c>
      <c r="F2465" s="103" t="s">
        <v>295</v>
      </c>
      <c r="G2465" s="103" t="s">
        <v>200</v>
      </c>
      <c r="H2465" s="103" t="s">
        <v>297</v>
      </c>
      <c r="I2465" s="103" t="s">
        <v>92</v>
      </c>
      <c r="J2465" s="215">
        <v>-968.2</v>
      </c>
      <c r="K2465" s="216" t="s">
        <v>88</v>
      </c>
    </row>
    <row r="2466" spans="1:11" x14ac:dyDescent="0.25">
      <c r="A2466" s="103" t="s">
        <v>825</v>
      </c>
      <c r="B2466" s="103" t="s">
        <v>88</v>
      </c>
      <c r="C2466" s="103" t="s">
        <v>89</v>
      </c>
      <c r="D2466" s="103" t="s">
        <v>91</v>
      </c>
      <c r="E2466" s="103" t="s">
        <v>295</v>
      </c>
      <c r="F2466" s="103" t="s">
        <v>295</v>
      </c>
      <c r="G2466" s="103" t="s">
        <v>200</v>
      </c>
      <c r="H2466" s="103" t="s">
        <v>297</v>
      </c>
      <c r="I2466" s="103" t="s">
        <v>92</v>
      </c>
      <c r="J2466" s="215">
        <v>2901.94</v>
      </c>
      <c r="K2466" s="216" t="s">
        <v>88</v>
      </c>
    </row>
    <row r="2467" spans="1:11" x14ac:dyDescent="0.25">
      <c r="A2467" s="103" t="s">
        <v>826</v>
      </c>
      <c r="B2467" s="103" t="s">
        <v>88</v>
      </c>
      <c r="C2467" s="103" t="s">
        <v>89</v>
      </c>
      <c r="D2467" s="103" t="s">
        <v>91</v>
      </c>
      <c r="E2467" s="103" t="s">
        <v>295</v>
      </c>
      <c r="F2467" s="103" t="s">
        <v>295</v>
      </c>
      <c r="G2467" s="103" t="s">
        <v>200</v>
      </c>
      <c r="H2467" s="103" t="s">
        <v>297</v>
      </c>
      <c r="I2467" s="103" t="s">
        <v>92</v>
      </c>
      <c r="J2467" s="215">
        <v>36.07</v>
      </c>
      <c r="K2467" s="216" t="s">
        <v>88</v>
      </c>
    </row>
    <row r="2468" spans="1:11" x14ac:dyDescent="0.25">
      <c r="A2468" s="103" t="s">
        <v>827</v>
      </c>
      <c r="B2468" s="103" t="s">
        <v>88</v>
      </c>
      <c r="C2468" s="103" t="s">
        <v>89</v>
      </c>
      <c r="D2468" s="103" t="s">
        <v>91</v>
      </c>
      <c r="E2468" s="103" t="s">
        <v>295</v>
      </c>
      <c r="F2468" s="103" t="s">
        <v>295</v>
      </c>
      <c r="G2468" s="103" t="s">
        <v>199</v>
      </c>
      <c r="H2468" s="103" t="s">
        <v>298</v>
      </c>
      <c r="I2468" s="103" t="s">
        <v>92</v>
      </c>
      <c r="J2468" s="215">
        <v>-17.39</v>
      </c>
      <c r="K2468" s="216" t="s">
        <v>88</v>
      </c>
    </row>
    <row r="2469" spans="1:11" x14ac:dyDescent="0.25">
      <c r="A2469" s="103" t="s">
        <v>830</v>
      </c>
      <c r="B2469" s="103" t="s">
        <v>88</v>
      </c>
      <c r="C2469" s="103" t="s">
        <v>89</v>
      </c>
      <c r="D2469" s="103" t="s">
        <v>91</v>
      </c>
      <c r="E2469" s="103" t="s">
        <v>295</v>
      </c>
      <c r="F2469" s="103" t="s">
        <v>295</v>
      </c>
      <c r="G2469" s="103" t="s">
        <v>199</v>
      </c>
      <c r="H2469" s="103" t="s">
        <v>298</v>
      </c>
      <c r="I2469" s="103" t="s">
        <v>92</v>
      </c>
      <c r="J2469" s="215">
        <v>-122.34</v>
      </c>
      <c r="K2469" s="216" t="s">
        <v>88</v>
      </c>
    </row>
    <row r="2470" spans="1:11" x14ac:dyDescent="0.25">
      <c r="A2470" s="103" t="s">
        <v>828</v>
      </c>
      <c r="B2470" s="103" t="s">
        <v>88</v>
      </c>
      <c r="C2470" s="103" t="s">
        <v>89</v>
      </c>
      <c r="D2470" s="103" t="s">
        <v>91</v>
      </c>
      <c r="E2470" s="103" t="s">
        <v>295</v>
      </c>
      <c r="F2470" s="103" t="s">
        <v>295</v>
      </c>
      <c r="G2470" s="103" t="s">
        <v>199</v>
      </c>
      <c r="H2470" s="103" t="s">
        <v>298</v>
      </c>
      <c r="I2470" s="103" t="s">
        <v>92</v>
      </c>
      <c r="J2470" s="215">
        <v>208.15</v>
      </c>
      <c r="K2470" s="216" t="s">
        <v>88</v>
      </c>
    </row>
    <row r="2471" spans="1:11" x14ac:dyDescent="0.25">
      <c r="A2471" s="103" t="s">
        <v>829</v>
      </c>
      <c r="B2471" s="103" t="s">
        <v>88</v>
      </c>
      <c r="C2471" s="103" t="s">
        <v>89</v>
      </c>
      <c r="D2471" s="103" t="s">
        <v>91</v>
      </c>
      <c r="E2471" s="103" t="s">
        <v>295</v>
      </c>
      <c r="F2471" s="103" t="s">
        <v>295</v>
      </c>
      <c r="G2471" s="103" t="s">
        <v>199</v>
      </c>
      <c r="H2471" s="103" t="s">
        <v>298</v>
      </c>
      <c r="I2471" s="103" t="s">
        <v>92</v>
      </c>
      <c r="J2471" s="215">
        <v>-597.37</v>
      </c>
      <c r="K2471" s="216" t="s">
        <v>88</v>
      </c>
    </row>
    <row r="2472" spans="1:11" x14ac:dyDescent="0.25">
      <c r="A2472" s="103" t="s">
        <v>829</v>
      </c>
      <c r="B2472" s="103" t="s">
        <v>88</v>
      </c>
      <c r="C2472" s="103" t="s">
        <v>89</v>
      </c>
      <c r="D2472" s="103" t="s">
        <v>91</v>
      </c>
      <c r="E2472" s="111"/>
      <c r="F2472" s="103" t="s">
        <v>295</v>
      </c>
      <c r="G2472" s="103" t="s">
        <v>199</v>
      </c>
      <c r="H2472" s="103" t="s">
        <v>298</v>
      </c>
      <c r="I2472" s="103" t="s">
        <v>92</v>
      </c>
      <c r="J2472" s="215">
        <v>17.66</v>
      </c>
      <c r="K2472" s="216" t="s">
        <v>88</v>
      </c>
    </row>
    <row r="2473" spans="1:11" x14ac:dyDescent="0.25">
      <c r="A2473" s="103" t="s">
        <v>825</v>
      </c>
      <c r="B2473" s="103" t="s">
        <v>88</v>
      </c>
      <c r="C2473" s="103" t="s">
        <v>89</v>
      </c>
      <c r="D2473" s="103" t="s">
        <v>91</v>
      </c>
      <c r="E2473" s="103" t="s">
        <v>295</v>
      </c>
      <c r="F2473" s="103" t="s">
        <v>295</v>
      </c>
      <c r="G2473" s="103" t="s">
        <v>199</v>
      </c>
      <c r="H2473" s="103" t="s">
        <v>298</v>
      </c>
      <c r="I2473" s="103" t="s">
        <v>92</v>
      </c>
      <c r="J2473" s="215">
        <v>2828.32</v>
      </c>
      <c r="K2473" s="216" t="s">
        <v>88</v>
      </c>
    </row>
    <row r="2474" spans="1:11" x14ac:dyDescent="0.25">
      <c r="A2474" s="103" t="s">
        <v>825</v>
      </c>
      <c r="B2474" s="103" t="s">
        <v>88</v>
      </c>
      <c r="C2474" s="103" t="s">
        <v>89</v>
      </c>
      <c r="D2474" s="103" t="s">
        <v>91</v>
      </c>
      <c r="E2474" s="111"/>
      <c r="F2474" s="103" t="s">
        <v>295</v>
      </c>
      <c r="G2474" s="103" t="s">
        <v>199</v>
      </c>
      <c r="H2474" s="103" t="s">
        <v>298</v>
      </c>
      <c r="I2474" s="103" t="s">
        <v>92</v>
      </c>
      <c r="J2474" s="215">
        <v>-53</v>
      </c>
      <c r="K2474" s="216" t="s">
        <v>88</v>
      </c>
    </row>
    <row r="2475" spans="1:11" x14ac:dyDescent="0.25">
      <c r="A2475" s="103" t="s">
        <v>826</v>
      </c>
      <c r="B2475" s="103" t="s">
        <v>88</v>
      </c>
      <c r="C2475" s="103" t="s">
        <v>89</v>
      </c>
      <c r="D2475" s="103" t="s">
        <v>91</v>
      </c>
      <c r="E2475" s="103" t="s">
        <v>295</v>
      </c>
      <c r="F2475" s="103" t="s">
        <v>295</v>
      </c>
      <c r="G2475" s="103" t="s">
        <v>199</v>
      </c>
      <c r="H2475" s="103" t="s">
        <v>298</v>
      </c>
      <c r="I2475" s="103" t="s">
        <v>92</v>
      </c>
      <c r="J2475" s="215">
        <v>413.17</v>
      </c>
      <c r="K2475" s="216" t="s">
        <v>88</v>
      </c>
    </row>
    <row r="2476" spans="1:11" x14ac:dyDescent="0.25">
      <c r="A2476" s="103" t="s">
        <v>827</v>
      </c>
      <c r="B2476" s="103" t="s">
        <v>88</v>
      </c>
      <c r="C2476" s="103" t="s">
        <v>89</v>
      </c>
      <c r="D2476" s="103" t="s">
        <v>91</v>
      </c>
      <c r="E2476" s="103" t="s">
        <v>295</v>
      </c>
      <c r="F2476" s="103" t="s">
        <v>295</v>
      </c>
      <c r="G2476" s="103" t="s">
        <v>456</v>
      </c>
      <c r="H2476" s="103" t="s">
        <v>457</v>
      </c>
      <c r="I2476" s="103" t="s">
        <v>92</v>
      </c>
      <c r="J2476" s="215">
        <v>-31.1</v>
      </c>
      <c r="K2476" s="216" t="s">
        <v>88</v>
      </c>
    </row>
    <row r="2477" spans="1:11" x14ac:dyDescent="0.25">
      <c r="A2477" s="103" t="s">
        <v>830</v>
      </c>
      <c r="B2477" s="103" t="s">
        <v>88</v>
      </c>
      <c r="C2477" s="103" t="s">
        <v>89</v>
      </c>
      <c r="D2477" s="103" t="s">
        <v>91</v>
      </c>
      <c r="E2477" s="103" t="s">
        <v>295</v>
      </c>
      <c r="F2477" s="103" t="s">
        <v>295</v>
      </c>
      <c r="G2477" s="103" t="s">
        <v>456</v>
      </c>
      <c r="H2477" s="103" t="s">
        <v>457</v>
      </c>
      <c r="I2477" s="103" t="s">
        <v>92</v>
      </c>
      <c r="J2477" s="215">
        <v>-9.92</v>
      </c>
      <c r="K2477" s="216" t="s">
        <v>88</v>
      </c>
    </row>
    <row r="2478" spans="1:11" x14ac:dyDescent="0.25">
      <c r="A2478" s="103" t="s">
        <v>828</v>
      </c>
      <c r="B2478" s="103" t="s">
        <v>88</v>
      </c>
      <c r="C2478" s="103" t="s">
        <v>89</v>
      </c>
      <c r="D2478" s="103" t="s">
        <v>91</v>
      </c>
      <c r="E2478" s="103" t="s">
        <v>295</v>
      </c>
      <c r="F2478" s="103" t="s">
        <v>295</v>
      </c>
      <c r="G2478" s="103" t="s">
        <v>456</v>
      </c>
      <c r="H2478" s="103" t="s">
        <v>457</v>
      </c>
      <c r="I2478" s="103" t="s">
        <v>92</v>
      </c>
      <c r="J2478" s="215">
        <v>59.6</v>
      </c>
      <c r="K2478" s="216" t="s">
        <v>88</v>
      </c>
    </row>
    <row r="2479" spans="1:11" x14ac:dyDescent="0.25">
      <c r="A2479" s="103" t="s">
        <v>829</v>
      </c>
      <c r="B2479" s="103" t="s">
        <v>88</v>
      </c>
      <c r="C2479" s="103" t="s">
        <v>89</v>
      </c>
      <c r="D2479" s="103" t="s">
        <v>91</v>
      </c>
      <c r="E2479" s="103" t="s">
        <v>295</v>
      </c>
      <c r="F2479" s="103" t="s">
        <v>295</v>
      </c>
      <c r="G2479" s="103" t="s">
        <v>456</v>
      </c>
      <c r="H2479" s="103" t="s">
        <v>457</v>
      </c>
      <c r="I2479" s="103" t="s">
        <v>92</v>
      </c>
      <c r="J2479" s="215">
        <v>-26.14</v>
      </c>
      <c r="K2479" s="216" t="s">
        <v>88</v>
      </c>
    </row>
    <row r="2480" spans="1:11" x14ac:dyDescent="0.25">
      <c r="A2480" s="103" t="s">
        <v>825</v>
      </c>
      <c r="B2480" s="103" t="s">
        <v>88</v>
      </c>
      <c r="C2480" s="103" t="s">
        <v>89</v>
      </c>
      <c r="D2480" s="103" t="s">
        <v>91</v>
      </c>
      <c r="E2480" s="103" t="s">
        <v>295</v>
      </c>
      <c r="F2480" s="103" t="s">
        <v>295</v>
      </c>
      <c r="G2480" s="103" t="s">
        <v>456</v>
      </c>
      <c r="H2480" s="103" t="s">
        <v>457</v>
      </c>
      <c r="I2480" s="103" t="s">
        <v>92</v>
      </c>
      <c r="J2480" s="215">
        <v>229.47</v>
      </c>
      <c r="K2480" s="216" t="s">
        <v>88</v>
      </c>
    </row>
    <row r="2481" spans="1:11" x14ac:dyDescent="0.25">
      <c r="A2481" s="103" t="s">
        <v>826</v>
      </c>
      <c r="B2481" s="103" t="s">
        <v>88</v>
      </c>
      <c r="C2481" s="103" t="s">
        <v>89</v>
      </c>
      <c r="D2481" s="103" t="s">
        <v>91</v>
      </c>
      <c r="E2481" s="103" t="s">
        <v>295</v>
      </c>
      <c r="F2481" s="103" t="s">
        <v>295</v>
      </c>
      <c r="G2481" s="103" t="s">
        <v>456</v>
      </c>
      <c r="H2481" s="103" t="s">
        <v>457</v>
      </c>
      <c r="I2481" s="103" t="s">
        <v>92</v>
      </c>
      <c r="J2481" s="215">
        <v>144.11000000000001</v>
      </c>
      <c r="K2481" s="216" t="s">
        <v>88</v>
      </c>
    </row>
    <row r="2482" spans="1:11" x14ac:dyDescent="0.25">
      <c r="A2482" s="103" t="s">
        <v>827</v>
      </c>
      <c r="B2482" s="103" t="s">
        <v>88</v>
      </c>
      <c r="C2482" s="103" t="s">
        <v>89</v>
      </c>
      <c r="D2482" s="103" t="s">
        <v>91</v>
      </c>
      <c r="E2482" s="103" t="s">
        <v>295</v>
      </c>
      <c r="F2482" s="103" t="s">
        <v>295</v>
      </c>
      <c r="G2482" s="103" t="s">
        <v>179</v>
      </c>
      <c r="H2482" s="103" t="s">
        <v>299</v>
      </c>
      <c r="I2482" s="103" t="s">
        <v>92</v>
      </c>
      <c r="J2482" s="215">
        <v>2006.04</v>
      </c>
      <c r="K2482" s="216" t="s">
        <v>88</v>
      </c>
    </row>
    <row r="2483" spans="1:11" x14ac:dyDescent="0.25">
      <c r="A2483" s="103" t="s">
        <v>827</v>
      </c>
      <c r="B2483" s="103" t="s">
        <v>88</v>
      </c>
      <c r="C2483" s="103" t="s">
        <v>89</v>
      </c>
      <c r="D2483" s="103" t="s">
        <v>91</v>
      </c>
      <c r="E2483" s="111"/>
      <c r="F2483" s="103" t="s">
        <v>295</v>
      </c>
      <c r="G2483" s="103" t="s">
        <v>179</v>
      </c>
      <c r="H2483" s="103" t="s">
        <v>299</v>
      </c>
      <c r="I2483" s="103" t="s">
        <v>92</v>
      </c>
      <c r="J2483" s="215">
        <v>-69.75</v>
      </c>
      <c r="K2483" s="216" t="s">
        <v>88</v>
      </c>
    </row>
    <row r="2484" spans="1:11" x14ac:dyDescent="0.25">
      <c r="A2484" s="103" t="s">
        <v>830</v>
      </c>
      <c r="B2484" s="103" t="s">
        <v>88</v>
      </c>
      <c r="C2484" s="103" t="s">
        <v>89</v>
      </c>
      <c r="D2484" s="103" t="s">
        <v>91</v>
      </c>
      <c r="E2484" s="103" t="s">
        <v>295</v>
      </c>
      <c r="F2484" s="103" t="s">
        <v>295</v>
      </c>
      <c r="G2484" s="103" t="s">
        <v>179</v>
      </c>
      <c r="H2484" s="103" t="s">
        <v>299</v>
      </c>
      <c r="I2484" s="103" t="s">
        <v>92</v>
      </c>
      <c r="J2484" s="215">
        <v>1841.21</v>
      </c>
      <c r="K2484" s="216" t="s">
        <v>88</v>
      </c>
    </row>
    <row r="2485" spans="1:11" x14ac:dyDescent="0.25">
      <c r="A2485" s="103" t="s">
        <v>830</v>
      </c>
      <c r="B2485" s="103" t="s">
        <v>88</v>
      </c>
      <c r="C2485" s="103" t="s">
        <v>89</v>
      </c>
      <c r="D2485" s="103" t="s">
        <v>91</v>
      </c>
      <c r="E2485" s="111"/>
      <c r="F2485" s="103" t="s">
        <v>295</v>
      </c>
      <c r="G2485" s="103" t="s">
        <v>179</v>
      </c>
      <c r="H2485" s="103" t="s">
        <v>299</v>
      </c>
      <c r="I2485" s="103" t="s">
        <v>92</v>
      </c>
      <c r="J2485" s="215">
        <v>-56.95</v>
      </c>
      <c r="K2485" s="216" t="s">
        <v>88</v>
      </c>
    </row>
    <row r="2486" spans="1:11" x14ac:dyDescent="0.25">
      <c r="A2486" s="103" t="s">
        <v>828</v>
      </c>
      <c r="B2486" s="103" t="s">
        <v>88</v>
      </c>
      <c r="C2486" s="103" t="s">
        <v>89</v>
      </c>
      <c r="D2486" s="103" t="s">
        <v>91</v>
      </c>
      <c r="E2486" s="103" t="s">
        <v>295</v>
      </c>
      <c r="F2486" s="103" t="s">
        <v>295</v>
      </c>
      <c r="G2486" s="103" t="s">
        <v>179</v>
      </c>
      <c r="H2486" s="103" t="s">
        <v>299</v>
      </c>
      <c r="I2486" s="103" t="s">
        <v>92</v>
      </c>
      <c r="J2486" s="215">
        <v>533.04</v>
      </c>
      <c r="K2486" s="216" t="s">
        <v>88</v>
      </c>
    </row>
    <row r="2487" spans="1:11" x14ac:dyDescent="0.25">
      <c r="A2487" s="103" t="s">
        <v>828</v>
      </c>
      <c r="B2487" s="103" t="s">
        <v>88</v>
      </c>
      <c r="C2487" s="103" t="s">
        <v>89</v>
      </c>
      <c r="D2487" s="103" t="s">
        <v>91</v>
      </c>
      <c r="E2487" s="111"/>
      <c r="F2487" s="103" t="s">
        <v>295</v>
      </c>
      <c r="G2487" s="103" t="s">
        <v>179</v>
      </c>
      <c r="H2487" s="103" t="s">
        <v>299</v>
      </c>
      <c r="I2487" s="103" t="s">
        <v>92</v>
      </c>
      <c r="J2487" s="215">
        <v>-74.56</v>
      </c>
      <c r="K2487" s="216" t="s">
        <v>88</v>
      </c>
    </row>
    <row r="2488" spans="1:11" x14ac:dyDescent="0.25">
      <c r="A2488" s="103" t="s">
        <v>829</v>
      </c>
      <c r="B2488" s="103" t="s">
        <v>88</v>
      </c>
      <c r="C2488" s="103" t="s">
        <v>89</v>
      </c>
      <c r="D2488" s="103" t="s">
        <v>91</v>
      </c>
      <c r="E2488" s="103" t="s">
        <v>295</v>
      </c>
      <c r="F2488" s="103" t="s">
        <v>295</v>
      </c>
      <c r="G2488" s="103" t="s">
        <v>179</v>
      </c>
      <c r="H2488" s="103" t="s">
        <v>299</v>
      </c>
      <c r="I2488" s="103" t="s">
        <v>92</v>
      </c>
      <c r="J2488" s="215">
        <v>1204.32</v>
      </c>
      <c r="K2488" s="216" t="s">
        <v>88</v>
      </c>
    </row>
    <row r="2489" spans="1:11" x14ac:dyDescent="0.25">
      <c r="A2489" s="103" t="s">
        <v>829</v>
      </c>
      <c r="B2489" s="103" t="s">
        <v>88</v>
      </c>
      <c r="C2489" s="103" t="s">
        <v>89</v>
      </c>
      <c r="D2489" s="103" t="s">
        <v>91</v>
      </c>
      <c r="E2489" s="111"/>
      <c r="F2489" s="103" t="s">
        <v>295</v>
      </c>
      <c r="G2489" s="103" t="s">
        <v>179</v>
      </c>
      <c r="H2489" s="103" t="s">
        <v>299</v>
      </c>
      <c r="I2489" s="103" t="s">
        <v>92</v>
      </c>
      <c r="J2489" s="215">
        <v>-96.99</v>
      </c>
      <c r="K2489" s="216" t="s">
        <v>88</v>
      </c>
    </row>
    <row r="2490" spans="1:11" x14ac:dyDescent="0.25">
      <c r="A2490" s="103" t="s">
        <v>825</v>
      </c>
      <c r="B2490" s="103" t="s">
        <v>88</v>
      </c>
      <c r="C2490" s="103" t="s">
        <v>89</v>
      </c>
      <c r="D2490" s="103" t="s">
        <v>91</v>
      </c>
      <c r="E2490" s="103" t="s">
        <v>295</v>
      </c>
      <c r="F2490" s="103" t="s">
        <v>295</v>
      </c>
      <c r="G2490" s="103" t="s">
        <v>179</v>
      </c>
      <c r="H2490" s="103" t="s">
        <v>299</v>
      </c>
      <c r="I2490" s="103" t="s">
        <v>92</v>
      </c>
      <c r="J2490" s="215">
        <v>2791.86</v>
      </c>
      <c r="K2490" s="216" t="s">
        <v>88</v>
      </c>
    </row>
    <row r="2491" spans="1:11" x14ac:dyDescent="0.25">
      <c r="A2491" s="103" t="s">
        <v>825</v>
      </c>
      <c r="B2491" s="103" t="s">
        <v>88</v>
      </c>
      <c r="C2491" s="103" t="s">
        <v>89</v>
      </c>
      <c r="D2491" s="103" t="s">
        <v>91</v>
      </c>
      <c r="E2491" s="111"/>
      <c r="F2491" s="103" t="s">
        <v>295</v>
      </c>
      <c r="G2491" s="103" t="s">
        <v>179</v>
      </c>
      <c r="H2491" s="103" t="s">
        <v>299</v>
      </c>
      <c r="I2491" s="103" t="s">
        <v>92</v>
      </c>
      <c r="J2491" s="215">
        <v>-4.53</v>
      </c>
      <c r="K2491" s="216" t="s">
        <v>88</v>
      </c>
    </row>
    <row r="2492" spans="1:11" x14ac:dyDescent="0.25">
      <c r="A2492" s="103" t="s">
        <v>826</v>
      </c>
      <c r="B2492" s="103" t="s">
        <v>88</v>
      </c>
      <c r="C2492" s="103" t="s">
        <v>89</v>
      </c>
      <c r="D2492" s="103" t="s">
        <v>91</v>
      </c>
      <c r="E2492" s="103" t="s">
        <v>295</v>
      </c>
      <c r="F2492" s="103" t="s">
        <v>295</v>
      </c>
      <c r="G2492" s="103" t="s">
        <v>179</v>
      </c>
      <c r="H2492" s="103" t="s">
        <v>299</v>
      </c>
      <c r="I2492" s="103" t="s">
        <v>92</v>
      </c>
      <c r="J2492" s="215">
        <v>2377.81</v>
      </c>
      <c r="K2492" s="216" t="s">
        <v>88</v>
      </c>
    </row>
    <row r="2493" spans="1:11" x14ac:dyDescent="0.25">
      <c r="A2493" s="103" t="s">
        <v>826</v>
      </c>
      <c r="B2493" s="103" t="s">
        <v>88</v>
      </c>
      <c r="C2493" s="103" t="s">
        <v>89</v>
      </c>
      <c r="D2493" s="103" t="s">
        <v>91</v>
      </c>
      <c r="E2493" s="111"/>
      <c r="F2493" s="103" t="s">
        <v>295</v>
      </c>
      <c r="G2493" s="103" t="s">
        <v>179</v>
      </c>
      <c r="H2493" s="103" t="s">
        <v>299</v>
      </c>
      <c r="I2493" s="103" t="s">
        <v>92</v>
      </c>
      <c r="J2493" s="215">
        <v>-302.93</v>
      </c>
      <c r="K2493" s="216" t="s">
        <v>88</v>
      </c>
    </row>
    <row r="2494" spans="1:11" x14ac:dyDescent="0.25">
      <c r="A2494" s="103" t="s">
        <v>827</v>
      </c>
      <c r="B2494" s="103" t="s">
        <v>88</v>
      </c>
      <c r="C2494" s="103" t="s">
        <v>89</v>
      </c>
      <c r="D2494" s="103" t="s">
        <v>91</v>
      </c>
      <c r="E2494" s="103" t="s">
        <v>295</v>
      </c>
      <c r="F2494" s="103" t="s">
        <v>295</v>
      </c>
      <c r="G2494" s="103" t="s">
        <v>161</v>
      </c>
      <c r="H2494" s="103" t="s">
        <v>300</v>
      </c>
      <c r="I2494" s="103" t="s">
        <v>92</v>
      </c>
      <c r="J2494" s="215">
        <v>1103.0899999999999</v>
      </c>
      <c r="K2494" s="216" t="s">
        <v>88</v>
      </c>
    </row>
    <row r="2495" spans="1:11" x14ac:dyDescent="0.25">
      <c r="A2495" s="103" t="s">
        <v>827</v>
      </c>
      <c r="B2495" s="103" t="s">
        <v>88</v>
      </c>
      <c r="C2495" s="103" t="s">
        <v>89</v>
      </c>
      <c r="D2495" s="103" t="s">
        <v>91</v>
      </c>
      <c r="E2495" s="111"/>
      <c r="F2495" s="103" t="s">
        <v>295</v>
      </c>
      <c r="G2495" s="103" t="s">
        <v>161</v>
      </c>
      <c r="H2495" s="103" t="s">
        <v>300</v>
      </c>
      <c r="I2495" s="103" t="s">
        <v>92</v>
      </c>
      <c r="J2495" s="215">
        <v>-301.04000000000002</v>
      </c>
      <c r="K2495" s="216" t="s">
        <v>88</v>
      </c>
    </row>
    <row r="2496" spans="1:11" x14ac:dyDescent="0.25">
      <c r="A2496" s="103" t="s">
        <v>830</v>
      </c>
      <c r="B2496" s="103" t="s">
        <v>88</v>
      </c>
      <c r="C2496" s="103" t="s">
        <v>89</v>
      </c>
      <c r="D2496" s="103" t="s">
        <v>91</v>
      </c>
      <c r="E2496" s="103" t="s">
        <v>295</v>
      </c>
      <c r="F2496" s="103" t="s">
        <v>295</v>
      </c>
      <c r="G2496" s="103" t="s">
        <v>161</v>
      </c>
      <c r="H2496" s="103" t="s">
        <v>300</v>
      </c>
      <c r="I2496" s="103" t="s">
        <v>92</v>
      </c>
      <c r="J2496" s="215">
        <v>1050.55</v>
      </c>
      <c r="K2496" s="216" t="s">
        <v>88</v>
      </c>
    </row>
    <row r="2497" spans="1:11" x14ac:dyDescent="0.25">
      <c r="A2497" s="103" t="s">
        <v>830</v>
      </c>
      <c r="B2497" s="103" t="s">
        <v>88</v>
      </c>
      <c r="C2497" s="103" t="s">
        <v>89</v>
      </c>
      <c r="D2497" s="103" t="s">
        <v>91</v>
      </c>
      <c r="E2497" s="111"/>
      <c r="F2497" s="103" t="s">
        <v>295</v>
      </c>
      <c r="G2497" s="103" t="s">
        <v>161</v>
      </c>
      <c r="H2497" s="103" t="s">
        <v>300</v>
      </c>
      <c r="I2497" s="103" t="s">
        <v>92</v>
      </c>
      <c r="J2497" s="215">
        <v>-286.7</v>
      </c>
      <c r="K2497" s="216" t="s">
        <v>88</v>
      </c>
    </row>
    <row r="2498" spans="1:11" x14ac:dyDescent="0.25">
      <c r="A2498" s="103" t="s">
        <v>828</v>
      </c>
      <c r="B2498" s="103" t="s">
        <v>88</v>
      </c>
      <c r="C2498" s="103" t="s">
        <v>89</v>
      </c>
      <c r="D2498" s="103" t="s">
        <v>91</v>
      </c>
      <c r="E2498" s="103" t="s">
        <v>295</v>
      </c>
      <c r="F2498" s="103" t="s">
        <v>295</v>
      </c>
      <c r="G2498" s="103" t="s">
        <v>161</v>
      </c>
      <c r="H2498" s="103" t="s">
        <v>300</v>
      </c>
      <c r="I2498" s="103" t="s">
        <v>92</v>
      </c>
      <c r="J2498" s="215">
        <v>817.64</v>
      </c>
      <c r="K2498" s="216" t="s">
        <v>88</v>
      </c>
    </row>
    <row r="2499" spans="1:11" x14ac:dyDescent="0.25">
      <c r="A2499" s="103" t="s">
        <v>828</v>
      </c>
      <c r="B2499" s="103" t="s">
        <v>88</v>
      </c>
      <c r="C2499" s="103" t="s">
        <v>89</v>
      </c>
      <c r="D2499" s="103" t="s">
        <v>91</v>
      </c>
      <c r="E2499" s="111"/>
      <c r="F2499" s="103" t="s">
        <v>295</v>
      </c>
      <c r="G2499" s="103" t="s">
        <v>161</v>
      </c>
      <c r="H2499" s="103" t="s">
        <v>300</v>
      </c>
      <c r="I2499" s="103" t="s">
        <v>92</v>
      </c>
      <c r="J2499" s="215">
        <v>-223.14</v>
      </c>
      <c r="K2499" s="216" t="s">
        <v>88</v>
      </c>
    </row>
    <row r="2500" spans="1:11" x14ac:dyDescent="0.25">
      <c r="A2500" s="103" t="s">
        <v>829</v>
      </c>
      <c r="B2500" s="103" t="s">
        <v>88</v>
      </c>
      <c r="C2500" s="103" t="s">
        <v>89</v>
      </c>
      <c r="D2500" s="103" t="s">
        <v>91</v>
      </c>
      <c r="E2500" s="103" t="s">
        <v>295</v>
      </c>
      <c r="F2500" s="103" t="s">
        <v>295</v>
      </c>
      <c r="G2500" s="103" t="s">
        <v>161</v>
      </c>
      <c r="H2500" s="103" t="s">
        <v>300</v>
      </c>
      <c r="I2500" s="103" t="s">
        <v>92</v>
      </c>
      <c r="J2500" s="215">
        <v>146.62</v>
      </c>
      <c r="K2500" s="216" t="s">
        <v>88</v>
      </c>
    </row>
    <row r="2501" spans="1:11" x14ac:dyDescent="0.25">
      <c r="A2501" s="103" t="s">
        <v>829</v>
      </c>
      <c r="B2501" s="103" t="s">
        <v>88</v>
      </c>
      <c r="C2501" s="103" t="s">
        <v>89</v>
      </c>
      <c r="D2501" s="103" t="s">
        <v>91</v>
      </c>
      <c r="E2501" s="111"/>
      <c r="F2501" s="103" t="s">
        <v>295</v>
      </c>
      <c r="G2501" s="103" t="s">
        <v>161</v>
      </c>
      <c r="H2501" s="103" t="s">
        <v>300</v>
      </c>
      <c r="I2501" s="103" t="s">
        <v>92</v>
      </c>
      <c r="J2501" s="215">
        <v>-293.86</v>
      </c>
      <c r="K2501" s="216" t="s">
        <v>88</v>
      </c>
    </row>
    <row r="2502" spans="1:11" x14ac:dyDescent="0.25">
      <c r="A2502" s="103" t="s">
        <v>825</v>
      </c>
      <c r="B2502" s="103" t="s">
        <v>88</v>
      </c>
      <c r="C2502" s="103" t="s">
        <v>89</v>
      </c>
      <c r="D2502" s="103" t="s">
        <v>91</v>
      </c>
      <c r="E2502" s="103" t="s">
        <v>295</v>
      </c>
      <c r="F2502" s="103" t="s">
        <v>295</v>
      </c>
      <c r="G2502" s="103" t="s">
        <v>161</v>
      </c>
      <c r="H2502" s="103" t="s">
        <v>300</v>
      </c>
      <c r="I2502" s="103" t="s">
        <v>92</v>
      </c>
      <c r="J2502" s="215">
        <v>3983.02</v>
      </c>
      <c r="K2502" s="216" t="s">
        <v>88</v>
      </c>
    </row>
    <row r="2503" spans="1:11" x14ac:dyDescent="0.25">
      <c r="A2503" s="103" t="s">
        <v>825</v>
      </c>
      <c r="B2503" s="103" t="s">
        <v>88</v>
      </c>
      <c r="C2503" s="103" t="s">
        <v>89</v>
      </c>
      <c r="D2503" s="103" t="s">
        <v>91</v>
      </c>
      <c r="E2503" s="111"/>
      <c r="F2503" s="103" t="s">
        <v>295</v>
      </c>
      <c r="G2503" s="103" t="s">
        <v>161</v>
      </c>
      <c r="H2503" s="103" t="s">
        <v>300</v>
      </c>
      <c r="I2503" s="103" t="s">
        <v>92</v>
      </c>
      <c r="J2503" s="215">
        <v>-325.39999999999998</v>
      </c>
      <c r="K2503" s="216" t="s">
        <v>88</v>
      </c>
    </row>
    <row r="2504" spans="1:11" x14ac:dyDescent="0.25">
      <c r="A2504" s="103" t="s">
        <v>826</v>
      </c>
      <c r="B2504" s="103" t="s">
        <v>88</v>
      </c>
      <c r="C2504" s="103" t="s">
        <v>89</v>
      </c>
      <c r="D2504" s="103" t="s">
        <v>91</v>
      </c>
      <c r="E2504" s="103" t="s">
        <v>295</v>
      </c>
      <c r="F2504" s="103" t="s">
        <v>295</v>
      </c>
      <c r="G2504" s="103" t="s">
        <v>161</v>
      </c>
      <c r="H2504" s="103" t="s">
        <v>300</v>
      </c>
      <c r="I2504" s="103" t="s">
        <v>92</v>
      </c>
      <c r="J2504" s="215">
        <v>1040.05</v>
      </c>
      <c r="K2504" s="216" t="s">
        <v>88</v>
      </c>
    </row>
    <row r="2505" spans="1:11" x14ac:dyDescent="0.25">
      <c r="A2505" s="103" t="s">
        <v>826</v>
      </c>
      <c r="B2505" s="103" t="s">
        <v>88</v>
      </c>
      <c r="C2505" s="103" t="s">
        <v>89</v>
      </c>
      <c r="D2505" s="103" t="s">
        <v>91</v>
      </c>
      <c r="E2505" s="111"/>
      <c r="F2505" s="103" t="s">
        <v>295</v>
      </c>
      <c r="G2505" s="103" t="s">
        <v>161</v>
      </c>
      <c r="H2505" s="103" t="s">
        <v>300</v>
      </c>
      <c r="I2505" s="103" t="s">
        <v>92</v>
      </c>
      <c r="J2505" s="215">
        <v>-283.83</v>
      </c>
      <c r="K2505" s="216" t="s">
        <v>88</v>
      </c>
    </row>
    <row r="2506" spans="1:11" x14ac:dyDescent="0.25">
      <c r="A2506" s="103" t="s">
        <v>829</v>
      </c>
      <c r="B2506" s="103" t="s">
        <v>88</v>
      </c>
      <c r="C2506" s="103" t="s">
        <v>89</v>
      </c>
      <c r="D2506" s="103" t="s">
        <v>91</v>
      </c>
      <c r="E2506" s="103" t="s">
        <v>295</v>
      </c>
      <c r="F2506" s="103" t="s">
        <v>295</v>
      </c>
      <c r="G2506" s="103" t="s">
        <v>160</v>
      </c>
      <c r="H2506" s="103" t="s">
        <v>301</v>
      </c>
      <c r="I2506" s="103" t="s">
        <v>92</v>
      </c>
      <c r="J2506" s="215">
        <v>-660.89</v>
      </c>
      <c r="K2506" s="216" t="s">
        <v>88</v>
      </c>
    </row>
    <row r="2507" spans="1:11" x14ac:dyDescent="0.25">
      <c r="A2507" s="103" t="s">
        <v>825</v>
      </c>
      <c r="B2507" s="103" t="s">
        <v>88</v>
      </c>
      <c r="C2507" s="103" t="s">
        <v>89</v>
      </c>
      <c r="D2507" s="103" t="s">
        <v>91</v>
      </c>
      <c r="E2507" s="103" t="s">
        <v>295</v>
      </c>
      <c r="F2507" s="103" t="s">
        <v>295</v>
      </c>
      <c r="G2507" s="103" t="s">
        <v>160</v>
      </c>
      <c r="H2507" s="103" t="s">
        <v>301</v>
      </c>
      <c r="I2507" s="103" t="s">
        <v>92</v>
      </c>
      <c r="J2507" s="215">
        <v>1982.67</v>
      </c>
      <c r="K2507" s="216" t="s">
        <v>88</v>
      </c>
    </row>
    <row r="2508" spans="1:11" x14ac:dyDescent="0.25">
      <c r="A2508" s="103" t="s">
        <v>829</v>
      </c>
      <c r="B2508" s="103" t="s">
        <v>88</v>
      </c>
      <c r="C2508" s="103" t="s">
        <v>89</v>
      </c>
      <c r="D2508" s="103" t="s">
        <v>91</v>
      </c>
      <c r="E2508" s="103" t="s">
        <v>295</v>
      </c>
      <c r="F2508" s="103" t="s">
        <v>295</v>
      </c>
      <c r="G2508" s="103" t="s">
        <v>198</v>
      </c>
      <c r="H2508" s="103" t="s">
        <v>302</v>
      </c>
      <c r="I2508" s="103" t="s">
        <v>92</v>
      </c>
      <c r="J2508" s="215">
        <v>-262.68</v>
      </c>
      <c r="K2508" s="216" t="s">
        <v>88</v>
      </c>
    </row>
    <row r="2509" spans="1:11" x14ac:dyDescent="0.25">
      <c r="A2509" s="103" t="s">
        <v>825</v>
      </c>
      <c r="B2509" s="103" t="s">
        <v>88</v>
      </c>
      <c r="C2509" s="103" t="s">
        <v>89</v>
      </c>
      <c r="D2509" s="103" t="s">
        <v>91</v>
      </c>
      <c r="E2509" s="103" t="s">
        <v>295</v>
      </c>
      <c r="F2509" s="103" t="s">
        <v>295</v>
      </c>
      <c r="G2509" s="103" t="s">
        <v>198</v>
      </c>
      <c r="H2509" s="103" t="s">
        <v>302</v>
      </c>
      <c r="I2509" s="103" t="s">
        <v>92</v>
      </c>
      <c r="J2509" s="215">
        <v>788.04</v>
      </c>
      <c r="K2509" s="216" t="s">
        <v>88</v>
      </c>
    </row>
    <row r="2510" spans="1:11" x14ac:dyDescent="0.25">
      <c r="A2510" s="103" t="s">
        <v>827</v>
      </c>
      <c r="B2510" s="103" t="s">
        <v>88</v>
      </c>
      <c r="C2510" s="103" t="s">
        <v>89</v>
      </c>
      <c r="D2510" s="103" t="s">
        <v>91</v>
      </c>
      <c r="E2510" s="103" t="s">
        <v>295</v>
      </c>
      <c r="F2510" s="103" t="s">
        <v>295</v>
      </c>
      <c r="G2510" s="103" t="s">
        <v>197</v>
      </c>
      <c r="H2510" s="103" t="s">
        <v>303</v>
      </c>
      <c r="I2510" s="103" t="s">
        <v>92</v>
      </c>
      <c r="J2510" s="215">
        <v>-14.26</v>
      </c>
      <c r="K2510" s="216" t="s">
        <v>88</v>
      </c>
    </row>
    <row r="2511" spans="1:11" x14ac:dyDescent="0.25">
      <c r="A2511" s="103" t="s">
        <v>830</v>
      </c>
      <c r="B2511" s="103" t="s">
        <v>88</v>
      </c>
      <c r="C2511" s="103" t="s">
        <v>89</v>
      </c>
      <c r="D2511" s="103" t="s">
        <v>91</v>
      </c>
      <c r="E2511" s="103" t="s">
        <v>295</v>
      </c>
      <c r="F2511" s="103" t="s">
        <v>295</v>
      </c>
      <c r="G2511" s="103" t="s">
        <v>197</v>
      </c>
      <c r="H2511" s="103" t="s">
        <v>303</v>
      </c>
      <c r="I2511" s="103" t="s">
        <v>92</v>
      </c>
      <c r="J2511" s="215">
        <v>20.6</v>
      </c>
      <c r="K2511" s="216" t="s">
        <v>88</v>
      </c>
    </row>
    <row r="2512" spans="1:11" x14ac:dyDescent="0.25">
      <c r="A2512" s="103" t="s">
        <v>828</v>
      </c>
      <c r="B2512" s="103" t="s">
        <v>88</v>
      </c>
      <c r="C2512" s="103" t="s">
        <v>89</v>
      </c>
      <c r="D2512" s="103" t="s">
        <v>91</v>
      </c>
      <c r="E2512" s="103" t="s">
        <v>295</v>
      </c>
      <c r="F2512" s="103" t="s">
        <v>295</v>
      </c>
      <c r="G2512" s="103" t="s">
        <v>197</v>
      </c>
      <c r="H2512" s="103" t="s">
        <v>303</v>
      </c>
      <c r="I2512" s="103" t="s">
        <v>92</v>
      </c>
      <c r="J2512" s="215">
        <v>27.34</v>
      </c>
      <c r="K2512" s="216" t="s">
        <v>88</v>
      </c>
    </row>
    <row r="2513" spans="1:11" x14ac:dyDescent="0.25">
      <c r="A2513" s="103" t="s">
        <v>829</v>
      </c>
      <c r="B2513" s="103" t="s">
        <v>88</v>
      </c>
      <c r="C2513" s="103" t="s">
        <v>89</v>
      </c>
      <c r="D2513" s="103" t="s">
        <v>91</v>
      </c>
      <c r="E2513" s="103" t="s">
        <v>295</v>
      </c>
      <c r="F2513" s="103" t="s">
        <v>295</v>
      </c>
      <c r="G2513" s="103" t="s">
        <v>197</v>
      </c>
      <c r="H2513" s="103" t="s">
        <v>303</v>
      </c>
      <c r="I2513" s="103" t="s">
        <v>92</v>
      </c>
      <c r="J2513" s="215">
        <v>-497.96</v>
      </c>
      <c r="K2513" s="216" t="s">
        <v>88</v>
      </c>
    </row>
    <row r="2514" spans="1:11" x14ac:dyDescent="0.25">
      <c r="A2514" s="103" t="s">
        <v>825</v>
      </c>
      <c r="B2514" s="103" t="s">
        <v>88</v>
      </c>
      <c r="C2514" s="103" t="s">
        <v>89</v>
      </c>
      <c r="D2514" s="103" t="s">
        <v>91</v>
      </c>
      <c r="E2514" s="103" t="s">
        <v>295</v>
      </c>
      <c r="F2514" s="103" t="s">
        <v>295</v>
      </c>
      <c r="G2514" s="103" t="s">
        <v>197</v>
      </c>
      <c r="H2514" s="103" t="s">
        <v>303</v>
      </c>
      <c r="I2514" s="103" t="s">
        <v>92</v>
      </c>
      <c r="J2514" s="215">
        <v>1604.84</v>
      </c>
      <c r="K2514" s="216" t="s">
        <v>88</v>
      </c>
    </row>
    <row r="2515" spans="1:11" x14ac:dyDescent="0.25">
      <c r="A2515" s="103" t="s">
        <v>826</v>
      </c>
      <c r="B2515" s="103" t="s">
        <v>88</v>
      </c>
      <c r="C2515" s="103" t="s">
        <v>89</v>
      </c>
      <c r="D2515" s="103" t="s">
        <v>91</v>
      </c>
      <c r="E2515" s="103" t="s">
        <v>295</v>
      </c>
      <c r="F2515" s="103" t="s">
        <v>295</v>
      </c>
      <c r="G2515" s="103" t="s">
        <v>197</v>
      </c>
      <c r="H2515" s="103" t="s">
        <v>303</v>
      </c>
      <c r="I2515" s="103" t="s">
        <v>92</v>
      </c>
      <c r="J2515" s="215">
        <v>15.85</v>
      </c>
      <c r="K2515" s="216" t="s">
        <v>88</v>
      </c>
    </row>
    <row r="2516" spans="1:11" x14ac:dyDescent="0.25">
      <c r="A2516" s="103" t="s">
        <v>827</v>
      </c>
      <c r="B2516" s="103" t="s">
        <v>88</v>
      </c>
      <c r="C2516" s="103" t="s">
        <v>89</v>
      </c>
      <c r="D2516" s="103" t="s">
        <v>91</v>
      </c>
      <c r="E2516" s="103" t="s">
        <v>295</v>
      </c>
      <c r="F2516" s="103" t="s">
        <v>295</v>
      </c>
      <c r="G2516" s="103" t="s">
        <v>181</v>
      </c>
      <c r="H2516" s="103" t="s">
        <v>304</v>
      </c>
      <c r="I2516" s="103" t="s">
        <v>92</v>
      </c>
      <c r="J2516" s="215">
        <v>43.98</v>
      </c>
      <c r="K2516" s="216" t="s">
        <v>88</v>
      </c>
    </row>
    <row r="2517" spans="1:11" x14ac:dyDescent="0.25">
      <c r="A2517" s="103" t="s">
        <v>830</v>
      </c>
      <c r="B2517" s="103" t="s">
        <v>88</v>
      </c>
      <c r="C2517" s="103" t="s">
        <v>89</v>
      </c>
      <c r="D2517" s="103" t="s">
        <v>91</v>
      </c>
      <c r="E2517" s="103" t="s">
        <v>295</v>
      </c>
      <c r="F2517" s="103" t="s">
        <v>295</v>
      </c>
      <c r="G2517" s="103" t="s">
        <v>181</v>
      </c>
      <c r="H2517" s="103" t="s">
        <v>304</v>
      </c>
      <c r="I2517" s="103" t="s">
        <v>92</v>
      </c>
      <c r="J2517" s="215">
        <v>26.26</v>
      </c>
      <c r="K2517" s="216" t="s">
        <v>88</v>
      </c>
    </row>
    <row r="2518" spans="1:11" x14ac:dyDescent="0.25">
      <c r="A2518" s="103" t="s">
        <v>828</v>
      </c>
      <c r="B2518" s="103" t="s">
        <v>88</v>
      </c>
      <c r="C2518" s="103" t="s">
        <v>89</v>
      </c>
      <c r="D2518" s="103" t="s">
        <v>91</v>
      </c>
      <c r="E2518" s="103" t="s">
        <v>295</v>
      </c>
      <c r="F2518" s="103" t="s">
        <v>295</v>
      </c>
      <c r="G2518" s="103" t="s">
        <v>181</v>
      </c>
      <c r="H2518" s="103" t="s">
        <v>304</v>
      </c>
      <c r="I2518" s="103" t="s">
        <v>92</v>
      </c>
      <c r="J2518" s="215">
        <v>-7.76</v>
      </c>
      <c r="K2518" s="216" t="s">
        <v>88</v>
      </c>
    </row>
    <row r="2519" spans="1:11" x14ac:dyDescent="0.25">
      <c r="A2519" s="103" t="s">
        <v>829</v>
      </c>
      <c r="B2519" s="103" t="s">
        <v>88</v>
      </c>
      <c r="C2519" s="103" t="s">
        <v>89</v>
      </c>
      <c r="D2519" s="103" t="s">
        <v>91</v>
      </c>
      <c r="E2519" s="103" t="s">
        <v>295</v>
      </c>
      <c r="F2519" s="103" t="s">
        <v>295</v>
      </c>
      <c r="G2519" s="103" t="s">
        <v>181</v>
      </c>
      <c r="H2519" s="103" t="s">
        <v>304</v>
      </c>
      <c r="I2519" s="103" t="s">
        <v>92</v>
      </c>
      <c r="J2519" s="215">
        <v>-2013.15</v>
      </c>
      <c r="K2519" s="216" t="s">
        <v>88</v>
      </c>
    </row>
    <row r="2520" spans="1:11" x14ac:dyDescent="0.25">
      <c r="A2520" s="103" t="s">
        <v>825</v>
      </c>
      <c r="B2520" s="103" t="s">
        <v>88</v>
      </c>
      <c r="C2520" s="103" t="s">
        <v>89</v>
      </c>
      <c r="D2520" s="103" t="s">
        <v>91</v>
      </c>
      <c r="E2520" s="103" t="s">
        <v>295</v>
      </c>
      <c r="F2520" s="103" t="s">
        <v>295</v>
      </c>
      <c r="G2520" s="103" t="s">
        <v>181</v>
      </c>
      <c r="H2520" s="103" t="s">
        <v>304</v>
      </c>
      <c r="I2520" s="103" t="s">
        <v>92</v>
      </c>
      <c r="J2520" s="215">
        <v>6596.68</v>
      </c>
      <c r="K2520" s="216" t="s">
        <v>88</v>
      </c>
    </row>
    <row r="2521" spans="1:11" x14ac:dyDescent="0.25">
      <c r="A2521" s="103" t="s">
        <v>830</v>
      </c>
      <c r="B2521" s="103" t="s">
        <v>88</v>
      </c>
      <c r="C2521" s="103" t="s">
        <v>89</v>
      </c>
      <c r="D2521" s="103" t="s">
        <v>91</v>
      </c>
      <c r="E2521" s="103" t="s">
        <v>295</v>
      </c>
      <c r="F2521" s="103" t="s">
        <v>295</v>
      </c>
      <c r="G2521" s="103" t="s">
        <v>458</v>
      </c>
      <c r="H2521" s="103" t="s">
        <v>459</v>
      </c>
      <c r="I2521" s="103" t="s">
        <v>92</v>
      </c>
      <c r="J2521" s="215">
        <v>-18.38</v>
      </c>
      <c r="K2521" s="216" t="s">
        <v>88</v>
      </c>
    </row>
    <row r="2522" spans="1:11" x14ac:dyDescent="0.25">
      <c r="A2522" s="103" t="s">
        <v>829</v>
      </c>
      <c r="B2522" s="103" t="s">
        <v>88</v>
      </c>
      <c r="C2522" s="103" t="s">
        <v>89</v>
      </c>
      <c r="D2522" s="103" t="s">
        <v>91</v>
      </c>
      <c r="E2522" s="103" t="s">
        <v>295</v>
      </c>
      <c r="F2522" s="103" t="s">
        <v>295</v>
      </c>
      <c r="G2522" s="103" t="s">
        <v>458</v>
      </c>
      <c r="H2522" s="103" t="s">
        <v>459</v>
      </c>
      <c r="I2522" s="103" t="s">
        <v>92</v>
      </c>
      <c r="J2522" s="215">
        <v>-35.97</v>
      </c>
      <c r="K2522" s="216" t="s">
        <v>88</v>
      </c>
    </row>
    <row r="2523" spans="1:11" x14ac:dyDescent="0.25">
      <c r="A2523" s="103" t="s">
        <v>825</v>
      </c>
      <c r="B2523" s="103" t="s">
        <v>88</v>
      </c>
      <c r="C2523" s="103" t="s">
        <v>89</v>
      </c>
      <c r="D2523" s="103" t="s">
        <v>91</v>
      </c>
      <c r="E2523" s="103" t="s">
        <v>295</v>
      </c>
      <c r="F2523" s="103" t="s">
        <v>295</v>
      </c>
      <c r="G2523" s="103" t="s">
        <v>458</v>
      </c>
      <c r="H2523" s="103" t="s">
        <v>459</v>
      </c>
      <c r="I2523" s="103" t="s">
        <v>92</v>
      </c>
      <c r="J2523" s="215">
        <v>334.6</v>
      </c>
      <c r="K2523" s="216" t="s">
        <v>88</v>
      </c>
    </row>
    <row r="2524" spans="1:11" x14ac:dyDescent="0.25">
      <c r="A2524" s="103" t="s">
        <v>827</v>
      </c>
      <c r="B2524" s="103" t="s">
        <v>88</v>
      </c>
      <c r="C2524" s="103" t="s">
        <v>89</v>
      </c>
      <c r="D2524" s="103" t="s">
        <v>91</v>
      </c>
      <c r="E2524" s="103" t="s">
        <v>295</v>
      </c>
      <c r="F2524" s="103" t="s">
        <v>295</v>
      </c>
      <c r="G2524" s="103" t="s">
        <v>173</v>
      </c>
      <c r="H2524" s="103" t="s">
        <v>305</v>
      </c>
      <c r="I2524" s="103" t="s">
        <v>92</v>
      </c>
      <c r="J2524" s="215">
        <v>44.74</v>
      </c>
      <c r="K2524" s="216" t="s">
        <v>88</v>
      </c>
    </row>
    <row r="2525" spans="1:11" x14ac:dyDescent="0.25">
      <c r="A2525" s="103" t="s">
        <v>830</v>
      </c>
      <c r="B2525" s="103" t="s">
        <v>88</v>
      </c>
      <c r="C2525" s="103" t="s">
        <v>89</v>
      </c>
      <c r="D2525" s="103" t="s">
        <v>91</v>
      </c>
      <c r="E2525" s="103" t="s">
        <v>295</v>
      </c>
      <c r="F2525" s="103" t="s">
        <v>295</v>
      </c>
      <c r="G2525" s="103" t="s">
        <v>173</v>
      </c>
      <c r="H2525" s="103" t="s">
        <v>305</v>
      </c>
      <c r="I2525" s="103" t="s">
        <v>92</v>
      </c>
      <c r="J2525" s="215">
        <v>-80.2</v>
      </c>
      <c r="K2525" s="216" t="s">
        <v>88</v>
      </c>
    </row>
    <row r="2526" spans="1:11" x14ac:dyDescent="0.25">
      <c r="A2526" s="103" t="s">
        <v>828</v>
      </c>
      <c r="B2526" s="103" t="s">
        <v>88</v>
      </c>
      <c r="C2526" s="103" t="s">
        <v>89</v>
      </c>
      <c r="D2526" s="103" t="s">
        <v>91</v>
      </c>
      <c r="E2526" s="103" t="s">
        <v>295</v>
      </c>
      <c r="F2526" s="103" t="s">
        <v>295</v>
      </c>
      <c r="G2526" s="103" t="s">
        <v>173</v>
      </c>
      <c r="H2526" s="103" t="s">
        <v>305</v>
      </c>
      <c r="I2526" s="103" t="s">
        <v>92</v>
      </c>
      <c r="J2526" s="215">
        <v>18.7</v>
      </c>
      <c r="K2526" s="216" t="s">
        <v>88</v>
      </c>
    </row>
    <row r="2527" spans="1:11" x14ac:dyDescent="0.25">
      <c r="A2527" s="103" t="s">
        <v>829</v>
      </c>
      <c r="B2527" s="103" t="s">
        <v>88</v>
      </c>
      <c r="C2527" s="103" t="s">
        <v>89</v>
      </c>
      <c r="D2527" s="103" t="s">
        <v>91</v>
      </c>
      <c r="E2527" s="103" t="s">
        <v>295</v>
      </c>
      <c r="F2527" s="103" t="s">
        <v>295</v>
      </c>
      <c r="G2527" s="103" t="s">
        <v>173</v>
      </c>
      <c r="H2527" s="103" t="s">
        <v>305</v>
      </c>
      <c r="I2527" s="103" t="s">
        <v>92</v>
      </c>
      <c r="J2527" s="215">
        <v>186.78</v>
      </c>
      <c r="K2527" s="216" t="s">
        <v>88</v>
      </c>
    </row>
    <row r="2528" spans="1:11" x14ac:dyDescent="0.25">
      <c r="A2528" s="103" t="s">
        <v>825</v>
      </c>
      <c r="B2528" s="103" t="s">
        <v>88</v>
      </c>
      <c r="C2528" s="103" t="s">
        <v>89</v>
      </c>
      <c r="D2528" s="103" t="s">
        <v>91</v>
      </c>
      <c r="E2528" s="103" t="s">
        <v>295</v>
      </c>
      <c r="F2528" s="103" t="s">
        <v>295</v>
      </c>
      <c r="G2528" s="103" t="s">
        <v>173</v>
      </c>
      <c r="H2528" s="103" t="s">
        <v>305</v>
      </c>
      <c r="I2528" s="103" t="s">
        <v>92</v>
      </c>
      <c r="J2528" s="215">
        <v>347.89</v>
      </c>
      <c r="K2528" s="216" t="s">
        <v>88</v>
      </c>
    </row>
    <row r="2529" spans="1:11" x14ac:dyDescent="0.25">
      <c r="A2529" s="103" t="s">
        <v>826</v>
      </c>
      <c r="B2529" s="103" t="s">
        <v>88</v>
      </c>
      <c r="C2529" s="103" t="s">
        <v>89</v>
      </c>
      <c r="D2529" s="103" t="s">
        <v>91</v>
      </c>
      <c r="E2529" s="103" t="s">
        <v>295</v>
      </c>
      <c r="F2529" s="103" t="s">
        <v>295</v>
      </c>
      <c r="G2529" s="103" t="s">
        <v>173</v>
      </c>
      <c r="H2529" s="103" t="s">
        <v>305</v>
      </c>
      <c r="I2529" s="103" t="s">
        <v>92</v>
      </c>
      <c r="J2529" s="215">
        <v>-2.79</v>
      </c>
      <c r="K2529" s="216" t="s">
        <v>88</v>
      </c>
    </row>
    <row r="2530" spans="1:11" x14ac:dyDescent="0.25">
      <c r="A2530" s="103" t="s">
        <v>827</v>
      </c>
      <c r="B2530" s="103" t="s">
        <v>88</v>
      </c>
      <c r="C2530" s="103" t="s">
        <v>89</v>
      </c>
      <c r="D2530" s="103" t="s">
        <v>91</v>
      </c>
      <c r="E2530" s="103" t="s">
        <v>295</v>
      </c>
      <c r="F2530" s="103" t="s">
        <v>295</v>
      </c>
      <c r="G2530" s="103" t="s">
        <v>137</v>
      </c>
      <c r="H2530" s="103" t="s">
        <v>306</v>
      </c>
      <c r="I2530" s="103" t="s">
        <v>92</v>
      </c>
      <c r="J2530" s="215">
        <v>5142.5600000000004</v>
      </c>
      <c r="K2530" s="216" t="s">
        <v>88</v>
      </c>
    </row>
    <row r="2531" spans="1:11" x14ac:dyDescent="0.25">
      <c r="A2531" s="103" t="s">
        <v>827</v>
      </c>
      <c r="B2531" s="103" t="s">
        <v>88</v>
      </c>
      <c r="C2531" s="103" t="s">
        <v>89</v>
      </c>
      <c r="D2531" s="103" t="s">
        <v>91</v>
      </c>
      <c r="E2531" s="111"/>
      <c r="F2531" s="103" t="s">
        <v>295</v>
      </c>
      <c r="G2531" s="103" t="s">
        <v>137</v>
      </c>
      <c r="H2531" s="103" t="s">
        <v>306</v>
      </c>
      <c r="I2531" s="103" t="s">
        <v>92</v>
      </c>
      <c r="J2531" s="215">
        <v>-680.23</v>
      </c>
      <c r="K2531" s="216" t="s">
        <v>88</v>
      </c>
    </row>
    <row r="2532" spans="1:11" x14ac:dyDescent="0.25">
      <c r="A2532" s="103" t="s">
        <v>830</v>
      </c>
      <c r="B2532" s="103" t="s">
        <v>88</v>
      </c>
      <c r="C2532" s="103" t="s">
        <v>89</v>
      </c>
      <c r="D2532" s="103" t="s">
        <v>91</v>
      </c>
      <c r="E2532" s="103" t="s">
        <v>295</v>
      </c>
      <c r="F2532" s="103" t="s">
        <v>295</v>
      </c>
      <c r="G2532" s="103" t="s">
        <v>137</v>
      </c>
      <c r="H2532" s="103" t="s">
        <v>306</v>
      </c>
      <c r="I2532" s="103" t="s">
        <v>92</v>
      </c>
      <c r="J2532" s="215">
        <v>3700.37</v>
      </c>
      <c r="K2532" s="216" t="s">
        <v>88</v>
      </c>
    </row>
    <row r="2533" spans="1:11" x14ac:dyDescent="0.25">
      <c r="A2533" s="103" t="s">
        <v>830</v>
      </c>
      <c r="B2533" s="103" t="s">
        <v>88</v>
      </c>
      <c r="C2533" s="103" t="s">
        <v>89</v>
      </c>
      <c r="D2533" s="103" t="s">
        <v>91</v>
      </c>
      <c r="E2533" s="111"/>
      <c r="F2533" s="103" t="s">
        <v>295</v>
      </c>
      <c r="G2533" s="103" t="s">
        <v>137</v>
      </c>
      <c r="H2533" s="103" t="s">
        <v>306</v>
      </c>
      <c r="I2533" s="103" t="s">
        <v>92</v>
      </c>
      <c r="J2533" s="215">
        <v>-481.06</v>
      </c>
      <c r="K2533" s="216" t="s">
        <v>88</v>
      </c>
    </row>
    <row r="2534" spans="1:11" x14ac:dyDescent="0.25">
      <c r="A2534" s="103" t="s">
        <v>828</v>
      </c>
      <c r="B2534" s="103" t="s">
        <v>88</v>
      </c>
      <c r="C2534" s="103" t="s">
        <v>89</v>
      </c>
      <c r="D2534" s="103" t="s">
        <v>91</v>
      </c>
      <c r="E2534" s="103" t="s">
        <v>295</v>
      </c>
      <c r="F2534" s="103" t="s">
        <v>295</v>
      </c>
      <c r="G2534" s="103" t="s">
        <v>137</v>
      </c>
      <c r="H2534" s="103" t="s">
        <v>306</v>
      </c>
      <c r="I2534" s="103" t="s">
        <v>92</v>
      </c>
      <c r="J2534" s="215">
        <v>5242.2700000000004</v>
      </c>
      <c r="K2534" s="216" t="s">
        <v>88</v>
      </c>
    </row>
    <row r="2535" spans="1:11" x14ac:dyDescent="0.25">
      <c r="A2535" s="103" t="s">
        <v>828</v>
      </c>
      <c r="B2535" s="103" t="s">
        <v>88</v>
      </c>
      <c r="C2535" s="103" t="s">
        <v>89</v>
      </c>
      <c r="D2535" s="103" t="s">
        <v>91</v>
      </c>
      <c r="E2535" s="111"/>
      <c r="F2535" s="103" t="s">
        <v>295</v>
      </c>
      <c r="G2535" s="103" t="s">
        <v>137</v>
      </c>
      <c r="H2535" s="103" t="s">
        <v>306</v>
      </c>
      <c r="I2535" s="103" t="s">
        <v>92</v>
      </c>
      <c r="J2535" s="215">
        <v>-865.71</v>
      </c>
      <c r="K2535" s="216" t="s">
        <v>88</v>
      </c>
    </row>
    <row r="2536" spans="1:11" x14ac:dyDescent="0.25">
      <c r="A2536" s="103" t="s">
        <v>829</v>
      </c>
      <c r="B2536" s="103" t="s">
        <v>88</v>
      </c>
      <c r="C2536" s="103" t="s">
        <v>89</v>
      </c>
      <c r="D2536" s="103" t="s">
        <v>91</v>
      </c>
      <c r="E2536" s="103" t="s">
        <v>295</v>
      </c>
      <c r="F2536" s="103" t="s">
        <v>295</v>
      </c>
      <c r="G2536" s="103" t="s">
        <v>137</v>
      </c>
      <c r="H2536" s="103" t="s">
        <v>306</v>
      </c>
      <c r="I2536" s="103" t="s">
        <v>92</v>
      </c>
      <c r="J2536" s="215">
        <v>4557.2299999999996</v>
      </c>
      <c r="K2536" s="216" t="s">
        <v>88</v>
      </c>
    </row>
    <row r="2537" spans="1:11" x14ac:dyDescent="0.25">
      <c r="A2537" s="103" t="s">
        <v>829</v>
      </c>
      <c r="B2537" s="103" t="s">
        <v>88</v>
      </c>
      <c r="C2537" s="103" t="s">
        <v>89</v>
      </c>
      <c r="D2537" s="103" t="s">
        <v>91</v>
      </c>
      <c r="E2537" s="111"/>
      <c r="F2537" s="103" t="s">
        <v>295</v>
      </c>
      <c r="G2537" s="103" t="s">
        <v>137</v>
      </c>
      <c r="H2537" s="103" t="s">
        <v>306</v>
      </c>
      <c r="I2537" s="103" t="s">
        <v>92</v>
      </c>
      <c r="J2537" s="215">
        <v>-854.08</v>
      </c>
      <c r="K2537" s="216" t="s">
        <v>88</v>
      </c>
    </row>
    <row r="2538" spans="1:11" x14ac:dyDescent="0.25">
      <c r="A2538" s="103" t="s">
        <v>825</v>
      </c>
      <c r="B2538" s="103" t="s">
        <v>88</v>
      </c>
      <c r="C2538" s="103" t="s">
        <v>89</v>
      </c>
      <c r="D2538" s="103" t="s">
        <v>91</v>
      </c>
      <c r="E2538" s="103" t="s">
        <v>295</v>
      </c>
      <c r="F2538" s="103" t="s">
        <v>295</v>
      </c>
      <c r="G2538" s="103" t="s">
        <v>137</v>
      </c>
      <c r="H2538" s="103" t="s">
        <v>306</v>
      </c>
      <c r="I2538" s="103" t="s">
        <v>92</v>
      </c>
      <c r="J2538" s="215">
        <v>3756.56</v>
      </c>
      <c r="K2538" s="216" t="s">
        <v>88</v>
      </c>
    </row>
    <row r="2539" spans="1:11" x14ac:dyDescent="0.25">
      <c r="A2539" s="103" t="s">
        <v>825</v>
      </c>
      <c r="B2539" s="103" t="s">
        <v>88</v>
      </c>
      <c r="C2539" s="103" t="s">
        <v>89</v>
      </c>
      <c r="D2539" s="103" t="s">
        <v>91</v>
      </c>
      <c r="E2539" s="111"/>
      <c r="F2539" s="103" t="s">
        <v>295</v>
      </c>
      <c r="G2539" s="103" t="s">
        <v>137</v>
      </c>
      <c r="H2539" s="103" t="s">
        <v>306</v>
      </c>
      <c r="I2539" s="103" t="s">
        <v>92</v>
      </c>
      <c r="J2539" s="215">
        <v>-704.51</v>
      </c>
      <c r="K2539" s="216" t="s">
        <v>88</v>
      </c>
    </row>
    <row r="2540" spans="1:11" x14ac:dyDescent="0.25">
      <c r="A2540" s="103" t="s">
        <v>826</v>
      </c>
      <c r="B2540" s="103" t="s">
        <v>88</v>
      </c>
      <c r="C2540" s="103" t="s">
        <v>89</v>
      </c>
      <c r="D2540" s="103" t="s">
        <v>91</v>
      </c>
      <c r="E2540" s="103" t="s">
        <v>295</v>
      </c>
      <c r="F2540" s="103" t="s">
        <v>295</v>
      </c>
      <c r="G2540" s="103" t="s">
        <v>137</v>
      </c>
      <c r="H2540" s="103" t="s">
        <v>306</v>
      </c>
      <c r="I2540" s="103" t="s">
        <v>92</v>
      </c>
      <c r="J2540" s="215">
        <v>4987.4799999999996</v>
      </c>
      <c r="K2540" s="216" t="s">
        <v>88</v>
      </c>
    </row>
    <row r="2541" spans="1:11" x14ac:dyDescent="0.25">
      <c r="A2541" s="103" t="s">
        <v>826</v>
      </c>
      <c r="B2541" s="103" t="s">
        <v>88</v>
      </c>
      <c r="C2541" s="103" t="s">
        <v>89</v>
      </c>
      <c r="D2541" s="103" t="s">
        <v>91</v>
      </c>
      <c r="E2541" s="111"/>
      <c r="F2541" s="103" t="s">
        <v>295</v>
      </c>
      <c r="G2541" s="103" t="s">
        <v>137</v>
      </c>
      <c r="H2541" s="103" t="s">
        <v>306</v>
      </c>
      <c r="I2541" s="103" t="s">
        <v>92</v>
      </c>
      <c r="J2541" s="215">
        <v>-457.03</v>
      </c>
      <c r="K2541" s="216" t="s">
        <v>88</v>
      </c>
    </row>
    <row r="2542" spans="1:11" x14ac:dyDescent="0.25">
      <c r="A2542" s="103" t="s">
        <v>829</v>
      </c>
      <c r="B2542" s="103" t="s">
        <v>88</v>
      </c>
      <c r="C2542" s="103" t="s">
        <v>89</v>
      </c>
      <c r="D2542" s="103" t="s">
        <v>91</v>
      </c>
      <c r="E2542" s="103" t="s">
        <v>295</v>
      </c>
      <c r="F2542" s="103" t="s">
        <v>295</v>
      </c>
      <c r="G2542" s="103" t="s">
        <v>831</v>
      </c>
      <c r="H2542" s="103" t="s">
        <v>832</v>
      </c>
      <c r="I2542" s="103" t="s">
        <v>92</v>
      </c>
      <c r="J2542" s="215">
        <v>-13.17</v>
      </c>
      <c r="K2542" s="216" t="s">
        <v>88</v>
      </c>
    </row>
    <row r="2543" spans="1:11" x14ac:dyDescent="0.25">
      <c r="A2543" s="103" t="s">
        <v>825</v>
      </c>
      <c r="B2543" s="103" t="s">
        <v>88</v>
      </c>
      <c r="C2543" s="103" t="s">
        <v>89</v>
      </c>
      <c r="D2543" s="103" t="s">
        <v>91</v>
      </c>
      <c r="E2543" s="103" t="s">
        <v>295</v>
      </c>
      <c r="F2543" s="103" t="s">
        <v>295</v>
      </c>
      <c r="G2543" s="103" t="s">
        <v>831</v>
      </c>
      <c r="H2543" s="103" t="s">
        <v>832</v>
      </c>
      <c r="I2543" s="103" t="s">
        <v>92</v>
      </c>
      <c r="J2543" s="215">
        <v>39.51</v>
      </c>
      <c r="K2543" s="216" t="s">
        <v>88</v>
      </c>
    </row>
    <row r="2544" spans="1:11" x14ac:dyDescent="0.25">
      <c r="A2544" s="103" t="s">
        <v>827</v>
      </c>
      <c r="B2544" s="103" t="s">
        <v>88</v>
      </c>
      <c r="C2544" s="103" t="s">
        <v>89</v>
      </c>
      <c r="D2544" s="103" t="s">
        <v>91</v>
      </c>
      <c r="E2544" s="103" t="s">
        <v>295</v>
      </c>
      <c r="F2544" s="103" t="s">
        <v>295</v>
      </c>
      <c r="G2544" s="103" t="s">
        <v>176</v>
      </c>
      <c r="H2544" s="103" t="s">
        <v>307</v>
      </c>
      <c r="I2544" s="103" t="s">
        <v>92</v>
      </c>
      <c r="J2544" s="215">
        <v>392.28</v>
      </c>
      <c r="K2544" s="216" t="s">
        <v>88</v>
      </c>
    </row>
    <row r="2545" spans="1:11" x14ac:dyDescent="0.25">
      <c r="A2545" s="103" t="s">
        <v>830</v>
      </c>
      <c r="B2545" s="103" t="s">
        <v>88</v>
      </c>
      <c r="C2545" s="103" t="s">
        <v>89</v>
      </c>
      <c r="D2545" s="103" t="s">
        <v>91</v>
      </c>
      <c r="E2545" s="103" t="s">
        <v>295</v>
      </c>
      <c r="F2545" s="103" t="s">
        <v>295</v>
      </c>
      <c r="G2545" s="103" t="s">
        <v>176</v>
      </c>
      <c r="H2545" s="103" t="s">
        <v>307</v>
      </c>
      <c r="I2545" s="103" t="s">
        <v>92</v>
      </c>
      <c r="J2545" s="215">
        <v>310.5</v>
      </c>
      <c r="K2545" s="216" t="s">
        <v>88</v>
      </c>
    </row>
    <row r="2546" spans="1:11" x14ac:dyDescent="0.25">
      <c r="A2546" s="103" t="s">
        <v>828</v>
      </c>
      <c r="B2546" s="103" t="s">
        <v>88</v>
      </c>
      <c r="C2546" s="103" t="s">
        <v>89</v>
      </c>
      <c r="D2546" s="103" t="s">
        <v>91</v>
      </c>
      <c r="E2546" s="103" t="s">
        <v>295</v>
      </c>
      <c r="F2546" s="103" t="s">
        <v>295</v>
      </c>
      <c r="G2546" s="103" t="s">
        <v>176</v>
      </c>
      <c r="H2546" s="103" t="s">
        <v>307</v>
      </c>
      <c r="I2546" s="103" t="s">
        <v>92</v>
      </c>
      <c r="J2546" s="215">
        <v>423.94</v>
      </c>
      <c r="K2546" s="216" t="s">
        <v>88</v>
      </c>
    </row>
    <row r="2547" spans="1:11" x14ac:dyDescent="0.25">
      <c r="A2547" s="103" t="s">
        <v>829</v>
      </c>
      <c r="B2547" s="103" t="s">
        <v>88</v>
      </c>
      <c r="C2547" s="103" t="s">
        <v>89</v>
      </c>
      <c r="D2547" s="103" t="s">
        <v>91</v>
      </c>
      <c r="E2547" s="103" t="s">
        <v>295</v>
      </c>
      <c r="F2547" s="103" t="s">
        <v>295</v>
      </c>
      <c r="G2547" s="103" t="s">
        <v>176</v>
      </c>
      <c r="H2547" s="103" t="s">
        <v>307</v>
      </c>
      <c r="I2547" s="103" t="s">
        <v>92</v>
      </c>
      <c r="J2547" s="215">
        <v>58.05</v>
      </c>
      <c r="K2547" s="216" t="s">
        <v>88</v>
      </c>
    </row>
    <row r="2548" spans="1:11" x14ac:dyDescent="0.25">
      <c r="A2548" s="103" t="s">
        <v>825</v>
      </c>
      <c r="B2548" s="103" t="s">
        <v>88</v>
      </c>
      <c r="C2548" s="103" t="s">
        <v>89</v>
      </c>
      <c r="D2548" s="103" t="s">
        <v>91</v>
      </c>
      <c r="E2548" s="103" t="s">
        <v>295</v>
      </c>
      <c r="F2548" s="103" t="s">
        <v>295</v>
      </c>
      <c r="G2548" s="103" t="s">
        <v>176</v>
      </c>
      <c r="H2548" s="103" t="s">
        <v>307</v>
      </c>
      <c r="I2548" s="103" t="s">
        <v>92</v>
      </c>
      <c r="J2548" s="215">
        <v>227.19</v>
      </c>
      <c r="K2548" s="216" t="s">
        <v>88</v>
      </c>
    </row>
    <row r="2549" spans="1:11" x14ac:dyDescent="0.25">
      <c r="A2549" s="103" t="s">
        <v>826</v>
      </c>
      <c r="B2549" s="103" t="s">
        <v>88</v>
      </c>
      <c r="C2549" s="103" t="s">
        <v>89</v>
      </c>
      <c r="D2549" s="103" t="s">
        <v>91</v>
      </c>
      <c r="E2549" s="103" t="s">
        <v>295</v>
      </c>
      <c r="F2549" s="103" t="s">
        <v>295</v>
      </c>
      <c r="G2549" s="103" t="s">
        <v>176</v>
      </c>
      <c r="H2549" s="103" t="s">
        <v>307</v>
      </c>
      <c r="I2549" s="103" t="s">
        <v>92</v>
      </c>
      <c r="J2549" s="215">
        <v>537.54</v>
      </c>
      <c r="K2549" s="216" t="s">
        <v>88</v>
      </c>
    </row>
    <row r="2550" spans="1:11" x14ac:dyDescent="0.25">
      <c r="A2550" s="103" t="s">
        <v>827</v>
      </c>
      <c r="B2550" s="103" t="s">
        <v>88</v>
      </c>
      <c r="C2550" s="103" t="s">
        <v>89</v>
      </c>
      <c r="D2550" s="103" t="s">
        <v>91</v>
      </c>
      <c r="E2550" s="103" t="s">
        <v>295</v>
      </c>
      <c r="F2550" s="103" t="s">
        <v>295</v>
      </c>
      <c r="G2550" s="103" t="s">
        <v>497</v>
      </c>
      <c r="H2550" s="103" t="s">
        <v>498</v>
      </c>
      <c r="I2550" s="103" t="s">
        <v>92</v>
      </c>
      <c r="J2550" s="215">
        <v>448.94</v>
      </c>
      <c r="K2550" s="216" t="s">
        <v>88</v>
      </c>
    </row>
    <row r="2551" spans="1:11" x14ac:dyDescent="0.25">
      <c r="A2551" s="103" t="s">
        <v>830</v>
      </c>
      <c r="B2551" s="103" t="s">
        <v>88</v>
      </c>
      <c r="C2551" s="103" t="s">
        <v>89</v>
      </c>
      <c r="D2551" s="103" t="s">
        <v>91</v>
      </c>
      <c r="E2551" s="103" t="s">
        <v>295</v>
      </c>
      <c r="F2551" s="103" t="s">
        <v>295</v>
      </c>
      <c r="G2551" s="103" t="s">
        <v>497</v>
      </c>
      <c r="H2551" s="103" t="s">
        <v>498</v>
      </c>
      <c r="I2551" s="103" t="s">
        <v>92</v>
      </c>
      <c r="J2551" s="215">
        <v>117.74</v>
      </c>
      <c r="K2551" s="216" t="s">
        <v>88</v>
      </c>
    </row>
    <row r="2552" spans="1:11" x14ac:dyDescent="0.25">
      <c r="A2552" s="103" t="s">
        <v>828</v>
      </c>
      <c r="B2552" s="103" t="s">
        <v>88</v>
      </c>
      <c r="C2552" s="103" t="s">
        <v>89</v>
      </c>
      <c r="D2552" s="103" t="s">
        <v>91</v>
      </c>
      <c r="E2552" s="103" t="s">
        <v>295</v>
      </c>
      <c r="F2552" s="103" t="s">
        <v>295</v>
      </c>
      <c r="G2552" s="103" t="s">
        <v>497</v>
      </c>
      <c r="H2552" s="103" t="s">
        <v>498</v>
      </c>
      <c r="I2552" s="103" t="s">
        <v>92</v>
      </c>
      <c r="J2552" s="215">
        <v>255.85</v>
      </c>
      <c r="K2552" s="216" t="s">
        <v>88</v>
      </c>
    </row>
    <row r="2553" spans="1:11" x14ac:dyDescent="0.25">
      <c r="A2553" s="103" t="s">
        <v>829</v>
      </c>
      <c r="B2553" s="103" t="s">
        <v>88</v>
      </c>
      <c r="C2553" s="103" t="s">
        <v>89</v>
      </c>
      <c r="D2553" s="103" t="s">
        <v>91</v>
      </c>
      <c r="E2553" s="103" t="s">
        <v>295</v>
      </c>
      <c r="F2553" s="103" t="s">
        <v>295</v>
      </c>
      <c r="G2553" s="103" t="s">
        <v>497</v>
      </c>
      <c r="H2553" s="103" t="s">
        <v>498</v>
      </c>
      <c r="I2553" s="103" t="s">
        <v>92</v>
      </c>
      <c r="J2553" s="215">
        <v>-143.63</v>
      </c>
      <c r="K2553" s="216" t="s">
        <v>88</v>
      </c>
    </row>
    <row r="2554" spans="1:11" x14ac:dyDescent="0.25">
      <c r="A2554" s="103" t="s">
        <v>825</v>
      </c>
      <c r="B2554" s="103" t="s">
        <v>88</v>
      </c>
      <c r="C2554" s="103" t="s">
        <v>89</v>
      </c>
      <c r="D2554" s="103" t="s">
        <v>91</v>
      </c>
      <c r="E2554" s="103" t="s">
        <v>295</v>
      </c>
      <c r="F2554" s="103" t="s">
        <v>295</v>
      </c>
      <c r="G2554" s="103" t="s">
        <v>497</v>
      </c>
      <c r="H2554" s="103" t="s">
        <v>498</v>
      </c>
      <c r="I2554" s="103" t="s">
        <v>92</v>
      </c>
      <c r="J2554" s="215">
        <v>956.78</v>
      </c>
      <c r="K2554" s="216" t="s">
        <v>88</v>
      </c>
    </row>
    <row r="2555" spans="1:11" x14ac:dyDescent="0.25">
      <c r="A2555" s="103" t="s">
        <v>826</v>
      </c>
      <c r="B2555" s="103" t="s">
        <v>88</v>
      </c>
      <c r="C2555" s="103" t="s">
        <v>89</v>
      </c>
      <c r="D2555" s="103" t="s">
        <v>91</v>
      </c>
      <c r="E2555" s="103" t="s">
        <v>295</v>
      </c>
      <c r="F2555" s="103" t="s">
        <v>295</v>
      </c>
      <c r="G2555" s="103" t="s">
        <v>497</v>
      </c>
      <c r="H2555" s="103" t="s">
        <v>498</v>
      </c>
      <c r="I2555" s="103" t="s">
        <v>92</v>
      </c>
      <c r="J2555" s="215">
        <v>1271.21</v>
      </c>
      <c r="K2555" s="216" t="s">
        <v>88</v>
      </c>
    </row>
    <row r="2556" spans="1:11" x14ac:dyDescent="0.25">
      <c r="A2556" s="103" t="s">
        <v>827</v>
      </c>
      <c r="B2556" s="103" t="s">
        <v>88</v>
      </c>
      <c r="C2556" s="103" t="s">
        <v>89</v>
      </c>
      <c r="D2556" s="103" t="s">
        <v>91</v>
      </c>
      <c r="E2556" s="103" t="s">
        <v>295</v>
      </c>
      <c r="F2556" s="103" t="s">
        <v>295</v>
      </c>
      <c r="G2556" s="103" t="s">
        <v>119</v>
      </c>
      <c r="H2556" s="103" t="s">
        <v>308</v>
      </c>
      <c r="I2556" s="103" t="s">
        <v>92</v>
      </c>
      <c r="J2556" s="215">
        <v>11843.86</v>
      </c>
      <c r="K2556" s="216" t="s">
        <v>88</v>
      </c>
    </row>
    <row r="2557" spans="1:11" x14ac:dyDescent="0.25">
      <c r="A2557" s="103" t="s">
        <v>830</v>
      </c>
      <c r="B2557" s="103" t="s">
        <v>88</v>
      </c>
      <c r="C2557" s="103" t="s">
        <v>89</v>
      </c>
      <c r="D2557" s="103" t="s">
        <v>91</v>
      </c>
      <c r="E2557" s="103" t="s">
        <v>295</v>
      </c>
      <c r="F2557" s="103" t="s">
        <v>295</v>
      </c>
      <c r="G2557" s="103" t="s">
        <v>119</v>
      </c>
      <c r="H2557" s="103" t="s">
        <v>811</v>
      </c>
      <c r="I2557" s="103" t="s">
        <v>92</v>
      </c>
      <c r="J2557" s="215">
        <v>69.67</v>
      </c>
      <c r="K2557" s="216" t="s">
        <v>88</v>
      </c>
    </row>
    <row r="2558" spans="1:11" x14ac:dyDescent="0.25">
      <c r="A2558" s="103" t="s">
        <v>830</v>
      </c>
      <c r="B2558" s="103" t="s">
        <v>88</v>
      </c>
      <c r="C2558" s="103" t="s">
        <v>89</v>
      </c>
      <c r="D2558" s="103" t="s">
        <v>91</v>
      </c>
      <c r="E2558" s="103" t="s">
        <v>295</v>
      </c>
      <c r="F2558" s="103" t="s">
        <v>295</v>
      </c>
      <c r="G2558" s="103" t="s">
        <v>119</v>
      </c>
      <c r="H2558" s="103" t="s">
        <v>308</v>
      </c>
      <c r="I2558" s="103" t="s">
        <v>92</v>
      </c>
      <c r="J2558" s="215">
        <v>15171.64</v>
      </c>
      <c r="K2558" s="216" t="s">
        <v>88</v>
      </c>
    </row>
    <row r="2559" spans="1:11" x14ac:dyDescent="0.25">
      <c r="A2559" s="103" t="s">
        <v>828</v>
      </c>
      <c r="B2559" s="103" t="s">
        <v>88</v>
      </c>
      <c r="C2559" s="103" t="s">
        <v>89</v>
      </c>
      <c r="D2559" s="103" t="s">
        <v>91</v>
      </c>
      <c r="E2559" s="103" t="s">
        <v>295</v>
      </c>
      <c r="F2559" s="103" t="s">
        <v>295</v>
      </c>
      <c r="G2559" s="103" t="s">
        <v>119</v>
      </c>
      <c r="H2559" s="103" t="s">
        <v>308</v>
      </c>
      <c r="I2559" s="103" t="s">
        <v>92</v>
      </c>
      <c r="J2559" s="215">
        <v>10414.629999999999</v>
      </c>
      <c r="K2559" s="216" t="s">
        <v>88</v>
      </c>
    </row>
    <row r="2560" spans="1:11" x14ac:dyDescent="0.25">
      <c r="A2560" s="103" t="s">
        <v>829</v>
      </c>
      <c r="B2560" s="103" t="s">
        <v>88</v>
      </c>
      <c r="C2560" s="103" t="s">
        <v>89</v>
      </c>
      <c r="D2560" s="103" t="s">
        <v>91</v>
      </c>
      <c r="E2560" s="103" t="s">
        <v>295</v>
      </c>
      <c r="F2560" s="103" t="s">
        <v>295</v>
      </c>
      <c r="G2560" s="103" t="s">
        <v>119</v>
      </c>
      <c r="H2560" s="103" t="s">
        <v>811</v>
      </c>
      <c r="I2560" s="103" t="s">
        <v>92</v>
      </c>
      <c r="J2560" s="215">
        <v>52.69</v>
      </c>
      <c r="K2560" s="216" t="s">
        <v>88</v>
      </c>
    </row>
    <row r="2561" spans="1:11" x14ac:dyDescent="0.25">
      <c r="A2561" s="103" t="s">
        <v>829</v>
      </c>
      <c r="B2561" s="103" t="s">
        <v>88</v>
      </c>
      <c r="C2561" s="103" t="s">
        <v>89</v>
      </c>
      <c r="D2561" s="103" t="s">
        <v>91</v>
      </c>
      <c r="E2561" s="103" t="s">
        <v>295</v>
      </c>
      <c r="F2561" s="103" t="s">
        <v>295</v>
      </c>
      <c r="G2561" s="103" t="s">
        <v>119</v>
      </c>
      <c r="H2561" s="103" t="s">
        <v>308</v>
      </c>
      <c r="I2561" s="103" t="s">
        <v>92</v>
      </c>
      <c r="J2561" s="215">
        <v>12780.72</v>
      </c>
      <c r="K2561" s="216" t="s">
        <v>88</v>
      </c>
    </row>
    <row r="2562" spans="1:11" x14ac:dyDescent="0.25">
      <c r="A2562" s="103" t="s">
        <v>825</v>
      </c>
      <c r="B2562" s="103" t="s">
        <v>88</v>
      </c>
      <c r="C2562" s="103" t="s">
        <v>89</v>
      </c>
      <c r="D2562" s="103" t="s">
        <v>91</v>
      </c>
      <c r="E2562" s="103" t="s">
        <v>295</v>
      </c>
      <c r="F2562" s="103" t="s">
        <v>295</v>
      </c>
      <c r="G2562" s="103" t="s">
        <v>119</v>
      </c>
      <c r="H2562" s="103" t="s">
        <v>811</v>
      </c>
      <c r="I2562" s="103" t="s">
        <v>92</v>
      </c>
      <c r="J2562" s="215">
        <v>237.47</v>
      </c>
      <c r="K2562" s="216" t="s">
        <v>88</v>
      </c>
    </row>
    <row r="2563" spans="1:11" x14ac:dyDescent="0.25">
      <c r="A2563" s="103" t="s">
        <v>825</v>
      </c>
      <c r="B2563" s="103" t="s">
        <v>88</v>
      </c>
      <c r="C2563" s="103" t="s">
        <v>89</v>
      </c>
      <c r="D2563" s="103" t="s">
        <v>91</v>
      </c>
      <c r="E2563" s="103" t="s">
        <v>295</v>
      </c>
      <c r="F2563" s="103" t="s">
        <v>295</v>
      </c>
      <c r="G2563" s="103" t="s">
        <v>119</v>
      </c>
      <c r="H2563" s="103" t="s">
        <v>308</v>
      </c>
      <c r="I2563" s="103" t="s">
        <v>92</v>
      </c>
      <c r="J2563" s="215">
        <v>12150.55</v>
      </c>
      <c r="K2563" s="216" t="s">
        <v>88</v>
      </c>
    </row>
    <row r="2564" spans="1:11" x14ac:dyDescent="0.25">
      <c r="A2564" s="103" t="s">
        <v>826</v>
      </c>
      <c r="B2564" s="103" t="s">
        <v>88</v>
      </c>
      <c r="C2564" s="103" t="s">
        <v>89</v>
      </c>
      <c r="D2564" s="103" t="s">
        <v>91</v>
      </c>
      <c r="E2564" s="103" t="s">
        <v>295</v>
      </c>
      <c r="F2564" s="103" t="s">
        <v>295</v>
      </c>
      <c r="G2564" s="103" t="s">
        <v>119</v>
      </c>
      <c r="H2564" s="103" t="s">
        <v>811</v>
      </c>
      <c r="I2564" s="103" t="s">
        <v>92</v>
      </c>
      <c r="J2564" s="215">
        <v>106.98</v>
      </c>
      <c r="K2564" s="216" t="s">
        <v>88</v>
      </c>
    </row>
    <row r="2565" spans="1:11" x14ac:dyDescent="0.25">
      <c r="A2565" s="103" t="s">
        <v>826</v>
      </c>
      <c r="B2565" s="103" t="s">
        <v>88</v>
      </c>
      <c r="C2565" s="103" t="s">
        <v>89</v>
      </c>
      <c r="D2565" s="103" t="s">
        <v>91</v>
      </c>
      <c r="E2565" s="103" t="s">
        <v>295</v>
      </c>
      <c r="F2565" s="103" t="s">
        <v>295</v>
      </c>
      <c r="G2565" s="103" t="s">
        <v>119</v>
      </c>
      <c r="H2565" s="103" t="s">
        <v>308</v>
      </c>
      <c r="I2565" s="103" t="s">
        <v>92</v>
      </c>
      <c r="J2565" s="215">
        <v>11007.35</v>
      </c>
      <c r="K2565" s="216" t="s">
        <v>88</v>
      </c>
    </row>
    <row r="2566" spans="1:11" x14ac:dyDescent="0.25">
      <c r="A2566" s="103" t="s">
        <v>828</v>
      </c>
      <c r="B2566" s="103" t="s">
        <v>88</v>
      </c>
      <c r="C2566" s="103" t="s">
        <v>89</v>
      </c>
      <c r="D2566" s="103" t="s">
        <v>91</v>
      </c>
      <c r="E2566" s="103" t="s">
        <v>295</v>
      </c>
      <c r="F2566" s="103" t="s">
        <v>295</v>
      </c>
      <c r="G2566" s="103" t="s">
        <v>643</v>
      </c>
      <c r="H2566" s="103" t="s">
        <v>644</v>
      </c>
      <c r="I2566" s="103" t="s">
        <v>92</v>
      </c>
      <c r="J2566" s="215">
        <v>74.62</v>
      </c>
      <c r="K2566" s="216" t="s">
        <v>88</v>
      </c>
    </row>
    <row r="2567" spans="1:11" x14ac:dyDescent="0.25">
      <c r="A2567" s="103" t="s">
        <v>828</v>
      </c>
      <c r="B2567" s="103" t="s">
        <v>88</v>
      </c>
      <c r="C2567" s="103" t="s">
        <v>89</v>
      </c>
      <c r="D2567" s="103" t="s">
        <v>91</v>
      </c>
      <c r="E2567" s="111"/>
      <c r="F2567" s="103" t="s">
        <v>295</v>
      </c>
      <c r="G2567" s="103" t="s">
        <v>643</v>
      </c>
      <c r="H2567" s="103" t="s">
        <v>644</v>
      </c>
      <c r="I2567" s="103" t="s">
        <v>92</v>
      </c>
      <c r="J2567" s="215">
        <v>-20.36</v>
      </c>
      <c r="K2567" s="216" t="s">
        <v>88</v>
      </c>
    </row>
    <row r="2568" spans="1:11" x14ac:dyDescent="0.25">
      <c r="A2568" s="103" t="s">
        <v>829</v>
      </c>
      <c r="B2568" s="103" t="s">
        <v>88</v>
      </c>
      <c r="C2568" s="103" t="s">
        <v>89</v>
      </c>
      <c r="D2568" s="103" t="s">
        <v>91</v>
      </c>
      <c r="E2568" s="103" t="s">
        <v>295</v>
      </c>
      <c r="F2568" s="103" t="s">
        <v>295</v>
      </c>
      <c r="G2568" s="103" t="s">
        <v>643</v>
      </c>
      <c r="H2568" s="103" t="s">
        <v>644</v>
      </c>
      <c r="I2568" s="103" t="s">
        <v>92</v>
      </c>
      <c r="J2568" s="215">
        <v>-161.87</v>
      </c>
      <c r="K2568" s="216" t="s">
        <v>88</v>
      </c>
    </row>
    <row r="2569" spans="1:11" x14ac:dyDescent="0.25">
      <c r="A2569" s="103" t="s">
        <v>825</v>
      </c>
      <c r="B2569" s="103" t="s">
        <v>88</v>
      </c>
      <c r="C2569" s="103" t="s">
        <v>89</v>
      </c>
      <c r="D2569" s="103" t="s">
        <v>91</v>
      </c>
      <c r="E2569" s="103" t="s">
        <v>295</v>
      </c>
      <c r="F2569" s="103" t="s">
        <v>295</v>
      </c>
      <c r="G2569" s="103" t="s">
        <v>643</v>
      </c>
      <c r="H2569" s="103" t="s">
        <v>644</v>
      </c>
      <c r="I2569" s="103" t="s">
        <v>92</v>
      </c>
      <c r="J2569" s="215">
        <v>614.77</v>
      </c>
      <c r="K2569" s="216" t="s">
        <v>88</v>
      </c>
    </row>
    <row r="2570" spans="1:11" x14ac:dyDescent="0.25">
      <c r="A2570" s="103" t="s">
        <v>826</v>
      </c>
      <c r="B2570" s="103" t="s">
        <v>88</v>
      </c>
      <c r="C2570" s="103" t="s">
        <v>89</v>
      </c>
      <c r="D2570" s="103" t="s">
        <v>91</v>
      </c>
      <c r="E2570" s="103" t="s">
        <v>295</v>
      </c>
      <c r="F2570" s="103" t="s">
        <v>295</v>
      </c>
      <c r="G2570" s="103" t="s">
        <v>643</v>
      </c>
      <c r="H2570" s="103" t="s">
        <v>644</v>
      </c>
      <c r="I2570" s="103" t="s">
        <v>92</v>
      </c>
      <c r="J2570" s="215">
        <v>165.56</v>
      </c>
      <c r="K2570" s="216" t="s">
        <v>88</v>
      </c>
    </row>
    <row r="2571" spans="1:11" x14ac:dyDescent="0.25">
      <c r="A2571" s="103" t="s">
        <v>827</v>
      </c>
      <c r="B2571" s="103" t="s">
        <v>88</v>
      </c>
      <c r="C2571" s="103" t="s">
        <v>89</v>
      </c>
      <c r="D2571" s="103" t="s">
        <v>91</v>
      </c>
      <c r="E2571" s="103" t="s">
        <v>295</v>
      </c>
      <c r="F2571" s="103" t="s">
        <v>295</v>
      </c>
      <c r="G2571" s="103" t="s">
        <v>196</v>
      </c>
      <c r="H2571" s="103" t="s">
        <v>309</v>
      </c>
      <c r="I2571" s="103" t="s">
        <v>92</v>
      </c>
      <c r="J2571" s="215">
        <v>134.03</v>
      </c>
      <c r="K2571" s="216" t="s">
        <v>88</v>
      </c>
    </row>
    <row r="2572" spans="1:11" x14ac:dyDescent="0.25">
      <c r="A2572" s="103" t="s">
        <v>830</v>
      </c>
      <c r="B2572" s="103" t="s">
        <v>88</v>
      </c>
      <c r="C2572" s="103" t="s">
        <v>89</v>
      </c>
      <c r="D2572" s="103" t="s">
        <v>91</v>
      </c>
      <c r="E2572" s="103" t="s">
        <v>295</v>
      </c>
      <c r="F2572" s="103" t="s">
        <v>295</v>
      </c>
      <c r="G2572" s="103" t="s">
        <v>196</v>
      </c>
      <c r="H2572" s="103" t="s">
        <v>309</v>
      </c>
      <c r="I2572" s="103" t="s">
        <v>92</v>
      </c>
      <c r="J2572" s="215">
        <v>4.1500000000000004</v>
      </c>
      <c r="K2572" s="216" t="s">
        <v>88</v>
      </c>
    </row>
    <row r="2573" spans="1:11" x14ac:dyDescent="0.25">
      <c r="A2573" s="103" t="s">
        <v>828</v>
      </c>
      <c r="B2573" s="103" t="s">
        <v>88</v>
      </c>
      <c r="C2573" s="103" t="s">
        <v>89</v>
      </c>
      <c r="D2573" s="103" t="s">
        <v>91</v>
      </c>
      <c r="E2573" s="103" t="s">
        <v>295</v>
      </c>
      <c r="F2573" s="103" t="s">
        <v>295</v>
      </c>
      <c r="G2573" s="103" t="s">
        <v>196</v>
      </c>
      <c r="H2573" s="103" t="s">
        <v>309</v>
      </c>
      <c r="I2573" s="103" t="s">
        <v>92</v>
      </c>
      <c r="J2573" s="215">
        <v>28.57</v>
      </c>
      <c r="K2573" s="216" t="s">
        <v>88</v>
      </c>
    </row>
    <row r="2574" spans="1:11" x14ac:dyDescent="0.25">
      <c r="A2574" s="103" t="s">
        <v>829</v>
      </c>
      <c r="B2574" s="103" t="s">
        <v>88</v>
      </c>
      <c r="C2574" s="103" t="s">
        <v>89</v>
      </c>
      <c r="D2574" s="103" t="s">
        <v>91</v>
      </c>
      <c r="E2574" s="103" t="s">
        <v>295</v>
      </c>
      <c r="F2574" s="103" t="s">
        <v>295</v>
      </c>
      <c r="G2574" s="103" t="s">
        <v>196</v>
      </c>
      <c r="H2574" s="103" t="s">
        <v>309</v>
      </c>
      <c r="I2574" s="103" t="s">
        <v>92</v>
      </c>
      <c r="J2574" s="215">
        <v>-366.83</v>
      </c>
      <c r="K2574" s="216" t="s">
        <v>88</v>
      </c>
    </row>
    <row r="2575" spans="1:11" x14ac:dyDescent="0.25">
      <c r="A2575" s="103" t="s">
        <v>825</v>
      </c>
      <c r="B2575" s="103" t="s">
        <v>88</v>
      </c>
      <c r="C2575" s="103" t="s">
        <v>89</v>
      </c>
      <c r="D2575" s="103" t="s">
        <v>91</v>
      </c>
      <c r="E2575" s="103" t="s">
        <v>295</v>
      </c>
      <c r="F2575" s="103" t="s">
        <v>295</v>
      </c>
      <c r="G2575" s="103" t="s">
        <v>196</v>
      </c>
      <c r="H2575" s="103" t="s">
        <v>309</v>
      </c>
      <c r="I2575" s="103" t="s">
        <v>92</v>
      </c>
      <c r="J2575" s="215">
        <v>1195.6400000000001</v>
      </c>
      <c r="K2575" s="216" t="s">
        <v>88</v>
      </c>
    </row>
    <row r="2576" spans="1:11" x14ac:dyDescent="0.25">
      <c r="A2576" s="103" t="s">
        <v>826</v>
      </c>
      <c r="B2576" s="103" t="s">
        <v>88</v>
      </c>
      <c r="C2576" s="103" t="s">
        <v>89</v>
      </c>
      <c r="D2576" s="103" t="s">
        <v>91</v>
      </c>
      <c r="E2576" s="103" t="s">
        <v>295</v>
      </c>
      <c r="F2576" s="103" t="s">
        <v>295</v>
      </c>
      <c r="G2576" s="103" t="s">
        <v>196</v>
      </c>
      <c r="H2576" s="103" t="s">
        <v>309</v>
      </c>
      <c r="I2576" s="103" t="s">
        <v>92</v>
      </c>
      <c r="J2576" s="215">
        <v>-20.72</v>
      </c>
      <c r="K2576" s="216" t="s">
        <v>88</v>
      </c>
    </row>
    <row r="2577" spans="1:11" x14ac:dyDescent="0.25">
      <c r="A2577" s="103" t="s">
        <v>829</v>
      </c>
      <c r="B2577" s="103" t="s">
        <v>88</v>
      </c>
      <c r="C2577" s="103" t="s">
        <v>89</v>
      </c>
      <c r="D2577" s="103" t="s">
        <v>91</v>
      </c>
      <c r="E2577" s="103" t="s">
        <v>295</v>
      </c>
      <c r="F2577" s="103" t="s">
        <v>295</v>
      </c>
      <c r="G2577" s="103" t="s">
        <v>590</v>
      </c>
      <c r="H2577" s="103" t="s">
        <v>591</v>
      </c>
      <c r="I2577" s="103" t="s">
        <v>92</v>
      </c>
      <c r="J2577" s="215">
        <v>-27.09</v>
      </c>
      <c r="K2577" s="216" t="s">
        <v>88</v>
      </c>
    </row>
    <row r="2578" spans="1:11" x14ac:dyDescent="0.25">
      <c r="A2578" s="103" t="s">
        <v>825</v>
      </c>
      <c r="B2578" s="103" t="s">
        <v>88</v>
      </c>
      <c r="C2578" s="103" t="s">
        <v>89</v>
      </c>
      <c r="D2578" s="103" t="s">
        <v>91</v>
      </c>
      <c r="E2578" s="103" t="s">
        <v>295</v>
      </c>
      <c r="F2578" s="103" t="s">
        <v>295</v>
      </c>
      <c r="G2578" s="103" t="s">
        <v>590</v>
      </c>
      <c r="H2578" s="103" t="s">
        <v>591</v>
      </c>
      <c r="I2578" s="103" t="s">
        <v>92</v>
      </c>
      <c r="J2578" s="215">
        <v>81.27</v>
      </c>
      <c r="K2578" s="216" t="s">
        <v>88</v>
      </c>
    </row>
    <row r="2579" spans="1:11" x14ac:dyDescent="0.25">
      <c r="A2579" s="103" t="s">
        <v>827</v>
      </c>
      <c r="B2579" s="103" t="s">
        <v>88</v>
      </c>
      <c r="C2579" s="103" t="s">
        <v>89</v>
      </c>
      <c r="D2579" s="103" t="s">
        <v>91</v>
      </c>
      <c r="E2579" s="103" t="s">
        <v>295</v>
      </c>
      <c r="F2579" s="103" t="s">
        <v>295</v>
      </c>
      <c r="G2579" s="103" t="s">
        <v>157</v>
      </c>
      <c r="H2579" s="103" t="s">
        <v>310</v>
      </c>
      <c r="I2579" s="103" t="s">
        <v>92</v>
      </c>
      <c r="J2579" s="215">
        <v>70.34</v>
      </c>
      <c r="K2579" s="216" t="s">
        <v>88</v>
      </c>
    </row>
    <row r="2580" spans="1:11" x14ac:dyDescent="0.25">
      <c r="A2580" s="103" t="s">
        <v>827</v>
      </c>
      <c r="B2580" s="103" t="s">
        <v>88</v>
      </c>
      <c r="C2580" s="103" t="s">
        <v>89</v>
      </c>
      <c r="D2580" s="103" t="s">
        <v>91</v>
      </c>
      <c r="E2580" s="111"/>
      <c r="F2580" s="103" t="s">
        <v>295</v>
      </c>
      <c r="G2580" s="103" t="s">
        <v>157</v>
      </c>
      <c r="H2580" s="103" t="s">
        <v>310</v>
      </c>
      <c r="I2580" s="103" t="s">
        <v>92</v>
      </c>
      <c r="J2580" s="215">
        <v>-70.08</v>
      </c>
      <c r="K2580" s="216" t="s">
        <v>88</v>
      </c>
    </row>
    <row r="2581" spans="1:11" x14ac:dyDescent="0.25">
      <c r="A2581" s="103" t="s">
        <v>830</v>
      </c>
      <c r="B2581" s="103" t="s">
        <v>88</v>
      </c>
      <c r="C2581" s="103" t="s">
        <v>89</v>
      </c>
      <c r="D2581" s="103" t="s">
        <v>91</v>
      </c>
      <c r="E2581" s="103" t="s">
        <v>295</v>
      </c>
      <c r="F2581" s="103" t="s">
        <v>295</v>
      </c>
      <c r="G2581" s="103" t="s">
        <v>157</v>
      </c>
      <c r="H2581" s="103" t="s">
        <v>310</v>
      </c>
      <c r="I2581" s="103" t="s">
        <v>92</v>
      </c>
      <c r="J2581" s="215">
        <v>-10.74</v>
      </c>
      <c r="K2581" s="216" t="s">
        <v>88</v>
      </c>
    </row>
    <row r="2582" spans="1:11" x14ac:dyDescent="0.25">
      <c r="A2582" s="103" t="s">
        <v>830</v>
      </c>
      <c r="B2582" s="103" t="s">
        <v>88</v>
      </c>
      <c r="C2582" s="103" t="s">
        <v>89</v>
      </c>
      <c r="D2582" s="103" t="s">
        <v>91</v>
      </c>
      <c r="E2582" s="111"/>
      <c r="F2582" s="103" t="s">
        <v>295</v>
      </c>
      <c r="G2582" s="103" t="s">
        <v>157</v>
      </c>
      <c r="H2582" s="103" t="s">
        <v>310</v>
      </c>
      <c r="I2582" s="103" t="s">
        <v>92</v>
      </c>
      <c r="J2582" s="215">
        <v>10.69</v>
      </c>
      <c r="K2582" s="216" t="s">
        <v>88</v>
      </c>
    </row>
    <row r="2583" spans="1:11" x14ac:dyDescent="0.25">
      <c r="A2583" s="103" t="s">
        <v>828</v>
      </c>
      <c r="B2583" s="103" t="s">
        <v>88</v>
      </c>
      <c r="C2583" s="103" t="s">
        <v>89</v>
      </c>
      <c r="D2583" s="103" t="s">
        <v>91</v>
      </c>
      <c r="E2583" s="103" t="s">
        <v>295</v>
      </c>
      <c r="F2583" s="103" t="s">
        <v>295</v>
      </c>
      <c r="G2583" s="103" t="s">
        <v>157</v>
      </c>
      <c r="H2583" s="103" t="s">
        <v>310</v>
      </c>
      <c r="I2583" s="103" t="s">
        <v>92</v>
      </c>
      <c r="J2583" s="215">
        <v>32.130000000000003</v>
      </c>
      <c r="K2583" s="216" t="s">
        <v>88</v>
      </c>
    </row>
    <row r="2584" spans="1:11" x14ac:dyDescent="0.25">
      <c r="A2584" s="103" t="s">
        <v>828</v>
      </c>
      <c r="B2584" s="103" t="s">
        <v>88</v>
      </c>
      <c r="C2584" s="103" t="s">
        <v>89</v>
      </c>
      <c r="D2584" s="103" t="s">
        <v>91</v>
      </c>
      <c r="E2584" s="111"/>
      <c r="F2584" s="103" t="s">
        <v>295</v>
      </c>
      <c r="G2584" s="103" t="s">
        <v>157</v>
      </c>
      <c r="H2584" s="103" t="s">
        <v>310</v>
      </c>
      <c r="I2584" s="103" t="s">
        <v>92</v>
      </c>
      <c r="J2584" s="215">
        <v>-32.020000000000003</v>
      </c>
      <c r="K2584" s="216" t="s">
        <v>88</v>
      </c>
    </row>
    <row r="2585" spans="1:11" x14ac:dyDescent="0.25">
      <c r="A2585" s="103" t="s">
        <v>829</v>
      </c>
      <c r="B2585" s="103" t="s">
        <v>88</v>
      </c>
      <c r="C2585" s="103" t="s">
        <v>89</v>
      </c>
      <c r="D2585" s="103" t="s">
        <v>91</v>
      </c>
      <c r="E2585" s="103" t="s">
        <v>295</v>
      </c>
      <c r="F2585" s="103" t="s">
        <v>295</v>
      </c>
      <c r="G2585" s="103" t="s">
        <v>157</v>
      </c>
      <c r="H2585" s="103" t="s">
        <v>310</v>
      </c>
      <c r="I2585" s="103" t="s">
        <v>92</v>
      </c>
      <c r="J2585" s="215">
        <v>-186.48</v>
      </c>
      <c r="K2585" s="216" t="s">
        <v>88</v>
      </c>
    </row>
    <row r="2586" spans="1:11" x14ac:dyDescent="0.25">
      <c r="A2586" s="103" t="s">
        <v>829</v>
      </c>
      <c r="B2586" s="103" t="s">
        <v>88</v>
      </c>
      <c r="C2586" s="103" t="s">
        <v>89</v>
      </c>
      <c r="D2586" s="103" t="s">
        <v>91</v>
      </c>
      <c r="E2586" s="111"/>
      <c r="F2586" s="103" t="s">
        <v>295</v>
      </c>
      <c r="G2586" s="103" t="s">
        <v>157</v>
      </c>
      <c r="H2586" s="103" t="s">
        <v>310</v>
      </c>
      <c r="I2586" s="103" t="s">
        <v>92</v>
      </c>
      <c r="J2586" s="215">
        <v>69.55</v>
      </c>
      <c r="K2586" s="216" t="s">
        <v>88</v>
      </c>
    </row>
    <row r="2587" spans="1:11" x14ac:dyDescent="0.25">
      <c r="A2587" s="103" t="s">
        <v>825</v>
      </c>
      <c r="B2587" s="103" t="s">
        <v>88</v>
      </c>
      <c r="C2587" s="103" t="s">
        <v>89</v>
      </c>
      <c r="D2587" s="103" t="s">
        <v>91</v>
      </c>
      <c r="E2587" s="103" t="s">
        <v>295</v>
      </c>
      <c r="F2587" s="103" t="s">
        <v>295</v>
      </c>
      <c r="G2587" s="103" t="s">
        <v>157</v>
      </c>
      <c r="H2587" s="103" t="s">
        <v>310</v>
      </c>
      <c r="I2587" s="103" t="s">
        <v>92</v>
      </c>
      <c r="J2587" s="215">
        <v>1080.68</v>
      </c>
      <c r="K2587" s="216" t="s">
        <v>88</v>
      </c>
    </row>
    <row r="2588" spans="1:11" x14ac:dyDescent="0.25">
      <c r="A2588" s="103" t="s">
        <v>825</v>
      </c>
      <c r="B2588" s="103" t="s">
        <v>88</v>
      </c>
      <c r="C2588" s="103" t="s">
        <v>89</v>
      </c>
      <c r="D2588" s="103" t="s">
        <v>91</v>
      </c>
      <c r="E2588" s="111"/>
      <c r="F2588" s="103" t="s">
        <v>295</v>
      </c>
      <c r="G2588" s="103" t="s">
        <v>157</v>
      </c>
      <c r="H2588" s="103" t="s">
        <v>310</v>
      </c>
      <c r="I2588" s="103" t="s">
        <v>92</v>
      </c>
      <c r="J2588" s="215">
        <v>-728.05</v>
      </c>
      <c r="K2588" s="216" t="s">
        <v>88</v>
      </c>
    </row>
    <row r="2589" spans="1:11" x14ac:dyDescent="0.25">
      <c r="A2589" s="103" t="s">
        <v>826</v>
      </c>
      <c r="B2589" s="103" t="s">
        <v>88</v>
      </c>
      <c r="C2589" s="103" t="s">
        <v>89</v>
      </c>
      <c r="D2589" s="103" t="s">
        <v>91</v>
      </c>
      <c r="E2589" s="103" t="s">
        <v>295</v>
      </c>
      <c r="F2589" s="103" t="s">
        <v>295</v>
      </c>
      <c r="G2589" s="103" t="s">
        <v>157</v>
      </c>
      <c r="H2589" s="103" t="s">
        <v>310</v>
      </c>
      <c r="I2589" s="103" t="s">
        <v>92</v>
      </c>
      <c r="J2589" s="215">
        <v>1137.45</v>
      </c>
      <c r="K2589" s="216" t="s">
        <v>88</v>
      </c>
    </row>
    <row r="2590" spans="1:11" x14ac:dyDescent="0.25">
      <c r="A2590" s="103" t="s">
        <v>826</v>
      </c>
      <c r="B2590" s="103" t="s">
        <v>88</v>
      </c>
      <c r="C2590" s="103" t="s">
        <v>89</v>
      </c>
      <c r="D2590" s="103" t="s">
        <v>91</v>
      </c>
      <c r="E2590" s="111"/>
      <c r="F2590" s="103" t="s">
        <v>295</v>
      </c>
      <c r="G2590" s="103" t="s">
        <v>157</v>
      </c>
      <c r="H2590" s="103" t="s">
        <v>310</v>
      </c>
      <c r="I2590" s="103" t="s">
        <v>92</v>
      </c>
      <c r="J2590" s="215">
        <v>-1133.19</v>
      </c>
      <c r="K2590" s="216" t="s">
        <v>88</v>
      </c>
    </row>
    <row r="2591" spans="1:11" x14ac:dyDescent="0.25">
      <c r="A2591" s="103" t="s">
        <v>829</v>
      </c>
      <c r="B2591" s="103" t="s">
        <v>88</v>
      </c>
      <c r="C2591" s="103" t="s">
        <v>89</v>
      </c>
      <c r="D2591" s="103" t="s">
        <v>91</v>
      </c>
      <c r="E2591" s="103" t="s">
        <v>295</v>
      </c>
      <c r="F2591" s="103" t="s">
        <v>295</v>
      </c>
      <c r="G2591" s="103" t="s">
        <v>581</v>
      </c>
      <c r="H2591" s="103" t="s">
        <v>582</v>
      </c>
      <c r="I2591" s="103" t="s">
        <v>92</v>
      </c>
      <c r="J2591" s="215">
        <v>-145.97999999999999</v>
      </c>
      <c r="K2591" s="216" t="s">
        <v>88</v>
      </c>
    </row>
    <row r="2592" spans="1:11" x14ac:dyDescent="0.25">
      <c r="A2592" s="103" t="s">
        <v>825</v>
      </c>
      <c r="B2592" s="103" t="s">
        <v>88</v>
      </c>
      <c r="C2592" s="103" t="s">
        <v>89</v>
      </c>
      <c r="D2592" s="103" t="s">
        <v>91</v>
      </c>
      <c r="E2592" s="103" t="s">
        <v>295</v>
      </c>
      <c r="F2592" s="103" t="s">
        <v>295</v>
      </c>
      <c r="G2592" s="103" t="s">
        <v>581</v>
      </c>
      <c r="H2592" s="103" t="s">
        <v>582</v>
      </c>
      <c r="I2592" s="103" t="s">
        <v>92</v>
      </c>
      <c r="J2592" s="215">
        <v>437.94</v>
      </c>
      <c r="K2592" s="216" t="s">
        <v>88</v>
      </c>
    </row>
    <row r="2593" spans="1:11" x14ac:dyDescent="0.25">
      <c r="A2593" s="103" t="s">
        <v>829</v>
      </c>
      <c r="B2593" s="103" t="s">
        <v>88</v>
      </c>
      <c r="C2593" s="103" t="s">
        <v>89</v>
      </c>
      <c r="D2593" s="103" t="s">
        <v>91</v>
      </c>
      <c r="E2593" s="103" t="s">
        <v>295</v>
      </c>
      <c r="F2593" s="103" t="s">
        <v>295</v>
      </c>
      <c r="G2593" s="103" t="s">
        <v>813</v>
      </c>
      <c r="H2593" s="103" t="s">
        <v>814</v>
      </c>
      <c r="I2593" s="103" t="s">
        <v>92</v>
      </c>
      <c r="J2593" s="215">
        <v>-151.80000000000001</v>
      </c>
      <c r="K2593" s="216" t="s">
        <v>88</v>
      </c>
    </row>
    <row r="2594" spans="1:11" x14ac:dyDescent="0.25">
      <c r="A2594" s="103" t="s">
        <v>825</v>
      </c>
      <c r="B2594" s="103" t="s">
        <v>88</v>
      </c>
      <c r="C2594" s="103" t="s">
        <v>89</v>
      </c>
      <c r="D2594" s="103" t="s">
        <v>91</v>
      </c>
      <c r="E2594" s="103" t="s">
        <v>295</v>
      </c>
      <c r="F2594" s="103" t="s">
        <v>295</v>
      </c>
      <c r="G2594" s="103" t="s">
        <v>813</v>
      </c>
      <c r="H2594" s="103" t="s">
        <v>814</v>
      </c>
      <c r="I2594" s="103" t="s">
        <v>92</v>
      </c>
      <c r="J2594" s="215">
        <v>455.37</v>
      </c>
      <c r="K2594" s="216" t="s">
        <v>88</v>
      </c>
    </row>
    <row r="2595" spans="1:11" x14ac:dyDescent="0.25">
      <c r="A2595" s="103" t="s">
        <v>827</v>
      </c>
      <c r="B2595" s="103" t="s">
        <v>88</v>
      </c>
      <c r="C2595" s="103" t="s">
        <v>89</v>
      </c>
      <c r="D2595" s="103" t="s">
        <v>91</v>
      </c>
      <c r="E2595" s="103" t="s">
        <v>295</v>
      </c>
      <c r="F2595" s="103" t="s">
        <v>295</v>
      </c>
      <c r="G2595" s="103" t="s">
        <v>158</v>
      </c>
      <c r="H2595" s="103" t="s">
        <v>311</v>
      </c>
      <c r="I2595" s="103" t="s">
        <v>92</v>
      </c>
      <c r="J2595" s="215">
        <v>35867.75</v>
      </c>
      <c r="K2595" s="216" t="s">
        <v>88</v>
      </c>
    </row>
    <row r="2596" spans="1:11" x14ac:dyDescent="0.25">
      <c r="A2596" s="103" t="s">
        <v>830</v>
      </c>
      <c r="B2596" s="103" t="s">
        <v>88</v>
      </c>
      <c r="C2596" s="103" t="s">
        <v>89</v>
      </c>
      <c r="D2596" s="103" t="s">
        <v>91</v>
      </c>
      <c r="E2596" s="103" t="s">
        <v>295</v>
      </c>
      <c r="F2596" s="103" t="s">
        <v>295</v>
      </c>
      <c r="G2596" s="103" t="s">
        <v>158</v>
      </c>
      <c r="H2596" s="103" t="s">
        <v>311</v>
      </c>
      <c r="I2596" s="103" t="s">
        <v>92</v>
      </c>
      <c r="J2596" s="215">
        <v>34910.080000000002</v>
      </c>
      <c r="K2596" s="216" t="s">
        <v>88</v>
      </c>
    </row>
    <row r="2597" spans="1:11" x14ac:dyDescent="0.25">
      <c r="A2597" s="103" t="s">
        <v>828</v>
      </c>
      <c r="B2597" s="103" t="s">
        <v>88</v>
      </c>
      <c r="C2597" s="103" t="s">
        <v>89</v>
      </c>
      <c r="D2597" s="103" t="s">
        <v>91</v>
      </c>
      <c r="E2597" s="103" t="s">
        <v>295</v>
      </c>
      <c r="F2597" s="103" t="s">
        <v>295</v>
      </c>
      <c r="G2597" s="103" t="s">
        <v>158</v>
      </c>
      <c r="H2597" s="103" t="s">
        <v>311</v>
      </c>
      <c r="I2597" s="103" t="s">
        <v>92</v>
      </c>
      <c r="J2597" s="215">
        <v>32905.26</v>
      </c>
      <c r="K2597" s="216" t="s">
        <v>88</v>
      </c>
    </row>
    <row r="2598" spans="1:11" x14ac:dyDescent="0.25">
      <c r="A2598" s="103" t="s">
        <v>829</v>
      </c>
      <c r="B2598" s="103" t="s">
        <v>88</v>
      </c>
      <c r="C2598" s="103" t="s">
        <v>89</v>
      </c>
      <c r="D2598" s="103" t="s">
        <v>91</v>
      </c>
      <c r="E2598" s="103" t="s">
        <v>295</v>
      </c>
      <c r="F2598" s="103" t="s">
        <v>295</v>
      </c>
      <c r="G2598" s="103" t="s">
        <v>158</v>
      </c>
      <c r="H2598" s="103" t="s">
        <v>311</v>
      </c>
      <c r="I2598" s="103" t="s">
        <v>92</v>
      </c>
      <c r="J2598" s="215">
        <v>32471.43</v>
      </c>
      <c r="K2598" s="216" t="s">
        <v>88</v>
      </c>
    </row>
    <row r="2599" spans="1:11" x14ac:dyDescent="0.25">
      <c r="A2599" s="103" t="s">
        <v>825</v>
      </c>
      <c r="B2599" s="103" t="s">
        <v>88</v>
      </c>
      <c r="C2599" s="103" t="s">
        <v>89</v>
      </c>
      <c r="D2599" s="103" t="s">
        <v>91</v>
      </c>
      <c r="E2599" s="103" t="s">
        <v>295</v>
      </c>
      <c r="F2599" s="103" t="s">
        <v>295</v>
      </c>
      <c r="G2599" s="103" t="s">
        <v>158</v>
      </c>
      <c r="H2599" s="103" t="s">
        <v>311</v>
      </c>
      <c r="I2599" s="103" t="s">
        <v>92</v>
      </c>
      <c r="J2599" s="215">
        <v>40449.24</v>
      </c>
      <c r="K2599" s="216" t="s">
        <v>88</v>
      </c>
    </row>
    <row r="2600" spans="1:11" x14ac:dyDescent="0.25">
      <c r="A2600" s="103" t="s">
        <v>826</v>
      </c>
      <c r="B2600" s="103" t="s">
        <v>88</v>
      </c>
      <c r="C2600" s="103" t="s">
        <v>89</v>
      </c>
      <c r="D2600" s="103" t="s">
        <v>91</v>
      </c>
      <c r="E2600" s="103" t="s">
        <v>295</v>
      </c>
      <c r="F2600" s="103" t="s">
        <v>295</v>
      </c>
      <c r="G2600" s="103" t="s">
        <v>158</v>
      </c>
      <c r="H2600" s="103" t="s">
        <v>311</v>
      </c>
      <c r="I2600" s="103" t="s">
        <v>92</v>
      </c>
      <c r="J2600" s="215">
        <v>29783.27</v>
      </c>
      <c r="K2600" s="216" t="s">
        <v>88</v>
      </c>
    </row>
    <row r="2601" spans="1:11" x14ac:dyDescent="0.25">
      <c r="A2601" s="103" t="s">
        <v>829</v>
      </c>
      <c r="B2601" s="103" t="s">
        <v>88</v>
      </c>
      <c r="C2601" s="103" t="s">
        <v>89</v>
      </c>
      <c r="D2601" s="103" t="s">
        <v>91</v>
      </c>
      <c r="E2601" s="103" t="s">
        <v>295</v>
      </c>
      <c r="F2601" s="103" t="s">
        <v>295</v>
      </c>
      <c r="G2601" s="103" t="s">
        <v>195</v>
      </c>
      <c r="H2601" s="103" t="s">
        <v>312</v>
      </c>
      <c r="I2601" s="103" t="s">
        <v>92</v>
      </c>
      <c r="J2601" s="215">
        <v>-34.08</v>
      </c>
      <c r="K2601" s="216" t="s">
        <v>88</v>
      </c>
    </row>
    <row r="2602" spans="1:11" x14ac:dyDescent="0.25">
      <c r="A2602" s="103" t="s">
        <v>825</v>
      </c>
      <c r="B2602" s="103" t="s">
        <v>88</v>
      </c>
      <c r="C2602" s="103" t="s">
        <v>89</v>
      </c>
      <c r="D2602" s="103" t="s">
        <v>91</v>
      </c>
      <c r="E2602" s="103" t="s">
        <v>295</v>
      </c>
      <c r="F2602" s="103" t="s">
        <v>295</v>
      </c>
      <c r="G2602" s="103" t="s">
        <v>195</v>
      </c>
      <c r="H2602" s="103" t="s">
        <v>312</v>
      </c>
      <c r="I2602" s="103" t="s">
        <v>92</v>
      </c>
      <c r="J2602" s="215">
        <v>102.24</v>
      </c>
      <c r="K2602" s="216" t="s">
        <v>88</v>
      </c>
    </row>
    <row r="2603" spans="1:11" x14ac:dyDescent="0.25">
      <c r="A2603" s="103" t="s">
        <v>829</v>
      </c>
      <c r="B2603" s="103" t="s">
        <v>88</v>
      </c>
      <c r="C2603" s="103" t="s">
        <v>89</v>
      </c>
      <c r="D2603" s="103" t="s">
        <v>91</v>
      </c>
      <c r="E2603" s="103" t="s">
        <v>295</v>
      </c>
      <c r="F2603" s="103" t="s">
        <v>295</v>
      </c>
      <c r="G2603" s="103" t="s">
        <v>610</v>
      </c>
      <c r="H2603" s="103" t="s">
        <v>611</v>
      </c>
      <c r="I2603" s="103" t="s">
        <v>92</v>
      </c>
      <c r="J2603" s="215">
        <v>-65.819999999999993</v>
      </c>
      <c r="K2603" s="216" t="s">
        <v>88</v>
      </c>
    </row>
    <row r="2604" spans="1:11" x14ac:dyDescent="0.25">
      <c r="A2604" s="103" t="s">
        <v>825</v>
      </c>
      <c r="B2604" s="103" t="s">
        <v>88</v>
      </c>
      <c r="C2604" s="103" t="s">
        <v>89</v>
      </c>
      <c r="D2604" s="103" t="s">
        <v>91</v>
      </c>
      <c r="E2604" s="103" t="s">
        <v>295</v>
      </c>
      <c r="F2604" s="103" t="s">
        <v>295</v>
      </c>
      <c r="G2604" s="103" t="s">
        <v>610</v>
      </c>
      <c r="H2604" s="103" t="s">
        <v>611</v>
      </c>
      <c r="I2604" s="103" t="s">
        <v>92</v>
      </c>
      <c r="J2604" s="215">
        <v>224.55</v>
      </c>
      <c r="K2604" s="216" t="s">
        <v>88</v>
      </c>
    </row>
    <row r="2605" spans="1:11" x14ac:dyDescent="0.25">
      <c r="A2605" s="103" t="s">
        <v>827</v>
      </c>
      <c r="B2605" s="103" t="s">
        <v>88</v>
      </c>
      <c r="C2605" s="103" t="s">
        <v>89</v>
      </c>
      <c r="D2605" s="103" t="s">
        <v>91</v>
      </c>
      <c r="E2605" s="103" t="s">
        <v>295</v>
      </c>
      <c r="F2605" s="103" t="s">
        <v>295</v>
      </c>
      <c r="G2605" s="103" t="s">
        <v>154</v>
      </c>
      <c r="H2605" s="103" t="s">
        <v>313</v>
      </c>
      <c r="I2605" s="103" t="s">
        <v>92</v>
      </c>
      <c r="J2605" s="215">
        <v>798.8</v>
      </c>
      <c r="K2605" s="216" t="s">
        <v>88</v>
      </c>
    </row>
    <row r="2606" spans="1:11" x14ac:dyDescent="0.25">
      <c r="A2606" s="103" t="s">
        <v>830</v>
      </c>
      <c r="B2606" s="103" t="s">
        <v>88</v>
      </c>
      <c r="C2606" s="103" t="s">
        <v>89</v>
      </c>
      <c r="D2606" s="103" t="s">
        <v>91</v>
      </c>
      <c r="E2606" s="103" t="s">
        <v>295</v>
      </c>
      <c r="F2606" s="103" t="s">
        <v>295</v>
      </c>
      <c r="G2606" s="103" t="s">
        <v>154</v>
      </c>
      <c r="H2606" s="103" t="s">
        <v>313</v>
      </c>
      <c r="I2606" s="103" t="s">
        <v>92</v>
      </c>
      <c r="J2606" s="215">
        <v>-82.99</v>
      </c>
      <c r="K2606" s="216" t="s">
        <v>88</v>
      </c>
    </row>
    <row r="2607" spans="1:11" x14ac:dyDescent="0.25">
      <c r="A2607" s="103" t="s">
        <v>828</v>
      </c>
      <c r="B2607" s="103" t="s">
        <v>88</v>
      </c>
      <c r="C2607" s="103" t="s">
        <v>89</v>
      </c>
      <c r="D2607" s="103" t="s">
        <v>91</v>
      </c>
      <c r="E2607" s="103" t="s">
        <v>295</v>
      </c>
      <c r="F2607" s="103" t="s">
        <v>295</v>
      </c>
      <c r="G2607" s="103" t="s">
        <v>154</v>
      </c>
      <c r="H2607" s="103" t="s">
        <v>313</v>
      </c>
      <c r="I2607" s="103" t="s">
        <v>92</v>
      </c>
      <c r="J2607" s="215">
        <v>67.510000000000005</v>
      </c>
      <c r="K2607" s="216" t="s">
        <v>88</v>
      </c>
    </row>
    <row r="2608" spans="1:11" x14ac:dyDescent="0.25">
      <c r="A2608" s="103" t="s">
        <v>829</v>
      </c>
      <c r="B2608" s="103" t="s">
        <v>88</v>
      </c>
      <c r="C2608" s="103" t="s">
        <v>89</v>
      </c>
      <c r="D2608" s="103" t="s">
        <v>91</v>
      </c>
      <c r="E2608" s="103" t="s">
        <v>295</v>
      </c>
      <c r="F2608" s="103" t="s">
        <v>295</v>
      </c>
      <c r="G2608" s="103" t="s">
        <v>154</v>
      </c>
      <c r="H2608" s="103" t="s">
        <v>313</v>
      </c>
      <c r="I2608" s="103" t="s">
        <v>92</v>
      </c>
      <c r="J2608" s="215">
        <v>-86.41</v>
      </c>
      <c r="K2608" s="216" t="s">
        <v>88</v>
      </c>
    </row>
    <row r="2609" spans="1:11" x14ac:dyDescent="0.25">
      <c r="A2609" s="103" t="s">
        <v>825</v>
      </c>
      <c r="B2609" s="103" t="s">
        <v>88</v>
      </c>
      <c r="C2609" s="103" t="s">
        <v>89</v>
      </c>
      <c r="D2609" s="103" t="s">
        <v>91</v>
      </c>
      <c r="E2609" s="103" t="s">
        <v>295</v>
      </c>
      <c r="F2609" s="103" t="s">
        <v>295</v>
      </c>
      <c r="G2609" s="103" t="s">
        <v>154</v>
      </c>
      <c r="H2609" s="103" t="s">
        <v>313</v>
      </c>
      <c r="I2609" s="103" t="s">
        <v>92</v>
      </c>
      <c r="J2609" s="215">
        <v>519.41999999999996</v>
      </c>
      <c r="K2609" s="216" t="s">
        <v>88</v>
      </c>
    </row>
    <row r="2610" spans="1:11" x14ac:dyDescent="0.25">
      <c r="A2610" s="103" t="s">
        <v>826</v>
      </c>
      <c r="B2610" s="103" t="s">
        <v>88</v>
      </c>
      <c r="C2610" s="103" t="s">
        <v>89</v>
      </c>
      <c r="D2610" s="103" t="s">
        <v>91</v>
      </c>
      <c r="E2610" s="103" t="s">
        <v>295</v>
      </c>
      <c r="F2610" s="103" t="s">
        <v>295</v>
      </c>
      <c r="G2610" s="103" t="s">
        <v>154</v>
      </c>
      <c r="H2610" s="103" t="s">
        <v>313</v>
      </c>
      <c r="I2610" s="103" t="s">
        <v>92</v>
      </c>
      <c r="J2610" s="215">
        <v>937.11</v>
      </c>
      <c r="K2610" s="216" t="s">
        <v>88</v>
      </c>
    </row>
    <row r="2611" spans="1:11" x14ac:dyDescent="0.25">
      <c r="A2611" s="103" t="s">
        <v>825</v>
      </c>
      <c r="B2611" s="103" t="s">
        <v>88</v>
      </c>
      <c r="C2611" s="103" t="s">
        <v>89</v>
      </c>
      <c r="D2611" s="103" t="s">
        <v>91</v>
      </c>
      <c r="E2611" s="103" t="s">
        <v>295</v>
      </c>
      <c r="F2611" s="103" t="s">
        <v>295</v>
      </c>
      <c r="G2611" s="103" t="s">
        <v>579</v>
      </c>
      <c r="H2611" s="103" t="s">
        <v>580</v>
      </c>
      <c r="I2611" s="103" t="s">
        <v>92</v>
      </c>
      <c r="J2611" s="215">
        <v>31.97</v>
      </c>
      <c r="K2611" s="216" t="s">
        <v>88</v>
      </c>
    </row>
    <row r="2612" spans="1:11" x14ac:dyDescent="0.25">
      <c r="A2612" s="103" t="s">
        <v>825</v>
      </c>
      <c r="B2612" s="103" t="s">
        <v>88</v>
      </c>
      <c r="C2612" s="103" t="s">
        <v>89</v>
      </c>
      <c r="D2612" s="103" t="s">
        <v>91</v>
      </c>
      <c r="E2612" s="111"/>
      <c r="F2612" s="103" t="s">
        <v>295</v>
      </c>
      <c r="G2612" s="103" t="s">
        <v>579</v>
      </c>
      <c r="H2612" s="103" t="s">
        <v>580</v>
      </c>
      <c r="I2612" s="103" t="s">
        <v>92</v>
      </c>
      <c r="J2612" s="215">
        <v>-31.84</v>
      </c>
      <c r="K2612" s="216" t="s">
        <v>88</v>
      </c>
    </row>
    <row r="2613" spans="1:11" x14ac:dyDescent="0.25">
      <c r="A2613" s="103" t="s">
        <v>827</v>
      </c>
      <c r="B2613" s="103" t="s">
        <v>88</v>
      </c>
      <c r="C2613" s="103" t="s">
        <v>89</v>
      </c>
      <c r="D2613" s="103" t="s">
        <v>91</v>
      </c>
      <c r="E2613" s="103" t="s">
        <v>295</v>
      </c>
      <c r="F2613" s="103" t="s">
        <v>295</v>
      </c>
      <c r="G2613" s="103" t="s">
        <v>206</v>
      </c>
      <c r="H2613" s="103" t="s">
        <v>314</v>
      </c>
      <c r="I2613" s="103" t="s">
        <v>92</v>
      </c>
      <c r="J2613" s="215">
        <v>6900.25</v>
      </c>
      <c r="K2613" s="216" t="s">
        <v>88</v>
      </c>
    </row>
    <row r="2614" spans="1:11" x14ac:dyDescent="0.25">
      <c r="A2614" s="103" t="s">
        <v>827</v>
      </c>
      <c r="B2614" s="103" t="s">
        <v>88</v>
      </c>
      <c r="C2614" s="103" t="s">
        <v>89</v>
      </c>
      <c r="D2614" s="103" t="s">
        <v>91</v>
      </c>
      <c r="E2614" s="111"/>
      <c r="F2614" s="103" t="s">
        <v>295</v>
      </c>
      <c r="G2614" s="103" t="s">
        <v>206</v>
      </c>
      <c r="H2614" s="103" t="s">
        <v>314</v>
      </c>
      <c r="I2614" s="103" t="s">
        <v>92</v>
      </c>
      <c r="J2614" s="215">
        <v>-158.4</v>
      </c>
      <c r="K2614" s="216" t="s">
        <v>88</v>
      </c>
    </row>
    <row r="2615" spans="1:11" x14ac:dyDescent="0.25">
      <c r="A2615" s="103" t="s">
        <v>830</v>
      </c>
      <c r="B2615" s="103" t="s">
        <v>88</v>
      </c>
      <c r="C2615" s="103" t="s">
        <v>89</v>
      </c>
      <c r="D2615" s="103" t="s">
        <v>91</v>
      </c>
      <c r="E2615" s="103" t="s">
        <v>295</v>
      </c>
      <c r="F2615" s="103" t="s">
        <v>295</v>
      </c>
      <c r="G2615" s="103" t="s">
        <v>206</v>
      </c>
      <c r="H2615" s="103" t="s">
        <v>314</v>
      </c>
      <c r="I2615" s="103" t="s">
        <v>92</v>
      </c>
      <c r="J2615" s="215">
        <v>6707.51</v>
      </c>
      <c r="K2615" s="216" t="s">
        <v>88</v>
      </c>
    </row>
    <row r="2616" spans="1:11" x14ac:dyDescent="0.25">
      <c r="A2616" s="103" t="s">
        <v>828</v>
      </c>
      <c r="B2616" s="103" t="s">
        <v>88</v>
      </c>
      <c r="C2616" s="103" t="s">
        <v>89</v>
      </c>
      <c r="D2616" s="103" t="s">
        <v>91</v>
      </c>
      <c r="E2616" s="103" t="s">
        <v>295</v>
      </c>
      <c r="F2616" s="103" t="s">
        <v>295</v>
      </c>
      <c r="G2616" s="103" t="s">
        <v>206</v>
      </c>
      <c r="H2616" s="103" t="s">
        <v>314</v>
      </c>
      <c r="I2616" s="103" t="s">
        <v>92</v>
      </c>
      <c r="J2616" s="215">
        <v>5489.69</v>
      </c>
      <c r="K2616" s="216" t="s">
        <v>88</v>
      </c>
    </row>
    <row r="2617" spans="1:11" x14ac:dyDescent="0.25">
      <c r="A2617" s="103" t="s">
        <v>828</v>
      </c>
      <c r="B2617" s="103" t="s">
        <v>88</v>
      </c>
      <c r="C2617" s="103" t="s">
        <v>89</v>
      </c>
      <c r="D2617" s="103" t="s">
        <v>91</v>
      </c>
      <c r="E2617" s="111"/>
      <c r="F2617" s="103" t="s">
        <v>295</v>
      </c>
      <c r="G2617" s="103" t="s">
        <v>206</v>
      </c>
      <c r="H2617" s="103" t="s">
        <v>314</v>
      </c>
      <c r="I2617" s="103" t="s">
        <v>92</v>
      </c>
      <c r="J2617" s="215">
        <v>-58.4</v>
      </c>
      <c r="K2617" s="216" t="s">
        <v>88</v>
      </c>
    </row>
    <row r="2618" spans="1:11" x14ac:dyDescent="0.25">
      <c r="A2618" s="103" t="s">
        <v>829</v>
      </c>
      <c r="B2618" s="103" t="s">
        <v>88</v>
      </c>
      <c r="C2618" s="103" t="s">
        <v>89</v>
      </c>
      <c r="D2618" s="103" t="s">
        <v>91</v>
      </c>
      <c r="E2618" s="103" t="s">
        <v>295</v>
      </c>
      <c r="F2618" s="103" t="s">
        <v>295</v>
      </c>
      <c r="G2618" s="103" t="s">
        <v>206</v>
      </c>
      <c r="H2618" s="103" t="s">
        <v>314</v>
      </c>
      <c r="I2618" s="103" t="s">
        <v>92</v>
      </c>
      <c r="J2618" s="215">
        <v>4700.93</v>
      </c>
      <c r="K2618" s="216" t="s">
        <v>88</v>
      </c>
    </row>
    <row r="2619" spans="1:11" x14ac:dyDescent="0.25">
      <c r="A2619" s="103" t="s">
        <v>829</v>
      </c>
      <c r="B2619" s="103" t="s">
        <v>88</v>
      </c>
      <c r="C2619" s="103" t="s">
        <v>89</v>
      </c>
      <c r="D2619" s="103" t="s">
        <v>91</v>
      </c>
      <c r="E2619" s="111"/>
      <c r="F2619" s="103" t="s">
        <v>295</v>
      </c>
      <c r="G2619" s="103" t="s">
        <v>206</v>
      </c>
      <c r="H2619" s="103" t="s">
        <v>314</v>
      </c>
      <c r="I2619" s="103" t="s">
        <v>92</v>
      </c>
      <c r="J2619" s="215">
        <v>-28.17</v>
      </c>
      <c r="K2619" s="216" t="s">
        <v>88</v>
      </c>
    </row>
    <row r="2620" spans="1:11" x14ac:dyDescent="0.25">
      <c r="A2620" s="103" t="s">
        <v>825</v>
      </c>
      <c r="B2620" s="103" t="s">
        <v>88</v>
      </c>
      <c r="C2620" s="103" t="s">
        <v>89</v>
      </c>
      <c r="D2620" s="103" t="s">
        <v>91</v>
      </c>
      <c r="E2620" s="103" t="s">
        <v>295</v>
      </c>
      <c r="F2620" s="103" t="s">
        <v>295</v>
      </c>
      <c r="G2620" s="103" t="s">
        <v>206</v>
      </c>
      <c r="H2620" s="103" t="s">
        <v>314</v>
      </c>
      <c r="I2620" s="103" t="s">
        <v>92</v>
      </c>
      <c r="J2620" s="215">
        <v>6679.85</v>
      </c>
      <c r="K2620" s="216" t="s">
        <v>88</v>
      </c>
    </row>
    <row r="2621" spans="1:11" x14ac:dyDescent="0.25">
      <c r="A2621" s="103" t="s">
        <v>825</v>
      </c>
      <c r="B2621" s="103" t="s">
        <v>88</v>
      </c>
      <c r="C2621" s="103" t="s">
        <v>89</v>
      </c>
      <c r="D2621" s="103" t="s">
        <v>91</v>
      </c>
      <c r="E2621" s="111"/>
      <c r="F2621" s="103" t="s">
        <v>295</v>
      </c>
      <c r="G2621" s="103" t="s">
        <v>206</v>
      </c>
      <c r="H2621" s="103" t="s">
        <v>314</v>
      </c>
      <c r="I2621" s="103" t="s">
        <v>92</v>
      </c>
      <c r="J2621" s="215">
        <v>-442.07</v>
      </c>
      <c r="K2621" s="216" t="s">
        <v>88</v>
      </c>
    </row>
    <row r="2622" spans="1:11" x14ac:dyDescent="0.25">
      <c r="A2622" s="103" t="s">
        <v>826</v>
      </c>
      <c r="B2622" s="103" t="s">
        <v>88</v>
      </c>
      <c r="C2622" s="103" t="s">
        <v>89</v>
      </c>
      <c r="D2622" s="103" t="s">
        <v>91</v>
      </c>
      <c r="E2622" s="103" t="s">
        <v>295</v>
      </c>
      <c r="F2622" s="103" t="s">
        <v>295</v>
      </c>
      <c r="G2622" s="103" t="s">
        <v>206</v>
      </c>
      <c r="H2622" s="103" t="s">
        <v>314</v>
      </c>
      <c r="I2622" s="103" t="s">
        <v>92</v>
      </c>
      <c r="J2622" s="215">
        <v>3827.6</v>
      </c>
      <c r="K2622" s="216" t="s">
        <v>88</v>
      </c>
    </row>
    <row r="2623" spans="1:11" x14ac:dyDescent="0.25">
      <c r="A2623" s="103" t="s">
        <v>826</v>
      </c>
      <c r="B2623" s="103" t="s">
        <v>88</v>
      </c>
      <c r="C2623" s="103" t="s">
        <v>89</v>
      </c>
      <c r="D2623" s="103" t="s">
        <v>91</v>
      </c>
      <c r="E2623" s="111"/>
      <c r="F2623" s="103" t="s">
        <v>295</v>
      </c>
      <c r="G2623" s="103" t="s">
        <v>206</v>
      </c>
      <c r="H2623" s="103" t="s">
        <v>314</v>
      </c>
      <c r="I2623" s="103" t="s">
        <v>92</v>
      </c>
      <c r="J2623" s="215">
        <v>-91.79</v>
      </c>
      <c r="K2623" s="216" t="s">
        <v>88</v>
      </c>
    </row>
    <row r="2624" spans="1:11" x14ac:dyDescent="0.25">
      <c r="A2624" s="103" t="s">
        <v>827</v>
      </c>
      <c r="B2624" s="103" t="s">
        <v>88</v>
      </c>
      <c r="C2624" s="103" t="s">
        <v>89</v>
      </c>
      <c r="D2624" s="103" t="s">
        <v>91</v>
      </c>
      <c r="E2624" s="103" t="s">
        <v>295</v>
      </c>
      <c r="F2624" s="103" t="s">
        <v>295</v>
      </c>
      <c r="G2624" s="103" t="s">
        <v>194</v>
      </c>
      <c r="H2624" s="103" t="s">
        <v>731</v>
      </c>
      <c r="I2624" s="103" t="s">
        <v>92</v>
      </c>
      <c r="J2624" s="215">
        <v>6903.04</v>
      </c>
      <c r="K2624" s="216" t="s">
        <v>88</v>
      </c>
    </row>
    <row r="2625" spans="1:11" x14ac:dyDescent="0.25">
      <c r="A2625" s="103" t="s">
        <v>830</v>
      </c>
      <c r="B2625" s="103" t="s">
        <v>88</v>
      </c>
      <c r="C2625" s="103" t="s">
        <v>89</v>
      </c>
      <c r="D2625" s="103" t="s">
        <v>91</v>
      </c>
      <c r="E2625" s="103" t="s">
        <v>295</v>
      </c>
      <c r="F2625" s="103" t="s">
        <v>295</v>
      </c>
      <c r="G2625" s="103" t="s">
        <v>194</v>
      </c>
      <c r="H2625" s="103" t="s">
        <v>731</v>
      </c>
      <c r="I2625" s="103" t="s">
        <v>92</v>
      </c>
      <c r="J2625" s="215">
        <v>5896.79</v>
      </c>
      <c r="K2625" s="216" t="s">
        <v>88</v>
      </c>
    </row>
    <row r="2626" spans="1:11" x14ac:dyDescent="0.25">
      <c r="A2626" s="103" t="s">
        <v>828</v>
      </c>
      <c r="B2626" s="103" t="s">
        <v>88</v>
      </c>
      <c r="C2626" s="103" t="s">
        <v>89</v>
      </c>
      <c r="D2626" s="103" t="s">
        <v>91</v>
      </c>
      <c r="E2626" s="103" t="s">
        <v>295</v>
      </c>
      <c r="F2626" s="103" t="s">
        <v>295</v>
      </c>
      <c r="G2626" s="103" t="s">
        <v>194</v>
      </c>
      <c r="H2626" s="103" t="s">
        <v>731</v>
      </c>
      <c r="I2626" s="103" t="s">
        <v>92</v>
      </c>
      <c r="J2626" s="215">
        <v>6139.6</v>
      </c>
      <c r="K2626" s="216" t="s">
        <v>88</v>
      </c>
    </row>
    <row r="2627" spans="1:11" x14ac:dyDescent="0.25">
      <c r="A2627" s="103" t="s">
        <v>829</v>
      </c>
      <c r="B2627" s="103" t="s">
        <v>88</v>
      </c>
      <c r="C2627" s="103" t="s">
        <v>89</v>
      </c>
      <c r="D2627" s="103" t="s">
        <v>91</v>
      </c>
      <c r="E2627" s="103" t="s">
        <v>295</v>
      </c>
      <c r="F2627" s="103" t="s">
        <v>295</v>
      </c>
      <c r="G2627" s="103" t="s">
        <v>194</v>
      </c>
      <c r="H2627" s="103" t="s">
        <v>731</v>
      </c>
      <c r="I2627" s="103" t="s">
        <v>92</v>
      </c>
      <c r="J2627" s="215">
        <v>6640.43</v>
      </c>
      <c r="K2627" s="216" t="s">
        <v>88</v>
      </c>
    </row>
    <row r="2628" spans="1:11" x14ac:dyDescent="0.25">
      <c r="A2628" s="103" t="s">
        <v>825</v>
      </c>
      <c r="B2628" s="103" t="s">
        <v>88</v>
      </c>
      <c r="C2628" s="103" t="s">
        <v>89</v>
      </c>
      <c r="D2628" s="103" t="s">
        <v>91</v>
      </c>
      <c r="E2628" s="103" t="s">
        <v>295</v>
      </c>
      <c r="F2628" s="103" t="s">
        <v>295</v>
      </c>
      <c r="G2628" s="103" t="s">
        <v>194</v>
      </c>
      <c r="H2628" s="103" t="s">
        <v>731</v>
      </c>
      <c r="I2628" s="103" t="s">
        <v>92</v>
      </c>
      <c r="J2628" s="215">
        <v>8326.1200000000008</v>
      </c>
      <c r="K2628" s="216" t="s">
        <v>88</v>
      </c>
    </row>
    <row r="2629" spans="1:11" x14ac:dyDescent="0.25">
      <c r="A2629" s="103" t="s">
        <v>826</v>
      </c>
      <c r="B2629" s="103" t="s">
        <v>88</v>
      </c>
      <c r="C2629" s="103" t="s">
        <v>89</v>
      </c>
      <c r="D2629" s="103" t="s">
        <v>91</v>
      </c>
      <c r="E2629" s="103" t="s">
        <v>295</v>
      </c>
      <c r="F2629" s="103" t="s">
        <v>295</v>
      </c>
      <c r="G2629" s="103" t="s">
        <v>194</v>
      </c>
      <c r="H2629" s="103" t="s">
        <v>731</v>
      </c>
      <c r="I2629" s="103" t="s">
        <v>92</v>
      </c>
      <c r="J2629" s="215">
        <v>4932.75</v>
      </c>
      <c r="K2629" s="216" t="s">
        <v>88</v>
      </c>
    </row>
    <row r="2630" spans="1:11" x14ac:dyDescent="0.25">
      <c r="A2630" s="103" t="s">
        <v>829</v>
      </c>
      <c r="B2630" s="103" t="s">
        <v>88</v>
      </c>
      <c r="C2630" s="103" t="s">
        <v>89</v>
      </c>
      <c r="D2630" s="103" t="s">
        <v>91</v>
      </c>
      <c r="E2630" s="103" t="s">
        <v>295</v>
      </c>
      <c r="F2630" s="103" t="s">
        <v>295</v>
      </c>
      <c r="G2630" s="103" t="s">
        <v>460</v>
      </c>
      <c r="H2630" s="103" t="s">
        <v>461</v>
      </c>
      <c r="I2630" s="103" t="s">
        <v>92</v>
      </c>
      <c r="J2630" s="215">
        <v>-96</v>
      </c>
      <c r="K2630" s="216" t="s">
        <v>88</v>
      </c>
    </row>
    <row r="2631" spans="1:11" x14ac:dyDescent="0.25">
      <c r="A2631" s="103" t="s">
        <v>825</v>
      </c>
      <c r="B2631" s="103" t="s">
        <v>88</v>
      </c>
      <c r="C2631" s="103" t="s">
        <v>89</v>
      </c>
      <c r="D2631" s="103" t="s">
        <v>91</v>
      </c>
      <c r="E2631" s="103" t="s">
        <v>295</v>
      </c>
      <c r="F2631" s="103" t="s">
        <v>295</v>
      </c>
      <c r="G2631" s="103" t="s">
        <v>460</v>
      </c>
      <c r="H2631" s="103" t="s">
        <v>461</v>
      </c>
      <c r="I2631" s="103" t="s">
        <v>92</v>
      </c>
      <c r="J2631" s="215">
        <v>287.98</v>
      </c>
      <c r="K2631" s="216" t="s">
        <v>88</v>
      </c>
    </row>
    <row r="2632" spans="1:11" x14ac:dyDescent="0.25">
      <c r="A2632" s="103" t="s">
        <v>829</v>
      </c>
      <c r="B2632" s="103" t="s">
        <v>88</v>
      </c>
      <c r="C2632" s="103" t="s">
        <v>89</v>
      </c>
      <c r="D2632" s="103" t="s">
        <v>91</v>
      </c>
      <c r="E2632" s="103" t="s">
        <v>295</v>
      </c>
      <c r="F2632" s="103" t="s">
        <v>295</v>
      </c>
      <c r="G2632" s="103" t="s">
        <v>193</v>
      </c>
      <c r="H2632" s="103" t="s">
        <v>612</v>
      </c>
      <c r="I2632" s="103" t="s">
        <v>92</v>
      </c>
      <c r="J2632" s="215">
        <v>-52.69</v>
      </c>
      <c r="K2632" s="216" t="s">
        <v>88</v>
      </c>
    </row>
    <row r="2633" spans="1:11" x14ac:dyDescent="0.25">
      <c r="A2633" s="103" t="s">
        <v>825</v>
      </c>
      <c r="B2633" s="103" t="s">
        <v>88</v>
      </c>
      <c r="C2633" s="103" t="s">
        <v>89</v>
      </c>
      <c r="D2633" s="103" t="s">
        <v>91</v>
      </c>
      <c r="E2633" s="103" t="s">
        <v>295</v>
      </c>
      <c r="F2633" s="103" t="s">
        <v>295</v>
      </c>
      <c r="G2633" s="103" t="s">
        <v>193</v>
      </c>
      <c r="H2633" s="103" t="s">
        <v>612</v>
      </c>
      <c r="I2633" s="103" t="s">
        <v>92</v>
      </c>
      <c r="J2633" s="215">
        <v>158.06</v>
      </c>
      <c r="K2633" s="216" t="s">
        <v>88</v>
      </c>
    </row>
    <row r="2634" spans="1:11" x14ac:dyDescent="0.25">
      <c r="A2634" s="103" t="s">
        <v>827</v>
      </c>
      <c r="B2634" s="103" t="s">
        <v>88</v>
      </c>
      <c r="C2634" s="103" t="s">
        <v>89</v>
      </c>
      <c r="D2634" s="103" t="s">
        <v>91</v>
      </c>
      <c r="E2634" s="103" t="s">
        <v>295</v>
      </c>
      <c r="F2634" s="103" t="s">
        <v>295</v>
      </c>
      <c r="G2634" s="103" t="s">
        <v>178</v>
      </c>
      <c r="H2634" s="103" t="s">
        <v>315</v>
      </c>
      <c r="I2634" s="103" t="s">
        <v>92</v>
      </c>
      <c r="J2634" s="215">
        <v>28.14</v>
      </c>
      <c r="K2634" s="216" t="s">
        <v>88</v>
      </c>
    </row>
    <row r="2635" spans="1:11" x14ac:dyDescent="0.25">
      <c r="A2635" s="103" t="s">
        <v>830</v>
      </c>
      <c r="B2635" s="103" t="s">
        <v>88</v>
      </c>
      <c r="C2635" s="103" t="s">
        <v>89</v>
      </c>
      <c r="D2635" s="103" t="s">
        <v>91</v>
      </c>
      <c r="E2635" s="103" t="s">
        <v>295</v>
      </c>
      <c r="F2635" s="103" t="s">
        <v>295</v>
      </c>
      <c r="G2635" s="103" t="s">
        <v>178</v>
      </c>
      <c r="H2635" s="103" t="s">
        <v>315</v>
      </c>
      <c r="I2635" s="103" t="s">
        <v>92</v>
      </c>
      <c r="J2635" s="215">
        <v>-45.88</v>
      </c>
      <c r="K2635" s="216" t="s">
        <v>88</v>
      </c>
    </row>
    <row r="2636" spans="1:11" x14ac:dyDescent="0.25">
      <c r="A2636" s="103" t="s">
        <v>828</v>
      </c>
      <c r="B2636" s="103" t="s">
        <v>88</v>
      </c>
      <c r="C2636" s="103" t="s">
        <v>89</v>
      </c>
      <c r="D2636" s="103" t="s">
        <v>91</v>
      </c>
      <c r="E2636" s="103" t="s">
        <v>295</v>
      </c>
      <c r="F2636" s="103" t="s">
        <v>295</v>
      </c>
      <c r="G2636" s="103" t="s">
        <v>178</v>
      </c>
      <c r="H2636" s="103" t="s">
        <v>315</v>
      </c>
      <c r="I2636" s="103" t="s">
        <v>92</v>
      </c>
      <c r="J2636" s="215">
        <v>-9.52</v>
      </c>
      <c r="K2636" s="216" t="s">
        <v>88</v>
      </c>
    </row>
    <row r="2637" spans="1:11" x14ac:dyDescent="0.25">
      <c r="A2637" s="103" t="s">
        <v>829</v>
      </c>
      <c r="B2637" s="103" t="s">
        <v>88</v>
      </c>
      <c r="C2637" s="103" t="s">
        <v>89</v>
      </c>
      <c r="D2637" s="103" t="s">
        <v>91</v>
      </c>
      <c r="E2637" s="103" t="s">
        <v>295</v>
      </c>
      <c r="F2637" s="103" t="s">
        <v>295</v>
      </c>
      <c r="G2637" s="103" t="s">
        <v>178</v>
      </c>
      <c r="H2637" s="103" t="s">
        <v>315</v>
      </c>
      <c r="I2637" s="103" t="s">
        <v>92</v>
      </c>
      <c r="J2637" s="215">
        <v>-120.15</v>
      </c>
      <c r="K2637" s="216" t="s">
        <v>88</v>
      </c>
    </row>
    <row r="2638" spans="1:11" x14ac:dyDescent="0.25">
      <c r="A2638" s="103" t="s">
        <v>829</v>
      </c>
      <c r="B2638" s="103" t="s">
        <v>88</v>
      </c>
      <c r="C2638" s="103" t="s">
        <v>89</v>
      </c>
      <c r="D2638" s="103" t="s">
        <v>91</v>
      </c>
      <c r="E2638" s="111"/>
      <c r="F2638" s="103" t="s">
        <v>295</v>
      </c>
      <c r="G2638" s="103" t="s">
        <v>178</v>
      </c>
      <c r="H2638" s="103" t="s">
        <v>315</v>
      </c>
      <c r="I2638" s="103" t="s">
        <v>92</v>
      </c>
      <c r="J2638" s="215">
        <v>6.7</v>
      </c>
      <c r="K2638" s="216" t="s">
        <v>88</v>
      </c>
    </row>
    <row r="2639" spans="1:11" x14ac:dyDescent="0.25">
      <c r="A2639" s="103" t="s">
        <v>825</v>
      </c>
      <c r="B2639" s="103" t="s">
        <v>88</v>
      </c>
      <c r="C2639" s="103" t="s">
        <v>89</v>
      </c>
      <c r="D2639" s="103" t="s">
        <v>91</v>
      </c>
      <c r="E2639" s="103" t="s">
        <v>295</v>
      </c>
      <c r="F2639" s="103" t="s">
        <v>295</v>
      </c>
      <c r="G2639" s="103" t="s">
        <v>178</v>
      </c>
      <c r="H2639" s="103" t="s">
        <v>315</v>
      </c>
      <c r="I2639" s="103" t="s">
        <v>92</v>
      </c>
      <c r="J2639" s="215">
        <v>1313.12</v>
      </c>
      <c r="K2639" s="216" t="s">
        <v>88</v>
      </c>
    </row>
    <row r="2640" spans="1:11" x14ac:dyDescent="0.25">
      <c r="A2640" s="103" t="s">
        <v>825</v>
      </c>
      <c r="B2640" s="103" t="s">
        <v>88</v>
      </c>
      <c r="C2640" s="103" t="s">
        <v>89</v>
      </c>
      <c r="D2640" s="103" t="s">
        <v>91</v>
      </c>
      <c r="E2640" s="111"/>
      <c r="F2640" s="103" t="s">
        <v>295</v>
      </c>
      <c r="G2640" s="103" t="s">
        <v>178</v>
      </c>
      <c r="H2640" s="103" t="s">
        <v>315</v>
      </c>
      <c r="I2640" s="103" t="s">
        <v>92</v>
      </c>
      <c r="J2640" s="215">
        <v>-71.34</v>
      </c>
      <c r="K2640" s="216" t="s">
        <v>88</v>
      </c>
    </row>
    <row r="2641" spans="1:11" x14ac:dyDescent="0.25">
      <c r="A2641" s="103" t="s">
        <v>826</v>
      </c>
      <c r="B2641" s="103" t="s">
        <v>88</v>
      </c>
      <c r="C2641" s="103" t="s">
        <v>89</v>
      </c>
      <c r="D2641" s="103" t="s">
        <v>91</v>
      </c>
      <c r="E2641" s="103" t="s">
        <v>295</v>
      </c>
      <c r="F2641" s="103" t="s">
        <v>295</v>
      </c>
      <c r="G2641" s="103" t="s">
        <v>178</v>
      </c>
      <c r="H2641" s="103" t="s">
        <v>315</v>
      </c>
      <c r="I2641" s="103" t="s">
        <v>92</v>
      </c>
      <c r="J2641" s="215">
        <v>36.409999999999997</v>
      </c>
      <c r="K2641" s="216" t="s">
        <v>88</v>
      </c>
    </row>
    <row r="2642" spans="1:11" x14ac:dyDescent="0.25">
      <c r="A2642" s="103" t="s">
        <v>830</v>
      </c>
      <c r="B2642" s="103" t="s">
        <v>88</v>
      </c>
      <c r="C2642" s="103" t="s">
        <v>89</v>
      </c>
      <c r="D2642" s="103" t="s">
        <v>91</v>
      </c>
      <c r="E2642" s="103" t="s">
        <v>295</v>
      </c>
      <c r="F2642" s="103" t="s">
        <v>295</v>
      </c>
      <c r="G2642" s="103" t="s">
        <v>180</v>
      </c>
      <c r="H2642" s="103" t="s">
        <v>648</v>
      </c>
      <c r="I2642" s="103" t="s">
        <v>92</v>
      </c>
      <c r="J2642" s="215">
        <v>153.4</v>
      </c>
      <c r="K2642" s="216" t="s">
        <v>88</v>
      </c>
    </row>
    <row r="2643" spans="1:11" x14ac:dyDescent="0.25">
      <c r="A2643" s="103" t="s">
        <v>830</v>
      </c>
      <c r="B2643" s="103" t="s">
        <v>88</v>
      </c>
      <c r="C2643" s="103" t="s">
        <v>89</v>
      </c>
      <c r="D2643" s="103" t="s">
        <v>91</v>
      </c>
      <c r="E2643" s="111"/>
      <c r="F2643" s="103" t="s">
        <v>295</v>
      </c>
      <c r="G2643" s="103" t="s">
        <v>180</v>
      </c>
      <c r="H2643" s="103" t="s">
        <v>648</v>
      </c>
      <c r="I2643" s="103" t="s">
        <v>92</v>
      </c>
      <c r="J2643" s="215">
        <v>-152.65</v>
      </c>
      <c r="K2643" s="216" t="s">
        <v>88</v>
      </c>
    </row>
    <row r="2644" spans="1:11" x14ac:dyDescent="0.25">
      <c r="A2644" s="103" t="s">
        <v>828</v>
      </c>
      <c r="B2644" s="103" t="s">
        <v>88</v>
      </c>
      <c r="C2644" s="103" t="s">
        <v>89</v>
      </c>
      <c r="D2644" s="103" t="s">
        <v>91</v>
      </c>
      <c r="E2644" s="103" t="s">
        <v>295</v>
      </c>
      <c r="F2644" s="103" t="s">
        <v>295</v>
      </c>
      <c r="G2644" s="103" t="s">
        <v>180</v>
      </c>
      <c r="H2644" s="103" t="s">
        <v>648</v>
      </c>
      <c r="I2644" s="103" t="s">
        <v>92</v>
      </c>
      <c r="J2644" s="215">
        <v>55.8</v>
      </c>
      <c r="K2644" s="216" t="s">
        <v>88</v>
      </c>
    </row>
    <row r="2645" spans="1:11" x14ac:dyDescent="0.25">
      <c r="A2645" s="103" t="s">
        <v>828</v>
      </c>
      <c r="B2645" s="103" t="s">
        <v>88</v>
      </c>
      <c r="C2645" s="103" t="s">
        <v>89</v>
      </c>
      <c r="D2645" s="103" t="s">
        <v>91</v>
      </c>
      <c r="E2645" s="111"/>
      <c r="F2645" s="103" t="s">
        <v>295</v>
      </c>
      <c r="G2645" s="103" t="s">
        <v>180</v>
      </c>
      <c r="H2645" s="103" t="s">
        <v>648</v>
      </c>
      <c r="I2645" s="103" t="s">
        <v>92</v>
      </c>
      <c r="J2645" s="215">
        <v>-55.53</v>
      </c>
      <c r="K2645" s="216" t="s">
        <v>88</v>
      </c>
    </row>
    <row r="2646" spans="1:11" x14ac:dyDescent="0.25">
      <c r="A2646" s="103" t="s">
        <v>829</v>
      </c>
      <c r="B2646" s="103" t="s">
        <v>88</v>
      </c>
      <c r="C2646" s="103" t="s">
        <v>89</v>
      </c>
      <c r="D2646" s="103" t="s">
        <v>91</v>
      </c>
      <c r="E2646" s="103" t="s">
        <v>295</v>
      </c>
      <c r="F2646" s="103" t="s">
        <v>295</v>
      </c>
      <c r="G2646" s="103" t="s">
        <v>180</v>
      </c>
      <c r="H2646" s="103" t="s">
        <v>648</v>
      </c>
      <c r="I2646" s="103" t="s">
        <v>92</v>
      </c>
      <c r="J2646" s="215">
        <v>-171.72</v>
      </c>
      <c r="K2646" s="216" t="s">
        <v>88</v>
      </c>
    </row>
    <row r="2647" spans="1:11" x14ac:dyDescent="0.25">
      <c r="A2647" s="103" t="s">
        <v>829</v>
      </c>
      <c r="B2647" s="103" t="s">
        <v>88</v>
      </c>
      <c r="C2647" s="103" t="s">
        <v>89</v>
      </c>
      <c r="D2647" s="103" t="s">
        <v>91</v>
      </c>
      <c r="E2647" s="111"/>
      <c r="F2647" s="103" t="s">
        <v>295</v>
      </c>
      <c r="G2647" s="103" t="s">
        <v>180</v>
      </c>
      <c r="H2647" s="103" t="s">
        <v>648</v>
      </c>
      <c r="I2647" s="103" t="s">
        <v>92</v>
      </c>
      <c r="J2647" s="215">
        <v>-67.150000000000006</v>
      </c>
      <c r="K2647" s="216" t="s">
        <v>88</v>
      </c>
    </row>
    <row r="2648" spans="1:11" x14ac:dyDescent="0.25">
      <c r="A2648" s="103" t="s">
        <v>825</v>
      </c>
      <c r="B2648" s="103" t="s">
        <v>88</v>
      </c>
      <c r="C2648" s="103" t="s">
        <v>89</v>
      </c>
      <c r="D2648" s="103" t="s">
        <v>91</v>
      </c>
      <c r="E2648" s="103" t="s">
        <v>295</v>
      </c>
      <c r="F2648" s="103" t="s">
        <v>295</v>
      </c>
      <c r="G2648" s="103" t="s">
        <v>180</v>
      </c>
      <c r="H2648" s="103" t="s">
        <v>648</v>
      </c>
      <c r="I2648" s="103" t="s">
        <v>92</v>
      </c>
      <c r="J2648" s="215">
        <v>1186.2</v>
      </c>
      <c r="K2648" s="216" t="s">
        <v>88</v>
      </c>
    </row>
    <row r="2649" spans="1:11" x14ac:dyDescent="0.25">
      <c r="A2649" s="103" t="s">
        <v>825</v>
      </c>
      <c r="B2649" s="103" t="s">
        <v>88</v>
      </c>
      <c r="C2649" s="103" t="s">
        <v>89</v>
      </c>
      <c r="D2649" s="103" t="s">
        <v>91</v>
      </c>
      <c r="E2649" s="111"/>
      <c r="F2649" s="103" t="s">
        <v>295</v>
      </c>
      <c r="G2649" s="103" t="s">
        <v>180</v>
      </c>
      <c r="H2649" s="103" t="s">
        <v>648</v>
      </c>
      <c r="I2649" s="103" t="s">
        <v>92</v>
      </c>
      <c r="J2649" s="215">
        <v>-425.54</v>
      </c>
      <c r="K2649" s="216" t="s">
        <v>88</v>
      </c>
    </row>
    <row r="2650" spans="1:11" x14ac:dyDescent="0.25">
      <c r="A2650" s="103" t="s">
        <v>826</v>
      </c>
      <c r="B2650" s="103" t="s">
        <v>88</v>
      </c>
      <c r="C2650" s="103" t="s">
        <v>89</v>
      </c>
      <c r="D2650" s="103" t="s">
        <v>91</v>
      </c>
      <c r="E2650" s="103" t="s">
        <v>295</v>
      </c>
      <c r="F2650" s="103" t="s">
        <v>295</v>
      </c>
      <c r="G2650" s="103" t="s">
        <v>180</v>
      </c>
      <c r="H2650" s="103" t="s">
        <v>648</v>
      </c>
      <c r="I2650" s="103" t="s">
        <v>92</v>
      </c>
      <c r="J2650" s="215">
        <v>639.11</v>
      </c>
      <c r="K2650" s="216" t="s">
        <v>88</v>
      </c>
    </row>
    <row r="2651" spans="1:11" x14ac:dyDescent="0.25">
      <c r="A2651" s="103" t="s">
        <v>826</v>
      </c>
      <c r="B2651" s="103" t="s">
        <v>88</v>
      </c>
      <c r="C2651" s="103" t="s">
        <v>89</v>
      </c>
      <c r="D2651" s="103" t="s">
        <v>91</v>
      </c>
      <c r="E2651" s="111"/>
      <c r="F2651" s="103" t="s">
        <v>295</v>
      </c>
      <c r="G2651" s="103" t="s">
        <v>180</v>
      </c>
      <c r="H2651" s="103" t="s">
        <v>648</v>
      </c>
      <c r="I2651" s="103" t="s">
        <v>92</v>
      </c>
      <c r="J2651" s="215">
        <v>-636.54</v>
      </c>
      <c r="K2651" s="216" t="s">
        <v>88</v>
      </c>
    </row>
    <row r="2652" spans="1:11" x14ac:dyDescent="0.25">
      <c r="A2652" s="103" t="s">
        <v>827</v>
      </c>
      <c r="B2652" s="103" t="s">
        <v>88</v>
      </c>
      <c r="C2652" s="103" t="s">
        <v>89</v>
      </c>
      <c r="D2652" s="103" t="s">
        <v>91</v>
      </c>
      <c r="E2652" s="103" t="s">
        <v>295</v>
      </c>
      <c r="F2652" s="103" t="s">
        <v>295</v>
      </c>
      <c r="G2652" s="103" t="s">
        <v>192</v>
      </c>
      <c r="H2652" s="103" t="s">
        <v>316</v>
      </c>
      <c r="I2652" s="103" t="s">
        <v>92</v>
      </c>
      <c r="J2652" s="215">
        <v>-5.91</v>
      </c>
      <c r="K2652" s="216" t="s">
        <v>88</v>
      </c>
    </row>
    <row r="2653" spans="1:11" x14ac:dyDescent="0.25">
      <c r="A2653" s="103" t="s">
        <v>830</v>
      </c>
      <c r="B2653" s="103" t="s">
        <v>88</v>
      </c>
      <c r="C2653" s="103" t="s">
        <v>89</v>
      </c>
      <c r="D2653" s="103" t="s">
        <v>91</v>
      </c>
      <c r="E2653" s="103" t="s">
        <v>295</v>
      </c>
      <c r="F2653" s="103" t="s">
        <v>295</v>
      </c>
      <c r="G2653" s="103" t="s">
        <v>192</v>
      </c>
      <c r="H2653" s="103" t="s">
        <v>316</v>
      </c>
      <c r="I2653" s="103" t="s">
        <v>92</v>
      </c>
      <c r="J2653" s="215">
        <v>9.7200000000000006</v>
      </c>
      <c r="K2653" s="216" t="s">
        <v>88</v>
      </c>
    </row>
    <row r="2654" spans="1:11" x14ac:dyDescent="0.25">
      <c r="A2654" s="103" t="s">
        <v>828</v>
      </c>
      <c r="B2654" s="103" t="s">
        <v>88</v>
      </c>
      <c r="C2654" s="103" t="s">
        <v>89</v>
      </c>
      <c r="D2654" s="103" t="s">
        <v>91</v>
      </c>
      <c r="E2654" s="103" t="s">
        <v>295</v>
      </c>
      <c r="F2654" s="103" t="s">
        <v>295</v>
      </c>
      <c r="G2654" s="103" t="s">
        <v>192</v>
      </c>
      <c r="H2654" s="103" t="s">
        <v>316</v>
      </c>
      <c r="I2654" s="103" t="s">
        <v>92</v>
      </c>
      <c r="J2654" s="215">
        <v>11.32</v>
      </c>
      <c r="K2654" s="216" t="s">
        <v>88</v>
      </c>
    </row>
    <row r="2655" spans="1:11" x14ac:dyDescent="0.25">
      <c r="A2655" s="103" t="s">
        <v>829</v>
      </c>
      <c r="B2655" s="103" t="s">
        <v>88</v>
      </c>
      <c r="C2655" s="103" t="s">
        <v>89</v>
      </c>
      <c r="D2655" s="103" t="s">
        <v>91</v>
      </c>
      <c r="E2655" s="103" t="s">
        <v>295</v>
      </c>
      <c r="F2655" s="103" t="s">
        <v>295</v>
      </c>
      <c r="G2655" s="103" t="s">
        <v>192</v>
      </c>
      <c r="H2655" s="103" t="s">
        <v>316</v>
      </c>
      <c r="I2655" s="103" t="s">
        <v>92</v>
      </c>
      <c r="J2655" s="215">
        <v>-498.53</v>
      </c>
      <c r="K2655" s="216" t="s">
        <v>88</v>
      </c>
    </row>
    <row r="2656" spans="1:11" x14ac:dyDescent="0.25">
      <c r="A2656" s="103" t="s">
        <v>825</v>
      </c>
      <c r="B2656" s="103" t="s">
        <v>88</v>
      </c>
      <c r="C2656" s="103" t="s">
        <v>89</v>
      </c>
      <c r="D2656" s="103" t="s">
        <v>91</v>
      </c>
      <c r="E2656" s="103" t="s">
        <v>295</v>
      </c>
      <c r="F2656" s="103" t="s">
        <v>295</v>
      </c>
      <c r="G2656" s="103" t="s">
        <v>192</v>
      </c>
      <c r="H2656" s="103" t="s">
        <v>316</v>
      </c>
      <c r="I2656" s="103" t="s">
        <v>92</v>
      </c>
      <c r="J2656" s="215">
        <v>1575.45</v>
      </c>
      <c r="K2656" s="216" t="s">
        <v>88</v>
      </c>
    </row>
    <row r="2657" spans="1:11" x14ac:dyDescent="0.25">
      <c r="A2657" s="103" t="s">
        <v>825</v>
      </c>
      <c r="B2657" s="103" t="s">
        <v>88</v>
      </c>
      <c r="C2657" s="103" t="s">
        <v>89</v>
      </c>
      <c r="D2657" s="103" t="s">
        <v>91</v>
      </c>
      <c r="E2657" s="111"/>
      <c r="F2657" s="103" t="s">
        <v>295</v>
      </c>
      <c r="G2657" s="103" t="s">
        <v>192</v>
      </c>
      <c r="H2657" s="103" t="s">
        <v>316</v>
      </c>
      <c r="I2657" s="103" t="s">
        <v>92</v>
      </c>
      <c r="J2657" s="215">
        <v>-32.93</v>
      </c>
      <c r="K2657" s="216" t="s">
        <v>88</v>
      </c>
    </row>
    <row r="2658" spans="1:11" x14ac:dyDescent="0.25">
      <c r="A2658" s="103" t="s">
        <v>826</v>
      </c>
      <c r="B2658" s="103" t="s">
        <v>88</v>
      </c>
      <c r="C2658" s="103" t="s">
        <v>89</v>
      </c>
      <c r="D2658" s="103" t="s">
        <v>91</v>
      </c>
      <c r="E2658" s="103" t="s">
        <v>295</v>
      </c>
      <c r="F2658" s="103" t="s">
        <v>295</v>
      </c>
      <c r="G2658" s="103" t="s">
        <v>192</v>
      </c>
      <c r="H2658" s="103" t="s">
        <v>316</v>
      </c>
      <c r="I2658" s="103" t="s">
        <v>92</v>
      </c>
      <c r="J2658" s="215">
        <v>6.57</v>
      </c>
      <c r="K2658" s="216" t="s">
        <v>88</v>
      </c>
    </row>
    <row r="2659" spans="1:11" x14ac:dyDescent="0.25">
      <c r="A2659" s="103" t="s">
        <v>827</v>
      </c>
      <c r="B2659" s="103" t="s">
        <v>88</v>
      </c>
      <c r="C2659" s="103" t="s">
        <v>89</v>
      </c>
      <c r="D2659" s="103" t="s">
        <v>91</v>
      </c>
      <c r="E2659" s="103" t="s">
        <v>295</v>
      </c>
      <c r="F2659" s="103" t="s">
        <v>295</v>
      </c>
      <c r="G2659" s="103" t="s">
        <v>177</v>
      </c>
      <c r="H2659" s="103" t="s">
        <v>317</v>
      </c>
      <c r="I2659" s="103" t="s">
        <v>92</v>
      </c>
      <c r="J2659" s="215">
        <v>-12.33</v>
      </c>
      <c r="K2659" s="216" t="s">
        <v>88</v>
      </c>
    </row>
    <row r="2660" spans="1:11" x14ac:dyDescent="0.25">
      <c r="A2660" s="103" t="s">
        <v>830</v>
      </c>
      <c r="B2660" s="103" t="s">
        <v>88</v>
      </c>
      <c r="C2660" s="103" t="s">
        <v>89</v>
      </c>
      <c r="D2660" s="103" t="s">
        <v>91</v>
      </c>
      <c r="E2660" s="103" t="s">
        <v>295</v>
      </c>
      <c r="F2660" s="103" t="s">
        <v>295</v>
      </c>
      <c r="G2660" s="103" t="s">
        <v>177</v>
      </c>
      <c r="H2660" s="103" t="s">
        <v>317</v>
      </c>
      <c r="I2660" s="103" t="s">
        <v>92</v>
      </c>
      <c r="J2660" s="215">
        <v>11.08</v>
      </c>
      <c r="K2660" s="216" t="s">
        <v>88</v>
      </c>
    </row>
    <row r="2661" spans="1:11" x14ac:dyDescent="0.25">
      <c r="A2661" s="103" t="s">
        <v>828</v>
      </c>
      <c r="B2661" s="103" t="s">
        <v>88</v>
      </c>
      <c r="C2661" s="103" t="s">
        <v>89</v>
      </c>
      <c r="D2661" s="103" t="s">
        <v>91</v>
      </c>
      <c r="E2661" s="103" t="s">
        <v>295</v>
      </c>
      <c r="F2661" s="103" t="s">
        <v>295</v>
      </c>
      <c r="G2661" s="103" t="s">
        <v>177</v>
      </c>
      <c r="H2661" s="103" t="s">
        <v>317</v>
      </c>
      <c r="I2661" s="103" t="s">
        <v>92</v>
      </c>
      <c r="J2661" s="215">
        <v>63.85</v>
      </c>
      <c r="K2661" s="216" t="s">
        <v>88</v>
      </c>
    </row>
    <row r="2662" spans="1:11" x14ac:dyDescent="0.25">
      <c r="A2662" s="103" t="s">
        <v>829</v>
      </c>
      <c r="B2662" s="103" t="s">
        <v>88</v>
      </c>
      <c r="C2662" s="103" t="s">
        <v>89</v>
      </c>
      <c r="D2662" s="103" t="s">
        <v>91</v>
      </c>
      <c r="E2662" s="103" t="s">
        <v>295</v>
      </c>
      <c r="F2662" s="103" t="s">
        <v>295</v>
      </c>
      <c r="G2662" s="103" t="s">
        <v>177</v>
      </c>
      <c r="H2662" s="103" t="s">
        <v>317</v>
      </c>
      <c r="I2662" s="103" t="s">
        <v>92</v>
      </c>
      <c r="J2662" s="215">
        <v>-5138.3599999999997</v>
      </c>
      <c r="K2662" s="216" t="s">
        <v>88</v>
      </c>
    </row>
    <row r="2663" spans="1:11" x14ac:dyDescent="0.25">
      <c r="A2663" s="103" t="s">
        <v>825</v>
      </c>
      <c r="B2663" s="103" t="s">
        <v>88</v>
      </c>
      <c r="C2663" s="103" t="s">
        <v>89</v>
      </c>
      <c r="D2663" s="103" t="s">
        <v>91</v>
      </c>
      <c r="E2663" s="103" t="s">
        <v>295</v>
      </c>
      <c r="F2663" s="103" t="s">
        <v>295</v>
      </c>
      <c r="G2663" s="103" t="s">
        <v>177</v>
      </c>
      <c r="H2663" s="103" t="s">
        <v>317</v>
      </c>
      <c r="I2663" s="103" t="s">
        <v>92</v>
      </c>
      <c r="J2663" s="215">
        <v>15587.4</v>
      </c>
      <c r="K2663" s="216" t="s">
        <v>88</v>
      </c>
    </row>
    <row r="2664" spans="1:11" x14ac:dyDescent="0.25">
      <c r="A2664" s="103" t="s">
        <v>825</v>
      </c>
      <c r="B2664" s="103" t="s">
        <v>88</v>
      </c>
      <c r="C2664" s="103" t="s">
        <v>89</v>
      </c>
      <c r="D2664" s="103" t="s">
        <v>91</v>
      </c>
      <c r="E2664" s="111"/>
      <c r="F2664" s="103" t="s">
        <v>295</v>
      </c>
      <c r="G2664" s="103" t="s">
        <v>177</v>
      </c>
      <c r="H2664" s="103" t="s">
        <v>317</v>
      </c>
      <c r="I2664" s="103" t="s">
        <v>92</v>
      </c>
      <c r="J2664" s="215">
        <v>-156.93</v>
      </c>
      <c r="K2664" s="216" t="s">
        <v>88</v>
      </c>
    </row>
    <row r="2665" spans="1:11" x14ac:dyDescent="0.25">
      <c r="A2665" s="103" t="s">
        <v>826</v>
      </c>
      <c r="B2665" s="103" t="s">
        <v>88</v>
      </c>
      <c r="C2665" s="103" t="s">
        <v>89</v>
      </c>
      <c r="D2665" s="103" t="s">
        <v>91</v>
      </c>
      <c r="E2665" s="103" t="s">
        <v>295</v>
      </c>
      <c r="F2665" s="103" t="s">
        <v>295</v>
      </c>
      <c r="G2665" s="103" t="s">
        <v>177</v>
      </c>
      <c r="H2665" s="103" t="s">
        <v>317</v>
      </c>
      <c r="I2665" s="103" t="s">
        <v>92</v>
      </c>
      <c r="J2665" s="215">
        <v>371.04</v>
      </c>
      <c r="K2665" s="216" t="s">
        <v>88</v>
      </c>
    </row>
    <row r="2666" spans="1:11" x14ac:dyDescent="0.25">
      <c r="A2666" s="103" t="s">
        <v>827</v>
      </c>
      <c r="B2666" s="103" t="s">
        <v>88</v>
      </c>
      <c r="C2666" s="103" t="s">
        <v>89</v>
      </c>
      <c r="D2666" s="103" t="s">
        <v>91</v>
      </c>
      <c r="E2666" s="103" t="s">
        <v>295</v>
      </c>
      <c r="F2666" s="103" t="s">
        <v>295</v>
      </c>
      <c r="G2666" s="103" t="s">
        <v>156</v>
      </c>
      <c r="H2666" s="103" t="s">
        <v>645</v>
      </c>
      <c r="I2666" s="103" t="s">
        <v>92</v>
      </c>
      <c r="J2666" s="215">
        <v>371.85</v>
      </c>
      <c r="K2666" s="216" t="s">
        <v>88</v>
      </c>
    </row>
    <row r="2667" spans="1:11" x14ac:dyDescent="0.25">
      <c r="A2667" s="103" t="s">
        <v>830</v>
      </c>
      <c r="B2667" s="103" t="s">
        <v>88</v>
      </c>
      <c r="C2667" s="103" t="s">
        <v>89</v>
      </c>
      <c r="D2667" s="103" t="s">
        <v>91</v>
      </c>
      <c r="E2667" s="103" t="s">
        <v>295</v>
      </c>
      <c r="F2667" s="103" t="s">
        <v>295</v>
      </c>
      <c r="G2667" s="103" t="s">
        <v>156</v>
      </c>
      <c r="H2667" s="103" t="s">
        <v>645</v>
      </c>
      <c r="I2667" s="103" t="s">
        <v>92</v>
      </c>
      <c r="J2667" s="215">
        <v>17.95</v>
      </c>
      <c r="K2667" s="216" t="s">
        <v>88</v>
      </c>
    </row>
    <row r="2668" spans="1:11" x14ac:dyDescent="0.25">
      <c r="A2668" s="103" t="s">
        <v>828</v>
      </c>
      <c r="B2668" s="103" t="s">
        <v>88</v>
      </c>
      <c r="C2668" s="103" t="s">
        <v>89</v>
      </c>
      <c r="D2668" s="103" t="s">
        <v>91</v>
      </c>
      <c r="E2668" s="103" t="s">
        <v>295</v>
      </c>
      <c r="F2668" s="103" t="s">
        <v>295</v>
      </c>
      <c r="G2668" s="103" t="s">
        <v>156</v>
      </c>
      <c r="H2668" s="103" t="s">
        <v>645</v>
      </c>
      <c r="I2668" s="103" t="s">
        <v>92</v>
      </c>
      <c r="J2668" s="215">
        <v>6.39</v>
      </c>
      <c r="K2668" s="216" t="s">
        <v>88</v>
      </c>
    </row>
    <row r="2669" spans="1:11" x14ac:dyDescent="0.25">
      <c r="A2669" s="103" t="s">
        <v>829</v>
      </c>
      <c r="B2669" s="103" t="s">
        <v>88</v>
      </c>
      <c r="C2669" s="103" t="s">
        <v>89</v>
      </c>
      <c r="D2669" s="103" t="s">
        <v>91</v>
      </c>
      <c r="E2669" s="103" t="s">
        <v>295</v>
      </c>
      <c r="F2669" s="103" t="s">
        <v>295</v>
      </c>
      <c r="G2669" s="103" t="s">
        <v>156</v>
      </c>
      <c r="H2669" s="103" t="s">
        <v>645</v>
      </c>
      <c r="I2669" s="103" t="s">
        <v>92</v>
      </c>
      <c r="J2669" s="215">
        <v>-1562.84</v>
      </c>
      <c r="K2669" s="216" t="s">
        <v>88</v>
      </c>
    </row>
    <row r="2670" spans="1:11" x14ac:dyDescent="0.25">
      <c r="A2670" s="103" t="s">
        <v>829</v>
      </c>
      <c r="B2670" s="103" t="s">
        <v>88</v>
      </c>
      <c r="C2670" s="103" t="s">
        <v>89</v>
      </c>
      <c r="D2670" s="103" t="s">
        <v>91</v>
      </c>
      <c r="E2670" s="111"/>
      <c r="F2670" s="103" t="s">
        <v>295</v>
      </c>
      <c r="G2670" s="103" t="s">
        <v>156</v>
      </c>
      <c r="H2670" s="103" t="s">
        <v>645</v>
      </c>
      <c r="I2670" s="103" t="s">
        <v>92</v>
      </c>
      <c r="J2670" s="215">
        <v>11.7</v>
      </c>
      <c r="K2670" s="216" t="s">
        <v>88</v>
      </c>
    </row>
    <row r="2671" spans="1:11" x14ac:dyDescent="0.25">
      <c r="A2671" s="103" t="s">
        <v>825</v>
      </c>
      <c r="B2671" s="103" t="s">
        <v>88</v>
      </c>
      <c r="C2671" s="103" t="s">
        <v>89</v>
      </c>
      <c r="D2671" s="103" t="s">
        <v>91</v>
      </c>
      <c r="E2671" s="103" t="s">
        <v>295</v>
      </c>
      <c r="F2671" s="103" t="s">
        <v>295</v>
      </c>
      <c r="G2671" s="103" t="s">
        <v>156</v>
      </c>
      <c r="H2671" s="103" t="s">
        <v>645</v>
      </c>
      <c r="I2671" s="103" t="s">
        <v>92</v>
      </c>
      <c r="J2671" s="215">
        <v>5053.75</v>
      </c>
      <c r="K2671" s="216" t="s">
        <v>88</v>
      </c>
    </row>
    <row r="2672" spans="1:11" x14ac:dyDescent="0.25">
      <c r="A2672" s="103" t="s">
        <v>825</v>
      </c>
      <c r="B2672" s="103" t="s">
        <v>88</v>
      </c>
      <c r="C2672" s="103" t="s">
        <v>89</v>
      </c>
      <c r="D2672" s="103" t="s">
        <v>91</v>
      </c>
      <c r="E2672" s="111"/>
      <c r="F2672" s="103" t="s">
        <v>295</v>
      </c>
      <c r="G2672" s="103" t="s">
        <v>156</v>
      </c>
      <c r="H2672" s="103" t="s">
        <v>645</v>
      </c>
      <c r="I2672" s="103" t="s">
        <v>92</v>
      </c>
      <c r="J2672" s="215">
        <v>-494.02</v>
      </c>
      <c r="K2672" s="216" t="s">
        <v>88</v>
      </c>
    </row>
    <row r="2673" spans="1:11" x14ac:dyDescent="0.25">
      <c r="A2673" s="103" t="s">
        <v>826</v>
      </c>
      <c r="B2673" s="103" t="s">
        <v>88</v>
      </c>
      <c r="C2673" s="103" t="s">
        <v>89</v>
      </c>
      <c r="D2673" s="103" t="s">
        <v>91</v>
      </c>
      <c r="E2673" s="103" t="s">
        <v>295</v>
      </c>
      <c r="F2673" s="103" t="s">
        <v>295</v>
      </c>
      <c r="G2673" s="103" t="s">
        <v>156</v>
      </c>
      <c r="H2673" s="103" t="s">
        <v>645</v>
      </c>
      <c r="I2673" s="103" t="s">
        <v>92</v>
      </c>
      <c r="J2673" s="215">
        <v>1055.17</v>
      </c>
      <c r="K2673" s="216" t="s">
        <v>88</v>
      </c>
    </row>
    <row r="2674" spans="1:11" x14ac:dyDescent="0.25">
      <c r="A2674" s="103" t="s">
        <v>826</v>
      </c>
      <c r="B2674" s="103" t="s">
        <v>88</v>
      </c>
      <c r="C2674" s="103" t="s">
        <v>89</v>
      </c>
      <c r="D2674" s="103" t="s">
        <v>91</v>
      </c>
      <c r="E2674" s="111"/>
      <c r="F2674" s="103" t="s">
        <v>295</v>
      </c>
      <c r="G2674" s="103" t="s">
        <v>156</v>
      </c>
      <c r="H2674" s="103" t="s">
        <v>645</v>
      </c>
      <c r="I2674" s="103" t="s">
        <v>92</v>
      </c>
      <c r="J2674" s="215">
        <v>-731.25</v>
      </c>
      <c r="K2674" s="216" t="s">
        <v>88</v>
      </c>
    </row>
    <row r="2675" spans="1:11" x14ac:dyDescent="0.25">
      <c r="A2675" s="103" t="s">
        <v>827</v>
      </c>
      <c r="B2675" s="103" t="s">
        <v>88</v>
      </c>
      <c r="C2675" s="103" t="s">
        <v>89</v>
      </c>
      <c r="D2675" s="103" t="s">
        <v>91</v>
      </c>
      <c r="E2675" s="103" t="s">
        <v>295</v>
      </c>
      <c r="F2675" s="103" t="s">
        <v>295</v>
      </c>
      <c r="G2675" s="103" t="s">
        <v>652</v>
      </c>
      <c r="H2675" s="103" t="s">
        <v>653</v>
      </c>
      <c r="I2675" s="103" t="s">
        <v>92</v>
      </c>
      <c r="J2675" s="215">
        <v>-6.4</v>
      </c>
      <c r="K2675" s="216" t="s">
        <v>88</v>
      </c>
    </row>
    <row r="2676" spans="1:11" x14ac:dyDescent="0.25">
      <c r="A2676" s="103" t="s">
        <v>830</v>
      </c>
      <c r="B2676" s="103" t="s">
        <v>88</v>
      </c>
      <c r="C2676" s="103" t="s">
        <v>89</v>
      </c>
      <c r="D2676" s="103" t="s">
        <v>91</v>
      </c>
      <c r="E2676" s="103" t="s">
        <v>295</v>
      </c>
      <c r="F2676" s="103" t="s">
        <v>295</v>
      </c>
      <c r="G2676" s="103" t="s">
        <v>652</v>
      </c>
      <c r="H2676" s="103" t="s">
        <v>653</v>
      </c>
      <c r="I2676" s="103" t="s">
        <v>92</v>
      </c>
      <c r="J2676" s="215">
        <v>-7.12</v>
      </c>
      <c r="K2676" s="216" t="s">
        <v>88</v>
      </c>
    </row>
    <row r="2677" spans="1:11" x14ac:dyDescent="0.25">
      <c r="A2677" s="103" t="s">
        <v>828</v>
      </c>
      <c r="B2677" s="103" t="s">
        <v>88</v>
      </c>
      <c r="C2677" s="103" t="s">
        <v>89</v>
      </c>
      <c r="D2677" s="103" t="s">
        <v>91</v>
      </c>
      <c r="E2677" s="103" t="s">
        <v>295</v>
      </c>
      <c r="F2677" s="103" t="s">
        <v>295</v>
      </c>
      <c r="G2677" s="103" t="s">
        <v>652</v>
      </c>
      <c r="H2677" s="103" t="s">
        <v>653</v>
      </c>
      <c r="I2677" s="103" t="s">
        <v>92</v>
      </c>
      <c r="J2677" s="215">
        <v>12.27</v>
      </c>
      <c r="K2677" s="216" t="s">
        <v>88</v>
      </c>
    </row>
    <row r="2678" spans="1:11" x14ac:dyDescent="0.25">
      <c r="A2678" s="103" t="s">
        <v>829</v>
      </c>
      <c r="B2678" s="103" t="s">
        <v>88</v>
      </c>
      <c r="C2678" s="103" t="s">
        <v>89</v>
      </c>
      <c r="D2678" s="103" t="s">
        <v>91</v>
      </c>
      <c r="E2678" s="103" t="s">
        <v>295</v>
      </c>
      <c r="F2678" s="103" t="s">
        <v>295</v>
      </c>
      <c r="G2678" s="103" t="s">
        <v>652</v>
      </c>
      <c r="H2678" s="103" t="s">
        <v>653</v>
      </c>
      <c r="I2678" s="103" t="s">
        <v>92</v>
      </c>
      <c r="J2678" s="215">
        <v>-441.42</v>
      </c>
      <c r="K2678" s="216" t="s">
        <v>88</v>
      </c>
    </row>
    <row r="2679" spans="1:11" x14ac:dyDescent="0.25">
      <c r="A2679" s="103" t="s">
        <v>825</v>
      </c>
      <c r="B2679" s="103" t="s">
        <v>88</v>
      </c>
      <c r="C2679" s="103" t="s">
        <v>89</v>
      </c>
      <c r="D2679" s="103" t="s">
        <v>91</v>
      </c>
      <c r="E2679" s="103" t="s">
        <v>295</v>
      </c>
      <c r="F2679" s="103" t="s">
        <v>295</v>
      </c>
      <c r="G2679" s="103" t="s">
        <v>652</v>
      </c>
      <c r="H2679" s="103" t="s">
        <v>653</v>
      </c>
      <c r="I2679" s="103" t="s">
        <v>92</v>
      </c>
      <c r="J2679" s="215">
        <v>1388.28</v>
      </c>
      <c r="K2679" s="216" t="s">
        <v>88</v>
      </c>
    </row>
    <row r="2680" spans="1:11" x14ac:dyDescent="0.25">
      <c r="A2680" s="103" t="s">
        <v>829</v>
      </c>
      <c r="B2680" s="103" t="s">
        <v>88</v>
      </c>
      <c r="C2680" s="103" t="s">
        <v>89</v>
      </c>
      <c r="D2680" s="103" t="s">
        <v>91</v>
      </c>
      <c r="E2680" s="103" t="s">
        <v>295</v>
      </c>
      <c r="F2680" s="103" t="s">
        <v>295</v>
      </c>
      <c r="G2680" s="103" t="s">
        <v>462</v>
      </c>
      <c r="H2680" s="103" t="s">
        <v>463</v>
      </c>
      <c r="I2680" s="103" t="s">
        <v>92</v>
      </c>
      <c r="J2680" s="215">
        <v>-545.92999999999995</v>
      </c>
      <c r="K2680" s="216" t="s">
        <v>88</v>
      </c>
    </row>
    <row r="2681" spans="1:11" x14ac:dyDescent="0.25">
      <c r="A2681" s="103" t="s">
        <v>825</v>
      </c>
      <c r="B2681" s="103" t="s">
        <v>88</v>
      </c>
      <c r="C2681" s="103" t="s">
        <v>89</v>
      </c>
      <c r="D2681" s="103" t="s">
        <v>91</v>
      </c>
      <c r="E2681" s="103" t="s">
        <v>295</v>
      </c>
      <c r="F2681" s="103" t="s">
        <v>295</v>
      </c>
      <c r="G2681" s="103" t="s">
        <v>462</v>
      </c>
      <c r="H2681" s="103" t="s">
        <v>463</v>
      </c>
      <c r="I2681" s="103" t="s">
        <v>92</v>
      </c>
      <c r="J2681" s="215">
        <v>1710.85</v>
      </c>
      <c r="K2681" s="216" t="s">
        <v>88</v>
      </c>
    </row>
    <row r="2682" spans="1:11" x14ac:dyDescent="0.25">
      <c r="A2682" s="103" t="s">
        <v>826</v>
      </c>
      <c r="B2682" s="103" t="s">
        <v>88</v>
      </c>
      <c r="C2682" s="103" t="s">
        <v>89</v>
      </c>
      <c r="D2682" s="103" t="s">
        <v>91</v>
      </c>
      <c r="E2682" s="103" t="s">
        <v>295</v>
      </c>
      <c r="F2682" s="103" t="s">
        <v>295</v>
      </c>
      <c r="G2682" s="103" t="s">
        <v>462</v>
      </c>
      <c r="H2682" s="103" t="s">
        <v>463</v>
      </c>
      <c r="I2682" s="103" t="s">
        <v>92</v>
      </c>
      <c r="J2682" s="215">
        <v>363.17</v>
      </c>
      <c r="K2682" s="216" t="s">
        <v>88</v>
      </c>
    </row>
    <row r="2683" spans="1:11" x14ac:dyDescent="0.25">
      <c r="A2683" s="103" t="s">
        <v>827</v>
      </c>
      <c r="B2683" s="103" t="s">
        <v>88</v>
      </c>
      <c r="C2683" s="103" t="s">
        <v>89</v>
      </c>
      <c r="D2683" s="103" t="s">
        <v>91</v>
      </c>
      <c r="E2683" s="103" t="s">
        <v>295</v>
      </c>
      <c r="F2683" s="103" t="s">
        <v>295</v>
      </c>
      <c r="G2683" s="103" t="s">
        <v>153</v>
      </c>
      <c r="H2683" s="103" t="s">
        <v>318</v>
      </c>
      <c r="I2683" s="103" t="s">
        <v>92</v>
      </c>
      <c r="J2683" s="215">
        <v>24160.59</v>
      </c>
      <c r="K2683" s="216" t="s">
        <v>88</v>
      </c>
    </row>
    <row r="2684" spans="1:11" x14ac:dyDescent="0.25">
      <c r="A2684" s="103" t="s">
        <v>830</v>
      </c>
      <c r="B2684" s="103" t="s">
        <v>88</v>
      </c>
      <c r="C2684" s="103" t="s">
        <v>89</v>
      </c>
      <c r="D2684" s="103" t="s">
        <v>91</v>
      </c>
      <c r="E2684" s="103" t="s">
        <v>295</v>
      </c>
      <c r="F2684" s="103" t="s">
        <v>295</v>
      </c>
      <c r="G2684" s="103" t="s">
        <v>153</v>
      </c>
      <c r="H2684" s="103" t="s">
        <v>318</v>
      </c>
      <c r="I2684" s="103" t="s">
        <v>92</v>
      </c>
      <c r="J2684" s="215">
        <v>24994.18</v>
      </c>
      <c r="K2684" s="216" t="s">
        <v>88</v>
      </c>
    </row>
    <row r="2685" spans="1:11" x14ac:dyDescent="0.25">
      <c r="A2685" s="103" t="s">
        <v>828</v>
      </c>
      <c r="B2685" s="103" t="s">
        <v>88</v>
      </c>
      <c r="C2685" s="103" t="s">
        <v>89</v>
      </c>
      <c r="D2685" s="103" t="s">
        <v>91</v>
      </c>
      <c r="E2685" s="103" t="s">
        <v>295</v>
      </c>
      <c r="F2685" s="103" t="s">
        <v>295</v>
      </c>
      <c r="G2685" s="103" t="s">
        <v>153</v>
      </c>
      <c r="H2685" s="103" t="s">
        <v>318</v>
      </c>
      <c r="I2685" s="103" t="s">
        <v>92</v>
      </c>
      <c r="J2685" s="215">
        <v>22930.37</v>
      </c>
      <c r="K2685" s="216" t="s">
        <v>88</v>
      </c>
    </row>
    <row r="2686" spans="1:11" x14ac:dyDescent="0.25">
      <c r="A2686" s="103" t="s">
        <v>829</v>
      </c>
      <c r="B2686" s="103" t="s">
        <v>88</v>
      </c>
      <c r="C2686" s="103" t="s">
        <v>89</v>
      </c>
      <c r="D2686" s="103" t="s">
        <v>91</v>
      </c>
      <c r="E2686" s="103" t="s">
        <v>295</v>
      </c>
      <c r="F2686" s="103" t="s">
        <v>295</v>
      </c>
      <c r="G2686" s="103" t="s">
        <v>153</v>
      </c>
      <c r="H2686" s="103" t="s">
        <v>318</v>
      </c>
      <c r="I2686" s="103" t="s">
        <v>92</v>
      </c>
      <c r="J2686" s="215">
        <v>23823.77</v>
      </c>
      <c r="K2686" s="216" t="s">
        <v>88</v>
      </c>
    </row>
    <row r="2687" spans="1:11" x14ac:dyDescent="0.25">
      <c r="A2687" s="103" t="s">
        <v>825</v>
      </c>
      <c r="B2687" s="103" t="s">
        <v>88</v>
      </c>
      <c r="C2687" s="103" t="s">
        <v>89</v>
      </c>
      <c r="D2687" s="103" t="s">
        <v>91</v>
      </c>
      <c r="E2687" s="103" t="s">
        <v>295</v>
      </c>
      <c r="F2687" s="103" t="s">
        <v>295</v>
      </c>
      <c r="G2687" s="103" t="s">
        <v>153</v>
      </c>
      <c r="H2687" s="103" t="s">
        <v>318</v>
      </c>
      <c r="I2687" s="103" t="s">
        <v>92</v>
      </c>
      <c r="J2687" s="215">
        <v>28764.04</v>
      </c>
      <c r="K2687" s="216" t="s">
        <v>88</v>
      </c>
    </row>
    <row r="2688" spans="1:11" x14ac:dyDescent="0.25">
      <c r="A2688" s="103" t="s">
        <v>826</v>
      </c>
      <c r="B2688" s="103" t="s">
        <v>88</v>
      </c>
      <c r="C2688" s="103" t="s">
        <v>89</v>
      </c>
      <c r="D2688" s="103" t="s">
        <v>91</v>
      </c>
      <c r="E2688" s="103" t="s">
        <v>295</v>
      </c>
      <c r="F2688" s="103" t="s">
        <v>295</v>
      </c>
      <c r="G2688" s="103" t="s">
        <v>153</v>
      </c>
      <c r="H2688" s="103" t="s">
        <v>318</v>
      </c>
      <c r="I2688" s="103" t="s">
        <v>92</v>
      </c>
      <c r="J2688" s="215">
        <v>23256.73</v>
      </c>
      <c r="K2688" s="216" t="s">
        <v>88</v>
      </c>
    </row>
    <row r="2689" spans="1:11" x14ac:dyDescent="0.25">
      <c r="A2689" s="103" t="s">
        <v>827</v>
      </c>
      <c r="B2689" s="103" t="s">
        <v>88</v>
      </c>
      <c r="C2689" s="103" t="s">
        <v>89</v>
      </c>
      <c r="D2689" s="103" t="s">
        <v>91</v>
      </c>
      <c r="E2689" s="103" t="s">
        <v>295</v>
      </c>
      <c r="F2689" s="103" t="s">
        <v>295</v>
      </c>
      <c r="G2689" s="103" t="s">
        <v>96</v>
      </c>
      <c r="H2689" s="103" t="s">
        <v>319</v>
      </c>
      <c r="I2689" s="103" t="s">
        <v>92</v>
      </c>
      <c r="J2689" s="215">
        <v>4878.7299999999996</v>
      </c>
      <c r="K2689" s="216" t="s">
        <v>88</v>
      </c>
    </row>
    <row r="2690" spans="1:11" x14ac:dyDescent="0.25">
      <c r="A2690" s="103" t="s">
        <v>830</v>
      </c>
      <c r="B2690" s="103" t="s">
        <v>88</v>
      </c>
      <c r="C2690" s="103" t="s">
        <v>89</v>
      </c>
      <c r="D2690" s="103" t="s">
        <v>91</v>
      </c>
      <c r="E2690" s="103" t="s">
        <v>295</v>
      </c>
      <c r="F2690" s="103" t="s">
        <v>295</v>
      </c>
      <c r="G2690" s="103" t="s">
        <v>96</v>
      </c>
      <c r="H2690" s="103" t="s">
        <v>319</v>
      </c>
      <c r="I2690" s="103" t="s">
        <v>92</v>
      </c>
      <c r="J2690" s="215">
        <v>5192.5600000000004</v>
      </c>
      <c r="K2690" s="216" t="s">
        <v>88</v>
      </c>
    </row>
    <row r="2691" spans="1:11" x14ac:dyDescent="0.25">
      <c r="A2691" s="103" t="s">
        <v>828</v>
      </c>
      <c r="B2691" s="103" t="s">
        <v>88</v>
      </c>
      <c r="C2691" s="103" t="s">
        <v>89</v>
      </c>
      <c r="D2691" s="103" t="s">
        <v>91</v>
      </c>
      <c r="E2691" s="103" t="s">
        <v>295</v>
      </c>
      <c r="F2691" s="103" t="s">
        <v>295</v>
      </c>
      <c r="G2691" s="103" t="s">
        <v>96</v>
      </c>
      <c r="H2691" s="103" t="s">
        <v>319</v>
      </c>
      <c r="I2691" s="103" t="s">
        <v>92</v>
      </c>
      <c r="J2691" s="215">
        <v>5354.67</v>
      </c>
      <c r="K2691" s="216" t="s">
        <v>88</v>
      </c>
    </row>
    <row r="2692" spans="1:11" x14ac:dyDescent="0.25">
      <c r="A2692" s="103" t="s">
        <v>829</v>
      </c>
      <c r="B2692" s="103" t="s">
        <v>88</v>
      </c>
      <c r="C2692" s="103" t="s">
        <v>89</v>
      </c>
      <c r="D2692" s="103" t="s">
        <v>91</v>
      </c>
      <c r="E2692" s="103" t="s">
        <v>295</v>
      </c>
      <c r="F2692" s="103" t="s">
        <v>295</v>
      </c>
      <c r="G2692" s="103" t="s">
        <v>96</v>
      </c>
      <c r="H2692" s="103" t="s">
        <v>319</v>
      </c>
      <c r="I2692" s="103" t="s">
        <v>92</v>
      </c>
      <c r="J2692" s="215">
        <v>4743.79</v>
      </c>
      <c r="K2692" s="216" t="s">
        <v>88</v>
      </c>
    </row>
    <row r="2693" spans="1:11" x14ac:dyDescent="0.25">
      <c r="A2693" s="103" t="s">
        <v>825</v>
      </c>
      <c r="B2693" s="103" t="s">
        <v>88</v>
      </c>
      <c r="C2693" s="103" t="s">
        <v>89</v>
      </c>
      <c r="D2693" s="103" t="s">
        <v>91</v>
      </c>
      <c r="E2693" s="103" t="s">
        <v>295</v>
      </c>
      <c r="F2693" s="103" t="s">
        <v>295</v>
      </c>
      <c r="G2693" s="103" t="s">
        <v>96</v>
      </c>
      <c r="H2693" s="103" t="s">
        <v>319</v>
      </c>
      <c r="I2693" s="103" t="s">
        <v>92</v>
      </c>
      <c r="J2693" s="215">
        <v>5530.98</v>
      </c>
      <c r="K2693" s="216" t="s">
        <v>88</v>
      </c>
    </row>
    <row r="2694" spans="1:11" x14ac:dyDescent="0.25">
      <c r="A2694" s="103" t="s">
        <v>826</v>
      </c>
      <c r="B2694" s="103" t="s">
        <v>88</v>
      </c>
      <c r="C2694" s="103" t="s">
        <v>89</v>
      </c>
      <c r="D2694" s="103" t="s">
        <v>91</v>
      </c>
      <c r="E2694" s="103" t="s">
        <v>295</v>
      </c>
      <c r="F2694" s="103" t="s">
        <v>295</v>
      </c>
      <c r="G2694" s="103" t="s">
        <v>96</v>
      </c>
      <c r="H2694" s="103" t="s">
        <v>319</v>
      </c>
      <c r="I2694" s="103" t="s">
        <v>92</v>
      </c>
      <c r="J2694" s="215">
        <v>5556.47</v>
      </c>
      <c r="K2694" s="216" t="s">
        <v>88</v>
      </c>
    </row>
    <row r="2695" spans="1:11" x14ac:dyDescent="0.25">
      <c r="A2695" s="103" t="s">
        <v>829</v>
      </c>
      <c r="B2695" s="103" t="s">
        <v>88</v>
      </c>
      <c r="C2695" s="103" t="s">
        <v>89</v>
      </c>
      <c r="D2695" s="103" t="s">
        <v>91</v>
      </c>
      <c r="E2695" s="103" t="s">
        <v>295</v>
      </c>
      <c r="F2695" s="103" t="s">
        <v>295</v>
      </c>
      <c r="G2695" s="103" t="s">
        <v>191</v>
      </c>
      <c r="H2695" s="103" t="s">
        <v>320</v>
      </c>
      <c r="I2695" s="103" t="s">
        <v>92</v>
      </c>
      <c r="J2695" s="215">
        <v>-91.68</v>
      </c>
      <c r="K2695" s="216" t="s">
        <v>88</v>
      </c>
    </row>
    <row r="2696" spans="1:11" x14ac:dyDescent="0.25">
      <c r="A2696" s="103" t="s">
        <v>825</v>
      </c>
      <c r="B2696" s="103" t="s">
        <v>88</v>
      </c>
      <c r="C2696" s="103" t="s">
        <v>89</v>
      </c>
      <c r="D2696" s="103" t="s">
        <v>91</v>
      </c>
      <c r="E2696" s="103" t="s">
        <v>295</v>
      </c>
      <c r="F2696" s="103" t="s">
        <v>295</v>
      </c>
      <c r="G2696" s="103" t="s">
        <v>191</v>
      </c>
      <c r="H2696" s="103" t="s">
        <v>320</v>
      </c>
      <c r="I2696" s="103" t="s">
        <v>92</v>
      </c>
      <c r="J2696" s="215">
        <v>294.64</v>
      </c>
      <c r="K2696" s="216" t="s">
        <v>88</v>
      </c>
    </row>
    <row r="2697" spans="1:11" x14ac:dyDescent="0.25">
      <c r="A2697" s="103" t="s">
        <v>829</v>
      </c>
      <c r="B2697" s="103" t="s">
        <v>88</v>
      </c>
      <c r="C2697" s="103" t="s">
        <v>89</v>
      </c>
      <c r="D2697" s="103" t="s">
        <v>91</v>
      </c>
      <c r="E2697" s="103" t="s">
        <v>295</v>
      </c>
      <c r="F2697" s="103" t="s">
        <v>295</v>
      </c>
      <c r="G2697" s="103" t="s">
        <v>190</v>
      </c>
      <c r="H2697" s="103" t="s">
        <v>321</v>
      </c>
      <c r="I2697" s="103" t="s">
        <v>92</v>
      </c>
      <c r="J2697" s="215">
        <v>-51.57</v>
      </c>
      <c r="K2697" s="216" t="s">
        <v>88</v>
      </c>
    </row>
    <row r="2698" spans="1:11" x14ac:dyDescent="0.25">
      <c r="A2698" s="103" t="s">
        <v>825</v>
      </c>
      <c r="B2698" s="103" t="s">
        <v>88</v>
      </c>
      <c r="C2698" s="103" t="s">
        <v>89</v>
      </c>
      <c r="D2698" s="103" t="s">
        <v>91</v>
      </c>
      <c r="E2698" s="103" t="s">
        <v>295</v>
      </c>
      <c r="F2698" s="103" t="s">
        <v>295</v>
      </c>
      <c r="G2698" s="103" t="s">
        <v>190</v>
      </c>
      <c r="H2698" s="103" t="s">
        <v>321</v>
      </c>
      <c r="I2698" s="103" t="s">
        <v>92</v>
      </c>
      <c r="J2698" s="215">
        <v>355.84</v>
      </c>
      <c r="K2698" s="216" t="s">
        <v>88</v>
      </c>
    </row>
    <row r="2699" spans="1:11" x14ac:dyDescent="0.25">
      <c r="A2699" s="103" t="s">
        <v>825</v>
      </c>
      <c r="B2699" s="103" t="s">
        <v>88</v>
      </c>
      <c r="C2699" s="103" t="s">
        <v>89</v>
      </c>
      <c r="D2699" s="103" t="s">
        <v>91</v>
      </c>
      <c r="E2699" s="111"/>
      <c r="F2699" s="103" t="s">
        <v>295</v>
      </c>
      <c r="G2699" s="103" t="s">
        <v>190</v>
      </c>
      <c r="H2699" s="103" t="s">
        <v>321</v>
      </c>
      <c r="I2699" s="103" t="s">
        <v>92</v>
      </c>
      <c r="J2699" s="215">
        <v>-33.840000000000003</v>
      </c>
      <c r="K2699" s="216" t="s">
        <v>88</v>
      </c>
    </row>
    <row r="2700" spans="1:11" x14ac:dyDescent="0.25">
      <c r="A2700" s="103" t="s">
        <v>829</v>
      </c>
      <c r="B2700" s="103" t="s">
        <v>88</v>
      </c>
      <c r="C2700" s="103" t="s">
        <v>89</v>
      </c>
      <c r="D2700" s="103" t="s">
        <v>91</v>
      </c>
      <c r="E2700" s="103" t="s">
        <v>295</v>
      </c>
      <c r="F2700" s="103" t="s">
        <v>295</v>
      </c>
      <c r="G2700" s="103" t="s">
        <v>166</v>
      </c>
      <c r="H2700" s="103" t="s">
        <v>322</v>
      </c>
      <c r="I2700" s="103" t="s">
        <v>92</v>
      </c>
      <c r="J2700" s="215">
        <v>-526.13</v>
      </c>
      <c r="K2700" s="216" t="s">
        <v>88</v>
      </c>
    </row>
    <row r="2701" spans="1:11" x14ac:dyDescent="0.25">
      <c r="A2701" s="103" t="s">
        <v>825</v>
      </c>
      <c r="B2701" s="103" t="s">
        <v>88</v>
      </c>
      <c r="C2701" s="103" t="s">
        <v>89</v>
      </c>
      <c r="D2701" s="103" t="s">
        <v>91</v>
      </c>
      <c r="E2701" s="103" t="s">
        <v>295</v>
      </c>
      <c r="F2701" s="103" t="s">
        <v>295</v>
      </c>
      <c r="G2701" s="103" t="s">
        <v>166</v>
      </c>
      <c r="H2701" s="103" t="s">
        <v>322</v>
      </c>
      <c r="I2701" s="103" t="s">
        <v>92</v>
      </c>
      <c r="J2701" s="215">
        <v>1643.22</v>
      </c>
      <c r="K2701" s="216" t="s">
        <v>88</v>
      </c>
    </row>
    <row r="2702" spans="1:11" x14ac:dyDescent="0.25">
      <c r="A2702" s="103" t="s">
        <v>825</v>
      </c>
      <c r="B2702" s="103" t="s">
        <v>88</v>
      </c>
      <c r="C2702" s="103" t="s">
        <v>89</v>
      </c>
      <c r="D2702" s="103" t="s">
        <v>91</v>
      </c>
      <c r="E2702" s="111"/>
      <c r="F2702" s="103" t="s">
        <v>295</v>
      </c>
      <c r="G2702" s="103" t="s">
        <v>166</v>
      </c>
      <c r="H2702" s="103" t="s">
        <v>322</v>
      </c>
      <c r="I2702" s="103" t="s">
        <v>92</v>
      </c>
      <c r="J2702" s="215">
        <v>-95.57</v>
      </c>
      <c r="K2702" s="216" t="s">
        <v>88</v>
      </c>
    </row>
    <row r="2703" spans="1:11" x14ac:dyDescent="0.25">
      <c r="A2703" s="103" t="s">
        <v>826</v>
      </c>
      <c r="B2703" s="103" t="s">
        <v>88</v>
      </c>
      <c r="C2703" s="103" t="s">
        <v>89</v>
      </c>
      <c r="D2703" s="103" t="s">
        <v>91</v>
      </c>
      <c r="E2703" s="103" t="s">
        <v>295</v>
      </c>
      <c r="F2703" s="103" t="s">
        <v>295</v>
      </c>
      <c r="G2703" s="103" t="s">
        <v>166</v>
      </c>
      <c r="H2703" s="103" t="s">
        <v>322</v>
      </c>
      <c r="I2703" s="103" t="s">
        <v>92</v>
      </c>
      <c r="J2703" s="215">
        <v>172.93</v>
      </c>
      <c r="K2703" s="216" t="s">
        <v>88</v>
      </c>
    </row>
    <row r="2704" spans="1:11" x14ac:dyDescent="0.25">
      <c r="A2704" s="103" t="s">
        <v>827</v>
      </c>
      <c r="B2704" s="103" t="s">
        <v>88</v>
      </c>
      <c r="C2704" s="103" t="s">
        <v>89</v>
      </c>
      <c r="D2704" s="103" t="s">
        <v>91</v>
      </c>
      <c r="E2704" s="103" t="s">
        <v>295</v>
      </c>
      <c r="F2704" s="103" t="s">
        <v>295</v>
      </c>
      <c r="G2704" s="103" t="s">
        <v>623</v>
      </c>
      <c r="H2704" s="103" t="s">
        <v>624</v>
      </c>
      <c r="I2704" s="103" t="s">
        <v>92</v>
      </c>
      <c r="J2704" s="215">
        <v>-8.36</v>
      </c>
      <c r="K2704" s="216" t="s">
        <v>88</v>
      </c>
    </row>
    <row r="2705" spans="1:11" x14ac:dyDescent="0.25">
      <c r="A2705" s="103" t="s">
        <v>830</v>
      </c>
      <c r="B2705" s="103" t="s">
        <v>88</v>
      </c>
      <c r="C2705" s="103" t="s">
        <v>89</v>
      </c>
      <c r="D2705" s="103" t="s">
        <v>91</v>
      </c>
      <c r="E2705" s="103" t="s">
        <v>295</v>
      </c>
      <c r="F2705" s="103" t="s">
        <v>295</v>
      </c>
      <c r="G2705" s="103" t="s">
        <v>623</v>
      </c>
      <c r="H2705" s="103" t="s">
        <v>624</v>
      </c>
      <c r="I2705" s="103" t="s">
        <v>92</v>
      </c>
      <c r="J2705" s="215">
        <v>28.78</v>
      </c>
      <c r="K2705" s="216" t="s">
        <v>88</v>
      </c>
    </row>
    <row r="2706" spans="1:11" x14ac:dyDescent="0.25">
      <c r="A2706" s="103" t="s">
        <v>828</v>
      </c>
      <c r="B2706" s="103" t="s">
        <v>88</v>
      </c>
      <c r="C2706" s="103" t="s">
        <v>89</v>
      </c>
      <c r="D2706" s="103" t="s">
        <v>91</v>
      </c>
      <c r="E2706" s="103" t="s">
        <v>295</v>
      </c>
      <c r="F2706" s="103" t="s">
        <v>295</v>
      </c>
      <c r="G2706" s="103" t="s">
        <v>623</v>
      </c>
      <c r="H2706" s="103" t="s">
        <v>624</v>
      </c>
      <c r="I2706" s="103" t="s">
        <v>92</v>
      </c>
      <c r="J2706" s="215">
        <v>16.02</v>
      </c>
      <c r="K2706" s="216" t="s">
        <v>88</v>
      </c>
    </row>
    <row r="2707" spans="1:11" x14ac:dyDescent="0.25">
      <c r="A2707" s="103" t="s">
        <v>829</v>
      </c>
      <c r="B2707" s="103" t="s">
        <v>88</v>
      </c>
      <c r="C2707" s="103" t="s">
        <v>89</v>
      </c>
      <c r="D2707" s="103" t="s">
        <v>91</v>
      </c>
      <c r="E2707" s="103" t="s">
        <v>295</v>
      </c>
      <c r="F2707" s="103" t="s">
        <v>295</v>
      </c>
      <c r="G2707" s="103" t="s">
        <v>623</v>
      </c>
      <c r="H2707" s="103" t="s">
        <v>624</v>
      </c>
      <c r="I2707" s="103" t="s">
        <v>92</v>
      </c>
      <c r="J2707" s="215">
        <v>23.2</v>
      </c>
      <c r="K2707" s="216" t="s">
        <v>88</v>
      </c>
    </row>
    <row r="2708" spans="1:11" x14ac:dyDescent="0.25">
      <c r="A2708" s="103" t="s">
        <v>825</v>
      </c>
      <c r="B2708" s="103" t="s">
        <v>88</v>
      </c>
      <c r="C2708" s="103" t="s">
        <v>89</v>
      </c>
      <c r="D2708" s="103" t="s">
        <v>91</v>
      </c>
      <c r="E2708" s="103" t="s">
        <v>295</v>
      </c>
      <c r="F2708" s="103" t="s">
        <v>295</v>
      </c>
      <c r="G2708" s="103" t="s">
        <v>623</v>
      </c>
      <c r="H2708" s="103" t="s">
        <v>624</v>
      </c>
      <c r="I2708" s="103" t="s">
        <v>92</v>
      </c>
      <c r="J2708" s="215">
        <v>18.559999999999999</v>
      </c>
      <c r="K2708" s="216" t="s">
        <v>88</v>
      </c>
    </row>
    <row r="2709" spans="1:11" x14ac:dyDescent="0.25">
      <c r="A2709" s="103" t="s">
        <v>827</v>
      </c>
      <c r="B2709" s="103" t="s">
        <v>88</v>
      </c>
      <c r="C2709" s="103" t="s">
        <v>89</v>
      </c>
      <c r="D2709" s="103" t="s">
        <v>91</v>
      </c>
      <c r="E2709" s="111"/>
      <c r="F2709" s="103" t="s">
        <v>295</v>
      </c>
      <c r="G2709" s="103" t="s">
        <v>621</v>
      </c>
      <c r="H2709" s="103" t="s">
        <v>622</v>
      </c>
      <c r="I2709" s="103" t="s">
        <v>92</v>
      </c>
      <c r="J2709" s="215">
        <v>-8.1</v>
      </c>
      <c r="K2709" s="216" t="s">
        <v>88</v>
      </c>
    </row>
    <row r="2710" spans="1:11" x14ac:dyDescent="0.25">
      <c r="A2710" s="103" t="s">
        <v>830</v>
      </c>
      <c r="B2710" s="103" t="s">
        <v>88</v>
      </c>
      <c r="C2710" s="103" t="s">
        <v>89</v>
      </c>
      <c r="D2710" s="103" t="s">
        <v>91</v>
      </c>
      <c r="E2710" s="111"/>
      <c r="F2710" s="103" t="s">
        <v>295</v>
      </c>
      <c r="G2710" s="103" t="s">
        <v>621</v>
      </c>
      <c r="H2710" s="103" t="s">
        <v>622</v>
      </c>
      <c r="I2710" s="103" t="s">
        <v>92</v>
      </c>
      <c r="J2710" s="215">
        <v>255.69</v>
      </c>
      <c r="K2710" s="216" t="s">
        <v>88</v>
      </c>
    </row>
    <row r="2711" spans="1:11" x14ac:dyDescent="0.25">
      <c r="A2711" s="103" t="s">
        <v>828</v>
      </c>
      <c r="B2711" s="103" t="s">
        <v>88</v>
      </c>
      <c r="C2711" s="103" t="s">
        <v>89</v>
      </c>
      <c r="D2711" s="103" t="s">
        <v>91</v>
      </c>
      <c r="E2711" s="111"/>
      <c r="F2711" s="103" t="s">
        <v>295</v>
      </c>
      <c r="G2711" s="103" t="s">
        <v>621</v>
      </c>
      <c r="H2711" s="103" t="s">
        <v>622</v>
      </c>
      <c r="I2711" s="103" t="s">
        <v>92</v>
      </c>
      <c r="J2711" s="215">
        <v>30.69</v>
      </c>
      <c r="K2711" s="216" t="s">
        <v>88</v>
      </c>
    </row>
    <row r="2712" spans="1:11" x14ac:dyDescent="0.25">
      <c r="A2712" s="103" t="s">
        <v>829</v>
      </c>
      <c r="B2712" s="103" t="s">
        <v>88</v>
      </c>
      <c r="C2712" s="103" t="s">
        <v>89</v>
      </c>
      <c r="D2712" s="103" t="s">
        <v>91</v>
      </c>
      <c r="E2712" s="111"/>
      <c r="F2712" s="103" t="s">
        <v>295</v>
      </c>
      <c r="G2712" s="103" t="s">
        <v>621</v>
      </c>
      <c r="H2712" s="103" t="s">
        <v>622</v>
      </c>
      <c r="I2712" s="103" t="s">
        <v>92</v>
      </c>
      <c r="J2712" s="215">
        <v>30.79</v>
      </c>
      <c r="K2712" s="232"/>
    </row>
    <row r="2713" spans="1:11" x14ac:dyDescent="0.25">
      <c r="A2713" s="103" t="s">
        <v>825</v>
      </c>
      <c r="B2713" s="103" t="s">
        <v>88</v>
      </c>
      <c r="C2713" s="103" t="s">
        <v>89</v>
      </c>
      <c r="D2713" s="103" t="s">
        <v>91</v>
      </c>
      <c r="E2713" s="111"/>
      <c r="F2713" s="103" t="s">
        <v>295</v>
      </c>
      <c r="G2713" s="103" t="s">
        <v>621</v>
      </c>
      <c r="H2713" s="103" t="s">
        <v>622</v>
      </c>
      <c r="I2713" s="103" t="s">
        <v>92</v>
      </c>
      <c r="J2713" s="215">
        <v>21.79</v>
      </c>
      <c r="K2713" s="216" t="s">
        <v>88</v>
      </c>
    </row>
    <row r="2714" spans="1:11" x14ac:dyDescent="0.25">
      <c r="A2714" s="103" t="s">
        <v>826</v>
      </c>
      <c r="B2714" s="103" t="s">
        <v>88</v>
      </c>
      <c r="C2714" s="103" t="s">
        <v>89</v>
      </c>
      <c r="D2714" s="103" t="s">
        <v>91</v>
      </c>
      <c r="E2714" s="111"/>
      <c r="F2714" s="103" t="s">
        <v>295</v>
      </c>
      <c r="G2714" s="103" t="s">
        <v>621</v>
      </c>
      <c r="H2714" s="103" t="s">
        <v>622</v>
      </c>
      <c r="I2714" s="103" t="s">
        <v>92</v>
      </c>
      <c r="J2714" s="215">
        <v>13.87</v>
      </c>
      <c r="K2714" s="216" t="s">
        <v>88</v>
      </c>
    </row>
    <row r="2715" spans="1:11" x14ac:dyDescent="0.25">
      <c r="A2715" s="103" t="s">
        <v>827</v>
      </c>
      <c r="B2715" s="103" t="s">
        <v>88</v>
      </c>
      <c r="C2715" s="103" t="s">
        <v>89</v>
      </c>
      <c r="D2715" s="103" t="s">
        <v>91</v>
      </c>
      <c r="E2715" s="103" t="s">
        <v>295</v>
      </c>
      <c r="F2715" s="103" t="s">
        <v>295</v>
      </c>
      <c r="G2715" s="103" t="s">
        <v>118</v>
      </c>
      <c r="H2715" s="103" t="s">
        <v>323</v>
      </c>
      <c r="I2715" s="103" t="s">
        <v>92</v>
      </c>
      <c r="J2715" s="215">
        <v>15172.42</v>
      </c>
      <c r="K2715" s="216" t="s">
        <v>88</v>
      </c>
    </row>
    <row r="2716" spans="1:11" x14ac:dyDescent="0.25">
      <c r="A2716" s="103" t="s">
        <v>827</v>
      </c>
      <c r="B2716" s="103" t="s">
        <v>88</v>
      </c>
      <c r="C2716" s="103" t="s">
        <v>89</v>
      </c>
      <c r="D2716" s="103" t="s">
        <v>91</v>
      </c>
      <c r="E2716" s="111"/>
      <c r="F2716" s="103" t="s">
        <v>295</v>
      </c>
      <c r="G2716" s="103" t="s">
        <v>118</v>
      </c>
      <c r="H2716" s="103" t="s">
        <v>323</v>
      </c>
      <c r="I2716" s="103" t="s">
        <v>92</v>
      </c>
      <c r="J2716" s="215">
        <v>16.190000000000001</v>
      </c>
      <c r="K2716" s="216" t="s">
        <v>88</v>
      </c>
    </row>
    <row r="2717" spans="1:11" x14ac:dyDescent="0.25">
      <c r="A2717" s="103" t="s">
        <v>830</v>
      </c>
      <c r="B2717" s="103" t="s">
        <v>88</v>
      </c>
      <c r="C2717" s="103" t="s">
        <v>89</v>
      </c>
      <c r="D2717" s="103" t="s">
        <v>91</v>
      </c>
      <c r="E2717" s="103" t="s">
        <v>295</v>
      </c>
      <c r="F2717" s="103" t="s">
        <v>295</v>
      </c>
      <c r="G2717" s="103" t="s">
        <v>118</v>
      </c>
      <c r="H2717" s="103" t="s">
        <v>323</v>
      </c>
      <c r="I2717" s="103" t="s">
        <v>92</v>
      </c>
      <c r="J2717" s="215">
        <v>11112.02</v>
      </c>
      <c r="K2717" s="216" t="s">
        <v>88</v>
      </c>
    </row>
    <row r="2718" spans="1:11" x14ac:dyDescent="0.25">
      <c r="A2718" s="103" t="s">
        <v>830</v>
      </c>
      <c r="B2718" s="103" t="s">
        <v>88</v>
      </c>
      <c r="C2718" s="103" t="s">
        <v>89</v>
      </c>
      <c r="D2718" s="103" t="s">
        <v>91</v>
      </c>
      <c r="E2718" s="111"/>
      <c r="F2718" s="103" t="s">
        <v>295</v>
      </c>
      <c r="G2718" s="103" t="s">
        <v>118</v>
      </c>
      <c r="H2718" s="103" t="s">
        <v>323</v>
      </c>
      <c r="I2718" s="103" t="s">
        <v>92</v>
      </c>
      <c r="J2718" s="215">
        <v>-511.38</v>
      </c>
      <c r="K2718" s="216" t="s">
        <v>88</v>
      </c>
    </row>
    <row r="2719" spans="1:11" x14ac:dyDescent="0.25">
      <c r="A2719" s="103" t="s">
        <v>828</v>
      </c>
      <c r="B2719" s="103" t="s">
        <v>88</v>
      </c>
      <c r="C2719" s="103" t="s">
        <v>89</v>
      </c>
      <c r="D2719" s="103" t="s">
        <v>91</v>
      </c>
      <c r="E2719" s="103" t="s">
        <v>295</v>
      </c>
      <c r="F2719" s="103" t="s">
        <v>295</v>
      </c>
      <c r="G2719" s="103" t="s">
        <v>118</v>
      </c>
      <c r="H2719" s="103" t="s">
        <v>323</v>
      </c>
      <c r="I2719" s="103" t="s">
        <v>92</v>
      </c>
      <c r="J2719" s="215">
        <v>10324.26</v>
      </c>
      <c r="K2719" s="216" t="s">
        <v>88</v>
      </c>
    </row>
    <row r="2720" spans="1:11" x14ac:dyDescent="0.25">
      <c r="A2720" s="103" t="s">
        <v>828</v>
      </c>
      <c r="B2720" s="103" t="s">
        <v>88</v>
      </c>
      <c r="C2720" s="103" t="s">
        <v>89</v>
      </c>
      <c r="D2720" s="103" t="s">
        <v>91</v>
      </c>
      <c r="E2720" s="111"/>
      <c r="F2720" s="103" t="s">
        <v>295</v>
      </c>
      <c r="G2720" s="103" t="s">
        <v>118</v>
      </c>
      <c r="H2720" s="103" t="s">
        <v>323</v>
      </c>
      <c r="I2720" s="103" t="s">
        <v>92</v>
      </c>
      <c r="J2720" s="215">
        <v>-61.38</v>
      </c>
      <c r="K2720" s="216" t="s">
        <v>88</v>
      </c>
    </row>
    <row r="2721" spans="1:11" x14ac:dyDescent="0.25">
      <c r="A2721" s="103" t="s">
        <v>829</v>
      </c>
      <c r="B2721" s="103" t="s">
        <v>88</v>
      </c>
      <c r="C2721" s="103" t="s">
        <v>89</v>
      </c>
      <c r="D2721" s="103" t="s">
        <v>91</v>
      </c>
      <c r="E2721" s="103" t="s">
        <v>295</v>
      </c>
      <c r="F2721" s="103" t="s">
        <v>295</v>
      </c>
      <c r="G2721" s="103" t="s">
        <v>118</v>
      </c>
      <c r="H2721" s="103" t="s">
        <v>323</v>
      </c>
      <c r="I2721" s="103" t="s">
        <v>92</v>
      </c>
      <c r="J2721" s="215">
        <v>11465.29</v>
      </c>
      <c r="K2721" s="216" t="s">
        <v>88</v>
      </c>
    </row>
    <row r="2722" spans="1:11" x14ac:dyDescent="0.25">
      <c r="A2722" s="103" t="s">
        <v>829</v>
      </c>
      <c r="B2722" s="103" t="s">
        <v>88</v>
      </c>
      <c r="C2722" s="103" t="s">
        <v>89</v>
      </c>
      <c r="D2722" s="103" t="s">
        <v>91</v>
      </c>
      <c r="E2722" s="111"/>
      <c r="F2722" s="103" t="s">
        <v>295</v>
      </c>
      <c r="G2722" s="103" t="s">
        <v>118</v>
      </c>
      <c r="H2722" s="103" t="s">
        <v>323</v>
      </c>
      <c r="I2722" s="103" t="s">
        <v>92</v>
      </c>
      <c r="J2722" s="215">
        <v>-61.58</v>
      </c>
      <c r="K2722" s="216" t="s">
        <v>88</v>
      </c>
    </row>
    <row r="2723" spans="1:11" x14ac:dyDescent="0.25">
      <c r="A2723" s="103" t="s">
        <v>825</v>
      </c>
      <c r="B2723" s="103" t="s">
        <v>88</v>
      </c>
      <c r="C2723" s="103" t="s">
        <v>89</v>
      </c>
      <c r="D2723" s="103" t="s">
        <v>91</v>
      </c>
      <c r="E2723" s="103" t="s">
        <v>295</v>
      </c>
      <c r="F2723" s="103" t="s">
        <v>295</v>
      </c>
      <c r="G2723" s="103" t="s">
        <v>118</v>
      </c>
      <c r="H2723" s="103" t="s">
        <v>323</v>
      </c>
      <c r="I2723" s="103" t="s">
        <v>92</v>
      </c>
      <c r="J2723" s="215">
        <v>17388.330000000002</v>
      </c>
      <c r="K2723" s="216" t="s">
        <v>88</v>
      </c>
    </row>
    <row r="2724" spans="1:11" x14ac:dyDescent="0.25">
      <c r="A2724" s="103" t="s">
        <v>825</v>
      </c>
      <c r="B2724" s="103" t="s">
        <v>88</v>
      </c>
      <c r="C2724" s="103" t="s">
        <v>89</v>
      </c>
      <c r="D2724" s="103" t="s">
        <v>91</v>
      </c>
      <c r="E2724" s="111"/>
      <c r="F2724" s="103" t="s">
        <v>295</v>
      </c>
      <c r="G2724" s="103" t="s">
        <v>118</v>
      </c>
      <c r="H2724" s="103" t="s">
        <v>323</v>
      </c>
      <c r="I2724" s="103" t="s">
        <v>92</v>
      </c>
      <c r="J2724" s="215">
        <v>-43.58</v>
      </c>
      <c r="K2724" s="216" t="s">
        <v>88</v>
      </c>
    </row>
    <row r="2725" spans="1:11" x14ac:dyDescent="0.25">
      <c r="A2725" s="103" t="s">
        <v>826</v>
      </c>
      <c r="B2725" s="103" t="s">
        <v>88</v>
      </c>
      <c r="C2725" s="103" t="s">
        <v>89</v>
      </c>
      <c r="D2725" s="103" t="s">
        <v>91</v>
      </c>
      <c r="E2725" s="103" t="s">
        <v>295</v>
      </c>
      <c r="F2725" s="103" t="s">
        <v>295</v>
      </c>
      <c r="G2725" s="103" t="s">
        <v>118</v>
      </c>
      <c r="H2725" s="103" t="s">
        <v>323</v>
      </c>
      <c r="I2725" s="103" t="s">
        <v>92</v>
      </c>
      <c r="J2725" s="215">
        <v>12522.26</v>
      </c>
      <c r="K2725" s="216" t="s">
        <v>88</v>
      </c>
    </row>
    <row r="2726" spans="1:11" x14ac:dyDescent="0.25">
      <c r="A2726" s="103" t="s">
        <v>826</v>
      </c>
      <c r="B2726" s="103" t="s">
        <v>88</v>
      </c>
      <c r="C2726" s="103" t="s">
        <v>89</v>
      </c>
      <c r="D2726" s="103" t="s">
        <v>91</v>
      </c>
      <c r="E2726" s="111"/>
      <c r="F2726" s="103" t="s">
        <v>295</v>
      </c>
      <c r="G2726" s="103" t="s">
        <v>118</v>
      </c>
      <c r="H2726" s="103" t="s">
        <v>323</v>
      </c>
      <c r="I2726" s="103" t="s">
        <v>92</v>
      </c>
      <c r="J2726" s="215">
        <v>-27.74</v>
      </c>
      <c r="K2726" s="216" t="s">
        <v>88</v>
      </c>
    </row>
    <row r="2727" spans="1:11" x14ac:dyDescent="0.25">
      <c r="A2727" s="103" t="s">
        <v>827</v>
      </c>
      <c r="B2727" s="103" t="s">
        <v>88</v>
      </c>
      <c r="C2727" s="103" t="s">
        <v>89</v>
      </c>
      <c r="D2727" s="103" t="s">
        <v>91</v>
      </c>
      <c r="E2727" s="103" t="s">
        <v>295</v>
      </c>
      <c r="F2727" s="103" t="s">
        <v>295</v>
      </c>
      <c r="G2727" s="103" t="s">
        <v>164</v>
      </c>
      <c r="H2727" s="103" t="s">
        <v>324</v>
      </c>
      <c r="I2727" s="103" t="s">
        <v>92</v>
      </c>
      <c r="J2727" s="215">
        <v>48.1</v>
      </c>
      <c r="K2727" s="216" t="s">
        <v>88</v>
      </c>
    </row>
    <row r="2728" spans="1:11" x14ac:dyDescent="0.25">
      <c r="A2728" s="103" t="s">
        <v>829</v>
      </c>
      <c r="B2728" s="103" t="s">
        <v>88</v>
      </c>
      <c r="C2728" s="103" t="s">
        <v>89</v>
      </c>
      <c r="D2728" s="103" t="s">
        <v>91</v>
      </c>
      <c r="E2728" s="103" t="s">
        <v>295</v>
      </c>
      <c r="F2728" s="103" t="s">
        <v>295</v>
      </c>
      <c r="G2728" s="103" t="s">
        <v>164</v>
      </c>
      <c r="H2728" s="103" t="s">
        <v>324</v>
      </c>
      <c r="I2728" s="103" t="s">
        <v>92</v>
      </c>
      <c r="J2728" s="215">
        <v>-433.76</v>
      </c>
      <c r="K2728" s="216" t="s">
        <v>88</v>
      </c>
    </row>
    <row r="2729" spans="1:11" x14ac:dyDescent="0.25">
      <c r="A2729" s="103" t="s">
        <v>825</v>
      </c>
      <c r="B2729" s="103" t="s">
        <v>88</v>
      </c>
      <c r="C2729" s="103" t="s">
        <v>89</v>
      </c>
      <c r="D2729" s="103" t="s">
        <v>91</v>
      </c>
      <c r="E2729" s="103" t="s">
        <v>295</v>
      </c>
      <c r="F2729" s="103" t="s">
        <v>295</v>
      </c>
      <c r="G2729" s="103" t="s">
        <v>164</v>
      </c>
      <c r="H2729" s="103" t="s">
        <v>324</v>
      </c>
      <c r="I2729" s="103" t="s">
        <v>92</v>
      </c>
      <c r="J2729" s="215">
        <v>1360.37</v>
      </c>
      <c r="K2729" s="216" t="s">
        <v>88</v>
      </c>
    </row>
    <row r="2730" spans="1:11" x14ac:dyDescent="0.25">
      <c r="A2730" s="103" t="s">
        <v>825</v>
      </c>
      <c r="B2730" s="103" t="s">
        <v>88</v>
      </c>
      <c r="C2730" s="103" t="s">
        <v>89</v>
      </c>
      <c r="D2730" s="103" t="s">
        <v>91</v>
      </c>
      <c r="E2730" s="111"/>
      <c r="F2730" s="103" t="s">
        <v>295</v>
      </c>
      <c r="G2730" s="103" t="s">
        <v>164</v>
      </c>
      <c r="H2730" s="103" t="s">
        <v>324</v>
      </c>
      <c r="I2730" s="103" t="s">
        <v>92</v>
      </c>
      <c r="J2730" s="215">
        <v>-58.88</v>
      </c>
      <c r="K2730" s="216" t="s">
        <v>88</v>
      </c>
    </row>
    <row r="2731" spans="1:11" x14ac:dyDescent="0.25">
      <c r="A2731" s="103" t="s">
        <v>826</v>
      </c>
      <c r="B2731" s="103" t="s">
        <v>88</v>
      </c>
      <c r="C2731" s="103" t="s">
        <v>89</v>
      </c>
      <c r="D2731" s="103" t="s">
        <v>91</v>
      </c>
      <c r="E2731" s="103" t="s">
        <v>295</v>
      </c>
      <c r="F2731" s="103" t="s">
        <v>295</v>
      </c>
      <c r="G2731" s="103" t="s">
        <v>164</v>
      </c>
      <c r="H2731" s="103" t="s">
        <v>324</v>
      </c>
      <c r="I2731" s="103" t="s">
        <v>92</v>
      </c>
      <c r="J2731" s="215">
        <v>54.08</v>
      </c>
      <c r="K2731" s="216" t="s">
        <v>88</v>
      </c>
    </row>
    <row r="2732" spans="1:11" x14ac:dyDescent="0.25">
      <c r="A2732" s="103" t="s">
        <v>827</v>
      </c>
      <c r="B2732" s="103" t="s">
        <v>88</v>
      </c>
      <c r="C2732" s="103" t="s">
        <v>89</v>
      </c>
      <c r="D2732" s="103" t="s">
        <v>91</v>
      </c>
      <c r="E2732" s="103" t="s">
        <v>295</v>
      </c>
      <c r="F2732" s="103" t="s">
        <v>295</v>
      </c>
      <c r="G2732" s="103" t="s">
        <v>182</v>
      </c>
      <c r="H2732" s="103" t="s">
        <v>325</v>
      </c>
      <c r="I2732" s="103" t="s">
        <v>92</v>
      </c>
      <c r="J2732" s="215">
        <v>173.76</v>
      </c>
      <c r="K2732" s="216" t="s">
        <v>88</v>
      </c>
    </row>
    <row r="2733" spans="1:11" x14ac:dyDescent="0.25">
      <c r="A2733" s="103" t="s">
        <v>829</v>
      </c>
      <c r="B2733" s="103" t="s">
        <v>88</v>
      </c>
      <c r="C2733" s="103" t="s">
        <v>89</v>
      </c>
      <c r="D2733" s="103" t="s">
        <v>91</v>
      </c>
      <c r="E2733" s="103" t="s">
        <v>295</v>
      </c>
      <c r="F2733" s="103" t="s">
        <v>295</v>
      </c>
      <c r="G2733" s="103" t="s">
        <v>182</v>
      </c>
      <c r="H2733" s="103" t="s">
        <v>325</v>
      </c>
      <c r="I2733" s="103" t="s">
        <v>92</v>
      </c>
      <c r="J2733" s="215">
        <v>-252.18</v>
      </c>
      <c r="K2733" s="216" t="s">
        <v>88</v>
      </c>
    </row>
    <row r="2734" spans="1:11" x14ac:dyDescent="0.25">
      <c r="A2734" s="103" t="s">
        <v>825</v>
      </c>
      <c r="B2734" s="103" t="s">
        <v>88</v>
      </c>
      <c r="C2734" s="103" t="s">
        <v>89</v>
      </c>
      <c r="D2734" s="103" t="s">
        <v>91</v>
      </c>
      <c r="E2734" s="103" t="s">
        <v>295</v>
      </c>
      <c r="F2734" s="103" t="s">
        <v>295</v>
      </c>
      <c r="G2734" s="103" t="s">
        <v>182</v>
      </c>
      <c r="H2734" s="103" t="s">
        <v>325</v>
      </c>
      <c r="I2734" s="103" t="s">
        <v>92</v>
      </c>
      <c r="J2734" s="215">
        <v>756.54</v>
      </c>
      <c r="K2734" s="216" t="s">
        <v>88</v>
      </c>
    </row>
    <row r="2735" spans="1:11" x14ac:dyDescent="0.25">
      <c r="A2735" s="103" t="s">
        <v>826</v>
      </c>
      <c r="B2735" s="103" t="s">
        <v>88</v>
      </c>
      <c r="C2735" s="103" t="s">
        <v>89</v>
      </c>
      <c r="D2735" s="103" t="s">
        <v>91</v>
      </c>
      <c r="E2735" s="103" t="s">
        <v>295</v>
      </c>
      <c r="F2735" s="103" t="s">
        <v>295</v>
      </c>
      <c r="G2735" s="103" t="s">
        <v>182</v>
      </c>
      <c r="H2735" s="103" t="s">
        <v>325</v>
      </c>
      <c r="I2735" s="103" t="s">
        <v>92</v>
      </c>
      <c r="J2735" s="215">
        <v>-25.71</v>
      </c>
      <c r="K2735" s="216" t="s">
        <v>88</v>
      </c>
    </row>
    <row r="2736" spans="1:11" x14ac:dyDescent="0.25">
      <c r="A2736" s="103" t="s">
        <v>829</v>
      </c>
      <c r="B2736" s="103" t="s">
        <v>88</v>
      </c>
      <c r="C2736" s="103" t="s">
        <v>89</v>
      </c>
      <c r="D2736" s="103" t="s">
        <v>91</v>
      </c>
      <c r="E2736" s="103" t="s">
        <v>295</v>
      </c>
      <c r="F2736" s="103" t="s">
        <v>295</v>
      </c>
      <c r="G2736" s="103" t="s">
        <v>175</v>
      </c>
      <c r="H2736" s="103" t="s">
        <v>326</v>
      </c>
      <c r="I2736" s="103" t="s">
        <v>92</v>
      </c>
      <c r="J2736" s="215">
        <v>-138.57</v>
      </c>
      <c r="K2736" s="216" t="s">
        <v>88</v>
      </c>
    </row>
    <row r="2737" spans="1:11" x14ac:dyDescent="0.25">
      <c r="A2737" s="103" t="s">
        <v>825</v>
      </c>
      <c r="B2737" s="103" t="s">
        <v>88</v>
      </c>
      <c r="C2737" s="103" t="s">
        <v>89</v>
      </c>
      <c r="D2737" s="103" t="s">
        <v>91</v>
      </c>
      <c r="E2737" s="103" t="s">
        <v>295</v>
      </c>
      <c r="F2737" s="103" t="s">
        <v>295</v>
      </c>
      <c r="G2737" s="103" t="s">
        <v>175</v>
      </c>
      <c r="H2737" s="103" t="s">
        <v>326</v>
      </c>
      <c r="I2737" s="103" t="s">
        <v>92</v>
      </c>
      <c r="J2737" s="215">
        <v>415.69</v>
      </c>
      <c r="K2737" s="216" t="s">
        <v>88</v>
      </c>
    </row>
    <row r="2738" spans="1:11" x14ac:dyDescent="0.25">
      <c r="A2738" s="103" t="s">
        <v>827</v>
      </c>
      <c r="B2738" s="103" t="s">
        <v>88</v>
      </c>
      <c r="C2738" s="103" t="s">
        <v>89</v>
      </c>
      <c r="D2738" s="103" t="s">
        <v>91</v>
      </c>
      <c r="E2738" s="103" t="s">
        <v>295</v>
      </c>
      <c r="F2738" s="103" t="s">
        <v>295</v>
      </c>
      <c r="G2738" s="103" t="s">
        <v>163</v>
      </c>
      <c r="H2738" s="103" t="s">
        <v>327</v>
      </c>
      <c r="I2738" s="103" t="s">
        <v>92</v>
      </c>
      <c r="J2738" s="215">
        <v>592.34</v>
      </c>
      <c r="K2738" s="216" t="s">
        <v>88</v>
      </c>
    </row>
    <row r="2739" spans="1:11" x14ac:dyDescent="0.25">
      <c r="A2739" s="103" t="s">
        <v>830</v>
      </c>
      <c r="B2739" s="103" t="s">
        <v>88</v>
      </c>
      <c r="C2739" s="103" t="s">
        <v>89</v>
      </c>
      <c r="D2739" s="103" t="s">
        <v>91</v>
      </c>
      <c r="E2739" s="103" t="s">
        <v>295</v>
      </c>
      <c r="F2739" s="103" t="s">
        <v>295</v>
      </c>
      <c r="G2739" s="103" t="s">
        <v>163</v>
      </c>
      <c r="H2739" s="103" t="s">
        <v>327</v>
      </c>
      <c r="I2739" s="103" t="s">
        <v>92</v>
      </c>
      <c r="J2739" s="215">
        <v>1195.28</v>
      </c>
      <c r="K2739" s="216" t="s">
        <v>88</v>
      </c>
    </row>
    <row r="2740" spans="1:11" x14ac:dyDescent="0.25">
      <c r="A2740" s="103" t="s">
        <v>828</v>
      </c>
      <c r="B2740" s="103" t="s">
        <v>88</v>
      </c>
      <c r="C2740" s="103" t="s">
        <v>89</v>
      </c>
      <c r="D2740" s="103" t="s">
        <v>91</v>
      </c>
      <c r="E2740" s="103" t="s">
        <v>295</v>
      </c>
      <c r="F2740" s="103" t="s">
        <v>295</v>
      </c>
      <c r="G2740" s="103" t="s">
        <v>163</v>
      </c>
      <c r="H2740" s="103" t="s">
        <v>327</v>
      </c>
      <c r="I2740" s="103" t="s">
        <v>92</v>
      </c>
      <c r="J2740" s="215">
        <v>702.88</v>
      </c>
      <c r="K2740" s="216" t="s">
        <v>88</v>
      </c>
    </row>
    <row r="2741" spans="1:11" x14ac:dyDescent="0.25">
      <c r="A2741" s="103" t="s">
        <v>829</v>
      </c>
      <c r="B2741" s="103" t="s">
        <v>88</v>
      </c>
      <c r="C2741" s="103" t="s">
        <v>89</v>
      </c>
      <c r="D2741" s="103" t="s">
        <v>91</v>
      </c>
      <c r="E2741" s="103" t="s">
        <v>295</v>
      </c>
      <c r="F2741" s="103" t="s">
        <v>295</v>
      </c>
      <c r="G2741" s="103" t="s">
        <v>163</v>
      </c>
      <c r="H2741" s="103" t="s">
        <v>327</v>
      </c>
      <c r="I2741" s="103" t="s">
        <v>92</v>
      </c>
      <c r="J2741" s="215">
        <v>234.88</v>
      </c>
      <c r="K2741" s="216" t="s">
        <v>88</v>
      </c>
    </row>
    <row r="2742" spans="1:11" x14ac:dyDescent="0.25">
      <c r="A2742" s="103" t="s">
        <v>825</v>
      </c>
      <c r="B2742" s="103" t="s">
        <v>88</v>
      </c>
      <c r="C2742" s="103" t="s">
        <v>89</v>
      </c>
      <c r="D2742" s="103" t="s">
        <v>91</v>
      </c>
      <c r="E2742" s="103" t="s">
        <v>295</v>
      </c>
      <c r="F2742" s="103" t="s">
        <v>295</v>
      </c>
      <c r="G2742" s="103" t="s">
        <v>163</v>
      </c>
      <c r="H2742" s="103" t="s">
        <v>327</v>
      </c>
      <c r="I2742" s="103" t="s">
        <v>92</v>
      </c>
      <c r="J2742" s="215">
        <v>1585.57</v>
      </c>
      <c r="K2742" s="216" t="s">
        <v>88</v>
      </c>
    </row>
    <row r="2743" spans="1:11" x14ac:dyDescent="0.25">
      <c r="A2743" s="103" t="s">
        <v>826</v>
      </c>
      <c r="B2743" s="103" t="s">
        <v>88</v>
      </c>
      <c r="C2743" s="103" t="s">
        <v>89</v>
      </c>
      <c r="D2743" s="103" t="s">
        <v>91</v>
      </c>
      <c r="E2743" s="103" t="s">
        <v>295</v>
      </c>
      <c r="F2743" s="103" t="s">
        <v>295</v>
      </c>
      <c r="G2743" s="103" t="s">
        <v>163</v>
      </c>
      <c r="H2743" s="103" t="s">
        <v>327</v>
      </c>
      <c r="I2743" s="103" t="s">
        <v>92</v>
      </c>
      <c r="J2743" s="215">
        <v>718.71</v>
      </c>
      <c r="K2743" s="216" t="s">
        <v>88</v>
      </c>
    </row>
    <row r="2744" spans="1:11" x14ac:dyDescent="0.25">
      <c r="A2744" s="103" t="s">
        <v>829</v>
      </c>
      <c r="B2744" s="103" t="s">
        <v>88</v>
      </c>
      <c r="C2744" s="103" t="s">
        <v>89</v>
      </c>
      <c r="D2744" s="103" t="s">
        <v>91</v>
      </c>
      <c r="E2744" s="103" t="s">
        <v>295</v>
      </c>
      <c r="F2744" s="103" t="s">
        <v>295</v>
      </c>
      <c r="G2744" s="103" t="s">
        <v>183</v>
      </c>
      <c r="H2744" s="103" t="s">
        <v>328</v>
      </c>
      <c r="I2744" s="103" t="s">
        <v>92</v>
      </c>
      <c r="J2744" s="215">
        <v>-376.22</v>
      </c>
      <c r="K2744" s="216" t="s">
        <v>88</v>
      </c>
    </row>
    <row r="2745" spans="1:11" x14ac:dyDescent="0.25">
      <c r="A2745" s="103" t="s">
        <v>825</v>
      </c>
      <c r="B2745" s="103" t="s">
        <v>88</v>
      </c>
      <c r="C2745" s="103" t="s">
        <v>89</v>
      </c>
      <c r="D2745" s="103" t="s">
        <v>91</v>
      </c>
      <c r="E2745" s="103" t="s">
        <v>295</v>
      </c>
      <c r="F2745" s="103" t="s">
        <v>295</v>
      </c>
      <c r="G2745" s="103" t="s">
        <v>183</v>
      </c>
      <c r="H2745" s="103" t="s">
        <v>328</v>
      </c>
      <c r="I2745" s="103" t="s">
        <v>92</v>
      </c>
      <c r="J2745" s="215">
        <v>1128.6400000000001</v>
      </c>
      <c r="K2745" s="216" t="s">
        <v>88</v>
      </c>
    </row>
    <row r="2746" spans="1:11" x14ac:dyDescent="0.25">
      <c r="A2746" s="103" t="s">
        <v>829</v>
      </c>
      <c r="B2746" s="103" t="s">
        <v>88</v>
      </c>
      <c r="C2746" s="103" t="s">
        <v>89</v>
      </c>
      <c r="D2746" s="103" t="s">
        <v>91</v>
      </c>
      <c r="E2746" s="103" t="s">
        <v>295</v>
      </c>
      <c r="F2746" s="103" t="s">
        <v>295</v>
      </c>
      <c r="G2746" s="103" t="s">
        <v>189</v>
      </c>
      <c r="H2746" s="103" t="s">
        <v>329</v>
      </c>
      <c r="I2746" s="103" t="s">
        <v>92</v>
      </c>
      <c r="J2746" s="215">
        <v>-365.62</v>
      </c>
      <c r="K2746" s="216" t="s">
        <v>88</v>
      </c>
    </row>
    <row r="2747" spans="1:11" x14ac:dyDescent="0.25">
      <c r="A2747" s="103" t="s">
        <v>825</v>
      </c>
      <c r="B2747" s="103" t="s">
        <v>88</v>
      </c>
      <c r="C2747" s="103" t="s">
        <v>89</v>
      </c>
      <c r="D2747" s="103" t="s">
        <v>91</v>
      </c>
      <c r="E2747" s="103" t="s">
        <v>295</v>
      </c>
      <c r="F2747" s="103" t="s">
        <v>295</v>
      </c>
      <c r="G2747" s="103" t="s">
        <v>189</v>
      </c>
      <c r="H2747" s="103" t="s">
        <v>329</v>
      </c>
      <c r="I2747" s="103" t="s">
        <v>92</v>
      </c>
      <c r="J2747" s="215">
        <v>1119.4100000000001</v>
      </c>
      <c r="K2747" s="216" t="s">
        <v>88</v>
      </c>
    </row>
    <row r="2748" spans="1:11" x14ac:dyDescent="0.25">
      <c r="A2748" s="103" t="s">
        <v>825</v>
      </c>
      <c r="B2748" s="103" t="s">
        <v>88</v>
      </c>
      <c r="C2748" s="103" t="s">
        <v>89</v>
      </c>
      <c r="D2748" s="103" t="s">
        <v>91</v>
      </c>
      <c r="E2748" s="111"/>
      <c r="F2748" s="103" t="s">
        <v>295</v>
      </c>
      <c r="G2748" s="103" t="s">
        <v>189</v>
      </c>
      <c r="H2748" s="103" t="s">
        <v>329</v>
      </c>
      <c r="I2748" s="103" t="s">
        <v>92</v>
      </c>
      <c r="J2748" s="215">
        <v>-22.48</v>
      </c>
      <c r="K2748" s="216" t="s">
        <v>88</v>
      </c>
    </row>
    <row r="2749" spans="1:11" x14ac:dyDescent="0.25">
      <c r="A2749" s="103" t="s">
        <v>829</v>
      </c>
      <c r="B2749" s="103" t="s">
        <v>88</v>
      </c>
      <c r="C2749" s="103" t="s">
        <v>89</v>
      </c>
      <c r="D2749" s="103" t="s">
        <v>91</v>
      </c>
      <c r="E2749" s="103" t="s">
        <v>295</v>
      </c>
      <c r="F2749" s="103" t="s">
        <v>295</v>
      </c>
      <c r="G2749" s="103" t="s">
        <v>188</v>
      </c>
      <c r="H2749" s="103" t="s">
        <v>330</v>
      </c>
      <c r="I2749" s="103" t="s">
        <v>92</v>
      </c>
      <c r="J2749" s="215">
        <v>-268.44</v>
      </c>
      <c r="K2749" s="216" t="s">
        <v>88</v>
      </c>
    </row>
    <row r="2750" spans="1:11" x14ac:dyDescent="0.25">
      <c r="A2750" s="103" t="s">
        <v>825</v>
      </c>
      <c r="B2750" s="103" t="s">
        <v>88</v>
      </c>
      <c r="C2750" s="103" t="s">
        <v>89</v>
      </c>
      <c r="D2750" s="103" t="s">
        <v>91</v>
      </c>
      <c r="E2750" s="103" t="s">
        <v>295</v>
      </c>
      <c r="F2750" s="103" t="s">
        <v>295</v>
      </c>
      <c r="G2750" s="103" t="s">
        <v>188</v>
      </c>
      <c r="H2750" s="103" t="s">
        <v>330</v>
      </c>
      <c r="I2750" s="103" t="s">
        <v>92</v>
      </c>
      <c r="J2750" s="215">
        <v>805.32</v>
      </c>
      <c r="K2750" s="216" t="s">
        <v>88</v>
      </c>
    </row>
    <row r="2751" spans="1:11" x14ac:dyDescent="0.25">
      <c r="A2751" s="103" t="s">
        <v>827</v>
      </c>
      <c r="B2751" s="103" t="s">
        <v>88</v>
      </c>
      <c r="C2751" s="103" t="s">
        <v>89</v>
      </c>
      <c r="D2751" s="103" t="s">
        <v>91</v>
      </c>
      <c r="E2751" s="103" t="s">
        <v>295</v>
      </c>
      <c r="F2751" s="103" t="s">
        <v>295</v>
      </c>
      <c r="G2751" s="103" t="s">
        <v>116</v>
      </c>
      <c r="H2751" s="103" t="s">
        <v>400</v>
      </c>
      <c r="I2751" s="103" t="s">
        <v>92</v>
      </c>
      <c r="J2751" s="215">
        <v>-307.45</v>
      </c>
      <c r="K2751" s="216" t="s">
        <v>88</v>
      </c>
    </row>
    <row r="2752" spans="1:11" x14ac:dyDescent="0.25">
      <c r="A2752" s="103" t="s">
        <v>827</v>
      </c>
      <c r="B2752" s="103" t="s">
        <v>88</v>
      </c>
      <c r="C2752" s="103" t="s">
        <v>89</v>
      </c>
      <c r="D2752" s="103" t="s">
        <v>91</v>
      </c>
      <c r="E2752" s="111"/>
      <c r="F2752" s="103" t="s">
        <v>295</v>
      </c>
      <c r="G2752" s="103" t="s">
        <v>116</v>
      </c>
      <c r="H2752" s="103" t="s">
        <v>400</v>
      </c>
      <c r="I2752" s="103" t="s">
        <v>92</v>
      </c>
      <c r="J2752" s="215">
        <v>153.72999999999999</v>
      </c>
      <c r="K2752" s="216" t="s">
        <v>88</v>
      </c>
    </row>
    <row r="2753" spans="1:11" x14ac:dyDescent="0.25">
      <c r="A2753" s="103" t="s">
        <v>830</v>
      </c>
      <c r="B2753" s="103" t="s">
        <v>88</v>
      </c>
      <c r="C2753" s="103" t="s">
        <v>89</v>
      </c>
      <c r="D2753" s="103" t="s">
        <v>91</v>
      </c>
      <c r="E2753" s="103" t="s">
        <v>295</v>
      </c>
      <c r="F2753" s="103" t="s">
        <v>295</v>
      </c>
      <c r="G2753" s="103" t="s">
        <v>116</v>
      </c>
      <c r="H2753" s="103" t="s">
        <v>400</v>
      </c>
      <c r="I2753" s="103" t="s">
        <v>92</v>
      </c>
      <c r="J2753" s="215">
        <v>250.52</v>
      </c>
      <c r="K2753" s="216" t="s">
        <v>88</v>
      </c>
    </row>
    <row r="2754" spans="1:11" x14ac:dyDescent="0.25">
      <c r="A2754" s="103" t="s">
        <v>830</v>
      </c>
      <c r="B2754" s="103" t="s">
        <v>88</v>
      </c>
      <c r="C2754" s="103" t="s">
        <v>89</v>
      </c>
      <c r="D2754" s="103" t="s">
        <v>91</v>
      </c>
      <c r="E2754" s="111"/>
      <c r="F2754" s="103" t="s">
        <v>295</v>
      </c>
      <c r="G2754" s="103" t="s">
        <v>116</v>
      </c>
      <c r="H2754" s="103" t="s">
        <v>400</v>
      </c>
      <c r="I2754" s="103" t="s">
        <v>92</v>
      </c>
      <c r="J2754" s="215">
        <v>-125.28</v>
      </c>
      <c r="K2754" s="216" t="s">
        <v>88</v>
      </c>
    </row>
    <row r="2755" spans="1:11" x14ac:dyDescent="0.25">
      <c r="A2755" s="103" t="s">
        <v>828</v>
      </c>
      <c r="B2755" s="103" t="s">
        <v>88</v>
      </c>
      <c r="C2755" s="103" t="s">
        <v>89</v>
      </c>
      <c r="D2755" s="103" t="s">
        <v>91</v>
      </c>
      <c r="E2755" s="103" t="s">
        <v>295</v>
      </c>
      <c r="F2755" s="103" t="s">
        <v>295</v>
      </c>
      <c r="G2755" s="103" t="s">
        <v>116</v>
      </c>
      <c r="H2755" s="103" t="s">
        <v>400</v>
      </c>
      <c r="I2755" s="103" t="s">
        <v>92</v>
      </c>
      <c r="J2755" s="215">
        <v>570.58000000000004</v>
      </c>
      <c r="K2755" s="216" t="s">
        <v>88</v>
      </c>
    </row>
    <row r="2756" spans="1:11" x14ac:dyDescent="0.25">
      <c r="A2756" s="103" t="s">
        <v>828</v>
      </c>
      <c r="B2756" s="103" t="s">
        <v>88</v>
      </c>
      <c r="C2756" s="103" t="s">
        <v>89</v>
      </c>
      <c r="D2756" s="103" t="s">
        <v>91</v>
      </c>
      <c r="E2756" s="111"/>
      <c r="F2756" s="103" t="s">
        <v>295</v>
      </c>
      <c r="G2756" s="103" t="s">
        <v>116</v>
      </c>
      <c r="H2756" s="103" t="s">
        <v>400</v>
      </c>
      <c r="I2756" s="103" t="s">
        <v>92</v>
      </c>
      <c r="J2756" s="215">
        <v>-285.3</v>
      </c>
      <c r="K2756" s="216" t="s">
        <v>88</v>
      </c>
    </row>
    <row r="2757" spans="1:11" x14ac:dyDescent="0.25">
      <c r="A2757" s="103" t="s">
        <v>829</v>
      </c>
      <c r="B2757" s="103" t="s">
        <v>88</v>
      </c>
      <c r="C2757" s="103" t="s">
        <v>89</v>
      </c>
      <c r="D2757" s="103" t="s">
        <v>91</v>
      </c>
      <c r="E2757" s="103" t="s">
        <v>295</v>
      </c>
      <c r="F2757" s="103" t="s">
        <v>295</v>
      </c>
      <c r="G2757" s="103" t="s">
        <v>116</v>
      </c>
      <c r="H2757" s="103" t="s">
        <v>400</v>
      </c>
      <c r="I2757" s="103" t="s">
        <v>92</v>
      </c>
      <c r="J2757" s="215">
        <v>170.81</v>
      </c>
      <c r="K2757" s="216" t="s">
        <v>88</v>
      </c>
    </row>
    <row r="2758" spans="1:11" x14ac:dyDescent="0.25">
      <c r="A2758" s="103" t="s">
        <v>829</v>
      </c>
      <c r="B2758" s="103" t="s">
        <v>88</v>
      </c>
      <c r="C2758" s="103" t="s">
        <v>89</v>
      </c>
      <c r="D2758" s="103" t="s">
        <v>91</v>
      </c>
      <c r="E2758" s="111"/>
      <c r="F2758" s="103" t="s">
        <v>295</v>
      </c>
      <c r="G2758" s="103" t="s">
        <v>116</v>
      </c>
      <c r="H2758" s="103" t="s">
        <v>400</v>
      </c>
      <c r="I2758" s="103" t="s">
        <v>92</v>
      </c>
      <c r="J2758" s="215">
        <v>-85.39</v>
      </c>
      <c r="K2758" s="216" t="s">
        <v>88</v>
      </c>
    </row>
    <row r="2759" spans="1:11" x14ac:dyDescent="0.25">
      <c r="A2759" s="103" t="s">
        <v>825</v>
      </c>
      <c r="B2759" s="103" t="s">
        <v>88</v>
      </c>
      <c r="C2759" s="103" t="s">
        <v>89</v>
      </c>
      <c r="D2759" s="103" t="s">
        <v>91</v>
      </c>
      <c r="E2759" s="103" t="s">
        <v>295</v>
      </c>
      <c r="F2759" s="103" t="s">
        <v>295</v>
      </c>
      <c r="G2759" s="103" t="s">
        <v>116</v>
      </c>
      <c r="H2759" s="103" t="s">
        <v>400</v>
      </c>
      <c r="I2759" s="103" t="s">
        <v>92</v>
      </c>
      <c r="J2759" s="215">
        <v>-204.97</v>
      </c>
      <c r="K2759" s="216" t="s">
        <v>88</v>
      </c>
    </row>
    <row r="2760" spans="1:11" x14ac:dyDescent="0.25">
      <c r="A2760" s="103" t="s">
        <v>825</v>
      </c>
      <c r="B2760" s="103" t="s">
        <v>88</v>
      </c>
      <c r="C2760" s="103" t="s">
        <v>89</v>
      </c>
      <c r="D2760" s="103" t="s">
        <v>91</v>
      </c>
      <c r="E2760" s="111"/>
      <c r="F2760" s="103" t="s">
        <v>295</v>
      </c>
      <c r="G2760" s="103" t="s">
        <v>116</v>
      </c>
      <c r="H2760" s="103" t="s">
        <v>400</v>
      </c>
      <c r="I2760" s="103" t="s">
        <v>92</v>
      </c>
      <c r="J2760" s="215">
        <v>102.49</v>
      </c>
      <c r="K2760" s="216" t="s">
        <v>88</v>
      </c>
    </row>
    <row r="2761" spans="1:11" x14ac:dyDescent="0.25">
      <c r="A2761" s="103" t="s">
        <v>826</v>
      </c>
      <c r="B2761" s="103" t="s">
        <v>88</v>
      </c>
      <c r="C2761" s="103" t="s">
        <v>89</v>
      </c>
      <c r="D2761" s="103" t="s">
        <v>91</v>
      </c>
      <c r="E2761" s="103" t="s">
        <v>295</v>
      </c>
      <c r="F2761" s="103" t="s">
        <v>295</v>
      </c>
      <c r="G2761" s="103" t="s">
        <v>116</v>
      </c>
      <c r="H2761" s="103" t="s">
        <v>400</v>
      </c>
      <c r="I2761" s="103" t="s">
        <v>92</v>
      </c>
      <c r="J2761" s="215">
        <v>392.86</v>
      </c>
      <c r="K2761" s="216" t="s">
        <v>88</v>
      </c>
    </row>
    <row r="2762" spans="1:11" x14ac:dyDescent="0.25">
      <c r="A2762" s="103" t="s">
        <v>826</v>
      </c>
      <c r="B2762" s="103" t="s">
        <v>88</v>
      </c>
      <c r="C2762" s="103" t="s">
        <v>89</v>
      </c>
      <c r="D2762" s="103" t="s">
        <v>91</v>
      </c>
      <c r="E2762" s="111"/>
      <c r="F2762" s="103" t="s">
        <v>295</v>
      </c>
      <c r="G2762" s="103" t="s">
        <v>116</v>
      </c>
      <c r="H2762" s="103" t="s">
        <v>400</v>
      </c>
      <c r="I2762" s="103" t="s">
        <v>92</v>
      </c>
      <c r="J2762" s="215">
        <v>-196.44</v>
      </c>
      <c r="K2762" s="216" t="s">
        <v>88</v>
      </c>
    </row>
    <row r="2763" spans="1:11" x14ac:dyDescent="0.25">
      <c r="A2763" s="103" t="s">
        <v>830</v>
      </c>
      <c r="B2763" s="103" t="s">
        <v>88</v>
      </c>
      <c r="C2763" s="103" t="s">
        <v>89</v>
      </c>
      <c r="D2763" s="103" t="s">
        <v>91</v>
      </c>
      <c r="E2763" s="103" t="s">
        <v>295</v>
      </c>
      <c r="F2763" s="103" t="s">
        <v>295</v>
      </c>
      <c r="G2763" s="103" t="s">
        <v>115</v>
      </c>
      <c r="H2763" s="103" t="s">
        <v>401</v>
      </c>
      <c r="I2763" s="103" t="s">
        <v>92</v>
      </c>
      <c r="J2763" s="215">
        <v>144.54</v>
      </c>
      <c r="K2763" s="216" t="s">
        <v>88</v>
      </c>
    </row>
    <row r="2764" spans="1:11" x14ac:dyDescent="0.25">
      <c r="A2764" s="103" t="s">
        <v>830</v>
      </c>
      <c r="B2764" s="103" t="s">
        <v>88</v>
      </c>
      <c r="C2764" s="103" t="s">
        <v>89</v>
      </c>
      <c r="D2764" s="103" t="s">
        <v>91</v>
      </c>
      <c r="E2764" s="111"/>
      <c r="F2764" s="103" t="s">
        <v>295</v>
      </c>
      <c r="G2764" s="103" t="s">
        <v>115</v>
      </c>
      <c r="H2764" s="103" t="s">
        <v>401</v>
      </c>
      <c r="I2764" s="103" t="s">
        <v>92</v>
      </c>
      <c r="J2764" s="215">
        <v>-72.260000000000005</v>
      </c>
      <c r="K2764" s="216" t="s">
        <v>88</v>
      </c>
    </row>
    <row r="2765" spans="1:11" x14ac:dyDescent="0.25">
      <c r="A2765" s="103" t="s">
        <v>829</v>
      </c>
      <c r="B2765" s="103" t="s">
        <v>88</v>
      </c>
      <c r="C2765" s="103" t="s">
        <v>89</v>
      </c>
      <c r="D2765" s="103" t="s">
        <v>91</v>
      </c>
      <c r="E2765" s="103" t="s">
        <v>295</v>
      </c>
      <c r="F2765" s="103" t="s">
        <v>295</v>
      </c>
      <c r="G2765" s="103" t="s">
        <v>108</v>
      </c>
      <c r="H2765" s="103" t="s">
        <v>332</v>
      </c>
      <c r="I2765" s="103" t="s">
        <v>92</v>
      </c>
      <c r="J2765" s="215">
        <v>59.11</v>
      </c>
      <c r="K2765" s="216" t="s">
        <v>88</v>
      </c>
    </row>
    <row r="2766" spans="1:11" x14ac:dyDescent="0.25">
      <c r="A2766" s="103" t="s">
        <v>829</v>
      </c>
      <c r="B2766" s="103" t="s">
        <v>88</v>
      </c>
      <c r="C2766" s="103" t="s">
        <v>89</v>
      </c>
      <c r="D2766" s="103" t="s">
        <v>91</v>
      </c>
      <c r="E2766" s="111"/>
      <c r="F2766" s="103" t="s">
        <v>295</v>
      </c>
      <c r="G2766" s="103" t="s">
        <v>108</v>
      </c>
      <c r="H2766" s="103" t="s">
        <v>332</v>
      </c>
      <c r="I2766" s="103" t="s">
        <v>92</v>
      </c>
      <c r="J2766" s="215">
        <v>-29.55</v>
      </c>
      <c r="K2766" s="216" t="s">
        <v>88</v>
      </c>
    </row>
    <row r="2767" spans="1:11" x14ac:dyDescent="0.25">
      <c r="A2767" s="103" t="s">
        <v>825</v>
      </c>
      <c r="B2767" s="103" t="s">
        <v>88</v>
      </c>
      <c r="C2767" s="103" t="s">
        <v>89</v>
      </c>
      <c r="D2767" s="103" t="s">
        <v>91</v>
      </c>
      <c r="E2767" s="103" t="s">
        <v>295</v>
      </c>
      <c r="F2767" s="103" t="s">
        <v>295</v>
      </c>
      <c r="G2767" s="103" t="s">
        <v>108</v>
      </c>
      <c r="H2767" s="103" t="s">
        <v>332</v>
      </c>
      <c r="I2767" s="103" t="s">
        <v>92</v>
      </c>
      <c r="J2767" s="215">
        <v>-56.75</v>
      </c>
      <c r="K2767" s="216" t="s">
        <v>88</v>
      </c>
    </row>
    <row r="2768" spans="1:11" x14ac:dyDescent="0.25">
      <c r="A2768" s="103" t="s">
        <v>825</v>
      </c>
      <c r="B2768" s="103" t="s">
        <v>88</v>
      </c>
      <c r="C2768" s="103" t="s">
        <v>89</v>
      </c>
      <c r="D2768" s="103" t="s">
        <v>91</v>
      </c>
      <c r="E2768" s="111"/>
      <c r="F2768" s="103" t="s">
        <v>295</v>
      </c>
      <c r="G2768" s="103" t="s">
        <v>108</v>
      </c>
      <c r="H2768" s="103" t="s">
        <v>332</v>
      </c>
      <c r="I2768" s="103" t="s">
        <v>92</v>
      </c>
      <c r="J2768" s="215">
        <v>0</v>
      </c>
      <c r="K2768" s="216" t="s">
        <v>88</v>
      </c>
    </row>
    <row r="2769" spans="1:11" x14ac:dyDescent="0.25">
      <c r="A2769" s="103" t="s">
        <v>826</v>
      </c>
      <c r="B2769" s="103" t="s">
        <v>88</v>
      </c>
      <c r="C2769" s="103" t="s">
        <v>89</v>
      </c>
      <c r="D2769" s="103" t="s">
        <v>91</v>
      </c>
      <c r="E2769" s="103" t="s">
        <v>295</v>
      </c>
      <c r="F2769" s="103" t="s">
        <v>295</v>
      </c>
      <c r="G2769" s="103" t="s">
        <v>108</v>
      </c>
      <c r="H2769" s="103" t="s">
        <v>332</v>
      </c>
      <c r="I2769" s="103" t="s">
        <v>92</v>
      </c>
      <c r="J2769" s="215">
        <v>104.04</v>
      </c>
      <c r="K2769" s="216" t="s">
        <v>88</v>
      </c>
    </row>
    <row r="2770" spans="1:11" x14ac:dyDescent="0.25">
      <c r="A2770" s="103" t="s">
        <v>826</v>
      </c>
      <c r="B2770" s="103" t="s">
        <v>88</v>
      </c>
      <c r="C2770" s="103" t="s">
        <v>89</v>
      </c>
      <c r="D2770" s="103" t="s">
        <v>91</v>
      </c>
      <c r="E2770" s="111"/>
      <c r="F2770" s="103" t="s">
        <v>295</v>
      </c>
      <c r="G2770" s="103" t="s">
        <v>108</v>
      </c>
      <c r="H2770" s="103" t="s">
        <v>332</v>
      </c>
      <c r="I2770" s="103" t="s">
        <v>92</v>
      </c>
      <c r="J2770" s="215">
        <v>0</v>
      </c>
      <c r="K2770" s="216" t="s">
        <v>88</v>
      </c>
    </row>
    <row r="2771" spans="1:11" x14ac:dyDescent="0.25">
      <c r="A2771" s="103" t="s">
        <v>830</v>
      </c>
      <c r="B2771" s="103" t="s">
        <v>88</v>
      </c>
      <c r="C2771" s="103" t="s">
        <v>89</v>
      </c>
      <c r="D2771" s="103" t="s">
        <v>91</v>
      </c>
      <c r="E2771" s="103" t="s">
        <v>295</v>
      </c>
      <c r="F2771" s="103" t="s">
        <v>295</v>
      </c>
      <c r="G2771" s="103" t="s">
        <v>217</v>
      </c>
      <c r="H2771" s="103" t="s">
        <v>402</v>
      </c>
      <c r="I2771" s="103" t="s">
        <v>92</v>
      </c>
      <c r="J2771" s="215">
        <v>32.26</v>
      </c>
      <c r="K2771" s="216" t="s">
        <v>88</v>
      </c>
    </row>
    <row r="2772" spans="1:11" x14ac:dyDescent="0.25">
      <c r="A2772" s="103" t="s">
        <v>830</v>
      </c>
      <c r="B2772" s="103" t="s">
        <v>88</v>
      </c>
      <c r="C2772" s="103" t="s">
        <v>89</v>
      </c>
      <c r="D2772" s="103" t="s">
        <v>91</v>
      </c>
      <c r="E2772" s="111"/>
      <c r="F2772" s="103" t="s">
        <v>295</v>
      </c>
      <c r="G2772" s="103" t="s">
        <v>217</v>
      </c>
      <c r="H2772" s="103" t="s">
        <v>402</v>
      </c>
      <c r="I2772" s="103" t="s">
        <v>92</v>
      </c>
      <c r="J2772" s="215">
        <v>-16.14</v>
      </c>
      <c r="K2772" s="216" t="s">
        <v>88</v>
      </c>
    </row>
    <row r="2773" spans="1:11" x14ac:dyDescent="0.25">
      <c r="A2773" s="103" t="s">
        <v>828</v>
      </c>
      <c r="B2773" s="103" t="s">
        <v>88</v>
      </c>
      <c r="C2773" s="103" t="s">
        <v>89</v>
      </c>
      <c r="D2773" s="103" t="s">
        <v>91</v>
      </c>
      <c r="E2773" s="103" t="s">
        <v>295</v>
      </c>
      <c r="F2773" s="103" t="s">
        <v>295</v>
      </c>
      <c r="G2773" s="103" t="s">
        <v>217</v>
      </c>
      <c r="H2773" s="103" t="s">
        <v>402</v>
      </c>
      <c r="I2773" s="103" t="s">
        <v>92</v>
      </c>
      <c r="J2773" s="215">
        <v>-61.37</v>
      </c>
      <c r="K2773" s="216" t="s">
        <v>88</v>
      </c>
    </row>
    <row r="2774" spans="1:11" x14ac:dyDescent="0.25">
      <c r="A2774" s="103" t="s">
        <v>828</v>
      </c>
      <c r="B2774" s="103" t="s">
        <v>88</v>
      </c>
      <c r="C2774" s="103" t="s">
        <v>89</v>
      </c>
      <c r="D2774" s="103" t="s">
        <v>91</v>
      </c>
      <c r="E2774" s="111"/>
      <c r="F2774" s="103" t="s">
        <v>295</v>
      </c>
      <c r="G2774" s="103" t="s">
        <v>217</v>
      </c>
      <c r="H2774" s="103" t="s">
        <v>402</v>
      </c>
      <c r="I2774" s="103" t="s">
        <v>92</v>
      </c>
      <c r="J2774" s="215">
        <v>30.67</v>
      </c>
      <c r="K2774" s="216" t="s">
        <v>88</v>
      </c>
    </row>
    <row r="2775" spans="1:11" x14ac:dyDescent="0.25">
      <c r="A2775" s="103" t="s">
        <v>829</v>
      </c>
      <c r="B2775" s="103" t="s">
        <v>88</v>
      </c>
      <c r="C2775" s="103" t="s">
        <v>89</v>
      </c>
      <c r="D2775" s="103" t="s">
        <v>91</v>
      </c>
      <c r="E2775" s="103" t="s">
        <v>295</v>
      </c>
      <c r="F2775" s="103" t="s">
        <v>295</v>
      </c>
      <c r="G2775" s="103" t="s">
        <v>217</v>
      </c>
      <c r="H2775" s="103" t="s">
        <v>402</v>
      </c>
      <c r="I2775" s="103" t="s">
        <v>92</v>
      </c>
      <c r="J2775" s="215">
        <v>-22.41</v>
      </c>
      <c r="K2775" s="216" t="s">
        <v>88</v>
      </c>
    </row>
    <row r="2776" spans="1:11" x14ac:dyDescent="0.25">
      <c r="A2776" s="103" t="s">
        <v>829</v>
      </c>
      <c r="B2776" s="103" t="s">
        <v>88</v>
      </c>
      <c r="C2776" s="103" t="s">
        <v>89</v>
      </c>
      <c r="D2776" s="103" t="s">
        <v>91</v>
      </c>
      <c r="E2776" s="111"/>
      <c r="F2776" s="103" t="s">
        <v>295</v>
      </c>
      <c r="G2776" s="103" t="s">
        <v>217</v>
      </c>
      <c r="H2776" s="103" t="s">
        <v>402</v>
      </c>
      <c r="I2776" s="103" t="s">
        <v>92</v>
      </c>
      <c r="J2776" s="215">
        <v>11.21</v>
      </c>
      <c r="K2776" s="216" t="s">
        <v>88</v>
      </c>
    </row>
    <row r="2777" spans="1:11" x14ac:dyDescent="0.25">
      <c r="A2777" s="103" t="s">
        <v>825</v>
      </c>
      <c r="B2777" s="103" t="s">
        <v>88</v>
      </c>
      <c r="C2777" s="103" t="s">
        <v>89</v>
      </c>
      <c r="D2777" s="103" t="s">
        <v>91</v>
      </c>
      <c r="E2777" s="103" t="s">
        <v>295</v>
      </c>
      <c r="F2777" s="103" t="s">
        <v>295</v>
      </c>
      <c r="G2777" s="103" t="s">
        <v>217</v>
      </c>
      <c r="H2777" s="103" t="s">
        <v>402</v>
      </c>
      <c r="I2777" s="103" t="s">
        <v>92</v>
      </c>
      <c r="J2777" s="215">
        <v>45.72</v>
      </c>
      <c r="K2777" s="216" t="s">
        <v>88</v>
      </c>
    </row>
    <row r="2778" spans="1:11" x14ac:dyDescent="0.25">
      <c r="A2778" s="103" t="s">
        <v>825</v>
      </c>
      <c r="B2778" s="103" t="s">
        <v>88</v>
      </c>
      <c r="C2778" s="103" t="s">
        <v>89</v>
      </c>
      <c r="D2778" s="103" t="s">
        <v>91</v>
      </c>
      <c r="E2778" s="111"/>
      <c r="F2778" s="103" t="s">
        <v>295</v>
      </c>
      <c r="G2778" s="103" t="s">
        <v>217</v>
      </c>
      <c r="H2778" s="103" t="s">
        <v>402</v>
      </c>
      <c r="I2778" s="103" t="s">
        <v>92</v>
      </c>
      <c r="J2778" s="215">
        <v>-22.88</v>
      </c>
      <c r="K2778" s="216" t="s">
        <v>88</v>
      </c>
    </row>
    <row r="2779" spans="1:11" x14ac:dyDescent="0.25">
      <c r="A2779" s="103" t="s">
        <v>826</v>
      </c>
      <c r="B2779" s="103" t="s">
        <v>88</v>
      </c>
      <c r="C2779" s="103" t="s">
        <v>89</v>
      </c>
      <c r="D2779" s="103" t="s">
        <v>91</v>
      </c>
      <c r="E2779" s="103" t="s">
        <v>295</v>
      </c>
      <c r="F2779" s="103" t="s">
        <v>295</v>
      </c>
      <c r="G2779" s="103" t="s">
        <v>217</v>
      </c>
      <c r="H2779" s="103" t="s">
        <v>402</v>
      </c>
      <c r="I2779" s="103" t="s">
        <v>92</v>
      </c>
      <c r="J2779" s="215">
        <v>147.01</v>
      </c>
      <c r="K2779" s="216" t="s">
        <v>88</v>
      </c>
    </row>
    <row r="2780" spans="1:11" x14ac:dyDescent="0.25">
      <c r="A2780" s="103" t="s">
        <v>826</v>
      </c>
      <c r="B2780" s="103" t="s">
        <v>88</v>
      </c>
      <c r="C2780" s="103" t="s">
        <v>89</v>
      </c>
      <c r="D2780" s="103" t="s">
        <v>91</v>
      </c>
      <c r="E2780" s="111"/>
      <c r="F2780" s="103" t="s">
        <v>295</v>
      </c>
      <c r="G2780" s="103" t="s">
        <v>217</v>
      </c>
      <c r="H2780" s="103" t="s">
        <v>402</v>
      </c>
      <c r="I2780" s="103" t="s">
        <v>92</v>
      </c>
      <c r="J2780" s="215">
        <v>-73.510000000000005</v>
      </c>
      <c r="K2780" s="216" t="s">
        <v>88</v>
      </c>
    </row>
    <row r="2781" spans="1:11" x14ac:dyDescent="0.25">
      <c r="A2781" s="103" t="s">
        <v>830</v>
      </c>
      <c r="B2781" s="103" t="s">
        <v>88</v>
      </c>
      <c r="C2781" s="103" t="s">
        <v>89</v>
      </c>
      <c r="D2781" s="103" t="s">
        <v>91</v>
      </c>
      <c r="E2781" s="103" t="s">
        <v>295</v>
      </c>
      <c r="F2781" s="103" t="s">
        <v>295</v>
      </c>
      <c r="G2781" s="103" t="s">
        <v>112</v>
      </c>
      <c r="H2781" s="103" t="s">
        <v>334</v>
      </c>
      <c r="I2781" s="103" t="s">
        <v>92</v>
      </c>
      <c r="J2781" s="215">
        <v>339.03</v>
      </c>
      <c r="K2781" s="216" t="s">
        <v>88</v>
      </c>
    </row>
    <row r="2782" spans="1:11" x14ac:dyDescent="0.25">
      <c r="A2782" s="103" t="s">
        <v>830</v>
      </c>
      <c r="B2782" s="103" t="s">
        <v>88</v>
      </c>
      <c r="C2782" s="103" t="s">
        <v>89</v>
      </c>
      <c r="D2782" s="103" t="s">
        <v>91</v>
      </c>
      <c r="E2782" s="111"/>
      <c r="F2782" s="103" t="s">
        <v>295</v>
      </c>
      <c r="G2782" s="103" t="s">
        <v>112</v>
      </c>
      <c r="H2782" s="103" t="s">
        <v>334</v>
      </c>
      <c r="I2782" s="103" t="s">
        <v>92</v>
      </c>
      <c r="J2782" s="215">
        <v>-169.53</v>
      </c>
      <c r="K2782" s="216" t="s">
        <v>88</v>
      </c>
    </row>
    <row r="2783" spans="1:11" x14ac:dyDescent="0.25">
      <c r="A2783" s="103" t="s">
        <v>829</v>
      </c>
      <c r="B2783" s="103" t="s">
        <v>88</v>
      </c>
      <c r="C2783" s="103" t="s">
        <v>89</v>
      </c>
      <c r="D2783" s="103" t="s">
        <v>91</v>
      </c>
      <c r="E2783" s="103" t="s">
        <v>295</v>
      </c>
      <c r="F2783" s="103" t="s">
        <v>295</v>
      </c>
      <c r="G2783" s="103" t="s">
        <v>112</v>
      </c>
      <c r="H2783" s="103" t="s">
        <v>334</v>
      </c>
      <c r="I2783" s="103" t="s">
        <v>92</v>
      </c>
      <c r="J2783" s="215">
        <v>231.17</v>
      </c>
      <c r="K2783" s="216" t="s">
        <v>88</v>
      </c>
    </row>
    <row r="2784" spans="1:11" x14ac:dyDescent="0.25">
      <c r="A2784" s="103" t="s">
        <v>829</v>
      </c>
      <c r="B2784" s="103" t="s">
        <v>88</v>
      </c>
      <c r="C2784" s="103" t="s">
        <v>89</v>
      </c>
      <c r="D2784" s="103" t="s">
        <v>91</v>
      </c>
      <c r="E2784" s="111"/>
      <c r="F2784" s="103" t="s">
        <v>295</v>
      </c>
      <c r="G2784" s="103" t="s">
        <v>112</v>
      </c>
      <c r="H2784" s="103" t="s">
        <v>334</v>
      </c>
      <c r="I2784" s="103" t="s">
        <v>92</v>
      </c>
      <c r="J2784" s="215">
        <v>-115.57</v>
      </c>
      <c r="K2784" s="216" t="s">
        <v>88</v>
      </c>
    </row>
    <row r="2785" spans="1:11" x14ac:dyDescent="0.25">
      <c r="A2785" s="103" t="s">
        <v>825</v>
      </c>
      <c r="B2785" s="103" t="s">
        <v>88</v>
      </c>
      <c r="C2785" s="103" t="s">
        <v>89</v>
      </c>
      <c r="D2785" s="103" t="s">
        <v>91</v>
      </c>
      <c r="E2785" s="103" t="s">
        <v>295</v>
      </c>
      <c r="F2785" s="103" t="s">
        <v>295</v>
      </c>
      <c r="G2785" s="103" t="s">
        <v>112</v>
      </c>
      <c r="H2785" s="103" t="s">
        <v>334</v>
      </c>
      <c r="I2785" s="103" t="s">
        <v>92</v>
      </c>
      <c r="J2785" s="215">
        <v>-277.39999999999998</v>
      </c>
      <c r="K2785" s="216" t="s">
        <v>88</v>
      </c>
    </row>
    <row r="2786" spans="1:11" x14ac:dyDescent="0.25">
      <c r="A2786" s="103" t="s">
        <v>825</v>
      </c>
      <c r="B2786" s="103" t="s">
        <v>88</v>
      </c>
      <c r="C2786" s="103" t="s">
        <v>89</v>
      </c>
      <c r="D2786" s="103" t="s">
        <v>91</v>
      </c>
      <c r="E2786" s="111"/>
      <c r="F2786" s="103" t="s">
        <v>295</v>
      </c>
      <c r="G2786" s="103" t="s">
        <v>112</v>
      </c>
      <c r="H2786" s="103" t="s">
        <v>334</v>
      </c>
      <c r="I2786" s="103" t="s">
        <v>92</v>
      </c>
      <c r="J2786" s="215">
        <v>138.69999999999999</v>
      </c>
      <c r="K2786" s="216" t="s">
        <v>88</v>
      </c>
    </row>
    <row r="2787" spans="1:11" x14ac:dyDescent="0.25">
      <c r="A2787" s="103" t="s">
        <v>826</v>
      </c>
      <c r="B2787" s="103" t="s">
        <v>88</v>
      </c>
      <c r="C2787" s="103" t="s">
        <v>89</v>
      </c>
      <c r="D2787" s="103" t="s">
        <v>91</v>
      </c>
      <c r="E2787" s="103" t="s">
        <v>295</v>
      </c>
      <c r="F2787" s="103" t="s">
        <v>295</v>
      </c>
      <c r="G2787" s="103" t="s">
        <v>112</v>
      </c>
      <c r="H2787" s="103" t="s">
        <v>334</v>
      </c>
      <c r="I2787" s="103" t="s">
        <v>92</v>
      </c>
      <c r="J2787" s="215">
        <v>508.56</v>
      </c>
      <c r="K2787" s="216" t="s">
        <v>88</v>
      </c>
    </row>
    <row r="2788" spans="1:11" x14ac:dyDescent="0.25">
      <c r="A2788" s="103" t="s">
        <v>826</v>
      </c>
      <c r="B2788" s="103" t="s">
        <v>88</v>
      </c>
      <c r="C2788" s="103" t="s">
        <v>89</v>
      </c>
      <c r="D2788" s="103" t="s">
        <v>91</v>
      </c>
      <c r="E2788" s="111"/>
      <c r="F2788" s="103" t="s">
        <v>295</v>
      </c>
      <c r="G2788" s="103" t="s">
        <v>112</v>
      </c>
      <c r="H2788" s="103" t="s">
        <v>334</v>
      </c>
      <c r="I2788" s="103" t="s">
        <v>92</v>
      </c>
      <c r="J2788" s="215">
        <v>-254.28</v>
      </c>
      <c r="K2788" s="216" t="s">
        <v>88</v>
      </c>
    </row>
    <row r="2789" spans="1:11" x14ac:dyDescent="0.25">
      <c r="A2789" s="103" t="s">
        <v>830</v>
      </c>
      <c r="B2789" s="103" t="s">
        <v>88</v>
      </c>
      <c r="C2789" s="103" t="s">
        <v>89</v>
      </c>
      <c r="D2789" s="103" t="s">
        <v>91</v>
      </c>
      <c r="E2789" s="103" t="s">
        <v>295</v>
      </c>
      <c r="F2789" s="103" t="s">
        <v>295</v>
      </c>
      <c r="G2789" s="103" t="s">
        <v>111</v>
      </c>
      <c r="H2789" s="103" t="s">
        <v>469</v>
      </c>
      <c r="I2789" s="103" t="s">
        <v>92</v>
      </c>
      <c r="J2789" s="215">
        <v>-0.97</v>
      </c>
      <c r="K2789" s="216" t="s">
        <v>88</v>
      </c>
    </row>
    <row r="2790" spans="1:11" x14ac:dyDescent="0.25">
      <c r="A2790" s="103" t="s">
        <v>829</v>
      </c>
      <c r="B2790" s="103" t="s">
        <v>88</v>
      </c>
      <c r="C2790" s="103" t="s">
        <v>89</v>
      </c>
      <c r="D2790" s="103" t="s">
        <v>91</v>
      </c>
      <c r="E2790" s="103" t="s">
        <v>295</v>
      </c>
      <c r="F2790" s="103" t="s">
        <v>295</v>
      </c>
      <c r="G2790" s="103" t="s">
        <v>111</v>
      </c>
      <c r="H2790" s="103" t="s">
        <v>469</v>
      </c>
      <c r="I2790" s="103" t="s">
        <v>92</v>
      </c>
      <c r="J2790" s="215">
        <v>2.92</v>
      </c>
      <c r="K2790" s="216" t="s">
        <v>88</v>
      </c>
    </row>
    <row r="2791" spans="1:11" x14ac:dyDescent="0.25">
      <c r="A2791" s="103" t="s">
        <v>830</v>
      </c>
      <c r="B2791" s="103" t="s">
        <v>88</v>
      </c>
      <c r="C2791" s="103" t="s">
        <v>89</v>
      </c>
      <c r="D2791" s="103" t="s">
        <v>91</v>
      </c>
      <c r="E2791" s="103" t="s">
        <v>295</v>
      </c>
      <c r="F2791" s="103" t="s">
        <v>295</v>
      </c>
      <c r="G2791" s="103" t="s">
        <v>106</v>
      </c>
      <c r="H2791" s="103" t="s">
        <v>482</v>
      </c>
      <c r="I2791" s="103" t="s">
        <v>92</v>
      </c>
      <c r="J2791" s="215">
        <v>1935.45</v>
      </c>
      <c r="K2791" s="216" t="s">
        <v>88</v>
      </c>
    </row>
    <row r="2792" spans="1:11" x14ac:dyDescent="0.25">
      <c r="A2792" s="103" t="s">
        <v>830</v>
      </c>
      <c r="B2792" s="103" t="s">
        <v>88</v>
      </c>
      <c r="C2792" s="103" t="s">
        <v>89</v>
      </c>
      <c r="D2792" s="103" t="s">
        <v>91</v>
      </c>
      <c r="E2792" s="111"/>
      <c r="F2792" s="103" t="s">
        <v>295</v>
      </c>
      <c r="G2792" s="103" t="s">
        <v>106</v>
      </c>
      <c r="H2792" s="103" t="s">
        <v>482</v>
      </c>
      <c r="I2792" s="103" t="s">
        <v>92</v>
      </c>
      <c r="J2792" s="215">
        <v>-967.71</v>
      </c>
      <c r="K2792" s="216" t="s">
        <v>88</v>
      </c>
    </row>
    <row r="2793" spans="1:11" x14ac:dyDescent="0.25">
      <c r="A2793" s="103" t="s">
        <v>828</v>
      </c>
      <c r="B2793" s="103" t="s">
        <v>88</v>
      </c>
      <c r="C2793" s="103" t="s">
        <v>89</v>
      </c>
      <c r="D2793" s="103" t="s">
        <v>91</v>
      </c>
      <c r="E2793" s="103" t="s">
        <v>295</v>
      </c>
      <c r="F2793" s="103" t="s">
        <v>295</v>
      </c>
      <c r="G2793" s="103" t="s">
        <v>106</v>
      </c>
      <c r="H2793" s="103" t="s">
        <v>482</v>
      </c>
      <c r="I2793" s="103" t="s">
        <v>92</v>
      </c>
      <c r="J2793" s="215">
        <v>-537.19000000000005</v>
      </c>
      <c r="K2793" s="216" t="s">
        <v>88</v>
      </c>
    </row>
    <row r="2794" spans="1:11" x14ac:dyDescent="0.25">
      <c r="A2794" s="103" t="s">
        <v>828</v>
      </c>
      <c r="B2794" s="103" t="s">
        <v>88</v>
      </c>
      <c r="C2794" s="103" t="s">
        <v>89</v>
      </c>
      <c r="D2794" s="103" t="s">
        <v>91</v>
      </c>
      <c r="E2794" s="111"/>
      <c r="F2794" s="103" t="s">
        <v>295</v>
      </c>
      <c r="G2794" s="103" t="s">
        <v>106</v>
      </c>
      <c r="H2794" s="103" t="s">
        <v>482</v>
      </c>
      <c r="I2794" s="103" t="s">
        <v>92</v>
      </c>
      <c r="J2794" s="215">
        <v>268.58999999999997</v>
      </c>
      <c r="K2794" s="216" t="s">
        <v>88</v>
      </c>
    </row>
    <row r="2795" spans="1:11" x14ac:dyDescent="0.25">
      <c r="A2795" s="103" t="s">
        <v>829</v>
      </c>
      <c r="B2795" s="103" t="s">
        <v>88</v>
      </c>
      <c r="C2795" s="103" t="s">
        <v>89</v>
      </c>
      <c r="D2795" s="103" t="s">
        <v>91</v>
      </c>
      <c r="E2795" s="103" t="s">
        <v>295</v>
      </c>
      <c r="F2795" s="103" t="s">
        <v>295</v>
      </c>
      <c r="G2795" s="103" t="s">
        <v>106</v>
      </c>
      <c r="H2795" s="103" t="s">
        <v>482</v>
      </c>
      <c r="I2795" s="103" t="s">
        <v>92</v>
      </c>
      <c r="J2795" s="215">
        <v>2362.1799999999998</v>
      </c>
      <c r="K2795" s="216" t="s">
        <v>88</v>
      </c>
    </row>
    <row r="2796" spans="1:11" x14ac:dyDescent="0.25">
      <c r="A2796" s="103" t="s">
        <v>829</v>
      </c>
      <c r="B2796" s="103" t="s">
        <v>88</v>
      </c>
      <c r="C2796" s="103" t="s">
        <v>89</v>
      </c>
      <c r="D2796" s="103" t="s">
        <v>91</v>
      </c>
      <c r="E2796" s="111"/>
      <c r="F2796" s="103" t="s">
        <v>295</v>
      </c>
      <c r="G2796" s="103" t="s">
        <v>106</v>
      </c>
      <c r="H2796" s="103" t="s">
        <v>482</v>
      </c>
      <c r="I2796" s="103" t="s">
        <v>92</v>
      </c>
      <c r="J2796" s="215">
        <v>-1181.08</v>
      </c>
      <c r="K2796" s="216" t="s">
        <v>88</v>
      </c>
    </row>
    <row r="2797" spans="1:11" x14ac:dyDescent="0.25">
      <c r="A2797" s="103" t="s">
        <v>825</v>
      </c>
      <c r="B2797" s="103" t="s">
        <v>88</v>
      </c>
      <c r="C2797" s="103" t="s">
        <v>89</v>
      </c>
      <c r="D2797" s="103" t="s">
        <v>91</v>
      </c>
      <c r="E2797" s="103" t="s">
        <v>295</v>
      </c>
      <c r="F2797" s="103" t="s">
        <v>295</v>
      </c>
      <c r="G2797" s="103" t="s">
        <v>106</v>
      </c>
      <c r="H2797" s="103" t="s">
        <v>482</v>
      </c>
      <c r="I2797" s="103" t="s">
        <v>92</v>
      </c>
      <c r="J2797" s="215">
        <v>1950.7</v>
      </c>
      <c r="K2797" s="216" t="s">
        <v>88</v>
      </c>
    </row>
    <row r="2798" spans="1:11" x14ac:dyDescent="0.25">
      <c r="A2798" s="103" t="s">
        <v>825</v>
      </c>
      <c r="B2798" s="103" t="s">
        <v>88</v>
      </c>
      <c r="C2798" s="103" t="s">
        <v>89</v>
      </c>
      <c r="D2798" s="103" t="s">
        <v>91</v>
      </c>
      <c r="E2798" s="111"/>
      <c r="F2798" s="103" t="s">
        <v>295</v>
      </c>
      <c r="G2798" s="103" t="s">
        <v>106</v>
      </c>
      <c r="H2798" s="103" t="s">
        <v>482</v>
      </c>
      <c r="I2798" s="103" t="s">
        <v>92</v>
      </c>
      <c r="J2798" s="215">
        <v>-975.34</v>
      </c>
      <c r="K2798" s="216" t="s">
        <v>88</v>
      </c>
    </row>
    <row r="2799" spans="1:11" x14ac:dyDescent="0.25">
      <c r="A2799" s="103" t="s">
        <v>826</v>
      </c>
      <c r="B2799" s="103" t="s">
        <v>88</v>
      </c>
      <c r="C2799" s="103" t="s">
        <v>89</v>
      </c>
      <c r="D2799" s="103" t="s">
        <v>91</v>
      </c>
      <c r="E2799" s="103" t="s">
        <v>295</v>
      </c>
      <c r="F2799" s="103" t="s">
        <v>295</v>
      </c>
      <c r="G2799" s="103" t="s">
        <v>106</v>
      </c>
      <c r="H2799" s="103" t="s">
        <v>482</v>
      </c>
      <c r="I2799" s="103" t="s">
        <v>92</v>
      </c>
      <c r="J2799" s="215">
        <v>3230.85</v>
      </c>
      <c r="K2799" s="216" t="s">
        <v>88</v>
      </c>
    </row>
    <row r="2800" spans="1:11" x14ac:dyDescent="0.25">
      <c r="A2800" s="103" t="s">
        <v>826</v>
      </c>
      <c r="B2800" s="103" t="s">
        <v>88</v>
      </c>
      <c r="C2800" s="103" t="s">
        <v>89</v>
      </c>
      <c r="D2800" s="103" t="s">
        <v>91</v>
      </c>
      <c r="E2800" s="111"/>
      <c r="F2800" s="103" t="s">
        <v>295</v>
      </c>
      <c r="G2800" s="103" t="s">
        <v>106</v>
      </c>
      <c r="H2800" s="103" t="s">
        <v>482</v>
      </c>
      <c r="I2800" s="103" t="s">
        <v>92</v>
      </c>
      <c r="J2800" s="215">
        <v>-1615.41</v>
      </c>
      <c r="K2800" s="216" t="s">
        <v>88</v>
      </c>
    </row>
    <row r="2801" spans="1:11" x14ac:dyDescent="0.25">
      <c r="A2801" s="103" t="s">
        <v>828</v>
      </c>
      <c r="B2801" s="103" t="s">
        <v>88</v>
      </c>
      <c r="C2801" s="103" t="s">
        <v>89</v>
      </c>
      <c r="D2801" s="103" t="s">
        <v>91</v>
      </c>
      <c r="E2801" s="103" t="s">
        <v>295</v>
      </c>
      <c r="F2801" s="103" t="s">
        <v>295</v>
      </c>
      <c r="G2801" s="103" t="s">
        <v>110</v>
      </c>
      <c r="H2801" s="103" t="s">
        <v>424</v>
      </c>
      <c r="I2801" s="103" t="s">
        <v>92</v>
      </c>
      <c r="J2801" s="215">
        <v>708.96</v>
      </c>
      <c r="K2801" s="216" t="s">
        <v>88</v>
      </c>
    </row>
    <row r="2802" spans="1:11" x14ac:dyDescent="0.25">
      <c r="A2802" s="103" t="s">
        <v>828</v>
      </c>
      <c r="B2802" s="103" t="s">
        <v>88</v>
      </c>
      <c r="C2802" s="103" t="s">
        <v>89</v>
      </c>
      <c r="D2802" s="103" t="s">
        <v>91</v>
      </c>
      <c r="E2802" s="111"/>
      <c r="F2802" s="103" t="s">
        <v>295</v>
      </c>
      <c r="G2802" s="103" t="s">
        <v>110</v>
      </c>
      <c r="H2802" s="103" t="s">
        <v>424</v>
      </c>
      <c r="I2802" s="103" t="s">
        <v>92</v>
      </c>
      <c r="J2802" s="215">
        <v>-354.48</v>
      </c>
      <c r="K2802" s="216" t="s">
        <v>88</v>
      </c>
    </row>
    <row r="2803" spans="1:11" x14ac:dyDescent="0.25">
      <c r="A2803" s="103" t="s">
        <v>827</v>
      </c>
      <c r="B2803" s="103" t="s">
        <v>88</v>
      </c>
      <c r="C2803" s="103" t="s">
        <v>89</v>
      </c>
      <c r="D2803" s="103" t="s">
        <v>91</v>
      </c>
      <c r="E2803" s="103" t="s">
        <v>295</v>
      </c>
      <c r="F2803" s="103" t="s">
        <v>295</v>
      </c>
      <c r="G2803" s="103" t="s">
        <v>104</v>
      </c>
      <c r="H2803" s="103" t="s">
        <v>336</v>
      </c>
      <c r="I2803" s="103" t="s">
        <v>92</v>
      </c>
      <c r="J2803" s="215">
        <v>8088.21</v>
      </c>
      <c r="K2803" s="216" t="s">
        <v>88</v>
      </c>
    </row>
    <row r="2804" spans="1:11" x14ac:dyDescent="0.25">
      <c r="A2804" s="103" t="s">
        <v>827</v>
      </c>
      <c r="B2804" s="103" t="s">
        <v>88</v>
      </c>
      <c r="C2804" s="103" t="s">
        <v>89</v>
      </c>
      <c r="D2804" s="103" t="s">
        <v>91</v>
      </c>
      <c r="E2804" s="111"/>
      <c r="F2804" s="103" t="s">
        <v>295</v>
      </c>
      <c r="G2804" s="103" t="s">
        <v>104</v>
      </c>
      <c r="H2804" s="103" t="s">
        <v>336</v>
      </c>
      <c r="I2804" s="103" t="s">
        <v>92</v>
      </c>
      <c r="J2804" s="215">
        <v>-4044.09</v>
      </c>
      <c r="K2804" s="216" t="s">
        <v>88</v>
      </c>
    </row>
    <row r="2805" spans="1:11" x14ac:dyDescent="0.25">
      <c r="A2805" s="103" t="s">
        <v>830</v>
      </c>
      <c r="B2805" s="103" t="s">
        <v>88</v>
      </c>
      <c r="C2805" s="103" t="s">
        <v>89</v>
      </c>
      <c r="D2805" s="103" t="s">
        <v>91</v>
      </c>
      <c r="E2805" s="103" t="s">
        <v>295</v>
      </c>
      <c r="F2805" s="103" t="s">
        <v>295</v>
      </c>
      <c r="G2805" s="103" t="s">
        <v>104</v>
      </c>
      <c r="H2805" s="103" t="s">
        <v>336</v>
      </c>
      <c r="I2805" s="103" t="s">
        <v>92</v>
      </c>
      <c r="J2805" s="215">
        <v>8629.5400000000009</v>
      </c>
      <c r="K2805" s="216" t="s">
        <v>88</v>
      </c>
    </row>
    <row r="2806" spans="1:11" x14ac:dyDescent="0.25">
      <c r="A2806" s="103" t="s">
        <v>830</v>
      </c>
      <c r="B2806" s="103" t="s">
        <v>88</v>
      </c>
      <c r="C2806" s="103" t="s">
        <v>89</v>
      </c>
      <c r="D2806" s="103" t="s">
        <v>91</v>
      </c>
      <c r="E2806" s="111"/>
      <c r="F2806" s="103" t="s">
        <v>295</v>
      </c>
      <c r="G2806" s="103" t="s">
        <v>104</v>
      </c>
      <c r="H2806" s="103" t="s">
        <v>336</v>
      </c>
      <c r="I2806" s="103" t="s">
        <v>92</v>
      </c>
      <c r="J2806" s="215">
        <v>-4314.78</v>
      </c>
      <c r="K2806" s="216" t="s">
        <v>88</v>
      </c>
    </row>
    <row r="2807" spans="1:11" x14ac:dyDescent="0.25">
      <c r="A2807" s="103" t="s">
        <v>828</v>
      </c>
      <c r="B2807" s="103" t="s">
        <v>88</v>
      </c>
      <c r="C2807" s="103" t="s">
        <v>89</v>
      </c>
      <c r="D2807" s="103" t="s">
        <v>91</v>
      </c>
      <c r="E2807" s="103" t="s">
        <v>295</v>
      </c>
      <c r="F2807" s="103" t="s">
        <v>295</v>
      </c>
      <c r="G2807" s="103" t="s">
        <v>104</v>
      </c>
      <c r="H2807" s="103" t="s">
        <v>336</v>
      </c>
      <c r="I2807" s="103" t="s">
        <v>92</v>
      </c>
      <c r="J2807" s="215">
        <v>9126.9599999999991</v>
      </c>
      <c r="K2807" s="216" t="s">
        <v>88</v>
      </c>
    </row>
    <row r="2808" spans="1:11" x14ac:dyDescent="0.25">
      <c r="A2808" s="103" t="s">
        <v>828</v>
      </c>
      <c r="B2808" s="103" t="s">
        <v>88</v>
      </c>
      <c r="C2808" s="103" t="s">
        <v>89</v>
      </c>
      <c r="D2808" s="103" t="s">
        <v>91</v>
      </c>
      <c r="E2808" s="111"/>
      <c r="F2808" s="103" t="s">
        <v>295</v>
      </c>
      <c r="G2808" s="103" t="s">
        <v>104</v>
      </c>
      <c r="H2808" s="103" t="s">
        <v>336</v>
      </c>
      <c r="I2808" s="103" t="s">
        <v>92</v>
      </c>
      <c r="J2808" s="215">
        <v>-4563.46</v>
      </c>
      <c r="K2808" s="216" t="s">
        <v>88</v>
      </c>
    </row>
    <row r="2809" spans="1:11" x14ac:dyDescent="0.25">
      <c r="A2809" s="103" t="s">
        <v>829</v>
      </c>
      <c r="B2809" s="103" t="s">
        <v>88</v>
      </c>
      <c r="C2809" s="103" t="s">
        <v>89</v>
      </c>
      <c r="D2809" s="103" t="s">
        <v>91</v>
      </c>
      <c r="E2809" s="103" t="s">
        <v>295</v>
      </c>
      <c r="F2809" s="103" t="s">
        <v>295</v>
      </c>
      <c r="G2809" s="103" t="s">
        <v>104</v>
      </c>
      <c r="H2809" s="103" t="s">
        <v>336</v>
      </c>
      <c r="I2809" s="103" t="s">
        <v>92</v>
      </c>
      <c r="J2809" s="215">
        <v>6802.49</v>
      </c>
      <c r="K2809" s="216" t="s">
        <v>88</v>
      </c>
    </row>
    <row r="2810" spans="1:11" x14ac:dyDescent="0.25">
      <c r="A2810" s="103" t="s">
        <v>829</v>
      </c>
      <c r="B2810" s="103" t="s">
        <v>88</v>
      </c>
      <c r="C2810" s="103" t="s">
        <v>89</v>
      </c>
      <c r="D2810" s="103" t="s">
        <v>91</v>
      </c>
      <c r="E2810" s="111"/>
      <c r="F2810" s="103" t="s">
        <v>295</v>
      </c>
      <c r="G2810" s="103" t="s">
        <v>104</v>
      </c>
      <c r="H2810" s="103" t="s">
        <v>336</v>
      </c>
      <c r="I2810" s="103" t="s">
        <v>92</v>
      </c>
      <c r="J2810" s="215">
        <v>-3401.25</v>
      </c>
      <c r="K2810" s="216" t="s">
        <v>88</v>
      </c>
    </row>
    <row r="2811" spans="1:11" x14ac:dyDescent="0.25">
      <c r="A2811" s="103" t="s">
        <v>825</v>
      </c>
      <c r="B2811" s="103" t="s">
        <v>88</v>
      </c>
      <c r="C2811" s="103" t="s">
        <v>89</v>
      </c>
      <c r="D2811" s="103" t="s">
        <v>91</v>
      </c>
      <c r="E2811" s="103" t="s">
        <v>295</v>
      </c>
      <c r="F2811" s="103" t="s">
        <v>295</v>
      </c>
      <c r="G2811" s="103" t="s">
        <v>104</v>
      </c>
      <c r="H2811" s="103" t="s">
        <v>336</v>
      </c>
      <c r="I2811" s="103" t="s">
        <v>92</v>
      </c>
      <c r="J2811" s="215">
        <v>8466.4</v>
      </c>
      <c r="K2811" s="216" t="s">
        <v>88</v>
      </c>
    </row>
    <row r="2812" spans="1:11" x14ac:dyDescent="0.25">
      <c r="A2812" s="103" t="s">
        <v>825</v>
      </c>
      <c r="B2812" s="103" t="s">
        <v>88</v>
      </c>
      <c r="C2812" s="103" t="s">
        <v>89</v>
      </c>
      <c r="D2812" s="103" t="s">
        <v>91</v>
      </c>
      <c r="E2812" s="111"/>
      <c r="F2812" s="103" t="s">
        <v>295</v>
      </c>
      <c r="G2812" s="103" t="s">
        <v>104</v>
      </c>
      <c r="H2812" s="103" t="s">
        <v>336</v>
      </c>
      <c r="I2812" s="103" t="s">
        <v>92</v>
      </c>
      <c r="J2812" s="215">
        <v>-4233.22</v>
      </c>
      <c r="K2812" s="216" t="s">
        <v>88</v>
      </c>
    </row>
    <row r="2813" spans="1:11" x14ac:dyDescent="0.25">
      <c r="A2813" s="103" t="s">
        <v>826</v>
      </c>
      <c r="B2813" s="103" t="s">
        <v>88</v>
      </c>
      <c r="C2813" s="103" t="s">
        <v>89</v>
      </c>
      <c r="D2813" s="103" t="s">
        <v>91</v>
      </c>
      <c r="E2813" s="103" t="s">
        <v>295</v>
      </c>
      <c r="F2813" s="103" t="s">
        <v>295</v>
      </c>
      <c r="G2813" s="103" t="s">
        <v>104</v>
      </c>
      <c r="H2813" s="103" t="s">
        <v>336</v>
      </c>
      <c r="I2813" s="103" t="s">
        <v>92</v>
      </c>
      <c r="J2813" s="215">
        <v>8378.98</v>
      </c>
      <c r="K2813" s="216" t="s">
        <v>88</v>
      </c>
    </row>
    <row r="2814" spans="1:11" x14ac:dyDescent="0.25">
      <c r="A2814" s="103" t="s">
        <v>826</v>
      </c>
      <c r="B2814" s="103" t="s">
        <v>88</v>
      </c>
      <c r="C2814" s="103" t="s">
        <v>89</v>
      </c>
      <c r="D2814" s="103" t="s">
        <v>91</v>
      </c>
      <c r="E2814" s="111"/>
      <c r="F2814" s="103" t="s">
        <v>295</v>
      </c>
      <c r="G2814" s="103" t="s">
        <v>104</v>
      </c>
      <c r="H2814" s="103" t="s">
        <v>336</v>
      </c>
      <c r="I2814" s="103" t="s">
        <v>92</v>
      </c>
      <c r="J2814" s="215">
        <v>-4189.4399999999996</v>
      </c>
      <c r="K2814" s="216" t="s">
        <v>88</v>
      </c>
    </row>
    <row r="2815" spans="1:11" x14ac:dyDescent="0.25">
      <c r="A2815" s="103" t="s">
        <v>827</v>
      </c>
      <c r="B2815" s="103" t="s">
        <v>88</v>
      </c>
      <c r="C2815" s="103" t="s">
        <v>89</v>
      </c>
      <c r="D2815" s="103" t="s">
        <v>91</v>
      </c>
      <c r="E2815" s="103" t="s">
        <v>295</v>
      </c>
      <c r="F2815" s="103" t="s">
        <v>295</v>
      </c>
      <c r="G2815" s="103" t="s">
        <v>103</v>
      </c>
      <c r="H2815" s="103" t="s">
        <v>337</v>
      </c>
      <c r="I2815" s="103" t="s">
        <v>92</v>
      </c>
      <c r="J2815" s="215">
        <v>4390.59</v>
      </c>
      <c r="K2815" s="216" t="s">
        <v>88</v>
      </c>
    </row>
    <row r="2816" spans="1:11" x14ac:dyDescent="0.25">
      <c r="A2816" s="103" t="s">
        <v>827</v>
      </c>
      <c r="B2816" s="103" t="s">
        <v>88</v>
      </c>
      <c r="C2816" s="103" t="s">
        <v>89</v>
      </c>
      <c r="D2816" s="103" t="s">
        <v>91</v>
      </c>
      <c r="E2816" s="111"/>
      <c r="F2816" s="103" t="s">
        <v>295</v>
      </c>
      <c r="G2816" s="103" t="s">
        <v>103</v>
      </c>
      <c r="H2816" s="103" t="s">
        <v>337</v>
      </c>
      <c r="I2816" s="103" t="s">
        <v>92</v>
      </c>
      <c r="J2816" s="215">
        <v>-2195.29</v>
      </c>
      <c r="K2816" s="216" t="s">
        <v>88</v>
      </c>
    </row>
    <row r="2817" spans="1:11" x14ac:dyDescent="0.25">
      <c r="A2817" s="103" t="s">
        <v>830</v>
      </c>
      <c r="B2817" s="103" t="s">
        <v>88</v>
      </c>
      <c r="C2817" s="103" t="s">
        <v>89</v>
      </c>
      <c r="D2817" s="103" t="s">
        <v>91</v>
      </c>
      <c r="E2817" s="103" t="s">
        <v>295</v>
      </c>
      <c r="F2817" s="103" t="s">
        <v>295</v>
      </c>
      <c r="G2817" s="103" t="s">
        <v>103</v>
      </c>
      <c r="H2817" s="103" t="s">
        <v>337</v>
      </c>
      <c r="I2817" s="103" t="s">
        <v>92</v>
      </c>
      <c r="J2817" s="215">
        <v>2796.16</v>
      </c>
      <c r="K2817" s="216" t="s">
        <v>88</v>
      </c>
    </row>
    <row r="2818" spans="1:11" x14ac:dyDescent="0.25">
      <c r="A2818" s="103" t="s">
        <v>830</v>
      </c>
      <c r="B2818" s="103" t="s">
        <v>88</v>
      </c>
      <c r="C2818" s="103" t="s">
        <v>89</v>
      </c>
      <c r="D2818" s="103" t="s">
        <v>91</v>
      </c>
      <c r="E2818" s="111"/>
      <c r="F2818" s="103" t="s">
        <v>295</v>
      </c>
      <c r="G2818" s="103" t="s">
        <v>103</v>
      </c>
      <c r="H2818" s="103" t="s">
        <v>337</v>
      </c>
      <c r="I2818" s="103" t="s">
        <v>92</v>
      </c>
      <c r="J2818" s="215">
        <v>-1404.53</v>
      </c>
      <c r="K2818" s="216" t="s">
        <v>88</v>
      </c>
    </row>
    <row r="2819" spans="1:11" x14ac:dyDescent="0.25">
      <c r="A2819" s="103" t="s">
        <v>828</v>
      </c>
      <c r="B2819" s="103" t="s">
        <v>88</v>
      </c>
      <c r="C2819" s="103" t="s">
        <v>89</v>
      </c>
      <c r="D2819" s="103" t="s">
        <v>91</v>
      </c>
      <c r="E2819" s="103" t="s">
        <v>295</v>
      </c>
      <c r="F2819" s="103" t="s">
        <v>295</v>
      </c>
      <c r="G2819" s="103" t="s">
        <v>103</v>
      </c>
      <c r="H2819" s="103" t="s">
        <v>337</v>
      </c>
      <c r="I2819" s="103" t="s">
        <v>92</v>
      </c>
      <c r="J2819" s="215">
        <v>3425.21</v>
      </c>
      <c r="K2819" s="216" t="s">
        <v>88</v>
      </c>
    </row>
    <row r="2820" spans="1:11" x14ac:dyDescent="0.25">
      <c r="A2820" s="103" t="s">
        <v>828</v>
      </c>
      <c r="B2820" s="103" t="s">
        <v>88</v>
      </c>
      <c r="C2820" s="103" t="s">
        <v>89</v>
      </c>
      <c r="D2820" s="103" t="s">
        <v>91</v>
      </c>
      <c r="E2820" s="111"/>
      <c r="F2820" s="103" t="s">
        <v>295</v>
      </c>
      <c r="G2820" s="103" t="s">
        <v>103</v>
      </c>
      <c r="H2820" s="103" t="s">
        <v>337</v>
      </c>
      <c r="I2820" s="103" t="s">
        <v>92</v>
      </c>
      <c r="J2820" s="215">
        <v>-1715.22</v>
      </c>
      <c r="K2820" s="216" t="s">
        <v>88</v>
      </c>
    </row>
    <row r="2821" spans="1:11" x14ac:dyDescent="0.25">
      <c r="A2821" s="103" t="s">
        <v>829</v>
      </c>
      <c r="B2821" s="103" t="s">
        <v>88</v>
      </c>
      <c r="C2821" s="103" t="s">
        <v>89</v>
      </c>
      <c r="D2821" s="103" t="s">
        <v>91</v>
      </c>
      <c r="E2821" s="103" t="s">
        <v>295</v>
      </c>
      <c r="F2821" s="103" t="s">
        <v>295</v>
      </c>
      <c r="G2821" s="103" t="s">
        <v>103</v>
      </c>
      <c r="H2821" s="103" t="s">
        <v>337</v>
      </c>
      <c r="I2821" s="103" t="s">
        <v>92</v>
      </c>
      <c r="J2821" s="215">
        <v>3548.55</v>
      </c>
      <c r="K2821" s="216" t="s">
        <v>88</v>
      </c>
    </row>
    <row r="2822" spans="1:11" x14ac:dyDescent="0.25">
      <c r="A2822" s="103" t="s">
        <v>829</v>
      </c>
      <c r="B2822" s="103" t="s">
        <v>88</v>
      </c>
      <c r="C2822" s="103" t="s">
        <v>89</v>
      </c>
      <c r="D2822" s="103" t="s">
        <v>91</v>
      </c>
      <c r="E2822" s="111"/>
      <c r="F2822" s="103" t="s">
        <v>295</v>
      </c>
      <c r="G2822" s="103" t="s">
        <v>103</v>
      </c>
      <c r="H2822" s="103" t="s">
        <v>337</v>
      </c>
      <c r="I2822" s="103" t="s">
        <v>92</v>
      </c>
      <c r="J2822" s="215">
        <v>-1761.34</v>
      </c>
      <c r="K2822" s="216" t="s">
        <v>88</v>
      </c>
    </row>
    <row r="2823" spans="1:11" x14ac:dyDescent="0.25">
      <c r="A2823" s="103" t="s">
        <v>825</v>
      </c>
      <c r="B2823" s="103" t="s">
        <v>88</v>
      </c>
      <c r="C2823" s="103" t="s">
        <v>89</v>
      </c>
      <c r="D2823" s="103" t="s">
        <v>91</v>
      </c>
      <c r="E2823" s="103" t="s">
        <v>295</v>
      </c>
      <c r="F2823" s="103" t="s">
        <v>295</v>
      </c>
      <c r="G2823" s="103" t="s">
        <v>103</v>
      </c>
      <c r="H2823" s="103" t="s">
        <v>337</v>
      </c>
      <c r="I2823" s="103" t="s">
        <v>92</v>
      </c>
      <c r="J2823" s="215">
        <v>4516.13</v>
      </c>
      <c r="K2823" s="216" t="s">
        <v>88</v>
      </c>
    </row>
    <row r="2824" spans="1:11" x14ac:dyDescent="0.25">
      <c r="A2824" s="103" t="s">
        <v>825</v>
      </c>
      <c r="B2824" s="103" t="s">
        <v>88</v>
      </c>
      <c r="C2824" s="103" t="s">
        <v>89</v>
      </c>
      <c r="D2824" s="103" t="s">
        <v>91</v>
      </c>
      <c r="E2824" s="111"/>
      <c r="F2824" s="103" t="s">
        <v>295</v>
      </c>
      <c r="G2824" s="103" t="s">
        <v>103</v>
      </c>
      <c r="H2824" s="103" t="s">
        <v>337</v>
      </c>
      <c r="I2824" s="103" t="s">
        <v>92</v>
      </c>
      <c r="J2824" s="215">
        <v>-2201.4499999999998</v>
      </c>
      <c r="K2824" s="216" t="s">
        <v>88</v>
      </c>
    </row>
    <row r="2825" spans="1:11" x14ac:dyDescent="0.25">
      <c r="A2825" s="103" t="s">
        <v>826</v>
      </c>
      <c r="B2825" s="103" t="s">
        <v>88</v>
      </c>
      <c r="C2825" s="103" t="s">
        <v>89</v>
      </c>
      <c r="D2825" s="103" t="s">
        <v>91</v>
      </c>
      <c r="E2825" s="103" t="s">
        <v>295</v>
      </c>
      <c r="F2825" s="103" t="s">
        <v>295</v>
      </c>
      <c r="G2825" s="103" t="s">
        <v>103</v>
      </c>
      <c r="H2825" s="103" t="s">
        <v>337</v>
      </c>
      <c r="I2825" s="103" t="s">
        <v>92</v>
      </c>
      <c r="J2825" s="215">
        <v>3040.35</v>
      </c>
      <c r="K2825" s="216" t="s">
        <v>88</v>
      </c>
    </row>
    <row r="2826" spans="1:11" x14ac:dyDescent="0.25">
      <c r="A2826" s="103" t="s">
        <v>826</v>
      </c>
      <c r="B2826" s="103" t="s">
        <v>88</v>
      </c>
      <c r="C2826" s="103" t="s">
        <v>89</v>
      </c>
      <c r="D2826" s="103" t="s">
        <v>91</v>
      </c>
      <c r="E2826" s="111"/>
      <c r="F2826" s="103" t="s">
        <v>295</v>
      </c>
      <c r="G2826" s="103" t="s">
        <v>103</v>
      </c>
      <c r="H2826" s="103" t="s">
        <v>337</v>
      </c>
      <c r="I2826" s="103" t="s">
        <v>92</v>
      </c>
      <c r="J2826" s="215">
        <v>-1498.38</v>
      </c>
      <c r="K2826" s="216" t="s">
        <v>88</v>
      </c>
    </row>
    <row r="2827" spans="1:11" x14ac:dyDescent="0.25">
      <c r="A2827" s="103" t="s">
        <v>827</v>
      </c>
      <c r="B2827" s="103" t="s">
        <v>88</v>
      </c>
      <c r="C2827" s="103" t="s">
        <v>89</v>
      </c>
      <c r="D2827" s="103" t="s">
        <v>91</v>
      </c>
      <c r="E2827" s="103" t="s">
        <v>295</v>
      </c>
      <c r="F2827" s="103" t="s">
        <v>295</v>
      </c>
      <c r="G2827" s="103" t="s">
        <v>102</v>
      </c>
      <c r="H2827" s="103" t="s">
        <v>338</v>
      </c>
      <c r="I2827" s="103" t="s">
        <v>92</v>
      </c>
      <c r="J2827" s="215">
        <v>1394.14</v>
      </c>
      <c r="K2827" s="216" t="s">
        <v>88</v>
      </c>
    </row>
    <row r="2828" spans="1:11" x14ac:dyDescent="0.25">
      <c r="A2828" s="103" t="s">
        <v>827</v>
      </c>
      <c r="B2828" s="103" t="s">
        <v>88</v>
      </c>
      <c r="C2828" s="103" t="s">
        <v>89</v>
      </c>
      <c r="D2828" s="103" t="s">
        <v>91</v>
      </c>
      <c r="E2828" s="111"/>
      <c r="F2828" s="103" t="s">
        <v>295</v>
      </c>
      <c r="G2828" s="103" t="s">
        <v>102</v>
      </c>
      <c r="H2828" s="103" t="s">
        <v>338</v>
      </c>
      <c r="I2828" s="103" t="s">
        <v>92</v>
      </c>
      <c r="J2828" s="215">
        <v>-697.04</v>
      </c>
      <c r="K2828" s="216" t="s">
        <v>88</v>
      </c>
    </row>
    <row r="2829" spans="1:11" x14ac:dyDescent="0.25">
      <c r="A2829" s="103" t="s">
        <v>830</v>
      </c>
      <c r="B2829" s="103" t="s">
        <v>88</v>
      </c>
      <c r="C2829" s="103" t="s">
        <v>89</v>
      </c>
      <c r="D2829" s="103" t="s">
        <v>91</v>
      </c>
      <c r="E2829" s="103" t="s">
        <v>295</v>
      </c>
      <c r="F2829" s="103" t="s">
        <v>295</v>
      </c>
      <c r="G2829" s="103" t="s">
        <v>102</v>
      </c>
      <c r="H2829" s="103" t="s">
        <v>338</v>
      </c>
      <c r="I2829" s="103" t="s">
        <v>92</v>
      </c>
      <c r="J2829" s="215">
        <v>1562.32</v>
      </c>
      <c r="K2829" s="216" t="s">
        <v>88</v>
      </c>
    </row>
    <row r="2830" spans="1:11" x14ac:dyDescent="0.25">
      <c r="A2830" s="103" t="s">
        <v>830</v>
      </c>
      <c r="B2830" s="103" t="s">
        <v>88</v>
      </c>
      <c r="C2830" s="103" t="s">
        <v>89</v>
      </c>
      <c r="D2830" s="103" t="s">
        <v>91</v>
      </c>
      <c r="E2830" s="111"/>
      <c r="F2830" s="103" t="s">
        <v>295</v>
      </c>
      <c r="G2830" s="103" t="s">
        <v>102</v>
      </c>
      <c r="H2830" s="103" t="s">
        <v>338</v>
      </c>
      <c r="I2830" s="103" t="s">
        <v>92</v>
      </c>
      <c r="J2830" s="215">
        <v>-781.16</v>
      </c>
      <c r="K2830" s="216" t="s">
        <v>88</v>
      </c>
    </row>
    <row r="2831" spans="1:11" x14ac:dyDescent="0.25">
      <c r="A2831" s="103" t="s">
        <v>828</v>
      </c>
      <c r="B2831" s="103" t="s">
        <v>88</v>
      </c>
      <c r="C2831" s="103" t="s">
        <v>89</v>
      </c>
      <c r="D2831" s="103" t="s">
        <v>91</v>
      </c>
      <c r="E2831" s="103" t="s">
        <v>295</v>
      </c>
      <c r="F2831" s="103" t="s">
        <v>295</v>
      </c>
      <c r="G2831" s="103" t="s">
        <v>102</v>
      </c>
      <c r="H2831" s="103" t="s">
        <v>338</v>
      </c>
      <c r="I2831" s="103" t="s">
        <v>92</v>
      </c>
      <c r="J2831" s="215">
        <v>1662.87</v>
      </c>
      <c r="K2831" s="216" t="s">
        <v>88</v>
      </c>
    </row>
    <row r="2832" spans="1:11" x14ac:dyDescent="0.25">
      <c r="A2832" s="103" t="s">
        <v>828</v>
      </c>
      <c r="B2832" s="103" t="s">
        <v>88</v>
      </c>
      <c r="C2832" s="103" t="s">
        <v>89</v>
      </c>
      <c r="D2832" s="103" t="s">
        <v>91</v>
      </c>
      <c r="E2832" s="111"/>
      <c r="F2832" s="103" t="s">
        <v>295</v>
      </c>
      <c r="G2832" s="103" t="s">
        <v>102</v>
      </c>
      <c r="H2832" s="103" t="s">
        <v>338</v>
      </c>
      <c r="I2832" s="103" t="s">
        <v>92</v>
      </c>
      <c r="J2832" s="215">
        <v>-831.43</v>
      </c>
      <c r="K2832" s="216" t="s">
        <v>88</v>
      </c>
    </row>
    <row r="2833" spans="1:11" x14ac:dyDescent="0.25">
      <c r="A2833" s="103" t="s">
        <v>829</v>
      </c>
      <c r="B2833" s="103" t="s">
        <v>88</v>
      </c>
      <c r="C2833" s="103" t="s">
        <v>89</v>
      </c>
      <c r="D2833" s="103" t="s">
        <v>91</v>
      </c>
      <c r="E2833" s="103" t="s">
        <v>295</v>
      </c>
      <c r="F2833" s="103" t="s">
        <v>295</v>
      </c>
      <c r="G2833" s="103" t="s">
        <v>102</v>
      </c>
      <c r="H2833" s="103" t="s">
        <v>338</v>
      </c>
      <c r="I2833" s="103" t="s">
        <v>92</v>
      </c>
      <c r="J2833" s="215">
        <v>1379.31</v>
      </c>
      <c r="K2833" s="216" t="s">
        <v>88</v>
      </c>
    </row>
    <row r="2834" spans="1:11" x14ac:dyDescent="0.25">
      <c r="A2834" s="103" t="s">
        <v>829</v>
      </c>
      <c r="B2834" s="103" t="s">
        <v>88</v>
      </c>
      <c r="C2834" s="103" t="s">
        <v>89</v>
      </c>
      <c r="D2834" s="103" t="s">
        <v>91</v>
      </c>
      <c r="E2834" s="111"/>
      <c r="F2834" s="103" t="s">
        <v>295</v>
      </c>
      <c r="G2834" s="103" t="s">
        <v>102</v>
      </c>
      <c r="H2834" s="103" t="s">
        <v>338</v>
      </c>
      <c r="I2834" s="103" t="s">
        <v>92</v>
      </c>
      <c r="J2834" s="215">
        <v>-689.65</v>
      </c>
      <c r="K2834" s="216" t="s">
        <v>88</v>
      </c>
    </row>
    <row r="2835" spans="1:11" x14ac:dyDescent="0.25">
      <c r="A2835" s="103" t="s">
        <v>825</v>
      </c>
      <c r="B2835" s="103" t="s">
        <v>88</v>
      </c>
      <c r="C2835" s="103" t="s">
        <v>89</v>
      </c>
      <c r="D2835" s="103" t="s">
        <v>91</v>
      </c>
      <c r="E2835" s="103" t="s">
        <v>295</v>
      </c>
      <c r="F2835" s="103" t="s">
        <v>295</v>
      </c>
      <c r="G2835" s="103" t="s">
        <v>102</v>
      </c>
      <c r="H2835" s="103" t="s">
        <v>338</v>
      </c>
      <c r="I2835" s="103" t="s">
        <v>92</v>
      </c>
      <c r="J2835" s="215">
        <v>1446.98</v>
      </c>
      <c r="K2835" s="216" t="s">
        <v>88</v>
      </c>
    </row>
    <row r="2836" spans="1:11" x14ac:dyDescent="0.25">
      <c r="A2836" s="103" t="s">
        <v>825</v>
      </c>
      <c r="B2836" s="103" t="s">
        <v>88</v>
      </c>
      <c r="C2836" s="103" t="s">
        <v>89</v>
      </c>
      <c r="D2836" s="103" t="s">
        <v>91</v>
      </c>
      <c r="E2836" s="111"/>
      <c r="F2836" s="103" t="s">
        <v>295</v>
      </c>
      <c r="G2836" s="103" t="s">
        <v>102</v>
      </c>
      <c r="H2836" s="103" t="s">
        <v>338</v>
      </c>
      <c r="I2836" s="103" t="s">
        <v>92</v>
      </c>
      <c r="J2836" s="215">
        <v>-723.48</v>
      </c>
      <c r="K2836" s="216" t="s">
        <v>88</v>
      </c>
    </row>
    <row r="2837" spans="1:11" x14ac:dyDescent="0.25">
      <c r="A2837" s="103" t="s">
        <v>826</v>
      </c>
      <c r="B2837" s="103" t="s">
        <v>88</v>
      </c>
      <c r="C2837" s="103" t="s">
        <v>89</v>
      </c>
      <c r="D2837" s="103" t="s">
        <v>91</v>
      </c>
      <c r="E2837" s="103" t="s">
        <v>295</v>
      </c>
      <c r="F2837" s="103" t="s">
        <v>295</v>
      </c>
      <c r="G2837" s="103" t="s">
        <v>102</v>
      </c>
      <c r="H2837" s="103" t="s">
        <v>338</v>
      </c>
      <c r="I2837" s="103" t="s">
        <v>92</v>
      </c>
      <c r="J2837" s="215">
        <v>1486.9</v>
      </c>
      <c r="K2837" s="216" t="s">
        <v>88</v>
      </c>
    </row>
    <row r="2838" spans="1:11" x14ac:dyDescent="0.25">
      <c r="A2838" s="103" t="s">
        <v>826</v>
      </c>
      <c r="B2838" s="103" t="s">
        <v>88</v>
      </c>
      <c r="C2838" s="103" t="s">
        <v>89</v>
      </c>
      <c r="D2838" s="103" t="s">
        <v>91</v>
      </c>
      <c r="E2838" s="111"/>
      <c r="F2838" s="103" t="s">
        <v>295</v>
      </c>
      <c r="G2838" s="103" t="s">
        <v>102</v>
      </c>
      <c r="H2838" s="103" t="s">
        <v>338</v>
      </c>
      <c r="I2838" s="103" t="s">
        <v>92</v>
      </c>
      <c r="J2838" s="215">
        <v>-743.44</v>
      </c>
      <c r="K2838" s="216" t="s">
        <v>88</v>
      </c>
    </row>
    <row r="2839" spans="1:11" x14ac:dyDescent="0.25">
      <c r="A2839" s="103" t="s">
        <v>827</v>
      </c>
      <c r="B2839" s="103" t="s">
        <v>88</v>
      </c>
      <c r="C2839" s="103" t="s">
        <v>89</v>
      </c>
      <c r="D2839" s="103" t="s">
        <v>91</v>
      </c>
      <c r="E2839" s="103" t="s">
        <v>295</v>
      </c>
      <c r="F2839" s="103" t="s">
        <v>295</v>
      </c>
      <c r="G2839" s="103" t="s">
        <v>101</v>
      </c>
      <c r="H2839" s="103" t="s">
        <v>339</v>
      </c>
      <c r="I2839" s="103" t="s">
        <v>92</v>
      </c>
      <c r="J2839" s="215">
        <v>11705.5</v>
      </c>
      <c r="K2839" s="216" t="s">
        <v>88</v>
      </c>
    </row>
    <row r="2840" spans="1:11" x14ac:dyDescent="0.25">
      <c r="A2840" s="103" t="s">
        <v>827</v>
      </c>
      <c r="B2840" s="103" t="s">
        <v>88</v>
      </c>
      <c r="C2840" s="103" t="s">
        <v>89</v>
      </c>
      <c r="D2840" s="103" t="s">
        <v>91</v>
      </c>
      <c r="E2840" s="111"/>
      <c r="F2840" s="103" t="s">
        <v>295</v>
      </c>
      <c r="G2840" s="103" t="s">
        <v>101</v>
      </c>
      <c r="H2840" s="103" t="s">
        <v>339</v>
      </c>
      <c r="I2840" s="103" t="s">
        <v>92</v>
      </c>
      <c r="J2840" s="215">
        <v>-5541.34</v>
      </c>
      <c r="K2840" s="216" t="s">
        <v>88</v>
      </c>
    </row>
    <row r="2841" spans="1:11" x14ac:dyDescent="0.25">
      <c r="A2841" s="103" t="s">
        <v>830</v>
      </c>
      <c r="B2841" s="103" t="s">
        <v>88</v>
      </c>
      <c r="C2841" s="103" t="s">
        <v>89</v>
      </c>
      <c r="D2841" s="103" t="s">
        <v>91</v>
      </c>
      <c r="E2841" s="103" t="s">
        <v>295</v>
      </c>
      <c r="F2841" s="103" t="s">
        <v>295</v>
      </c>
      <c r="G2841" s="103" t="s">
        <v>101</v>
      </c>
      <c r="H2841" s="103" t="s">
        <v>339</v>
      </c>
      <c r="I2841" s="103" t="s">
        <v>92</v>
      </c>
      <c r="J2841" s="215">
        <v>10023.9</v>
      </c>
      <c r="K2841" s="216" t="s">
        <v>88</v>
      </c>
    </row>
    <row r="2842" spans="1:11" x14ac:dyDescent="0.25">
      <c r="A2842" s="103" t="s">
        <v>830</v>
      </c>
      <c r="B2842" s="103" t="s">
        <v>88</v>
      </c>
      <c r="C2842" s="103" t="s">
        <v>89</v>
      </c>
      <c r="D2842" s="103" t="s">
        <v>91</v>
      </c>
      <c r="E2842" s="111"/>
      <c r="F2842" s="103" t="s">
        <v>295</v>
      </c>
      <c r="G2842" s="103" t="s">
        <v>101</v>
      </c>
      <c r="H2842" s="103" t="s">
        <v>339</v>
      </c>
      <c r="I2842" s="103" t="s">
        <v>92</v>
      </c>
      <c r="J2842" s="215">
        <v>-4705.0600000000004</v>
      </c>
      <c r="K2842" s="216" t="s">
        <v>88</v>
      </c>
    </row>
    <row r="2843" spans="1:11" x14ac:dyDescent="0.25">
      <c r="A2843" s="103" t="s">
        <v>828</v>
      </c>
      <c r="B2843" s="103" t="s">
        <v>88</v>
      </c>
      <c r="C2843" s="103" t="s">
        <v>89</v>
      </c>
      <c r="D2843" s="103" t="s">
        <v>91</v>
      </c>
      <c r="E2843" s="103" t="s">
        <v>295</v>
      </c>
      <c r="F2843" s="103" t="s">
        <v>295</v>
      </c>
      <c r="G2843" s="103" t="s">
        <v>101</v>
      </c>
      <c r="H2843" s="103" t="s">
        <v>339</v>
      </c>
      <c r="I2843" s="103" t="s">
        <v>92</v>
      </c>
      <c r="J2843" s="215">
        <v>10158.34</v>
      </c>
      <c r="K2843" s="216" t="s">
        <v>88</v>
      </c>
    </row>
    <row r="2844" spans="1:11" x14ac:dyDescent="0.25">
      <c r="A2844" s="103" t="s">
        <v>828</v>
      </c>
      <c r="B2844" s="103" t="s">
        <v>88</v>
      </c>
      <c r="C2844" s="103" t="s">
        <v>89</v>
      </c>
      <c r="D2844" s="103" t="s">
        <v>91</v>
      </c>
      <c r="E2844" s="111"/>
      <c r="F2844" s="103" t="s">
        <v>295</v>
      </c>
      <c r="G2844" s="103" t="s">
        <v>101</v>
      </c>
      <c r="H2844" s="103" t="s">
        <v>339</v>
      </c>
      <c r="I2844" s="103" t="s">
        <v>92</v>
      </c>
      <c r="J2844" s="215">
        <v>-4786.3999999999996</v>
      </c>
      <c r="K2844" s="216" t="s">
        <v>88</v>
      </c>
    </row>
    <row r="2845" spans="1:11" x14ac:dyDescent="0.25">
      <c r="A2845" s="103" t="s">
        <v>829</v>
      </c>
      <c r="B2845" s="103" t="s">
        <v>88</v>
      </c>
      <c r="C2845" s="103" t="s">
        <v>89</v>
      </c>
      <c r="D2845" s="103" t="s">
        <v>91</v>
      </c>
      <c r="E2845" s="103" t="s">
        <v>295</v>
      </c>
      <c r="F2845" s="103" t="s">
        <v>295</v>
      </c>
      <c r="G2845" s="103" t="s">
        <v>101</v>
      </c>
      <c r="H2845" s="103" t="s">
        <v>339</v>
      </c>
      <c r="I2845" s="103" t="s">
        <v>92</v>
      </c>
      <c r="J2845" s="215">
        <v>8963.9500000000007</v>
      </c>
      <c r="K2845" s="216" t="s">
        <v>88</v>
      </c>
    </row>
    <row r="2846" spans="1:11" x14ac:dyDescent="0.25">
      <c r="A2846" s="103" t="s">
        <v>829</v>
      </c>
      <c r="B2846" s="103" t="s">
        <v>88</v>
      </c>
      <c r="C2846" s="103" t="s">
        <v>89</v>
      </c>
      <c r="D2846" s="103" t="s">
        <v>91</v>
      </c>
      <c r="E2846" s="111"/>
      <c r="F2846" s="103" t="s">
        <v>295</v>
      </c>
      <c r="G2846" s="103" t="s">
        <v>101</v>
      </c>
      <c r="H2846" s="103" t="s">
        <v>339</v>
      </c>
      <c r="I2846" s="103" t="s">
        <v>92</v>
      </c>
      <c r="J2846" s="215">
        <v>-4202.17</v>
      </c>
      <c r="K2846" s="216" t="s">
        <v>88</v>
      </c>
    </row>
    <row r="2847" spans="1:11" x14ac:dyDescent="0.25">
      <c r="A2847" s="103" t="s">
        <v>825</v>
      </c>
      <c r="B2847" s="103" t="s">
        <v>88</v>
      </c>
      <c r="C2847" s="103" t="s">
        <v>89</v>
      </c>
      <c r="D2847" s="103" t="s">
        <v>91</v>
      </c>
      <c r="E2847" s="103" t="s">
        <v>295</v>
      </c>
      <c r="F2847" s="103" t="s">
        <v>295</v>
      </c>
      <c r="G2847" s="103" t="s">
        <v>101</v>
      </c>
      <c r="H2847" s="103" t="s">
        <v>339</v>
      </c>
      <c r="I2847" s="103" t="s">
        <v>92</v>
      </c>
      <c r="J2847" s="215">
        <v>12347.46</v>
      </c>
      <c r="K2847" s="216" t="s">
        <v>88</v>
      </c>
    </row>
    <row r="2848" spans="1:11" x14ac:dyDescent="0.25">
      <c r="A2848" s="103" t="s">
        <v>825</v>
      </c>
      <c r="B2848" s="103" t="s">
        <v>88</v>
      </c>
      <c r="C2848" s="103" t="s">
        <v>89</v>
      </c>
      <c r="D2848" s="103" t="s">
        <v>91</v>
      </c>
      <c r="E2848" s="111"/>
      <c r="F2848" s="103" t="s">
        <v>295</v>
      </c>
      <c r="G2848" s="103" t="s">
        <v>101</v>
      </c>
      <c r="H2848" s="103" t="s">
        <v>339</v>
      </c>
      <c r="I2848" s="103" t="s">
        <v>92</v>
      </c>
      <c r="J2848" s="215">
        <v>-5766.63</v>
      </c>
      <c r="K2848" s="216" t="s">
        <v>88</v>
      </c>
    </row>
    <row r="2849" spans="1:11" x14ac:dyDescent="0.25">
      <c r="A2849" s="103" t="s">
        <v>826</v>
      </c>
      <c r="B2849" s="103" t="s">
        <v>88</v>
      </c>
      <c r="C2849" s="103" t="s">
        <v>89</v>
      </c>
      <c r="D2849" s="103" t="s">
        <v>91</v>
      </c>
      <c r="E2849" s="103" t="s">
        <v>295</v>
      </c>
      <c r="F2849" s="103" t="s">
        <v>295</v>
      </c>
      <c r="G2849" s="103" t="s">
        <v>101</v>
      </c>
      <c r="H2849" s="103" t="s">
        <v>339</v>
      </c>
      <c r="I2849" s="103" t="s">
        <v>92</v>
      </c>
      <c r="J2849" s="215">
        <v>10582.45</v>
      </c>
      <c r="K2849" s="216" t="s">
        <v>88</v>
      </c>
    </row>
    <row r="2850" spans="1:11" x14ac:dyDescent="0.25">
      <c r="A2850" s="103" t="s">
        <v>826</v>
      </c>
      <c r="B2850" s="103" t="s">
        <v>88</v>
      </c>
      <c r="C2850" s="103" t="s">
        <v>89</v>
      </c>
      <c r="D2850" s="103" t="s">
        <v>91</v>
      </c>
      <c r="E2850" s="111"/>
      <c r="F2850" s="103" t="s">
        <v>295</v>
      </c>
      <c r="G2850" s="103" t="s">
        <v>101</v>
      </c>
      <c r="H2850" s="103" t="s">
        <v>339</v>
      </c>
      <c r="I2850" s="103" t="s">
        <v>92</v>
      </c>
      <c r="J2850" s="215">
        <v>-5016.83</v>
      </c>
      <c r="K2850" s="216" t="s">
        <v>88</v>
      </c>
    </row>
    <row r="2851" spans="1:11" x14ac:dyDescent="0.25">
      <c r="A2851" s="103" t="s">
        <v>827</v>
      </c>
      <c r="B2851" s="103" t="s">
        <v>88</v>
      </c>
      <c r="C2851" s="103" t="s">
        <v>89</v>
      </c>
      <c r="D2851" s="103" t="s">
        <v>91</v>
      </c>
      <c r="E2851" s="103" t="s">
        <v>295</v>
      </c>
      <c r="F2851" s="103" t="s">
        <v>295</v>
      </c>
      <c r="G2851" s="103" t="s">
        <v>109</v>
      </c>
      <c r="H2851" s="103" t="s">
        <v>403</v>
      </c>
      <c r="I2851" s="103" t="s">
        <v>92</v>
      </c>
      <c r="J2851" s="215">
        <v>-266</v>
      </c>
      <c r="K2851" s="216" t="s">
        <v>88</v>
      </c>
    </row>
    <row r="2852" spans="1:11" x14ac:dyDescent="0.25">
      <c r="A2852" s="103" t="s">
        <v>827</v>
      </c>
      <c r="B2852" s="103" t="s">
        <v>88</v>
      </c>
      <c r="C2852" s="103" t="s">
        <v>89</v>
      </c>
      <c r="D2852" s="103" t="s">
        <v>91</v>
      </c>
      <c r="E2852" s="111"/>
      <c r="F2852" s="103" t="s">
        <v>295</v>
      </c>
      <c r="G2852" s="103" t="s">
        <v>109</v>
      </c>
      <c r="H2852" s="103" t="s">
        <v>403</v>
      </c>
      <c r="I2852" s="103" t="s">
        <v>92</v>
      </c>
      <c r="J2852" s="215">
        <v>133</v>
      </c>
      <c r="K2852" s="216" t="s">
        <v>88</v>
      </c>
    </row>
    <row r="2853" spans="1:11" x14ac:dyDescent="0.25">
      <c r="A2853" s="103" t="s">
        <v>830</v>
      </c>
      <c r="B2853" s="103" t="s">
        <v>88</v>
      </c>
      <c r="C2853" s="103" t="s">
        <v>89</v>
      </c>
      <c r="D2853" s="103" t="s">
        <v>91</v>
      </c>
      <c r="E2853" s="103" t="s">
        <v>295</v>
      </c>
      <c r="F2853" s="103" t="s">
        <v>295</v>
      </c>
      <c r="G2853" s="103" t="s">
        <v>109</v>
      </c>
      <c r="H2853" s="103" t="s">
        <v>403</v>
      </c>
      <c r="I2853" s="103" t="s">
        <v>92</v>
      </c>
      <c r="J2853" s="215">
        <v>340.47</v>
      </c>
      <c r="K2853" s="216" t="s">
        <v>88</v>
      </c>
    </row>
    <row r="2854" spans="1:11" x14ac:dyDescent="0.25">
      <c r="A2854" s="103" t="s">
        <v>830</v>
      </c>
      <c r="B2854" s="103" t="s">
        <v>88</v>
      </c>
      <c r="C2854" s="103" t="s">
        <v>89</v>
      </c>
      <c r="D2854" s="103" t="s">
        <v>91</v>
      </c>
      <c r="E2854" s="111"/>
      <c r="F2854" s="103" t="s">
        <v>295</v>
      </c>
      <c r="G2854" s="103" t="s">
        <v>109</v>
      </c>
      <c r="H2854" s="103" t="s">
        <v>403</v>
      </c>
      <c r="I2854" s="103" t="s">
        <v>92</v>
      </c>
      <c r="J2854" s="215">
        <v>-170.23</v>
      </c>
      <c r="K2854" s="216" t="s">
        <v>88</v>
      </c>
    </row>
    <row r="2855" spans="1:11" x14ac:dyDescent="0.25">
      <c r="A2855" s="103" t="s">
        <v>828</v>
      </c>
      <c r="B2855" s="103" t="s">
        <v>88</v>
      </c>
      <c r="C2855" s="103" t="s">
        <v>89</v>
      </c>
      <c r="D2855" s="103" t="s">
        <v>91</v>
      </c>
      <c r="E2855" s="103" t="s">
        <v>295</v>
      </c>
      <c r="F2855" s="103" t="s">
        <v>295</v>
      </c>
      <c r="G2855" s="103" t="s">
        <v>109</v>
      </c>
      <c r="H2855" s="103" t="s">
        <v>403</v>
      </c>
      <c r="I2855" s="103" t="s">
        <v>92</v>
      </c>
      <c r="J2855" s="215">
        <v>549.84</v>
      </c>
      <c r="K2855" s="216" t="s">
        <v>88</v>
      </c>
    </row>
    <row r="2856" spans="1:11" x14ac:dyDescent="0.25">
      <c r="A2856" s="103" t="s">
        <v>828</v>
      </c>
      <c r="B2856" s="103" t="s">
        <v>88</v>
      </c>
      <c r="C2856" s="103" t="s">
        <v>89</v>
      </c>
      <c r="D2856" s="103" t="s">
        <v>91</v>
      </c>
      <c r="E2856" s="111"/>
      <c r="F2856" s="103" t="s">
        <v>295</v>
      </c>
      <c r="G2856" s="103" t="s">
        <v>109</v>
      </c>
      <c r="H2856" s="103" t="s">
        <v>403</v>
      </c>
      <c r="I2856" s="103" t="s">
        <v>92</v>
      </c>
      <c r="J2856" s="215">
        <v>-274.92</v>
      </c>
      <c r="K2856" s="216" t="s">
        <v>88</v>
      </c>
    </row>
    <row r="2857" spans="1:11" x14ac:dyDescent="0.25">
      <c r="A2857" s="103" t="s">
        <v>825</v>
      </c>
      <c r="B2857" s="103" t="s">
        <v>88</v>
      </c>
      <c r="C2857" s="103" t="s">
        <v>89</v>
      </c>
      <c r="D2857" s="103" t="s">
        <v>91</v>
      </c>
      <c r="E2857" s="103" t="s">
        <v>295</v>
      </c>
      <c r="F2857" s="103" t="s">
        <v>295</v>
      </c>
      <c r="G2857" s="103" t="s">
        <v>109</v>
      </c>
      <c r="H2857" s="103" t="s">
        <v>403</v>
      </c>
      <c r="I2857" s="103" t="s">
        <v>92</v>
      </c>
      <c r="J2857" s="215">
        <v>-212.8</v>
      </c>
      <c r="K2857" s="216" t="s">
        <v>88</v>
      </c>
    </row>
    <row r="2858" spans="1:11" x14ac:dyDescent="0.25">
      <c r="A2858" s="103" t="s">
        <v>825</v>
      </c>
      <c r="B2858" s="103" t="s">
        <v>88</v>
      </c>
      <c r="C2858" s="103" t="s">
        <v>89</v>
      </c>
      <c r="D2858" s="103" t="s">
        <v>91</v>
      </c>
      <c r="E2858" s="111"/>
      <c r="F2858" s="103" t="s">
        <v>295</v>
      </c>
      <c r="G2858" s="103" t="s">
        <v>109</v>
      </c>
      <c r="H2858" s="103" t="s">
        <v>403</v>
      </c>
      <c r="I2858" s="103" t="s">
        <v>92</v>
      </c>
      <c r="J2858" s="215">
        <v>106.4</v>
      </c>
      <c r="K2858" s="216" t="s">
        <v>88</v>
      </c>
    </row>
    <row r="2859" spans="1:11" x14ac:dyDescent="0.25">
      <c r="A2859" s="103" t="s">
        <v>826</v>
      </c>
      <c r="B2859" s="103" t="s">
        <v>88</v>
      </c>
      <c r="C2859" s="103" t="s">
        <v>89</v>
      </c>
      <c r="D2859" s="103" t="s">
        <v>91</v>
      </c>
      <c r="E2859" s="103" t="s">
        <v>295</v>
      </c>
      <c r="F2859" s="103" t="s">
        <v>295</v>
      </c>
      <c r="G2859" s="103" t="s">
        <v>109</v>
      </c>
      <c r="H2859" s="103" t="s">
        <v>403</v>
      </c>
      <c r="I2859" s="103" t="s">
        <v>92</v>
      </c>
      <c r="J2859" s="215">
        <v>390.13</v>
      </c>
      <c r="K2859" s="216" t="s">
        <v>88</v>
      </c>
    </row>
    <row r="2860" spans="1:11" x14ac:dyDescent="0.25">
      <c r="A2860" s="103" t="s">
        <v>826</v>
      </c>
      <c r="B2860" s="103" t="s">
        <v>88</v>
      </c>
      <c r="C2860" s="103" t="s">
        <v>89</v>
      </c>
      <c r="D2860" s="103" t="s">
        <v>91</v>
      </c>
      <c r="E2860" s="111"/>
      <c r="F2860" s="103" t="s">
        <v>295</v>
      </c>
      <c r="G2860" s="103" t="s">
        <v>109</v>
      </c>
      <c r="H2860" s="103" t="s">
        <v>403</v>
      </c>
      <c r="I2860" s="103" t="s">
        <v>92</v>
      </c>
      <c r="J2860" s="215">
        <v>-195.07</v>
      </c>
      <c r="K2860" s="216" t="s">
        <v>88</v>
      </c>
    </row>
    <row r="2861" spans="1:11" x14ac:dyDescent="0.25">
      <c r="A2861" s="103" t="s">
        <v>827</v>
      </c>
      <c r="B2861" s="103" t="s">
        <v>88</v>
      </c>
      <c r="C2861" s="103" t="s">
        <v>89</v>
      </c>
      <c r="D2861" s="103" t="s">
        <v>91</v>
      </c>
      <c r="E2861" s="103" t="s">
        <v>295</v>
      </c>
      <c r="F2861" s="103" t="s">
        <v>295</v>
      </c>
      <c r="G2861" s="103" t="s">
        <v>100</v>
      </c>
      <c r="H2861" s="103" t="s">
        <v>340</v>
      </c>
      <c r="I2861" s="103" t="s">
        <v>92</v>
      </c>
      <c r="J2861" s="215">
        <v>5051.59</v>
      </c>
      <c r="K2861" s="216" t="s">
        <v>88</v>
      </c>
    </row>
    <row r="2862" spans="1:11" x14ac:dyDescent="0.25">
      <c r="A2862" s="103" t="s">
        <v>827</v>
      </c>
      <c r="B2862" s="103" t="s">
        <v>88</v>
      </c>
      <c r="C2862" s="103" t="s">
        <v>89</v>
      </c>
      <c r="D2862" s="103" t="s">
        <v>91</v>
      </c>
      <c r="E2862" s="111"/>
      <c r="F2862" s="103" t="s">
        <v>295</v>
      </c>
      <c r="G2862" s="103" t="s">
        <v>100</v>
      </c>
      <c r="H2862" s="103" t="s">
        <v>340</v>
      </c>
      <c r="I2862" s="103" t="s">
        <v>92</v>
      </c>
      <c r="J2862" s="215">
        <v>-2525.79</v>
      </c>
      <c r="K2862" s="216" t="s">
        <v>88</v>
      </c>
    </row>
    <row r="2863" spans="1:11" x14ac:dyDescent="0.25">
      <c r="A2863" s="103" t="s">
        <v>830</v>
      </c>
      <c r="B2863" s="103" t="s">
        <v>88</v>
      </c>
      <c r="C2863" s="103" t="s">
        <v>89</v>
      </c>
      <c r="D2863" s="103" t="s">
        <v>91</v>
      </c>
      <c r="E2863" s="103" t="s">
        <v>295</v>
      </c>
      <c r="F2863" s="103" t="s">
        <v>295</v>
      </c>
      <c r="G2863" s="103" t="s">
        <v>100</v>
      </c>
      <c r="H2863" s="103" t="s">
        <v>340</v>
      </c>
      <c r="I2863" s="103" t="s">
        <v>92</v>
      </c>
      <c r="J2863" s="215">
        <v>5333.44</v>
      </c>
      <c r="K2863" s="216" t="s">
        <v>88</v>
      </c>
    </row>
    <row r="2864" spans="1:11" x14ac:dyDescent="0.25">
      <c r="A2864" s="103" t="s">
        <v>830</v>
      </c>
      <c r="B2864" s="103" t="s">
        <v>88</v>
      </c>
      <c r="C2864" s="103" t="s">
        <v>89</v>
      </c>
      <c r="D2864" s="103" t="s">
        <v>91</v>
      </c>
      <c r="E2864" s="111"/>
      <c r="F2864" s="103" t="s">
        <v>295</v>
      </c>
      <c r="G2864" s="103" t="s">
        <v>100</v>
      </c>
      <c r="H2864" s="103" t="s">
        <v>340</v>
      </c>
      <c r="I2864" s="103" t="s">
        <v>92</v>
      </c>
      <c r="J2864" s="215">
        <v>-2666.72</v>
      </c>
      <c r="K2864" s="216" t="s">
        <v>88</v>
      </c>
    </row>
    <row r="2865" spans="1:11" x14ac:dyDescent="0.25">
      <c r="A2865" s="103" t="s">
        <v>828</v>
      </c>
      <c r="B2865" s="103" t="s">
        <v>88</v>
      </c>
      <c r="C2865" s="103" t="s">
        <v>89</v>
      </c>
      <c r="D2865" s="103" t="s">
        <v>91</v>
      </c>
      <c r="E2865" s="103" t="s">
        <v>295</v>
      </c>
      <c r="F2865" s="103" t="s">
        <v>295</v>
      </c>
      <c r="G2865" s="103" t="s">
        <v>100</v>
      </c>
      <c r="H2865" s="103" t="s">
        <v>340</v>
      </c>
      <c r="I2865" s="103" t="s">
        <v>92</v>
      </c>
      <c r="J2865" s="215">
        <v>6715.04</v>
      </c>
      <c r="K2865" s="216" t="s">
        <v>88</v>
      </c>
    </row>
    <row r="2866" spans="1:11" x14ac:dyDescent="0.25">
      <c r="A2866" s="103" t="s">
        <v>828</v>
      </c>
      <c r="B2866" s="103" t="s">
        <v>88</v>
      </c>
      <c r="C2866" s="103" t="s">
        <v>89</v>
      </c>
      <c r="D2866" s="103" t="s">
        <v>91</v>
      </c>
      <c r="E2866" s="111"/>
      <c r="F2866" s="103" t="s">
        <v>295</v>
      </c>
      <c r="G2866" s="103" t="s">
        <v>100</v>
      </c>
      <c r="H2866" s="103" t="s">
        <v>340</v>
      </c>
      <c r="I2866" s="103" t="s">
        <v>92</v>
      </c>
      <c r="J2866" s="215">
        <v>-3357.52</v>
      </c>
      <c r="K2866" s="216" t="s">
        <v>88</v>
      </c>
    </row>
    <row r="2867" spans="1:11" x14ac:dyDescent="0.25">
      <c r="A2867" s="103" t="s">
        <v>829</v>
      </c>
      <c r="B2867" s="103" t="s">
        <v>88</v>
      </c>
      <c r="C2867" s="103" t="s">
        <v>89</v>
      </c>
      <c r="D2867" s="103" t="s">
        <v>91</v>
      </c>
      <c r="E2867" s="103" t="s">
        <v>295</v>
      </c>
      <c r="F2867" s="103" t="s">
        <v>295</v>
      </c>
      <c r="G2867" s="103" t="s">
        <v>100</v>
      </c>
      <c r="H2867" s="103" t="s">
        <v>340</v>
      </c>
      <c r="I2867" s="103" t="s">
        <v>92</v>
      </c>
      <c r="J2867" s="215">
        <v>5120.4399999999996</v>
      </c>
      <c r="K2867" s="216" t="s">
        <v>88</v>
      </c>
    </row>
    <row r="2868" spans="1:11" x14ac:dyDescent="0.25">
      <c r="A2868" s="103" t="s">
        <v>829</v>
      </c>
      <c r="B2868" s="103" t="s">
        <v>88</v>
      </c>
      <c r="C2868" s="103" t="s">
        <v>89</v>
      </c>
      <c r="D2868" s="103" t="s">
        <v>91</v>
      </c>
      <c r="E2868" s="111"/>
      <c r="F2868" s="103" t="s">
        <v>295</v>
      </c>
      <c r="G2868" s="103" t="s">
        <v>100</v>
      </c>
      <c r="H2868" s="103" t="s">
        <v>340</v>
      </c>
      <c r="I2868" s="103" t="s">
        <v>92</v>
      </c>
      <c r="J2868" s="215">
        <v>-2560.1999999999998</v>
      </c>
      <c r="K2868" s="216" t="s">
        <v>88</v>
      </c>
    </row>
    <row r="2869" spans="1:11" x14ac:dyDescent="0.25">
      <c r="A2869" s="103" t="s">
        <v>825</v>
      </c>
      <c r="B2869" s="103" t="s">
        <v>88</v>
      </c>
      <c r="C2869" s="103" t="s">
        <v>89</v>
      </c>
      <c r="D2869" s="103" t="s">
        <v>91</v>
      </c>
      <c r="E2869" s="103" t="s">
        <v>295</v>
      </c>
      <c r="F2869" s="103" t="s">
        <v>295</v>
      </c>
      <c r="G2869" s="103" t="s">
        <v>100</v>
      </c>
      <c r="H2869" s="103" t="s">
        <v>340</v>
      </c>
      <c r="I2869" s="103" t="s">
        <v>92</v>
      </c>
      <c r="J2869" s="215">
        <v>6663.19</v>
      </c>
      <c r="K2869" s="216" t="s">
        <v>88</v>
      </c>
    </row>
    <row r="2870" spans="1:11" x14ac:dyDescent="0.25">
      <c r="A2870" s="103" t="s">
        <v>825</v>
      </c>
      <c r="B2870" s="103" t="s">
        <v>88</v>
      </c>
      <c r="C2870" s="103" t="s">
        <v>89</v>
      </c>
      <c r="D2870" s="103" t="s">
        <v>91</v>
      </c>
      <c r="E2870" s="111"/>
      <c r="F2870" s="103" t="s">
        <v>295</v>
      </c>
      <c r="G2870" s="103" t="s">
        <v>100</v>
      </c>
      <c r="H2870" s="103" t="s">
        <v>340</v>
      </c>
      <c r="I2870" s="103" t="s">
        <v>92</v>
      </c>
      <c r="J2870" s="215">
        <v>-3331.59</v>
      </c>
      <c r="K2870" s="216" t="s">
        <v>88</v>
      </c>
    </row>
    <row r="2871" spans="1:11" x14ac:dyDescent="0.25">
      <c r="A2871" s="103" t="s">
        <v>826</v>
      </c>
      <c r="B2871" s="103" t="s">
        <v>88</v>
      </c>
      <c r="C2871" s="103" t="s">
        <v>89</v>
      </c>
      <c r="D2871" s="103" t="s">
        <v>91</v>
      </c>
      <c r="E2871" s="103" t="s">
        <v>295</v>
      </c>
      <c r="F2871" s="103" t="s">
        <v>295</v>
      </c>
      <c r="G2871" s="103" t="s">
        <v>100</v>
      </c>
      <c r="H2871" s="103" t="s">
        <v>340</v>
      </c>
      <c r="I2871" s="103" t="s">
        <v>92</v>
      </c>
      <c r="J2871" s="215">
        <v>5096.2299999999996</v>
      </c>
      <c r="K2871" s="216" t="s">
        <v>88</v>
      </c>
    </row>
    <row r="2872" spans="1:11" x14ac:dyDescent="0.25">
      <c r="A2872" s="103" t="s">
        <v>826</v>
      </c>
      <c r="B2872" s="103" t="s">
        <v>88</v>
      </c>
      <c r="C2872" s="103" t="s">
        <v>89</v>
      </c>
      <c r="D2872" s="103" t="s">
        <v>91</v>
      </c>
      <c r="E2872" s="111"/>
      <c r="F2872" s="103" t="s">
        <v>295</v>
      </c>
      <c r="G2872" s="103" t="s">
        <v>100</v>
      </c>
      <c r="H2872" s="103" t="s">
        <v>340</v>
      </c>
      <c r="I2872" s="103" t="s">
        <v>92</v>
      </c>
      <c r="J2872" s="215">
        <v>-2548.11</v>
      </c>
      <c r="K2872" s="216" t="s">
        <v>88</v>
      </c>
    </row>
    <row r="2873" spans="1:11" x14ac:dyDescent="0.25">
      <c r="A2873" s="103" t="s">
        <v>827</v>
      </c>
      <c r="B2873" s="103" t="s">
        <v>88</v>
      </c>
      <c r="C2873" s="103" t="s">
        <v>89</v>
      </c>
      <c r="D2873" s="103" t="s">
        <v>91</v>
      </c>
      <c r="E2873" s="103" t="s">
        <v>295</v>
      </c>
      <c r="F2873" s="103" t="s">
        <v>295</v>
      </c>
      <c r="G2873" s="103" t="s">
        <v>464</v>
      </c>
      <c r="H2873" s="103" t="s">
        <v>465</v>
      </c>
      <c r="I2873" s="103" t="s">
        <v>92</v>
      </c>
      <c r="J2873" s="215">
        <v>1144.74</v>
      </c>
      <c r="K2873" s="216" t="s">
        <v>88</v>
      </c>
    </row>
    <row r="2874" spans="1:11" x14ac:dyDescent="0.25">
      <c r="A2874" s="103" t="s">
        <v>827</v>
      </c>
      <c r="B2874" s="103" t="s">
        <v>88</v>
      </c>
      <c r="C2874" s="103" t="s">
        <v>89</v>
      </c>
      <c r="D2874" s="103" t="s">
        <v>91</v>
      </c>
      <c r="E2874" s="111"/>
      <c r="F2874" s="103" t="s">
        <v>295</v>
      </c>
      <c r="G2874" s="103" t="s">
        <v>464</v>
      </c>
      <c r="H2874" s="103" t="s">
        <v>465</v>
      </c>
      <c r="I2874" s="103" t="s">
        <v>92</v>
      </c>
      <c r="J2874" s="215">
        <v>-572.38</v>
      </c>
      <c r="K2874" s="216" t="s">
        <v>88</v>
      </c>
    </row>
    <row r="2875" spans="1:11" x14ac:dyDescent="0.25">
      <c r="A2875" s="103" t="s">
        <v>830</v>
      </c>
      <c r="B2875" s="103" t="s">
        <v>88</v>
      </c>
      <c r="C2875" s="103" t="s">
        <v>89</v>
      </c>
      <c r="D2875" s="103" t="s">
        <v>91</v>
      </c>
      <c r="E2875" s="103" t="s">
        <v>295</v>
      </c>
      <c r="F2875" s="103" t="s">
        <v>295</v>
      </c>
      <c r="G2875" s="103" t="s">
        <v>464</v>
      </c>
      <c r="H2875" s="103" t="s">
        <v>465</v>
      </c>
      <c r="I2875" s="103" t="s">
        <v>92</v>
      </c>
      <c r="J2875" s="215">
        <v>834.35</v>
      </c>
      <c r="K2875" s="216" t="s">
        <v>88</v>
      </c>
    </row>
    <row r="2876" spans="1:11" x14ac:dyDescent="0.25">
      <c r="A2876" s="103" t="s">
        <v>830</v>
      </c>
      <c r="B2876" s="103" t="s">
        <v>88</v>
      </c>
      <c r="C2876" s="103" t="s">
        <v>89</v>
      </c>
      <c r="D2876" s="103" t="s">
        <v>91</v>
      </c>
      <c r="E2876" s="111"/>
      <c r="F2876" s="103" t="s">
        <v>295</v>
      </c>
      <c r="G2876" s="103" t="s">
        <v>464</v>
      </c>
      <c r="H2876" s="103" t="s">
        <v>465</v>
      </c>
      <c r="I2876" s="103" t="s">
        <v>92</v>
      </c>
      <c r="J2876" s="215">
        <v>-417.15</v>
      </c>
      <c r="K2876" s="216" t="s">
        <v>88</v>
      </c>
    </row>
    <row r="2877" spans="1:11" x14ac:dyDescent="0.25">
      <c r="A2877" s="103" t="s">
        <v>828</v>
      </c>
      <c r="B2877" s="103" t="s">
        <v>88</v>
      </c>
      <c r="C2877" s="103" t="s">
        <v>89</v>
      </c>
      <c r="D2877" s="103" t="s">
        <v>91</v>
      </c>
      <c r="E2877" s="103" t="s">
        <v>295</v>
      </c>
      <c r="F2877" s="103" t="s">
        <v>295</v>
      </c>
      <c r="G2877" s="103" t="s">
        <v>464</v>
      </c>
      <c r="H2877" s="103" t="s">
        <v>465</v>
      </c>
      <c r="I2877" s="103" t="s">
        <v>92</v>
      </c>
      <c r="J2877" s="215">
        <v>694.13</v>
      </c>
      <c r="K2877" s="216" t="s">
        <v>88</v>
      </c>
    </row>
    <row r="2878" spans="1:11" x14ac:dyDescent="0.25">
      <c r="A2878" s="103" t="s">
        <v>828</v>
      </c>
      <c r="B2878" s="103" t="s">
        <v>88</v>
      </c>
      <c r="C2878" s="103" t="s">
        <v>89</v>
      </c>
      <c r="D2878" s="103" t="s">
        <v>91</v>
      </c>
      <c r="E2878" s="111"/>
      <c r="F2878" s="103" t="s">
        <v>295</v>
      </c>
      <c r="G2878" s="103" t="s">
        <v>464</v>
      </c>
      <c r="H2878" s="103" t="s">
        <v>465</v>
      </c>
      <c r="I2878" s="103" t="s">
        <v>92</v>
      </c>
      <c r="J2878" s="215">
        <v>-347.05</v>
      </c>
      <c r="K2878" s="216" t="s">
        <v>88</v>
      </c>
    </row>
    <row r="2879" spans="1:11" x14ac:dyDescent="0.25">
      <c r="A2879" s="103" t="s">
        <v>829</v>
      </c>
      <c r="B2879" s="103" t="s">
        <v>88</v>
      </c>
      <c r="C2879" s="103" t="s">
        <v>89</v>
      </c>
      <c r="D2879" s="103" t="s">
        <v>91</v>
      </c>
      <c r="E2879" s="103" t="s">
        <v>295</v>
      </c>
      <c r="F2879" s="103" t="s">
        <v>295</v>
      </c>
      <c r="G2879" s="103" t="s">
        <v>464</v>
      </c>
      <c r="H2879" s="103" t="s">
        <v>465</v>
      </c>
      <c r="I2879" s="103" t="s">
        <v>92</v>
      </c>
      <c r="J2879" s="215">
        <v>924.67</v>
      </c>
      <c r="K2879" s="216" t="s">
        <v>88</v>
      </c>
    </row>
    <row r="2880" spans="1:11" x14ac:dyDescent="0.25">
      <c r="A2880" s="103" t="s">
        <v>829</v>
      </c>
      <c r="B2880" s="103" t="s">
        <v>88</v>
      </c>
      <c r="C2880" s="103" t="s">
        <v>89</v>
      </c>
      <c r="D2880" s="103" t="s">
        <v>91</v>
      </c>
      <c r="E2880" s="111"/>
      <c r="F2880" s="103" t="s">
        <v>295</v>
      </c>
      <c r="G2880" s="103" t="s">
        <v>464</v>
      </c>
      <c r="H2880" s="103" t="s">
        <v>465</v>
      </c>
      <c r="I2880" s="103" t="s">
        <v>92</v>
      </c>
      <c r="J2880" s="215">
        <v>-462.33</v>
      </c>
      <c r="K2880" s="216" t="s">
        <v>88</v>
      </c>
    </row>
    <row r="2881" spans="1:11" x14ac:dyDescent="0.25">
      <c r="A2881" s="103" t="s">
        <v>825</v>
      </c>
      <c r="B2881" s="103" t="s">
        <v>88</v>
      </c>
      <c r="C2881" s="103" t="s">
        <v>89</v>
      </c>
      <c r="D2881" s="103" t="s">
        <v>91</v>
      </c>
      <c r="E2881" s="103" t="s">
        <v>295</v>
      </c>
      <c r="F2881" s="103" t="s">
        <v>295</v>
      </c>
      <c r="G2881" s="103" t="s">
        <v>464</v>
      </c>
      <c r="H2881" s="103" t="s">
        <v>465</v>
      </c>
      <c r="I2881" s="103" t="s">
        <v>92</v>
      </c>
      <c r="J2881" s="215">
        <v>1363.35</v>
      </c>
      <c r="K2881" s="216" t="s">
        <v>88</v>
      </c>
    </row>
    <row r="2882" spans="1:11" x14ac:dyDescent="0.25">
      <c r="A2882" s="103" t="s">
        <v>825</v>
      </c>
      <c r="B2882" s="103" t="s">
        <v>88</v>
      </c>
      <c r="C2882" s="103" t="s">
        <v>89</v>
      </c>
      <c r="D2882" s="103" t="s">
        <v>91</v>
      </c>
      <c r="E2882" s="111"/>
      <c r="F2882" s="103" t="s">
        <v>295</v>
      </c>
      <c r="G2882" s="103" t="s">
        <v>464</v>
      </c>
      <c r="H2882" s="103" t="s">
        <v>465</v>
      </c>
      <c r="I2882" s="103" t="s">
        <v>92</v>
      </c>
      <c r="J2882" s="215">
        <v>-681.67</v>
      </c>
      <c r="K2882" s="216" t="s">
        <v>88</v>
      </c>
    </row>
    <row r="2883" spans="1:11" x14ac:dyDescent="0.25">
      <c r="A2883" s="103" t="s">
        <v>826</v>
      </c>
      <c r="B2883" s="103" t="s">
        <v>88</v>
      </c>
      <c r="C2883" s="103" t="s">
        <v>89</v>
      </c>
      <c r="D2883" s="103" t="s">
        <v>91</v>
      </c>
      <c r="E2883" s="103" t="s">
        <v>295</v>
      </c>
      <c r="F2883" s="103" t="s">
        <v>295</v>
      </c>
      <c r="G2883" s="103" t="s">
        <v>464</v>
      </c>
      <c r="H2883" s="103" t="s">
        <v>465</v>
      </c>
      <c r="I2883" s="103" t="s">
        <v>92</v>
      </c>
      <c r="J2883" s="215">
        <v>794.2</v>
      </c>
      <c r="K2883" s="216" t="s">
        <v>88</v>
      </c>
    </row>
    <row r="2884" spans="1:11" x14ac:dyDescent="0.25">
      <c r="A2884" s="103" t="s">
        <v>826</v>
      </c>
      <c r="B2884" s="103" t="s">
        <v>88</v>
      </c>
      <c r="C2884" s="103" t="s">
        <v>89</v>
      </c>
      <c r="D2884" s="103" t="s">
        <v>91</v>
      </c>
      <c r="E2884" s="111"/>
      <c r="F2884" s="103" t="s">
        <v>295</v>
      </c>
      <c r="G2884" s="103" t="s">
        <v>464</v>
      </c>
      <c r="H2884" s="103" t="s">
        <v>465</v>
      </c>
      <c r="I2884" s="103" t="s">
        <v>92</v>
      </c>
      <c r="J2884" s="215">
        <v>-397.1</v>
      </c>
      <c r="K2884" s="216" t="s">
        <v>88</v>
      </c>
    </row>
    <row r="2885" spans="1:11" x14ac:dyDescent="0.25">
      <c r="A2885" s="103" t="s">
        <v>827</v>
      </c>
      <c r="B2885" s="103" t="s">
        <v>88</v>
      </c>
      <c r="C2885" s="103" t="s">
        <v>89</v>
      </c>
      <c r="D2885" s="103" t="s">
        <v>91</v>
      </c>
      <c r="E2885" s="103" t="s">
        <v>295</v>
      </c>
      <c r="F2885" s="103" t="s">
        <v>295</v>
      </c>
      <c r="G2885" s="103" t="s">
        <v>98</v>
      </c>
      <c r="H2885" s="103" t="s">
        <v>341</v>
      </c>
      <c r="I2885" s="103" t="s">
        <v>92</v>
      </c>
      <c r="J2885" s="215">
        <v>1188.6199999999999</v>
      </c>
      <c r="K2885" s="216" t="s">
        <v>88</v>
      </c>
    </row>
    <row r="2886" spans="1:11" x14ac:dyDescent="0.25">
      <c r="A2886" s="103" t="s">
        <v>827</v>
      </c>
      <c r="B2886" s="103" t="s">
        <v>88</v>
      </c>
      <c r="C2886" s="103" t="s">
        <v>89</v>
      </c>
      <c r="D2886" s="103" t="s">
        <v>91</v>
      </c>
      <c r="E2886" s="111"/>
      <c r="F2886" s="103" t="s">
        <v>295</v>
      </c>
      <c r="G2886" s="103" t="s">
        <v>98</v>
      </c>
      <c r="H2886" s="103" t="s">
        <v>341</v>
      </c>
      <c r="I2886" s="103" t="s">
        <v>92</v>
      </c>
      <c r="J2886" s="215">
        <v>-594.29999999999995</v>
      </c>
      <c r="K2886" s="216" t="s">
        <v>88</v>
      </c>
    </row>
    <row r="2887" spans="1:11" x14ac:dyDescent="0.25">
      <c r="A2887" s="103" t="s">
        <v>830</v>
      </c>
      <c r="B2887" s="103" t="s">
        <v>88</v>
      </c>
      <c r="C2887" s="103" t="s">
        <v>89</v>
      </c>
      <c r="D2887" s="103" t="s">
        <v>91</v>
      </c>
      <c r="E2887" s="103" t="s">
        <v>295</v>
      </c>
      <c r="F2887" s="103" t="s">
        <v>295</v>
      </c>
      <c r="G2887" s="103" t="s">
        <v>98</v>
      </c>
      <c r="H2887" s="103" t="s">
        <v>341</v>
      </c>
      <c r="I2887" s="103" t="s">
        <v>92</v>
      </c>
      <c r="J2887" s="215">
        <v>6384.69</v>
      </c>
      <c r="K2887" s="216" t="s">
        <v>88</v>
      </c>
    </row>
    <row r="2888" spans="1:11" x14ac:dyDescent="0.25">
      <c r="A2888" s="103" t="s">
        <v>830</v>
      </c>
      <c r="B2888" s="103" t="s">
        <v>88</v>
      </c>
      <c r="C2888" s="103" t="s">
        <v>89</v>
      </c>
      <c r="D2888" s="103" t="s">
        <v>91</v>
      </c>
      <c r="E2888" s="111"/>
      <c r="F2888" s="103" t="s">
        <v>295</v>
      </c>
      <c r="G2888" s="103" t="s">
        <v>98</v>
      </c>
      <c r="H2888" s="103" t="s">
        <v>341</v>
      </c>
      <c r="I2888" s="103" t="s">
        <v>92</v>
      </c>
      <c r="J2888" s="215">
        <v>-1132.55</v>
      </c>
      <c r="K2888" s="216" t="s">
        <v>88</v>
      </c>
    </row>
    <row r="2889" spans="1:11" x14ac:dyDescent="0.25">
      <c r="A2889" s="103" t="s">
        <v>828</v>
      </c>
      <c r="B2889" s="103" t="s">
        <v>88</v>
      </c>
      <c r="C2889" s="103" t="s">
        <v>89</v>
      </c>
      <c r="D2889" s="103" t="s">
        <v>91</v>
      </c>
      <c r="E2889" s="103" t="s">
        <v>295</v>
      </c>
      <c r="F2889" s="103" t="s">
        <v>295</v>
      </c>
      <c r="G2889" s="103" t="s">
        <v>98</v>
      </c>
      <c r="H2889" s="103" t="s">
        <v>341</v>
      </c>
      <c r="I2889" s="103" t="s">
        <v>92</v>
      </c>
      <c r="J2889" s="215">
        <v>953.43</v>
      </c>
      <c r="K2889" s="216" t="s">
        <v>88</v>
      </c>
    </row>
    <row r="2890" spans="1:11" x14ac:dyDescent="0.25">
      <c r="A2890" s="103" t="s">
        <v>828</v>
      </c>
      <c r="B2890" s="103" t="s">
        <v>88</v>
      </c>
      <c r="C2890" s="103" t="s">
        <v>89</v>
      </c>
      <c r="D2890" s="103" t="s">
        <v>91</v>
      </c>
      <c r="E2890" s="111"/>
      <c r="F2890" s="103" t="s">
        <v>295</v>
      </c>
      <c r="G2890" s="103" t="s">
        <v>98</v>
      </c>
      <c r="H2890" s="103" t="s">
        <v>341</v>
      </c>
      <c r="I2890" s="103" t="s">
        <v>92</v>
      </c>
      <c r="J2890" s="215">
        <v>-476.71</v>
      </c>
      <c r="K2890" s="216" t="s">
        <v>88</v>
      </c>
    </row>
    <row r="2891" spans="1:11" x14ac:dyDescent="0.25">
      <c r="A2891" s="103" t="s">
        <v>829</v>
      </c>
      <c r="B2891" s="103" t="s">
        <v>88</v>
      </c>
      <c r="C2891" s="103" t="s">
        <v>89</v>
      </c>
      <c r="D2891" s="103" t="s">
        <v>91</v>
      </c>
      <c r="E2891" s="103" t="s">
        <v>295</v>
      </c>
      <c r="F2891" s="103" t="s">
        <v>295</v>
      </c>
      <c r="G2891" s="103" t="s">
        <v>98</v>
      </c>
      <c r="H2891" s="103" t="s">
        <v>341</v>
      </c>
      <c r="I2891" s="103" t="s">
        <v>92</v>
      </c>
      <c r="J2891" s="215">
        <v>906.58</v>
      </c>
      <c r="K2891" s="216" t="s">
        <v>88</v>
      </c>
    </row>
    <row r="2892" spans="1:11" x14ac:dyDescent="0.25">
      <c r="A2892" s="103" t="s">
        <v>829</v>
      </c>
      <c r="B2892" s="103" t="s">
        <v>88</v>
      </c>
      <c r="C2892" s="103" t="s">
        <v>89</v>
      </c>
      <c r="D2892" s="103" t="s">
        <v>91</v>
      </c>
      <c r="E2892" s="111"/>
      <c r="F2892" s="103" t="s">
        <v>295</v>
      </c>
      <c r="G2892" s="103" t="s">
        <v>98</v>
      </c>
      <c r="H2892" s="103" t="s">
        <v>341</v>
      </c>
      <c r="I2892" s="103" t="s">
        <v>92</v>
      </c>
      <c r="J2892" s="215">
        <v>-453.28</v>
      </c>
      <c r="K2892" s="216" t="s">
        <v>88</v>
      </c>
    </row>
    <row r="2893" spans="1:11" x14ac:dyDescent="0.25">
      <c r="A2893" s="103" t="s">
        <v>825</v>
      </c>
      <c r="B2893" s="103" t="s">
        <v>88</v>
      </c>
      <c r="C2893" s="103" t="s">
        <v>89</v>
      </c>
      <c r="D2893" s="103" t="s">
        <v>91</v>
      </c>
      <c r="E2893" s="103" t="s">
        <v>295</v>
      </c>
      <c r="F2893" s="103" t="s">
        <v>295</v>
      </c>
      <c r="G2893" s="103" t="s">
        <v>98</v>
      </c>
      <c r="H2893" s="103" t="s">
        <v>341</v>
      </c>
      <c r="I2893" s="103" t="s">
        <v>92</v>
      </c>
      <c r="J2893" s="215">
        <v>832.71</v>
      </c>
      <c r="K2893" s="216" t="s">
        <v>88</v>
      </c>
    </row>
    <row r="2894" spans="1:11" x14ac:dyDescent="0.25">
      <c r="A2894" s="103" t="s">
        <v>825</v>
      </c>
      <c r="B2894" s="103" t="s">
        <v>88</v>
      </c>
      <c r="C2894" s="103" t="s">
        <v>89</v>
      </c>
      <c r="D2894" s="103" t="s">
        <v>91</v>
      </c>
      <c r="E2894" s="111"/>
      <c r="F2894" s="103" t="s">
        <v>295</v>
      </c>
      <c r="G2894" s="103" t="s">
        <v>98</v>
      </c>
      <c r="H2894" s="103" t="s">
        <v>341</v>
      </c>
      <c r="I2894" s="103" t="s">
        <v>92</v>
      </c>
      <c r="J2894" s="215">
        <v>-416.33</v>
      </c>
      <c r="K2894" s="216" t="s">
        <v>88</v>
      </c>
    </row>
    <row r="2895" spans="1:11" x14ac:dyDescent="0.25">
      <c r="A2895" s="103" t="s">
        <v>826</v>
      </c>
      <c r="B2895" s="103" t="s">
        <v>88</v>
      </c>
      <c r="C2895" s="103" t="s">
        <v>89</v>
      </c>
      <c r="D2895" s="103" t="s">
        <v>91</v>
      </c>
      <c r="E2895" s="103" t="s">
        <v>295</v>
      </c>
      <c r="F2895" s="103" t="s">
        <v>295</v>
      </c>
      <c r="G2895" s="103" t="s">
        <v>98</v>
      </c>
      <c r="H2895" s="103" t="s">
        <v>341</v>
      </c>
      <c r="I2895" s="103" t="s">
        <v>92</v>
      </c>
      <c r="J2895" s="215">
        <v>1114.76</v>
      </c>
      <c r="K2895" s="216" t="s">
        <v>88</v>
      </c>
    </row>
    <row r="2896" spans="1:11" x14ac:dyDescent="0.25">
      <c r="A2896" s="103" t="s">
        <v>826</v>
      </c>
      <c r="B2896" s="103" t="s">
        <v>88</v>
      </c>
      <c r="C2896" s="103" t="s">
        <v>89</v>
      </c>
      <c r="D2896" s="103" t="s">
        <v>91</v>
      </c>
      <c r="E2896" s="111"/>
      <c r="F2896" s="103" t="s">
        <v>295</v>
      </c>
      <c r="G2896" s="103" t="s">
        <v>98</v>
      </c>
      <c r="H2896" s="103" t="s">
        <v>341</v>
      </c>
      <c r="I2896" s="103" t="s">
        <v>92</v>
      </c>
      <c r="J2896" s="215">
        <v>-557.38</v>
      </c>
      <c r="K2896" s="216" t="s">
        <v>88</v>
      </c>
    </row>
    <row r="2897" spans="1:11" x14ac:dyDescent="0.25">
      <c r="A2897" s="103" t="s">
        <v>827</v>
      </c>
      <c r="B2897" s="103" t="s">
        <v>88</v>
      </c>
      <c r="C2897" s="103" t="s">
        <v>89</v>
      </c>
      <c r="D2897" s="103" t="s">
        <v>91</v>
      </c>
      <c r="E2897" s="103" t="s">
        <v>342</v>
      </c>
      <c r="F2897" s="103" t="s">
        <v>295</v>
      </c>
      <c r="G2897" s="103" t="s">
        <v>478</v>
      </c>
      <c r="H2897" s="103" t="s">
        <v>479</v>
      </c>
      <c r="I2897" s="103" t="s">
        <v>92</v>
      </c>
      <c r="J2897" s="215">
        <v>445.15</v>
      </c>
      <c r="K2897" s="216" t="s">
        <v>344</v>
      </c>
    </row>
    <row r="2898" spans="1:11" x14ac:dyDescent="0.25">
      <c r="A2898" s="103" t="s">
        <v>827</v>
      </c>
      <c r="B2898" s="103" t="s">
        <v>88</v>
      </c>
      <c r="C2898" s="103" t="s">
        <v>89</v>
      </c>
      <c r="D2898" s="103" t="s">
        <v>91</v>
      </c>
      <c r="E2898" s="111"/>
      <c r="F2898" s="103" t="s">
        <v>295</v>
      </c>
      <c r="G2898" s="103" t="s">
        <v>478</v>
      </c>
      <c r="H2898" s="103" t="s">
        <v>479</v>
      </c>
      <c r="I2898" s="103" t="s">
        <v>92</v>
      </c>
      <c r="J2898" s="215">
        <v>1.42</v>
      </c>
      <c r="K2898" s="216" t="s">
        <v>344</v>
      </c>
    </row>
    <row r="2899" spans="1:11" x14ac:dyDescent="0.25">
      <c r="A2899" s="103" t="s">
        <v>830</v>
      </c>
      <c r="B2899" s="103" t="s">
        <v>88</v>
      </c>
      <c r="C2899" s="103" t="s">
        <v>89</v>
      </c>
      <c r="D2899" s="103" t="s">
        <v>91</v>
      </c>
      <c r="E2899" s="103" t="s">
        <v>342</v>
      </c>
      <c r="F2899" s="103" t="s">
        <v>295</v>
      </c>
      <c r="G2899" s="103" t="s">
        <v>478</v>
      </c>
      <c r="H2899" s="103" t="s">
        <v>479</v>
      </c>
      <c r="I2899" s="103" t="s">
        <v>92</v>
      </c>
      <c r="J2899" s="215">
        <v>226.27</v>
      </c>
      <c r="K2899" s="216" t="s">
        <v>344</v>
      </c>
    </row>
    <row r="2900" spans="1:11" x14ac:dyDescent="0.25">
      <c r="A2900" s="103" t="s">
        <v>828</v>
      </c>
      <c r="B2900" s="103" t="s">
        <v>88</v>
      </c>
      <c r="C2900" s="103" t="s">
        <v>89</v>
      </c>
      <c r="D2900" s="103" t="s">
        <v>91</v>
      </c>
      <c r="E2900" s="103" t="s">
        <v>342</v>
      </c>
      <c r="F2900" s="103" t="s">
        <v>295</v>
      </c>
      <c r="G2900" s="103" t="s">
        <v>478</v>
      </c>
      <c r="H2900" s="103" t="s">
        <v>479</v>
      </c>
      <c r="I2900" s="103" t="s">
        <v>92</v>
      </c>
      <c r="J2900" s="215">
        <v>693.54</v>
      </c>
      <c r="K2900" s="216" t="s">
        <v>344</v>
      </c>
    </row>
    <row r="2901" spans="1:11" x14ac:dyDescent="0.25">
      <c r="A2901" s="103" t="s">
        <v>828</v>
      </c>
      <c r="B2901" s="103" t="s">
        <v>88</v>
      </c>
      <c r="C2901" s="103" t="s">
        <v>89</v>
      </c>
      <c r="D2901" s="103" t="s">
        <v>91</v>
      </c>
      <c r="E2901" s="111"/>
      <c r="F2901" s="103" t="s">
        <v>295</v>
      </c>
      <c r="G2901" s="103" t="s">
        <v>478</v>
      </c>
      <c r="H2901" s="103" t="s">
        <v>479</v>
      </c>
      <c r="I2901" s="103" t="s">
        <v>92</v>
      </c>
      <c r="J2901" s="215">
        <v>-2.56</v>
      </c>
      <c r="K2901" s="216" t="s">
        <v>344</v>
      </c>
    </row>
    <row r="2902" spans="1:11" x14ac:dyDescent="0.25">
      <c r="A2902" s="103" t="s">
        <v>829</v>
      </c>
      <c r="B2902" s="103" t="s">
        <v>88</v>
      </c>
      <c r="C2902" s="103" t="s">
        <v>89</v>
      </c>
      <c r="D2902" s="103" t="s">
        <v>91</v>
      </c>
      <c r="E2902" s="103" t="s">
        <v>342</v>
      </c>
      <c r="F2902" s="103" t="s">
        <v>295</v>
      </c>
      <c r="G2902" s="103" t="s">
        <v>478</v>
      </c>
      <c r="H2902" s="103" t="s">
        <v>479</v>
      </c>
      <c r="I2902" s="103" t="s">
        <v>92</v>
      </c>
      <c r="J2902" s="215">
        <v>181.77</v>
      </c>
      <c r="K2902" s="216" t="s">
        <v>344</v>
      </c>
    </row>
    <row r="2903" spans="1:11" x14ac:dyDescent="0.25">
      <c r="A2903" s="103" t="s">
        <v>825</v>
      </c>
      <c r="B2903" s="103" t="s">
        <v>88</v>
      </c>
      <c r="C2903" s="103" t="s">
        <v>89</v>
      </c>
      <c r="D2903" s="103" t="s">
        <v>91</v>
      </c>
      <c r="E2903" s="103" t="s">
        <v>342</v>
      </c>
      <c r="F2903" s="103" t="s">
        <v>295</v>
      </c>
      <c r="G2903" s="103" t="s">
        <v>478</v>
      </c>
      <c r="H2903" s="103" t="s">
        <v>479</v>
      </c>
      <c r="I2903" s="103" t="s">
        <v>92</v>
      </c>
      <c r="J2903" s="215">
        <v>36.340000000000003</v>
      </c>
      <c r="K2903" s="216" t="s">
        <v>344</v>
      </c>
    </row>
    <row r="2904" spans="1:11" x14ac:dyDescent="0.25">
      <c r="A2904" s="103" t="s">
        <v>826</v>
      </c>
      <c r="B2904" s="103" t="s">
        <v>88</v>
      </c>
      <c r="C2904" s="103" t="s">
        <v>89</v>
      </c>
      <c r="D2904" s="103" t="s">
        <v>91</v>
      </c>
      <c r="E2904" s="103" t="s">
        <v>342</v>
      </c>
      <c r="F2904" s="103" t="s">
        <v>295</v>
      </c>
      <c r="G2904" s="103" t="s">
        <v>478</v>
      </c>
      <c r="H2904" s="103" t="s">
        <v>479</v>
      </c>
      <c r="I2904" s="103" t="s">
        <v>92</v>
      </c>
      <c r="J2904" s="215">
        <v>345.73</v>
      </c>
      <c r="K2904" s="216" t="s">
        <v>344</v>
      </c>
    </row>
    <row r="2905" spans="1:11" x14ac:dyDescent="0.25">
      <c r="A2905" s="103" t="s">
        <v>827</v>
      </c>
      <c r="B2905" s="103" t="s">
        <v>88</v>
      </c>
      <c r="C2905" s="103" t="s">
        <v>89</v>
      </c>
      <c r="D2905" s="103" t="s">
        <v>91</v>
      </c>
      <c r="E2905" s="103" t="s">
        <v>342</v>
      </c>
      <c r="F2905" s="103" t="s">
        <v>295</v>
      </c>
      <c r="G2905" s="103" t="s">
        <v>205</v>
      </c>
      <c r="H2905" s="103" t="s">
        <v>343</v>
      </c>
      <c r="I2905" s="103" t="s">
        <v>92</v>
      </c>
      <c r="J2905" s="215">
        <v>516.17999999999995</v>
      </c>
      <c r="K2905" s="216" t="s">
        <v>344</v>
      </c>
    </row>
    <row r="2906" spans="1:11" x14ac:dyDescent="0.25">
      <c r="A2906" s="103" t="s">
        <v>827</v>
      </c>
      <c r="B2906" s="103" t="s">
        <v>88</v>
      </c>
      <c r="C2906" s="103" t="s">
        <v>89</v>
      </c>
      <c r="D2906" s="103" t="s">
        <v>91</v>
      </c>
      <c r="E2906" s="111"/>
      <c r="F2906" s="103" t="s">
        <v>295</v>
      </c>
      <c r="G2906" s="103" t="s">
        <v>205</v>
      </c>
      <c r="H2906" s="103" t="s">
        <v>343</v>
      </c>
      <c r="I2906" s="103" t="s">
        <v>92</v>
      </c>
      <c r="J2906" s="215">
        <v>-514.29999999999995</v>
      </c>
      <c r="K2906" s="216" t="s">
        <v>344</v>
      </c>
    </row>
    <row r="2907" spans="1:11" x14ac:dyDescent="0.25">
      <c r="A2907" s="103" t="s">
        <v>830</v>
      </c>
      <c r="B2907" s="103" t="s">
        <v>88</v>
      </c>
      <c r="C2907" s="103" t="s">
        <v>89</v>
      </c>
      <c r="D2907" s="103" t="s">
        <v>91</v>
      </c>
      <c r="E2907" s="103" t="s">
        <v>342</v>
      </c>
      <c r="F2907" s="103" t="s">
        <v>295</v>
      </c>
      <c r="G2907" s="103" t="s">
        <v>205</v>
      </c>
      <c r="H2907" s="103" t="s">
        <v>343</v>
      </c>
      <c r="I2907" s="103" t="s">
        <v>92</v>
      </c>
      <c r="J2907" s="215">
        <v>1948.22</v>
      </c>
      <c r="K2907" s="216" t="s">
        <v>344</v>
      </c>
    </row>
    <row r="2908" spans="1:11" x14ac:dyDescent="0.25">
      <c r="A2908" s="103" t="s">
        <v>830</v>
      </c>
      <c r="B2908" s="103" t="s">
        <v>88</v>
      </c>
      <c r="C2908" s="103" t="s">
        <v>89</v>
      </c>
      <c r="D2908" s="103" t="s">
        <v>91</v>
      </c>
      <c r="E2908" s="111"/>
      <c r="F2908" s="103" t="s">
        <v>295</v>
      </c>
      <c r="G2908" s="103" t="s">
        <v>205</v>
      </c>
      <c r="H2908" s="103" t="s">
        <v>343</v>
      </c>
      <c r="I2908" s="103" t="s">
        <v>92</v>
      </c>
      <c r="J2908" s="215">
        <v>-1941.14</v>
      </c>
      <c r="K2908" s="216" t="s">
        <v>344</v>
      </c>
    </row>
    <row r="2909" spans="1:11" x14ac:dyDescent="0.25">
      <c r="A2909" s="103" t="s">
        <v>828</v>
      </c>
      <c r="B2909" s="103" t="s">
        <v>88</v>
      </c>
      <c r="C2909" s="103" t="s">
        <v>89</v>
      </c>
      <c r="D2909" s="103" t="s">
        <v>91</v>
      </c>
      <c r="E2909" s="103" t="s">
        <v>342</v>
      </c>
      <c r="F2909" s="103" t="s">
        <v>295</v>
      </c>
      <c r="G2909" s="103" t="s">
        <v>205</v>
      </c>
      <c r="H2909" s="103" t="s">
        <v>343</v>
      </c>
      <c r="I2909" s="103" t="s">
        <v>92</v>
      </c>
      <c r="J2909" s="215">
        <v>685.54</v>
      </c>
      <c r="K2909" s="216" t="s">
        <v>344</v>
      </c>
    </row>
    <row r="2910" spans="1:11" x14ac:dyDescent="0.25">
      <c r="A2910" s="103" t="s">
        <v>828</v>
      </c>
      <c r="B2910" s="103" t="s">
        <v>88</v>
      </c>
      <c r="C2910" s="103" t="s">
        <v>89</v>
      </c>
      <c r="D2910" s="103" t="s">
        <v>91</v>
      </c>
      <c r="E2910" s="111"/>
      <c r="F2910" s="103" t="s">
        <v>295</v>
      </c>
      <c r="G2910" s="103" t="s">
        <v>205</v>
      </c>
      <c r="H2910" s="103" t="s">
        <v>343</v>
      </c>
      <c r="I2910" s="103" t="s">
        <v>92</v>
      </c>
      <c r="J2910" s="215">
        <v>-683.05</v>
      </c>
      <c r="K2910" s="216" t="s">
        <v>344</v>
      </c>
    </row>
    <row r="2911" spans="1:11" x14ac:dyDescent="0.25">
      <c r="A2911" s="103" t="s">
        <v>829</v>
      </c>
      <c r="B2911" s="103" t="s">
        <v>88</v>
      </c>
      <c r="C2911" s="103" t="s">
        <v>89</v>
      </c>
      <c r="D2911" s="103" t="s">
        <v>91</v>
      </c>
      <c r="E2911" s="103" t="s">
        <v>342</v>
      </c>
      <c r="F2911" s="103" t="s">
        <v>295</v>
      </c>
      <c r="G2911" s="103" t="s">
        <v>205</v>
      </c>
      <c r="H2911" s="103" t="s">
        <v>343</v>
      </c>
      <c r="I2911" s="103" t="s">
        <v>92</v>
      </c>
      <c r="J2911" s="215">
        <v>362.16</v>
      </c>
      <c r="K2911" s="216" t="s">
        <v>344</v>
      </c>
    </row>
    <row r="2912" spans="1:11" x14ac:dyDescent="0.25">
      <c r="A2912" s="103" t="s">
        <v>829</v>
      </c>
      <c r="B2912" s="103" t="s">
        <v>88</v>
      </c>
      <c r="C2912" s="103" t="s">
        <v>89</v>
      </c>
      <c r="D2912" s="103" t="s">
        <v>91</v>
      </c>
      <c r="E2912" s="111"/>
      <c r="F2912" s="103" t="s">
        <v>295</v>
      </c>
      <c r="G2912" s="103" t="s">
        <v>205</v>
      </c>
      <c r="H2912" s="103" t="s">
        <v>343</v>
      </c>
      <c r="I2912" s="103" t="s">
        <v>92</v>
      </c>
      <c r="J2912" s="215">
        <v>-360.83</v>
      </c>
      <c r="K2912" s="216" t="s">
        <v>344</v>
      </c>
    </row>
    <row r="2913" spans="1:11" x14ac:dyDescent="0.25">
      <c r="A2913" s="103" t="s">
        <v>825</v>
      </c>
      <c r="B2913" s="103" t="s">
        <v>88</v>
      </c>
      <c r="C2913" s="103" t="s">
        <v>89</v>
      </c>
      <c r="D2913" s="103" t="s">
        <v>91</v>
      </c>
      <c r="E2913" s="103" t="s">
        <v>342</v>
      </c>
      <c r="F2913" s="103" t="s">
        <v>295</v>
      </c>
      <c r="G2913" s="103" t="s">
        <v>205</v>
      </c>
      <c r="H2913" s="103" t="s">
        <v>343</v>
      </c>
      <c r="I2913" s="103" t="s">
        <v>92</v>
      </c>
      <c r="J2913" s="215">
        <v>-327.52999999999997</v>
      </c>
      <c r="K2913" s="216" t="s">
        <v>344</v>
      </c>
    </row>
    <row r="2914" spans="1:11" x14ac:dyDescent="0.25">
      <c r="A2914" s="103" t="s">
        <v>825</v>
      </c>
      <c r="B2914" s="103" t="s">
        <v>88</v>
      </c>
      <c r="C2914" s="103" t="s">
        <v>89</v>
      </c>
      <c r="D2914" s="103" t="s">
        <v>91</v>
      </c>
      <c r="E2914" s="111"/>
      <c r="F2914" s="103" t="s">
        <v>295</v>
      </c>
      <c r="G2914" s="103" t="s">
        <v>205</v>
      </c>
      <c r="H2914" s="103" t="s">
        <v>343</v>
      </c>
      <c r="I2914" s="103" t="s">
        <v>92</v>
      </c>
      <c r="J2914" s="215">
        <v>326.43</v>
      </c>
      <c r="K2914" s="216" t="s">
        <v>344</v>
      </c>
    </row>
    <row r="2915" spans="1:11" x14ac:dyDescent="0.25">
      <c r="A2915" s="103" t="s">
        <v>826</v>
      </c>
      <c r="B2915" s="103" t="s">
        <v>88</v>
      </c>
      <c r="C2915" s="103" t="s">
        <v>89</v>
      </c>
      <c r="D2915" s="103" t="s">
        <v>91</v>
      </c>
      <c r="E2915" s="103" t="s">
        <v>342</v>
      </c>
      <c r="F2915" s="103" t="s">
        <v>295</v>
      </c>
      <c r="G2915" s="103" t="s">
        <v>205</v>
      </c>
      <c r="H2915" s="103" t="s">
        <v>343</v>
      </c>
      <c r="I2915" s="103" t="s">
        <v>92</v>
      </c>
      <c r="J2915" s="215">
        <v>1954.04</v>
      </c>
      <c r="K2915" s="216" t="s">
        <v>344</v>
      </c>
    </row>
    <row r="2916" spans="1:11" x14ac:dyDescent="0.25">
      <c r="A2916" s="103" t="s">
        <v>826</v>
      </c>
      <c r="B2916" s="103" t="s">
        <v>88</v>
      </c>
      <c r="C2916" s="103" t="s">
        <v>89</v>
      </c>
      <c r="D2916" s="103" t="s">
        <v>91</v>
      </c>
      <c r="E2916" s="111"/>
      <c r="F2916" s="103" t="s">
        <v>295</v>
      </c>
      <c r="G2916" s="103" t="s">
        <v>205</v>
      </c>
      <c r="H2916" s="103" t="s">
        <v>343</v>
      </c>
      <c r="I2916" s="103" t="s">
        <v>92</v>
      </c>
      <c r="J2916" s="215">
        <v>-1946.93</v>
      </c>
      <c r="K2916" s="216" t="s">
        <v>344</v>
      </c>
    </row>
    <row r="2917" spans="1:11" x14ac:dyDescent="0.25">
      <c r="A2917" s="103" t="s">
        <v>830</v>
      </c>
      <c r="B2917" s="103" t="s">
        <v>88</v>
      </c>
      <c r="C2917" s="103" t="s">
        <v>89</v>
      </c>
      <c r="D2917" s="103" t="s">
        <v>91</v>
      </c>
      <c r="E2917" s="103" t="s">
        <v>342</v>
      </c>
      <c r="F2917" s="103" t="s">
        <v>295</v>
      </c>
      <c r="G2917" s="103" t="s">
        <v>511</v>
      </c>
      <c r="H2917" s="103" t="s">
        <v>512</v>
      </c>
      <c r="I2917" s="103" t="s">
        <v>92</v>
      </c>
      <c r="J2917" s="215">
        <v>11.49</v>
      </c>
      <c r="K2917" s="216" t="s">
        <v>344</v>
      </c>
    </row>
    <row r="2918" spans="1:11" x14ac:dyDescent="0.25">
      <c r="A2918" s="103" t="s">
        <v>829</v>
      </c>
      <c r="B2918" s="103" t="s">
        <v>88</v>
      </c>
      <c r="C2918" s="103" t="s">
        <v>89</v>
      </c>
      <c r="D2918" s="103" t="s">
        <v>91</v>
      </c>
      <c r="E2918" s="103" t="s">
        <v>342</v>
      </c>
      <c r="F2918" s="103" t="s">
        <v>295</v>
      </c>
      <c r="G2918" s="103" t="s">
        <v>511</v>
      </c>
      <c r="H2918" s="103" t="s">
        <v>512</v>
      </c>
      <c r="I2918" s="103" t="s">
        <v>92</v>
      </c>
      <c r="J2918" s="215">
        <v>13.26</v>
      </c>
      <c r="K2918" s="216" t="s">
        <v>344</v>
      </c>
    </row>
    <row r="2919" spans="1:11" x14ac:dyDescent="0.25">
      <c r="A2919" s="103" t="s">
        <v>827</v>
      </c>
      <c r="B2919" s="103" t="s">
        <v>88</v>
      </c>
      <c r="C2919" s="103" t="s">
        <v>89</v>
      </c>
      <c r="D2919" s="103" t="s">
        <v>91</v>
      </c>
      <c r="E2919" s="103" t="s">
        <v>342</v>
      </c>
      <c r="F2919" s="103" t="s">
        <v>295</v>
      </c>
      <c r="G2919" s="103" t="s">
        <v>515</v>
      </c>
      <c r="H2919" s="103" t="s">
        <v>516</v>
      </c>
      <c r="I2919" s="103" t="s">
        <v>92</v>
      </c>
      <c r="J2919" s="215">
        <v>-25.43</v>
      </c>
      <c r="K2919" s="216" t="s">
        <v>344</v>
      </c>
    </row>
    <row r="2920" spans="1:11" x14ac:dyDescent="0.25">
      <c r="A2920" s="103" t="s">
        <v>827</v>
      </c>
      <c r="B2920" s="103" t="s">
        <v>88</v>
      </c>
      <c r="C2920" s="103" t="s">
        <v>89</v>
      </c>
      <c r="D2920" s="103" t="s">
        <v>91</v>
      </c>
      <c r="E2920" s="111"/>
      <c r="F2920" s="103" t="s">
        <v>295</v>
      </c>
      <c r="G2920" s="103" t="s">
        <v>515</v>
      </c>
      <c r="H2920" s="103" t="s">
        <v>516</v>
      </c>
      <c r="I2920" s="103" t="s">
        <v>92</v>
      </c>
      <c r="J2920" s="215">
        <v>35.479999999999997</v>
      </c>
      <c r="K2920" s="216" t="s">
        <v>344</v>
      </c>
    </row>
    <row r="2921" spans="1:11" x14ac:dyDescent="0.25">
      <c r="A2921" s="103" t="s">
        <v>830</v>
      </c>
      <c r="B2921" s="103" t="s">
        <v>88</v>
      </c>
      <c r="C2921" s="103" t="s">
        <v>89</v>
      </c>
      <c r="D2921" s="103" t="s">
        <v>91</v>
      </c>
      <c r="E2921" s="103" t="s">
        <v>342</v>
      </c>
      <c r="F2921" s="103" t="s">
        <v>295</v>
      </c>
      <c r="G2921" s="103" t="s">
        <v>515</v>
      </c>
      <c r="H2921" s="103" t="s">
        <v>516</v>
      </c>
      <c r="I2921" s="103" t="s">
        <v>92</v>
      </c>
      <c r="J2921" s="215">
        <v>115.21</v>
      </c>
      <c r="K2921" s="216" t="s">
        <v>344</v>
      </c>
    </row>
    <row r="2922" spans="1:11" x14ac:dyDescent="0.25">
      <c r="A2922" s="103" t="s">
        <v>830</v>
      </c>
      <c r="B2922" s="103" t="s">
        <v>88</v>
      </c>
      <c r="C2922" s="103" t="s">
        <v>89</v>
      </c>
      <c r="D2922" s="103" t="s">
        <v>91</v>
      </c>
      <c r="E2922" s="111"/>
      <c r="F2922" s="103" t="s">
        <v>295</v>
      </c>
      <c r="G2922" s="103" t="s">
        <v>515</v>
      </c>
      <c r="H2922" s="103" t="s">
        <v>516</v>
      </c>
      <c r="I2922" s="103" t="s">
        <v>92</v>
      </c>
      <c r="J2922" s="215">
        <v>-119.75</v>
      </c>
      <c r="K2922" s="216" t="s">
        <v>344</v>
      </c>
    </row>
    <row r="2923" spans="1:11" x14ac:dyDescent="0.25">
      <c r="A2923" s="103" t="s">
        <v>828</v>
      </c>
      <c r="B2923" s="103" t="s">
        <v>88</v>
      </c>
      <c r="C2923" s="103" t="s">
        <v>89</v>
      </c>
      <c r="D2923" s="103" t="s">
        <v>91</v>
      </c>
      <c r="E2923" s="103" t="s">
        <v>342</v>
      </c>
      <c r="F2923" s="103" t="s">
        <v>295</v>
      </c>
      <c r="G2923" s="103" t="s">
        <v>515</v>
      </c>
      <c r="H2923" s="103" t="s">
        <v>516</v>
      </c>
      <c r="I2923" s="103" t="s">
        <v>92</v>
      </c>
      <c r="J2923" s="215">
        <v>116.63</v>
      </c>
      <c r="K2923" s="216" t="s">
        <v>344</v>
      </c>
    </row>
    <row r="2924" spans="1:11" x14ac:dyDescent="0.25">
      <c r="A2924" s="103" t="s">
        <v>828</v>
      </c>
      <c r="B2924" s="103" t="s">
        <v>88</v>
      </c>
      <c r="C2924" s="103" t="s">
        <v>89</v>
      </c>
      <c r="D2924" s="103" t="s">
        <v>91</v>
      </c>
      <c r="E2924" s="111"/>
      <c r="F2924" s="103" t="s">
        <v>295</v>
      </c>
      <c r="G2924" s="103" t="s">
        <v>515</v>
      </c>
      <c r="H2924" s="103" t="s">
        <v>516</v>
      </c>
      <c r="I2924" s="103" t="s">
        <v>92</v>
      </c>
      <c r="J2924" s="215">
        <v>-116.11</v>
      </c>
      <c r="K2924" s="216" t="s">
        <v>344</v>
      </c>
    </row>
    <row r="2925" spans="1:11" x14ac:dyDescent="0.25">
      <c r="A2925" s="103" t="s">
        <v>829</v>
      </c>
      <c r="B2925" s="103" t="s">
        <v>88</v>
      </c>
      <c r="C2925" s="103" t="s">
        <v>89</v>
      </c>
      <c r="D2925" s="103" t="s">
        <v>91</v>
      </c>
      <c r="E2925" s="103" t="s">
        <v>342</v>
      </c>
      <c r="F2925" s="103" t="s">
        <v>295</v>
      </c>
      <c r="G2925" s="103" t="s">
        <v>515</v>
      </c>
      <c r="H2925" s="103" t="s">
        <v>516</v>
      </c>
      <c r="I2925" s="103" t="s">
        <v>92</v>
      </c>
      <c r="J2925" s="215">
        <v>20.46</v>
      </c>
      <c r="K2925" s="216" t="s">
        <v>344</v>
      </c>
    </row>
    <row r="2926" spans="1:11" x14ac:dyDescent="0.25">
      <c r="A2926" s="103" t="s">
        <v>825</v>
      </c>
      <c r="B2926" s="103" t="s">
        <v>88</v>
      </c>
      <c r="C2926" s="103" t="s">
        <v>89</v>
      </c>
      <c r="D2926" s="103" t="s">
        <v>91</v>
      </c>
      <c r="E2926" s="103" t="s">
        <v>342</v>
      </c>
      <c r="F2926" s="103" t="s">
        <v>295</v>
      </c>
      <c r="G2926" s="103" t="s">
        <v>515</v>
      </c>
      <c r="H2926" s="103" t="s">
        <v>516</v>
      </c>
      <c r="I2926" s="103" t="s">
        <v>92</v>
      </c>
      <c r="J2926" s="215">
        <v>25.58</v>
      </c>
      <c r="K2926" s="216" t="s">
        <v>344</v>
      </c>
    </row>
    <row r="2927" spans="1:11" x14ac:dyDescent="0.25">
      <c r="A2927" s="103" t="s">
        <v>826</v>
      </c>
      <c r="B2927" s="103" t="s">
        <v>88</v>
      </c>
      <c r="C2927" s="103" t="s">
        <v>89</v>
      </c>
      <c r="D2927" s="103" t="s">
        <v>91</v>
      </c>
      <c r="E2927" s="103" t="s">
        <v>342</v>
      </c>
      <c r="F2927" s="103" t="s">
        <v>295</v>
      </c>
      <c r="G2927" s="103" t="s">
        <v>515</v>
      </c>
      <c r="H2927" s="103" t="s">
        <v>516</v>
      </c>
      <c r="I2927" s="103" t="s">
        <v>92</v>
      </c>
      <c r="J2927" s="215">
        <v>10.23</v>
      </c>
      <c r="K2927" s="216" t="s">
        <v>344</v>
      </c>
    </row>
    <row r="2928" spans="1:11" x14ac:dyDescent="0.25">
      <c r="A2928" s="103" t="s">
        <v>827</v>
      </c>
      <c r="B2928" s="103" t="s">
        <v>88</v>
      </c>
      <c r="C2928" s="103" t="s">
        <v>89</v>
      </c>
      <c r="D2928" s="103" t="s">
        <v>91</v>
      </c>
      <c r="E2928" s="103" t="s">
        <v>342</v>
      </c>
      <c r="F2928" s="103" t="s">
        <v>295</v>
      </c>
      <c r="G2928" s="103" t="s">
        <v>521</v>
      </c>
      <c r="H2928" s="103" t="s">
        <v>522</v>
      </c>
      <c r="I2928" s="103" t="s">
        <v>92</v>
      </c>
      <c r="J2928" s="215">
        <v>10.54</v>
      </c>
      <c r="K2928" s="216" t="s">
        <v>344</v>
      </c>
    </row>
    <row r="2929" spans="1:11" x14ac:dyDescent="0.25">
      <c r="A2929" s="103" t="s">
        <v>830</v>
      </c>
      <c r="B2929" s="103" t="s">
        <v>88</v>
      </c>
      <c r="C2929" s="103" t="s">
        <v>89</v>
      </c>
      <c r="D2929" s="103" t="s">
        <v>91</v>
      </c>
      <c r="E2929" s="103" t="s">
        <v>342</v>
      </c>
      <c r="F2929" s="103" t="s">
        <v>295</v>
      </c>
      <c r="G2929" s="103" t="s">
        <v>521</v>
      </c>
      <c r="H2929" s="103" t="s">
        <v>522</v>
      </c>
      <c r="I2929" s="103" t="s">
        <v>92</v>
      </c>
      <c r="J2929" s="215">
        <v>-5.27</v>
      </c>
      <c r="K2929" s="216" t="s">
        <v>344</v>
      </c>
    </row>
    <row r="2930" spans="1:11" x14ac:dyDescent="0.25">
      <c r="A2930" s="103" t="s">
        <v>829</v>
      </c>
      <c r="B2930" s="103" t="s">
        <v>88</v>
      </c>
      <c r="C2930" s="103" t="s">
        <v>89</v>
      </c>
      <c r="D2930" s="103" t="s">
        <v>91</v>
      </c>
      <c r="E2930" s="103" t="s">
        <v>342</v>
      </c>
      <c r="F2930" s="103" t="s">
        <v>295</v>
      </c>
      <c r="G2930" s="103" t="s">
        <v>521</v>
      </c>
      <c r="H2930" s="103" t="s">
        <v>522</v>
      </c>
      <c r="I2930" s="103" t="s">
        <v>92</v>
      </c>
      <c r="J2930" s="215">
        <v>10.54</v>
      </c>
      <c r="K2930" s="216" t="s">
        <v>344</v>
      </c>
    </row>
    <row r="2931" spans="1:11" x14ac:dyDescent="0.25">
      <c r="A2931" s="103" t="s">
        <v>825</v>
      </c>
      <c r="B2931" s="103" t="s">
        <v>88</v>
      </c>
      <c r="C2931" s="103" t="s">
        <v>89</v>
      </c>
      <c r="D2931" s="103" t="s">
        <v>91</v>
      </c>
      <c r="E2931" s="103" t="s">
        <v>342</v>
      </c>
      <c r="F2931" s="103" t="s">
        <v>295</v>
      </c>
      <c r="G2931" s="103" t="s">
        <v>521</v>
      </c>
      <c r="H2931" s="103" t="s">
        <v>522</v>
      </c>
      <c r="I2931" s="103" t="s">
        <v>92</v>
      </c>
      <c r="J2931" s="215">
        <v>15.81</v>
      </c>
      <c r="K2931" s="216" t="s">
        <v>344</v>
      </c>
    </row>
    <row r="2932" spans="1:11" x14ac:dyDescent="0.25">
      <c r="A2932" s="103" t="s">
        <v>826</v>
      </c>
      <c r="B2932" s="103" t="s">
        <v>88</v>
      </c>
      <c r="C2932" s="103" t="s">
        <v>89</v>
      </c>
      <c r="D2932" s="103" t="s">
        <v>91</v>
      </c>
      <c r="E2932" s="103" t="s">
        <v>342</v>
      </c>
      <c r="F2932" s="103" t="s">
        <v>295</v>
      </c>
      <c r="G2932" s="103" t="s">
        <v>521</v>
      </c>
      <c r="H2932" s="103" t="s">
        <v>522</v>
      </c>
      <c r="I2932" s="103" t="s">
        <v>92</v>
      </c>
      <c r="J2932" s="215">
        <v>10.54</v>
      </c>
      <c r="K2932" s="216" t="s">
        <v>344</v>
      </c>
    </row>
    <row r="2933" spans="1:11" x14ac:dyDescent="0.25">
      <c r="A2933" s="103" t="s">
        <v>825</v>
      </c>
      <c r="B2933" s="103" t="s">
        <v>88</v>
      </c>
      <c r="C2933" s="103" t="s">
        <v>89</v>
      </c>
      <c r="D2933" s="103" t="s">
        <v>91</v>
      </c>
      <c r="E2933" s="103" t="s">
        <v>342</v>
      </c>
      <c r="F2933" s="103" t="s">
        <v>295</v>
      </c>
      <c r="G2933" s="103" t="s">
        <v>523</v>
      </c>
      <c r="H2933" s="103" t="s">
        <v>524</v>
      </c>
      <c r="I2933" s="103" t="s">
        <v>92</v>
      </c>
      <c r="J2933" s="215">
        <v>-19.88</v>
      </c>
      <c r="K2933" s="216" t="s">
        <v>344</v>
      </c>
    </row>
    <row r="2934" spans="1:11" x14ac:dyDescent="0.25">
      <c r="A2934" s="103" t="s">
        <v>826</v>
      </c>
      <c r="B2934" s="103" t="s">
        <v>88</v>
      </c>
      <c r="C2934" s="103" t="s">
        <v>89</v>
      </c>
      <c r="D2934" s="103" t="s">
        <v>91</v>
      </c>
      <c r="E2934" s="103" t="s">
        <v>342</v>
      </c>
      <c r="F2934" s="103" t="s">
        <v>295</v>
      </c>
      <c r="G2934" s="103" t="s">
        <v>523</v>
      </c>
      <c r="H2934" s="103" t="s">
        <v>524</v>
      </c>
      <c r="I2934" s="103" t="s">
        <v>92</v>
      </c>
      <c r="J2934" s="215">
        <v>48.28</v>
      </c>
      <c r="K2934" s="216" t="s">
        <v>344</v>
      </c>
    </row>
    <row r="2935" spans="1:11" x14ac:dyDescent="0.25">
      <c r="A2935" s="103" t="s">
        <v>827</v>
      </c>
      <c r="B2935" s="103" t="s">
        <v>88</v>
      </c>
      <c r="C2935" s="103" t="s">
        <v>89</v>
      </c>
      <c r="D2935" s="103" t="s">
        <v>91</v>
      </c>
      <c r="E2935" s="103" t="s">
        <v>342</v>
      </c>
      <c r="F2935" s="103" t="s">
        <v>295</v>
      </c>
      <c r="G2935" s="103" t="s">
        <v>172</v>
      </c>
      <c r="H2935" s="103" t="s">
        <v>345</v>
      </c>
      <c r="I2935" s="103" t="s">
        <v>92</v>
      </c>
      <c r="J2935" s="215">
        <v>129.66</v>
      </c>
      <c r="K2935" s="216" t="s">
        <v>344</v>
      </c>
    </row>
    <row r="2936" spans="1:11" x14ac:dyDescent="0.25">
      <c r="A2936" s="103" t="s">
        <v>830</v>
      </c>
      <c r="B2936" s="103" t="s">
        <v>88</v>
      </c>
      <c r="C2936" s="103" t="s">
        <v>89</v>
      </c>
      <c r="D2936" s="103" t="s">
        <v>91</v>
      </c>
      <c r="E2936" s="103" t="s">
        <v>342</v>
      </c>
      <c r="F2936" s="103" t="s">
        <v>295</v>
      </c>
      <c r="G2936" s="103" t="s">
        <v>172</v>
      </c>
      <c r="H2936" s="103" t="s">
        <v>345</v>
      </c>
      <c r="I2936" s="103" t="s">
        <v>92</v>
      </c>
      <c r="J2936" s="215">
        <v>113.39</v>
      </c>
      <c r="K2936" s="216" t="s">
        <v>344</v>
      </c>
    </row>
    <row r="2937" spans="1:11" x14ac:dyDescent="0.25">
      <c r="A2937" s="103" t="s">
        <v>828</v>
      </c>
      <c r="B2937" s="103" t="s">
        <v>88</v>
      </c>
      <c r="C2937" s="103" t="s">
        <v>89</v>
      </c>
      <c r="D2937" s="103" t="s">
        <v>91</v>
      </c>
      <c r="E2937" s="103" t="s">
        <v>342</v>
      </c>
      <c r="F2937" s="103" t="s">
        <v>295</v>
      </c>
      <c r="G2937" s="103" t="s">
        <v>172</v>
      </c>
      <c r="H2937" s="103" t="s">
        <v>345</v>
      </c>
      <c r="I2937" s="103" t="s">
        <v>92</v>
      </c>
      <c r="J2937" s="215">
        <v>224.14</v>
      </c>
      <c r="K2937" s="216" t="s">
        <v>344</v>
      </c>
    </row>
    <row r="2938" spans="1:11" x14ac:dyDescent="0.25">
      <c r="A2938" s="103" t="s">
        <v>829</v>
      </c>
      <c r="B2938" s="103" t="s">
        <v>88</v>
      </c>
      <c r="C2938" s="103" t="s">
        <v>89</v>
      </c>
      <c r="D2938" s="103" t="s">
        <v>91</v>
      </c>
      <c r="E2938" s="103" t="s">
        <v>342</v>
      </c>
      <c r="F2938" s="103" t="s">
        <v>295</v>
      </c>
      <c r="G2938" s="103" t="s">
        <v>172</v>
      </c>
      <c r="H2938" s="103" t="s">
        <v>345</v>
      </c>
      <c r="I2938" s="103" t="s">
        <v>92</v>
      </c>
      <c r="J2938" s="215">
        <v>119.83</v>
      </c>
      <c r="K2938" s="216" t="s">
        <v>344</v>
      </c>
    </row>
    <row r="2939" spans="1:11" x14ac:dyDescent="0.25">
      <c r="A2939" s="103" t="s">
        <v>825</v>
      </c>
      <c r="B2939" s="103" t="s">
        <v>88</v>
      </c>
      <c r="C2939" s="103" t="s">
        <v>89</v>
      </c>
      <c r="D2939" s="103" t="s">
        <v>91</v>
      </c>
      <c r="E2939" s="103" t="s">
        <v>342</v>
      </c>
      <c r="F2939" s="103" t="s">
        <v>295</v>
      </c>
      <c r="G2939" s="103" t="s">
        <v>172</v>
      </c>
      <c r="H2939" s="103" t="s">
        <v>345</v>
      </c>
      <c r="I2939" s="103" t="s">
        <v>92</v>
      </c>
      <c r="J2939" s="215">
        <v>65.45</v>
      </c>
      <c r="K2939" s="216" t="s">
        <v>344</v>
      </c>
    </row>
    <row r="2940" spans="1:11" x14ac:dyDescent="0.25">
      <c r="A2940" s="103" t="s">
        <v>826</v>
      </c>
      <c r="B2940" s="103" t="s">
        <v>88</v>
      </c>
      <c r="C2940" s="103" t="s">
        <v>89</v>
      </c>
      <c r="D2940" s="103" t="s">
        <v>91</v>
      </c>
      <c r="E2940" s="103" t="s">
        <v>342</v>
      </c>
      <c r="F2940" s="103" t="s">
        <v>295</v>
      </c>
      <c r="G2940" s="103" t="s">
        <v>172</v>
      </c>
      <c r="H2940" s="103" t="s">
        <v>345</v>
      </c>
      <c r="I2940" s="103" t="s">
        <v>92</v>
      </c>
      <c r="J2940" s="215">
        <v>100.49</v>
      </c>
      <c r="K2940" s="216" t="s">
        <v>344</v>
      </c>
    </row>
    <row r="2941" spans="1:11" x14ac:dyDescent="0.25">
      <c r="A2941" s="103" t="s">
        <v>827</v>
      </c>
      <c r="B2941" s="103" t="s">
        <v>88</v>
      </c>
      <c r="C2941" s="103" t="s">
        <v>89</v>
      </c>
      <c r="D2941" s="103" t="s">
        <v>91</v>
      </c>
      <c r="E2941" s="103" t="s">
        <v>346</v>
      </c>
      <c r="F2941" s="103" t="s">
        <v>295</v>
      </c>
      <c r="G2941" s="103" t="s">
        <v>561</v>
      </c>
      <c r="H2941" s="103" t="s">
        <v>562</v>
      </c>
      <c r="I2941" s="103" t="s">
        <v>92</v>
      </c>
      <c r="J2941" s="215">
        <v>3.75</v>
      </c>
      <c r="K2941" s="216" t="s">
        <v>347</v>
      </c>
    </row>
    <row r="2942" spans="1:11" x14ac:dyDescent="0.25">
      <c r="A2942" s="103" t="s">
        <v>830</v>
      </c>
      <c r="B2942" s="103" t="s">
        <v>88</v>
      </c>
      <c r="C2942" s="103" t="s">
        <v>89</v>
      </c>
      <c r="D2942" s="103" t="s">
        <v>91</v>
      </c>
      <c r="E2942" s="103" t="s">
        <v>346</v>
      </c>
      <c r="F2942" s="103" t="s">
        <v>295</v>
      </c>
      <c r="G2942" s="103" t="s">
        <v>561</v>
      </c>
      <c r="H2942" s="103" t="s">
        <v>562</v>
      </c>
      <c r="I2942" s="103" t="s">
        <v>92</v>
      </c>
      <c r="J2942" s="215">
        <v>9.75</v>
      </c>
      <c r="K2942" s="216" t="s">
        <v>347</v>
      </c>
    </row>
    <row r="2943" spans="1:11" x14ac:dyDescent="0.25">
      <c r="A2943" s="103" t="s">
        <v>829</v>
      </c>
      <c r="B2943" s="103" t="s">
        <v>88</v>
      </c>
      <c r="C2943" s="103" t="s">
        <v>89</v>
      </c>
      <c r="D2943" s="103" t="s">
        <v>91</v>
      </c>
      <c r="E2943" s="103" t="s">
        <v>346</v>
      </c>
      <c r="F2943" s="103" t="s">
        <v>295</v>
      </c>
      <c r="G2943" s="103" t="s">
        <v>561</v>
      </c>
      <c r="H2943" s="103" t="s">
        <v>562</v>
      </c>
      <c r="I2943" s="103" t="s">
        <v>92</v>
      </c>
      <c r="J2943" s="215">
        <v>7.5</v>
      </c>
      <c r="K2943" s="216" t="s">
        <v>347</v>
      </c>
    </row>
    <row r="2944" spans="1:11" x14ac:dyDescent="0.25">
      <c r="A2944" s="103" t="s">
        <v>825</v>
      </c>
      <c r="B2944" s="103" t="s">
        <v>88</v>
      </c>
      <c r="C2944" s="103" t="s">
        <v>89</v>
      </c>
      <c r="D2944" s="103" t="s">
        <v>91</v>
      </c>
      <c r="E2944" s="103" t="s">
        <v>346</v>
      </c>
      <c r="F2944" s="103" t="s">
        <v>295</v>
      </c>
      <c r="G2944" s="103" t="s">
        <v>561</v>
      </c>
      <c r="H2944" s="103" t="s">
        <v>562</v>
      </c>
      <c r="I2944" s="103" t="s">
        <v>92</v>
      </c>
      <c r="J2944" s="215">
        <v>-15.74</v>
      </c>
      <c r="K2944" s="216" t="s">
        <v>347</v>
      </c>
    </row>
    <row r="2945" spans="1:11" x14ac:dyDescent="0.25">
      <c r="A2945" s="103" t="s">
        <v>825</v>
      </c>
      <c r="B2945" s="103" t="s">
        <v>88</v>
      </c>
      <c r="C2945" s="103" t="s">
        <v>89</v>
      </c>
      <c r="D2945" s="103" t="s">
        <v>91</v>
      </c>
      <c r="E2945" s="111"/>
      <c r="F2945" s="103" t="s">
        <v>295</v>
      </c>
      <c r="G2945" s="103" t="s">
        <v>561</v>
      </c>
      <c r="H2945" s="103" t="s">
        <v>562</v>
      </c>
      <c r="I2945" s="103" t="s">
        <v>92</v>
      </c>
      <c r="J2945" s="215">
        <v>31.33</v>
      </c>
      <c r="K2945" s="216" t="s">
        <v>347</v>
      </c>
    </row>
    <row r="2946" spans="1:11" x14ac:dyDescent="0.25">
      <c r="A2946" s="103" t="s">
        <v>826</v>
      </c>
      <c r="B2946" s="103" t="s">
        <v>88</v>
      </c>
      <c r="C2946" s="103" t="s">
        <v>89</v>
      </c>
      <c r="D2946" s="103" t="s">
        <v>91</v>
      </c>
      <c r="E2946" s="103" t="s">
        <v>346</v>
      </c>
      <c r="F2946" s="103" t="s">
        <v>295</v>
      </c>
      <c r="G2946" s="103" t="s">
        <v>561</v>
      </c>
      <c r="H2946" s="103" t="s">
        <v>562</v>
      </c>
      <c r="I2946" s="103" t="s">
        <v>92</v>
      </c>
      <c r="J2946" s="215">
        <v>101.96</v>
      </c>
      <c r="K2946" s="216" t="s">
        <v>347</v>
      </c>
    </row>
    <row r="2947" spans="1:11" x14ac:dyDescent="0.25">
      <c r="A2947" s="103" t="s">
        <v>826</v>
      </c>
      <c r="B2947" s="103" t="s">
        <v>88</v>
      </c>
      <c r="C2947" s="103" t="s">
        <v>89</v>
      </c>
      <c r="D2947" s="103" t="s">
        <v>91</v>
      </c>
      <c r="E2947" s="111"/>
      <c r="F2947" s="103" t="s">
        <v>295</v>
      </c>
      <c r="G2947" s="103" t="s">
        <v>561</v>
      </c>
      <c r="H2947" s="103" t="s">
        <v>562</v>
      </c>
      <c r="I2947" s="103" t="s">
        <v>92</v>
      </c>
      <c r="J2947" s="215">
        <v>-76.09</v>
      </c>
      <c r="K2947" s="216" t="s">
        <v>347</v>
      </c>
    </row>
    <row r="2948" spans="1:11" x14ac:dyDescent="0.25">
      <c r="A2948" s="103" t="s">
        <v>827</v>
      </c>
      <c r="B2948" s="103" t="s">
        <v>88</v>
      </c>
      <c r="C2948" s="103" t="s">
        <v>89</v>
      </c>
      <c r="D2948" s="103" t="s">
        <v>91</v>
      </c>
      <c r="E2948" s="103" t="s">
        <v>346</v>
      </c>
      <c r="F2948" s="103" t="s">
        <v>295</v>
      </c>
      <c r="G2948" s="103" t="s">
        <v>171</v>
      </c>
      <c r="H2948" s="103" t="s">
        <v>348</v>
      </c>
      <c r="I2948" s="103" t="s">
        <v>92</v>
      </c>
      <c r="J2948" s="215">
        <v>331.77</v>
      </c>
      <c r="K2948" s="216" t="s">
        <v>347</v>
      </c>
    </row>
    <row r="2949" spans="1:11" x14ac:dyDescent="0.25">
      <c r="A2949" s="103" t="s">
        <v>827</v>
      </c>
      <c r="B2949" s="103" t="s">
        <v>88</v>
      </c>
      <c r="C2949" s="103" t="s">
        <v>89</v>
      </c>
      <c r="D2949" s="103" t="s">
        <v>91</v>
      </c>
      <c r="E2949" s="111"/>
      <c r="F2949" s="103" t="s">
        <v>295</v>
      </c>
      <c r="G2949" s="103" t="s">
        <v>171</v>
      </c>
      <c r="H2949" s="103" t="s">
        <v>348</v>
      </c>
      <c r="I2949" s="103" t="s">
        <v>92</v>
      </c>
      <c r="J2949" s="215">
        <v>-330.12</v>
      </c>
      <c r="K2949" s="216" t="s">
        <v>347</v>
      </c>
    </row>
    <row r="2950" spans="1:11" x14ac:dyDescent="0.25">
      <c r="A2950" s="103" t="s">
        <v>830</v>
      </c>
      <c r="B2950" s="103" t="s">
        <v>88</v>
      </c>
      <c r="C2950" s="103" t="s">
        <v>89</v>
      </c>
      <c r="D2950" s="103" t="s">
        <v>91</v>
      </c>
      <c r="E2950" s="103" t="s">
        <v>346</v>
      </c>
      <c r="F2950" s="103" t="s">
        <v>295</v>
      </c>
      <c r="G2950" s="103" t="s">
        <v>171</v>
      </c>
      <c r="H2950" s="103" t="s">
        <v>348</v>
      </c>
      <c r="I2950" s="103" t="s">
        <v>92</v>
      </c>
      <c r="J2950" s="215">
        <v>129.63999999999999</v>
      </c>
      <c r="K2950" s="216" t="s">
        <v>347</v>
      </c>
    </row>
    <row r="2951" spans="1:11" x14ac:dyDescent="0.25">
      <c r="A2951" s="103" t="s">
        <v>830</v>
      </c>
      <c r="B2951" s="103" t="s">
        <v>88</v>
      </c>
      <c r="C2951" s="103" t="s">
        <v>89</v>
      </c>
      <c r="D2951" s="103" t="s">
        <v>91</v>
      </c>
      <c r="E2951" s="111"/>
      <c r="F2951" s="103" t="s">
        <v>295</v>
      </c>
      <c r="G2951" s="103" t="s">
        <v>171</v>
      </c>
      <c r="H2951" s="103" t="s">
        <v>348</v>
      </c>
      <c r="I2951" s="103" t="s">
        <v>92</v>
      </c>
      <c r="J2951" s="215">
        <v>-128.99</v>
      </c>
      <c r="K2951" s="216" t="s">
        <v>347</v>
      </c>
    </row>
    <row r="2952" spans="1:11" x14ac:dyDescent="0.25">
      <c r="A2952" s="103" t="s">
        <v>828</v>
      </c>
      <c r="B2952" s="103" t="s">
        <v>88</v>
      </c>
      <c r="C2952" s="103" t="s">
        <v>89</v>
      </c>
      <c r="D2952" s="103" t="s">
        <v>91</v>
      </c>
      <c r="E2952" s="103" t="s">
        <v>346</v>
      </c>
      <c r="F2952" s="103" t="s">
        <v>295</v>
      </c>
      <c r="G2952" s="103" t="s">
        <v>171</v>
      </c>
      <c r="H2952" s="103" t="s">
        <v>348</v>
      </c>
      <c r="I2952" s="103" t="s">
        <v>92</v>
      </c>
      <c r="J2952" s="215">
        <v>312.62</v>
      </c>
      <c r="K2952" s="216" t="s">
        <v>347</v>
      </c>
    </row>
    <row r="2953" spans="1:11" x14ac:dyDescent="0.25">
      <c r="A2953" s="103" t="s">
        <v>828</v>
      </c>
      <c r="B2953" s="103" t="s">
        <v>88</v>
      </c>
      <c r="C2953" s="103" t="s">
        <v>89</v>
      </c>
      <c r="D2953" s="103" t="s">
        <v>91</v>
      </c>
      <c r="E2953" s="111"/>
      <c r="F2953" s="103" t="s">
        <v>295</v>
      </c>
      <c r="G2953" s="103" t="s">
        <v>171</v>
      </c>
      <c r="H2953" s="103" t="s">
        <v>348</v>
      </c>
      <c r="I2953" s="103" t="s">
        <v>92</v>
      </c>
      <c r="J2953" s="215">
        <v>-311.06</v>
      </c>
      <c r="K2953" s="216" t="s">
        <v>347</v>
      </c>
    </row>
    <row r="2954" spans="1:11" x14ac:dyDescent="0.25">
      <c r="A2954" s="103" t="s">
        <v>829</v>
      </c>
      <c r="B2954" s="103" t="s">
        <v>88</v>
      </c>
      <c r="C2954" s="103" t="s">
        <v>89</v>
      </c>
      <c r="D2954" s="103" t="s">
        <v>91</v>
      </c>
      <c r="E2954" s="103" t="s">
        <v>346</v>
      </c>
      <c r="F2954" s="103" t="s">
        <v>295</v>
      </c>
      <c r="G2954" s="103" t="s">
        <v>171</v>
      </c>
      <c r="H2954" s="103" t="s">
        <v>348</v>
      </c>
      <c r="I2954" s="103" t="s">
        <v>92</v>
      </c>
      <c r="J2954" s="215">
        <v>83.64</v>
      </c>
      <c r="K2954" s="216" t="s">
        <v>347</v>
      </c>
    </row>
    <row r="2955" spans="1:11" x14ac:dyDescent="0.25">
      <c r="A2955" s="103" t="s">
        <v>829</v>
      </c>
      <c r="B2955" s="103" t="s">
        <v>88</v>
      </c>
      <c r="C2955" s="103" t="s">
        <v>89</v>
      </c>
      <c r="D2955" s="103" t="s">
        <v>91</v>
      </c>
      <c r="E2955" s="111"/>
      <c r="F2955" s="103" t="s">
        <v>295</v>
      </c>
      <c r="G2955" s="103" t="s">
        <v>171</v>
      </c>
      <c r="H2955" s="103" t="s">
        <v>348</v>
      </c>
      <c r="I2955" s="103" t="s">
        <v>92</v>
      </c>
      <c r="J2955" s="215">
        <v>-83.21</v>
      </c>
      <c r="K2955" s="216" t="s">
        <v>347</v>
      </c>
    </row>
    <row r="2956" spans="1:11" x14ac:dyDescent="0.25">
      <c r="A2956" s="103" t="s">
        <v>825</v>
      </c>
      <c r="B2956" s="103" t="s">
        <v>88</v>
      </c>
      <c r="C2956" s="103" t="s">
        <v>89</v>
      </c>
      <c r="D2956" s="103" t="s">
        <v>91</v>
      </c>
      <c r="E2956" s="103" t="s">
        <v>346</v>
      </c>
      <c r="F2956" s="103" t="s">
        <v>295</v>
      </c>
      <c r="G2956" s="103" t="s">
        <v>171</v>
      </c>
      <c r="H2956" s="103" t="s">
        <v>348</v>
      </c>
      <c r="I2956" s="103" t="s">
        <v>92</v>
      </c>
      <c r="J2956" s="215">
        <v>-37.4</v>
      </c>
      <c r="K2956" s="216" t="s">
        <v>347</v>
      </c>
    </row>
    <row r="2957" spans="1:11" x14ac:dyDescent="0.25">
      <c r="A2957" s="103" t="s">
        <v>825</v>
      </c>
      <c r="B2957" s="103" t="s">
        <v>88</v>
      </c>
      <c r="C2957" s="103" t="s">
        <v>89</v>
      </c>
      <c r="D2957" s="103" t="s">
        <v>91</v>
      </c>
      <c r="E2957" s="111"/>
      <c r="F2957" s="103" t="s">
        <v>295</v>
      </c>
      <c r="G2957" s="103" t="s">
        <v>171</v>
      </c>
      <c r="H2957" s="103" t="s">
        <v>348</v>
      </c>
      <c r="I2957" s="103" t="s">
        <v>92</v>
      </c>
      <c r="J2957" s="215">
        <v>37.21</v>
      </c>
      <c r="K2957" s="216" t="s">
        <v>347</v>
      </c>
    </row>
    <row r="2958" spans="1:11" x14ac:dyDescent="0.25">
      <c r="A2958" s="103" t="s">
        <v>826</v>
      </c>
      <c r="B2958" s="103" t="s">
        <v>88</v>
      </c>
      <c r="C2958" s="103" t="s">
        <v>89</v>
      </c>
      <c r="D2958" s="103" t="s">
        <v>91</v>
      </c>
      <c r="E2958" s="103" t="s">
        <v>346</v>
      </c>
      <c r="F2958" s="103" t="s">
        <v>295</v>
      </c>
      <c r="G2958" s="103" t="s">
        <v>171</v>
      </c>
      <c r="H2958" s="103" t="s">
        <v>348</v>
      </c>
      <c r="I2958" s="103" t="s">
        <v>92</v>
      </c>
      <c r="J2958" s="215">
        <v>139.62</v>
      </c>
      <c r="K2958" s="216" t="s">
        <v>347</v>
      </c>
    </row>
    <row r="2959" spans="1:11" x14ac:dyDescent="0.25">
      <c r="A2959" s="103" t="s">
        <v>826</v>
      </c>
      <c r="B2959" s="103" t="s">
        <v>88</v>
      </c>
      <c r="C2959" s="103" t="s">
        <v>89</v>
      </c>
      <c r="D2959" s="103" t="s">
        <v>91</v>
      </c>
      <c r="E2959" s="111"/>
      <c r="F2959" s="103" t="s">
        <v>295</v>
      </c>
      <c r="G2959" s="103" t="s">
        <v>171</v>
      </c>
      <c r="H2959" s="103" t="s">
        <v>348</v>
      </c>
      <c r="I2959" s="103" t="s">
        <v>92</v>
      </c>
      <c r="J2959" s="215">
        <v>-138.93</v>
      </c>
      <c r="K2959" s="216" t="s">
        <v>347</v>
      </c>
    </row>
    <row r="2960" spans="1:11" x14ac:dyDescent="0.25">
      <c r="A2960" s="103" t="s">
        <v>827</v>
      </c>
      <c r="B2960" s="103" t="s">
        <v>88</v>
      </c>
      <c r="C2960" s="103" t="s">
        <v>89</v>
      </c>
      <c r="D2960" s="103" t="s">
        <v>91</v>
      </c>
      <c r="E2960" s="103" t="s">
        <v>346</v>
      </c>
      <c r="F2960" s="103" t="s">
        <v>295</v>
      </c>
      <c r="G2960" s="103" t="s">
        <v>555</v>
      </c>
      <c r="H2960" s="103" t="s">
        <v>556</v>
      </c>
      <c r="I2960" s="103" t="s">
        <v>92</v>
      </c>
      <c r="J2960" s="215">
        <v>11.41</v>
      </c>
      <c r="K2960" s="216" t="s">
        <v>347</v>
      </c>
    </row>
    <row r="2961" spans="1:11" x14ac:dyDescent="0.25">
      <c r="A2961" s="103" t="s">
        <v>825</v>
      </c>
      <c r="B2961" s="103" t="s">
        <v>88</v>
      </c>
      <c r="C2961" s="103" t="s">
        <v>89</v>
      </c>
      <c r="D2961" s="103" t="s">
        <v>91</v>
      </c>
      <c r="E2961" s="103" t="s">
        <v>346</v>
      </c>
      <c r="F2961" s="103" t="s">
        <v>295</v>
      </c>
      <c r="G2961" s="103" t="s">
        <v>555</v>
      </c>
      <c r="H2961" s="103" t="s">
        <v>556</v>
      </c>
      <c r="I2961" s="103" t="s">
        <v>92</v>
      </c>
      <c r="J2961" s="215">
        <v>-15.98</v>
      </c>
      <c r="K2961" s="216" t="s">
        <v>347</v>
      </c>
    </row>
    <row r="2962" spans="1:11" x14ac:dyDescent="0.25">
      <c r="A2962" s="103" t="s">
        <v>826</v>
      </c>
      <c r="B2962" s="103" t="s">
        <v>88</v>
      </c>
      <c r="C2962" s="103" t="s">
        <v>89</v>
      </c>
      <c r="D2962" s="103" t="s">
        <v>91</v>
      </c>
      <c r="E2962" s="103" t="s">
        <v>346</v>
      </c>
      <c r="F2962" s="103" t="s">
        <v>295</v>
      </c>
      <c r="G2962" s="103" t="s">
        <v>555</v>
      </c>
      <c r="H2962" s="103" t="s">
        <v>556</v>
      </c>
      <c r="I2962" s="103" t="s">
        <v>92</v>
      </c>
      <c r="J2962" s="215">
        <v>38.799999999999997</v>
      </c>
      <c r="K2962" s="216" t="s">
        <v>347</v>
      </c>
    </row>
    <row r="2963" spans="1:11" x14ac:dyDescent="0.25">
      <c r="A2963" s="103" t="s">
        <v>830</v>
      </c>
      <c r="B2963" s="103" t="s">
        <v>88</v>
      </c>
      <c r="C2963" s="103" t="s">
        <v>89</v>
      </c>
      <c r="D2963" s="103" t="s">
        <v>91</v>
      </c>
      <c r="E2963" s="103" t="s">
        <v>346</v>
      </c>
      <c r="F2963" s="103" t="s">
        <v>295</v>
      </c>
      <c r="G2963" s="103" t="s">
        <v>210</v>
      </c>
      <c r="H2963" s="103" t="s">
        <v>350</v>
      </c>
      <c r="I2963" s="103" t="s">
        <v>92</v>
      </c>
      <c r="J2963" s="215">
        <v>-4.4400000000000004</v>
      </c>
      <c r="K2963" s="216" t="s">
        <v>347</v>
      </c>
    </row>
    <row r="2964" spans="1:11" x14ac:dyDescent="0.25">
      <c r="A2964" s="103" t="s">
        <v>829</v>
      </c>
      <c r="B2964" s="103" t="s">
        <v>88</v>
      </c>
      <c r="C2964" s="103" t="s">
        <v>89</v>
      </c>
      <c r="D2964" s="103" t="s">
        <v>91</v>
      </c>
      <c r="E2964" s="103" t="s">
        <v>346</v>
      </c>
      <c r="F2964" s="103" t="s">
        <v>295</v>
      </c>
      <c r="G2964" s="103" t="s">
        <v>210</v>
      </c>
      <c r="H2964" s="103" t="s">
        <v>350</v>
      </c>
      <c r="I2964" s="103" t="s">
        <v>92</v>
      </c>
      <c r="J2964" s="215">
        <v>8.8800000000000008</v>
      </c>
      <c r="K2964" s="216" t="s">
        <v>347</v>
      </c>
    </row>
    <row r="2965" spans="1:11" x14ac:dyDescent="0.25">
      <c r="A2965" s="103" t="s">
        <v>825</v>
      </c>
      <c r="B2965" s="103" t="s">
        <v>88</v>
      </c>
      <c r="C2965" s="103" t="s">
        <v>89</v>
      </c>
      <c r="D2965" s="103" t="s">
        <v>91</v>
      </c>
      <c r="E2965" s="103" t="s">
        <v>346</v>
      </c>
      <c r="F2965" s="103" t="s">
        <v>295</v>
      </c>
      <c r="G2965" s="103" t="s">
        <v>210</v>
      </c>
      <c r="H2965" s="103" t="s">
        <v>350</v>
      </c>
      <c r="I2965" s="103" t="s">
        <v>92</v>
      </c>
      <c r="J2965" s="215">
        <v>33.74</v>
      </c>
      <c r="K2965" s="216" t="s">
        <v>347</v>
      </c>
    </row>
    <row r="2966" spans="1:11" x14ac:dyDescent="0.25">
      <c r="A2966" s="103" t="s">
        <v>826</v>
      </c>
      <c r="B2966" s="103" t="s">
        <v>88</v>
      </c>
      <c r="C2966" s="103" t="s">
        <v>89</v>
      </c>
      <c r="D2966" s="103" t="s">
        <v>91</v>
      </c>
      <c r="E2966" s="103" t="s">
        <v>346</v>
      </c>
      <c r="F2966" s="103" t="s">
        <v>295</v>
      </c>
      <c r="G2966" s="103" t="s">
        <v>210</v>
      </c>
      <c r="H2966" s="103" t="s">
        <v>350</v>
      </c>
      <c r="I2966" s="103" t="s">
        <v>92</v>
      </c>
      <c r="J2966" s="215">
        <v>23.98</v>
      </c>
      <c r="K2966" s="216" t="s">
        <v>347</v>
      </c>
    </row>
    <row r="2967" spans="1:11" x14ac:dyDescent="0.25">
      <c r="A2967" s="103" t="s">
        <v>827</v>
      </c>
      <c r="B2967" s="103" t="s">
        <v>88</v>
      </c>
      <c r="C2967" s="103" t="s">
        <v>89</v>
      </c>
      <c r="D2967" s="103" t="s">
        <v>91</v>
      </c>
      <c r="E2967" s="103" t="s">
        <v>346</v>
      </c>
      <c r="F2967" s="103" t="s">
        <v>295</v>
      </c>
      <c r="G2967" s="103" t="s">
        <v>201</v>
      </c>
      <c r="H2967" s="103" t="s">
        <v>351</v>
      </c>
      <c r="I2967" s="103" t="s">
        <v>92</v>
      </c>
      <c r="J2967" s="215">
        <v>3.72</v>
      </c>
      <c r="K2967" s="216" t="s">
        <v>347</v>
      </c>
    </row>
    <row r="2968" spans="1:11" x14ac:dyDescent="0.25">
      <c r="A2968" s="103" t="s">
        <v>830</v>
      </c>
      <c r="B2968" s="103" t="s">
        <v>88</v>
      </c>
      <c r="C2968" s="103" t="s">
        <v>89</v>
      </c>
      <c r="D2968" s="103" t="s">
        <v>91</v>
      </c>
      <c r="E2968" s="103" t="s">
        <v>346</v>
      </c>
      <c r="F2968" s="103" t="s">
        <v>295</v>
      </c>
      <c r="G2968" s="103" t="s">
        <v>201</v>
      </c>
      <c r="H2968" s="103" t="s">
        <v>351</v>
      </c>
      <c r="I2968" s="103" t="s">
        <v>92</v>
      </c>
      <c r="J2968" s="215">
        <v>11.53</v>
      </c>
      <c r="K2968" s="216" t="s">
        <v>347</v>
      </c>
    </row>
    <row r="2969" spans="1:11" x14ac:dyDescent="0.25">
      <c r="A2969" s="103" t="s">
        <v>829</v>
      </c>
      <c r="B2969" s="103" t="s">
        <v>88</v>
      </c>
      <c r="C2969" s="103" t="s">
        <v>89</v>
      </c>
      <c r="D2969" s="103" t="s">
        <v>91</v>
      </c>
      <c r="E2969" s="103" t="s">
        <v>346</v>
      </c>
      <c r="F2969" s="103" t="s">
        <v>295</v>
      </c>
      <c r="G2969" s="103" t="s">
        <v>201</v>
      </c>
      <c r="H2969" s="103" t="s">
        <v>351</v>
      </c>
      <c r="I2969" s="103" t="s">
        <v>92</v>
      </c>
      <c r="J2969" s="215">
        <v>3.72</v>
      </c>
      <c r="K2969" s="216" t="s">
        <v>347</v>
      </c>
    </row>
    <row r="2970" spans="1:11" x14ac:dyDescent="0.25">
      <c r="A2970" s="103" t="s">
        <v>825</v>
      </c>
      <c r="B2970" s="103" t="s">
        <v>88</v>
      </c>
      <c r="C2970" s="103" t="s">
        <v>89</v>
      </c>
      <c r="D2970" s="103" t="s">
        <v>91</v>
      </c>
      <c r="E2970" s="103" t="s">
        <v>346</v>
      </c>
      <c r="F2970" s="103" t="s">
        <v>295</v>
      </c>
      <c r="G2970" s="103" t="s">
        <v>201</v>
      </c>
      <c r="H2970" s="103" t="s">
        <v>351</v>
      </c>
      <c r="I2970" s="103" t="s">
        <v>92</v>
      </c>
      <c r="J2970" s="215">
        <v>13.02</v>
      </c>
      <c r="K2970" s="216" t="s">
        <v>347</v>
      </c>
    </row>
    <row r="2971" spans="1:11" x14ac:dyDescent="0.25">
      <c r="A2971" s="103" t="s">
        <v>826</v>
      </c>
      <c r="B2971" s="103" t="s">
        <v>88</v>
      </c>
      <c r="C2971" s="103" t="s">
        <v>89</v>
      </c>
      <c r="D2971" s="103" t="s">
        <v>91</v>
      </c>
      <c r="E2971" s="103" t="s">
        <v>346</v>
      </c>
      <c r="F2971" s="103" t="s">
        <v>295</v>
      </c>
      <c r="G2971" s="103" t="s">
        <v>201</v>
      </c>
      <c r="H2971" s="103" t="s">
        <v>351</v>
      </c>
      <c r="I2971" s="103" t="s">
        <v>92</v>
      </c>
      <c r="J2971" s="215">
        <v>3.72</v>
      </c>
      <c r="K2971" s="216" t="s">
        <v>347</v>
      </c>
    </row>
    <row r="2972" spans="1:11" x14ac:dyDescent="0.25">
      <c r="A2972" s="103" t="s">
        <v>825</v>
      </c>
      <c r="B2972" s="103" t="s">
        <v>88</v>
      </c>
      <c r="C2972" s="103" t="s">
        <v>89</v>
      </c>
      <c r="D2972" s="103" t="s">
        <v>91</v>
      </c>
      <c r="E2972" s="103" t="s">
        <v>346</v>
      </c>
      <c r="F2972" s="103" t="s">
        <v>295</v>
      </c>
      <c r="G2972" s="103" t="s">
        <v>557</v>
      </c>
      <c r="H2972" s="103" t="s">
        <v>558</v>
      </c>
      <c r="I2972" s="103" t="s">
        <v>92</v>
      </c>
      <c r="J2972" s="215">
        <v>14.76</v>
      </c>
      <c r="K2972" s="216" t="s">
        <v>347</v>
      </c>
    </row>
    <row r="2973" spans="1:11" x14ac:dyDescent="0.25">
      <c r="A2973" s="103" t="s">
        <v>827</v>
      </c>
      <c r="B2973" s="103" t="s">
        <v>88</v>
      </c>
      <c r="C2973" s="103" t="s">
        <v>89</v>
      </c>
      <c r="D2973" s="103" t="s">
        <v>91</v>
      </c>
      <c r="E2973" s="103" t="s">
        <v>346</v>
      </c>
      <c r="F2973" s="103" t="s">
        <v>295</v>
      </c>
      <c r="G2973" s="103" t="s">
        <v>204</v>
      </c>
      <c r="H2973" s="103" t="s">
        <v>353</v>
      </c>
      <c r="I2973" s="103" t="s">
        <v>92</v>
      </c>
      <c r="J2973" s="215">
        <v>523.21</v>
      </c>
      <c r="K2973" s="216" t="s">
        <v>347</v>
      </c>
    </row>
    <row r="2974" spans="1:11" x14ac:dyDescent="0.25">
      <c r="A2974" s="103" t="s">
        <v>827</v>
      </c>
      <c r="B2974" s="103" t="s">
        <v>88</v>
      </c>
      <c r="C2974" s="103" t="s">
        <v>89</v>
      </c>
      <c r="D2974" s="103" t="s">
        <v>91</v>
      </c>
      <c r="E2974" s="111"/>
      <c r="F2974" s="103" t="s">
        <v>295</v>
      </c>
      <c r="G2974" s="103" t="s">
        <v>204</v>
      </c>
      <c r="H2974" s="103" t="s">
        <v>353</v>
      </c>
      <c r="I2974" s="103" t="s">
        <v>92</v>
      </c>
      <c r="J2974" s="215">
        <v>-520.69000000000005</v>
      </c>
      <c r="K2974" s="216" t="s">
        <v>347</v>
      </c>
    </row>
    <row r="2975" spans="1:11" x14ac:dyDescent="0.25">
      <c r="A2975" s="103" t="s">
        <v>830</v>
      </c>
      <c r="B2975" s="103" t="s">
        <v>88</v>
      </c>
      <c r="C2975" s="103" t="s">
        <v>89</v>
      </c>
      <c r="D2975" s="103" t="s">
        <v>91</v>
      </c>
      <c r="E2975" s="103" t="s">
        <v>346</v>
      </c>
      <c r="F2975" s="103" t="s">
        <v>295</v>
      </c>
      <c r="G2975" s="103" t="s">
        <v>204</v>
      </c>
      <c r="H2975" s="103" t="s">
        <v>353</v>
      </c>
      <c r="I2975" s="103" t="s">
        <v>92</v>
      </c>
      <c r="J2975" s="215">
        <v>76.33</v>
      </c>
      <c r="K2975" s="216" t="s">
        <v>347</v>
      </c>
    </row>
    <row r="2976" spans="1:11" x14ac:dyDescent="0.25">
      <c r="A2976" s="103" t="s">
        <v>830</v>
      </c>
      <c r="B2976" s="103" t="s">
        <v>88</v>
      </c>
      <c r="C2976" s="103" t="s">
        <v>89</v>
      </c>
      <c r="D2976" s="103" t="s">
        <v>91</v>
      </c>
      <c r="E2976" s="111"/>
      <c r="F2976" s="103" t="s">
        <v>295</v>
      </c>
      <c r="G2976" s="103" t="s">
        <v>204</v>
      </c>
      <c r="H2976" s="103" t="s">
        <v>353</v>
      </c>
      <c r="I2976" s="103" t="s">
        <v>92</v>
      </c>
      <c r="J2976" s="215">
        <v>-75.959999999999994</v>
      </c>
      <c r="K2976" s="216" t="s">
        <v>347</v>
      </c>
    </row>
    <row r="2977" spans="1:11" x14ac:dyDescent="0.25">
      <c r="A2977" s="103" t="s">
        <v>828</v>
      </c>
      <c r="B2977" s="103" t="s">
        <v>88</v>
      </c>
      <c r="C2977" s="103" t="s">
        <v>89</v>
      </c>
      <c r="D2977" s="103" t="s">
        <v>91</v>
      </c>
      <c r="E2977" s="103" t="s">
        <v>346</v>
      </c>
      <c r="F2977" s="103" t="s">
        <v>295</v>
      </c>
      <c r="G2977" s="103" t="s">
        <v>204</v>
      </c>
      <c r="H2977" s="103" t="s">
        <v>353</v>
      </c>
      <c r="I2977" s="103" t="s">
        <v>92</v>
      </c>
      <c r="J2977" s="215">
        <v>57.74</v>
      </c>
      <c r="K2977" s="216" t="s">
        <v>347</v>
      </c>
    </row>
    <row r="2978" spans="1:11" x14ac:dyDescent="0.25">
      <c r="A2978" s="103" t="s">
        <v>828</v>
      </c>
      <c r="B2978" s="103" t="s">
        <v>88</v>
      </c>
      <c r="C2978" s="103" t="s">
        <v>89</v>
      </c>
      <c r="D2978" s="103" t="s">
        <v>91</v>
      </c>
      <c r="E2978" s="111"/>
      <c r="F2978" s="103" t="s">
        <v>295</v>
      </c>
      <c r="G2978" s="103" t="s">
        <v>204</v>
      </c>
      <c r="H2978" s="103" t="s">
        <v>353</v>
      </c>
      <c r="I2978" s="103" t="s">
        <v>92</v>
      </c>
      <c r="J2978" s="215">
        <v>-57.45</v>
      </c>
      <c r="K2978" s="216" t="s">
        <v>347</v>
      </c>
    </row>
    <row r="2979" spans="1:11" x14ac:dyDescent="0.25">
      <c r="A2979" s="103" t="s">
        <v>829</v>
      </c>
      <c r="B2979" s="103" t="s">
        <v>88</v>
      </c>
      <c r="C2979" s="103" t="s">
        <v>89</v>
      </c>
      <c r="D2979" s="103" t="s">
        <v>91</v>
      </c>
      <c r="E2979" s="103" t="s">
        <v>346</v>
      </c>
      <c r="F2979" s="103" t="s">
        <v>295</v>
      </c>
      <c r="G2979" s="103" t="s">
        <v>204</v>
      </c>
      <c r="H2979" s="103" t="s">
        <v>353</v>
      </c>
      <c r="I2979" s="103" t="s">
        <v>92</v>
      </c>
      <c r="J2979" s="215">
        <v>88.87</v>
      </c>
      <c r="K2979" s="216" t="s">
        <v>347</v>
      </c>
    </row>
    <row r="2980" spans="1:11" x14ac:dyDescent="0.25">
      <c r="A2980" s="103" t="s">
        <v>829</v>
      </c>
      <c r="B2980" s="103" t="s">
        <v>88</v>
      </c>
      <c r="C2980" s="103" t="s">
        <v>89</v>
      </c>
      <c r="D2980" s="103" t="s">
        <v>91</v>
      </c>
      <c r="E2980" s="111"/>
      <c r="F2980" s="103" t="s">
        <v>295</v>
      </c>
      <c r="G2980" s="103" t="s">
        <v>204</v>
      </c>
      <c r="H2980" s="103" t="s">
        <v>353</v>
      </c>
      <c r="I2980" s="103" t="s">
        <v>92</v>
      </c>
      <c r="J2980" s="215">
        <v>-88.54</v>
      </c>
      <c r="K2980" s="216" t="s">
        <v>347</v>
      </c>
    </row>
    <row r="2981" spans="1:11" x14ac:dyDescent="0.25">
      <c r="A2981" s="103" t="s">
        <v>825</v>
      </c>
      <c r="B2981" s="103" t="s">
        <v>88</v>
      </c>
      <c r="C2981" s="103" t="s">
        <v>89</v>
      </c>
      <c r="D2981" s="103" t="s">
        <v>91</v>
      </c>
      <c r="E2981" s="103" t="s">
        <v>346</v>
      </c>
      <c r="F2981" s="103" t="s">
        <v>295</v>
      </c>
      <c r="G2981" s="103" t="s">
        <v>204</v>
      </c>
      <c r="H2981" s="103" t="s">
        <v>353</v>
      </c>
      <c r="I2981" s="103" t="s">
        <v>92</v>
      </c>
      <c r="J2981" s="215">
        <v>-556.95000000000005</v>
      </c>
      <c r="K2981" s="216" t="s">
        <v>347</v>
      </c>
    </row>
    <row r="2982" spans="1:11" x14ac:dyDescent="0.25">
      <c r="A2982" s="103" t="s">
        <v>825</v>
      </c>
      <c r="B2982" s="103" t="s">
        <v>88</v>
      </c>
      <c r="C2982" s="103" t="s">
        <v>89</v>
      </c>
      <c r="D2982" s="103" t="s">
        <v>91</v>
      </c>
      <c r="E2982" s="111"/>
      <c r="F2982" s="103" t="s">
        <v>295</v>
      </c>
      <c r="G2982" s="103" t="s">
        <v>204</v>
      </c>
      <c r="H2982" s="103" t="s">
        <v>353</v>
      </c>
      <c r="I2982" s="103" t="s">
        <v>92</v>
      </c>
      <c r="J2982" s="215">
        <v>554.92999999999995</v>
      </c>
      <c r="K2982" s="216" t="s">
        <v>347</v>
      </c>
    </row>
    <row r="2983" spans="1:11" x14ac:dyDescent="0.25">
      <c r="A2983" s="103" t="s">
        <v>826</v>
      </c>
      <c r="B2983" s="103" t="s">
        <v>88</v>
      </c>
      <c r="C2983" s="103" t="s">
        <v>89</v>
      </c>
      <c r="D2983" s="103" t="s">
        <v>91</v>
      </c>
      <c r="E2983" s="103" t="s">
        <v>346</v>
      </c>
      <c r="F2983" s="103" t="s">
        <v>295</v>
      </c>
      <c r="G2983" s="103" t="s">
        <v>204</v>
      </c>
      <c r="H2983" s="103" t="s">
        <v>353</v>
      </c>
      <c r="I2983" s="103" t="s">
        <v>92</v>
      </c>
      <c r="J2983" s="215">
        <v>1671.64</v>
      </c>
      <c r="K2983" s="216" t="s">
        <v>347</v>
      </c>
    </row>
    <row r="2984" spans="1:11" x14ac:dyDescent="0.25">
      <c r="A2984" s="103" t="s">
        <v>826</v>
      </c>
      <c r="B2984" s="103" t="s">
        <v>88</v>
      </c>
      <c r="C2984" s="103" t="s">
        <v>89</v>
      </c>
      <c r="D2984" s="103" t="s">
        <v>91</v>
      </c>
      <c r="E2984" s="111"/>
      <c r="F2984" s="103" t="s">
        <v>295</v>
      </c>
      <c r="G2984" s="103" t="s">
        <v>204</v>
      </c>
      <c r="H2984" s="103" t="s">
        <v>353</v>
      </c>
      <c r="I2984" s="103" t="s">
        <v>92</v>
      </c>
      <c r="J2984" s="215">
        <v>-1665.48</v>
      </c>
      <c r="K2984" s="216" t="s">
        <v>347</v>
      </c>
    </row>
    <row r="2985" spans="1:11" x14ac:dyDescent="0.25">
      <c r="A2985" s="103" t="s">
        <v>827</v>
      </c>
      <c r="B2985" s="103" t="s">
        <v>88</v>
      </c>
      <c r="C2985" s="103" t="s">
        <v>89</v>
      </c>
      <c r="D2985" s="103" t="s">
        <v>91</v>
      </c>
      <c r="E2985" s="103" t="s">
        <v>346</v>
      </c>
      <c r="F2985" s="103" t="s">
        <v>295</v>
      </c>
      <c r="G2985" s="103" t="s">
        <v>213</v>
      </c>
      <c r="H2985" s="103" t="s">
        <v>355</v>
      </c>
      <c r="I2985" s="103" t="s">
        <v>92</v>
      </c>
      <c r="J2985" s="215">
        <v>-15.26</v>
      </c>
      <c r="K2985" s="216" t="s">
        <v>347</v>
      </c>
    </row>
    <row r="2986" spans="1:11" x14ac:dyDescent="0.25">
      <c r="A2986" s="103" t="s">
        <v>827</v>
      </c>
      <c r="B2986" s="103" t="s">
        <v>88</v>
      </c>
      <c r="C2986" s="103" t="s">
        <v>89</v>
      </c>
      <c r="D2986" s="103" t="s">
        <v>91</v>
      </c>
      <c r="E2986" s="111"/>
      <c r="F2986" s="103" t="s">
        <v>295</v>
      </c>
      <c r="G2986" s="103" t="s">
        <v>213</v>
      </c>
      <c r="H2986" s="103" t="s">
        <v>355</v>
      </c>
      <c r="I2986" s="103" t="s">
        <v>92</v>
      </c>
      <c r="J2986" s="215">
        <v>15.18</v>
      </c>
      <c r="K2986" s="216" t="s">
        <v>347</v>
      </c>
    </row>
    <row r="2987" spans="1:11" x14ac:dyDescent="0.25">
      <c r="A2987" s="103" t="s">
        <v>830</v>
      </c>
      <c r="B2987" s="103" t="s">
        <v>88</v>
      </c>
      <c r="C2987" s="103" t="s">
        <v>89</v>
      </c>
      <c r="D2987" s="103" t="s">
        <v>91</v>
      </c>
      <c r="E2987" s="103" t="s">
        <v>346</v>
      </c>
      <c r="F2987" s="103" t="s">
        <v>295</v>
      </c>
      <c r="G2987" s="103" t="s">
        <v>213</v>
      </c>
      <c r="H2987" s="103" t="s">
        <v>355</v>
      </c>
      <c r="I2987" s="103" t="s">
        <v>92</v>
      </c>
      <c r="J2987" s="215">
        <v>4.5999999999999996</v>
      </c>
      <c r="K2987" s="216" t="s">
        <v>347</v>
      </c>
    </row>
    <row r="2988" spans="1:11" x14ac:dyDescent="0.25">
      <c r="A2988" s="103" t="s">
        <v>828</v>
      </c>
      <c r="B2988" s="103" t="s">
        <v>88</v>
      </c>
      <c r="C2988" s="103" t="s">
        <v>89</v>
      </c>
      <c r="D2988" s="103" t="s">
        <v>91</v>
      </c>
      <c r="E2988" s="103" t="s">
        <v>346</v>
      </c>
      <c r="F2988" s="103" t="s">
        <v>295</v>
      </c>
      <c r="G2988" s="103" t="s">
        <v>213</v>
      </c>
      <c r="H2988" s="103" t="s">
        <v>355</v>
      </c>
      <c r="I2988" s="103" t="s">
        <v>92</v>
      </c>
      <c r="J2988" s="215">
        <v>25.39</v>
      </c>
      <c r="K2988" s="216" t="s">
        <v>347</v>
      </c>
    </row>
    <row r="2989" spans="1:11" x14ac:dyDescent="0.25">
      <c r="A2989" s="103" t="s">
        <v>828</v>
      </c>
      <c r="B2989" s="103" t="s">
        <v>88</v>
      </c>
      <c r="C2989" s="103" t="s">
        <v>89</v>
      </c>
      <c r="D2989" s="103" t="s">
        <v>91</v>
      </c>
      <c r="E2989" s="111"/>
      <c r="F2989" s="103" t="s">
        <v>295</v>
      </c>
      <c r="G2989" s="103" t="s">
        <v>213</v>
      </c>
      <c r="H2989" s="103" t="s">
        <v>355</v>
      </c>
      <c r="I2989" s="103" t="s">
        <v>92</v>
      </c>
      <c r="J2989" s="215">
        <v>-25.27</v>
      </c>
      <c r="K2989" s="216" t="s">
        <v>347</v>
      </c>
    </row>
    <row r="2990" spans="1:11" x14ac:dyDescent="0.25">
      <c r="A2990" s="103" t="s">
        <v>829</v>
      </c>
      <c r="B2990" s="103" t="s">
        <v>88</v>
      </c>
      <c r="C2990" s="103" t="s">
        <v>89</v>
      </c>
      <c r="D2990" s="103" t="s">
        <v>91</v>
      </c>
      <c r="E2990" s="103" t="s">
        <v>346</v>
      </c>
      <c r="F2990" s="103" t="s">
        <v>295</v>
      </c>
      <c r="G2990" s="103" t="s">
        <v>213</v>
      </c>
      <c r="H2990" s="103" t="s">
        <v>355</v>
      </c>
      <c r="I2990" s="103" t="s">
        <v>92</v>
      </c>
      <c r="J2990" s="215">
        <v>91.77</v>
      </c>
      <c r="K2990" s="216" t="s">
        <v>347</v>
      </c>
    </row>
    <row r="2991" spans="1:11" x14ac:dyDescent="0.25">
      <c r="A2991" s="103" t="s">
        <v>825</v>
      </c>
      <c r="B2991" s="103" t="s">
        <v>88</v>
      </c>
      <c r="C2991" s="103" t="s">
        <v>89</v>
      </c>
      <c r="D2991" s="103" t="s">
        <v>91</v>
      </c>
      <c r="E2991" s="103" t="s">
        <v>346</v>
      </c>
      <c r="F2991" s="103" t="s">
        <v>295</v>
      </c>
      <c r="G2991" s="103" t="s">
        <v>213</v>
      </c>
      <c r="H2991" s="103" t="s">
        <v>355</v>
      </c>
      <c r="I2991" s="103" t="s">
        <v>92</v>
      </c>
      <c r="J2991" s="215">
        <v>217.97</v>
      </c>
      <c r="K2991" s="216" t="s">
        <v>347</v>
      </c>
    </row>
    <row r="2992" spans="1:11" x14ac:dyDescent="0.25">
      <c r="A2992" s="103" t="s">
        <v>826</v>
      </c>
      <c r="B2992" s="103" t="s">
        <v>88</v>
      </c>
      <c r="C2992" s="103" t="s">
        <v>89</v>
      </c>
      <c r="D2992" s="103" t="s">
        <v>91</v>
      </c>
      <c r="E2992" s="103" t="s">
        <v>346</v>
      </c>
      <c r="F2992" s="103" t="s">
        <v>295</v>
      </c>
      <c r="G2992" s="103" t="s">
        <v>213</v>
      </c>
      <c r="H2992" s="103" t="s">
        <v>355</v>
      </c>
      <c r="I2992" s="103" t="s">
        <v>92</v>
      </c>
      <c r="J2992" s="215">
        <v>195.02</v>
      </c>
      <c r="K2992" s="216" t="s">
        <v>347</v>
      </c>
    </row>
    <row r="2993" spans="1:11" x14ac:dyDescent="0.25">
      <c r="A2993" s="103" t="s">
        <v>827</v>
      </c>
      <c r="B2993" s="103" t="s">
        <v>88</v>
      </c>
      <c r="C2993" s="103" t="s">
        <v>89</v>
      </c>
      <c r="D2993" s="103" t="s">
        <v>91</v>
      </c>
      <c r="E2993" s="103" t="s">
        <v>295</v>
      </c>
      <c r="F2993" s="103" t="s">
        <v>295</v>
      </c>
      <c r="G2993" s="103" t="s">
        <v>467</v>
      </c>
      <c r="H2993" s="103" t="s">
        <v>468</v>
      </c>
      <c r="I2993" s="103" t="s">
        <v>92</v>
      </c>
      <c r="J2993" s="215">
        <v>33.04</v>
      </c>
      <c r="K2993" s="216" t="s">
        <v>88</v>
      </c>
    </row>
    <row r="2994" spans="1:11" x14ac:dyDescent="0.25">
      <c r="A2994" s="103" t="s">
        <v>828</v>
      </c>
      <c r="B2994" s="103" t="s">
        <v>88</v>
      </c>
      <c r="C2994" s="103" t="s">
        <v>89</v>
      </c>
      <c r="D2994" s="103" t="s">
        <v>91</v>
      </c>
      <c r="E2994" s="103" t="s">
        <v>295</v>
      </c>
      <c r="F2994" s="103" t="s">
        <v>295</v>
      </c>
      <c r="G2994" s="103" t="s">
        <v>467</v>
      </c>
      <c r="H2994" s="103" t="s">
        <v>468</v>
      </c>
      <c r="I2994" s="103" t="s">
        <v>92</v>
      </c>
      <c r="J2994" s="215">
        <v>204.61</v>
      </c>
      <c r="K2994" s="216" t="s">
        <v>88</v>
      </c>
    </row>
    <row r="2995" spans="1:11" x14ac:dyDescent="0.25">
      <c r="A2995" s="103" t="s">
        <v>825</v>
      </c>
      <c r="B2995" s="103" t="s">
        <v>88</v>
      </c>
      <c r="C2995" s="103" t="s">
        <v>89</v>
      </c>
      <c r="D2995" s="103" t="s">
        <v>91</v>
      </c>
      <c r="E2995" s="103" t="s">
        <v>295</v>
      </c>
      <c r="F2995" s="103" t="s">
        <v>295</v>
      </c>
      <c r="G2995" s="103" t="s">
        <v>467</v>
      </c>
      <c r="H2995" s="103" t="s">
        <v>468</v>
      </c>
      <c r="I2995" s="103" t="s">
        <v>92</v>
      </c>
      <c r="J2995" s="215">
        <v>-66.069999999999993</v>
      </c>
      <c r="K2995" s="216" t="s">
        <v>88</v>
      </c>
    </row>
    <row r="2996" spans="1:11" x14ac:dyDescent="0.25">
      <c r="A2996" s="103" t="s">
        <v>826</v>
      </c>
      <c r="B2996" s="103" t="s">
        <v>88</v>
      </c>
      <c r="C2996" s="103" t="s">
        <v>89</v>
      </c>
      <c r="D2996" s="103" t="s">
        <v>91</v>
      </c>
      <c r="E2996" s="103" t="s">
        <v>295</v>
      </c>
      <c r="F2996" s="103" t="s">
        <v>295</v>
      </c>
      <c r="G2996" s="103" t="s">
        <v>467</v>
      </c>
      <c r="H2996" s="103" t="s">
        <v>468</v>
      </c>
      <c r="I2996" s="103" t="s">
        <v>92</v>
      </c>
      <c r="J2996" s="215">
        <v>187.78</v>
      </c>
      <c r="K2996" s="216" t="s">
        <v>88</v>
      </c>
    </row>
    <row r="2997" spans="1:11" x14ac:dyDescent="0.25">
      <c r="A2997" s="103" t="s">
        <v>827</v>
      </c>
      <c r="B2997" s="103" t="s">
        <v>88</v>
      </c>
      <c r="C2997" s="103" t="s">
        <v>89</v>
      </c>
      <c r="D2997" s="103" t="s">
        <v>91</v>
      </c>
      <c r="E2997" s="103" t="s">
        <v>295</v>
      </c>
      <c r="F2997" s="103" t="s">
        <v>295</v>
      </c>
      <c r="G2997" s="103" t="s">
        <v>470</v>
      </c>
      <c r="H2997" s="103" t="s">
        <v>817</v>
      </c>
      <c r="I2997" s="103" t="s">
        <v>92</v>
      </c>
      <c r="J2997" s="215">
        <v>5429.63</v>
      </c>
      <c r="K2997" s="216" t="s">
        <v>88</v>
      </c>
    </row>
    <row r="2998" spans="1:11" x14ac:dyDescent="0.25">
      <c r="A2998" s="103" t="s">
        <v>830</v>
      </c>
      <c r="B2998" s="103" t="s">
        <v>88</v>
      </c>
      <c r="C2998" s="103" t="s">
        <v>89</v>
      </c>
      <c r="D2998" s="103" t="s">
        <v>91</v>
      </c>
      <c r="E2998" s="103" t="s">
        <v>295</v>
      </c>
      <c r="F2998" s="103" t="s">
        <v>295</v>
      </c>
      <c r="G2998" s="103" t="s">
        <v>470</v>
      </c>
      <c r="H2998" s="103" t="s">
        <v>817</v>
      </c>
      <c r="I2998" s="103" t="s">
        <v>92</v>
      </c>
      <c r="J2998" s="215">
        <v>4538.91</v>
      </c>
      <c r="K2998" s="216" t="s">
        <v>88</v>
      </c>
    </row>
    <row r="2999" spans="1:11" x14ac:dyDescent="0.25">
      <c r="A2999" s="103" t="s">
        <v>828</v>
      </c>
      <c r="B2999" s="103" t="s">
        <v>88</v>
      </c>
      <c r="C2999" s="103" t="s">
        <v>89</v>
      </c>
      <c r="D2999" s="103" t="s">
        <v>91</v>
      </c>
      <c r="E2999" s="103" t="s">
        <v>295</v>
      </c>
      <c r="F2999" s="103" t="s">
        <v>295</v>
      </c>
      <c r="G2999" s="103" t="s">
        <v>470</v>
      </c>
      <c r="H2999" s="103" t="s">
        <v>817</v>
      </c>
      <c r="I2999" s="103" t="s">
        <v>92</v>
      </c>
      <c r="J2999" s="215">
        <v>5165.83</v>
      </c>
      <c r="K2999" s="216" t="s">
        <v>88</v>
      </c>
    </row>
    <row r="3000" spans="1:11" x14ac:dyDescent="0.25">
      <c r="A3000" s="103" t="s">
        <v>829</v>
      </c>
      <c r="B3000" s="103" t="s">
        <v>88</v>
      </c>
      <c r="C3000" s="103" t="s">
        <v>89</v>
      </c>
      <c r="D3000" s="103" t="s">
        <v>91</v>
      </c>
      <c r="E3000" s="103" t="s">
        <v>295</v>
      </c>
      <c r="F3000" s="103" t="s">
        <v>295</v>
      </c>
      <c r="G3000" s="103" t="s">
        <v>470</v>
      </c>
      <c r="H3000" s="103" t="s">
        <v>817</v>
      </c>
      <c r="I3000" s="103" t="s">
        <v>92</v>
      </c>
      <c r="J3000" s="215">
        <v>4381.82</v>
      </c>
      <c r="K3000" s="216" t="s">
        <v>88</v>
      </c>
    </row>
    <row r="3001" spans="1:11" x14ac:dyDescent="0.25">
      <c r="A3001" s="103" t="s">
        <v>825</v>
      </c>
      <c r="B3001" s="103" t="s">
        <v>88</v>
      </c>
      <c r="C3001" s="103" t="s">
        <v>89</v>
      </c>
      <c r="D3001" s="103" t="s">
        <v>91</v>
      </c>
      <c r="E3001" s="103" t="s">
        <v>295</v>
      </c>
      <c r="F3001" s="103" t="s">
        <v>295</v>
      </c>
      <c r="G3001" s="103" t="s">
        <v>470</v>
      </c>
      <c r="H3001" s="103" t="s">
        <v>817</v>
      </c>
      <c r="I3001" s="103" t="s">
        <v>92</v>
      </c>
      <c r="J3001" s="215">
        <v>6115</v>
      </c>
      <c r="K3001" s="216" t="s">
        <v>88</v>
      </c>
    </row>
    <row r="3002" spans="1:11" x14ac:dyDescent="0.25">
      <c r="A3002" s="103" t="s">
        <v>826</v>
      </c>
      <c r="B3002" s="103" t="s">
        <v>88</v>
      </c>
      <c r="C3002" s="103" t="s">
        <v>89</v>
      </c>
      <c r="D3002" s="103" t="s">
        <v>91</v>
      </c>
      <c r="E3002" s="103" t="s">
        <v>295</v>
      </c>
      <c r="F3002" s="103" t="s">
        <v>295</v>
      </c>
      <c r="G3002" s="103" t="s">
        <v>470</v>
      </c>
      <c r="H3002" s="103" t="s">
        <v>817</v>
      </c>
      <c r="I3002" s="103" t="s">
        <v>92</v>
      </c>
      <c r="J3002" s="215">
        <v>4648.8599999999997</v>
      </c>
      <c r="K3002" s="216" t="s">
        <v>88</v>
      </c>
    </row>
    <row r="3003" spans="1:11" x14ac:dyDescent="0.25">
      <c r="A3003" s="103" t="s">
        <v>827</v>
      </c>
      <c r="B3003" s="103" t="s">
        <v>88</v>
      </c>
      <c r="C3003" s="103" t="s">
        <v>89</v>
      </c>
      <c r="D3003" s="103" t="s">
        <v>91</v>
      </c>
      <c r="E3003" s="103" t="s">
        <v>295</v>
      </c>
      <c r="F3003" s="103" t="s">
        <v>295</v>
      </c>
      <c r="G3003" s="103" t="s">
        <v>818</v>
      </c>
      <c r="H3003" s="103" t="s">
        <v>819</v>
      </c>
      <c r="I3003" s="103" t="s">
        <v>92</v>
      </c>
      <c r="J3003" s="215">
        <v>12325.22</v>
      </c>
      <c r="K3003" s="216" t="s">
        <v>88</v>
      </c>
    </row>
    <row r="3004" spans="1:11" x14ac:dyDescent="0.25">
      <c r="A3004" s="103" t="s">
        <v>830</v>
      </c>
      <c r="B3004" s="103" t="s">
        <v>88</v>
      </c>
      <c r="C3004" s="103" t="s">
        <v>89</v>
      </c>
      <c r="D3004" s="103" t="s">
        <v>91</v>
      </c>
      <c r="E3004" s="103" t="s">
        <v>295</v>
      </c>
      <c r="F3004" s="103" t="s">
        <v>295</v>
      </c>
      <c r="G3004" s="103" t="s">
        <v>818</v>
      </c>
      <c r="H3004" s="103" t="s">
        <v>819</v>
      </c>
      <c r="I3004" s="103" t="s">
        <v>92</v>
      </c>
      <c r="J3004" s="215">
        <v>12466.73</v>
      </c>
      <c r="K3004" s="216" t="s">
        <v>88</v>
      </c>
    </row>
    <row r="3005" spans="1:11" x14ac:dyDescent="0.25">
      <c r="A3005" s="103" t="s">
        <v>828</v>
      </c>
      <c r="B3005" s="103" t="s">
        <v>88</v>
      </c>
      <c r="C3005" s="103" t="s">
        <v>89</v>
      </c>
      <c r="D3005" s="103" t="s">
        <v>91</v>
      </c>
      <c r="E3005" s="103" t="s">
        <v>295</v>
      </c>
      <c r="F3005" s="103" t="s">
        <v>295</v>
      </c>
      <c r="G3005" s="103" t="s">
        <v>818</v>
      </c>
      <c r="H3005" s="103" t="s">
        <v>819</v>
      </c>
      <c r="I3005" s="103" t="s">
        <v>92</v>
      </c>
      <c r="J3005" s="215">
        <v>11640.58</v>
      </c>
      <c r="K3005" s="216" t="s">
        <v>88</v>
      </c>
    </row>
    <row r="3006" spans="1:11" x14ac:dyDescent="0.25">
      <c r="A3006" s="103" t="s">
        <v>829</v>
      </c>
      <c r="B3006" s="103" t="s">
        <v>88</v>
      </c>
      <c r="C3006" s="103" t="s">
        <v>89</v>
      </c>
      <c r="D3006" s="103" t="s">
        <v>91</v>
      </c>
      <c r="E3006" s="103" t="s">
        <v>295</v>
      </c>
      <c r="F3006" s="103" t="s">
        <v>295</v>
      </c>
      <c r="G3006" s="103" t="s">
        <v>818</v>
      </c>
      <c r="H3006" s="103" t="s">
        <v>819</v>
      </c>
      <c r="I3006" s="103" t="s">
        <v>92</v>
      </c>
      <c r="J3006" s="215">
        <v>11478.37</v>
      </c>
      <c r="K3006" s="216" t="s">
        <v>88</v>
      </c>
    </row>
    <row r="3007" spans="1:11" x14ac:dyDescent="0.25">
      <c r="A3007" s="103" t="s">
        <v>825</v>
      </c>
      <c r="B3007" s="103" t="s">
        <v>88</v>
      </c>
      <c r="C3007" s="103" t="s">
        <v>89</v>
      </c>
      <c r="D3007" s="103" t="s">
        <v>91</v>
      </c>
      <c r="E3007" s="103" t="s">
        <v>295</v>
      </c>
      <c r="F3007" s="103" t="s">
        <v>295</v>
      </c>
      <c r="G3007" s="103" t="s">
        <v>818</v>
      </c>
      <c r="H3007" s="103" t="s">
        <v>819</v>
      </c>
      <c r="I3007" s="103" t="s">
        <v>92</v>
      </c>
      <c r="J3007" s="215">
        <v>12544.66</v>
      </c>
      <c r="K3007" s="216" t="s">
        <v>88</v>
      </c>
    </row>
    <row r="3008" spans="1:11" x14ac:dyDescent="0.25">
      <c r="A3008" s="103" t="s">
        <v>825</v>
      </c>
      <c r="B3008" s="103" t="s">
        <v>88</v>
      </c>
      <c r="C3008" s="103" t="s">
        <v>89</v>
      </c>
      <c r="D3008" s="103" t="s">
        <v>91</v>
      </c>
      <c r="E3008" s="111"/>
      <c r="F3008" s="103" t="s">
        <v>295</v>
      </c>
      <c r="G3008" s="103" t="s">
        <v>818</v>
      </c>
      <c r="H3008" s="103" t="s">
        <v>819</v>
      </c>
      <c r="I3008" s="103" t="s">
        <v>92</v>
      </c>
      <c r="J3008" s="215">
        <v>179.76</v>
      </c>
      <c r="K3008" s="216" t="s">
        <v>88</v>
      </c>
    </row>
    <row r="3009" spans="1:11" x14ac:dyDescent="0.25">
      <c r="A3009" s="103" t="s">
        <v>826</v>
      </c>
      <c r="B3009" s="103" t="s">
        <v>88</v>
      </c>
      <c r="C3009" s="103" t="s">
        <v>89</v>
      </c>
      <c r="D3009" s="103" t="s">
        <v>91</v>
      </c>
      <c r="E3009" s="103" t="s">
        <v>295</v>
      </c>
      <c r="F3009" s="103" t="s">
        <v>295</v>
      </c>
      <c r="G3009" s="103" t="s">
        <v>818</v>
      </c>
      <c r="H3009" s="103" t="s">
        <v>819</v>
      </c>
      <c r="I3009" s="103" t="s">
        <v>92</v>
      </c>
      <c r="J3009" s="215">
        <v>12588.62</v>
      </c>
      <c r="K3009" s="216" t="s">
        <v>88</v>
      </c>
    </row>
    <row r="3010" spans="1:11" x14ac:dyDescent="0.25">
      <c r="A3010" s="103" t="s">
        <v>826</v>
      </c>
      <c r="B3010" s="103" t="s">
        <v>88</v>
      </c>
      <c r="C3010" s="103" t="s">
        <v>89</v>
      </c>
      <c r="D3010" s="103" t="s">
        <v>91</v>
      </c>
      <c r="E3010" s="111"/>
      <c r="F3010" s="103" t="s">
        <v>295</v>
      </c>
      <c r="G3010" s="103" t="s">
        <v>818</v>
      </c>
      <c r="H3010" s="103" t="s">
        <v>819</v>
      </c>
      <c r="I3010" s="103" t="s">
        <v>92</v>
      </c>
      <c r="J3010" s="215">
        <v>-814.2</v>
      </c>
      <c r="K3010" s="216" t="s">
        <v>88</v>
      </c>
    </row>
    <row r="3011" spans="1:11" x14ac:dyDescent="0.25">
      <c r="A3011" s="103" t="s">
        <v>827</v>
      </c>
      <c r="B3011" s="103" t="s">
        <v>88</v>
      </c>
      <c r="C3011" s="103" t="s">
        <v>89</v>
      </c>
      <c r="D3011" s="103" t="s">
        <v>91</v>
      </c>
      <c r="E3011" s="103" t="s">
        <v>295</v>
      </c>
      <c r="F3011" s="103" t="s">
        <v>295</v>
      </c>
      <c r="G3011" s="103" t="s">
        <v>212</v>
      </c>
      <c r="H3011" s="103" t="s">
        <v>356</v>
      </c>
      <c r="I3011" s="103" t="s">
        <v>92</v>
      </c>
      <c r="J3011" s="215">
        <v>-134.22999999999999</v>
      </c>
      <c r="K3011" s="216" t="s">
        <v>88</v>
      </c>
    </row>
    <row r="3012" spans="1:11" x14ac:dyDescent="0.25">
      <c r="A3012" s="103" t="s">
        <v>827</v>
      </c>
      <c r="B3012" s="103" t="s">
        <v>88</v>
      </c>
      <c r="C3012" s="103" t="s">
        <v>89</v>
      </c>
      <c r="D3012" s="103" t="s">
        <v>91</v>
      </c>
      <c r="E3012" s="111"/>
      <c r="F3012" s="103" t="s">
        <v>295</v>
      </c>
      <c r="G3012" s="103" t="s">
        <v>212</v>
      </c>
      <c r="H3012" s="103" t="s">
        <v>356</v>
      </c>
      <c r="I3012" s="103" t="s">
        <v>92</v>
      </c>
      <c r="J3012" s="215">
        <v>27.49</v>
      </c>
      <c r="K3012" s="232"/>
    </row>
    <row r="3013" spans="1:11" x14ac:dyDescent="0.25">
      <c r="A3013" s="103" t="s">
        <v>830</v>
      </c>
      <c r="B3013" s="103" t="s">
        <v>88</v>
      </c>
      <c r="C3013" s="103" t="s">
        <v>89</v>
      </c>
      <c r="D3013" s="103" t="s">
        <v>91</v>
      </c>
      <c r="E3013" s="103" t="s">
        <v>295</v>
      </c>
      <c r="F3013" s="103" t="s">
        <v>295</v>
      </c>
      <c r="G3013" s="103" t="s">
        <v>212</v>
      </c>
      <c r="H3013" s="103" t="s">
        <v>356</v>
      </c>
      <c r="I3013" s="103" t="s">
        <v>92</v>
      </c>
      <c r="J3013" s="215">
        <v>672.82</v>
      </c>
      <c r="K3013" s="216" t="s">
        <v>88</v>
      </c>
    </row>
    <row r="3014" spans="1:11" x14ac:dyDescent="0.25">
      <c r="A3014" s="103" t="s">
        <v>830</v>
      </c>
      <c r="B3014" s="103" t="s">
        <v>88</v>
      </c>
      <c r="C3014" s="103" t="s">
        <v>89</v>
      </c>
      <c r="D3014" s="103" t="s">
        <v>91</v>
      </c>
      <c r="E3014" s="111"/>
      <c r="F3014" s="103" t="s">
        <v>295</v>
      </c>
      <c r="G3014" s="103" t="s">
        <v>212</v>
      </c>
      <c r="H3014" s="103" t="s">
        <v>356</v>
      </c>
      <c r="I3014" s="103" t="s">
        <v>92</v>
      </c>
      <c r="J3014" s="215">
        <v>23.56</v>
      </c>
      <c r="K3014" s="216" t="s">
        <v>88</v>
      </c>
    </row>
    <row r="3015" spans="1:11" x14ac:dyDescent="0.25">
      <c r="A3015" s="103" t="s">
        <v>828</v>
      </c>
      <c r="B3015" s="103" t="s">
        <v>88</v>
      </c>
      <c r="C3015" s="103" t="s">
        <v>89</v>
      </c>
      <c r="D3015" s="103" t="s">
        <v>91</v>
      </c>
      <c r="E3015" s="103" t="s">
        <v>295</v>
      </c>
      <c r="F3015" s="103" t="s">
        <v>295</v>
      </c>
      <c r="G3015" s="103" t="s">
        <v>212</v>
      </c>
      <c r="H3015" s="103" t="s">
        <v>356</v>
      </c>
      <c r="I3015" s="103" t="s">
        <v>92</v>
      </c>
      <c r="J3015" s="215">
        <v>1069.74</v>
      </c>
      <c r="K3015" s="216" t="s">
        <v>88</v>
      </c>
    </row>
    <row r="3016" spans="1:11" x14ac:dyDescent="0.25">
      <c r="A3016" s="103" t="s">
        <v>828</v>
      </c>
      <c r="B3016" s="103" t="s">
        <v>88</v>
      </c>
      <c r="C3016" s="103" t="s">
        <v>89</v>
      </c>
      <c r="D3016" s="103" t="s">
        <v>91</v>
      </c>
      <c r="E3016" s="111"/>
      <c r="F3016" s="103" t="s">
        <v>295</v>
      </c>
      <c r="G3016" s="103" t="s">
        <v>212</v>
      </c>
      <c r="H3016" s="103" t="s">
        <v>356</v>
      </c>
      <c r="I3016" s="103" t="s">
        <v>92</v>
      </c>
      <c r="J3016" s="215">
        <v>-244.42</v>
      </c>
      <c r="K3016" s="216" t="s">
        <v>88</v>
      </c>
    </row>
    <row r="3017" spans="1:11" x14ac:dyDescent="0.25">
      <c r="A3017" s="103" t="s">
        <v>829</v>
      </c>
      <c r="B3017" s="103" t="s">
        <v>88</v>
      </c>
      <c r="C3017" s="103" t="s">
        <v>89</v>
      </c>
      <c r="D3017" s="103" t="s">
        <v>91</v>
      </c>
      <c r="E3017" s="111"/>
      <c r="F3017" s="103" t="s">
        <v>295</v>
      </c>
      <c r="G3017" s="103" t="s">
        <v>212</v>
      </c>
      <c r="H3017" s="103" t="s">
        <v>356</v>
      </c>
      <c r="I3017" s="103" t="s">
        <v>92</v>
      </c>
      <c r="J3017" s="215">
        <v>23.09</v>
      </c>
      <c r="K3017" s="216" t="s">
        <v>88</v>
      </c>
    </row>
    <row r="3018" spans="1:11" x14ac:dyDescent="0.25">
      <c r="A3018" s="103" t="s">
        <v>825</v>
      </c>
      <c r="B3018" s="103" t="s">
        <v>88</v>
      </c>
      <c r="C3018" s="103" t="s">
        <v>89</v>
      </c>
      <c r="D3018" s="103" t="s">
        <v>91</v>
      </c>
      <c r="E3018" s="111"/>
      <c r="F3018" s="103" t="s">
        <v>295</v>
      </c>
      <c r="G3018" s="103" t="s">
        <v>212</v>
      </c>
      <c r="H3018" s="103" t="s">
        <v>356</v>
      </c>
      <c r="I3018" s="103" t="s">
        <v>92</v>
      </c>
      <c r="J3018" s="215">
        <v>16.34</v>
      </c>
      <c r="K3018" s="216" t="s">
        <v>88</v>
      </c>
    </row>
    <row r="3019" spans="1:11" x14ac:dyDescent="0.25">
      <c r="A3019" s="103" t="s">
        <v>826</v>
      </c>
      <c r="B3019" s="103" t="s">
        <v>88</v>
      </c>
      <c r="C3019" s="103" t="s">
        <v>89</v>
      </c>
      <c r="D3019" s="103" t="s">
        <v>91</v>
      </c>
      <c r="E3019" s="111"/>
      <c r="F3019" s="103" t="s">
        <v>295</v>
      </c>
      <c r="G3019" s="103" t="s">
        <v>212</v>
      </c>
      <c r="H3019" s="103" t="s">
        <v>356</v>
      </c>
      <c r="I3019" s="103" t="s">
        <v>92</v>
      </c>
      <c r="J3019" s="215">
        <v>10.4</v>
      </c>
      <c r="K3019" s="216" t="s">
        <v>88</v>
      </c>
    </row>
    <row r="3020" spans="1:11" x14ac:dyDescent="0.25">
      <c r="A3020" s="103" t="s">
        <v>827</v>
      </c>
      <c r="B3020" s="103" t="s">
        <v>88</v>
      </c>
      <c r="C3020" s="103" t="s">
        <v>89</v>
      </c>
      <c r="D3020" s="103" t="s">
        <v>91</v>
      </c>
      <c r="E3020" s="103" t="s">
        <v>295</v>
      </c>
      <c r="F3020" s="103" t="s">
        <v>295</v>
      </c>
      <c r="G3020" s="103" t="s">
        <v>152</v>
      </c>
      <c r="H3020" s="103" t="s">
        <v>615</v>
      </c>
      <c r="I3020" s="103" t="s">
        <v>92</v>
      </c>
      <c r="J3020" s="215">
        <v>9031.8700000000008</v>
      </c>
      <c r="K3020" s="216" t="s">
        <v>88</v>
      </c>
    </row>
    <row r="3021" spans="1:11" x14ac:dyDescent="0.25">
      <c r="A3021" s="103" t="s">
        <v>830</v>
      </c>
      <c r="B3021" s="103" t="s">
        <v>88</v>
      </c>
      <c r="C3021" s="103" t="s">
        <v>89</v>
      </c>
      <c r="D3021" s="103" t="s">
        <v>91</v>
      </c>
      <c r="E3021" s="103" t="s">
        <v>295</v>
      </c>
      <c r="F3021" s="103" t="s">
        <v>295</v>
      </c>
      <c r="G3021" s="103" t="s">
        <v>152</v>
      </c>
      <c r="H3021" s="103" t="s">
        <v>615</v>
      </c>
      <c r="I3021" s="103" t="s">
        <v>92</v>
      </c>
      <c r="J3021" s="215">
        <v>9280.69</v>
      </c>
      <c r="K3021" s="216" t="s">
        <v>88</v>
      </c>
    </row>
    <row r="3022" spans="1:11" x14ac:dyDescent="0.25">
      <c r="A3022" s="103" t="s">
        <v>828</v>
      </c>
      <c r="B3022" s="103" t="s">
        <v>88</v>
      </c>
      <c r="C3022" s="103" t="s">
        <v>89</v>
      </c>
      <c r="D3022" s="103" t="s">
        <v>91</v>
      </c>
      <c r="E3022" s="103" t="s">
        <v>295</v>
      </c>
      <c r="F3022" s="103" t="s">
        <v>295</v>
      </c>
      <c r="G3022" s="103" t="s">
        <v>152</v>
      </c>
      <c r="H3022" s="103" t="s">
        <v>615</v>
      </c>
      <c r="I3022" s="103" t="s">
        <v>92</v>
      </c>
      <c r="J3022" s="215">
        <v>9385.84</v>
      </c>
      <c r="K3022" s="216" t="s">
        <v>88</v>
      </c>
    </row>
    <row r="3023" spans="1:11" x14ac:dyDescent="0.25">
      <c r="A3023" s="103" t="s">
        <v>829</v>
      </c>
      <c r="B3023" s="103" t="s">
        <v>88</v>
      </c>
      <c r="C3023" s="103" t="s">
        <v>89</v>
      </c>
      <c r="D3023" s="103" t="s">
        <v>91</v>
      </c>
      <c r="E3023" s="103" t="s">
        <v>295</v>
      </c>
      <c r="F3023" s="103" t="s">
        <v>295</v>
      </c>
      <c r="G3023" s="103" t="s">
        <v>152</v>
      </c>
      <c r="H3023" s="103" t="s">
        <v>615</v>
      </c>
      <c r="I3023" s="103" t="s">
        <v>92</v>
      </c>
      <c r="J3023" s="215">
        <v>7898.45</v>
      </c>
      <c r="K3023" s="216" t="s">
        <v>88</v>
      </c>
    </row>
    <row r="3024" spans="1:11" x14ac:dyDescent="0.25">
      <c r="A3024" s="103" t="s">
        <v>825</v>
      </c>
      <c r="B3024" s="103" t="s">
        <v>88</v>
      </c>
      <c r="C3024" s="103" t="s">
        <v>89</v>
      </c>
      <c r="D3024" s="103" t="s">
        <v>91</v>
      </c>
      <c r="E3024" s="103" t="s">
        <v>295</v>
      </c>
      <c r="F3024" s="103" t="s">
        <v>295</v>
      </c>
      <c r="G3024" s="103" t="s">
        <v>152</v>
      </c>
      <c r="H3024" s="103" t="s">
        <v>615</v>
      </c>
      <c r="I3024" s="103" t="s">
        <v>92</v>
      </c>
      <c r="J3024" s="215">
        <v>7046.8</v>
      </c>
      <c r="K3024" s="216" t="s">
        <v>88</v>
      </c>
    </row>
    <row r="3025" spans="1:11" x14ac:dyDescent="0.25">
      <c r="A3025" s="103" t="s">
        <v>826</v>
      </c>
      <c r="B3025" s="103" t="s">
        <v>88</v>
      </c>
      <c r="C3025" s="103" t="s">
        <v>89</v>
      </c>
      <c r="D3025" s="103" t="s">
        <v>91</v>
      </c>
      <c r="E3025" s="103" t="s">
        <v>295</v>
      </c>
      <c r="F3025" s="103" t="s">
        <v>295</v>
      </c>
      <c r="G3025" s="103" t="s">
        <v>152</v>
      </c>
      <c r="H3025" s="103" t="s">
        <v>615</v>
      </c>
      <c r="I3025" s="103" t="s">
        <v>92</v>
      </c>
      <c r="J3025" s="215">
        <v>9839.77</v>
      </c>
      <c r="K3025" s="216" t="s">
        <v>88</v>
      </c>
    </row>
    <row r="3026" spans="1:11" x14ac:dyDescent="0.25">
      <c r="A3026" s="103" t="s">
        <v>825</v>
      </c>
      <c r="B3026" s="103" t="s">
        <v>88</v>
      </c>
      <c r="C3026" s="103" t="s">
        <v>89</v>
      </c>
      <c r="D3026" s="103" t="s">
        <v>91</v>
      </c>
      <c r="E3026" s="103" t="s">
        <v>295</v>
      </c>
      <c r="F3026" s="103" t="s">
        <v>295</v>
      </c>
      <c r="G3026" s="103" t="s">
        <v>750</v>
      </c>
      <c r="H3026" s="103" t="s">
        <v>820</v>
      </c>
      <c r="I3026" s="103" t="s">
        <v>92</v>
      </c>
      <c r="J3026" s="215">
        <v>17.23</v>
      </c>
      <c r="K3026" s="216" t="s">
        <v>88</v>
      </c>
    </row>
    <row r="3027" spans="1:11" x14ac:dyDescent="0.25">
      <c r="A3027" s="103" t="s">
        <v>825</v>
      </c>
      <c r="B3027" s="103" t="s">
        <v>88</v>
      </c>
      <c r="C3027" s="103" t="s">
        <v>89</v>
      </c>
      <c r="D3027" s="103" t="s">
        <v>91</v>
      </c>
      <c r="E3027" s="111"/>
      <c r="F3027" s="103" t="s">
        <v>295</v>
      </c>
      <c r="G3027" s="103" t="s">
        <v>750</v>
      </c>
      <c r="H3027" s="103" t="s">
        <v>820</v>
      </c>
      <c r="I3027" s="103" t="s">
        <v>92</v>
      </c>
      <c r="J3027" s="215">
        <v>-17.149999999999999</v>
      </c>
      <c r="K3027" s="216" t="s">
        <v>88</v>
      </c>
    </row>
    <row r="3028" spans="1:11" x14ac:dyDescent="0.25">
      <c r="A3028" s="103" t="s">
        <v>827</v>
      </c>
      <c r="B3028" s="103" t="s">
        <v>88</v>
      </c>
      <c r="C3028" s="103" t="s">
        <v>89</v>
      </c>
      <c r="D3028" s="103" t="s">
        <v>91</v>
      </c>
      <c r="E3028" s="103" t="s">
        <v>295</v>
      </c>
      <c r="F3028" s="103" t="s">
        <v>295</v>
      </c>
      <c r="G3028" s="103" t="s">
        <v>174</v>
      </c>
      <c r="H3028" s="103" t="s">
        <v>358</v>
      </c>
      <c r="I3028" s="103" t="s">
        <v>92</v>
      </c>
      <c r="J3028" s="215">
        <v>1533.73</v>
      </c>
      <c r="K3028" s="216" t="s">
        <v>88</v>
      </c>
    </row>
    <row r="3029" spans="1:11" x14ac:dyDescent="0.25">
      <c r="A3029" s="103" t="s">
        <v>830</v>
      </c>
      <c r="B3029" s="103" t="s">
        <v>88</v>
      </c>
      <c r="C3029" s="103" t="s">
        <v>89</v>
      </c>
      <c r="D3029" s="103" t="s">
        <v>91</v>
      </c>
      <c r="E3029" s="103" t="s">
        <v>295</v>
      </c>
      <c r="F3029" s="103" t="s">
        <v>295</v>
      </c>
      <c r="G3029" s="103" t="s">
        <v>174</v>
      </c>
      <c r="H3029" s="103" t="s">
        <v>358</v>
      </c>
      <c r="I3029" s="103" t="s">
        <v>92</v>
      </c>
      <c r="J3029" s="215">
        <v>-4.18</v>
      </c>
      <c r="K3029" s="216" t="s">
        <v>88</v>
      </c>
    </row>
    <row r="3030" spans="1:11" x14ac:dyDescent="0.25">
      <c r="A3030" s="103" t="s">
        <v>829</v>
      </c>
      <c r="B3030" s="103" t="s">
        <v>88</v>
      </c>
      <c r="C3030" s="103" t="s">
        <v>89</v>
      </c>
      <c r="D3030" s="103" t="s">
        <v>91</v>
      </c>
      <c r="E3030" s="103" t="s">
        <v>295</v>
      </c>
      <c r="F3030" s="103" t="s">
        <v>295</v>
      </c>
      <c r="G3030" s="103" t="s">
        <v>174</v>
      </c>
      <c r="H3030" s="103" t="s">
        <v>358</v>
      </c>
      <c r="I3030" s="103" t="s">
        <v>92</v>
      </c>
      <c r="J3030" s="215">
        <v>12.54</v>
      </c>
      <c r="K3030" s="216" t="s">
        <v>88</v>
      </c>
    </row>
    <row r="3031" spans="1:11" x14ac:dyDescent="0.25">
      <c r="A3031" s="103" t="s">
        <v>825</v>
      </c>
      <c r="B3031" s="103" t="s">
        <v>88</v>
      </c>
      <c r="C3031" s="103" t="s">
        <v>89</v>
      </c>
      <c r="D3031" s="103" t="s">
        <v>91</v>
      </c>
      <c r="E3031" s="103" t="s">
        <v>295</v>
      </c>
      <c r="F3031" s="103" t="s">
        <v>295</v>
      </c>
      <c r="G3031" s="103" t="s">
        <v>174</v>
      </c>
      <c r="H3031" s="103" t="s">
        <v>358</v>
      </c>
      <c r="I3031" s="103" t="s">
        <v>92</v>
      </c>
      <c r="J3031" s="215">
        <v>-69.39</v>
      </c>
      <c r="K3031" s="216" t="s">
        <v>88</v>
      </c>
    </row>
    <row r="3032" spans="1:11" x14ac:dyDescent="0.25">
      <c r="A3032" s="103" t="s">
        <v>826</v>
      </c>
      <c r="B3032" s="103" t="s">
        <v>88</v>
      </c>
      <c r="C3032" s="103" t="s">
        <v>89</v>
      </c>
      <c r="D3032" s="103" t="s">
        <v>91</v>
      </c>
      <c r="E3032" s="103" t="s">
        <v>295</v>
      </c>
      <c r="F3032" s="103" t="s">
        <v>295</v>
      </c>
      <c r="G3032" s="103" t="s">
        <v>174</v>
      </c>
      <c r="H3032" s="103" t="s">
        <v>358</v>
      </c>
      <c r="I3032" s="103" t="s">
        <v>92</v>
      </c>
      <c r="J3032" s="215">
        <v>336.59</v>
      </c>
      <c r="K3032" s="216" t="s">
        <v>88</v>
      </c>
    </row>
    <row r="3033" spans="1:11" x14ac:dyDescent="0.25">
      <c r="A3033" s="103" t="s">
        <v>827</v>
      </c>
      <c r="B3033" s="103" t="s">
        <v>88</v>
      </c>
      <c r="C3033" s="103" t="s">
        <v>89</v>
      </c>
      <c r="D3033" s="103" t="s">
        <v>91</v>
      </c>
      <c r="E3033" s="103" t="s">
        <v>295</v>
      </c>
      <c r="F3033" s="103" t="s">
        <v>295</v>
      </c>
      <c r="G3033" s="103" t="s">
        <v>218</v>
      </c>
      <c r="H3033" s="103" t="s">
        <v>466</v>
      </c>
      <c r="I3033" s="103" t="s">
        <v>92</v>
      </c>
      <c r="J3033" s="215">
        <v>-26.62</v>
      </c>
      <c r="K3033" s="216" t="s">
        <v>88</v>
      </c>
    </row>
    <row r="3034" spans="1:11" x14ac:dyDescent="0.25">
      <c r="A3034" s="103" t="s">
        <v>828</v>
      </c>
      <c r="B3034" s="103" t="s">
        <v>88</v>
      </c>
      <c r="C3034" s="103" t="s">
        <v>89</v>
      </c>
      <c r="D3034" s="103" t="s">
        <v>91</v>
      </c>
      <c r="E3034" s="103" t="s">
        <v>295</v>
      </c>
      <c r="F3034" s="103" t="s">
        <v>295</v>
      </c>
      <c r="G3034" s="103" t="s">
        <v>218</v>
      </c>
      <c r="H3034" s="103" t="s">
        <v>466</v>
      </c>
      <c r="I3034" s="103" t="s">
        <v>92</v>
      </c>
      <c r="J3034" s="215">
        <v>51.02</v>
      </c>
      <c r="K3034" s="216" t="s">
        <v>88</v>
      </c>
    </row>
    <row r="3035" spans="1:11" x14ac:dyDescent="0.25">
      <c r="A3035" s="103" t="s">
        <v>827</v>
      </c>
      <c r="B3035" s="103" t="s">
        <v>88</v>
      </c>
      <c r="C3035" s="103" t="s">
        <v>89</v>
      </c>
      <c r="D3035" s="103" t="s">
        <v>91</v>
      </c>
      <c r="E3035" s="103" t="s">
        <v>295</v>
      </c>
      <c r="F3035" s="103" t="s">
        <v>295</v>
      </c>
      <c r="G3035" s="103" t="s">
        <v>145</v>
      </c>
      <c r="H3035" s="103" t="s">
        <v>359</v>
      </c>
      <c r="I3035" s="103" t="s">
        <v>92</v>
      </c>
      <c r="J3035" s="215">
        <v>10418.86</v>
      </c>
      <c r="K3035" s="216" t="s">
        <v>88</v>
      </c>
    </row>
    <row r="3036" spans="1:11" x14ac:dyDescent="0.25">
      <c r="A3036" s="103" t="s">
        <v>830</v>
      </c>
      <c r="B3036" s="103" t="s">
        <v>88</v>
      </c>
      <c r="C3036" s="103" t="s">
        <v>89</v>
      </c>
      <c r="D3036" s="103" t="s">
        <v>91</v>
      </c>
      <c r="E3036" s="103" t="s">
        <v>295</v>
      </c>
      <c r="F3036" s="103" t="s">
        <v>295</v>
      </c>
      <c r="G3036" s="103" t="s">
        <v>145</v>
      </c>
      <c r="H3036" s="103" t="s">
        <v>359</v>
      </c>
      <c r="I3036" s="103" t="s">
        <v>92</v>
      </c>
      <c r="J3036" s="215">
        <v>9262.8700000000008</v>
      </c>
      <c r="K3036" s="216" t="s">
        <v>88</v>
      </c>
    </row>
    <row r="3037" spans="1:11" x14ac:dyDescent="0.25">
      <c r="A3037" s="103" t="s">
        <v>828</v>
      </c>
      <c r="B3037" s="103" t="s">
        <v>88</v>
      </c>
      <c r="C3037" s="103" t="s">
        <v>89</v>
      </c>
      <c r="D3037" s="103" t="s">
        <v>91</v>
      </c>
      <c r="E3037" s="103" t="s">
        <v>295</v>
      </c>
      <c r="F3037" s="103" t="s">
        <v>295</v>
      </c>
      <c r="G3037" s="103" t="s">
        <v>145</v>
      </c>
      <c r="H3037" s="103" t="s">
        <v>359</v>
      </c>
      <c r="I3037" s="103" t="s">
        <v>92</v>
      </c>
      <c r="J3037" s="215">
        <v>10988.31</v>
      </c>
      <c r="K3037" s="216" t="s">
        <v>88</v>
      </c>
    </row>
    <row r="3038" spans="1:11" x14ac:dyDescent="0.25">
      <c r="A3038" s="103" t="s">
        <v>829</v>
      </c>
      <c r="B3038" s="103" t="s">
        <v>88</v>
      </c>
      <c r="C3038" s="103" t="s">
        <v>89</v>
      </c>
      <c r="D3038" s="103" t="s">
        <v>91</v>
      </c>
      <c r="E3038" s="103" t="s">
        <v>295</v>
      </c>
      <c r="F3038" s="103" t="s">
        <v>295</v>
      </c>
      <c r="G3038" s="103" t="s">
        <v>145</v>
      </c>
      <c r="H3038" s="103" t="s">
        <v>359</v>
      </c>
      <c r="I3038" s="103" t="s">
        <v>92</v>
      </c>
      <c r="J3038" s="215">
        <v>8510.91</v>
      </c>
      <c r="K3038" s="216" t="s">
        <v>88</v>
      </c>
    </row>
    <row r="3039" spans="1:11" x14ac:dyDescent="0.25">
      <c r="A3039" s="103" t="s">
        <v>825</v>
      </c>
      <c r="B3039" s="103" t="s">
        <v>88</v>
      </c>
      <c r="C3039" s="103" t="s">
        <v>89</v>
      </c>
      <c r="D3039" s="103" t="s">
        <v>91</v>
      </c>
      <c r="E3039" s="103" t="s">
        <v>295</v>
      </c>
      <c r="F3039" s="103" t="s">
        <v>295</v>
      </c>
      <c r="G3039" s="103" t="s">
        <v>145</v>
      </c>
      <c r="H3039" s="103" t="s">
        <v>359</v>
      </c>
      <c r="I3039" s="103" t="s">
        <v>92</v>
      </c>
      <c r="J3039" s="215">
        <v>11613.9</v>
      </c>
      <c r="K3039" s="216" t="s">
        <v>88</v>
      </c>
    </row>
    <row r="3040" spans="1:11" x14ac:dyDescent="0.25">
      <c r="A3040" s="103" t="s">
        <v>826</v>
      </c>
      <c r="B3040" s="103" t="s">
        <v>88</v>
      </c>
      <c r="C3040" s="103" t="s">
        <v>89</v>
      </c>
      <c r="D3040" s="103" t="s">
        <v>91</v>
      </c>
      <c r="E3040" s="103" t="s">
        <v>295</v>
      </c>
      <c r="F3040" s="103" t="s">
        <v>295</v>
      </c>
      <c r="G3040" s="103" t="s">
        <v>145</v>
      </c>
      <c r="H3040" s="103" t="s">
        <v>359</v>
      </c>
      <c r="I3040" s="103" t="s">
        <v>92</v>
      </c>
      <c r="J3040" s="215">
        <v>7389.25</v>
      </c>
      <c r="K3040" s="216" t="s">
        <v>88</v>
      </c>
    </row>
    <row r="3041" spans="1:11" x14ac:dyDescent="0.25">
      <c r="A3041" s="103" t="s">
        <v>827</v>
      </c>
      <c r="B3041" s="103" t="s">
        <v>88</v>
      </c>
      <c r="C3041" s="103" t="s">
        <v>89</v>
      </c>
      <c r="D3041" s="103" t="s">
        <v>91</v>
      </c>
      <c r="E3041" s="103" t="s">
        <v>295</v>
      </c>
      <c r="F3041" s="103" t="s">
        <v>295</v>
      </c>
      <c r="G3041" s="103" t="s">
        <v>151</v>
      </c>
      <c r="H3041" s="103" t="s">
        <v>616</v>
      </c>
      <c r="I3041" s="103" t="s">
        <v>92</v>
      </c>
      <c r="J3041" s="215">
        <v>7809.54</v>
      </c>
      <c r="K3041" s="216" t="s">
        <v>88</v>
      </c>
    </row>
    <row r="3042" spans="1:11" x14ac:dyDescent="0.25">
      <c r="A3042" s="103" t="s">
        <v>830</v>
      </c>
      <c r="B3042" s="103" t="s">
        <v>88</v>
      </c>
      <c r="C3042" s="103" t="s">
        <v>89</v>
      </c>
      <c r="D3042" s="103" t="s">
        <v>91</v>
      </c>
      <c r="E3042" s="103" t="s">
        <v>295</v>
      </c>
      <c r="F3042" s="103" t="s">
        <v>295</v>
      </c>
      <c r="G3042" s="103" t="s">
        <v>151</v>
      </c>
      <c r="H3042" s="103" t="s">
        <v>616</v>
      </c>
      <c r="I3042" s="103" t="s">
        <v>92</v>
      </c>
      <c r="J3042" s="215">
        <v>7557.17</v>
      </c>
      <c r="K3042" s="216" t="s">
        <v>88</v>
      </c>
    </row>
    <row r="3043" spans="1:11" x14ac:dyDescent="0.25">
      <c r="A3043" s="103" t="s">
        <v>828</v>
      </c>
      <c r="B3043" s="103" t="s">
        <v>88</v>
      </c>
      <c r="C3043" s="103" t="s">
        <v>89</v>
      </c>
      <c r="D3043" s="103" t="s">
        <v>91</v>
      </c>
      <c r="E3043" s="103" t="s">
        <v>295</v>
      </c>
      <c r="F3043" s="103" t="s">
        <v>295</v>
      </c>
      <c r="G3043" s="103" t="s">
        <v>151</v>
      </c>
      <c r="H3043" s="103" t="s">
        <v>616</v>
      </c>
      <c r="I3043" s="103" t="s">
        <v>92</v>
      </c>
      <c r="J3043" s="215">
        <v>6727.21</v>
      </c>
      <c r="K3043" s="216" t="s">
        <v>88</v>
      </c>
    </row>
    <row r="3044" spans="1:11" x14ac:dyDescent="0.25">
      <c r="A3044" s="103" t="s">
        <v>829</v>
      </c>
      <c r="B3044" s="103" t="s">
        <v>88</v>
      </c>
      <c r="C3044" s="103" t="s">
        <v>89</v>
      </c>
      <c r="D3044" s="103" t="s">
        <v>91</v>
      </c>
      <c r="E3044" s="103" t="s">
        <v>295</v>
      </c>
      <c r="F3044" s="103" t="s">
        <v>295</v>
      </c>
      <c r="G3044" s="103" t="s">
        <v>151</v>
      </c>
      <c r="H3044" s="103" t="s">
        <v>616</v>
      </c>
      <c r="I3044" s="103" t="s">
        <v>92</v>
      </c>
      <c r="J3044" s="215">
        <v>7640.88</v>
      </c>
      <c r="K3044" s="216" t="s">
        <v>88</v>
      </c>
    </row>
    <row r="3045" spans="1:11" x14ac:dyDescent="0.25">
      <c r="A3045" s="103" t="s">
        <v>825</v>
      </c>
      <c r="B3045" s="103" t="s">
        <v>88</v>
      </c>
      <c r="C3045" s="103" t="s">
        <v>89</v>
      </c>
      <c r="D3045" s="103" t="s">
        <v>91</v>
      </c>
      <c r="E3045" s="103" t="s">
        <v>295</v>
      </c>
      <c r="F3045" s="103" t="s">
        <v>295</v>
      </c>
      <c r="G3045" s="103" t="s">
        <v>151</v>
      </c>
      <c r="H3045" s="103" t="s">
        <v>616</v>
      </c>
      <c r="I3045" s="103" t="s">
        <v>92</v>
      </c>
      <c r="J3045" s="215">
        <v>8252.56</v>
      </c>
      <c r="K3045" s="216" t="s">
        <v>88</v>
      </c>
    </row>
    <row r="3046" spans="1:11" x14ac:dyDescent="0.25">
      <c r="A3046" s="103" t="s">
        <v>826</v>
      </c>
      <c r="B3046" s="103" t="s">
        <v>88</v>
      </c>
      <c r="C3046" s="103" t="s">
        <v>89</v>
      </c>
      <c r="D3046" s="103" t="s">
        <v>91</v>
      </c>
      <c r="E3046" s="103" t="s">
        <v>295</v>
      </c>
      <c r="F3046" s="103" t="s">
        <v>295</v>
      </c>
      <c r="G3046" s="103" t="s">
        <v>151</v>
      </c>
      <c r="H3046" s="103" t="s">
        <v>616</v>
      </c>
      <c r="I3046" s="103" t="s">
        <v>92</v>
      </c>
      <c r="J3046" s="215">
        <v>7098.47</v>
      </c>
      <c r="K3046" s="216" t="s">
        <v>88</v>
      </c>
    </row>
    <row r="3047" spans="1:11" x14ac:dyDescent="0.25">
      <c r="A3047" s="103" t="s">
        <v>827</v>
      </c>
      <c r="B3047" s="103" t="s">
        <v>88</v>
      </c>
      <c r="C3047" s="103" t="s">
        <v>89</v>
      </c>
      <c r="D3047" s="103" t="s">
        <v>91</v>
      </c>
      <c r="E3047" s="103" t="s">
        <v>295</v>
      </c>
      <c r="F3047" s="103" t="s">
        <v>295</v>
      </c>
      <c r="G3047" s="103" t="s">
        <v>162</v>
      </c>
      <c r="H3047" s="103" t="s">
        <v>360</v>
      </c>
      <c r="I3047" s="103" t="s">
        <v>92</v>
      </c>
      <c r="J3047" s="215">
        <v>3719.54</v>
      </c>
      <c r="K3047" s="216" t="s">
        <v>88</v>
      </c>
    </row>
    <row r="3048" spans="1:11" x14ac:dyDescent="0.25">
      <c r="A3048" s="103" t="s">
        <v>827</v>
      </c>
      <c r="B3048" s="103" t="s">
        <v>88</v>
      </c>
      <c r="C3048" s="103" t="s">
        <v>89</v>
      </c>
      <c r="D3048" s="103" t="s">
        <v>91</v>
      </c>
      <c r="E3048" s="111"/>
      <c r="F3048" s="103" t="s">
        <v>295</v>
      </c>
      <c r="G3048" s="103" t="s">
        <v>162</v>
      </c>
      <c r="H3048" s="103" t="s">
        <v>360</v>
      </c>
      <c r="I3048" s="103" t="s">
        <v>92</v>
      </c>
      <c r="J3048" s="215">
        <v>-2706.85</v>
      </c>
      <c r="K3048" s="216" t="s">
        <v>88</v>
      </c>
    </row>
    <row r="3049" spans="1:11" x14ac:dyDescent="0.25">
      <c r="A3049" s="103" t="s">
        <v>830</v>
      </c>
      <c r="B3049" s="103" t="s">
        <v>88</v>
      </c>
      <c r="C3049" s="103" t="s">
        <v>89</v>
      </c>
      <c r="D3049" s="103" t="s">
        <v>91</v>
      </c>
      <c r="E3049" s="103" t="s">
        <v>295</v>
      </c>
      <c r="F3049" s="103" t="s">
        <v>295</v>
      </c>
      <c r="G3049" s="103" t="s">
        <v>162</v>
      </c>
      <c r="H3049" s="103" t="s">
        <v>360</v>
      </c>
      <c r="I3049" s="103" t="s">
        <v>92</v>
      </c>
      <c r="J3049" s="215">
        <v>6776.45</v>
      </c>
      <c r="K3049" s="216" t="s">
        <v>88</v>
      </c>
    </row>
    <row r="3050" spans="1:11" x14ac:dyDescent="0.25">
      <c r="A3050" s="103" t="s">
        <v>830</v>
      </c>
      <c r="B3050" s="103" t="s">
        <v>88</v>
      </c>
      <c r="C3050" s="103" t="s">
        <v>89</v>
      </c>
      <c r="D3050" s="103" t="s">
        <v>91</v>
      </c>
      <c r="E3050" s="111"/>
      <c r="F3050" s="103" t="s">
        <v>295</v>
      </c>
      <c r="G3050" s="103" t="s">
        <v>162</v>
      </c>
      <c r="H3050" s="103" t="s">
        <v>360</v>
      </c>
      <c r="I3050" s="103" t="s">
        <v>92</v>
      </c>
      <c r="J3050" s="215">
        <v>-3687.87</v>
      </c>
      <c r="K3050" s="216" t="s">
        <v>88</v>
      </c>
    </row>
    <row r="3051" spans="1:11" x14ac:dyDescent="0.25">
      <c r="A3051" s="103" t="s">
        <v>828</v>
      </c>
      <c r="B3051" s="103" t="s">
        <v>88</v>
      </c>
      <c r="C3051" s="103" t="s">
        <v>89</v>
      </c>
      <c r="D3051" s="103" t="s">
        <v>91</v>
      </c>
      <c r="E3051" s="103" t="s">
        <v>295</v>
      </c>
      <c r="F3051" s="103" t="s">
        <v>295</v>
      </c>
      <c r="G3051" s="103" t="s">
        <v>162</v>
      </c>
      <c r="H3051" s="103" t="s">
        <v>360</v>
      </c>
      <c r="I3051" s="103" t="s">
        <v>92</v>
      </c>
      <c r="J3051" s="215">
        <v>5310.12</v>
      </c>
      <c r="K3051" s="216" t="s">
        <v>88</v>
      </c>
    </row>
    <row r="3052" spans="1:11" x14ac:dyDescent="0.25">
      <c r="A3052" s="103" t="s">
        <v>828</v>
      </c>
      <c r="B3052" s="103" t="s">
        <v>88</v>
      </c>
      <c r="C3052" s="103" t="s">
        <v>89</v>
      </c>
      <c r="D3052" s="103" t="s">
        <v>91</v>
      </c>
      <c r="E3052" s="111"/>
      <c r="F3052" s="103" t="s">
        <v>295</v>
      </c>
      <c r="G3052" s="103" t="s">
        <v>162</v>
      </c>
      <c r="H3052" s="103" t="s">
        <v>360</v>
      </c>
      <c r="I3052" s="103" t="s">
        <v>92</v>
      </c>
      <c r="J3052" s="215">
        <v>-3827.72</v>
      </c>
      <c r="K3052" s="216" t="s">
        <v>88</v>
      </c>
    </row>
    <row r="3053" spans="1:11" x14ac:dyDescent="0.25">
      <c r="A3053" s="103" t="s">
        <v>829</v>
      </c>
      <c r="B3053" s="103" t="s">
        <v>88</v>
      </c>
      <c r="C3053" s="103" t="s">
        <v>89</v>
      </c>
      <c r="D3053" s="103" t="s">
        <v>91</v>
      </c>
      <c r="E3053" s="103" t="s">
        <v>295</v>
      </c>
      <c r="F3053" s="103" t="s">
        <v>295</v>
      </c>
      <c r="G3053" s="103" t="s">
        <v>162</v>
      </c>
      <c r="H3053" s="103" t="s">
        <v>360</v>
      </c>
      <c r="I3053" s="103" t="s">
        <v>92</v>
      </c>
      <c r="J3053" s="215">
        <v>5247.59</v>
      </c>
      <c r="K3053" s="216" t="s">
        <v>88</v>
      </c>
    </row>
    <row r="3054" spans="1:11" x14ac:dyDescent="0.25">
      <c r="A3054" s="103" t="s">
        <v>829</v>
      </c>
      <c r="B3054" s="103" t="s">
        <v>88</v>
      </c>
      <c r="C3054" s="103" t="s">
        <v>89</v>
      </c>
      <c r="D3054" s="103" t="s">
        <v>91</v>
      </c>
      <c r="E3054" s="111"/>
      <c r="F3054" s="103" t="s">
        <v>295</v>
      </c>
      <c r="G3054" s="103" t="s">
        <v>162</v>
      </c>
      <c r="H3054" s="103" t="s">
        <v>360</v>
      </c>
      <c r="I3054" s="103" t="s">
        <v>92</v>
      </c>
      <c r="J3054" s="215">
        <v>-3434.86</v>
      </c>
      <c r="K3054" s="216" t="s">
        <v>88</v>
      </c>
    </row>
    <row r="3055" spans="1:11" x14ac:dyDescent="0.25">
      <c r="A3055" s="103" t="s">
        <v>825</v>
      </c>
      <c r="B3055" s="103" t="s">
        <v>88</v>
      </c>
      <c r="C3055" s="103" t="s">
        <v>89</v>
      </c>
      <c r="D3055" s="103" t="s">
        <v>91</v>
      </c>
      <c r="E3055" s="103" t="s">
        <v>295</v>
      </c>
      <c r="F3055" s="103" t="s">
        <v>295</v>
      </c>
      <c r="G3055" s="103" t="s">
        <v>162</v>
      </c>
      <c r="H3055" s="103" t="s">
        <v>360</v>
      </c>
      <c r="I3055" s="103" t="s">
        <v>92</v>
      </c>
      <c r="J3055" s="215">
        <v>6145.21</v>
      </c>
      <c r="K3055" s="216" t="s">
        <v>88</v>
      </c>
    </row>
    <row r="3056" spans="1:11" x14ac:dyDescent="0.25">
      <c r="A3056" s="103" t="s">
        <v>825</v>
      </c>
      <c r="B3056" s="103" t="s">
        <v>88</v>
      </c>
      <c r="C3056" s="103" t="s">
        <v>89</v>
      </c>
      <c r="D3056" s="103" t="s">
        <v>91</v>
      </c>
      <c r="E3056" s="111"/>
      <c r="F3056" s="103" t="s">
        <v>295</v>
      </c>
      <c r="G3056" s="103" t="s">
        <v>162</v>
      </c>
      <c r="H3056" s="103" t="s">
        <v>360</v>
      </c>
      <c r="I3056" s="103" t="s">
        <v>92</v>
      </c>
      <c r="J3056" s="215">
        <v>-3575.76</v>
      </c>
      <c r="K3056" s="216" t="s">
        <v>88</v>
      </c>
    </row>
    <row r="3057" spans="1:11" x14ac:dyDescent="0.25">
      <c r="A3057" s="103" t="s">
        <v>826</v>
      </c>
      <c r="B3057" s="103" t="s">
        <v>88</v>
      </c>
      <c r="C3057" s="103" t="s">
        <v>89</v>
      </c>
      <c r="D3057" s="103" t="s">
        <v>91</v>
      </c>
      <c r="E3057" s="103" t="s">
        <v>295</v>
      </c>
      <c r="F3057" s="103" t="s">
        <v>295</v>
      </c>
      <c r="G3057" s="103" t="s">
        <v>162</v>
      </c>
      <c r="H3057" s="103" t="s">
        <v>360</v>
      </c>
      <c r="I3057" s="103" t="s">
        <v>92</v>
      </c>
      <c r="J3057" s="215">
        <v>4338.3999999999996</v>
      </c>
      <c r="K3057" s="216" t="s">
        <v>88</v>
      </c>
    </row>
    <row r="3058" spans="1:11" x14ac:dyDescent="0.25">
      <c r="A3058" s="103" t="s">
        <v>826</v>
      </c>
      <c r="B3058" s="103" t="s">
        <v>88</v>
      </c>
      <c r="C3058" s="103" t="s">
        <v>89</v>
      </c>
      <c r="D3058" s="103" t="s">
        <v>91</v>
      </c>
      <c r="E3058" s="111"/>
      <c r="F3058" s="103" t="s">
        <v>295</v>
      </c>
      <c r="G3058" s="103" t="s">
        <v>162</v>
      </c>
      <c r="H3058" s="103" t="s">
        <v>360</v>
      </c>
      <c r="I3058" s="103" t="s">
        <v>92</v>
      </c>
      <c r="J3058" s="215">
        <v>-2664.89</v>
      </c>
      <c r="K3058" s="216" t="s">
        <v>88</v>
      </c>
    </row>
    <row r="3059" spans="1:11" x14ac:dyDescent="0.25">
      <c r="A3059" s="103" t="s">
        <v>827</v>
      </c>
      <c r="B3059" s="103" t="s">
        <v>88</v>
      </c>
      <c r="C3059" s="103" t="s">
        <v>89</v>
      </c>
      <c r="D3059" s="103" t="s">
        <v>91</v>
      </c>
      <c r="E3059" s="103" t="s">
        <v>295</v>
      </c>
      <c r="F3059" s="103" t="s">
        <v>295</v>
      </c>
      <c r="G3059" s="103" t="s">
        <v>150</v>
      </c>
      <c r="H3059" s="103" t="s">
        <v>361</v>
      </c>
      <c r="I3059" s="103" t="s">
        <v>92</v>
      </c>
      <c r="J3059" s="215">
        <v>16887.8</v>
      </c>
      <c r="K3059" s="216" t="s">
        <v>88</v>
      </c>
    </row>
    <row r="3060" spans="1:11" x14ac:dyDescent="0.25">
      <c r="A3060" s="103" t="s">
        <v>830</v>
      </c>
      <c r="B3060" s="103" t="s">
        <v>88</v>
      </c>
      <c r="C3060" s="103" t="s">
        <v>89</v>
      </c>
      <c r="D3060" s="103" t="s">
        <v>91</v>
      </c>
      <c r="E3060" s="103" t="s">
        <v>295</v>
      </c>
      <c r="F3060" s="103" t="s">
        <v>295</v>
      </c>
      <c r="G3060" s="103" t="s">
        <v>150</v>
      </c>
      <c r="H3060" s="103" t="s">
        <v>361</v>
      </c>
      <c r="I3060" s="103" t="s">
        <v>92</v>
      </c>
      <c r="J3060" s="215">
        <v>16273.36</v>
      </c>
      <c r="K3060" s="216" t="s">
        <v>88</v>
      </c>
    </row>
    <row r="3061" spans="1:11" x14ac:dyDescent="0.25">
      <c r="A3061" s="103" t="s">
        <v>828</v>
      </c>
      <c r="B3061" s="103" t="s">
        <v>88</v>
      </c>
      <c r="C3061" s="103" t="s">
        <v>89</v>
      </c>
      <c r="D3061" s="103" t="s">
        <v>91</v>
      </c>
      <c r="E3061" s="103" t="s">
        <v>295</v>
      </c>
      <c r="F3061" s="103" t="s">
        <v>295</v>
      </c>
      <c r="G3061" s="103" t="s">
        <v>150</v>
      </c>
      <c r="H3061" s="103" t="s">
        <v>361</v>
      </c>
      <c r="I3061" s="103" t="s">
        <v>92</v>
      </c>
      <c r="J3061" s="215">
        <v>14500</v>
      </c>
      <c r="K3061" s="216" t="s">
        <v>88</v>
      </c>
    </row>
    <row r="3062" spans="1:11" x14ac:dyDescent="0.25">
      <c r="A3062" s="103" t="s">
        <v>829</v>
      </c>
      <c r="B3062" s="103" t="s">
        <v>88</v>
      </c>
      <c r="C3062" s="103" t="s">
        <v>89</v>
      </c>
      <c r="D3062" s="103" t="s">
        <v>91</v>
      </c>
      <c r="E3062" s="103" t="s">
        <v>295</v>
      </c>
      <c r="F3062" s="103" t="s">
        <v>295</v>
      </c>
      <c r="G3062" s="103" t="s">
        <v>150</v>
      </c>
      <c r="H3062" s="103" t="s">
        <v>361</v>
      </c>
      <c r="I3062" s="103" t="s">
        <v>92</v>
      </c>
      <c r="J3062" s="215">
        <v>15396.74</v>
      </c>
      <c r="K3062" s="216" t="s">
        <v>88</v>
      </c>
    </row>
    <row r="3063" spans="1:11" x14ac:dyDescent="0.25">
      <c r="A3063" s="103" t="s">
        <v>825</v>
      </c>
      <c r="B3063" s="103" t="s">
        <v>88</v>
      </c>
      <c r="C3063" s="103" t="s">
        <v>89</v>
      </c>
      <c r="D3063" s="103" t="s">
        <v>91</v>
      </c>
      <c r="E3063" s="103" t="s">
        <v>295</v>
      </c>
      <c r="F3063" s="103" t="s">
        <v>295</v>
      </c>
      <c r="G3063" s="103" t="s">
        <v>150</v>
      </c>
      <c r="H3063" s="103" t="s">
        <v>361</v>
      </c>
      <c r="I3063" s="103" t="s">
        <v>92</v>
      </c>
      <c r="J3063" s="215">
        <v>22226.11</v>
      </c>
      <c r="K3063" s="216" t="s">
        <v>88</v>
      </c>
    </row>
    <row r="3064" spans="1:11" x14ac:dyDescent="0.25">
      <c r="A3064" s="103" t="s">
        <v>826</v>
      </c>
      <c r="B3064" s="103" t="s">
        <v>88</v>
      </c>
      <c r="C3064" s="103" t="s">
        <v>89</v>
      </c>
      <c r="D3064" s="103" t="s">
        <v>91</v>
      </c>
      <c r="E3064" s="103" t="s">
        <v>295</v>
      </c>
      <c r="F3064" s="103" t="s">
        <v>295</v>
      </c>
      <c r="G3064" s="103" t="s">
        <v>150</v>
      </c>
      <c r="H3064" s="103" t="s">
        <v>361</v>
      </c>
      <c r="I3064" s="103" t="s">
        <v>92</v>
      </c>
      <c r="J3064" s="215">
        <v>17507.27</v>
      </c>
      <c r="K3064" s="216" t="s">
        <v>88</v>
      </c>
    </row>
    <row r="3065" spans="1:11" x14ac:dyDescent="0.25">
      <c r="A3065" s="103" t="s">
        <v>827</v>
      </c>
      <c r="B3065" s="103" t="s">
        <v>88</v>
      </c>
      <c r="C3065" s="103" t="s">
        <v>89</v>
      </c>
      <c r="D3065" s="103" t="s">
        <v>91</v>
      </c>
      <c r="E3065" s="103" t="s">
        <v>295</v>
      </c>
      <c r="F3065" s="103" t="s">
        <v>295</v>
      </c>
      <c r="G3065" s="103" t="s">
        <v>149</v>
      </c>
      <c r="H3065" s="103" t="s">
        <v>362</v>
      </c>
      <c r="I3065" s="103" t="s">
        <v>92</v>
      </c>
      <c r="J3065" s="215">
        <v>4070.55</v>
      </c>
      <c r="K3065" s="216" t="s">
        <v>88</v>
      </c>
    </row>
    <row r="3066" spans="1:11" x14ac:dyDescent="0.25">
      <c r="A3066" s="103" t="s">
        <v>830</v>
      </c>
      <c r="B3066" s="103" t="s">
        <v>88</v>
      </c>
      <c r="C3066" s="103" t="s">
        <v>89</v>
      </c>
      <c r="D3066" s="103" t="s">
        <v>91</v>
      </c>
      <c r="E3066" s="103" t="s">
        <v>295</v>
      </c>
      <c r="F3066" s="103" t="s">
        <v>295</v>
      </c>
      <c r="G3066" s="103" t="s">
        <v>149</v>
      </c>
      <c r="H3066" s="103" t="s">
        <v>362</v>
      </c>
      <c r="I3066" s="103" t="s">
        <v>92</v>
      </c>
      <c r="J3066" s="215">
        <v>6057.65</v>
      </c>
      <c r="K3066" s="216" t="s">
        <v>88</v>
      </c>
    </row>
    <row r="3067" spans="1:11" x14ac:dyDescent="0.25">
      <c r="A3067" s="103" t="s">
        <v>828</v>
      </c>
      <c r="B3067" s="103" t="s">
        <v>88</v>
      </c>
      <c r="C3067" s="103" t="s">
        <v>89</v>
      </c>
      <c r="D3067" s="103" t="s">
        <v>91</v>
      </c>
      <c r="E3067" s="103" t="s">
        <v>295</v>
      </c>
      <c r="F3067" s="103" t="s">
        <v>295</v>
      </c>
      <c r="G3067" s="103" t="s">
        <v>149</v>
      </c>
      <c r="H3067" s="103" t="s">
        <v>362</v>
      </c>
      <c r="I3067" s="103" t="s">
        <v>92</v>
      </c>
      <c r="J3067" s="215">
        <v>4787.8900000000003</v>
      </c>
      <c r="K3067" s="216" t="s">
        <v>88</v>
      </c>
    </row>
    <row r="3068" spans="1:11" x14ac:dyDescent="0.25">
      <c r="A3068" s="103" t="s">
        <v>829</v>
      </c>
      <c r="B3068" s="103" t="s">
        <v>88</v>
      </c>
      <c r="C3068" s="103" t="s">
        <v>89</v>
      </c>
      <c r="D3068" s="103" t="s">
        <v>91</v>
      </c>
      <c r="E3068" s="103" t="s">
        <v>295</v>
      </c>
      <c r="F3068" s="103" t="s">
        <v>295</v>
      </c>
      <c r="G3068" s="103" t="s">
        <v>149</v>
      </c>
      <c r="H3068" s="103" t="s">
        <v>362</v>
      </c>
      <c r="I3068" s="103" t="s">
        <v>92</v>
      </c>
      <c r="J3068" s="215">
        <v>5009.78</v>
      </c>
      <c r="K3068" s="216" t="s">
        <v>88</v>
      </c>
    </row>
    <row r="3069" spans="1:11" x14ac:dyDescent="0.25">
      <c r="A3069" s="103" t="s">
        <v>825</v>
      </c>
      <c r="B3069" s="103" t="s">
        <v>88</v>
      </c>
      <c r="C3069" s="103" t="s">
        <v>89</v>
      </c>
      <c r="D3069" s="103" t="s">
        <v>91</v>
      </c>
      <c r="E3069" s="103" t="s">
        <v>295</v>
      </c>
      <c r="F3069" s="103" t="s">
        <v>295</v>
      </c>
      <c r="G3069" s="103" t="s">
        <v>149</v>
      </c>
      <c r="H3069" s="103" t="s">
        <v>362</v>
      </c>
      <c r="I3069" s="103" t="s">
        <v>92</v>
      </c>
      <c r="J3069" s="215">
        <v>4791.07</v>
      </c>
      <c r="K3069" s="216" t="s">
        <v>88</v>
      </c>
    </row>
    <row r="3070" spans="1:11" x14ac:dyDescent="0.25">
      <c r="A3070" s="103" t="s">
        <v>826</v>
      </c>
      <c r="B3070" s="103" t="s">
        <v>88</v>
      </c>
      <c r="C3070" s="103" t="s">
        <v>89</v>
      </c>
      <c r="D3070" s="103" t="s">
        <v>91</v>
      </c>
      <c r="E3070" s="103" t="s">
        <v>295</v>
      </c>
      <c r="F3070" s="103" t="s">
        <v>295</v>
      </c>
      <c r="G3070" s="103" t="s">
        <v>149</v>
      </c>
      <c r="H3070" s="103" t="s">
        <v>362</v>
      </c>
      <c r="I3070" s="103" t="s">
        <v>92</v>
      </c>
      <c r="J3070" s="215">
        <v>4887.51</v>
      </c>
      <c r="K3070" s="216" t="s">
        <v>88</v>
      </c>
    </row>
    <row r="3071" spans="1:11" x14ac:dyDescent="0.25">
      <c r="A3071" s="103" t="s">
        <v>827</v>
      </c>
      <c r="B3071" s="103" t="s">
        <v>88</v>
      </c>
      <c r="C3071" s="103" t="s">
        <v>89</v>
      </c>
      <c r="D3071" s="103" t="s">
        <v>91</v>
      </c>
      <c r="E3071" s="103" t="s">
        <v>295</v>
      </c>
      <c r="F3071" s="103" t="s">
        <v>295</v>
      </c>
      <c r="G3071" s="103" t="s">
        <v>147</v>
      </c>
      <c r="H3071" s="103" t="s">
        <v>617</v>
      </c>
      <c r="I3071" s="103" t="s">
        <v>92</v>
      </c>
      <c r="J3071" s="215">
        <v>11989.64</v>
      </c>
      <c r="K3071" s="216" t="s">
        <v>88</v>
      </c>
    </row>
    <row r="3072" spans="1:11" x14ac:dyDescent="0.25">
      <c r="A3072" s="103" t="s">
        <v>830</v>
      </c>
      <c r="B3072" s="103" t="s">
        <v>88</v>
      </c>
      <c r="C3072" s="103" t="s">
        <v>89</v>
      </c>
      <c r="D3072" s="103" t="s">
        <v>91</v>
      </c>
      <c r="E3072" s="103" t="s">
        <v>295</v>
      </c>
      <c r="F3072" s="103" t="s">
        <v>295</v>
      </c>
      <c r="G3072" s="103" t="s">
        <v>147</v>
      </c>
      <c r="H3072" s="103" t="s">
        <v>617</v>
      </c>
      <c r="I3072" s="103" t="s">
        <v>92</v>
      </c>
      <c r="J3072" s="215">
        <v>11448.71</v>
      </c>
      <c r="K3072" s="216" t="s">
        <v>88</v>
      </c>
    </row>
    <row r="3073" spans="1:11" x14ac:dyDescent="0.25">
      <c r="A3073" s="103" t="s">
        <v>828</v>
      </c>
      <c r="B3073" s="103" t="s">
        <v>88</v>
      </c>
      <c r="C3073" s="103" t="s">
        <v>89</v>
      </c>
      <c r="D3073" s="103" t="s">
        <v>91</v>
      </c>
      <c r="E3073" s="103" t="s">
        <v>295</v>
      </c>
      <c r="F3073" s="103" t="s">
        <v>295</v>
      </c>
      <c r="G3073" s="103" t="s">
        <v>147</v>
      </c>
      <c r="H3073" s="103" t="s">
        <v>617</v>
      </c>
      <c r="I3073" s="103" t="s">
        <v>92</v>
      </c>
      <c r="J3073" s="215">
        <v>9864.8700000000008</v>
      </c>
      <c r="K3073" s="216" t="s">
        <v>88</v>
      </c>
    </row>
    <row r="3074" spans="1:11" x14ac:dyDescent="0.25">
      <c r="A3074" s="103" t="s">
        <v>829</v>
      </c>
      <c r="B3074" s="103" t="s">
        <v>88</v>
      </c>
      <c r="C3074" s="103" t="s">
        <v>89</v>
      </c>
      <c r="D3074" s="103" t="s">
        <v>91</v>
      </c>
      <c r="E3074" s="103" t="s">
        <v>295</v>
      </c>
      <c r="F3074" s="103" t="s">
        <v>295</v>
      </c>
      <c r="G3074" s="103" t="s">
        <v>147</v>
      </c>
      <c r="H3074" s="103" t="s">
        <v>617</v>
      </c>
      <c r="I3074" s="103" t="s">
        <v>92</v>
      </c>
      <c r="J3074" s="215">
        <v>7490.83</v>
      </c>
      <c r="K3074" s="216" t="s">
        <v>88</v>
      </c>
    </row>
    <row r="3075" spans="1:11" x14ac:dyDescent="0.25">
      <c r="A3075" s="103" t="s">
        <v>825</v>
      </c>
      <c r="B3075" s="103" t="s">
        <v>88</v>
      </c>
      <c r="C3075" s="103" t="s">
        <v>89</v>
      </c>
      <c r="D3075" s="103" t="s">
        <v>91</v>
      </c>
      <c r="E3075" s="103" t="s">
        <v>295</v>
      </c>
      <c r="F3075" s="103" t="s">
        <v>295</v>
      </c>
      <c r="G3075" s="103" t="s">
        <v>147</v>
      </c>
      <c r="H3075" s="103" t="s">
        <v>617</v>
      </c>
      <c r="I3075" s="103" t="s">
        <v>92</v>
      </c>
      <c r="J3075" s="215">
        <v>12248.32</v>
      </c>
      <c r="K3075" s="216" t="s">
        <v>88</v>
      </c>
    </row>
    <row r="3076" spans="1:11" x14ac:dyDescent="0.25">
      <c r="A3076" s="103" t="s">
        <v>826</v>
      </c>
      <c r="B3076" s="103" t="s">
        <v>88</v>
      </c>
      <c r="C3076" s="103" t="s">
        <v>89</v>
      </c>
      <c r="D3076" s="103" t="s">
        <v>91</v>
      </c>
      <c r="E3076" s="103" t="s">
        <v>295</v>
      </c>
      <c r="F3076" s="103" t="s">
        <v>295</v>
      </c>
      <c r="G3076" s="103" t="s">
        <v>147</v>
      </c>
      <c r="H3076" s="103" t="s">
        <v>617</v>
      </c>
      <c r="I3076" s="103" t="s">
        <v>92</v>
      </c>
      <c r="J3076" s="215">
        <v>7021.32</v>
      </c>
      <c r="K3076" s="216" t="s">
        <v>88</v>
      </c>
    </row>
    <row r="3077" spans="1:11" x14ac:dyDescent="0.25">
      <c r="A3077" s="103" t="s">
        <v>827</v>
      </c>
      <c r="B3077" s="103" t="s">
        <v>88</v>
      </c>
      <c r="C3077" s="103" t="s">
        <v>89</v>
      </c>
      <c r="D3077" s="103" t="s">
        <v>91</v>
      </c>
      <c r="E3077" s="103" t="s">
        <v>295</v>
      </c>
      <c r="F3077" s="103" t="s">
        <v>295</v>
      </c>
      <c r="G3077" s="103" t="s">
        <v>99</v>
      </c>
      <c r="H3077" s="103" t="s">
        <v>363</v>
      </c>
      <c r="I3077" s="103" t="s">
        <v>92</v>
      </c>
      <c r="J3077" s="215">
        <v>29528.67</v>
      </c>
      <c r="K3077" s="216" t="s">
        <v>88</v>
      </c>
    </row>
    <row r="3078" spans="1:11" x14ac:dyDescent="0.25">
      <c r="A3078" s="103" t="s">
        <v>827</v>
      </c>
      <c r="B3078" s="103" t="s">
        <v>88</v>
      </c>
      <c r="C3078" s="103" t="s">
        <v>89</v>
      </c>
      <c r="D3078" s="103" t="s">
        <v>91</v>
      </c>
      <c r="E3078" s="111"/>
      <c r="F3078" s="103" t="s">
        <v>295</v>
      </c>
      <c r="G3078" s="103" t="s">
        <v>99</v>
      </c>
      <c r="H3078" s="103" t="s">
        <v>363</v>
      </c>
      <c r="I3078" s="103" t="s">
        <v>92</v>
      </c>
      <c r="J3078" s="215">
        <v>-1205.96</v>
      </c>
      <c r="K3078" s="216" t="s">
        <v>88</v>
      </c>
    </row>
    <row r="3079" spans="1:11" x14ac:dyDescent="0.25">
      <c r="A3079" s="103" t="s">
        <v>830</v>
      </c>
      <c r="B3079" s="103" t="s">
        <v>88</v>
      </c>
      <c r="C3079" s="103" t="s">
        <v>89</v>
      </c>
      <c r="D3079" s="103" t="s">
        <v>91</v>
      </c>
      <c r="E3079" s="103" t="s">
        <v>295</v>
      </c>
      <c r="F3079" s="103" t="s">
        <v>295</v>
      </c>
      <c r="G3079" s="103" t="s">
        <v>99</v>
      </c>
      <c r="H3079" s="103" t="s">
        <v>363</v>
      </c>
      <c r="I3079" s="103" t="s">
        <v>92</v>
      </c>
      <c r="J3079" s="215">
        <v>27896.93</v>
      </c>
      <c r="K3079" s="216" t="s">
        <v>88</v>
      </c>
    </row>
    <row r="3080" spans="1:11" x14ac:dyDescent="0.25">
      <c r="A3080" s="103" t="s">
        <v>830</v>
      </c>
      <c r="B3080" s="103" t="s">
        <v>88</v>
      </c>
      <c r="C3080" s="103" t="s">
        <v>89</v>
      </c>
      <c r="D3080" s="103" t="s">
        <v>91</v>
      </c>
      <c r="E3080" s="111"/>
      <c r="F3080" s="103" t="s">
        <v>295</v>
      </c>
      <c r="G3080" s="103" t="s">
        <v>99</v>
      </c>
      <c r="H3080" s="103" t="s">
        <v>363</v>
      </c>
      <c r="I3080" s="103" t="s">
        <v>92</v>
      </c>
      <c r="J3080" s="215">
        <v>-2517.58</v>
      </c>
      <c r="K3080" s="216" t="s">
        <v>88</v>
      </c>
    </row>
    <row r="3081" spans="1:11" x14ac:dyDescent="0.25">
      <c r="A3081" s="103" t="s">
        <v>828</v>
      </c>
      <c r="B3081" s="103" t="s">
        <v>88</v>
      </c>
      <c r="C3081" s="103" t="s">
        <v>89</v>
      </c>
      <c r="D3081" s="103" t="s">
        <v>91</v>
      </c>
      <c r="E3081" s="103" t="s">
        <v>295</v>
      </c>
      <c r="F3081" s="103" t="s">
        <v>295</v>
      </c>
      <c r="G3081" s="103" t="s">
        <v>99</v>
      </c>
      <c r="H3081" s="103" t="s">
        <v>363</v>
      </c>
      <c r="I3081" s="103" t="s">
        <v>92</v>
      </c>
      <c r="J3081" s="215">
        <v>21432.78</v>
      </c>
      <c r="K3081" s="216" t="s">
        <v>88</v>
      </c>
    </row>
    <row r="3082" spans="1:11" x14ac:dyDescent="0.25">
      <c r="A3082" s="103" t="s">
        <v>828</v>
      </c>
      <c r="B3082" s="103" t="s">
        <v>88</v>
      </c>
      <c r="C3082" s="103" t="s">
        <v>89</v>
      </c>
      <c r="D3082" s="103" t="s">
        <v>91</v>
      </c>
      <c r="E3082" s="111"/>
      <c r="F3082" s="103" t="s">
        <v>295</v>
      </c>
      <c r="G3082" s="103" t="s">
        <v>99</v>
      </c>
      <c r="H3082" s="103" t="s">
        <v>363</v>
      </c>
      <c r="I3082" s="103" t="s">
        <v>92</v>
      </c>
      <c r="J3082" s="215">
        <v>-1107.8699999999999</v>
      </c>
      <c r="K3082" s="216" t="s">
        <v>88</v>
      </c>
    </row>
    <row r="3083" spans="1:11" x14ac:dyDescent="0.25">
      <c r="A3083" s="103" t="s">
        <v>829</v>
      </c>
      <c r="B3083" s="103" t="s">
        <v>88</v>
      </c>
      <c r="C3083" s="103" t="s">
        <v>89</v>
      </c>
      <c r="D3083" s="103" t="s">
        <v>91</v>
      </c>
      <c r="E3083" s="103" t="s">
        <v>295</v>
      </c>
      <c r="F3083" s="103" t="s">
        <v>295</v>
      </c>
      <c r="G3083" s="103" t="s">
        <v>99</v>
      </c>
      <c r="H3083" s="103" t="s">
        <v>363</v>
      </c>
      <c r="I3083" s="103" t="s">
        <v>92</v>
      </c>
      <c r="J3083" s="215">
        <v>22647.96</v>
      </c>
      <c r="K3083" s="216" t="s">
        <v>88</v>
      </c>
    </row>
    <row r="3084" spans="1:11" x14ac:dyDescent="0.25">
      <c r="A3084" s="103" t="s">
        <v>829</v>
      </c>
      <c r="B3084" s="103" t="s">
        <v>88</v>
      </c>
      <c r="C3084" s="103" t="s">
        <v>89</v>
      </c>
      <c r="D3084" s="103" t="s">
        <v>91</v>
      </c>
      <c r="E3084" s="111"/>
      <c r="F3084" s="103" t="s">
        <v>295</v>
      </c>
      <c r="G3084" s="103" t="s">
        <v>99</v>
      </c>
      <c r="H3084" s="103" t="s">
        <v>363</v>
      </c>
      <c r="I3084" s="103" t="s">
        <v>92</v>
      </c>
      <c r="J3084" s="215">
        <v>-766.62</v>
      </c>
      <c r="K3084" s="216" t="s">
        <v>88</v>
      </c>
    </row>
    <row r="3085" spans="1:11" x14ac:dyDescent="0.25">
      <c r="A3085" s="103" t="s">
        <v>825</v>
      </c>
      <c r="B3085" s="103" t="s">
        <v>88</v>
      </c>
      <c r="C3085" s="103" t="s">
        <v>89</v>
      </c>
      <c r="D3085" s="103" t="s">
        <v>91</v>
      </c>
      <c r="E3085" s="103" t="s">
        <v>295</v>
      </c>
      <c r="F3085" s="103" t="s">
        <v>295</v>
      </c>
      <c r="G3085" s="103" t="s">
        <v>99</v>
      </c>
      <c r="H3085" s="103" t="s">
        <v>363</v>
      </c>
      <c r="I3085" s="103" t="s">
        <v>92</v>
      </c>
      <c r="J3085" s="215">
        <v>34946.19</v>
      </c>
      <c r="K3085" s="216" t="s">
        <v>88</v>
      </c>
    </row>
    <row r="3086" spans="1:11" x14ac:dyDescent="0.25">
      <c r="A3086" s="103" t="s">
        <v>825</v>
      </c>
      <c r="B3086" s="103" t="s">
        <v>88</v>
      </c>
      <c r="C3086" s="103" t="s">
        <v>89</v>
      </c>
      <c r="D3086" s="103" t="s">
        <v>91</v>
      </c>
      <c r="E3086" s="111"/>
      <c r="F3086" s="103" t="s">
        <v>295</v>
      </c>
      <c r="G3086" s="103" t="s">
        <v>99</v>
      </c>
      <c r="H3086" s="103" t="s">
        <v>363</v>
      </c>
      <c r="I3086" s="103" t="s">
        <v>92</v>
      </c>
      <c r="J3086" s="215">
        <v>-1745.36</v>
      </c>
      <c r="K3086" s="216" t="s">
        <v>88</v>
      </c>
    </row>
    <row r="3087" spans="1:11" x14ac:dyDescent="0.25">
      <c r="A3087" s="103" t="s">
        <v>826</v>
      </c>
      <c r="B3087" s="103" t="s">
        <v>88</v>
      </c>
      <c r="C3087" s="103" t="s">
        <v>89</v>
      </c>
      <c r="D3087" s="103" t="s">
        <v>91</v>
      </c>
      <c r="E3087" s="103" t="s">
        <v>295</v>
      </c>
      <c r="F3087" s="103" t="s">
        <v>295</v>
      </c>
      <c r="G3087" s="103" t="s">
        <v>99</v>
      </c>
      <c r="H3087" s="103" t="s">
        <v>363</v>
      </c>
      <c r="I3087" s="103" t="s">
        <v>92</v>
      </c>
      <c r="J3087" s="215">
        <v>23844.25</v>
      </c>
      <c r="K3087" s="216" t="s">
        <v>88</v>
      </c>
    </row>
    <row r="3088" spans="1:11" x14ac:dyDescent="0.25">
      <c r="A3088" s="103" t="s">
        <v>826</v>
      </c>
      <c r="B3088" s="103" t="s">
        <v>88</v>
      </c>
      <c r="C3088" s="103" t="s">
        <v>89</v>
      </c>
      <c r="D3088" s="103" t="s">
        <v>91</v>
      </c>
      <c r="E3088" s="111"/>
      <c r="F3088" s="103" t="s">
        <v>295</v>
      </c>
      <c r="G3088" s="103" t="s">
        <v>99</v>
      </c>
      <c r="H3088" s="103" t="s">
        <v>363</v>
      </c>
      <c r="I3088" s="103" t="s">
        <v>92</v>
      </c>
      <c r="J3088" s="215">
        <v>-1110.7</v>
      </c>
      <c r="K3088" s="216" t="s">
        <v>88</v>
      </c>
    </row>
    <row r="3089" spans="1:11" x14ac:dyDescent="0.25">
      <c r="A3089" s="103" t="s">
        <v>827</v>
      </c>
      <c r="B3089" s="103" t="s">
        <v>88</v>
      </c>
      <c r="C3089" s="103" t="s">
        <v>89</v>
      </c>
      <c r="D3089" s="103" t="s">
        <v>91</v>
      </c>
      <c r="E3089" s="103" t="s">
        <v>295</v>
      </c>
      <c r="F3089" s="103" t="s">
        <v>295</v>
      </c>
      <c r="G3089" s="103" t="s">
        <v>146</v>
      </c>
      <c r="H3089" s="103" t="s">
        <v>364</v>
      </c>
      <c r="I3089" s="103" t="s">
        <v>92</v>
      </c>
      <c r="J3089" s="215">
        <v>8643.1200000000008</v>
      </c>
      <c r="K3089" s="216" t="s">
        <v>88</v>
      </c>
    </row>
    <row r="3090" spans="1:11" x14ac:dyDescent="0.25">
      <c r="A3090" s="103" t="s">
        <v>830</v>
      </c>
      <c r="B3090" s="103" t="s">
        <v>88</v>
      </c>
      <c r="C3090" s="103" t="s">
        <v>89</v>
      </c>
      <c r="D3090" s="103" t="s">
        <v>91</v>
      </c>
      <c r="E3090" s="103" t="s">
        <v>295</v>
      </c>
      <c r="F3090" s="103" t="s">
        <v>295</v>
      </c>
      <c r="G3090" s="103" t="s">
        <v>146</v>
      </c>
      <c r="H3090" s="103" t="s">
        <v>364</v>
      </c>
      <c r="I3090" s="103" t="s">
        <v>92</v>
      </c>
      <c r="J3090" s="215">
        <v>8895.19</v>
      </c>
      <c r="K3090" s="216" t="s">
        <v>88</v>
      </c>
    </row>
    <row r="3091" spans="1:11" x14ac:dyDescent="0.25">
      <c r="A3091" s="103" t="s">
        <v>828</v>
      </c>
      <c r="B3091" s="103" t="s">
        <v>88</v>
      </c>
      <c r="C3091" s="103" t="s">
        <v>89</v>
      </c>
      <c r="D3091" s="103" t="s">
        <v>91</v>
      </c>
      <c r="E3091" s="103" t="s">
        <v>295</v>
      </c>
      <c r="F3091" s="103" t="s">
        <v>295</v>
      </c>
      <c r="G3091" s="103" t="s">
        <v>146</v>
      </c>
      <c r="H3091" s="103" t="s">
        <v>364</v>
      </c>
      <c r="I3091" s="103" t="s">
        <v>92</v>
      </c>
      <c r="J3091" s="215">
        <v>10824.22</v>
      </c>
      <c r="K3091" s="216" t="s">
        <v>88</v>
      </c>
    </row>
    <row r="3092" spans="1:11" x14ac:dyDescent="0.25">
      <c r="A3092" s="103" t="s">
        <v>829</v>
      </c>
      <c r="B3092" s="103" t="s">
        <v>88</v>
      </c>
      <c r="C3092" s="103" t="s">
        <v>89</v>
      </c>
      <c r="D3092" s="103" t="s">
        <v>91</v>
      </c>
      <c r="E3092" s="103" t="s">
        <v>295</v>
      </c>
      <c r="F3092" s="103" t="s">
        <v>295</v>
      </c>
      <c r="G3092" s="103" t="s">
        <v>146</v>
      </c>
      <c r="H3092" s="103" t="s">
        <v>364</v>
      </c>
      <c r="I3092" s="103" t="s">
        <v>92</v>
      </c>
      <c r="J3092" s="215">
        <v>8170.89</v>
      </c>
      <c r="K3092" s="216" t="s">
        <v>88</v>
      </c>
    </row>
    <row r="3093" spans="1:11" x14ac:dyDescent="0.25">
      <c r="A3093" s="103" t="s">
        <v>825</v>
      </c>
      <c r="B3093" s="103" t="s">
        <v>88</v>
      </c>
      <c r="C3093" s="103" t="s">
        <v>89</v>
      </c>
      <c r="D3093" s="103" t="s">
        <v>91</v>
      </c>
      <c r="E3093" s="103" t="s">
        <v>295</v>
      </c>
      <c r="F3093" s="103" t="s">
        <v>295</v>
      </c>
      <c r="G3093" s="103" t="s">
        <v>146</v>
      </c>
      <c r="H3093" s="103" t="s">
        <v>364</v>
      </c>
      <c r="I3093" s="103" t="s">
        <v>92</v>
      </c>
      <c r="J3093" s="215">
        <v>12543.25</v>
      </c>
      <c r="K3093" s="216" t="s">
        <v>88</v>
      </c>
    </row>
    <row r="3094" spans="1:11" x14ac:dyDescent="0.25">
      <c r="A3094" s="103" t="s">
        <v>826</v>
      </c>
      <c r="B3094" s="103" t="s">
        <v>88</v>
      </c>
      <c r="C3094" s="103" t="s">
        <v>89</v>
      </c>
      <c r="D3094" s="103" t="s">
        <v>91</v>
      </c>
      <c r="E3094" s="103" t="s">
        <v>295</v>
      </c>
      <c r="F3094" s="103" t="s">
        <v>295</v>
      </c>
      <c r="G3094" s="103" t="s">
        <v>146</v>
      </c>
      <c r="H3094" s="103" t="s">
        <v>364</v>
      </c>
      <c r="I3094" s="103" t="s">
        <v>92</v>
      </c>
      <c r="J3094" s="215">
        <v>8549.0300000000007</v>
      </c>
      <c r="K3094" s="216" t="s">
        <v>88</v>
      </c>
    </row>
    <row r="3095" spans="1:11" x14ac:dyDescent="0.25">
      <c r="A3095" s="103" t="s">
        <v>827</v>
      </c>
      <c r="B3095" s="103" t="s">
        <v>88</v>
      </c>
      <c r="C3095" s="103" t="s">
        <v>89</v>
      </c>
      <c r="D3095" s="103" t="s">
        <v>91</v>
      </c>
      <c r="E3095" s="103" t="s">
        <v>295</v>
      </c>
      <c r="F3095" s="103" t="s">
        <v>295</v>
      </c>
      <c r="G3095" s="103" t="s">
        <v>143</v>
      </c>
      <c r="H3095" s="103" t="s">
        <v>365</v>
      </c>
      <c r="I3095" s="103" t="s">
        <v>92</v>
      </c>
      <c r="J3095" s="215">
        <v>9528.73</v>
      </c>
      <c r="K3095" s="216" t="s">
        <v>88</v>
      </c>
    </row>
    <row r="3096" spans="1:11" x14ac:dyDescent="0.25">
      <c r="A3096" s="103" t="s">
        <v>830</v>
      </c>
      <c r="B3096" s="103" t="s">
        <v>88</v>
      </c>
      <c r="C3096" s="103" t="s">
        <v>89</v>
      </c>
      <c r="D3096" s="103" t="s">
        <v>91</v>
      </c>
      <c r="E3096" s="103" t="s">
        <v>295</v>
      </c>
      <c r="F3096" s="103" t="s">
        <v>295</v>
      </c>
      <c r="G3096" s="103" t="s">
        <v>143</v>
      </c>
      <c r="H3096" s="103" t="s">
        <v>365</v>
      </c>
      <c r="I3096" s="103" t="s">
        <v>92</v>
      </c>
      <c r="J3096" s="215">
        <v>8945.73</v>
      </c>
      <c r="K3096" s="216" t="s">
        <v>88</v>
      </c>
    </row>
    <row r="3097" spans="1:11" x14ac:dyDescent="0.25">
      <c r="A3097" s="103" t="s">
        <v>828</v>
      </c>
      <c r="B3097" s="103" t="s">
        <v>88</v>
      </c>
      <c r="C3097" s="103" t="s">
        <v>89</v>
      </c>
      <c r="D3097" s="103" t="s">
        <v>91</v>
      </c>
      <c r="E3097" s="103" t="s">
        <v>295</v>
      </c>
      <c r="F3097" s="103" t="s">
        <v>295</v>
      </c>
      <c r="G3097" s="103" t="s">
        <v>143</v>
      </c>
      <c r="H3097" s="103" t="s">
        <v>365</v>
      </c>
      <c r="I3097" s="103" t="s">
        <v>92</v>
      </c>
      <c r="J3097" s="215">
        <v>7449.26</v>
      </c>
      <c r="K3097" s="216" t="s">
        <v>88</v>
      </c>
    </row>
    <row r="3098" spans="1:11" x14ac:dyDescent="0.25">
      <c r="A3098" s="103" t="s">
        <v>829</v>
      </c>
      <c r="B3098" s="103" t="s">
        <v>88</v>
      </c>
      <c r="C3098" s="103" t="s">
        <v>89</v>
      </c>
      <c r="D3098" s="103" t="s">
        <v>91</v>
      </c>
      <c r="E3098" s="103" t="s">
        <v>295</v>
      </c>
      <c r="F3098" s="103" t="s">
        <v>295</v>
      </c>
      <c r="G3098" s="103" t="s">
        <v>143</v>
      </c>
      <c r="H3098" s="103" t="s">
        <v>365</v>
      </c>
      <c r="I3098" s="103" t="s">
        <v>92</v>
      </c>
      <c r="J3098" s="215">
        <v>5672.31</v>
      </c>
      <c r="K3098" s="216" t="s">
        <v>88</v>
      </c>
    </row>
    <row r="3099" spans="1:11" x14ac:dyDescent="0.25">
      <c r="A3099" s="103" t="s">
        <v>825</v>
      </c>
      <c r="B3099" s="103" t="s">
        <v>88</v>
      </c>
      <c r="C3099" s="103" t="s">
        <v>89</v>
      </c>
      <c r="D3099" s="103" t="s">
        <v>91</v>
      </c>
      <c r="E3099" s="103" t="s">
        <v>295</v>
      </c>
      <c r="F3099" s="103" t="s">
        <v>295</v>
      </c>
      <c r="G3099" s="103" t="s">
        <v>143</v>
      </c>
      <c r="H3099" s="103" t="s">
        <v>365</v>
      </c>
      <c r="I3099" s="103" t="s">
        <v>92</v>
      </c>
      <c r="J3099" s="215">
        <v>7564.21</v>
      </c>
      <c r="K3099" s="216" t="s">
        <v>88</v>
      </c>
    </row>
    <row r="3100" spans="1:11" x14ac:dyDescent="0.25">
      <c r="A3100" s="103" t="s">
        <v>826</v>
      </c>
      <c r="B3100" s="103" t="s">
        <v>88</v>
      </c>
      <c r="C3100" s="103" t="s">
        <v>89</v>
      </c>
      <c r="D3100" s="103" t="s">
        <v>91</v>
      </c>
      <c r="E3100" s="103" t="s">
        <v>295</v>
      </c>
      <c r="F3100" s="103" t="s">
        <v>295</v>
      </c>
      <c r="G3100" s="103" t="s">
        <v>143</v>
      </c>
      <c r="H3100" s="103" t="s">
        <v>365</v>
      </c>
      <c r="I3100" s="103" t="s">
        <v>92</v>
      </c>
      <c r="J3100" s="215">
        <v>6140.27</v>
      </c>
      <c r="K3100" s="216" t="s">
        <v>88</v>
      </c>
    </row>
    <row r="3101" spans="1:11" x14ac:dyDescent="0.25">
      <c r="A3101" s="103" t="s">
        <v>827</v>
      </c>
      <c r="B3101" s="103" t="s">
        <v>88</v>
      </c>
      <c r="C3101" s="103" t="s">
        <v>89</v>
      </c>
      <c r="D3101" s="103" t="s">
        <v>91</v>
      </c>
      <c r="E3101" s="103" t="s">
        <v>295</v>
      </c>
      <c r="F3101" s="103" t="s">
        <v>295</v>
      </c>
      <c r="G3101" s="103" t="s">
        <v>95</v>
      </c>
      <c r="H3101" s="103" t="s">
        <v>366</v>
      </c>
      <c r="I3101" s="103" t="s">
        <v>92</v>
      </c>
      <c r="J3101" s="215">
        <v>2356.33</v>
      </c>
      <c r="K3101" s="216" t="s">
        <v>88</v>
      </c>
    </row>
    <row r="3102" spans="1:11" x14ac:dyDescent="0.25">
      <c r="A3102" s="103" t="s">
        <v>830</v>
      </c>
      <c r="B3102" s="103" t="s">
        <v>88</v>
      </c>
      <c r="C3102" s="103" t="s">
        <v>89</v>
      </c>
      <c r="D3102" s="103" t="s">
        <v>91</v>
      </c>
      <c r="E3102" s="103" t="s">
        <v>295</v>
      </c>
      <c r="F3102" s="103" t="s">
        <v>295</v>
      </c>
      <c r="G3102" s="103" t="s">
        <v>95</v>
      </c>
      <c r="H3102" s="103" t="s">
        <v>366</v>
      </c>
      <c r="I3102" s="103" t="s">
        <v>92</v>
      </c>
      <c r="J3102" s="215">
        <v>2297.37</v>
      </c>
      <c r="K3102" s="216" t="s">
        <v>88</v>
      </c>
    </row>
    <row r="3103" spans="1:11" x14ac:dyDescent="0.25">
      <c r="A3103" s="103" t="s">
        <v>828</v>
      </c>
      <c r="B3103" s="103" t="s">
        <v>88</v>
      </c>
      <c r="C3103" s="103" t="s">
        <v>89</v>
      </c>
      <c r="D3103" s="103" t="s">
        <v>91</v>
      </c>
      <c r="E3103" s="103" t="s">
        <v>295</v>
      </c>
      <c r="F3103" s="103" t="s">
        <v>295</v>
      </c>
      <c r="G3103" s="103" t="s">
        <v>95</v>
      </c>
      <c r="H3103" s="103" t="s">
        <v>366</v>
      </c>
      <c r="I3103" s="103" t="s">
        <v>92</v>
      </c>
      <c r="J3103" s="215">
        <v>2667.93</v>
      </c>
      <c r="K3103" s="216" t="s">
        <v>88</v>
      </c>
    </row>
    <row r="3104" spans="1:11" x14ac:dyDescent="0.25">
      <c r="A3104" s="103" t="s">
        <v>829</v>
      </c>
      <c r="B3104" s="103" t="s">
        <v>88</v>
      </c>
      <c r="C3104" s="103" t="s">
        <v>89</v>
      </c>
      <c r="D3104" s="103" t="s">
        <v>91</v>
      </c>
      <c r="E3104" s="103" t="s">
        <v>295</v>
      </c>
      <c r="F3104" s="103" t="s">
        <v>295</v>
      </c>
      <c r="G3104" s="103" t="s">
        <v>95</v>
      </c>
      <c r="H3104" s="103" t="s">
        <v>366</v>
      </c>
      <c r="I3104" s="103" t="s">
        <v>92</v>
      </c>
      <c r="J3104" s="215">
        <v>2321.9299999999998</v>
      </c>
      <c r="K3104" s="216" t="s">
        <v>88</v>
      </c>
    </row>
    <row r="3105" spans="1:11" x14ac:dyDescent="0.25">
      <c r="A3105" s="103" t="s">
        <v>825</v>
      </c>
      <c r="B3105" s="103" t="s">
        <v>88</v>
      </c>
      <c r="C3105" s="103" t="s">
        <v>89</v>
      </c>
      <c r="D3105" s="103" t="s">
        <v>91</v>
      </c>
      <c r="E3105" s="103" t="s">
        <v>295</v>
      </c>
      <c r="F3105" s="103" t="s">
        <v>295</v>
      </c>
      <c r="G3105" s="103" t="s">
        <v>95</v>
      </c>
      <c r="H3105" s="103" t="s">
        <v>366</v>
      </c>
      <c r="I3105" s="103" t="s">
        <v>92</v>
      </c>
      <c r="J3105" s="215">
        <v>2201.42</v>
      </c>
      <c r="K3105" s="216" t="s">
        <v>88</v>
      </c>
    </row>
    <row r="3106" spans="1:11" x14ac:dyDescent="0.25">
      <c r="A3106" s="103" t="s">
        <v>826</v>
      </c>
      <c r="B3106" s="103" t="s">
        <v>88</v>
      </c>
      <c r="C3106" s="103" t="s">
        <v>89</v>
      </c>
      <c r="D3106" s="103" t="s">
        <v>91</v>
      </c>
      <c r="E3106" s="103" t="s">
        <v>295</v>
      </c>
      <c r="F3106" s="103" t="s">
        <v>295</v>
      </c>
      <c r="G3106" s="103" t="s">
        <v>95</v>
      </c>
      <c r="H3106" s="103" t="s">
        <v>366</v>
      </c>
      <c r="I3106" s="103" t="s">
        <v>92</v>
      </c>
      <c r="J3106" s="215">
        <v>2357.13</v>
      </c>
      <c r="K3106" s="216" t="s">
        <v>88</v>
      </c>
    </row>
    <row r="3107" spans="1:11" x14ac:dyDescent="0.25">
      <c r="A3107" s="103" t="s">
        <v>827</v>
      </c>
      <c r="B3107" s="103" t="s">
        <v>88</v>
      </c>
      <c r="C3107" s="103" t="s">
        <v>89</v>
      </c>
      <c r="D3107" s="103" t="s">
        <v>91</v>
      </c>
      <c r="E3107" s="103" t="s">
        <v>295</v>
      </c>
      <c r="F3107" s="103" t="s">
        <v>295</v>
      </c>
      <c r="G3107" s="103" t="s">
        <v>732</v>
      </c>
      <c r="H3107" s="103" t="s">
        <v>733</v>
      </c>
      <c r="I3107" s="103" t="s">
        <v>92</v>
      </c>
      <c r="J3107" s="215">
        <v>14297.32</v>
      </c>
      <c r="K3107" s="216" t="s">
        <v>88</v>
      </c>
    </row>
    <row r="3108" spans="1:11" x14ac:dyDescent="0.25">
      <c r="A3108" s="103" t="s">
        <v>827</v>
      </c>
      <c r="B3108" s="103" t="s">
        <v>88</v>
      </c>
      <c r="C3108" s="103" t="s">
        <v>89</v>
      </c>
      <c r="D3108" s="103" t="s">
        <v>91</v>
      </c>
      <c r="E3108" s="111"/>
      <c r="F3108" s="103" t="s">
        <v>295</v>
      </c>
      <c r="G3108" s="103" t="s">
        <v>732</v>
      </c>
      <c r="H3108" s="103" t="s">
        <v>733</v>
      </c>
      <c r="I3108" s="103" t="s">
        <v>92</v>
      </c>
      <c r="J3108" s="215">
        <v>-5957.73</v>
      </c>
      <c r="K3108" s="216" t="s">
        <v>88</v>
      </c>
    </row>
    <row r="3109" spans="1:11" x14ac:dyDescent="0.25">
      <c r="A3109" s="103" t="s">
        <v>830</v>
      </c>
      <c r="B3109" s="103" t="s">
        <v>88</v>
      </c>
      <c r="C3109" s="103" t="s">
        <v>89</v>
      </c>
      <c r="D3109" s="103" t="s">
        <v>91</v>
      </c>
      <c r="E3109" s="103" t="s">
        <v>295</v>
      </c>
      <c r="F3109" s="103" t="s">
        <v>295</v>
      </c>
      <c r="G3109" s="103" t="s">
        <v>732</v>
      </c>
      <c r="H3109" s="103" t="s">
        <v>733</v>
      </c>
      <c r="I3109" s="103" t="s">
        <v>92</v>
      </c>
      <c r="J3109" s="215">
        <v>14184.89</v>
      </c>
      <c r="K3109" s="216" t="s">
        <v>88</v>
      </c>
    </row>
    <row r="3110" spans="1:11" x14ac:dyDescent="0.25">
      <c r="A3110" s="103" t="s">
        <v>830</v>
      </c>
      <c r="B3110" s="103" t="s">
        <v>88</v>
      </c>
      <c r="C3110" s="103" t="s">
        <v>89</v>
      </c>
      <c r="D3110" s="103" t="s">
        <v>91</v>
      </c>
      <c r="E3110" s="111"/>
      <c r="F3110" s="103" t="s">
        <v>295</v>
      </c>
      <c r="G3110" s="103" t="s">
        <v>732</v>
      </c>
      <c r="H3110" s="103" t="s">
        <v>733</v>
      </c>
      <c r="I3110" s="103" t="s">
        <v>92</v>
      </c>
      <c r="J3110" s="215">
        <v>-7141.48</v>
      </c>
      <c r="K3110" s="216" t="s">
        <v>88</v>
      </c>
    </row>
    <row r="3111" spans="1:11" x14ac:dyDescent="0.25">
      <c r="A3111" s="103" t="s">
        <v>828</v>
      </c>
      <c r="B3111" s="103" t="s">
        <v>88</v>
      </c>
      <c r="C3111" s="103" t="s">
        <v>89</v>
      </c>
      <c r="D3111" s="103" t="s">
        <v>91</v>
      </c>
      <c r="E3111" s="103" t="s">
        <v>295</v>
      </c>
      <c r="F3111" s="103" t="s">
        <v>295</v>
      </c>
      <c r="G3111" s="103" t="s">
        <v>732</v>
      </c>
      <c r="H3111" s="103" t="s">
        <v>733</v>
      </c>
      <c r="I3111" s="103" t="s">
        <v>92</v>
      </c>
      <c r="J3111" s="215">
        <v>11850.02</v>
      </c>
      <c r="K3111" s="216" t="s">
        <v>88</v>
      </c>
    </row>
    <row r="3112" spans="1:11" x14ac:dyDescent="0.25">
      <c r="A3112" s="103" t="s">
        <v>828</v>
      </c>
      <c r="B3112" s="103" t="s">
        <v>88</v>
      </c>
      <c r="C3112" s="103" t="s">
        <v>89</v>
      </c>
      <c r="D3112" s="103" t="s">
        <v>91</v>
      </c>
      <c r="E3112" s="111"/>
      <c r="F3112" s="103" t="s">
        <v>295</v>
      </c>
      <c r="G3112" s="103" t="s">
        <v>732</v>
      </c>
      <c r="H3112" s="103" t="s">
        <v>733</v>
      </c>
      <c r="I3112" s="103" t="s">
        <v>92</v>
      </c>
      <c r="J3112" s="215">
        <v>-7808.12</v>
      </c>
      <c r="K3112" s="216" t="s">
        <v>88</v>
      </c>
    </row>
    <row r="3113" spans="1:11" x14ac:dyDescent="0.25">
      <c r="A3113" s="103" t="s">
        <v>829</v>
      </c>
      <c r="B3113" s="103" t="s">
        <v>88</v>
      </c>
      <c r="C3113" s="103" t="s">
        <v>89</v>
      </c>
      <c r="D3113" s="103" t="s">
        <v>91</v>
      </c>
      <c r="E3113" s="103" t="s">
        <v>295</v>
      </c>
      <c r="F3113" s="103" t="s">
        <v>295</v>
      </c>
      <c r="G3113" s="103" t="s">
        <v>732</v>
      </c>
      <c r="H3113" s="103" t="s">
        <v>733</v>
      </c>
      <c r="I3113" s="103" t="s">
        <v>92</v>
      </c>
      <c r="J3113" s="215">
        <v>11901.31</v>
      </c>
      <c r="K3113" s="216" t="s">
        <v>88</v>
      </c>
    </row>
    <row r="3114" spans="1:11" x14ac:dyDescent="0.25">
      <c r="A3114" s="103" t="s">
        <v>829</v>
      </c>
      <c r="B3114" s="103" t="s">
        <v>88</v>
      </c>
      <c r="C3114" s="103" t="s">
        <v>89</v>
      </c>
      <c r="D3114" s="103" t="s">
        <v>91</v>
      </c>
      <c r="E3114" s="111"/>
      <c r="F3114" s="103" t="s">
        <v>295</v>
      </c>
      <c r="G3114" s="103" t="s">
        <v>732</v>
      </c>
      <c r="H3114" s="103" t="s">
        <v>733</v>
      </c>
      <c r="I3114" s="103" t="s">
        <v>92</v>
      </c>
      <c r="J3114" s="215">
        <v>-4632.18</v>
      </c>
      <c r="K3114" s="216" t="s">
        <v>88</v>
      </c>
    </row>
    <row r="3115" spans="1:11" x14ac:dyDescent="0.25">
      <c r="A3115" s="103" t="s">
        <v>825</v>
      </c>
      <c r="B3115" s="103" t="s">
        <v>88</v>
      </c>
      <c r="C3115" s="103" t="s">
        <v>89</v>
      </c>
      <c r="D3115" s="103" t="s">
        <v>91</v>
      </c>
      <c r="E3115" s="103" t="s">
        <v>295</v>
      </c>
      <c r="F3115" s="103" t="s">
        <v>295</v>
      </c>
      <c r="G3115" s="103" t="s">
        <v>732</v>
      </c>
      <c r="H3115" s="103" t="s">
        <v>733</v>
      </c>
      <c r="I3115" s="103" t="s">
        <v>92</v>
      </c>
      <c r="J3115" s="215">
        <v>19505.439999999999</v>
      </c>
      <c r="K3115" s="216" t="s">
        <v>88</v>
      </c>
    </row>
    <row r="3116" spans="1:11" x14ac:dyDescent="0.25">
      <c r="A3116" s="103" t="s">
        <v>825</v>
      </c>
      <c r="B3116" s="103" t="s">
        <v>88</v>
      </c>
      <c r="C3116" s="103" t="s">
        <v>89</v>
      </c>
      <c r="D3116" s="103" t="s">
        <v>91</v>
      </c>
      <c r="E3116" s="111"/>
      <c r="F3116" s="103" t="s">
        <v>295</v>
      </c>
      <c r="G3116" s="103" t="s">
        <v>732</v>
      </c>
      <c r="H3116" s="103" t="s">
        <v>733</v>
      </c>
      <c r="I3116" s="103" t="s">
        <v>92</v>
      </c>
      <c r="J3116" s="215">
        <v>-10324.629999999999</v>
      </c>
      <c r="K3116" s="216" t="s">
        <v>88</v>
      </c>
    </row>
    <row r="3117" spans="1:11" x14ac:dyDescent="0.25">
      <c r="A3117" s="103" t="s">
        <v>826</v>
      </c>
      <c r="B3117" s="103" t="s">
        <v>88</v>
      </c>
      <c r="C3117" s="103" t="s">
        <v>89</v>
      </c>
      <c r="D3117" s="103" t="s">
        <v>91</v>
      </c>
      <c r="E3117" s="103" t="s">
        <v>295</v>
      </c>
      <c r="F3117" s="103" t="s">
        <v>295</v>
      </c>
      <c r="G3117" s="103" t="s">
        <v>732</v>
      </c>
      <c r="H3117" s="103" t="s">
        <v>733</v>
      </c>
      <c r="I3117" s="103" t="s">
        <v>92</v>
      </c>
      <c r="J3117" s="215">
        <v>11669.12</v>
      </c>
      <c r="K3117" s="216" t="s">
        <v>88</v>
      </c>
    </row>
    <row r="3118" spans="1:11" x14ac:dyDescent="0.25">
      <c r="A3118" s="103" t="s">
        <v>826</v>
      </c>
      <c r="B3118" s="103" t="s">
        <v>88</v>
      </c>
      <c r="C3118" s="103" t="s">
        <v>89</v>
      </c>
      <c r="D3118" s="103" t="s">
        <v>91</v>
      </c>
      <c r="E3118" s="111"/>
      <c r="F3118" s="103" t="s">
        <v>295</v>
      </c>
      <c r="G3118" s="103" t="s">
        <v>732</v>
      </c>
      <c r="H3118" s="103" t="s">
        <v>733</v>
      </c>
      <c r="I3118" s="103" t="s">
        <v>92</v>
      </c>
      <c r="J3118" s="215">
        <v>-6935.21</v>
      </c>
      <c r="K3118" s="216" t="s">
        <v>88</v>
      </c>
    </row>
    <row r="3119" spans="1:11" x14ac:dyDescent="0.25">
      <c r="A3119" s="103" t="s">
        <v>827</v>
      </c>
      <c r="B3119" s="103" t="s">
        <v>88</v>
      </c>
      <c r="C3119" s="103" t="s">
        <v>89</v>
      </c>
      <c r="D3119" s="103" t="s">
        <v>91</v>
      </c>
      <c r="E3119" s="103" t="s">
        <v>295</v>
      </c>
      <c r="F3119" s="103" t="s">
        <v>295</v>
      </c>
      <c r="G3119" s="103" t="s">
        <v>142</v>
      </c>
      <c r="H3119" s="103" t="s">
        <v>367</v>
      </c>
      <c r="I3119" s="103" t="s">
        <v>92</v>
      </c>
      <c r="J3119" s="215">
        <v>15203.79</v>
      </c>
      <c r="K3119" s="216" t="s">
        <v>88</v>
      </c>
    </row>
    <row r="3120" spans="1:11" x14ac:dyDescent="0.25">
      <c r="A3120" s="103" t="s">
        <v>827</v>
      </c>
      <c r="B3120" s="103" t="s">
        <v>88</v>
      </c>
      <c r="C3120" s="103" t="s">
        <v>89</v>
      </c>
      <c r="D3120" s="103" t="s">
        <v>91</v>
      </c>
      <c r="E3120" s="103" t="s">
        <v>295</v>
      </c>
      <c r="F3120" s="103" t="s">
        <v>295</v>
      </c>
      <c r="G3120" s="103" t="s">
        <v>142</v>
      </c>
      <c r="H3120" s="103" t="s">
        <v>734</v>
      </c>
      <c r="I3120" s="103" t="s">
        <v>92</v>
      </c>
      <c r="J3120" s="215">
        <v>8839.2199999999993</v>
      </c>
      <c r="K3120" s="216" t="s">
        <v>88</v>
      </c>
    </row>
    <row r="3121" spans="1:11" x14ac:dyDescent="0.25">
      <c r="A3121" s="103" t="s">
        <v>827</v>
      </c>
      <c r="B3121" s="103" t="s">
        <v>88</v>
      </c>
      <c r="C3121" s="103" t="s">
        <v>89</v>
      </c>
      <c r="D3121" s="103" t="s">
        <v>91</v>
      </c>
      <c r="E3121" s="111"/>
      <c r="F3121" s="103" t="s">
        <v>295</v>
      </c>
      <c r="G3121" s="103" t="s">
        <v>142</v>
      </c>
      <c r="H3121" s="103" t="s">
        <v>367</v>
      </c>
      <c r="I3121" s="103" t="s">
        <v>92</v>
      </c>
      <c r="J3121" s="215">
        <v>-3806.11</v>
      </c>
      <c r="K3121" s="216" t="s">
        <v>88</v>
      </c>
    </row>
    <row r="3122" spans="1:11" x14ac:dyDescent="0.25">
      <c r="A3122" s="103" t="s">
        <v>830</v>
      </c>
      <c r="B3122" s="103" t="s">
        <v>88</v>
      </c>
      <c r="C3122" s="103" t="s">
        <v>89</v>
      </c>
      <c r="D3122" s="103" t="s">
        <v>91</v>
      </c>
      <c r="E3122" s="103" t="s">
        <v>295</v>
      </c>
      <c r="F3122" s="103" t="s">
        <v>295</v>
      </c>
      <c r="G3122" s="103" t="s">
        <v>142</v>
      </c>
      <c r="H3122" s="103" t="s">
        <v>367</v>
      </c>
      <c r="I3122" s="103" t="s">
        <v>92</v>
      </c>
      <c r="J3122" s="215">
        <v>19631.740000000002</v>
      </c>
      <c r="K3122" s="216" t="s">
        <v>88</v>
      </c>
    </row>
    <row r="3123" spans="1:11" x14ac:dyDescent="0.25">
      <c r="A3123" s="103" t="s">
        <v>830</v>
      </c>
      <c r="B3123" s="103" t="s">
        <v>88</v>
      </c>
      <c r="C3123" s="103" t="s">
        <v>89</v>
      </c>
      <c r="D3123" s="103" t="s">
        <v>91</v>
      </c>
      <c r="E3123" s="103" t="s">
        <v>295</v>
      </c>
      <c r="F3123" s="103" t="s">
        <v>295</v>
      </c>
      <c r="G3123" s="103" t="s">
        <v>142</v>
      </c>
      <c r="H3123" s="103" t="s">
        <v>734</v>
      </c>
      <c r="I3123" s="103" t="s">
        <v>92</v>
      </c>
      <c r="J3123" s="215">
        <v>8169.73</v>
      </c>
      <c r="K3123" s="216" t="s">
        <v>88</v>
      </c>
    </row>
    <row r="3124" spans="1:11" x14ac:dyDescent="0.25">
      <c r="A3124" s="103" t="s">
        <v>830</v>
      </c>
      <c r="B3124" s="103" t="s">
        <v>88</v>
      </c>
      <c r="C3124" s="103" t="s">
        <v>89</v>
      </c>
      <c r="D3124" s="103" t="s">
        <v>91</v>
      </c>
      <c r="E3124" s="111"/>
      <c r="F3124" s="103" t="s">
        <v>295</v>
      </c>
      <c r="G3124" s="103" t="s">
        <v>142</v>
      </c>
      <c r="H3124" s="103" t="s">
        <v>367</v>
      </c>
      <c r="I3124" s="103" t="s">
        <v>92</v>
      </c>
      <c r="J3124" s="215">
        <v>-3937.77</v>
      </c>
      <c r="K3124" s="216" t="s">
        <v>88</v>
      </c>
    </row>
    <row r="3125" spans="1:11" x14ac:dyDescent="0.25">
      <c r="A3125" s="103" t="s">
        <v>828</v>
      </c>
      <c r="B3125" s="103" t="s">
        <v>88</v>
      </c>
      <c r="C3125" s="103" t="s">
        <v>89</v>
      </c>
      <c r="D3125" s="103" t="s">
        <v>91</v>
      </c>
      <c r="E3125" s="103" t="s">
        <v>295</v>
      </c>
      <c r="F3125" s="103" t="s">
        <v>295</v>
      </c>
      <c r="G3125" s="103" t="s">
        <v>142</v>
      </c>
      <c r="H3125" s="103" t="s">
        <v>367</v>
      </c>
      <c r="I3125" s="103" t="s">
        <v>92</v>
      </c>
      <c r="J3125" s="215">
        <v>12694.25</v>
      </c>
      <c r="K3125" s="216" t="s">
        <v>88</v>
      </c>
    </row>
    <row r="3126" spans="1:11" x14ac:dyDescent="0.25">
      <c r="A3126" s="103" t="s">
        <v>828</v>
      </c>
      <c r="B3126" s="103" t="s">
        <v>88</v>
      </c>
      <c r="C3126" s="103" t="s">
        <v>89</v>
      </c>
      <c r="D3126" s="103" t="s">
        <v>91</v>
      </c>
      <c r="E3126" s="103" t="s">
        <v>295</v>
      </c>
      <c r="F3126" s="103" t="s">
        <v>295</v>
      </c>
      <c r="G3126" s="103" t="s">
        <v>142</v>
      </c>
      <c r="H3126" s="103" t="s">
        <v>734</v>
      </c>
      <c r="I3126" s="103" t="s">
        <v>92</v>
      </c>
      <c r="J3126" s="215">
        <v>8386.1299999999992</v>
      </c>
      <c r="K3126" s="216" t="s">
        <v>88</v>
      </c>
    </row>
    <row r="3127" spans="1:11" x14ac:dyDescent="0.25">
      <c r="A3127" s="103" t="s">
        <v>828</v>
      </c>
      <c r="B3127" s="103" t="s">
        <v>88</v>
      </c>
      <c r="C3127" s="103" t="s">
        <v>89</v>
      </c>
      <c r="D3127" s="103" t="s">
        <v>91</v>
      </c>
      <c r="E3127" s="111"/>
      <c r="F3127" s="103" t="s">
        <v>295</v>
      </c>
      <c r="G3127" s="103" t="s">
        <v>142</v>
      </c>
      <c r="H3127" s="103" t="s">
        <v>367</v>
      </c>
      <c r="I3127" s="103" t="s">
        <v>92</v>
      </c>
      <c r="J3127" s="215">
        <v>-2924.82</v>
      </c>
      <c r="K3127" s="216" t="s">
        <v>88</v>
      </c>
    </row>
    <row r="3128" spans="1:11" x14ac:dyDescent="0.25">
      <c r="A3128" s="103" t="s">
        <v>829</v>
      </c>
      <c r="B3128" s="103" t="s">
        <v>88</v>
      </c>
      <c r="C3128" s="103" t="s">
        <v>89</v>
      </c>
      <c r="D3128" s="103" t="s">
        <v>91</v>
      </c>
      <c r="E3128" s="103" t="s">
        <v>295</v>
      </c>
      <c r="F3128" s="103" t="s">
        <v>295</v>
      </c>
      <c r="G3128" s="103" t="s">
        <v>142</v>
      </c>
      <c r="H3128" s="103" t="s">
        <v>367</v>
      </c>
      <c r="I3128" s="103" t="s">
        <v>92</v>
      </c>
      <c r="J3128" s="215">
        <v>15423.25</v>
      </c>
      <c r="K3128" s="216" t="s">
        <v>88</v>
      </c>
    </row>
    <row r="3129" spans="1:11" x14ac:dyDescent="0.25">
      <c r="A3129" s="103" t="s">
        <v>829</v>
      </c>
      <c r="B3129" s="103" t="s">
        <v>88</v>
      </c>
      <c r="C3129" s="103" t="s">
        <v>89</v>
      </c>
      <c r="D3129" s="103" t="s">
        <v>91</v>
      </c>
      <c r="E3129" s="103" t="s">
        <v>295</v>
      </c>
      <c r="F3129" s="103" t="s">
        <v>295</v>
      </c>
      <c r="G3129" s="103" t="s">
        <v>142</v>
      </c>
      <c r="H3129" s="103" t="s">
        <v>734</v>
      </c>
      <c r="I3129" s="103" t="s">
        <v>92</v>
      </c>
      <c r="J3129" s="215">
        <v>6111.11</v>
      </c>
      <c r="K3129" s="216" t="s">
        <v>88</v>
      </c>
    </row>
    <row r="3130" spans="1:11" x14ac:dyDescent="0.25">
      <c r="A3130" s="103" t="s">
        <v>829</v>
      </c>
      <c r="B3130" s="103" t="s">
        <v>88</v>
      </c>
      <c r="C3130" s="103" t="s">
        <v>89</v>
      </c>
      <c r="D3130" s="103" t="s">
        <v>91</v>
      </c>
      <c r="E3130" s="111"/>
      <c r="F3130" s="103" t="s">
        <v>295</v>
      </c>
      <c r="G3130" s="103" t="s">
        <v>142</v>
      </c>
      <c r="H3130" s="103" t="s">
        <v>367</v>
      </c>
      <c r="I3130" s="103" t="s">
        <v>92</v>
      </c>
      <c r="J3130" s="215">
        <v>-3331.88</v>
      </c>
      <c r="K3130" s="216" t="s">
        <v>88</v>
      </c>
    </row>
    <row r="3131" spans="1:11" x14ac:dyDescent="0.25">
      <c r="A3131" s="103" t="s">
        <v>825</v>
      </c>
      <c r="B3131" s="103" t="s">
        <v>88</v>
      </c>
      <c r="C3131" s="103" t="s">
        <v>89</v>
      </c>
      <c r="D3131" s="103" t="s">
        <v>91</v>
      </c>
      <c r="E3131" s="103" t="s">
        <v>295</v>
      </c>
      <c r="F3131" s="103" t="s">
        <v>295</v>
      </c>
      <c r="G3131" s="103" t="s">
        <v>142</v>
      </c>
      <c r="H3131" s="103" t="s">
        <v>367</v>
      </c>
      <c r="I3131" s="103" t="s">
        <v>92</v>
      </c>
      <c r="J3131" s="215">
        <v>18266.59</v>
      </c>
      <c r="K3131" s="216" t="s">
        <v>88</v>
      </c>
    </row>
    <row r="3132" spans="1:11" x14ac:dyDescent="0.25">
      <c r="A3132" s="103" t="s">
        <v>825</v>
      </c>
      <c r="B3132" s="103" t="s">
        <v>88</v>
      </c>
      <c r="C3132" s="103" t="s">
        <v>89</v>
      </c>
      <c r="D3132" s="103" t="s">
        <v>91</v>
      </c>
      <c r="E3132" s="103" t="s">
        <v>295</v>
      </c>
      <c r="F3132" s="103" t="s">
        <v>295</v>
      </c>
      <c r="G3132" s="103" t="s">
        <v>142</v>
      </c>
      <c r="H3132" s="103" t="s">
        <v>734</v>
      </c>
      <c r="I3132" s="103" t="s">
        <v>92</v>
      </c>
      <c r="J3132" s="215">
        <v>10790.53</v>
      </c>
      <c r="K3132" s="216" t="s">
        <v>88</v>
      </c>
    </row>
    <row r="3133" spans="1:11" x14ac:dyDescent="0.25">
      <c r="A3133" s="103" t="s">
        <v>825</v>
      </c>
      <c r="B3133" s="103" t="s">
        <v>88</v>
      </c>
      <c r="C3133" s="103" t="s">
        <v>89</v>
      </c>
      <c r="D3133" s="103" t="s">
        <v>91</v>
      </c>
      <c r="E3133" s="111"/>
      <c r="F3133" s="103" t="s">
        <v>295</v>
      </c>
      <c r="G3133" s="103" t="s">
        <v>142</v>
      </c>
      <c r="H3133" s="103" t="s">
        <v>367</v>
      </c>
      <c r="I3133" s="103" t="s">
        <v>92</v>
      </c>
      <c r="J3133" s="215">
        <v>-4749.72</v>
      </c>
      <c r="K3133" s="216" t="s">
        <v>88</v>
      </c>
    </row>
    <row r="3134" spans="1:11" x14ac:dyDescent="0.25">
      <c r="A3134" s="103" t="s">
        <v>826</v>
      </c>
      <c r="B3134" s="103" t="s">
        <v>88</v>
      </c>
      <c r="C3134" s="103" t="s">
        <v>89</v>
      </c>
      <c r="D3134" s="103" t="s">
        <v>91</v>
      </c>
      <c r="E3134" s="103" t="s">
        <v>295</v>
      </c>
      <c r="F3134" s="103" t="s">
        <v>295</v>
      </c>
      <c r="G3134" s="103" t="s">
        <v>142</v>
      </c>
      <c r="H3134" s="103" t="s">
        <v>367</v>
      </c>
      <c r="I3134" s="103" t="s">
        <v>92</v>
      </c>
      <c r="J3134" s="215">
        <v>18092.400000000001</v>
      </c>
      <c r="K3134" s="216" t="s">
        <v>88</v>
      </c>
    </row>
    <row r="3135" spans="1:11" x14ac:dyDescent="0.25">
      <c r="A3135" s="103" t="s">
        <v>826</v>
      </c>
      <c r="B3135" s="103" t="s">
        <v>88</v>
      </c>
      <c r="C3135" s="103" t="s">
        <v>89</v>
      </c>
      <c r="D3135" s="103" t="s">
        <v>91</v>
      </c>
      <c r="E3135" s="103" t="s">
        <v>295</v>
      </c>
      <c r="F3135" s="103" t="s">
        <v>295</v>
      </c>
      <c r="G3135" s="103" t="s">
        <v>142</v>
      </c>
      <c r="H3135" s="103" t="s">
        <v>734</v>
      </c>
      <c r="I3135" s="103" t="s">
        <v>92</v>
      </c>
      <c r="J3135" s="215">
        <v>8165.38</v>
      </c>
      <c r="K3135" s="216" t="s">
        <v>88</v>
      </c>
    </row>
    <row r="3136" spans="1:11" x14ac:dyDescent="0.25">
      <c r="A3136" s="103" t="s">
        <v>826</v>
      </c>
      <c r="B3136" s="103" t="s">
        <v>88</v>
      </c>
      <c r="C3136" s="103" t="s">
        <v>89</v>
      </c>
      <c r="D3136" s="103" t="s">
        <v>91</v>
      </c>
      <c r="E3136" s="111"/>
      <c r="F3136" s="103" t="s">
        <v>295</v>
      </c>
      <c r="G3136" s="103" t="s">
        <v>142</v>
      </c>
      <c r="H3136" s="103" t="s">
        <v>367</v>
      </c>
      <c r="I3136" s="103" t="s">
        <v>92</v>
      </c>
      <c r="J3136" s="215">
        <v>-4032.39</v>
      </c>
      <c r="K3136" s="216" t="s">
        <v>88</v>
      </c>
    </row>
    <row r="3137" spans="1:11" x14ac:dyDescent="0.25">
      <c r="A3137" s="103" t="s">
        <v>827</v>
      </c>
      <c r="B3137" s="103" t="s">
        <v>88</v>
      </c>
      <c r="C3137" s="103" t="s">
        <v>89</v>
      </c>
      <c r="D3137" s="103" t="s">
        <v>91</v>
      </c>
      <c r="E3137" s="103" t="s">
        <v>295</v>
      </c>
      <c r="F3137" s="103" t="s">
        <v>295</v>
      </c>
      <c r="G3137" s="103" t="s">
        <v>141</v>
      </c>
      <c r="H3137" s="103" t="s">
        <v>368</v>
      </c>
      <c r="I3137" s="103" t="s">
        <v>92</v>
      </c>
      <c r="J3137" s="215">
        <v>25002.59</v>
      </c>
      <c r="K3137" s="216" t="s">
        <v>88</v>
      </c>
    </row>
    <row r="3138" spans="1:11" x14ac:dyDescent="0.25">
      <c r="A3138" s="103" t="s">
        <v>827</v>
      </c>
      <c r="B3138" s="103" t="s">
        <v>88</v>
      </c>
      <c r="C3138" s="103" t="s">
        <v>89</v>
      </c>
      <c r="D3138" s="103" t="s">
        <v>91</v>
      </c>
      <c r="E3138" s="111"/>
      <c r="F3138" s="103" t="s">
        <v>295</v>
      </c>
      <c r="G3138" s="103" t="s">
        <v>141</v>
      </c>
      <c r="H3138" s="103" t="s">
        <v>368</v>
      </c>
      <c r="I3138" s="103" t="s">
        <v>92</v>
      </c>
      <c r="J3138" s="215">
        <v>-3524.26</v>
      </c>
      <c r="K3138" s="216" t="s">
        <v>88</v>
      </c>
    </row>
    <row r="3139" spans="1:11" x14ac:dyDescent="0.25">
      <c r="A3139" s="103" t="s">
        <v>830</v>
      </c>
      <c r="B3139" s="103" t="s">
        <v>88</v>
      </c>
      <c r="C3139" s="103" t="s">
        <v>89</v>
      </c>
      <c r="D3139" s="103" t="s">
        <v>91</v>
      </c>
      <c r="E3139" s="103" t="s">
        <v>295</v>
      </c>
      <c r="F3139" s="103" t="s">
        <v>295</v>
      </c>
      <c r="G3139" s="103" t="s">
        <v>141</v>
      </c>
      <c r="H3139" s="103" t="s">
        <v>368</v>
      </c>
      <c r="I3139" s="103" t="s">
        <v>92</v>
      </c>
      <c r="J3139" s="215">
        <v>27326.29</v>
      </c>
      <c r="K3139" s="216" t="s">
        <v>88</v>
      </c>
    </row>
    <row r="3140" spans="1:11" x14ac:dyDescent="0.25">
      <c r="A3140" s="103" t="s">
        <v>830</v>
      </c>
      <c r="B3140" s="103" t="s">
        <v>88</v>
      </c>
      <c r="C3140" s="103" t="s">
        <v>89</v>
      </c>
      <c r="D3140" s="103" t="s">
        <v>91</v>
      </c>
      <c r="E3140" s="111"/>
      <c r="F3140" s="103" t="s">
        <v>295</v>
      </c>
      <c r="G3140" s="103" t="s">
        <v>141</v>
      </c>
      <c r="H3140" s="103" t="s">
        <v>368</v>
      </c>
      <c r="I3140" s="103" t="s">
        <v>92</v>
      </c>
      <c r="J3140" s="215">
        <v>-3203.12</v>
      </c>
      <c r="K3140" s="216" t="s">
        <v>88</v>
      </c>
    </row>
    <row r="3141" spans="1:11" x14ac:dyDescent="0.25">
      <c r="A3141" s="103" t="s">
        <v>828</v>
      </c>
      <c r="B3141" s="103" t="s">
        <v>88</v>
      </c>
      <c r="C3141" s="103" t="s">
        <v>89</v>
      </c>
      <c r="D3141" s="103" t="s">
        <v>91</v>
      </c>
      <c r="E3141" s="103" t="s">
        <v>295</v>
      </c>
      <c r="F3141" s="103" t="s">
        <v>295</v>
      </c>
      <c r="G3141" s="103" t="s">
        <v>141</v>
      </c>
      <c r="H3141" s="103" t="s">
        <v>368</v>
      </c>
      <c r="I3141" s="103" t="s">
        <v>92</v>
      </c>
      <c r="J3141" s="215">
        <v>23076.15</v>
      </c>
      <c r="K3141" s="216" t="s">
        <v>88</v>
      </c>
    </row>
    <row r="3142" spans="1:11" x14ac:dyDescent="0.25">
      <c r="A3142" s="103" t="s">
        <v>828</v>
      </c>
      <c r="B3142" s="103" t="s">
        <v>88</v>
      </c>
      <c r="C3142" s="103" t="s">
        <v>89</v>
      </c>
      <c r="D3142" s="103" t="s">
        <v>91</v>
      </c>
      <c r="E3142" s="111"/>
      <c r="F3142" s="103" t="s">
        <v>295</v>
      </c>
      <c r="G3142" s="103" t="s">
        <v>141</v>
      </c>
      <c r="H3142" s="103" t="s">
        <v>368</v>
      </c>
      <c r="I3142" s="103" t="s">
        <v>92</v>
      </c>
      <c r="J3142" s="215">
        <v>-2431.08</v>
      </c>
      <c r="K3142" s="216" t="s">
        <v>88</v>
      </c>
    </row>
    <row r="3143" spans="1:11" x14ac:dyDescent="0.25">
      <c r="A3143" s="103" t="s">
        <v>829</v>
      </c>
      <c r="B3143" s="103" t="s">
        <v>88</v>
      </c>
      <c r="C3143" s="103" t="s">
        <v>89</v>
      </c>
      <c r="D3143" s="103" t="s">
        <v>91</v>
      </c>
      <c r="E3143" s="103" t="s">
        <v>295</v>
      </c>
      <c r="F3143" s="103" t="s">
        <v>295</v>
      </c>
      <c r="G3143" s="103" t="s">
        <v>141</v>
      </c>
      <c r="H3143" s="103" t="s">
        <v>368</v>
      </c>
      <c r="I3143" s="103" t="s">
        <v>92</v>
      </c>
      <c r="J3143" s="215">
        <v>23200.59</v>
      </c>
      <c r="K3143" s="216" t="s">
        <v>88</v>
      </c>
    </row>
    <row r="3144" spans="1:11" x14ac:dyDescent="0.25">
      <c r="A3144" s="103" t="s">
        <v>829</v>
      </c>
      <c r="B3144" s="103" t="s">
        <v>88</v>
      </c>
      <c r="C3144" s="103" t="s">
        <v>89</v>
      </c>
      <c r="D3144" s="103" t="s">
        <v>91</v>
      </c>
      <c r="E3144" s="111"/>
      <c r="F3144" s="103" t="s">
        <v>295</v>
      </c>
      <c r="G3144" s="103" t="s">
        <v>141</v>
      </c>
      <c r="H3144" s="103" t="s">
        <v>368</v>
      </c>
      <c r="I3144" s="103" t="s">
        <v>92</v>
      </c>
      <c r="J3144" s="215">
        <v>-2794.84</v>
      </c>
      <c r="K3144" s="216" t="s">
        <v>88</v>
      </c>
    </row>
    <row r="3145" spans="1:11" x14ac:dyDescent="0.25">
      <c r="A3145" s="103" t="s">
        <v>825</v>
      </c>
      <c r="B3145" s="103" t="s">
        <v>88</v>
      </c>
      <c r="C3145" s="103" t="s">
        <v>89</v>
      </c>
      <c r="D3145" s="103" t="s">
        <v>91</v>
      </c>
      <c r="E3145" s="103" t="s">
        <v>295</v>
      </c>
      <c r="F3145" s="103" t="s">
        <v>295</v>
      </c>
      <c r="G3145" s="103" t="s">
        <v>141</v>
      </c>
      <c r="H3145" s="103" t="s">
        <v>368</v>
      </c>
      <c r="I3145" s="103" t="s">
        <v>92</v>
      </c>
      <c r="J3145" s="215">
        <v>23887.38</v>
      </c>
      <c r="K3145" s="216" t="s">
        <v>88</v>
      </c>
    </row>
    <row r="3146" spans="1:11" x14ac:dyDescent="0.25">
      <c r="A3146" s="103" t="s">
        <v>825</v>
      </c>
      <c r="B3146" s="103" t="s">
        <v>88</v>
      </c>
      <c r="C3146" s="103" t="s">
        <v>89</v>
      </c>
      <c r="D3146" s="103" t="s">
        <v>91</v>
      </c>
      <c r="E3146" s="111"/>
      <c r="F3146" s="103" t="s">
        <v>295</v>
      </c>
      <c r="G3146" s="103" t="s">
        <v>141</v>
      </c>
      <c r="H3146" s="103" t="s">
        <v>368</v>
      </c>
      <c r="I3146" s="103" t="s">
        <v>92</v>
      </c>
      <c r="J3146" s="215">
        <v>-2999.47</v>
      </c>
      <c r="K3146" s="216" t="s">
        <v>88</v>
      </c>
    </row>
    <row r="3147" spans="1:11" x14ac:dyDescent="0.25">
      <c r="A3147" s="103" t="s">
        <v>826</v>
      </c>
      <c r="B3147" s="103" t="s">
        <v>88</v>
      </c>
      <c r="C3147" s="103" t="s">
        <v>89</v>
      </c>
      <c r="D3147" s="103" t="s">
        <v>91</v>
      </c>
      <c r="E3147" s="103" t="s">
        <v>295</v>
      </c>
      <c r="F3147" s="103" t="s">
        <v>295</v>
      </c>
      <c r="G3147" s="103" t="s">
        <v>141</v>
      </c>
      <c r="H3147" s="103" t="s">
        <v>368</v>
      </c>
      <c r="I3147" s="103" t="s">
        <v>92</v>
      </c>
      <c r="J3147" s="215">
        <v>23498.7</v>
      </c>
      <c r="K3147" s="216" t="s">
        <v>88</v>
      </c>
    </row>
    <row r="3148" spans="1:11" x14ac:dyDescent="0.25">
      <c r="A3148" s="103" t="s">
        <v>826</v>
      </c>
      <c r="B3148" s="103" t="s">
        <v>88</v>
      </c>
      <c r="C3148" s="103" t="s">
        <v>89</v>
      </c>
      <c r="D3148" s="103" t="s">
        <v>91</v>
      </c>
      <c r="E3148" s="111"/>
      <c r="F3148" s="103" t="s">
        <v>295</v>
      </c>
      <c r="G3148" s="103" t="s">
        <v>141</v>
      </c>
      <c r="H3148" s="103" t="s">
        <v>368</v>
      </c>
      <c r="I3148" s="103" t="s">
        <v>92</v>
      </c>
      <c r="J3148" s="215">
        <v>-2174.79</v>
      </c>
      <c r="K3148" s="216" t="s">
        <v>88</v>
      </c>
    </row>
    <row r="3149" spans="1:11" x14ac:dyDescent="0.25">
      <c r="A3149" s="103" t="s">
        <v>827</v>
      </c>
      <c r="B3149" s="103" t="s">
        <v>88</v>
      </c>
      <c r="C3149" s="103" t="s">
        <v>89</v>
      </c>
      <c r="D3149" s="103" t="s">
        <v>91</v>
      </c>
      <c r="E3149" s="103" t="s">
        <v>295</v>
      </c>
      <c r="F3149" s="103" t="s">
        <v>295</v>
      </c>
      <c r="G3149" s="103" t="s">
        <v>97</v>
      </c>
      <c r="H3149" s="103" t="s">
        <v>369</v>
      </c>
      <c r="I3149" s="103" t="s">
        <v>92</v>
      </c>
      <c r="J3149" s="215">
        <v>32660.959999999999</v>
      </c>
      <c r="K3149" s="216" t="s">
        <v>88</v>
      </c>
    </row>
    <row r="3150" spans="1:11" x14ac:dyDescent="0.25">
      <c r="A3150" s="103" t="s">
        <v>827</v>
      </c>
      <c r="B3150" s="103" t="s">
        <v>88</v>
      </c>
      <c r="C3150" s="103" t="s">
        <v>89</v>
      </c>
      <c r="D3150" s="103" t="s">
        <v>91</v>
      </c>
      <c r="E3150" s="111"/>
      <c r="F3150" s="103" t="s">
        <v>295</v>
      </c>
      <c r="G3150" s="103" t="s">
        <v>97</v>
      </c>
      <c r="H3150" s="103" t="s">
        <v>369</v>
      </c>
      <c r="I3150" s="103" t="s">
        <v>92</v>
      </c>
      <c r="J3150" s="215">
        <v>-8249.52</v>
      </c>
      <c r="K3150" s="216" t="s">
        <v>88</v>
      </c>
    </row>
    <row r="3151" spans="1:11" x14ac:dyDescent="0.25">
      <c r="A3151" s="103" t="s">
        <v>830</v>
      </c>
      <c r="B3151" s="103" t="s">
        <v>88</v>
      </c>
      <c r="C3151" s="103" t="s">
        <v>89</v>
      </c>
      <c r="D3151" s="103" t="s">
        <v>91</v>
      </c>
      <c r="E3151" s="103" t="s">
        <v>295</v>
      </c>
      <c r="F3151" s="103" t="s">
        <v>295</v>
      </c>
      <c r="G3151" s="103" t="s">
        <v>97</v>
      </c>
      <c r="H3151" s="103" t="s">
        <v>369</v>
      </c>
      <c r="I3151" s="103" t="s">
        <v>92</v>
      </c>
      <c r="J3151" s="215">
        <v>24509.13</v>
      </c>
      <c r="K3151" s="216" t="s">
        <v>88</v>
      </c>
    </row>
    <row r="3152" spans="1:11" x14ac:dyDescent="0.25">
      <c r="A3152" s="103" t="s">
        <v>830</v>
      </c>
      <c r="B3152" s="103" t="s">
        <v>88</v>
      </c>
      <c r="C3152" s="103" t="s">
        <v>89</v>
      </c>
      <c r="D3152" s="103" t="s">
        <v>91</v>
      </c>
      <c r="E3152" s="111"/>
      <c r="F3152" s="103" t="s">
        <v>295</v>
      </c>
      <c r="G3152" s="103" t="s">
        <v>97</v>
      </c>
      <c r="H3152" s="103" t="s">
        <v>369</v>
      </c>
      <c r="I3152" s="103" t="s">
        <v>92</v>
      </c>
      <c r="J3152" s="215">
        <v>-6485.9</v>
      </c>
      <c r="K3152" s="216" t="s">
        <v>88</v>
      </c>
    </row>
    <row r="3153" spans="1:11" x14ac:dyDescent="0.25">
      <c r="A3153" s="103" t="s">
        <v>828</v>
      </c>
      <c r="B3153" s="103" t="s">
        <v>88</v>
      </c>
      <c r="C3153" s="103" t="s">
        <v>89</v>
      </c>
      <c r="D3153" s="103" t="s">
        <v>91</v>
      </c>
      <c r="E3153" s="103" t="s">
        <v>295</v>
      </c>
      <c r="F3153" s="103" t="s">
        <v>295</v>
      </c>
      <c r="G3153" s="103" t="s">
        <v>97</v>
      </c>
      <c r="H3153" s="103" t="s">
        <v>369</v>
      </c>
      <c r="I3153" s="103" t="s">
        <v>92</v>
      </c>
      <c r="J3153" s="215">
        <v>23243.67</v>
      </c>
      <c r="K3153" s="216" t="s">
        <v>88</v>
      </c>
    </row>
    <row r="3154" spans="1:11" x14ac:dyDescent="0.25">
      <c r="A3154" s="103" t="s">
        <v>828</v>
      </c>
      <c r="B3154" s="103" t="s">
        <v>88</v>
      </c>
      <c r="C3154" s="103" t="s">
        <v>89</v>
      </c>
      <c r="D3154" s="103" t="s">
        <v>91</v>
      </c>
      <c r="E3154" s="111"/>
      <c r="F3154" s="103" t="s">
        <v>295</v>
      </c>
      <c r="G3154" s="103" t="s">
        <v>97</v>
      </c>
      <c r="H3154" s="103" t="s">
        <v>369</v>
      </c>
      <c r="I3154" s="103" t="s">
        <v>92</v>
      </c>
      <c r="J3154" s="215">
        <v>-5701.42</v>
      </c>
      <c r="K3154" s="216" t="s">
        <v>88</v>
      </c>
    </row>
    <row r="3155" spans="1:11" x14ac:dyDescent="0.25">
      <c r="A3155" s="103" t="s">
        <v>829</v>
      </c>
      <c r="B3155" s="103" t="s">
        <v>88</v>
      </c>
      <c r="C3155" s="103" t="s">
        <v>89</v>
      </c>
      <c r="D3155" s="103" t="s">
        <v>91</v>
      </c>
      <c r="E3155" s="103" t="s">
        <v>295</v>
      </c>
      <c r="F3155" s="103" t="s">
        <v>295</v>
      </c>
      <c r="G3155" s="103" t="s">
        <v>97</v>
      </c>
      <c r="H3155" s="103" t="s">
        <v>369</v>
      </c>
      <c r="I3155" s="103" t="s">
        <v>92</v>
      </c>
      <c r="J3155" s="215">
        <v>23709.61</v>
      </c>
      <c r="K3155" s="216" t="s">
        <v>88</v>
      </c>
    </row>
    <row r="3156" spans="1:11" x14ac:dyDescent="0.25">
      <c r="A3156" s="103" t="s">
        <v>829</v>
      </c>
      <c r="B3156" s="103" t="s">
        <v>88</v>
      </c>
      <c r="C3156" s="103" t="s">
        <v>89</v>
      </c>
      <c r="D3156" s="103" t="s">
        <v>91</v>
      </c>
      <c r="E3156" s="111"/>
      <c r="F3156" s="103" t="s">
        <v>295</v>
      </c>
      <c r="G3156" s="103" t="s">
        <v>97</v>
      </c>
      <c r="H3156" s="103" t="s">
        <v>369</v>
      </c>
      <c r="I3156" s="103" t="s">
        <v>92</v>
      </c>
      <c r="J3156" s="215">
        <v>-6040.27</v>
      </c>
      <c r="K3156" s="216" t="s">
        <v>88</v>
      </c>
    </row>
    <row r="3157" spans="1:11" x14ac:dyDescent="0.25">
      <c r="A3157" s="103" t="s">
        <v>825</v>
      </c>
      <c r="B3157" s="103" t="s">
        <v>88</v>
      </c>
      <c r="C3157" s="103" t="s">
        <v>89</v>
      </c>
      <c r="D3157" s="103" t="s">
        <v>91</v>
      </c>
      <c r="E3157" s="103" t="s">
        <v>295</v>
      </c>
      <c r="F3157" s="103" t="s">
        <v>295</v>
      </c>
      <c r="G3157" s="103" t="s">
        <v>97</v>
      </c>
      <c r="H3157" s="103" t="s">
        <v>369</v>
      </c>
      <c r="I3157" s="103" t="s">
        <v>92</v>
      </c>
      <c r="J3157" s="215">
        <v>34115.17</v>
      </c>
      <c r="K3157" s="216" t="s">
        <v>88</v>
      </c>
    </row>
    <row r="3158" spans="1:11" x14ac:dyDescent="0.25">
      <c r="A3158" s="103" t="s">
        <v>825</v>
      </c>
      <c r="B3158" s="103" t="s">
        <v>88</v>
      </c>
      <c r="C3158" s="103" t="s">
        <v>89</v>
      </c>
      <c r="D3158" s="103" t="s">
        <v>91</v>
      </c>
      <c r="E3158" s="111"/>
      <c r="F3158" s="103" t="s">
        <v>295</v>
      </c>
      <c r="G3158" s="103" t="s">
        <v>97</v>
      </c>
      <c r="H3158" s="103" t="s">
        <v>369</v>
      </c>
      <c r="I3158" s="103" t="s">
        <v>92</v>
      </c>
      <c r="J3158" s="215">
        <v>-8904.09</v>
      </c>
      <c r="K3158" s="216" t="s">
        <v>88</v>
      </c>
    </row>
    <row r="3159" spans="1:11" x14ac:dyDescent="0.25">
      <c r="A3159" s="103" t="s">
        <v>826</v>
      </c>
      <c r="B3159" s="103" t="s">
        <v>88</v>
      </c>
      <c r="C3159" s="103" t="s">
        <v>89</v>
      </c>
      <c r="D3159" s="103" t="s">
        <v>91</v>
      </c>
      <c r="E3159" s="103" t="s">
        <v>295</v>
      </c>
      <c r="F3159" s="103" t="s">
        <v>295</v>
      </c>
      <c r="G3159" s="103" t="s">
        <v>97</v>
      </c>
      <c r="H3159" s="103" t="s">
        <v>369</v>
      </c>
      <c r="I3159" s="103" t="s">
        <v>92</v>
      </c>
      <c r="J3159" s="215">
        <v>25058.53</v>
      </c>
      <c r="K3159" s="216" t="s">
        <v>88</v>
      </c>
    </row>
    <row r="3160" spans="1:11" x14ac:dyDescent="0.25">
      <c r="A3160" s="103" t="s">
        <v>826</v>
      </c>
      <c r="B3160" s="103" t="s">
        <v>88</v>
      </c>
      <c r="C3160" s="103" t="s">
        <v>89</v>
      </c>
      <c r="D3160" s="103" t="s">
        <v>91</v>
      </c>
      <c r="E3160" s="111"/>
      <c r="F3160" s="103" t="s">
        <v>295</v>
      </c>
      <c r="G3160" s="103" t="s">
        <v>97</v>
      </c>
      <c r="H3160" s="103" t="s">
        <v>369</v>
      </c>
      <c r="I3160" s="103" t="s">
        <v>92</v>
      </c>
      <c r="J3160" s="215">
        <v>-6801.63</v>
      </c>
      <c r="K3160" s="216" t="s">
        <v>88</v>
      </c>
    </row>
    <row r="3161" spans="1:11" x14ac:dyDescent="0.25">
      <c r="A3161" s="103" t="s">
        <v>827</v>
      </c>
      <c r="B3161" s="103" t="s">
        <v>88</v>
      </c>
      <c r="C3161" s="103" t="s">
        <v>89</v>
      </c>
      <c r="D3161" s="103" t="s">
        <v>91</v>
      </c>
      <c r="E3161" s="103" t="s">
        <v>295</v>
      </c>
      <c r="F3161" s="103" t="s">
        <v>295</v>
      </c>
      <c r="G3161" s="103" t="s">
        <v>140</v>
      </c>
      <c r="H3161" s="103" t="s">
        <v>649</v>
      </c>
      <c r="I3161" s="103" t="s">
        <v>92</v>
      </c>
      <c r="J3161" s="215">
        <v>33675.919999999998</v>
      </c>
      <c r="K3161" s="216" t="s">
        <v>88</v>
      </c>
    </row>
    <row r="3162" spans="1:11" x14ac:dyDescent="0.25">
      <c r="A3162" s="103" t="s">
        <v>827</v>
      </c>
      <c r="B3162" s="103" t="s">
        <v>88</v>
      </c>
      <c r="C3162" s="103" t="s">
        <v>89</v>
      </c>
      <c r="D3162" s="103" t="s">
        <v>91</v>
      </c>
      <c r="E3162" s="111"/>
      <c r="F3162" s="103" t="s">
        <v>295</v>
      </c>
      <c r="G3162" s="103" t="s">
        <v>140</v>
      </c>
      <c r="H3162" s="103" t="s">
        <v>649</v>
      </c>
      <c r="I3162" s="103" t="s">
        <v>92</v>
      </c>
      <c r="J3162" s="215">
        <v>-8318.9</v>
      </c>
      <c r="K3162" s="216" t="s">
        <v>88</v>
      </c>
    </row>
    <row r="3163" spans="1:11" x14ac:dyDescent="0.25">
      <c r="A3163" s="103" t="s">
        <v>830</v>
      </c>
      <c r="B3163" s="103" t="s">
        <v>88</v>
      </c>
      <c r="C3163" s="103" t="s">
        <v>89</v>
      </c>
      <c r="D3163" s="103" t="s">
        <v>91</v>
      </c>
      <c r="E3163" s="103" t="s">
        <v>295</v>
      </c>
      <c r="F3163" s="103" t="s">
        <v>295</v>
      </c>
      <c r="G3163" s="103" t="s">
        <v>140</v>
      </c>
      <c r="H3163" s="103" t="s">
        <v>649</v>
      </c>
      <c r="I3163" s="103" t="s">
        <v>92</v>
      </c>
      <c r="J3163" s="215">
        <v>28674.51</v>
      </c>
      <c r="K3163" s="216" t="s">
        <v>88</v>
      </c>
    </row>
    <row r="3164" spans="1:11" x14ac:dyDescent="0.25">
      <c r="A3164" s="103" t="s">
        <v>830</v>
      </c>
      <c r="B3164" s="103" t="s">
        <v>88</v>
      </c>
      <c r="C3164" s="103" t="s">
        <v>89</v>
      </c>
      <c r="D3164" s="103" t="s">
        <v>91</v>
      </c>
      <c r="E3164" s="111"/>
      <c r="F3164" s="103" t="s">
        <v>295</v>
      </c>
      <c r="G3164" s="103" t="s">
        <v>140</v>
      </c>
      <c r="H3164" s="103" t="s">
        <v>649</v>
      </c>
      <c r="I3164" s="103" t="s">
        <v>92</v>
      </c>
      <c r="J3164" s="215">
        <v>-6889.5</v>
      </c>
      <c r="K3164" s="216" t="s">
        <v>88</v>
      </c>
    </row>
    <row r="3165" spans="1:11" x14ac:dyDescent="0.25">
      <c r="A3165" s="103" t="s">
        <v>828</v>
      </c>
      <c r="B3165" s="103" t="s">
        <v>88</v>
      </c>
      <c r="C3165" s="103" t="s">
        <v>89</v>
      </c>
      <c r="D3165" s="103" t="s">
        <v>91</v>
      </c>
      <c r="E3165" s="103" t="s">
        <v>295</v>
      </c>
      <c r="F3165" s="103" t="s">
        <v>295</v>
      </c>
      <c r="G3165" s="103" t="s">
        <v>140</v>
      </c>
      <c r="H3165" s="103" t="s">
        <v>649</v>
      </c>
      <c r="I3165" s="103" t="s">
        <v>92</v>
      </c>
      <c r="J3165" s="215">
        <v>31326.71</v>
      </c>
      <c r="K3165" s="216" t="s">
        <v>88</v>
      </c>
    </row>
    <row r="3166" spans="1:11" x14ac:dyDescent="0.25">
      <c r="A3166" s="103" t="s">
        <v>828</v>
      </c>
      <c r="B3166" s="103" t="s">
        <v>88</v>
      </c>
      <c r="C3166" s="103" t="s">
        <v>89</v>
      </c>
      <c r="D3166" s="103" t="s">
        <v>91</v>
      </c>
      <c r="E3166" s="111"/>
      <c r="F3166" s="103" t="s">
        <v>295</v>
      </c>
      <c r="G3166" s="103" t="s">
        <v>140</v>
      </c>
      <c r="H3166" s="103" t="s">
        <v>649</v>
      </c>
      <c r="I3166" s="103" t="s">
        <v>92</v>
      </c>
      <c r="J3166" s="215">
        <v>-7923.42</v>
      </c>
      <c r="K3166" s="216" t="s">
        <v>88</v>
      </c>
    </row>
    <row r="3167" spans="1:11" x14ac:dyDescent="0.25">
      <c r="A3167" s="103" t="s">
        <v>829</v>
      </c>
      <c r="B3167" s="103" t="s">
        <v>88</v>
      </c>
      <c r="C3167" s="103" t="s">
        <v>89</v>
      </c>
      <c r="D3167" s="103" t="s">
        <v>91</v>
      </c>
      <c r="E3167" s="103" t="s">
        <v>295</v>
      </c>
      <c r="F3167" s="103" t="s">
        <v>295</v>
      </c>
      <c r="G3167" s="103" t="s">
        <v>140</v>
      </c>
      <c r="H3167" s="103" t="s">
        <v>649</v>
      </c>
      <c r="I3167" s="103" t="s">
        <v>92</v>
      </c>
      <c r="J3167" s="215">
        <v>28780.3</v>
      </c>
      <c r="K3167" s="216" t="s">
        <v>88</v>
      </c>
    </row>
    <row r="3168" spans="1:11" x14ac:dyDescent="0.25">
      <c r="A3168" s="103" t="s">
        <v>829</v>
      </c>
      <c r="B3168" s="103" t="s">
        <v>88</v>
      </c>
      <c r="C3168" s="103" t="s">
        <v>89</v>
      </c>
      <c r="D3168" s="103" t="s">
        <v>91</v>
      </c>
      <c r="E3168" s="111"/>
      <c r="F3168" s="103" t="s">
        <v>295</v>
      </c>
      <c r="G3168" s="103" t="s">
        <v>140</v>
      </c>
      <c r="H3168" s="103" t="s">
        <v>649</v>
      </c>
      <c r="I3168" s="103" t="s">
        <v>92</v>
      </c>
      <c r="J3168" s="215">
        <v>-7137.48</v>
      </c>
      <c r="K3168" s="216" t="s">
        <v>88</v>
      </c>
    </row>
    <row r="3169" spans="1:11" x14ac:dyDescent="0.25">
      <c r="A3169" s="103" t="s">
        <v>825</v>
      </c>
      <c r="B3169" s="103" t="s">
        <v>88</v>
      </c>
      <c r="C3169" s="103" t="s">
        <v>89</v>
      </c>
      <c r="D3169" s="103" t="s">
        <v>91</v>
      </c>
      <c r="E3169" s="103" t="s">
        <v>295</v>
      </c>
      <c r="F3169" s="103" t="s">
        <v>295</v>
      </c>
      <c r="G3169" s="103" t="s">
        <v>140</v>
      </c>
      <c r="H3169" s="103" t="s">
        <v>649</v>
      </c>
      <c r="I3169" s="103" t="s">
        <v>92</v>
      </c>
      <c r="J3169" s="215">
        <v>36189.67</v>
      </c>
      <c r="K3169" s="216" t="s">
        <v>88</v>
      </c>
    </row>
    <row r="3170" spans="1:11" x14ac:dyDescent="0.25">
      <c r="A3170" s="103" t="s">
        <v>825</v>
      </c>
      <c r="B3170" s="103" t="s">
        <v>88</v>
      </c>
      <c r="C3170" s="103" t="s">
        <v>89</v>
      </c>
      <c r="D3170" s="103" t="s">
        <v>91</v>
      </c>
      <c r="E3170" s="111"/>
      <c r="F3170" s="103" t="s">
        <v>295</v>
      </c>
      <c r="G3170" s="103" t="s">
        <v>140</v>
      </c>
      <c r="H3170" s="103" t="s">
        <v>649</v>
      </c>
      <c r="I3170" s="103" t="s">
        <v>92</v>
      </c>
      <c r="J3170" s="215">
        <v>-8935.36</v>
      </c>
      <c r="K3170" s="216" t="s">
        <v>88</v>
      </c>
    </row>
    <row r="3171" spans="1:11" x14ac:dyDescent="0.25">
      <c r="A3171" s="103" t="s">
        <v>826</v>
      </c>
      <c r="B3171" s="103" t="s">
        <v>88</v>
      </c>
      <c r="C3171" s="103" t="s">
        <v>89</v>
      </c>
      <c r="D3171" s="103" t="s">
        <v>91</v>
      </c>
      <c r="E3171" s="103" t="s">
        <v>295</v>
      </c>
      <c r="F3171" s="103" t="s">
        <v>295</v>
      </c>
      <c r="G3171" s="103" t="s">
        <v>140</v>
      </c>
      <c r="H3171" s="103" t="s">
        <v>649</v>
      </c>
      <c r="I3171" s="103" t="s">
        <v>92</v>
      </c>
      <c r="J3171" s="215">
        <v>29211.82</v>
      </c>
      <c r="K3171" s="216" t="s">
        <v>88</v>
      </c>
    </row>
    <row r="3172" spans="1:11" x14ac:dyDescent="0.25">
      <c r="A3172" s="103" t="s">
        <v>826</v>
      </c>
      <c r="B3172" s="103" t="s">
        <v>88</v>
      </c>
      <c r="C3172" s="103" t="s">
        <v>89</v>
      </c>
      <c r="D3172" s="103" t="s">
        <v>91</v>
      </c>
      <c r="E3172" s="111"/>
      <c r="F3172" s="103" t="s">
        <v>295</v>
      </c>
      <c r="G3172" s="103" t="s">
        <v>140</v>
      </c>
      <c r="H3172" s="103" t="s">
        <v>649</v>
      </c>
      <c r="I3172" s="103" t="s">
        <v>92</v>
      </c>
      <c r="J3172" s="215">
        <v>-7203.96</v>
      </c>
      <c r="K3172" s="216" t="s">
        <v>88</v>
      </c>
    </row>
    <row r="3173" spans="1:11" x14ac:dyDescent="0.25">
      <c r="A3173" s="103" t="s">
        <v>827</v>
      </c>
      <c r="B3173" s="103" t="s">
        <v>88</v>
      </c>
      <c r="C3173" s="103" t="s">
        <v>89</v>
      </c>
      <c r="D3173" s="103" t="s">
        <v>91</v>
      </c>
      <c r="E3173" s="103" t="s">
        <v>295</v>
      </c>
      <c r="F3173" s="103" t="s">
        <v>295</v>
      </c>
      <c r="G3173" s="103" t="s">
        <v>139</v>
      </c>
      <c r="H3173" s="103" t="s">
        <v>646</v>
      </c>
      <c r="I3173" s="103" t="s">
        <v>92</v>
      </c>
      <c r="J3173" s="215">
        <v>38337.46</v>
      </c>
      <c r="K3173" s="216" t="s">
        <v>88</v>
      </c>
    </row>
    <row r="3174" spans="1:11" x14ac:dyDescent="0.25">
      <c r="A3174" s="103" t="s">
        <v>827</v>
      </c>
      <c r="B3174" s="103" t="s">
        <v>88</v>
      </c>
      <c r="C3174" s="103" t="s">
        <v>89</v>
      </c>
      <c r="D3174" s="103" t="s">
        <v>91</v>
      </c>
      <c r="E3174" s="111"/>
      <c r="F3174" s="103" t="s">
        <v>295</v>
      </c>
      <c r="G3174" s="103" t="s">
        <v>139</v>
      </c>
      <c r="H3174" s="103" t="s">
        <v>646</v>
      </c>
      <c r="I3174" s="103" t="s">
        <v>92</v>
      </c>
      <c r="J3174" s="215">
        <v>-9351.73</v>
      </c>
      <c r="K3174" s="216" t="s">
        <v>88</v>
      </c>
    </row>
    <row r="3175" spans="1:11" x14ac:dyDescent="0.25">
      <c r="A3175" s="103" t="s">
        <v>830</v>
      </c>
      <c r="B3175" s="103" t="s">
        <v>88</v>
      </c>
      <c r="C3175" s="103" t="s">
        <v>89</v>
      </c>
      <c r="D3175" s="103" t="s">
        <v>91</v>
      </c>
      <c r="E3175" s="103" t="s">
        <v>295</v>
      </c>
      <c r="F3175" s="103" t="s">
        <v>295</v>
      </c>
      <c r="G3175" s="103" t="s">
        <v>139</v>
      </c>
      <c r="H3175" s="103" t="s">
        <v>646</v>
      </c>
      <c r="I3175" s="103" t="s">
        <v>92</v>
      </c>
      <c r="J3175" s="215">
        <v>47587.35</v>
      </c>
      <c r="K3175" s="216" t="s">
        <v>88</v>
      </c>
    </row>
    <row r="3176" spans="1:11" x14ac:dyDescent="0.25">
      <c r="A3176" s="103" t="s">
        <v>830</v>
      </c>
      <c r="B3176" s="103" t="s">
        <v>88</v>
      </c>
      <c r="C3176" s="103" t="s">
        <v>89</v>
      </c>
      <c r="D3176" s="103" t="s">
        <v>91</v>
      </c>
      <c r="E3176" s="111"/>
      <c r="F3176" s="103" t="s">
        <v>295</v>
      </c>
      <c r="G3176" s="103" t="s">
        <v>139</v>
      </c>
      <c r="H3176" s="103" t="s">
        <v>646</v>
      </c>
      <c r="I3176" s="103" t="s">
        <v>92</v>
      </c>
      <c r="J3176" s="215">
        <v>-11378.55</v>
      </c>
      <c r="K3176" s="216" t="s">
        <v>88</v>
      </c>
    </row>
    <row r="3177" spans="1:11" x14ac:dyDescent="0.25">
      <c r="A3177" s="103" t="s">
        <v>828</v>
      </c>
      <c r="B3177" s="103" t="s">
        <v>88</v>
      </c>
      <c r="C3177" s="103" t="s">
        <v>89</v>
      </c>
      <c r="D3177" s="103" t="s">
        <v>91</v>
      </c>
      <c r="E3177" s="103" t="s">
        <v>295</v>
      </c>
      <c r="F3177" s="103" t="s">
        <v>295</v>
      </c>
      <c r="G3177" s="103" t="s">
        <v>139</v>
      </c>
      <c r="H3177" s="103" t="s">
        <v>646</v>
      </c>
      <c r="I3177" s="103" t="s">
        <v>92</v>
      </c>
      <c r="J3177" s="215">
        <v>39721.65</v>
      </c>
      <c r="K3177" s="216" t="s">
        <v>88</v>
      </c>
    </row>
    <row r="3178" spans="1:11" x14ac:dyDescent="0.25">
      <c r="A3178" s="103" t="s">
        <v>828</v>
      </c>
      <c r="B3178" s="103" t="s">
        <v>88</v>
      </c>
      <c r="C3178" s="103" t="s">
        <v>89</v>
      </c>
      <c r="D3178" s="103" t="s">
        <v>91</v>
      </c>
      <c r="E3178" s="111"/>
      <c r="F3178" s="103" t="s">
        <v>295</v>
      </c>
      <c r="G3178" s="103" t="s">
        <v>139</v>
      </c>
      <c r="H3178" s="103" t="s">
        <v>646</v>
      </c>
      <c r="I3178" s="103" t="s">
        <v>92</v>
      </c>
      <c r="J3178" s="215">
        <v>-10105.030000000001</v>
      </c>
      <c r="K3178" s="216" t="s">
        <v>88</v>
      </c>
    </row>
    <row r="3179" spans="1:11" x14ac:dyDescent="0.25">
      <c r="A3179" s="103" t="s">
        <v>829</v>
      </c>
      <c r="B3179" s="103" t="s">
        <v>88</v>
      </c>
      <c r="C3179" s="103" t="s">
        <v>89</v>
      </c>
      <c r="D3179" s="103" t="s">
        <v>91</v>
      </c>
      <c r="E3179" s="103" t="s">
        <v>295</v>
      </c>
      <c r="F3179" s="103" t="s">
        <v>295</v>
      </c>
      <c r="G3179" s="103" t="s">
        <v>139</v>
      </c>
      <c r="H3179" s="103" t="s">
        <v>646</v>
      </c>
      <c r="I3179" s="103" t="s">
        <v>92</v>
      </c>
      <c r="J3179" s="215">
        <v>43540.37</v>
      </c>
      <c r="K3179" s="216" t="s">
        <v>88</v>
      </c>
    </row>
    <row r="3180" spans="1:11" x14ac:dyDescent="0.25">
      <c r="A3180" s="103" t="s">
        <v>829</v>
      </c>
      <c r="B3180" s="103" t="s">
        <v>88</v>
      </c>
      <c r="C3180" s="103" t="s">
        <v>89</v>
      </c>
      <c r="D3180" s="103" t="s">
        <v>91</v>
      </c>
      <c r="E3180" s="111"/>
      <c r="F3180" s="103" t="s">
        <v>295</v>
      </c>
      <c r="G3180" s="103" t="s">
        <v>139</v>
      </c>
      <c r="H3180" s="103" t="s">
        <v>646</v>
      </c>
      <c r="I3180" s="103" t="s">
        <v>92</v>
      </c>
      <c r="J3180" s="215">
        <v>-10140.620000000001</v>
      </c>
      <c r="K3180" s="216" t="s">
        <v>88</v>
      </c>
    </row>
    <row r="3181" spans="1:11" x14ac:dyDescent="0.25">
      <c r="A3181" s="103" t="s">
        <v>825</v>
      </c>
      <c r="B3181" s="103" t="s">
        <v>88</v>
      </c>
      <c r="C3181" s="103" t="s">
        <v>89</v>
      </c>
      <c r="D3181" s="103" t="s">
        <v>91</v>
      </c>
      <c r="E3181" s="103" t="s">
        <v>295</v>
      </c>
      <c r="F3181" s="103" t="s">
        <v>295</v>
      </c>
      <c r="G3181" s="103" t="s">
        <v>139</v>
      </c>
      <c r="H3181" s="103" t="s">
        <v>646</v>
      </c>
      <c r="I3181" s="103" t="s">
        <v>92</v>
      </c>
      <c r="J3181" s="215">
        <v>53646.559999999998</v>
      </c>
      <c r="K3181" s="216" t="s">
        <v>88</v>
      </c>
    </row>
    <row r="3182" spans="1:11" x14ac:dyDescent="0.25">
      <c r="A3182" s="103" t="s">
        <v>825</v>
      </c>
      <c r="B3182" s="103" t="s">
        <v>88</v>
      </c>
      <c r="C3182" s="103" t="s">
        <v>89</v>
      </c>
      <c r="D3182" s="103" t="s">
        <v>91</v>
      </c>
      <c r="E3182" s="111"/>
      <c r="F3182" s="103" t="s">
        <v>295</v>
      </c>
      <c r="G3182" s="103" t="s">
        <v>139</v>
      </c>
      <c r="H3182" s="103" t="s">
        <v>646</v>
      </c>
      <c r="I3182" s="103" t="s">
        <v>92</v>
      </c>
      <c r="J3182" s="215">
        <v>-12528.75</v>
      </c>
      <c r="K3182" s="216" t="s">
        <v>88</v>
      </c>
    </row>
    <row r="3183" spans="1:11" x14ac:dyDescent="0.25">
      <c r="A3183" s="103" t="s">
        <v>826</v>
      </c>
      <c r="B3183" s="103" t="s">
        <v>88</v>
      </c>
      <c r="C3183" s="103" t="s">
        <v>89</v>
      </c>
      <c r="D3183" s="103" t="s">
        <v>91</v>
      </c>
      <c r="E3183" s="103" t="s">
        <v>295</v>
      </c>
      <c r="F3183" s="103" t="s">
        <v>295</v>
      </c>
      <c r="G3183" s="103" t="s">
        <v>139</v>
      </c>
      <c r="H3183" s="103" t="s">
        <v>646</v>
      </c>
      <c r="I3183" s="103" t="s">
        <v>92</v>
      </c>
      <c r="J3183" s="215">
        <v>43351.64</v>
      </c>
      <c r="K3183" s="216" t="s">
        <v>88</v>
      </c>
    </row>
    <row r="3184" spans="1:11" x14ac:dyDescent="0.25">
      <c r="A3184" s="103" t="s">
        <v>826</v>
      </c>
      <c r="B3184" s="103" t="s">
        <v>88</v>
      </c>
      <c r="C3184" s="103" t="s">
        <v>89</v>
      </c>
      <c r="D3184" s="103" t="s">
        <v>91</v>
      </c>
      <c r="E3184" s="111"/>
      <c r="F3184" s="103" t="s">
        <v>295</v>
      </c>
      <c r="G3184" s="103" t="s">
        <v>139</v>
      </c>
      <c r="H3184" s="103" t="s">
        <v>646</v>
      </c>
      <c r="I3184" s="103" t="s">
        <v>92</v>
      </c>
      <c r="J3184" s="215">
        <v>-10010.08</v>
      </c>
      <c r="K3184" s="216" t="s">
        <v>88</v>
      </c>
    </row>
    <row r="3185" spans="1:11" x14ac:dyDescent="0.25">
      <c r="A3185" s="103" t="s">
        <v>827</v>
      </c>
      <c r="B3185" s="103" t="s">
        <v>88</v>
      </c>
      <c r="C3185" s="103" t="s">
        <v>89</v>
      </c>
      <c r="D3185" s="103" t="s">
        <v>91</v>
      </c>
      <c r="E3185" s="103" t="s">
        <v>295</v>
      </c>
      <c r="F3185" s="103" t="s">
        <v>295</v>
      </c>
      <c r="G3185" s="103" t="s">
        <v>138</v>
      </c>
      <c r="H3185" s="103" t="s">
        <v>647</v>
      </c>
      <c r="I3185" s="103" t="s">
        <v>92</v>
      </c>
      <c r="J3185" s="215">
        <v>46253.760000000002</v>
      </c>
      <c r="K3185" s="216" t="s">
        <v>88</v>
      </c>
    </row>
    <row r="3186" spans="1:11" x14ac:dyDescent="0.25">
      <c r="A3186" s="103" t="s">
        <v>827</v>
      </c>
      <c r="B3186" s="103" t="s">
        <v>88</v>
      </c>
      <c r="C3186" s="103" t="s">
        <v>89</v>
      </c>
      <c r="D3186" s="103" t="s">
        <v>91</v>
      </c>
      <c r="E3186" s="111"/>
      <c r="F3186" s="103" t="s">
        <v>295</v>
      </c>
      <c r="G3186" s="103" t="s">
        <v>138</v>
      </c>
      <c r="H3186" s="103" t="s">
        <v>647</v>
      </c>
      <c r="I3186" s="103" t="s">
        <v>92</v>
      </c>
      <c r="J3186" s="215">
        <v>-11403.22</v>
      </c>
      <c r="K3186" s="216" t="s">
        <v>88</v>
      </c>
    </row>
    <row r="3187" spans="1:11" x14ac:dyDescent="0.25">
      <c r="A3187" s="103" t="s">
        <v>830</v>
      </c>
      <c r="B3187" s="103" t="s">
        <v>88</v>
      </c>
      <c r="C3187" s="103" t="s">
        <v>89</v>
      </c>
      <c r="D3187" s="103" t="s">
        <v>91</v>
      </c>
      <c r="E3187" s="103" t="s">
        <v>295</v>
      </c>
      <c r="F3187" s="103" t="s">
        <v>295</v>
      </c>
      <c r="G3187" s="103" t="s">
        <v>138</v>
      </c>
      <c r="H3187" s="103" t="s">
        <v>647</v>
      </c>
      <c r="I3187" s="103" t="s">
        <v>92</v>
      </c>
      <c r="J3187" s="215">
        <v>42415.98</v>
      </c>
      <c r="K3187" s="216" t="s">
        <v>88</v>
      </c>
    </row>
    <row r="3188" spans="1:11" x14ac:dyDescent="0.25">
      <c r="A3188" s="103" t="s">
        <v>830</v>
      </c>
      <c r="B3188" s="103" t="s">
        <v>88</v>
      </c>
      <c r="C3188" s="103" t="s">
        <v>89</v>
      </c>
      <c r="D3188" s="103" t="s">
        <v>91</v>
      </c>
      <c r="E3188" s="111"/>
      <c r="F3188" s="103" t="s">
        <v>295</v>
      </c>
      <c r="G3188" s="103" t="s">
        <v>138</v>
      </c>
      <c r="H3188" s="103" t="s">
        <v>647</v>
      </c>
      <c r="I3188" s="103" t="s">
        <v>92</v>
      </c>
      <c r="J3188" s="215">
        <v>-10625.41</v>
      </c>
      <c r="K3188" s="216" t="s">
        <v>88</v>
      </c>
    </row>
    <row r="3189" spans="1:11" x14ac:dyDescent="0.25">
      <c r="A3189" s="103" t="s">
        <v>828</v>
      </c>
      <c r="B3189" s="103" t="s">
        <v>88</v>
      </c>
      <c r="C3189" s="103" t="s">
        <v>89</v>
      </c>
      <c r="D3189" s="103" t="s">
        <v>91</v>
      </c>
      <c r="E3189" s="103" t="s">
        <v>295</v>
      </c>
      <c r="F3189" s="103" t="s">
        <v>295</v>
      </c>
      <c r="G3189" s="103" t="s">
        <v>138</v>
      </c>
      <c r="H3189" s="103" t="s">
        <v>647</v>
      </c>
      <c r="I3189" s="103" t="s">
        <v>92</v>
      </c>
      <c r="J3189" s="215">
        <v>42024.02</v>
      </c>
      <c r="K3189" s="216" t="s">
        <v>88</v>
      </c>
    </row>
    <row r="3190" spans="1:11" x14ac:dyDescent="0.25">
      <c r="A3190" s="103" t="s">
        <v>828</v>
      </c>
      <c r="B3190" s="103" t="s">
        <v>88</v>
      </c>
      <c r="C3190" s="103" t="s">
        <v>89</v>
      </c>
      <c r="D3190" s="103" t="s">
        <v>91</v>
      </c>
      <c r="E3190" s="111"/>
      <c r="F3190" s="103" t="s">
        <v>295</v>
      </c>
      <c r="G3190" s="103" t="s">
        <v>138</v>
      </c>
      <c r="H3190" s="103" t="s">
        <v>647</v>
      </c>
      <c r="I3190" s="103" t="s">
        <v>92</v>
      </c>
      <c r="J3190" s="215">
        <v>-10284.799999999999</v>
      </c>
      <c r="K3190" s="216" t="s">
        <v>88</v>
      </c>
    </row>
    <row r="3191" spans="1:11" x14ac:dyDescent="0.25">
      <c r="A3191" s="103" t="s">
        <v>829</v>
      </c>
      <c r="B3191" s="103" t="s">
        <v>88</v>
      </c>
      <c r="C3191" s="103" t="s">
        <v>89</v>
      </c>
      <c r="D3191" s="103" t="s">
        <v>91</v>
      </c>
      <c r="E3191" s="103" t="s">
        <v>295</v>
      </c>
      <c r="F3191" s="103" t="s">
        <v>295</v>
      </c>
      <c r="G3191" s="103" t="s">
        <v>138</v>
      </c>
      <c r="H3191" s="103" t="s">
        <v>647</v>
      </c>
      <c r="I3191" s="103" t="s">
        <v>92</v>
      </c>
      <c r="J3191" s="215">
        <v>38810.199999999997</v>
      </c>
      <c r="K3191" s="216" t="s">
        <v>88</v>
      </c>
    </row>
    <row r="3192" spans="1:11" x14ac:dyDescent="0.25">
      <c r="A3192" s="103" t="s">
        <v>829</v>
      </c>
      <c r="B3192" s="103" t="s">
        <v>88</v>
      </c>
      <c r="C3192" s="103" t="s">
        <v>89</v>
      </c>
      <c r="D3192" s="103" t="s">
        <v>91</v>
      </c>
      <c r="E3192" s="111"/>
      <c r="F3192" s="103" t="s">
        <v>295</v>
      </c>
      <c r="G3192" s="103" t="s">
        <v>138</v>
      </c>
      <c r="H3192" s="103" t="s">
        <v>647</v>
      </c>
      <c r="I3192" s="103" t="s">
        <v>92</v>
      </c>
      <c r="J3192" s="215">
        <v>-9481.4599999999991</v>
      </c>
      <c r="K3192" s="216" t="s">
        <v>88</v>
      </c>
    </row>
    <row r="3193" spans="1:11" x14ac:dyDescent="0.25">
      <c r="A3193" s="103" t="s">
        <v>825</v>
      </c>
      <c r="B3193" s="103" t="s">
        <v>88</v>
      </c>
      <c r="C3193" s="103" t="s">
        <v>89</v>
      </c>
      <c r="D3193" s="103" t="s">
        <v>91</v>
      </c>
      <c r="E3193" s="103" t="s">
        <v>295</v>
      </c>
      <c r="F3193" s="103" t="s">
        <v>295</v>
      </c>
      <c r="G3193" s="103" t="s">
        <v>138</v>
      </c>
      <c r="H3193" s="103" t="s">
        <v>647</v>
      </c>
      <c r="I3193" s="103" t="s">
        <v>92</v>
      </c>
      <c r="J3193" s="215">
        <v>47738.55</v>
      </c>
      <c r="K3193" s="216" t="s">
        <v>88</v>
      </c>
    </row>
    <row r="3194" spans="1:11" x14ac:dyDescent="0.25">
      <c r="A3194" s="103" t="s">
        <v>825</v>
      </c>
      <c r="B3194" s="103" t="s">
        <v>88</v>
      </c>
      <c r="C3194" s="103" t="s">
        <v>89</v>
      </c>
      <c r="D3194" s="103" t="s">
        <v>91</v>
      </c>
      <c r="E3194" s="111"/>
      <c r="F3194" s="103" t="s">
        <v>295</v>
      </c>
      <c r="G3194" s="103" t="s">
        <v>138</v>
      </c>
      <c r="H3194" s="103" t="s">
        <v>647</v>
      </c>
      <c r="I3194" s="103" t="s">
        <v>92</v>
      </c>
      <c r="J3194" s="215">
        <v>-11554.2</v>
      </c>
      <c r="K3194" s="216" t="s">
        <v>88</v>
      </c>
    </row>
    <row r="3195" spans="1:11" x14ac:dyDescent="0.25">
      <c r="A3195" s="103" t="s">
        <v>826</v>
      </c>
      <c r="B3195" s="103" t="s">
        <v>88</v>
      </c>
      <c r="C3195" s="103" t="s">
        <v>89</v>
      </c>
      <c r="D3195" s="103" t="s">
        <v>91</v>
      </c>
      <c r="E3195" s="103" t="s">
        <v>295</v>
      </c>
      <c r="F3195" s="103" t="s">
        <v>295</v>
      </c>
      <c r="G3195" s="103" t="s">
        <v>138</v>
      </c>
      <c r="H3195" s="103" t="s">
        <v>647</v>
      </c>
      <c r="I3195" s="103" t="s">
        <v>92</v>
      </c>
      <c r="J3195" s="215">
        <v>41632.78</v>
      </c>
      <c r="K3195" s="216" t="s">
        <v>88</v>
      </c>
    </row>
    <row r="3196" spans="1:11" x14ac:dyDescent="0.25">
      <c r="A3196" s="103" t="s">
        <v>826</v>
      </c>
      <c r="B3196" s="103" t="s">
        <v>88</v>
      </c>
      <c r="C3196" s="103" t="s">
        <v>89</v>
      </c>
      <c r="D3196" s="103" t="s">
        <v>91</v>
      </c>
      <c r="E3196" s="111"/>
      <c r="F3196" s="103" t="s">
        <v>295</v>
      </c>
      <c r="G3196" s="103" t="s">
        <v>138</v>
      </c>
      <c r="H3196" s="103" t="s">
        <v>647</v>
      </c>
      <c r="I3196" s="103" t="s">
        <v>92</v>
      </c>
      <c r="J3196" s="215">
        <v>-10195.02</v>
      </c>
      <c r="K3196" s="216" t="s">
        <v>88</v>
      </c>
    </row>
    <row r="3197" spans="1:11" x14ac:dyDescent="0.25">
      <c r="A3197" s="103" t="s">
        <v>827</v>
      </c>
      <c r="B3197" s="103" t="s">
        <v>88</v>
      </c>
      <c r="C3197" s="103" t="s">
        <v>89</v>
      </c>
      <c r="D3197" s="103" t="s">
        <v>91</v>
      </c>
      <c r="E3197" s="103" t="s">
        <v>295</v>
      </c>
      <c r="F3197" s="103" t="s">
        <v>295</v>
      </c>
      <c r="G3197" s="103" t="s">
        <v>136</v>
      </c>
      <c r="H3197" s="103" t="s">
        <v>370</v>
      </c>
      <c r="I3197" s="103" t="s">
        <v>92</v>
      </c>
      <c r="J3197" s="215">
        <v>18465.099999999999</v>
      </c>
      <c r="K3197" s="216" t="s">
        <v>88</v>
      </c>
    </row>
    <row r="3198" spans="1:11" x14ac:dyDescent="0.25">
      <c r="A3198" s="103" t="s">
        <v>827</v>
      </c>
      <c r="B3198" s="103" t="s">
        <v>88</v>
      </c>
      <c r="C3198" s="103" t="s">
        <v>89</v>
      </c>
      <c r="D3198" s="103" t="s">
        <v>91</v>
      </c>
      <c r="E3198" s="111"/>
      <c r="F3198" s="103" t="s">
        <v>295</v>
      </c>
      <c r="G3198" s="103" t="s">
        <v>136</v>
      </c>
      <c r="H3198" s="103" t="s">
        <v>370</v>
      </c>
      <c r="I3198" s="103" t="s">
        <v>92</v>
      </c>
      <c r="J3198" s="215">
        <v>-25.21</v>
      </c>
      <c r="K3198" s="216" t="s">
        <v>88</v>
      </c>
    </row>
    <row r="3199" spans="1:11" x14ac:dyDescent="0.25">
      <c r="A3199" s="103" t="s">
        <v>830</v>
      </c>
      <c r="B3199" s="103" t="s">
        <v>88</v>
      </c>
      <c r="C3199" s="103" t="s">
        <v>89</v>
      </c>
      <c r="D3199" s="103" t="s">
        <v>91</v>
      </c>
      <c r="E3199" s="103" t="s">
        <v>295</v>
      </c>
      <c r="F3199" s="103" t="s">
        <v>295</v>
      </c>
      <c r="G3199" s="103" t="s">
        <v>136</v>
      </c>
      <c r="H3199" s="103" t="s">
        <v>370</v>
      </c>
      <c r="I3199" s="103" t="s">
        <v>92</v>
      </c>
      <c r="J3199" s="215">
        <v>17041.04</v>
      </c>
      <c r="K3199" s="216" t="s">
        <v>88</v>
      </c>
    </row>
    <row r="3200" spans="1:11" x14ac:dyDescent="0.25">
      <c r="A3200" s="103" t="s">
        <v>830</v>
      </c>
      <c r="B3200" s="103" t="s">
        <v>88</v>
      </c>
      <c r="C3200" s="103" t="s">
        <v>89</v>
      </c>
      <c r="D3200" s="103" t="s">
        <v>91</v>
      </c>
      <c r="E3200" s="111"/>
      <c r="F3200" s="103" t="s">
        <v>295</v>
      </c>
      <c r="G3200" s="103" t="s">
        <v>136</v>
      </c>
      <c r="H3200" s="103" t="s">
        <v>370</v>
      </c>
      <c r="I3200" s="103" t="s">
        <v>92</v>
      </c>
      <c r="J3200" s="215">
        <v>-17.739999999999998</v>
      </c>
      <c r="K3200" s="216" t="s">
        <v>88</v>
      </c>
    </row>
    <row r="3201" spans="1:11" x14ac:dyDescent="0.25">
      <c r="A3201" s="103" t="s">
        <v>828</v>
      </c>
      <c r="B3201" s="103" t="s">
        <v>88</v>
      </c>
      <c r="C3201" s="103" t="s">
        <v>89</v>
      </c>
      <c r="D3201" s="103" t="s">
        <v>91</v>
      </c>
      <c r="E3201" s="103" t="s">
        <v>295</v>
      </c>
      <c r="F3201" s="103" t="s">
        <v>295</v>
      </c>
      <c r="G3201" s="103" t="s">
        <v>136</v>
      </c>
      <c r="H3201" s="103" t="s">
        <v>370</v>
      </c>
      <c r="I3201" s="103" t="s">
        <v>92</v>
      </c>
      <c r="J3201" s="215">
        <v>11234.68</v>
      </c>
      <c r="K3201" s="216" t="s">
        <v>88</v>
      </c>
    </row>
    <row r="3202" spans="1:11" x14ac:dyDescent="0.25">
      <c r="A3202" s="103" t="s">
        <v>829</v>
      </c>
      <c r="B3202" s="103" t="s">
        <v>88</v>
      </c>
      <c r="C3202" s="103" t="s">
        <v>89</v>
      </c>
      <c r="D3202" s="103" t="s">
        <v>91</v>
      </c>
      <c r="E3202" s="103" t="s">
        <v>295</v>
      </c>
      <c r="F3202" s="103" t="s">
        <v>295</v>
      </c>
      <c r="G3202" s="103" t="s">
        <v>136</v>
      </c>
      <c r="H3202" s="103" t="s">
        <v>370</v>
      </c>
      <c r="I3202" s="103" t="s">
        <v>92</v>
      </c>
      <c r="J3202" s="215">
        <v>15029.99</v>
      </c>
      <c r="K3202" s="216" t="s">
        <v>88</v>
      </c>
    </row>
    <row r="3203" spans="1:11" x14ac:dyDescent="0.25">
      <c r="A3203" s="103" t="s">
        <v>829</v>
      </c>
      <c r="B3203" s="103" t="s">
        <v>88</v>
      </c>
      <c r="C3203" s="103" t="s">
        <v>89</v>
      </c>
      <c r="D3203" s="103" t="s">
        <v>91</v>
      </c>
      <c r="E3203" s="111"/>
      <c r="F3203" s="103" t="s">
        <v>295</v>
      </c>
      <c r="G3203" s="103" t="s">
        <v>136</v>
      </c>
      <c r="H3203" s="103" t="s">
        <v>370</v>
      </c>
      <c r="I3203" s="103" t="s">
        <v>92</v>
      </c>
      <c r="J3203" s="215">
        <v>-40.67</v>
      </c>
      <c r="K3203" s="216" t="s">
        <v>88</v>
      </c>
    </row>
    <row r="3204" spans="1:11" x14ac:dyDescent="0.25">
      <c r="A3204" s="103" t="s">
        <v>825</v>
      </c>
      <c r="B3204" s="103" t="s">
        <v>88</v>
      </c>
      <c r="C3204" s="103" t="s">
        <v>89</v>
      </c>
      <c r="D3204" s="103" t="s">
        <v>91</v>
      </c>
      <c r="E3204" s="103" t="s">
        <v>295</v>
      </c>
      <c r="F3204" s="103" t="s">
        <v>295</v>
      </c>
      <c r="G3204" s="103" t="s">
        <v>136</v>
      </c>
      <c r="H3204" s="103" t="s">
        <v>370</v>
      </c>
      <c r="I3204" s="103" t="s">
        <v>92</v>
      </c>
      <c r="J3204" s="215">
        <v>21738.240000000002</v>
      </c>
      <c r="K3204" s="216" t="s">
        <v>88</v>
      </c>
    </row>
    <row r="3205" spans="1:11" x14ac:dyDescent="0.25">
      <c r="A3205" s="103" t="s">
        <v>825</v>
      </c>
      <c r="B3205" s="103" t="s">
        <v>88</v>
      </c>
      <c r="C3205" s="103" t="s">
        <v>89</v>
      </c>
      <c r="D3205" s="103" t="s">
        <v>91</v>
      </c>
      <c r="E3205" s="111"/>
      <c r="F3205" s="103" t="s">
        <v>295</v>
      </c>
      <c r="G3205" s="103" t="s">
        <v>136</v>
      </c>
      <c r="H3205" s="103" t="s">
        <v>370</v>
      </c>
      <c r="I3205" s="103" t="s">
        <v>92</v>
      </c>
      <c r="J3205" s="215">
        <v>-166.27</v>
      </c>
      <c r="K3205" s="216" t="s">
        <v>88</v>
      </c>
    </row>
    <row r="3206" spans="1:11" x14ac:dyDescent="0.25">
      <c r="A3206" s="103" t="s">
        <v>826</v>
      </c>
      <c r="B3206" s="103" t="s">
        <v>88</v>
      </c>
      <c r="C3206" s="103" t="s">
        <v>89</v>
      </c>
      <c r="D3206" s="103" t="s">
        <v>91</v>
      </c>
      <c r="E3206" s="103" t="s">
        <v>295</v>
      </c>
      <c r="F3206" s="103" t="s">
        <v>295</v>
      </c>
      <c r="G3206" s="103" t="s">
        <v>136</v>
      </c>
      <c r="H3206" s="103" t="s">
        <v>370</v>
      </c>
      <c r="I3206" s="103" t="s">
        <v>92</v>
      </c>
      <c r="J3206" s="215">
        <v>12481.36</v>
      </c>
      <c r="K3206" s="216" t="s">
        <v>88</v>
      </c>
    </row>
    <row r="3207" spans="1:11" x14ac:dyDescent="0.25">
      <c r="A3207" s="103" t="s">
        <v>826</v>
      </c>
      <c r="B3207" s="103" t="s">
        <v>88</v>
      </c>
      <c r="C3207" s="103" t="s">
        <v>89</v>
      </c>
      <c r="D3207" s="103" t="s">
        <v>91</v>
      </c>
      <c r="E3207" s="111"/>
      <c r="F3207" s="103" t="s">
        <v>295</v>
      </c>
      <c r="G3207" s="103" t="s">
        <v>136</v>
      </c>
      <c r="H3207" s="103" t="s">
        <v>370</v>
      </c>
      <c r="I3207" s="103" t="s">
        <v>92</v>
      </c>
      <c r="J3207" s="215">
        <v>-76.12</v>
      </c>
      <c r="K3207" s="216" t="s">
        <v>88</v>
      </c>
    </row>
    <row r="3208" spans="1:11" x14ac:dyDescent="0.25">
      <c r="A3208" s="103" t="s">
        <v>827</v>
      </c>
      <c r="B3208" s="103" t="s">
        <v>88</v>
      </c>
      <c r="C3208" s="103" t="s">
        <v>89</v>
      </c>
      <c r="D3208" s="103" t="s">
        <v>91</v>
      </c>
      <c r="E3208" s="103" t="s">
        <v>295</v>
      </c>
      <c r="F3208" s="103" t="s">
        <v>295</v>
      </c>
      <c r="G3208" s="103" t="s">
        <v>121</v>
      </c>
      <c r="H3208" s="103" t="s">
        <v>372</v>
      </c>
      <c r="I3208" s="103" t="s">
        <v>92</v>
      </c>
      <c r="J3208" s="215">
        <v>1488.01</v>
      </c>
      <c r="K3208" s="216" t="s">
        <v>88</v>
      </c>
    </row>
    <row r="3209" spans="1:11" x14ac:dyDescent="0.25">
      <c r="A3209" s="103" t="s">
        <v>830</v>
      </c>
      <c r="B3209" s="103" t="s">
        <v>88</v>
      </c>
      <c r="C3209" s="103" t="s">
        <v>89</v>
      </c>
      <c r="D3209" s="103" t="s">
        <v>91</v>
      </c>
      <c r="E3209" s="103" t="s">
        <v>295</v>
      </c>
      <c r="F3209" s="103" t="s">
        <v>295</v>
      </c>
      <c r="G3209" s="103" t="s">
        <v>121</v>
      </c>
      <c r="H3209" s="103" t="s">
        <v>372</v>
      </c>
      <c r="I3209" s="103" t="s">
        <v>92</v>
      </c>
      <c r="J3209" s="215">
        <v>4158.63</v>
      </c>
      <c r="K3209" s="216" t="s">
        <v>88</v>
      </c>
    </row>
    <row r="3210" spans="1:11" x14ac:dyDescent="0.25">
      <c r="A3210" s="103" t="s">
        <v>828</v>
      </c>
      <c r="B3210" s="103" t="s">
        <v>88</v>
      </c>
      <c r="C3210" s="103" t="s">
        <v>89</v>
      </c>
      <c r="D3210" s="103" t="s">
        <v>91</v>
      </c>
      <c r="E3210" s="103" t="s">
        <v>295</v>
      </c>
      <c r="F3210" s="103" t="s">
        <v>295</v>
      </c>
      <c r="G3210" s="103" t="s">
        <v>121</v>
      </c>
      <c r="H3210" s="103" t="s">
        <v>372</v>
      </c>
      <c r="I3210" s="103" t="s">
        <v>92</v>
      </c>
      <c r="J3210" s="215">
        <v>3602.39</v>
      </c>
      <c r="K3210" s="216" t="s">
        <v>88</v>
      </c>
    </row>
    <row r="3211" spans="1:11" x14ac:dyDescent="0.25">
      <c r="A3211" s="103" t="s">
        <v>829</v>
      </c>
      <c r="B3211" s="103" t="s">
        <v>88</v>
      </c>
      <c r="C3211" s="103" t="s">
        <v>89</v>
      </c>
      <c r="D3211" s="103" t="s">
        <v>91</v>
      </c>
      <c r="E3211" s="103" t="s">
        <v>295</v>
      </c>
      <c r="F3211" s="103" t="s">
        <v>295</v>
      </c>
      <c r="G3211" s="103" t="s">
        <v>121</v>
      </c>
      <c r="H3211" s="103" t="s">
        <v>372</v>
      </c>
      <c r="I3211" s="103" t="s">
        <v>92</v>
      </c>
      <c r="J3211" s="215">
        <v>3043.58</v>
      </c>
      <c r="K3211" s="216" t="s">
        <v>88</v>
      </c>
    </row>
    <row r="3212" spans="1:11" x14ac:dyDescent="0.25">
      <c r="A3212" s="103" t="s">
        <v>825</v>
      </c>
      <c r="B3212" s="103" t="s">
        <v>88</v>
      </c>
      <c r="C3212" s="103" t="s">
        <v>89</v>
      </c>
      <c r="D3212" s="103" t="s">
        <v>91</v>
      </c>
      <c r="E3212" s="103" t="s">
        <v>295</v>
      </c>
      <c r="F3212" s="103" t="s">
        <v>295</v>
      </c>
      <c r="G3212" s="103" t="s">
        <v>121</v>
      </c>
      <c r="H3212" s="103" t="s">
        <v>372</v>
      </c>
      <c r="I3212" s="103" t="s">
        <v>92</v>
      </c>
      <c r="J3212" s="215">
        <v>4580.8999999999996</v>
      </c>
      <c r="K3212" s="216" t="s">
        <v>88</v>
      </c>
    </row>
    <row r="3213" spans="1:11" x14ac:dyDescent="0.25">
      <c r="A3213" s="103" t="s">
        <v>826</v>
      </c>
      <c r="B3213" s="103" t="s">
        <v>88</v>
      </c>
      <c r="C3213" s="103" t="s">
        <v>89</v>
      </c>
      <c r="D3213" s="103" t="s">
        <v>91</v>
      </c>
      <c r="E3213" s="103" t="s">
        <v>295</v>
      </c>
      <c r="F3213" s="103" t="s">
        <v>295</v>
      </c>
      <c r="G3213" s="103" t="s">
        <v>121</v>
      </c>
      <c r="H3213" s="103" t="s">
        <v>372</v>
      </c>
      <c r="I3213" s="103" t="s">
        <v>92</v>
      </c>
      <c r="J3213" s="215">
        <v>2354.11</v>
      </c>
      <c r="K3213" s="216" t="s">
        <v>88</v>
      </c>
    </row>
    <row r="3214" spans="1:11" x14ac:dyDescent="0.25">
      <c r="A3214" s="103" t="s">
        <v>827</v>
      </c>
      <c r="B3214" s="103" t="s">
        <v>88</v>
      </c>
      <c r="C3214" s="103" t="s">
        <v>89</v>
      </c>
      <c r="D3214" s="103" t="s">
        <v>91</v>
      </c>
      <c r="E3214" s="103" t="s">
        <v>295</v>
      </c>
      <c r="F3214" s="103" t="s">
        <v>295</v>
      </c>
      <c r="G3214" s="103" t="s">
        <v>203</v>
      </c>
      <c r="H3214" s="103" t="s">
        <v>477</v>
      </c>
      <c r="I3214" s="103" t="s">
        <v>92</v>
      </c>
      <c r="J3214" s="215">
        <v>47.08</v>
      </c>
      <c r="K3214" s="216" t="s">
        <v>88</v>
      </c>
    </row>
    <row r="3215" spans="1:11" x14ac:dyDescent="0.25">
      <c r="A3215" s="103" t="s">
        <v>826</v>
      </c>
      <c r="B3215" s="103" t="s">
        <v>88</v>
      </c>
      <c r="C3215" s="103" t="s">
        <v>89</v>
      </c>
      <c r="D3215" s="103" t="s">
        <v>91</v>
      </c>
      <c r="E3215" s="103" t="s">
        <v>295</v>
      </c>
      <c r="F3215" s="103" t="s">
        <v>295</v>
      </c>
      <c r="G3215" s="103" t="s">
        <v>203</v>
      </c>
      <c r="H3215" s="103" t="s">
        <v>477</v>
      </c>
      <c r="I3215" s="103" t="s">
        <v>92</v>
      </c>
      <c r="J3215" s="215">
        <v>-11.77</v>
      </c>
      <c r="K3215" s="216" t="s">
        <v>88</v>
      </c>
    </row>
    <row r="3216" spans="1:11" x14ac:dyDescent="0.25">
      <c r="A3216" s="103" t="s">
        <v>827</v>
      </c>
      <c r="B3216" s="103" t="s">
        <v>88</v>
      </c>
      <c r="C3216" s="103" t="s">
        <v>89</v>
      </c>
      <c r="D3216" s="103" t="s">
        <v>91</v>
      </c>
      <c r="E3216" s="103" t="s">
        <v>295</v>
      </c>
      <c r="F3216" s="103" t="s">
        <v>295</v>
      </c>
      <c r="G3216" s="103" t="s">
        <v>134</v>
      </c>
      <c r="H3216" s="103" t="s">
        <v>374</v>
      </c>
      <c r="I3216" s="103" t="s">
        <v>92</v>
      </c>
      <c r="J3216" s="215">
        <v>146.85</v>
      </c>
      <c r="K3216" s="216" t="s">
        <v>88</v>
      </c>
    </row>
    <row r="3217" spans="1:11" x14ac:dyDescent="0.25">
      <c r="A3217" s="103" t="s">
        <v>830</v>
      </c>
      <c r="B3217" s="103" t="s">
        <v>88</v>
      </c>
      <c r="C3217" s="103" t="s">
        <v>89</v>
      </c>
      <c r="D3217" s="103" t="s">
        <v>91</v>
      </c>
      <c r="E3217" s="103" t="s">
        <v>295</v>
      </c>
      <c r="F3217" s="103" t="s">
        <v>295</v>
      </c>
      <c r="G3217" s="103" t="s">
        <v>134</v>
      </c>
      <c r="H3217" s="103" t="s">
        <v>374</v>
      </c>
      <c r="I3217" s="103" t="s">
        <v>92</v>
      </c>
      <c r="J3217" s="215">
        <v>313.95</v>
      </c>
      <c r="K3217" s="216" t="s">
        <v>88</v>
      </c>
    </row>
    <row r="3218" spans="1:11" x14ac:dyDescent="0.25">
      <c r="A3218" s="103" t="s">
        <v>828</v>
      </c>
      <c r="B3218" s="103" t="s">
        <v>88</v>
      </c>
      <c r="C3218" s="103" t="s">
        <v>89</v>
      </c>
      <c r="D3218" s="103" t="s">
        <v>91</v>
      </c>
      <c r="E3218" s="103" t="s">
        <v>295</v>
      </c>
      <c r="F3218" s="103" t="s">
        <v>295</v>
      </c>
      <c r="G3218" s="103" t="s">
        <v>134</v>
      </c>
      <c r="H3218" s="103" t="s">
        <v>374</v>
      </c>
      <c r="I3218" s="103" t="s">
        <v>92</v>
      </c>
      <c r="J3218" s="215">
        <v>232.57</v>
      </c>
      <c r="K3218" s="216" t="s">
        <v>88</v>
      </c>
    </row>
    <row r="3219" spans="1:11" x14ac:dyDescent="0.25">
      <c r="A3219" s="103" t="s">
        <v>829</v>
      </c>
      <c r="B3219" s="103" t="s">
        <v>88</v>
      </c>
      <c r="C3219" s="103" t="s">
        <v>89</v>
      </c>
      <c r="D3219" s="103" t="s">
        <v>91</v>
      </c>
      <c r="E3219" s="103" t="s">
        <v>295</v>
      </c>
      <c r="F3219" s="103" t="s">
        <v>295</v>
      </c>
      <c r="G3219" s="103" t="s">
        <v>134</v>
      </c>
      <c r="H3219" s="103" t="s">
        <v>374</v>
      </c>
      <c r="I3219" s="103" t="s">
        <v>92</v>
      </c>
      <c r="J3219" s="215">
        <v>107.94</v>
      </c>
      <c r="K3219" s="216" t="s">
        <v>88</v>
      </c>
    </row>
    <row r="3220" spans="1:11" x14ac:dyDescent="0.25">
      <c r="A3220" s="103" t="s">
        <v>825</v>
      </c>
      <c r="B3220" s="103" t="s">
        <v>88</v>
      </c>
      <c r="C3220" s="103" t="s">
        <v>89</v>
      </c>
      <c r="D3220" s="103" t="s">
        <v>91</v>
      </c>
      <c r="E3220" s="103" t="s">
        <v>295</v>
      </c>
      <c r="F3220" s="103" t="s">
        <v>295</v>
      </c>
      <c r="G3220" s="103" t="s">
        <v>134</v>
      </c>
      <c r="H3220" s="103" t="s">
        <v>374</v>
      </c>
      <c r="I3220" s="103" t="s">
        <v>92</v>
      </c>
      <c r="J3220" s="215">
        <v>1262.48</v>
      </c>
      <c r="K3220" s="216" t="s">
        <v>88</v>
      </c>
    </row>
    <row r="3221" spans="1:11" x14ac:dyDescent="0.25">
      <c r="A3221" s="103" t="s">
        <v>826</v>
      </c>
      <c r="B3221" s="103" t="s">
        <v>88</v>
      </c>
      <c r="C3221" s="103" t="s">
        <v>89</v>
      </c>
      <c r="D3221" s="103" t="s">
        <v>91</v>
      </c>
      <c r="E3221" s="103" t="s">
        <v>295</v>
      </c>
      <c r="F3221" s="103" t="s">
        <v>295</v>
      </c>
      <c r="G3221" s="103" t="s">
        <v>134</v>
      </c>
      <c r="H3221" s="103" t="s">
        <v>374</v>
      </c>
      <c r="I3221" s="103" t="s">
        <v>92</v>
      </c>
      <c r="J3221" s="215">
        <v>1641.8</v>
      </c>
      <c r="K3221" s="216" t="s">
        <v>88</v>
      </c>
    </row>
    <row r="3222" spans="1:11" x14ac:dyDescent="0.25">
      <c r="A3222" s="103" t="s">
        <v>827</v>
      </c>
      <c r="B3222" s="103" t="s">
        <v>88</v>
      </c>
      <c r="C3222" s="103" t="s">
        <v>89</v>
      </c>
      <c r="D3222" s="103" t="s">
        <v>91</v>
      </c>
      <c r="E3222" s="103" t="s">
        <v>295</v>
      </c>
      <c r="F3222" s="103" t="s">
        <v>295</v>
      </c>
      <c r="G3222" s="103" t="s">
        <v>93</v>
      </c>
      <c r="H3222" s="103" t="s">
        <v>375</v>
      </c>
      <c r="I3222" s="103" t="s">
        <v>92</v>
      </c>
      <c r="J3222" s="215">
        <v>536.09</v>
      </c>
      <c r="K3222" s="216" t="s">
        <v>88</v>
      </c>
    </row>
    <row r="3223" spans="1:11" x14ac:dyDescent="0.25">
      <c r="A3223" s="103" t="s">
        <v>830</v>
      </c>
      <c r="B3223" s="103" t="s">
        <v>88</v>
      </c>
      <c r="C3223" s="103" t="s">
        <v>89</v>
      </c>
      <c r="D3223" s="103" t="s">
        <v>91</v>
      </c>
      <c r="E3223" s="103" t="s">
        <v>295</v>
      </c>
      <c r="F3223" s="103" t="s">
        <v>295</v>
      </c>
      <c r="G3223" s="103" t="s">
        <v>93</v>
      </c>
      <c r="H3223" s="103" t="s">
        <v>375</v>
      </c>
      <c r="I3223" s="103" t="s">
        <v>92</v>
      </c>
      <c r="J3223" s="215">
        <v>731.33</v>
      </c>
      <c r="K3223" s="216" t="s">
        <v>88</v>
      </c>
    </row>
    <row r="3224" spans="1:11" x14ac:dyDescent="0.25">
      <c r="A3224" s="103" t="s">
        <v>828</v>
      </c>
      <c r="B3224" s="103" t="s">
        <v>88</v>
      </c>
      <c r="C3224" s="103" t="s">
        <v>89</v>
      </c>
      <c r="D3224" s="103" t="s">
        <v>91</v>
      </c>
      <c r="E3224" s="103" t="s">
        <v>295</v>
      </c>
      <c r="F3224" s="103" t="s">
        <v>295</v>
      </c>
      <c r="G3224" s="103" t="s">
        <v>93</v>
      </c>
      <c r="H3224" s="103" t="s">
        <v>375</v>
      </c>
      <c r="I3224" s="103" t="s">
        <v>92</v>
      </c>
      <c r="J3224" s="215">
        <v>739.26</v>
      </c>
      <c r="K3224" s="216" t="s">
        <v>88</v>
      </c>
    </row>
    <row r="3225" spans="1:11" x14ac:dyDescent="0.25">
      <c r="A3225" s="103" t="s">
        <v>829</v>
      </c>
      <c r="B3225" s="103" t="s">
        <v>88</v>
      </c>
      <c r="C3225" s="103" t="s">
        <v>89</v>
      </c>
      <c r="D3225" s="103" t="s">
        <v>91</v>
      </c>
      <c r="E3225" s="103" t="s">
        <v>295</v>
      </c>
      <c r="F3225" s="103" t="s">
        <v>295</v>
      </c>
      <c r="G3225" s="103" t="s">
        <v>93</v>
      </c>
      <c r="H3225" s="103" t="s">
        <v>375</v>
      </c>
      <c r="I3225" s="103" t="s">
        <v>92</v>
      </c>
      <c r="J3225" s="215">
        <v>589.35</v>
      </c>
      <c r="K3225" s="216" t="s">
        <v>88</v>
      </c>
    </row>
    <row r="3226" spans="1:11" x14ac:dyDescent="0.25">
      <c r="A3226" s="103" t="s">
        <v>825</v>
      </c>
      <c r="B3226" s="103" t="s">
        <v>88</v>
      </c>
      <c r="C3226" s="103" t="s">
        <v>89</v>
      </c>
      <c r="D3226" s="103" t="s">
        <v>91</v>
      </c>
      <c r="E3226" s="103" t="s">
        <v>295</v>
      </c>
      <c r="F3226" s="103" t="s">
        <v>295</v>
      </c>
      <c r="G3226" s="103" t="s">
        <v>93</v>
      </c>
      <c r="H3226" s="103" t="s">
        <v>375</v>
      </c>
      <c r="I3226" s="103" t="s">
        <v>92</v>
      </c>
      <c r="J3226" s="215">
        <v>660.57</v>
      </c>
      <c r="K3226" s="216" t="s">
        <v>88</v>
      </c>
    </row>
    <row r="3227" spans="1:11" x14ac:dyDescent="0.25">
      <c r="A3227" s="103" t="s">
        <v>826</v>
      </c>
      <c r="B3227" s="103" t="s">
        <v>88</v>
      </c>
      <c r="C3227" s="103" t="s">
        <v>89</v>
      </c>
      <c r="D3227" s="103" t="s">
        <v>91</v>
      </c>
      <c r="E3227" s="103" t="s">
        <v>295</v>
      </c>
      <c r="F3227" s="103" t="s">
        <v>295</v>
      </c>
      <c r="G3227" s="103" t="s">
        <v>93</v>
      </c>
      <c r="H3227" s="103" t="s">
        <v>375</v>
      </c>
      <c r="I3227" s="103" t="s">
        <v>92</v>
      </c>
      <c r="J3227" s="215">
        <v>697.44</v>
      </c>
      <c r="K3227" s="216" t="s">
        <v>88</v>
      </c>
    </row>
    <row r="3228" spans="1:11" x14ac:dyDescent="0.25">
      <c r="A3228" s="103" t="s">
        <v>827</v>
      </c>
      <c r="B3228" s="103" t="s">
        <v>88</v>
      </c>
      <c r="C3228" s="103" t="s">
        <v>89</v>
      </c>
      <c r="D3228" s="103" t="s">
        <v>91</v>
      </c>
      <c r="E3228" s="103" t="s">
        <v>295</v>
      </c>
      <c r="F3228" s="103" t="s">
        <v>295</v>
      </c>
      <c r="G3228" s="103" t="s">
        <v>90</v>
      </c>
      <c r="H3228" s="103" t="s">
        <v>376</v>
      </c>
      <c r="I3228" s="103" t="s">
        <v>92</v>
      </c>
      <c r="J3228" s="215">
        <v>1892.71</v>
      </c>
      <c r="K3228" s="216" t="s">
        <v>88</v>
      </c>
    </row>
    <row r="3229" spans="1:11" x14ac:dyDescent="0.25">
      <c r="A3229" s="103" t="s">
        <v>830</v>
      </c>
      <c r="B3229" s="103" t="s">
        <v>88</v>
      </c>
      <c r="C3229" s="103" t="s">
        <v>89</v>
      </c>
      <c r="D3229" s="103" t="s">
        <v>91</v>
      </c>
      <c r="E3229" s="103" t="s">
        <v>295</v>
      </c>
      <c r="F3229" s="103" t="s">
        <v>295</v>
      </c>
      <c r="G3229" s="103" t="s">
        <v>90</v>
      </c>
      <c r="H3229" s="103" t="s">
        <v>376</v>
      </c>
      <c r="I3229" s="103" t="s">
        <v>92</v>
      </c>
      <c r="J3229" s="215">
        <v>3408.59</v>
      </c>
      <c r="K3229" s="216" t="s">
        <v>88</v>
      </c>
    </row>
    <row r="3230" spans="1:11" x14ac:dyDescent="0.25">
      <c r="A3230" s="103" t="s">
        <v>828</v>
      </c>
      <c r="B3230" s="103" t="s">
        <v>88</v>
      </c>
      <c r="C3230" s="103" t="s">
        <v>89</v>
      </c>
      <c r="D3230" s="103" t="s">
        <v>91</v>
      </c>
      <c r="E3230" s="103" t="s">
        <v>295</v>
      </c>
      <c r="F3230" s="103" t="s">
        <v>295</v>
      </c>
      <c r="G3230" s="103" t="s">
        <v>90</v>
      </c>
      <c r="H3230" s="103" t="s">
        <v>376</v>
      </c>
      <c r="I3230" s="103" t="s">
        <v>92</v>
      </c>
      <c r="J3230" s="215">
        <v>581.80999999999995</v>
      </c>
      <c r="K3230" s="216" t="s">
        <v>88</v>
      </c>
    </row>
    <row r="3231" spans="1:11" x14ac:dyDescent="0.25">
      <c r="A3231" s="103" t="s">
        <v>829</v>
      </c>
      <c r="B3231" s="103" t="s">
        <v>88</v>
      </c>
      <c r="C3231" s="103" t="s">
        <v>89</v>
      </c>
      <c r="D3231" s="103" t="s">
        <v>91</v>
      </c>
      <c r="E3231" s="103" t="s">
        <v>295</v>
      </c>
      <c r="F3231" s="103" t="s">
        <v>295</v>
      </c>
      <c r="G3231" s="103" t="s">
        <v>90</v>
      </c>
      <c r="H3231" s="103" t="s">
        <v>376</v>
      </c>
      <c r="I3231" s="103" t="s">
        <v>92</v>
      </c>
      <c r="J3231" s="215">
        <v>1201.58</v>
      </c>
      <c r="K3231" s="216" t="s">
        <v>88</v>
      </c>
    </row>
    <row r="3232" spans="1:11" x14ac:dyDescent="0.25">
      <c r="A3232" s="103" t="s">
        <v>825</v>
      </c>
      <c r="B3232" s="103" t="s">
        <v>88</v>
      </c>
      <c r="C3232" s="103" t="s">
        <v>89</v>
      </c>
      <c r="D3232" s="103" t="s">
        <v>91</v>
      </c>
      <c r="E3232" s="103" t="s">
        <v>295</v>
      </c>
      <c r="F3232" s="103" t="s">
        <v>295</v>
      </c>
      <c r="G3232" s="103" t="s">
        <v>90</v>
      </c>
      <c r="H3232" s="103" t="s">
        <v>376</v>
      </c>
      <c r="I3232" s="103" t="s">
        <v>92</v>
      </c>
      <c r="J3232" s="215">
        <v>1855.45</v>
      </c>
      <c r="K3232" s="216" t="s">
        <v>88</v>
      </c>
    </row>
    <row r="3233" spans="1:11" x14ac:dyDescent="0.25">
      <c r="A3233" s="103" t="s">
        <v>826</v>
      </c>
      <c r="B3233" s="103" t="s">
        <v>88</v>
      </c>
      <c r="C3233" s="103" t="s">
        <v>89</v>
      </c>
      <c r="D3233" s="103" t="s">
        <v>91</v>
      </c>
      <c r="E3233" s="103" t="s">
        <v>295</v>
      </c>
      <c r="F3233" s="103" t="s">
        <v>295</v>
      </c>
      <c r="G3233" s="103" t="s">
        <v>90</v>
      </c>
      <c r="H3233" s="103" t="s">
        <v>376</v>
      </c>
      <c r="I3233" s="103" t="s">
        <v>92</v>
      </c>
      <c r="J3233" s="215">
        <v>1162.46</v>
      </c>
      <c r="K3233" s="216" t="s">
        <v>88</v>
      </c>
    </row>
    <row r="3234" spans="1:11" x14ac:dyDescent="0.25">
      <c r="A3234" s="103" t="s">
        <v>827</v>
      </c>
      <c r="B3234" s="103" t="s">
        <v>88</v>
      </c>
      <c r="C3234" s="103" t="s">
        <v>89</v>
      </c>
      <c r="D3234" s="103" t="s">
        <v>91</v>
      </c>
      <c r="E3234" s="103" t="s">
        <v>295</v>
      </c>
      <c r="F3234" s="103" t="s">
        <v>295</v>
      </c>
      <c r="G3234" s="103" t="s">
        <v>168</v>
      </c>
      <c r="H3234" s="103" t="s">
        <v>377</v>
      </c>
      <c r="I3234" s="103" t="s">
        <v>92</v>
      </c>
      <c r="J3234" s="215">
        <v>11921.66</v>
      </c>
      <c r="K3234" s="216" t="s">
        <v>88</v>
      </c>
    </row>
    <row r="3235" spans="1:11" x14ac:dyDescent="0.25">
      <c r="A3235" s="103" t="s">
        <v>830</v>
      </c>
      <c r="B3235" s="103" t="s">
        <v>88</v>
      </c>
      <c r="C3235" s="103" t="s">
        <v>89</v>
      </c>
      <c r="D3235" s="103" t="s">
        <v>91</v>
      </c>
      <c r="E3235" s="103" t="s">
        <v>295</v>
      </c>
      <c r="F3235" s="103" t="s">
        <v>295</v>
      </c>
      <c r="G3235" s="103" t="s">
        <v>168</v>
      </c>
      <c r="H3235" s="103" t="s">
        <v>377</v>
      </c>
      <c r="I3235" s="103" t="s">
        <v>92</v>
      </c>
      <c r="J3235" s="215">
        <v>17196.990000000002</v>
      </c>
      <c r="K3235" s="216" t="s">
        <v>88</v>
      </c>
    </row>
    <row r="3236" spans="1:11" x14ac:dyDescent="0.25">
      <c r="A3236" s="103" t="s">
        <v>828</v>
      </c>
      <c r="B3236" s="103" t="s">
        <v>88</v>
      </c>
      <c r="C3236" s="103" t="s">
        <v>89</v>
      </c>
      <c r="D3236" s="103" t="s">
        <v>91</v>
      </c>
      <c r="E3236" s="103" t="s">
        <v>295</v>
      </c>
      <c r="F3236" s="103" t="s">
        <v>295</v>
      </c>
      <c r="G3236" s="103" t="s">
        <v>168</v>
      </c>
      <c r="H3236" s="103" t="s">
        <v>377</v>
      </c>
      <c r="I3236" s="103" t="s">
        <v>92</v>
      </c>
      <c r="J3236" s="215">
        <v>15217.55</v>
      </c>
      <c r="K3236" s="216" t="s">
        <v>88</v>
      </c>
    </row>
    <row r="3237" spans="1:11" x14ac:dyDescent="0.25">
      <c r="A3237" s="103" t="s">
        <v>828</v>
      </c>
      <c r="B3237" s="103" t="s">
        <v>88</v>
      </c>
      <c r="C3237" s="103" t="s">
        <v>89</v>
      </c>
      <c r="D3237" s="103" t="s">
        <v>91</v>
      </c>
      <c r="E3237" s="111"/>
      <c r="F3237" s="103" t="s">
        <v>295</v>
      </c>
      <c r="G3237" s="103" t="s">
        <v>168</v>
      </c>
      <c r="H3237" s="103" t="s">
        <v>377</v>
      </c>
      <c r="I3237" s="103" t="s">
        <v>92</v>
      </c>
      <c r="J3237" s="215">
        <v>-6.93</v>
      </c>
      <c r="K3237" s="216" t="s">
        <v>88</v>
      </c>
    </row>
    <row r="3238" spans="1:11" x14ac:dyDescent="0.25">
      <c r="A3238" s="103" t="s">
        <v>829</v>
      </c>
      <c r="B3238" s="103" t="s">
        <v>88</v>
      </c>
      <c r="C3238" s="103" t="s">
        <v>89</v>
      </c>
      <c r="D3238" s="103" t="s">
        <v>91</v>
      </c>
      <c r="E3238" s="103" t="s">
        <v>295</v>
      </c>
      <c r="F3238" s="103" t="s">
        <v>295</v>
      </c>
      <c r="G3238" s="103" t="s">
        <v>168</v>
      </c>
      <c r="H3238" s="103" t="s">
        <v>377</v>
      </c>
      <c r="I3238" s="103" t="s">
        <v>92</v>
      </c>
      <c r="J3238" s="215">
        <v>13955.12</v>
      </c>
      <c r="K3238" s="216" t="s">
        <v>88</v>
      </c>
    </row>
    <row r="3239" spans="1:11" x14ac:dyDescent="0.25">
      <c r="A3239" s="103" t="s">
        <v>825</v>
      </c>
      <c r="B3239" s="103" t="s">
        <v>88</v>
      </c>
      <c r="C3239" s="103" t="s">
        <v>89</v>
      </c>
      <c r="D3239" s="103" t="s">
        <v>91</v>
      </c>
      <c r="E3239" s="103" t="s">
        <v>295</v>
      </c>
      <c r="F3239" s="103" t="s">
        <v>295</v>
      </c>
      <c r="G3239" s="103" t="s">
        <v>168</v>
      </c>
      <c r="H3239" s="103" t="s">
        <v>377</v>
      </c>
      <c r="I3239" s="103" t="s">
        <v>92</v>
      </c>
      <c r="J3239" s="215">
        <v>16749.009999999998</v>
      </c>
      <c r="K3239" s="216" t="s">
        <v>88</v>
      </c>
    </row>
    <row r="3240" spans="1:11" x14ac:dyDescent="0.25">
      <c r="A3240" s="103" t="s">
        <v>826</v>
      </c>
      <c r="B3240" s="103" t="s">
        <v>88</v>
      </c>
      <c r="C3240" s="103" t="s">
        <v>89</v>
      </c>
      <c r="D3240" s="103" t="s">
        <v>91</v>
      </c>
      <c r="E3240" s="103" t="s">
        <v>295</v>
      </c>
      <c r="F3240" s="103" t="s">
        <v>295</v>
      </c>
      <c r="G3240" s="103" t="s">
        <v>168</v>
      </c>
      <c r="H3240" s="103" t="s">
        <v>377</v>
      </c>
      <c r="I3240" s="103" t="s">
        <v>92</v>
      </c>
      <c r="J3240" s="215">
        <v>13425.66</v>
      </c>
      <c r="K3240" s="216" t="s">
        <v>88</v>
      </c>
    </row>
    <row r="3241" spans="1:11" x14ac:dyDescent="0.25">
      <c r="A3241" s="103" t="s">
        <v>827</v>
      </c>
      <c r="B3241" s="103" t="s">
        <v>88</v>
      </c>
      <c r="C3241" s="103" t="s">
        <v>89</v>
      </c>
      <c r="D3241" s="103" t="s">
        <v>91</v>
      </c>
      <c r="E3241" s="103" t="s">
        <v>295</v>
      </c>
      <c r="F3241" s="103" t="s">
        <v>295</v>
      </c>
      <c r="G3241" s="103" t="s">
        <v>133</v>
      </c>
      <c r="H3241" s="103" t="s">
        <v>378</v>
      </c>
      <c r="I3241" s="103" t="s">
        <v>92</v>
      </c>
      <c r="J3241" s="215">
        <v>4110.3500000000004</v>
      </c>
      <c r="K3241" s="216" t="s">
        <v>88</v>
      </c>
    </row>
    <row r="3242" spans="1:11" x14ac:dyDescent="0.25">
      <c r="A3242" s="103" t="s">
        <v>830</v>
      </c>
      <c r="B3242" s="103" t="s">
        <v>88</v>
      </c>
      <c r="C3242" s="103" t="s">
        <v>89</v>
      </c>
      <c r="D3242" s="103" t="s">
        <v>91</v>
      </c>
      <c r="E3242" s="103" t="s">
        <v>295</v>
      </c>
      <c r="F3242" s="103" t="s">
        <v>295</v>
      </c>
      <c r="G3242" s="103" t="s">
        <v>133</v>
      </c>
      <c r="H3242" s="103" t="s">
        <v>378</v>
      </c>
      <c r="I3242" s="103" t="s">
        <v>92</v>
      </c>
      <c r="J3242" s="215">
        <v>7127.58</v>
      </c>
      <c r="K3242" s="216" t="s">
        <v>88</v>
      </c>
    </row>
    <row r="3243" spans="1:11" x14ac:dyDescent="0.25">
      <c r="A3243" s="103" t="s">
        <v>828</v>
      </c>
      <c r="B3243" s="103" t="s">
        <v>88</v>
      </c>
      <c r="C3243" s="103" t="s">
        <v>89</v>
      </c>
      <c r="D3243" s="103" t="s">
        <v>91</v>
      </c>
      <c r="E3243" s="103" t="s">
        <v>295</v>
      </c>
      <c r="F3243" s="103" t="s">
        <v>295</v>
      </c>
      <c r="G3243" s="103" t="s">
        <v>133</v>
      </c>
      <c r="H3243" s="103" t="s">
        <v>378</v>
      </c>
      <c r="I3243" s="103" t="s">
        <v>92</v>
      </c>
      <c r="J3243" s="215">
        <v>6329.43</v>
      </c>
      <c r="K3243" s="216" t="s">
        <v>88</v>
      </c>
    </row>
    <row r="3244" spans="1:11" x14ac:dyDescent="0.25">
      <c r="A3244" s="103" t="s">
        <v>829</v>
      </c>
      <c r="B3244" s="103" t="s">
        <v>88</v>
      </c>
      <c r="C3244" s="103" t="s">
        <v>89</v>
      </c>
      <c r="D3244" s="103" t="s">
        <v>91</v>
      </c>
      <c r="E3244" s="103" t="s">
        <v>295</v>
      </c>
      <c r="F3244" s="103" t="s">
        <v>295</v>
      </c>
      <c r="G3244" s="103" t="s">
        <v>133</v>
      </c>
      <c r="H3244" s="103" t="s">
        <v>378</v>
      </c>
      <c r="I3244" s="103" t="s">
        <v>92</v>
      </c>
      <c r="J3244" s="215">
        <v>3672.29</v>
      </c>
      <c r="K3244" s="216" t="s">
        <v>88</v>
      </c>
    </row>
    <row r="3245" spans="1:11" x14ac:dyDescent="0.25">
      <c r="A3245" s="103" t="s">
        <v>825</v>
      </c>
      <c r="B3245" s="103" t="s">
        <v>88</v>
      </c>
      <c r="C3245" s="103" t="s">
        <v>89</v>
      </c>
      <c r="D3245" s="103" t="s">
        <v>91</v>
      </c>
      <c r="E3245" s="103" t="s">
        <v>295</v>
      </c>
      <c r="F3245" s="103" t="s">
        <v>295</v>
      </c>
      <c r="G3245" s="103" t="s">
        <v>133</v>
      </c>
      <c r="H3245" s="103" t="s">
        <v>378</v>
      </c>
      <c r="I3245" s="103" t="s">
        <v>92</v>
      </c>
      <c r="J3245" s="215">
        <v>9259.32</v>
      </c>
      <c r="K3245" s="216" t="s">
        <v>88</v>
      </c>
    </row>
    <row r="3246" spans="1:11" x14ac:dyDescent="0.25">
      <c r="A3246" s="103" t="s">
        <v>826</v>
      </c>
      <c r="B3246" s="103" t="s">
        <v>88</v>
      </c>
      <c r="C3246" s="103" t="s">
        <v>89</v>
      </c>
      <c r="D3246" s="103" t="s">
        <v>91</v>
      </c>
      <c r="E3246" s="103" t="s">
        <v>295</v>
      </c>
      <c r="F3246" s="103" t="s">
        <v>295</v>
      </c>
      <c r="G3246" s="103" t="s">
        <v>133</v>
      </c>
      <c r="H3246" s="103" t="s">
        <v>378</v>
      </c>
      <c r="I3246" s="103" t="s">
        <v>92</v>
      </c>
      <c r="J3246" s="215">
        <v>5206.46</v>
      </c>
      <c r="K3246" s="216" t="s">
        <v>88</v>
      </c>
    </row>
    <row r="3247" spans="1:11" x14ac:dyDescent="0.25">
      <c r="A3247" s="103" t="s">
        <v>827</v>
      </c>
      <c r="B3247" s="103" t="s">
        <v>88</v>
      </c>
      <c r="C3247" s="103" t="s">
        <v>89</v>
      </c>
      <c r="D3247" s="103" t="s">
        <v>91</v>
      </c>
      <c r="E3247" s="103" t="s">
        <v>295</v>
      </c>
      <c r="F3247" s="103" t="s">
        <v>295</v>
      </c>
      <c r="G3247" s="103" t="s">
        <v>132</v>
      </c>
      <c r="H3247" s="103" t="s">
        <v>379</v>
      </c>
      <c r="I3247" s="103" t="s">
        <v>92</v>
      </c>
      <c r="J3247" s="215">
        <v>18547.62</v>
      </c>
      <c r="K3247" s="216" t="s">
        <v>88</v>
      </c>
    </row>
    <row r="3248" spans="1:11" x14ac:dyDescent="0.25">
      <c r="A3248" s="103" t="s">
        <v>830</v>
      </c>
      <c r="B3248" s="103" t="s">
        <v>88</v>
      </c>
      <c r="C3248" s="103" t="s">
        <v>89</v>
      </c>
      <c r="D3248" s="103" t="s">
        <v>91</v>
      </c>
      <c r="E3248" s="103" t="s">
        <v>295</v>
      </c>
      <c r="F3248" s="103" t="s">
        <v>295</v>
      </c>
      <c r="G3248" s="103" t="s">
        <v>132</v>
      </c>
      <c r="H3248" s="103" t="s">
        <v>379</v>
      </c>
      <c r="I3248" s="103" t="s">
        <v>92</v>
      </c>
      <c r="J3248" s="215">
        <v>17095.54</v>
      </c>
      <c r="K3248" s="216" t="s">
        <v>88</v>
      </c>
    </row>
    <row r="3249" spans="1:11" x14ac:dyDescent="0.25">
      <c r="A3249" s="103" t="s">
        <v>828</v>
      </c>
      <c r="B3249" s="103" t="s">
        <v>88</v>
      </c>
      <c r="C3249" s="103" t="s">
        <v>89</v>
      </c>
      <c r="D3249" s="103" t="s">
        <v>91</v>
      </c>
      <c r="E3249" s="103" t="s">
        <v>295</v>
      </c>
      <c r="F3249" s="103" t="s">
        <v>295</v>
      </c>
      <c r="G3249" s="103" t="s">
        <v>132</v>
      </c>
      <c r="H3249" s="103" t="s">
        <v>379</v>
      </c>
      <c r="I3249" s="103" t="s">
        <v>92</v>
      </c>
      <c r="J3249" s="215">
        <v>16327.86</v>
      </c>
      <c r="K3249" s="216" t="s">
        <v>88</v>
      </c>
    </row>
    <row r="3250" spans="1:11" x14ac:dyDescent="0.25">
      <c r="A3250" s="103" t="s">
        <v>829</v>
      </c>
      <c r="B3250" s="103" t="s">
        <v>88</v>
      </c>
      <c r="C3250" s="103" t="s">
        <v>89</v>
      </c>
      <c r="D3250" s="103" t="s">
        <v>91</v>
      </c>
      <c r="E3250" s="103" t="s">
        <v>295</v>
      </c>
      <c r="F3250" s="103" t="s">
        <v>295</v>
      </c>
      <c r="G3250" s="103" t="s">
        <v>132</v>
      </c>
      <c r="H3250" s="103" t="s">
        <v>379</v>
      </c>
      <c r="I3250" s="103" t="s">
        <v>92</v>
      </c>
      <c r="J3250" s="215">
        <v>13575.15</v>
      </c>
      <c r="K3250" s="216" t="s">
        <v>88</v>
      </c>
    </row>
    <row r="3251" spans="1:11" x14ac:dyDescent="0.25">
      <c r="A3251" s="103" t="s">
        <v>825</v>
      </c>
      <c r="B3251" s="103" t="s">
        <v>88</v>
      </c>
      <c r="C3251" s="103" t="s">
        <v>89</v>
      </c>
      <c r="D3251" s="103" t="s">
        <v>91</v>
      </c>
      <c r="E3251" s="103" t="s">
        <v>295</v>
      </c>
      <c r="F3251" s="103" t="s">
        <v>295</v>
      </c>
      <c r="G3251" s="103" t="s">
        <v>132</v>
      </c>
      <c r="H3251" s="103" t="s">
        <v>379</v>
      </c>
      <c r="I3251" s="103" t="s">
        <v>92</v>
      </c>
      <c r="J3251" s="215">
        <v>16801.689999999999</v>
      </c>
      <c r="K3251" s="216" t="s">
        <v>88</v>
      </c>
    </row>
    <row r="3252" spans="1:11" x14ac:dyDescent="0.25">
      <c r="A3252" s="103" t="s">
        <v>826</v>
      </c>
      <c r="B3252" s="103" t="s">
        <v>88</v>
      </c>
      <c r="C3252" s="103" t="s">
        <v>89</v>
      </c>
      <c r="D3252" s="103" t="s">
        <v>91</v>
      </c>
      <c r="E3252" s="103" t="s">
        <v>295</v>
      </c>
      <c r="F3252" s="103" t="s">
        <v>295</v>
      </c>
      <c r="G3252" s="103" t="s">
        <v>132</v>
      </c>
      <c r="H3252" s="103" t="s">
        <v>379</v>
      </c>
      <c r="I3252" s="103" t="s">
        <v>92</v>
      </c>
      <c r="J3252" s="215">
        <v>17400.38</v>
      </c>
      <c r="K3252" s="216" t="s">
        <v>88</v>
      </c>
    </row>
    <row r="3253" spans="1:11" x14ac:dyDescent="0.25">
      <c r="A3253" s="103" t="s">
        <v>827</v>
      </c>
      <c r="B3253" s="103" t="s">
        <v>88</v>
      </c>
      <c r="C3253" s="103" t="s">
        <v>89</v>
      </c>
      <c r="D3253" s="103" t="s">
        <v>91</v>
      </c>
      <c r="E3253" s="103" t="s">
        <v>295</v>
      </c>
      <c r="F3253" s="103" t="s">
        <v>295</v>
      </c>
      <c r="G3253" s="103" t="s">
        <v>169</v>
      </c>
      <c r="H3253" s="103" t="s">
        <v>380</v>
      </c>
      <c r="I3253" s="103" t="s">
        <v>92</v>
      </c>
      <c r="J3253" s="215">
        <v>483.8</v>
      </c>
      <c r="K3253" s="216" t="s">
        <v>88</v>
      </c>
    </row>
    <row r="3254" spans="1:11" x14ac:dyDescent="0.25">
      <c r="A3254" s="103" t="s">
        <v>830</v>
      </c>
      <c r="B3254" s="103" t="s">
        <v>88</v>
      </c>
      <c r="C3254" s="103" t="s">
        <v>89</v>
      </c>
      <c r="D3254" s="103" t="s">
        <v>91</v>
      </c>
      <c r="E3254" s="103" t="s">
        <v>295</v>
      </c>
      <c r="F3254" s="103" t="s">
        <v>295</v>
      </c>
      <c r="G3254" s="103" t="s">
        <v>169</v>
      </c>
      <c r="H3254" s="103" t="s">
        <v>380</v>
      </c>
      <c r="I3254" s="103" t="s">
        <v>92</v>
      </c>
      <c r="J3254" s="215">
        <v>1143.55</v>
      </c>
      <c r="K3254" s="216" t="s">
        <v>88</v>
      </c>
    </row>
    <row r="3255" spans="1:11" x14ac:dyDescent="0.25">
      <c r="A3255" s="103" t="s">
        <v>828</v>
      </c>
      <c r="B3255" s="103" t="s">
        <v>88</v>
      </c>
      <c r="C3255" s="103" t="s">
        <v>89</v>
      </c>
      <c r="D3255" s="103" t="s">
        <v>91</v>
      </c>
      <c r="E3255" s="103" t="s">
        <v>295</v>
      </c>
      <c r="F3255" s="103" t="s">
        <v>295</v>
      </c>
      <c r="G3255" s="103" t="s">
        <v>169</v>
      </c>
      <c r="H3255" s="103" t="s">
        <v>380</v>
      </c>
      <c r="I3255" s="103" t="s">
        <v>92</v>
      </c>
      <c r="J3255" s="215">
        <v>1677.17</v>
      </c>
      <c r="K3255" s="216" t="s">
        <v>88</v>
      </c>
    </row>
    <row r="3256" spans="1:11" x14ac:dyDescent="0.25">
      <c r="A3256" s="103" t="s">
        <v>829</v>
      </c>
      <c r="B3256" s="103" t="s">
        <v>88</v>
      </c>
      <c r="C3256" s="103" t="s">
        <v>89</v>
      </c>
      <c r="D3256" s="103" t="s">
        <v>91</v>
      </c>
      <c r="E3256" s="103" t="s">
        <v>295</v>
      </c>
      <c r="F3256" s="103" t="s">
        <v>295</v>
      </c>
      <c r="G3256" s="103" t="s">
        <v>169</v>
      </c>
      <c r="H3256" s="103" t="s">
        <v>380</v>
      </c>
      <c r="I3256" s="103" t="s">
        <v>92</v>
      </c>
      <c r="J3256" s="215">
        <v>937.62</v>
      </c>
      <c r="K3256" s="216" t="s">
        <v>88</v>
      </c>
    </row>
    <row r="3257" spans="1:11" x14ac:dyDescent="0.25">
      <c r="A3257" s="103" t="s">
        <v>825</v>
      </c>
      <c r="B3257" s="103" t="s">
        <v>88</v>
      </c>
      <c r="C3257" s="103" t="s">
        <v>89</v>
      </c>
      <c r="D3257" s="103" t="s">
        <v>91</v>
      </c>
      <c r="E3257" s="103" t="s">
        <v>295</v>
      </c>
      <c r="F3257" s="103" t="s">
        <v>295</v>
      </c>
      <c r="G3257" s="103" t="s">
        <v>169</v>
      </c>
      <c r="H3257" s="103" t="s">
        <v>380</v>
      </c>
      <c r="I3257" s="103" t="s">
        <v>92</v>
      </c>
      <c r="J3257" s="215">
        <v>1314.03</v>
      </c>
      <c r="K3257" s="216" t="s">
        <v>88</v>
      </c>
    </row>
    <row r="3258" spans="1:11" x14ac:dyDescent="0.25">
      <c r="A3258" s="103" t="s">
        <v>826</v>
      </c>
      <c r="B3258" s="103" t="s">
        <v>88</v>
      </c>
      <c r="C3258" s="103" t="s">
        <v>89</v>
      </c>
      <c r="D3258" s="103" t="s">
        <v>91</v>
      </c>
      <c r="E3258" s="103" t="s">
        <v>295</v>
      </c>
      <c r="F3258" s="103" t="s">
        <v>295</v>
      </c>
      <c r="G3258" s="103" t="s">
        <v>169</v>
      </c>
      <c r="H3258" s="103" t="s">
        <v>380</v>
      </c>
      <c r="I3258" s="103" t="s">
        <v>92</v>
      </c>
      <c r="J3258" s="215">
        <v>1028.57</v>
      </c>
      <c r="K3258" s="216" t="s">
        <v>88</v>
      </c>
    </row>
    <row r="3259" spans="1:11" x14ac:dyDescent="0.25">
      <c r="A3259" s="103" t="s">
        <v>827</v>
      </c>
      <c r="B3259" s="103" t="s">
        <v>88</v>
      </c>
      <c r="C3259" s="103" t="s">
        <v>89</v>
      </c>
      <c r="D3259" s="103" t="s">
        <v>91</v>
      </c>
      <c r="E3259" s="103" t="s">
        <v>295</v>
      </c>
      <c r="F3259" s="103" t="s">
        <v>295</v>
      </c>
      <c r="G3259" s="103" t="s">
        <v>130</v>
      </c>
      <c r="H3259" s="103" t="s">
        <v>381</v>
      </c>
      <c r="I3259" s="103" t="s">
        <v>92</v>
      </c>
      <c r="J3259" s="215">
        <v>4243.3900000000003</v>
      </c>
      <c r="K3259" s="216" t="s">
        <v>88</v>
      </c>
    </row>
    <row r="3260" spans="1:11" x14ac:dyDescent="0.25">
      <c r="A3260" s="103" t="s">
        <v>830</v>
      </c>
      <c r="B3260" s="103" t="s">
        <v>88</v>
      </c>
      <c r="C3260" s="103" t="s">
        <v>89</v>
      </c>
      <c r="D3260" s="103" t="s">
        <v>91</v>
      </c>
      <c r="E3260" s="103" t="s">
        <v>295</v>
      </c>
      <c r="F3260" s="103" t="s">
        <v>295</v>
      </c>
      <c r="G3260" s="103" t="s">
        <v>130</v>
      </c>
      <c r="H3260" s="103" t="s">
        <v>381</v>
      </c>
      <c r="I3260" s="103" t="s">
        <v>92</v>
      </c>
      <c r="J3260" s="215">
        <v>5912.15</v>
      </c>
      <c r="K3260" s="216" t="s">
        <v>88</v>
      </c>
    </row>
    <row r="3261" spans="1:11" x14ac:dyDescent="0.25">
      <c r="A3261" s="103" t="s">
        <v>828</v>
      </c>
      <c r="B3261" s="103" t="s">
        <v>88</v>
      </c>
      <c r="C3261" s="103" t="s">
        <v>89</v>
      </c>
      <c r="D3261" s="103" t="s">
        <v>91</v>
      </c>
      <c r="E3261" s="103" t="s">
        <v>295</v>
      </c>
      <c r="F3261" s="103" t="s">
        <v>295</v>
      </c>
      <c r="G3261" s="103" t="s">
        <v>130</v>
      </c>
      <c r="H3261" s="103" t="s">
        <v>381</v>
      </c>
      <c r="I3261" s="103" t="s">
        <v>92</v>
      </c>
      <c r="J3261" s="215">
        <v>5317.68</v>
      </c>
      <c r="K3261" s="216" t="s">
        <v>88</v>
      </c>
    </row>
    <row r="3262" spans="1:11" x14ac:dyDescent="0.25">
      <c r="A3262" s="103" t="s">
        <v>829</v>
      </c>
      <c r="B3262" s="103" t="s">
        <v>88</v>
      </c>
      <c r="C3262" s="103" t="s">
        <v>89</v>
      </c>
      <c r="D3262" s="103" t="s">
        <v>91</v>
      </c>
      <c r="E3262" s="103" t="s">
        <v>295</v>
      </c>
      <c r="F3262" s="103" t="s">
        <v>295</v>
      </c>
      <c r="G3262" s="103" t="s">
        <v>130</v>
      </c>
      <c r="H3262" s="103" t="s">
        <v>381</v>
      </c>
      <c r="I3262" s="103" t="s">
        <v>92</v>
      </c>
      <c r="J3262" s="215">
        <v>5277.6</v>
      </c>
      <c r="K3262" s="216" t="s">
        <v>88</v>
      </c>
    </row>
    <row r="3263" spans="1:11" x14ac:dyDescent="0.25">
      <c r="A3263" s="103" t="s">
        <v>825</v>
      </c>
      <c r="B3263" s="103" t="s">
        <v>88</v>
      </c>
      <c r="C3263" s="103" t="s">
        <v>89</v>
      </c>
      <c r="D3263" s="103" t="s">
        <v>91</v>
      </c>
      <c r="E3263" s="103" t="s">
        <v>295</v>
      </c>
      <c r="F3263" s="103" t="s">
        <v>295</v>
      </c>
      <c r="G3263" s="103" t="s">
        <v>130</v>
      </c>
      <c r="H3263" s="103" t="s">
        <v>381</v>
      </c>
      <c r="I3263" s="103" t="s">
        <v>92</v>
      </c>
      <c r="J3263" s="215">
        <v>6601.86</v>
      </c>
      <c r="K3263" s="216" t="s">
        <v>88</v>
      </c>
    </row>
    <row r="3264" spans="1:11" x14ac:dyDescent="0.25">
      <c r="A3264" s="103" t="s">
        <v>826</v>
      </c>
      <c r="B3264" s="103" t="s">
        <v>88</v>
      </c>
      <c r="C3264" s="103" t="s">
        <v>89</v>
      </c>
      <c r="D3264" s="103" t="s">
        <v>91</v>
      </c>
      <c r="E3264" s="103" t="s">
        <v>295</v>
      </c>
      <c r="F3264" s="103" t="s">
        <v>295</v>
      </c>
      <c r="G3264" s="103" t="s">
        <v>130</v>
      </c>
      <c r="H3264" s="103" t="s">
        <v>381</v>
      </c>
      <c r="I3264" s="103" t="s">
        <v>92</v>
      </c>
      <c r="J3264" s="215">
        <v>3445.3</v>
      </c>
      <c r="K3264" s="216" t="s">
        <v>88</v>
      </c>
    </row>
    <row r="3265" spans="1:11" x14ac:dyDescent="0.25">
      <c r="A3265" s="103" t="s">
        <v>827</v>
      </c>
      <c r="B3265" s="103" t="s">
        <v>88</v>
      </c>
      <c r="C3265" s="103" t="s">
        <v>89</v>
      </c>
      <c r="D3265" s="103" t="s">
        <v>91</v>
      </c>
      <c r="E3265" s="103" t="s">
        <v>295</v>
      </c>
      <c r="F3265" s="103" t="s">
        <v>295</v>
      </c>
      <c r="G3265" s="103" t="s">
        <v>129</v>
      </c>
      <c r="H3265" s="103" t="s">
        <v>382</v>
      </c>
      <c r="I3265" s="103" t="s">
        <v>92</v>
      </c>
      <c r="J3265" s="215">
        <v>15005.7</v>
      </c>
      <c r="K3265" s="216" t="s">
        <v>88</v>
      </c>
    </row>
    <row r="3266" spans="1:11" x14ac:dyDescent="0.25">
      <c r="A3266" s="103" t="s">
        <v>830</v>
      </c>
      <c r="B3266" s="103" t="s">
        <v>88</v>
      </c>
      <c r="C3266" s="103" t="s">
        <v>89</v>
      </c>
      <c r="D3266" s="103" t="s">
        <v>91</v>
      </c>
      <c r="E3266" s="103" t="s">
        <v>295</v>
      </c>
      <c r="F3266" s="103" t="s">
        <v>295</v>
      </c>
      <c r="G3266" s="103" t="s">
        <v>129</v>
      </c>
      <c r="H3266" s="103" t="s">
        <v>382</v>
      </c>
      <c r="I3266" s="103" t="s">
        <v>92</v>
      </c>
      <c r="J3266" s="215">
        <v>11597.1</v>
      </c>
      <c r="K3266" s="216" t="s">
        <v>88</v>
      </c>
    </row>
    <row r="3267" spans="1:11" x14ac:dyDescent="0.25">
      <c r="A3267" s="103" t="s">
        <v>828</v>
      </c>
      <c r="B3267" s="103" t="s">
        <v>88</v>
      </c>
      <c r="C3267" s="103" t="s">
        <v>89</v>
      </c>
      <c r="D3267" s="103" t="s">
        <v>91</v>
      </c>
      <c r="E3267" s="103" t="s">
        <v>295</v>
      </c>
      <c r="F3267" s="103" t="s">
        <v>295</v>
      </c>
      <c r="G3267" s="103" t="s">
        <v>129</v>
      </c>
      <c r="H3267" s="103" t="s">
        <v>382</v>
      </c>
      <c r="I3267" s="103" t="s">
        <v>92</v>
      </c>
      <c r="J3267" s="215">
        <v>13778.63</v>
      </c>
      <c r="K3267" s="216" t="s">
        <v>88</v>
      </c>
    </row>
    <row r="3268" spans="1:11" x14ac:dyDescent="0.25">
      <c r="A3268" s="103" t="s">
        <v>829</v>
      </c>
      <c r="B3268" s="103" t="s">
        <v>88</v>
      </c>
      <c r="C3268" s="103" t="s">
        <v>89</v>
      </c>
      <c r="D3268" s="103" t="s">
        <v>91</v>
      </c>
      <c r="E3268" s="103" t="s">
        <v>295</v>
      </c>
      <c r="F3268" s="103" t="s">
        <v>295</v>
      </c>
      <c r="G3268" s="103" t="s">
        <v>129</v>
      </c>
      <c r="H3268" s="103" t="s">
        <v>382</v>
      </c>
      <c r="I3268" s="103" t="s">
        <v>92</v>
      </c>
      <c r="J3268" s="215">
        <v>11099.81</v>
      </c>
      <c r="K3268" s="216" t="s">
        <v>88</v>
      </c>
    </row>
    <row r="3269" spans="1:11" x14ac:dyDescent="0.25">
      <c r="A3269" s="103" t="s">
        <v>825</v>
      </c>
      <c r="B3269" s="103" t="s">
        <v>88</v>
      </c>
      <c r="C3269" s="103" t="s">
        <v>89</v>
      </c>
      <c r="D3269" s="103" t="s">
        <v>91</v>
      </c>
      <c r="E3269" s="103" t="s">
        <v>295</v>
      </c>
      <c r="F3269" s="103" t="s">
        <v>295</v>
      </c>
      <c r="G3269" s="103" t="s">
        <v>129</v>
      </c>
      <c r="H3269" s="103" t="s">
        <v>382</v>
      </c>
      <c r="I3269" s="103" t="s">
        <v>92</v>
      </c>
      <c r="J3269" s="215">
        <v>14961.05</v>
      </c>
      <c r="K3269" s="216" t="s">
        <v>88</v>
      </c>
    </row>
    <row r="3270" spans="1:11" x14ac:dyDescent="0.25">
      <c r="A3270" s="103" t="s">
        <v>826</v>
      </c>
      <c r="B3270" s="103" t="s">
        <v>88</v>
      </c>
      <c r="C3270" s="103" t="s">
        <v>89</v>
      </c>
      <c r="D3270" s="103" t="s">
        <v>91</v>
      </c>
      <c r="E3270" s="103" t="s">
        <v>295</v>
      </c>
      <c r="F3270" s="103" t="s">
        <v>295</v>
      </c>
      <c r="G3270" s="103" t="s">
        <v>129</v>
      </c>
      <c r="H3270" s="103" t="s">
        <v>382</v>
      </c>
      <c r="I3270" s="103" t="s">
        <v>92</v>
      </c>
      <c r="J3270" s="215">
        <v>12139.95</v>
      </c>
      <c r="K3270" s="216" t="s">
        <v>88</v>
      </c>
    </row>
    <row r="3271" spans="1:11" x14ac:dyDescent="0.25">
      <c r="A3271" s="103" t="s">
        <v>826</v>
      </c>
      <c r="B3271" s="103" t="s">
        <v>88</v>
      </c>
      <c r="C3271" s="103" t="s">
        <v>89</v>
      </c>
      <c r="D3271" s="103" t="s">
        <v>91</v>
      </c>
      <c r="E3271" s="103" t="s">
        <v>295</v>
      </c>
      <c r="F3271" s="103" t="s">
        <v>295</v>
      </c>
      <c r="G3271" s="103" t="s">
        <v>165</v>
      </c>
      <c r="H3271" s="103" t="s">
        <v>383</v>
      </c>
      <c r="I3271" s="103" t="s">
        <v>92</v>
      </c>
      <c r="J3271" s="215">
        <v>157.99</v>
      </c>
      <c r="K3271" s="216" t="s">
        <v>88</v>
      </c>
    </row>
    <row r="3272" spans="1:11" x14ac:dyDescent="0.25">
      <c r="A3272" s="103" t="s">
        <v>827</v>
      </c>
      <c r="B3272" s="103" t="s">
        <v>88</v>
      </c>
      <c r="C3272" s="103" t="s">
        <v>89</v>
      </c>
      <c r="D3272" s="103" t="s">
        <v>91</v>
      </c>
      <c r="E3272" s="103" t="s">
        <v>295</v>
      </c>
      <c r="F3272" s="103" t="s">
        <v>295</v>
      </c>
      <c r="G3272" s="103" t="s">
        <v>446</v>
      </c>
      <c r="H3272" s="103" t="s">
        <v>447</v>
      </c>
      <c r="I3272" s="103" t="s">
        <v>92</v>
      </c>
      <c r="J3272" s="215">
        <v>1702.28</v>
      </c>
      <c r="K3272" s="216" t="s">
        <v>88</v>
      </c>
    </row>
    <row r="3273" spans="1:11" x14ac:dyDescent="0.25">
      <c r="A3273" s="103" t="s">
        <v>830</v>
      </c>
      <c r="B3273" s="103" t="s">
        <v>88</v>
      </c>
      <c r="C3273" s="103" t="s">
        <v>89</v>
      </c>
      <c r="D3273" s="103" t="s">
        <v>91</v>
      </c>
      <c r="E3273" s="103" t="s">
        <v>295</v>
      </c>
      <c r="F3273" s="103" t="s">
        <v>295</v>
      </c>
      <c r="G3273" s="103" t="s">
        <v>446</v>
      </c>
      <c r="H3273" s="103" t="s">
        <v>447</v>
      </c>
      <c r="I3273" s="103" t="s">
        <v>92</v>
      </c>
      <c r="J3273" s="215">
        <v>702.79</v>
      </c>
      <c r="K3273" s="216" t="s">
        <v>88</v>
      </c>
    </row>
    <row r="3274" spans="1:11" x14ac:dyDescent="0.25">
      <c r="A3274" s="103" t="s">
        <v>828</v>
      </c>
      <c r="B3274" s="103" t="s">
        <v>88</v>
      </c>
      <c r="C3274" s="103" t="s">
        <v>89</v>
      </c>
      <c r="D3274" s="103" t="s">
        <v>91</v>
      </c>
      <c r="E3274" s="103" t="s">
        <v>295</v>
      </c>
      <c r="F3274" s="103" t="s">
        <v>295</v>
      </c>
      <c r="G3274" s="103" t="s">
        <v>446</v>
      </c>
      <c r="H3274" s="103" t="s">
        <v>447</v>
      </c>
      <c r="I3274" s="103" t="s">
        <v>92</v>
      </c>
      <c r="J3274" s="215">
        <v>1814.61</v>
      </c>
      <c r="K3274" s="216" t="s">
        <v>88</v>
      </c>
    </row>
    <row r="3275" spans="1:11" x14ac:dyDescent="0.25">
      <c r="A3275" s="103" t="s">
        <v>829</v>
      </c>
      <c r="B3275" s="103" t="s">
        <v>88</v>
      </c>
      <c r="C3275" s="103" t="s">
        <v>89</v>
      </c>
      <c r="D3275" s="103" t="s">
        <v>91</v>
      </c>
      <c r="E3275" s="103" t="s">
        <v>295</v>
      </c>
      <c r="F3275" s="103" t="s">
        <v>295</v>
      </c>
      <c r="G3275" s="103" t="s">
        <v>446</v>
      </c>
      <c r="H3275" s="103" t="s">
        <v>447</v>
      </c>
      <c r="I3275" s="103" t="s">
        <v>92</v>
      </c>
      <c r="J3275" s="215">
        <v>700.66</v>
      </c>
      <c r="K3275" s="216" t="s">
        <v>88</v>
      </c>
    </row>
    <row r="3276" spans="1:11" x14ac:dyDescent="0.25">
      <c r="A3276" s="103" t="s">
        <v>825</v>
      </c>
      <c r="B3276" s="103" t="s">
        <v>88</v>
      </c>
      <c r="C3276" s="103" t="s">
        <v>89</v>
      </c>
      <c r="D3276" s="103" t="s">
        <v>91</v>
      </c>
      <c r="E3276" s="103" t="s">
        <v>295</v>
      </c>
      <c r="F3276" s="103" t="s">
        <v>295</v>
      </c>
      <c r="G3276" s="103" t="s">
        <v>446</v>
      </c>
      <c r="H3276" s="103" t="s">
        <v>447</v>
      </c>
      <c r="I3276" s="103" t="s">
        <v>92</v>
      </c>
      <c r="J3276" s="215">
        <v>1061.17</v>
      </c>
      <c r="K3276" s="216" t="s">
        <v>88</v>
      </c>
    </row>
    <row r="3277" spans="1:11" x14ac:dyDescent="0.25">
      <c r="A3277" s="103" t="s">
        <v>826</v>
      </c>
      <c r="B3277" s="103" t="s">
        <v>88</v>
      </c>
      <c r="C3277" s="103" t="s">
        <v>89</v>
      </c>
      <c r="D3277" s="103" t="s">
        <v>91</v>
      </c>
      <c r="E3277" s="103" t="s">
        <v>295</v>
      </c>
      <c r="F3277" s="103" t="s">
        <v>295</v>
      </c>
      <c r="G3277" s="103" t="s">
        <v>446</v>
      </c>
      <c r="H3277" s="103" t="s">
        <v>447</v>
      </c>
      <c r="I3277" s="103" t="s">
        <v>92</v>
      </c>
      <c r="J3277" s="215">
        <v>362.84</v>
      </c>
      <c r="K3277" s="216" t="s">
        <v>88</v>
      </c>
    </row>
    <row r="3278" spans="1:11" x14ac:dyDescent="0.25">
      <c r="A3278" s="103" t="s">
        <v>829</v>
      </c>
      <c r="B3278" s="103" t="s">
        <v>88</v>
      </c>
      <c r="C3278" s="103" t="s">
        <v>89</v>
      </c>
      <c r="D3278" s="103" t="s">
        <v>91</v>
      </c>
      <c r="E3278" s="103" t="s">
        <v>295</v>
      </c>
      <c r="F3278" s="103" t="s">
        <v>295</v>
      </c>
      <c r="G3278" s="103" t="s">
        <v>187</v>
      </c>
      <c r="H3278" s="103" t="s">
        <v>384</v>
      </c>
      <c r="I3278" s="103" t="s">
        <v>92</v>
      </c>
      <c r="J3278" s="215">
        <v>-59.51</v>
      </c>
      <c r="K3278" s="216" t="s">
        <v>88</v>
      </c>
    </row>
    <row r="3279" spans="1:11" x14ac:dyDescent="0.25">
      <c r="A3279" s="103" t="s">
        <v>825</v>
      </c>
      <c r="B3279" s="103" t="s">
        <v>88</v>
      </c>
      <c r="C3279" s="103" t="s">
        <v>89</v>
      </c>
      <c r="D3279" s="103" t="s">
        <v>91</v>
      </c>
      <c r="E3279" s="103" t="s">
        <v>295</v>
      </c>
      <c r="F3279" s="103" t="s">
        <v>295</v>
      </c>
      <c r="G3279" s="103" t="s">
        <v>187</v>
      </c>
      <c r="H3279" s="103" t="s">
        <v>384</v>
      </c>
      <c r="I3279" s="103" t="s">
        <v>92</v>
      </c>
      <c r="J3279" s="215">
        <v>257.93</v>
      </c>
      <c r="K3279" s="216" t="s">
        <v>88</v>
      </c>
    </row>
    <row r="3280" spans="1:11" x14ac:dyDescent="0.25">
      <c r="A3280" s="103" t="s">
        <v>829</v>
      </c>
      <c r="B3280" s="103" t="s">
        <v>88</v>
      </c>
      <c r="C3280" s="103" t="s">
        <v>89</v>
      </c>
      <c r="D3280" s="103" t="s">
        <v>91</v>
      </c>
      <c r="E3280" s="103" t="s">
        <v>295</v>
      </c>
      <c r="F3280" s="103" t="s">
        <v>295</v>
      </c>
      <c r="G3280" s="103" t="s">
        <v>186</v>
      </c>
      <c r="H3280" s="103" t="s">
        <v>385</v>
      </c>
      <c r="I3280" s="103" t="s">
        <v>92</v>
      </c>
      <c r="J3280" s="215">
        <v>-262.37</v>
      </c>
      <c r="K3280" s="216" t="s">
        <v>88</v>
      </c>
    </row>
    <row r="3281" spans="1:11" x14ac:dyDescent="0.25">
      <c r="A3281" s="103" t="s">
        <v>825</v>
      </c>
      <c r="B3281" s="103" t="s">
        <v>88</v>
      </c>
      <c r="C3281" s="103" t="s">
        <v>89</v>
      </c>
      <c r="D3281" s="103" t="s">
        <v>91</v>
      </c>
      <c r="E3281" s="103" t="s">
        <v>295</v>
      </c>
      <c r="F3281" s="103" t="s">
        <v>295</v>
      </c>
      <c r="G3281" s="103" t="s">
        <v>186</v>
      </c>
      <c r="H3281" s="103" t="s">
        <v>385</v>
      </c>
      <c r="I3281" s="103" t="s">
        <v>92</v>
      </c>
      <c r="J3281" s="215">
        <v>826.33</v>
      </c>
      <c r="K3281" s="216" t="s">
        <v>88</v>
      </c>
    </row>
    <row r="3282" spans="1:11" x14ac:dyDescent="0.25">
      <c r="A3282" s="103" t="s">
        <v>827</v>
      </c>
      <c r="B3282" s="103" t="s">
        <v>88</v>
      </c>
      <c r="C3282" s="103" t="s">
        <v>89</v>
      </c>
      <c r="D3282" s="103" t="s">
        <v>91</v>
      </c>
      <c r="E3282" s="103" t="s">
        <v>295</v>
      </c>
      <c r="F3282" s="103" t="s">
        <v>295</v>
      </c>
      <c r="G3282" s="103" t="s">
        <v>751</v>
      </c>
      <c r="H3282" s="103" t="s">
        <v>812</v>
      </c>
      <c r="I3282" s="103" t="s">
        <v>92</v>
      </c>
      <c r="J3282" s="215">
        <v>-18.89</v>
      </c>
      <c r="K3282" s="216" t="s">
        <v>88</v>
      </c>
    </row>
    <row r="3283" spans="1:11" x14ac:dyDescent="0.25">
      <c r="A3283" s="103" t="s">
        <v>830</v>
      </c>
      <c r="B3283" s="103" t="s">
        <v>88</v>
      </c>
      <c r="C3283" s="103" t="s">
        <v>89</v>
      </c>
      <c r="D3283" s="103" t="s">
        <v>91</v>
      </c>
      <c r="E3283" s="103" t="s">
        <v>295</v>
      </c>
      <c r="F3283" s="103" t="s">
        <v>295</v>
      </c>
      <c r="G3283" s="103" t="s">
        <v>751</v>
      </c>
      <c r="H3283" s="103" t="s">
        <v>812</v>
      </c>
      <c r="I3283" s="103" t="s">
        <v>92</v>
      </c>
      <c r="J3283" s="215">
        <v>31.55</v>
      </c>
      <c r="K3283" s="216" t="s">
        <v>88</v>
      </c>
    </row>
    <row r="3284" spans="1:11" x14ac:dyDescent="0.25">
      <c r="A3284" s="103" t="s">
        <v>828</v>
      </c>
      <c r="B3284" s="103" t="s">
        <v>88</v>
      </c>
      <c r="C3284" s="103" t="s">
        <v>89</v>
      </c>
      <c r="D3284" s="103" t="s">
        <v>91</v>
      </c>
      <c r="E3284" s="103" t="s">
        <v>295</v>
      </c>
      <c r="F3284" s="103" t="s">
        <v>295</v>
      </c>
      <c r="G3284" s="103" t="s">
        <v>751</v>
      </c>
      <c r="H3284" s="103" t="s">
        <v>812</v>
      </c>
      <c r="I3284" s="103" t="s">
        <v>92</v>
      </c>
      <c r="J3284" s="215">
        <v>36.19</v>
      </c>
      <c r="K3284" s="216" t="s">
        <v>88</v>
      </c>
    </row>
    <row r="3285" spans="1:11" x14ac:dyDescent="0.25">
      <c r="A3285" s="103" t="s">
        <v>829</v>
      </c>
      <c r="B3285" s="103" t="s">
        <v>88</v>
      </c>
      <c r="C3285" s="103" t="s">
        <v>89</v>
      </c>
      <c r="D3285" s="103" t="s">
        <v>91</v>
      </c>
      <c r="E3285" s="103" t="s">
        <v>295</v>
      </c>
      <c r="F3285" s="103" t="s">
        <v>295</v>
      </c>
      <c r="G3285" s="103" t="s">
        <v>751</v>
      </c>
      <c r="H3285" s="103" t="s">
        <v>812</v>
      </c>
      <c r="I3285" s="103" t="s">
        <v>92</v>
      </c>
      <c r="J3285" s="215">
        <v>7.72</v>
      </c>
      <c r="K3285" s="216" t="s">
        <v>88</v>
      </c>
    </row>
    <row r="3286" spans="1:11" x14ac:dyDescent="0.25">
      <c r="A3286" s="103" t="s">
        <v>825</v>
      </c>
      <c r="B3286" s="103" t="s">
        <v>88</v>
      </c>
      <c r="C3286" s="103" t="s">
        <v>89</v>
      </c>
      <c r="D3286" s="103" t="s">
        <v>91</v>
      </c>
      <c r="E3286" s="103" t="s">
        <v>295</v>
      </c>
      <c r="F3286" s="103" t="s">
        <v>295</v>
      </c>
      <c r="G3286" s="103" t="s">
        <v>751</v>
      </c>
      <c r="H3286" s="103" t="s">
        <v>812</v>
      </c>
      <c r="I3286" s="103" t="s">
        <v>92</v>
      </c>
      <c r="J3286" s="215">
        <v>24.37</v>
      </c>
      <c r="K3286" s="216" t="s">
        <v>88</v>
      </c>
    </row>
    <row r="3287" spans="1:11" x14ac:dyDescent="0.25">
      <c r="A3287" s="103" t="s">
        <v>827</v>
      </c>
      <c r="B3287" s="103" t="s">
        <v>88</v>
      </c>
      <c r="C3287" s="103" t="s">
        <v>89</v>
      </c>
      <c r="D3287" s="103" t="s">
        <v>91</v>
      </c>
      <c r="E3287" s="103" t="s">
        <v>295</v>
      </c>
      <c r="F3287" s="103" t="s">
        <v>295</v>
      </c>
      <c r="G3287" s="103" t="s">
        <v>128</v>
      </c>
      <c r="H3287" s="103" t="s">
        <v>386</v>
      </c>
      <c r="I3287" s="103" t="s">
        <v>92</v>
      </c>
      <c r="J3287" s="215">
        <v>6697.48</v>
      </c>
      <c r="K3287" s="216" t="s">
        <v>88</v>
      </c>
    </row>
    <row r="3288" spans="1:11" x14ac:dyDescent="0.25">
      <c r="A3288" s="103" t="s">
        <v>830</v>
      </c>
      <c r="B3288" s="103" t="s">
        <v>88</v>
      </c>
      <c r="C3288" s="103" t="s">
        <v>89</v>
      </c>
      <c r="D3288" s="103" t="s">
        <v>91</v>
      </c>
      <c r="E3288" s="103" t="s">
        <v>295</v>
      </c>
      <c r="F3288" s="103" t="s">
        <v>295</v>
      </c>
      <c r="G3288" s="103" t="s">
        <v>128</v>
      </c>
      <c r="H3288" s="103" t="s">
        <v>386</v>
      </c>
      <c r="I3288" s="103" t="s">
        <v>92</v>
      </c>
      <c r="J3288" s="215">
        <v>6020.72</v>
      </c>
      <c r="K3288" s="216" t="s">
        <v>88</v>
      </c>
    </row>
    <row r="3289" spans="1:11" x14ac:dyDescent="0.25">
      <c r="A3289" s="103" t="s">
        <v>828</v>
      </c>
      <c r="B3289" s="103" t="s">
        <v>88</v>
      </c>
      <c r="C3289" s="103" t="s">
        <v>89</v>
      </c>
      <c r="D3289" s="103" t="s">
        <v>91</v>
      </c>
      <c r="E3289" s="103" t="s">
        <v>295</v>
      </c>
      <c r="F3289" s="103" t="s">
        <v>295</v>
      </c>
      <c r="G3289" s="103" t="s">
        <v>128</v>
      </c>
      <c r="H3289" s="103" t="s">
        <v>386</v>
      </c>
      <c r="I3289" s="103" t="s">
        <v>92</v>
      </c>
      <c r="J3289" s="215">
        <v>5105.6400000000003</v>
      </c>
      <c r="K3289" s="216" t="s">
        <v>88</v>
      </c>
    </row>
    <row r="3290" spans="1:11" x14ac:dyDescent="0.25">
      <c r="A3290" s="103" t="s">
        <v>829</v>
      </c>
      <c r="B3290" s="103" t="s">
        <v>88</v>
      </c>
      <c r="C3290" s="103" t="s">
        <v>89</v>
      </c>
      <c r="D3290" s="103" t="s">
        <v>91</v>
      </c>
      <c r="E3290" s="103" t="s">
        <v>295</v>
      </c>
      <c r="F3290" s="103" t="s">
        <v>295</v>
      </c>
      <c r="G3290" s="103" t="s">
        <v>128</v>
      </c>
      <c r="H3290" s="103" t="s">
        <v>386</v>
      </c>
      <c r="I3290" s="103" t="s">
        <v>92</v>
      </c>
      <c r="J3290" s="215">
        <v>5489.3</v>
      </c>
      <c r="K3290" s="216" t="s">
        <v>88</v>
      </c>
    </row>
    <row r="3291" spans="1:11" x14ac:dyDescent="0.25">
      <c r="A3291" s="103" t="s">
        <v>825</v>
      </c>
      <c r="B3291" s="103" t="s">
        <v>88</v>
      </c>
      <c r="C3291" s="103" t="s">
        <v>89</v>
      </c>
      <c r="D3291" s="103" t="s">
        <v>91</v>
      </c>
      <c r="E3291" s="103" t="s">
        <v>295</v>
      </c>
      <c r="F3291" s="103" t="s">
        <v>295</v>
      </c>
      <c r="G3291" s="103" t="s">
        <v>128</v>
      </c>
      <c r="H3291" s="103" t="s">
        <v>386</v>
      </c>
      <c r="I3291" s="103" t="s">
        <v>92</v>
      </c>
      <c r="J3291" s="215">
        <v>5830.88</v>
      </c>
      <c r="K3291" s="216" t="s">
        <v>88</v>
      </c>
    </row>
    <row r="3292" spans="1:11" x14ac:dyDescent="0.25">
      <c r="A3292" s="103" t="s">
        <v>826</v>
      </c>
      <c r="B3292" s="103" t="s">
        <v>88</v>
      </c>
      <c r="C3292" s="103" t="s">
        <v>89</v>
      </c>
      <c r="D3292" s="103" t="s">
        <v>91</v>
      </c>
      <c r="E3292" s="103" t="s">
        <v>295</v>
      </c>
      <c r="F3292" s="103" t="s">
        <v>295</v>
      </c>
      <c r="G3292" s="103" t="s">
        <v>128</v>
      </c>
      <c r="H3292" s="103" t="s">
        <v>386</v>
      </c>
      <c r="I3292" s="103" t="s">
        <v>92</v>
      </c>
      <c r="J3292" s="215">
        <v>6488.32</v>
      </c>
      <c r="K3292" s="216" t="s">
        <v>88</v>
      </c>
    </row>
    <row r="3293" spans="1:11" x14ac:dyDescent="0.25">
      <c r="A3293" s="103" t="s">
        <v>830</v>
      </c>
      <c r="B3293" s="103" t="s">
        <v>88</v>
      </c>
      <c r="C3293" s="103" t="s">
        <v>89</v>
      </c>
      <c r="D3293" s="103" t="s">
        <v>91</v>
      </c>
      <c r="E3293" s="103" t="s">
        <v>295</v>
      </c>
      <c r="F3293" s="103" t="s">
        <v>295</v>
      </c>
      <c r="G3293" s="103" t="s">
        <v>185</v>
      </c>
      <c r="H3293" s="103" t="s">
        <v>387</v>
      </c>
      <c r="I3293" s="103" t="s">
        <v>92</v>
      </c>
      <c r="J3293" s="215">
        <v>14.61</v>
      </c>
      <c r="K3293" s="216" t="s">
        <v>88</v>
      </c>
    </row>
    <row r="3294" spans="1:11" x14ac:dyDescent="0.25">
      <c r="A3294" s="103" t="s">
        <v>829</v>
      </c>
      <c r="B3294" s="103" t="s">
        <v>88</v>
      </c>
      <c r="C3294" s="103" t="s">
        <v>89</v>
      </c>
      <c r="D3294" s="103" t="s">
        <v>91</v>
      </c>
      <c r="E3294" s="103" t="s">
        <v>295</v>
      </c>
      <c r="F3294" s="103" t="s">
        <v>295</v>
      </c>
      <c r="G3294" s="103" t="s">
        <v>185</v>
      </c>
      <c r="H3294" s="103" t="s">
        <v>387</v>
      </c>
      <c r="I3294" s="103" t="s">
        <v>92</v>
      </c>
      <c r="J3294" s="215">
        <v>-136.21</v>
      </c>
      <c r="K3294" s="216" t="s">
        <v>88</v>
      </c>
    </row>
    <row r="3295" spans="1:11" x14ac:dyDescent="0.25">
      <c r="A3295" s="103" t="s">
        <v>825</v>
      </c>
      <c r="B3295" s="103" t="s">
        <v>88</v>
      </c>
      <c r="C3295" s="103" t="s">
        <v>89</v>
      </c>
      <c r="D3295" s="103" t="s">
        <v>91</v>
      </c>
      <c r="E3295" s="103" t="s">
        <v>295</v>
      </c>
      <c r="F3295" s="103" t="s">
        <v>295</v>
      </c>
      <c r="G3295" s="103" t="s">
        <v>185</v>
      </c>
      <c r="H3295" s="103" t="s">
        <v>387</v>
      </c>
      <c r="I3295" s="103" t="s">
        <v>92</v>
      </c>
      <c r="J3295" s="215">
        <v>671.59</v>
      </c>
      <c r="K3295" s="216" t="s">
        <v>88</v>
      </c>
    </row>
    <row r="3296" spans="1:11" x14ac:dyDescent="0.25">
      <c r="A3296" s="103" t="s">
        <v>827</v>
      </c>
      <c r="B3296" s="103" t="s">
        <v>88</v>
      </c>
      <c r="C3296" s="103" t="s">
        <v>89</v>
      </c>
      <c r="D3296" s="103" t="s">
        <v>91</v>
      </c>
      <c r="E3296" s="103" t="s">
        <v>295</v>
      </c>
      <c r="F3296" s="103" t="s">
        <v>295</v>
      </c>
      <c r="G3296" s="103" t="s">
        <v>618</v>
      </c>
      <c r="H3296" s="103" t="s">
        <v>824</v>
      </c>
      <c r="I3296" s="103" t="s">
        <v>92</v>
      </c>
      <c r="J3296" s="215">
        <v>8610</v>
      </c>
      <c r="K3296" s="216" t="s">
        <v>88</v>
      </c>
    </row>
    <row r="3297" spans="1:11" x14ac:dyDescent="0.25">
      <c r="A3297" s="103" t="s">
        <v>830</v>
      </c>
      <c r="B3297" s="103" t="s">
        <v>88</v>
      </c>
      <c r="C3297" s="103" t="s">
        <v>89</v>
      </c>
      <c r="D3297" s="103" t="s">
        <v>91</v>
      </c>
      <c r="E3297" s="103" t="s">
        <v>295</v>
      </c>
      <c r="F3297" s="103" t="s">
        <v>295</v>
      </c>
      <c r="G3297" s="103" t="s">
        <v>618</v>
      </c>
      <c r="H3297" s="103" t="s">
        <v>824</v>
      </c>
      <c r="I3297" s="103" t="s">
        <v>92</v>
      </c>
      <c r="J3297" s="215">
        <v>12332.89</v>
      </c>
      <c r="K3297" s="216" t="s">
        <v>88</v>
      </c>
    </row>
    <row r="3298" spans="1:11" x14ac:dyDescent="0.25">
      <c r="A3298" s="103" t="s">
        <v>828</v>
      </c>
      <c r="B3298" s="103" t="s">
        <v>88</v>
      </c>
      <c r="C3298" s="103" t="s">
        <v>89</v>
      </c>
      <c r="D3298" s="103" t="s">
        <v>91</v>
      </c>
      <c r="E3298" s="103" t="s">
        <v>295</v>
      </c>
      <c r="F3298" s="103" t="s">
        <v>295</v>
      </c>
      <c r="G3298" s="103" t="s">
        <v>618</v>
      </c>
      <c r="H3298" s="103" t="s">
        <v>824</v>
      </c>
      <c r="I3298" s="103" t="s">
        <v>92</v>
      </c>
      <c r="J3298" s="215">
        <v>8882.5400000000009</v>
      </c>
      <c r="K3298" s="216" t="s">
        <v>88</v>
      </c>
    </row>
    <row r="3299" spans="1:11" x14ac:dyDescent="0.25">
      <c r="A3299" s="103" t="s">
        <v>829</v>
      </c>
      <c r="B3299" s="103" t="s">
        <v>88</v>
      </c>
      <c r="C3299" s="103" t="s">
        <v>89</v>
      </c>
      <c r="D3299" s="103" t="s">
        <v>91</v>
      </c>
      <c r="E3299" s="103" t="s">
        <v>295</v>
      </c>
      <c r="F3299" s="103" t="s">
        <v>295</v>
      </c>
      <c r="G3299" s="103" t="s">
        <v>618</v>
      </c>
      <c r="H3299" s="103" t="s">
        <v>824</v>
      </c>
      <c r="I3299" s="103" t="s">
        <v>92</v>
      </c>
      <c r="J3299" s="215">
        <v>10194.81</v>
      </c>
      <c r="K3299" s="216" t="s">
        <v>88</v>
      </c>
    </row>
    <row r="3300" spans="1:11" x14ac:dyDescent="0.25">
      <c r="A3300" s="103" t="s">
        <v>825</v>
      </c>
      <c r="B3300" s="103" t="s">
        <v>88</v>
      </c>
      <c r="C3300" s="103" t="s">
        <v>89</v>
      </c>
      <c r="D3300" s="103" t="s">
        <v>91</v>
      </c>
      <c r="E3300" s="103" t="s">
        <v>295</v>
      </c>
      <c r="F3300" s="103" t="s">
        <v>295</v>
      </c>
      <c r="G3300" s="103" t="s">
        <v>618</v>
      </c>
      <c r="H3300" s="103" t="s">
        <v>824</v>
      </c>
      <c r="I3300" s="103" t="s">
        <v>92</v>
      </c>
      <c r="J3300" s="215">
        <v>13527.25</v>
      </c>
      <c r="K3300" s="216" t="s">
        <v>88</v>
      </c>
    </row>
    <row r="3301" spans="1:11" x14ac:dyDescent="0.25">
      <c r="A3301" s="103" t="s">
        <v>826</v>
      </c>
      <c r="B3301" s="103" t="s">
        <v>88</v>
      </c>
      <c r="C3301" s="103" t="s">
        <v>89</v>
      </c>
      <c r="D3301" s="103" t="s">
        <v>91</v>
      </c>
      <c r="E3301" s="103" t="s">
        <v>295</v>
      </c>
      <c r="F3301" s="103" t="s">
        <v>295</v>
      </c>
      <c r="G3301" s="103" t="s">
        <v>618</v>
      </c>
      <c r="H3301" s="103" t="s">
        <v>824</v>
      </c>
      <c r="I3301" s="103" t="s">
        <v>92</v>
      </c>
      <c r="J3301" s="215">
        <v>12826.43</v>
      </c>
      <c r="K3301" s="216" t="s">
        <v>88</v>
      </c>
    </row>
    <row r="3302" spans="1:11" x14ac:dyDescent="0.25">
      <c r="A3302" s="103" t="s">
        <v>827</v>
      </c>
      <c r="B3302" s="103" t="s">
        <v>88</v>
      </c>
      <c r="C3302" s="103" t="s">
        <v>89</v>
      </c>
      <c r="D3302" s="103" t="s">
        <v>91</v>
      </c>
      <c r="E3302" s="103" t="s">
        <v>295</v>
      </c>
      <c r="F3302" s="103" t="s">
        <v>295</v>
      </c>
      <c r="G3302" s="103" t="s">
        <v>619</v>
      </c>
      <c r="H3302" s="103" t="s">
        <v>620</v>
      </c>
      <c r="I3302" s="103" t="s">
        <v>92</v>
      </c>
      <c r="J3302" s="215">
        <v>7030.61</v>
      </c>
      <c r="K3302" s="216" t="s">
        <v>88</v>
      </c>
    </row>
    <row r="3303" spans="1:11" x14ac:dyDescent="0.25">
      <c r="A3303" s="103" t="s">
        <v>830</v>
      </c>
      <c r="B3303" s="103" t="s">
        <v>88</v>
      </c>
      <c r="C3303" s="103" t="s">
        <v>89</v>
      </c>
      <c r="D3303" s="103" t="s">
        <v>91</v>
      </c>
      <c r="E3303" s="103" t="s">
        <v>295</v>
      </c>
      <c r="F3303" s="103" t="s">
        <v>295</v>
      </c>
      <c r="G3303" s="103" t="s">
        <v>619</v>
      </c>
      <c r="H3303" s="103" t="s">
        <v>620</v>
      </c>
      <c r="I3303" s="103" t="s">
        <v>92</v>
      </c>
      <c r="J3303" s="215">
        <v>8473.42</v>
      </c>
      <c r="K3303" s="216" t="s">
        <v>88</v>
      </c>
    </row>
    <row r="3304" spans="1:11" x14ac:dyDescent="0.25">
      <c r="A3304" s="103" t="s">
        <v>828</v>
      </c>
      <c r="B3304" s="103" t="s">
        <v>88</v>
      </c>
      <c r="C3304" s="103" t="s">
        <v>89</v>
      </c>
      <c r="D3304" s="103" t="s">
        <v>91</v>
      </c>
      <c r="E3304" s="103" t="s">
        <v>295</v>
      </c>
      <c r="F3304" s="103" t="s">
        <v>295</v>
      </c>
      <c r="G3304" s="103" t="s">
        <v>619</v>
      </c>
      <c r="H3304" s="103" t="s">
        <v>620</v>
      </c>
      <c r="I3304" s="103" t="s">
        <v>92</v>
      </c>
      <c r="J3304" s="215">
        <v>7236.33</v>
      </c>
      <c r="K3304" s="216" t="s">
        <v>88</v>
      </c>
    </row>
    <row r="3305" spans="1:11" x14ac:dyDescent="0.25">
      <c r="A3305" s="103" t="s">
        <v>829</v>
      </c>
      <c r="B3305" s="103" t="s">
        <v>88</v>
      </c>
      <c r="C3305" s="103" t="s">
        <v>89</v>
      </c>
      <c r="D3305" s="103" t="s">
        <v>91</v>
      </c>
      <c r="E3305" s="103" t="s">
        <v>295</v>
      </c>
      <c r="F3305" s="103" t="s">
        <v>295</v>
      </c>
      <c r="G3305" s="103" t="s">
        <v>619</v>
      </c>
      <c r="H3305" s="103" t="s">
        <v>620</v>
      </c>
      <c r="I3305" s="103" t="s">
        <v>92</v>
      </c>
      <c r="J3305" s="215">
        <v>6251.47</v>
      </c>
      <c r="K3305" s="216" t="s">
        <v>88</v>
      </c>
    </row>
    <row r="3306" spans="1:11" x14ac:dyDescent="0.25">
      <c r="A3306" s="103" t="s">
        <v>825</v>
      </c>
      <c r="B3306" s="103" t="s">
        <v>88</v>
      </c>
      <c r="C3306" s="103" t="s">
        <v>89</v>
      </c>
      <c r="D3306" s="103" t="s">
        <v>91</v>
      </c>
      <c r="E3306" s="103" t="s">
        <v>295</v>
      </c>
      <c r="F3306" s="103" t="s">
        <v>295</v>
      </c>
      <c r="G3306" s="103" t="s">
        <v>619</v>
      </c>
      <c r="H3306" s="103" t="s">
        <v>620</v>
      </c>
      <c r="I3306" s="103" t="s">
        <v>92</v>
      </c>
      <c r="J3306" s="215">
        <v>8060.75</v>
      </c>
      <c r="K3306" s="216" t="s">
        <v>88</v>
      </c>
    </row>
    <row r="3307" spans="1:11" x14ac:dyDescent="0.25">
      <c r="A3307" s="103" t="s">
        <v>826</v>
      </c>
      <c r="B3307" s="103" t="s">
        <v>88</v>
      </c>
      <c r="C3307" s="103" t="s">
        <v>89</v>
      </c>
      <c r="D3307" s="103" t="s">
        <v>91</v>
      </c>
      <c r="E3307" s="103" t="s">
        <v>295</v>
      </c>
      <c r="F3307" s="103" t="s">
        <v>295</v>
      </c>
      <c r="G3307" s="103" t="s">
        <v>619</v>
      </c>
      <c r="H3307" s="103" t="s">
        <v>620</v>
      </c>
      <c r="I3307" s="103" t="s">
        <v>92</v>
      </c>
      <c r="J3307" s="215">
        <v>8034.33</v>
      </c>
      <c r="K3307" s="216" t="s">
        <v>88</v>
      </c>
    </row>
    <row r="3308" spans="1:11" x14ac:dyDescent="0.25">
      <c r="A3308" s="103" t="s">
        <v>827</v>
      </c>
      <c r="B3308" s="103" t="s">
        <v>88</v>
      </c>
      <c r="C3308" s="103" t="s">
        <v>89</v>
      </c>
      <c r="D3308" s="103" t="s">
        <v>91</v>
      </c>
      <c r="E3308" s="103" t="s">
        <v>295</v>
      </c>
      <c r="F3308" s="103" t="s">
        <v>295</v>
      </c>
      <c r="G3308" s="103" t="s">
        <v>736</v>
      </c>
      <c r="H3308" s="103" t="s">
        <v>737</v>
      </c>
      <c r="I3308" s="103" t="s">
        <v>92</v>
      </c>
      <c r="J3308" s="215">
        <v>4240.95</v>
      </c>
      <c r="K3308" s="216" t="s">
        <v>88</v>
      </c>
    </row>
    <row r="3309" spans="1:11" x14ac:dyDescent="0.25">
      <c r="A3309" s="103" t="s">
        <v>827</v>
      </c>
      <c r="B3309" s="103" t="s">
        <v>88</v>
      </c>
      <c r="C3309" s="103" t="s">
        <v>89</v>
      </c>
      <c r="D3309" s="103" t="s">
        <v>91</v>
      </c>
      <c r="E3309" s="103" t="s">
        <v>295</v>
      </c>
      <c r="F3309" s="103" t="s">
        <v>295</v>
      </c>
      <c r="G3309" s="103" t="s">
        <v>736</v>
      </c>
      <c r="H3309" s="103" t="s">
        <v>738</v>
      </c>
      <c r="I3309" s="103" t="s">
        <v>92</v>
      </c>
      <c r="J3309" s="215">
        <v>907.28</v>
      </c>
      <c r="K3309" s="216" t="s">
        <v>88</v>
      </c>
    </row>
    <row r="3310" spans="1:11" x14ac:dyDescent="0.25">
      <c r="A3310" s="103" t="s">
        <v>827</v>
      </c>
      <c r="B3310" s="103" t="s">
        <v>88</v>
      </c>
      <c r="C3310" s="103" t="s">
        <v>89</v>
      </c>
      <c r="D3310" s="103" t="s">
        <v>91</v>
      </c>
      <c r="E3310" s="111"/>
      <c r="F3310" s="103" t="s">
        <v>295</v>
      </c>
      <c r="G3310" s="103" t="s">
        <v>736</v>
      </c>
      <c r="H3310" s="103" t="s">
        <v>737</v>
      </c>
      <c r="I3310" s="103" t="s">
        <v>92</v>
      </c>
      <c r="J3310" s="215">
        <v>-190.82</v>
      </c>
      <c r="K3310" s="216" t="s">
        <v>88</v>
      </c>
    </row>
    <row r="3311" spans="1:11" x14ac:dyDescent="0.25">
      <c r="A3311" s="103" t="s">
        <v>830</v>
      </c>
      <c r="B3311" s="103" t="s">
        <v>88</v>
      </c>
      <c r="C3311" s="103" t="s">
        <v>89</v>
      </c>
      <c r="D3311" s="103" t="s">
        <v>91</v>
      </c>
      <c r="E3311" s="103" t="s">
        <v>295</v>
      </c>
      <c r="F3311" s="103" t="s">
        <v>295</v>
      </c>
      <c r="G3311" s="103" t="s">
        <v>736</v>
      </c>
      <c r="H3311" s="103" t="s">
        <v>737</v>
      </c>
      <c r="I3311" s="103" t="s">
        <v>92</v>
      </c>
      <c r="J3311" s="215">
        <v>4003.05</v>
      </c>
      <c r="K3311" s="216" t="s">
        <v>88</v>
      </c>
    </row>
    <row r="3312" spans="1:11" x14ac:dyDescent="0.25">
      <c r="A3312" s="103" t="s">
        <v>830</v>
      </c>
      <c r="B3312" s="103" t="s">
        <v>88</v>
      </c>
      <c r="C3312" s="103" t="s">
        <v>89</v>
      </c>
      <c r="D3312" s="103" t="s">
        <v>91</v>
      </c>
      <c r="E3312" s="103" t="s">
        <v>295</v>
      </c>
      <c r="F3312" s="103" t="s">
        <v>295</v>
      </c>
      <c r="G3312" s="103" t="s">
        <v>736</v>
      </c>
      <c r="H3312" s="103" t="s">
        <v>738</v>
      </c>
      <c r="I3312" s="103" t="s">
        <v>92</v>
      </c>
      <c r="J3312" s="215">
        <v>578.23</v>
      </c>
      <c r="K3312" s="216" t="s">
        <v>88</v>
      </c>
    </row>
    <row r="3313" spans="1:11" x14ac:dyDescent="0.25">
      <c r="A3313" s="103" t="s">
        <v>830</v>
      </c>
      <c r="B3313" s="103" t="s">
        <v>88</v>
      </c>
      <c r="C3313" s="103" t="s">
        <v>89</v>
      </c>
      <c r="D3313" s="103" t="s">
        <v>91</v>
      </c>
      <c r="E3313" s="111"/>
      <c r="F3313" s="103" t="s">
        <v>295</v>
      </c>
      <c r="G3313" s="103" t="s">
        <v>736</v>
      </c>
      <c r="H3313" s="103" t="s">
        <v>737</v>
      </c>
      <c r="I3313" s="103" t="s">
        <v>92</v>
      </c>
      <c r="J3313" s="215">
        <v>-299.39999999999998</v>
      </c>
      <c r="K3313" s="216" t="s">
        <v>88</v>
      </c>
    </row>
    <row r="3314" spans="1:11" x14ac:dyDescent="0.25">
      <c r="A3314" s="103" t="s">
        <v>828</v>
      </c>
      <c r="B3314" s="103" t="s">
        <v>88</v>
      </c>
      <c r="C3314" s="103" t="s">
        <v>89</v>
      </c>
      <c r="D3314" s="103" t="s">
        <v>91</v>
      </c>
      <c r="E3314" s="103" t="s">
        <v>295</v>
      </c>
      <c r="F3314" s="103" t="s">
        <v>295</v>
      </c>
      <c r="G3314" s="103" t="s">
        <v>736</v>
      </c>
      <c r="H3314" s="103" t="s">
        <v>737</v>
      </c>
      <c r="I3314" s="103" t="s">
        <v>92</v>
      </c>
      <c r="J3314" s="215">
        <v>2707.6</v>
      </c>
      <c r="K3314" s="216" t="s">
        <v>88</v>
      </c>
    </row>
    <row r="3315" spans="1:11" x14ac:dyDescent="0.25">
      <c r="A3315" s="103" t="s">
        <v>828</v>
      </c>
      <c r="B3315" s="103" t="s">
        <v>88</v>
      </c>
      <c r="C3315" s="103" t="s">
        <v>89</v>
      </c>
      <c r="D3315" s="103" t="s">
        <v>91</v>
      </c>
      <c r="E3315" s="103" t="s">
        <v>295</v>
      </c>
      <c r="F3315" s="103" t="s">
        <v>295</v>
      </c>
      <c r="G3315" s="103" t="s">
        <v>736</v>
      </c>
      <c r="H3315" s="103" t="s">
        <v>738</v>
      </c>
      <c r="I3315" s="103" t="s">
        <v>92</v>
      </c>
      <c r="J3315" s="215">
        <v>210.35</v>
      </c>
      <c r="K3315" s="216" t="s">
        <v>88</v>
      </c>
    </row>
    <row r="3316" spans="1:11" x14ac:dyDescent="0.25">
      <c r="A3316" s="103" t="s">
        <v>828</v>
      </c>
      <c r="B3316" s="103" t="s">
        <v>88</v>
      </c>
      <c r="C3316" s="103" t="s">
        <v>89</v>
      </c>
      <c r="D3316" s="103" t="s">
        <v>91</v>
      </c>
      <c r="E3316" s="111"/>
      <c r="F3316" s="103" t="s">
        <v>295</v>
      </c>
      <c r="G3316" s="103" t="s">
        <v>736</v>
      </c>
      <c r="H3316" s="103" t="s">
        <v>737</v>
      </c>
      <c r="I3316" s="103" t="s">
        <v>92</v>
      </c>
      <c r="J3316" s="215">
        <v>-95.89</v>
      </c>
      <c r="K3316" s="216" t="s">
        <v>88</v>
      </c>
    </row>
    <row r="3317" spans="1:11" x14ac:dyDescent="0.25">
      <c r="A3317" s="103" t="s">
        <v>829</v>
      </c>
      <c r="B3317" s="103" t="s">
        <v>88</v>
      </c>
      <c r="C3317" s="103" t="s">
        <v>89</v>
      </c>
      <c r="D3317" s="103" t="s">
        <v>91</v>
      </c>
      <c r="E3317" s="103" t="s">
        <v>295</v>
      </c>
      <c r="F3317" s="103" t="s">
        <v>295</v>
      </c>
      <c r="G3317" s="103" t="s">
        <v>736</v>
      </c>
      <c r="H3317" s="103" t="s">
        <v>737</v>
      </c>
      <c r="I3317" s="103" t="s">
        <v>92</v>
      </c>
      <c r="J3317" s="215">
        <v>1966.8</v>
      </c>
      <c r="K3317" s="216" t="s">
        <v>88</v>
      </c>
    </row>
    <row r="3318" spans="1:11" x14ac:dyDescent="0.25">
      <c r="A3318" s="103" t="s">
        <v>829</v>
      </c>
      <c r="B3318" s="103" t="s">
        <v>88</v>
      </c>
      <c r="C3318" s="103" t="s">
        <v>89</v>
      </c>
      <c r="D3318" s="103" t="s">
        <v>91</v>
      </c>
      <c r="E3318" s="103" t="s">
        <v>295</v>
      </c>
      <c r="F3318" s="103" t="s">
        <v>295</v>
      </c>
      <c r="G3318" s="103" t="s">
        <v>736</v>
      </c>
      <c r="H3318" s="103" t="s">
        <v>738</v>
      </c>
      <c r="I3318" s="103" t="s">
        <v>92</v>
      </c>
      <c r="J3318" s="215">
        <v>-38.94</v>
      </c>
      <c r="K3318" s="216" t="s">
        <v>88</v>
      </c>
    </row>
    <row r="3319" spans="1:11" x14ac:dyDescent="0.25">
      <c r="A3319" s="103" t="s">
        <v>825</v>
      </c>
      <c r="B3319" s="103" t="s">
        <v>88</v>
      </c>
      <c r="C3319" s="103" t="s">
        <v>89</v>
      </c>
      <c r="D3319" s="103" t="s">
        <v>91</v>
      </c>
      <c r="E3319" s="103" t="s">
        <v>295</v>
      </c>
      <c r="F3319" s="103" t="s">
        <v>295</v>
      </c>
      <c r="G3319" s="103" t="s">
        <v>736</v>
      </c>
      <c r="H3319" s="103" t="s">
        <v>737</v>
      </c>
      <c r="I3319" s="103" t="s">
        <v>92</v>
      </c>
      <c r="J3319" s="215">
        <v>5910.34</v>
      </c>
      <c r="K3319" s="216" t="s">
        <v>88</v>
      </c>
    </row>
    <row r="3320" spans="1:11" x14ac:dyDescent="0.25">
      <c r="A3320" s="103" t="s">
        <v>825</v>
      </c>
      <c r="B3320" s="103" t="s">
        <v>88</v>
      </c>
      <c r="C3320" s="103" t="s">
        <v>89</v>
      </c>
      <c r="D3320" s="103" t="s">
        <v>91</v>
      </c>
      <c r="E3320" s="103" t="s">
        <v>295</v>
      </c>
      <c r="F3320" s="103" t="s">
        <v>295</v>
      </c>
      <c r="G3320" s="103" t="s">
        <v>736</v>
      </c>
      <c r="H3320" s="103" t="s">
        <v>738</v>
      </c>
      <c r="I3320" s="103" t="s">
        <v>92</v>
      </c>
      <c r="J3320" s="215">
        <v>934.54</v>
      </c>
      <c r="K3320" s="216" t="s">
        <v>88</v>
      </c>
    </row>
    <row r="3321" spans="1:11" x14ac:dyDescent="0.25">
      <c r="A3321" s="103" t="s">
        <v>825</v>
      </c>
      <c r="B3321" s="103" t="s">
        <v>88</v>
      </c>
      <c r="C3321" s="103" t="s">
        <v>89</v>
      </c>
      <c r="D3321" s="103" t="s">
        <v>91</v>
      </c>
      <c r="E3321" s="111"/>
      <c r="F3321" s="103" t="s">
        <v>295</v>
      </c>
      <c r="G3321" s="103" t="s">
        <v>736</v>
      </c>
      <c r="H3321" s="103" t="s">
        <v>737</v>
      </c>
      <c r="I3321" s="103" t="s">
        <v>92</v>
      </c>
      <c r="J3321" s="215">
        <v>-362.49</v>
      </c>
      <c r="K3321" s="216" t="s">
        <v>88</v>
      </c>
    </row>
    <row r="3322" spans="1:11" x14ac:dyDescent="0.25">
      <c r="A3322" s="103" t="s">
        <v>826</v>
      </c>
      <c r="B3322" s="103" t="s">
        <v>88</v>
      </c>
      <c r="C3322" s="103" t="s">
        <v>89</v>
      </c>
      <c r="D3322" s="103" t="s">
        <v>91</v>
      </c>
      <c r="E3322" s="103" t="s">
        <v>295</v>
      </c>
      <c r="F3322" s="103" t="s">
        <v>295</v>
      </c>
      <c r="G3322" s="103" t="s">
        <v>736</v>
      </c>
      <c r="H3322" s="103" t="s">
        <v>737</v>
      </c>
      <c r="I3322" s="103" t="s">
        <v>92</v>
      </c>
      <c r="J3322" s="215">
        <v>3822.9</v>
      </c>
      <c r="K3322" s="216" t="s">
        <v>88</v>
      </c>
    </row>
    <row r="3323" spans="1:11" x14ac:dyDescent="0.25">
      <c r="A3323" s="103" t="s">
        <v>826</v>
      </c>
      <c r="B3323" s="103" t="s">
        <v>88</v>
      </c>
      <c r="C3323" s="103" t="s">
        <v>89</v>
      </c>
      <c r="D3323" s="103" t="s">
        <v>91</v>
      </c>
      <c r="E3323" s="103" t="s">
        <v>295</v>
      </c>
      <c r="F3323" s="103" t="s">
        <v>295</v>
      </c>
      <c r="G3323" s="103" t="s">
        <v>736</v>
      </c>
      <c r="H3323" s="103" t="s">
        <v>738</v>
      </c>
      <c r="I3323" s="103" t="s">
        <v>92</v>
      </c>
      <c r="J3323" s="215">
        <v>661.96</v>
      </c>
      <c r="K3323" s="216" t="s">
        <v>88</v>
      </c>
    </row>
    <row r="3324" spans="1:11" x14ac:dyDescent="0.25">
      <c r="A3324" s="103" t="s">
        <v>826</v>
      </c>
      <c r="B3324" s="103" t="s">
        <v>88</v>
      </c>
      <c r="C3324" s="103" t="s">
        <v>89</v>
      </c>
      <c r="D3324" s="103" t="s">
        <v>91</v>
      </c>
      <c r="E3324" s="111"/>
      <c r="F3324" s="103" t="s">
        <v>295</v>
      </c>
      <c r="G3324" s="103" t="s">
        <v>736</v>
      </c>
      <c r="H3324" s="103" t="s">
        <v>737</v>
      </c>
      <c r="I3324" s="103" t="s">
        <v>92</v>
      </c>
      <c r="J3324" s="215">
        <v>111.17</v>
      </c>
      <c r="K3324" s="216" t="s">
        <v>88</v>
      </c>
    </row>
    <row r="3325" spans="1:11" x14ac:dyDescent="0.25">
      <c r="A3325" s="103" t="s">
        <v>827</v>
      </c>
      <c r="B3325" s="103" t="s">
        <v>88</v>
      </c>
      <c r="C3325" s="103" t="s">
        <v>89</v>
      </c>
      <c r="D3325" s="103" t="s">
        <v>91</v>
      </c>
      <c r="E3325" s="103" t="s">
        <v>295</v>
      </c>
      <c r="F3325" s="103" t="s">
        <v>295</v>
      </c>
      <c r="G3325" s="103" t="s">
        <v>184</v>
      </c>
      <c r="H3325" s="103" t="s">
        <v>388</v>
      </c>
      <c r="I3325" s="103" t="s">
        <v>92</v>
      </c>
      <c r="J3325" s="215">
        <v>-12.18</v>
      </c>
      <c r="K3325" s="216" t="s">
        <v>88</v>
      </c>
    </row>
    <row r="3326" spans="1:11" x14ac:dyDescent="0.25">
      <c r="A3326" s="103" t="s">
        <v>830</v>
      </c>
      <c r="B3326" s="103" t="s">
        <v>88</v>
      </c>
      <c r="C3326" s="103" t="s">
        <v>89</v>
      </c>
      <c r="D3326" s="103" t="s">
        <v>91</v>
      </c>
      <c r="E3326" s="103" t="s">
        <v>295</v>
      </c>
      <c r="F3326" s="103" t="s">
        <v>295</v>
      </c>
      <c r="G3326" s="103" t="s">
        <v>184</v>
      </c>
      <c r="H3326" s="103" t="s">
        <v>388</v>
      </c>
      <c r="I3326" s="103" t="s">
        <v>92</v>
      </c>
      <c r="J3326" s="215">
        <v>-4.26</v>
      </c>
      <c r="K3326" s="216" t="s">
        <v>88</v>
      </c>
    </row>
    <row r="3327" spans="1:11" x14ac:dyDescent="0.25">
      <c r="A3327" s="103" t="s">
        <v>828</v>
      </c>
      <c r="B3327" s="103" t="s">
        <v>88</v>
      </c>
      <c r="C3327" s="103" t="s">
        <v>89</v>
      </c>
      <c r="D3327" s="103" t="s">
        <v>91</v>
      </c>
      <c r="E3327" s="103" t="s">
        <v>295</v>
      </c>
      <c r="F3327" s="103" t="s">
        <v>295</v>
      </c>
      <c r="G3327" s="103" t="s">
        <v>184</v>
      </c>
      <c r="H3327" s="103" t="s">
        <v>388</v>
      </c>
      <c r="I3327" s="103" t="s">
        <v>92</v>
      </c>
      <c r="J3327" s="215">
        <v>-212.94</v>
      </c>
      <c r="K3327" s="216" t="s">
        <v>88</v>
      </c>
    </row>
    <row r="3328" spans="1:11" x14ac:dyDescent="0.25">
      <c r="A3328" s="103" t="s">
        <v>829</v>
      </c>
      <c r="B3328" s="103" t="s">
        <v>88</v>
      </c>
      <c r="C3328" s="103" t="s">
        <v>89</v>
      </c>
      <c r="D3328" s="103" t="s">
        <v>91</v>
      </c>
      <c r="E3328" s="103" t="s">
        <v>295</v>
      </c>
      <c r="F3328" s="103" t="s">
        <v>295</v>
      </c>
      <c r="G3328" s="103" t="s">
        <v>184</v>
      </c>
      <c r="H3328" s="103" t="s">
        <v>388</v>
      </c>
      <c r="I3328" s="103" t="s">
        <v>92</v>
      </c>
      <c r="J3328" s="215">
        <v>-819.87</v>
      </c>
      <c r="K3328" s="216" t="s">
        <v>88</v>
      </c>
    </row>
    <row r="3329" spans="1:11" x14ac:dyDescent="0.25">
      <c r="A3329" s="103" t="s">
        <v>825</v>
      </c>
      <c r="B3329" s="103" t="s">
        <v>88</v>
      </c>
      <c r="C3329" s="103" t="s">
        <v>89</v>
      </c>
      <c r="D3329" s="103" t="s">
        <v>91</v>
      </c>
      <c r="E3329" s="103" t="s">
        <v>295</v>
      </c>
      <c r="F3329" s="103" t="s">
        <v>295</v>
      </c>
      <c r="G3329" s="103" t="s">
        <v>184</v>
      </c>
      <c r="H3329" s="103" t="s">
        <v>388</v>
      </c>
      <c r="I3329" s="103" t="s">
        <v>92</v>
      </c>
      <c r="J3329" s="215">
        <v>2573.79</v>
      </c>
      <c r="K3329" s="216" t="s">
        <v>88</v>
      </c>
    </row>
    <row r="3330" spans="1:11" x14ac:dyDescent="0.25">
      <c r="A3330" s="103" t="s">
        <v>826</v>
      </c>
      <c r="B3330" s="103" t="s">
        <v>88</v>
      </c>
      <c r="C3330" s="103" t="s">
        <v>89</v>
      </c>
      <c r="D3330" s="103" t="s">
        <v>91</v>
      </c>
      <c r="E3330" s="103" t="s">
        <v>295</v>
      </c>
      <c r="F3330" s="103" t="s">
        <v>295</v>
      </c>
      <c r="G3330" s="103" t="s">
        <v>184</v>
      </c>
      <c r="H3330" s="103" t="s">
        <v>388</v>
      </c>
      <c r="I3330" s="103" t="s">
        <v>92</v>
      </c>
      <c r="J3330" s="215">
        <v>13.53</v>
      </c>
      <c r="K3330" s="216" t="s">
        <v>88</v>
      </c>
    </row>
    <row r="3331" spans="1:11" x14ac:dyDescent="0.25">
      <c r="A3331" s="103" t="s">
        <v>827</v>
      </c>
      <c r="B3331" s="103" t="s">
        <v>88</v>
      </c>
      <c r="C3331" s="103" t="s">
        <v>89</v>
      </c>
      <c r="D3331" s="103" t="s">
        <v>91</v>
      </c>
      <c r="E3331" s="103" t="s">
        <v>295</v>
      </c>
      <c r="F3331" s="103" t="s">
        <v>295</v>
      </c>
      <c r="G3331" s="103" t="s">
        <v>131</v>
      </c>
      <c r="H3331" s="103" t="s">
        <v>389</v>
      </c>
      <c r="I3331" s="103" t="s">
        <v>92</v>
      </c>
      <c r="J3331" s="215">
        <v>21.45</v>
      </c>
      <c r="K3331" s="216" t="s">
        <v>88</v>
      </c>
    </row>
    <row r="3332" spans="1:11" x14ac:dyDescent="0.25">
      <c r="A3332" s="103" t="s">
        <v>830</v>
      </c>
      <c r="B3332" s="103" t="s">
        <v>88</v>
      </c>
      <c r="C3332" s="103" t="s">
        <v>89</v>
      </c>
      <c r="D3332" s="103" t="s">
        <v>91</v>
      </c>
      <c r="E3332" s="103" t="s">
        <v>295</v>
      </c>
      <c r="F3332" s="103" t="s">
        <v>295</v>
      </c>
      <c r="G3332" s="103" t="s">
        <v>131</v>
      </c>
      <c r="H3332" s="103" t="s">
        <v>389</v>
      </c>
      <c r="I3332" s="103" t="s">
        <v>92</v>
      </c>
      <c r="J3332" s="215">
        <v>11.23</v>
      </c>
      <c r="K3332" s="216" t="s">
        <v>88</v>
      </c>
    </row>
    <row r="3333" spans="1:11" x14ac:dyDescent="0.25">
      <c r="A3333" s="103" t="s">
        <v>828</v>
      </c>
      <c r="B3333" s="103" t="s">
        <v>88</v>
      </c>
      <c r="C3333" s="103" t="s">
        <v>89</v>
      </c>
      <c r="D3333" s="103" t="s">
        <v>91</v>
      </c>
      <c r="E3333" s="103" t="s">
        <v>295</v>
      </c>
      <c r="F3333" s="103" t="s">
        <v>295</v>
      </c>
      <c r="G3333" s="103" t="s">
        <v>131</v>
      </c>
      <c r="H3333" s="103" t="s">
        <v>389</v>
      </c>
      <c r="I3333" s="103" t="s">
        <v>92</v>
      </c>
      <c r="J3333" s="215">
        <v>7.45</v>
      </c>
      <c r="K3333" s="216" t="s">
        <v>88</v>
      </c>
    </row>
    <row r="3334" spans="1:11" x14ac:dyDescent="0.25">
      <c r="A3334" s="103" t="s">
        <v>829</v>
      </c>
      <c r="B3334" s="103" t="s">
        <v>88</v>
      </c>
      <c r="C3334" s="103" t="s">
        <v>89</v>
      </c>
      <c r="D3334" s="103" t="s">
        <v>91</v>
      </c>
      <c r="E3334" s="103" t="s">
        <v>295</v>
      </c>
      <c r="F3334" s="103" t="s">
        <v>295</v>
      </c>
      <c r="G3334" s="103" t="s">
        <v>131</v>
      </c>
      <c r="H3334" s="103" t="s">
        <v>389</v>
      </c>
      <c r="I3334" s="103" t="s">
        <v>92</v>
      </c>
      <c r="J3334" s="215">
        <v>22.89</v>
      </c>
      <c r="K3334" s="216" t="s">
        <v>88</v>
      </c>
    </row>
    <row r="3335" spans="1:11" x14ac:dyDescent="0.25">
      <c r="A3335" s="103" t="s">
        <v>825</v>
      </c>
      <c r="B3335" s="103" t="s">
        <v>88</v>
      </c>
      <c r="C3335" s="103" t="s">
        <v>89</v>
      </c>
      <c r="D3335" s="103" t="s">
        <v>91</v>
      </c>
      <c r="E3335" s="103" t="s">
        <v>295</v>
      </c>
      <c r="F3335" s="103" t="s">
        <v>295</v>
      </c>
      <c r="G3335" s="103" t="s">
        <v>131</v>
      </c>
      <c r="H3335" s="103" t="s">
        <v>389</v>
      </c>
      <c r="I3335" s="103" t="s">
        <v>92</v>
      </c>
      <c r="J3335" s="215">
        <v>15.12</v>
      </c>
      <c r="K3335" s="216" t="s">
        <v>88</v>
      </c>
    </row>
    <row r="3336" spans="1:11" x14ac:dyDescent="0.25">
      <c r="A3336" s="103" t="s">
        <v>826</v>
      </c>
      <c r="B3336" s="103" t="s">
        <v>88</v>
      </c>
      <c r="C3336" s="103" t="s">
        <v>89</v>
      </c>
      <c r="D3336" s="103" t="s">
        <v>91</v>
      </c>
      <c r="E3336" s="103" t="s">
        <v>295</v>
      </c>
      <c r="F3336" s="103" t="s">
        <v>295</v>
      </c>
      <c r="G3336" s="103" t="s">
        <v>131</v>
      </c>
      <c r="H3336" s="103" t="s">
        <v>389</v>
      </c>
      <c r="I3336" s="103" t="s">
        <v>92</v>
      </c>
      <c r="J3336" s="215">
        <v>12.67</v>
      </c>
      <c r="K3336" s="216" t="s">
        <v>88</v>
      </c>
    </row>
    <row r="3337" spans="1:11" x14ac:dyDescent="0.25">
      <c r="A3337" s="103" t="s">
        <v>827</v>
      </c>
      <c r="B3337" s="103" t="s">
        <v>88</v>
      </c>
      <c r="C3337" s="103" t="s">
        <v>89</v>
      </c>
      <c r="D3337" s="103" t="s">
        <v>91</v>
      </c>
      <c r="E3337" s="103" t="s">
        <v>295</v>
      </c>
      <c r="F3337" s="103" t="s">
        <v>295</v>
      </c>
      <c r="G3337" s="103" t="s">
        <v>148</v>
      </c>
      <c r="H3337" s="103" t="s">
        <v>390</v>
      </c>
      <c r="I3337" s="103" t="s">
        <v>92</v>
      </c>
      <c r="J3337" s="215">
        <v>18368.22</v>
      </c>
      <c r="K3337" s="216" t="s">
        <v>88</v>
      </c>
    </row>
    <row r="3338" spans="1:11" x14ac:dyDescent="0.25">
      <c r="A3338" s="103" t="s">
        <v>830</v>
      </c>
      <c r="B3338" s="103" t="s">
        <v>88</v>
      </c>
      <c r="C3338" s="103" t="s">
        <v>89</v>
      </c>
      <c r="D3338" s="103" t="s">
        <v>91</v>
      </c>
      <c r="E3338" s="103" t="s">
        <v>295</v>
      </c>
      <c r="F3338" s="103" t="s">
        <v>295</v>
      </c>
      <c r="G3338" s="103" t="s">
        <v>148</v>
      </c>
      <c r="H3338" s="103" t="s">
        <v>390</v>
      </c>
      <c r="I3338" s="103" t="s">
        <v>92</v>
      </c>
      <c r="J3338" s="215">
        <v>16504.66</v>
      </c>
      <c r="K3338" s="216" t="s">
        <v>88</v>
      </c>
    </row>
    <row r="3339" spans="1:11" x14ac:dyDescent="0.25">
      <c r="A3339" s="103" t="s">
        <v>828</v>
      </c>
      <c r="B3339" s="103" t="s">
        <v>88</v>
      </c>
      <c r="C3339" s="103" t="s">
        <v>89</v>
      </c>
      <c r="D3339" s="103" t="s">
        <v>91</v>
      </c>
      <c r="E3339" s="103" t="s">
        <v>295</v>
      </c>
      <c r="F3339" s="103" t="s">
        <v>295</v>
      </c>
      <c r="G3339" s="103" t="s">
        <v>148</v>
      </c>
      <c r="H3339" s="103" t="s">
        <v>390</v>
      </c>
      <c r="I3339" s="103" t="s">
        <v>92</v>
      </c>
      <c r="J3339" s="215">
        <v>17313.5</v>
      </c>
      <c r="K3339" s="216" t="s">
        <v>88</v>
      </c>
    </row>
    <row r="3340" spans="1:11" x14ac:dyDescent="0.25">
      <c r="A3340" s="103" t="s">
        <v>829</v>
      </c>
      <c r="B3340" s="103" t="s">
        <v>88</v>
      </c>
      <c r="C3340" s="103" t="s">
        <v>89</v>
      </c>
      <c r="D3340" s="103" t="s">
        <v>91</v>
      </c>
      <c r="E3340" s="103" t="s">
        <v>295</v>
      </c>
      <c r="F3340" s="103" t="s">
        <v>295</v>
      </c>
      <c r="G3340" s="103" t="s">
        <v>148</v>
      </c>
      <c r="H3340" s="103" t="s">
        <v>390</v>
      </c>
      <c r="I3340" s="103" t="s">
        <v>92</v>
      </c>
      <c r="J3340" s="215">
        <v>18966.96</v>
      </c>
      <c r="K3340" s="216" t="s">
        <v>88</v>
      </c>
    </row>
    <row r="3341" spans="1:11" x14ac:dyDescent="0.25">
      <c r="A3341" s="103" t="s">
        <v>825</v>
      </c>
      <c r="B3341" s="103" t="s">
        <v>88</v>
      </c>
      <c r="C3341" s="103" t="s">
        <v>89</v>
      </c>
      <c r="D3341" s="103" t="s">
        <v>91</v>
      </c>
      <c r="E3341" s="103" t="s">
        <v>295</v>
      </c>
      <c r="F3341" s="103" t="s">
        <v>295</v>
      </c>
      <c r="G3341" s="103" t="s">
        <v>148</v>
      </c>
      <c r="H3341" s="103" t="s">
        <v>390</v>
      </c>
      <c r="I3341" s="103" t="s">
        <v>92</v>
      </c>
      <c r="J3341" s="215">
        <v>18923.900000000001</v>
      </c>
      <c r="K3341" s="216" t="s">
        <v>88</v>
      </c>
    </row>
    <row r="3342" spans="1:11" x14ac:dyDescent="0.25">
      <c r="A3342" s="103" t="s">
        <v>826</v>
      </c>
      <c r="B3342" s="103" t="s">
        <v>88</v>
      </c>
      <c r="C3342" s="103" t="s">
        <v>89</v>
      </c>
      <c r="D3342" s="103" t="s">
        <v>91</v>
      </c>
      <c r="E3342" s="103" t="s">
        <v>295</v>
      </c>
      <c r="F3342" s="103" t="s">
        <v>295</v>
      </c>
      <c r="G3342" s="103" t="s">
        <v>148</v>
      </c>
      <c r="H3342" s="103" t="s">
        <v>390</v>
      </c>
      <c r="I3342" s="103" t="s">
        <v>92</v>
      </c>
      <c r="J3342" s="215">
        <v>19752.11</v>
      </c>
      <c r="K3342" s="216" t="s">
        <v>88</v>
      </c>
    </row>
    <row r="3343" spans="1:11" x14ac:dyDescent="0.25">
      <c r="A3343" s="103" t="s">
        <v>827</v>
      </c>
      <c r="B3343" s="103" t="s">
        <v>88</v>
      </c>
      <c r="C3343" s="103" t="s">
        <v>89</v>
      </c>
      <c r="D3343" s="103" t="s">
        <v>91</v>
      </c>
      <c r="E3343" s="103" t="s">
        <v>295</v>
      </c>
      <c r="F3343" s="103" t="s">
        <v>295</v>
      </c>
      <c r="G3343" s="103" t="s">
        <v>127</v>
      </c>
      <c r="H3343" s="103" t="s">
        <v>391</v>
      </c>
      <c r="I3343" s="103" t="s">
        <v>92</v>
      </c>
      <c r="J3343" s="215">
        <v>18364.39</v>
      </c>
      <c r="K3343" s="216" t="s">
        <v>88</v>
      </c>
    </row>
    <row r="3344" spans="1:11" x14ac:dyDescent="0.25">
      <c r="A3344" s="103" t="s">
        <v>830</v>
      </c>
      <c r="B3344" s="103" t="s">
        <v>88</v>
      </c>
      <c r="C3344" s="103" t="s">
        <v>89</v>
      </c>
      <c r="D3344" s="103" t="s">
        <v>91</v>
      </c>
      <c r="E3344" s="103" t="s">
        <v>295</v>
      </c>
      <c r="F3344" s="103" t="s">
        <v>295</v>
      </c>
      <c r="G3344" s="103" t="s">
        <v>127</v>
      </c>
      <c r="H3344" s="103" t="s">
        <v>391</v>
      </c>
      <c r="I3344" s="103" t="s">
        <v>92</v>
      </c>
      <c r="J3344" s="215">
        <v>22614.63</v>
      </c>
      <c r="K3344" s="216" t="s">
        <v>88</v>
      </c>
    </row>
    <row r="3345" spans="1:11" x14ac:dyDescent="0.25">
      <c r="A3345" s="103" t="s">
        <v>828</v>
      </c>
      <c r="B3345" s="103" t="s">
        <v>88</v>
      </c>
      <c r="C3345" s="103" t="s">
        <v>89</v>
      </c>
      <c r="D3345" s="103" t="s">
        <v>91</v>
      </c>
      <c r="E3345" s="103" t="s">
        <v>295</v>
      </c>
      <c r="F3345" s="103" t="s">
        <v>295</v>
      </c>
      <c r="G3345" s="103" t="s">
        <v>127</v>
      </c>
      <c r="H3345" s="103" t="s">
        <v>391</v>
      </c>
      <c r="I3345" s="103" t="s">
        <v>92</v>
      </c>
      <c r="J3345" s="215">
        <v>19876.580000000002</v>
      </c>
      <c r="K3345" s="216" t="s">
        <v>88</v>
      </c>
    </row>
    <row r="3346" spans="1:11" x14ac:dyDescent="0.25">
      <c r="A3346" s="103" t="s">
        <v>829</v>
      </c>
      <c r="B3346" s="103" t="s">
        <v>88</v>
      </c>
      <c r="C3346" s="103" t="s">
        <v>89</v>
      </c>
      <c r="D3346" s="103" t="s">
        <v>91</v>
      </c>
      <c r="E3346" s="103" t="s">
        <v>295</v>
      </c>
      <c r="F3346" s="103" t="s">
        <v>295</v>
      </c>
      <c r="G3346" s="103" t="s">
        <v>127</v>
      </c>
      <c r="H3346" s="103" t="s">
        <v>391</v>
      </c>
      <c r="I3346" s="103" t="s">
        <v>92</v>
      </c>
      <c r="J3346" s="215">
        <v>16454.060000000001</v>
      </c>
      <c r="K3346" s="216" t="s">
        <v>88</v>
      </c>
    </row>
    <row r="3347" spans="1:11" x14ac:dyDescent="0.25">
      <c r="A3347" s="103" t="s">
        <v>825</v>
      </c>
      <c r="B3347" s="103" t="s">
        <v>88</v>
      </c>
      <c r="C3347" s="103" t="s">
        <v>89</v>
      </c>
      <c r="D3347" s="103" t="s">
        <v>91</v>
      </c>
      <c r="E3347" s="103" t="s">
        <v>295</v>
      </c>
      <c r="F3347" s="103" t="s">
        <v>295</v>
      </c>
      <c r="G3347" s="103" t="s">
        <v>127</v>
      </c>
      <c r="H3347" s="103" t="s">
        <v>391</v>
      </c>
      <c r="I3347" s="103" t="s">
        <v>92</v>
      </c>
      <c r="J3347" s="215">
        <v>25446.38</v>
      </c>
      <c r="K3347" s="216" t="s">
        <v>88</v>
      </c>
    </row>
    <row r="3348" spans="1:11" x14ac:dyDescent="0.25">
      <c r="A3348" s="103" t="s">
        <v>826</v>
      </c>
      <c r="B3348" s="103" t="s">
        <v>88</v>
      </c>
      <c r="C3348" s="103" t="s">
        <v>89</v>
      </c>
      <c r="D3348" s="103" t="s">
        <v>91</v>
      </c>
      <c r="E3348" s="103" t="s">
        <v>295</v>
      </c>
      <c r="F3348" s="103" t="s">
        <v>295</v>
      </c>
      <c r="G3348" s="103" t="s">
        <v>127</v>
      </c>
      <c r="H3348" s="103" t="s">
        <v>391</v>
      </c>
      <c r="I3348" s="103" t="s">
        <v>92</v>
      </c>
      <c r="J3348" s="215">
        <v>17442.46</v>
      </c>
      <c r="K3348" s="216" t="s">
        <v>88</v>
      </c>
    </row>
    <row r="3349" spans="1:11" x14ac:dyDescent="0.25">
      <c r="A3349" s="103" t="s">
        <v>827</v>
      </c>
      <c r="B3349" s="103" t="s">
        <v>88</v>
      </c>
      <c r="C3349" s="103" t="s">
        <v>89</v>
      </c>
      <c r="D3349" s="103" t="s">
        <v>91</v>
      </c>
      <c r="E3349" s="103" t="s">
        <v>295</v>
      </c>
      <c r="F3349" s="103" t="s">
        <v>295</v>
      </c>
      <c r="G3349" s="103" t="s">
        <v>126</v>
      </c>
      <c r="H3349" s="103" t="s">
        <v>392</v>
      </c>
      <c r="I3349" s="103" t="s">
        <v>92</v>
      </c>
      <c r="J3349" s="215">
        <v>120.21</v>
      </c>
      <c r="K3349" s="216" t="s">
        <v>88</v>
      </c>
    </row>
    <row r="3350" spans="1:11" x14ac:dyDescent="0.25">
      <c r="A3350" s="103" t="s">
        <v>830</v>
      </c>
      <c r="B3350" s="103" t="s">
        <v>88</v>
      </c>
      <c r="C3350" s="103" t="s">
        <v>89</v>
      </c>
      <c r="D3350" s="103" t="s">
        <v>91</v>
      </c>
      <c r="E3350" s="103" t="s">
        <v>295</v>
      </c>
      <c r="F3350" s="103" t="s">
        <v>295</v>
      </c>
      <c r="G3350" s="103" t="s">
        <v>126</v>
      </c>
      <c r="H3350" s="103" t="s">
        <v>392</v>
      </c>
      <c r="I3350" s="103" t="s">
        <v>92</v>
      </c>
      <c r="J3350" s="215">
        <v>1570.9</v>
      </c>
      <c r="K3350" s="216" t="s">
        <v>88</v>
      </c>
    </row>
    <row r="3351" spans="1:11" x14ac:dyDescent="0.25">
      <c r="A3351" s="103" t="s">
        <v>828</v>
      </c>
      <c r="B3351" s="103" t="s">
        <v>88</v>
      </c>
      <c r="C3351" s="103" t="s">
        <v>89</v>
      </c>
      <c r="D3351" s="103" t="s">
        <v>91</v>
      </c>
      <c r="E3351" s="103" t="s">
        <v>295</v>
      </c>
      <c r="F3351" s="103" t="s">
        <v>295</v>
      </c>
      <c r="G3351" s="103" t="s">
        <v>126</v>
      </c>
      <c r="H3351" s="103" t="s">
        <v>392</v>
      </c>
      <c r="I3351" s="103" t="s">
        <v>92</v>
      </c>
      <c r="J3351" s="215">
        <v>2037.31</v>
      </c>
      <c r="K3351" s="216" t="s">
        <v>88</v>
      </c>
    </row>
    <row r="3352" spans="1:11" x14ac:dyDescent="0.25">
      <c r="A3352" s="103" t="s">
        <v>829</v>
      </c>
      <c r="B3352" s="103" t="s">
        <v>88</v>
      </c>
      <c r="C3352" s="103" t="s">
        <v>89</v>
      </c>
      <c r="D3352" s="103" t="s">
        <v>91</v>
      </c>
      <c r="E3352" s="103" t="s">
        <v>295</v>
      </c>
      <c r="F3352" s="103" t="s">
        <v>295</v>
      </c>
      <c r="G3352" s="103" t="s">
        <v>126</v>
      </c>
      <c r="H3352" s="103" t="s">
        <v>392</v>
      </c>
      <c r="I3352" s="103" t="s">
        <v>92</v>
      </c>
      <c r="J3352" s="215">
        <v>1674.3</v>
      </c>
      <c r="K3352" s="216" t="s">
        <v>88</v>
      </c>
    </row>
    <row r="3353" spans="1:11" x14ac:dyDescent="0.25">
      <c r="A3353" s="103" t="s">
        <v>825</v>
      </c>
      <c r="B3353" s="103" t="s">
        <v>88</v>
      </c>
      <c r="C3353" s="103" t="s">
        <v>89</v>
      </c>
      <c r="D3353" s="103" t="s">
        <v>91</v>
      </c>
      <c r="E3353" s="103" t="s">
        <v>295</v>
      </c>
      <c r="F3353" s="103" t="s">
        <v>295</v>
      </c>
      <c r="G3353" s="103" t="s">
        <v>126</v>
      </c>
      <c r="H3353" s="103" t="s">
        <v>392</v>
      </c>
      <c r="I3353" s="103" t="s">
        <v>92</v>
      </c>
      <c r="J3353" s="215">
        <v>2986.09</v>
      </c>
      <c r="K3353" s="216" t="s">
        <v>88</v>
      </c>
    </row>
    <row r="3354" spans="1:11" x14ac:dyDescent="0.25">
      <c r="A3354" s="103" t="s">
        <v>826</v>
      </c>
      <c r="B3354" s="103" t="s">
        <v>88</v>
      </c>
      <c r="C3354" s="103" t="s">
        <v>89</v>
      </c>
      <c r="D3354" s="103" t="s">
        <v>91</v>
      </c>
      <c r="E3354" s="103" t="s">
        <v>295</v>
      </c>
      <c r="F3354" s="103" t="s">
        <v>295</v>
      </c>
      <c r="G3354" s="103" t="s">
        <v>126</v>
      </c>
      <c r="H3354" s="103" t="s">
        <v>392</v>
      </c>
      <c r="I3354" s="103" t="s">
        <v>92</v>
      </c>
      <c r="J3354" s="215">
        <v>2068.54</v>
      </c>
      <c r="K3354" s="216" t="s">
        <v>88</v>
      </c>
    </row>
    <row r="3355" spans="1:11" x14ac:dyDescent="0.25">
      <c r="A3355" s="103" t="s">
        <v>827</v>
      </c>
      <c r="B3355" s="103" t="s">
        <v>88</v>
      </c>
      <c r="C3355" s="103" t="s">
        <v>89</v>
      </c>
      <c r="D3355" s="103" t="s">
        <v>91</v>
      </c>
      <c r="E3355" s="103" t="s">
        <v>295</v>
      </c>
      <c r="F3355" s="103" t="s">
        <v>295</v>
      </c>
      <c r="G3355" s="103" t="s">
        <v>125</v>
      </c>
      <c r="H3355" s="103" t="s">
        <v>393</v>
      </c>
      <c r="I3355" s="103" t="s">
        <v>92</v>
      </c>
      <c r="J3355" s="215">
        <v>8752.98</v>
      </c>
      <c r="K3355" s="216" t="s">
        <v>88</v>
      </c>
    </row>
    <row r="3356" spans="1:11" x14ac:dyDescent="0.25">
      <c r="A3356" s="103" t="s">
        <v>830</v>
      </c>
      <c r="B3356" s="103" t="s">
        <v>88</v>
      </c>
      <c r="C3356" s="103" t="s">
        <v>89</v>
      </c>
      <c r="D3356" s="103" t="s">
        <v>91</v>
      </c>
      <c r="E3356" s="103" t="s">
        <v>295</v>
      </c>
      <c r="F3356" s="103" t="s">
        <v>295</v>
      </c>
      <c r="G3356" s="103" t="s">
        <v>125</v>
      </c>
      <c r="H3356" s="103" t="s">
        <v>393</v>
      </c>
      <c r="I3356" s="103" t="s">
        <v>92</v>
      </c>
      <c r="J3356" s="215">
        <v>8739.9</v>
      </c>
      <c r="K3356" s="216" t="s">
        <v>88</v>
      </c>
    </row>
    <row r="3357" spans="1:11" x14ac:dyDescent="0.25">
      <c r="A3357" s="103" t="s">
        <v>828</v>
      </c>
      <c r="B3357" s="103" t="s">
        <v>88</v>
      </c>
      <c r="C3357" s="103" t="s">
        <v>89</v>
      </c>
      <c r="D3357" s="103" t="s">
        <v>91</v>
      </c>
      <c r="E3357" s="103" t="s">
        <v>295</v>
      </c>
      <c r="F3357" s="103" t="s">
        <v>295</v>
      </c>
      <c r="G3357" s="103" t="s">
        <v>125</v>
      </c>
      <c r="H3357" s="103" t="s">
        <v>393</v>
      </c>
      <c r="I3357" s="103" t="s">
        <v>92</v>
      </c>
      <c r="J3357" s="215">
        <v>8233.48</v>
      </c>
      <c r="K3357" s="216" t="s">
        <v>88</v>
      </c>
    </row>
    <row r="3358" spans="1:11" x14ac:dyDescent="0.25">
      <c r="A3358" s="103" t="s">
        <v>829</v>
      </c>
      <c r="B3358" s="103" t="s">
        <v>88</v>
      </c>
      <c r="C3358" s="103" t="s">
        <v>89</v>
      </c>
      <c r="D3358" s="103" t="s">
        <v>91</v>
      </c>
      <c r="E3358" s="103" t="s">
        <v>295</v>
      </c>
      <c r="F3358" s="103" t="s">
        <v>295</v>
      </c>
      <c r="G3358" s="103" t="s">
        <v>125</v>
      </c>
      <c r="H3358" s="103" t="s">
        <v>393</v>
      </c>
      <c r="I3358" s="103" t="s">
        <v>92</v>
      </c>
      <c r="J3358" s="215">
        <v>7575.52</v>
      </c>
      <c r="K3358" s="216" t="s">
        <v>88</v>
      </c>
    </row>
    <row r="3359" spans="1:11" x14ac:dyDescent="0.25">
      <c r="A3359" s="103" t="s">
        <v>825</v>
      </c>
      <c r="B3359" s="103" t="s">
        <v>88</v>
      </c>
      <c r="C3359" s="103" t="s">
        <v>89</v>
      </c>
      <c r="D3359" s="103" t="s">
        <v>91</v>
      </c>
      <c r="E3359" s="103" t="s">
        <v>295</v>
      </c>
      <c r="F3359" s="103" t="s">
        <v>295</v>
      </c>
      <c r="G3359" s="103" t="s">
        <v>125</v>
      </c>
      <c r="H3359" s="103" t="s">
        <v>393</v>
      </c>
      <c r="I3359" s="103" t="s">
        <v>92</v>
      </c>
      <c r="J3359" s="215">
        <v>8772.42</v>
      </c>
      <c r="K3359" s="216" t="s">
        <v>88</v>
      </c>
    </row>
    <row r="3360" spans="1:11" x14ac:dyDescent="0.25">
      <c r="A3360" s="103" t="s">
        <v>826</v>
      </c>
      <c r="B3360" s="103" t="s">
        <v>88</v>
      </c>
      <c r="C3360" s="103" t="s">
        <v>89</v>
      </c>
      <c r="D3360" s="103" t="s">
        <v>91</v>
      </c>
      <c r="E3360" s="103" t="s">
        <v>295</v>
      </c>
      <c r="F3360" s="103" t="s">
        <v>295</v>
      </c>
      <c r="G3360" s="103" t="s">
        <v>125</v>
      </c>
      <c r="H3360" s="103" t="s">
        <v>393</v>
      </c>
      <c r="I3360" s="103" t="s">
        <v>92</v>
      </c>
      <c r="J3360" s="215">
        <v>7642.34</v>
      </c>
      <c r="K3360" s="216" t="s">
        <v>88</v>
      </c>
    </row>
    <row r="3361" spans="1:11" x14ac:dyDescent="0.25">
      <c r="A3361" s="103" t="s">
        <v>827</v>
      </c>
      <c r="B3361" s="103" t="s">
        <v>88</v>
      </c>
      <c r="C3361" s="103" t="s">
        <v>89</v>
      </c>
      <c r="D3361" s="103" t="s">
        <v>91</v>
      </c>
      <c r="E3361" s="103" t="s">
        <v>295</v>
      </c>
      <c r="F3361" s="103" t="s">
        <v>295</v>
      </c>
      <c r="G3361" s="103" t="s">
        <v>480</v>
      </c>
      <c r="H3361" s="103" t="s">
        <v>739</v>
      </c>
      <c r="I3361" s="103" t="s">
        <v>92</v>
      </c>
      <c r="J3361" s="215">
        <v>2654.04</v>
      </c>
      <c r="K3361" s="216" t="s">
        <v>88</v>
      </c>
    </row>
    <row r="3362" spans="1:11" x14ac:dyDescent="0.25">
      <c r="A3362" s="103" t="s">
        <v>830</v>
      </c>
      <c r="B3362" s="103" t="s">
        <v>88</v>
      </c>
      <c r="C3362" s="103" t="s">
        <v>89</v>
      </c>
      <c r="D3362" s="103" t="s">
        <v>91</v>
      </c>
      <c r="E3362" s="103" t="s">
        <v>295</v>
      </c>
      <c r="F3362" s="103" t="s">
        <v>295</v>
      </c>
      <c r="G3362" s="103" t="s">
        <v>480</v>
      </c>
      <c r="H3362" s="103" t="s">
        <v>739</v>
      </c>
      <c r="I3362" s="103" t="s">
        <v>92</v>
      </c>
      <c r="J3362" s="215">
        <v>4482.59</v>
      </c>
      <c r="K3362" s="216" t="s">
        <v>88</v>
      </c>
    </row>
    <row r="3363" spans="1:11" x14ac:dyDescent="0.25">
      <c r="A3363" s="103" t="s">
        <v>828</v>
      </c>
      <c r="B3363" s="103" t="s">
        <v>88</v>
      </c>
      <c r="C3363" s="103" t="s">
        <v>89</v>
      </c>
      <c r="D3363" s="103" t="s">
        <v>91</v>
      </c>
      <c r="E3363" s="103" t="s">
        <v>295</v>
      </c>
      <c r="F3363" s="103" t="s">
        <v>295</v>
      </c>
      <c r="G3363" s="103" t="s">
        <v>480</v>
      </c>
      <c r="H3363" s="103" t="s">
        <v>739</v>
      </c>
      <c r="I3363" s="103" t="s">
        <v>92</v>
      </c>
      <c r="J3363" s="215">
        <v>2151.4299999999998</v>
      </c>
      <c r="K3363" s="216" t="s">
        <v>88</v>
      </c>
    </row>
    <row r="3364" spans="1:11" x14ac:dyDescent="0.25">
      <c r="A3364" s="103" t="s">
        <v>829</v>
      </c>
      <c r="B3364" s="103" t="s">
        <v>88</v>
      </c>
      <c r="C3364" s="103" t="s">
        <v>89</v>
      </c>
      <c r="D3364" s="103" t="s">
        <v>91</v>
      </c>
      <c r="E3364" s="103" t="s">
        <v>295</v>
      </c>
      <c r="F3364" s="103" t="s">
        <v>295</v>
      </c>
      <c r="G3364" s="103" t="s">
        <v>480</v>
      </c>
      <c r="H3364" s="103" t="s">
        <v>739</v>
      </c>
      <c r="I3364" s="103" t="s">
        <v>92</v>
      </c>
      <c r="J3364" s="215">
        <v>3369.95</v>
      </c>
      <c r="K3364" s="216" t="s">
        <v>88</v>
      </c>
    </row>
    <row r="3365" spans="1:11" x14ac:dyDescent="0.25">
      <c r="A3365" s="103" t="s">
        <v>825</v>
      </c>
      <c r="B3365" s="103" t="s">
        <v>88</v>
      </c>
      <c r="C3365" s="103" t="s">
        <v>89</v>
      </c>
      <c r="D3365" s="103" t="s">
        <v>91</v>
      </c>
      <c r="E3365" s="103" t="s">
        <v>295</v>
      </c>
      <c r="F3365" s="103" t="s">
        <v>295</v>
      </c>
      <c r="G3365" s="103" t="s">
        <v>480</v>
      </c>
      <c r="H3365" s="103" t="s">
        <v>739</v>
      </c>
      <c r="I3365" s="103" t="s">
        <v>92</v>
      </c>
      <c r="J3365" s="215">
        <v>5718.81</v>
      </c>
      <c r="K3365" s="216" t="s">
        <v>88</v>
      </c>
    </row>
    <row r="3366" spans="1:11" x14ac:dyDescent="0.25">
      <c r="A3366" s="103" t="s">
        <v>826</v>
      </c>
      <c r="B3366" s="103" t="s">
        <v>88</v>
      </c>
      <c r="C3366" s="103" t="s">
        <v>89</v>
      </c>
      <c r="D3366" s="103" t="s">
        <v>91</v>
      </c>
      <c r="E3366" s="103" t="s">
        <v>295</v>
      </c>
      <c r="F3366" s="103" t="s">
        <v>295</v>
      </c>
      <c r="G3366" s="103" t="s">
        <v>480</v>
      </c>
      <c r="H3366" s="103" t="s">
        <v>739</v>
      </c>
      <c r="I3366" s="103" t="s">
        <v>92</v>
      </c>
      <c r="J3366" s="215">
        <v>4308.09</v>
      </c>
      <c r="K3366" s="216" t="s">
        <v>88</v>
      </c>
    </row>
    <row r="3367" spans="1:11" x14ac:dyDescent="0.25">
      <c r="A3367" s="103" t="s">
        <v>827</v>
      </c>
      <c r="B3367" s="103" t="s">
        <v>88</v>
      </c>
      <c r="C3367" s="103" t="s">
        <v>89</v>
      </c>
      <c r="D3367" s="103" t="s">
        <v>91</v>
      </c>
      <c r="E3367" s="103" t="s">
        <v>295</v>
      </c>
      <c r="F3367" s="103" t="s">
        <v>295</v>
      </c>
      <c r="G3367" s="103" t="s">
        <v>740</v>
      </c>
      <c r="H3367" s="103" t="s">
        <v>741</v>
      </c>
      <c r="I3367" s="103" t="s">
        <v>92</v>
      </c>
      <c r="J3367" s="215">
        <v>12304.84</v>
      </c>
      <c r="K3367" s="216" t="s">
        <v>88</v>
      </c>
    </row>
    <row r="3368" spans="1:11" x14ac:dyDescent="0.25">
      <c r="A3368" s="103" t="s">
        <v>827</v>
      </c>
      <c r="B3368" s="103" t="s">
        <v>88</v>
      </c>
      <c r="C3368" s="103" t="s">
        <v>89</v>
      </c>
      <c r="D3368" s="103" t="s">
        <v>91</v>
      </c>
      <c r="E3368" s="111"/>
      <c r="F3368" s="103" t="s">
        <v>295</v>
      </c>
      <c r="G3368" s="103" t="s">
        <v>740</v>
      </c>
      <c r="H3368" s="103" t="s">
        <v>741</v>
      </c>
      <c r="I3368" s="103" t="s">
        <v>92</v>
      </c>
      <c r="J3368" s="215">
        <v>0</v>
      </c>
      <c r="K3368" s="216" t="s">
        <v>88</v>
      </c>
    </row>
    <row r="3369" spans="1:11" x14ac:dyDescent="0.25">
      <c r="A3369" s="103" t="s">
        <v>830</v>
      </c>
      <c r="B3369" s="103" t="s">
        <v>88</v>
      </c>
      <c r="C3369" s="103" t="s">
        <v>89</v>
      </c>
      <c r="D3369" s="103" t="s">
        <v>91</v>
      </c>
      <c r="E3369" s="103" t="s">
        <v>295</v>
      </c>
      <c r="F3369" s="103" t="s">
        <v>295</v>
      </c>
      <c r="G3369" s="103" t="s">
        <v>740</v>
      </c>
      <c r="H3369" s="103" t="s">
        <v>741</v>
      </c>
      <c r="I3369" s="103" t="s">
        <v>92</v>
      </c>
      <c r="J3369" s="215">
        <v>11750.04</v>
      </c>
      <c r="K3369" s="216" t="s">
        <v>88</v>
      </c>
    </row>
    <row r="3370" spans="1:11" x14ac:dyDescent="0.25">
      <c r="A3370" s="103" t="s">
        <v>830</v>
      </c>
      <c r="B3370" s="103" t="s">
        <v>88</v>
      </c>
      <c r="C3370" s="103" t="s">
        <v>89</v>
      </c>
      <c r="D3370" s="103" t="s">
        <v>91</v>
      </c>
      <c r="E3370" s="111"/>
      <c r="F3370" s="103" t="s">
        <v>295</v>
      </c>
      <c r="G3370" s="103" t="s">
        <v>740</v>
      </c>
      <c r="H3370" s="103" t="s">
        <v>741</v>
      </c>
      <c r="I3370" s="103" t="s">
        <v>92</v>
      </c>
      <c r="J3370" s="215">
        <v>0</v>
      </c>
      <c r="K3370" s="216" t="s">
        <v>88</v>
      </c>
    </row>
    <row r="3371" spans="1:11" x14ac:dyDescent="0.25">
      <c r="A3371" s="103" t="s">
        <v>828</v>
      </c>
      <c r="B3371" s="103" t="s">
        <v>88</v>
      </c>
      <c r="C3371" s="103" t="s">
        <v>89</v>
      </c>
      <c r="D3371" s="103" t="s">
        <v>91</v>
      </c>
      <c r="E3371" s="103" t="s">
        <v>295</v>
      </c>
      <c r="F3371" s="103" t="s">
        <v>295</v>
      </c>
      <c r="G3371" s="103" t="s">
        <v>740</v>
      </c>
      <c r="H3371" s="103" t="s">
        <v>741</v>
      </c>
      <c r="I3371" s="103" t="s">
        <v>92</v>
      </c>
      <c r="J3371" s="215">
        <v>12055.14</v>
      </c>
      <c r="K3371" s="216" t="s">
        <v>88</v>
      </c>
    </row>
    <row r="3372" spans="1:11" x14ac:dyDescent="0.25">
      <c r="A3372" s="103" t="s">
        <v>828</v>
      </c>
      <c r="B3372" s="103" t="s">
        <v>88</v>
      </c>
      <c r="C3372" s="103" t="s">
        <v>89</v>
      </c>
      <c r="D3372" s="103" t="s">
        <v>91</v>
      </c>
      <c r="E3372" s="111"/>
      <c r="F3372" s="103" t="s">
        <v>295</v>
      </c>
      <c r="G3372" s="103" t="s">
        <v>740</v>
      </c>
      <c r="H3372" s="103" t="s">
        <v>741</v>
      </c>
      <c r="I3372" s="103" t="s">
        <v>92</v>
      </c>
      <c r="J3372" s="215">
        <v>0</v>
      </c>
      <c r="K3372" s="216" t="s">
        <v>88</v>
      </c>
    </row>
    <row r="3373" spans="1:11" x14ac:dyDescent="0.25">
      <c r="A3373" s="103" t="s">
        <v>829</v>
      </c>
      <c r="B3373" s="103" t="s">
        <v>88</v>
      </c>
      <c r="C3373" s="103" t="s">
        <v>89</v>
      </c>
      <c r="D3373" s="103" t="s">
        <v>91</v>
      </c>
      <c r="E3373" s="103" t="s">
        <v>295</v>
      </c>
      <c r="F3373" s="103" t="s">
        <v>295</v>
      </c>
      <c r="G3373" s="103" t="s">
        <v>740</v>
      </c>
      <c r="H3373" s="103" t="s">
        <v>741</v>
      </c>
      <c r="I3373" s="103" t="s">
        <v>92</v>
      </c>
      <c r="J3373" s="215">
        <v>12506.46</v>
      </c>
      <c r="K3373" s="216" t="s">
        <v>88</v>
      </c>
    </row>
    <row r="3374" spans="1:11" x14ac:dyDescent="0.25">
      <c r="A3374" s="103" t="s">
        <v>829</v>
      </c>
      <c r="B3374" s="103" t="s">
        <v>88</v>
      </c>
      <c r="C3374" s="103" t="s">
        <v>89</v>
      </c>
      <c r="D3374" s="103" t="s">
        <v>91</v>
      </c>
      <c r="E3374" s="111"/>
      <c r="F3374" s="103" t="s">
        <v>295</v>
      </c>
      <c r="G3374" s="103" t="s">
        <v>740</v>
      </c>
      <c r="H3374" s="103" t="s">
        <v>741</v>
      </c>
      <c r="I3374" s="103" t="s">
        <v>92</v>
      </c>
      <c r="J3374" s="215">
        <v>0</v>
      </c>
      <c r="K3374" s="216" t="s">
        <v>88</v>
      </c>
    </row>
    <row r="3375" spans="1:11" x14ac:dyDescent="0.25">
      <c r="A3375" s="103" t="s">
        <v>825</v>
      </c>
      <c r="B3375" s="103" t="s">
        <v>88</v>
      </c>
      <c r="C3375" s="103" t="s">
        <v>89</v>
      </c>
      <c r="D3375" s="103" t="s">
        <v>91</v>
      </c>
      <c r="E3375" s="103" t="s">
        <v>295</v>
      </c>
      <c r="F3375" s="103" t="s">
        <v>295</v>
      </c>
      <c r="G3375" s="103" t="s">
        <v>740</v>
      </c>
      <c r="H3375" s="103" t="s">
        <v>741</v>
      </c>
      <c r="I3375" s="103" t="s">
        <v>92</v>
      </c>
      <c r="J3375" s="215">
        <v>15679.49</v>
      </c>
      <c r="K3375" s="216" t="s">
        <v>88</v>
      </c>
    </row>
    <row r="3376" spans="1:11" x14ac:dyDescent="0.25">
      <c r="A3376" s="103" t="s">
        <v>825</v>
      </c>
      <c r="B3376" s="103" t="s">
        <v>88</v>
      </c>
      <c r="C3376" s="103" t="s">
        <v>89</v>
      </c>
      <c r="D3376" s="103" t="s">
        <v>91</v>
      </c>
      <c r="E3376" s="111"/>
      <c r="F3376" s="103" t="s">
        <v>295</v>
      </c>
      <c r="G3376" s="103" t="s">
        <v>740</v>
      </c>
      <c r="H3376" s="103" t="s">
        <v>741</v>
      </c>
      <c r="I3376" s="103" t="s">
        <v>92</v>
      </c>
      <c r="J3376" s="215">
        <v>0</v>
      </c>
      <c r="K3376" s="216" t="s">
        <v>88</v>
      </c>
    </row>
    <row r="3377" spans="1:11" x14ac:dyDescent="0.25">
      <c r="A3377" s="103" t="s">
        <v>826</v>
      </c>
      <c r="B3377" s="103" t="s">
        <v>88</v>
      </c>
      <c r="C3377" s="103" t="s">
        <v>89</v>
      </c>
      <c r="D3377" s="103" t="s">
        <v>91</v>
      </c>
      <c r="E3377" s="103" t="s">
        <v>295</v>
      </c>
      <c r="F3377" s="103" t="s">
        <v>295</v>
      </c>
      <c r="G3377" s="103" t="s">
        <v>740</v>
      </c>
      <c r="H3377" s="103" t="s">
        <v>741</v>
      </c>
      <c r="I3377" s="103" t="s">
        <v>92</v>
      </c>
      <c r="J3377" s="215">
        <v>10691.89</v>
      </c>
      <c r="K3377" s="216" t="s">
        <v>88</v>
      </c>
    </row>
    <row r="3378" spans="1:11" x14ac:dyDescent="0.25">
      <c r="A3378" s="103" t="s">
        <v>826</v>
      </c>
      <c r="B3378" s="103" t="s">
        <v>88</v>
      </c>
      <c r="C3378" s="103" t="s">
        <v>89</v>
      </c>
      <c r="D3378" s="103" t="s">
        <v>91</v>
      </c>
      <c r="E3378" s="111"/>
      <c r="F3378" s="103" t="s">
        <v>295</v>
      </c>
      <c r="G3378" s="103" t="s">
        <v>740</v>
      </c>
      <c r="H3378" s="103" t="s">
        <v>741</v>
      </c>
      <c r="I3378" s="103" t="s">
        <v>92</v>
      </c>
      <c r="J3378" s="215">
        <v>0</v>
      </c>
      <c r="K3378" s="216" t="s">
        <v>88</v>
      </c>
    </row>
    <row r="3379" spans="1:11" x14ac:dyDescent="0.25">
      <c r="A3379" s="103" t="s">
        <v>827</v>
      </c>
      <c r="B3379" s="103" t="s">
        <v>88</v>
      </c>
      <c r="C3379" s="103" t="s">
        <v>89</v>
      </c>
      <c r="D3379" s="103" t="s">
        <v>91</v>
      </c>
      <c r="E3379" s="103" t="s">
        <v>295</v>
      </c>
      <c r="F3379" s="103" t="s">
        <v>295</v>
      </c>
      <c r="G3379" s="103" t="s">
        <v>490</v>
      </c>
      <c r="H3379" s="103" t="s">
        <v>742</v>
      </c>
      <c r="I3379" s="103" t="s">
        <v>92</v>
      </c>
      <c r="J3379" s="215">
        <v>3746.99</v>
      </c>
      <c r="K3379" s="216" t="s">
        <v>88</v>
      </c>
    </row>
    <row r="3380" spans="1:11" x14ac:dyDescent="0.25">
      <c r="A3380" s="103" t="s">
        <v>830</v>
      </c>
      <c r="B3380" s="103" t="s">
        <v>88</v>
      </c>
      <c r="C3380" s="103" t="s">
        <v>89</v>
      </c>
      <c r="D3380" s="103" t="s">
        <v>91</v>
      </c>
      <c r="E3380" s="103" t="s">
        <v>295</v>
      </c>
      <c r="F3380" s="103" t="s">
        <v>295</v>
      </c>
      <c r="G3380" s="103" t="s">
        <v>490</v>
      </c>
      <c r="H3380" s="103" t="s">
        <v>742</v>
      </c>
      <c r="I3380" s="103" t="s">
        <v>92</v>
      </c>
      <c r="J3380" s="215">
        <v>605.55999999999995</v>
      </c>
      <c r="K3380" s="216" t="s">
        <v>88</v>
      </c>
    </row>
    <row r="3381" spans="1:11" x14ac:dyDescent="0.25">
      <c r="A3381" s="103" t="s">
        <v>828</v>
      </c>
      <c r="B3381" s="103" t="s">
        <v>88</v>
      </c>
      <c r="C3381" s="103" t="s">
        <v>89</v>
      </c>
      <c r="D3381" s="103" t="s">
        <v>91</v>
      </c>
      <c r="E3381" s="103" t="s">
        <v>295</v>
      </c>
      <c r="F3381" s="103" t="s">
        <v>295</v>
      </c>
      <c r="G3381" s="103" t="s">
        <v>490</v>
      </c>
      <c r="H3381" s="103" t="s">
        <v>742</v>
      </c>
      <c r="I3381" s="103" t="s">
        <v>92</v>
      </c>
      <c r="J3381" s="215">
        <v>3181.94</v>
      </c>
      <c r="K3381" s="216" t="s">
        <v>88</v>
      </c>
    </row>
    <row r="3382" spans="1:11" x14ac:dyDescent="0.25">
      <c r="A3382" s="103" t="s">
        <v>829</v>
      </c>
      <c r="B3382" s="103" t="s">
        <v>88</v>
      </c>
      <c r="C3382" s="103" t="s">
        <v>89</v>
      </c>
      <c r="D3382" s="103" t="s">
        <v>91</v>
      </c>
      <c r="E3382" s="103" t="s">
        <v>295</v>
      </c>
      <c r="F3382" s="103" t="s">
        <v>295</v>
      </c>
      <c r="G3382" s="103" t="s">
        <v>490</v>
      </c>
      <c r="H3382" s="103" t="s">
        <v>742</v>
      </c>
      <c r="I3382" s="103" t="s">
        <v>92</v>
      </c>
      <c r="J3382" s="215">
        <v>2152.63</v>
      </c>
      <c r="K3382" s="216" t="s">
        <v>88</v>
      </c>
    </row>
    <row r="3383" spans="1:11" x14ac:dyDescent="0.25">
      <c r="A3383" s="103" t="s">
        <v>825</v>
      </c>
      <c r="B3383" s="103" t="s">
        <v>88</v>
      </c>
      <c r="C3383" s="103" t="s">
        <v>89</v>
      </c>
      <c r="D3383" s="103" t="s">
        <v>91</v>
      </c>
      <c r="E3383" s="103" t="s">
        <v>295</v>
      </c>
      <c r="F3383" s="103" t="s">
        <v>295</v>
      </c>
      <c r="G3383" s="103" t="s">
        <v>490</v>
      </c>
      <c r="H3383" s="103" t="s">
        <v>742</v>
      </c>
      <c r="I3383" s="103" t="s">
        <v>92</v>
      </c>
      <c r="J3383" s="215">
        <v>5555.57</v>
      </c>
      <c r="K3383" s="216" t="s">
        <v>88</v>
      </c>
    </row>
    <row r="3384" spans="1:11" x14ac:dyDescent="0.25">
      <c r="A3384" s="103" t="s">
        <v>826</v>
      </c>
      <c r="B3384" s="103" t="s">
        <v>88</v>
      </c>
      <c r="C3384" s="103" t="s">
        <v>89</v>
      </c>
      <c r="D3384" s="103" t="s">
        <v>91</v>
      </c>
      <c r="E3384" s="103" t="s">
        <v>295</v>
      </c>
      <c r="F3384" s="103" t="s">
        <v>295</v>
      </c>
      <c r="G3384" s="103" t="s">
        <v>490</v>
      </c>
      <c r="H3384" s="103" t="s">
        <v>742</v>
      </c>
      <c r="I3384" s="103" t="s">
        <v>92</v>
      </c>
      <c r="J3384" s="215">
        <v>2705.49</v>
      </c>
      <c r="K3384" s="216" t="s">
        <v>88</v>
      </c>
    </row>
    <row r="3385" spans="1:11" x14ac:dyDescent="0.25">
      <c r="A3385" s="103" t="s">
        <v>827</v>
      </c>
      <c r="B3385" s="103" t="s">
        <v>88</v>
      </c>
      <c r="C3385" s="103" t="s">
        <v>89</v>
      </c>
      <c r="D3385" s="103" t="s">
        <v>91</v>
      </c>
      <c r="E3385" s="103" t="s">
        <v>295</v>
      </c>
      <c r="F3385" s="103" t="s">
        <v>295</v>
      </c>
      <c r="G3385" s="103" t="s">
        <v>489</v>
      </c>
      <c r="H3385" s="103" t="s">
        <v>743</v>
      </c>
      <c r="I3385" s="103" t="s">
        <v>92</v>
      </c>
      <c r="J3385" s="215">
        <v>6101.42</v>
      </c>
      <c r="K3385" s="216" t="s">
        <v>88</v>
      </c>
    </row>
    <row r="3386" spans="1:11" x14ac:dyDescent="0.25">
      <c r="A3386" s="103" t="s">
        <v>830</v>
      </c>
      <c r="B3386" s="103" t="s">
        <v>88</v>
      </c>
      <c r="C3386" s="103" t="s">
        <v>89</v>
      </c>
      <c r="D3386" s="103" t="s">
        <v>91</v>
      </c>
      <c r="E3386" s="103" t="s">
        <v>295</v>
      </c>
      <c r="F3386" s="103" t="s">
        <v>295</v>
      </c>
      <c r="G3386" s="103" t="s">
        <v>489</v>
      </c>
      <c r="H3386" s="103" t="s">
        <v>743</v>
      </c>
      <c r="I3386" s="103" t="s">
        <v>92</v>
      </c>
      <c r="J3386" s="215">
        <v>5598.45</v>
      </c>
      <c r="K3386" s="216" t="s">
        <v>88</v>
      </c>
    </row>
    <row r="3387" spans="1:11" x14ac:dyDescent="0.25">
      <c r="A3387" s="103" t="s">
        <v>828</v>
      </c>
      <c r="B3387" s="103" t="s">
        <v>88</v>
      </c>
      <c r="C3387" s="103" t="s">
        <v>89</v>
      </c>
      <c r="D3387" s="103" t="s">
        <v>91</v>
      </c>
      <c r="E3387" s="103" t="s">
        <v>295</v>
      </c>
      <c r="F3387" s="103" t="s">
        <v>295</v>
      </c>
      <c r="G3387" s="103" t="s">
        <v>489</v>
      </c>
      <c r="H3387" s="103" t="s">
        <v>743</v>
      </c>
      <c r="I3387" s="103" t="s">
        <v>92</v>
      </c>
      <c r="J3387" s="215">
        <v>10232.42</v>
      </c>
      <c r="K3387" s="216" t="s">
        <v>88</v>
      </c>
    </row>
    <row r="3388" spans="1:11" x14ac:dyDescent="0.25">
      <c r="A3388" s="103" t="s">
        <v>829</v>
      </c>
      <c r="B3388" s="103" t="s">
        <v>88</v>
      </c>
      <c r="C3388" s="103" t="s">
        <v>89</v>
      </c>
      <c r="D3388" s="103" t="s">
        <v>91</v>
      </c>
      <c r="E3388" s="103" t="s">
        <v>295</v>
      </c>
      <c r="F3388" s="103" t="s">
        <v>295</v>
      </c>
      <c r="G3388" s="103" t="s">
        <v>489</v>
      </c>
      <c r="H3388" s="103" t="s">
        <v>743</v>
      </c>
      <c r="I3388" s="103" t="s">
        <v>92</v>
      </c>
      <c r="J3388" s="215">
        <v>5906.61</v>
      </c>
      <c r="K3388" s="216" t="s">
        <v>88</v>
      </c>
    </row>
    <row r="3389" spans="1:11" x14ac:dyDescent="0.25">
      <c r="A3389" s="103" t="s">
        <v>825</v>
      </c>
      <c r="B3389" s="103" t="s">
        <v>88</v>
      </c>
      <c r="C3389" s="103" t="s">
        <v>89</v>
      </c>
      <c r="D3389" s="103" t="s">
        <v>91</v>
      </c>
      <c r="E3389" s="103" t="s">
        <v>295</v>
      </c>
      <c r="F3389" s="103" t="s">
        <v>295</v>
      </c>
      <c r="G3389" s="103" t="s">
        <v>489</v>
      </c>
      <c r="H3389" s="103" t="s">
        <v>743</v>
      </c>
      <c r="I3389" s="103" t="s">
        <v>92</v>
      </c>
      <c r="J3389" s="215">
        <v>11231.77</v>
      </c>
      <c r="K3389" s="216" t="s">
        <v>88</v>
      </c>
    </row>
    <row r="3390" spans="1:11" x14ac:dyDescent="0.25">
      <c r="A3390" s="103" t="s">
        <v>826</v>
      </c>
      <c r="B3390" s="103" t="s">
        <v>88</v>
      </c>
      <c r="C3390" s="103" t="s">
        <v>89</v>
      </c>
      <c r="D3390" s="103" t="s">
        <v>91</v>
      </c>
      <c r="E3390" s="103" t="s">
        <v>295</v>
      </c>
      <c r="F3390" s="103" t="s">
        <v>295</v>
      </c>
      <c r="G3390" s="103" t="s">
        <v>489</v>
      </c>
      <c r="H3390" s="103" t="s">
        <v>743</v>
      </c>
      <c r="I3390" s="103" t="s">
        <v>92</v>
      </c>
      <c r="J3390" s="215">
        <v>5100.66</v>
      </c>
      <c r="K3390" s="216" t="s">
        <v>88</v>
      </c>
    </row>
    <row r="3391" spans="1:11" x14ac:dyDescent="0.25">
      <c r="A3391" s="103" t="s">
        <v>827</v>
      </c>
      <c r="B3391" s="103" t="s">
        <v>88</v>
      </c>
      <c r="C3391" s="103" t="s">
        <v>89</v>
      </c>
      <c r="D3391" s="103" t="s">
        <v>91</v>
      </c>
      <c r="E3391" s="103" t="s">
        <v>295</v>
      </c>
      <c r="F3391" s="103" t="s">
        <v>295</v>
      </c>
      <c r="G3391" s="103" t="s">
        <v>744</v>
      </c>
      <c r="H3391" s="103" t="s">
        <v>745</v>
      </c>
      <c r="I3391" s="103" t="s">
        <v>92</v>
      </c>
      <c r="J3391" s="215">
        <v>15720.21</v>
      </c>
      <c r="K3391" s="216" t="s">
        <v>88</v>
      </c>
    </row>
    <row r="3392" spans="1:11" x14ac:dyDescent="0.25">
      <c r="A3392" s="103" t="s">
        <v>830</v>
      </c>
      <c r="B3392" s="103" t="s">
        <v>88</v>
      </c>
      <c r="C3392" s="103" t="s">
        <v>89</v>
      </c>
      <c r="D3392" s="103" t="s">
        <v>91</v>
      </c>
      <c r="E3392" s="103" t="s">
        <v>295</v>
      </c>
      <c r="F3392" s="103" t="s">
        <v>295</v>
      </c>
      <c r="G3392" s="103" t="s">
        <v>744</v>
      </c>
      <c r="H3392" s="103" t="s">
        <v>745</v>
      </c>
      <c r="I3392" s="103" t="s">
        <v>92</v>
      </c>
      <c r="J3392" s="215">
        <v>11287.77</v>
      </c>
      <c r="K3392" s="216" t="s">
        <v>88</v>
      </c>
    </row>
    <row r="3393" spans="1:11" x14ac:dyDescent="0.25">
      <c r="A3393" s="103" t="s">
        <v>828</v>
      </c>
      <c r="B3393" s="103" t="s">
        <v>88</v>
      </c>
      <c r="C3393" s="103" t="s">
        <v>89</v>
      </c>
      <c r="D3393" s="103" t="s">
        <v>91</v>
      </c>
      <c r="E3393" s="103" t="s">
        <v>295</v>
      </c>
      <c r="F3393" s="103" t="s">
        <v>295</v>
      </c>
      <c r="G3393" s="103" t="s">
        <v>744</v>
      </c>
      <c r="H3393" s="103" t="s">
        <v>745</v>
      </c>
      <c r="I3393" s="103" t="s">
        <v>92</v>
      </c>
      <c r="J3393" s="215">
        <v>11460.31</v>
      </c>
      <c r="K3393" s="216" t="s">
        <v>88</v>
      </c>
    </row>
    <row r="3394" spans="1:11" x14ac:dyDescent="0.25">
      <c r="A3394" s="103" t="s">
        <v>829</v>
      </c>
      <c r="B3394" s="103" t="s">
        <v>88</v>
      </c>
      <c r="C3394" s="103" t="s">
        <v>89</v>
      </c>
      <c r="D3394" s="103" t="s">
        <v>91</v>
      </c>
      <c r="E3394" s="103" t="s">
        <v>295</v>
      </c>
      <c r="F3394" s="103" t="s">
        <v>295</v>
      </c>
      <c r="G3394" s="103" t="s">
        <v>744</v>
      </c>
      <c r="H3394" s="103" t="s">
        <v>745</v>
      </c>
      <c r="I3394" s="103" t="s">
        <v>92</v>
      </c>
      <c r="J3394" s="215">
        <v>9866.49</v>
      </c>
      <c r="K3394" s="216" t="s">
        <v>88</v>
      </c>
    </row>
    <row r="3395" spans="1:11" x14ac:dyDescent="0.25">
      <c r="A3395" s="103" t="s">
        <v>825</v>
      </c>
      <c r="B3395" s="103" t="s">
        <v>88</v>
      </c>
      <c r="C3395" s="103" t="s">
        <v>89</v>
      </c>
      <c r="D3395" s="103" t="s">
        <v>91</v>
      </c>
      <c r="E3395" s="103" t="s">
        <v>295</v>
      </c>
      <c r="F3395" s="103" t="s">
        <v>295</v>
      </c>
      <c r="G3395" s="103" t="s">
        <v>744</v>
      </c>
      <c r="H3395" s="103" t="s">
        <v>745</v>
      </c>
      <c r="I3395" s="103" t="s">
        <v>92</v>
      </c>
      <c r="J3395" s="215">
        <v>12383.71</v>
      </c>
      <c r="K3395" s="216" t="s">
        <v>88</v>
      </c>
    </row>
    <row r="3396" spans="1:11" x14ac:dyDescent="0.25">
      <c r="A3396" s="103" t="s">
        <v>826</v>
      </c>
      <c r="B3396" s="103" t="s">
        <v>88</v>
      </c>
      <c r="C3396" s="103" t="s">
        <v>89</v>
      </c>
      <c r="D3396" s="103" t="s">
        <v>91</v>
      </c>
      <c r="E3396" s="103" t="s">
        <v>295</v>
      </c>
      <c r="F3396" s="103" t="s">
        <v>295</v>
      </c>
      <c r="G3396" s="103" t="s">
        <v>744</v>
      </c>
      <c r="H3396" s="103" t="s">
        <v>745</v>
      </c>
      <c r="I3396" s="103" t="s">
        <v>92</v>
      </c>
      <c r="J3396" s="215">
        <v>9365.56</v>
      </c>
      <c r="K3396" s="216" t="s">
        <v>88</v>
      </c>
    </row>
    <row r="3397" spans="1:11" x14ac:dyDescent="0.25">
      <c r="A3397" s="103" t="s">
        <v>827</v>
      </c>
      <c r="B3397" s="103" t="s">
        <v>88</v>
      </c>
      <c r="C3397" s="103" t="s">
        <v>89</v>
      </c>
      <c r="D3397" s="103" t="s">
        <v>91</v>
      </c>
      <c r="E3397" s="103" t="s">
        <v>295</v>
      </c>
      <c r="F3397" s="103" t="s">
        <v>295</v>
      </c>
      <c r="G3397" s="103" t="s">
        <v>124</v>
      </c>
      <c r="H3397" s="103" t="s">
        <v>746</v>
      </c>
      <c r="I3397" s="103" t="s">
        <v>92</v>
      </c>
      <c r="J3397" s="215">
        <v>11137.17</v>
      </c>
      <c r="K3397" s="216" t="s">
        <v>88</v>
      </c>
    </row>
    <row r="3398" spans="1:11" x14ac:dyDescent="0.25">
      <c r="A3398" s="103" t="s">
        <v>830</v>
      </c>
      <c r="B3398" s="103" t="s">
        <v>88</v>
      </c>
      <c r="C3398" s="103" t="s">
        <v>89</v>
      </c>
      <c r="D3398" s="103" t="s">
        <v>91</v>
      </c>
      <c r="E3398" s="103" t="s">
        <v>295</v>
      </c>
      <c r="F3398" s="103" t="s">
        <v>295</v>
      </c>
      <c r="G3398" s="103" t="s">
        <v>124</v>
      </c>
      <c r="H3398" s="103" t="s">
        <v>746</v>
      </c>
      <c r="I3398" s="103" t="s">
        <v>92</v>
      </c>
      <c r="J3398" s="215">
        <v>8100.6</v>
      </c>
      <c r="K3398" s="216" t="s">
        <v>88</v>
      </c>
    </row>
    <row r="3399" spans="1:11" x14ac:dyDescent="0.25">
      <c r="A3399" s="103" t="s">
        <v>828</v>
      </c>
      <c r="B3399" s="103" t="s">
        <v>88</v>
      </c>
      <c r="C3399" s="103" t="s">
        <v>89</v>
      </c>
      <c r="D3399" s="103" t="s">
        <v>91</v>
      </c>
      <c r="E3399" s="103" t="s">
        <v>295</v>
      </c>
      <c r="F3399" s="103" t="s">
        <v>295</v>
      </c>
      <c r="G3399" s="103" t="s">
        <v>124</v>
      </c>
      <c r="H3399" s="103" t="s">
        <v>746</v>
      </c>
      <c r="I3399" s="103" t="s">
        <v>92</v>
      </c>
      <c r="J3399" s="215">
        <v>12452.65</v>
      </c>
      <c r="K3399" s="216" t="s">
        <v>88</v>
      </c>
    </row>
    <row r="3400" spans="1:11" x14ac:dyDescent="0.25">
      <c r="A3400" s="103" t="s">
        <v>829</v>
      </c>
      <c r="B3400" s="103" t="s">
        <v>88</v>
      </c>
      <c r="C3400" s="103" t="s">
        <v>89</v>
      </c>
      <c r="D3400" s="103" t="s">
        <v>91</v>
      </c>
      <c r="E3400" s="103" t="s">
        <v>295</v>
      </c>
      <c r="F3400" s="103" t="s">
        <v>295</v>
      </c>
      <c r="G3400" s="103" t="s">
        <v>124</v>
      </c>
      <c r="H3400" s="103" t="s">
        <v>746</v>
      </c>
      <c r="I3400" s="103" t="s">
        <v>92</v>
      </c>
      <c r="J3400" s="215">
        <v>8624.19</v>
      </c>
      <c r="K3400" s="216" t="s">
        <v>88</v>
      </c>
    </row>
    <row r="3401" spans="1:11" x14ac:dyDescent="0.25">
      <c r="A3401" s="103" t="s">
        <v>825</v>
      </c>
      <c r="B3401" s="103" t="s">
        <v>88</v>
      </c>
      <c r="C3401" s="103" t="s">
        <v>89</v>
      </c>
      <c r="D3401" s="103" t="s">
        <v>91</v>
      </c>
      <c r="E3401" s="103" t="s">
        <v>295</v>
      </c>
      <c r="F3401" s="103" t="s">
        <v>295</v>
      </c>
      <c r="G3401" s="103" t="s">
        <v>124</v>
      </c>
      <c r="H3401" s="103" t="s">
        <v>746</v>
      </c>
      <c r="I3401" s="103" t="s">
        <v>92</v>
      </c>
      <c r="J3401" s="215">
        <v>12055.01</v>
      </c>
      <c r="K3401" s="216" t="s">
        <v>88</v>
      </c>
    </row>
    <row r="3402" spans="1:11" x14ac:dyDescent="0.25">
      <c r="A3402" s="103" t="s">
        <v>826</v>
      </c>
      <c r="B3402" s="103" t="s">
        <v>88</v>
      </c>
      <c r="C3402" s="103" t="s">
        <v>89</v>
      </c>
      <c r="D3402" s="103" t="s">
        <v>91</v>
      </c>
      <c r="E3402" s="103" t="s">
        <v>295</v>
      </c>
      <c r="F3402" s="103" t="s">
        <v>295</v>
      </c>
      <c r="G3402" s="103" t="s">
        <v>124</v>
      </c>
      <c r="H3402" s="103" t="s">
        <v>746</v>
      </c>
      <c r="I3402" s="103" t="s">
        <v>92</v>
      </c>
      <c r="J3402" s="215">
        <v>5705.65</v>
      </c>
      <c r="K3402" s="216" t="s">
        <v>88</v>
      </c>
    </row>
    <row r="3403" spans="1:11" x14ac:dyDescent="0.25">
      <c r="A3403" s="103" t="s">
        <v>827</v>
      </c>
      <c r="B3403" s="103" t="s">
        <v>88</v>
      </c>
      <c r="C3403" s="103" t="s">
        <v>89</v>
      </c>
      <c r="D3403" s="103" t="s">
        <v>91</v>
      </c>
      <c r="E3403" s="103" t="s">
        <v>295</v>
      </c>
      <c r="F3403" s="103" t="s">
        <v>295</v>
      </c>
      <c r="G3403" s="103" t="s">
        <v>155</v>
      </c>
      <c r="H3403" s="103" t="s">
        <v>395</v>
      </c>
      <c r="I3403" s="103" t="s">
        <v>92</v>
      </c>
      <c r="J3403" s="215">
        <v>12621.99</v>
      </c>
      <c r="K3403" s="216" t="s">
        <v>88</v>
      </c>
    </row>
    <row r="3404" spans="1:11" x14ac:dyDescent="0.25">
      <c r="A3404" s="103" t="s">
        <v>830</v>
      </c>
      <c r="B3404" s="103" t="s">
        <v>88</v>
      </c>
      <c r="C3404" s="103" t="s">
        <v>89</v>
      </c>
      <c r="D3404" s="103" t="s">
        <v>91</v>
      </c>
      <c r="E3404" s="103" t="s">
        <v>295</v>
      </c>
      <c r="F3404" s="103" t="s">
        <v>295</v>
      </c>
      <c r="G3404" s="103" t="s">
        <v>155</v>
      </c>
      <c r="H3404" s="103" t="s">
        <v>395</v>
      </c>
      <c r="I3404" s="103" t="s">
        <v>92</v>
      </c>
      <c r="J3404" s="215">
        <v>11760.46</v>
      </c>
      <c r="K3404" s="216" t="s">
        <v>88</v>
      </c>
    </row>
    <row r="3405" spans="1:11" x14ac:dyDescent="0.25">
      <c r="A3405" s="103" t="s">
        <v>828</v>
      </c>
      <c r="B3405" s="103" t="s">
        <v>88</v>
      </c>
      <c r="C3405" s="103" t="s">
        <v>89</v>
      </c>
      <c r="D3405" s="103" t="s">
        <v>91</v>
      </c>
      <c r="E3405" s="103" t="s">
        <v>295</v>
      </c>
      <c r="F3405" s="103" t="s">
        <v>295</v>
      </c>
      <c r="G3405" s="103" t="s">
        <v>155</v>
      </c>
      <c r="H3405" s="103" t="s">
        <v>395</v>
      </c>
      <c r="I3405" s="103" t="s">
        <v>92</v>
      </c>
      <c r="J3405" s="215">
        <v>7693.36</v>
      </c>
      <c r="K3405" s="216" t="s">
        <v>88</v>
      </c>
    </row>
    <row r="3406" spans="1:11" x14ac:dyDescent="0.25">
      <c r="A3406" s="103" t="s">
        <v>829</v>
      </c>
      <c r="B3406" s="103" t="s">
        <v>88</v>
      </c>
      <c r="C3406" s="103" t="s">
        <v>89</v>
      </c>
      <c r="D3406" s="103" t="s">
        <v>91</v>
      </c>
      <c r="E3406" s="103" t="s">
        <v>295</v>
      </c>
      <c r="F3406" s="103" t="s">
        <v>295</v>
      </c>
      <c r="G3406" s="103" t="s">
        <v>155</v>
      </c>
      <c r="H3406" s="103" t="s">
        <v>395</v>
      </c>
      <c r="I3406" s="103" t="s">
        <v>92</v>
      </c>
      <c r="J3406" s="215">
        <v>8115.15</v>
      </c>
      <c r="K3406" s="216" t="s">
        <v>88</v>
      </c>
    </row>
    <row r="3407" spans="1:11" x14ac:dyDescent="0.25">
      <c r="A3407" s="103" t="s">
        <v>825</v>
      </c>
      <c r="B3407" s="103" t="s">
        <v>88</v>
      </c>
      <c r="C3407" s="103" t="s">
        <v>89</v>
      </c>
      <c r="D3407" s="103" t="s">
        <v>91</v>
      </c>
      <c r="E3407" s="103" t="s">
        <v>295</v>
      </c>
      <c r="F3407" s="103" t="s">
        <v>295</v>
      </c>
      <c r="G3407" s="103" t="s">
        <v>155</v>
      </c>
      <c r="H3407" s="103" t="s">
        <v>395</v>
      </c>
      <c r="I3407" s="103" t="s">
        <v>92</v>
      </c>
      <c r="J3407" s="215">
        <v>11545.08</v>
      </c>
      <c r="K3407" s="216" t="s">
        <v>88</v>
      </c>
    </row>
    <row r="3408" spans="1:11" x14ac:dyDescent="0.25">
      <c r="A3408" s="103" t="s">
        <v>826</v>
      </c>
      <c r="B3408" s="103" t="s">
        <v>88</v>
      </c>
      <c r="C3408" s="103" t="s">
        <v>89</v>
      </c>
      <c r="D3408" s="103" t="s">
        <v>91</v>
      </c>
      <c r="E3408" s="103" t="s">
        <v>295</v>
      </c>
      <c r="F3408" s="103" t="s">
        <v>295</v>
      </c>
      <c r="G3408" s="103" t="s">
        <v>155</v>
      </c>
      <c r="H3408" s="103" t="s">
        <v>395</v>
      </c>
      <c r="I3408" s="103" t="s">
        <v>92</v>
      </c>
      <c r="J3408" s="215">
        <v>7941.71</v>
      </c>
      <c r="K3408" s="216" t="s">
        <v>88</v>
      </c>
    </row>
    <row r="3409" spans="1:11" x14ac:dyDescent="0.25">
      <c r="A3409" s="103" t="s">
        <v>827</v>
      </c>
      <c r="B3409" s="103" t="s">
        <v>88</v>
      </c>
      <c r="C3409" s="103" t="s">
        <v>89</v>
      </c>
      <c r="D3409" s="103" t="s">
        <v>91</v>
      </c>
      <c r="E3409" s="103" t="s">
        <v>295</v>
      </c>
      <c r="F3409" s="103" t="s">
        <v>295</v>
      </c>
      <c r="G3409" s="103" t="s">
        <v>650</v>
      </c>
      <c r="H3409" s="103" t="s">
        <v>651</v>
      </c>
      <c r="I3409" s="103" t="s">
        <v>92</v>
      </c>
      <c r="J3409" s="215">
        <v>2774.36</v>
      </c>
      <c r="K3409" s="216" t="s">
        <v>88</v>
      </c>
    </row>
    <row r="3410" spans="1:11" x14ac:dyDescent="0.25">
      <c r="A3410" s="103" t="s">
        <v>830</v>
      </c>
      <c r="B3410" s="103" t="s">
        <v>88</v>
      </c>
      <c r="C3410" s="103" t="s">
        <v>89</v>
      </c>
      <c r="D3410" s="103" t="s">
        <v>91</v>
      </c>
      <c r="E3410" s="103" t="s">
        <v>295</v>
      </c>
      <c r="F3410" s="103" t="s">
        <v>295</v>
      </c>
      <c r="G3410" s="103" t="s">
        <v>650</v>
      </c>
      <c r="H3410" s="103" t="s">
        <v>651</v>
      </c>
      <c r="I3410" s="103" t="s">
        <v>92</v>
      </c>
      <c r="J3410" s="215">
        <v>2506.64</v>
      </c>
      <c r="K3410" s="216" t="s">
        <v>88</v>
      </c>
    </row>
    <row r="3411" spans="1:11" x14ac:dyDescent="0.25">
      <c r="A3411" s="103" t="s">
        <v>828</v>
      </c>
      <c r="B3411" s="103" t="s">
        <v>88</v>
      </c>
      <c r="C3411" s="103" t="s">
        <v>89</v>
      </c>
      <c r="D3411" s="103" t="s">
        <v>91</v>
      </c>
      <c r="E3411" s="103" t="s">
        <v>295</v>
      </c>
      <c r="F3411" s="103" t="s">
        <v>295</v>
      </c>
      <c r="G3411" s="103" t="s">
        <v>650</v>
      </c>
      <c r="H3411" s="103" t="s">
        <v>651</v>
      </c>
      <c r="I3411" s="103" t="s">
        <v>92</v>
      </c>
      <c r="J3411" s="215">
        <v>2450.6999999999998</v>
      </c>
      <c r="K3411" s="216" t="s">
        <v>88</v>
      </c>
    </row>
    <row r="3412" spans="1:11" x14ac:dyDescent="0.25">
      <c r="A3412" s="103" t="s">
        <v>829</v>
      </c>
      <c r="B3412" s="103" t="s">
        <v>88</v>
      </c>
      <c r="C3412" s="103" t="s">
        <v>89</v>
      </c>
      <c r="D3412" s="103" t="s">
        <v>91</v>
      </c>
      <c r="E3412" s="103" t="s">
        <v>295</v>
      </c>
      <c r="F3412" s="103" t="s">
        <v>295</v>
      </c>
      <c r="G3412" s="103" t="s">
        <v>650</v>
      </c>
      <c r="H3412" s="103" t="s">
        <v>651</v>
      </c>
      <c r="I3412" s="103" t="s">
        <v>92</v>
      </c>
      <c r="J3412" s="215">
        <v>1579.73</v>
      </c>
      <c r="K3412" s="216" t="s">
        <v>88</v>
      </c>
    </row>
    <row r="3413" spans="1:11" x14ac:dyDescent="0.25">
      <c r="A3413" s="103" t="s">
        <v>825</v>
      </c>
      <c r="B3413" s="103" t="s">
        <v>88</v>
      </c>
      <c r="C3413" s="103" t="s">
        <v>89</v>
      </c>
      <c r="D3413" s="103" t="s">
        <v>91</v>
      </c>
      <c r="E3413" s="103" t="s">
        <v>295</v>
      </c>
      <c r="F3413" s="103" t="s">
        <v>295</v>
      </c>
      <c r="G3413" s="103" t="s">
        <v>650</v>
      </c>
      <c r="H3413" s="103" t="s">
        <v>651</v>
      </c>
      <c r="I3413" s="103" t="s">
        <v>92</v>
      </c>
      <c r="J3413" s="215">
        <v>3482.54</v>
      </c>
      <c r="K3413" s="216" t="s">
        <v>88</v>
      </c>
    </row>
    <row r="3414" spans="1:11" x14ac:dyDescent="0.25">
      <c r="A3414" s="103" t="s">
        <v>826</v>
      </c>
      <c r="B3414" s="103" t="s">
        <v>88</v>
      </c>
      <c r="C3414" s="103" t="s">
        <v>89</v>
      </c>
      <c r="D3414" s="103" t="s">
        <v>91</v>
      </c>
      <c r="E3414" s="103" t="s">
        <v>295</v>
      </c>
      <c r="F3414" s="103" t="s">
        <v>295</v>
      </c>
      <c r="G3414" s="103" t="s">
        <v>650</v>
      </c>
      <c r="H3414" s="103" t="s">
        <v>651</v>
      </c>
      <c r="I3414" s="103" t="s">
        <v>92</v>
      </c>
      <c r="J3414" s="215">
        <v>596.12</v>
      </c>
      <c r="K3414" s="216" t="s">
        <v>88</v>
      </c>
    </row>
    <row r="3415" spans="1:11" x14ac:dyDescent="0.25">
      <c r="A3415" s="103" t="s">
        <v>827</v>
      </c>
      <c r="B3415" s="103" t="s">
        <v>88</v>
      </c>
      <c r="C3415" s="103" t="s">
        <v>89</v>
      </c>
      <c r="D3415" s="103" t="s">
        <v>91</v>
      </c>
      <c r="E3415" s="103" t="s">
        <v>295</v>
      </c>
      <c r="F3415" s="103" t="s">
        <v>295</v>
      </c>
      <c r="G3415" s="103" t="s">
        <v>491</v>
      </c>
      <c r="H3415" s="103" t="s">
        <v>492</v>
      </c>
      <c r="I3415" s="103" t="s">
        <v>92</v>
      </c>
      <c r="J3415" s="215">
        <v>3919.46</v>
      </c>
      <c r="K3415" s="216" t="s">
        <v>88</v>
      </c>
    </row>
    <row r="3416" spans="1:11" x14ac:dyDescent="0.25">
      <c r="A3416" s="103" t="s">
        <v>827</v>
      </c>
      <c r="B3416" s="103" t="s">
        <v>88</v>
      </c>
      <c r="C3416" s="103" t="s">
        <v>89</v>
      </c>
      <c r="D3416" s="103" t="s">
        <v>91</v>
      </c>
      <c r="E3416" s="111"/>
      <c r="F3416" s="103" t="s">
        <v>295</v>
      </c>
      <c r="G3416" s="103" t="s">
        <v>491</v>
      </c>
      <c r="H3416" s="103" t="s">
        <v>492</v>
      </c>
      <c r="I3416" s="103" t="s">
        <v>92</v>
      </c>
      <c r="J3416" s="215">
        <v>0</v>
      </c>
      <c r="K3416" s="216" t="s">
        <v>88</v>
      </c>
    </row>
    <row r="3417" spans="1:11" x14ac:dyDescent="0.25">
      <c r="A3417" s="103" t="s">
        <v>830</v>
      </c>
      <c r="B3417" s="103" t="s">
        <v>88</v>
      </c>
      <c r="C3417" s="103" t="s">
        <v>89</v>
      </c>
      <c r="D3417" s="103" t="s">
        <v>91</v>
      </c>
      <c r="E3417" s="103" t="s">
        <v>295</v>
      </c>
      <c r="F3417" s="103" t="s">
        <v>295</v>
      </c>
      <c r="G3417" s="103" t="s">
        <v>491</v>
      </c>
      <c r="H3417" s="103" t="s">
        <v>492</v>
      </c>
      <c r="I3417" s="103" t="s">
        <v>92</v>
      </c>
      <c r="J3417" s="215">
        <v>1908.4</v>
      </c>
      <c r="K3417" s="216" t="s">
        <v>88</v>
      </c>
    </row>
    <row r="3418" spans="1:11" x14ac:dyDescent="0.25">
      <c r="A3418" s="103" t="s">
        <v>830</v>
      </c>
      <c r="B3418" s="103" t="s">
        <v>88</v>
      </c>
      <c r="C3418" s="103" t="s">
        <v>89</v>
      </c>
      <c r="D3418" s="103" t="s">
        <v>91</v>
      </c>
      <c r="E3418" s="111"/>
      <c r="F3418" s="103" t="s">
        <v>295</v>
      </c>
      <c r="G3418" s="103" t="s">
        <v>491</v>
      </c>
      <c r="H3418" s="103" t="s">
        <v>492</v>
      </c>
      <c r="I3418" s="103" t="s">
        <v>92</v>
      </c>
      <c r="J3418" s="215">
        <v>0</v>
      </c>
      <c r="K3418" s="216" t="s">
        <v>88</v>
      </c>
    </row>
    <row r="3419" spans="1:11" x14ac:dyDescent="0.25">
      <c r="A3419" s="103" t="s">
        <v>828</v>
      </c>
      <c r="B3419" s="103" t="s">
        <v>88</v>
      </c>
      <c r="C3419" s="103" t="s">
        <v>89</v>
      </c>
      <c r="D3419" s="103" t="s">
        <v>91</v>
      </c>
      <c r="E3419" s="103" t="s">
        <v>295</v>
      </c>
      <c r="F3419" s="103" t="s">
        <v>295</v>
      </c>
      <c r="G3419" s="103" t="s">
        <v>491</v>
      </c>
      <c r="H3419" s="103" t="s">
        <v>492</v>
      </c>
      <c r="I3419" s="103" t="s">
        <v>92</v>
      </c>
      <c r="J3419" s="215">
        <v>3202.6</v>
      </c>
      <c r="K3419" s="216" t="s">
        <v>88</v>
      </c>
    </row>
    <row r="3420" spans="1:11" x14ac:dyDescent="0.25">
      <c r="A3420" s="103" t="s">
        <v>828</v>
      </c>
      <c r="B3420" s="103" t="s">
        <v>88</v>
      </c>
      <c r="C3420" s="103" t="s">
        <v>89</v>
      </c>
      <c r="D3420" s="103" t="s">
        <v>91</v>
      </c>
      <c r="E3420" s="111"/>
      <c r="F3420" s="103" t="s">
        <v>295</v>
      </c>
      <c r="G3420" s="103" t="s">
        <v>491</v>
      </c>
      <c r="H3420" s="103" t="s">
        <v>492</v>
      </c>
      <c r="I3420" s="103" t="s">
        <v>92</v>
      </c>
      <c r="J3420" s="215">
        <v>0</v>
      </c>
      <c r="K3420" s="216" t="s">
        <v>88</v>
      </c>
    </row>
    <row r="3421" spans="1:11" x14ac:dyDescent="0.25">
      <c r="A3421" s="103" t="s">
        <v>829</v>
      </c>
      <c r="B3421" s="103" t="s">
        <v>88</v>
      </c>
      <c r="C3421" s="103" t="s">
        <v>89</v>
      </c>
      <c r="D3421" s="103" t="s">
        <v>91</v>
      </c>
      <c r="E3421" s="103" t="s">
        <v>295</v>
      </c>
      <c r="F3421" s="103" t="s">
        <v>295</v>
      </c>
      <c r="G3421" s="103" t="s">
        <v>491</v>
      </c>
      <c r="H3421" s="103" t="s">
        <v>492</v>
      </c>
      <c r="I3421" s="103" t="s">
        <v>92</v>
      </c>
      <c r="J3421" s="215">
        <v>2379.67</v>
      </c>
      <c r="K3421" s="216" t="s">
        <v>88</v>
      </c>
    </row>
    <row r="3422" spans="1:11" x14ac:dyDescent="0.25">
      <c r="A3422" s="103" t="s">
        <v>829</v>
      </c>
      <c r="B3422" s="103" t="s">
        <v>88</v>
      </c>
      <c r="C3422" s="103" t="s">
        <v>89</v>
      </c>
      <c r="D3422" s="103" t="s">
        <v>91</v>
      </c>
      <c r="E3422" s="111"/>
      <c r="F3422" s="103" t="s">
        <v>295</v>
      </c>
      <c r="G3422" s="103" t="s">
        <v>491</v>
      </c>
      <c r="H3422" s="103" t="s">
        <v>492</v>
      </c>
      <c r="I3422" s="103" t="s">
        <v>92</v>
      </c>
      <c r="J3422" s="215">
        <v>0</v>
      </c>
      <c r="K3422" s="216" t="s">
        <v>88</v>
      </c>
    </row>
    <row r="3423" spans="1:11" x14ac:dyDescent="0.25">
      <c r="A3423" s="103" t="s">
        <v>825</v>
      </c>
      <c r="B3423" s="103" t="s">
        <v>88</v>
      </c>
      <c r="C3423" s="103" t="s">
        <v>89</v>
      </c>
      <c r="D3423" s="103" t="s">
        <v>91</v>
      </c>
      <c r="E3423" s="103" t="s">
        <v>295</v>
      </c>
      <c r="F3423" s="103" t="s">
        <v>295</v>
      </c>
      <c r="G3423" s="103" t="s">
        <v>491</v>
      </c>
      <c r="H3423" s="103" t="s">
        <v>492</v>
      </c>
      <c r="I3423" s="103" t="s">
        <v>92</v>
      </c>
      <c r="J3423" s="215">
        <v>4862</v>
      </c>
      <c r="K3423" s="216" t="s">
        <v>88</v>
      </c>
    </row>
    <row r="3424" spans="1:11" x14ac:dyDescent="0.25">
      <c r="A3424" s="103" t="s">
        <v>825</v>
      </c>
      <c r="B3424" s="103" t="s">
        <v>88</v>
      </c>
      <c r="C3424" s="103" t="s">
        <v>89</v>
      </c>
      <c r="D3424" s="103" t="s">
        <v>91</v>
      </c>
      <c r="E3424" s="111"/>
      <c r="F3424" s="103" t="s">
        <v>295</v>
      </c>
      <c r="G3424" s="103" t="s">
        <v>491</v>
      </c>
      <c r="H3424" s="103" t="s">
        <v>492</v>
      </c>
      <c r="I3424" s="103" t="s">
        <v>92</v>
      </c>
      <c r="J3424" s="215">
        <v>0</v>
      </c>
      <c r="K3424" s="216" t="s">
        <v>88</v>
      </c>
    </row>
    <row r="3425" spans="1:11" x14ac:dyDescent="0.25">
      <c r="A3425" s="103" t="s">
        <v>826</v>
      </c>
      <c r="B3425" s="103" t="s">
        <v>88</v>
      </c>
      <c r="C3425" s="103" t="s">
        <v>89</v>
      </c>
      <c r="D3425" s="103" t="s">
        <v>91</v>
      </c>
      <c r="E3425" s="103" t="s">
        <v>295</v>
      </c>
      <c r="F3425" s="103" t="s">
        <v>295</v>
      </c>
      <c r="G3425" s="103" t="s">
        <v>491</v>
      </c>
      <c r="H3425" s="103" t="s">
        <v>492</v>
      </c>
      <c r="I3425" s="103" t="s">
        <v>92</v>
      </c>
      <c r="J3425" s="215">
        <v>2090.37</v>
      </c>
      <c r="K3425" s="216" t="s">
        <v>88</v>
      </c>
    </row>
    <row r="3426" spans="1:11" x14ac:dyDescent="0.25">
      <c r="A3426" s="103" t="s">
        <v>826</v>
      </c>
      <c r="B3426" s="103" t="s">
        <v>88</v>
      </c>
      <c r="C3426" s="103" t="s">
        <v>89</v>
      </c>
      <c r="D3426" s="103" t="s">
        <v>91</v>
      </c>
      <c r="E3426" s="111"/>
      <c r="F3426" s="103" t="s">
        <v>295</v>
      </c>
      <c r="G3426" s="103" t="s">
        <v>491</v>
      </c>
      <c r="H3426" s="103" t="s">
        <v>492</v>
      </c>
      <c r="I3426" s="103" t="s">
        <v>92</v>
      </c>
      <c r="J3426" s="215">
        <v>0</v>
      </c>
      <c r="K3426" s="216" t="s">
        <v>88</v>
      </c>
    </row>
    <row r="3427" spans="1:11" x14ac:dyDescent="0.25">
      <c r="A3427" s="103" t="s">
        <v>827</v>
      </c>
      <c r="B3427" s="103" t="s">
        <v>88</v>
      </c>
      <c r="C3427" s="103" t="s">
        <v>89</v>
      </c>
      <c r="D3427" s="103" t="s">
        <v>91</v>
      </c>
      <c r="E3427" s="103" t="s">
        <v>295</v>
      </c>
      <c r="F3427" s="103" t="s">
        <v>295</v>
      </c>
      <c r="G3427" s="103" t="s">
        <v>123</v>
      </c>
      <c r="H3427" s="103" t="s">
        <v>396</v>
      </c>
      <c r="I3427" s="103" t="s">
        <v>92</v>
      </c>
      <c r="J3427" s="215">
        <v>10274.09</v>
      </c>
      <c r="K3427" s="216" t="s">
        <v>88</v>
      </c>
    </row>
    <row r="3428" spans="1:11" x14ac:dyDescent="0.25">
      <c r="A3428" s="103" t="s">
        <v>830</v>
      </c>
      <c r="B3428" s="103" t="s">
        <v>88</v>
      </c>
      <c r="C3428" s="103" t="s">
        <v>89</v>
      </c>
      <c r="D3428" s="103" t="s">
        <v>91</v>
      </c>
      <c r="E3428" s="103" t="s">
        <v>295</v>
      </c>
      <c r="F3428" s="103" t="s">
        <v>295</v>
      </c>
      <c r="G3428" s="103" t="s">
        <v>123</v>
      </c>
      <c r="H3428" s="103" t="s">
        <v>396</v>
      </c>
      <c r="I3428" s="103" t="s">
        <v>92</v>
      </c>
      <c r="J3428" s="215">
        <v>11131.03</v>
      </c>
      <c r="K3428" s="216" t="s">
        <v>88</v>
      </c>
    </row>
    <row r="3429" spans="1:11" x14ac:dyDescent="0.25">
      <c r="A3429" s="103" t="s">
        <v>828</v>
      </c>
      <c r="B3429" s="103" t="s">
        <v>88</v>
      </c>
      <c r="C3429" s="103" t="s">
        <v>89</v>
      </c>
      <c r="D3429" s="103" t="s">
        <v>91</v>
      </c>
      <c r="E3429" s="103" t="s">
        <v>295</v>
      </c>
      <c r="F3429" s="103" t="s">
        <v>295</v>
      </c>
      <c r="G3429" s="103" t="s">
        <v>123</v>
      </c>
      <c r="H3429" s="103" t="s">
        <v>396</v>
      </c>
      <c r="I3429" s="103" t="s">
        <v>92</v>
      </c>
      <c r="J3429" s="215">
        <v>10811.54</v>
      </c>
      <c r="K3429" s="216" t="s">
        <v>88</v>
      </c>
    </row>
    <row r="3430" spans="1:11" x14ac:dyDescent="0.25">
      <c r="A3430" s="103" t="s">
        <v>829</v>
      </c>
      <c r="B3430" s="103" t="s">
        <v>88</v>
      </c>
      <c r="C3430" s="103" t="s">
        <v>89</v>
      </c>
      <c r="D3430" s="103" t="s">
        <v>91</v>
      </c>
      <c r="E3430" s="103" t="s">
        <v>295</v>
      </c>
      <c r="F3430" s="103" t="s">
        <v>295</v>
      </c>
      <c r="G3430" s="103" t="s">
        <v>123</v>
      </c>
      <c r="H3430" s="103" t="s">
        <v>396</v>
      </c>
      <c r="I3430" s="103" t="s">
        <v>92</v>
      </c>
      <c r="J3430" s="215">
        <v>7887.3</v>
      </c>
      <c r="K3430" s="216" t="s">
        <v>88</v>
      </c>
    </row>
    <row r="3431" spans="1:11" x14ac:dyDescent="0.25">
      <c r="A3431" s="103" t="s">
        <v>825</v>
      </c>
      <c r="B3431" s="103" t="s">
        <v>88</v>
      </c>
      <c r="C3431" s="103" t="s">
        <v>89</v>
      </c>
      <c r="D3431" s="103" t="s">
        <v>91</v>
      </c>
      <c r="E3431" s="103" t="s">
        <v>295</v>
      </c>
      <c r="F3431" s="103" t="s">
        <v>295</v>
      </c>
      <c r="G3431" s="103" t="s">
        <v>123</v>
      </c>
      <c r="H3431" s="103" t="s">
        <v>396</v>
      </c>
      <c r="I3431" s="103" t="s">
        <v>92</v>
      </c>
      <c r="J3431" s="215">
        <v>13493.69</v>
      </c>
      <c r="K3431" s="216" t="s">
        <v>88</v>
      </c>
    </row>
    <row r="3432" spans="1:11" x14ac:dyDescent="0.25">
      <c r="A3432" s="103" t="s">
        <v>826</v>
      </c>
      <c r="B3432" s="103" t="s">
        <v>88</v>
      </c>
      <c r="C3432" s="103" t="s">
        <v>89</v>
      </c>
      <c r="D3432" s="103" t="s">
        <v>91</v>
      </c>
      <c r="E3432" s="103" t="s">
        <v>295</v>
      </c>
      <c r="F3432" s="103" t="s">
        <v>295</v>
      </c>
      <c r="G3432" s="103" t="s">
        <v>123</v>
      </c>
      <c r="H3432" s="103" t="s">
        <v>396</v>
      </c>
      <c r="I3432" s="103" t="s">
        <v>92</v>
      </c>
      <c r="J3432" s="215">
        <v>10215.59</v>
      </c>
      <c r="K3432" s="216" t="s">
        <v>88</v>
      </c>
    </row>
    <row r="3433" spans="1:11" x14ac:dyDescent="0.25">
      <c r="A3433" s="103" t="s">
        <v>827</v>
      </c>
      <c r="B3433" s="103" t="s">
        <v>88</v>
      </c>
      <c r="C3433" s="103" t="s">
        <v>89</v>
      </c>
      <c r="D3433" s="103" t="s">
        <v>91</v>
      </c>
      <c r="E3433" s="103" t="s">
        <v>295</v>
      </c>
      <c r="F3433" s="103" t="s">
        <v>295</v>
      </c>
      <c r="G3433" s="103" t="s">
        <v>94</v>
      </c>
      <c r="H3433" s="103" t="s">
        <v>397</v>
      </c>
      <c r="I3433" s="103" t="s">
        <v>92</v>
      </c>
      <c r="J3433" s="215">
        <v>27979.84</v>
      </c>
      <c r="K3433" s="216" t="s">
        <v>88</v>
      </c>
    </row>
    <row r="3434" spans="1:11" x14ac:dyDescent="0.25">
      <c r="A3434" s="103" t="s">
        <v>830</v>
      </c>
      <c r="B3434" s="103" t="s">
        <v>88</v>
      </c>
      <c r="C3434" s="103" t="s">
        <v>89</v>
      </c>
      <c r="D3434" s="103" t="s">
        <v>91</v>
      </c>
      <c r="E3434" s="103" t="s">
        <v>295</v>
      </c>
      <c r="F3434" s="103" t="s">
        <v>295</v>
      </c>
      <c r="G3434" s="103" t="s">
        <v>94</v>
      </c>
      <c r="H3434" s="103" t="s">
        <v>397</v>
      </c>
      <c r="I3434" s="103" t="s">
        <v>92</v>
      </c>
      <c r="J3434" s="215">
        <v>31265.67</v>
      </c>
      <c r="K3434" s="216" t="s">
        <v>88</v>
      </c>
    </row>
    <row r="3435" spans="1:11" x14ac:dyDescent="0.25">
      <c r="A3435" s="103" t="s">
        <v>828</v>
      </c>
      <c r="B3435" s="103" t="s">
        <v>88</v>
      </c>
      <c r="C3435" s="103" t="s">
        <v>89</v>
      </c>
      <c r="D3435" s="103" t="s">
        <v>91</v>
      </c>
      <c r="E3435" s="103" t="s">
        <v>295</v>
      </c>
      <c r="F3435" s="103" t="s">
        <v>295</v>
      </c>
      <c r="G3435" s="103" t="s">
        <v>94</v>
      </c>
      <c r="H3435" s="103" t="s">
        <v>397</v>
      </c>
      <c r="I3435" s="103" t="s">
        <v>92</v>
      </c>
      <c r="J3435" s="215">
        <v>25783.3</v>
      </c>
      <c r="K3435" s="216" t="s">
        <v>88</v>
      </c>
    </row>
    <row r="3436" spans="1:11" x14ac:dyDescent="0.25">
      <c r="A3436" s="103" t="s">
        <v>829</v>
      </c>
      <c r="B3436" s="103" t="s">
        <v>88</v>
      </c>
      <c r="C3436" s="103" t="s">
        <v>89</v>
      </c>
      <c r="D3436" s="103" t="s">
        <v>91</v>
      </c>
      <c r="E3436" s="103" t="s">
        <v>295</v>
      </c>
      <c r="F3436" s="103" t="s">
        <v>295</v>
      </c>
      <c r="G3436" s="103" t="s">
        <v>94</v>
      </c>
      <c r="H3436" s="103" t="s">
        <v>397</v>
      </c>
      <c r="I3436" s="103" t="s">
        <v>92</v>
      </c>
      <c r="J3436" s="215">
        <v>28844.19</v>
      </c>
      <c r="K3436" s="216" t="s">
        <v>88</v>
      </c>
    </row>
    <row r="3437" spans="1:11" x14ac:dyDescent="0.25">
      <c r="A3437" s="103" t="s">
        <v>825</v>
      </c>
      <c r="B3437" s="103" t="s">
        <v>88</v>
      </c>
      <c r="C3437" s="103" t="s">
        <v>89</v>
      </c>
      <c r="D3437" s="103" t="s">
        <v>91</v>
      </c>
      <c r="E3437" s="103" t="s">
        <v>295</v>
      </c>
      <c r="F3437" s="103" t="s">
        <v>295</v>
      </c>
      <c r="G3437" s="103" t="s">
        <v>94</v>
      </c>
      <c r="H3437" s="103" t="s">
        <v>397</v>
      </c>
      <c r="I3437" s="103" t="s">
        <v>92</v>
      </c>
      <c r="J3437" s="215">
        <v>34676.81</v>
      </c>
      <c r="K3437" s="216" t="s">
        <v>88</v>
      </c>
    </row>
    <row r="3438" spans="1:11" x14ac:dyDescent="0.25">
      <c r="A3438" s="103" t="s">
        <v>826</v>
      </c>
      <c r="B3438" s="103" t="s">
        <v>88</v>
      </c>
      <c r="C3438" s="103" t="s">
        <v>89</v>
      </c>
      <c r="D3438" s="103" t="s">
        <v>91</v>
      </c>
      <c r="E3438" s="103" t="s">
        <v>295</v>
      </c>
      <c r="F3438" s="103" t="s">
        <v>295</v>
      </c>
      <c r="G3438" s="103" t="s">
        <v>94</v>
      </c>
      <c r="H3438" s="103" t="s">
        <v>397</v>
      </c>
      <c r="I3438" s="103" t="s">
        <v>92</v>
      </c>
      <c r="J3438" s="215">
        <v>29784.3</v>
      </c>
      <c r="K3438" s="216" t="s">
        <v>88</v>
      </c>
    </row>
    <row r="3439" spans="1:11" x14ac:dyDescent="0.25">
      <c r="A3439" s="103" t="s">
        <v>826</v>
      </c>
      <c r="B3439" s="103" t="s">
        <v>88</v>
      </c>
      <c r="C3439" s="103" t="s">
        <v>89</v>
      </c>
      <c r="D3439" s="103" t="s">
        <v>91</v>
      </c>
      <c r="E3439" s="103" t="s">
        <v>295</v>
      </c>
      <c r="F3439" s="103" t="s">
        <v>295</v>
      </c>
      <c r="G3439" s="103" t="s">
        <v>122</v>
      </c>
      <c r="H3439" s="103" t="s">
        <v>471</v>
      </c>
      <c r="I3439" s="103" t="s">
        <v>92</v>
      </c>
      <c r="J3439" s="215">
        <v>699.35</v>
      </c>
      <c r="K3439" s="216" t="s">
        <v>88</v>
      </c>
    </row>
    <row r="3440" spans="1:11" x14ac:dyDescent="0.25">
      <c r="A3440" s="103" t="s">
        <v>827</v>
      </c>
      <c r="B3440" s="103" t="s">
        <v>88</v>
      </c>
      <c r="C3440" s="103" t="s">
        <v>89</v>
      </c>
      <c r="D3440" s="103" t="s">
        <v>91</v>
      </c>
      <c r="E3440" s="103" t="s">
        <v>295</v>
      </c>
      <c r="F3440" s="103" t="s">
        <v>295</v>
      </c>
      <c r="G3440" s="103" t="s">
        <v>120</v>
      </c>
      <c r="H3440" s="103" t="s">
        <v>398</v>
      </c>
      <c r="I3440" s="103" t="s">
        <v>92</v>
      </c>
      <c r="J3440" s="215">
        <v>4744.38</v>
      </c>
      <c r="K3440" s="216" t="s">
        <v>88</v>
      </c>
    </row>
    <row r="3441" spans="1:11" x14ac:dyDescent="0.25">
      <c r="A3441" s="103" t="s">
        <v>830</v>
      </c>
      <c r="B3441" s="103" t="s">
        <v>88</v>
      </c>
      <c r="C3441" s="103" t="s">
        <v>89</v>
      </c>
      <c r="D3441" s="103" t="s">
        <v>91</v>
      </c>
      <c r="E3441" s="103" t="s">
        <v>295</v>
      </c>
      <c r="F3441" s="103" t="s">
        <v>295</v>
      </c>
      <c r="G3441" s="103" t="s">
        <v>120</v>
      </c>
      <c r="H3441" s="103" t="s">
        <v>398</v>
      </c>
      <c r="I3441" s="103" t="s">
        <v>92</v>
      </c>
      <c r="J3441" s="215">
        <v>9546.0499999999993</v>
      </c>
      <c r="K3441" s="216" t="s">
        <v>88</v>
      </c>
    </row>
    <row r="3442" spans="1:11" x14ac:dyDescent="0.25">
      <c r="A3442" s="103" t="s">
        <v>828</v>
      </c>
      <c r="B3442" s="103" t="s">
        <v>88</v>
      </c>
      <c r="C3442" s="103" t="s">
        <v>89</v>
      </c>
      <c r="D3442" s="103" t="s">
        <v>91</v>
      </c>
      <c r="E3442" s="103" t="s">
        <v>295</v>
      </c>
      <c r="F3442" s="103" t="s">
        <v>295</v>
      </c>
      <c r="G3442" s="103" t="s">
        <v>120</v>
      </c>
      <c r="H3442" s="103" t="s">
        <v>398</v>
      </c>
      <c r="I3442" s="103" t="s">
        <v>92</v>
      </c>
      <c r="J3442" s="215">
        <v>10091.530000000001</v>
      </c>
      <c r="K3442" s="216" t="s">
        <v>88</v>
      </c>
    </row>
    <row r="3443" spans="1:11" x14ac:dyDescent="0.25">
      <c r="A3443" s="103" t="s">
        <v>829</v>
      </c>
      <c r="B3443" s="103" t="s">
        <v>88</v>
      </c>
      <c r="C3443" s="103" t="s">
        <v>89</v>
      </c>
      <c r="D3443" s="103" t="s">
        <v>91</v>
      </c>
      <c r="E3443" s="103" t="s">
        <v>295</v>
      </c>
      <c r="F3443" s="103" t="s">
        <v>295</v>
      </c>
      <c r="G3443" s="103" t="s">
        <v>120</v>
      </c>
      <c r="H3443" s="103" t="s">
        <v>398</v>
      </c>
      <c r="I3443" s="103" t="s">
        <v>92</v>
      </c>
      <c r="J3443" s="215">
        <v>7806.88</v>
      </c>
      <c r="K3443" s="216" t="s">
        <v>88</v>
      </c>
    </row>
    <row r="3444" spans="1:11" x14ac:dyDescent="0.25">
      <c r="A3444" s="103" t="s">
        <v>825</v>
      </c>
      <c r="B3444" s="103" t="s">
        <v>88</v>
      </c>
      <c r="C3444" s="103" t="s">
        <v>89</v>
      </c>
      <c r="D3444" s="103" t="s">
        <v>91</v>
      </c>
      <c r="E3444" s="103" t="s">
        <v>295</v>
      </c>
      <c r="F3444" s="103" t="s">
        <v>295</v>
      </c>
      <c r="G3444" s="103" t="s">
        <v>120</v>
      </c>
      <c r="H3444" s="103" t="s">
        <v>398</v>
      </c>
      <c r="I3444" s="103" t="s">
        <v>92</v>
      </c>
      <c r="J3444" s="215">
        <v>8672.08</v>
      </c>
      <c r="K3444" s="216" t="s">
        <v>88</v>
      </c>
    </row>
    <row r="3445" spans="1:11" x14ac:dyDescent="0.25">
      <c r="A3445" s="103" t="s">
        <v>826</v>
      </c>
      <c r="B3445" s="103" t="s">
        <v>88</v>
      </c>
      <c r="C3445" s="103" t="s">
        <v>89</v>
      </c>
      <c r="D3445" s="103" t="s">
        <v>91</v>
      </c>
      <c r="E3445" s="103" t="s">
        <v>295</v>
      </c>
      <c r="F3445" s="103" t="s">
        <v>295</v>
      </c>
      <c r="G3445" s="103" t="s">
        <v>120</v>
      </c>
      <c r="H3445" s="103" t="s">
        <v>398</v>
      </c>
      <c r="I3445" s="103" t="s">
        <v>92</v>
      </c>
      <c r="J3445" s="215">
        <v>11746.34</v>
      </c>
      <c r="K3445" s="216" t="s">
        <v>88</v>
      </c>
    </row>
    <row r="3446" spans="1:11" x14ac:dyDescent="0.25">
      <c r="A3446" s="103" t="s">
        <v>830</v>
      </c>
      <c r="B3446" s="103" t="s">
        <v>88</v>
      </c>
      <c r="C3446" s="103" t="s">
        <v>89</v>
      </c>
      <c r="D3446" s="103" t="s">
        <v>91</v>
      </c>
      <c r="E3446" s="111"/>
      <c r="F3446" s="103" t="s">
        <v>295</v>
      </c>
      <c r="G3446" s="103" t="s">
        <v>214</v>
      </c>
      <c r="H3446" s="103" t="s">
        <v>399</v>
      </c>
      <c r="I3446" s="103" t="s">
        <v>92</v>
      </c>
      <c r="J3446" s="215">
        <v>139175.26</v>
      </c>
      <c r="K3446" s="216" t="s">
        <v>88</v>
      </c>
    </row>
    <row r="3447" spans="1:11" x14ac:dyDescent="0.25">
      <c r="A3447" s="103" t="s">
        <v>827</v>
      </c>
      <c r="B3447" s="103" t="s">
        <v>88</v>
      </c>
      <c r="C3447" s="103" t="s">
        <v>89</v>
      </c>
      <c r="D3447" s="103" t="s">
        <v>434</v>
      </c>
      <c r="E3447" s="111"/>
      <c r="F3447" s="103" t="s">
        <v>435</v>
      </c>
      <c r="G3447" s="103" t="s">
        <v>214</v>
      </c>
      <c r="H3447" s="103" t="s">
        <v>399</v>
      </c>
      <c r="I3447" s="103" t="s">
        <v>92</v>
      </c>
      <c r="J3447" s="215">
        <v>-143008.26</v>
      </c>
      <c r="K3447" s="216" t="s">
        <v>88</v>
      </c>
    </row>
    <row r="3448" spans="1:11" x14ac:dyDescent="0.25">
      <c r="A3448" s="103" t="s">
        <v>830</v>
      </c>
      <c r="B3448" s="103" t="s">
        <v>88</v>
      </c>
      <c r="C3448" s="103" t="s">
        <v>89</v>
      </c>
      <c r="D3448" s="103" t="s">
        <v>434</v>
      </c>
      <c r="E3448" s="111"/>
      <c r="F3448" s="103" t="s">
        <v>435</v>
      </c>
      <c r="G3448" s="103" t="s">
        <v>214</v>
      </c>
      <c r="H3448" s="103" t="s">
        <v>399</v>
      </c>
      <c r="I3448" s="103" t="s">
        <v>92</v>
      </c>
      <c r="J3448" s="215">
        <v>-33633.360000000001</v>
      </c>
      <c r="K3448" s="216" t="s">
        <v>88</v>
      </c>
    </row>
    <row r="3449" spans="1:11" x14ac:dyDescent="0.25">
      <c r="A3449" s="103" t="s">
        <v>828</v>
      </c>
      <c r="B3449" s="103" t="s">
        <v>88</v>
      </c>
      <c r="C3449" s="103" t="s">
        <v>89</v>
      </c>
      <c r="D3449" s="103" t="s">
        <v>434</v>
      </c>
      <c r="E3449" s="111"/>
      <c r="F3449" s="103" t="s">
        <v>435</v>
      </c>
      <c r="G3449" s="103" t="s">
        <v>214</v>
      </c>
      <c r="H3449" s="103" t="s">
        <v>399</v>
      </c>
      <c r="I3449" s="103" t="s">
        <v>92</v>
      </c>
      <c r="J3449" s="215">
        <v>-53929.21</v>
      </c>
      <c r="K3449" s="216" t="s">
        <v>88</v>
      </c>
    </row>
    <row r="3450" spans="1:11" x14ac:dyDescent="0.25">
      <c r="A3450" s="103" t="s">
        <v>829</v>
      </c>
      <c r="B3450" s="103" t="s">
        <v>88</v>
      </c>
      <c r="C3450" s="103" t="s">
        <v>89</v>
      </c>
      <c r="D3450" s="103" t="s">
        <v>434</v>
      </c>
      <c r="E3450" s="111"/>
      <c r="F3450" s="103" t="s">
        <v>435</v>
      </c>
      <c r="G3450" s="103" t="s">
        <v>214</v>
      </c>
      <c r="H3450" s="103" t="s">
        <v>399</v>
      </c>
      <c r="I3450" s="103" t="s">
        <v>92</v>
      </c>
      <c r="J3450" s="215">
        <v>-33494.239999999998</v>
      </c>
      <c r="K3450" s="216" t="s">
        <v>88</v>
      </c>
    </row>
    <row r="3451" spans="1:11" x14ac:dyDescent="0.25">
      <c r="A3451" s="103" t="s">
        <v>825</v>
      </c>
      <c r="B3451" s="103" t="s">
        <v>88</v>
      </c>
      <c r="C3451" s="103" t="s">
        <v>89</v>
      </c>
      <c r="D3451" s="103" t="s">
        <v>434</v>
      </c>
      <c r="E3451" s="111"/>
      <c r="F3451" s="103" t="s">
        <v>435</v>
      </c>
      <c r="G3451" s="103" t="s">
        <v>214</v>
      </c>
      <c r="H3451" s="103" t="s">
        <v>399</v>
      </c>
      <c r="I3451" s="103" t="s">
        <v>92</v>
      </c>
      <c r="J3451" s="215">
        <v>-36002.11</v>
      </c>
      <c r="K3451" s="216" t="s">
        <v>88</v>
      </c>
    </row>
    <row r="3452" spans="1:11" x14ac:dyDescent="0.25">
      <c r="A3452" s="103" t="s">
        <v>826</v>
      </c>
      <c r="B3452" s="103" t="s">
        <v>88</v>
      </c>
      <c r="C3452" s="103" t="s">
        <v>89</v>
      </c>
      <c r="D3452" s="103" t="s">
        <v>434</v>
      </c>
      <c r="E3452" s="111"/>
      <c r="F3452" s="103" t="s">
        <v>435</v>
      </c>
      <c r="G3452" s="103" t="s">
        <v>214</v>
      </c>
      <c r="H3452" s="103" t="s">
        <v>399</v>
      </c>
      <c r="I3452" s="103" t="s">
        <v>92</v>
      </c>
      <c r="J3452" s="215">
        <v>-125054.58</v>
      </c>
      <c r="K3452" s="216" t="s">
        <v>88</v>
      </c>
    </row>
    <row r="3453" spans="1:11" x14ac:dyDescent="0.25">
      <c r="A3453" s="103" t="s">
        <v>827</v>
      </c>
      <c r="B3453" s="103" t="s">
        <v>88</v>
      </c>
      <c r="C3453" s="103" t="s">
        <v>89</v>
      </c>
      <c r="D3453" s="103" t="s">
        <v>222</v>
      </c>
      <c r="E3453" s="111"/>
      <c r="F3453" s="103" t="s">
        <v>436</v>
      </c>
      <c r="G3453" s="103" t="s">
        <v>621</v>
      </c>
      <c r="H3453" s="103" t="s">
        <v>622</v>
      </c>
      <c r="I3453" s="103" t="s">
        <v>92</v>
      </c>
      <c r="J3453" s="215">
        <v>-17</v>
      </c>
      <c r="K3453" s="216" t="s">
        <v>88</v>
      </c>
    </row>
    <row r="3454" spans="1:11" x14ac:dyDescent="0.25">
      <c r="A3454" s="103" t="s">
        <v>830</v>
      </c>
      <c r="B3454" s="103" t="s">
        <v>88</v>
      </c>
      <c r="C3454" s="103" t="s">
        <v>89</v>
      </c>
      <c r="D3454" s="103" t="s">
        <v>222</v>
      </c>
      <c r="E3454" s="111"/>
      <c r="F3454" s="103" t="s">
        <v>436</v>
      </c>
      <c r="G3454" s="103" t="s">
        <v>621</v>
      </c>
      <c r="H3454" s="103" t="s">
        <v>622</v>
      </c>
      <c r="I3454" s="103" t="s">
        <v>92</v>
      </c>
      <c r="J3454" s="215">
        <v>3</v>
      </c>
      <c r="K3454" s="216" t="s">
        <v>88</v>
      </c>
    </row>
    <row r="3455" spans="1:11" x14ac:dyDescent="0.25">
      <c r="A3455" s="103" t="s">
        <v>828</v>
      </c>
      <c r="B3455" s="103" t="s">
        <v>88</v>
      </c>
      <c r="C3455" s="103" t="s">
        <v>89</v>
      </c>
      <c r="D3455" s="103" t="s">
        <v>222</v>
      </c>
      <c r="E3455" s="111"/>
      <c r="F3455" s="103" t="s">
        <v>436</v>
      </c>
      <c r="G3455" s="103" t="s">
        <v>621</v>
      </c>
      <c r="H3455" s="103" t="s">
        <v>622</v>
      </c>
      <c r="I3455" s="103" t="s">
        <v>92</v>
      </c>
      <c r="J3455" s="215">
        <v>-8</v>
      </c>
      <c r="K3455" s="216" t="s">
        <v>88</v>
      </c>
    </row>
    <row r="3456" spans="1:11" x14ac:dyDescent="0.25">
      <c r="A3456" s="103" t="s">
        <v>829</v>
      </c>
      <c r="B3456" s="103" t="s">
        <v>88</v>
      </c>
      <c r="C3456" s="103" t="s">
        <v>89</v>
      </c>
      <c r="D3456" s="103" t="s">
        <v>222</v>
      </c>
      <c r="E3456" s="111"/>
      <c r="F3456" s="103" t="s">
        <v>436</v>
      </c>
      <c r="G3456" s="103" t="s">
        <v>621</v>
      </c>
      <c r="H3456" s="103" t="s">
        <v>622</v>
      </c>
      <c r="I3456" s="103" t="s">
        <v>92</v>
      </c>
      <c r="J3456" s="215">
        <v>-16</v>
      </c>
      <c r="K3456" s="216" t="s">
        <v>88</v>
      </c>
    </row>
    <row r="3457" spans="1:11" x14ac:dyDescent="0.25">
      <c r="A3457" s="103" t="s">
        <v>825</v>
      </c>
      <c r="B3457" s="103" t="s">
        <v>88</v>
      </c>
      <c r="C3457" s="103" t="s">
        <v>89</v>
      </c>
      <c r="D3457" s="103" t="s">
        <v>222</v>
      </c>
      <c r="E3457" s="111"/>
      <c r="F3457" s="103" t="s">
        <v>436</v>
      </c>
      <c r="G3457" s="103" t="s">
        <v>621</v>
      </c>
      <c r="H3457" s="103" t="s">
        <v>622</v>
      </c>
      <c r="I3457" s="103" t="s">
        <v>92</v>
      </c>
      <c r="J3457" s="215">
        <v>10</v>
      </c>
      <c r="K3457" s="216" t="s">
        <v>88</v>
      </c>
    </row>
    <row r="3458" spans="1:11" x14ac:dyDescent="0.25">
      <c r="A3458" s="103" t="s">
        <v>826</v>
      </c>
      <c r="B3458" s="103" t="s">
        <v>88</v>
      </c>
      <c r="C3458" s="103" t="s">
        <v>89</v>
      </c>
      <c r="D3458" s="103" t="s">
        <v>222</v>
      </c>
      <c r="E3458" s="111"/>
      <c r="F3458" s="103" t="s">
        <v>436</v>
      </c>
      <c r="G3458" s="103" t="s">
        <v>621</v>
      </c>
      <c r="H3458" s="103" t="s">
        <v>622</v>
      </c>
      <c r="I3458" s="103" t="s">
        <v>92</v>
      </c>
      <c r="J3458" s="215">
        <v>19</v>
      </c>
      <c r="K3458" s="216" t="s">
        <v>88</v>
      </c>
    </row>
    <row r="3459" spans="1:11" x14ac:dyDescent="0.25">
      <c r="A3459" s="103" t="s">
        <v>827</v>
      </c>
      <c r="B3459" s="103" t="s">
        <v>88</v>
      </c>
      <c r="C3459" s="103" t="s">
        <v>89</v>
      </c>
      <c r="D3459" s="103" t="s">
        <v>222</v>
      </c>
      <c r="E3459" s="111"/>
      <c r="F3459" s="103" t="s">
        <v>436</v>
      </c>
      <c r="G3459" s="103" t="s">
        <v>212</v>
      </c>
      <c r="H3459" s="103" t="s">
        <v>356</v>
      </c>
      <c r="I3459" s="103" t="s">
        <v>92</v>
      </c>
      <c r="J3459" s="215">
        <v>-154.5</v>
      </c>
      <c r="K3459" s="216" t="s">
        <v>88</v>
      </c>
    </row>
    <row r="3460" spans="1:11" x14ac:dyDescent="0.25">
      <c r="A3460" s="103" t="s">
        <v>830</v>
      </c>
      <c r="B3460" s="103" t="s">
        <v>88</v>
      </c>
      <c r="C3460" s="103" t="s">
        <v>89</v>
      </c>
      <c r="D3460" s="103" t="s">
        <v>222</v>
      </c>
      <c r="E3460" s="111"/>
      <c r="F3460" s="103" t="s">
        <v>436</v>
      </c>
      <c r="G3460" s="103" t="s">
        <v>212</v>
      </c>
      <c r="H3460" s="103" t="s">
        <v>356</v>
      </c>
      <c r="I3460" s="103" t="s">
        <v>92</v>
      </c>
      <c r="J3460" s="215">
        <v>21.75</v>
      </c>
      <c r="K3460" s="216" t="s">
        <v>88</v>
      </c>
    </row>
    <row r="3461" spans="1:11" x14ac:dyDescent="0.25">
      <c r="A3461" s="103" t="s">
        <v>828</v>
      </c>
      <c r="B3461" s="103" t="s">
        <v>88</v>
      </c>
      <c r="C3461" s="103" t="s">
        <v>89</v>
      </c>
      <c r="D3461" s="103" t="s">
        <v>222</v>
      </c>
      <c r="E3461" s="111"/>
      <c r="F3461" s="103" t="s">
        <v>436</v>
      </c>
      <c r="G3461" s="103" t="s">
        <v>212</v>
      </c>
      <c r="H3461" s="103" t="s">
        <v>356</v>
      </c>
      <c r="I3461" s="103" t="s">
        <v>92</v>
      </c>
      <c r="J3461" s="215">
        <v>-76.5</v>
      </c>
      <c r="K3461" s="216" t="s">
        <v>88</v>
      </c>
    </row>
    <row r="3462" spans="1:11" x14ac:dyDescent="0.25">
      <c r="A3462" s="103" t="s">
        <v>829</v>
      </c>
      <c r="B3462" s="103" t="s">
        <v>88</v>
      </c>
      <c r="C3462" s="103" t="s">
        <v>89</v>
      </c>
      <c r="D3462" s="103" t="s">
        <v>222</v>
      </c>
      <c r="E3462" s="111"/>
      <c r="F3462" s="103" t="s">
        <v>436</v>
      </c>
      <c r="G3462" s="103" t="s">
        <v>212</v>
      </c>
      <c r="H3462" s="103" t="s">
        <v>356</v>
      </c>
      <c r="I3462" s="103" t="s">
        <v>92</v>
      </c>
      <c r="J3462" s="215">
        <v>9.75</v>
      </c>
      <c r="K3462" s="216" t="s">
        <v>88</v>
      </c>
    </row>
    <row r="3463" spans="1:11" x14ac:dyDescent="0.25">
      <c r="A3463" s="103" t="s">
        <v>825</v>
      </c>
      <c r="B3463" s="103" t="s">
        <v>88</v>
      </c>
      <c r="C3463" s="103" t="s">
        <v>89</v>
      </c>
      <c r="D3463" s="103" t="s">
        <v>222</v>
      </c>
      <c r="E3463" s="111"/>
      <c r="F3463" s="103" t="s">
        <v>436</v>
      </c>
      <c r="G3463" s="103" t="s">
        <v>212</v>
      </c>
      <c r="H3463" s="103" t="s">
        <v>356</v>
      </c>
      <c r="I3463" s="103" t="s">
        <v>92</v>
      </c>
      <c r="J3463" s="215">
        <v>-66</v>
      </c>
      <c r="K3463" s="216" t="s">
        <v>88</v>
      </c>
    </row>
    <row r="3464" spans="1:11" x14ac:dyDescent="0.25">
      <c r="A3464" s="103" t="s">
        <v>826</v>
      </c>
      <c r="B3464" s="103" t="s">
        <v>88</v>
      </c>
      <c r="C3464" s="103" t="s">
        <v>89</v>
      </c>
      <c r="D3464" s="103" t="s">
        <v>222</v>
      </c>
      <c r="E3464" s="111"/>
      <c r="F3464" s="103" t="s">
        <v>436</v>
      </c>
      <c r="G3464" s="103" t="s">
        <v>212</v>
      </c>
      <c r="H3464" s="103" t="s">
        <v>356</v>
      </c>
      <c r="I3464" s="103" t="s">
        <v>92</v>
      </c>
      <c r="J3464" s="215">
        <v>174</v>
      </c>
      <c r="K3464" s="216" t="s">
        <v>88</v>
      </c>
    </row>
    <row r="3465" spans="1:11" x14ac:dyDescent="0.25">
      <c r="A3465" s="103" t="s">
        <v>827</v>
      </c>
      <c r="B3465" s="103" t="s">
        <v>88</v>
      </c>
      <c r="C3465" s="103" t="s">
        <v>89</v>
      </c>
      <c r="D3465" s="103" t="s">
        <v>222</v>
      </c>
      <c r="E3465" s="111"/>
      <c r="F3465" s="103" t="s">
        <v>436</v>
      </c>
      <c r="G3465" s="103" t="s">
        <v>437</v>
      </c>
      <c r="H3465" s="103" t="s">
        <v>438</v>
      </c>
      <c r="I3465" s="103" t="s">
        <v>92</v>
      </c>
      <c r="J3465" s="215">
        <v>8.6199999999999992</v>
      </c>
      <c r="K3465" s="216" t="s">
        <v>88</v>
      </c>
    </row>
    <row r="3466" spans="1:11" x14ac:dyDescent="0.25">
      <c r="A3466" s="103" t="s">
        <v>830</v>
      </c>
      <c r="B3466" s="103" t="s">
        <v>88</v>
      </c>
      <c r="C3466" s="103" t="s">
        <v>89</v>
      </c>
      <c r="D3466" s="103" t="s">
        <v>222</v>
      </c>
      <c r="E3466" s="111"/>
      <c r="F3466" s="103" t="s">
        <v>436</v>
      </c>
      <c r="G3466" s="103" t="s">
        <v>437</v>
      </c>
      <c r="H3466" s="103" t="s">
        <v>438</v>
      </c>
      <c r="I3466" s="103" t="s">
        <v>92</v>
      </c>
      <c r="J3466" s="215">
        <v>6.23</v>
      </c>
      <c r="K3466" s="216" t="s">
        <v>88</v>
      </c>
    </row>
    <row r="3467" spans="1:11" x14ac:dyDescent="0.25">
      <c r="A3467" s="103" t="s">
        <v>828</v>
      </c>
      <c r="B3467" s="103" t="s">
        <v>88</v>
      </c>
      <c r="C3467" s="103" t="s">
        <v>89</v>
      </c>
      <c r="D3467" s="103" t="s">
        <v>222</v>
      </c>
      <c r="E3467" s="111"/>
      <c r="F3467" s="103" t="s">
        <v>436</v>
      </c>
      <c r="G3467" s="103" t="s">
        <v>437</v>
      </c>
      <c r="H3467" s="103" t="s">
        <v>438</v>
      </c>
      <c r="I3467" s="103" t="s">
        <v>92</v>
      </c>
      <c r="J3467" s="215">
        <v>12.55</v>
      </c>
      <c r="K3467" s="216" t="s">
        <v>88</v>
      </c>
    </row>
    <row r="3468" spans="1:11" x14ac:dyDescent="0.25">
      <c r="A3468" s="103" t="s">
        <v>829</v>
      </c>
      <c r="B3468" s="103" t="s">
        <v>88</v>
      </c>
      <c r="C3468" s="103" t="s">
        <v>89</v>
      </c>
      <c r="D3468" s="103" t="s">
        <v>222</v>
      </c>
      <c r="E3468" s="111"/>
      <c r="F3468" s="103" t="s">
        <v>436</v>
      </c>
      <c r="G3468" s="103" t="s">
        <v>437</v>
      </c>
      <c r="H3468" s="103" t="s">
        <v>438</v>
      </c>
      <c r="I3468" s="103" t="s">
        <v>92</v>
      </c>
      <c r="J3468" s="215">
        <v>2.4300000000000002</v>
      </c>
      <c r="K3468" s="216" t="s">
        <v>88</v>
      </c>
    </row>
    <row r="3469" spans="1:11" x14ac:dyDescent="0.25">
      <c r="A3469" s="103" t="s">
        <v>825</v>
      </c>
      <c r="B3469" s="103" t="s">
        <v>88</v>
      </c>
      <c r="C3469" s="103" t="s">
        <v>89</v>
      </c>
      <c r="D3469" s="103" t="s">
        <v>222</v>
      </c>
      <c r="E3469" s="111"/>
      <c r="F3469" s="103" t="s">
        <v>436</v>
      </c>
      <c r="G3469" s="103" t="s">
        <v>437</v>
      </c>
      <c r="H3469" s="103" t="s">
        <v>438</v>
      </c>
      <c r="I3469" s="103" t="s">
        <v>92</v>
      </c>
      <c r="J3469" s="215">
        <v>12.84</v>
      </c>
      <c r="K3469" s="216" t="s">
        <v>88</v>
      </c>
    </row>
    <row r="3470" spans="1:11" x14ac:dyDescent="0.25">
      <c r="A3470" s="103" t="s">
        <v>826</v>
      </c>
      <c r="B3470" s="103" t="s">
        <v>88</v>
      </c>
      <c r="C3470" s="103" t="s">
        <v>89</v>
      </c>
      <c r="D3470" s="103" t="s">
        <v>222</v>
      </c>
      <c r="E3470" s="111"/>
      <c r="F3470" s="103" t="s">
        <v>436</v>
      </c>
      <c r="G3470" s="103" t="s">
        <v>437</v>
      </c>
      <c r="H3470" s="103" t="s">
        <v>438</v>
      </c>
      <c r="I3470" s="103" t="s">
        <v>92</v>
      </c>
      <c r="J3470" s="215">
        <v>3.84</v>
      </c>
      <c r="K3470" s="216" t="s">
        <v>88</v>
      </c>
    </row>
    <row r="3471" spans="1:11" x14ac:dyDescent="0.25">
      <c r="A3471" s="103" t="s">
        <v>825</v>
      </c>
      <c r="B3471" s="103" t="s">
        <v>88</v>
      </c>
      <c r="C3471" s="103" t="s">
        <v>89</v>
      </c>
      <c r="D3471" s="103" t="s">
        <v>747</v>
      </c>
      <c r="E3471" s="111"/>
      <c r="F3471" s="103" t="s">
        <v>748</v>
      </c>
      <c r="G3471" s="103" t="s">
        <v>177</v>
      </c>
      <c r="H3471" s="103" t="s">
        <v>317</v>
      </c>
      <c r="I3471" s="103" t="s">
        <v>92</v>
      </c>
      <c r="J3471" s="215">
        <v>-391.32</v>
      </c>
      <c r="K3471" s="216" t="s">
        <v>88</v>
      </c>
    </row>
    <row r="3472" spans="1:11" x14ac:dyDescent="0.25">
      <c r="A3472" s="103" t="s">
        <v>827</v>
      </c>
      <c r="B3472" s="103" t="s">
        <v>88</v>
      </c>
      <c r="C3472" s="103" t="s">
        <v>89</v>
      </c>
      <c r="D3472" s="103" t="s">
        <v>747</v>
      </c>
      <c r="E3472" s="111"/>
      <c r="F3472" s="103" t="s">
        <v>748</v>
      </c>
      <c r="G3472" s="103" t="s">
        <v>116</v>
      </c>
      <c r="H3472" s="103" t="s">
        <v>400</v>
      </c>
      <c r="I3472" s="103" t="s">
        <v>92</v>
      </c>
      <c r="J3472" s="215">
        <v>458.5</v>
      </c>
      <c r="K3472" s="216" t="s">
        <v>88</v>
      </c>
    </row>
    <row r="3473" spans="1:11" x14ac:dyDescent="0.25">
      <c r="A3473" s="103" t="s">
        <v>830</v>
      </c>
      <c r="B3473" s="103" t="s">
        <v>88</v>
      </c>
      <c r="C3473" s="103" t="s">
        <v>89</v>
      </c>
      <c r="D3473" s="103" t="s">
        <v>747</v>
      </c>
      <c r="E3473" s="111"/>
      <c r="F3473" s="103" t="s">
        <v>748</v>
      </c>
      <c r="G3473" s="103" t="s">
        <v>116</v>
      </c>
      <c r="H3473" s="103" t="s">
        <v>400</v>
      </c>
      <c r="I3473" s="103" t="s">
        <v>92</v>
      </c>
      <c r="J3473" s="215">
        <v>-271.85000000000002</v>
      </c>
      <c r="K3473" s="216" t="s">
        <v>88</v>
      </c>
    </row>
    <row r="3474" spans="1:11" x14ac:dyDescent="0.25">
      <c r="A3474" s="103" t="s">
        <v>828</v>
      </c>
      <c r="B3474" s="103" t="s">
        <v>88</v>
      </c>
      <c r="C3474" s="103" t="s">
        <v>89</v>
      </c>
      <c r="D3474" s="103" t="s">
        <v>747</v>
      </c>
      <c r="E3474" s="111"/>
      <c r="F3474" s="103" t="s">
        <v>748</v>
      </c>
      <c r="G3474" s="103" t="s">
        <v>116</v>
      </c>
      <c r="H3474" s="103" t="s">
        <v>400</v>
      </c>
      <c r="I3474" s="103" t="s">
        <v>92</v>
      </c>
      <c r="J3474" s="215">
        <v>-866.02</v>
      </c>
      <c r="K3474" s="216" t="s">
        <v>88</v>
      </c>
    </row>
    <row r="3475" spans="1:11" x14ac:dyDescent="0.25">
      <c r="A3475" s="103" t="s">
        <v>829</v>
      </c>
      <c r="B3475" s="103" t="s">
        <v>88</v>
      </c>
      <c r="C3475" s="103" t="s">
        <v>89</v>
      </c>
      <c r="D3475" s="103" t="s">
        <v>747</v>
      </c>
      <c r="E3475" s="111"/>
      <c r="F3475" s="103" t="s">
        <v>748</v>
      </c>
      <c r="G3475" s="103" t="s">
        <v>116</v>
      </c>
      <c r="H3475" s="103" t="s">
        <v>400</v>
      </c>
      <c r="I3475" s="103" t="s">
        <v>92</v>
      </c>
      <c r="J3475" s="215">
        <v>-636.32000000000005</v>
      </c>
      <c r="K3475" s="216" t="s">
        <v>88</v>
      </c>
    </row>
    <row r="3476" spans="1:11" x14ac:dyDescent="0.25">
      <c r="A3476" s="103" t="s">
        <v>825</v>
      </c>
      <c r="B3476" s="103" t="s">
        <v>88</v>
      </c>
      <c r="C3476" s="103" t="s">
        <v>89</v>
      </c>
      <c r="D3476" s="103" t="s">
        <v>747</v>
      </c>
      <c r="E3476" s="111"/>
      <c r="F3476" s="103" t="s">
        <v>748</v>
      </c>
      <c r="G3476" s="103" t="s">
        <v>116</v>
      </c>
      <c r="H3476" s="103" t="s">
        <v>400</v>
      </c>
      <c r="I3476" s="103" t="s">
        <v>92</v>
      </c>
      <c r="J3476" s="215">
        <v>305.68</v>
      </c>
      <c r="K3476" s="216" t="s">
        <v>88</v>
      </c>
    </row>
    <row r="3477" spans="1:11" x14ac:dyDescent="0.25">
      <c r="A3477" s="103" t="s">
        <v>826</v>
      </c>
      <c r="B3477" s="103" t="s">
        <v>88</v>
      </c>
      <c r="C3477" s="103" t="s">
        <v>89</v>
      </c>
      <c r="D3477" s="103" t="s">
        <v>747</v>
      </c>
      <c r="E3477" s="111"/>
      <c r="F3477" s="103" t="s">
        <v>748</v>
      </c>
      <c r="G3477" s="103" t="s">
        <v>116</v>
      </c>
      <c r="H3477" s="103" t="s">
        <v>400</v>
      </c>
      <c r="I3477" s="103" t="s">
        <v>92</v>
      </c>
      <c r="J3477" s="215">
        <v>-585.88</v>
      </c>
      <c r="K3477" s="216" t="s">
        <v>88</v>
      </c>
    </row>
    <row r="3478" spans="1:11" x14ac:dyDescent="0.25">
      <c r="A3478" s="103" t="s">
        <v>830</v>
      </c>
      <c r="B3478" s="103" t="s">
        <v>88</v>
      </c>
      <c r="C3478" s="103" t="s">
        <v>89</v>
      </c>
      <c r="D3478" s="103" t="s">
        <v>747</v>
      </c>
      <c r="E3478" s="111"/>
      <c r="F3478" s="103" t="s">
        <v>748</v>
      </c>
      <c r="G3478" s="103" t="s">
        <v>115</v>
      </c>
      <c r="H3478" s="103" t="s">
        <v>401</v>
      </c>
      <c r="I3478" s="103" t="s">
        <v>92</v>
      </c>
      <c r="J3478" s="215">
        <v>-215.53</v>
      </c>
      <c r="K3478" s="216" t="s">
        <v>88</v>
      </c>
    </row>
    <row r="3479" spans="1:11" x14ac:dyDescent="0.25">
      <c r="A3479" s="103" t="s">
        <v>829</v>
      </c>
      <c r="B3479" s="103" t="s">
        <v>88</v>
      </c>
      <c r="C3479" s="103" t="s">
        <v>89</v>
      </c>
      <c r="D3479" s="103" t="s">
        <v>747</v>
      </c>
      <c r="E3479" s="111"/>
      <c r="F3479" s="103" t="s">
        <v>748</v>
      </c>
      <c r="G3479" s="103" t="s">
        <v>108</v>
      </c>
      <c r="H3479" s="103" t="s">
        <v>332</v>
      </c>
      <c r="I3479" s="103" t="s">
        <v>92</v>
      </c>
      <c r="J3479" s="215">
        <v>-88.13</v>
      </c>
      <c r="K3479" s="216" t="s">
        <v>88</v>
      </c>
    </row>
    <row r="3480" spans="1:11" x14ac:dyDescent="0.25">
      <c r="A3480" s="103" t="s">
        <v>830</v>
      </c>
      <c r="B3480" s="103" t="s">
        <v>88</v>
      </c>
      <c r="C3480" s="103" t="s">
        <v>89</v>
      </c>
      <c r="D3480" s="103" t="s">
        <v>747</v>
      </c>
      <c r="E3480" s="111"/>
      <c r="F3480" s="103" t="s">
        <v>748</v>
      </c>
      <c r="G3480" s="103" t="s">
        <v>217</v>
      </c>
      <c r="H3480" s="103" t="s">
        <v>402</v>
      </c>
      <c r="I3480" s="103" t="s">
        <v>92</v>
      </c>
      <c r="J3480" s="215">
        <v>-48.14</v>
      </c>
      <c r="K3480" s="216" t="s">
        <v>88</v>
      </c>
    </row>
    <row r="3481" spans="1:11" x14ac:dyDescent="0.25">
      <c r="A3481" s="103" t="s">
        <v>828</v>
      </c>
      <c r="B3481" s="103" t="s">
        <v>88</v>
      </c>
      <c r="C3481" s="103" t="s">
        <v>89</v>
      </c>
      <c r="D3481" s="103" t="s">
        <v>747</v>
      </c>
      <c r="E3481" s="111"/>
      <c r="F3481" s="103" t="s">
        <v>748</v>
      </c>
      <c r="G3481" s="103" t="s">
        <v>217</v>
      </c>
      <c r="H3481" s="103" t="s">
        <v>402</v>
      </c>
      <c r="I3481" s="103" t="s">
        <v>92</v>
      </c>
      <c r="J3481" s="215">
        <v>93.1</v>
      </c>
      <c r="K3481" s="216" t="s">
        <v>88</v>
      </c>
    </row>
    <row r="3482" spans="1:11" x14ac:dyDescent="0.25">
      <c r="A3482" s="103" t="s">
        <v>829</v>
      </c>
      <c r="B3482" s="103" t="s">
        <v>88</v>
      </c>
      <c r="C3482" s="103" t="s">
        <v>89</v>
      </c>
      <c r="D3482" s="103" t="s">
        <v>747</v>
      </c>
      <c r="E3482" s="111"/>
      <c r="F3482" s="103" t="s">
        <v>748</v>
      </c>
      <c r="G3482" s="103" t="s">
        <v>217</v>
      </c>
      <c r="H3482" s="103" t="s">
        <v>402</v>
      </c>
      <c r="I3482" s="103" t="s">
        <v>92</v>
      </c>
      <c r="J3482" s="215">
        <v>33.43</v>
      </c>
      <c r="K3482" s="216" t="s">
        <v>88</v>
      </c>
    </row>
    <row r="3483" spans="1:11" x14ac:dyDescent="0.25">
      <c r="A3483" s="103" t="s">
        <v>825</v>
      </c>
      <c r="B3483" s="103" t="s">
        <v>88</v>
      </c>
      <c r="C3483" s="103" t="s">
        <v>89</v>
      </c>
      <c r="D3483" s="103" t="s">
        <v>747</v>
      </c>
      <c r="E3483" s="111"/>
      <c r="F3483" s="103" t="s">
        <v>748</v>
      </c>
      <c r="G3483" s="103" t="s">
        <v>217</v>
      </c>
      <c r="H3483" s="103" t="s">
        <v>402</v>
      </c>
      <c r="I3483" s="103" t="s">
        <v>92</v>
      </c>
      <c r="J3483" s="215">
        <v>-68.22</v>
      </c>
      <c r="K3483" s="216" t="s">
        <v>88</v>
      </c>
    </row>
    <row r="3484" spans="1:11" x14ac:dyDescent="0.25">
      <c r="A3484" s="103" t="s">
        <v>826</v>
      </c>
      <c r="B3484" s="103" t="s">
        <v>88</v>
      </c>
      <c r="C3484" s="103" t="s">
        <v>89</v>
      </c>
      <c r="D3484" s="103" t="s">
        <v>747</v>
      </c>
      <c r="E3484" s="111"/>
      <c r="F3484" s="103" t="s">
        <v>748</v>
      </c>
      <c r="G3484" s="103" t="s">
        <v>217</v>
      </c>
      <c r="H3484" s="103" t="s">
        <v>402</v>
      </c>
      <c r="I3484" s="103" t="s">
        <v>92</v>
      </c>
      <c r="J3484" s="215">
        <v>-219.22</v>
      </c>
      <c r="K3484" s="216" t="s">
        <v>88</v>
      </c>
    </row>
    <row r="3485" spans="1:11" x14ac:dyDescent="0.25">
      <c r="A3485" s="103" t="s">
        <v>830</v>
      </c>
      <c r="B3485" s="103" t="s">
        <v>88</v>
      </c>
      <c r="C3485" s="103" t="s">
        <v>89</v>
      </c>
      <c r="D3485" s="103" t="s">
        <v>747</v>
      </c>
      <c r="E3485" s="111"/>
      <c r="F3485" s="103" t="s">
        <v>748</v>
      </c>
      <c r="G3485" s="103" t="s">
        <v>112</v>
      </c>
      <c r="H3485" s="103" t="s">
        <v>334</v>
      </c>
      <c r="I3485" s="103" t="s">
        <v>92</v>
      </c>
      <c r="J3485" s="215">
        <v>-358.85</v>
      </c>
      <c r="K3485" s="216" t="s">
        <v>88</v>
      </c>
    </row>
    <row r="3486" spans="1:11" x14ac:dyDescent="0.25">
      <c r="A3486" s="103" t="s">
        <v>829</v>
      </c>
      <c r="B3486" s="103" t="s">
        <v>88</v>
      </c>
      <c r="C3486" s="103" t="s">
        <v>89</v>
      </c>
      <c r="D3486" s="103" t="s">
        <v>747</v>
      </c>
      <c r="E3486" s="111"/>
      <c r="F3486" s="103" t="s">
        <v>748</v>
      </c>
      <c r="G3486" s="103" t="s">
        <v>112</v>
      </c>
      <c r="H3486" s="103" t="s">
        <v>334</v>
      </c>
      <c r="I3486" s="103" t="s">
        <v>92</v>
      </c>
      <c r="J3486" s="215">
        <v>-784.96</v>
      </c>
      <c r="K3486" s="216" t="s">
        <v>88</v>
      </c>
    </row>
    <row r="3487" spans="1:11" x14ac:dyDescent="0.25">
      <c r="A3487" s="103" t="s">
        <v>825</v>
      </c>
      <c r="B3487" s="103" t="s">
        <v>88</v>
      </c>
      <c r="C3487" s="103" t="s">
        <v>89</v>
      </c>
      <c r="D3487" s="103" t="s">
        <v>747</v>
      </c>
      <c r="E3487" s="111"/>
      <c r="F3487" s="103" t="s">
        <v>748</v>
      </c>
      <c r="G3487" s="103" t="s">
        <v>112</v>
      </c>
      <c r="H3487" s="103" t="s">
        <v>334</v>
      </c>
      <c r="I3487" s="103" t="s">
        <v>92</v>
      </c>
      <c r="J3487" s="215">
        <v>413.67</v>
      </c>
      <c r="K3487" s="216" t="s">
        <v>88</v>
      </c>
    </row>
    <row r="3488" spans="1:11" x14ac:dyDescent="0.25">
      <c r="A3488" s="103" t="s">
        <v>826</v>
      </c>
      <c r="B3488" s="103" t="s">
        <v>88</v>
      </c>
      <c r="C3488" s="103" t="s">
        <v>89</v>
      </c>
      <c r="D3488" s="103" t="s">
        <v>747</v>
      </c>
      <c r="E3488" s="111"/>
      <c r="F3488" s="103" t="s">
        <v>748</v>
      </c>
      <c r="G3488" s="103" t="s">
        <v>112</v>
      </c>
      <c r="H3488" s="103" t="s">
        <v>334</v>
      </c>
      <c r="I3488" s="103" t="s">
        <v>92</v>
      </c>
      <c r="J3488" s="215">
        <v>-758.39</v>
      </c>
      <c r="K3488" s="216" t="s">
        <v>88</v>
      </c>
    </row>
    <row r="3489" spans="1:11" x14ac:dyDescent="0.25">
      <c r="A3489" s="103" t="s">
        <v>830</v>
      </c>
      <c r="B3489" s="103" t="s">
        <v>88</v>
      </c>
      <c r="C3489" s="103" t="s">
        <v>89</v>
      </c>
      <c r="D3489" s="103" t="s">
        <v>747</v>
      </c>
      <c r="E3489" s="111"/>
      <c r="F3489" s="103" t="s">
        <v>748</v>
      </c>
      <c r="G3489" s="103" t="s">
        <v>106</v>
      </c>
      <c r="H3489" s="103" t="s">
        <v>482</v>
      </c>
      <c r="I3489" s="103" t="s">
        <v>92</v>
      </c>
      <c r="J3489" s="215">
        <v>-2886.34</v>
      </c>
      <c r="K3489" s="216" t="s">
        <v>88</v>
      </c>
    </row>
    <row r="3490" spans="1:11" x14ac:dyDescent="0.25">
      <c r="A3490" s="103" t="s">
        <v>828</v>
      </c>
      <c r="B3490" s="103" t="s">
        <v>88</v>
      </c>
      <c r="C3490" s="103" t="s">
        <v>89</v>
      </c>
      <c r="D3490" s="103" t="s">
        <v>747</v>
      </c>
      <c r="E3490" s="111"/>
      <c r="F3490" s="103" t="s">
        <v>748</v>
      </c>
      <c r="G3490" s="103" t="s">
        <v>106</v>
      </c>
      <c r="H3490" s="103" t="s">
        <v>482</v>
      </c>
      <c r="I3490" s="103" t="s">
        <v>92</v>
      </c>
      <c r="J3490" s="215">
        <v>815.3</v>
      </c>
      <c r="K3490" s="216" t="s">
        <v>88</v>
      </c>
    </row>
    <row r="3491" spans="1:11" x14ac:dyDescent="0.25">
      <c r="A3491" s="103" t="s">
        <v>829</v>
      </c>
      <c r="B3491" s="103" t="s">
        <v>88</v>
      </c>
      <c r="C3491" s="103" t="s">
        <v>89</v>
      </c>
      <c r="D3491" s="103" t="s">
        <v>747</v>
      </c>
      <c r="E3491" s="111"/>
      <c r="F3491" s="103" t="s">
        <v>748</v>
      </c>
      <c r="G3491" s="103" t="s">
        <v>106</v>
      </c>
      <c r="H3491" s="103" t="s">
        <v>482</v>
      </c>
      <c r="I3491" s="103" t="s">
        <v>92</v>
      </c>
      <c r="J3491" s="215">
        <v>-3522.72</v>
      </c>
      <c r="K3491" s="216" t="s">
        <v>88</v>
      </c>
    </row>
    <row r="3492" spans="1:11" x14ac:dyDescent="0.25">
      <c r="A3492" s="103" t="s">
        <v>825</v>
      </c>
      <c r="B3492" s="103" t="s">
        <v>88</v>
      </c>
      <c r="C3492" s="103" t="s">
        <v>89</v>
      </c>
      <c r="D3492" s="103" t="s">
        <v>747</v>
      </c>
      <c r="E3492" s="111"/>
      <c r="F3492" s="103" t="s">
        <v>748</v>
      </c>
      <c r="G3492" s="103" t="s">
        <v>106</v>
      </c>
      <c r="H3492" s="103" t="s">
        <v>482</v>
      </c>
      <c r="I3492" s="103" t="s">
        <v>92</v>
      </c>
      <c r="J3492" s="215">
        <v>-2909.05</v>
      </c>
      <c r="K3492" s="216" t="s">
        <v>88</v>
      </c>
    </row>
    <row r="3493" spans="1:11" x14ac:dyDescent="0.25">
      <c r="A3493" s="103" t="s">
        <v>826</v>
      </c>
      <c r="B3493" s="103" t="s">
        <v>88</v>
      </c>
      <c r="C3493" s="103" t="s">
        <v>89</v>
      </c>
      <c r="D3493" s="103" t="s">
        <v>747</v>
      </c>
      <c r="E3493" s="111"/>
      <c r="F3493" s="103" t="s">
        <v>748</v>
      </c>
      <c r="G3493" s="103" t="s">
        <v>106</v>
      </c>
      <c r="H3493" s="103" t="s">
        <v>482</v>
      </c>
      <c r="I3493" s="103" t="s">
        <v>92</v>
      </c>
      <c r="J3493" s="215">
        <v>-4818.1899999999996</v>
      </c>
      <c r="K3493" s="216" t="s">
        <v>88</v>
      </c>
    </row>
    <row r="3494" spans="1:11" x14ac:dyDescent="0.25">
      <c r="A3494" s="103" t="s">
        <v>828</v>
      </c>
      <c r="B3494" s="103" t="s">
        <v>88</v>
      </c>
      <c r="C3494" s="103" t="s">
        <v>89</v>
      </c>
      <c r="D3494" s="103" t="s">
        <v>747</v>
      </c>
      <c r="E3494" s="111"/>
      <c r="F3494" s="103" t="s">
        <v>748</v>
      </c>
      <c r="G3494" s="103" t="s">
        <v>110</v>
      </c>
      <c r="H3494" s="103" t="s">
        <v>424</v>
      </c>
      <c r="I3494" s="103" t="s">
        <v>92</v>
      </c>
      <c r="J3494" s="215">
        <v>-1076.01</v>
      </c>
      <c r="K3494" s="216" t="s">
        <v>88</v>
      </c>
    </row>
    <row r="3495" spans="1:11" x14ac:dyDescent="0.25">
      <c r="A3495" s="103" t="s">
        <v>827</v>
      </c>
      <c r="B3495" s="103" t="s">
        <v>88</v>
      </c>
      <c r="C3495" s="103" t="s">
        <v>89</v>
      </c>
      <c r="D3495" s="103" t="s">
        <v>747</v>
      </c>
      <c r="E3495" s="111"/>
      <c r="F3495" s="103" t="s">
        <v>748</v>
      </c>
      <c r="G3495" s="103" t="s">
        <v>104</v>
      </c>
      <c r="H3495" s="103" t="s">
        <v>336</v>
      </c>
      <c r="I3495" s="103" t="s">
        <v>92</v>
      </c>
      <c r="J3495" s="215">
        <v>-12086.09</v>
      </c>
      <c r="K3495" s="216" t="s">
        <v>88</v>
      </c>
    </row>
    <row r="3496" spans="1:11" x14ac:dyDescent="0.25">
      <c r="A3496" s="103" t="s">
        <v>830</v>
      </c>
      <c r="B3496" s="103" t="s">
        <v>88</v>
      </c>
      <c r="C3496" s="103" t="s">
        <v>89</v>
      </c>
      <c r="D3496" s="103" t="s">
        <v>747</v>
      </c>
      <c r="E3496" s="111"/>
      <c r="F3496" s="103" t="s">
        <v>748</v>
      </c>
      <c r="G3496" s="103" t="s">
        <v>104</v>
      </c>
      <c r="H3496" s="103" t="s">
        <v>336</v>
      </c>
      <c r="I3496" s="103" t="s">
        <v>92</v>
      </c>
      <c r="J3496" s="215">
        <v>-12504.95</v>
      </c>
      <c r="K3496" s="216" t="s">
        <v>88</v>
      </c>
    </row>
    <row r="3497" spans="1:11" x14ac:dyDescent="0.25">
      <c r="A3497" s="103" t="s">
        <v>828</v>
      </c>
      <c r="B3497" s="103" t="s">
        <v>88</v>
      </c>
      <c r="C3497" s="103" t="s">
        <v>89</v>
      </c>
      <c r="D3497" s="103" t="s">
        <v>747</v>
      </c>
      <c r="E3497" s="111"/>
      <c r="F3497" s="103" t="s">
        <v>748</v>
      </c>
      <c r="G3497" s="103" t="s">
        <v>104</v>
      </c>
      <c r="H3497" s="103" t="s">
        <v>336</v>
      </c>
      <c r="I3497" s="103" t="s">
        <v>92</v>
      </c>
      <c r="J3497" s="215">
        <v>-14766.88</v>
      </c>
      <c r="K3497" s="216" t="s">
        <v>88</v>
      </c>
    </row>
    <row r="3498" spans="1:11" x14ac:dyDescent="0.25">
      <c r="A3498" s="103" t="s">
        <v>829</v>
      </c>
      <c r="B3498" s="103" t="s">
        <v>88</v>
      </c>
      <c r="C3498" s="103" t="s">
        <v>89</v>
      </c>
      <c r="D3498" s="103" t="s">
        <v>747</v>
      </c>
      <c r="E3498" s="111"/>
      <c r="F3498" s="103" t="s">
        <v>748</v>
      </c>
      <c r="G3498" s="103" t="s">
        <v>104</v>
      </c>
      <c r="H3498" s="103" t="s">
        <v>336</v>
      </c>
      <c r="I3498" s="103" t="s">
        <v>92</v>
      </c>
      <c r="J3498" s="215">
        <v>-11803.45</v>
      </c>
      <c r="K3498" s="216" t="s">
        <v>88</v>
      </c>
    </row>
    <row r="3499" spans="1:11" x14ac:dyDescent="0.25">
      <c r="A3499" s="103" t="s">
        <v>825</v>
      </c>
      <c r="B3499" s="103" t="s">
        <v>88</v>
      </c>
      <c r="C3499" s="103" t="s">
        <v>89</v>
      </c>
      <c r="D3499" s="103" t="s">
        <v>747</v>
      </c>
      <c r="E3499" s="111"/>
      <c r="F3499" s="103" t="s">
        <v>748</v>
      </c>
      <c r="G3499" s="103" t="s">
        <v>104</v>
      </c>
      <c r="H3499" s="103" t="s">
        <v>336</v>
      </c>
      <c r="I3499" s="103" t="s">
        <v>92</v>
      </c>
      <c r="J3499" s="215">
        <v>-12626</v>
      </c>
      <c r="K3499" s="216" t="s">
        <v>88</v>
      </c>
    </row>
    <row r="3500" spans="1:11" x14ac:dyDescent="0.25">
      <c r="A3500" s="103" t="s">
        <v>826</v>
      </c>
      <c r="B3500" s="103" t="s">
        <v>88</v>
      </c>
      <c r="C3500" s="103" t="s">
        <v>89</v>
      </c>
      <c r="D3500" s="103" t="s">
        <v>747</v>
      </c>
      <c r="E3500" s="111"/>
      <c r="F3500" s="103" t="s">
        <v>748</v>
      </c>
      <c r="G3500" s="103" t="s">
        <v>104</v>
      </c>
      <c r="H3500" s="103" t="s">
        <v>336</v>
      </c>
      <c r="I3500" s="103" t="s">
        <v>92</v>
      </c>
      <c r="J3500" s="215">
        <v>-12369.85</v>
      </c>
      <c r="K3500" s="216" t="s">
        <v>88</v>
      </c>
    </row>
    <row r="3501" spans="1:11" x14ac:dyDescent="0.25">
      <c r="A3501" s="103" t="s">
        <v>827</v>
      </c>
      <c r="B3501" s="103" t="s">
        <v>88</v>
      </c>
      <c r="C3501" s="103" t="s">
        <v>89</v>
      </c>
      <c r="D3501" s="103" t="s">
        <v>747</v>
      </c>
      <c r="E3501" s="111"/>
      <c r="F3501" s="103" t="s">
        <v>748</v>
      </c>
      <c r="G3501" s="103" t="s">
        <v>103</v>
      </c>
      <c r="H3501" s="103" t="s">
        <v>337</v>
      </c>
      <c r="I3501" s="103" t="s">
        <v>92</v>
      </c>
      <c r="J3501" s="215">
        <v>-6547.7</v>
      </c>
      <c r="K3501" s="216" t="s">
        <v>88</v>
      </c>
    </row>
    <row r="3502" spans="1:11" x14ac:dyDescent="0.25">
      <c r="A3502" s="103" t="s">
        <v>830</v>
      </c>
      <c r="B3502" s="103" t="s">
        <v>88</v>
      </c>
      <c r="C3502" s="103" t="s">
        <v>89</v>
      </c>
      <c r="D3502" s="103" t="s">
        <v>747</v>
      </c>
      <c r="E3502" s="111"/>
      <c r="F3502" s="103" t="s">
        <v>748</v>
      </c>
      <c r="G3502" s="103" t="s">
        <v>103</v>
      </c>
      <c r="H3502" s="103" t="s">
        <v>337</v>
      </c>
      <c r="I3502" s="103" t="s">
        <v>92</v>
      </c>
      <c r="J3502" s="215">
        <v>-4189.16</v>
      </c>
      <c r="K3502" s="216" t="s">
        <v>88</v>
      </c>
    </row>
    <row r="3503" spans="1:11" x14ac:dyDescent="0.25">
      <c r="A3503" s="103" t="s">
        <v>828</v>
      </c>
      <c r="B3503" s="103" t="s">
        <v>88</v>
      </c>
      <c r="C3503" s="103" t="s">
        <v>89</v>
      </c>
      <c r="D3503" s="103" t="s">
        <v>747</v>
      </c>
      <c r="E3503" s="111"/>
      <c r="F3503" s="103" t="s">
        <v>748</v>
      </c>
      <c r="G3503" s="103" t="s">
        <v>103</v>
      </c>
      <c r="H3503" s="103" t="s">
        <v>337</v>
      </c>
      <c r="I3503" s="103" t="s">
        <v>92</v>
      </c>
      <c r="J3503" s="215">
        <v>-5206.5</v>
      </c>
      <c r="K3503" s="216" t="s">
        <v>88</v>
      </c>
    </row>
    <row r="3504" spans="1:11" x14ac:dyDescent="0.25">
      <c r="A3504" s="103" t="s">
        <v>829</v>
      </c>
      <c r="B3504" s="103" t="s">
        <v>88</v>
      </c>
      <c r="C3504" s="103" t="s">
        <v>89</v>
      </c>
      <c r="D3504" s="103" t="s">
        <v>747</v>
      </c>
      <c r="E3504" s="111"/>
      <c r="F3504" s="103" t="s">
        <v>748</v>
      </c>
      <c r="G3504" s="103" t="s">
        <v>103</v>
      </c>
      <c r="H3504" s="103" t="s">
        <v>337</v>
      </c>
      <c r="I3504" s="103" t="s">
        <v>92</v>
      </c>
      <c r="J3504" s="215">
        <v>-5253.37</v>
      </c>
      <c r="K3504" s="216" t="s">
        <v>88</v>
      </c>
    </row>
    <row r="3505" spans="1:11" x14ac:dyDescent="0.25">
      <c r="A3505" s="103" t="s">
        <v>825</v>
      </c>
      <c r="B3505" s="103" t="s">
        <v>88</v>
      </c>
      <c r="C3505" s="103" t="s">
        <v>89</v>
      </c>
      <c r="D3505" s="103" t="s">
        <v>747</v>
      </c>
      <c r="E3505" s="111"/>
      <c r="F3505" s="103" t="s">
        <v>748</v>
      </c>
      <c r="G3505" s="103" t="s">
        <v>103</v>
      </c>
      <c r="H3505" s="103" t="s">
        <v>337</v>
      </c>
      <c r="I3505" s="103" t="s">
        <v>92</v>
      </c>
      <c r="J3505" s="215">
        <v>-6566.05</v>
      </c>
      <c r="K3505" s="216" t="s">
        <v>88</v>
      </c>
    </row>
    <row r="3506" spans="1:11" x14ac:dyDescent="0.25">
      <c r="A3506" s="103" t="s">
        <v>826</v>
      </c>
      <c r="B3506" s="103" t="s">
        <v>88</v>
      </c>
      <c r="C3506" s="103" t="s">
        <v>89</v>
      </c>
      <c r="D3506" s="103" t="s">
        <v>747</v>
      </c>
      <c r="E3506" s="111"/>
      <c r="F3506" s="103" t="s">
        <v>748</v>
      </c>
      <c r="G3506" s="103" t="s">
        <v>103</v>
      </c>
      <c r="H3506" s="103" t="s">
        <v>337</v>
      </c>
      <c r="I3506" s="103" t="s">
        <v>92</v>
      </c>
      <c r="J3506" s="215">
        <v>-4469.1499999999996</v>
      </c>
      <c r="K3506" s="216" t="s">
        <v>88</v>
      </c>
    </row>
    <row r="3507" spans="1:11" x14ac:dyDescent="0.25">
      <c r="A3507" s="103" t="s">
        <v>827</v>
      </c>
      <c r="B3507" s="103" t="s">
        <v>88</v>
      </c>
      <c r="C3507" s="103" t="s">
        <v>89</v>
      </c>
      <c r="D3507" s="103" t="s">
        <v>747</v>
      </c>
      <c r="E3507" s="111"/>
      <c r="F3507" s="103" t="s">
        <v>748</v>
      </c>
      <c r="G3507" s="103" t="s">
        <v>102</v>
      </c>
      <c r="H3507" s="103" t="s">
        <v>338</v>
      </c>
      <c r="I3507" s="103" t="s">
        <v>92</v>
      </c>
      <c r="J3507" s="215">
        <v>-2079.04</v>
      </c>
      <c r="K3507" s="216" t="s">
        <v>88</v>
      </c>
    </row>
    <row r="3508" spans="1:11" x14ac:dyDescent="0.25">
      <c r="A3508" s="103" t="s">
        <v>830</v>
      </c>
      <c r="B3508" s="103" t="s">
        <v>88</v>
      </c>
      <c r="C3508" s="103" t="s">
        <v>89</v>
      </c>
      <c r="D3508" s="103" t="s">
        <v>747</v>
      </c>
      <c r="E3508" s="111"/>
      <c r="F3508" s="103" t="s">
        <v>748</v>
      </c>
      <c r="G3508" s="103" t="s">
        <v>102</v>
      </c>
      <c r="H3508" s="103" t="s">
        <v>338</v>
      </c>
      <c r="I3508" s="103" t="s">
        <v>92</v>
      </c>
      <c r="J3508" s="215">
        <v>-2329.89</v>
      </c>
      <c r="K3508" s="216" t="s">
        <v>88</v>
      </c>
    </row>
    <row r="3509" spans="1:11" x14ac:dyDescent="0.25">
      <c r="A3509" s="103" t="s">
        <v>828</v>
      </c>
      <c r="B3509" s="103" t="s">
        <v>88</v>
      </c>
      <c r="C3509" s="103" t="s">
        <v>89</v>
      </c>
      <c r="D3509" s="103" t="s">
        <v>747</v>
      </c>
      <c r="E3509" s="111"/>
      <c r="F3509" s="103" t="s">
        <v>748</v>
      </c>
      <c r="G3509" s="103" t="s">
        <v>102</v>
      </c>
      <c r="H3509" s="103" t="s">
        <v>338</v>
      </c>
      <c r="I3509" s="103" t="s">
        <v>92</v>
      </c>
      <c r="J3509" s="215">
        <v>-2523.7800000000002</v>
      </c>
      <c r="K3509" s="216" t="s">
        <v>88</v>
      </c>
    </row>
    <row r="3510" spans="1:11" x14ac:dyDescent="0.25">
      <c r="A3510" s="103" t="s">
        <v>829</v>
      </c>
      <c r="B3510" s="103" t="s">
        <v>88</v>
      </c>
      <c r="C3510" s="103" t="s">
        <v>89</v>
      </c>
      <c r="D3510" s="103" t="s">
        <v>747</v>
      </c>
      <c r="E3510" s="111"/>
      <c r="F3510" s="103" t="s">
        <v>748</v>
      </c>
      <c r="G3510" s="103" t="s">
        <v>102</v>
      </c>
      <c r="H3510" s="103" t="s">
        <v>338</v>
      </c>
      <c r="I3510" s="103" t="s">
        <v>92</v>
      </c>
      <c r="J3510" s="215">
        <v>-2056.9499999999998</v>
      </c>
      <c r="K3510" s="216" t="s">
        <v>88</v>
      </c>
    </row>
    <row r="3511" spans="1:11" x14ac:dyDescent="0.25">
      <c r="A3511" s="103" t="s">
        <v>825</v>
      </c>
      <c r="B3511" s="103" t="s">
        <v>88</v>
      </c>
      <c r="C3511" s="103" t="s">
        <v>89</v>
      </c>
      <c r="D3511" s="103" t="s">
        <v>747</v>
      </c>
      <c r="E3511" s="111"/>
      <c r="F3511" s="103" t="s">
        <v>748</v>
      </c>
      <c r="G3511" s="103" t="s">
        <v>102</v>
      </c>
      <c r="H3511" s="103" t="s">
        <v>338</v>
      </c>
      <c r="I3511" s="103" t="s">
        <v>92</v>
      </c>
      <c r="J3511" s="215">
        <v>-2157.89</v>
      </c>
      <c r="K3511" s="216" t="s">
        <v>88</v>
      </c>
    </row>
    <row r="3512" spans="1:11" x14ac:dyDescent="0.25">
      <c r="A3512" s="103" t="s">
        <v>826</v>
      </c>
      <c r="B3512" s="103" t="s">
        <v>88</v>
      </c>
      <c r="C3512" s="103" t="s">
        <v>89</v>
      </c>
      <c r="D3512" s="103" t="s">
        <v>747</v>
      </c>
      <c r="E3512" s="111"/>
      <c r="F3512" s="103" t="s">
        <v>748</v>
      </c>
      <c r="G3512" s="103" t="s">
        <v>102</v>
      </c>
      <c r="H3512" s="103" t="s">
        <v>338</v>
      </c>
      <c r="I3512" s="103" t="s">
        <v>92</v>
      </c>
      <c r="J3512" s="215">
        <v>-2217.4</v>
      </c>
      <c r="K3512" s="216" t="s">
        <v>88</v>
      </c>
    </row>
    <row r="3513" spans="1:11" x14ac:dyDescent="0.25">
      <c r="A3513" s="103" t="s">
        <v>827</v>
      </c>
      <c r="B3513" s="103" t="s">
        <v>88</v>
      </c>
      <c r="C3513" s="103" t="s">
        <v>89</v>
      </c>
      <c r="D3513" s="103" t="s">
        <v>747</v>
      </c>
      <c r="E3513" s="111"/>
      <c r="F3513" s="103" t="s">
        <v>748</v>
      </c>
      <c r="G3513" s="103" t="s">
        <v>101</v>
      </c>
      <c r="H3513" s="103" t="s">
        <v>339</v>
      </c>
      <c r="I3513" s="103" t="s">
        <v>92</v>
      </c>
      <c r="J3513" s="215">
        <v>-16527.669999999998</v>
      </c>
      <c r="K3513" s="216" t="s">
        <v>88</v>
      </c>
    </row>
    <row r="3514" spans="1:11" x14ac:dyDescent="0.25">
      <c r="A3514" s="103" t="s">
        <v>830</v>
      </c>
      <c r="B3514" s="103" t="s">
        <v>88</v>
      </c>
      <c r="C3514" s="103" t="s">
        <v>89</v>
      </c>
      <c r="D3514" s="103" t="s">
        <v>747</v>
      </c>
      <c r="E3514" s="111"/>
      <c r="F3514" s="103" t="s">
        <v>748</v>
      </c>
      <c r="G3514" s="103" t="s">
        <v>101</v>
      </c>
      <c r="H3514" s="103" t="s">
        <v>339</v>
      </c>
      <c r="I3514" s="103" t="s">
        <v>92</v>
      </c>
      <c r="J3514" s="215">
        <v>-14033.43</v>
      </c>
      <c r="K3514" s="216" t="s">
        <v>88</v>
      </c>
    </row>
    <row r="3515" spans="1:11" x14ac:dyDescent="0.25">
      <c r="A3515" s="103" t="s">
        <v>828</v>
      </c>
      <c r="B3515" s="103" t="s">
        <v>88</v>
      </c>
      <c r="C3515" s="103" t="s">
        <v>89</v>
      </c>
      <c r="D3515" s="103" t="s">
        <v>747</v>
      </c>
      <c r="E3515" s="111"/>
      <c r="F3515" s="103" t="s">
        <v>748</v>
      </c>
      <c r="G3515" s="103" t="s">
        <v>101</v>
      </c>
      <c r="H3515" s="103" t="s">
        <v>339</v>
      </c>
      <c r="I3515" s="103" t="s">
        <v>92</v>
      </c>
      <c r="J3515" s="215">
        <v>-14529.1</v>
      </c>
      <c r="K3515" s="216" t="s">
        <v>88</v>
      </c>
    </row>
    <row r="3516" spans="1:11" x14ac:dyDescent="0.25">
      <c r="A3516" s="103" t="s">
        <v>829</v>
      </c>
      <c r="B3516" s="103" t="s">
        <v>88</v>
      </c>
      <c r="C3516" s="103" t="s">
        <v>89</v>
      </c>
      <c r="D3516" s="103" t="s">
        <v>747</v>
      </c>
      <c r="E3516" s="111"/>
      <c r="F3516" s="103" t="s">
        <v>748</v>
      </c>
      <c r="G3516" s="103" t="s">
        <v>101</v>
      </c>
      <c r="H3516" s="103" t="s">
        <v>339</v>
      </c>
      <c r="I3516" s="103" t="s">
        <v>92</v>
      </c>
      <c r="J3516" s="215">
        <v>-12533.47</v>
      </c>
      <c r="K3516" s="216" t="s">
        <v>88</v>
      </c>
    </row>
    <row r="3517" spans="1:11" x14ac:dyDescent="0.25">
      <c r="A3517" s="103" t="s">
        <v>825</v>
      </c>
      <c r="B3517" s="103" t="s">
        <v>88</v>
      </c>
      <c r="C3517" s="103" t="s">
        <v>89</v>
      </c>
      <c r="D3517" s="103" t="s">
        <v>747</v>
      </c>
      <c r="E3517" s="111"/>
      <c r="F3517" s="103" t="s">
        <v>748</v>
      </c>
      <c r="G3517" s="103" t="s">
        <v>101</v>
      </c>
      <c r="H3517" s="103" t="s">
        <v>339</v>
      </c>
      <c r="I3517" s="103" t="s">
        <v>92</v>
      </c>
      <c r="J3517" s="215">
        <v>-17199.580000000002</v>
      </c>
      <c r="K3517" s="216" t="s">
        <v>88</v>
      </c>
    </row>
    <row r="3518" spans="1:11" x14ac:dyDescent="0.25">
      <c r="A3518" s="103" t="s">
        <v>826</v>
      </c>
      <c r="B3518" s="103" t="s">
        <v>88</v>
      </c>
      <c r="C3518" s="103" t="s">
        <v>89</v>
      </c>
      <c r="D3518" s="103" t="s">
        <v>747</v>
      </c>
      <c r="E3518" s="111"/>
      <c r="F3518" s="103" t="s">
        <v>748</v>
      </c>
      <c r="G3518" s="103" t="s">
        <v>101</v>
      </c>
      <c r="H3518" s="103" t="s">
        <v>339</v>
      </c>
      <c r="I3518" s="103" t="s">
        <v>92</v>
      </c>
      <c r="J3518" s="215">
        <v>-14963.29</v>
      </c>
      <c r="K3518" s="216" t="s">
        <v>88</v>
      </c>
    </row>
    <row r="3519" spans="1:11" x14ac:dyDescent="0.25">
      <c r="A3519" s="103" t="s">
        <v>827</v>
      </c>
      <c r="B3519" s="103" t="s">
        <v>88</v>
      </c>
      <c r="C3519" s="103" t="s">
        <v>89</v>
      </c>
      <c r="D3519" s="103" t="s">
        <v>747</v>
      </c>
      <c r="E3519" s="111"/>
      <c r="F3519" s="103" t="s">
        <v>748</v>
      </c>
      <c r="G3519" s="103" t="s">
        <v>109</v>
      </c>
      <c r="H3519" s="103" t="s">
        <v>403</v>
      </c>
      <c r="I3519" s="103" t="s">
        <v>92</v>
      </c>
      <c r="J3519" s="215">
        <v>396.68</v>
      </c>
      <c r="K3519" s="216" t="s">
        <v>88</v>
      </c>
    </row>
    <row r="3520" spans="1:11" x14ac:dyDescent="0.25">
      <c r="A3520" s="103" t="s">
        <v>830</v>
      </c>
      <c r="B3520" s="103" t="s">
        <v>88</v>
      </c>
      <c r="C3520" s="103" t="s">
        <v>89</v>
      </c>
      <c r="D3520" s="103" t="s">
        <v>747</v>
      </c>
      <c r="E3520" s="111"/>
      <c r="F3520" s="103" t="s">
        <v>748</v>
      </c>
      <c r="G3520" s="103" t="s">
        <v>109</v>
      </c>
      <c r="H3520" s="103" t="s">
        <v>403</v>
      </c>
      <c r="I3520" s="103" t="s">
        <v>92</v>
      </c>
      <c r="J3520" s="215">
        <v>-507.75</v>
      </c>
      <c r="K3520" s="216" t="s">
        <v>88</v>
      </c>
    </row>
    <row r="3521" spans="1:11" x14ac:dyDescent="0.25">
      <c r="A3521" s="103" t="s">
        <v>828</v>
      </c>
      <c r="B3521" s="103" t="s">
        <v>88</v>
      </c>
      <c r="C3521" s="103" t="s">
        <v>89</v>
      </c>
      <c r="D3521" s="103" t="s">
        <v>747</v>
      </c>
      <c r="E3521" s="111"/>
      <c r="F3521" s="103" t="s">
        <v>748</v>
      </c>
      <c r="G3521" s="103" t="s">
        <v>109</v>
      </c>
      <c r="H3521" s="103" t="s">
        <v>403</v>
      </c>
      <c r="I3521" s="103" t="s">
        <v>92</v>
      </c>
      <c r="J3521" s="215">
        <v>-834.5</v>
      </c>
      <c r="K3521" s="216" t="s">
        <v>88</v>
      </c>
    </row>
    <row r="3522" spans="1:11" x14ac:dyDescent="0.25">
      <c r="A3522" s="103" t="s">
        <v>825</v>
      </c>
      <c r="B3522" s="103" t="s">
        <v>88</v>
      </c>
      <c r="C3522" s="103" t="s">
        <v>89</v>
      </c>
      <c r="D3522" s="103" t="s">
        <v>747</v>
      </c>
      <c r="E3522" s="111"/>
      <c r="F3522" s="103" t="s">
        <v>748</v>
      </c>
      <c r="G3522" s="103" t="s">
        <v>109</v>
      </c>
      <c r="H3522" s="103" t="s">
        <v>403</v>
      </c>
      <c r="I3522" s="103" t="s">
        <v>92</v>
      </c>
      <c r="J3522" s="215">
        <v>352.57</v>
      </c>
      <c r="K3522" s="216" t="s">
        <v>88</v>
      </c>
    </row>
    <row r="3523" spans="1:11" x14ac:dyDescent="0.25">
      <c r="A3523" s="103" t="s">
        <v>826</v>
      </c>
      <c r="B3523" s="103" t="s">
        <v>88</v>
      </c>
      <c r="C3523" s="103" t="s">
        <v>89</v>
      </c>
      <c r="D3523" s="103" t="s">
        <v>747</v>
      </c>
      <c r="E3523" s="111"/>
      <c r="F3523" s="103" t="s">
        <v>748</v>
      </c>
      <c r="G3523" s="103" t="s">
        <v>109</v>
      </c>
      <c r="H3523" s="103" t="s">
        <v>403</v>
      </c>
      <c r="I3523" s="103" t="s">
        <v>92</v>
      </c>
      <c r="J3523" s="215">
        <v>-646.37</v>
      </c>
      <c r="K3523" s="216" t="s">
        <v>88</v>
      </c>
    </row>
    <row r="3524" spans="1:11" x14ac:dyDescent="0.25">
      <c r="A3524" s="103" t="s">
        <v>827</v>
      </c>
      <c r="B3524" s="103" t="s">
        <v>88</v>
      </c>
      <c r="C3524" s="103" t="s">
        <v>89</v>
      </c>
      <c r="D3524" s="103" t="s">
        <v>747</v>
      </c>
      <c r="E3524" s="111"/>
      <c r="F3524" s="103" t="s">
        <v>748</v>
      </c>
      <c r="G3524" s="103" t="s">
        <v>100</v>
      </c>
      <c r="H3524" s="103" t="s">
        <v>340</v>
      </c>
      <c r="I3524" s="103" t="s">
        <v>92</v>
      </c>
      <c r="J3524" s="215">
        <v>-7533.44</v>
      </c>
      <c r="K3524" s="216" t="s">
        <v>88</v>
      </c>
    </row>
    <row r="3525" spans="1:11" x14ac:dyDescent="0.25">
      <c r="A3525" s="103" t="s">
        <v>830</v>
      </c>
      <c r="B3525" s="103" t="s">
        <v>88</v>
      </c>
      <c r="C3525" s="103" t="s">
        <v>89</v>
      </c>
      <c r="D3525" s="103" t="s">
        <v>747</v>
      </c>
      <c r="E3525" s="111"/>
      <c r="F3525" s="103" t="s">
        <v>748</v>
      </c>
      <c r="G3525" s="103" t="s">
        <v>100</v>
      </c>
      <c r="H3525" s="103" t="s">
        <v>340</v>
      </c>
      <c r="I3525" s="103" t="s">
        <v>92</v>
      </c>
      <c r="J3525" s="215">
        <v>-7953.79</v>
      </c>
      <c r="K3525" s="216" t="s">
        <v>88</v>
      </c>
    </row>
    <row r="3526" spans="1:11" x14ac:dyDescent="0.25">
      <c r="A3526" s="103" t="s">
        <v>828</v>
      </c>
      <c r="B3526" s="103" t="s">
        <v>88</v>
      </c>
      <c r="C3526" s="103" t="s">
        <v>89</v>
      </c>
      <c r="D3526" s="103" t="s">
        <v>747</v>
      </c>
      <c r="E3526" s="111"/>
      <c r="F3526" s="103" t="s">
        <v>748</v>
      </c>
      <c r="G3526" s="103" t="s">
        <v>100</v>
      </c>
      <c r="H3526" s="103" t="s">
        <v>340</v>
      </c>
      <c r="I3526" s="103" t="s">
        <v>92</v>
      </c>
      <c r="J3526" s="215">
        <v>-10191.74</v>
      </c>
      <c r="K3526" s="216" t="s">
        <v>88</v>
      </c>
    </row>
    <row r="3527" spans="1:11" x14ac:dyDescent="0.25">
      <c r="A3527" s="103" t="s">
        <v>829</v>
      </c>
      <c r="B3527" s="103" t="s">
        <v>88</v>
      </c>
      <c r="C3527" s="103" t="s">
        <v>89</v>
      </c>
      <c r="D3527" s="103" t="s">
        <v>747</v>
      </c>
      <c r="E3527" s="111"/>
      <c r="F3527" s="103" t="s">
        <v>748</v>
      </c>
      <c r="G3527" s="103" t="s">
        <v>100</v>
      </c>
      <c r="H3527" s="103" t="s">
        <v>340</v>
      </c>
      <c r="I3527" s="103" t="s">
        <v>92</v>
      </c>
      <c r="J3527" s="215">
        <v>-7636.14</v>
      </c>
      <c r="K3527" s="216" t="s">
        <v>88</v>
      </c>
    </row>
    <row r="3528" spans="1:11" x14ac:dyDescent="0.25">
      <c r="A3528" s="103" t="s">
        <v>825</v>
      </c>
      <c r="B3528" s="103" t="s">
        <v>88</v>
      </c>
      <c r="C3528" s="103" t="s">
        <v>89</v>
      </c>
      <c r="D3528" s="103" t="s">
        <v>747</v>
      </c>
      <c r="E3528" s="111"/>
      <c r="F3528" s="103" t="s">
        <v>748</v>
      </c>
      <c r="G3528" s="103" t="s">
        <v>100</v>
      </c>
      <c r="H3528" s="103" t="s">
        <v>340</v>
      </c>
      <c r="I3528" s="103" t="s">
        <v>92</v>
      </c>
      <c r="J3528" s="215">
        <v>-9936.86</v>
      </c>
      <c r="K3528" s="216" t="s">
        <v>88</v>
      </c>
    </row>
    <row r="3529" spans="1:11" x14ac:dyDescent="0.25">
      <c r="A3529" s="103" t="s">
        <v>826</v>
      </c>
      <c r="B3529" s="103" t="s">
        <v>88</v>
      </c>
      <c r="C3529" s="103" t="s">
        <v>89</v>
      </c>
      <c r="D3529" s="103" t="s">
        <v>747</v>
      </c>
      <c r="E3529" s="111"/>
      <c r="F3529" s="103" t="s">
        <v>748</v>
      </c>
      <c r="G3529" s="103" t="s">
        <v>100</v>
      </c>
      <c r="H3529" s="103" t="s">
        <v>340</v>
      </c>
      <c r="I3529" s="103" t="s">
        <v>92</v>
      </c>
      <c r="J3529" s="215">
        <v>-7600.09</v>
      </c>
      <c r="K3529" s="216" t="s">
        <v>88</v>
      </c>
    </row>
    <row r="3530" spans="1:11" x14ac:dyDescent="0.25">
      <c r="A3530" s="103" t="s">
        <v>827</v>
      </c>
      <c r="B3530" s="103" t="s">
        <v>88</v>
      </c>
      <c r="C3530" s="103" t="s">
        <v>89</v>
      </c>
      <c r="D3530" s="103" t="s">
        <v>747</v>
      </c>
      <c r="E3530" s="111"/>
      <c r="F3530" s="103" t="s">
        <v>748</v>
      </c>
      <c r="G3530" s="103" t="s">
        <v>464</v>
      </c>
      <c r="H3530" s="103" t="s">
        <v>465</v>
      </c>
      <c r="I3530" s="103" t="s">
        <v>92</v>
      </c>
      <c r="J3530" s="215">
        <v>-1707.13</v>
      </c>
      <c r="K3530" s="216" t="s">
        <v>88</v>
      </c>
    </row>
    <row r="3531" spans="1:11" x14ac:dyDescent="0.25">
      <c r="A3531" s="103" t="s">
        <v>830</v>
      </c>
      <c r="B3531" s="103" t="s">
        <v>88</v>
      </c>
      <c r="C3531" s="103" t="s">
        <v>89</v>
      </c>
      <c r="D3531" s="103" t="s">
        <v>747</v>
      </c>
      <c r="E3531" s="111"/>
      <c r="F3531" s="103" t="s">
        <v>748</v>
      </c>
      <c r="G3531" s="103" t="s">
        <v>464</v>
      </c>
      <c r="H3531" s="103" t="s">
        <v>465</v>
      </c>
      <c r="I3531" s="103" t="s">
        <v>92</v>
      </c>
      <c r="J3531" s="215">
        <v>-1244.24</v>
      </c>
      <c r="K3531" s="216" t="s">
        <v>88</v>
      </c>
    </row>
    <row r="3532" spans="1:11" x14ac:dyDescent="0.25">
      <c r="A3532" s="103" t="s">
        <v>828</v>
      </c>
      <c r="B3532" s="103" t="s">
        <v>88</v>
      </c>
      <c r="C3532" s="103" t="s">
        <v>89</v>
      </c>
      <c r="D3532" s="103" t="s">
        <v>747</v>
      </c>
      <c r="E3532" s="111"/>
      <c r="F3532" s="103" t="s">
        <v>748</v>
      </c>
      <c r="G3532" s="103" t="s">
        <v>464</v>
      </c>
      <c r="H3532" s="103" t="s">
        <v>465</v>
      </c>
      <c r="I3532" s="103" t="s">
        <v>92</v>
      </c>
      <c r="J3532" s="215">
        <v>-1053.48</v>
      </c>
      <c r="K3532" s="216" t="s">
        <v>88</v>
      </c>
    </row>
    <row r="3533" spans="1:11" x14ac:dyDescent="0.25">
      <c r="A3533" s="103" t="s">
        <v>829</v>
      </c>
      <c r="B3533" s="103" t="s">
        <v>88</v>
      </c>
      <c r="C3533" s="103" t="s">
        <v>89</v>
      </c>
      <c r="D3533" s="103" t="s">
        <v>747</v>
      </c>
      <c r="E3533" s="111"/>
      <c r="F3533" s="103" t="s">
        <v>748</v>
      </c>
      <c r="G3533" s="103" t="s">
        <v>464</v>
      </c>
      <c r="H3533" s="103" t="s">
        <v>465</v>
      </c>
      <c r="I3533" s="103" t="s">
        <v>92</v>
      </c>
      <c r="J3533" s="215">
        <v>-1378.93</v>
      </c>
      <c r="K3533" s="216" t="s">
        <v>88</v>
      </c>
    </row>
    <row r="3534" spans="1:11" x14ac:dyDescent="0.25">
      <c r="A3534" s="103" t="s">
        <v>825</v>
      </c>
      <c r="B3534" s="103" t="s">
        <v>88</v>
      </c>
      <c r="C3534" s="103" t="s">
        <v>89</v>
      </c>
      <c r="D3534" s="103" t="s">
        <v>747</v>
      </c>
      <c r="E3534" s="111"/>
      <c r="F3534" s="103" t="s">
        <v>748</v>
      </c>
      <c r="G3534" s="103" t="s">
        <v>464</v>
      </c>
      <c r="H3534" s="103" t="s">
        <v>465</v>
      </c>
      <c r="I3534" s="103" t="s">
        <v>92</v>
      </c>
      <c r="J3534" s="215">
        <v>-2033.16</v>
      </c>
      <c r="K3534" s="216" t="s">
        <v>88</v>
      </c>
    </row>
    <row r="3535" spans="1:11" x14ac:dyDescent="0.25">
      <c r="A3535" s="103" t="s">
        <v>826</v>
      </c>
      <c r="B3535" s="103" t="s">
        <v>88</v>
      </c>
      <c r="C3535" s="103" t="s">
        <v>89</v>
      </c>
      <c r="D3535" s="103" t="s">
        <v>747</v>
      </c>
      <c r="E3535" s="111"/>
      <c r="F3535" s="103" t="s">
        <v>748</v>
      </c>
      <c r="G3535" s="103" t="s">
        <v>464</v>
      </c>
      <c r="H3535" s="103" t="s">
        <v>465</v>
      </c>
      <c r="I3535" s="103" t="s">
        <v>92</v>
      </c>
      <c r="J3535" s="215">
        <v>-1184.4000000000001</v>
      </c>
      <c r="K3535" s="216" t="s">
        <v>88</v>
      </c>
    </row>
    <row r="3536" spans="1:11" x14ac:dyDescent="0.25">
      <c r="A3536" s="103" t="s">
        <v>827</v>
      </c>
      <c r="B3536" s="103" t="s">
        <v>88</v>
      </c>
      <c r="C3536" s="103" t="s">
        <v>89</v>
      </c>
      <c r="D3536" s="103" t="s">
        <v>747</v>
      </c>
      <c r="E3536" s="111"/>
      <c r="F3536" s="103" t="s">
        <v>748</v>
      </c>
      <c r="G3536" s="103" t="s">
        <v>98</v>
      </c>
      <c r="H3536" s="103" t="s">
        <v>341</v>
      </c>
      <c r="I3536" s="103" t="s">
        <v>92</v>
      </c>
      <c r="J3536" s="215">
        <v>-1772.55</v>
      </c>
      <c r="K3536" s="216" t="s">
        <v>88</v>
      </c>
    </row>
    <row r="3537" spans="1:11" x14ac:dyDescent="0.25">
      <c r="A3537" s="103" t="s">
        <v>830</v>
      </c>
      <c r="B3537" s="103" t="s">
        <v>88</v>
      </c>
      <c r="C3537" s="103" t="s">
        <v>89</v>
      </c>
      <c r="D3537" s="103" t="s">
        <v>747</v>
      </c>
      <c r="E3537" s="111"/>
      <c r="F3537" s="103" t="s">
        <v>748</v>
      </c>
      <c r="G3537" s="103" t="s">
        <v>98</v>
      </c>
      <c r="H3537" s="103" t="s">
        <v>341</v>
      </c>
      <c r="I3537" s="103" t="s">
        <v>92</v>
      </c>
      <c r="J3537" s="215">
        <v>-3377.98</v>
      </c>
      <c r="K3537" s="216" t="s">
        <v>88</v>
      </c>
    </row>
    <row r="3538" spans="1:11" x14ac:dyDescent="0.25">
      <c r="A3538" s="103" t="s">
        <v>828</v>
      </c>
      <c r="B3538" s="103" t="s">
        <v>88</v>
      </c>
      <c r="C3538" s="103" t="s">
        <v>89</v>
      </c>
      <c r="D3538" s="103" t="s">
        <v>747</v>
      </c>
      <c r="E3538" s="111"/>
      <c r="F3538" s="103" t="s">
        <v>748</v>
      </c>
      <c r="G3538" s="103" t="s">
        <v>98</v>
      </c>
      <c r="H3538" s="103" t="s">
        <v>341</v>
      </c>
      <c r="I3538" s="103" t="s">
        <v>92</v>
      </c>
      <c r="J3538" s="215">
        <v>-1447.05</v>
      </c>
      <c r="K3538" s="216" t="s">
        <v>88</v>
      </c>
    </row>
    <row r="3539" spans="1:11" x14ac:dyDescent="0.25">
      <c r="A3539" s="103" t="s">
        <v>829</v>
      </c>
      <c r="B3539" s="103" t="s">
        <v>88</v>
      </c>
      <c r="C3539" s="103" t="s">
        <v>89</v>
      </c>
      <c r="D3539" s="103" t="s">
        <v>747</v>
      </c>
      <c r="E3539" s="111"/>
      <c r="F3539" s="103" t="s">
        <v>748</v>
      </c>
      <c r="G3539" s="103" t="s">
        <v>98</v>
      </c>
      <c r="H3539" s="103" t="s">
        <v>341</v>
      </c>
      <c r="I3539" s="103" t="s">
        <v>92</v>
      </c>
      <c r="J3539" s="215">
        <v>-1351.95</v>
      </c>
      <c r="K3539" s="216" t="s">
        <v>88</v>
      </c>
    </row>
    <row r="3540" spans="1:11" x14ac:dyDescent="0.25">
      <c r="A3540" s="103" t="s">
        <v>825</v>
      </c>
      <c r="B3540" s="103" t="s">
        <v>88</v>
      </c>
      <c r="C3540" s="103" t="s">
        <v>89</v>
      </c>
      <c r="D3540" s="103" t="s">
        <v>747</v>
      </c>
      <c r="E3540" s="111"/>
      <c r="F3540" s="103" t="s">
        <v>748</v>
      </c>
      <c r="G3540" s="103" t="s">
        <v>98</v>
      </c>
      <c r="H3540" s="103" t="s">
        <v>341</v>
      </c>
      <c r="I3540" s="103" t="s">
        <v>92</v>
      </c>
      <c r="J3540" s="215">
        <v>-1241.75</v>
      </c>
      <c r="K3540" s="216" t="s">
        <v>88</v>
      </c>
    </row>
    <row r="3541" spans="1:11" x14ac:dyDescent="0.25">
      <c r="A3541" s="103" t="s">
        <v>826</v>
      </c>
      <c r="B3541" s="103" t="s">
        <v>88</v>
      </c>
      <c r="C3541" s="103" t="s">
        <v>89</v>
      </c>
      <c r="D3541" s="103" t="s">
        <v>747</v>
      </c>
      <c r="E3541" s="111"/>
      <c r="F3541" s="103" t="s">
        <v>748</v>
      </c>
      <c r="G3541" s="103" t="s">
        <v>98</v>
      </c>
      <c r="H3541" s="103" t="s">
        <v>341</v>
      </c>
      <c r="I3541" s="103" t="s">
        <v>92</v>
      </c>
      <c r="J3541" s="215">
        <v>-1662.44</v>
      </c>
      <c r="K3541" s="216" t="s">
        <v>88</v>
      </c>
    </row>
    <row r="3542" spans="1:11" x14ac:dyDescent="0.25">
      <c r="A3542" s="103" t="s">
        <v>825</v>
      </c>
      <c r="B3542" s="103" t="s">
        <v>88</v>
      </c>
      <c r="C3542" s="103" t="s">
        <v>89</v>
      </c>
      <c r="D3542" s="103" t="s">
        <v>747</v>
      </c>
      <c r="E3542" s="111"/>
      <c r="F3542" s="103" t="s">
        <v>748</v>
      </c>
      <c r="G3542" s="103" t="s">
        <v>818</v>
      </c>
      <c r="H3542" s="103" t="s">
        <v>819</v>
      </c>
      <c r="I3542" s="103" t="s">
        <v>92</v>
      </c>
      <c r="J3542" s="215">
        <v>448.27</v>
      </c>
      <c r="K3542" s="216" t="s">
        <v>88</v>
      </c>
    </row>
    <row r="3543" spans="1:11" x14ac:dyDescent="0.25">
      <c r="A3543" s="103" t="s">
        <v>826</v>
      </c>
      <c r="B3543" s="103" t="s">
        <v>88</v>
      </c>
      <c r="C3543" s="103" t="s">
        <v>89</v>
      </c>
      <c r="D3543" s="103" t="s">
        <v>747</v>
      </c>
      <c r="E3543" s="111"/>
      <c r="F3543" s="103" t="s">
        <v>748</v>
      </c>
      <c r="G3543" s="103" t="s">
        <v>818</v>
      </c>
      <c r="H3543" s="103" t="s">
        <v>819</v>
      </c>
      <c r="I3543" s="103" t="s">
        <v>92</v>
      </c>
      <c r="J3543" s="215">
        <v>-2030.33</v>
      </c>
      <c r="K3543" s="216" t="s">
        <v>88</v>
      </c>
    </row>
    <row r="3544" spans="1:11" x14ac:dyDescent="0.25">
      <c r="A3544" s="103" t="s">
        <v>825</v>
      </c>
      <c r="B3544" s="103" t="s">
        <v>88</v>
      </c>
      <c r="C3544" s="103" t="s">
        <v>89</v>
      </c>
      <c r="D3544" s="103" t="s">
        <v>439</v>
      </c>
      <c r="E3544" s="111"/>
      <c r="F3544" s="103" t="s">
        <v>440</v>
      </c>
      <c r="G3544" s="103" t="s">
        <v>177</v>
      </c>
      <c r="H3544" s="103" t="s">
        <v>317</v>
      </c>
      <c r="I3544" s="103" t="s">
        <v>92</v>
      </c>
      <c r="J3544" s="215">
        <v>-270.92</v>
      </c>
      <c r="K3544" s="216" t="s">
        <v>88</v>
      </c>
    </row>
    <row r="3545" spans="1:11" x14ac:dyDescent="0.25">
      <c r="A3545" s="103" t="s">
        <v>825</v>
      </c>
      <c r="B3545" s="103" t="s">
        <v>88</v>
      </c>
      <c r="C3545" s="103" t="s">
        <v>89</v>
      </c>
      <c r="D3545" s="103" t="s">
        <v>439</v>
      </c>
      <c r="E3545" s="111"/>
      <c r="F3545" s="103" t="s">
        <v>440</v>
      </c>
      <c r="G3545" s="103" t="s">
        <v>818</v>
      </c>
      <c r="H3545" s="103" t="s">
        <v>819</v>
      </c>
      <c r="I3545" s="103" t="s">
        <v>92</v>
      </c>
      <c r="J3545" s="215">
        <v>310.35000000000002</v>
      </c>
      <c r="K3545" s="216" t="s">
        <v>88</v>
      </c>
    </row>
    <row r="3546" spans="1:11" x14ac:dyDescent="0.25">
      <c r="A3546" s="103" t="s">
        <v>826</v>
      </c>
      <c r="B3546" s="103" t="s">
        <v>88</v>
      </c>
      <c r="C3546" s="103" t="s">
        <v>89</v>
      </c>
      <c r="D3546" s="103" t="s">
        <v>439</v>
      </c>
      <c r="E3546" s="111"/>
      <c r="F3546" s="103" t="s">
        <v>440</v>
      </c>
      <c r="G3546" s="103" t="s">
        <v>818</v>
      </c>
      <c r="H3546" s="103" t="s">
        <v>819</v>
      </c>
      <c r="I3546" s="103" t="s">
        <v>92</v>
      </c>
      <c r="J3546" s="215">
        <v>-1405.72</v>
      </c>
      <c r="K3546" s="216" t="s">
        <v>88</v>
      </c>
    </row>
    <row r="3547" spans="1:11" x14ac:dyDescent="0.25">
      <c r="A3547" s="103" t="s">
        <v>827</v>
      </c>
      <c r="B3547" s="103" t="s">
        <v>88</v>
      </c>
      <c r="C3547" s="103" t="s">
        <v>441</v>
      </c>
      <c r="D3547" s="103" t="s">
        <v>442</v>
      </c>
      <c r="E3547" s="111"/>
      <c r="F3547" s="103" t="s">
        <v>443</v>
      </c>
      <c r="G3547" s="103" t="s">
        <v>214</v>
      </c>
      <c r="H3547" s="103" t="s">
        <v>399</v>
      </c>
      <c r="I3547" s="103" t="s">
        <v>92</v>
      </c>
      <c r="J3547" s="215">
        <v>275860</v>
      </c>
      <c r="K3547" s="216" t="s">
        <v>88</v>
      </c>
    </row>
    <row r="3548" spans="1:11" x14ac:dyDescent="0.25">
      <c r="A3548" s="103" t="s">
        <v>830</v>
      </c>
      <c r="B3548" s="103" t="s">
        <v>88</v>
      </c>
      <c r="C3548" s="103" t="s">
        <v>441</v>
      </c>
      <c r="D3548" s="103" t="s">
        <v>442</v>
      </c>
      <c r="E3548" s="111"/>
      <c r="F3548" s="103" t="s">
        <v>443</v>
      </c>
      <c r="G3548" s="103" t="s">
        <v>214</v>
      </c>
      <c r="H3548" s="103" t="s">
        <v>399</v>
      </c>
      <c r="I3548" s="103" t="s">
        <v>92</v>
      </c>
      <c r="J3548" s="215">
        <v>500684</v>
      </c>
      <c r="K3548" s="216" t="s">
        <v>88</v>
      </c>
    </row>
    <row r="3549" spans="1:11" x14ac:dyDescent="0.25">
      <c r="A3549" s="103" t="s">
        <v>828</v>
      </c>
      <c r="B3549" s="103" t="s">
        <v>88</v>
      </c>
      <c r="C3549" s="103" t="s">
        <v>441</v>
      </c>
      <c r="D3549" s="103" t="s">
        <v>442</v>
      </c>
      <c r="E3549" s="111"/>
      <c r="F3549" s="103" t="s">
        <v>443</v>
      </c>
      <c r="G3549" s="103" t="s">
        <v>214</v>
      </c>
      <c r="H3549" s="103" t="s">
        <v>399</v>
      </c>
      <c r="I3549" s="103" t="s">
        <v>92</v>
      </c>
      <c r="J3549" s="215">
        <v>275860</v>
      </c>
      <c r="K3549" s="216" t="s">
        <v>88</v>
      </c>
    </row>
    <row r="3550" spans="1:11" x14ac:dyDescent="0.25">
      <c r="A3550" s="103" t="s">
        <v>829</v>
      </c>
      <c r="B3550" s="103" t="s">
        <v>88</v>
      </c>
      <c r="C3550" s="103" t="s">
        <v>441</v>
      </c>
      <c r="D3550" s="103" t="s">
        <v>442</v>
      </c>
      <c r="E3550" s="111"/>
      <c r="F3550" s="103" t="s">
        <v>443</v>
      </c>
      <c r="G3550" s="103" t="s">
        <v>214</v>
      </c>
      <c r="H3550" s="103" t="s">
        <v>399</v>
      </c>
      <c r="I3550" s="103" t="s">
        <v>92</v>
      </c>
      <c r="J3550" s="215">
        <v>302611</v>
      </c>
      <c r="K3550" s="216" t="s">
        <v>88</v>
      </c>
    </row>
    <row r="3551" spans="1:11" x14ac:dyDescent="0.25">
      <c r="A3551" s="103" t="s">
        <v>825</v>
      </c>
      <c r="B3551" s="103" t="s">
        <v>88</v>
      </c>
      <c r="C3551" s="103" t="s">
        <v>441</v>
      </c>
      <c r="D3551" s="103" t="s">
        <v>442</v>
      </c>
      <c r="E3551" s="111"/>
      <c r="F3551" s="103" t="s">
        <v>443</v>
      </c>
      <c r="G3551" s="103" t="s">
        <v>214</v>
      </c>
      <c r="H3551" s="103" t="s">
        <v>399</v>
      </c>
      <c r="I3551" s="103" t="s">
        <v>92</v>
      </c>
      <c r="J3551" s="215">
        <v>302611</v>
      </c>
      <c r="K3551" s="216" t="s">
        <v>88</v>
      </c>
    </row>
    <row r="3552" spans="1:11" x14ac:dyDescent="0.25">
      <c r="A3552" s="103" t="s">
        <v>826</v>
      </c>
      <c r="B3552" s="103" t="s">
        <v>88</v>
      </c>
      <c r="C3552" s="103" t="s">
        <v>441</v>
      </c>
      <c r="D3552" s="103" t="s">
        <v>442</v>
      </c>
      <c r="E3552" s="111"/>
      <c r="F3552" s="103" t="s">
        <v>443</v>
      </c>
      <c r="G3552" s="103" t="s">
        <v>214</v>
      </c>
      <c r="H3552" s="103" t="s">
        <v>399</v>
      </c>
      <c r="I3552" s="103" t="s">
        <v>92</v>
      </c>
      <c r="J3552" s="215">
        <v>524246</v>
      </c>
      <c r="K3552" s="216" t="s">
        <v>88</v>
      </c>
    </row>
    <row r="3553" spans="1:11" x14ac:dyDescent="0.25">
      <c r="A3553" s="103" t="s">
        <v>827</v>
      </c>
      <c r="B3553" s="103" t="s">
        <v>88</v>
      </c>
      <c r="C3553" s="103" t="s">
        <v>441</v>
      </c>
      <c r="D3553" s="103" t="s">
        <v>444</v>
      </c>
      <c r="E3553" s="111"/>
      <c r="F3553" s="103" t="s">
        <v>445</v>
      </c>
      <c r="G3553" s="103" t="s">
        <v>214</v>
      </c>
      <c r="H3553" s="103" t="s">
        <v>399</v>
      </c>
      <c r="I3553" s="103" t="s">
        <v>92</v>
      </c>
      <c r="J3553" s="215">
        <v>155857</v>
      </c>
      <c r="K3553" s="216" t="s">
        <v>88</v>
      </c>
    </row>
    <row r="3554" spans="1:11" x14ac:dyDescent="0.25">
      <c r="A3554" s="103" t="s">
        <v>830</v>
      </c>
      <c r="B3554" s="103" t="s">
        <v>88</v>
      </c>
      <c r="C3554" s="103" t="s">
        <v>441</v>
      </c>
      <c r="D3554" s="103" t="s">
        <v>444</v>
      </c>
      <c r="E3554" s="111"/>
      <c r="F3554" s="103" t="s">
        <v>445</v>
      </c>
      <c r="G3554" s="103" t="s">
        <v>214</v>
      </c>
      <c r="H3554" s="103" t="s">
        <v>399</v>
      </c>
      <c r="I3554" s="103" t="s">
        <v>92</v>
      </c>
      <c r="J3554" s="215">
        <v>282546</v>
      </c>
      <c r="K3554" s="216" t="s">
        <v>88</v>
      </c>
    </row>
    <row r="3555" spans="1:11" x14ac:dyDescent="0.25">
      <c r="A3555" s="103" t="s">
        <v>828</v>
      </c>
      <c r="B3555" s="103" t="s">
        <v>88</v>
      </c>
      <c r="C3555" s="103" t="s">
        <v>441</v>
      </c>
      <c r="D3555" s="103" t="s">
        <v>444</v>
      </c>
      <c r="E3555" s="111"/>
      <c r="F3555" s="103" t="s">
        <v>445</v>
      </c>
      <c r="G3555" s="103" t="s">
        <v>214</v>
      </c>
      <c r="H3555" s="103" t="s">
        <v>399</v>
      </c>
      <c r="I3555" s="103" t="s">
        <v>92</v>
      </c>
      <c r="J3555" s="215">
        <v>155857</v>
      </c>
      <c r="K3555" s="216" t="s">
        <v>88</v>
      </c>
    </row>
    <row r="3556" spans="1:11" x14ac:dyDescent="0.25">
      <c r="A3556" s="103" t="s">
        <v>829</v>
      </c>
      <c r="B3556" s="103" t="s">
        <v>88</v>
      </c>
      <c r="C3556" s="103" t="s">
        <v>441</v>
      </c>
      <c r="D3556" s="103" t="s">
        <v>444</v>
      </c>
      <c r="E3556" s="111"/>
      <c r="F3556" s="103" t="s">
        <v>445</v>
      </c>
      <c r="G3556" s="103" t="s">
        <v>214</v>
      </c>
      <c r="H3556" s="103" t="s">
        <v>399</v>
      </c>
      <c r="I3556" s="103" t="s">
        <v>92</v>
      </c>
      <c r="J3556" s="215">
        <v>170770</v>
      </c>
      <c r="K3556" s="216" t="s">
        <v>88</v>
      </c>
    </row>
    <row r="3557" spans="1:11" x14ac:dyDescent="0.25">
      <c r="A3557" s="103" t="s">
        <v>825</v>
      </c>
      <c r="B3557" s="103" t="s">
        <v>88</v>
      </c>
      <c r="C3557" s="103" t="s">
        <v>441</v>
      </c>
      <c r="D3557" s="103" t="s">
        <v>444</v>
      </c>
      <c r="E3557" s="111"/>
      <c r="F3557" s="103" t="s">
        <v>445</v>
      </c>
      <c r="G3557" s="103" t="s">
        <v>214</v>
      </c>
      <c r="H3557" s="103" t="s">
        <v>399</v>
      </c>
      <c r="I3557" s="103" t="s">
        <v>92</v>
      </c>
      <c r="J3557" s="215">
        <v>170770</v>
      </c>
      <c r="K3557" s="216" t="s">
        <v>88</v>
      </c>
    </row>
    <row r="3558" spans="1:11" x14ac:dyDescent="0.25">
      <c r="A3558" s="103" t="s">
        <v>826</v>
      </c>
      <c r="B3558" s="103" t="s">
        <v>88</v>
      </c>
      <c r="C3558" s="103" t="s">
        <v>441</v>
      </c>
      <c r="D3558" s="103" t="s">
        <v>444</v>
      </c>
      <c r="E3558" s="111"/>
      <c r="F3558" s="103" t="s">
        <v>445</v>
      </c>
      <c r="G3558" s="103" t="s">
        <v>214</v>
      </c>
      <c r="H3558" s="103" t="s">
        <v>399</v>
      </c>
      <c r="I3558" s="103" t="s">
        <v>92</v>
      </c>
      <c r="J3558" s="215">
        <v>290075</v>
      </c>
      <c r="K3558" s="216" t="s">
        <v>88</v>
      </c>
    </row>
    <row r="3559" spans="1:11" x14ac:dyDescent="0.25">
      <c r="A3559" s="103" t="s">
        <v>829</v>
      </c>
      <c r="B3559" s="103" t="s">
        <v>88</v>
      </c>
      <c r="C3559" s="103" t="s">
        <v>441</v>
      </c>
      <c r="D3559" s="103" t="s">
        <v>434</v>
      </c>
      <c r="E3559" s="103" t="s">
        <v>435</v>
      </c>
      <c r="F3559" s="103" t="s">
        <v>435</v>
      </c>
      <c r="G3559" s="103" t="s">
        <v>119</v>
      </c>
      <c r="H3559" s="103" t="s">
        <v>308</v>
      </c>
      <c r="I3559" s="103" t="s">
        <v>92</v>
      </c>
      <c r="J3559" s="215">
        <v>7500</v>
      </c>
      <c r="K3559" s="216" t="s">
        <v>88</v>
      </c>
    </row>
    <row r="3560" spans="1:11" x14ac:dyDescent="0.25">
      <c r="A3560" s="103" t="s">
        <v>829</v>
      </c>
      <c r="B3560" s="103" t="s">
        <v>88</v>
      </c>
      <c r="C3560" s="103" t="s">
        <v>441</v>
      </c>
      <c r="D3560" s="103" t="s">
        <v>434</v>
      </c>
      <c r="E3560" s="103" t="s">
        <v>435</v>
      </c>
      <c r="F3560" s="103" t="s">
        <v>435</v>
      </c>
      <c r="G3560" s="103" t="s">
        <v>154</v>
      </c>
      <c r="H3560" s="103" t="s">
        <v>313</v>
      </c>
      <c r="I3560" s="103" t="s">
        <v>92</v>
      </c>
      <c r="J3560" s="215">
        <v>447.6</v>
      </c>
      <c r="K3560" s="216" t="s">
        <v>88</v>
      </c>
    </row>
    <row r="3561" spans="1:11" x14ac:dyDescent="0.25">
      <c r="A3561" s="103" t="s">
        <v>827</v>
      </c>
      <c r="B3561" s="103" t="s">
        <v>88</v>
      </c>
      <c r="C3561" s="103" t="s">
        <v>441</v>
      </c>
      <c r="D3561" s="103" t="s">
        <v>434</v>
      </c>
      <c r="E3561" s="103" t="s">
        <v>435</v>
      </c>
      <c r="F3561" s="103" t="s">
        <v>435</v>
      </c>
      <c r="G3561" s="103" t="s">
        <v>178</v>
      </c>
      <c r="H3561" s="103" t="s">
        <v>315</v>
      </c>
      <c r="I3561" s="103" t="s">
        <v>92</v>
      </c>
      <c r="J3561" s="215">
        <v>7500</v>
      </c>
      <c r="K3561" s="216" t="s">
        <v>88</v>
      </c>
    </row>
    <row r="3562" spans="1:11" x14ac:dyDescent="0.25">
      <c r="A3562" s="103" t="s">
        <v>829</v>
      </c>
      <c r="B3562" s="103" t="s">
        <v>88</v>
      </c>
      <c r="C3562" s="103" t="s">
        <v>441</v>
      </c>
      <c r="D3562" s="103" t="s">
        <v>434</v>
      </c>
      <c r="E3562" s="103" t="s">
        <v>435</v>
      </c>
      <c r="F3562" s="103" t="s">
        <v>435</v>
      </c>
      <c r="G3562" s="103" t="s">
        <v>145</v>
      </c>
      <c r="H3562" s="103" t="s">
        <v>359</v>
      </c>
      <c r="I3562" s="103" t="s">
        <v>92</v>
      </c>
      <c r="J3562" s="215">
        <v>23846</v>
      </c>
      <c r="K3562" s="216" t="s">
        <v>88</v>
      </c>
    </row>
    <row r="3563" spans="1:11" x14ac:dyDescent="0.25">
      <c r="A3563" s="103" t="s">
        <v>829</v>
      </c>
      <c r="B3563" s="103" t="s">
        <v>88</v>
      </c>
      <c r="C3563" s="103" t="s">
        <v>441</v>
      </c>
      <c r="D3563" s="103" t="s">
        <v>434</v>
      </c>
      <c r="E3563" s="103" t="s">
        <v>435</v>
      </c>
      <c r="F3563" s="103" t="s">
        <v>435</v>
      </c>
      <c r="G3563" s="103" t="s">
        <v>732</v>
      </c>
      <c r="H3563" s="103" t="s">
        <v>733</v>
      </c>
      <c r="I3563" s="103" t="s">
        <v>92</v>
      </c>
      <c r="J3563" s="215">
        <v>50</v>
      </c>
      <c r="K3563" s="216" t="s">
        <v>88</v>
      </c>
    </row>
    <row r="3564" spans="1:11" x14ac:dyDescent="0.25">
      <c r="A3564" s="103" t="s">
        <v>829</v>
      </c>
      <c r="B3564" s="103" t="s">
        <v>88</v>
      </c>
      <c r="C3564" s="103" t="s">
        <v>441</v>
      </c>
      <c r="D3564" s="103" t="s">
        <v>434</v>
      </c>
      <c r="E3564" s="111"/>
      <c r="F3564" s="103" t="s">
        <v>435</v>
      </c>
      <c r="G3564" s="103" t="s">
        <v>732</v>
      </c>
      <c r="H3564" s="103" t="s">
        <v>733</v>
      </c>
      <c r="I3564" s="103" t="s">
        <v>92</v>
      </c>
      <c r="J3564" s="215">
        <v>-49.83</v>
      </c>
      <c r="K3564" s="216" t="s">
        <v>88</v>
      </c>
    </row>
    <row r="3565" spans="1:11" x14ac:dyDescent="0.25">
      <c r="A3565" s="103" t="s">
        <v>829</v>
      </c>
      <c r="B3565" s="103" t="s">
        <v>88</v>
      </c>
      <c r="C3565" s="103" t="s">
        <v>441</v>
      </c>
      <c r="D3565" s="103" t="s">
        <v>434</v>
      </c>
      <c r="E3565" s="103" t="s">
        <v>435</v>
      </c>
      <c r="F3565" s="103" t="s">
        <v>435</v>
      </c>
      <c r="G3565" s="103" t="s">
        <v>141</v>
      </c>
      <c r="H3565" s="103" t="s">
        <v>368</v>
      </c>
      <c r="I3565" s="103" t="s">
        <v>92</v>
      </c>
      <c r="J3565" s="215">
        <v>116.7</v>
      </c>
      <c r="K3565" s="216" t="s">
        <v>88</v>
      </c>
    </row>
    <row r="3566" spans="1:11" x14ac:dyDescent="0.25">
      <c r="A3566" s="103" t="s">
        <v>829</v>
      </c>
      <c r="B3566" s="103" t="s">
        <v>88</v>
      </c>
      <c r="C3566" s="103" t="s">
        <v>441</v>
      </c>
      <c r="D3566" s="103" t="s">
        <v>434</v>
      </c>
      <c r="E3566" s="111"/>
      <c r="F3566" s="103" t="s">
        <v>435</v>
      </c>
      <c r="G3566" s="103" t="s">
        <v>141</v>
      </c>
      <c r="H3566" s="103" t="s">
        <v>368</v>
      </c>
      <c r="I3566" s="103" t="s">
        <v>92</v>
      </c>
      <c r="J3566" s="215">
        <v>-31.85</v>
      </c>
      <c r="K3566" s="216" t="s">
        <v>88</v>
      </c>
    </row>
    <row r="3567" spans="1:11" x14ac:dyDescent="0.25">
      <c r="A3567" s="103" t="s">
        <v>827</v>
      </c>
      <c r="B3567" s="103" t="s">
        <v>88</v>
      </c>
      <c r="C3567" s="103" t="s">
        <v>441</v>
      </c>
      <c r="D3567" s="103" t="s">
        <v>434</v>
      </c>
      <c r="E3567" s="103" t="s">
        <v>435</v>
      </c>
      <c r="F3567" s="103" t="s">
        <v>435</v>
      </c>
      <c r="G3567" s="103" t="s">
        <v>140</v>
      </c>
      <c r="H3567" s="103" t="s">
        <v>649</v>
      </c>
      <c r="I3567" s="103" t="s">
        <v>92</v>
      </c>
      <c r="J3567" s="215">
        <v>950</v>
      </c>
      <c r="K3567" s="216" t="s">
        <v>88</v>
      </c>
    </row>
    <row r="3568" spans="1:11" x14ac:dyDescent="0.25">
      <c r="A3568" s="103" t="s">
        <v>827</v>
      </c>
      <c r="B3568" s="103" t="s">
        <v>88</v>
      </c>
      <c r="C3568" s="103" t="s">
        <v>441</v>
      </c>
      <c r="D3568" s="103" t="s">
        <v>434</v>
      </c>
      <c r="E3568" s="111"/>
      <c r="F3568" s="103" t="s">
        <v>435</v>
      </c>
      <c r="G3568" s="103" t="s">
        <v>140</v>
      </c>
      <c r="H3568" s="103" t="s">
        <v>649</v>
      </c>
      <c r="I3568" s="103" t="s">
        <v>92</v>
      </c>
      <c r="J3568" s="215">
        <v>-259.26</v>
      </c>
      <c r="K3568" s="216" t="s">
        <v>88</v>
      </c>
    </row>
    <row r="3569" spans="1:11" x14ac:dyDescent="0.25">
      <c r="A3569" s="103" t="s">
        <v>830</v>
      </c>
      <c r="B3569" s="103" t="s">
        <v>88</v>
      </c>
      <c r="C3569" s="103" t="s">
        <v>441</v>
      </c>
      <c r="D3569" s="103" t="s">
        <v>434</v>
      </c>
      <c r="E3569" s="103" t="s">
        <v>435</v>
      </c>
      <c r="F3569" s="103" t="s">
        <v>435</v>
      </c>
      <c r="G3569" s="103" t="s">
        <v>140</v>
      </c>
      <c r="H3569" s="103" t="s">
        <v>649</v>
      </c>
      <c r="I3569" s="103" t="s">
        <v>92</v>
      </c>
      <c r="J3569" s="215">
        <v>250</v>
      </c>
      <c r="K3569" s="216" t="s">
        <v>88</v>
      </c>
    </row>
    <row r="3570" spans="1:11" x14ac:dyDescent="0.25">
      <c r="A3570" s="103" t="s">
        <v>830</v>
      </c>
      <c r="B3570" s="103" t="s">
        <v>88</v>
      </c>
      <c r="C3570" s="103" t="s">
        <v>441</v>
      </c>
      <c r="D3570" s="103" t="s">
        <v>434</v>
      </c>
      <c r="E3570" s="111"/>
      <c r="F3570" s="103" t="s">
        <v>435</v>
      </c>
      <c r="G3570" s="103" t="s">
        <v>140</v>
      </c>
      <c r="H3570" s="103" t="s">
        <v>649</v>
      </c>
      <c r="I3570" s="103" t="s">
        <v>92</v>
      </c>
      <c r="J3570" s="215">
        <v>-68.23</v>
      </c>
      <c r="K3570" s="216" t="s">
        <v>88</v>
      </c>
    </row>
    <row r="3571" spans="1:11" x14ac:dyDescent="0.25">
      <c r="A3571" s="103" t="s">
        <v>828</v>
      </c>
      <c r="B3571" s="103" t="s">
        <v>88</v>
      </c>
      <c r="C3571" s="103" t="s">
        <v>441</v>
      </c>
      <c r="D3571" s="103" t="s">
        <v>434</v>
      </c>
      <c r="E3571" s="103" t="s">
        <v>435</v>
      </c>
      <c r="F3571" s="103" t="s">
        <v>435</v>
      </c>
      <c r="G3571" s="103" t="s">
        <v>140</v>
      </c>
      <c r="H3571" s="103" t="s">
        <v>649</v>
      </c>
      <c r="I3571" s="103" t="s">
        <v>92</v>
      </c>
      <c r="J3571" s="215">
        <v>100</v>
      </c>
      <c r="K3571" s="216" t="s">
        <v>88</v>
      </c>
    </row>
    <row r="3572" spans="1:11" x14ac:dyDescent="0.25">
      <c r="A3572" s="103" t="s">
        <v>828</v>
      </c>
      <c r="B3572" s="103" t="s">
        <v>88</v>
      </c>
      <c r="C3572" s="103" t="s">
        <v>441</v>
      </c>
      <c r="D3572" s="103" t="s">
        <v>434</v>
      </c>
      <c r="E3572" s="111"/>
      <c r="F3572" s="103" t="s">
        <v>435</v>
      </c>
      <c r="G3572" s="103" t="s">
        <v>140</v>
      </c>
      <c r="H3572" s="103" t="s">
        <v>649</v>
      </c>
      <c r="I3572" s="103" t="s">
        <v>92</v>
      </c>
      <c r="J3572" s="215">
        <v>-27.29</v>
      </c>
      <c r="K3572" s="216" t="s">
        <v>88</v>
      </c>
    </row>
    <row r="3573" spans="1:11" x14ac:dyDescent="0.25">
      <c r="A3573" s="103" t="s">
        <v>829</v>
      </c>
      <c r="B3573" s="103" t="s">
        <v>88</v>
      </c>
      <c r="C3573" s="103" t="s">
        <v>441</v>
      </c>
      <c r="D3573" s="103" t="s">
        <v>434</v>
      </c>
      <c r="E3573" s="103" t="s">
        <v>435</v>
      </c>
      <c r="F3573" s="103" t="s">
        <v>435</v>
      </c>
      <c r="G3573" s="103" t="s">
        <v>140</v>
      </c>
      <c r="H3573" s="103" t="s">
        <v>649</v>
      </c>
      <c r="I3573" s="103" t="s">
        <v>92</v>
      </c>
      <c r="J3573" s="215">
        <v>1001.77</v>
      </c>
      <c r="K3573" s="216" t="s">
        <v>88</v>
      </c>
    </row>
    <row r="3574" spans="1:11" x14ac:dyDescent="0.25">
      <c r="A3574" s="103" t="s">
        <v>829</v>
      </c>
      <c r="B3574" s="103" t="s">
        <v>88</v>
      </c>
      <c r="C3574" s="103" t="s">
        <v>441</v>
      </c>
      <c r="D3574" s="103" t="s">
        <v>434</v>
      </c>
      <c r="E3574" s="111"/>
      <c r="F3574" s="103" t="s">
        <v>435</v>
      </c>
      <c r="G3574" s="103" t="s">
        <v>140</v>
      </c>
      <c r="H3574" s="103" t="s">
        <v>649</v>
      </c>
      <c r="I3574" s="103" t="s">
        <v>92</v>
      </c>
      <c r="J3574" s="215">
        <v>-273.38</v>
      </c>
      <c r="K3574" s="216" t="s">
        <v>88</v>
      </c>
    </row>
    <row r="3575" spans="1:11" x14ac:dyDescent="0.25">
      <c r="A3575" s="103" t="s">
        <v>825</v>
      </c>
      <c r="B3575" s="103" t="s">
        <v>88</v>
      </c>
      <c r="C3575" s="103" t="s">
        <v>441</v>
      </c>
      <c r="D3575" s="103" t="s">
        <v>434</v>
      </c>
      <c r="E3575" s="103" t="s">
        <v>435</v>
      </c>
      <c r="F3575" s="103" t="s">
        <v>435</v>
      </c>
      <c r="G3575" s="103" t="s">
        <v>140</v>
      </c>
      <c r="H3575" s="103" t="s">
        <v>649</v>
      </c>
      <c r="I3575" s="103" t="s">
        <v>92</v>
      </c>
      <c r="J3575" s="215">
        <v>125</v>
      </c>
      <c r="K3575" s="216" t="s">
        <v>88</v>
      </c>
    </row>
    <row r="3576" spans="1:11" x14ac:dyDescent="0.25">
      <c r="A3576" s="103" t="s">
        <v>825</v>
      </c>
      <c r="B3576" s="103" t="s">
        <v>88</v>
      </c>
      <c r="C3576" s="103" t="s">
        <v>441</v>
      </c>
      <c r="D3576" s="103" t="s">
        <v>434</v>
      </c>
      <c r="E3576" s="111"/>
      <c r="F3576" s="103" t="s">
        <v>435</v>
      </c>
      <c r="G3576" s="103" t="s">
        <v>140</v>
      </c>
      <c r="H3576" s="103" t="s">
        <v>649</v>
      </c>
      <c r="I3576" s="103" t="s">
        <v>92</v>
      </c>
      <c r="J3576" s="215">
        <v>-34.11</v>
      </c>
      <c r="K3576" s="216" t="s">
        <v>88</v>
      </c>
    </row>
    <row r="3577" spans="1:11" x14ac:dyDescent="0.25">
      <c r="A3577" s="103" t="s">
        <v>828</v>
      </c>
      <c r="B3577" s="103" t="s">
        <v>88</v>
      </c>
      <c r="C3577" s="103" t="s">
        <v>441</v>
      </c>
      <c r="D3577" s="103" t="s">
        <v>434</v>
      </c>
      <c r="E3577" s="103" t="s">
        <v>435</v>
      </c>
      <c r="F3577" s="103" t="s">
        <v>435</v>
      </c>
      <c r="G3577" s="103" t="s">
        <v>139</v>
      </c>
      <c r="H3577" s="103" t="s">
        <v>646</v>
      </c>
      <c r="I3577" s="103" t="s">
        <v>92</v>
      </c>
      <c r="J3577" s="215">
        <v>250</v>
      </c>
      <c r="K3577" s="216" t="s">
        <v>88</v>
      </c>
    </row>
    <row r="3578" spans="1:11" x14ac:dyDescent="0.25">
      <c r="A3578" s="103" t="s">
        <v>828</v>
      </c>
      <c r="B3578" s="103" t="s">
        <v>88</v>
      </c>
      <c r="C3578" s="103" t="s">
        <v>441</v>
      </c>
      <c r="D3578" s="103" t="s">
        <v>434</v>
      </c>
      <c r="E3578" s="111"/>
      <c r="F3578" s="103" t="s">
        <v>435</v>
      </c>
      <c r="G3578" s="103" t="s">
        <v>139</v>
      </c>
      <c r="H3578" s="103" t="s">
        <v>646</v>
      </c>
      <c r="I3578" s="103" t="s">
        <v>92</v>
      </c>
      <c r="J3578" s="215">
        <v>-68.23</v>
      </c>
      <c r="K3578" s="216" t="s">
        <v>88</v>
      </c>
    </row>
    <row r="3579" spans="1:11" x14ac:dyDescent="0.25">
      <c r="A3579" s="103" t="s">
        <v>830</v>
      </c>
      <c r="B3579" s="103" t="s">
        <v>88</v>
      </c>
      <c r="C3579" s="103" t="s">
        <v>441</v>
      </c>
      <c r="D3579" s="103" t="s">
        <v>434</v>
      </c>
      <c r="E3579" s="103" t="s">
        <v>435</v>
      </c>
      <c r="F3579" s="103" t="s">
        <v>435</v>
      </c>
      <c r="G3579" s="103" t="s">
        <v>138</v>
      </c>
      <c r="H3579" s="103" t="s">
        <v>647</v>
      </c>
      <c r="I3579" s="103" t="s">
        <v>92</v>
      </c>
      <c r="J3579" s="215">
        <v>360</v>
      </c>
      <c r="K3579" s="216" t="s">
        <v>88</v>
      </c>
    </row>
    <row r="3580" spans="1:11" x14ac:dyDescent="0.25">
      <c r="A3580" s="103" t="s">
        <v>830</v>
      </c>
      <c r="B3580" s="103" t="s">
        <v>88</v>
      </c>
      <c r="C3580" s="103" t="s">
        <v>441</v>
      </c>
      <c r="D3580" s="103" t="s">
        <v>434</v>
      </c>
      <c r="E3580" s="111"/>
      <c r="F3580" s="103" t="s">
        <v>435</v>
      </c>
      <c r="G3580" s="103" t="s">
        <v>138</v>
      </c>
      <c r="H3580" s="103" t="s">
        <v>647</v>
      </c>
      <c r="I3580" s="103" t="s">
        <v>92</v>
      </c>
      <c r="J3580" s="215">
        <v>-98.24</v>
      </c>
      <c r="K3580" s="216" t="s">
        <v>88</v>
      </c>
    </row>
    <row r="3581" spans="1:11" x14ac:dyDescent="0.25">
      <c r="A3581" s="103" t="s">
        <v>829</v>
      </c>
      <c r="B3581" s="103" t="s">
        <v>88</v>
      </c>
      <c r="C3581" s="103" t="s">
        <v>441</v>
      </c>
      <c r="D3581" s="103" t="s">
        <v>434</v>
      </c>
      <c r="E3581" s="103" t="s">
        <v>435</v>
      </c>
      <c r="F3581" s="103" t="s">
        <v>435</v>
      </c>
      <c r="G3581" s="103" t="s">
        <v>138</v>
      </c>
      <c r="H3581" s="103" t="s">
        <v>647</v>
      </c>
      <c r="I3581" s="103" t="s">
        <v>92</v>
      </c>
      <c r="J3581" s="215">
        <v>669.68</v>
      </c>
      <c r="K3581" s="216" t="s">
        <v>88</v>
      </c>
    </row>
    <row r="3582" spans="1:11" x14ac:dyDescent="0.25">
      <c r="A3582" s="103" t="s">
        <v>829</v>
      </c>
      <c r="B3582" s="103" t="s">
        <v>88</v>
      </c>
      <c r="C3582" s="103" t="s">
        <v>441</v>
      </c>
      <c r="D3582" s="103" t="s">
        <v>434</v>
      </c>
      <c r="E3582" s="111"/>
      <c r="F3582" s="103" t="s">
        <v>435</v>
      </c>
      <c r="G3582" s="103" t="s">
        <v>138</v>
      </c>
      <c r="H3582" s="103" t="s">
        <v>647</v>
      </c>
      <c r="I3582" s="103" t="s">
        <v>92</v>
      </c>
      <c r="J3582" s="215">
        <v>-119.06</v>
      </c>
      <c r="K3582" s="216" t="s">
        <v>88</v>
      </c>
    </row>
    <row r="3583" spans="1:11" x14ac:dyDescent="0.25">
      <c r="A3583" s="103" t="s">
        <v>825</v>
      </c>
      <c r="B3583" s="103" t="s">
        <v>88</v>
      </c>
      <c r="C3583" s="103" t="s">
        <v>441</v>
      </c>
      <c r="D3583" s="103" t="s">
        <v>434</v>
      </c>
      <c r="E3583" s="103" t="s">
        <v>435</v>
      </c>
      <c r="F3583" s="103" t="s">
        <v>435</v>
      </c>
      <c r="G3583" s="103" t="s">
        <v>133</v>
      </c>
      <c r="H3583" s="103" t="s">
        <v>378</v>
      </c>
      <c r="I3583" s="103" t="s">
        <v>92</v>
      </c>
      <c r="J3583" s="215">
        <v>50</v>
      </c>
      <c r="K3583" s="216" t="s">
        <v>88</v>
      </c>
    </row>
    <row r="3584" spans="1:11" x14ac:dyDescent="0.25">
      <c r="A3584" s="103" t="s">
        <v>826</v>
      </c>
      <c r="B3584" s="103" t="s">
        <v>88</v>
      </c>
      <c r="C3584" s="103" t="s">
        <v>441</v>
      </c>
      <c r="D3584" s="103" t="s">
        <v>434</v>
      </c>
      <c r="E3584" s="103" t="s">
        <v>435</v>
      </c>
      <c r="F3584" s="103" t="s">
        <v>435</v>
      </c>
      <c r="G3584" s="103" t="s">
        <v>133</v>
      </c>
      <c r="H3584" s="103" t="s">
        <v>378</v>
      </c>
      <c r="I3584" s="103" t="s">
        <v>92</v>
      </c>
      <c r="J3584" s="215">
        <v>14418.95</v>
      </c>
      <c r="K3584" s="216" t="s">
        <v>88</v>
      </c>
    </row>
    <row r="3585" spans="1:11" x14ac:dyDescent="0.25">
      <c r="A3585" s="103" t="s">
        <v>827</v>
      </c>
      <c r="B3585" s="103" t="s">
        <v>88</v>
      </c>
      <c r="C3585" s="103" t="s">
        <v>441</v>
      </c>
      <c r="D3585" s="103" t="s">
        <v>434</v>
      </c>
      <c r="E3585" s="103" t="s">
        <v>435</v>
      </c>
      <c r="F3585" s="103" t="s">
        <v>435</v>
      </c>
      <c r="G3585" s="103" t="s">
        <v>132</v>
      </c>
      <c r="H3585" s="103" t="s">
        <v>379</v>
      </c>
      <c r="I3585" s="103" t="s">
        <v>92</v>
      </c>
      <c r="J3585" s="215">
        <v>106.95</v>
      </c>
      <c r="K3585" s="216" t="s">
        <v>88</v>
      </c>
    </row>
    <row r="3586" spans="1:11" x14ac:dyDescent="0.25">
      <c r="A3586" s="103" t="s">
        <v>830</v>
      </c>
      <c r="B3586" s="103" t="s">
        <v>88</v>
      </c>
      <c r="C3586" s="103" t="s">
        <v>441</v>
      </c>
      <c r="D3586" s="103" t="s">
        <v>434</v>
      </c>
      <c r="E3586" s="103" t="s">
        <v>435</v>
      </c>
      <c r="F3586" s="103" t="s">
        <v>435</v>
      </c>
      <c r="G3586" s="103" t="s">
        <v>129</v>
      </c>
      <c r="H3586" s="103" t="s">
        <v>382</v>
      </c>
      <c r="I3586" s="103" t="s">
        <v>92</v>
      </c>
      <c r="J3586" s="215">
        <v>314.89999999999998</v>
      </c>
      <c r="K3586" s="216" t="s">
        <v>88</v>
      </c>
    </row>
    <row r="3587" spans="1:11" x14ac:dyDescent="0.25">
      <c r="A3587" s="103" t="s">
        <v>829</v>
      </c>
      <c r="B3587" s="103" t="s">
        <v>88</v>
      </c>
      <c r="C3587" s="103" t="s">
        <v>441</v>
      </c>
      <c r="D3587" s="103" t="s">
        <v>434</v>
      </c>
      <c r="E3587" s="103" t="s">
        <v>435</v>
      </c>
      <c r="F3587" s="103" t="s">
        <v>435</v>
      </c>
      <c r="G3587" s="103" t="s">
        <v>165</v>
      </c>
      <c r="H3587" s="103" t="s">
        <v>383</v>
      </c>
      <c r="I3587" s="103" t="s">
        <v>92</v>
      </c>
      <c r="J3587" s="215">
        <v>110</v>
      </c>
      <c r="K3587" s="216" t="s">
        <v>88</v>
      </c>
    </row>
    <row r="3588" spans="1:11" x14ac:dyDescent="0.25">
      <c r="A3588" s="103" t="s">
        <v>825</v>
      </c>
      <c r="B3588" s="103" t="s">
        <v>88</v>
      </c>
      <c r="C3588" s="103" t="s">
        <v>441</v>
      </c>
      <c r="D3588" s="103" t="s">
        <v>434</v>
      </c>
      <c r="E3588" s="103" t="s">
        <v>435</v>
      </c>
      <c r="F3588" s="103" t="s">
        <v>435</v>
      </c>
      <c r="G3588" s="103" t="s">
        <v>165</v>
      </c>
      <c r="H3588" s="103" t="s">
        <v>383</v>
      </c>
      <c r="I3588" s="103" t="s">
        <v>92</v>
      </c>
      <c r="J3588" s="215">
        <v>320</v>
      </c>
      <c r="K3588" s="216" t="s">
        <v>88</v>
      </c>
    </row>
    <row r="3589" spans="1:11" x14ac:dyDescent="0.25">
      <c r="A3589" s="103" t="s">
        <v>826</v>
      </c>
      <c r="B3589" s="103" t="s">
        <v>88</v>
      </c>
      <c r="C3589" s="103" t="s">
        <v>441</v>
      </c>
      <c r="D3589" s="103" t="s">
        <v>434</v>
      </c>
      <c r="E3589" s="103" t="s">
        <v>435</v>
      </c>
      <c r="F3589" s="103" t="s">
        <v>435</v>
      </c>
      <c r="G3589" s="103" t="s">
        <v>165</v>
      </c>
      <c r="H3589" s="103" t="s">
        <v>383</v>
      </c>
      <c r="I3589" s="103" t="s">
        <v>92</v>
      </c>
      <c r="J3589" s="215">
        <v>50</v>
      </c>
      <c r="K3589" s="216" t="s">
        <v>88</v>
      </c>
    </row>
    <row r="3590" spans="1:11" x14ac:dyDescent="0.25">
      <c r="A3590" s="103" t="s">
        <v>830</v>
      </c>
      <c r="B3590" s="103" t="s">
        <v>88</v>
      </c>
      <c r="C3590" s="103" t="s">
        <v>441</v>
      </c>
      <c r="D3590" s="103" t="s">
        <v>434</v>
      </c>
      <c r="E3590" s="103" t="s">
        <v>435</v>
      </c>
      <c r="F3590" s="103" t="s">
        <v>435</v>
      </c>
      <c r="G3590" s="103" t="s">
        <v>127</v>
      </c>
      <c r="H3590" s="103" t="s">
        <v>391</v>
      </c>
      <c r="I3590" s="103" t="s">
        <v>92</v>
      </c>
      <c r="J3590" s="215">
        <v>9687.14</v>
      </c>
      <c r="K3590" s="216" t="s">
        <v>88</v>
      </c>
    </row>
    <row r="3591" spans="1:11" x14ac:dyDescent="0.25">
      <c r="A3591" s="103" t="s">
        <v>827</v>
      </c>
      <c r="B3591" s="103" t="s">
        <v>88</v>
      </c>
      <c r="C3591" s="103" t="s">
        <v>441</v>
      </c>
      <c r="D3591" s="103" t="s">
        <v>434</v>
      </c>
      <c r="E3591" s="103" t="s">
        <v>435</v>
      </c>
      <c r="F3591" s="103" t="s">
        <v>435</v>
      </c>
      <c r="G3591" s="103" t="s">
        <v>126</v>
      </c>
      <c r="H3591" s="103" t="s">
        <v>392</v>
      </c>
      <c r="I3591" s="103" t="s">
        <v>92</v>
      </c>
      <c r="J3591" s="215">
        <v>355.45</v>
      </c>
      <c r="K3591" s="216" t="s">
        <v>88</v>
      </c>
    </row>
    <row r="3592" spans="1:11" x14ac:dyDescent="0.25">
      <c r="A3592" s="103" t="s">
        <v>828</v>
      </c>
      <c r="B3592" s="103" t="s">
        <v>88</v>
      </c>
      <c r="C3592" s="103" t="s">
        <v>441</v>
      </c>
      <c r="D3592" s="103" t="s">
        <v>434</v>
      </c>
      <c r="E3592" s="103" t="s">
        <v>435</v>
      </c>
      <c r="F3592" s="103" t="s">
        <v>435</v>
      </c>
      <c r="G3592" s="103" t="s">
        <v>126</v>
      </c>
      <c r="H3592" s="103" t="s">
        <v>392</v>
      </c>
      <c r="I3592" s="103" t="s">
        <v>92</v>
      </c>
      <c r="J3592" s="215">
        <v>351.5</v>
      </c>
      <c r="K3592" s="216" t="s">
        <v>88</v>
      </c>
    </row>
    <row r="3593" spans="1:11" x14ac:dyDescent="0.25">
      <c r="A3593" s="103" t="s">
        <v>829</v>
      </c>
      <c r="B3593" s="103" t="s">
        <v>88</v>
      </c>
      <c r="C3593" s="103" t="s">
        <v>441</v>
      </c>
      <c r="D3593" s="103" t="s">
        <v>434</v>
      </c>
      <c r="E3593" s="103" t="s">
        <v>435</v>
      </c>
      <c r="F3593" s="103" t="s">
        <v>435</v>
      </c>
      <c r="G3593" s="103" t="s">
        <v>489</v>
      </c>
      <c r="H3593" s="103" t="s">
        <v>743</v>
      </c>
      <c r="I3593" s="103" t="s">
        <v>92</v>
      </c>
      <c r="J3593" s="215">
        <v>50000</v>
      </c>
      <c r="K3593" s="216" t="s">
        <v>88</v>
      </c>
    </row>
    <row r="3594" spans="1:11" x14ac:dyDescent="0.25">
      <c r="A3594" s="103" t="s">
        <v>830</v>
      </c>
      <c r="B3594" s="103" t="s">
        <v>88</v>
      </c>
      <c r="C3594" s="103" t="s">
        <v>441</v>
      </c>
      <c r="D3594" s="103" t="s">
        <v>434</v>
      </c>
      <c r="E3594" s="103" t="s">
        <v>435</v>
      </c>
      <c r="F3594" s="103" t="s">
        <v>435</v>
      </c>
      <c r="G3594" s="103" t="s">
        <v>124</v>
      </c>
      <c r="H3594" s="103" t="s">
        <v>746</v>
      </c>
      <c r="I3594" s="103" t="s">
        <v>92</v>
      </c>
      <c r="J3594" s="215">
        <v>1400</v>
      </c>
      <c r="K3594" s="216" t="s">
        <v>88</v>
      </c>
    </row>
    <row r="3595" spans="1:11" x14ac:dyDescent="0.25">
      <c r="A3595" s="103" t="s">
        <v>828</v>
      </c>
      <c r="B3595" s="103" t="s">
        <v>88</v>
      </c>
      <c r="C3595" s="103" t="s">
        <v>441</v>
      </c>
      <c r="D3595" s="103" t="s">
        <v>434</v>
      </c>
      <c r="E3595" s="103" t="s">
        <v>435</v>
      </c>
      <c r="F3595" s="103" t="s">
        <v>435</v>
      </c>
      <c r="G3595" s="103" t="s">
        <v>124</v>
      </c>
      <c r="H3595" s="103" t="s">
        <v>746</v>
      </c>
      <c r="I3595" s="103" t="s">
        <v>92</v>
      </c>
      <c r="J3595" s="215">
        <v>19803.23</v>
      </c>
      <c r="K3595" s="216" t="s">
        <v>88</v>
      </c>
    </row>
    <row r="3596" spans="1:11" x14ac:dyDescent="0.25">
      <c r="A3596" s="103" t="s">
        <v>827</v>
      </c>
      <c r="B3596" s="103" t="s">
        <v>88</v>
      </c>
      <c r="C3596" s="103" t="s">
        <v>441</v>
      </c>
      <c r="D3596" s="103" t="s">
        <v>434</v>
      </c>
      <c r="E3596" s="103" t="s">
        <v>435</v>
      </c>
      <c r="F3596" s="103" t="s">
        <v>435</v>
      </c>
      <c r="G3596" s="103" t="s">
        <v>650</v>
      </c>
      <c r="H3596" s="103" t="s">
        <v>651</v>
      </c>
      <c r="I3596" s="103" t="s">
        <v>92</v>
      </c>
      <c r="J3596" s="215">
        <v>250</v>
      </c>
      <c r="K3596" s="216" t="s">
        <v>88</v>
      </c>
    </row>
    <row r="3597" spans="1:11" x14ac:dyDescent="0.25">
      <c r="A3597" s="103" t="s">
        <v>829</v>
      </c>
      <c r="B3597" s="103" t="s">
        <v>88</v>
      </c>
      <c r="C3597" s="103" t="s">
        <v>441</v>
      </c>
      <c r="D3597" s="103" t="s">
        <v>450</v>
      </c>
      <c r="E3597" s="103" t="s">
        <v>451</v>
      </c>
      <c r="F3597" s="103" t="s">
        <v>451</v>
      </c>
      <c r="G3597" s="103" t="s">
        <v>137</v>
      </c>
      <c r="H3597" s="103" t="s">
        <v>306</v>
      </c>
      <c r="I3597" s="103" t="s">
        <v>92</v>
      </c>
      <c r="J3597" s="215">
        <v>3000</v>
      </c>
      <c r="K3597" s="216" t="s">
        <v>88</v>
      </c>
    </row>
    <row r="3598" spans="1:11" x14ac:dyDescent="0.25">
      <c r="A3598" s="103" t="s">
        <v>825</v>
      </c>
      <c r="B3598" s="103" t="s">
        <v>88</v>
      </c>
      <c r="C3598" s="103" t="s">
        <v>441</v>
      </c>
      <c r="D3598" s="103" t="s">
        <v>450</v>
      </c>
      <c r="E3598" s="103" t="s">
        <v>451</v>
      </c>
      <c r="F3598" s="103" t="s">
        <v>451</v>
      </c>
      <c r="G3598" s="103" t="s">
        <v>182</v>
      </c>
      <c r="H3598" s="103" t="s">
        <v>325</v>
      </c>
      <c r="I3598" s="103" t="s">
        <v>92</v>
      </c>
      <c r="J3598" s="215">
        <v>2000</v>
      </c>
      <c r="K3598" s="216" t="s">
        <v>88</v>
      </c>
    </row>
    <row r="3599" spans="1:11" x14ac:dyDescent="0.25">
      <c r="A3599" s="103" t="s">
        <v>830</v>
      </c>
      <c r="B3599" s="103" t="s">
        <v>88</v>
      </c>
      <c r="C3599" s="103" t="s">
        <v>441</v>
      </c>
      <c r="D3599" s="103" t="s">
        <v>450</v>
      </c>
      <c r="E3599" s="103" t="s">
        <v>451</v>
      </c>
      <c r="F3599" s="103" t="s">
        <v>451</v>
      </c>
      <c r="G3599" s="103" t="s">
        <v>613</v>
      </c>
      <c r="H3599" s="103" t="s">
        <v>614</v>
      </c>
      <c r="I3599" s="103" t="s">
        <v>92</v>
      </c>
      <c r="J3599" s="215">
        <v>7315.29</v>
      </c>
      <c r="K3599" s="216" t="s">
        <v>88</v>
      </c>
    </row>
    <row r="3600" spans="1:11" x14ac:dyDescent="0.25">
      <c r="A3600" s="103" t="s">
        <v>830</v>
      </c>
      <c r="B3600" s="103" t="s">
        <v>88</v>
      </c>
      <c r="C3600" s="103" t="s">
        <v>441</v>
      </c>
      <c r="D3600" s="103" t="s">
        <v>450</v>
      </c>
      <c r="E3600" s="111"/>
      <c r="F3600" s="103" t="s">
        <v>451</v>
      </c>
      <c r="G3600" s="103" t="s">
        <v>613</v>
      </c>
      <c r="H3600" s="103" t="s">
        <v>614</v>
      </c>
      <c r="I3600" s="103" t="s">
        <v>92</v>
      </c>
      <c r="J3600" s="215">
        <v>-1828.82</v>
      </c>
      <c r="K3600" s="216" t="s">
        <v>88</v>
      </c>
    </row>
    <row r="3601" spans="1:11" x14ac:dyDescent="0.25">
      <c r="A3601" s="103" t="s">
        <v>829</v>
      </c>
      <c r="B3601" s="103" t="s">
        <v>88</v>
      </c>
      <c r="C3601" s="103" t="s">
        <v>441</v>
      </c>
      <c r="D3601" s="103" t="s">
        <v>450</v>
      </c>
      <c r="E3601" s="103" t="s">
        <v>451</v>
      </c>
      <c r="F3601" s="103" t="s">
        <v>451</v>
      </c>
      <c r="G3601" s="103" t="s">
        <v>818</v>
      </c>
      <c r="H3601" s="103" t="s">
        <v>819</v>
      </c>
      <c r="I3601" s="103" t="s">
        <v>92</v>
      </c>
      <c r="J3601" s="215">
        <v>2213.6</v>
      </c>
      <c r="K3601" s="216" t="s">
        <v>88</v>
      </c>
    </row>
    <row r="3602" spans="1:11" x14ac:dyDescent="0.25">
      <c r="A3602" s="103" t="s">
        <v>825</v>
      </c>
      <c r="B3602" s="103" t="s">
        <v>88</v>
      </c>
      <c r="C3602" s="103" t="s">
        <v>441</v>
      </c>
      <c r="D3602" s="103" t="s">
        <v>450</v>
      </c>
      <c r="E3602" s="103" t="s">
        <v>451</v>
      </c>
      <c r="F3602" s="103" t="s">
        <v>451</v>
      </c>
      <c r="G3602" s="103" t="s">
        <v>736</v>
      </c>
      <c r="H3602" s="103" t="s">
        <v>737</v>
      </c>
      <c r="I3602" s="103" t="s">
        <v>92</v>
      </c>
      <c r="J3602" s="215">
        <v>1500</v>
      </c>
      <c r="K3602" s="216" t="s">
        <v>88</v>
      </c>
    </row>
    <row r="3603" spans="1:11" x14ac:dyDescent="0.25">
      <c r="A3603" s="103" t="s">
        <v>825</v>
      </c>
      <c r="B3603" s="103" t="s">
        <v>88</v>
      </c>
      <c r="C3603" s="103" t="s">
        <v>441</v>
      </c>
      <c r="D3603" s="103" t="s">
        <v>450</v>
      </c>
      <c r="E3603" s="103" t="s">
        <v>451</v>
      </c>
      <c r="F3603" s="103" t="s">
        <v>451</v>
      </c>
      <c r="G3603" s="103" t="s">
        <v>155</v>
      </c>
      <c r="H3603" s="103" t="s">
        <v>395</v>
      </c>
      <c r="I3603" s="103" t="s">
        <v>92</v>
      </c>
      <c r="J3603" s="215">
        <v>6584.9</v>
      </c>
      <c r="K3603" s="216" t="s">
        <v>88</v>
      </c>
    </row>
    <row r="3604" spans="1:11" x14ac:dyDescent="0.25">
      <c r="A3604" s="103" t="s">
        <v>825</v>
      </c>
      <c r="B3604" s="103" t="s">
        <v>88</v>
      </c>
      <c r="C3604" s="103" t="s">
        <v>441</v>
      </c>
      <c r="D3604" s="103" t="s">
        <v>450</v>
      </c>
      <c r="E3604" s="103" t="s">
        <v>451</v>
      </c>
      <c r="F3604" s="103" t="s">
        <v>451</v>
      </c>
      <c r="G3604" s="103" t="s">
        <v>120</v>
      </c>
      <c r="H3604" s="103" t="s">
        <v>398</v>
      </c>
      <c r="I3604" s="103" t="s">
        <v>92</v>
      </c>
      <c r="J3604" s="215">
        <v>1000</v>
      </c>
      <c r="K3604" s="216" t="s">
        <v>88</v>
      </c>
    </row>
    <row r="3605" spans="1:11" x14ac:dyDescent="0.25">
      <c r="A3605" s="103" t="s">
        <v>827</v>
      </c>
      <c r="B3605" s="103" t="s">
        <v>88</v>
      </c>
      <c r="C3605" s="103" t="s">
        <v>441</v>
      </c>
      <c r="D3605" s="103" t="s">
        <v>450</v>
      </c>
      <c r="E3605" s="103" t="s">
        <v>451</v>
      </c>
      <c r="F3605" s="103" t="s">
        <v>451</v>
      </c>
      <c r="G3605" s="103" t="s">
        <v>214</v>
      </c>
      <c r="H3605" s="103" t="s">
        <v>399</v>
      </c>
      <c r="I3605" s="103" t="s">
        <v>92</v>
      </c>
      <c r="J3605" s="215">
        <v>76500</v>
      </c>
      <c r="K3605" s="216" t="s">
        <v>88</v>
      </c>
    </row>
    <row r="3606" spans="1:11" x14ac:dyDescent="0.25">
      <c r="A3606" s="103" t="s">
        <v>830</v>
      </c>
      <c r="B3606" s="103" t="s">
        <v>88</v>
      </c>
      <c r="C3606" s="103" t="s">
        <v>441</v>
      </c>
      <c r="D3606" s="103" t="s">
        <v>450</v>
      </c>
      <c r="E3606" s="103" t="s">
        <v>451</v>
      </c>
      <c r="F3606" s="103" t="s">
        <v>451</v>
      </c>
      <c r="G3606" s="103" t="s">
        <v>214</v>
      </c>
      <c r="H3606" s="103" t="s">
        <v>399</v>
      </c>
      <c r="I3606" s="103" t="s">
        <v>92</v>
      </c>
      <c r="J3606" s="215">
        <v>138500</v>
      </c>
      <c r="K3606" s="216" t="s">
        <v>88</v>
      </c>
    </row>
    <row r="3607" spans="1:11" x14ac:dyDescent="0.25">
      <c r="A3607" s="103" t="s">
        <v>828</v>
      </c>
      <c r="B3607" s="103" t="s">
        <v>88</v>
      </c>
      <c r="C3607" s="103" t="s">
        <v>441</v>
      </c>
      <c r="D3607" s="103" t="s">
        <v>450</v>
      </c>
      <c r="E3607" s="103" t="s">
        <v>451</v>
      </c>
      <c r="F3607" s="103" t="s">
        <v>451</v>
      </c>
      <c r="G3607" s="103" t="s">
        <v>214</v>
      </c>
      <c r="H3607" s="103" t="s">
        <v>399</v>
      </c>
      <c r="I3607" s="103" t="s">
        <v>92</v>
      </c>
      <c r="J3607" s="215">
        <v>33500</v>
      </c>
      <c r="K3607" s="216" t="s">
        <v>88</v>
      </c>
    </row>
    <row r="3608" spans="1:11" x14ac:dyDescent="0.25">
      <c r="A3608" s="103" t="s">
        <v>829</v>
      </c>
      <c r="B3608" s="103" t="s">
        <v>88</v>
      </c>
      <c r="C3608" s="103" t="s">
        <v>441</v>
      </c>
      <c r="D3608" s="103" t="s">
        <v>450</v>
      </c>
      <c r="E3608" s="103" t="s">
        <v>451</v>
      </c>
      <c r="F3608" s="103" t="s">
        <v>451</v>
      </c>
      <c r="G3608" s="103" t="s">
        <v>214</v>
      </c>
      <c r="H3608" s="103" t="s">
        <v>399</v>
      </c>
      <c r="I3608" s="103" t="s">
        <v>92</v>
      </c>
      <c r="J3608" s="215">
        <v>45500</v>
      </c>
      <c r="K3608" s="216" t="s">
        <v>88</v>
      </c>
    </row>
    <row r="3609" spans="1:11" x14ac:dyDescent="0.25">
      <c r="A3609" s="103" t="s">
        <v>825</v>
      </c>
      <c r="B3609" s="103" t="s">
        <v>88</v>
      </c>
      <c r="C3609" s="103" t="s">
        <v>441</v>
      </c>
      <c r="D3609" s="103" t="s">
        <v>450</v>
      </c>
      <c r="E3609" s="103" t="s">
        <v>451</v>
      </c>
      <c r="F3609" s="103" t="s">
        <v>451</v>
      </c>
      <c r="G3609" s="103" t="s">
        <v>214</v>
      </c>
      <c r="H3609" s="103" t="s">
        <v>399</v>
      </c>
      <c r="I3609" s="103" t="s">
        <v>92</v>
      </c>
      <c r="J3609" s="215">
        <v>34250</v>
      </c>
      <c r="K3609" s="216" t="s">
        <v>88</v>
      </c>
    </row>
    <row r="3610" spans="1:11" x14ac:dyDescent="0.25">
      <c r="A3610" s="103" t="s">
        <v>826</v>
      </c>
      <c r="B3610" s="103" t="s">
        <v>88</v>
      </c>
      <c r="C3610" s="103" t="s">
        <v>441</v>
      </c>
      <c r="D3610" s="103" t="s">
        <v>450</v>
      </c>
      <c r="E3610" s="103" t="s">
        <v>451</v>
      </c>
      <c r="F3610" s="103" t="s">
        <v>451</v>
      </c>
      <c r="G3610" s="103" t="s">
        <v>214</v>
      </c>
      <c r="H3610" s="103" t="s">
        <v>399</v>
      </c>
      <c r="I3610" s="103" t="s">
        <v>92</v>
      </c>
      <c r="J3610" s="215">
        <v>149750</v>
      </c>
      <c r="K3610" s="216" t="s">
        <v>88</v>
      </c>
    </row>
    <row r="3611" spans="1:11" x14ac:dyDescent="0.25">
      <c r="A3611" s="103" t="s">
        <v>827</v>
      </c>
      <c r="B3611" s="103" t="s">
        <v>88</v>
      </c>
      <c r="C3611" s="103" t="s">
        <v>441</v>
      </c>
      <c r="D3611" s="103" t="s">
        <v>452</v>
      </c>
      <c r="E3611" s="111"/>
      <c r="F3611" s="103" t="s">
        <v>453</v>
      </c>
      <c r="G3611" s="103" t="s">
        <v>214</v>
      </c>
      <c r="H3611" s="103" t="s">
        <v>399</v>
      </c>
      <c r="I3611" s="103" t="s">
        <v>92</v>
      </c>
      <c r="J3611" s="215">
        <v>518247.91</v>
      </c>
      <c r="K3611" s="216" t="s">
        <v>88</v>
      </c>
    </row>
    <row r="3612" spans="1:11" x14ac:dyDescent="0.25">
      <c r="A3612" s="103" t="s">
        <v>830</v>
      </c>
      <c r="B3612" s="103" t="s">
        <v>88</v>
      </c>
      <c r="C3612" s="103" t="s">
        <v>441</v>
      </c>
      <c r="D3612" s="103" t="s">
        <v>452</v>
      </c>
      <c r="E3612" s="111"/>
      <c r="F3612" s="103" t="s">
        <v>453</v>
      </c>
      <c r="G3612" s="103" t="s">
        <v>214</v>
      </c>
      <c r="H3612" s="103" t="s">
        <v>399</v>
      </c>
      <c r="I3612" s="103" t="s">
        <v>92</v>
      </c>
      <c r="J3612" s="215">
        <v>915097.75</v>
      </c>
      <c r="K3612" s="232"/>
    </row>
    <row r="3613" spans="1:11" x14ac:dyDescent="0.25">
      <c r="A3613" s="103" t="s">
        <v>828</v>
      </c>
      <c r="B3613" s="103" t="s">
        <v>88</v>
      </c>
      <c r="C3613" s="103" t="s">
        <v>441</v>
      </c>
      <c r="D3613" s="103" t="s">
        <v>452</v>
      </c>
      <c r="E3613" s="111"/>
      <c r="F3613" s="103" t="s">
        <v>453</v>
      </c>
      <c r="G3613" s="103" t="s">
        <v>214</v>
      </c>
      <c r="H3613" s="103" t="s">
        <v>399</v>
      </c>
      <c r="I3613" s="103" t="s">
        <v>92</v>
      </c>
      <c r="J3613" s="215">
        <v>651048.32999999996</v>
      </c>
      <c r="K3613" s="216" t="s">
        <v>88</v>
      </c>
    </row>
    <row r="3614" spans="1:11" x14ac:dyDescent="0.25">
      <c r="A3614" s="103" t="s">
        <v>829</v>
      </c>
      <c r="B3614" s="103" t="s">
        <v>88</v>
      </c>
      <c r="C3614" s="103" t="s">
        <v>441</v>
      </c>
      <c r="D3614" s="103" t="s">
        <v>452</v>
      </c>
      <c r="E3614" s="111"/>
      <c r="F3614" s="103" t="s">
        <v>453</v>
      </c>
      <c r="G3614" s="103" t="s">
        <v>214</v>
      </c>
      <c r="H3614" s="103" t="s">
        <v>399</v>
      </c>
      <c r="I3614" s="103" t="s">
        <v>92</v>
      </c>
      <c r="J3614" s="215">
        <v>608144.71</v>
      </c>
      <c r="K3614" s="216" t="s">
        <v>88</v>
      </c>
    </row>
    <row r="3615" spans="1:11" x14ac:dyDescent="0.25">
      <c r="A3615" s="103" t="s">
        <v>825</v>
      </c>
      <c r="B3615" s="103" t="s">
        <v>88</v>
      </c>
      <c r="C3615" s="103" t="s">
        <v>441</v>
      </c>
      <c r="D3615" s="103" t="s">
        <v>452</v>
      </c>
      <c r="E3615" s="111"/>
      <c r="F3615" s="103" t="s">
        <v>453</v>
      </c>
      <c r="G3615" s="103" t="s">
        <v>214</v>
      </c>
      <c r="H3615" s="103" t="s">
        <v>399</v>
      </c>
      <c r="I3615" s="103" t="s">
        <v>92</v>
      </c>
      <c r="J3615" s="215">
        <v>503728.71</v>
      </c>
      <c r="K3615" s="216" t="s">
        <v>88</v>
      </c>
    </row>
    <row r="3616" spans="1:11" x14ac:dyDescent="0.25">
      <c r="A3616" s="103" t="s">
        <v>826</v>
      </c>
      <c r="B3616" s="103" t="s">
        <v>88</v>
      </c>
      <c r="C3616" s="103" t="s">
        <v>441</v>
      </c>
      <c r="D3616" s="103" t="s">
        <v>452</v>
      </c>
      <c r="E3616" s="111"/>
      <c r="F3616" s="103" t="s">
        <v>453</v>
      </c>
      <c r="G3616" s="103" t="s">
        <v>214</v>
      </c>
      <c r="H3616" s="103" t="s">
        <v>399</v>
      </c>
      <c r="I3616" s="103" t="s">
        <v>92</v>
      </c>
      <c r="J3616" s="215">
        <v>893407.54</v>
      </c>
      <c r="K3616" s="216" t="s">
        <v>88</v>
      </c>
    </row>
    <row r="3617" spans="1:11" x14ac:dyDescent="0.25">
      <c r="A3617" s="103" t="s">
        <v>828</v>
      </c>
      <c r="B3617" s="103" t="s">
        <v>88</v>
      </c>
      <c r="C3617" s="103" t="s">
        <v>833</v>
      </c>
      <c r="D3617" s="103" t="s">
        <v>592</v>
      </c>
      <c r="E3617" s="111"/>
      <c r="F3617" s="103" t="s">
        <v>593</v>
      </c>
      <c r="G3617" s="103" t="s">
        <v>117</v>
      </c>
      <c r="H3617" s="103" t="s">
        <v>408</v>
      </c>
      <c r="I3617" s="103" t="s">
        <v>92</v>
      </c>
      <c r="J3617" s="215">
        <v>210.14</v>
      </c>
      <c r="K3617" s="216" t="s">
        <v>88</v>
      </c>
    </row>
    <row r="3618" spans="1:11" x14ac:dyDescent="0.25">
      <c r="A3618" s="103" t="s">
        <v>825</v>
      </c>
      <c r="B3618" s="103" t="s">
        <v>88</v>
      </c>
      <c r="C3618" s="103" t="s">
        <v>833</v>
      </c>
      <c r="D3618" s="103" t="s">
        <v>592</v>
      </c>
      <c r="E3618" s="111"/>
      <c r="F3618" s="103" t="s">
        <v>593</v>
      </c>
      <c r="G3618" s="103" t="s">
        <v>117</v>
      </c>
      <c r="H3618" s="103" t="s">
        <v>408</v>
      </c>
      <c r="I3618" s="103" t="s">
        <v>92</v>
      </c>
      <c r="J3618" s="215">
        <v>90.35</v>
      </c>
      <c r="K3618" s="216" t="s">
        <v>88</v>
      </c>
    </row>
    <row r="3619" spans="1:11" x14ac:dyDescent="0.25">
      <c r="A3619" s="103" t="s">
        <v>825</v>
      </c>
      <c r="B3619" s="103" t="s">
        <v>88</v>
      </c>
      <c r="C3619" s="103" t="s">
        <v>838</v>
      </c>
      <c r="D3619" s="103" t="s">
        <v>839</v>
      </c>
      <c r="E3619" s="103" t="s">
        <v>840</v>
      </c>
      <c r="F3619" s="103" t="s">
        <v>841</v>
      </c>
      <c r="G3619" s="103" t="s">
        <v>217</v>
      </c>
      <c r="H3619" s="103" t="s">
        <v>402</v>
      </c>
      <c r="I3619" s="103" t="s">
        <v>842</v>
      </c>
      <c r="J3619" s="215">
        <v>4.01</v>
      </c>
      <c r="K3619" s="216" t="s">
        <v>88</v>
      </c>
    </row>
    <row r="3620" spans="1:11" x14ac:dyDescent="0.25">
      <c r="A3620" s="103" t="s">
        <v>825</v>
      </c>
      <c r="B3620" s="103" t="s">
        <v>88</v>
      </c>
      <c r="C3620" s="103" t="s">
        <v>838</v>
      </c>
      <c r="D3620" s="103" t="s">
        <v>839</v>
      </c>
      <c r="E3620" s="111"/>
      <c r="F3620" s="103" t="s">
        <v>841</v>
      </c>
      <c r="G3620" s="103" t="s">
        <v>217</v>
      </c>
      <c r="H3620" s="103" t="s">
        <v>402</v>
      </c>
      <c r="I3620" s="103" t="s">
        <v>842</v>
      </c>
      <c r="J3620" s="215">
        <v>-2.0099999999999998</v>
      </c>
      <c r="K3620" s="216" t="s">
        <v>88</v>
      </c>
    </row>
    <row r="3621" spans="1:11" x14ac:dyDescent="0.25">
      <c r="A3621" s="103" t="s">
        <v>827</v>
      </c>
      <c r="B3621" s="103" t="s">
        <v>88</v>
      </c>
      <c r="C3621" s="103" t="s">
        <v>838</v>
      </c>
      <c r="D3621" s="103" t="s">
        <v>839</v>
      </c>
      <c r="E3621" s="103" t="s">
        <v>840</v>
      </c>
      <c r="F3621" s="103" t="s">
        <v>841</v>
      </c>
      <c r="G3621" s="103" t="s">
        <v>104</v>
      </c>
      <c r="H3621" s="103" t="s">
        <v>336</v>
      </c>
      <c r="I3621" s="103" t="s">
        <v>842</v>
      </c>
      <c r="J3621" s="215">
        <v>967.83</v>
      </c>
      <c r="K3621" s="216" t="s">
        <v>88</v>
      </c>
    </row>
    <row r="3622" spans="1:11" x14ac:dyDescent="0.25">
      <c r="A3622" s="103" t="s">
        <v>827</v>
      </c>
      <c r="B3622" s="103" t="s">
        <v>88</v>
      </c>
      <c r="C3622" s="103" t="s">
        <v>838</v>
      </c>
      <c r="D3622" s="103" t="s">
        <v>839</v>
      </c>
      <c r="E3622" s="111"/>
      <c r="F3622" s="103" t="s">
        <v>841</v>
      </c>
      <c r="G3622" s="103" t="s">
        <v>104</v>
      </c>
      <c r="H3622" s="103" t="s">
        <v>336</v>
      </c>
      <c r="I3622" s="103" t="s">
        <v>842</v>
      </c>
      <c r="J3622" s="215">
        <v>-483.89</v>
      </c>
      <c r="K3622" s="216" t="s">
        <v>88</v>
      </c>
    </row>
    <row r="3623" spans="1:11" x14ac:dyDescent="0.25">
      <c r="A3623" s="103" t="s">
        <v>828</v>
      </c>
      <c r="B3623" s="103" t="s">
        <v>88</v>
      </c>
      <c r="C3623" s="103" t="s">
        <v>838</v>
      </c>
      <c r="D3623" s="103" t="s">
        <v>839</v>
      </c>
      <c r="E3623" s="103" t="s">
        <v>840</v>
      </c>
      <c r="F3623" s="103" t="s">
        <v>841</v>
      </c>
      <c r="G3623" s="103" t="s">
        <v>104</v>
      </c>
      <c r="H3623" s="103" t="s">
        <v>336</v>
      </c>
      <c r="I3623" s="103" t="s">
        <v>842</v>
      </c>
      <c r="J3623" s="215">
        <v>1312.42</v>
      </c>
      <c r="K3623" s="216" t="s">
        <v>88</v>
      </c>
    </row>
    <row r="3624" spans="1:11" x14ac:dyDescent="0.25">
      <c r="A3624" s="103" t="s">
        <v>828</v>
      </c>
      <c r="B3624" s="103" t="s">
        <v>88</v>
      </c>
      <c r="C3624" s="103" t="s">
        <v>838</v>
      </c>
      <c r="D3624" s="103" t="s">
        <v>839</v>
      </c>
      <c r="E3624" s="111"/>
      <c r="F3624" s="103" t="s">
        <v>841</v>
      </c>
      <c r="G3624" s="103" t="s">
        <v>104</v>
      </c>
      <c r="H3624" s="103" t="s">
        <v>336</v>
      </c>
      <c r="I3624" s="103" t="s">
        <v>842</v>
      </c>
      <c r="J3624" s="215">
        <v>-656.2</v>
      </c>
      <c r="K3624" s="216" t="s">
        <v>88</v>
      </c>
    </row>
    <row r="3625" spans="1:11" x14ac:dyDescent="0.25">
      <c r="A3625" s="103" t="s">
        <v>829</v>
      </c>
      <c r="B3625" s="103" t="s">
        <v>88</v>
      </c>
      <c r="C3625" s="103" t="s">
        <v>838</v>
      </c>
      <c r="D3625" s="103" t="s">
        <v>839</v>
      </c>
      <c r="E3625" s="103" t="s">
        <v>840</v>
      </c>
      <c r="F3625" s="103" t="s">
        <v>841</v>
      </c>
      <c r="G3625" s="103" t="s">
        <v>104</v>
      </c>
      <c r="H3625" s="103" t="s">
        <v>336</v>
      </c>
      <c r="I3625" s="103" t="s">
        <v>842</v>
      </c>
      <c r="J3625" s="215">
        <v>2766.22</v>
      </c>
      <c r="K3625" s="216" t="s">
        <v>88</v>
      </c>
    </row>
    <row r="3626" spans="1:11" x14ac:dyDescent="0.25">
      <c r="A3626" s="103" t="s">
        <v>829</v>
      </c>
      <c r="B3626" s="103" t="s">
        <v>88</v>
      </c>
      <c r="C3626" s="103" t="s">
        <v>838</v>
      </c>
      <c r="D3626" s="103" t="s">
        <v>839</v>
      </c>
      <c r="E3626" s="111"/>
      <c r="F3626" s="103" t="s">
        <v>841</v>
      </c>
      <c r="G3626" s="103" t="s">
        <v>104</v>
      </c>
      <c r="H3626" s="103" t="s">
        <v>336</v>
      </c>
      <c r="I3626" s="103" t="s">
        <v>842</v>
      </c>
      <c r="J3626" s="215">
        <v>-1383.08</v>
      </c>
      <c r="K3626" s="216" t="s">
        <v>88</v>
      </c>
    </row>
    <row r="3627" spans="1:11" x14ac:dyDescent="0.25">
      <c r="A3627" s="103" t="s">
        <v>825</v>
      </c>
      <c r="B3627" s="103" t="s">
        <v>88</v>
      </c>
      <c r="C3627" s="103" t="s">
        <v>838</v>
      </c>
      <c r="D3627" s="103" t="s">
        <v>839</v>
      </c>
      <c r="E3627" s="103" t="s">
        <v>840</v>
      </c>
      <c r="F3627" s="103" t="s">
        <v>841</v>
      </c>
      <c r="G3627" s="103" t="s">
        <v>104</v>
      </c>
      <c r="H3627" s="103" t="s">
        <v>336</v>
      </c>
      <c r="I3627" s="103" t="s">
        <v>842</v>
      </c>
      <c r="J3627" s="215">
        <v>689.2</v>
      </c>
      <c r="K3627" s="216" t="s">
        <v>88</v>
      </c>
    </row>
    <row r="3628" spans="1:11" x14ac:dyDescent="0.25">
      <c r="A3628" s="103" t="s">
        <v>825</v>
      </c>
      <c r="B3628" s="103" t="s">
        <v>88</v>
      </c>
      <c r="C3628" s="103" t="s">
        <v>838</v>
      </c>
      <c r="D3628" s="103" t="s">
        <v>839</v>
      </c>
      <c r="E3628" s="111"/>
      <c r="F3628" s="103" t="s">
        <v>841</v>
      </c>
      <c r="G3628" s="103" t="s">
        <v>104</v>
      </c>
      <c r="H3628" s="103" t="s">
        <v>336</v>
      </c>
      <c r="I3628" s="103" t="s">
        <v>842</v>
      </c>
      <c r="J3628" s="215">
        <v>-344.6</v>
      </c>
      <c r="K3628" s="216" t="s">
        <v>88</v>
      </c>
    </row>
    <row r="3629" spans="1:11" x14ac:dyDescent="0.25">
      <c r="A3629" s="103" t="s">
        <v>826</v>
      </c>
      <c r="B3629" s="103" t="s">
        <v>88</v>
      </c>
      <c r="C3629" s="103" t="s">
        <v>838</v>
      </c>
      <c r="D3629" s="103" t="s">
        <v>839</v>
      </c>
      <c r="E3629" s="103" t="s">
        <v>840</v>
      </c>
      <c r="F3629" s="103" t="s">
        <v>841</v>
      </c>
      <c r="G3629" s="103" t="s">
        <v>104</v>
      </c>
      <c r="H3629" s="103" t="s">
        <v>336</v>
      </c>
      <c r="I3629" s="103" t="s">
        <v>842</v>
      </c>
      <c r="J3629" s="215">
        <v>26</v>
      </c>
      <c r="K3629" s="216" t="s">
        <v>88</v>
      </c>
    </row>
    <row r="3630" spans="1:11" x14ac:dyDescent="0.25">
      <c r="A3630" s="103" t="s">
        <v>826</v>
      </c>
      <c r="B3630" s="103" t="s">
        <v>88</v>
      </c>
      <c r="C3630" s="103" t="s">
        <v>838</v>
      </c>
      <c r="D3630" s="103" t="s">
        <v>839</v>
      </c>
      <c r="E3630" s="111"/>
      <c r="F3630" s="103" t="s">
        <v>841</v>
      </c>
      <c r="G3630" s="103" t="s">
        <v>104</v>
      </c>
      <c r="H3630" s="103" t="s">
        <v>336</v>
      </c>
      <c r="I3630" s="103" t="s">
        <v>842</v>
      </c>
      <c r="J3630" s="215">
        <v>-13</v>
      </c>
      <c r="K3630" s="216" t="s">
        <v>88</v>
      </c>
    </row>
    <row r="3631" spans="1:11" x14ac:dyDescent="0.25">
      <c r="A3631" s="103" t="s">
        <v>827</v>
      </c>
      <c r="B3631" s="103" t="s">
        <v>88</v>
      </c>
      <c r="C3631" s="103" t="s">
        <v>838</v>
      </c>
      <c r="D3631" s="103" t="s">
        <v>839</v>
      </c>
      <c r="E3631" s="103" t="s">
        <v>840</v>
      </c>
      <c r="F3631" s="103" t="s">
        <v>841</v>
      </c>
      <c r="G3631" s="103" t="s">
        <v>103</v>
      </c>
      <c r="H3631" s="103" t="s">
        <v>337</v>
      </c>
      <c r="I3631" s="103" t="s">
        <v>842</v>
      </c>
      <c r="J3631" s="215">
        <v>64.290000000000006</v>
      </c>
      <c r="K3631" s="216" t="s">
        <v>88</v>
      </c>
    </row>
    <row r="3632" spans="1:11" x14ac:dyDescent="0.25">
      <c r="A3632" s="103" t="s">
        <v>827</v>
      </c>
      <c r="B3632" s="103" t="s">
        <v>88</v>
      </c>
      <c r="C3632" s="103" t="s">
        <v>838</v>
      </c>
      <c r="D3632" s="103" t="s">
        <v>839</v>
      </c>
      <c r="E3632" s="111"/>
      <c r="F3632" s="103" t="s">
        <v>841</v>
      </c>
      <c r="G3632" s="103" t="s">
        <v>103</v>
      </c>
      <c r="H3632" s="103" t="s">
        <v>337</v>
      </c>
      <c r="I3632" s="103" t="s">
        <v>842</v>
      </c>
      <c r="J3632" s="215">
        <v>-32.15</v>
      </c>
      <c r="K3632" s="216" t="s">
        <v>88</v>
      </c>
    </row>
    <row r="3633" spans="1:11" x14ac:dyDescent="0.25">
      <c r="A3633" s="103" t="s">
        <v>828</v>
      </c>
      <c r="B3633" s="103" t="s">
        <v>88</v>
      </c>
      <c r="C3633" s="103" t="s">
        <v>838</v>
      </c>
      <c r="D3633" s="103" t="s">
        <v>839</v>
      </c>
      <c r="E3633" s="103" t="s">
        <v>840</v>
      </c>
      <c r="F3633" s="103" t="s">
        <v>841</v>
      </c>
      <c r="G3633" s="103" t="s">
        <v>103</v>
      </c>
      <c r="H3633" s="103" t="s">
        <v>337</v>
      </c>
      <c r="I3633" s="103" t="s">
        <v>842</v>
      </c>
      <c r="J3633" s="215">
        <v>33.5</v>
      </c>
      <c r="K3633" s="216" t="s">
        <v>88</v>
      </c>
    </row>
    <row r="3634" spans="1:11" x14ac:dyDescent="0.25">
      <c r="A3634" s="103" t="s">
        <v>828</v>
      </c>
      <c r="B3634" s="103" t="s">
        <v>88</v>
      </c>
      <c r="C3634" s="103" t="s">
        <v>838</v>
      </c>
      <c r="D3634" s="103" t="s">
        <v>839</v>
      </c>
      <c r="E3634" s="111"/>
      <c r="F3634" s="103" t="s">
        <v>841</v>
      </c>
      <c r="G3634" s="103" t="s">
        <v>103</v>
      </c>
      <c r="H3634" s="103" t="s">
        <v>337</v>
      </c>
      <c r="I3634" s="103" t="s">
        <v>842</v>
      </c>
      <c r="J3634" s="215">
        <v>-16.739999999999998</v>
      </c>
      <c r="K3634" s="216" t="s">
        <v>88</v>
      </c>
    </row>
    <row r="3635" spans="1:11" x14ac:dyDescent="0.25">
      <c r="A3635" s="103" t="s">
        <v>825</v>
      </c>
      <c r="B3635" s="103" t="s">
        <v>88</v>
      </c>
      <c r="C3635" s="103" t="s">
        <v>838</v>
      </c>
      <c r="D3635" s="103" t="s">
        <v>839</v>
      </c>
      <c r="E3635" s="103" t="s">
        <v>840</v>
      </c>
      <c r="F3635" s="103" t="s">
        <v>841</v>
      </c>
      <c r="G3635" s="103" t="s">
        <v>103</v>
      </c>
      <c r="H3635" s="103" t="s">
        <v>337</v>
      </c>
      <c r="I3635" s="103" t="s">
        <v>842</v>
      </c>
      <c r="J3635" s="215">
        <v>5.48</v>
      </c>
      <c r="K3635" s="216" t="s">
        <v>88</v>
      </c>
    </row>
    <row r="3636" spans="1:11" x14ac:dyDescent="0.25">
      <c r="A3636" s="103" t="s">
        <v>825</v>
      </c>
      <c r="B3636" s="103" t="s">
        <v>88</v>
      </c>
      <c r="C3636" s="103" t="s">
        <v>838</v>
      </c>
      <c r="D3636" s="103" t="s">
        <v>839</v>
      </c>
      <c r="E3636" s="111"/>
      <c r="F3636" s="103" t="s">
        <v>841</v>
      </c>
      <c r="G3636" s="103" t="s">
        <v>103</v>
      </c>
      <c r="H3636" s="103" t="s">
        <v>337</v>
      </c>
      <c r="I3636" s="103" t="s">
        <v>842</v>
      </c>
      <c r="J3636" s="215">
        <v>-2.74</v>
      </c>
      <c r="K3636" s="216" t="s">
        <v>88</v>
      </c>
    </row>
    <row r="3637" spans="1:11" x14ac:dyDescent="0.25">
      <c r="A3637" s="103" t="s">
        <v>826</v>
      </c>
      <c r="B3637" s="103" t="s">
        <v>88</v>
      </c>
      <c r="C3637" s="103" t="s">
        <v>838</v>
      </c>
      <c r="D3637" s="103" t="s">
        <v>839</v>
      </c>
      <c r="E3637" s="103" t="s">
        <v>840</v>
      </c>
      <c r="F3637" s="103" t="s">
        <v>841</v>
      </c>
      <c r="G3637" s="103" t="s">
        <v>103</v>
      </c>
      <c r="H3637" s="103" t="s">
        <v>337</v>
      </c>
      <c r="I3637" s="103" t="s">
        <v>842</v>
      </c>
      <c r="J3637" s="215">
        <v>10.73</v>
      </c>
      <c r="K3637" s="216" t="s">
        <v>88</v>
      </c>
    </row>
    <row r="3638" spans="1:11" x14ac:dyDescent="0.25">
      <c r="A3638" s="103" t="s">
        <v>826</v>
      </c>
      <c r="B3638" s="103" t="s">
        <v>88</v>
      </c>
      <c r="C3638" s="103" t="s">
        <v>838</v>
      </c>
      <c r="D3638" s="103" t="s">
        <v>839</v>
      </c>
      <c r="E3638" s="111"/>
      <c r="F3638" s="103" t="s">
        <v>841</v>
      </c>
      <c r="G3638" s="103" t="s">
        <v>103</v>
      </c>
      <c r="H3638" s="103" t="s">
        <v>337</v>
      </c>
      <c r="I3638" s="103" t="s">
        <v>842</v>
      </c>
      <c r="J3638" s="215">
        <v>-5.37</v>
      </c>
      <c r="K3638" s="216" t="s">
        <v>88</v>
      </c>
    </row>
    <row r="3639" spans="1:11" x14ac:dyDescent="0.25">
      <c r="A3639" s="103" t="s">
        <v>830</v>
      </c>
      <c r="B3639" s="103" t="s">
        <v>88</v>
      </c>
      <c r="C3639" s="103" t="s">
        <v>838</v>
      </c>
      <c r="D3639" s="103" t="s">
        <v>839</v>
      </c>
      <c r="E3639" s="103" t="s">
        <v>840</v>
      </c>
      <c r="F3639" s="103" t="s">
        <v>841</v>
      </c>
      <c r="G3639" s="103" t="s">
        <v>102</v>
      </c>
      <c r="H3639" s="103" t="s">
        <v>338</v>
      </c>
      <c r="I3639" s="103" t="s">
        <v>842</v>
      </c>
      <c r="J3639" s="215">
        <v>148.85</v>
      </c>
      <c r="K3639" s="216" t="s">
        <v>88</v>
      </c>
    </row>
    <row r="3640" spans="1:11" x14ac:dyDescent="0.25">
      <c r="A3640" s="103" t="s">
        <v>830</v>
      </c>
      <c r="B3640" s="103" t="s">
        <v>88</v>
      </c>
      <c r="C3640" s="103" t="s">
        <v>838</v>
      </c>
      <c r="D3640" s="103" t="s">
        <v>839</v>
      </c>
      <c r="E3640" s="111"/>
      <c r="F3640" s="103" t="s">
        <v>841</v>
      </c>
      <c r="G3640" s="103" t="s">
        <v>102</v>
      </c>
      <c r="H3640" s="103" t="s">
        <v>338</v>
      </c>
      <c r="I3640" s="103" t="s">
        <v>842</v>
      </c>
      <c r="J3640" s="215">
        <v>-74.37</v>
      </c>
      <c r="K3640" s="216" t="s">
        <v>88</v>
      </c>
    </row>
    <row r="3641" spans="1:11" x14ac:dyDescent="0.25">
      <c r="A3641" s="103" t="s">
        <v>828</v>
      </c>
      <c r="B3641" s="103" t="s">
        <v>88</v>
      </c>
      <c r="C3641" s="103" t="s">
        <v>838</v>
      </c>
      <c r="D3641" s="103" t="s">
        <v>839</v>
      </c>
      <c r="E3641" s="103" t="s">
        <v>840</v>
      </c>
      <c r="F3641" s="103" t="s">
        <v>841</v>
      </c>
      <c r="G3641" s="103" t="s">
        <v>102</v>
      </c>
      <c r="H3641" s="103" t="s">
        <v>338</v>
      </c>
      <c r="I3641" s="103" t="s">
        <v>842</v>
      </c>
      <c r="J3641" s="215">
        <v>158.91999999999999</v>
      </c>
      <c r="K3641" s="216" t="s">
        <v>88</v>
      </c>
    </row>
    <row r="3642" spans="1:11" x14ac:dyDescent="0.25">
      <c r="A3642" s="103" t="s">
        <v>828</v>
      </c>
      <c r="B3642" s="103" t="s">
        <v>88</v>
      </c>
      <c r="C3642" s="103" t="s">
        <v>838</v>
      </c>
      <c r="D3642" s="103" t="s">
        <v>839</v>
      </c>
      <c r="E3642" s="111"/>
      <c r="F3642" s="103" t="s">
        <v>841</v>
      </c>
      <c r="G3642" s="103" t="s">
        <v>102</v>
      </c>
      <c r="H3642" s="103" t="s">
        <v>338</v>
      </c>
      <c r="I3642" s="103" t="s">
        <v>842</v>
      </c>
      <c r="J3642" s="215">
        <v>-79.459999999999994</v>
      </c>
      <c r="K3642" s="216" t="s">
        <v>88</v>
      </c>
    </row>
    <row r="3643" spans="1:11" x14ac:dyDescent="0.25">
      <c r="A3643" s="103" t="s">
        <v>825</v>
      </c>
      <c r="B3643" s="103" t="s">
        <v>88</v>
      </c>
      <c r="C3643" s="103" t="s">
        <v>838</v>
      </c>
      <c r="D3643" s="103" t="s">
        <v>839</v>
      </c>
      <c r="E3643" s="103" t="s">
        <v>840</v>
      </c>
      <c r="F3643" s="103" t="s">
        <v>841</v>
      </c>
      <c r="G3643" s="103" t="s">
        <v>102</v>
      </c>
      <c r="H3643" s="103" t="s">
        <v>338</v>
      </c>
      <c r="I3643" s="103" t="s">
        <v>842</v>
      </c>
      <c r="J3643" s="215">
        <v>483.4</v>
      </c>
      <c r="K3643" s="216" t="s">
        <v>88</v>
      </c>
    </row>
    <row r="3644" spans="1:11" x14ac:dyDescent="0.25">
      <c r="A3644" s="103" t="s">
        <v>825</v>
      </c>
      <c r="B3644" s="103" t="s">
        <v>88</v>
      </c>
      <c r="C3644" s="103" t="s">
        <v>838</v>
      </c>
      <c r="D3644" s="103" t="s">
        <v>839</v>
      </c>
      <c r="E3644" s="111"/>
      <c r="F3644" s="103" t="s">
        <v>841</v>
      </c>
      <c r="G3644" s="103" t="s">
        <v>102</v>
      </c>
      <c r="H3644" s="103" t="s">
        <v>338</v>
      </c>
      <c r="I3644" s="103" t="s">
        <v>842</v>
      </c>
      <c r="J3644" s="215">
        <v>-241.7</v>
      </c>
      <c r="K3644" s="216" t="s">
        <v>88</v>
      </c>
    </row>
    <row r="3645" spans="1:11" x14ac:dyDescent="0.25">
      <c r="A3645" s="103" t="s">
        <v>826</v>
      </c>
      <c r="B3645" s="103" t="s">
        <v>88</v>
      </c>
      <c r="C3645" s="103" t="s">
        <v>838</v>
      </c>
      <c r="D3645" s="103" t="s">
        <v>839</v>
      </c>
      <c r="E3645" s="103" t="s">
        <v>843</v>
      </c>
      <c r="F3645" s="103" t="s">
        <v>841</v>
      </c>
      <c r="G3645" s="103" t="s">
        <v>102</v>
      </c>
      <c r="H3645" s="103" t="s">
        <v>338</v>
      </c>
      <c r="I3645" s="103" t="s">
        <v>842</v>
      </c>
      <c r="J3645" s="215">
        <v>-13.04</v>
      </c>
      <c r="K3645" s="216" t="s">
        <v>88</v>
      </c>
    </row>
    <row r="3646" spans="1:11" x14ac:dyDescent="0.25">
      <c r="A3646" s="103" t="s">
        <v>826</v>
      </c>
      <c r="B3646" s="103" t="s">
        <v>88</v>
      </c>
      <c r="C3646" s="103" t="s">
        <v>838</v>
      </c>
      <c r="D3646" s="103" t="s">
        <v>839</v>
      </c>
      <c r="E3646" s="111"/>
      <c r="F3646" s="103" t="s">
        <v>841</v>
      </c>
      <c r="G3646" s="103" t="s">
        <v>102</v>
      </c>
      <c r="H3646" s="103" t="s">
        <v>338</v>
      </c>
      <c r="I3646" s="103" t="s">
        <v>842</v>
      </c>
      <c r="J3646" s="215">
        <v>6.52</v>
      </c>
      <c r="K3646" s="216" t="s">
        <v>88</v>
      </c>
    </row>
    <row r="3647" spans="1:11" x14ac:dyDescent="0.25">
      <c r="A3647" s="103" t="s">
        <v>830</v>
      </c>
      <c r="B3647" s="103" t="s">
        <v>88</v>
      </c>
      <c r="C3647" s="103" t="s">
        <v>838</v>
      </c>
      <c r="D3647" s="103" t="s">
        <v>839</v>
      </c>
      <c r="E3647" s="103" t="s">
        <v>840</v>
      </c>
      <c r="F3647" s="103" t="s">
        <v>841</v>
      </c>
      <c r="G3647" s="103" t="s">
        <v>101</v>
      </c>
      <c r="H3647" s="103" t="s">
        <v>339</v>
      </c>
      <c r="I3647" s="103" t="s">
        <v>842</v>
      </c>
      <c r="J3647" s="215">
        <v>12.97</v>
      </c>
      <c r="K3647" s="216" t="s">
        <v>88</v>
      </c>
    </row>
    <row r="3648" spans="1:11" x14ac:dyDescent="0.25">
      <c r="A3648" s="103" t="s">
        <v>830</v>
      </c>
      <c r="B3648" s="103" t="s">
        <v>88</v>
      </c>
      <c r="C3648" s="103" t="s">
        <v>838</v>
      </c>
      <c r="D3648" s="103" t="s">
        <v>839</v>
      </c>
      <c r="E3648" s="111"/>
      <c r="F3648" s="103" t="s">
        <v>841</v>
      </c>
      <c r="G3648" s="103" t="s">
        <v>101</v>
      </c>
      <c r="H3648" s="103" t="s">
        <v>339</v>
      </c>
      <c r="I3648" s="103" t="s">
        <v>842</v>
      </c>
      <c r="J3648" s="215">
        <v>-6.49</v>
      </c>
      <c r="K3648" s="216" t="s">
        <v>88</v>
      </c>
    </row>
    <row r="3649" spans="1:11" x14ac:dyDescent="0.25">
      <c r="A3649" s="103" t="s">
        <v>828</v>
      </c>
      <c r="B3649" s="103" t="s">
        <v>88</v>
      </c>
      <c r="C3649" s="103" t="s">
        <v>838</v>
      </c>
      <c r="D3649" s="103" t="s">
        <v>839</v>
      </c>
      <c r="E3649" s="103" t="s">
        <v>840</v>
      </c>
      <c r="F3649" s="103" t="s">
        <v>841</v>
      </c>
      <c r="G3649" s="103" t="s">
        <v>101</v>
      </c>
      <c r="H3649" s="103" t="s">
        <v>339</v>
      </c>
      <c r="I3649" s="103" t="s">
        <v>842</v>
      </c>
      <c r="J3649" s="215">
        <v>45.93</v>
      </c>
      <c r="K3649" s="216" t="s">
        <v>88</v>
      </c>
    </row>
    <row r="3650" spans="1:11" x14ac:dyDescent="0.25">
      <c r="A3650" s="103" t="s">
        <v>828</v>
      </c>
      <c r="B3650" s="103" t="s">
        <v>88</v>
      </c>
      <c r="C3650" s="103" t="s">
        <v>838</v>
      </c>
      <c r="D3650" s="103" t="s">
        <v>839</v>
      </c>
      <c r="E3650" s="111"/>
      <c r="F3650" s="103" t="s">
        <v>841</v>
      </c>
      <c r="G3650" s="103" t="s">
        <v>101</v>
      </c>
      <c r="H3650" s="103" t="s">
        <v>339</v>
      </c>
      <c r="I3650" s="103" t="s">
        <v>842</v>
      </c>
      <c r="J3650" s="215">
        <v>-22.97</v>
      </c>
      <c r="K3650" s="216" t="s">
        <v>88</v>
      </c>
    </row>
    <row r="3651" spans="1:11" x14ac:dyDescent="0.25">
      <c r="A3651" s="103" t="s">
        <v>825</v>
      </c>
      <c r="B3651" s="103" t="s">
        <v>88</v>
      </c>
      <c r="C3651" s="103" t="s">
        <v>838</v>
      </c>
      <c r="D3651" s="103" t="s">
        <v>839</v>
      </c>
      <c r="E3651" s="103" t="s">
        <v>840</v>
      </c>
      <c r="F3651" s="103" t="s">
        <v>841</v>
      </c>
      <c r="G3651" s="103" t="s">
        <v>101</v>
      </c>
      <c r="H3651" s="103" t="s">
        <v>339</v>
      </c>
      <c r="I3651" s="103" t="s">
        <v>842</v>
      </c>
      <c r="J3651" s="215">
        <v>62.25</v>
      </c>
      <c r="K3651" s="216" t="s">
        <v>88</v>
      </c>
    </row>
    <row r="3652" spans="1:11" x14ac:dyDescent="0.25">
      <c r="A3652" s="103" t="s">
        <v>825</v>
      </c>
      <c r="B3652" s="103" t="s">
        <v>88</v>
      </c>
      <c r="C3652" s="103" t="s">
        <v>838</v>
      </c>
      <c r="D3652" s="103" t="s">
        <v>839</v>
      </c>
      <c r="E3652" s="111"/>
      <c r="F3652" s="103" t="s">
        <v>841</v>
      </c>
      <c r="G3652" s="103" t="s">
        <v>101</v>
      </c>
      <c r="H3652" s="103" t="s">
        <v>339</v>
      </c>
      <c r="I3652" s="103" t="s">
        <v>842</v>
      </c>
      <c r="J3652" s="215">
        <v>-31.11</v>
      </c>
      <c r="K3652" s="216" t="s">
        <v>88</v>
      </c>
    </row>
    <row r="3653" spans="1:11" x14ac:dyDescent="0.25">
      <c r="A3653" s="103" t="s">
        <v>826</v>
      </c>
      <c r="B3653" s="103" t="s">
        <v>88</v>
      </c>
      <c r="C3653" s="103" t="s">
        <v>838</v>
      </c>
      <c r="D3653" s="103" t="s">
        <v>839</v>
      </c>
      <c r="E3653" s="103" t="s">
        <v>840</v>
      </c>
      <c r="F3653" s="103" t="s">
        <v>841</v>
      </c>
      <c r="G3653" s="103" t="s">
        <v>101</v>
      </c>
      <c r="H3653" s="103" t="s">
        <v>339</v>
      </c>
      <c r="I3653" s="103" t="s">
        <v>842</v>
      </c>
      <c r="J3653" s="215">
        <v>32.380000000000003</v>
      </c>
      <c r="K3653" s="216" t="s">
        <v>88</v>
      </c>
    </row>
    <row r="3654" spans="1:11" x14ac:dyDescent="0.25">
      <c r="A3654" s="103" t="s">
        <v>826</v>
      </c>
      <c r="B3654" s="103" t="s">
        <v>88</v>
      </c>
      <c r="C3654" s="103" t="s">
        <v>838</v>
      </c>
      <c r="D3654" s="103" t="s">
        <v>839</v>
      </c>
      <c r="E3654" s="111"/>
      <c r="F3654" s="103" t="s">
        <v>841</v>
      </c>
      <c r="G3654" s="103" t="s">
        <v>101</v>
      </c>
      <c r="H3654" s="103" t="s">
        <v>339</v>
      </c>
      <c r="I3654" s="103" t="s">
        <v>842</v>
      </c>
      <c r="J3654" s="215">
        <v>-16.18</v>
      </c>
      <c r="K3654" s="216" t="s">
        <v>88</v>
      </c>
    </row>
    <row r="3655" spans="1:11" x14ac:dyDescent="0.25">
      <c r="A3655" s="103" t="s">
        <v>830</v>
      </c>
      <c r="B3655" s="103" t="s">
        <v>88</v>
      </c>
      <c r="C3655" s="103" t="s">
        <v>838</v>
      </c>
      <c r="D3655" s="103" t="s">
        <v>839</v>
      </c>
      <c r="E3655" s="103" t="s">
        <v>840</v>
      </c>
      <c r="F3655" s="103" t="s">
        <v>841</v>
      </c>
      <c r="G3655" s="103" t="s">
        <v>844</v>
      </c>
      <c r="H3655" s="103" t="s">
        <v>845</v>
      </c>
      <c r="I3655" s="103" t="s">
        <v>842</v>
      </c>
      <c r="J3655" s="215">
        <v>144.91999999999999</v>
      </c>
      <c r="K3655" s="216" t="s">
        <v>88</v>
      </c>
    </row>
    <row r="3656" spans="1:11" x14ac:dyDescent="0.25">
      <c r="A3656" s="103" t="s">
        <v>830</v>
      </c>
      <c r="B3656" s="103" t="s">
        <v>88</v>
      </c>
      <c r="C3656" s="103" t="s">
        <v>838</v>
      </c>
      <c r="D3656" s="103" t="s">
        <v>839</v>
      </c>
      <c r="E3656" s="111"/>
      <c r="F3656" s="103" t="s">
        <v>841</v>
      </c>
      <c r="G3656" s="103" t="s">
        <v>844</v>
      </c>
      <c r="H3656" s="103" t="s">
        <v>845</v>
      </c>
      <c r="I3656" s="103" t="s">
        <v>842</v>
      </c>
      <c r="J3656" s="215">
        <v>-72.44</v>
      </c>
      <c r="K3656" s="216" t="s">
        <v>88</v>
      </c>
    </row>
    <row r="3657" spans="1:11" x14ac:dyDescent="0.25">
      <c r="A3657" s="103" t="s">
        <v>828</v>
      </c>
      <c r="B3657" s="103" t="s">
        <v>88</v>
      </c>
      <c r="C3657" s="103" t="s">
        <v>838</v>
      </c>
      <c r="D3657" s="103" t="s">
        <v>839</v>
      </c>
      <c r="E3657" s="103" t="s">
        <v>840</v>
      </c>
      <c r="F3657" s="103" t="s">
        <v>841</v>
      </c>
      <c r="G3657" s="103" t="s">
        <v>844</v>
      </c>
      <c r="H3657" s="103" t="s">
        <v>845</v>
      </c>
      <c r="I3657" s="103" t="s">
        <v>842</v>
      </c>
      <c r="J3657" s="215">
        <v>89.89</v>
      </c>
      <c r="K3657" s="216" t="s">
        <v>88</v>
      </c>
    </row>
    <row r="3658" spans="1:11" x14ac:dyDescent="0.25">
      <c r="A3658" s="103" t="s">
        <v>828</v>
      </c>
      <c r="B3658" s="103" t="s">
        <v>88</v>
      </c>
      <c r="C3658" s="103" t="s">
        <v>838</v>
      </c>
      <c r="D3658" s="103" t="s">
        <v>839</v>
      </c>
      <c r="E3658" s="111"/>
      <c r="F3658" s="103" t="s">
        <v>841</v>
      </c>
      <c r="G3658" s="103" t="s">
        <v>844</v>
      </c>
      <c r="H3658" s="103" t="s">
        <v>845</v>
      </c>
      <c r="I3658" s="103" t="s">
        <v>842</v>
      </c>
      <c r="J3658" s="215">
        <v>-44.95</v>
      </c>
      <c r="K3658" s="216" t="s">
        <v>88</v>
      </c>
    </row>
    <row r="3659" spans="1:11" x14ac:dyDescent="0.25">
      <c r="A3659" s="103" t="s">
        <v>829</v>
      </c>
      <c r="B3659" s="103" t="s">
        <v>88</v>
      </c>
      <c r="C3659" s="103" t="s">
        <v>838</v>
      </c>
      <c r="D3659" s="103" t="s">
        <v>839</v>
      </c>
      <c r="E3659" s="103" t="s">
        <v>840</v>
      </c>
      <c r="F3659" s="103" t="s">
        <v>841</v>
      </c>
      <c r="G3659" s="103" t="s">
        <v>844</v>
      </c>
      <c r="H3659" s="103" t="s">
        <v>845</v>
      </c>
      <c r="I3659" s="103" t="s">
        <v>842</v>
      </c>
      <c r="J3659" s="215">
        <v>5.48</v>
      </c>
      <c r="K3659" s="216" t="s">
        <v>88</v>
      </c>
    </row>
    <row r="3660" spans="1:11" x14ac:dyDescent="0.25">
      <c r="A3660" s="103" t="s">
        <v>829</v>
      </c>
      <c r="B3660" s="103" t="s">
        <v>88</v>
      </c>
      <c r="C3660" s="103" t="s">
        <v>838</v>
      </c>
      <c r="D3660" s="103" t="s">
        <v>839</v>
      </c>
      <c r="E3660" s="111"/>
      <c r="F3660" s="103" t="s">
        <v>841</v>
      </c>
      <c r="G3660" s="103" t="s">
        <v>844</v>
      </c>
      <c r="H3660" s="103" t="s">
        <v>845</v>
      </c>
      <c r="I3660" s="103" t="s">
        <v>842</v>
      </c>
      <c r="J3660" s="215">
        <v>-2.74</v>
      </c>
      <c r="K3660" s="216" t="s">
        <v>88</v>
      </c>
    </row>
    <row r="3661" spans="1:11" x14ac:dyDescent="0.25">
      <c r="A3661" s="103" t="s">
        <v>826</v>
      </c>
      <c r="B3661" s="103" t="s">
        <v>88</v>
      </c>
      <c r="C3661" s="103" t="s">
        <v>838</v>
      </c>
      <c r="D3661" s="103" t="s">
        <v>839</v>
      </c>
      <c r="E3661" s="103" t="s">
        <v>840</v>
      </c>
      <c r="F3661" s="103" t="s">
        <v>841</v>
      </c>
      <c r="G3661" s="103" t="s">
        <v>844</v>
      </c>
      <c r="H3661" s="103" t="s">
        <v>845</v>
      </c>
      <c r="I3661" s="103" t="s">
        <v>842</v>
      </c>
      <c r="J3661" s="215">
        <v>83.02</v>
      </c>
      <c r="K3661" s="216" t="s">
        <v>88</v>
      </c>
    </row>
    <row r="3662" spans="1:11" x14ac:dyDescent="0.25">
      <c r="A3662" s="103" t="s">
        <v>826</v>
      </c>
      <c r="B3662" s="103" t="s">
        <v>88</v>
      </c>
      <c r="C3662" s="103" t="s">
        <v>838</v>
      </c>
      <c r="D3662" s="103" t="s">
        <v>839</v>
      </c>
      <c r="E3662" s="111"/>
      <c r="F3662" s="103" t="s">
        <v>841</v>
      </c>
      <c r="G3662" s="103" t="s">
        <v>844</v>
      </c>
      <c r="H3662" s="103" t="s">
        <v>845</v>
      </c>
      <c r="I3662" s="103" t="s">
        <v>842</v>
      </c>
      <c r="J3662" s="215">
        <v>-41.5</v>
      </c>
      <c r="K3662" s="216" t="s">
        <v>88</v>
      </c>
    </row>
    <row r="3663" spans="1:11" x14ac:dyDescent="0.25">
      <c r="A3663" s="103" t="s">
        <v>828</v>
      </c>
      <c r="B3663" s="103" t="s">
        <v>88</v>
      </c>
      <c r="C3663" s="103" t="s">
        <v>838</v>
      </c>
      <c r="D3663" s="103" t="s">
        <v>839</v>
      </c>
      <c r="E3663" s="103" t="s">
        <v>846</v>
      </c>
      <c r="F3663" s="103" t="s">
        <v>841</v>
      </c>
      <c r="G3663" s="103" t="s">
        <v>100</v>
      </c>
      <c r="H3663" s="103" t="s">
        <v>340</v>
      </c>
      <c r="I3663" s="103" t="s">
        <v>842</v>
      </c>
      <c r="J3663" s="215">
        <v>36.07</v>
      </c>
      <c r="K3663" s="216" t="s">
        <v>88</v>
      </c>
    </row>
    <row r="3664" spans="1:11" x14ac:dyDescent="0.25">
      <c r="A3664" s="103" t="s">
        <v>828</v>
      </c>
      <c r="B3664" s="103" t="s">
        <v>88</v>
      </c>
      <c r="C3664" s="103" t="s">
        <v>838</v>
      </c>
      <c r="D3664" s="103" t="s">
        <v>839</v>
      </c>
      <c r="E3664" s="111"/>
      <c r="F3664" s="103" t="s">
        <v>841</v>
      </c>
      <c r="G3664" s="103" t="s">
        <v>100</v>
      </c>
      <c r="H3664" s="103" t="s">
        <v>340</v>
      </c>
      <c r="I3664" s="103" t="s">
        <v>842</v>
      </c>
      <c r="J3664" s="215">
        <v>-9.84</v>
      </c>
      <c r="K3664" s="216" t="s">
        <v>88</v>
      </c>
    </row>
    <row r="3665" spans="1:11" x14ac:dyDescent="0.25">
      <c r="A3665" s="103" t="s">
        <v>828</v>
      </c>
      <c r="B3665" s="103" t="s">
        <v>88</v>
      </c>
      <c r="C3665" s="103" t="s">
        <v>838</v>
      </c>
      <c r="D3665" s="103" t="s">
        <v>839</v>
      </c>
      <c r="E3665" s="103" t="s">
        <v>843</v>
      </c>
      <c r="F3665" s="103" t="s">
        <v>841</v>
      </c>
      <c r="G3665" s="103" t="s">
        <v>98</v>
      </c>
      <c r="H3665" s="103" t="s">
        <v>341</v>
      </c>
      <c r="I3665" s="103" t="s">
        <v>842</v>
      </c>
      <c r="J3665" s="215">
        <v>-236.08</v>
      </c>
      <c r="K3665" s="216" t="s">
        <v>88</v>
      </c>
    </row>
    <row r="3666" spans="1:11" x14ac:dyDescent="0.25">
      <c r="A3666" s="103" t="s">
        <v>828</v>
      </c>
      <c r="B3666" s="103" t="s">
        <v>88</v>
      </c>
      <c r="C3666" s="103" t="s">
        <v>838</v>
      </c>
      <c r="D3666" s="103" t="s">
        <v>839</v>
      </c>
      <c r="E3666" s="111"/>
      <c r="F3666" s="103" t="s">
        <v>841</v>
      </c>
      <c r="G3666" s="103" t="s">
        <v>98</v>
      </c>
      <c r="H3666" s="103" t="s">
        <v>341</v>
      </c>
      <c r="I3666" s="103" t="s">
        <v>842</v>
      </c>
      <c r="J3666" s="215">
        <v>0</v>
      </c>
      <c r="K3666" s="216" t="s">
        <v>88</v>
      </c>
    </row>
    <row r="3667" spans="1:11" x14ac:dyDescent="0.25">
      <c r="A3667" s="103" t="s">
        <v>825</v>
      </c>
      <c r="B3667" s="103" t="s">
        <v>88</v>
      </c>
      <c r="C3667" s="103" t="s">
        <v>838</v>
      </c>
      <c r="D3667" s="103" t="s">
        <v>839</v>
      </c>
      <c r="E3667" s="103" t="s">
        <v>843</v>
      </c>
      <c r="F3667" s="103" t="s">
        <v>841</v>
      </c>
      <c r="G3667" s="103" t="s">
        <v>98</v>
      </c>
      <c r="H3667" s="103" t="s">
        <v>341</v>
      </c>
      <c r="I3667" s="103" t="s">
        <v>842</v>
      </c>
      <c r="J3667" s="215">
        <v>-97.18</v>
      </c>
      <c r="K3667" s="216" t="s">
        <v>88</v>
      </c>
    </row>
    <row r="3668" spans="1:11" x14ac:dyDescent="0.25">
      <c r="A3668" s="103" t="s">
        <v>825</v>
      </c>
      <c r="B3668" s="103" t="s">
        <v>88</v>
      </c>
      <c r="C3668" s="103" t="s">
        <v>838</v>
      </c>
      <c r="D3668" s="103" t="s">
        <v>839</v>
      </c>
      <c r="E3668" s="111"/>
      <c r="F3668" s="103" t="s">
        <v>841</v>
      </c>
      <c r="G3668" s="103" t="s">
        <v>98</v>
      </c>
      <c r="H3668" s="103" t="s">
        <v>341</v>
      </c>
      <c r="I3668" s="103" t="s">
        <v>842</v>
      </c>
      <c r="J3668" s="215">
        <v>48.58</v>
      </c>
      <c r="K3668" s="216" t="s">
        <v>88</v>
      </c>
    </row>
    <row r="3669" spans="1:11" x14ac:dyDescent="0.25">
      <c r="A3669" s="103" t="s">
        <v>826</v>
      </c>
      <c r="B3669" s="103" t="s">
        <v>88</v>
      </c>
      <c r="C3669" s="103" t="s">
        <v>838</v>
      </c>
      <c r="D3669" s="103" t="s">
        <v>839</v>
      </c>
      <c r="E3669" s="103" t="s">
        <v>840</v>
      </c>
      <c r="F3669" s="103" t="s">
        <v>841</v>
      </c>
      <c r="G3669" s="103" t="s">
        <v>98</v>
      </c>
      <c r="H3669" s="103" t="s">
        <v>341</v>
      </c>
      <c r="I3669" s="103" t="s">
        <v>842</v>
      </c>
      <c r="J3669" s="215">
        <v>465.34</v>
      </c>
      <c r="K3669" s="216" t="s">
        <v>88</v>
      </c>
    </row>
    <row r="3670" spans="1:11" x14ac:dyDescent="0.25">
      <c r="A3670" s="103" t="s">
        <v>826</v>
      </c>
      <c r="B3670" s="103" t="s">
        <v>88</v>
      </c>
      <c r="C3670" s="103" t="s">
        <v>838</v>
      </c>
      <c r="D3670" s="103" t="s">
        <v>839</v>
      </c>
      <c r="E3670" s="111"/>
      <c r="F3670" s="103" t="s">
        <v>841</v>
      </c>
      <c r="G3670" s="103" t="s">
        <v>98</v>
      </c>
      <c r="H3670" s="103" t="s">
        <v>341</v>
      </c>
      <c r="I3670" s="103" t="s">
        <v>842</v>
      </c>
      <c r="J3670" s="215">
        <v>-232.66</v>
      </c>
      <c r="K3670" s="216" t="s">
        <v>88</v>
      </c>
    </row>
    <row r="3671" spans="1:11" x14ac:dyDescent="0.25">
      <c r="A3671" s="103" t="s">
        <v>826</v>
      </c>
      <c r="B3671" s="103" t="s">
        <v>88</v>
      </c>
      <c r="C3671" s="103" t="s">
        <v>838</v>
      </c>
      <c r="D3671" s="103" t="s">
        <v>839</v>
      </c>
      <c r="E3671" s="103" t="s">
        <v>843</v>
      </c>
      <c r="F3671" s="103" t="s">
        <v>841</v>
      </c>
      <c r="G3671" s="103" t="s">
        <v>138</v>
      </c>
      <c r="H3671" s="103" t="s">
        <v>647</v>
      </c>
      <c r="I3671" s="103" t="s">
        <v>842</v>
      </c>
      <c r="J3671" s="215">
        <v>-253.48</v>
      </c>
      <c r="K3671" s="216" t="s">
        <v>88</v>
      </c>
    </row>
    <row r="3672" spans="1:11" x14ac:dyDescent="0.25">
      <c r="A3672" s="103" t="s">
        <v>826</v>
      </c>
      <c r="B3672" s="103" t="s">
        <v>88</v>
      </c>
      <c r="C3672" s="103" t="s">
        <v>838</v>
      </c>
      <c r="D3672" s="103" t="s">
        <v>839</v>
      </c>
      <c r="E3672" s="111"/>
      <c r="F3672" s="103" t="s">
        <v>841</v>
      </c>
      <c r="G3672" s="103" t="s">
        <v>138</v>
      </c>
      <c r="H3672" s="103" t="s">
        <v>647</v>
      </c>
      <c r="I3672" s="103" t="s">
        <v>842</v>
      </c>
      <c r="J3672" s="215">
        <v>69.180000000000007</v>
      </c>
      <c r="K3672" s="216" t="s">
        <v>88</v>
      </c>
    </row>
    <row r="3673" spans="1:11" x14ac:dyDescent="0.25">
      <c r="A3673" s="103" t="s">
        <v>827</v>
      </c>
      <c r="B3673" s="103" t="s">
        <v>88</v>
      </c>
      <c r="C3673" s="103" t="s">
        <v>838</v>
      </c>
      <c r="D3673" s="103" t="s">
        <v>839</v>
      </c>
      <c r="E3673" s="103" t="s">
        <v>846</v>
      </c>
      <c r="F3673" s="103" t="s">
        <v>841</v>
      </c>
      <c r="G3673" s="103" t="s">
        <v>128</v>
      </c>
      <c r="H3673" s="103" t="s">
        <v>386</v>
      </c>
      <c r="I3673" s="103" t="s">
        <v>842</v>
      </c>
      <c r="J3673" s="215">
        <v>23850.33</v>
      </c>
      <c r="K3673" s="216" t="s">
        <v>88</v>
      </c>
    </row>
    <row r="3674" spans="1:11" x14ac:dyDescent="0.25">
      <c r="A3674" s="103" t="s">
        <v>830</v>
      </c>
      <c r="B3674" s="103" t="s">
        <v>88</v>
      </c>
      <c r="C3674" s="103" t="s">
        <v>838</v>
      </c>
      <c r="D3674" s="103" t="s">
        <v>839</v>
      </c>
      <c r="E3674" s="103" t="s">
        <v>846</v>
      </c>
      <c r="F3674" s="103" t="s">
        <v>841</v>
      </c>
      <c r="G3674" s="103" t="s">
        <v>128</v>
      </c>
      <c r="H3674" s="103" t="s">
        <v>386</v>
      </c>
      <c r="I3674" s="103" t="s">
        <v>842</v>
      </c>
      <c r="J3674" s="215">
        <v>18640.88</v>
      </c>
      <c r="K3674" s="216" t="s">
        <v>88</v>
      </c>
    </row>
    <row r="3675" spans="1:11" x14ac:dyDescent="0.25">
      <c r="A3675" s="103" t="s">
        <v>828</v>
      </c>
      <c r="B3675" s="103" t="s">
        <v>88</v>
      </c>
      <c r="C3675" s="103" t="s">
        <v>838</v>
      </c>
      <c r="D3675" s="103" t="s">
        <v>839</v>
      </c>
      <c r="E3675" s="103" t="s">
        <v>846</v>
      </c>
      <c r="F3675" s="103" t="s">
        <v>841</v>
      </c>
      <c r="G3675" s="103" t="s">
        <v>128</v>
      </c>
      <c r="H3675" s="103" t="s">
        <v>386</v>
      </c>
      <c r="I3675" s="103" t="s">
        <v>842</v>
      </c>
      <c r="J3675" s="215">
        <v>21670.7</v>
      </c>
      <c r="K3675" s="216" t="s">
        <v>88</v>
      </c>
    </row>
    <row r="3676" spans="1:11" x14ac:dyDescent="0.25">
      <c r="A3676" s="103" t="s">
        <v>829</v>
      </c>
      <c r="B3676" s="103" t="s">
        <v>88</v>
      </c>
      <c r="C3676" s="103" t="s">
        <v>838</v>
      </c>
      <c r="D3676" s="103" t="s">
        <v>839</v>
      </c>
      <c r="E3676" s="103" t="s">
        <v>846</v>
      </c>
      <c r="F3676" s="103" t="s">
        <v>841</v>
      </c>
      <c r="G3676" s="103" t="s">
        <v>128</v>
      </c>
      <c r="H3676" s="103" t="s">
        <v>386</v>
      </c>
      <c r="I3676" s="103" t="s">
        <v>842</v>
      </c>
      <c r="J3676" s="215">
        <v>19829.349999999999</v>
      </c>
      <c r="K3676" s="216" t="s">
        <v>88</v>
      </c>
    </row>
    <row r="3677" spans="1:11" x14ac:dyDescent="0.25">
      <c r="A3677" s="103" t="s">
        <v>825</v>
      </c>
      <c r="B3677" s="103" t="s">
        <v>88</v>
      </c>
      <c r="C3677" s="103" t="s">
        <v>838</v>
      </c>
      <c r="D3677" s="103" t="s">
        <v>839</v>
      </c>
      <c r="E3677" s="103" t="s">
        <v>846</v>
      </c>
      <c r="F3677" s="103" t="s">
        <v>841</v>
      </c>
      <c r="G3677" s="103" t="s">
        <v>128</v>
      </c>
      <c r="H3677" s="103" t="s">
        <v>386</v>
      </c>
      <c r="I3677" s="103" t="s">
        <v>842</v>
      </c>
      <c r="J3677" s="215">
        <v>26848.55</v>
      </c>
      <c r="K3677" s="216" t="s">
        <v>88</v>
      </c>
    </row>
    <row r="3678" spans="1:11" x14ac:dyDescent="0.25">
      <c r="A3678" s="103" t="s">
        <v>826</v>
      </c>
      <c r="B3678" s="103" t="s">
        <v>88</v>
      </c>
      <c r="C3678" s="103" t="s">
        <v>838</v>
      </c>
      <c r="D3678" s="103" t="s">
        <v>839</v>
      </c>
      <c r="E3678" s="103" t="s">
        <v>846</v>
      </c>
      <c r="F3678" s="103" t="s">
        <v>841</v>
      </c>
      <c r="G3678" s="103" t="s">
        <v>128</v>
      </c>
      <c r="H3678" s="103" t="s">
        <v>386</v>
      </c>
      <c r="I3678" s="103" t="s">
        <v>842</v>
      </c>
      <c r="J3678" s="215">
        <v>28328.42</v>
      </c>
      <c r="K3678" s="216" t="s">
        <v>88</v>
      </c>
    </row>
    <row r="3679" spans="1:11" x14ac:dyDescent="0.25">
      <c r="A3679" s="103" t="s">
        <v>830</v>
      </c>
      <c r="B3679" s="103" t="s">
        <v>88</v>
      </c>
      <c r="C3679" s="103" t="s">
        <v>838</v>
      </c>
      <c r="D3679" s="103" t="s">
        <v>839</v>
      </c>
      <c r="E3679" s="103" t="s">
        <v>846</v>
      </c>
      <c r="F3679" s="103" t="s">
        <v>841</v>
      </c>
      <c r="G3679" s="103" t="s">
        <v>123</v>
      </c>
      <c r="H3679" s="103" t="s">
        <v>396</v>
      </c>
      <c r="I3679" s="103" t="s">
        <v>842</v>
      </c>
      <c r="J3679" s="215">
        <v>517.6</v>
      </c>
      <c r="K3679" s="216" t="s">
        <v>88</v>
      </c>
    </row>
    <row r="3680" spans="1:11" x14ac:dyDescent="0.25">
      <c r="A3680" s="103" t="s">
        <v>827</v>
      </c>
      <c r="B3680" s="103" t="s">
        <v>88</v>
      </c>
      <c r="C3680" s="103" t="s">
        <v>838</v>
      </c>
      <c r="D3680" s="103" t="s">
        <v>847</v>
      </c>
      <c r="E3680" s="103" t="s">
        <v>848</v>
      </c>
      <c r="F3680" s="103" t="s">
        <v>848</v>
      </c>
      <c r="G3680" s="103" t="s">
        <v>200</v>
      </c>
      <c r="H3680" s="103" t="s">
        <v>297</v>
      </c>
      <c r="I3680" s="103" t="s">
        <v>842</v>
      </c>
      <c r="J3680" s="215">
        <v>-4170.92</v>
      </c>
      <c r="K3680" s="216" t="s">
        <v>88</v>
      </c>
    </row>
    <row r="3681" spans="1:11" x14ac:dyDescent="0.25">
      <c r="A3681" s="103" t="s">
        <v>830</v>
      </c>
      <c r="B3681" s="103" t="s">
        <v>88</v>
      </c>
      <c r="C3681" s="103" t="s">
        <v>838</v>
      </c>
      <c r="D3681" s="103" t="s">
        <v>847</v>
      </c>
      <c r="E3681" s="103" t="s">
        <v>848</v>
      </c>
      <c r="F3681" s="103" t="s">
        <v>848</v>
      </c>
      <c r="G3681" s="103" t="s">
        <v>200</v>
      </c>
      <c r="H3681" s="103" t="s">
        <v>297</v>
      </c>
      <c r="I3681" s="103" t="s">
        <v>842</v>
      </c>
      <c r="J3681" s="215">
        <v>-768.75</v>
      </c>
      <c r="K3681" s="216" t="s">
        <v>88</v>
      </c>
    </row>
    <row r="3682" spans="1:11" x14ac:dyDescent="0.25">
      <c r="A3682" s="103" t="s">
        <v>828</v>
      </c>
      <c r="B3682" s="103" t="s">
        <v>88</v>
      </c>
      <c r="C3682" s="103" t="s">
        <v>838</v>
      </c>
      <c r="D3682" s="103" t="s">
        <v>847</v>
      </c>
      <c r="E3682" s="103" t="s">
        <v>848</v>
      </c>
      <c r="F3682" s="103" t="s">
        <v>848</v>
      </c>
      <c r="G3682" s="103" t="s">
        <v>200</v>
      </c>
      <c r="H3682" s="103" t="s">
        <v>297</v>
      </c>
      <c r="I3682" s="103" t="s">
        <v>842</v>
      </c>
      <c r="J3682" s="215">
        <v>-2875.25</v>
      </c>
      <c r="K3682" s="216" t="s">
        <v>88</v>
      </c>
    </row>
    <row r="3683" spans="1:11" x14ac:dyDescent="0.25">
      <c r="A3683" s="103" t="s">
        <v>829</v>
      </c>
      <c r="B3683" s="103" t="s">
        <v>88</v>
      </c>
      <c r="C3683" s="103" t="s">
        <v>838</v>
      </c>
      <c r="D3683" s="103" t="s">
        <v>847</v>
      </c>
      <c r="E3683" s="103" t="s">
        <v>848</v>
      </c>
      <c r="F3683" s="103" t="s">
        <v>848</v>
      </c>
      <c r="G3683" s="103" t="s">
        <v>200</v>
      </c>
      <c r="H3683" s="103" t="s">
        <v>297</v>
      </c>
      <c r="I3683" s="103" t="s">
        <v>842</v>
      </c>
      <c r="J3683" s="215">
        <v>-37126.6</v>
      </c>
      <c r="K3683" s="216" t="s">
        <v>88</v>
      </c>
    </row>
    <row r="3684" spans="1:11" x14ac:dyDescent="0.25">
      <c r="A3684" s="103" t="s">
        <v>825</v>
      </c>
      <c r="B3684" s="103" t="s">
        <v>88</v>
      </c>
      <c r="C3684" s="103" t="s">
        <v>838</v>
      </c>
      <c r="D3684" s="103" t="s">
        <v>847</v>
      </c>
      <c r="E3684" s="103" t="s">
        <v>848</v>
      </c>
      <c r="F3684" s="103" t="s">
        <v>848</v>
      </c>
      <c r="G3684" s="103" t="s">
        <v>200</v>
      </c>
      <c r="H3684" s="103" t="s">
        <v>297</v>
      </c>
      <c r="I3684" s="103" t="s">
        <v>842</v>
      </c>
      <c r="J3684" s="215">
        <v>24961.360000000001</v>
      </c>
      <c r="K3684" s="216" t="s">
        <v>88</v>
      </c>
    </row>
    <row r="3685" spans="1:11" x14ac:dyDescent="0.25">
      <c r="A3685" s="103" t="s">
        <v>826</v>
      </c>
      <c r="B3685" s="103" t="s">
        <v>88</v>
      </c>
      <c r="C3685" s="103" t="s">
        <v>838</v>
      </c>
      <c r="D3685" s="103" t="s">
        <v>847</v>
      </c>
      <c r="E3685" s="103" t="s">
        <v>848</v>
      </c>
      <c r="F3685" s="103" t="s">
        <v>848</v>
      </c>
      <c r="G3685" s="103" t="s">
        <v>200</v>
      </c>
      <c r="H3685" s="103" t="s">
        <v>297</v>
      </c>
      <c r="I3685" s="103" t="s">
        <v>842</v>
      </c>
      <c r="J3685" s="215">
        <v>14812.97</v>
      </c>
      <c r="K3685" s="216" t="s">
        <v>88</v>
      </c>
    </row>
    <row r="3686" spans="1:11" x14ac:dyDescent="0.25">
      <c r="A3686" s="103" t="s">
        <v>827</v>
      </c>
      <c r="B3686" s="103" t="s">
        <v>88</v>
      </c>
      <c r="C3686" s="103" t="s">
        <v>838</v>
      </c>
      <c r="D3686" s="103" t="s">
        <v>847</v>
      </c>
      <c r="E3686" s="103" t="s">
        <v>848</v>
      </c>
      <c r="F3686" s="103" t="s">
        <v>848</v>
      </c>
      <c r="G3686" s="103" t="s">
        <v>161</v>
      </c>
      <c r="H3686" s="103" t="s">
        <v>300</v>
      </c>
      <c r="I3686" s="103" t="s">
        <v>842</v>
      </c>
      <c r="J3686" s="215">
        <v>1624.36</v>
      </c>
      <c r="K3686" s="216" t="s">
        <v>88</v>
      </c>
    </row>
    <row r="3687" spans="1:11" x14ac:dyDescent="0.25">
      <c r="A3687" s="103" t="s">
        <v>827</v>
      </c>
      <c r="B3687" s="103" t="s">
        <v>88</v>
      </c>
      <c r="C3687" s="103" t="s">
        <v>838</v>
      </c>
      <c r="D3687" s="103" t="s">
        <v>847</v>
      </c>
      <c r="E3687" s="111"/>
      <c r="F3687" s="103" t="s">
        <v>848</v>
      </c>
      <c r="G3687" s="103" t="s">
        <v>161</v>
      </c>
      <c r="H3687" s="103" t="s">
        <v>300</v>
      </c>
      <c r="I3687" s="103" t="s">
        <v>842</v>
      </c>
      <c r="J3687" s="215">
        <v>-343.29</v>
      </c>
      <c r="K3687" s="216" t="s">
        <v>88</v>
      </c>
    </row>
    <row r="3688" spans="1:11" x14ac:dyDescent="0.25">
      <c r="A3688" s="103" t="s">
        <v>830</v>
      </c>
      <c r="B3688" s="103" t="s">
        <v>88</v>
      </c>
      <c r="C3688" s="103" t="s">
        <v>838</v>
      </c>
      <c r="D3688" s="103" t="s">
        <v>847</v>
      </c>
      <c r="E3688" s="103" t="s">
        <v>848</v>
      </c>
      <c r="F3688" s="103" t="s">
        <v>848</v>
      </c>
      <c r="G3688" s="103" t="s">
        <v>161</v>
      </c>
      <c r="H3688" s="103" t="s">
        <v>300</v>
      </c>
      <c r="I3688" s="103" t="s">
        <v>842</v>
      </c>
      <c r="J3688" s="215">
        <v>1743.95</v>
      </c>
      <c r="K3688" s="216" t="s">
        <v>88</v>
      </c>
    </row>
    <row r="3689" spans="1:11" x14ac:dyDescent="0.25">
      <c r="A3689" s="103" t="s">
        <v>830</v>
      </c>
      <c r="B3689" s="103" t="s">
        <v>88</v>
      </c>
      <c r="C3689" s="103" t="s">
        <v>838</v>
      </c>
      <c r="D3689" s="103" t="s">
        <v>847</v>
      </c>
      <c r="E3689" s="111"/>
      <c r="F3689" s="103" t="s">
        <v>848</v>
      </c>
      <c r="G3689" s="103" t="s">
        <v>161</v>
      </c>
      <c r="H3689" s="103" t="s">
        <v>300</v>
      </c>
      <c r="I3689" s="103" t="s">
        <v>842</v>
      </c>
      <c r="J3689" s="215">
        <v>-475.93</v>
      </c>
      <c r="K3689" s="216" t="s">
        <v>88</v>
      </c>
    </row>
    <row r="3690" spans="1:11" x14ac:dyDescent="0.25">
      <c r="A3690" s="103" t="s">
        <v>828</v>
      </c>
      <c r="B3690" s="103" t="s">
        <v>88</v>
      </c>
      <c r="C3690" s="103" t="s">
        <v>838</v>
      </c>
      <c r="D3690" s="103" t="s">
        <v>847</v>
      </c>
      <c r="E3690" s="103" t="s">
        <v>848</v>
      </c>
      <c r="F3690" s="103" t="s">
        <v>848</v>
      </c>
      <c r="G3690" s="103" t="s">
        <v>161</v>
      </c>
      <c r="H3690" s="103" t="s">
        <v>300</v>
      </c>
      <c r="I3690" s="103" t="s">
        <v>842</v>
      </c>
      <c r="J3690" s="215">
        <v>-2458.0700000000002</v>
      </c>
      <c r="K3690" s="216" t="s">
        <v>88</v>
      </c>
    </row>
    <row r="3691" spans="1:11" x14ac:dyDescent="0.25">
      <c r="A3691" s="103" t="s">
        <v>828</v>
      </c>
      <c r="B3691" s="103" t="s">
        <v>88</v>
      </c>
      <c r="C3691" s="103" t="s">
        <v>838</v>
      </c>
      <c r="D3691" s="103" t="s">
        <v>847</v>
      </c>
      <c r="E3691" s="111"/>
      <c r="F3691" s="103" t="s">
        <v>848</v>
      </c>
      <c r="G3691" s="103" t="s">
        <v>161</v>
      </c>
      <c r="H3691" s="103" t="s">
        <v>300</v>
      </c>
      <c r="I3691" s="103" t="s">
        <v>842</v>
      </c>
      <c r="J3691" s="215">
        <v>670.81</v>
      </c>
      <c r="K3691" s="216" t="s">
        <v>88</v>
      </c>
    </row>
    <row r="3692" spans="1:11" x14ac:dyDescent="0.25">
      <c r="A3692" s="103" t="s">
        <v>826</v>
      </c>
      <c r="B3692" s="103" t="s">
        <v>88</v>
      </c>
      <c r="C3692" s="103" t="s">
        <v>838</v>
      </c>
      <c r="D3692" s="103" t="s">
        <v>847</v>
      </c>
      <c r="E3692" s="103" t="s">
        <v>848</v>
      </c>
      <c r="F3692" s="103" t="s">
        <v>848</v>
      </c>
      <c r="G3692" s="103" t="s">
        <v>161</v>
      </c>
      <c r="H3692" s="103" t="s">
        <v>300</v>
      </c>
      <c r="I3692" s="103" t="s">
        <v>842</v>
      </c>
      <c r="J3692" s="215">
        <v>-5131.6499999999996</v>
      </c>
      <c r="K3692" s="216" t="s">
        <v>88</v>
      </c>
    </row>
    <row r="3693" spans="1:11" x14ac:dyDescent="0.25">
      <c r="A3693" s="103" t="s">
        <v>826</v>
      </c>
      <c r="B3693" s="103" t="s">
        <v>88</v>
      </c>
      <c r="C3693" s="103" t="s">
        <v>838</v>
      </c>
      <c r="D3693" s="103" t="s">
        <v>847</v>
      </c>
      <c r="E3693" s="111"/>
      <c r="F3693" s="103" t="s">
        <v>848</v>
      </c>
      <c r="G3693" s="103" t="s">
        <v>161</v>
      </c>
      <c r="H3693" s="103" t="s">
        <v>300</v>
      </c>
      <c r="I3693" s="103" t="s">
        <v>842</v>
      </c>
      <c r="J3693" s="215">
        <v>1400.43</v>
      </c>
      <c r="K3693" s="216" t="s">
        <v>88</v>
      </c>
    </row>
    <row r="3694" spans="1:11" x14ac:dyDescent="0.25">
      <c r="A3694" s="103" t="s">
        <v>826</v>
      </c>
      <c r="B3694" s="103" t="s">
        <v>88</v>
      </c>
      <c r="C3694" s="103" t="s">
        <v>838</v>
      </c>
      <c r="D3694" s="103" t="s">
        <v>847</v>
      </c>
      <c r="E3694" s="103" t="s">
        <v>848</v>
      </c>
      <c r="F3694" s="103" t="s">
        <v>848</v>
      </c>
      <c r="G3694" s="103" t="s">
        <v>158</v>
      </c>
      <c r="H3694" s="103" t="s">
        <v>311</v>
      </c>
      <c r="I3694" s="103" t="s">
        <v>842</v>
      </c>
      <c r="J3694" s="215">
        <v>600</v>
      </c>
      <c r="K3694" s="216" t="s">
        <v>88</v>
      </c>
    </row>
    <row r="3695" spans="1:11" x14ac:dyDescent="0.25">
      <c r="A3695" s="103" t="s">
        <v>829</v>
      </c>
      <c r="B3695" s="103" t="s">
        <v>88</v>
      </c>
      <c r="C3695" s="103" t="s">
        <v>838</v>
      </c>
      <c r="D3695" s="103" t="s">
        <v>847</v>
      </c>
      <c r="E3695" s="103" t="s">
        <v>848</v>
      </c>
      <c r="F3695" s="103" t="s">
        <v>848</v>
      </c>
      <c r="G3695" s="103" t="s">
        <v>154</v>
      </c>
      <c r="H3695" s="103" t="s">
        <v>313</v>
      </c>
      <c r="I3695" s="103" t="s">
        <v>842</v>
      </c>
      <c r="J3695" s="215">
        <v>0</v>
      </c>
      <c r="K3695" s="216" t="s">
        <v>88</v>
      </c>
    </row>
    <row r="3696" spans="1:11" x14ac:dyDescent="0.25">
      <c r="A3696" s="103" t="s">
        <v>825</v>
      </c>
      <c r="B3696" s="103" t="s">
        <v>88</v>
      </c>
      <c r="C3696" s="103" t="s">
        <v>838</v>
      </c>
      <c r="D3696" s="103" t="s">
        <v>847</v>
      </c>
      <c r="E3696" s="103" t="s">
        <v>848</v>
      </c>
      <c r="F3696" s="103" t="s">
        <v>848</v>
      </c>
      <c r="G3696" s="103" t="s">
        <v>154</v>
      </c>
      <c r="H3696" s="103" t="s">
        <v>313</v>
      </c>
      <c r="I3696" s="103" t="s">
        <v>842</v>
      </c>
      <c r="J3696" s="215">
        <v>6270.96</v>
      </c>
      <c r="K3696" s="216" t="s">
        <v>88</v>
      </c>
    </row>
    <row r="3697" spans="1:11" x14ac:dyDescent="0.25">
      <c r="A3697" s="103" t="s">
        <v>829</v>
      </c>
      <c r="B3697" s="103" t="s">
        <v>88</v>
      </c>
      <c r="C3697" s="103" t="s">
        <v>838</v>
      </c>
      <c r="D3697" s="103" t="s">
        <v>847</v>
      </c>
      <c r="E3697" s="103" t="s">
        <v>848</v>
      </c>
      <c r="F3697" s="103" t="s">
        <v>848</v>
      </c>
      <c r="G3697" s="103" t="s">
        <v>206</v>
      </c>
      <c r="H3697" s="103" t="s">
        <v>314</v>
      </c>
      <c r="I3697" s="103" t="s">
        <v>842</v>
      </c>
      <c r="J3697" s="215">
        <v>45.36</v>
      </c>
      <c r="K3697" s="216" t="s">
        <v>88</v>
      </c>
    </row>
    <row r="3698" spans="1:11" x14ac:dyDescent="0.25">
      <c r="A3698" s="103" t="s">
        <v>827</v>
      </c>
      <c r="B3698" s="103" t="s">
        <v>88</v>
      </c>
      <c r="C3698" s="103" t="s">
        <v>838</v>
      </c>
      <c r="D3698" s="103" t="s">
        <v>847</v>
      </c>
      <c r="E3698" s="103" t="s">
        <v>848</v>
      </c>
      <c r="F3698" s="103" t="s">
        <v>848</v>
      </c>
      <c r="G3698" s="103" t="s">
        <v>194</v>
      </c>
      <c r="H3698" s="103" t="s">
        <v>731</v>
      </c>
      <c r="I3698" s="103" t="s">
        <v>842</v>
      </c>
      <c r="J3698" s="215">
        <v>-2200</v>
      </c>
      <c r="K3698" s="216" t="s">
        <v>88</v>
      </c>
    </row>
    <row r="3699" spans="1:11" x14ac:dyDescent="0.25">
      <c r="A3699" s="103" t="s">
        <v>827</v>
      </c>
      <c r="B3699" s="103" t="s">
        <v>88</v>
      </c>
      <c r="C3699" s="103" t="s">
        <v>838</v>
      </c>
      <c r="D3699" s="103" t="s">
        <v>847</v>
      </c>
      <c r="E3699" s="111"/>
      <c r="F3699" s="103" t="s">
        <v>848</v>
      </c>
      <c r="G3699" s="103" t="s">
        <v>194</v>
      </c>
      <c r="H3699" s="103" t="s">
        <v>731</v>
      </c>
      <c r="I3699" s="103" t="s">
        <v>842</v>
      </c>
      <c r="J3699" s="215">
        <v>100</v>
      </c>
      <c r="K3699" s="216" t="s">
        <v>88</v>
      </c>
    </row>
    <row r="3700" spans="1:11" x14ac:dyDescent="0.25">
      <c r="A3700" s="103" t="s">
        <v>830</v>
      </c>
      <c r="B3700" s="103" t="s">
        <v>88</v>
      </c>
      <c r="C3700" s="103" t="s">
        <v>838</v>
      </c>
      <c r="D3700" s="103" t="s">
        <v>847</v>
      </c>
      <c r="E3700" s="103" t="s">
        <v>848</v>
      </c>
      <c r="F3700" s="103" t="s">
        <v>848</v>
      </c>
      <c r="G3700" s="103" t="s">
        <v>194</v>
      </c>
      <c r="H3700" s="103" t="s">
        <v>731</v>
      </c>
      <c r="I3700" s="103" t="s">
        <v>842</v>
      </c>
      <c r="J3700" s="215">
        <v>129.9</v>
      </c>
      <c r="K3700" s="216" t="s">
        <v>88</v>
      </c>
    </row>
    <row r="3701" spans="1:11" x14ac:dyDescent="0.25">
      <c r="A3701" s="103" t="s">
        <v>828</v>
      </c>
      <c r="B3701" s="103" t="s">
        <v>88</v>
      </c>
      <c r="C3701" s="103" t="s">
        <v>838</v>
      </c>
      <c r="D3701" s="103" t="s">
        <v>847</v>
      </c>
      <c r="E3701" s="103" t="s">
        <v>848</v>
      </c>
      <c r="F3701" s="103" t="s">
        <v>848</v>
      </c>
      <c r="G3701" s="103" t="s">
        <v>194</v>
      </c>
      <c r="H3701" s="103" t="s">
        <v>731</v>
      </c>
      <c r="I3701" s="103" t="s">
        <v>842</v>
      </c>
      <c r="J3701" s="215">
        <v>2200</v>
      </c>
      <c r="K3701" s="216" t="s">
        <v>88</v>
      </c>
    </row>
    <row r="3702" spans="1:11" x14ac:dyDescent="0.25">
      <c r="A3702" s="103" t="s">
        <v>827</v>
      </c>
      <c r="B3702" s="103" t="s">
        <v>88</v>
      </c>
      <c r="C3702" s="103" t="s">
        <v>838</v>
      </c>
      <c r="D3702" s="103" t="s">
        <v>847</v>
      </c>
      <c r="E3702" s="103" t="s">
        <v>848</v>
      </c>
      <c r="F3702" s="103" t="s">
        <v>848</v>
      </c>
      <c r="G3702" s="103" t="s">
        <v>178</v>
      </c>
      <c r="H3702" s="103" t="s">
        <v>315</v>
      </c>
      <c r="I3702" s="103" t="s">
        <v>842</v>
      </c>
      <c r="J3702" s="215">
        <v>7835.79</v>
      </c>
      <c r="K3702" s="216" t="s">
        <v>88</v>
      </c>
    </row>
    <row r="3703" spans="1:11" x14ac:dyDescent="0.25">
      <c r="A3703" s="103" t="s">
        <v>830</v>
      </c>
      <c r="B3703" s="103" t="s">
        <v>88</v>
      </c>
      <c r="C3703" s="103" t="s">
        <v>838</v>
      </c>
      <c r="D3703" s="103" t="s">
        <v>847</v>
      </c>
      <c r="E3703" s="103" t="s">
        <v>848</v>
      </c>
      <c r="F3703" s="103" t="s">
        <v>848</v>
      </c>
      <c r="G3703" s="103" t="s">
        <v>178</v>
      </c>
      <c r="H3703" s="103" t="s">
        <v>315</v>
      </c>
      <c r="I3703" s="103" t="s">
        <v>842</v>
      </c>
      <c r="J3703" s="215">
        <v>915.96</v>
      </c>
      <c r="K3703" s="216" t="s">
        <v>88</v>
      </c>
    </row>
    <row r="3704" spans="1:11" x14ac:dyDescent="0.25">
      <c r="A3704" s="103" t="s">
        <v>828</v>
      </c>
      <c r="B3704" s="103" t="s">
        <v>88</v>
      </c>
      <c r="C3704" s="103" t="s">
        <v>838</v>
      </c>
      <c r="D3704" s="103" t="s">
        <v>847</v>
      </c>
      <c r="E3704" s="103" t="s">
        <v>848</v>
      </c>
      <c r="F3704" s="103" t="s">
        <v>848</v>
      </c>
      <c r="G3704" s="103" t="s">
        <v>178</v>
      </c>
      <c r="H3704" s="103" t="s">
        <v>315</v>
      </c>
      <c r="I3704" s="103" t="s">
        <v>842</v>
      </c>
      <c r="J3704" s="215">
        <v>1140.77</v>
      </c>
      <c r="K3704" s="216" t="s">
        <v>88</v>
      </c>
    </row>
    <row r="3705" spans="1:11" x14ac:dyDescent="0.25">
      <c r="A3705" s="103" t="s">
        <v>825</v>
      </c>
      <c r="B3705" s="103" t="s">
        <v>88</v>
      </c>
      <c r="C3705" s="103" t="s">
        <v>838</v>
      </c>
      <c r="D3705" s="103" t="s">
        <v>847</v>
      </c>
      <c r="E3705" s="103" t="s">
        <v>848</v>
      </c>
      <c r="F3705" s="103" t="s">
        <v>848</v>
      </c>
      <c r="G3705" s="103" t="s">
        <v>178</v>
      </c>
      <c r="H3705" s="103" t="s">
        <v>315</v>
      </c>
      <c r="I3705" s="103" t="s">
        <v>842</v>
      </c>
      <c r="J3705" s="215">
        <v>-3825.31</v>
      </c>
      <c r="K3705" s="216" t="s">
        <v>88</v>
      </c>
    </row>
    <row r="3706" spans="1:11" x14ac:dyDescent="0.25">
      <c r="A3706" s="103" t="s">
        <v>826</v>
      </c>
      <c r="B3706" s="103" t="s">
        <v>88</v>
      </c>
      <c r="C3706" s="103" t="s">
        <v>838</v>
      </c>
      <c r="D3706" s="103" t="s">
        <v>847</v>
      </c>
      <c r="E3706" s="103" t="s">
        <v>848</v>
      </c>
      <c r="F3706" s="103" t="s">
        <v>848</v>
      </c>
      <c r="G3706" s="103" t="s">
        <v>178</v>
      </c>
      <c r="H3706" s="103" t="s">
        <v>315</v>
      </c>
      <c r="I3706" s="103" t="s">
        <v>842</v>
      </c>
      <c r="J3706" s="215">
        <v>-5151.25</v>
      </c>
      <c r="K3706" s="216" t="s">
        <v>88</v>
      </c>
    </row>
    <row r="3707" spans="1:11" x14ac:dyDescent="0.25">
      <c r="A3707" s="103" t="s">
        <v>827</v>
      </c>
      <c r="B3707" s="103" t="s">
        <v>88</v>
      </c>
      <c r="C3707" s="103" t="s">
        <v>838</v>
      </c>
      <c r="D3707" s="103" t="s">
        <v>847</v>
      </c>
      <c r="E3707" s="103" t="s">
        <v>848</v>
      </c>
      <c r="F3707" s="103" t="s">
        <v>848</v>
      </c>
      <c r="G3707" s="103" t="s">
        <v>153</v>
      </c>
      <c r="H3707" s="103" t="s">
        <v>318</v>
      </c>
      <c r="I3707" s="103" t="s">
        <v>842</v>
      </c>
      <c r="J3707" s="215">
        <v>-23605.8</v>
      </c>
      <c r="K3707" s="216" t="s">
        <v>88</v>
      </c>
    </row>
    <row r="3708" spans="1:11" x14ac:dyDescent="0.25">
      <c r="A3708" s="103" t="s">
        <v>828</v>
      </c>
      <c r="B3708" s="103" t="s">
        <v>88</v>
      </c>
      <c r="C3708" s="103" t="s">
        <v>838</v>
      </c>
      <c r="D3708" s="103" t="s">
        <v>847</v>
      </c>
      <c r="E3708" s="103" t="s">
        <v>848</v>
      </c>
      <c r="F3708" s="103" t="s">
        <v>848</v>
      </c>
      <c r="G3708" s="103" t="s">
        <v>153</v>
      </c>
      <c r="H3708" s="103" t="s">
        <v>318</v>
      </c>
      <c r="I3708" s="103" t="s">
        <v>842</v>
      </c>
      <c r="J3708" s="215">
        <v>23605.8</v>
      </c>
      <c r="K3708" s="216" t="s">
        <v>88</v>
      </c>
    </row>
    <row r="3709" spans="1:11" x14ac:dyDescent="0.25">
      <c r="A3709" s="103" t="s">
        <v>825</v>
      </c>
      <c r="B3709" s="103" t="s">
        <v>88</v>
      </c>
      <c r="C3709" s="103" t="s">
        <v>838</v>
      </c>
      <c r="D3709" s="103" t="s">
        <v>847</v>
      </c>
      <c r="E3709" s="103" t="s">
        <v>848</v>
      </c>
      <c r="F3709" s="103" t="s">
        <v>848</v>
      </c>
      <c r="G3709" s="103" t="s">
        <v>153</v>
      </c>
      <c r="H3709" s="103" t="s">
        <v>318</v>
      </c>
      <c r="I3709" s="103" t="s">
        <v>842</v>
      </c>
      <c r="J3709" s="215">
        <v>140.36000000000001</v>
      </c>
      <c r="K3709" s="216" t="s">
        <v>88</v>
      </c>
    </row>
    <row r="3710" spans="1:11" x14ac:dyDescent="0.25">
      <c r="A3710" s="103" t="s">
        <v>827</v>
      </c>
      <c r="B3710" s="103" t="s">
        <v>88</v>
      </c>
      <c r="C3710" s="103" t="s">
        <v>838</v>
      </c>
      <c r="D3710" s="103" t="s">
        <v>847</v>
      </c>
      <c r="E3710" s="103" t="s">
        <v>848</v>
      </c>
      <c r="F3710" s="103" t="s">
        <v>848</v>
      </c>
      <c r="G3710" s="103" t="s">
        <v>118</v>
      </c>
      <c r="H3710" s="103" t="s">
        <v>323</v>
      </c>
      <c r="I3710" s="103" t="s">
        <v>842</v>
      </c>
      <c r="J3710" s="215">
        <v>293</v>
      </c>
      <c r="K3710" s="216" t="s">
        <v>88</v>
      </c>
    </row>
    <row r="3711" spans="1:11" x14ac:dyDescent="0.25">
      <c r="A3711" s="103" t="s">
        <v>828</v>
      </c>
      <c r="B3711" s="103" t="s">
        <v>88</v>
      </c>
      <c r="C3711" s="103" t="s">
        <v>838</v>
      </c>
      <c r="D3711" s="103" t="s">
        <v>847</v>
      </c>
      <c r="E3711" s="103" t="s">
        <v>848</v>
      </c>
      <c r="F3711" s="103" t="s">
        <v>848</v>
      </c>
      <c r="G3711" s="103" t="s">
        <v>118</v>
      </c>
      <c r="H3711" s="103" t="s">
        <v>323</v>
      </c>
      <c r="I3711" s="103" t="s">
        <v>842</v>
      </c>
      <c r="J3711" s="215">
        <v>31.51</v>
      </c>
      <c r="K3711" s="216" t="s">
        <v>88</v>
      </c>
    </row>
    <row r="3712" spans="1:11" x14ac:dyDescent="0.25">
      <c r="A3712" s="103" t="s">
        <v>827</v>
      </c>
      <c r="B3712" s="103" t="s">
        <v>88</v>
      </c>
      <c r="C3712" s="103" t="s">
        <v>838</v>
      </c>
      <c r="D3712" s="103" t="s">
        <v>847</v>
      </c>
      <c r="E3712" s="103" t="s">
        <v>848</v>
      </c>
      <c r="F3712" s="103" t="s">
        <v>848</v>
      </c>
      <c r="G3712" s="103" t="s">
        <v>104</v>
      </c>
      <c r="H3712" s="103" t="s">
        <v>336</v>
      </c>
      <c r="I3712" s="103" t="s">
        <v>842</v>
      </c>
      <c r="J3712" s="215">
        <v>3643.36</v>
      </c>
      <c r="K3712" s="216" t="s">
        <v>88</v>
      </c>
    </row>
    <row r="3713" spans="1:11" x14ac:dyDescent="0.25">
      <c r="A3713" s="103" t="s">
        <v>827</v>
      </c>
      <c r="B3713" s="103" t="s">
        <v>88</v>
      </c>
      <c r="C3713" s="103" t="s">
        <v>838</v>
      </c>
      <c r="D3713" s="103" t="s">
        <v>847</v>
      </c>
      <c r="E3713" s="111"/>
      <c r="F3713" s="103" t="s">
        <v>848</v>
      </c>
      <c r="G3713" s="103" t="s">
        <v>104</v>
      </c>
      <c r="H3713" s="103" t="s">
        <v>336</v>
      </c>
      <c r="I3713" s="103" t="s">
        <v>842</v>
      </c>
      <c r="J3713" s="215">
        <v>-1821.68</v>
      </c>
      <c r="K3713" s="216" t="s">
        <v>88</v>
      </c>
    </row>
    <row r="3714" spans="1:11" x14ac:dyDescent="0.25">
      <c r="A3714" s="103" t="s">
        <v>830</v>
      </c>
      <c r="B3714" s="103" t="s">
        <v>88</v>
      </c>
      <c r="C3714" s="103" t="s">
        <v>838</v>
      </c>
      <c r="D3714" s="103" t="s">
        <v>847</v>
      </c>
      <c r="E3714" s="103" t="s">
        <v>848</v>
      </c>
      <c r="F3714" s="103" t="s">
        <v>848</v>
      </c>
      <c r="G3714" s="103" t="s">
        <v>104</v>
      </c>
      <c r="H3714" s="103" t="s">
        <v>336</v>
      </c>
      <c r="I3714" s="103" t="s">
        <v>842</v>
      </c>
      <c r="J3714" s="215">
        <v>5897.67</v>
      </c>
      <c r="K3714" s="216" t="s">
        <v>88</v>
      </c>
    </row>
    <row r="3715" spans="1:11" x14ac:dyDescent="0.25">
      <c r="A3715" s="103" t="s">
        <v>830</v>
      </c>
      <c r="B3715" s="103" t="s">
        <v>88</v>
      </c>
      <c r="C3715" s="103" t="s">
        <v>838</v>
      </c>
      <c r="D3715" s="103" t="s">
        <v>847</v>
      </c>
      <c r="E3715" s="111"/>
      <c r="F3715" s="103" t="s">
        <v>848</v>
      </c>
      <c r="G3715" s="103" t="s">
        <v>104</v>
      </c>
      <c r="H3715" s="103" t="s">
        <v>336</v>
      </c>
      <c r="I3715" s="103" t="s">
        <v>842</v>
      </c>
      <c r="J3715" s="215">
        <v>-2948.81</v>
      </c>
      <c r="K3715" s="216" t="s">
        <v>88</v>
      </c>
    </row>
    <row r="3716" spans="1:11" x14ac:dyDescent="0.25">
      <c r="A3716" s="103" t="s">
        <v>828</v>
      </c>
      <c r="B3716" s="103" t="s">
        <v>88</v>
      </c>
      <c r="C3716" s="103" t="s">
        <v>838</v>
      </c>
      <c r="D3716" s="103" t="s">
        <v>847</v>
      </c>
      <c r="E3716" s="111"/>
      <c r="F3716" s="103" t="s">
        <v>848</v>
      </c>
      <c r="G3716" s="103" t="s">
        <v>104</v>
      </c>
      <c r="H3716" s="103" t="s">
        <v>336</v>
      </c>
      <c r="I3716" s="103" t="s">
        <v>842</v>
      </c>
      <c r="J3716" s="215">
        <v>0</v>
      </c>
      <c r="K3716" s="216" t="s">
        <v>88</v>
      </c>
    </row>
    <row r="3717" spans="1:11" x14ac:dyDescent="0.25">
      <c r="A3717" s="103" t="s">
        <v>829</v>
      </c>
      <c r="B3717" s="103" t="s">
        <v>88</v>
      </c>
      <c r="C3717" s="103" t="s">
        <v>838</v>
      </c>
      <c r="D3717" s="103" t="s">
        <v>847</v>
      </c>
      <c r="E3717" s="103" t="s">
        <v>848</v>
      </c>
      <c r="F3717" s="103" t="s">
        <v>848</v>
      </c>
      <c r="G3717" s="103" t="s">
        <v>104</v>
      </c>
      <c r="H3717" s="103" t="s">
        <v>336</v>
      </c>
      <c r="I3717" s="103" t="s">
        <v>842</v>
      </c>
      <c r="J3717" s="215">
        <v>-3143.67</v>
      </c>
      <c r="K3717" s="216" t="s">
        <v>88</v>
      </c>
    </row>
    <row r="3718" spans="1:11" x14ac:dyDescent="0.25">
      <c r="A3718" s="103" t="s">
        <v>829</v>
      </c>
      <c r="B3718" s="103" t="s">
        <v>88</v>
      </c>
      <c r="C3718" s="103" t="s">
        <v>838</v>
      </c>
      <c r="D3718" s="103" t="s">
        <v>847</v>
      </c>
      <c r="E3718" s="111"/>
      <c r="F3718" s="103" t="s">
        <v>848</v>
      </c>
      <c r="G3718" s="103" t="s">
        <v>104</v>
      </c>
      <c r="H3718" s="103" t="s">
        <v>336</v>
      </c>
      <c r="I3718" s="103" t="s">
        <v>842</v>
      </c>
      <c r="J3718" s="215">
        <v>1001.83</v>
      </c>
      <c r="K3718" s="216" t="s">
        <v>88</v>
      </c>
    </row>
    <row r="3719" spans="1:11" x14ac:dyDescent="0.25">
      <c r="A3719" s="103" t="s">
        <v>825</v>
      </c>
      <c r="B3719" s="103" t="s">
        <v>88</v>
      </c>
      <c r="C3719" s="103" t="s">
        <v>838</v>
      </c>
      <c r="D3719" s="103" t="s">
        <v>847</v>
      </c>
      <c r="E3719" s="103" t="s">
        <v>848</v>
      </c>
      <c r="F3719" s="103" t="s">
        <v>848</v>
      </c>
      <c r="G3719" s="103" t="s">
        <v>104</v>
      </c>
      <c r="H3719" s="103" t="s">
        <v>336</v>
      </c>
      <c r="I3719" s="103" t="s">
        <v>842</v>
      </c>
      <c r="J3719" s="215">
        <v>3143.67</v>
      </c>
      <c r="K3719" s="216" t="s">
        <v>88</v>
      </c>
    </row>
    <row r="3720" spans="1:11" x14ac:dyDescent="0.25">
      <c r="A3720" s="103" t="s">
        <v>825</v>
      </c>
      <c r="B3720" s="103" t="s">
        <v>88</v>
      </c>
      <c r="C3720" s="103" t="s">
        <v>838</v>
      </c>
      <c r="D3720" s="103" t="s">
        <v>847</v>
      </c>
      <c r="E3720" s="111"/>
      <c r="F3720" s="103" t="s">
        <v>848</v>
      </c>
      <c r="G3720" s="103" t="s">
        <v>104</v>
      </c>
      <c r="H3720" s="103" t="s">
        <v>336</v>
      </c>
      <c r="I3720" s="103" t="s">
        <v>842</v>
      </c>
      <c r="J3720" s="215">
        <v>-1571.83</v>
      </c>
      <c r="K3720" s="216" t="s">
        <v>88</v>
      </c>
    </row>
    <row r="3721" spans="1:11" x14ac:dyDescent="0.25">
      <c r="A3721" s="103" t="s">
        <v>826</v>
      </c>
      <c r="B3721" s="103" t="s">
        <v>88</v>
      </c>
      <c r="C3721" s="103" t="s">
        <v>838</v>
      </c>
      <c r="D3721" s="103" t="s">
        <v>847</v>
      </c>
      <c r="E3721" s="103" t="s">
        <v>848</v>
      </c>
      <c r="F3721" s="103" t="s">
        <v>848</v>
      </c>
      <c r="G3721" s="103" t="s">
        <v>104</v>
      </c>
      <c r="H3721" s="103" t="s">
        <v>336</v>
      </c>
      <c r="I3721" s="103" t="s">
        <v>842</v>
      </c>
      <c r="J3721" s="215">
        <v>-2838.4</v>
      </c>
      <c r="K3721" s="216" t="s">
        <v>88</v>
      </c>
    </row>
    <row r="3722" spans="1:11" x14ac:dyDescent="0.25">
      <c r="A3722" s="103" t="s">
        <v>826</v>
      </c>
      <c r="B3722" s="103" t="s">
        <v>88</v>
      </c>
      <c r="C3722" s="103" t="s">
        <v>838</v>
      </c>
      <c r="D3722" s="103" t="s">
        <v>847</v>
      </c>
      <c r="E3722" s="111"/>
      <c r="F3722" s="103" t="s">
        <v>848</v>
      </c>
      <c r="G3722" s="103" t="s">
        <v>104</v>
      </c>
      <c r="H3722" s="103" t="s">
        <v>336</v>
      </c>
      <c r="I3722" s="103" t="s">
        <v>842</v>
      </c>
      <c r="J3722" s="215">
        <v>1419.2</v>
      </c>
      <c r="K3722" s="216" t="s">
        <v>88</v>
      </c>
    </row>
    <row r="3723" spans="1:11" x14ac:dyDescent="0.25">
      <c r="A3723" s="103" t="s">
        <v>830</v>
      </c>
      <c r="B3723" s="103" t="s">
        <v>88</v>
      </c>
      <c r="C3723" s="103" t="s">
        <v>838</v>
      </c>
      <c r="D3723" s="103" t="s">
        <v>847</v>
      </c>
      <c r="E3723" s="103" t="s">
        <v>848</v>
      </c>
      <c r="F3723" s="103" t="s">
        <v>848</v>
      </c>
      <c r="G3723" s="103" t="s">
        <v>103</v>
      </c>
      <c r="H3723" s="103" t="s">
        <v>337</v>
      </c>
      <c r="I3723" s="103" t="s">
        <v>842</v>
      </c>
      <c r="J3723" s="215">
        <v>1844.3</v>
      </c>
      <c r="K3723" s="216" t="s">
        <v>88</v>
      </c>
    </row>
    <row r="3724" spans="1:11" x14ac:dyDescent="0.25">
      <c r="A3724" s="103" t="s">
        <v>830</v>
      </c>
      <c r="B3724" s="103" t="s">
        <v>88</v>
      </c>
      <c r="C3724" s="103" t="s">
        <v>838</v>
      </c>
      <c r="D3724" s="103" t="s">
        <v>847</v>
      </c>
      <c r="E3724" s="111"/>
      <c r="F3724" s="103" t="s">
        <v>848</v>
      </c>
      <c r="G3724" s="103" t="s">
        <v>103</v>
      </c>
      <c r="H3724" s="103" t="s">
        <v>337</v>
      </c>
      <c r="I3724" s="103" t="s">
        <v>842</v>
      </c>
      <c r="J3724" s="215">
        <v>-922.14</v>
      </c>
      <c r="K3724" s="216" t="s">
        <v>88</v>
      </c>
    </row>
    <row r="3725" spans="1:11" x14ac:dyDescent="0.25">
      <c r="A3725" s="103" t="s">
        <v>825</v>
      </c>
      <c r="B3725" s="103" t="s">
        <v>88</v>
      </c>
      <c r="C3725" s="103" t="s">
        <v>838</v>
      </c>
      <c r="D3725" s="103" t="s">
        <v>847</v>
      </c>
      <c r="E3725" s="103" t="s">
        <v>848</v>
      </c>
      <c r="F3725" s="103" t="s">
        <v>848</v>
      </c>
      <c r="G3725" s="103" t="s">
        <v>103</v>
      </c>
      <c r="H3725" s="103" t="s">
        <v>337</v>
      </c>
      <c r="I3725" s="103" t="s">
        <v>842</v>
      </c>
      <c r="J3725" s="215">
        <v>210.34</v>
      </c>
      <c r="K3725" s="216" t="s">
        <v>88</v>
      </c>
    </row>
    <row r="3726" spans="1:11" x14ac:dyDescent="0.25">
      <c r="A3726" s="103" t="s">
        <v>825</v>
      </c>
      <c r="B3726" s="103" t="s">
        <v>88</v>
      </c>
      <c r="C3726" s="103" t="s">
        <v>838</v>
      </c>
      <c r="D3726" s="103" t="s">
        <v>847</v>
      </c>
      <c r="E3726" s="111"/>
      <c r="F3726" s="103" t="s">
        <v>848</v>
      </c>
      <c r="G3726" s="103" t="s">
        <v>103</v>
      </c>
      <c r="H3726" s="103" t="s">
        <v>337</v>
      </c>
      <c r="I3726" s="103" t="s">
        <v>842</v>
      </c>
      <c r="J3726" s="215">
        <v>-105.16</v>
      </c>
      <c r="K3726" s="216" t="s">
        <v>88</v>
      </c>
    </row>
    <row r="3727" spans="1:11" x14ac:dyDescent="0.25">
      <c r="A3727" s="103" t="s">
        <v>827</v>
      </c>
      <c r="B3727" s="103" t="s">
        <v>88</v>
      </c>
      <c r="C3727" s="103" t="s">
        <v>838</v>
      </c>
      <c r="D3727" s="103" t="s">
        <v>847</v>
      </c>
      <c r="E3727" s="103" t="s">
        <v>848</v>
      </c>
      <c r="F3727" s="103" t="s">
        <v>848</v>
      </c>
      <c r="G3727" s="103" t="s">
        <v>101</v>
      </c>
      <c r="H3727" s="103" t="s">
        <v>339</v>
      </c>
      <c r="I3727" s="103" t="s">
        <v>842</v>
      </c>
      <c r="J3727" s="215">
        <v>119.99</v>
      </c>
      <c r="K3727" s="216" t="s">
        <v>88</v>
      </c>
    </row>
    <row r="3728" spans="1:11" x14ac:dyDescent="0.25">
      <c r="A3728" s="103" t="s">
        <v>827</v>
      </c>
      <c r="B3728" s="103" t="s">
        <v>88</v>
      </c>
      <c r="C3728" s="103" t="s">
        <v>838</v>
      </c>
      <c r="D3728" s="103" t="s">
        <v>847</v>
      </c>
      <c r="E3728" s="111"/>
      <c r="F3728" s="103" t="s">
        <v>848</v>
      </c>
      <c r="G3728" s="103" t="s">
        <v>101</v>
      </c>
      <c r="H3728" s="103" t="s">
        <v>339</v>
      </c>
      <c r="I3728" s="103" t="s">
        <v>842</v>
      </c>
      <c r="J3728" s="215">
        <v>-59.99</v>
      </c>
      <c r="K3728" s="216" t="s">
        <v>88</v>
      </c>
    </row>
    <row r="3729" spans="1:11" x14ac:dyDescent="0.25">
      <c r="A3729" s="103" t="s">
        <v>830</v>
      </c>
      <c r="B3729" s="103" t="s">
        <v>88</v>
      </c>
      <c r="C3729" s="103" t="s">
        <v>838</v>
      </c>
      <c r="D3729" s="103" t="s">
        <v>847</v>
      </c>
      <c r="E3729" s="103" t="s">
        <v>848</v>
      </c>
      <c r="F3729" s="103" t="s">
        <v>848</v>
      </c>
      <c r="G3729" s="103" t="s">
        <v>101</v>
      </c>
      <c r="H3729" s="103" t="s">
        <v>339</v>
      </c>
      <c r="I3729" s="103" t="s">
        <v>842</v>
      </c>
      <c r="J3729" s="215">
        <v>1208.0899999999999</v>
      </c>
      <c r="K3729" s="216" t="s">
        <v>88</v>
      </c>
    </row>
    <row r="3730" spans="1:11" x14ac:dyDescent="0.25">
      <c r="A3730" s="103" t="s">
        <v>830</v>
      </c>
      <c r="B3730" s="103" t="s">
        <v>88</v>
      </c>
      <c r="C3730" s="103" t="s">
        <v>838</v>
      </c>
      <c r="D3730" s="103" t="s">
        <v>847</v>
      </c>
      <c r="E3730" s="111"/>
      <c r="F3730" s="103" t="s">
        <v>848</v>
      </c>
      <c r="G3730" s="103" t="s">
        <v>101</v>
      </c>
      <c r="H3730" s="103" t="s">
        <v>339</v>
      </c>
      <c r="I3730" s="103" t="s">
        <v>842</v>
      </c>
      <c r="J3730" s="215">
        <v>-604.04999999999995</v>
      </c>
      <c r="K3730" s="216" t="s">
        <v>88</v>
      </c>
    </row>
    <row r="3731" spans="1:11" x14ac:dyDescent="0.25">
      <c r="A3731" s="103" t="s">
        <v>827</v>
      </c>
      <c r="B3731" s="103" t="s">
        <v>88</v>
      </c>
      <c r="C3731" s="103" t="s">
        <v>838</v>
      </c>
      <c r="D3731" s="103" t="s">
        <v>847</v>
      </c>
      <c r="E3731" s="103" t="s">
        <v>848</v>
      </c>
      <c r="F3731" s="103" t="s">
        <v>848</v>
      </c>
      <c r="G3731" s="103" t="s">
        <v>98</v>
      </c>
      <c r="H3731" s="103" t="s">
        <v>341</v>
      </c>
      <c r="I3731" s="103" t="s">
        <v>842</v>
      </c>
      <c r="J3731" s="215">
        <v>3470.78</v>
      </c>
      <c r="K3731" s="216" t="s">
        <v>88</v>
      </c>
    </row>
    <row r="3732" spans="1:11" x14ac:dyDescent="0.25">
      <c r="A3732" s="103" t="s">
        <v>827</v>
      </c>
      <c r="B3732" s="103" t="s">
        <v>88</v>
      </c>
      <c r="C3732" s="103" t="s">
        <v>838</v>
      </c>
      <c r="D3732" s="103" t="s">
        <v>847</v>
      </c>
      <c r="E3732" s="111"/>
      <c r="F3732" s="103" t="s">
        <v>848</v>
      </c>
      <c r="G3732" s="103" t="s">
        <v>98</v>
      </c>
      <c r="H3732" s="103" t="s">
        <v>341</v>
      </c>
      <c r="I3732" s="103" t="s">
        <v>842</v>
      </c>
      <c r="J3732" s="215">
        <v>-1073</v>
      </c>
      <c r="K3732" s="216" t="s">
        <v>88</v>
      </c>
    </row>
    <row r="3733" spans="1:11" x14ac:dyDescent="0.25">
      <c r="A3733" s="103" t="s">
        <v>830</v>
      </c>
      <c r="B3733" s="103" t="s">
        <v>88</v>
      </c>
      <c r="C3733" s="103" t="s">
        <v>838</v>
      </c>
      <c r="D3733" s="103" t="s">
        <v>847</v>
      </c>
      <c r="E3733" s="103" t="s">
        <v>848</v>
      </c>
      <c r="F3733" s="103" t="s">
        <v>848</v>
      </c>
      <c r="G3733" s="103" t="s">
        <v>98</v>
      </c>
      <c r="H3733" s="103" t="s">
        <v>341</v>
      </c>
      <c r="I3733" s="103" t="s">
        <v>842</v>
      </c>
      <c r="J3733" s="215">
        <v>9679.7999999999993</v>
      </c>
      <c r="K3733" s="216" t="s">
        <v>88</v>
      </c>
    </row>
    <row r="3734" spans="1:11" x14ac:dyDescent="0.25">
      <c r="A3734" s="103" t="s">
        <v>830</v>
      </c>
      <c r="B3734" s="103" t="s">
        <v>88</v>
      </c>
      <c r="C3734" s="103" t="s">
        <v>838</v>
      </c>
      <c r="D3734" s="103" t="s">
        <v>847</v>
      </c>
      <c r="E3734" s="111"/>
      <c r="F3734" s="103" t="s">
        <v>848</v>
      </c>
      <c r="G3734" s="103" t="s">
        <v>98</v>
      </c>
      <c r="H3734" s="103" t="s">
        <v>341</v>
      </c>
      <c r="I3734" s="103" t="s">
        <v>842</v>
      </c>
      <c r="J3734" s="215">
        <v>-5623.61</v>
      </c>
      <c r="K3734" s="216" t="s">
        <v>88</v>
      </c>
    </row>
    <row r="3735" spans="1:11" x14ac:dyDescent="0.25">
      <c r="A3735" s="103" t="s">
        <v>828</v>
      </c>
      <c r="B3735" s="103" t="s">
        <v>88</v>
      </c>
      <c r="C3735" s="103" t="s">
        <v>838</v>
      </c>
      <c r="D3735" s="103" t="s">
        <v>847</v>
      </c>
      <c r="E3735" s="103" t="s">
        <v>848</v>
      </c>
      <c r="F3735" s="103" t="s">
        <v>848</v>
      </c>
      <c r="G3735" s="103" t="s">
        <v>98</v>
      </c>
      <c r="H3735" s="103" t="s">
        <v>341</v>
      </c>
      <c r="I3735" s="103" t="s">
        <v>842</v>
      </c>
      <c r="J3735" s="215">
        <v>9085.61</v>
      </c>
      <c r="K3735" s="216" t="s">
        <v>88</v>
      </c>
    </row>
    <row r="3736" spans="1:11" x14ac:dyDescent="0.25">
      <c r="A3736" s="103" t="s">
        <v>828</v>
      </c>
      <c r="B3736" s="103" t="s">
        <v>88</v>
      </c>
      <c r="C3736" s="103" t="s">
        <v>838</v>
      </c>
      <c r="D3736" s="103" t="s">
        <v>847</v>
      </c>
      <c r="E3736" s="111"/>
      <c r="F3736" s="103" t="s">
        <v>848</v>
      </c>
      <c r="G3736" s="103" t="s">
        <v>98</v>
      </c>
      <c r="H3736" s="103" t="s">
        <v>341</v>
      </c>
      <c r="I3736" s="103" t="s">
        <v>842</v>
      </c>
      <c r="J3736" s="215">
        <v>-4542.75</v>
      </c>
      <c r="K3736" s="216" t="s">
        <v>88</v>
      </c>
    </row>
    <row r="3737" spans="1:11" x14ac:dyDescent="0.25">
      <c r="A3737" s="103" t="s">
        <v>829</v>
      </c>
      <c r="B3737" s="103" t="s">
        <v>88</v>
      </c>
      <c r="C3737" s="103" t="s">
        <v>838</v>
      </c>
      <c r="D3737" s="103" t="s">
        <v>847</v>
      </c>
      <c r="E3737" s="103" t="s">
        <v>848</v>
      </c>
      <c r="F3737" s="103" t="s">
        <v>848</v>
      </c>
      <c r="G3737" s="103" t="s">
        <v>98</v>
      </c>
      <c r="H3737" s="103" t="s">
        <v>341</v>
      </c>
      <c r="I3737" s="103" t="s">
        <v>842</v>
      </c>
      <c r="J3737" s="215">
        <v>4756.6000000000004</v>
      </c>
      <c r="K3737" s="216" t="s">
        <v>88</v>
      </c>
    </row>
    <row r="3738" spans="1:11" x14ac:dyDescent="0.25">
      <c r="A3738" s="103" t="s">
        <v>829</v>
      </c>
      <c r="B3738" s="103" t="s">
        <v>88</v>
      </c>
      <c r="C3738" s="103" t="s">
        <v>838</v>
      </c>
      <c r="D3738" s="103" t="s">
        <v>847</v>
      </c>
      <c r="E3738" s="111"/>
      <c r="F3738" s="103" t="s">
        <v>848</v>
      </c>
      <c r="G3738" s="103" t="s">
        <v>98</v>
      </c>
      <c r="H3738" s="103" t="s">
        <v>341</v>
      </c>
      <c r="I3738" s="103" t="s">
        <v>842</v>
      </c>
      <c r="J3738" s="215">
        <v>-358.71</v>
      </c>
      <c r="K3738" s="216" t="s">
        <v>88</v>
      </c>
    </row>
    <row r="3739" spans="1:11" x14ac:dyDescent="0.25">
      <c r="A3739" s="103" t="s">
        <v>825</v>
      </c>
      <c r="B3739" s="103" t="s">
        <v>88</v>
      </c>
      <c r="C3739" s="103" t="s">
        <v>838</v>
      </c>
      <c r="D3739" s="103" t="s">
        <v>847</v>
      </c>
      <c r="E3739" s="103" t="s">
        <v>848</v>
      </c>
      <c r="F3739" s="103" t="s">
        <v>848</v>
      </c>
      <c r="G3739" s="103" t="s">
        <v>98</v>
      </c>
      <c r="H3739" s="103" t="s">
        <v>341</v>
      </c>
      <c r="I3739" s="103" t="s">
        <v>842</v>
      </c>
      <c r="J3739" s="215">
        <v>2735.97</v>
      </c>
      <c r="K3739" s="216" t="s">
        <v>88</v>
      </c>
    </row>
    <row r="3740" spans="1:11" x14ac:dyDescent="0.25">
      <c r="A3740" s="103" t="s">
        <v>825</v>
      </c>
      <c r="B3740" s="103" t="s">
        <v>88</v>
      </c>
      <c r="C3740" s="103" t="s">
        <v>838</v>
      </c>
      <c r="D3740" s="103" t="s">
        <v>847</v>
      </c>
      <c r="E3740" s="111"/>
      <c r="F3740" s="103" t="s">
        <v>848</v>
      </c>
      <c r="G3740" s="103" t="s">
        <v>98</v>
      </c>
      <c r="H3740" s="103" t="s">
        <v>341</v>
      </c>
      <c r="I3740" s="103" t="s">
        <v>842</v>
      </c>
      <c r="J3740" s="215">
        <v>-1263.52</v>
      </c>
      <c r="K3740" s="216" t="s">
        <v>88</v>
      </c>
    </row>
    <row r="3741" spans="1:11" x14ac:dyDescent="0.25">
      <c r="A3741" s="103" t="s">
        <v>826</v>
      </c>
      <c r="B3741" s="103" t="s">
        <v>88</v>
      </c>
      <c r="C3741" s="103" t="s">
        <v>838</v>
      </c>
      <c r="D3741" s="103" t="s">
        <v>847</v>
      </c>
      <c r="E3741" s="103" t="s">
        <v>848</v>
      </c>
      <c r="F3741" s="103" t="s">
        <v>848</v>
      </c>
      <c r="G3741" s="103" t="s">
        <v>98</v>
      </c>
      <c r="H3741" s="103" t="s">
        <v>341</v>
      </c>
      <c r="I3741" s="103" t="s">
        <v>842</v>
      </c>
      <c r="J3741" s="215">
        <v>16242.42</v>
      </c>
      <c r="K3741" s="216" t="s">
        <v>88</v>
      </c>
    </row>
    <row r="3742" spans="1:11" x14ac:dyDescent="0.25">
      <c r="A3742" s="103" t="s">
        <v>826</v>
      </c>
      <c r="B3742" s="103" t="s">
        <v>88</v>
      </c>
      <c r="C3742" s="103" t="s">
        <v>838</v>
      </c>
      <c r="D3742" s="103" t="s">
        <v>847</v>
      </c>
      <c r="E3742" s="111"/>
      <c r="F3742" s="103" t="s">
        <v>848</v>
      </c>
      <c r="G3742" s="103" t="s">
        <v>98</v>
      </c>
      <c r="H3742" s="103" t="s">
        <v>341</v>
      </c>
      <c r="I3742" s="103" t="s">
        <v>842</v>
      </c>
      <c r="J3742" s="215">
        <v>-7897.49</v>
      </c>
      <c r="K3742" s="216" t="s">
        <v>88</v>
      </c>
    </row>
    <row r="3743" spans="1:11" x14ac:dyDescent="0.25">
      <c r="A3743" s="103" t="s">
        <v>825</v>
      </c>
      <c r="B3743" s="103" t="s">
        <v>88</v>
      </c>
      <c r="C3743" s="103" t="s">
        <v>838</v>
      </c>
      <c r="D3743" s="103" t="s">
        <v>847</v>
      </c>
      <c r="E3743" s="103" t="s">
        <v>848</v>
      </c>
      <c r="F3743" s="103" t="s">
        <v>848</v>
      </c>
      <c r="G3743" s="103" t="s">
        <v>849</v>
      </c>
      <c r="H3743" s="103" t="s">
        <v>850</v>
      </c>
      <c r="I3743" s="103" t="s">
        <v>842</v>
      </c>
      <c r="J3743" s="215">
        <v>59.66</v>
      </c>
      <c r="K3743" s="216" t="s">
        <v>347</v>
      </c>
    </row>
    <row r="3744" spans="1:11" x14ac:dyDescent="0.25">
      <c r="A3744" s="103" t="s">
        <v>830</v>
      </c>
      <c r="B3744" s="103" t="s">
        <v>88</v>
      </c>
      <c r="C3744" s="103" t="s">
        <v>838</v>
      </c>
      <c r="D3744" s="103" t="s">
        <v>847</v>
      </c>
      <c r="E3744" s="103" t="s">
        <v>848</v>
      </c>
      <c r="F3744" s="103" t="s">
        <v>848</v>
      </c>
      <c r="G3744" s="103" t="s">
        <v>818</v>
      </c>
      <c r="H3744" s="103" t="s">
        <v>819</v>
      </c>
      <c r="I3744" s="103" t="s">
        <v>842</v>
      </c>
      <c r="J3744" s="215">
        <v>344.84</v>
      </c>
      <c r="K3744" s="216" t="s">
        <v>88</v>
      </c>
    </row>
    <row r="3745" spans="1:11" x14ac:dyDescent="0.25">
      <c r="A3745" s="103" t="s">
        <v>829</v>
      </c>
      <c r="B3745" s="103" t="s">
        <v>88</v>
      </c>
      <c r="C3745" s="103" t="s">
        <v>838</v>
      </c>
      <c r="D3745" s="103" t="s">
        <v>847</v>
      </c>
      <c r="E3745" s="103" t="s">
        <v>848</v>
      </c>
      <c r="F3745" s="103" t="s">
        <v>848</v>
      </c>
      <c r="G3745" s="103" t="s">
        <v>818</v>
      </c>
      <c r="H3745" s="103" t="s">
        <v>819</v>
      </c>
      <c r="I3745" s="103" t="s">
        <v>842</v>
      </c>
      <c r="J3745" s="215">
        <v>134.07</v>
      </c>
      <c r="K3745" s="216" t="s">
        <v>88</v>
      </c>
    </row>
    <row r="3746" spans="1:11" x14ac:dyDescent="0.25">
      <c r="A3746" s="103" t="s">
        <v>827</v>
      </c>
      <c r="B3746" s="103" t="s">
        <v>88</v>
      </c>
      <c r="C3746" s="103" t="s">
        <v>838</v>
      </c>
      <c r="D3746" s="103" t="s">
        <v>847</v>
      </c>
      <c r="E3746" s="103" t="s">
        <v>848</v>
      </c>
      <c r="F3746" s="103" t="s">
        <v>848</v>
      </c>
      <c r="G3746" s="103" t="s">
        <v>150</v>
      </c>
      <c r="H3746" s="103" t="s">
        <v>361</v>
      </c>
      <c r="I3746" s="103" t="s">
        <v>842</v>
      </c>
      <c r="J3746" s="215">
        <v>1208.8699999999999</v>
      </c>
      <c r="K3746" s="216" t="s">
        <v>88</v>
      </c>
    </row>
    <row r="3747" spans="1:11" x14ac:dyDescent="0.25">
      <c r="A3747" s="103" t="s">
        <v>830</v>
      </c>
      <c r="B3747" s="103" t="s">
        <v>88</v>
      </c>
      <c r="C3747" s="103" t="s">
        <v>838</v>
      </c>
      <c r="D3747" s="103" t="s">
        <v>847</v>
      </c>
      <c r="E3747" s="103" t="s">
        <v>848</v>
      </c>
      <c r="F3747" s="103" t="s">
        <v>848</v>
      </c>
      <c r="G3747" s="103" t="s">
        <v>150</v>
      </c>
      <c r="H3747" s="103" t="s">
        <v>361</v>
      </c>
      <c r="I3747" s="103" t="s">
        <v>842</v>
      </c>
      <c r="J3747" s="215">
        <v>481.92</v>
      </c>
      <c r="K3747" s="216" t="s">
        <v>88</v>
      </c>
    </row>
    <row r="3748" spans="1:11" x14ac:dyDescent="0.25">
      <c r="A3748" s="103" t="s">
        <v>826</v>
      </c>
      <c r="B3748" s="103" t="s">
        <v>88</v>
      </c>
      <c r="C3748" s="103" t="s">
        <v>838</v>
      </c>
      <c r="D3748" s="103" t="s">
        <v>847</v>
      </c>
      <c r="E3748" s="103" t="s">
        <v>848</v>
      </c>
      <c r="F3748" s="103" t="s">
        <v>848</v>
      </c>
      <c r="G3748" s="103" t="s">
        <v>150</v>
      </c>
      <c r="H3748" s="103" t="s">
        <v>361</v>
      </c>
      <c r="I3748" s="103" t="s">
        <v>842</v>
      </c>
      <c r="J3748" s="215">
        <v>393.17</v>
      </c>
      <c r="K3748" s="216" t="s">
        <v>88</v>
      </c>
    </row>
    <row r="3749" spans="1:11" x14ac:dyDescent="0.25">
      <c r="A3749" s="103" t="s">
        <v>830</v>
      </c>
      <c r="B3749" s="103" t="s">
        <v>88</v>
      </c>
      <c r="C3749" s="103" t="s">
        <v>838</v>
      </c>
      <c r="D3749" s="103" t="s">
        <v>847</v>
      </c>
      <c r="E3749" s="103" t="s">
        <v>848</v>
      </c>
      <c r="F3749" s="103" t="s">
        <v>848</v>
      </c>
      <c r="G3749" s="103" t="s">
        <v>147</v>
      </c>
      <c r="H3749" s="103" t="s">
        <v>617</v>
      </c>
      <c r="I3749" s="103" t="s">
        <v>842</v>
      </c>
      <c r="J3749" s="215">
        <v>67.92</v>
      </c>
      <c r="K3749" s="216" t="s">
        <v>88</v>
      </c>
    </row>
    <row r="3750" spans="1:11" x14ac:dyDescent="0.25">
      <c r="A3750" s="103" t="s">
        <v>827</v>
      </c>
      <c r="B3750" s="103" t="s">
        <v>88</v>
      </c>
      <c r="C3750" s="103" t="s">
        <v>838</v>
      </c>
      <c r="D3750" s="103" t="s">
        <v>847</v>
      </c>
      <c r="E3750" s="103" t="s">
        <v>848</v>
      </c>
      <c r="F3750" s="103" t="s">
        <v>848</v>
      </c>
      <c r="G3750" s="103" t="s">
        <v>99</v>
      </c>
      <c r="H3750" s="103" t="s">
        <v>363</v>
      </c>
      <c r="I3750" s="103" t="s">
        <v>842</v>
      </c>
      <c r="J3750" s="215">
        <v>-2239.73</v>
      </c>
      <c r="K3750" s="216" t="s">
        <v>88</v>
      </c>
    </row>
    <row r="3751" spans="1:11" x14ac:dyDescent="0.25">
      <c r="A3751" s="103" t="s">
        <v>827</v>
      </c>
      <c r="B3751" s="103" t="s">
        <v>88</v>
      </c>
      <c r="C3751" s="103" t="s">
        <v>838</v>
      </c>
      <c r="D3751" s="103" t="s">
        <v>847</v>
      </c>
      <c r="E3751" s="111"/>
      <c r="F3751" s="103" t="s">
        <v>848</v>
      </c>
      <c r="G3751" s="103" t="s">
        <v>99</v>
      </c>
      <c r="H3751" s="103" t="s">
        <v>363</v>
      </c>
      <c r="I3751" s="103" t="s">
        <v>842</v>
      </c>
      <c r="J3751" s="215">
        <v>-16.260000000000002</v>
      </c>
      <c r="K3751" s="216" t="s">
        <v>88</v>
      </c>
    </row>
    <row r="3752" spans="1:11" x14ac:dyDescent="0.25">
      <c r="A3752" s="103" t="s">
        <v>828</v>
      </c>
      <c r="B3752" s="103" t="s">
        <v>88</v>
      </c>
      <c r="C3752" s="103" t="s">
        <v>838</v>
      </c>
      <c r="D3752" s="103" t="s">
        <v>847</v>
      </c>
      <c r="E3752" s="103" t="s">
        <v>848</v>
      </c>
      <c r="F3752" s="103" t="s">
        <v>848</v>
      </c>
      <c r="G3752" s="103" t="s">
        <v>99</v>
      </c>
      <c r="H3752" s="103" t="s">
        <v>363</v>
      </c>
      <c r="I3752" s="103" t="s">
        <v>842</v>
      </c>
      <c r="J3752" s="215">
        <v>2256.04</v>
      </c>
      <c r="K3752" s="216" t="s">
        <v>88</v>
      </c>
    </row>
    <row r="3753" spans="1:11" x14ac:dyDescent="0.25">
      <c r="A3753" s="103" t="s">
        <v>827</v>
      </c>
      <c r="B3753" s="103" t="s">
        <v>88</v>
      </c>
      <c r="C3753" s="103" t="s">
        <v>838</v>
      </c>
      <c r="D3753" s="103" t="s">
        <v>847</v>
      </c>
      <c r="E3753" s="103" t="s">
        <v>848</v>
      </c>
      <c r="F3753" s="103" t="s">
        <v>848</v>
      </c>
      <c r="G3753" s="103" t="s">
        <v>142</v>
      </c>
      <c r="H3753" s="103" t="s">
        <v>734</v>
      </c>
      <c r="I3753" s="103" t="s">
        <v>842</v>
      </c>
      <c r="J3753" s="215">
        <v>7.86</v>
      </c>
      <c r="K3753" s="216" t="s">
        <v>88</v>
      </c>
    </row>
    <row r="3754" spans="1:11" x14ac:dyDescent="0.25">
      <c r="A3754" s="103" t="s">
        <v>830</v>
      </c>
      <c r="B3754" s="103" t="s">
        <v>88</v>
      </c>
      <c r="C3754" s="103" t="s">
        <v>838</v>
      </c>
      <c r="D3754" s="103" t="s">
        <v>847</v>
      </c>
      <c r="E3754" s="103" t="s">
        <v>851</v>
      </c>
      <c r="F3754" s="103" t="s">
        <v>848</v>
      </c>
      <c r="G3754" s="103" t="s">
        <v>142</v>
      </c>
      <c r="H3754" s="103" t="s">
        <v>734</v>
      </c>
      <c r="I3754" s="103" t="s">
        <v>842</v>
      </c>
      <c r="J3754" s="215">
        <v>-71800</v>
      </c>
      <c r="K3754" s="216" t="s">
        <v>88</v>
      </c>
    </row>
    <row r="3755" spans="1:11" x14ac:dyDescent="0.25">
      <c r="A3755" s="103" t="s">
        <v>829</v>
      </c>
      <c r="B3755" s="103" t="s">
        <v>88</v>
      </c>
      <c r="C3755" s="103" t="s">
        <v>838</v>
      </c>
      <c r="D3755" s="103" t="s">
        <v>847</v>
      </c>
      <c r="E3755" s="103" t="s">
        <v>851</v>
      </c>
      <c r="F3755" s="103" t="s">
        <v>848</v>
      </c>
      <c r="G3755" s="103" t="s">
        <v>142</v>
      </c>
      <c r="H3755" s="103" t="s">
        <v>734</v>
      </c>
      <c r="I3755" s="103" t="s">
        <v>842</v>
      </c>
      <c r="J3755" s="215">
        <v>0</v>
      </c>
      <c r="K3755" s="216" t="s">
        <v>88</v>
      </c>
    </row>
    <row r="3756" spans="1:11" x14ac:dyDescent="0.25">
      <c r="A3756" s="103" t="s">
        <v>825</v>
      </c>
      <c r="B3756" s="103" t="s">
        <v>88</v>
      </c>
      <c r="C3756" s="103" t="s">
        <v>838</v>
      </c>
      <c r="D3756" s="103" t="s">
        <v>847</v>
      </c>
      <c r="E3756" s="103" t="s">
        <v>851</v>
      </c>
      <c r="F3756" s="103" t="s">
        <v>848</v>
      </c>
      <c r="G3756" s="103" t="s">
        <v>142</v>
      </c>
      <c r="H3756" s="103" t="s">
        <v>734</v>
      </c>
      <c r="I3756" s="103" t="s">
        <v>842</v>
      </c>
      <c r="J3756" s="215">
        <v>71800</v>
      </c>
      <c r="K3756" s="216" t="s">
        <v>88</v>
      </c>
    </row>
    <row r="3757" spans="1:11" x14ac:dyDescent="0.25">
      <c r="A3757" s="103" t="s">
        <v>825</v>
      </c>
      <c r="B3757" s="103" t="s">
        <v>88</v>
      </c>
      <c r="C3757" s="103" t="s">
        <v>838</v>
      </c>
      <c r="D3757" s="103" t="s">
        <v>847</v>
      </c>
      <c r="E3757" s="103" t="s">
        <v>848</v>
      </c>
      <c r="F3757" s="103" t="s">
        <v>848</v>
      </c>
      <c r="G3757" s="103" t="s">
        <v>142</v>
      </c>
      <c r="H3757" s="103" t="s">
        <v>367</v>
      </c>
      <c r="I3757" s="103" t="s">
        <v>842</v>
      </c>
      <c r="J3757" s="215">
        <v>26.76</v>
      </c>
      <c r="K3757" s="216" t="s">
        <v>88</v>
      </c>
    </row>
    <row r="3758" spans="1:11" x14ac:dyDescent="0.25">
      <c r="A3758" s="103" t="s">
        <v>825</v>
      </c>
      <c r="B3758" s="103" t="s">
        <v>88</v>
      </c>
      <c r="C3758" s="103" t="s">
        <v>838</v>
      </c>
      <c r="D3758" s="103" t="s">
        <v>847</v>
      </c>
      <c r="E3758" s="103" t="s">
        <v>848</v>
      </c>
      <c r="F3758" s="103" t="s">
        <v>848</v>
      </c>
      <c r="G3758" s="103" t="s">
        <v>142</v>
      </c>
      <c r="H3758" s="103" t="s">
        <v>734</v>
      </c>
      <c r="I3758" s="103" t="s">
        <v>842</v>
      </c>
      <c r="J3758" s="215">
        <v>7.85</v>
      </c>
      <c r="K3758" s="216" t="s">
        <v>88</v>
      </c>
    </row>
    <row r="3759" spans="1:11" x14ac:dyDescent="0.25">
      <c r="A3759" s="103" t="s">
        <v>825</v>
      </c>
      <c r="B3759" s="103" t="s">
        <v>88</v>
      </c>
      <c r="C3759" s="103" t="s">
        <v>838</v>
      </c>
      <c r="D3759" s="103" t="s">
        <v>847</v>
      </c>
      <c r="E3759" s="111"/>
      <c r="F3759" s="103" t="s">
        <v>848</v>
      </c>
      <c r="G3759" s="103" t="s">
        <v>142</v>
      </c>
      <c r="H3759" s="103" t="s">
        <v>367</v>
      </c>
      <c r="I3759" s="103" t="s">
        <v>842</v>
      </c>
      <c r="J3759" s="215">
        <v>-7.3</v>
      </c>
      <c r="K3759" s="216" t="s">
        <v>88</v>
      </c>
    </row>
    <row r="3760" spans="1:11" x14ac:dyDescent="0.25">
      <c r="A3760" s="103" t="s">
        <v>826</v>
      </c>
      <c r="B3760" s="103" t="s">
        <v>88</v>
      </c>
      <c r="C3760" s="103" t="s">
        <v>838</v>
      </c>
      <c r="D3760" s="103" t="s">
        <v>847</v>
      </c>
      <c r="E3760" s="103" t="s">
        <v>848</v>
      </c>
      <c r="F3760" s="103" t="s">
        <v>848</v>
      </c>
      <c r="G3760" s="103" t="s">
        <v>142</v>
      </c>
      <c r="H3760" s="103" t="s">
        <v>734</v>
      </c>
      <c r="I3760" s="103" t="s">
        <v>842</v>
      </c>
      <c r="J3760" s="215">
        <v>7.86</v>
      </c>
      <c r="K3760" s="216" t="s">
        <v>88</v>
      </c>
    </row>
    <row r="3761" spans="1:11" x14ac:dyDescent="0.25">
      <c r="A3761" s="103" t="s">
        <v>827</v>
      </c>
      <c r="B3761" s="103" t="s">
        <v>88</v>
      </c>
      <c r="C3761" s="103" t="s">
        <v>838</v>
      </c>
      <c r="D3761" s="103" t="s">
        <v>847</v>
      </c>
      <c r="E3761" s="103" t="s">
        <v>848</v>
      </c>
      <c r="F3761" s="103" t="s">
        <v>848</v>
      </c>
      <c r="G3761" s="103" t="s">
        <v>141</v>
      </c>
      <c r="H3761" s="103" t="s">
        <v>368</v>
      </c>
      <c r="I3761" s="103" t="s">
        <v>842</v>
      </c>
      <c r="J3761" s="215">
        <v>2050</v>
      </c>
      <c r="K3761" s="216" t="s">
        <v>88</v>
      </c>
    </row>
    <row r="3762" spans="1:11" x14ac:dyDescent="0.25">
      <c r="A3762" s="103" t="s">
        <v>827</v>
      </c>
      <c r="B3762" s="103" t="s">
        <v>88</v>
      </c>
      <c r="C3762" s="103" t="s">
        <v>838</v>
      </c>
      <c r="D3762" s="103" t="s">
        <v>847</v>
      </c>
      <c r="E3762" s="111"/>
      <c r="F3762" s="103" t="s">
        <v>848</v>
      </c>
      <c r="G3762" s="103" t="s">
        <v>141</v>
      </c>
      <c r="H3762" s="103" t="s">
        <v>368</v>
      </c>
      <c r="I3762" s="103" t="s">
        <v>842</v>
      </c>
      <c r="J3762" s="215">
        <v>-559.45000000000005</v>
      </c>
      <c r="K3762" s="216" t="s">
        <v>88</v>
      </c>
    </row>
    <row r="3763" spans="1:11" x14ac:dyDescent="0.25">
      <c r="A3763" s="103" t="s">
        <v>830</v>
      </c>
      <c r="B3763" s="103" t="s">
        <v>88</v>
      </c>
      <c r="C3763" s="103" t="s">
        <v>838</v>
      </c>
      <c r="D3763" s="103" t="s">
        <v>847</v>
      </c>
      <c r="E3763" s="103" t="s">
        <v>848</v>
      </c>
      <c r="F3763" s="103" t="s">
        <v>848</v>
      </c>
      <c r="G3763" s="103" t="s">
        <v>141</v>
      </c>
      <c r="H3763" s="103" t="s">
        <v>368</v>
      </c>
      <c r="I3763" s="103" t="s">
        <v>842</v>
      </c>
      <c r="J3763" s="215">
        <v>59.04</v>
      </c>
      <c r="K3763" s="216" t="s">
        <v>88</v>
      </c>
    </row>
    <row r="3764" spans="1:11" x14ac:dyDescent="0.25">
      <c r="A3764" s="103" t="s">
        <v>830</v>
      </c>
      <c r="B3764" s="103" t="s">
        <v>88</v>
      </c>
      <c r="C3764" s="103" t="s">
        <v>838</v>
      </c>
      <c r="D3764" s="103" t="s">
        <v>847</v>
      </c>
      <c r="E3764" s="111"/>
      <c r="F3764" s="103" t="s">
        <v>848</v>
      </c>
      <c r="G3764" s="103" t="s">
        <v>141</v>
      </c>
      <c r="H3764" s="103" t="s">
        <v>368</v>
      </c>
      <c r="I3764" s="103" t="s">
        <v>842</v>
      </c>
      <c r="J3764" s="215">
        <v>-16.12</v>
      </c>
      <c r="K3764" s="216" t="s">
        <v>88</v>
      </c>
    </row>
    <row r="3765" spans="1:11" x14ac:dyDescent="0.25">
      <c r="A3765" s="103" t="s">
        <v>828</v>
      </c>
      <c r="B3765" s="103" t="s">
        <v>88</v>
      </c>
      <c r="C3765" s="103" t="s">
        <v>838</v>
      </c>
      <c r="D3765" s="103" t="s">
        <v>847</v>
      </c>
      <c r="E3765" s="103" t="s">
        <v>848</v>
      </c>
      <c r="F3765" s="103" t="s">
        <v>848</v>
      </c>
      <c r="G3765" s="103" t="s">
        <v>141</v>
      </c>
      <c r="H3765" s="103" t="s">
        <v>368</v>
      </c>
      <c r="I3765" s="103" t="s">
        <v>842</v>
      </c>
      <c r="J3765" s="215">
        <v>41.26</v>
      </c>
      <c r="K3765" s="216" t="s">
        <v>88</v>
      </c>
    </row>
    <row r="3766" spans="1:11" x14ac:dyDescent="0.25">
      <c r="A3766" s="103" t="s">
        <v>825</v>
      </c>
      <c r="B3766" s="103" t="s">
        <v>88</v>
      </c>
      <c r="C3766" s="103" t="s">
        <v>838</v>
      </c>
      <c r="D3766" s="103" t="s">
        <v>847</v>
      </c>
      <c r="E3766" s="103" t="s">
        <v>848</v>
      </c>
      <c r="F3766" s="103" t="s">
        <v>848</v>
      </c>
      <c r="G3766" s="103" t="s">
        <v>141</v>
      </c>
      <c r="H3766" s="103" t="s">
        <v>368</v>
      </c>
      <c r="I3766" s="103" t="s">
        <v>842</v>
      </c>
      <c r="J3766" s="215">
        <v>3.53</v>
      </c>
      <c r="K3766" s="216" t="s">
        <v>88</v>
      </c>
    </row>
    <row r="3767" spans="1:11" x14ac:dyDescent="0.25">
      <c r="A3767" s="103" t="s">
        <v>825</v>
      </c>
      <c r="B3767" s="103" t="s">
        <v>88</v>
      </c>
      <c r="C3767" s="103" t="s">
        <v>838</v>
      </c>
      <c r="D3767" s="103" t="s">
        <v>847</v>
      </c>
      <c r="E3767" s="111"/>
      <c r="F3767" s="103" t="s">
        <v>848</v>
      </c>
      <c r="G3767" s="103" t="s">
        <v>141</v>
      </c>
      <c r="H3767" s="103" t="s">
        <v>368</v>
      </c>
      <c r="I3767" s="103" t="s">
        <v>842</v>
      </c>
      <c r="J3767" s="215">
        <v>-0.97</v>
      </c>
      <c r="K3767" s="216" t="s">
        <v>88</v>
      </c>
    </row>
    <row r="3768" spans="1:11" x14ac:dyDescent="0.25">
      <c r="A3768" s="103" t="s">
        <v>826</v>
      </c>
      <c r="B3768" s="103" t="s">
        <v>88</v>
      </c>
      <c r="C3768" s="103" t="s">
        <v>838</v>
      </c>
      <c r="D3768" s="103" t="s">
        <v>847</v>
      </c>
      <c r="E3768" s="103" t="s">
        <v>848</v>
      </c>
      <c r="F3768" s="103" t="s">
        <v>848</v>
      </c>
      <c r="G3768" s="103" t="s">
        <v>141</v>
      </c>
      <c r="H3768" s="103" t="s">
        <v>368</v>
      </c>
      <c r="I3768" s="103" t="s">
        <v>842</v>
      </c>
      <c r="J3768" s="215">
        <v>-2050</v>
      </c>
      <c r="K3768" s="216" t="s">
        <v>88</v>
      </c>
    </row>
    <row r="3769" spans="1:11" x14ac:dyDescent="0.25">
      <c r="A3769" s="103" t="s">
        <v>826</v>
      </c>
      <c r="B3769" s="103" t="s">
        <v>88</v>
      </c>
      <c r="C3769" s="103" t="s">
        <v>838</v>
      </c>
      <c r="D3769" s="103" t="s">
        <v>847</v>
      </c>
      <c r="E3769" s="111"/>
      <c r="F3769" s="103" t="s">
        <v>848</v>
      </c>
      <c r="G3769" s="103" t="s">
        <v>141</v>
      </c>
      <c r="H3769" s="103" t="s">
        <v>368</v>
      </c>
      <c r="I3769" s="103" t="s">
        <v>842</v>
      </c>
      <c r="J3769" s="215">
        <v>559.45000000000005</v>
      </c>
      <c r="K3769" s="216" t="s">
        <v>88</v>
      </c>
    </row>
    <row r="3770" spans="1:11" x14ac:dyDescent="0.25">
      <c r="A3770" s="103" t="s">
        <v>827</v>
      </c>
      <c r="B3770" s="103" t="s">
        <v>88</v>
      </c>
      <c r="C3770" s="103" t="s">
        <v>838</v>
      </c>
      <c r="D3770" s="103" t="s">
        <v>847</v>
      </c>
      <c r="E3770" s="103" t="s">
        <v>848</v>
      </c>
      <c r="F3770" s="103" t="s">
        <v>848</v>
      </c>
      <c r="G3770" s="103" t="s">
        <v>97</v>
      </c>
      <c r="H3770" s="103" t="s">
        <v>369</v>
      </c>
      <c r="I3770" s="103" t="s">
        <v>842</v>
      </c>
      <c r="J3770" s="215">
        <v>163.22</v>
      </c>
      <c r="K3770" s="216" t="s">
        <v>88</v>
      </c>
    </row>
    <row r="3771" spans="1:11" x14ac:dyDescent="0.25">
      <c r="A3771" s="103" t="s">
        <v>827</v>
      </c>
      <c r="B3771" s="103" t="s">
        <v>88</v>
      </c>
      <c r="C3771" s="103" t="s">
        <v>838</v>
      </c>
      <c r="D3771" s="103" t="s">
        <v>847</v>
      </c>
      <c r="E3771" s="111"/>
      <c r="F3771" s="103" t="s">
        <v>848</v>
      </c>
      <c r="G3771" s="103" t="s">
        <v>97</v>
      </c>
      <c r="H3771" s="103" t="s">
        <v>369</v>
      </c>
      <c r="I3771" s="103" t="s">
        <v>842</v>
      </c>
      <c r="J3771" s="215">
        <v>-44.54</v>
      </c>
      <c r="K3771" s="216" t="s">
        <v>88</v>
      </c>
    </row>
    <row r="3772" spans="1:11" x14ac:dyDescent="0.25">
      <c r="A3772" s="103" t="s">
        <v>829</v>
      </c>
      <c r="B3772" s="103" t="s">
        <v>88</v>
      </c>
      <c r="C3772" s="103" t="s">
        <v>838</v>
      </c>
      <c r="D3772" s="103" t="s">
        <v>847</v>
      </c>
      <c r="E3772" s="103" t="s">
        <v>848</v>
      </c>
      <c r="F3772" s="103" t="s">
        <v>848</v>
      </c>
      <c r="G3772" s="103" t="s">
        <v>97</v>
      </c>
      <c r="H3772" s="103" t="s">
        <v>369</v>
      </c>
      <c r="I3772" s="103" t="s">
        <v>842</v>
      </c>
      <c r="J3772" s="215">
        <v>1000</v>
      </c>
      <c r="K3772" s="216" t="s">
        <v>88</v>
      </c>
    </row>
    <row r="3773" spans="1:11" x14ac:dyDescent="0.25">
      <c r="A3773" s="103" t="s">
        <v>829</v>
      </c>
      <c r="B3773" s="103" t="s">
        <v>88</v>
      </c>
      <c r="C3773" s="103" t="s">
        <v>838</v>
      </c>
      <c r="D3773" s="103" t="s">
        <v>847</v>
      </c>
      <c r="E3773" s="111"/>
      <c r="F3773" s="103" t="s">
        <v>848</v>
      </c>
      <c r="G3773" s="103" t="s">
        <v>97</v>
      </c>
      <c r="H3773" s="103" t="s">
        <v>369</v>
      </c>
      <c r="I3773" s="103" t="s">
        <v>842</v>
      </c>
      <c r="J3773" s="215">
        <v>-272.89999999999998</v>
      </c>
      <c r="K3773" s="216" t="s">
        <v>88</v>
      </c>
    </row>
    <row r="3774" spans="1:11" x14ac:dyDescent="0.25">
      <c r="A3774" s="103" t="s">
        <v>825</v>
      </c>
      <c r="B3774" s="103" t="s">
        <v>88</v>
      </c>
      <c r="C3774" s="103" t="s">
        <v>838</v>
      </c>
      <c r="D3774" s="103" t="s">
        <v>847</v>
      </c>
      <c r="E3774" s="103" t="s">
        <v>851</v>
      </c>
      <c r="F3774" s="103" t="s">
        <v>848</v>
      </c>
      <c r="G3774" s="103" t="s">
        <v>97</v>
      </c>
      <c r="H3774" s="103" t="s">
        <v>369</v>
      </c>
      <c r="I3774" s="103" t="s">
        <v>842</v>
      </c>
      <c r="J3774" s="215">
        <v>-184258.8</v>
      </c>
      <c r="K3774" s="216" t="s">
        <v>88</v>
      </c>
    </row>
    <row r="3775" spans="1:11" x14ac:dyDescent="0.25">
      <c r="A3775" s="103" t="s">
        <v>825</v>
      </c>
      <c r="B3775" s="103" t="s">
        <v>88</v>
      </c>
      <c r="C3775" s="103" t="s">
        <v>838</v>
      </c>
      <c r="D3775" s="103" t="s">
        <v>847</v>
      </c>
      <c r="E3775" s="111"/>
      <c r="F3775" s="103" t="s">
        <v>848</v>
      </c>
      <c r="G3775" s="103" t="s">
        <v>97</v>
      </c>
      <c r="H3775" s="103" t="s">
        <v>369</v>
      </c>
      <c r="I3775" s="103" t="s">
        <v>842</v>
      </c>
      <c r="J3775" s="215">
        <v>50284.23</v>
      </c>
      <c r="K3775" s="216" t="s">
        <v>88</v>
      </c>
    </row>
    <row r="3776" spans="1:11" x14ac:dyDescent="0.25">
      <c r="A3776" s="103" t="s">
        <v>826</v>
      </c>
      <c r="B3776" s="103" t="s">
        <v>88</v>
      </c>
      <c r="C3776" s="103" t="s">
        <v>838</v>
      </c>
      <c r="D3776" s="103" t="s">
        <v>847</v>
      </c>
      <c r="E3776" s="103" t="s">
        <v>851</v>
      </c>
      <c r="F3776" s="103" t="s">
        <v>848</v>
      </c>
      <c r="G3776" s="103" t="s">
        <v>97</v>
      </c>
      <c r="H3776" s="103" t="s">
        <v>369</v>
      </c>
      <c r="I3776" s="103" t="s">
        <v>842</v>
      </c>
      <c r="J3776" s="215">
        <v>184258.8</v>
      </c>
      <c r="K3776" s="216" t="s">
        <v>88</v>
      </c>
    </row>
    <row r="3777" spans="1:11" x14ac:dyDescent="0.25">
      <c r="A3777" s="103" t="s">
        <v>826</v>
      </c>
      <c r="B3777" s="103" t="s">
        <v>88</v>
      </c>
      <c r="C3777" s="103" t="s">
        <v>838</v>
      </c>
      <c r="D3777" s="103" t="s">
        <v>847</v>
      </c>
      <c r="E3777" s="111"/>
      <c r="F3777" s="103" t="s">
        <v>848</v>
      </c>
      <c r="G3777" s="103" t="s">
        <v>97</v>
      </c>
      <c r="H3777" s="103" t="s">
        <v>369</v>
      </c>
      <c r="I3777" s="103" t="s">
        <v>842</v>
      </c>
      <c r="J3777" s="215">
        <v>-50284.23</v>
      </c>
      <c r="K3777" s="216" t="s">
        <v>88</v>
      </c>
    </row>
    <row r="3778" spans="1:11" x14ac:dyDescent="0.25">
      <c r="A3778" s="103" t="s">
        <v>827</v>
      </c>
      <c r="B3778" s="103" t="s">
        <v>88</v>
      </c>
      <c r="C3778" s="103" t="s">
        <v>838</v>
      </c>
      <c r="D3778" s="103" t="s">
        <v>847</v>
      </c>
      <c r="E3778" s="103" t="s">
        <v>848</v>
      </c>
      <c r="F3778" s="103" t="s">
        <v>848</v>
      </c>
      <c r="G3778" s="103" t="s">
        <v>140</v>
      </c>
      <c r="H3778" s="103" t="s">
        <v>649</v>
      </c>
      <c r="I3778" s="103" t="s">
        <v>842</v>
      </c>
      <c r="J3778" s="215">
        <v>1473.51</v>
      </c>
      <c r="K3778" s="216" t="s">
        <v>88</v>
      </c>
    </row>
    <row r="3779" spans="1:11" x14ac:dyDescent="0.25">
      <c r="A3779" s="103" t="s">
        <v>827</v>
      </c>
      <c r="B3779" s="103" t="s">
        <v>88</v>
      </c>
      <c r="C3779" s="103" t="s">
        <v>838</v>
      </c>
      <c r="D3779" s="103" t="s">
        <v>847</v>
      </c>
      <c r="E3779" s="111"/>
      <c r="F3779" s="103" t="s">
        <v>848</v>
      </c>
      <c r="G3779" s="103" t="s">
        <v>140</v>
      </c>
      <c r="H3779" s="103" t="s">
        <v>649</v>
      </c>
      <c r="I3779" s="103" t="s">
        <v>842</v>
      </c>
      <c r="J3779" s="215">
        <v>-402.12</v>
      </c>
      <c r="K3779" s="216" t="s">
        <v>88</v>
      </c>
    </row>
    <row r="3780" spans="1:11" x14ac:dyDescent="0.25">
      <c r="A3780" s="103" t="s">
        <v>830</v>
      </c>
      <c r="B3780" s="103" t="s">
        <v>88</v>
      </c>
      <c r="C3780" s="103" t="s">
        <v>838</v>
      </c>
      <c r="D3780" s="103" t="s">
        <v>847</v>
      </c>
      <c r="E3780" s="103" t="s">
        <v>848</v>
      </c>
      <c r="F3780" s="103" t="s">
        <v>848</v>
      </c>
      <c r="G3780" s="103" t="s">
        <v>140</v>
      </c>
      <c r="H3780" s="103" t="s">
        <v>649</v>
      </c>
      <c r="I3780" s="103" t="s">
        <v>842</v>
      </c>
      <c r="J3780" s="215">
        <v>149.80000000000001</v>
      </c>
      <c r="K3780" s="216" t="s">
        <v>88</v>
      </c>
    </row>
    <row r="3781" spans="1:11" x14ac:dyDescent="0.25">
      <c r="A3781" s="103" t="s">
        <v>830</v>
      </c>
      <c r="B3781" s="103" t="s">
        <v>88</v>
      </c>
      <c r="C3781" s="103" t="s">
        <v>838</v>
      </c>
      <c r="D3781" s="103" t="s">
        <v>847</v>
      </c>
      <c r="E3781" s="111"/>
      <c r="F3781" s="103" t="s">
        <v>848</v>
      </c>
      <c r="G3781" s="103" t="s">
        <v>140</v>
      </c>
      <c r="H3781" s="103" t="s">
        <v>649</v>
      </c>
      <c r="I3781" s="103" t="s">
        <v>842</v>
      </c>
      <c r="J3781" s="215">
        <v>-40.880000000000003</v>
      </c>
      <c r="K3781" s="216" t="s">
        <v>88</v>
      </c>
    </row>
    <row r="3782" spans="1:11" x14ac:dyDescent="0.25">
      <c r="A3782" s="103" t="s">
        <v>829</v>
      </c>
      <c r="B3782" s="103" t="s">
        <v>88</v>
      </c>
      <c r="C3782" s="103" t="s">
        <v>838</v>
      </c>
      <c r="D3782" s="103" t="s">
        <v>847</v>
      </c>
      <c r="E3782" s="103" t="s">
        <v>851</v>
      </c>
      <c r="F3782" s="103" t="s">
        <v>848</v>
      </c>
      <c r="G3782" s="103" t="s">
        <v>140</v>
      </c>
      <c r="H3782" s="103" t="s">
        <v>649</v>
      </c>
      <c r="I3782" s="103" t="s">
        <v>842</v>
      </c>
      <c r="J3782" s="215">
        <v>-221188.52</v>
      </c>
      <c r="K3782" s="216" t="s">
        <v>88</v>
      </c>
    </row>
    <row r="3783" spans="1:11" x14ac:dyDescent="0.25">
      <c r="A3783" s="103" t="s">
        <v>829</v>
      </c>
      <c r="B3783" s="103" t="s">
        <v>88</v>
      </c>
      <c r="C3783" s="103" t="s">
        <v>838</v>
      </c>
      <c r="D3783" s="103" t="s">
        <v>847</v>
      </c>
      <c r="E3783" s="111"/>
      <c r="F3783" s="103" t="s">
        <v>848</v>
      </c>
      <c r="G3783" s="103" t="s">
        <v>140</v>
      </c>
      <c r="H3783" s="103" t="s">
        <v>649</v>
      </c>
      <c r="I3783" s="103" t="s">
        <v>842</v>
      </c>
      <c r="J3783" s="215">
        <v>60362.35</v>
      </c>
      <c r="K3783" s="216" t="s">
        <v>88</v>
      </c>
    </row>
    <row r="3784" spans="1:11" x14ac:dyDescent="0.25">
      <c r="A3784" s="103" t="s">
        <v>825</v>
      </c>
      <c r="B3784" s="103" t="s">
        <v>88</v>
      </c>
      <c r="C3784" s="103" t="s">
        <v>838</v>
      </c>
      <c r="D3784" s="103" t="s">
        <v>847</v>
      </c>
      <c r="E3784" s="103" t="s">
        <v>851</v>
      </c>
      <c r="F3784" s="103" t="s">
        <v>848</v>
      </c>
      <c r="G3784" s="103" t="s">
        <v>140</v>
      </c>
      <c r="H3784" s="103" t="s">
        <v>649</v>
      </c>
      <c r="I3784" s="103" t="s">
        <v>842</v>
      </c>
      <c r="J3784" s="215">
        <v>-156000.87</v>
      </c>
      <c r="K3784" s="216" t="s">
        <v>88</v>
      </c>
    </row>
    <row r="3785" spans="1:11" x14ac:dyDescent="0.25">
      <c r="A3785" s="103" t="s">
        <v>825</v>
      </c>
      <c r="B3785" s="103" t="s">
        <v>88</v>
      </c>
      <c r="C3785" s="103" t="s">
        <v>838</v>
      </c>
      <c r="D3785" s="103" t="s">
        <v>847</v>
      </c>
      <c r="E3785" s="103" t="s">
        <v>848</v>
      </c>
      <c r="F3785" s="103" t="s">
        <v>848</v>
      </c>
      <c r="G3785" s="103" t="s">
        <v>140</v>
      </c>
      <c r="H3785" s="103" t="s">
        <v>649</v>
      </c>
      <c r="I3785" s="103" t="s">
        <v>842</v>
      </c>
      <c r="J3785" s="215">
        <v>36.99</v>
      </c>
      <c r="K3785" s="216" t="s">
        <v>88</v>
      </c>
    </row>
    <row r="3786" spans="1:11" x14ac:dyDescent="0.25">
      <c r="A3786" s="103" t="s">
        <v>825</v>
      </c>
      <c r="B3786" s="103" t="s">
        <v>88</v>
      </c>
      <c r="C3786" s="103" t="s">
        <v>838</v>
      </c>
      <c r="D3786" s="103" t="s">
        <v>847</v>
      </c>
      <c r="E3786" s="111"/>
      <c r="F3786" s="103" t="s">
        <v>848</v>
      </c>
      <c r="G3786" s="103" t="s">
        <v>140</v>
      </c>
      <c r="H3786" s="103" t="s">
        <v>649</v>
      </c>
      <c r="I3786" s="103" t="s">
        <v>842</v>
      </c>
      <c r="J3786" s="215">
        <v>42572.639999999999</v>
      </c>
      <c r="K3786" s="216" t="s">
        <v>88</v>
      </c>
    </row>
    <row r="3787" spans="1:11" x14ac:dyDescent="0.25">
      <c r="A3787" s="103" t="s">
        <v>826</v>
      </c>
      <c r="B3787" s="103" t="s">
        <v>88</v>
      </c>
      <c r="C3787" s="103" t="s">
        <v>838</v>
      </c>
      <c r="D3787" s="103" t="s">
        <v>847</v>
      </c>
      <c r="E3787" s="103" t="s">
        <v>851</v>
      </c>
      <c r="F3787" s="103" t="s">
        <v>848</v>
      </c>
      <c r="G3787" s="103" t="s">
        <v>140</v>
      </c>
      <c r="H3787" s="103" t="s">
        <v>649</v>
      </c>
      <c r="I3787" s="103" t="s">
        <v>842</v>
      </c>
      <c r="J3787" s="215">
        <v>377189.39</v>
      </c>
      <c r="K3787" s="216" t="s">
        <v>88</v>
      </c>
    </row>
    <row r="3788" spans="1:11" x14ac:dyDescent="0.25">
      <c r="A3788" s="103" t="s">
        <v>826</v>
      </c>
      <c r="B3788" s="103" t="s">
        <v>88</v>
      </c>
      <c r="C3788" s="103" t="s">
        <v>838</v>
      </c>
      <c r="D3788" s="103" t="s">
        <v>847</v>
      </c>
      <c r="E3788" s="103" t="s">
        <v>848</v>
      </c>
      <c r="F3788" s="103" t="s">
        <v>848</v>
      </c>
      <c r="G3788" s="103" t="s">
        <v>140</v>
      </c>
      <c r="H3788" s="103" t="s">
        <v>649</v>
      </c>
      <c r="I3788" s="103" t="s">
        <v>842</v>
      </c>
      <c r="J3788" s="215">
        <v>-930.66</v>
      </c>
      <c r="K3788" s="216" t="s">
        <v>88</v>
      </c>
    </row>
    <row r="3789" spans="1:11" x14ac:dyDescent="0.25">
      <c r="A3789" s="103" t="s">
        <v>826</v>
      </c>
      <c r="B3789" s="103" t="s">
        <v>88</v>
      </c>
      <c r="C3789" s="103" t="s">
        <v>838</v>
      </c>
      <c r="D3789" s="103" t="s">
        <v>847</v>
      </c>
      <c r="E3789" s="111"/>
      <c r="F3789" s="103" t="s">
        <v>848</v>
      </c>
      <c r="G3789" s="103" t="s">
        <v>140</v>
      </c>
      <c r="H3789" s="103" t="s">
        <v>649</v>
      </c>
      <c r="I3789" s="103" t="s">
        <v>842</v>
      </c>
      <c r="J3789" s="215">
        <v>-102681.01</v>
      </c>
      <c r="K3789" s="216" t="s">
        <v>88</v>
      </c>
    </row>
    <row r="3790" spans="1:11" x14ac:dyDescent="0.25">
      <c r="A3790" s="103" t="s">
        <v>827</v>
      </c>
      <c r="B3790" s="103" t="s">
        <v>88</v>
      </c>
      <c r="C3790" s="103" t="s">
        <v>838</v>
      </c>
      <c r="D3790" s="103" t="s">
        <v>847</v>
      </c>
      <c r="E3790" s="103" t="s">
        <v>848</v>
      </c>
      <c r="F3790" s="103" t="s">
        <v>848</v>
      </c>
      <c r="G3790" s="103" t="s">
        <v>139</v>
      </c>
      <c r="H3790" s="103" t="s">
        <v>646</v>
      </c>
      <c r="I3790" s="103" t="s">
        <v>842</v>
      </c>
      <c r="J3790" s="215">
        <v>2422.9699999999998</v>
      </c>
      <c r="K3790" s="216" t="s">
        <v>88</v>
      </c>
    </row>
    <row r="3791" spans="1:11" x14ac:dyDescent="0.25">
      <c r="A3791" s="103" t="s">
        <v>827</v>
      </c>
      <c r="B3791" s="103" t="s">
        <v>88</v>
      </c>
      <c r="C3791" s="103" t="s">
        <v>838</v>
      </c>
      <c r="D3791" s="103" t="s">
        <v>847</v>
      </c>
      <c r="E3791" s="111"/>
      <c r="F3791" s="103" t="s">
        <v>848</v>
      </c>
      <c r="G3791" s="103" t="s">
        <v>139</v>
      </c>
      <c r="H3791" s="103" t="s">
        <v>646</v>
      </c>
      <c r="I3791" s="103" t="s">
        <v>842</v>
      </c>
      <c r="J3791" s="215">
        <v>-661.21</v>
      </c>
      <c r="K3791" s="216" t="s">
        <v>88</v>
      </c>
    </row>
    <row r="3792" spans="1:11" x14ac:dyDescent="0.25">
      <c r="A3792" s="103" t="s">
        <v>830</v>
      </c>
      <c r="B3792" s="103" t="s">
        <v>88</v>
      </c>
      <c r="C3792" s="103" t="s">
        <v>838</v>
      </c>
      <c r="D3792" s="103" t="s">
        <v>847</v>
      </c>
      <c r="E3792" s="103" t="s">
        <v>848</v>
      </c>
      <c r="F3792" s="103" t="s">
        <v>848</v>
      </c>
      <c r="G3792" s="103" t="s">
        <v>139</v>
      </c>
      <c r="H3792" s="103" t="s">
        <v>646</v>
      </c>
      <c r="I3792" s="103" t="s">
        <v>842</v>
      </c>
      <c r="J3792" s="215">
        <v>-1899.93</v>
      </c>
      <c r="K3792" s="216" t="s">
        <v>88</v>
      </c>
    </row>
    <row r="3793" spans="1:11" x14ac:dyDescent="0.25">
      <c r="A3793" s="103" t="s">
        <v>830</v>
      </c>
      <c r="B3793" s="103" t="s">
        <v>88</v>
      </c>
      <c r="C3793" s="103" t="s">
        <v>838</v>
      </c>
      <c r="D3793" s="103" t="s">
        <v>847</v>
      </c>
      <c r="E3793" s="111"/>
      <c r="F3793" s="103" t="s">
        <v>848</v>
      </c>
      <c r="G3793" s="103" t="s">
        <v>139</v>
      </c>
      <c r="H3793" s="103" t="s">
        <v>646</v>
      </c>
      <c r="I3793" s="103" t="s">
        <v>842</v>
      </c>
      <c r="J3793" s="215">
        <v>518.49</v>
      </c>
      <c r="K3793" s="216" t="s">
        <v>88</v>
      </c>
    </row>
    <row r="3794" spans="1:11" x14ac:dyDescent="0.25">
      <c r="A3794" s="103" t="s">
        <v>828</v>
      </c>
      <c r="B3794" s="103" t="s">
        <v>88</v>
      </c>
      <c r="C3794" s="103" t="s">
        <v>838</v>
      </c>
      <c r="D3794" s="103" t="s">
        <v>847</v>
      </c>
      <c r="E3794" s="103" t="s">
        <v>851</v>
      </c>
      <c r="F3794" s="103" t="s">
        <v>848</v>
      </c>
      <c r="G3794" s="103" t="s">
        <v>139</v>
      </c>
      <c r="H3794" s="103" t="s">
        <v>646</v>
      </c>
      <c r="I3794" s="103" t="s">
        <v>842</v>
      </c>
      <c r="J3794" s="215">
        <v>-193.14</v>
      </c>
      <c r="K3794" s="216" t="s">
        <v>88</v>
      </c>
    </row>
    <row r="3795" spans="1:11" x14ac:dyDescent="0.25">
      <c r="A3795" s="103" t="s">
        <v>828</v>
      </c>
      <c r="B3795" s="103" t="s">
        <v>88</v>
      </c>
      <c r="C3795" s="103" t="s">
        <v>838</v>
      </c>
      <c r="D3795" s="103" t="s">
        <v>847</v>
      </c>
      <c r="E3795" s="103" t="s">
        <v>848</v>
      </c>
      <c r="F3795" s="103" t="s">
        <v>848</v>
      </c>
      <c r="G3795" s="103" t="s">
        <v>139</v>
      </c>
      <c r="H3795" s="103" t="s">
        <v>646</v>
      </c>
      <c r="I3795" s="103" t="s">
        <v>842</v>
      </c>
      <c r="J3795" s="215">
        <v>725.93</v>
      </c>
      <c r="K3795" s="216" t="s">
        <v>88</v>
      </c>
    </row>
    <row r="3796" spans="1:11" x14ac:dyDescent="0.25">
      <c r="A3796" s="103" t="s">
        <v>828</v>
      </c>
      <c r="B3796" s="103" t="s">
        <v>88</v>
      </c>
      <c r="C3796" s="103" t="s">
        <v>838</v>
      </c>
      <c r="D3796" s="103" t="s">
        <v>847</v>
      </c>
      <c r="E3796" s="111"/>
      <c r="F3796" s="103" t="s">
        <v>848</v>
      </c>
      <c r="G3796" s="103" t="s">
        <v>139</v>
      </c>
      <c r="H3796" s="103" t="s">
        <v>646</v>
      </c>
      <c r="I3796" s="103" t="s">
        <v>842</v>
      </c>
      <c r="J3796" s="215">
        <v>-145.41</v>
      </c>
      <c r="K3796" s="216" t="s">
        <v>88</v>
      </c>
    </row>
    <row r="3797" spans="1:11" x14ac:dyDescent="0.25">
      <c r="A3797" s="103" t="s">
        <v>829</v>
      </c>
      <c r="B3797" s="103" t="s">
        <v>88</v>
      </c>
      <c r="C3797" s="103" t="s">
        <v>838</v>
      </c>
      <c r="D3797" s="103" t="s">
        <v>847</v>
      </c>
      <c r="E3797" s="103" t="s">
        <v>848</v>
      </c>
      <c r="F3797" s="103" t="s">
        <v>848</v>
      </c>
      <c r="G3797" s="103" t="s">
        <v>139</v>
      </c>
      <c r="H3797" s="103" t="s">
        <v>646</v>
      </c>
      <c r="I3797" s="103" t="s">
        <v>842</v>
      </c>
      <c r="J3797" s="215">
        <v>5647.73</v>
      </c>
      <c r="K3797" s="216" t="s">
        <v>88</v>
      </c>
    </row>
    <row r="3798" spans="1:11" x14ac:dyDescent="0.25">
      <c r="A3798" s="103" t="s">
        <v>829</v>
      </c>
      <c r="B3798" s="103" t="s">
        <v>88</v>
      </c>
      <c r="C3798" s="103" t="s">
        <v>838</v>
      </c>
      <c r="D3798" s="103" t="s">
        <v>847</v>
      </c>
      <c r="E3798" s="111"/>
      <c r="F3798" s="103" t="s">
        <v>848</v>
      </c>
      <c r="G3798" s="103" t="s">
        <v>139</v>
      </c>
      <c r="H3798" s="103" t="s">
        <v>646</v>
      </c>
      <c r="I3798" s="103" t="s">
        <v>842</v>
      </c>
      <c r="J3798" s="215">
        <v>-1541.26</v>
      </c>
      <c r="K3798" s="216" t="s">
        <v>88</v>
      </c>
    </row>
    <row r="3799" spans="1:11" x14ac:dyDescent="0.25">
      <c r="A3799" s="103" t="s">
        <v>825</v>
      </c>
      <c r="B3799" s="103" t="s">
        <v>88</v>
      </c>
      <c r="C3799" s="103" t="s">
        <v>838</v>
      </c>
      <c r="D3799" s="103" t="s">
        <v>847</v>
      </c>
      <c r="E3799" s="103" t="s">
        <v>848</v>
      </c>
      <c r="F3799" s="103" t="s">
        <v>848</v>
      </c>
      <c r="G3799" s="103" t="s">
        <v>139</v>
      </c>
      <c r="H3799" s="103" t="s">
        <v>646</v>
      </c>
      <c r="I3799" s="103" t="s">
        <v>842</v>
      </c>
      <c r="J3799" s="215">
        <v>1353.43</v>
      </c>
      <c r="K3799" s="216" t="s">
        <v>88</v>
      </c>
    </row>
    <row r="3800" spans="1:11" x14ac:dyDescent="0.25">
      <c r="A3800" s="103" t="s">
        <v>825</v>
      </c>
      <c r="B3800" s="103" t="s">
        <v>88</v>
      </c>
      <c r="C3800" s="103" t="s">
        <v>838</v>
      </c>
      <c r="D3800" s="103" t="s">
        <v>847</v>
      </c>
      <c r="E3800" s="111"/>
      <c r="F3800" s="103" t="s">
        <v>848</v>
      </c>
      <c r="G3800" s="103" t="s">
        <v>139</v>
      </c>
      <c r="H3800" s="103" t="s">
        <v>646</v>
      </c>
      <c r="I3800" s="103" t="s">
        <v>842</v>
      </c>
      <c r="J3800" s="215">
        <v>-369.35</v>
      </c>
      <c r="K3800" s="216" t="s">
        <v>88</v>
      </c>
    </row>
    <row r="3801" spans="1:11" x14ac:dyDescent="0.25">
      <c r="A3801" s="103" t="s">
        <v>826</v>
      </c>
      <c r="B3801" s="103" t="s">
        <v>88</v>
      </c>
      <c r="C3801" s="103" t="s">
        <v>838</v>
      </c>
      <c r="D3801" s="103" t="s">
        <v>847</v>
      </c>
      <c r="E3801" s="103" t="s">
        <v>848</v>
      </c>
      <c r="F3801" s="103" t="s">
        <v>848</v>
      </c>
      <c r="G3801" s="103" t="s">
        <v>139</v>
      </c>
      <c r="H3801" s="103" t="s">
        <v>646</v>
      </c>
      <c r="I3801" s="103" t="s">
        <v>842</v>
      </c>
      <c r="J3801" s="215">
        <v>7734.63</v>
      </c>
      <c r="K3801" s="216" t="s">
        <v>88</v>
      </c>
    </row>
    <row r="3802" spans="1:11" x14ac:dyDescent="0.25">
      <c r="A3802" s="103" t="s">
        <v>826</v>
      </c>
      <c r="B3802" s="103" t="s">
        <v>88</v>
      </c>
      <c r="C3802" s="103" t="s">
        <v>838</v>
      </c>
      <c r="D3802" s="103" t="s">
        <v>847</v>
      </c>
      <c r="E3802" s="111"/>
      <c r="F3802" s="103" t="s">
        <v>848</v>
      </c>
      <c r="G3802" s="103" t="s">
        <v>139</v>
      </c>
      <c r="H3802" s="103" t="s">
        <v>646</v>
      </c>
      <c r="I3802" s="103" t="s">
        <v>842</v>
      </c>
      <c r="J3802" s="215">
        <v>-2110.79</v>
      </c>
      <c r="K3802" s="216" t="s">
        <v>88</v>
      </c>
    </row>
    <row r="3803" spans="1:11" x14ac:dyDescent="0.25">
      <c r="A3803" s="103" t="s">
        <v>827</v>
      </c>
      <c r="B3803" s="103" t="s">
        <v>88</v>
      </c>
      <c r="C3803" s="103" t="s">
        <v>838</v>
      </c>
      <c r="D3803" s="103" t="s">
        <v>847</v>
      </c>
      <c r="E3803" s="103" t="s">
        <v>848</v>
      </c>
      <c r="F3803" s="103" t="s">
        <v>848</v>
      </c>
      <c r="G3803" s="103" t="s">
        <v>138</v>
      </c>
      <c r="H3803" s="103" t="s">
        <v>647</v>
      </c>
      <c r="I3803" s="103" t="s">
        <v>842</v>
      </c>
      <c r="J3803" s="215">
        <v>7114.22</v>
      </c>
      <c r="K3803" s="216" t="s">
        <v>88</v>
      </c>
    </row>
    <row r="3804" spans="1:11" x14ac:dyDescent="0.25">
      <c r="A3804" s="103" t="s">
        <v>827</v>
      </c>
      <c r="B3804" s="103" t="s">
        <v>88</v>
      </c>
      <c r="C3804" s="103" t="s">
        <v>838</v>
      </c>
      <c r="D3804" s="103" t="s">
        <v>847</v>
      </c>
      <c r="E3804" s="111"/>
      <c r="F3804" s="103" t="s">
        <v>848</v>
      </c>
      <c r="G3804" s="103" t="s">
        <v>138</v>
      </c>
      <c r="H3804" s="103" t="s">
        <v>647</v>
      </c>
      <c r="I3804" s="103" t="s">
        <v>842</v>
      </c>
      <c r="J3804" s="215">
        <v>-1941.47</v>
      </c>
      <c r="K3804" s="216" t="s">
        <v>88</v>
      </c>
    </row>
    <row r="3805" spans="1:11" x14ac:dyDescent="0.25">
      <c r="A3805" s="103" t="s">
        <v>830</v>
      </c>
      <c r="B3805" s="103" t="s">
        <v>88</v>
      </c>
      <c r="C3805" s="103" t="s">
        <v>838</v>
      </c>
      <c r="D3805" s="103" t="s">
        <v>847</v>
      </c>
      <c r="E3805" s="103" t="s">
        <v>851</v>
      </c>
      <c r="F3805" s="103" t="s">
        <v>848</v>
      </c>
      <c r="G3805" s="103" t="s">
        <v>138</v>
      </c>
      <c r="H3805" s="103" t="s">
        <v>647</v>
      </c>
      <c r="I3805" s="103" t="s">
        <v>842</v>
      </c>
      <c r="J3805" s="215">
        <v>-5199.6000000000004</v>
      </c>
      <c r="K3805" s="216" t="s">
        <v>88</v>
      </c>
    </row>
    <row r="3806" spans="1:11" x14ac:dyDescent="0.25">
      <c r="A3806" s="103" t="s">
        <v>830</v>
      </c>
      <c r="B3806" s="103" t="s">
        <v>88</v>
      </c>
      <c r="C3806" s="103" t="s">
        <v>838</v>
      </c>
      <c r="D3806" s="103" t="s">
        <v>847</v>
      </c>
      <c r="E3806" s="103" t="s">
        <v>848</v>
      </c>
      <c r="F3806" s="103" t="s">
        <v>848</v>
      </c>
      <c r="G3806" s="103" t="s">
        <v>138</v>
      </c>
      <c r="H3806" s="103" t="s">
        <v>647</v>
      </c>
      <c r="I3806" s="103" t="s">
        <v>842</v>
      </c>
      <c r="J3806" s="215">
        <v>-30627.52</v>
      </c>
      <c r="K3806" s="216" t="s">
        <v>88</v>
      </c>
    </row>
    <row r="3807" spans="1:11" x14ac:dyDescent="0.25">
      <c r="A3807" s="103" t="s">
        <v>830</v>
      </c>
      <c r="B3807" s="103" t="s">
        <v>88</v>
      </c>
      <c r="C3807" s="103" t="s">
        <v>838</v>
      </c>
      <c r="D3807" s="103" t="s">
        <v>847</v>
      </c>
      <c r="E3807" s="111"/>
      <c r="F3807" s="103" t="s">
        <v>848</v>
      </c>
      <c r="G3807" s="103" t="s">
        <v>138</v>
      </c>
      <c r="H3807" s="103" t="s">
        <v>647</v>
      </c>
      <c r="I3807" s="103" t="s">
        <v>842</v>
      </c>
      <c r="J3807" s="215">
        <v>8358.26</v>
      </c>
      <c r="K3807" s="216" t="s">
        <v>88</v>
      </c>
    </row>
    <row r="3808" spans="1:11" x14ac:dyDescent="0.25">
      <c r="A3808" s="103" t="s">
        <v>828</v>
      </c>
      <c r="B3808" s="103" t="s">
        <v>88</v>
      </c>
      <c r="C3808" s="103" t="s">
        <v>838</v>
      </c>
      <c r="D3808" s="103" t="s">
        <v>847</v>
      </c>
      <c r="E3808" s="103" t="s">
        <v>848</v>
      </c>
      <c r="F3808" s="103" t="s">
        <v>848</v>
      </c>
      <c r="G3808" s="103" t="s">
        <v>138</v>
      </c>
      <c r="H3808" s="103" t="s">
        <v>647</v>
      </c>
      <c r="I3808" s="103" t="s">
        <v>842</v>
      </c>
      <c r="J3808" s="215">
        <v>-6284.76</v>
      </c>
      <c r="K3808" s="216" t="s">
        <v>88</v>
      </c>
    </row>
    <row r="3809" spans="1:11" x14ac:dyDescent="0.25">
      <c r="A3809" s="103" t="s">
        <v>828</v>
      </c>
      <c r="B3809" s="103" t="s">
        <v>88</v>
      </c>
      <c r="C3809" s="103" t="s">
        <v>838</v>
      </c>
      <c r="D3809" s="103" t="s">
        <v>847</v>
      </c>
      <c r="E3809" s="111"/>
      <c r="F3809" s="103" t="s">
        <v>848</v>
      </c>
      <c r="G3809" s="103" t="s">
        <v>138</v>
      </c>
      <c r="H3809" s="103" t="s">
        <v>647</v>
      </c>
      <c r="I3809" s="103" t="s">
        <v>842</v>
      </c>
      <c r="J3809" s="215">
        <v>1715.11</v>
      </c>
      <c r="K3809" s="216" t="s">
        <v>88</v>
      </c>
    </row>
    <row r="3810" spans="1:11" x14ac:dyDescent="0.25">
      <c r="A3810" s="103" t="s">
        <v>829</v>
      </c>
      <c r="B3810" s="103" t="s">
        <v>88</v>
      </c>
      <c r="C3810" s="103" t="s">
        <v>838</v>
      </c>
      <c r="D3810" s="103" t="s">
        <v>847</v>
      </c>
      <c r="E3810" s="103" t="s">
        <v>851</v>
      </c>
      <c r="F3810" s="103" t="s">
        <v>848</v>
      </c>
      <c r="G3810" s="103" t="s">
        <v>138</v>
      </c>
      <c r="H3810" s="103" t="s">
        <v>647</v>
      </c>
      <c r="I3810" s="103" t="s">
        <v>842</v>
      </c>
      <c r="J3810" s="215">
        <v>-79017.63</v>
      </c>
      <c r="K3810" s="216" t="s">
        <v>88</v>
      </c>
    </row>
    <row r="3811" spans="1:11" x14ac:dyDescent="0.25">
      <c r="A3811" s="103" t="s">
        <v>829</v>
      </c>
      <c r="B3811" s="103" t="s">
        <v>88</v>
      </c>
      <c r="C3811" s="103" t="s">
        <v>838</v>
      </c>
      <c r="D3811" s="103" t="s">
        <v>847</v>
      </c>
      <c r="E3811" s="103" t="s">
        <v>848</v>
      </c>
      <c r="F3811" s="103" t="s">
        <v>848</v>
      </c>
      <c r="G3811" s="103" t="s">
        <v>138</v>
      </c>
      <c r="H3811" s="103" t="s">
        <v>647</v>
      </c>
      <c r="I3811" s="103" t="s">
        <v>842</v>
      </c>
      <c r="J3811" s="215">
        <v>18716.240000000002</v>
      </c>
      <c r="K3811" s="216" t="s">
        <v>88</v>
      </c>
    </row>
    <row r="3812" spans="1:11" x14ac:dyDescent="0.25">
      <c r="A3812" s="103" t="s">
        <v>829</v>
      </c>
      <c r="B3812" s="103" t="s">
        <v>88</v>
      </c>
      <c r="C3812" s="103" t="s">
        <v>838</v>
      </c>
      <c r="D3812" s="103" t="s">
        <v>847</v>
      </c>
      <c r="E3812" s="111"/>
      <c r="F3812" s="103" t="s">
        <v>848</v>
      </c>
      <c r="G3812" s="103" t="s">
        <v>138</v>
      </c>
      <c r="H3812" s="103" t="s">
        <v>647</v>
      </c>
      <c r="I3812" s="103" t="s">
        <v>842</v>
      </c>
      <c r="J3812" s="215">
        <v>17875.23</v>
      </c>
      <c r="K3812" s="216" t="s">
        <v>88</v>
      </c>
    </row>
    <row r="3813" spans="1:11" x14ac:dyDescent="0.25">
      <c r="A3813" s="103" t="s">
        <v>825</v>
      </c>
      <c r="B3813" s="103" t="s">
        <v>88</v>
      </c>
      <c r="C3813" s="103" t="s">
        <v>838</v>
      </c>
      <c r="D3813" s="103" t="s">
        <v>847</v>
      </c>
      <c r="E3813" s="103" t="s">
        <v>851</v>
      </c>
      <c r="F3813" s="103" t="s">
        <v>848</v>
      </c>
      <c r="G3813" s="103" t="s">
        <v>138</v>
      </c>
      <c r="H3813" s="103" t="s">
        <v>647</v>
      </c>
      <c r="I3813" s="103" t="s">
        <v>842</v>
      </c>
      <c r="J3813" s="215">
        <v>84217.23</v>
      </c>
      <c r="K3813" s="216" t="s">
        <v>88</v>
      </c>
    </row>
    <row r="3814" spans="1:11" x14ac:dyDescent="0.25">
      <c r="A3814" s="103" t="s">
        <v>825</v>
      </c>
      <c r="B3814" s="103" t="s">
        <v>88</v>
      </c>
      <c r="C3814" s="103" t="s">
        <v>838</v>
      </c>
      <c r="D3814" s="103" t="s">
        <v>847</v>
      </c>
      <c r="E3814" s="103" t="s">
        <v>848</v>
      </c>
      <c r="F3814" s="103" t="s">
        <v>848</v>
      </c>
      <c r="G3814" s="103" t="s">
        <v>138</v>
      </c>
      <c r="H3814" s="103" t="s">
        <v>647</v>
      </c>
      <c r="I3814" s="103" t="s">
        <v>842</v>
      </c>
      <c r="J3814" s="215">
        <v>10303.85</v>
      </c>
      <c r="K3814" s="216" t="s">
        <v>88</v>
      </c>
    </row>
    <row r="3815" spans="1:11" x14ac:dyDescent="0.25">
      <c r="A3815" s="103" t="s">
        <v>825</v>
      </c>
      <c r="B3815" s="103" t="s">
        <v>88</v>
      </c>
      <c r="C3815" s="103" t="s">
        <v>838</v>
      </c>
      <c r="D3815" s="103" t="s">
        <v>847</v>
      </c>
      <c r="E3815" s="111"/>
      <c r="F3815" s="103" t="s">
        <v>848</v>
      </c>
      <c r="G3815" s="103" t="s">
        <v>138</v>
      </c>
      <c r="H3815" s="103" t="s">
        <v>647</v>
      </c>
      <c r="I3815" s="103" t="s">
        <v>842</v>
      </c>
      <c r="J3815" s="215">
        <v>-25794.799999999999</v>
      </c>
      <c r="K3815" s="216" t="s">
        <v>88</v>
      </c>
    </row>
    <row r="3816" spans="1:11" x14ac:dyDescent="0.25">
      <c r="A3816" s="103" t="s">
        <v>826</v>
      </c>
      <c r="B3816" s="103" t="s">
        <v>88</v>
      </c>
      <c r="C3816" s="103" t="s">
        <v>838</v>
      </c>
      <c r="D3816" s="103" t="s">
        <v>847</v>
      </c>
      <c r="E3816" s="103" t="s">
        <v>848</v>
      </c>
      <c r="F3816" s="103" t="s">
        <v>848</v>
      </c>
      <c r="G3816" s="103" t="s">
        <v>138</v>
      </c>
      <c r="H3816" s="103" t="s">
        <v>647</v>
      </c>
      <c r="I3816" s="103" t="s">
        <v>842</v>
      </c>
      <c r="J3816" s="215">
        <v>-6338.67</v>
      </c>
      <c r="K3816" s="216" t="s">
        <v>88</v>
      </c>
    </row>
    <row r="3817" spans="1:11" x14ac:dyDescent="0.25">
      <c r="A3817" s="103" t="s">
        <v>826</v>
      </c>
      <c r="B3817" s="103" t="s">
        <v>88</v>
      </c>
      <c r="C3817" s="103" t="s">
        <v>838</v>
      </c>
      <c r="D3817" s="103" t="s">
        <v>847</v>
      </c>
      <c r="E3817" s="111"/>
      <c r="F3817" s="103" t="s">
        <v>848</v>
      </c>
      <c r="G3817" s="103" t="s">
        <v>138</v>
      </c>
      <c r="H3817" s="103" t="s">
        <v>647</v>
      </c>
      <c r="I3817" s="103" t="s">
        <v>842</v>
      </c>
      <c r="J3817" s="215">
        <v>1729.82</v>
      </c>
      <c r="K3817" s="216" t="s">
        <v>88</v>
      </c>
    </row>
    <row r="3818" spans="1:11" x14ac:dyDescent="0.25">
      <c r="A3818" s="103" t="s">
        <v>826</v>
      </c>
      <c r="B3818" s="103" t="s">
        <v>88</v>
      </c>
      <c r="C3818" s="103" t="s">
        <v>838</v>
      </c>
      <c r="D3818" s="103" t="s">
        <v>847</v>
      </c>
      <c r="E3818" s="103" t="s">
        <v>848</v>
      </c>
      <c r="F3818" s="103" t="s">
        <v>848</v>
      </c>
      <c r="G3818" s="103" t="s">
        <v>132</v>
      </c>
      <c r="H3818" s="103" t="s">
        <v>379</v>
      </c>
      <c r="I3818" s="103" t="s">
        <v>842</v>
      </c>
      <c r="J3818" s="215">
        <v>300</v>
      </c>
      <c r="K3818" s="216" t="s">
        <v>88</v>
      </c>
    </row>
    <row r="3819" spans="1:11" x14ac:dyDescent="0.25">
      <c r="A3819" s="103" t="s">
        <v>826</v>
      </c>
      <c r="B3819" s="103" t="s">
        <v>88</v>
      </c>
      <c r="C3819" s="103" t="s">
        <v>838</v>
      </c>
      <c r="D3819" s="103" t="s">
        <v>847</v>
      </c>
      <c r="E3819" s="103" t="s">
        <v>848</v>
      </c>
      <c r="F3819" s="103" t="s">
        <v>848</v>
      </c>
      <c r="G3819" s="103" t="s">
        <v>169</v>
      </c>
      <c r="H3819" s="103" t="s">
        <v>380</v>
      </c>
      <c r="I3819" s="103" t="s">
        <v>842</v>
      </c>
      <c r="J3819" s="215">
        <v>0</v>
      </c>
      <c r="K3819" s="216" t="s">
        <v>88</v>
      </c>
    </row>
    <row r="3820" spans="1:11" x14ac:dyDescent="0.25">
      <c r="A3820" s="103" t="s">
        <v>826</v>
      </c>
      <c r="B3820" s="103" t="s">
        <v>88</v>
      </c>
      <c r="C3820" s="103" t="s">
        <v>838</v>
      </c>
      <c r="D3820" s="103" t="s">
        <v>847</v>
      </c>
      <c r="E3820" s="103" t="s">
        <v>848</v>
      </c>
      <c r="F3820" s="103" t="s">
        <v>848</v>
      </c>
      <c r="G3820" s="103" t="s">
        <v>130</v>
      </c>
      <c r="H3820" s="103" t="s">
        <v>381</v>
      </c>
      <c r="I3820" s="103" t="s">
        <v>842</v>
      </c>
      <c r="J3820" s="215">
        <v>116.39</v>
      </c>
      <c r="K3820" s="216" t="s">
        <v>88</v>
      </c>
    </row>
    <row r="3821" spans="1:11" x14ac:dyDescent="0.25">
      <c r="A3821" s="103" t="s">
        <v>829</v>
      </c>
      <c r="B3821" s="103" t="s">
        <v>88</v>
      </c>
      <c r="C3821" s="103" t="s">
        <v>838</v>
      </c>
      <c r="D3821" s="103" t="s">
        <v>847</v>
      </c>
      <c r="E3821" s="103" t="s">
        <v>848</v>
      </c>
      <c r="F3821" s="103" t="s">
        <v>848</v>
      </c>
      <c r="G3821" s="103" t="s">
        <v>751</v>
      </c>
      <c r="H3821" s="103" t="s">
        <v>812</v>
      </c>
      <c r="I3821" s="103" t="s">
        <v>842</v>
      </c>
      <c r="J3821" s="215">
        <v>50</v>
      </c>
      <c r="K3821" s="216" t="s">
        <v>88</v>
      </c>
    </row>
    <row r="3822" spans="1:11" x14ac:dyDescent="0.25">
      <c r="A3822" s="103" t="s">
        <v>827</v>
      </c>
      <c r="B3822" s="103" t="s">
        <v>88</v>
      </c>
      <c r="C3822" s="103" t="s">
        <v>838</v>
      </c>
      <c r="D3822" s="103" t="s">
        <v>847</v>
      </c>
      <c r="E3822" s="103" t="s">
        <v>848</v>
      </c>
      <c r="F3822" s="103" t="s">
        <v>848</v>
      </c>
      <c r="G3822" s="103" t="s">
        <v>128</v>
      </c>
      <c r="H3822" s="103" t="s">
        <v>386</v>
      </c>
      <c r="I3822" s="103" t="s">
        <v>842</v>
      </c>
      <c r="J3822" s="215">
        <v>9162.7000000000007</v>
      </c>
      <c r="K3822" s="216" t="s">
        <v>88</v>
      </c>
    </row>
    <row r="3823" spans="1:11" x14ac:dyDescent="0.25">
      <c r="A3823" s="103" t="s">
        <v>830</v>
      </c>
      <c r="B3823" s="103" t="s">
        <v>88</v>
      </c>
      <c r="C3823" s="103" t="s">
        <v>838</v>
      </c>
      <c r="D3823" s="103" t="s">
        <v>847</v>
      </c>
      <c r="E3823" s="103" t="s">
        <v>848</v>
      </c>
      <c r="F3823" s="103" t="s">
        <v>848</v>
      </c>
      <c r="G3823" s="103" t="s">
        <v>128</v>
      </c>
      <c r="H3823" s="103" t="s">
        <v>386</v>
      </c>
      <c r="I3823" s="103" t="s">
        <v>842</v>
      </c>
      <c r="J3823" s="215">
        <v>8325.43</v>
      </c>
      <c r="K3823" s="216" t="s">
        <v>88</v>
      </c>
    </row>
    <row r="3824" spans="1:11" x14ac:dyDescent="0.25">
      <c r="A3824" s="103" t="s">
        <v>828</v>
      </c>
      <c r="B3824" s="103" t="s">
        <v>88</v>
      </c>
      <c r="C3824" s="103" t="s">
        <v>838</v>
      </c>
      <c r="D3824" s="103" t="s">
        <v>847</v>
      </c>
      <c r="E3824" s="103" t="s">
        <v>848</v>
      </c>
      <c r="F3824" s="103" t="s">
        <v>848</v>
      </c>
      <c r="G3824" s="103" t="s">
        <v>128</v>
      </c>
      <c r="H3824" s="103" t="s">
        <v>386</v>
      </c>
      <c r="I3824" s="103" t="s">
        <v>842</v>
      </c>
      <c r="J3824" s="215">
        <v>11110.09</v>
      </c>
      <c r="K3824" s="216" t="s">
        <v>88</v>
      </c>
    </row>
    <row r="3825" spans="1:11" x14ac:dyDescent="0.25">
      <c r="A3825" s="103" t="s">
        <v>829</v>
      </c>
      <c r="B3825" s="103" t="s">
        <v>88</v>
      </c>
      <c r="C3825" s="103" t="s">
        <v>838</v>
      </c>
      <c r="D3825" s="103" t="s">
        <v>847</v>
      </c>
      <c r="E3825" s="103" t="s">
        <v>848</v>
      </c>
      <c r="F3825" s="103" t="s">
        <v>848</v>
      </c>
      <c r="G3825" s="103" t="s">
        <v>128</v>
      </c>
      <c r="H3825" s="103" t="s">
        <v>386</v>
      </c>
      <c r="I3825" s="103" t="s">
        <v>842</v>
      </c>
      <c r="J3825" s="215">
        <v>12080.57</v>
      </c>
      <c r="K3825" s="216" t="s">
        <v>88</v>
      </c>
    </row>
    <row r="3826" spans="1:11" x14ac:dyDescent="0.25">
      <c r="A3826" s="103" t="s">
        <v>825</v>
      </c>
      <c r="B3826" s="103" t="s">
        <v>88</v>
      </c>
      <c r="C3826" s="103" t="s">
        <v>838</v>
      </c>
      <c r="D3826" s="103" t="s">
        <v>847</v>
      </c>
      <c r="E3826" s="103" t="s">
        <v>848</v>
      </c>
      <c r="F3826" s="103" t="s">
        <v>848</v>
      </c>
      <c r="G3826" s="103" t="s">
        <v>128</v>
      </c>
      <c r="H3826" s="103" t="s">
        <v>386</v>
      </c>
      <c r="I3826" s="103" t="s">
        <v>842</v>
      </c>
      <c r="J3826" s="215">
        <v>11229.07</v>
      </c>
      <c r="K3826" s="216" t="s">
        <v>88</v>
      </c>
    </row>
    <row r="3827" spans="1:11" x14ac:dyDescent="0.25">
      <c r="A3827" s="103" t="s">
        <v>826</v>
      </c>
      <c r="B3827" s="103" t="s">
        <v>88</v>
      </c>
      <c r="C3827" s="103" t="s">
        <v>838</v>
      </c>
      <c r="D3827" s="103" t="s">
        <v>847</v>
      </c>
      <c r="E3827" s="103" t="s">
        <v>848</v>
      </c>
      <c r="F3827" s="103" t="s">
        <v>848</v>
      </c>
      <c r="G3827" s="103" t="s">
        <v>128</v>
      </c>
      <c r="H3827" s="103" t="s">
        <v>386</v>
      </c>
      <c r="I3827" s="103" t="s">
        <v>842</v>
      </c>
      <c r="J3827" s="215">
        <v>12555.73</v>
      </c>
      <c r="K3827" s="216" t="s">
        <v>88</v>
      </c>
    </row>
    <row r="3828" spans="1:11" x14ac:dyDescent="0.25">
      <c r="A3828" s="103" t="s">
        <v>826</v>
      </c>
      <c r="B3828" s="103" t="s">
        <v>88</v>
      </c>
      <c r="C3828" s="103" t="s">
        <v>838</v>
      </c>
      <c r="D3828" s="103" t="s">
        <v>847</v>
      </c>
      <c r="E3828" s="103" t="s">
        <v>848</v>
      </c>
      <c r="F3828" s="103" t="s">
        <v>848</v>
      </c>
      <c r="G3828" s="103" t="s">
        <v>619</v>
      </c>
      <c r="H3828" s="103" t="s">
        <v>620</v>
      </c>
      <c r="I3828" s="103" t="s">
        <v>842</v>
      </c>
      <c r="J3828" s="215">
        <v>9.7799999999999994</v>
      </c>
      <c r="K3828" s="216" t="s">
        <v>88</v>
      </c>
    </row>
    <row r="3829" spans="1:11" x14ac:dyDescent="0.25">
      <c r="A3829" s="103" t="s">
        <v>825</v>
      </c>
      <c r="B3829" s="103" t="s">
        <v>88</v>
      </c>
      <c r="C3829" s="103" t="s">
        <v>838</v>
      </c>
      <c r="D3829" s="103" t="s">
        <v>847</v>
      </c>
      <c r="E3829" s="103" t="s">
        <v>848</v>
      </c>
      <c r="F3829" s="103" t="s">
        <v>848</v>
      </c>
      <c r="G3829" s="103" t="s">
        <v>736</v>
      </c>
      <c r="H3829" s="103" t="s">
        <v>737</v>
      </c>
      <c r="I3829" s="103" t="s">
        <v>842</v>
      </c>
      <c r="J3829" s="215">
        <v>67.319999999999993</v>
      </c>
      <c r="K3829" s="216" t="s">
        <v>88</v>
      </c>
    </row>
    <row r="3830" spans="1:11" x14ac:dyDescent="0.25">
      <c r="A3830" s="103" t="s">
        <v>827</v>
      </c>
      <c r="B3830" s="103" t="s">
        <v>88</v>
      </c>
      <c r="C3830" s="103" t="s">
        <v>838</v>
      </c>
      <c r="D3830" s="103" t="s">
        <v>847</v>
      </c>
      <c r="E3830" s="103" t="s">
        <v>848</v>
      </c>
      <c r="F3830" s="103" t="s">
        <v>848</v>
      </c>
      <c r="G3830" s="103" t="s">
        <v>148</v>
      </c>
      <c r="H3830" s="103" t="s">
        <v>390</v>
      </c>
      <c r="I3830" s="103" t="s">
        <v>842</v>
      </c>
      <c r="J3830" s="215">
        <v>-5128.34</v>
      </c>
      <c r="K3830" s="216" t="s">
        <v>88</v>
      </c>
    </row>
    <row r="3831" spans="1:11" x14ac:dyDescent="0.25">
      <c r="A3831" s="103" t="s">
        <v>828</v>
      </c>
      <c r="B3831" s="103" t="s">
        <v>88</v>
      </c>
      <c r="C3831" s="103" t="s">
        <v>838</v>
      </c>
      <c r="D3831" s="103" t="s">
        <v>847</v>
      </c>
      <c r="E3831" s="103" t="s">
        <v>848</v>
      </c>
      <c r="F3831" s="103" t="s">
        <v>848</v>
      </c>
      <c r="G3831" s="103" t="s">
        <v>148</v>
      </c>
      <c r="H3831" s="103" t="s">
        <v>390</v>
      </c>
      <c r="I3831" s="103" t="s">
        <v>842</v>
      </c>
      <c r="J3831" s="215">
        <v>5128.34</v>
      </c>
      <c r="K3831" s="216" t="s">
        <v>88</v>
      </c>
    </row>
    <row r="3832" spans="1:11" x14ac:dyDescent="0.25">
      <c r="A3832" s="103" t="s">
        <v>829</v>
      </c>
      <c r="B3832" s="103" t="s">
        <v>88</v>
      </c>
      <c r="C3832" s="103" t="s">
        <v>838</v>
      </c>
      <c r="D3832" s="103" t="s">
        <v>847</v>
      </c>
      <c r="E3832" s="103" t="s">
        <v>848</v>
      </c>
      <c r="F3832" s="103" t="s">
        <v>848</v>
      </c>
      <c r="G3832" s="103" t="s">
        <v>148</v>
      </c>
      <c r="H3832" s="103" t="s">
        <v>390</v>
      </c>
      <c r="I3832" s="103" t="s">
        <v>842</v>
      </c>
      <c r="J3832" s="215">
        <v>108.68</v>
      </c>
      <c r="K3832" s="216" t="s">
        <v>88</v>
      </c>
    </row>
    <row r="3833" spans="1:11" x14ac:dyDescent="0.25">
      <c r="A3833" s="103" t="s">
        <v>830</v>
      </c>
      <c r="B3833" s="103" t="s">
        <v>88</v>
      </c>
      <c r="C3833" s="103" t="s">
        <v>838</v>
      </c>
      <c r="D3833" s="103" t="s">
        <v>847</v>
      </c>
      <c r="E3833" s="103" t="s">
        <v>848</v>
      </c>
      <c r="F3833" s="103" t="s">
        <v>848</v>
      </c>
      <c r="G3833" s="103" t="s">
        <v>127</v>
      </c>
      <c r="H3833" s="103" t="s">
        <v>391</v>
      </c>
      <c r="I3833" s="103" t="s">
        <v>842</v>
      </c>
      <c r="J3833" s="215">
        <v>183.45</v>
      </c>
      <c r="K3833" s="216" t="s">
        <v>88</v>
      </c>
    </row>
    <row r="3834" spans="1:11" x14ac:dyDescent="0.25">
      <c r="A3834" s="103" t="s">
        <v>828</v>
      </c>
      <c r="B3834" s="103" t="s">
        <v>88</v>
      </c>
      <c r="C3834" s="103" t="s">
        <v>838</v>
      </c>
      <c r="D3834" s="103" t="s">
        <v>847</v>
      </c>
      <c r="E3834" s="103" t="s">
        <v>848</v>
      </c>
      <c r="F3834" s="103" t="s">
        <v>848</v>
      </c>
      <c r="G3834" s="103" t="s">
        <v>127</v>
      </c>
      <c r="H3834" s="103" t="s">
        <v>391</v>
      </c>
      <c r="I3834" s="103" t="s">
        <v>842</v>
      </c>
      <c r="J3834" s="215">
        <v>159.02000000000001</v>
      </c>
      <c r="K3834" s="216" t="s">
        <v>88</v>
      </c>
    </row>
    <row r="3835" spans="1:11" x14ac:dyDescent="0.25">
      <c r="A3835" s="103" t="s">
        <v>825</v>
      </c>
      <c r="B3835" s="103" t="s">
        <v>88</v>
      </c>
      <c r="C3835" s="103" t="s">
        <v>838</v>
      </c>
      <c r="D3835" s="103" t="s">
        <v>847</v>
      </c>
      <c r="E3835" s="103" t="s">
        <v>848</v>
      </c>
      <c r="F3835" s="103" t="s">
        <v>848</v>
      </c>
      <c r="G3835" s="103" t="s">
        <v>127</v>
      </c>
      <c r="H3835" s="103" t="s">
        <v>391</v>
      </c>
      <c r="I3835" s="103" t="s">
        <v>842</v>
      </c>
      <c r="J3835" s="215">
        <v>72.819999999999993</v>
      </c>
      <c r="K3835" s="216" t="s">
        <v>88</v>
      </c>
    </row>
    <row r="3836" spans="1:11" x14ac:dyDescent="0.25">
      <c r="A3836" s="103" t="s">
        <v>827</v>
      </c>
      <c r="B3836" s="103" t="s">
        <v>88</v>
      </c>
      <c r="C3836" s="103" t="s">
        <v>838</v>
      </c>
      <c r="D3836" s="103" t="s">
        <v>847</v>
      </c>
      <c r="E3836" s="103" t="s">
        <v>848</v>
      </c>
      <c r="F3836" s="103" t="s">
        <v>848</v>
      </c>
      <c r="G3836" s="103" t="s">
        <v>126</v>
      </c>
      <c r="H3836" s="103" t="s">
        <v>392</v>
      </c>
      <c r="I3836" s="103" t="s">
        <v>842</v>
      </c>
      <c r="J3836" s="215">
        <v>79.31</v>
      </c>
      <c r="K3836" s="216" t="s">
        <v>88</v>
      </c>
    </row>
    <row r="3837" spans="1:11" x14ac:dyDescent="0.25">
      <c r="A3837" s="103" t="s">
        <v>830</v>
      </c>
      <c r="B3837" s="103" t="s">
        <v>88</v>
      </c>
      <c r="C3837" s="103" t="s">
        <v>838</v>
      </c>
      <c r="D3837" s="103" t="s">
        <v>847</v>
      </c>
      <c r="E3837" s="103" t="s">
        <v>848</v>
      </c>
      <c r="F3837" s="103" t="s">
        <v>848</v>
      </c>
      <c r="G3837" s="103" t="s">
        <v>126</v>
      </c>
      <c r="H3837" s="103" t="s">
        <v>392</v>
      </c>
      <c r="I3837" s="103" t="s">
        <v>842</v>
      </c>
      <c r="J3837" s="215">
        <v>757.34</v>
      </c>
      <c r="K3837" s="216" t="s">
        <v>88</v>
      </c>
    </row>
    <row r="3838" spans="1:11" x14ac:dyDescent="0.25">
      <c r="A3838" s="103" t="s">
        <v>828</v>
      </c>
      <c r="B3838" s="103" t="s">
        <v>88</v>
      </c>
      <c r="C3838" s="103" t="s">
        <v>838</v>
      </c>
      <c r="D3838" s="103" t="s">
        <v>847</v>
      </c>
      <c r="E3838" s="103" t="s">
        <v>848</v>
      </c>
      <c r="F3838" s="103" t="s">
        <v>848</v>
      </c>
      <c r="G3838" s="103" t="s">
        <v>126</v>
      </c>
      <c r="H3838" s="103" t="s">
        <v>392</v>
      </c>
      <c r="I3838" s="103" t="s">
        <v>842</v>
      </c>
      <c r="J3838" s="215">
        <v>209.86</v>
      </c>
      <c r="K3838" s="216" t="s">
        <v>88</v>
      </c>
    </row>
    <row r="3839" spans="1:11" x14ac:dyDescent="0.25">
      <c r="A3839" s="103" t="s">
        <v>829</v>
      </c>
      <c r="B3839" s="103" t="s">
        <v>88</v>
      </c>
      <c r="C3839" s="103" t="s">
        <v>838</v>
      </c>
      <c r="D3839" s="103" t="s">
        <v>847</v>
      </c>
      <c r="E3839" s="103" t="s">
        <v>848</v>
      </c>
      <c r="F3839" s="103" t="s">
        <v>848</v>
      </c>
      <c r="G3839" s="103" t="s">
        <v>126</v>
      </c>
      <c r="H3839" s="103" t="s">
        <v>392</v>
      </c>
      <c r="I3839" s="103" t="s">
        <v>842</v>
      </c>
      <c r="J3839" s="215">
        <v>255.77</v>
      </c>
      <c r="K3839" s="216" t="s">
        <v>88</v>
      </c>
    </row>
    <row r="3840" spans="1:11" x14ac:dyDescent="0.25">
      <c r="A3840" s="103" t="s">
        <v>825</v>
      </c>
      <c r="B3840" s="103" t="s">
        <v>88</v>
      </c>
      <c r="C3840" s="103" t="s">
        <v>838</v>
      </c>
      <c r="D3840" s="103" t="s">
        <v>847</v>
      </c>
      <c r="E3840" s="103" t="s">
        <v>848</v>
      </c>
      <c r="F3840" s="103" t="s">
        <v>848</v>
      </c>
      <c r="G3840" s="103" t="s">
        <v>126</v>
      </c>
      <c r="H3840" s="103" t="s">
        <v>392</v>
      </c>
      <c r="I3840" s="103" t="s">
        <v>842</v>
      </c>
      <c r="J3840" s="215">
        <v>1090.3900000000001</v>
      </c>
      <c r="K3840" s="216" t="s">
        <v>88</v>
      </c>
    </row>
    <row r="3841" spans="1:11" x14ac:dyDescent="0.25">
      <c r="A3841" s="103" t="s">
        <v>826</v>
      </c>
      <c r="B3841" s="103" t="s">
        <v>88</v>
      </c>
      <c r="C3841" s="103" t="s">
        <v>838</v>
      </c>
      <c r="D3841" s="103" t="s">
        <v>847</v>
      </c>
      <c r="E3841" s="103" t="s">
        <v>848</v>
      </c>
      <c r="F3841" s="103" t="s">
        <v>848</v>
      </c>
      <c r="G3841" s="103" t="s">
        <v>126</v>
      </c>
      <c r="H3841" s="103" t="s">
        <v>392</v>
      </c>
      <c r="I3841" s="103" t="s">
        <v>842</v>
      </c>
      <c r="J3841" s="215">
        <v>314.36</v>
      </c>
      <c r="K3841" s="216" t="s">
        <v>88</v>
      </c>
    </row>
    <row r="3842" spans="1:11" x14ac:dyDescent="0.25">
      <c r="A3842" s="103" t="s">
        <v>829</v>
      </c>
      <c r="B3842" s="103" t="s">
        <v>88</v>
      </c>
      <c r="C3842" s="103" t="s">
        <v>838</v>
      </c>
      <c r="D3842" s="103" t="s">
        <v>847</v>
      </c>
      <c r="E3842" s="103" t="s">
        <v>848</v>
      </c>
      <c r="F3842" s="103" t="s">
        <v>848</v>
      </c>
      <c r="G3842" s="103" t="s">
        <v>125</v>
      </c>
      <c r="H3842" s="103" t="s">
        <v>393</v>
      </c>
      <c r="I3842" s="103" t="s">
        <v>842</v>
      </c>
      <c r="J3842" s="215">
        <v>-1454.41</v>
      </c>
      <c r="K3842" s="216" t="s">
        <v>88</v>
      </c>
    </row>
    <row r="3843" spans="1:11" x14ac:dyDescent="0.25">
      <c r="A3843" s="103" t="s">
        <v>825</v>
      </c>
      <c r="B3843" s="103" t="s">
        <v>88</v>
      </c>
      <c r="C3843" s="103" t="s">
        <v>838</v>
      </c>
      <c r="D3843" s="103" t="s">
        <v>847</v>
      </c>
      <c r="E3843" s="103" t="s">
        <v>848</v>
      </c>
      <c r="F3843" s="103" t="s">
        <v>848</v>
      </c>
      <c r="G3843" s="103" t="s">
        <v>125</v>
      </c>
      <c r="H3843" s="103" t="s">
        <v>393</v>
      </c>
      <c r="I3843" s="103" t="s">
        <v>842</v>
      </c>
      <c r="J3843" s="215">
        <v>-593.39</v>
      </c>
      <c r="K3843" s="216" t="s">
        <v>88</v>
      </c>
    </row>
    <row r="3844" spans="1:11" x14ac:dyDescent="0.25">
      <c r="A3844" s="103" t="s">
        <v>826</v>
      </c>
      <c r="B3844" s="103" t="s">
        <v>88</v>
      </c>
      <c r="C3844" s="103" t="s">
        <v>838</v>
      </c>
      <c r="D3844" s="103" t="s">
        <v>847</v>
      </c>
      <c r="E3844" s="103" t="s">
        <v>848</v>
      </c>
      <c r="F3844" s="103" t="s">
        <v>848</v>
      </c>
      <c r="G3844" s="103" t="s">
        <v>125</v>
      </c>
      <c r="H3844" s="103" t="s">
        <v>393</v>
      </c>
      <c r="I3844" s="103" t="s">
        <v>842</v>
      </c>
      <c r="J3844" s="215">
        <v>2047.8</v>
      </c>
      <c r="K3844" s="216" t="s">
        <v>88</v>
      </c>
    </row>
    <row r="3845" spans="1:11" x14ac:dyDescent="0.25">
      <c r="A3845" s="103" t="s">
        <v>825</v>
      </c>
      <c r="B3845" s="103" t="s">
        <v>88</v>
      </c>
      <c r="C3845" s="103" t="s">
        <v>838</v>
      </c>
      <c r="D3845" s="103" t="s">
        <v>847</v>
      </c>
      <c r="E3845" s="103" t="s">
        <v>848</v>
      </c>
      <c r="F3845" s="103" t="s">
        <v>848</v>
      </c>
      <c r="G3845" s="103" t="s">
        <v>480</v>
      </c>
      <c r="H3845" s="103" t="s">
        <v>739</v>
      </c>
      <c r="I3845" s="103" t="s">
        <v>842</v>
      </c>
      <c r="J3845" s="215">
        <v>-2700</v>
      </c>
      <c r="K3845" s="216" t="s">
        <v>88</v>
      </c>
    </row>
    <row r="3846" spans="1:11" x14ac:dyDescent="0.25">
      <c r="A3846" s="103" t="s">
        <v>826</v>
      </c>
      <c r="B3846" s="103" t="s">
        <v>88</v>
      </c>
      <c r="C3846" s="103" t="s">
        <v>838</v>
      </c>
      <c r="D3846" s="103" t="s">
        <v>847</v>
      </c>
      <c r="E3846" s="103" t="s">
        <v>848</v>
      </c>
      <c r="F3846" s="103" t="s">
        <v>848</v>
      </c>
      <c r="G3846" s="103" t="s">
        <v>480</v>
      </c>
      <c r="H3846" s="103" t="s">
        <v>739</v>
      </c>
      <c r="I3846" s="103" t="s">
        <v>842</v>
      </c>
      <c r="J3846" s="215">
        <v>2700</v>
      </c>
      <c r="K3846" s="216" t="s">
        <v>88</v>
      </c>
    </row>
    <row r="3847" spans="1:11" x14ac:dyDescent="0.25">
      <c r="A3847" s="103" t="s">
        <v>828</v>
      </c>
      <c r="B3847" s="103" t="s">
        <v>88</v>
      </c>
      <c r="C3847" s="103" t="s">
        <v>838</v>
      </c>
      <c r="D3847" s="103" t="s">
        <v>847</v>
      </c>
      <c r="E3847" s="103" t="s">
        <v>848</v>
      </c>
      <c r="F3847" s="103" t="s">
        <v>848</v>
      </c>
      <c r="G3847" s="103" t="s">
        <v>740</v>
      </c>
      <c r="H3847" s="103" t="s">
        <v>741</v>
      </c>
      <c r="I3847" s="103" t="s">
        <v>842</v>
      </c>
      <c r="J3847" s="215">
        <v>72</v>
      </c>
      <c r="K3847" s="216" t="s">
        <v>88</v>
      </c>
    </row>
    <row r="3848" spans="1:11" x14ac:dyDescent="0.25">
      <c r="A3848" s="103" t="s">
        <v>827</v>
      </c>
      <c r="B3848" s="103" t="s">
        <v>88</v>
      </c>
      <c r="C3848" s="103" t="s">
        <v>838</v>
      </c>
      <c r="D3848" s="103" t="s">
        <v>847</v>
      </c>
      <c r="E3848" s="103" t="s">
        <v>848</v>
      </c>
      <c r="F3848" s="103" t="s">
        <v>848</v>
      </c>
      <c r="G3848" s="103" t="s">
        <v>744</v>
      </c>
      <c r="H3848" s="103" t="s">
        <v>745</v>
      </c>
      <c r="I3848" s="103" t="s">
        <v>842</v>
      </c>
      <c r="J3848" s="215">
        <v>0</v>
      </c>
      <c r="K3848" s="216" t="s">
        <v>88</v>
      </c>
    </row>
    <row r="3849" spans="1:11" x14ac:dyDescent="0.25">
      <c r="A3849" s="103" t="s">
        <v>830</v>
      </c>
      <c r="B3849" s="103" t="s">
        <v>88</v>
      </c>
      <c r="C3849" s="103" t="s">
        <v>838</v>
      </c>
      <c r="D3849" s="103" t="s">
        <v>847</v>
      </c>
      <c r="E3849" s="103" t="s">
        <v>848</v>
      </c>
      <c r="F3849" s="103" t="s">
        <v>848</v>
      </c>
      <c r="G3849" s="103" t="s">
        <v>744</v>
      </c>
      <c r="H3849" s="103" t="s">
        <v>745</v>
      </c>
      <c r="I3849" s="103" t="s">
        <v>842</v>
      </c>
      <c r="J3849" s="215">
        <v>3423.75</v>
      </c>
      <c r="K3849" s="216" t="s">
        <v>88</v>
      </c>
    </row>
    <row r="3850" spans="1:11" x14ac:dyDescent="0.25">
      <c r="A3850" s="103" t="s">
        <v>828</v>
      </c>
      <c r="B3850" s="103" t="s">
        <v>88</v>
      </c>
      <c r="C3850" s="103" t="s">
        <v>838</v>
      </c>
      <c r="D3850" s="103" t="s">
        <v>847</v>
      </c>
      <c r="E3850" s="103" t="s">
        <v>848</v>
      </c>
      <c r="F3850" s="103" t="s">
        <v>848</v>
      </c>
      <c r="G3850" s="103" t="s">
        <v>744</v>
      </c>
      <c r="H3850" s="103" t="s">
        <v>745</v>
      </c>
      <c r="I3850" s="103" t="s">
        <v>842</v>
      </c>
      <c r="J3850" s="215">
        <v>2249.88</v>
      </c>
      <c r="K3850" s="216" t="s">
        <v>88</v>
      </c>
    </row>
    <row r="3851" spans="1:11" x14ac:dyDescent="0.25">
      <c r="A3851" s="103" t="s">
        <v>829</v>
      </c>
      <c r="B3851" s="103" t="s">
        <v>88</v>
      </c>
      <c r="C3851" s="103" t="s">
        <v>838</v>
      </c>
      <c r="D3851" s="103" t="s">
        <v>847</v>
      </c>
      <c r="E3851" s="103" t="s">
        <v>848</v>
      </c>
      <c r="F3851" s="103" t="s">
        <v>848</v>
      </c>
      <c r="G3851" s="103" t="s">
        <v>744</v>
      </c>
      <c r="H3851" s="103" t="s">
        <v>745</v>
      </c>
      <c r="I3851" s="103" t="s">
        <v>842</v>
      </c>
      <c r="J3851" s="215">
        <v>1053.3699999999999</v>
      </c>
      <c r="K3851" s="216" t="s">
        <v>88</v>
      </c>
    </row>
    <row r="3852" spans="1:11" x14ac:dyDescent="0.25">
      <c r="A3852" s="103" t="s">
        <v>825</v>
      </c>
      <c r="B3852" s="103" t="s">
        <v>88</v>
      </c>
      <c r="C3852" s="103" t="s">
        <v>838</v>
      </c>
      <c r="D3852" s="103" t="s">
        <v>847</v>
      </c>
      <c r="E3852" s="103" t="s">
        <v>848</v>
      </c>
      <c r="F3852" s="103" t="s">
        <v>848</v>
      </c>
      <c r="G3852" s="103" t="s">
        <v>744</v>
      </c>
      <c r="H3852" s="103" t="s">
        <v>745</v>
      </c>
      <c r="I3852" s="103" t="s">
        <v>842</v>
      </c>
      <c r="J3852" s="215">
        <v>11.11</v>
      </c>
      <c r="K3852" s="216" t="s">
        <v>88</v>
      </c>
    </row>
    <row r="3853" spans="1:11" x14ac:dyDescent="0.25">
      <c r="A3853" s="103" t="s">
        <v>826</v>
      </c>
      <c r="B3853" s="103" t="s">
        <v>88</v>
      </c>
      <c r="C3853" s="103" t="s">
        <v>838</v>
      </c>
      <c r="D3853" s="103" t="s">
        <v>847</v>
      </c>
      <c r="E3853" s="103" t="s">
        <v>848</v>
      </c>
      <c r="F3853" s="103" t="s">
        <v>848</v>
      </c>
      <c r="G3853" s="103" t="s">
        <v>744</v>
      </c>
      <c r="H3853" s="103" t="s">
        <v>745</v>
      </c>
      <c r="I3853" s="103" t="s">
        <v>842</v>
      </c>
      <c r="J3853" s="215">
        <v>46866.58</v>
      </c>
      <c r="K3853" s="216" t="s">
        <v>88</v>
      </c>
    </row>
    <row r="3854" spans="1:11" x14ac:dyDescent="0.25">
      <c r="A3854" s="103" t="s">
        <v>827</v>
      </c>
      <c r="B3854" s="103" t="s">
        <v>88</v>
      </c>
      <c r="C3854" s="103" t="s">
        <v>838</v>
      </c>
      <c r="D3854" s="103" t="s">
        <v>847</v>
      </c>
      <c r="E3854" s="103" t="s">
        <v>848</v>
      </c>
      <c r="F3854" s="103" t="s">
        <v>848</v>
      </c>
      <c r="G3854" s="103" t="s">
        <v>124</v>
      </c>
      <c r="H3854" s="103" t="s">
        <v>746</v>
      </c>
      <c r="I3854" s="103" t="s">
        <v>842</v>
      </c>
      <c r="J3854" s="215">
        <v>1305.1300000000001</v>
      </c>
      <c r="K3854" s="216" t="s">
        <v>88</v>
      </c>
    </row>
    <row r="3855" spans="1:11" x14ac:dyDescent="0.25">
      <c r="A3855" s="103" t="s">
        <v>829</v>
      </c>
      <c r="B3855" s="103" t="s">
        <v>88</v>
      </c>
      <c r="C3855" s="103" t="s">
        <v>838</v>
      </c>
      <c r="D3855" s="103" t="s">
        <v>847</v>
      </c>
      <c r="E3855" s="103" t="s">
        <v>848</v>
      </c>
      <c r="F3855" s="103" t="s">
        <v>848</v>
      </c>
      <c r="G3855" s="103" t="s">
        <v>124</v>
      </c>
      <c r="H3855" s="103" t="s">
        <v>746</v>
      </c>
      <c r="I3855" s="103" t="s">
        <v>842</v>
      </c>
      <c r="J3855" s="215">
        <v>3.34</v>
      </c>
      <c r="K3855" s="216" t="s">
        <v>88</v>
      </c>
    </row>
    <row r="3856" spans="1:11" x14ac:dyDescent="0.25">
      <c r="A3856" s="103" t="s">
        <v>829</v>
      </c>
      <c r="B3856" s="103" t="s">
        <v>88</v>
      </c>
      <c r="C3856" s="103" t="s">
        <v>838</v>
      </c>
      <c r="D3856" s="103" t="s">
        <v>847</v>
      </c>
      <c r="E3856" s="103" t="s">
        <v>848</v>
      </c>
      <c r="F3856" s="103" t="s">
        <v>848</v>
      </c>
      <c r="G3856" s="103" t="s">
        <v>124</v>
      </c>
      <c r="H3856" s="103" t="s">
        <v>394</v>
      </c>
      <c r="I3856" s="103" t="s">
        <v>842</v>
      </c>
      <c r="J3856" s="215">
        <v>423.89</v>
      </c>
      <c r="K3856" s="216" t="s">
        <v>88</v>
      </c>
    </row>
    <row r="3857" spans="1:11" x14ac:dyDescent="0.25">
      <c r="A3857" s="103" t="s">
        <v>825</v>
      </c>
      <c r="B3857" s="103" t="s">
        <v>88</v>
      </c>
      <c r="C3857" s="103" t="s">
        <v>838</v>
      </c>
      <c r="D3857" s="103" t="s">
        <v>847</v>
      </c>
      <c r="E3857" s="103" t="s">
        <v>848</v>
      </c>
      <c r="F3857" s="103" t="s">
        <v>848</v>
      </c>
      <c r="G3857" s="103" t="s">
        <v>124</v>
      </c>
      <c r="H3857" s="103" t="s">
        <v>746</v>
      </c>
      <c r="I3857" s="103" t="s">
        <v>842</v>
      </c>
      <c r="J3857" s="215">
        <v>15.2</v>
      </c>
      <c r="K3857" s="216" t="s">
        <v>88</v>
      </c>
    </row>
    <row r="3858" spans="1:11" x14ac:dyDescent="0.25">
      <c r="A3858" s="103" t="s">
        <v>826</v>
      </c>
      <c r="B3858" s="103" t="s">
        <v>88</v>
      </c>
      <c r="C3858" s="103" t="s">
        <v>838</v>
      </c>
      <c r="D3858" s="103" t="s">
        <v>847</v>
      </c>
      <c r="E3858" s="103" t="s">
        <v>848</v>
      </c>
      <c r="F3858" s="103" t="s">
        <v>848</v>
      </c>
      <c r="G3858" s="103" t="s">
        <v>124</v>
      </c>
      <c r="H3858" s="103" t="s">
        <v>746</v>
      </c>
      <c r="I3858" s="103" t="s">
        <v>842</v>
      </c>
      <c r="J3858" s="215">
        <v>-838.24</v>
      </c>
      <c r="K3858" s="216" t="s">
        <v>88</v>
      </c>
    </row>
    <row r="3859" spans="1:11" x14ac:dyDescent="0.25">
      <c r="A3859" s="103" t="s">
        <v>826</v>
      </c>
      <c r="B3859" s="103" t="s">
        <v>88</v>
      </c>
      <c r="C3859" s="103" t="s">
        <v>838</v>
      </c>
      <c r="D3859" s="103" t="s">
        <v>847</v>
      </c>
      <c r="E3859" s="103" t="s">
        <v>848</v>
      </c>
      <c r="F3859" s="103" t="s">
        <v>848</v>
      </c>
      <c r="G3859" s="103" t="s">
        <v>124</v>
      </c>
      <c r="H3859" s="103" t="s">
        <v>394</v>
      </c>
      <c r="I3859" s="103" t="s">
        <v>842</v>
      </c>
      <c r="J3859" s="215">
        <v>340.23</v>
      </c>
      <c r="K3859" s="216" t="s">
        <v>88</v>
      </c>
    </row>
    <row r="3860" spans="1:11" x14ac:dyDescent="0.25">
      <c r="A3860" s="103" t="s">
        <v>827</v>
      </c>
      <c r="B3860" s="103" t="s">
        <v>88</v>
      </c>
      <c r="C3860" s="103" t="s">
        <v>838</v>
      </c>
      <c r="D3860" s="103" t="s">
        <v>847</v>
      </c>
      <c r="E3860" s="103" t="s">
        <v>848</v>
      </c>
      <c r="F3860" s="103" t="s">
        <v>848</v>
      </c>
      <c r="G3860" s="103" t="s">
        <v>155</v>
      </c>
      <c r="H3860" s="103" t="s">
        <v>395</v>
      </c>
      <c r="I3860" s="103" t="s">
        <v>842</v>
      </c>
      <c r="J3860" s="215">
        <v>3324.59</v>
      </c>
      <c r="K3860" s="216" t="s">
        <v>88</v>
      </c>
    </row>
    <row r="3861" spans="1:11" x14ac:dyDescent="0.25">
      <c r="A3861" s="103" t="s">
        <v>830</v>
      </c>
      <c r="B3861" s="103" t="s">
        <v>88</v>
      </c>
      <c r="C3861" s="103" t="s">
        <v>838</v>
      </c>
      <c r="D3861" s="103" t="s">
        <v>847</v>
      </c>
      <c r="E3861" s="103" t="s">
        <v>848</v>
      </c>
      <c r="F3861" s="103" t="s">
        <v>848</v>
      </c>
      <c r="G3861" s="103" t="s">
        <v>155</v>
      </c>
      <c r="H3861" s="103" t="s">
        <v>395</v>
      </c>
      <c r="I3861" s="103" t="s">
        <v>842</v>
      </c>
      <c r="J3861" s="215">
        <v>2511.84</v>
      </c>
      <c r="K3861" s="216" t="s">
        <v>88</v>
      </c>
    </row>
    <row r="3862" spans="1:11" x14ac:dyDescent="0.25">
      <c r="A3862" s="103" t="s">
        <v>828</v>
      </c>
      <c r="B3862" s="103" t="s">
        <v>88</v>
      </c>
      <c r="C3862" s="103" t="s">
        <v>838</v>
      </c>
      <c r="D3862" s="103" t="s">
        <v>847</v>
      </c>
      <c r="E3862" s="103" t="s">
        <v>848</v>
      </c>
      <c r="F3862" s="103" t="s">
        <v>848</v>
      </c>
      <c r="G3862" s="103" t="s">
        <v>155</v>
      </c>
      <c r="H3862" s="103" t="s">
        <v>395</v>
      </c>
      <c r="I3862" s="103" t="s">
        <v>842</v>
      </c>
      <c r="J3862" s="215">
        <v>12788.4</v>
      </c>
      <c r="K3862" s="216" t="s">
        <v>88</v>
      </c>
    </row>
    <row r="3863" spans="1:11" x14ac:dyDescent="0.25">
      <c r="A3863" s="103" t="s">
        <v>829</v>
      </c>
      <c r="B3863" s="103" t="s">
        <v>88</v>
      </c>
      <c r="C3863" s="103" t="s">
        <v>838</v>
      </c>
      <c r="D3863" s="103" t="s">
        <v>847</v>
      </c>
      <c r="E3863" s="103" t="s">
        <v>848</v>
      </c>
      <c r="F3863" s="103" t="s">
        <v>848</v>
      </c>
      <c r="G3863" s="103" t="s">
        <v>155</v>
      </c>
      <c r="H3863" s="103" t="s">
        <v>395</v>
      </c>
      <c r="I3863" s="103" t="s">
        <v>842</v>
      </c>
      <c r="J3863" s="215">
        <v>4917.6899999999996</v>
      </c>
      <c r="K3863" s="216" t="s">
        <v>88</v>
      </c>
    </row>
    <row r="3864" spans="1:11" x14ac:dyDescent="0.25">
      <c r="A3864" s="103" t="s">
        <v>825</v>
      </c>
      <c r="B3864" s="103" t="s">
        <v>88</v>
      </c>
      <c r="C3864" s="103" t="s">
        <v>838</v>
      </c>
      <c r="D3864" s="103" t="s">
        <v>847</v>
      </c>
      <c r="E3864" s="103" t="s">
        <v>848</v>
      </c>
      <c r="F3864" s="103" t="s">
        <v>848</v>
      </c>
      <c r="G3864" s="103" t="s">
        <v>155</v>
      </c>
      <c r="H3864" s="103" t="s">
        <v>395</v>
      </c>
      <c r="I3864" s="103" t="s">
        <v>842</v>
      </c>
      <c r="J3864" s="215">
        <v>33508</v>
      </c>
      <c r="K3864" s="216" t="s">
        <v>88</v>
      </c>
    </row>
    <row r="3865" spans="1:11" x14ac:dyDescent="0.25">
      <c r="A3865" s="103" t="s">
        <v>826</v>
      </c>
      <c r="B3865" s="103" t="s">
        <v>88</v>
      </c>
      <c r="C3865" s="103" t="s">
        <v>838</v>
      </c>
      <c r="D3865" s="103" t="s">
        <v>847</v>
      </c>
      <c r="E3865" s="103" t="s">
        <v>848</v>
      </c>
      <c r="F3865" s="103" t="s">
        <v>848</v>
      </c>
      <c r="G3865" s="103" t="s">
        <v>155</v>
      </c>
      <c r="H3865" s="103" t="s">
        <v>395</v>
      </c>
      <c r="I3865" s="103" t="s">
        <v>842</v>
      </c>
      <c r="J3865" s="215">
        <v>5005.1499999999996</v>
      </c>
      <c r="K3865" s="216" t="s">
        <v>88</v>
      </c>
    </row>
    <row r="3866" spans="1:11" x14ac:dyDescent="0.25">
      <c r="A3866" s="103" t="s">
        <v>826</v>
      </c>
      <c r="B3866" s="103" t="s">
        <v>88</v>
      </c>
      <c r="C3866" s="103" t="s">
        <v>838</v>
      </c>
      <c r="D3866" s="103" t="s">
        <v>847</v>
      </c>
      <c r="E3866" s="103" t="s">
        <v>848</v>
      </c>
      <c r="F3866" s="103" t="s">
        <v>848</v>
      </c>
      <c r="G3866" s="103" t="s">
        <v>650</v>
      </c>
      <c r="H3866" s="103" t="s">
        <v>651</v>
      </c>
      <c r="I3866" s="103" t="s">
        <v>842</v>
      </c>
      <c r="J3866" s="215">
        <v>40.950000000000003</v>
      </c>
      <c r="K3866" s="216" t="s">
        <v>88</v>
      </c>
    </row>
    <row r="3867" spans="1:11" x14ac:dyDescent="0.25">
      <c r="A3867" s="103" t="s">
        <v>827</v>
      </c>
      <c r="B3867" s="103" t="s">
        <v>88</v>
      </c>
      <c r="C3867" s="103" t="s">
        <v>838</v>
      </c>
      <c r="D3867" s="103" t="s">
        <v>847</v>
      </c>
      <c r="E3867" s="103" t="s">
        <v>848</v>
      </c>
      <c r="F3867" s="103" t="s">
        <v>848</v>
      </c>
      <c r="G3867" s="103" t="s">
        <v>123</v>
      </c>
      <c r="H3867" s="103" t="s">
        <v>396</v>
      </c>
      <c r="I3867" s="103" t="s">
        <v>842</v>
      </c>
      <c r="J3867" s="215">
        <v>449.98</v>
      </c>
      <c r="K3867" s="216" t="s">
        <v>88</v>
      </c>
    </row>
    <row r="3868" spans="1:11" x14ac:dyDescent="0.25">
      <c r="A3868" s="103" t="s">
        <v>830</v>
      </c>
      <c r="B3868" s="103" t="s">
        <v>88</v>
      </c>
      <c r="C3868" s="103" t="s">
        <v>838</v>
      </c>
      <c r="D3868" s="103" t="s">
        <v>847</v>
      </c>
      <c r="E3868" s="103" t="s">
        <v>848</v>
      </c>
      <c r="F3868" s="103" t="s">
        <v>848</v>
      </c>
      <c r="G3868" s="103" t="s">
        <v>123</v>
      </c>
      <c r="H3868" s="103" t="s">
        <v>396</v>
      </c>
      <c r="I3868" s="103" t="s">
        <v>842</v>
      </c>
      <c r="J3868" s="215">
        <v>1693.92</v>
      </c>
      <c r="K3868" s="216" t="s">
        <v>88</v>
      </c>
    </row>
    <row r="3869" spans="1:11" x14ac:dyDescent="0.25">
      <c r="A3869" s="103" t="s">
        <v>828</v>
      </c>
      <c r="B3869" s="103" t="s">
        <v>88</v>
      </c>
      <c r="C3869" s="103" t="s">
        <v>838</v>
      </c>
      <c r="D3869" s="103" t="s">
        <v>847</v>
      </c>
      <c r="E3869" s="103" t="s">
        <v>851</v>
      </c>
      <c r="F3869" s="103" t="s">
        <v>848</v>
      </c>
      <c r="G3869" s="103" t="s">
        <v>123</v>
      </c>
      <c r="H3869" s="103" t="s">
        <v>396</v>
      </c>
      <c r="I3869" s="103" t="s">
        <v>842</v>
      </c>
      <c r="J3869" s="215">
        <v>-769.32</v>
      </c>
      <c r="K3869" s="216" t="s">
        <v>88</v>
      </c>
    </row>
    <row r="3870" spans="1:11" x14ac:dyDescent="0.25">
      <c r="A3870" s="103" t="s">
        <v>828</v>
      </c>
      <c r="B3870" s="103" t="s">
        <v>88</v>
      </c>
      <c r="C3870" s="103" t="s">
        <v>838</v>
      </c>
      <c r="D3870" s="103" t="s">
        <v>847</v>
      </c>
      <c r="E3870" s="103" t="s">
        <v>848</v>
      </c>
      <c r="F3870" s="103" t="s">
        <v>848</v>
      </c>
      <c r="G3870" s="103" t="s">
        <v>123</v>
      </c>
      <c r="H3870" s="103" t="s">
        <v>396</v>
      </c>
      <c r="I3870" s="103" t="s">
        <v>842</v>
      </c>
      <c r="J3870" s="215">
        <v>460.09</v>
      </c>
      <c r="K3870" s="216" t="s">
        <v>88</v>
      </c>
    </row>
    <row r="3871" spans="1:11" x14ac:dyDescent="0.25">
      <c r="A3871" s="103" t="s">
        <v>829</v>
      </c>
      <c r="B3871" s="103" t="s">
        <v>88</v>
      </c>
      <c r="C3871" s="103" t="s">
        <v>838</v>
      </c>
      <c r="D3871" s="103" t="s">
        <v>847</v>
      </c>
      <c r="E3871" s="103" t="s">
        <v>848</v>
      </c>
      <c r="F3871" s="103" t="s">
        <v>848</v>
      </c>
      <c r="G3871" s="103" t="s">
        <v>123</v>
      </c>
      <c r="H3871" s="103" t="s">
        <v>396</v>
      </c>
      <c r="I3871" s="103" t="s">
        <v>842</v>
      </c>
      <c r="J3871" s="215">
        <v>59.01</v>
      </c>
      <c r="K3871" s="216" t="s">
        <v>88</v>
      </c>
    </row>
    <row r="3872" spans="1:11" x14ac:dyDescent="0.25">
      <c r="A3872" s="103" t="s">
        <v>825</v>
      </c>
      <c r="B3872" s="103" t="s">
        <v>88</v>
      </c>
      <c r="C3872" s="103" t="s">
        <v>838</v>
      </c>
      <c r="D3872" s="103" t="s">
        <v>847</v>
      </c>
      <c r="E3872" s="103" t="s">
        <v>848</v>
      </c>
      <c r="F3872" s="103" t="s">
        <v>848</v>
      </c>
      <c r="G3872" s="103" t="s">
        <v>123</v>
      </c>
      <c r="H3872" s="103" t="s">
        <v>396</v>
      </c>
      <c r="I3872" s="103" t="s">
        <v>842</v>
      </c>
      <c r="J3872" s="215">
        <v>460.48</v>
      </c>
      <c r="K3872" s="216" t="s">
        <v>88</v>
      </c>
    </row>
    <row r="3873" spans="1:11" x14ac:dyDescent="0.25">
      <c r="A3873" s="103" t="s">
        <v>826</v>
      </c>
      <c r="B3873" s="103" t="s">
        <v>88</v>
      </c>
      <c r="C3873" s="103" t="s">
        <v>838</v>
      </c>
      <c r="D3873" s="103" t="s">
        <v>847</v>
      </c>
      <c r="E3873" s="103" t="s">
        <v>848</v>
      </c>
      <c r="F3873" s="103" t="s">
        <v>848</v>
      </c>
      <c r="G3873" s="103" t="s">
        <v>123</v>
      </c>
      <c r="H3873" s="103" t="s">
        <v>396</v>
      </c>
      <c r="I3873" s="103" t="s">
        <v>842</v>
      </c>
      <c r="J3873" s="215">
        <v>1585.28</v>
      </c>
      <c r="K3873" s="216" t="s">
        <v>88</v>
      </c>
    </row>
    <row r="3874" spans="1:11" x14ac:dyDescent="0.25">
      <c r="A3874" s="103" t="s">
        <v>830</v>
      </c>
      <c r="B3874" s="103" t="s">
        <v>88</v>
      </c>
      <c r="C3874" s="103" t="s">
        <v>838</v>
      </c>
      <c r="D3874" s="103" t="s">
        <v>847</v>
      </c>
      <c r="E3874" s="103" t="s">
        <v>848</v>
      </c>
      <c r="F3874" s="103" t="s">
        <v>848</v>
      </c>
      <c r="G3874" s="103" t="s">
        <v>454</v>
      </c>
      <c r="H3874" s="103" t="s">
        <v>455</v>
      </c>
      <c r="I3874" s="103" t="s">
        <v>842</v>
      </c>
      <c r="J3874" s="215">
        <v>305.72000000000003</v>
      </c>
      <c r="K3874" s="216" t="s">
        <v>88</v>
      </c>
    </row>
    <row r="3875" spans="1:11" x14ac:dyDescent="0.25">
      <c r="A3875" s="103" t="s">
        <v>828</v>
      </c>
      <c r="B3875" s="103" t="s">
        <v>88</v>
      </c>
      <c r="C3875" s="103" t="s">
        <v>838</v>
      </c>
      <c r="D3875" s="103" t="s">
        <v>847</v>
      </c>
      <c r="E3875" s="103" t="s">
        <v>848</v>
      </c>
      <c r="F3875" s="103" t="s">
        <v>848</v>
      </c>
      <c r="G3875" s="103" t="s">
        <v>454</v>
      </c>
      <c r="H3875" s="103" t="s">
        <v>455</v>
      </c>
      <c r="I3875" s="103" t="s">
        <v>842</v>
      </c>
      <c r="J3875" s="215">
        <v>88.88</v>
      </c>
      <c r="K3875" s="216" t="s">
        <v>88</v>
      </c>
    </row>
    <row r="3876" spans="1:11" x14ac:dyDescent="0.25">
      <c r="A3876" s="103" t="s">
        <v>829</v>
      </c>
      <c r="B3876" s="103" t="s">
        <v>88</v>
      </c>
      <c r="C3876" s="103" t="s">
        <v>838</v>
      </c>
      <c r="D3876" s="103" t="s">
        <v>847</v>
      </c>
      <c r="E3876" s="103" t="s">
        <v>848</v>
      </c>
      <c r="F3876" s="103" t="s">
        <v>848</v>
      </c>
      <c r="G3876" s="103" t="s">
        <v>454</v>
      </c>
      <c r="H3876" s="103" t="s">
        <v>455</v>
      </c>
      <c r="I3876" s="103" t="s">
        <v>842</v>
      </c>
      <c r="J3876" s="215">
        <v>36.270000000000003</v>
      </c>
      <c r="K3876" s="216" t="s">
        <v>88</v>
      </c>
    </row>
    <row r="3877" spans="1:11" x14ac:dyDescent="0.25">
      <c r="A3877" s="103" t="s">
        <v>825</v>
      </c>
      <c r="B3877" s="103" t="s">
        <v>88</v>
      </c>
      <c r="C3877" s="103" t="s">
        <v>838</v>
      </c>
      <c r="D3877" s="103" t="s">
        <v>847</v>
      </c>
      <c r="E3877" s="103" t="s">
        <v>848</v>
      </c>
      <c r="F3877" s="103" t="s">
        <v>848</v>
      </c>
      <c r="G3877" s="103" t="s">
        <v>454</v>
      </c>
      <c r="H3877" s="103" t="s">
        <v>455</v>
      </c>
      <c r="I3877" s="103" t="s">
        <v>842</v>
      </c>
      <c r="J3877" s="215">
        <v>-3144.34</v>
      </c>
      <c r="K3877" s="216" t="s">
        <v>88</v>
      </c>
    </row>
    <row r="3878" spans="1:11" x14ac:dyDescent="0.25">
      <c r="A3878" s="103" t="s">
        <v>826</v>
      </c>
      <c r="B3878" s="103" t="s">
        <v>88</v>
      </c>
      <c r="C3878" s="103" t="s">
        <v>838</v>
      </c>
      <c r="D3878" s="103" t="s">
        <v>847</v>
      </c>
      <c r="E3878" s="103" t="s">
        <v>848</v>
      </c>
      <c r="F3878" s="103" t="s">
        <v>848</v>
      </c>
      <c r="G3878" s="103" t="s">
        <v>454</v>
      </c>
      <c r="H3878" s="103" t="s">
        <v>455</v>
      </c>
      <c r="I3878" s="103" t="s">
        <v>842</v>
      </c>
      <c r="J3878" s="215">
        <v>3144.34</v>
      </c>
      <c r="K3878" s="216" t="s">
        <v>88</v>
      </c>
    </row>
    <row r="3879" spans="1:11" x14ac:dyDescent="0.25">
      <c r="A3879" s="103" t="s">
        <v>827</v>
      </c>
      <c r="B3879" s="103" t="s">
        <v>88</v>
      </c>
      <c r="C3879" s="103" t="s">
        <v>838</v>
      </c>
      <c r="D3879" s="103" t="s">
        <v>847</v>
      </c>
      <c r="E3879" s="103" t="s">
        <v>848</v>
      </c>
      <c r="F3879" s="103" t="s">
        <v>848</v>
      </c>
      <c r="G3879" s="103" t="s">
        <v>448</v>
      </c>
      <c r="H3879" s="103" t="s">
        <v>449</v>
      </c>
      <c r="I3879" s="103" t="s">
        <v>842</v>
      </c>
      <c r="J3879" s="215">
        <v>7500</v>
      </c>
      <c r="K3879" s="216" t="s">
        <v>88</v>
      </c>
    </row>
    <row r="3880" spans="1:11" x14ac:dyDescent="0.25">
      <c r="A3880" s="103" t="s">
        <v>828</v>
      </c>
      <c r="B3880" s="103" t="s">
        <v>88</v>
      </c>
      <c r="C3880" s="103" t="s">
        <v>838</v>
      </c>
      <c r="D3880" s="103" t="s">
        <v>847</v>
      </c>
      <c r="E3880" s="103" t="s">
        <v>848</v>
      </c>
      <c r="F3880" s="103" t="s">
        <v>848</v>
      </c>
      <c r="G3880" s="103" t="s">
        <v>448</v>
      </c>
      <c r="H3880" s="103" t="s">
        <v>449</v>
      </c>
      <c r="I3880" s="103" t="s">
        <v>842</v>
      </c>
      <c r="J3880" s="215">
        <v>1500</v>
      </c>
      <c r="K3880" s="216" t="s">
        <v>88</v>
      </c>
    </row>
    <row r="3881" spans="1:11" x14ac:dyDescent="0.25">
      <c r="A3881" s="103" t="s">
        <v>825</v>
      </c>
      <c r="B3881" s="103" t="s">
        <v>88</v>
      </c>
      <c r="C3881" s="103" t="s">
        <v>838</v>
      </c>
      <c r="D3881" s="103" t="s">
        <v>847</v>
      </c>
      <c r="E3881" s="103" t="s">
        <v>848</v>
      </c>
      <c r="F3881" s="103" t="s">
        <v>848</v>
      </c>
      <c r="G3881" s="103" t="s">
        <v>448</v>
      </c>
      <c r="H3881" s="103" t="s">
        <v>449</v>
      </c>
      <c r="I3881" s="103" t="s">
        <v>842</v>
      </c>
      <c r="J3881" s="215">
        <v>-6232.32</v>
      </c>
      <c r="K3881" s="216" t="s">
        <v>88</v>
      </c>
    </row>
    <row r="3882" spans="1:11" x14ac:dyDescent="0.25">
      <c r="A3882" s="103" t="s">
        <v>826</v>
      </c>
      <c r="B3882" s="103" t="s">
        <v>88</v>
      </c>
      <c r="C3882" s="103" t="s">
        <v>838</v>
      </c>
      <c r="D3882" s="103" t="s">
        <v>847</v>
      </c>
      <c r="E3882" s="103" t="s">
        <v>848</v>
      </c>
      <c r="F3882" s="103" t="s">
        <v>848</v>
      </c>
      <c r="G3882" s="103" t="s">
        <v>448</v>
      </c>
      <c r="H3882" s="103" t="s">
        <v>449</v>
      </c>
      <c r="I3882" s="103" t="s">
        <v>842</v>
      </c>
      <c r="J3882" s="215">
        <v>1139.18</v>
      </c>
      <c r="K3882" s="216" t="s">
        <v>88</v>
      </c>
    </row>
    <row r="3883" spans="1:11" x14ac:dyDescent="0.25">
      <c r="A3883" s="103" t="s">
        <v>825</v>
      </c>
      <c r="B3883" s="103" t="s">
        <v>88</v>
      </c>
      <c r="C3883" s="103" t="s">
        <v>838</v>
      </c>
      <c r="D3883" s="103" t="s">
        <v>852</v>
      </c>
      <c r="E3883" s="103" t="s">
        <v>853</v>
      </c>
      <c r="F3883" s="103" t="s">
        <v>854</v>
      </c>
      <c r="G3883" s="103" t="s">
        <v>217</v>
      </c>
      <c r="H3883" s="103" t="s">
        <v>402</v>
      </c>
      <c r="I3883" s="103" t="s">
        <v>842</v>
      </c>
      <c r="J3883" s="215">
        <v>0.47</v>
      </c>
      <c r="K3883" s="216" t="s">
        <v>88</v>
      </c>
    </row>
    <row r="3884" spans="1:11" x14ac:dyDescent="0.25">
      <c r="A3884" s="103" t="s">
        <v>825</v>
      </c>
      <c r="B3884" s="103" t="s">
        <v>88</v>
      </c>
      <c r="C3884" s="103" t="s">
        <v>838</v>
      </c>
      <c r="D3884" s="103" t="s">
        <v>852</v>
      </c>
      <c r="E3884" s="111"/>
      <c r="F3884" s="103" t="s">
        <v>854</v>
      </c>
      <c r="G3884" s="103" t="s">
        <v>217</v>
      </c>
      <c r="H3884" s="103" t="s">
        <v>402</v>
      </c>
      <c r="I3884" s="103" t="s">
        <v>842</v>
      </c>
      <c r="J3884" s="215">
        <v>-0.23</v>
      </c>
      <c r="K3884" s="216" t="s">
        <v>88</v>
      </c>
    </row>
    <row r="3885" spans="1:11" x14ac:dyDescent="0.25">
      <c r="A3885" s="103" t="s">
        <v>827</v>
      </c>
      <c r="B3885" s="103" t="s">
        <v>88</v>
      </c>
      <c r="C3885" s="103" t="s">
        <v>838</v>
      </c>
      <c r="D3885" s="103" t="s">
        <v>852</v>
      </c>
      <c r="E3885" s="103" t="s">
        <v>853</v>
      </c>
      <c r="F3885" s="103" t="s">
        <v>854</v>
      </c>
      <c r="G3885" s="103" t="s">
        <v>104</v>
      </c>
      <c r="H3885" s="103" t="s">
        <v>336</v>
      </c>
      <c r="I3885" s="103" t="s">
        <v>842</v>
      </c>
      <c r="J3885" s="215">
        <v>111.21</v>
      </c>
      <c r="K3885" s="216" t="s">
        <v>88</v>
      </c>
    </row>
    <row r="3886" spans="1:11" x14ac:dyDescent="0.25">
      <c r="A3886" s="103" t="s">
        <v>827</v>
      </c>
      <c r="B3886" s="103" t="s">
        <v>88</v>
      </c>
      <c r="C3886" s="103" t="s">
        <v>838</v>
      </c>
      <c r="D3886" s="103" t="s">
        <v>852</v>
      </c>
      <c r="E3886" s="111"/>
      <c r="F3886" s="103" t="s">
        <v>854</v>
      </c>
      <c r="G3886" s="103" t="s">
        <v>104</v>
      </c>
      <c r="H3886" s="103" t="s">
        <v>336</v>
      </c>
      <c r="I3886" s="103" t="s">
        <v>842</v>
      </c>
      <c r="J3886" s="215">
        <v>-55.59</v>
      </c>
      <c r="K3886" s="216" t="s">
        <v>88</v>
      </c>
    </row>
    <row r="3887" spans="1:11" x14ac:dyDescent="0.25">
      <c r="A3887" s="103" t="s">
        <v>828</v>
      </c>
      <c r="B3887" s="103" t="s">
        <v>88</v>
      </c>
      <c r="C3887" s="103" t="s">
        <v>838</v>
      </c>
      <c r="D3887" s="103" t="s">
        <v>852</v>
      </c>
      <c r="E3887" s="103" t="s">
        <v>853</v>
      </c>
      <c r="F3887" s="103" t="s">
        <v>854</v>
      </c>
      <c r="G3887" s="103" t="s">
        <v>104</v>
      </c>
      <c r="H3887" s="103" t="s">
        <v>336</v>
      </c>
      <c r="I3887" s="103" t="s">
        <v>842</v>
      </c>
      <c r="J3887" s="215">
        <v>150.80000000000001</v>
      </c>
      <c r="K3887" s="216" t="s">
        <v>88</v>
      </c>
    </row>
    <row r="3888" spans="1:11" x14ac:dyDescent="0.25">
      <c r="A3888" s="103" t="s">
        <v>828</v>
      </c>
      <c r="B3888" s="103" t="s">
        <v>88</v>
      </c>
      <c r="C3888" s="103" t="s">
        <v>838</v>
      </c>
      <c r="D3888" s="103" t="s">
        <v>852</v>
      </c>
      <c r="E3888" s="111"/>
      <c r="F3888" s="103" t="s">
        <v>854</v>
      </c>
      <c r="G3888" s="103" t="s">
        <v>104</v>
      </c>
      <c r="H3888" s="103" t="s">
        <v>336</v>
      </c>
      <c r="I3888" s="103" t="s">
        <v>842</v>
      </c>
      <c r="J3888" s="215">
        <v>-75.400000000000006</v>
      </c>
      <c r="K3888" s="216" t="s">
        <v>88</v>
      </c>
    </row>
    <row r="3889" spans="1:11" x14ac:dyDescent="0.25">
      <c r="A3889" s="103" t="s">
        <v>829</v>
      </c>
      <c r="B3889" s="103" t="s">
        <v>88</v>
      </c>
      <c r="C3889" s="103" t="s">
        <v>838</v>
      </c>
      <c r="D3889" s="103" t="s">
        <v>852</v>
      </c>
      <c r="E3889" s="103" t="s">
        <v>853</v>
      </c>
      <c r="F3889" s="103" t="s">
        <v>854</v>
      </c>
      <c r="G3889" s="103" t="s">
        <v>104</v>
      </c>
      <c r="H3889" s="103" t="s">
        <v>336</v>
      </c>
      <c r="I3889" s="103" t="s">
        <v>842</v>
      </c>
      <c r="J3889" s="215">
        <v>323.92</v>
      </c>
      <c r="K3889" s="216" t="s">
        <v>88</v>
      </c>
    </row>
    <row r="3890" spans="1:11" x14ac:dyDescent="0.25">
      <c r="A3890" s="103" t="s">
        <v>829</v>
      </c>
      <c r="B3890" s="103" t="s">
        <v>88</v>
      </c>
      <c r="C3890" s="103" t="s">
        <v>838</v>
      </c>
      <c r="D3890" s="103" t="s">
        <v>852</v>
      </c>
      <c r="E3890" s="111"/>
      <c r="F3890" s="103" t="s">
        <v>854</v>
      </c>
      <c r="G3890" s="103" t="s">
        <v>104</v>
      </c>
      <c r="H3890" s="103" t="s">
        <v>336</v>
      </c>
      <c r="I3890" s="103" t="s">
        <v>842</v>
      </c>
      <c r="J3890" s="215">
        <v>-161.96</v>
      </c>
      <c r="K3890" s="216" t="s">
        <v>88</v>
      </c>
    </row>
    <row r="3891" spans="1:11" x14ac:dyDescent="0.25">
      <c r="A3891" s="103" t="s">
        <v>825</v>
      </c>
      <c r="B3891" s="103" t="s">
        <v>88</v>
      </c>
      <c r="C3891" s="103" t="s">
        <v>838</v>
      </c>
      <c r="D3891" s="103" t="s">
        <v>852</v>
      </c>
      <c r="E3891" s="103" t="s">
        <v>853</v>
      </c>
      <c r="F3891" s="103" t="s">
        <v>854</v>
      </c>
      <c r="G3891" s="103" t="s">
        <v>104</v>
      </c>
      <c r="H3891" s="103" t="s">
        <v>336</v>
      </c>
      <c r="I3891" s="103" t="s">
        <v>842</v>
      </c>
      <c r="J3891" s="215">
        <v>80.7</v>
      </c>
      <c r="K3891" s="216" t="s">
        <v>88</v>
      </c>
    </row>
    <row r="3892" spans="1:11" x14ac:dyDescent="0.25">
      <c r="A3892" s="103" t="s">
        <v>825</v>
      </c>
      <c r="B3892" s="103" t="s">
        <v>88</v>
      </c>
      <c r="C3892" s="103" t="s">
        <v>838</v>
      </c>
      <c r="D3892" s="103" t="s">
        <v>852</v>
      </c>
      <c r="E3892" s="111"/>
      <c r="F3892" s="103" t="s">
        <v>854</v>
      </c>
      <c r="G3892" s="103" t="s">
        <v>104</v>
      </c>
      <c r="H3892" s="103" t="s">
        <v>336</v>
      </c>
      <c r="I3892" s="103" t="s">
        <v>842</v>
      </c>
      <c r="J3892" s="215">
        <v>-40.340000000000003</v>
      </c>
      <c r="K3892" s="216" t="s">
        <v>88</v>
      </c>
    </row>
    <row r="3893" spans="1:11" x14ac:dyDescent="0.25">
      <c r="A3893" s="103" t="s">
        <v>826</v>
      </c>
      <c r="B3893" s="103" t="s">
        <v>88</v>
      </c>
      <c r="C3893" s="103" t="s">
        <v>838</v>
      </c>
      <c r="D3893" s="103" t="s">
        <v>852</v>
      </c>
      <c r="E3893" s="103" t="s">
        <v>853</v>
      </c>
      <c r="F3893" s="103" t="s">
        <v>854</v>
      </c>
      <c r="G3893" s="103" t="s">
        <v>104</v>
      </c>
      <c r="H3893" s="103" t="s">
        <v>336</v>
      </c>
      <c r="I3893" s="103" t="s">
        <v>842</v>
      </c>
      <c r="J3893" s="215">
        <v>2.99</v>
      </c>
      <c r="K3893" s="216" t="s">
        <v>88</v>
      </c>
    </row>
    <row r="3894" spans="1:11" x14ac:dyDescent="0.25">
      <c r="A3894" s="103" t="s">
        <v>826</v>
      </c>
      <c r="B3894" s="103" t="s">
        <v>88</v>
      </c>
      <c r="C3894" s="103" t="s">
        <v>838</v>
      </c>
      <c r="D3894" s="103" t="s">
        <v>852</v>
      </c>
      <c r="E3894" s="111"/>
      <c r="F3894" s="103" t="s">
        <v>854</v>
      </c>
      <c r="G3894" s="103" t="s">
        <v>104</v>
      </c>
      <c r="H3894" s="103" t="s">
        <v>336</v>
      </c>
      <c r="I3894" s="103" t="s">
        <v>842</v>
      </c>
      <c r="J3894" s="215">
        <v>-1.49</v>
      </c>
      <c r="K3894" s="216" t="s">
        <v>88</v>
      </c>
    </row>
    <row r="3895" spans="1:11" x14ac:dyDescent="0.25">
      <c r="A3895" s="103" t="s">
        <v>827</v>
      </c>
      <c r="B3895" s="103" t="s">
        <v>88</v>
      </c>
      <c r="C3895" s="103" t="s">
        <v>838</v>
      </c>
      <c r="D3895" s="103" t="s">
        <v>852</v>
      </c>
      <c r="E3895" s="103" t="s">
        <v>853</v>
      </c>
      <c r="F3895" s="103" t="s">
        <v>854</v>
      </c>
      <c r="G3895" s="103" t="s">
        <v>103</v>
      </c>
      <c r="H3895" s="103" t="s">
        <v>337</v>
      </c>
      <c r="I3895" s="103" t="s">
        <v>842</v>
      </c>
      <c r="J3895" s="215">
        <v>7.39</v>
      </c>
      <c r="K3895" s="216" t="s">
        <v>88</v>
      </c>
    </row>
    <row r="3896" spans="1:11" x14ac:dyDescent="0.25">
      <c r="A3896" s="103" t="s">
        <v>827</v>
      </c>
      <c r="B3896" s="103" t="s">
        <v>88</v>
      </c>
      <c r="C3896" s="103" t="s">
        <v>838</v>
      </c>
      <c r="D3896" s="103" t="s">
        <v>852</v>
      </c>
      <c r="E3896" s="111"/>
      <c r="F3896" s="103" t="s">
        <v>854</v>
      </c>
      <c r="G3896" s="103" t="s">
        <v>103</v>
      </c>
      <c r="H3896" s="103" t="s">
        <v>337</v>
      </c>
      <c r="I3896" s="103" t="s">
        <v>842</v>
      </c>
      <c r="J3896" s="215">
        <v>-3.69</v>
      </c>
      <c r="K3896" s="216" t="s">
        <v>88</v>
      </c>
    </row>
    <row r="3897" spans="1:11" x14ac:dyDescent="0.25">
      <c r="A3897" s="103" t="s">
        <v>828</v>
      </c>
      <c r="B3897" s="103" t="s">
        <v>88</v>
      </c>
      <c r="C3897" s="103" t="s">
        <v>838</v>
      </c>
      <c r="D3897" s="103" t="s">
        <v>852</v>
      </c>
      <c r="E3897" s="103" t="s">
        <v>853</v>
      </c>
      <c r="F3897" s="103" t="s">
        <v>854</v>
      </c>
      <c r="G3897" s="103" t="s">
        <v>103</v>
      </c>
      <c r="H3897" s="103" t="s">
        <v>337</v>
      </c>
      <c r="I3897" s="103" t="s">
        <v>842</v>
      </c>
      <c r="J3897" s="215">
        <v>3.85</v>
      </c>
      <c r="K3897" s="216" t="s">
        <v>88</v>
      </c>
    </row>
    <row r="3898" spans="1:11" x14ac:dyDescent="0.25">
      <c r="A3898" s="103" t="s">
        <v>828</v>
      </c>
      <c r="B3898" s="103" t="s">
        <v>88</v>
      </c>
      <c r="C3898" s="103" t="s">
        <v>838</v>
      </c>
      <c r="D3898" s="103" t="s">
        <v>852</v>
      </c>
      <c r="E3898" s="111"/>
      <c r="F3898" s="103" t="s">
        <v>854</v>
      </c>
      <c r="G3898" s="103" t="s">
        <v>103</v>
      </c>
      <c r="H3898" s="103" t="s">
        <v>337</v>
      </c>
      <c r="I3898" s="103" t="s">
        <v>842</v>
      </c>
      <c r="J3898" s="215">
        <v>-1.93</v>
      </c>
      <c r="K3898" s="216" t="s">
        <v>88</v>
      </c>
    </row>
    <row r="3899" spans="1:11" x14ac:dyDescent="0.25">
      <c r="A3899" s="103" t="s">
        <v>825</v>
      </c>
      <c r="B3899" s="103" t="s">
        <v>88</v>
      </c>
      <c r="C3899" s="103" t="s">
        <v>838</v>
      </c>
      <c r="D3899" s="103" t="s">
        <v>852</v>
      </c>
      <c r="E3899" s="103" t="s">
        <v>853</v>
      </c>
      <c r="F3899" s="103" t="s">
        <v>854</v>
      </c>
      <c r="G3899" s="103" t="s">
        <v>103</v>
      </c>
      <c r="H3899" s="103" t="s">
        <v>337</v>
      </c>
      <c r="I3899" s="103" t="s">
        <v>842</v>
      </c>
      <c r="J3899" s="215">
        <v>0.64</v>
      </c>
      <c r="K3899" s="216" t="s">
        <v>88</v>
      </c>
    </row>
    <row r="3900" spans="1:11" x14ac:dyDescent="0.25">
      <c r="A3900" s="103" t="s">
        <v>825</v>
      </c>
      <c r="B3900" s="103" t="s">
        <v>88</v>
      </c>
      <c r="C3900" s="103" t="s">
        <v>838</v>
      </c>
      <c r="D3900" s="103" t="s">
        <v>852</v>
      </c>
      <c r="E3900" s="111"/>
      <c r="F3900" s="103" t="s">
        <v>854</v>
      </c>
      <c r="G3900" s="103" t="s">
        <v>103</v>
      </c>
      <c r="H3900" s="103" t="s">
        <v>337</v>
      </c>
      <c r="I3900" s="103" t="s">
        <v>842</v>
      </c>
      <c r="J3900" s="215">
        <v>-0.32</v>
      </c>
      <c r="K3900" s="216" t="s">
        <v>88</v>
      </c>
    </row>
    <row r="3901" spans="1:11" x14ac:dyDescent="0.25">
      <c r="A3901" s="103" t="s">
        <v>826</v>
      </c>
      <c r="B3901" s="103" t="s">
        <v>88</v>
      </c>
      <c r="C3901" s="103" t="s">
        <v>838</v>
      </c>
      <c r="D3901" s="103" t="s">
        <v>852</v>
      </c>
      <c r="E3901" s="103" t="s">
        <v>853</v>
      </c>
      <c r="F3901" s="103" t="s">
        <v>854</v>
      </c>
      <c r="G3901" s="103" t="s">
        <v>103</v>
      </c>
      <c r="H3901" s="103" t="s">
        <v>337</v>
      </c>
      <c r="I3901" s="103" t="s">
        <v>842</v>
      </c>
      <c r="J3901" s="215">
        <v>1.26</v>
      </c>
      <c r="K3901" s="216" t="s">
        <v>88</v>
      </c>
    </row>
    <row r="3902" spans="1:11" x14ac:dyDescent="0.25">
      <c r="A3902" s="103" t="s">
        <v>826</v>
      </c>
      <c r="B3902" s="103" t="s">
        <v>88</v>
      </c>
      <c r="C3902" s="103" t="s">
        <v>838</v>
      </c>
      <c r="D3902" s="103" t="s">
        <v>852</v>
      </c>
      <c r="E3902" s="111"/>
      <c r="F3902" s="103" t="s">
        <v>854</v>
      </c>
      <c r="G3902" s="103" t="s">
        <v>103</v>
      </c>
      <c r="H3902" s="103" t="s">
        <v>337</v>
      </c>
      <c r="I3902" s="103" t="s">
        <v>842</v>
      </c>
      <c r="J3902" s="215">
        <v>-0.62</v>
      </c>
      <c r="K3902" s="216" t="s">
        <v>88</v>
      </c>
    </row>
    <row r="3903" spans="1:11" x14ac:dyDescent="0.25">
      <c r="A3903" s="103" t="s">
        <v>830</v>
      </c>
      <c r="B3903" s="103" t="s">
        <v>88</v>
      </c>
      <c r="C3903" s="103" t="s">
        <v>838</v>
      </c>
      <c r="D3903" s="103" t="s">
        <v>852</v>
      </c>
      <c r="E3903" s="103" t="s">
        <v>853</v>
      </c>
      <c r="F3903" s="103" t="s">
        <v>854</v>
      </c>
      <c r="G3903" s="103" t="s">
        <v>102</v>
      </c>
      <c r="H3903" s="103" t="s">
        <v>338</v>
      </c>
      <c r="I3903" s="103" t="s">
        <v>842</v>
      </c>
      <c r="J3903" s="215">
        <v>17.440000000000001</v>
      </c>
      <c r="K3903" s="216" t="s">
        <v>88</v>
      </c>
    </row>
    <row r="3904" spans="1:11" x14ac:dyDescent="0.25">
      <c r="A3904" s="103" t="s">
        <v>830</v>
      </c>
      <c r="B3904" s="103" t="s">
        <v>88</v>
      </c>
      <c r="C3904" s="103" t="s">
        <v>838</v>
      </c>
      <c r="D3904" s="103" t="s">
        <v>852</v>
      </c>
      <c r="E3904" s="111"/>
      <c r="F3904" s="103" t="s">
        <v>854</v>
      </c>
      <c r="G3904" s="103" t="s">
        <v>102</v>
      </c>
      <c r="H3904" s="103" t="s">
        <v>338</v>
      </c>
      <c r="I3904" s="103" t="s">
        <v>842</v>
      </c>
      <c r="J3904" s="215">
        <v>-8.7200000000000006</v>
      </c>
      <c r="K3904" s="216" t="s">
        <v>88</v>
      </c>
    </row>
    <row r="3905" spans="1:11" x14ac:dyDescent="0.25">
      <c r="A3905" s="103" t="s">
        <v>828</v>
      </c>
      <c r="B3905" s="103" t="s">
        <v>88</v>
      </c>
      <c r="C3905" s="103" t="s">
        <v>838</v>
      </c>
      <c r="D3905" s="103" t="s">
        <v>852</v>
      </c>
      <c r="E3905" s="103" t="s">
        <v>853</v>
      </c>
      <c r="F3905" s="103" t="s">
        <v>854</v>
      </c>
      <c r="G3905" s="103" t="s">
        <v>102</v>
      </c>
      <c r="H3905" s="103" t="s">
        <v>338</v>
      </c>
      <c r="I3905" s="103" t="s">
        <v>842</v>
      </c>
      <c r="J3905" s="215">
        <v>18.260000000000002</v>
      </c>
      <c r="K3905" s="216" t="s">
        <v>88</v>
      </c>
    </row>
    <row r="3906" spans="1:11" x14ac:dyDescent="0.25">
      <c r="A3906" s="103" t="s">
        <v>828</v>
      </c>
      <c r="B3906" s="103" t="s">
        <v>88</v>
      </c>
      <c r="C3906" s="103" t="s">
        <v>838</v>
      </c>
      <c r="D3906" s="103" t="s">
        <v>852</v>
      </c>
      <c r="E3906" s="111"/>
      <c r="F3906" s="103" t="s">
        <v>854</v>
      </c>
      <c r="G3906" s="103" t="s">
        <v>102</v>
      </c>
      <c r="H3906" s="103" t="s">
        <v>338</v>
      </c>
      <c r="I3906" s="103" t="s">
        <v>842</v>
      </c>
      <c r="J3906" s="215">
        <v>-9.1199999999999992</v>
      </c>
      <c r="K3906" s="216" t="s">
        <v>88</v>
      </c>
    </row>
    <row r="3907" spans="1:11" x14ac:dyDescent="0.25">
      <c r="A3907" s="103" t="s">
        <v>825</v>
      </c>
      <c r="B3907" s="103" t="s">
        <v>88</v>
      </c>
      <c r="C3907" s="103" t="s">
        <v>838</v>
      </c>
      <c r="D3907" s="103" t="s">
        <v>852</v>
      </c>
      <c r="E3907" s="103" t="s">
        <v>853</v>
      </c>
      <c r="F3907" s="103" t="s">
        <v>854</v>
      </c>
      <c r="G3907" s="103" t="s">
        <v>102</v>
      </c>
      <c r="H3907" s="103" t="s">
        <v>338</v>
      </c>
      <c r="I3907" s="103" t="s">
        <v>842</v>
      </c>
      <c r="J3907" s="215">
        <v>56.6</v>
      </c>
      <c r="K3907" s="216" t="s">
        <v>88</v>
      </c>
    </row>
    <row r="3908" spans="1:11" x14ac:dyDescent="0.25">
      <c r="A3908" s="103" t="s">
        <v>825</v>
      </c>
      <c r="B3908" s="103" t="s">
        <v>88</v>
      </c>
      <c r="C3908" s="103" t="s">
        <v>838</v>
      </c>
      <c r="D3908" s="103" t="s">
        <v>852</v>
      </c>
      <c r="E3908" s="111"/>
      <c r="F3908" s="103" t="s">
        <v>854</v>
      </c>
      <c r="G3908" s="103" t="s">
        <v>102</v>
      </c>
      <c r="H3908" s="103" t="s">
        <v>338</v>
      </c>
      <c r="I3908" s="103" t="s">
        <v>842</v>
      </c>
      <c r="J3908" s="215">
        <v>-28.28</v>
      </c>
      <c r="K3908" s="216" t="s">
        <v>88</v>
      </c>
    </row>
    <row r="3909" spans="1:11" x14ac:dyDescent="0.25">
      <c r="A3909" s="103" t="s">
        <v>830</v>
      </c>
      <c r="B3909" s="103" t="s">
        <v>88</v>
      </c>
      <c r="C3909" s="103" t="s">
        <v>838</v>
      </c>
      <c r="D3909" s="103" t="s">
        <v>852</v>
      </c>
      <c r="E3909" s="103" t="s">
        <v>853</v>
      </c>
      <c r="F3909" s="103" t="s">
        <v>854</v>
      </c>
      <c r="G3909" s="103" t="s">
        <v>101</v>
      </c>
      <c r="H3909" s="103" t="s">
        <v>339</v>
      </c>
      <c r="I3909" s="103" t="s">
        <v>842</v>
      </c>
      <c r="J3909" s="215">
        <v>1.52</v>
      </c>
      <c r="K3909" s="216" t="s">
        <v>88</v>
      </c>
    </row>
    <row r="3910" spans="1:11" x14ac:dyDescent="0.25">
      <c r="A3910" s="103" t="s">
        <v>830</v>
      </c>
      <c r="B3910" s="103" t="s">
        <v>88</v>
      </c>
      <c r="C3910" s="103" t="s">
        <v>838</v>
      </c>
      <c r="D3910" s="103" t="s">
        <v>852</v>
      </c>
      <c r="E3910" s="111"/>
      <c r="F3910" s="103" t="s">
        <v>854</v>
      </c>
      <c r="G3910" s="103" t="s">
        <v>101</v>
      </c>
      <c r="H3910" s="103" t="s">
        <v>339</v>
      </c>
      <c r="I3910" s="103" t="s">
        <v>842</v>
      </c>
      <c r="J3910" s="215">
        <v>-0.76</v>
      </c>
      <c r="K3910" s="216" t="s">
        <v>88</v>
      </c>
    </row>
    <row r="3911" spans="1:11" x14ac:dyDescent="0.25">
      <c r="A3911" s="103" t="s">
        <v>828</v>
      </c>
      <c r="B3911" s="103" t="s">
        <v>88</v>
      </c>
      <c r="C3911" s="103" t="s">
        <v>838</v>
      </c>
      <c r="D3911" s="103" t="s">
        <v>852</v>
      </c>
      <c r="E3911" s="103" t="s">
        <v>853</v>
      </c>
      <c r="F3911" s="103" t="s">
        <v>854</v>
      </c>
      <c r="G3911" s="103" t="s">
        <v>101</v>
      </c>
      <c r="H3911" s="103" t="s">
        <v>339</v>
      </c>
      <c r="I3911" s="103" t="s">
        <v>842</v>
      </c>
      <c r="J3911" s="215">
        <v>5.28</v>
      </c>
      <c r="K3911" s="216" t="s">
        <v>88</v>
      </c>
    </row>
    <row r="3912" spans="1:11" x14ac:dyDescent="0.25">
      <c r="A3912" s="103" t="s">
        <v>828</v>
      </c>
      <c r="B3912" s="103" t="s">
        <v>88</v>
      </c>
      <c r="C3912" s="103" t="s">
        <v>838</v>
      </c>
      <c r="D3912" s="103" t="s">
        <v>852</v>
      </c>
      <c r="E3912" s="111"/>
      <c r="F3912" s="103" t="s">
        <v>854</v>
      </c>
      <c r="G3912" s="103" t="s">
        <v>101</v>
      </c>
      <c r="H3912" s="103" t="s">
        <v>339</v>
      </c>
      <c r="I3912" s="103" t="s">
        <v>842</v>
      </c>
      <c r="J3912" s="215">
        <v>-2.64</v>
      </c>
      <c r="K3912" s="232"/>
    </row>
    <row r="3913" spans="1:11" x14ac:dyDescent="0.25">
      <c r="A3913" s="103" t="s">
        <v>825</v>
      </c>
      <c r="B3913" s="103" t="s">
        <v>88</v>
      </c>
      <c r="C3913" s="103" t="s">
        <v>838</v>
      </c>
      <c r="D3913" s="103" t="s">
        <v>852</v>
      </c>
      <c r="E3913" s="103" t="s">
        <v>853</v>
      </c>
      <c r="F3913" s="103" t="s">
        <v>854</v>
      </c>
      <c r="G3913" s="103" t="s">
        <v>101</v>
      </c>
      <c r="H3913" s="103" t="s">
        <v>339</v>
      </c>
      <c r="I3913" s="103" t="s">
        <v>842</v>
      </c>
      <c r="J3913" s="215">
        <v>7.29</v>
      </c>
      <c r="K3913" s="216" t="s">
        <v>88</v>
      </c>
    </row>
    <row r="3914" spans="1:11" x14ac:dyDescent="0.25">
      <c r="A3914" s="103" t="s">
        <v>825</v>
      </c>
      <c r="B3914" s="103" t="s">
        <v>88</v>
      </c>
      <c r="C3914" s="103" t="s">
        <v>838</v>
      </c>
      <c r="D3914" s="103" t="s">
        <v>852</v>
      </c>
      <c r="E3914" s="111"/>
      <c r="F3914" s="103" t="s">
        <v>854</v>
      </c>
      <c r="G3914" s="103" t="s">
        <v>101</v>
      </c>
      <c r="H3914" s="103" t="s">
        <v>339</v>
      </c>
      <c r="I3914" s="103" t="s">
        <v>842</v>
      </c>
      <c r="J3914" s="215">
        <v>-3.65</v>
      </c>
      <c r="K3914" s="216" t="s">
        <v>88</v>
      </c>
    </row>
    <row r="3915" spans="1:11" x14ac:dyDescent="0.25">
      <c r="A3915" s="103" t="s">
        <v>826</v>
      </c>
      <c r="B3915" s="103" t="s">
        <v>88</v>
      </c>
      <c r="C3915" s="103" t="s">
        <v>838</v>
      </c>
      <c r="D3915" s="103" t="s">
        <v>852</v>
      </c>
      <c r="E3915" s="103" t="s">
        <v>853</v>
      </c>
      <c r="F3915" s="103" t="s">
        <v>854</v>
      </c>
      <c r="G3915" s="103" t="s">
        <v>101</v>
      </c>
      <c r="H3915" s="103" t="s">
        <v>339</v>
      </c>
      <c r="I3915" s="103" t="s">
        <v>842</v>
      </c>
      <c r="J3915" s="215">
        <v>3.72</v>
      </c>
      <c r="K3915" s="216" t="s">
        <v>88</v>
      </c>
    </row>
    <row r="3916" spans="1:11" x14ac:dyDescent="0.25">
      <c r="A3916" s="103" t="s">
        <v>826</v>
      </c>
      <c r="B3916" s="103" t="s">
        <v>88</v>
      </c>
      <c r="C3916" s="103" t="s">
        <v>838</v>
      </c>
      <c r="D3916" s="103" t="s">
        <v>852</v>
      </c>
      <c r="E3916" s="111"/>
      <c r="F3916" s="103" t="s">
        <v>854</v>
      </c>
      <c r="G3916" s="103" t="s">
        <v>101</v>
      </c>
      <c r="H3916" s="103" t="s">
        <v>339</v>
      </c>
      <c r="I3916" s="103" t="s">
        <v>842</v>
      </c>
      <c r="J3916" s="215">
        <v>-1.86</v>
      </c>
      <c r="K3916" s="216" t="s">
        <v>88</v>
      </c>
    </row>
    <row r="3917" spans="1:11" x14ac:dyDescent="0.25">
      <c r="A3917" s="103" t="s">
        <v>830</v>
      </c>
      <c r="B3917" s="103" t="s">
        <v>88</v>
      </c>
      <c r="C3917" s="103" t="s">
        <v>838</v>
      </c>
      <c r="D3917" s="103" t="s">
        <v>852</v>
      </c>
      <c r="E3917" s="103" t="s">
        <v>853</v>
      </c>
      <c r="F3917" s="103" t="s">
        <v>854</v>
      </c>
      <c r="G3917" s="103" t="s">
        <v>844</v>
      </c>
      <c r="H3917" s="103" t="s">
        <v>845</v>
      </c>
      <c r="I3917" s="103" t="s">
        <v>842</v>
      </c>
      <c r="J3917" s="215">
        <v>16.98</v>
      </c>
      <c r="K3917" s="216" t="s">
        <v>88</v>
      </c>
    </row>
    <row r="3918" spans="1:11" x14ac:dyDescent="0.25">
      <c r="A3918" s="103" t="s">
        <v>830</v>
      </c>
      <c r="B3918" s="103" t="s">
        <v>88</v>
      </c>
      <c r="C3918" s="103" t="s">
        <v>838</v>
      </c>
      <c r="D3918" s="103" t="s">
        <v>852</v>
      </c>
      <c r="E3918" s="111"/>
      <c r="F3918" s="103" t="s">
        <v>854</v>
      </c>
      <c r="G3918" s="103" t="s">
        <v>844</v>
      </c>
      <c r="H3918" s="103" t="s">
        <v>845</v>
      </c>
      <c r="I3918" s="103" t="s">
        <v>842</v>
      </c>
      <c r="J3918" s="215">
        <v>-8.48</v>
      </c>
      <c r="K3918" s="216" t="s">
        <v>88</v>
      </c>
    </row>
    <row r="3919" spans="1:11" x14ac:dyDescent="0.25">
      <c r="A3919" s="103" t="s">
        <v>828</v>
      </c>
      <c r="B3919" s="103" t="s">
        <v>88</v>
      </c>
      <c r="C3919" s="103" t="s">
        <v>838</v>
      </c>
      <c r="D3919" s="103" t="s">
        <v>852</v>
      </c>
      <c r="E3919" s="103" t="s">
        <v>853</v>
      </c>
      <c r="F3919" s="103" t="s">
        <v>854</v>
      </c>
      <c r="G3919" s="103" t="s">
        <v>844</v>
      </c>
      <c r="H3919" s="103" t="s">
        <v>845</v>
      </c>
      <c r="I3919" s="103" t="s">
        <v>842</v>
      </c>
      <c r="J3919" s="215">
        <v>10.33</v>
      </c>
      <c r="K3919" s="216" t="s">
        <v>88</v>
      </c>
    </row>
    <row r="3920" spans="1:11" x14ac:dyDescent="0.25">
      <c r="A3920" s="103" t="s">
        <v>828</v>
      </c>
      <c r="B3920" s="103" t="s">
        <v>88</v>
      </c>
      <c r="C3920" s="103" t="s">
        <v>838</v>
      </c>
      <c r="D3920" s="103" t="s">
        <v>852</v>
      </c>
      <c r="E3920" s="111"/>
      <c r="F3920" s="103" t="s">
        <v>854</v>
      </c>
      <c r="G3920" s="103" t="s">
        <v>844</v>
      </c>
      <c r="H3920" s="103" t="s">
        <v>845</v>
      </c>
      <c r="I3920" s="103" t="s">
        <v>842</v>
      </c>
      <c r="J3920" s="215">
        <v>-5.17</v>
      </c>
      <c r="K3920" s="216" t="s">
        <v>88</v>
      </c>
    </row>
    <row r="3921" spans="1:11" x14ac:dyDescent="0.25">
      <c r="A3921" s="103" t="s">
        <v>829</v>
      </c>
      <c r="B3921" s="103" t="s">
        <v>88</v>
      </c>
      <c r="C3921" s="103" t="s">
        <v>838</v>
      </c>
      <c r="D3921" s="103" t="s">
        <v>852</v>
      </c>
      <c r="E3921" s="103" t="s">
        <v>853</v>
      </c>
      <c r="F3921" s="103" t="s">
        <v>854</v>
      </c>
      <c r="G3921" s="103" t="s">
        <v>844</v>
      </c>
      <c r="H3921" s="103" t="s">
        <v>845</v>
      </c>
      <c r="I3921" s="103" t="s">
        <v>842</v>
      </c>
      <c r="J3921" s="215">
        <v>0.64</v>
      </c>
      <c r="K3921" s="216" t="s">
        <v>88</v>
      </c>
    </row>
    <row r="3922" spans="1:11" x14ac:dyDescent="0.25">
      <c r="A3922" s="103" t="s">
        <v>829</v>
      </c>
      <c r="B3922" s="103" t="s">
        <v>88</v>
      </c>
      <c r="C3922" s="103" t="s">
        <v>838</v>
      </c>
      <c r="D3922" s="103" t="s">
        <v>852</v>
      </c>
      <c r="E3922" s="111"/>
      <c r="F3922" s="103" t="s">
        <v>854</v>
      </c>
      <c r="G3922" s="103" t="s">
        <v>844</v>
      </c>
      <c r="H3922" s="103" t="s">
        <v>845</v>
      </c>
      <c r="I3922" s="103" t="s">
        <v>842</v>
      </c>
      <c r="J3922" s="215">
        <v>-0.32</v>
      </c>
      <c r="K3922" s="216" t="s">
        <v>88</v>
      </c>
    </row>
    <row r="3923" spans="1:11" x14ac:dyDescent="0.25">
      <c r="A3923" s="103" t="s">
        <v>826</v>
      </c>
      <c r="B3923" s="103" t="s">
        <v>88</v>
      </c>
      <c r="C3923" s="103" t="s">
        <v>838</v>
      </c>
      <c r="D3923" s="103" t="s">
        <v>852</v>
      </c>
      <c r="E3923" s="103" t="s">
        <v>853</v>
      </c>
      <c r="F3923" s="103" t="s">
        <v>854</v>
      </c>
      <c r="G3923" s="103" t="s">
        <v>844</v>
      </c>
      <c r="H3923" s="103" t="s">
        <v>845</v>
      </c>
      <c r="I3923" s="103" t="s">
        <v>842</v>
      </c>
      <c r="J3923" s="215">
        <v>9.5399999999999991</v>
      </c>
      <c r="K3923" s="216" t="s">
        <v>88</v>
      </c>
    </row>
    <row r="3924" spans="1:11" x14ac:dyDescent="0.25">
      <c r="A3924" s="103" t="s">
        <v>826</v>
      </c>
      <c r="B3924" s="103" t="s">
        <v>88</v>
      </c>
      <c r="C3924" s="103" t="s">
        <v>838</v>
      </c>
      <c r="D3924" s="103" t="s">
        <v>852</v>
      </c>
      <c r="E3924" s="111"/>
      <c r="F3924" s="103" t="s">
        <v>854</v>
      </c>
      <c r="G3924" s="103" t="s">
        <v>844</v>
      </c>
      <c r="H3924" s="103" t="s">
        <v>845</v>
      </c>
      <c r="I3924" s="103" t="s">
        <v>842</v>
      </c>
      <c r="J3924" s="215">
        <v>-4.76</v>
      </c>
      <c r="K3924" s="216" t="s">
        <v>88</v>
      </c>
    </row>
    <row r="3925" spans="1:11" x14ac:dyDescent="0.25">
      <c r="A3925" s="103" t="s">
        <v>826</v>
      </c>
      <c r="B3925" s="103" t="s">
        <v>88</v>
      </c>
      <c r="C3925" s="103" t="s">
        <v>838</v>
      </c>
      <c r="D3925" s="103" t="s">
        <v>852</v>
      </c>
      <c r="E3925" s="103" t="s">
        <v>853</v>
      </c>
      <c r="F3925" s="103" t="s">
        <v>854</v>
      </c>
      <c r="G3925" s="103" t="s">
        <v>98</v>
      </c>
      <c r="H3925" s="103" t="s">
        <v>341</v>
      </c>
      <c r="I3925" s="103" t="s">
        <v>842</v>
      </c>
      <c r="J3925" s="215">
        <v>53.47</v>
      </c>
      <c r="K3925" s="216" t="s">
        <v>88</v>
      </c>
    </row>
    <row r="3926" spans="1:11" x14ac:dyDescent="0.25">
      <c r="A3926" s="103" t="s">
        <v>826</v>
      </c>
      <c r="B3926" s="103" t="s">
        <v>88</v>
      </c>
      <c r="C3926" s="103" t="s">
        <v>838</v>
      </c>
      <c r="D3926" s="103" t="s">
        <v>852</v>
      </c>
      <c r="E3926" s="111"/>
      <c r="F3926" s="103" t="s">
        <v>854</v>
      </c>
      <c r="G3926" s="103" t="s">
        <v>98</v>
      </c>
      <c r="H3926" s="103" t="s">
        <v>341</v>
      </c>
      <c r="I3926" s="103" t="s">
        <v>842</v>
      </c>
      <c r="J3926" s="215">
        <v>-26.73</v>
      </c>
      <c r="K3926" s="216" t="s">
        <v>88</v>
      </c>
    </row>
    <row r="3927" spans="1:11" x14ac:dyDescent="0.25">
      <c r="A3927" s="103" t="s">
        <v>827</v>
      </c>
      <c r="B3927" s="103" t="s">
        <v>88</v>
      </c>
      <c r="C3927" s="103" t="s">
        <v>838</v>
      </c>
      <c r="D3927" s="103" t="s">
        <v>852</v>
      </c>
      <c r="E3927" s="103" t="s">
        <v>855</v>
      </c>
      <c r="F3927" s="103" t="s">
        <v>854</v>
      </c>
      <c r="G3927" s="103" t="s">
        <v>128</v>
      </c>
      <c r="H3927" s="103" t="s">
        <v>386</v>
      </c>
      <c r="I3927" s="103" t="s">
        <v>842</v>
      </c>
      <c r="J3927" s="215">
        <v>1812.63</v>
      </c>
      <c r="K3927" s="216" t="s">
        <v>88</v>
      </c>
    </row>
    <row r="3928" spans="1:11" x14ac:dyDescent="0.25">
      <c r="A3928" s="103" t="s">
        <v>830</v>
      </c>
      <c r="B3928" s="103" t="s">
        <v>88</v>
      </c>
      <c r="C3928" s="103" t="s">
        <v>838</v>
      </c>
      <c r="D3928" s="103" t="s">
        <v>852</v>
      </c>
      <c r="E3928" s="103" t="s">
        <v>855</v>
      </c>
      <c r="F3928" s="103" t="s">
        <v>854</v>
      </c>
      <c r="G3928" s="103" t="s">
        <v>128</v>
      </c>
      <c r="H3928" s="103" t="s">
        <v>386</v>
      </c>
      <c r="I3928" s="103" t="s">
        <v>842</v>
      </c>
      <c r="J3928" s="215">
        <v>1470.76</v>
      </c>
      <c r="K3928" s="216" t="s">
        <v>88</v>
      </c>
    </row>
    <row r="3929" spans="1:11" x14ac:dyDescent="0.25">
      <c r="A3929" s="103" t="s">
        <v>828</v>
      </c>
      <c r="B3929" s="103" t="s">
        <v>88</v>
      </c>
      <c r="C3929" s="103" t="s">
        <v>838</v>
      </c>
      <c r="D3929" s="103" t="s">
        <v>852</v>
      </c>
      <c r="E3929" s="103" t="s">
        <v>855</v>
      </c>
      <c r="F3929" s="103" t="s">
        <v>854</v>
      </c>
      <c r="G3929" s="103" t="s">
        <v>128</v>
      </c>
      <c r="H3929" s="103" t="s">
        <v>386</v>
      </c>
      <c r="I3929" s="103" t="s">
        <v>842</v>
      </c>
      <c r="J3929" s="215">
        <v>1646.97</v>
      </c>
      <c r="K3929" s="216" t="s">
        <v>88</v>
      </c>
    </row>
    <row r="3930" spans="1:11" x14ac:dyDescent="0.25">
      <c r="A3930" s="103" t="s">
        <v>829</v>
      </c>
      <c r="B3930" s="103" t="s">
        <v>88</v>
      </c>
      <c r="C3930" s="103" t="s">
        <v>838</v>
      </c>
      <c r="D3930" s="103" t="s">
        <v>852</v>
      </c>
      <c r="E3930" s="103" t="s">
        <v>855</v>
      </c>
      <c r="F3930" s="103" t="s">
        <v>854</v>
      </c>
      <c r="G3930" s="103" t="s">
        <v>128</v>
      </c>
      <c r="H3930" s="103" t="s">
        <v>386</v>
      </c>
      <c r="I3930" s="103" t="s">
        <v>842</v>
      </c>
      <c r="J3930" s="215">
        <v>1564.53</v>
      </c>
      <c r="K3930" s="216" t="s">
        <v>88</v>
      </c>
    </row>
    <row r="3931" spans="1:11" x14ac:dyDescent="0.25">
      <c r="A3931" s="103" t="s">
        <v>825</v>
      </c>
      <c r="B3931" s="103" t="s">
        <v>88</v>
      </c>
      <c r="C3931" s="103" t="s">
        <v>838</v>
      </c>
      <c r="D3931" s="103" t="s">
        <v>852</v>
      </c>
      <c r="E3931" s="103" t="s">
        <v>855</v>
      </c>
      <c r="F3931" s="103" t="s">
        <v>854</v>
      </c>
      <c r="G3931" s="103" t="s">
        <v>128</v>
      </c>
      <c r="H3931" s="103" t="s">
        <v>386</v>
      </c>
      <c r="I3931" s="103" t="s">
        <v>842</v>
      </c>
      <c r="J3931" s="215">
        <v>2118.35</v>
      </c>
      <c r="K3931" s="216" t="s">
        <v>88</v>
      </c>
    </row>
    <row r="3932" spans="1:11" x14ac:dyDescent="0.25">
      <c r="A3932" s="103" t="s">
        <v>826</v>
      </c>
      <c r="B3932" s="103" t="s">
        <v>88</v>
      </c>
      <c r="C3932" s="103" t="s">
        <v>838</v>
      </c>
      <c r="D3932" s="103" t="s">
        <v>852</v>
      </c>
      <c r="E3932" s="103" t="s">
        <v>855</v>
      </c>
      <c r="F3932" s="103" t="s">
        <v>854</v>
      </c>
      <c r="G3932" s="103" t="s">
        <v>128</v>
      </c>
      <c r="H3932" s="103" t="s">
        <v>386</v>
      </c>
      <c r="I3932" s="103" t="s">
        <v>842</v>
      </c>
      <c r="J3932" s="215">
        <v>2152.9699999999998</v>
      </c>
      <c r="K3932" s="216" t="s">
        <v>88</v>
      </c>
    </row>
    <row r="3933" spans="1:11" x14ac:dyDescent="0.25">
      <c r="A3933" s="103" t="s">
        <v>830</v>
      </c>
      <c r="B3933" s="103" t="s">
        <v>88</v>
      </c>
      <c r="C3933" s="103" t="s">
        <v>838</v>
      </c>
      <c r="D3933" s="103" t="s">
        <v>852</v>
      </c>
      <c r="E3933" s="103" t="s">
        <v>855</v>
      </c>
      <c r="F3933" s="103" t="s">
        <v>854</v>
      </c>
      <c r="G3933" s="103" t="s">
        <v>123</v>
      </c>
      <c r="H3933" s="103" t="s">
        <v>396</v>
      </c>
      <c r="I3933" s="103" t="s">
        <v>842</v>
      </c>
      <c r="J3933" s="215">
        <v>40.840000000000003</v>
      </c>
      <c r="K3933" s="216" t="s">
        <v>88</v>
      </c>
    </row>
    <row r="3934" spans="1:11" x14ac:dyDescent="0.25">
      <c r="A3934" s="103" t="s">
        <v>827</v>
      </c>
      <c r="B3934" s="103" t="s">
        <v>88</v>
      </c>
      <c r="C3934" s="103" t="s">
        <v>838</v>
      </c>
      <c r="D3934" s="103" t="s">
        <v>856</v>
      </c>
      <c r="E3934" s="103" t="s">
        <v>857</v>
      </c>
      <c r="F3934" s="103" t="s">
        <v>857</v>
      </c>
      <c r="G3934" s="103" t="s">
        <v>128</v>
      </c>
      <c r="H3934" s="103" t="s">
        <v>386</v>
      </c>
      <c r="I3934" s="103" t="s">
        <v>842</v>
      </c>
      <c r="J3934" s="215">
        <v>805.28</v>
      </c>
      <c r="K3934" s="216" t="s">
        <v>88</v>
      </c>
    </row>
    <row r="3935" spans="1:11" x14ac:dyDescent="0.25">
      <c r="A3935" s="103" t="s">
        <v>830</v>
      </c>
      <c r="B3935" s="103" t="s">
        <v>88</v>
      </c>
      <c r="C3935" s="103" t="s">
        <v>838</v>
      </c>
      <c r="D3935" s="103" t="s">
        <v>856</v>
      </c>
      <c r="E3935" s="103" t="s">
        <v>857</v>
      </c>
      <c r="F3935" s="103" t="s">
        <v>857</v>
      </c>
      <c r="G3935" s="103" t="s">
        <v>128</v>
      </c>
      <c r="H3935" s="103" t="s">
        <v>386</v>
      </c>
      <c r="I3935" s="103" t="s">
        <v>842</v>
      </c>
      <c r="J3935" s="215">
        <v>1555.41</v>
      </c>
      <c r="K3935" s="216" t="s">
        <v>88</v>
      </c>
    </row>
    <row r="3936" spans="1:11" x14ac:dyDescent="0.25">
      <c r="A3936" s="103" t="s">
        <v>828</v>
      </c>
      <c r="B3936" s="103" t="s">
        <v>88</v>
      </c>
      <c r="C3936" s="103" t="s">
        <v>838</v>
      </c>
      <c r="D3936" s="103" t="s">
        <v>856</v>
      </c>
      <c r="E3936" s="103" t="s">
        <v>857</v>
      </c>
      <c r="F3936" s="103" t="s">
        <v>857</v>
      </c>
      <c r="G3936" s="103" t="s">
        <v>128</v>
      </c>
      <c r="H3936" s="103" t="s">
        <v>386</v>
      </c>
      <c r="I3936" s="103" t="s">
        <v>842</v>
      </c>
      <c r="J3936" s="215">
        <v>1072.67</v>
      </c>
      <c r="K3936" s="216" t="s">
        <v>88</v>
      </c>
    </row>
    <row r="3937" spans="1:11" x14ac:dyDescent="0.25">
      <c r="A3937" s="103" t="s">
        <v>825</v>
      </c>
      <c r="B3937" s="103" t="s">
        <v>88</v>
      </c>
      <c r="C3937" s="103" t="s">
        <v>838</v>
      </c>
      <c r="D3937" s="103" t="s">
        <v>856</v>
      </c>
      <c r="E3937" s="103" t="s">
        <v>857</v>
      </c>
      <c r="F3937" s="103" t="s">
        <v>857</v>
      </c>
      <c r="G3937" s="103" t="s">
        <v>128</v>
      </c>
      <c r="H3937" s="103" t="s">
        <v>386</v>
      </c>
      <c r="I3937" s="103" t="s">
        <v>842</v>
      </c>
      <c r="J3937" s="215">
        <v>805.28</v>
      </c>
      <c r="K3937" s="216" t="s">
        <v>88</v>
      </c>
    </row>
    <row r="3938" spans="1:11" x14ac:dyDescent="0.25">
      <c r="A3938" s="103" t="s">
        <v>827</v>
      </c>
      <c r="B3938" s="103" t="s">
        <v>88</v>
      </c>
      <c r="C3938" s="103" t="s">
        <v>838</v>
      </c>
      <c r="D3938" s="103" t="s">
        <v>858</v>
      </c>
      <c r="E3938" s="103" t="s">
        <v>859</v>
      </c>
      <c r="F3938" s="103" t="s">
        <v>859</v>
      </c>
      <c r="G3938" s="103" t="s">
        <v>200</v>
      </c>
      <c r="H3938" s="103" t="s">
        <v>297</v>
      </c>
      <c r="I3938" s="103" t="s">
        <v>842</v>
      </c>
      <c r="J3938" s="215">
        <v>150</v>
      </c>
      <c r="K3938" s="216" t="s">
        <v>88</v>
      </c>
    </row>
    <row r="3939" spans="1:11" x14ac:dyDescent="0.25">
      <c r="A3939" s="103" t="s">
        <v>830</v>
      </c>
      <c r="B3939" s="103" t="s">
        <v>88</v>
      </c>
      <c r="C3939" s="103" t="s">
        <v>838</v>
      </c>
      <c r="D3939" s="103" t="s">
        <v>858</v>
      </c>
      <c r="E3939" s="103" t="s">
        <v>859</v>
      </c>
      <c r="F3939" s="103" t="s">
        <v>859</v>
      </c>
      <c r="G3939" s="103" t="s">
        <v>200</v>
      </c>
      <c r="H3939" s="103" t="s">
        <v>297</v>
      </c>
      <c r="I3939" s="103" t="s">
        <v>842</v>
      </c>
      <c r="J3939" s="215">
        <v>300</v>
      </c>
      <c r="K3939" s="216" t="s">
        <v>88</v>
      </c>
    </row>
    <row r="3940" spans="1:11" x14ac:dyDescent="0.25">
      <c r="A3940" s="103" t="s">
        <v>829</v>
      </c>
      <c r="B3940" s="103" t="s">
        <v>88</v>
      </c>
      <c r="C3940" s="103" t="s">
        <v>838</v>
      </c>
      <c r="D3940" s="103" t="s">
        <v>858</v>
      </c>
      <c r="E3940" s="103" t="s">
        <v>859</v>
      </c>
      <c r="F3940" s="103" t="s">
        <v>859</v>
      </c>
      <c r="G3940" s="103" t="s">
        <v>200</v>
      </c>
      <c r="H3940" s="103" t="s">
        <v>297</v>
      </c>
      <c r="I3940" s="103" t="s">
        <v>842</v>
      </c>
      <c r="J3940" s="215">
        <v>150</v>
      </c>
      <c r="K3940" s="216" t="s">
        <v>88</v>
      </c>
    </row>
    <row r="3941" spans="1:11" x14ac:dyDescent="0.25">
      <c r="A3941" s="103" t="s">
        <v>825</v>
      </c>
      <c r="B3941" s="103" t="s">
        <v>88</v>
      </c>
      <c r="C3941" s="103" t="s">
        <v>838</v>
      </c>
      <c r="D3941" s="103" t="s">
        <v>858</v>
      </c>
      <c r="E3941" s="103" t="s">
        <v>859</v>
      </c>
      <c r="F3941" s="103" t="s">
        <v>859</v>
      </c>
      <c r="G3941" s="103" t="s">
        <v>200</v>
      </c>
      <c r="H3941" s="103" t="s">
        <v>297</v>
      </c>
      <c r="I3941" s="103" t="s">
        <v>842</v>
      </c>
      <c r="J3941" s="215">
        <v>300</v>
      </c>
      <c r="K3941" s="216" t="s">
        <v>88</v>
      </c>
    </row>
    <row r="3942" spans="1:11" x14ac:dyDescent="0.25">
      <c r="A3942" s="103" t="s">
        <v>830</v>
      </c>
      <c r="B3942" s="103" t="s">
        <v>88</v>
      </c>
      <c r="C3942" s="103" t="s">
        <v>838</v>
      </c>
      <c r="D3942" s="103" t="s">
        <v>858</v>
      </c>
      <c r="E3942" s="103" t="s">
        <v>859</v>
      </c>
      <c r="F3942" s="103" t="s">
        <v>859</v>
      </c>
      <c r="G3942" s="103" t="s">
        <v>199</v>
      </c>
      <c r="H3942" s="103" t="s">
        <v>298</v>
      </c>
      <c r="I3942" s="103" t="s">
        <v>842</v>
      </c>
      <c r="J3942" s="215">
        <v>150</v>
      </c>
      <c r="K3942" s="216" t="s">
        <v>88</v>
      </c>
    </row>
    <row r="3943" spans="1:11" x14ac:dyDescent="0.25">
      <c r="A3943" s="103" t="s">
        <v>829</v>
      </c>
      <c r="B3943" s="103" t="s">
        <v>88</v>
      </c>
      <c r="C3943" s="103" t="s">
        <v>838</v>
      </c>
      <c r="D3943" s="103" t="s">
        <v>858</v>
      </c>
      <c r="E3943" s="103" t="s">
        <v>859</v>
      </c>
      <c r="F3943" s="103" t="s">
        <v>859</v>
      </c>
      <c r="G3943" s="103" t="s">
        <v>161</v>
      </c>
      <c r="H3943" s="103" t="s">
        <v>300</v>
      </c>
      <c r="I3943" s="103" t="s">
        <v>842</v>
      </c>
      <c r="J3943" s="215">
        <v>777.2</v>
      </c>
      <c r="K3943" s="216" t="s">
        <v>88</v>
      </c>
    </row>
    <row r="3944" spans="1:11" x14ac:dyDescent="0.25">
      <c r="A3944" s="103" t="s">
        <v>829</v>
      </c>
      <c r="B3944" s="103" t="s">
        <v>88</v>
      </c>
      <c r="C3944" s="103" t="s">
        <v>838</v>
      </c>
      <c r="D3944" s="103" t="s">
        <v>858</v>
      </c>
      <c r="E3944" s="111"/>
      <c r="F3944" s="103" t="s">
        <v>859</v>
      </c>
      <c r="G3944" s="103" t="s">
        <v>161</v>
      </c>
      <c r="H3944" s="103" t="s">
        <v>300</v>
      </c>
      <c r="I3944" s="103" t="s">
        <v>842</v>
      </c>
      <c r="J3944" s="215">
        <v>-171.15</v>
      </c>
      <c r="K3944" s="216" t="s">
        <v>88</v>
      </c>
    </row>
    <row r="3945" spans="1:11" x14ac:dyDescent="0.25">
      <c r="A3945" s="103" t="s">
        <v>825</v>
      </c>
      <c r="B3945" s="103" t="s">
        <v>88</v>
      </c>
      <c r="C3945" s="103" t="s">
        <v>838</v>
      </c>
      <c r="D3945" s="103" t="s">
        <v>858</v>
      </c>
      <c r="E3945" s="103" t="s">
        <v>859</v>
      </c>
      <c r="F3945" s="103" t="s">
        <v>859</v>
      </c>
      <c r="G3945" s="103" t="s">
        <v>161</v>
      </c>
      <c r="H3945" s="103" t="s">
        <v>300</v>
      </c>
      <c r="I3945" s="103" t="s">
        <v>842</v>
      </c>
      <c r="J3945" s="215">
        <v>2471.0100000000002</v>
      </c>
      <c r="K3945" s="216" t="s">
        <v>88</v>
      </c>
    </row>
    <row r="3946" spans="1:11" x14ac:dyDescent="0.25">
      <c r="A3946" s="103" t="s">
        <v>825</v>
      </c>
      <c r="B3946" s="103" t="s">
        <v>88</v>
      </c>
      <c r="C3946" s="103" t="s">
        <v>838</v>
      </c>
      <c r="D3946" s="103" t="s">
        <v>858</v>
      </c>
      <c r="E3946" s="111"/>
      <c r="F3946" s="103" t="s">
        <v>859</v>
      </c>
      <c r="G3946" s="103" t="s">
        <v>161</v>
      </c>
      <c r="H3946" s="103" t="s">
        <v>300</v>
      </c>
      <c r="I3946" s="103" t="s">
        <v>842</v>
      </c>
      <c r="J3946" s="215">
        <v>-674.33</v>
      </c>
      <c r="K3946" s="216" t="s">
        <v>88</v>
      </c>
    </row>
    <row r="3947" spans="1:11" x14ac:dyDescent="0.25">
      <c r="A3947" s="103" t="s">
        <v>826</v>
      </c>
      <c r="B3947" s="103" t="s">
        <v>88</v>
      </c>
      <c r="C3947" s="103" t="s">
        <v>838</v>
      </c>
      <c r="D3947" s="103" t="s">
        <v>858</v>
      </c>
      <c r="E3947" s="103" t="s">
        <v>859</v>
      </c>
      <c r="F3947" s="103" t="s">
        <v>859</v>
      </c>
      <c r="G3947" s="103" t="s">
        <v>161</v>
      </c>
      <c r="H3947" s="103" t="s">
        <v>300</v>
      </c>
      <c r="I3947" s="103" t="s">
        <v>842</v>
      </c>
      <c r="J3947" s="215">
        <v>442.41</v>
      </c>
      <c r="K3947" s="216" t="s">
        <v>88</v>
      </c>
    </row>
    <row r="3948" spans="1:11" x14ac:dyDescent="0.25">
      <c r="A3948" s="103" t="s">
        <v>826</v>
      </c>
      <c r="B3948" s="103" t="s">
        <v>88</v>
      </c>
      <c r="C3948" s="103" t="s">
        <v>838</v>
      </c>
      <c r="D3948" s="103" t="s">
        <v>858</v>
      </c>
      <c r="E3948" s="111"/>
      <c r="F3948" s="103" t="s">
        <v>859</v>
      </c>
      <c r="G3948" s="103" t="s">
        <v>161</v>
      </c>
      <c r="H3948" s="103" t="s">
        <v>300</v>
      </c>
      <c r="I3948" s="103" t="s">
        <v>842</v>
      </c>
      <c r="J3948" s="215">
        <v>-120.73</v>
      </c>
      <c r="K3948" s="216" t="s">
        <v>88</v>
      </c>
    </row>
    <row r="3949" spans="1:11" x14ac:dyDescent="0.25">
      <c r="A3949" s="103" t="s">
        <v>827</v>
      </c>
      <c r="B3949" s="103" t="s">
        <v>88</v>
      </c>
      <c r="C3949" s="103" t="s">
        <v>838</v>
      </c>
      <c r="D3949" s="103" t="s">
        <v>858</v>
      </c>
      <c r="E3949" s="103" t="s">
        <v>859</v>
      </c>
      <c r="F3949" s="103" t="s">
        <v>859</v>
      </c>
      <c r="G3949" s="103" t="s">
        <v>160</v>
      </c>
      <c r="H3949" s="103" t="s">
        <v>301</v>
      </c>
      <c r="I3949" s="103" t="s">
        <v>842</v>
      </c>
      <c r="J3949" s="215">
        <v>1604.56</v>
      </c>
      <c r="K3949" s="216" t="s">
        <v>88</v>
      </c>
    </row>
    <row r="3950" spans="1:11" x14ac:dyDescent="0.25">
      <c r="A3950" s="103" t="s">
        <v>830</v>
      </c>
      <c r="B3950" s="103" t="s">
        <v>88</v>
      </c>
      <c r="C3950" s="103" t="s">
        <v>838</v>
      </c>
      <c r="D3950" s="103" t="s">
        <v>858</v>
      </c>
      <c r="E3950" s="103" t="s">
        <v>859</v>
      </c>
      <c r="F3950" s="103" t="s">
        <v>859</v>
      </c>
      <c r="G3950" s="103" t="s">
        <v>160</v>
      </c>
      <c r="H3950" s="103" t="s">
        <v>301</v>
      </c>
      <c r="I3950" s="103" t="s">
        <v>842</v>
      </c>
      <c r="J3950" s="215">
        <v>1520.64</v>
      </c>
      <c r="K3950" s="216" t="s">
        <v>88</v>
      </c>
    </row>
    <row r="3951" spans="1:11" x14ac:dyDescent="0.25">
      <c r="A3951" s="103" t="s">
        <v>828</v>
      </c>
      <c r="B3951" s="103" t="s">
        <v>88</v>
      </c>
      <c r="C3951" s="103" t="s">
        <v>838</v>
      </c>
      <c r="D3951" s="103" t="s">
        <v>858</v>
      </c>
      <c r="E3951" s="103" t="s">
        <v>859</v>
      </c>
      <c r="F3951" s="103" t="s">
        <v>859</v>
      </c>
      <c r="G3951" s="103" t="s">
        <v>160</v>
      </c>
      <c r="H3951" s="103" t="s">
        <v>301</v>
      </c>
      <c r="I3951" s="103" t="s">
        <v>842</v>
      </c>
      <c r="J3951" s="215">
        <v>1863.93</v>
      </c>
      <c r="K3951" s="216" t="s">
        <v>88</v>
      </c>
    </row>
    <row r="3952" spans="1:11" x14ac:dyDescent="0.25">
      <c r="A3952" s="103" t="s">
        <v>829</v>
      </c>
      <c r="B3952" s="103" t="s">
        <v>88</v>
      </c>
      <c r="C3952" s="103" t="s">
        <v>838</v>
      </c>
      <c r="D3952" s="103" t="s">
        <v>858</v>
      </c>
      <c r="E3952" s="103" t="s">
        <v>859</v>
      </c>
      <c r="F3952" s="103" t="s">
        <v>859</v>
      </c>
      <c r="G3952" s="103" t="s">
        <v>160</v>
      </c>
      <c r="H3952" s="103" t="s">
        <v>301</v>
      </c>
      <c r="I3952" s="103" t="s">
        <v>842</v>
      </c>
      <c r="J3952" s="215">
        <v>480.93</v>
      </c>
      <c r="K3952" s="216" t="s">
        <v>88</v>
      </c>
    </row>
    <row r="3953" spans="1:11" x14ac:dyDescent="0.25">
      <c r="A3953" s="103" t="s">
        <v>825</v>
      </c>
      <c r="B3953" s="103" t="s">
        <v>88</v>
      </c>
      <c r="C3953" s="103" t="s">
        <v>838</v>
      </c>
      <c r="D3953" s="103" t="s">
        <v>858</v>
      </c>
      <c r="E3953" s="103" t="s">
        <v>859</v>
      </c>
      <c r="F3953" s="103" t="s">
        <v>859</v>
      </c>
      <c r="G3953" s="103" t="s">
        <v>160</v>
      </c>
      <c r="H3953" s="103" t="s">
        <v>301</v>
      </c>
      <c r="I3953" s="103" t="s">
        <v>842</v>
      </c>
      <c r="J3953" s="215">
        <v>2374.75</v>
      </c>
      <c r="K3953" s="216" t="s">
        <v>88</v>
      </c>
    </row>
    <row r="3954" spans="1:11" x14ac:dyDescent="0.25">
      <c r="A3954" s="103" t="s">
        <v>826</v>
      </c>
      <c r="B3954" s="103" t="s">
        <v>88</v>
      </c>
      <c r="C3954" s="103" t="s">
        <v>838</v>
      </c>
      <c r="D3954" s="103" t="s">
        <v>858</v>
      </c>
      <c r="E3954" s="103" t="s">
        <v>859</v>
      </c>
      <c r="F3954" s="103" t="s">
        <v>859</v>
      </c>
      <c r="G3954" s="103" t="s">
        <v>160</v>
      </c>
      <c r="H3954" s="103" t="s">
        <v>301</v>
      </c>
      <c r="I3954" s="103" t="s">
        <v>842</v>
      </c>
      <c r="J3954" s="215">
        <v>707.94</v>
      </c>
      <c r="K3954" s="216" t="s">
        <v>88</v>
      </c>
    </row>
    <row r="3955" spans="1:11" x14ac:dyDescent="0.25">
      <c r="A3955" s="103" t="s">
        <v>830</v>
      </c>
      <c r="B3955" s="103" t="s">
        <v>88</v>
      </c>
      <c r="C3955" s="103" t="s">
        <v>838</v>
      </c>
      <c r="D3955" s="103" t="s">
        <v>858</v>
      </c>
      <c r="E3955" s="103" t="s">
        <v>859</v>
      </c>
      <c r="F3955" s="103" t="s">
        <v>859</v>
      </c>
      <c r="G3955" s="103" t="s">
        <v>198</v>
      </c>
      <c r="H3955" s="103" t="s">
        <v>302</v>
      </c>
      <c r="I3955" s="103" t="s">
        <v>842</v>
      </c>
      <c r="J3955" s="215">
        <v>150</v>
      </c>
      <c r="K3955" s="216" t="s">
        <v>88</v>
      </c>
    </row>
    <row r="3956" spans="1:11" x14ac:dyDescent="0.25">
      <c r="A3956" s="103" t="s">
        <v>827</v>
      </c>
      <c r="B3956" s="103" t="s">
        <v>88</v>
      </c>
      <c r="C3956" s="103" t="s">
        <v>838</v>
      </c>
      <c r="D3956" s="103" t="s">
        <v>858</v>
      </c>
      <c r="E3956" s="103" t="s">
        <v>859</v>
      </c>
      <c r="F3956" s="103" t="s">
        <v>859</v>
      </c>
      <c r="G3956" s="103" t="s">
        <v>181</v>
      </c>
      <c r="H3956" s="103" t="s">
        <v>304</v>
      </c>
      <c r="I3956" s="103" t="s">
        <v>842</v>
      </c>
      <c r="J3956" s="215">
        <v>150</v>
      </c>
      <c r="K3956" s="216" t="s">
        <v>88</v>
      </c>
    </row>
    <row r="3957" spans="1:11" x14ac:dyDescent="0.25">
      <c r="A3957" s="103" t="s">
        <v>830</v>
      </c>
      <c r="B3957" s="103" t="s">
        <v>88</v>
      </c>
      <c r="C3957" s="103" t="s">
        <v>838</v>
      </c>
      <c r="D3957" s="103" t="s">
        <v>858</v>
      </c>
      <c r="E3957" s="103" t="s">
        <v>859</v>
      </c>
      <c r="F3957" s="103" t="s">
        <v>859</v>
      </c>
      <c r="G3957" s="103" t="s">
        <v>181</v>
      </c>
      <c r="H3957" s="103" t="s">
        <v>304</v>
      </c>
      <c r="I3957" s="103" t="s">
        <v>842</v>
      </c>
      <c r="J3957" s="215">
        <v>1342.95</v>
      </c>
      <c r="K3957" s="216" t="s">
        <v>88</v>
      </c>
    </row>
    <row r="3958" spans="1:11" x14ac:dyDescent="0.25">
      <c r="A3958" s="103" t="s">
        <v>828</v>
      </c>
      <c r="B3958" s="103" t="s">
        <v>88</v>
      </c>
      <c r="C3958" s="103" t="s">
        <v>838</v>
      </c>
      <c r="D3958" s="103" t="s">
        <v>858</v>
      </c>
      <c r="E3958" s="103" t="s">
        <v>859</v>
      </c>
      <c r="F3958" s="103" t="s">
        <v>859</v>
      </c>
      <c r="G3958" s="103" t="s">
        <v>181</v>
      </c>
      <c r="H3958" s="103" t="s">
        <v>304</v>
      </c>
      <c r="I3958" s="103" t="s">
        <v>842</v>
      </c>
      <c r="J3958" s="215">
        <v>450</v>
      </c>
      <c r="K3958" s="216" t="s">
        <v>88</v>
      </c>
    </row>
    <row r="3959" spans="1:11" x14ac:dyDescent="0.25">
      <c r="A3959" s="103" t="s">
        <v>829</v>
      </c>
      <c r="B3959" s="103" t="s">
        <v>88</v>
      </c>
      <c r="C3959" s="103" t="s">
        <v>838</v>
      </c>
      <c r="D3959" s="103" t="s">
        <v>858</v>
      </c>
      <c r="E3959" s="103" t="s">
        <v>859</v>
      </c>
      <c r="F3959" s="103" t="s">
        <v>859</v>
      </c>
      <c r="G3959" s="103" t="s">
        <v>181</v>
      </c>
      <c r="H3959" s="103" t="s">
        <v>304</v>
      </c>
      <c r="I3959" s="103" t="s">
        <v>842</v>
      </c>
      <c r="J3959" s="215">
        <v>300</v>
      </c>
      <c r="K3959" s="216" t="s">
        <v>88</v>
      </c>
    </row>
    <row r="3960" spans="1:11" x14ac:dyDescent="0.25">
      <c r="A3960" s="103" t="s">
        <v>825</v>
      </c>
      <c r="B3960" s="103" t="s">
        <v>88</v>
      </c>
      <c r="C3960" s="103" t="s">
        <v>838</v>
      </c>
      <c r="D3960" s="103" t="s">
        <v>858</v>
      </c>
      <c r="E3960" s="103" t="s">
        <v>859</v>
      </c>
      <c r="F3960" s="103" t="s">
        <v>859</v>
      </c>
      <c r="G3960" s="103" t="s">
        <v>181</v>
      </c>
      <c r="H3960" s="103" t="s">
        <v>304</v>
      </c>
      <c r="I3960" s="103" t="s">
        <v>842</v>
      </c>
      <c r="J3960" s="215">
        <v>300</v>
      </c>
      <c r="K3960" s="216" t="s">
        <v>88</v>
      </c>
    </row>
    <row r="3961" spans="1:11" x14ac:dyDescent="0.25">
      <c r="A3961" s="103" t="s">
        <v>826</v>
      </c>
      <c r="B3961" s="103" t="s">
        <v>88</v>
      </c>
      <c r="C3961" s="103" t="s">
        <v>838</v>
      </c>
      <c r="D3961" s="103" t="s">
        <v>858</v>
      </c>
      <c r="E3961" s="103" t="s">
        <v>859</v>
      </c>
      <c r="F3961" s="103" t="s">
        <v>859</v>
      </c>
      <c r="G3961" s="103" t="s">
        <v>181</v>
      </c>
      <c r="H3961" s="103" t="s">
        <v>304</v>
      </c>
      <c r="I3961" s="103" t="s">
        <v>842</v>
      </c>
      <c r="J3961" s="215">
        <v>150</v>
      </c>
      <c r="K3961" s="216" t="s">
        <v>88</v>
      </c>
    </row>
    <row r="3962" spans="1:11" x14ac:dyDescent="0.25">
      <c r="A3962" s="103" t="s">
        <v>827</v>
      </c>
      <c r="B3962" s="103" t="s">
        <v>88</v>
      </c>
      <c r="C3962" s="103" t="s">
        <v>838</v>
      </c>
      <c r="D3962" s="103" t="s">
        <v>858</v>
      </c>
      <c r="E3962" s="103" t="s">
        <v>859</v>
      </c>
      <c r="F3962" s="103" t="s">
        <v>859</v>
      </c>
      <c r="G3962" s="103" t="s">
        <v>643</v>
      </c>
      <c r="H3962" s="103" t="s">
        <v>644</v>
      </c>
      <c r="I3962" s="103" t="s">
        <v>842</v>
      </c>
      <c r="J3962" s="215">
        <v>286.58999999999997</v>
      </c>
      <c r="K3962" s="216" t="s">
        <v>88</v>
      </c>
    </row>
    <row r="3963" spans="1:11" x14ac:dyDescent="0.25">
      <c r="A3963" s="103" t="s">
        <v>829</v>
      </c>
      <c r="B3963" s="103" t="s">
        <v>88</v>
      </c>
      <c r="C3963" s="103" t="s">
        <v>838</v>
      </c>
      <c r="D3963" s="103" t="s">
        <v>858</v>
      </c>
      <c r="E3963" s="103" t="s">
        <v>859</v>
      </c>
      <c r="F3963" s="103" t="s">
        <v>859</v>
      </c>
      <c r="G3963" s="103" t="s">
        <v>610</v>
      </c>
      <c r="H3963" s="103" t="s">
        <v>611</v>
      </c>
      <c r="I3963" s="103" t="s">
        <v>842</v>
      </c>
      <c r="J3963" s="215">
        <v>300</v>
      </c>
      <c r="K3963" s="216" t="s">
        <v>88</v>
      </c>
    </row>
    <row r="3964" spans="1:11" x14ac:dyDescent="0.25">
      <c r="A3964" s="103" t="s">
        <v>830</v>
      </c>
      <c r="B3964" s="103" t="s">
        <v>88</v>
      </c>
      <c r="C3964" s="103" t="s">
        <v>838</v>
      </c>
      <c r="D3964" s="103" t="s">
        <v>858</v>
      </c>
      <c r="E3964" s="103" t="s">
        <v>859</v>
      </c>
      <c r="F3964" s="103" t="s">
        <v>859</v>
      </c>
      <c r="G3964" s="103" t="s">
        <v>194</v>
      </c>
      <c r="H3964" s="103" t="s">
        <v>731</v>
      </c>
      <c r="I3964" s="103" t="s">
        <v>842</v>
      </c>
      <c r="J3964" s="215">
        <v>237.94</v>
      </c>
      <c r="K3964" s="216" t="s">
        <v>88</v>
      </c>
    </row>
    <row r="3965" spans="1:11" x14ac:dyDescent="0.25">
      <c r="A3965" s="103" t="s">
        <v>828</v>
      </c>
      <c r="B3965" s="103" t="s">
        <v>88</v>
      </c>
      <c r="C3965" s="103" t="s">
        <v>838</v>
      </c>
      <c r="D3965" s="103" t="s">
        <v>858</v>
      </c>
      <c r="E3965" s="103" t="s">
        <v>859</v>
      </c>
      <c r="F3965" s="103" t="s">
        <v>859</v>
      </c>
      <c r="G3965" s="103" t="s">
        <v>194</v>
      </c>
      <c r="H3965" s="103" t="s">
        <v>731</v>
      </c>
      <c r="I3965" s="103" t="s">
        <v>842</v>
      </c>
      <c r="J3965" s="215">
        <v>610.91999999999996</v>
      </c>
      <c r="K3965" s="216" t="s">
        <v>88</v>
      </c>
    </row>
    <row r="3966" spans="1:11" x14ac:dyDescent="0.25">
      <c r="A3966" s="103" t="s">
        <v>825</v>
      </c>
      <c r="B3966" s="103" t="s">
        <v>88</v>
      </c>
      <c r="C3966" s="103" t="s">
        <v>838</v>
      </c>
      <c r="D3966" s="103" t="s">
        <v>858</v>
      </c>
      <c r="E3966" s="103" t="s">
        <v>859</v>
      </c>
      <c r="F3966" s="103" t="s">
        <v>859</v>
      </c>
      <c r="G3966" s="103" t="s">
        <v>194</v>
      </c>
      <c r="H3966" s="103" t="s">
        <v>731</v>
      </c>
      <c r="I3966" s="103" t="s">
        <v>842</v>
      </c>
      <c r="J3966" s="215">
        <v>237.94</v>
      </c>
      <c r="K3966" s="216" t="s">
        <v>88</v>
      </c>
    </row>
    <row r="3967" spans="1:11" x14ac:dyDescent="0.25">
      <c r="A3967" s="103" t="s">
        <v>827</v>
      </c>
      <c r="B3967" s="103" t="s">
        <v>88</v>
      </c>
      <c r="C3967" s="103" t="s">
        <v>838</v>
      </c>
      <c r="D3967" s="103" t="s">
        <v>858</v>
      </c>
      <c r="E3967" s="103" t="s">
        <v>859</v>
      </c>
      <c r="F3967" s="103" t="s">
        <v>859</v>
      </c>
      <c r="G3967" s="103" t="s">
        <v>178</v>
      </c>
      <c r="H3967" s="103" t="s">
        <v>315</v>
      </c>
      <c r="I3967" s="103" t="s">
        <v>842</v>
      </c>
      <c r="J3967" s="215">
        <v>745.73</v>
      </c>
      <c r="K3967" s="216" t="s">
        <v>88</v>
      </c>
    </row>
    <row r="3968" spans="1:11" x14ac:dyDescent="0.25">
      <c r="A3968" s="103" t="s">
        <v>830</v>
      </c>
      <c r="B3968" s="103" t="s">
        <v>88</v>
      </c>
      <c r="C3968" s="103" t="s">
        <v>838</v>
      </c>
      <c r="D3968" s="103" t="s">
        <v>858</v>
      </c>
      <c r="E3968" s="103" t="s">
        <v>859</v>
      </c>
      <c r="F3968" s="103" t="s">
        <v>859</v>
      </c>
      <c r="G3968" s="103" t="s">
        <v>192</v>
      </c>
      <c r="H3968" s="103" t="s">
        <v>316</v>
      </c>
      <c r="I3968" s="103" t="s">
        <v>842</v>
      </c>
      <c r="J3968" s="215">
        <v>150</v>
      </c>
      <c r="K3968" s="216" t="s">
        <v>88</v>
      </c>
    </row>
    <row r="3969" spans="1:11" x14ac:dyDescent="0.25">
      <c r="A3969" s="103" t="s">
        <v>828</v>
      </c>
      <c r="B3969" s="103" t="s">
        <v>88</v>
      </c>
      <c r="C3969" s="103" t="s">
        <v>838</v>
      </c>
      <c r="D3969" s="103" t="s">
        <v>858</v>
      </c>
      <c r="E3969" s="103" t="s">
        <v>859</v>
      </c>
      <c r="F3969" s="103" t="s">
        <v>859</v>
      </c>
      <c r="G3969" s="103" t="s">
        <v>192</v>
      </c>
      <c r="H3969" s="103" t="s">
        <v>316</v>
      </c>
      <c r="I3969" s="103" t="s">
        <v>842</v>
      </c>
      <c r="J3969" s="215">
        <v>150</v>
      </c>
      <c r="K3969" s="216" t="s">
        <v>88</v>
      </c>
    </row>
    <row r="3970" spans="1:11" x14ac:dyDescent="0.25">
      <c r="A3970" s="103" t="s">
        <v>825</v>
      </c>
      <c r="B3970" s="103" t="s">
        <v>88</v>
      </c>
      <c r="C3970" s="103" t="s">
        <v>838</v>
      </c>
      <c r="D3970" s="103" t="s">
        <v>858</v>
      </c>
      <c r="E3970" s="103" t="s">
        <v>859</v>
      </c>
      <c r="F3970" s="103" t="s">
        <v>859</v>
      </c>
      <c r="G3970" s="103" t="s">
        <v>192</v>
      </c>
      <c r="H3970" s="103" t="s">
        <v>316</v>
      </c>
      <c r="I3970" s="103" t="s">
        <v>842</v>
      </c>
      <c r="J3970" s="215">
        <v>150</v>
      </c>
      <c r="K3970" s="216" t="s">
        <v>88</v>
      </c>
    </row>
    <row r="3971" spans="1:11" x14ac:dyDescent="0.25">
      <c r="A3971" s="103" t="s">
        <v>829</v>
      </c>
      <c r="B3971" s="103" t="s">
        <v>88</v>
      </c>
      <c r="C3971" s="103" t="s">
        <v>838</v>
      </c>
      <c r="D3971" s="103" t="s">
        <v>858</v>
      </c>
      <c r="E3971" s="103" t="s">
        <v>859</v>
      </c>
      <c r="F3971" s="103" t="s">
        <v>859</v>
      </c>
      <c r="G3971" s="103" t="s">
        <v>177</v>
      </c>
      <c r="H3971" s="103" t="s">
        <v>317</v>
      </c>
      <c r="I3971" s="103" t="s">
        <v>842</v>
      </c>
      <c r="J3971" s="215">
        <v>300</v>
      </c>
      <c r="K3971" s="216" t="s">
        <v>88</v>
      </c>
    </row>
    <row r="3972" spans="1:11" x14ac:dyDescent="0.25">
      <c r="A3972" s="103" t="s">
        <v>827</v>
      </c>
      <c r="B3972" s="103" t="s">
        <v>88</v>
      </c>
      <c r="C3972" s="103" t="s">
        <v>838</v>
      </c>
      <c r="D3972" s="103" t="s">
        <v>858</v>
      </c>
      <c r="E3972" s="103" t="s">
        <v>859</v>
      </c>
      <c r="F3972" s="103" t="s">
        <v>859</v>
      </c>
      <c r="G3972" s="103" t="s">
        <v>156</v>
      </c>
      <c r="H3972" s="103" t="s">
        <v>645</v>
      </c>
      <c r="I3972" s="103" t="s">
        <v>842</v>
      </c>
      <c r="J3972" s="215">
        <v>150</v>
      </c>
      <c r="K3972" s="216" t="s">
        <v>88</v>
      </c>
    </row>
    <row r="3973" spans="1:11" x14ac:dyDescent="0.25">
      <c r="A3973" s="103" t="s">
        <v>830</v>
      </c>
      <c r="B3973" s="103" t="s">
        <v>88</v>
      </c>
      <c r="C3973" s="103" t="s">
        <v>838</v>
      </c>
      <c r="D3973" s="103" t="s">
        <v>858</v>
      </c>
      <c r="E3973" s="103" t="s">
        <v>859</v>
      </c>
      <c r="F3973" s="103" t="s">
        <v>859</v>
      </c>
      <c r="G3973" s="103" t="s">
        <v>156</v>
      </c>
      <c r="H3973" s="103" t="s">
        <v>645</v>
      </c>
      <c r="I3973" s="103" t="s">
        <v>842</v>
      </c>
      <c r="J3973" s="215">
        <v>1158.69</v>
      </c>
      <c r="K3973" s="216" t="s">
        <v>88</v>
      </c>
    </row>
    <row r="3974" spans="1:11" x14ac:dyDescent="0.25">
      <c r="A3974" s="103" t="s">
        <v>829</v>
      </c>
      <c r="B3974" s="103" t="s">
        <v>88</v>
      </c>
      <c r="C3974" s="103" t="s">
        <v>838</v>
      </c>
      <c r="D3974" s="103" t="s">
        <v>858</v>
      </c>
      <c r="E3974" s="103" t="s">
        <v>859</v>
      </c>
      <c r="F3974" s="103" t="s">
        <v>859</v>
      </c>
      <c r="G3974" s="103" t="s">
        <v>156</v>
      </c>
      <c r="H3974" s="103" t="s">
        <v>645</v>
      </c>
      <c r="I3974" s="103" t="s">
        <v>842</v>
      </c>
      <c r="J3974" s="215">
        <v>127.17</v>
      </c>
      <c r="K3974" s="216" t="s">
        <v>88</v>
      </c>
    </row>
    <row r="3975" spans="1:11" x14ac:dyDescent="0.25">
      <c r="A3975" s="103" t="s">
        <v>825</v>
      </c>
      <c r="B3975" s="103" t="s">
        <v>88</v>
      </c>
      <c r="C3975" s="103" t="s">
        <v>838</v>
      </c>
      <c r="D3975" s="103" t="s">
        <v>858</v>
      </c>
      <c r="E3975" s="103" t="s">
        <v>859</v>
      </c>
      <c r="F3975" s="103" t="s">
        <v>859</v>
      </c>
      <c r="G3975" s="103" t="s">
        <v>156</v>
      </c>
      <c r="H3975" s="103" t="s">
        <v>645</v>
      </c>
      <c r="I3975" s="103" t="s">
        <v>842</v>
      </c>
      <c r="J3975" s="215">
        <v>435.99</v>
      </c>
      <c r="K3975" s="216" t="s">
        <v>88</v>
      </c>
    </row>
    <row r="3976" spans="1:11" x14ac:dyDescent="0.25">
      <c r="A3976" s="103" t="s">
        <v>826</v>
      </c>
      <c r="B3976" s="103" t="s">
        <v>88</v>
      </c>
      <c r="C3976" s="103" t="s">
        <v>838</v>
      </c>
      <c r="D3976" s="103" t="s">
        <v>858</v>
      </c>
      <c r="E3976" s="103" t="s">
        <v>859</v>
      </c>
      <c r="F3976" s="103" t="s">
        <v>859</v>
      </c>
      <c r="G3976" s="103" t="s">
        <v>156</v>
      </c>
      <c r="H3976" s="103" t="s">
        <v>645</v>
      </c>
      <c r="I3976" s="103" t="s">
        <v>842</v>
      </c>
      <c r="J3976" s="215">
        <v>150</v>
      </c>
      <c r="K3976" s="216" t="s">
        <v>88</v>
      </c>
    </row>
    <row r="3977" spans="1:11" x14ac:dyDescent="0.25">
      <c r="A3977" s="103" t="s">
        <v>827</v>
      </c>
      <c r="B3977" s="103" t="s">
        <v>88</v>
      </c>
      <c r="C3977" s="103" t="s">
        <v>838</v>
      </c>
      <c r="D3977" s="103" t="s">
        <v>858</v>
      </c>
      <c r="E3977" s="103" t="s">
        <v>859</v>
      </c>
      <c r="F3977" s="103" t="s">
        <v>859</v>
      </c>
      <c r="G3977" s="103" t="s">
        <v>462</v>
      </c>
      <c r="H3977" s="103" t="s">
        <v>463</v>
      </c>
      <c r="I3977" s="103" t="s">
        <v>842</v>
      </c>
      <c r="J3977" s="215">
        <v>150</v>
      </c>
      <c r="K3977" s="216" t="s">
        <v>88</v>
      </c>
    </row>
    <row r="3978" spans="1:11" x14ac:dyDescent="0.25">
      <c r="A3978" s="103" t="s">
        <v>830</v>
      </c>
      <c r="B3978" s="103" t="s">
        <v>88</v>
      </c>
      <c r="C3978" s="103" t="s">
        <v>838</v>
      </c>
      <c r="D3978" s="103" t="s">
        <v>858</v>
      </c>
      <c r="E3978" s="103" t="s">
        <v>859</v>
      </c>
      <c r="F3978" s="103" t="s">
        <v>859</v>
      </c>
      <c r="G3978" s="103" t="s">
        <v>462</v>
      </c>
      <c r="H3978" s="103" t="s">
        <v>463</v>
      </c>
      <c r="I3978" s="103" t="s">
        <v>842</v>
      </c>
      <c r="J3978" s="215">
        <v>1014.59</v>
      </c>
      <c r="K3978" s="216" t="s">
        <v>88</v>
      </c>
    </row>
    <row r="3979" spans="1:11" x14ac:dyDescent="0.25">
      <c r="A3979" s="103" t="s">
        <v>828</v>
      </c>
      <c r="B3979" s="103" t="s">
        <v>88</v>
      </c>
      <c r="C3979" s="103" t="s">
        <v>838</v>
      </c>
      <c r="D3979" s="103" t="s">
        <v>858</v>
      </c>
      <c r="E3979" s="103" t="s">
        <v>859</v>
      </c>
      <c r="F3979" s="103" t="s">
        <v>859</v>
      </c>
      <c r="G3979" s="103" t="s">
        <v>462</v>
      </c>
      <c r="H3979" s="103" t="s">
        <v>463</v>
      </c>
      <c r="I3979" s="103" t="s">
        <v>842</v>
      </c>
      <c r="J3979" s="215">
        <v>302.06</v>
      </c>
      <c r="K3979" s="216" t="s">
        <v>88</v>
      </c>
    </row>
    <row r="3980" spans="1:11" x14ac:dyDescent="0.25">
      <c r="A3980" s="103" t="s">
        <v>829</v>
      </c>
      <c r="B3980" s="103" t="s">
        <v>88</v>
      </c>
      <c r="C3980" s="103" t="s">
        <v>838</v>
      </c>
      <c r="D3980" s="103" t="s">
        <v>858</v>
      </c>
      <c r="E3980" s="103" t="s">
        <v>859</v>
      </c>
      <c r="F3980" s="103" t="s">
        <v>859</v>
      </c>
      <c r="G3980" s="103" t="s">
        <v>462</v>
      </c>
      <c r="H3980" s="103" t="s">
        <v>463</v>
      </c>
      <c r="I3980" s="103" t="s">
        <v>842</v>
      </c>
      <c r="J3980" s="215">
        <v>150</v>
      </c>
      <c r="K3980" s="216" t="s">
        <v>88</v>
      </c>
    </row>
    <row r="3981" spans="1:11" x14ac:dyDescent="0.25">
      <c r="A3981" s="103" t="s">
        <v>825</v>
      </c>
      <c r="B3981" s="103" t="s">
        <v>88</v>
      </c>
      <c r="C3981" s="103" t="s">
        <v>838</v>
      </c>
      <c r="D3981" s="103" t="s">
        <v>858</v>
      </c>
      <c r="E3981" s="103" t="s">
        <v>859</v>
      </c>
      <c r="F3981" s="103" t="s">
        <v>859</v>
      </c>
      <c r="G3981" s="103" t="s">
        <v>462</v>
      </c>
      <c r="H3981" s="103" t="s">
        <v>463</v>
      </c>
      <c r="I3981" s="103" t="s">
        <v>842</v>
      </c>
      <c r="J3981" s="215">
        <v>300</v>
      </c>
      <c r="K3981" s="216" t="s">
        <v>88</v>
      </c>
    </row>
    <row r="3982" spans="1:11" x14ac:dyDescent="0.25">
      <c r="A3982" s="103" t="s">
        <v>827</v>
      </c>
      <c r="B3982" s="103" t="s">
        <v>88</v>
      </c>
      <c r="C3982" s="103" t="s">
        <v>838</v>
      </c>
      <c r="D3982" s="103" t="s">
        <v>858</v>
      </c>
      <c r="E3982" s="103" t="s">
        <v>859</v>
      </c>
      <c r="F3982" s="103" t="s">
        <v>859</v>
      </c>
      <c r="G3982" s="103" t="s">
        <v>153</v>
      </c>
      <c r="H3982" s="103" t="s">
        <v>318</v>
      </c>
      <c r="I3982" s="103" t="s">
        <v>842</v>
      </c>
      <c r="J3982" s="215">
        <v>150</v>
      </c>
      <c r="K3982" s="216" t="s">
        <v>88</v>
      </c>
    </row>
    <row r="3983" spans="1:11" x14ac:dyDescent="0.25">
      <c r="A3983" s="103" t="s">
        <v>830</v>
      </c>
      <c r="B3983" s="103" t="s">
        <v>88</v>
      </c>
      <c r="C3983" s="103" t="s">
        <v>838</v>
      </c>
      <c r="D3983" s="103" t="s">
        <v>858</v>
      </c>
      <c r="E3983" s="103" t="s">
        <v>859</v>
      </c>
      <c r="F3983" s="103" t="s">
        <v>859</v>
      </c>
      <c r="G3983" s="103" t="s">
        <v>190</v>
      </c>
      <c r="H3983" s="103" t="s">
        <v>321</v>
      </c>
      <c r="I3983" s="103" t="s">
        <v>842</v>
      </c>
      <c r="J3983" s="215">
        <v>150</v>
      </c>
      <c r="K3983" s="216" t="s">
        <v>88</v>
      </c>
    </row>
    <row r="3984" spans="1:11" x14ac:dyDescent="0.25">
      <c r="A3984" s="103" t="s">
        <v>830</v>
      </c>
      <c r="B3984" s="103" t="s">
        <v>88</v>
      </c>
      <c r="C3984" s="103" t="s">
        <v>838</v>
      </c>
      <c r="D3984" s="103" t="s">
        <v>858</v>
      </c>
      <c r="E3984" s="103" t="s">
        <v>859</v>
      </c>
      <c r="F3984" s="103" t="s">
        <v>859</v>
      </c>
      <c r="G3984" s="103" t="s">
        <v>182</v>
      </c>
      <c r="H3984" s="103" t="s">
        <v>325</v>
      </c>
      <c r="I3984" s="103" t="s">
        <v>842</v>
      </c>
      <c r="J3984" s="215">
        <v>105.72</v>
      </c>
      <c r="K3984" s="216" t="s">
        <v>88</v>
      </c>
    </row>
    <row r="3985" spans="1:11" x14ac:dyDescent="0.25">
      <c r="A3985" s="103" t="s">
        <v>827</v>
      </c>
      <c r="B3985" s="103" t="s">
        <v>88</v>
      </c>
      <c r="C3985" s="103" t="s">
        <v>838</v>
      </c>
      <c r="D3985" s="103" t="s">
        <v>858</v>
      </c>
      <c r="E3985" s="103" t="s">
        <v>859</v>
      </c>
      <c r="F3985" s="103" t="s">
        <v>859</v>
      </c>
      <c r="G3985" s="103" t="s">
        <v>467</v>
      </c>
      <c r="H3985" s="103" t="s">
        <v>468</v>
      </c>
      <c r="I3985" s="103" t="s">
        <v>842</v>
      </c>
      <c r="J3985" s="215">
        <v>150</v>
      </c>
      <c r="K3985" s="216" t="s">
        <v>88</v>
      </c>
    </row>
    <row r="3986" spans="1:11" x14ac:dyDescent="0.25">
      <c r="A3986" s="103" t="s">
        <v>828</v>
      </c>
      <c r="B3986" s="103" t="s">
        <v>88</v>
      </c>
      <c r="C3986" s="103" t="s">
        <v>838</v>
      </c>
      <c r="D3986" s="103" t="s">
        <v>858</v>
      </c>
      <c r="E3986" s="103" t="s">
        <v>859</v>
      </c>
      <c r="F3986" s="103" t="s">
        <v>859</v>
      </c>
      <c r="G3986" s="103" t="s">
        <v>467</v>
      </c>
      <c r="H3986" s="103" t="s">
        <v>468</v>
      </c>
      <c r="I3986" s="103" t="s">
        <v>842</v>
      </c>
      <c r="J3986" s="215">
        <v>300</v>
      </c>
      <c r="K3986" s="216" t="s">
        <v>88</v>
      </c>
    </row>
    <row r="3987" spans="1:11" x14ac:dyDescent="0.25">
      <c r="A3987" s="103" t="s">
        <v>830</v>
      </c>
      <c r="B3987" s="103" t="s">
        <v>88</v>
      </c>
      <c r="C3987" s="103" t="s">
        <v>838</v>
      </c>
      <c r="D3987" s="103" t="s">
        <v>858</v>
      </c>
      <c r="E3987" s="103" t="s">
        <v>859</v>
      </c>
      <c r="F3987" s="103" t="s">
        <v>859</v>
      </c>
      <c r="G3987" s="103" t="s">
        <v>860</v>
      </c>
      <c r="H3987" s="103" t="s">
        <v>861</v>
      </c>
      <c r="I3987" s="103" t="s">
        <v>842</v>
      </c>
      <c r="J3987" s="215">
        <v>300</v>
      </c>
      <c r="K3987" s="216" t="s">
        <v>88</v>
      </c>
    </row>
    <row r="3988" spans="1:11" x14ac:dyDescent="0.25">
      <c r="A3988" s="103" t="s">
        <v>830</v>
      </c>
      <c r="B3988" s="103" t="s">
        <v>88</v>
      </c>
      <c r="C3988" s="103" t="s">
        <v>838</v>
      </c>
      <c r="D3988" s="103" t="s">
        <v>858</v>
      </c>
      <c r="E3988" s="103" t="s">
        <v>859</v>
      </c>
      <c r="F3988" s="103" t="s">
        <v>859</v>
      </c>
      <c r="G3988" s="103" t="s">
        <v>862</v>
      </c>
      <c r="H3988" s="103" t="s">
        <v>863</v>
      </c>
      <c r="I3988" s="103" t="s">
        <v>842</v>
      </c>
      <c r="J3988" s="215">
        <v>450</v>
      </c>
      <c r="K3988" s="216" t="s">
        <v>88</v>
      </c>
    </row>
    <row r="3989" spans="1:11" x14ac:dyDescent="0.25">
      <c r="A3989" s="103" t="s">
        <v>830</v>
      </c>
      <c r="B3989" s="103" t="s">
        <v>88</v>
      </c>
      <c r="C3989" s="103" t="s">
        <v>838</v>
      </c>
      <c r="D3989" s="103" t="s">
        <v>858</v>
      </c>
      <c r="E3989" s="103" t="s">
        <v>859</v>
      </c>
      <c r="F3989" s="103" t="s">
        <v>859</v>
      </c>
      <c r="G3989" s="103" t="s">
        <v>208</v>
      </c>
      <c r="H3989" s="103" t="s">
        <v>357</v>
      </c>
      <c r="I3989" s="103" t="s">
        <v>842</v>
      </c>
      <c r="J3989" s="215">
        <v>150</v>
      </c>
      <c r="K3989" s="216" t="s">
        <v>88</v>
      </c>
    </row>
    <row r="3990" spans="1:11" x14ac:dyDescent="0.25">
      <c r="A3990" s="103" t="s">
        <v>828</v>
      </c>
      <c r="B3990" s="103" t="s">
        <v>88</v>
      </c>
      <c r="C3990" s="103" t="s">
        <v>838</v>
      </c>
      <c r="D3990" s="103" t="s">
        <v>858</v>
      </c>
      <c r="E3990" s="103" t="s">
        <v>859</v>
      </c>
      <c r="F3990" s="103" t="s">
        <v>859</v>
      </c>
      <c r="G3990" s="103" t="s">
        <v>208</v>
      </c>
      <c r="H3990" s="103" t="s">
        <v>357</v>
      </c>
      <c r="I3990" s="103" t="s">
        <v>842</v>
      </c>
      <c r="J3990" s="215">
        <v>300</v>
      </c>
      <c r="K3990" s="216" t="s">
        <v>88</v>
      </c>
    </row>
    <row r="3991" spans="1:11" x14ac:dyDescent="0.25">
      <c r="A3991" s="103" t="s">
        <v>825</v>
      </c>
      <c r="B3991" s="103" t="s">
        <v>88</v>
      </c>
      <c r="C3991" s="103" t="s">
        <v>838</v>
      </c>
      <c r="D3991" s="103" t="s">
        <v>858</v>
      </c>
      <c r="E3991" s="103" t="s">
        <v>859</v>
      </c>
      <c r="F3991" s="103" t="s">
        <v>859</v>
      </c>
      <c r="G3991" s="103" t="s">
        <v>208</v>
      </c>
      <c r="H3991" s="103" t="s">
        <v>357</v>
      </c>
      <c r="I3991" s="103" t="s">
        <v>842</v>
      </c>
      <c r="J3991" s="215">
        <v>150</v>
      </c>
      <c r="K3991" s="216" t="s">
        <v>88</v>
      </c>
    </row>
    <row r="3992" spans="1:11" x14ac:dyDescent="0.25">
      <c r="A3992" s="103" t="s">
        <v>830</v>
      </c>
      <c r="B3992" s="103" t="s">
        <v>88</v>
      </c>
      <c r="C3992" s="103" t="s">
        <v>838</v>
      </c>
      <c r="D3992" s="103" t="s">
        <v>858</v>
      </c>
      <c r="E3992" s="103" t="s">
        <v>859</v>
      </c>
      <c r="F3992" s="103" t="s">
        <v>859</v>
      </c>
      <c r="G3992" s="103" t="s">
        <v>864</v>
      </c>
      <c r="H3992" s="103" t="s">
        <v>865</v>
      </c>
      <c r="I3992" s="103" t="s">
        <v>842</v>
      </c>
      <c r="J3992" s="215">
        <v>150</v>
      </c>
      <c r="K3992" s="216" t="s">
        <v>88</v>
      </c>
    </row>
    <row r="3993" spans="1:11" x14ac:dyDescent="0.25">
      <c r="A3993" s="103" t="s">
        <v>830</v>
      </c>
      <c r="B3993" s="103" t="s">
        <v>88</v>
      </c>
      <c r="C3993" s="103" t="s">
        <v>838</v>
      </c>
      <c r="D3993" s="103" t="s">
        <v>858</v>
      </c>
      <c r="E3993" s="103" t="s">
        <v>859</v>
      </c>
      <c r="F3993" s="103" t="s">
        <v>859</v>
      </c>
      <c r="G3993" s="103" t="s">
        <v>866</v>
      </c>
      <c r="H3993" s="103" t="s">
        <v>867</v>
      </c>
      <c r="I3993" s="103" t="s">
        <v>842</v>
      </c>
      <c r="J3993" s="215">
        <v>291.3</v>
      </c>
      <c r="K3993" s="216" t="s">
        <v>88</v>
      </c>
    </row>
    <row r="3994" spans="1:11" x14ac:dyDescent="0.25">
      <c r="A3994" s="103" t="s">
        <v>828</v>
      </c>
      <c r="B3994" s="103" t="s">
        <v>88</v>
      </c>
      <c r="C3994" s="103" t="s">
        <v>838</v>
      </c>
      <c r="D3994" s="103" t="s">
        <v>858</v>
      </c>
      <c r="E3994" s="103" t="s">
        <v>859</v>
      </c>
      <c r="F3994" s="103" t="s">
        <v>859</v>
      </c>
      <c r="G3994" s="103" t="s">
        <v>218</v>
      </c>
      <c r="H3994" s="103" t="s">
        <v>466</v>
      </c>
      <c r="I3994" s="103" t="s">
        <v>842</v>
      </c>
      <c r="J3994" s="215">
        <v>300</v>
      </c>
      <c r="K3994" s="216" t="s">
        <v>88</v>
      </c>
    </row>
    <row r="3995" spans="1:11" x14ac:dyDescent="0.25">
      <c r="A3995" s="103" t="s">
        <v>825</v>
      </c>
      <c r="B3995" s="103" t="s">
        <v>88</v>
      </c>
      <c r="C3995" s="103" t="s">
        <v>838</v>
      </c>
      <c r="D3995" s="103" t="s">
        <v>858</v>
      </c>
      <c r="E3995" s="103" t="s">
        <v>859</v>
      </c>
      <c r="F3995" s="103" t="s">
        <v>859</v>
      </c>
      <c r="G3995" s="103" t="s">
        <v>218</v>
      </c>
      <c r="H3995" s="103" t="s">
        <v>466</v>
      </c>
      <c r="I3995" s="103" t="s">
        <v>842</v>
      </c>
      <c r="J3995" s="215">
        <v>300</v>
      </c>
      <c r="K3995" s="216" t="s">
        <v>88</v>
      </c>
    </row>
    <row r="3996" spans="1:11" x14ac:dyDescent="0.25">
      <c r="A3996" s="103" t="s">
        <v>829</v>
      </c>
      <c r="B3996" s="103" t="s">
        <v>88</v>
      </c>
      <c r="C3996" s="103" t="s">
        <v>838</v>
      </c>
      <c r="D3996" s="103" t="s">
        <v>858</v>
      </c>
      <c r="E3996" s="103" t="s">
        <v>859</v>
      </c>
      <c r="F3996" s="103" t="s">
        <v>859</v>
      </c>
      <c r="G3996" s="103" t="s">
        <v>142</v>
      </c>
      <c r="H3996" s="103" t="s">
        <v>734</v>
      </c>
      <c r="I3996" s="103" t="s">
        <v>842</v>
      </c>
      <c r="J3996" s="215">
        <v>307.94</v>
      </c>
      <c r="K3996" s="216" t="s">
        <v>88</v>
      </c>
    </row>
    <row r="3997" spans="1:11" x14ac:dyDescent="0.25">
      <c r="A3997" s="103" t="s">
        <v>827</v>
      </c>
      <c r="B3997" s="103" t="s">
        <v>88</v>
      </c>
      <c r="C3997" s="103" t="s">
        <v>838</v>
      </c>
      <c r="D3997" s="103" t="s">
        <v>858</v>
      </c>
      <c r="E3997" s="103" t="s">
        <v>859</v>
      </c>
      <c r="F3997" s="103" t="s">
        <v>859</v>
      </c>
      <c r="G3997" s="103" t="s">
        <v>140</v>
      </c>
      <c r="H3997" s="103" t="s">
        <v>649</v>
      </c>
      <c r="I3997" s="103" t="s">
        <v>842</v>
      </c>
      <c r="J3997" s="215">
        <v>76.790000000000006</v>
      </c>
      <c r="K3997" s="216" t="s">
        <v>88</v>
      </c>
    </row>
    <row r="3998" spans="1:11" x14ac:dyDescent="0.25">
      <c r="A3998" s="103" t="s">
        <v>827</v>
      </c>
      <c r="B3998" s="103" t="s">
        <v>88</v>
      </c>
      <c r="C3998" s="103" t="s">
        <v>838</v>
      </c>
      <c r="D3998" s="103" t="s">
        <v>858</v>
      </c>
      <c r="E3998" s="111"/>
      <c r="F3998" s="103" t="s">
        <v>859</v>
      </c>
      <c r="G3998" s="103" t="s">
        <v>140</v>
      </c>
      <c r="H3998" s="103" t="s">
        <v>649</v>
      </c>
      <c r="I3998" s="103" t="s">
        <v>842</v>
      </c>
      <c r="J3998" s="215">
        <v>-20.95</v>
      </c>
      <c r="K3998" s="216" t="s">
        <v>88</v>
      </c>
    </row>
    <row r="3999" spans="1:11" x14ac:dyDescent="0.25">
      <c r="A3999" s="103" t="s">
        <v>828</v>
      </c>
      <c r="B3999" s="103" t="s">
        <v>88</v>
      </c>
      <c r="C3999" s="103" t="s">
        <v>838</v>
      </c>
      <c r="D3999" s="103" t="s">
        <v>858</v>
      </c>
      <c r="E3999" s="103" t="s">
        <v>859</v>
      </c>
      <c r="F3999" s="103" t="s">
        <v>859</v>
      </c>
      <c r="G3999" s="103" t="s">
        <v>140</v>
      </c>
      <c r="H3999" s="103" t="s">
        <v>649</v>
      </c>
      <c r="I3999" s="103" t="s">
        <v>842</v>
      </c>
      <c r="J3999" s="215">
        <v>588.9</v>
      </c>
      <c r="K3999" s="216" t="s">
        <v>88</v>
      </c>
    </row>
    <row r="4000" spans="1:11" x14ac:dyDescent="0.25">
      <c r="A4000" s="103" t="s">
        <v>828</v>
      </c>
      <c r="B4000" s="103" t="s">
        <v>88</v>
      </c>
      <c r="C4000" s="103" t="s">
        <v>838</v>
      </c>
      <c r="D4000" s="103" t="s">
        <v>858</v>
      </c>
      <c r="E4000" s="111"/>
      <c r="F4000" s="103" t="s">
        <v>859</v>
      </c>
      <c r="G4000" s="103" t="s">
        <v>140</v>
      </c>
      <c r="H4000" s="103" t="s">
        <v>649</v>
      </c>
      <c r="I4000" s="103" t="s">
        <v>842</v>
      </c>
      <c r="J4000" s="215">
        <v>-160.71</v>
      </c>
      <c r="K4000" s="216" t="s">
        <v>88</v>
      </c>
    </row>
    <row r="4001" spans="1:11" x14ac:dyDescent="0.25">
      <c r="A4001" s="103" t="s">
        <v>830</v>
      </c>
      <c r="B4001" s="103" t="s">
        <v>88</v>
      </c>
      <c r="C4001" s="103" t="s">
        <v>838</v>
      </c>
      <c r="D4001" s="103" t="s">
        <v>858</v>
      </c>
      <c r="E4001" s="103" t="s">
        <v>859</v>
      </c>
      <c r="F4001" s="103" t="s">
        <v>859</v>
      </c>
      <c r="G4001" s="103" t="s">
        <v>184</v>
      </c>
      <c r="H4001" s="103" t="s">
        <v>388</v>
      </c>
      <c r="I4001" s="103" t="s">
        <v>842</v>
      </c>
      <c r="J4001" s="215">
        <v>198.27</v>
      </c>
      <c r="K4001" s="216" t="s">
        <v>88</v>
      </c>
    </row>
    <row r="4002" spans="1:11" x14ac:dyDescent="0.25">
      <c r="A4002" s="103" t="s">
        <v>827</v>
      </c>
      <c r="B4002" s="103" t="s">
        <v>88</v>
      </c>
      <c r="C4002" s="103" t="s">
        <v>838</v>
      </c>
      <c r="D4002" s="103" t="s">
        <v>858</v>
      </c>
      <c r="E4002" s="103" t="s">
        <v>859</v>
      </c>
      <c r="F4002" s="103" t="s">
        <v>859</v>
      </c>
      <c r="G4002" s="103" t="s">
        <v>155</v>
      </c>
      <c r="H4002" s="103" t="s">
        <v>395</v>
      </c>
      <c r="I4002" s="103" t="s">
        <v>842</v>
      </c>
      <c r="J4002" s="215">
        <v>750</v>
      </c>
      <c r="K4002" s="216" t="s">
        <v>88</v>
      </c>
    </row>
    <row r="4003" spans="1:11" x14ac:dyDescent="0.25">
      <c r="A4003" s="103" t="s">
        <v>830</v>
      </c>
      <c r="B4003" s="103" t="s">
        <v>88</v>
      </c>
      <c r="C4003" s="103" t="s">
        <v>838</v>
      </c>
      <c r="D4003" s="103" t="s">
        <v>858</v>
      </c>
      <c r="E4003" s="103" t="s">
        <v>859</v>
      </c>
      <c r="F4003" s="103" t="s">
        <v>859</v>
      </c>
      <c r="G4003" s="103" t="s">
        <v>155</v>
      </c>
      <c r="H4003" s="103" t="s">
        <v>395</v>
      </c>
      <c r="I4003" s="103" t="s">
        <v>842</v>
      </c>
      <c r="J4003" s="215">
        <v>2213.4299999999998</v>
      </c>
      <c r="K4003" s="216" t="s">
        <v>88</v>
      </c>
    </row>
    <row r="4004" spans="1:11" x14ac:dyDescent="0.25">
      <c r="A4004" s="103" t="s">
        <v>828</v>
      </c>
      <c r="B4004" s="103" t="s">
        <v>88</v>
      </c>
      <c r="C4004" s="103" t="s">
        <v>838</v>
      </c>
      <c r="D4004" s="103" t="s">
        <v>858</v>
      </c>
      <c r="E4004" s="103" t="s">
        <v>859</v>
      </c>
      <c r="F4004" s="103" t="s">
        <v>859</v>
      </c>
      <c r="G4004" s="103" t="s">
        <v>155</v>
      </c>
      <c r="H4004" s="103" t="s">
        <v>395</v>
      </c>
      <c r="I4004" s="103" t="s">
        <v>842</v>
      </c>
      <c r="J4004" s="215">
        <v>750</v>
      </c>
      <c r="K4004" s="216" t="s">
        <v>88</v>
      </c>
    </row>
    <row r="4005" spans="1:11" x14ac:dyDescent="0.25">
      <c r="A4005" s="103" t="s">
        <v>829</v>
      </c>
      <c r="B4005" s="103" t="s">
        <v>88</v>
      </c>
      <c r="C4005" s="103" t="s">
        <v>838</v>
      </c>
      <c r="D4005" s="103" t="s">
        <v>858</v>
      </c>
      <c r="E4005" s="103" t="s">
        <v>859</v>
      </c>
      <c r="F4005" s="103" t="s">
        <v>859</v>
      </c>
      <c r="G4005" s="103" t="s">
        <v>155</v>
      </c>
      <c r="H4005" s="103" t="s">
        <v>395</v>
      </c>
      <c r="I4005" s="103" t="s">
        <v>842</v>
      </c>
      <c r="J4005" s="215">
        <v>1769.4</v>
      </c>
      <c r="K4005" s="216" t="s">
        <v>88</v>
      </c>
    </row>
    <row r="4006" spans="1:11" x14ac:dyDescent="0.25">
      <c r="A4006" s="103" t="s">
        <v>825</v>
      </c>
      <c r="B4006" s="103" t="s">
        <v>88</v>
      </c>
      <c r="C4006" s="103" t="s">
        <v>838</v>
      </c>
      <c r="D4006" s="103" t="s">
        <v>858</v>
      </c>
      <c r="E4006" s="103" t="s">
        <v>859</v>
      </c>
      <c r="F4006" s="103" t="s">
        <v>859</v>
      </c>
      <c r="G4006" s="103" t="s">
        <v>155</v>
      </c>
      <c r="H4006" s="103" t="s">
        <v>395</v>
      </c>
      <c r="I4006" s="103" t="s">
        <v>842</v>
      </c>
      <c r="J4006" s="215">
        <v>1118.47</v>
      </c>
      <c r="K4006" s="216" t="s">
        <v>88</v>
      </c>
    </row>
    <row r="4007" spans="1:11" x14ac:dyDescent="0.25">
      <c r="A4007" s="103" t="s">
        <v>826</v>
      </c>
      <c r="B4007" s="103" t="s">
        <v>88</v>
      </c>
      <c r="C4007" s="103" t="s">
        <v>838</v>
      </c>
      <c r="D4007" s="103" t="s">
        <v>858</v>
      </c>
      <c r="E4007" s="103" t="s">
        <v>859</v>
      </c>
      <c r="F4007" s="103" t="s">
        <v>859</v>
      </c>
      <c r="G4007" s="103" t="s">
        <v>155</v>
      </c>
      <c r="H4007" s="103" t="s">
        <v>395</v>
      </c>
      <c r="I4007" s="103" t="s">
        <v>842</v>
      </c>
      <c r="J4007" s="215">
        <v>150</v>
      </c>
      <c r="K4007" s="216" t="s">
        <v>88</v>
      </c>
    </row>
    <row r="4008" spans="1:11" x14ac:dyDescent="0.25">
      <c r="A4008" s="103" t="s">
        <v>825</v>
      </c>
      <c r="B4008" s="103" t="s">
        <v>88</v>
      </c>
      <c r="C4008" s="103" t="s">
        <v>838</v>
      </c>
      <c r="D4008" s="103" t="s">
        <v>858</v>
      </c>
      <c r="E4008" s="103" t="s">
        <v>859</v>
      </c>
      <c r="F4008" s="103" t="s">
        <v>859</v>
      </c>
      <c r="G4008" s="103" t="s">
        <v>120</v>
      </c>
      <c r="H4008" s="103" t="s">
        <v>398</v>
      </c>
      <c r="I4008" s="103" t="s">
        <v>842</v>
      </c>
      <c r="J4008" s="215">
        <v>57.54</v>
      </c>
      <c r="K4008" s="216" t="s">
        <v>88</v>
      </c>
    </row>
    <row r="4009" spans="1:11" x14ac:dyDescent="0.25">
      <c r="A4009" s="103" t="s">
        <v>827</v>
      </c>
      <c r="B4009" s="103" t="s">
        <v>88</v>
      </c>
      <c r="C4009" s="103" t="s">
        <v>838</v>
      </c>
      <c r="D4009" s="103" t="s">
        <v>868</v>
      </c>
      <c r="E4009" s="103" t="s">
        <v>869</v>
      </c>
      <c r="F4009" s="103" t="s">
        <v>869</v>
      </c>
      <c r="G4009" s="103" t="s">
        <v>200</v>
      </c>
      <c r="H4009" s="103" t="s">
        <v>297</v>
      </c>
      <c r="I4009" s="103" t="s">
        <v>842</v>
      </c>
      <c r="J4009" s="215">
        <v>1714.12</v>
      </c>
      <c r="K4009" s="216" t="s">
        <v>88</v>
      </c>
    </row>
    <row r="4010" spans="1:11" x14ac:dyDescent="0.25">
      <c r="A4010" s="103" t="s">
        <v>830</v>
      </c>
      <c r="B4010" s="103" t="s">
        <v>88</v>
      </c>
      <c r="C4010" s="103" t="s">
        <v>838</v>
      </c>
      <c r="D4010" s="103" t="s">
        <v>868</v>
      </c>
      <c r="E4010" s="103" t="s">
        <v>869</v>
      </c>
      <c r="F4010" s="103" t="s">
        <v>869</v>
      </c>
      <c r="G4010" s="103" t="s">
        <v>200</v>
      </c>
      <c r="H4010" s="103" t="s">
        <v>297</v>
      </c>
      <c r="I4010" s="103" t="s">
        <v>842</v>
      </c>
      <c r="J4010" s="215">
        <v>2534.91</v>
      </c>
      <c r="K4010" s="216" t="s">
        <v>88</v>
      </c>
    </row>
    <row r="4011" spans="1:11" x14ac:dyDescent="0.25">
      <c r="A4011" s="103" t="s">
        <v>828</v>
      </c>
      <c r="B4011" s="103" t="s">
        <v>88</v>
      </c>
      <c r="C4011" s="103" t="s">
        <v>838</v>
      </c>
      <c r="D4011" s="103" t="s">
        <v>868</v>
      </c>
      <c r="E4011" s="103" t="s">
        <v>869</v>
      </c>
      <c r="F4011" s="103" t="s">
        <v>869</v>
      </c>
      <c r="G4011" s="103" t="s">
        <v>200</v>
      </c>
      <c r="H4011" s="103" t="s">
        <v>297</v>
      </c>
      <c r="I4011" s="103" t="s">
        <v>842</v>
      </c>
      <c r="J4011" s="215">
        <v>1999.03</v>
      </c>
      <c r="K4011" s="216" t="s">
        <v>88</v>
      </c>
    </row>
    <row r="4012" spans="1:11" x14ac:dyDescent="0.25">
      <c r="A4012" s="103" t="s">
        <v>829</v>
      </c>
      <c r="B4012" s="103" t="s">
        <v>88</v>
      </c>
      <c r="C4012" s="103" t="s">
        <v>838</v>
      </c>
      <c r="D4012" s="103" t="s">
        <v>868</v>
      </c>
      <c r="E4012" s="103" t="s">
        <v>869</v>
      </c>
      <c r="F4012" s="103" t="s">
        <v>869</v>
      </c>
      <c r="G4012" s="103" t="s">
        <v>200</v>
      </c>
      <c r="H4012" s="103" t="s">
        <v>297</v>
      </c>
      <c r="I4012" s="103" t="s">
        <v>842</v>
      </c>
      <c r="J4012" s="215">
        <v>2304.1</v>
      </c>
      <c r="K4012" s="216" t="s">
        <v>88</v>
      </c>
    </row>
    <row r="4013" spans="1:11" x14ac:dyDescent="0.25">
      <c r="A4013" s="103" t="s">
        <v>825</v>
      </c>
      <c r="B4013" s="103" t="s">
        <v>88</v>
      </c>
      <c r="C4013" s="103" t="s">
        <v>838</v>
      </c>
      <c r="D4013" s="103" t="s">
        <v>868</v>
      </c>
      <c r="E4013" s="103" t="s">
        <v>869</v>
      </c>
      <c r="F4013" s="103" t="s">
        <v>869</v>
      </c>
      <c r="G4013" s="103" t="s">
        <v>200</v>
      </c>
      <c r="H4013" s="103" t="s">
        <v>297</v>
      </c>
      <c r="I4013" s="103" t="s">
        <v>842</v>
      </c>
      <c r="J4013" s="215">
        <v>2206.6</v>
      </c>
      <c r="K4013" s="216" t="s">
        <v>88</v>
      </c>
    </row>
    <row r="4014" spans="1:11" x14ac:dyDescent="0.25">
      <c r="A4014" s="103" t="s">
        <v>826</v>
      </c>
      <c r="B4014" s="103" t="s">
        <v>88</v>
      </c>
      <c r="C4014" s="103" t="s">
        <v>838</v>
      </c>
      <c r="D4014" s="103" t="s">
        <v>868</v>
      </c>
      <c r="E4014" s="103" t="s">
        <v>869</v>
      </c>
      <c r="F4014" s="103" t="s">
        <v>869</v>
      </c>
      <c r="G4014" s="103" t="s">
        <v>200</v>
      </c>
      <c r="H4014" s="103" t="s">
        <v>297</v>
      </c>
      <c r="I4014" s="103" t="s">
        <v>842</v>
      </c>
      <c r="J4014" s="215">
        <v>2723.3</v>
      </c>
      <c r="K4014" s="216" t="s">
        <v>88</v>
      </c>
    </row>
    <row r="4015" spans="1:11" x14ac:dyDescent="0.25">
      <c r="A4015" s="103" t="s">
        <v>825</v>
      </c>
      <c r="B4015" s="103" t="s">
        <v>88</v>
      </c>
      <c r="C4015" s="103" t="s">
        <v>838</v>
      </c>
      <c r="D4015" s="103" t="s">
        <v>868</v>
      </c>
      <c r="E4015" s="103" t="s">
        <v>869</v>
      </c>
      <c r="F4015" s="103" t="s">
        <v>869</v>
      </c>
      <c r="G4015" s="103" t="s">
        <v>101</v>
      </c>
      <c r="H4015" s="103" t="s">
        <v>339</v>
      </c>
      <c r="I4015" s="103" t="s">
        <v>842</v>
      </c>
      <c r="J4015" s="215">
        <v>95.83</v>
      </c>
      <c r="K4015" s="216" t="s">
        <v>88</v>
      </c>
    </row>
    <row r="4016" spans="1:11" x14ac:dyDescent="0.25">
      <c r="A4016" s="103" t="s">
        <v>825</v>
      </c>
      <c r="B4016" s="103" t="s">
        <v>88</v>
      </c>
      <c r="C4016" s="103" t="s">
        <v>838</v>
      </c>
      <c r="D4016" s="103" t="s">
        <v>868</v>
      </c>
      <c r="E4016" s="111"/>
      <c r="F4016" s="103" t="s">
        <v>869</v>
      </c>
      <c r="G4016" s="103" t="s">
        <v>101</v>
      </c>
      <c r="H4016" s="103" t="s">
        <v>339</v>
      </c>
      <c r="I4016" s="103" t="s">
        <v>842</v>
      </c>
      <c r="J4016" s="215">
        <v>-47.91</v>
      </c>
      <c r="K4016" s="216" t="s">
        <v>88</v>
      </c>
    </row>
    <row r="4017" spans="1:11" x14ac:dyDescent="0.25">
      <c r="A4017" s="103" t="s">
        <v>827</v>
      </c>
      <c r="B4017" s="103" t="s">
        <v>88</v>
      </c>
      <c r="C4017" s="103" t="s">
        <v>838</v>
      </c>
      <c r="D4017" s="103" t="s">
        <v>868</v>
      </c>
      <c r="E4017" s="103" t="s">
        <v>869</v>
      </c>
      <c r="F4017" s="103" t="s">
        <v>869</v>
      </c>
      <c r="G4017" s="103" t="s">
        <v>126</v>
      </c>
      <c r="H4017" s="103" t="s">
        <v>392</v>
      </c>
      <c r="I4017" s="103" t="s">
        <v>842</v>
      </c>
      <c r="J4017" s="215">
        <v>121.31</v>
      </c>
      <c r="K4017" s="216" t="s">
        <v>88</v>
      </c>
    </row>
    <row r="4018" spans="1:11" x14ac:dyDescent="0.25">
      <c r="A4018" s="103" t="s">
        <v>828</v>
      </c>
      <c r="B4018" s="103" t="s">
        <v>88</v>
      </c>
      <c r="C4018" s="103" t="s">
        <v>838</v>
      </c>
      <c r="D4018" s="103" t="s">
        <v>868</v>
      </c>
      <c r="E4018" s="103" t="s">
        <v>869</v>
      </c>
      <c r="F4018" s="103" t="s">
        <v>869</v>
      </c>
      <c r="G4018" s="103" t="s">
        <v>126</v>
      </c>
      <c r="H4018" s="103" t="s">
        <v>392</v>
      </c>
      <c r="I4018" s="103" t="s">
        <v>842</v>
      </c>
      <c r="J4018" s="215">
        <v>93.01</v>
      </c>
      <c r="K4018" s="216" t="s">
        <v>88</v>
      </c>
    </row>
    <row r="4019" spans="1:11" x14ac:dyDescent="0.25">
      <c r="A4019" s="103" t="s">
        <v>827</v>
      </c>
      <c r="B4019" s="103" t="s">
        <v>88</v>
      </c>
      <c r="C4019" s="103" t="s">
        <v>838</v>
      </c>
      <c r="D4019" s="103" t="s">
        <v>868</v>
      </c>
      <c r="E4019" s="103" t="s">
        <v>869</v>
      </c>
      <c r="F4019" s="103" t="s">
        <v>869</v>
      </c>
      <c r="G4019" s="103" t="s">
        <v>123</v>
      </c>
      <c r="H4019" s="103" t="s">
        <v>396</v>
      </c>
      <c r="I4019" s="103" t="s">
        <v>842</v>
      </c>
      <c r="J4019" s="215">
        <v>10.029999999999999</v>
      </c>
      <c r="K4019" s="216" t="s">
        <v>88</v>
      </c>
    </row>
    <row r="4020" spans="1:11" x14ac:dyDescent="0.25">
      <c r="A4020" s="103" t="s">
        <v>826</v>
      </c>
      <c r="B4020" s="103" t="s">
        <v>88</v>
      </c>
      <c r="C4020" s="103" t="s">
        <v>838</v>
      </c>
      <c r="D4020" s="103" t="s">
        <v>120</v>
      </c>
      <c r="E4020" s="103" t="s">
        <v>870</v>
      </c>
      <c r="F4020" s="103" t="s">
        <v>871</v>
      </c>
      <c r="G4020" s="103" t="s">
        <v>138</v>
      </c>
      <c r="H4020" s="103" t="s">
        <v>647</v>
      </c>
      <c r="I4020" s="103" t="s">
        <v>842</v>
      </c>
      <c r="J4020" s="215">
        <v>10119.17</v>
      </c>
      <c r="K4020" s="216" t="s">
        <v>88</v>
      </c>
    </row>
    <row r="4021" spans="1:11" x14ac:dyDescent="0.25">
      <c r="A4021" s="103" t="s">
        <v>826</v>
      </c>
      <c r="B4021" s="103" t="s">
        <v>88</v>
      </c>
      <c r="C4021" s="103" t="s">
        <v>838</v>
      </c>
      <c r="D4021" s="103" t="s">
        <v>120</v>
      </c>
      <c r="E4021" s="111"/>
      <c r="F4021" s="103" t="s">
        <v>871</v>
      </c>
      <c r="G4021" s="103" t="s">
        <v>138</v>
      </c>
      <c r="H4021" s="103" t="s">
        <v>647</v>
      </c>
      <c r="I4021" s="103" t="s">
        <v>842</v>
      </c>
      <c r="J4021" s="215">
        <v>-2761.52</v>
      </c>
      <c r="K4021" s="216" t="s">
        <v>88</v>
      </c>
    </row>
    <row r="4022" spans="1:11" x14ac:dyDescent="0.25">
      <c r="A4022" s="103" t="s">
        <v>830</v>
      </c>
      <c r="B4022" s="103" t="s">
        <v>88</v>
      </c>
      <c r="C4022" s="103" t="s">
        <v>838</v>
      </c>
      <c r="D4022" s="103" t="s">
        <v>872</v>
      </c>
      <c r="E4022" s="103" t="s">
        <v>873</v>
      </c>
      <c r="F4022" s="103" t="s">
        <v>873</v>
      </c>
      <c r="G4022" s="103" t="s">
        <v>200</v>
      </c>
      <c r="H4022" s="103" t="s">
        <v>297</v>
      </c>
      <c r="I4022" s="103" t="s">
        <v>842</v>
      </c>
      <c r="J4022" s="215">
        <v>1598.02</v>
      </c>
      <c r="K4022" s="216" t="s">
        <v>88</v>
      </c>
    </row>
    <row r="4023" spans="1:11" x14ac:dyDescent="0.25">
      <c r="A4023" s="103" t="s">
        <v>825</v>
      </c>
      <c r="B4023" s="103" t="s">
        <v>88</v>
      </c>
      <c r="C4023" s="103" t="s">
        <v>838</v>
      </c>
      <c r="D4023" s="103" t="s">
        <v>872</v>
      </c>
      <c r="E4023" s="103" t="s">
        <v>873</v>
      </c>
      <c r="F4023" s="103" t="s">
        <v>873</v>
      </c>
      <c r="G4023" s="103" t="s">
        <v>200</v>
      </c>
      <c r="H4023" s="103" t="s">
        <v>297</v>
      </c>
      <c r="I4023" s="103" t="s">
        <v>842</v>
      </c>
      <c r="J4023" s="215">
        <v>-2144.65</v>
      </c>
      <c r="K4023" s="216" t="s">
        <v>88</v>
      </c>
    </row>
    <row r="4024" spans="1:11" x14ac:dyDescent="0.25">
      <c r="A4024" s="103" t="s">
        <v>826</v>
      </c>
      <c r="B4024" s="103" t="s">
        <v>88</v>
      </c>
      <c r="C4024" s="103" t="s">
        <v>838</v>
      </c>
      <c r="D4024" s="103" t="s">
        <v>872</v>
      </c>
      <c r="E4024" s="103" t="s">
        <v>873</v>
      </c>
      <c r="F4024" s="103" t="s">
        <v>873</v>
      </c>
      <c r="G4024" s="103" t="s">
        <v>200</v>
      </c>
      <c r="H4024" s="103" t="s">
        <v>297</v>
      </c>
      <c r="I4024" s="103" t="s">
        <v>842</v>
      </c>
      <c r="J4024" s="215">
        <v>2194.11</v>
      </c>
      <c r="K4024" s="216" t="s">
        <v>88</v>
      </c>
    </row>
    <row r="4025" spans="1:11" x14ac:dyDescent="0.25">
      <c r="A4025" s="103" t="s">
        <v>827</v>
      </c>
      <c r="B4025" s="103" t="s">
        <v>88</v>
      </c>
      <c r="C4025" s="103" t="s">
        <v>838</v>
      </c>
      <c r="D4025" s="103" t="s">
        <v>872</v>
      </c>
      <c r="E4025" s="103" t="s">
        <v>873</v>
      </c>
      <c r="F4025" s="103" t="s">
        <v>873</v>
      </c>
      <c r="G4025" s="103" t="s">
        <v>161</v>
      </c>
      <c r="H4025" s="103" t="s">
        <v>300</v>
      </c>
      <c r="I4025" s="103" t="s">
        <v>842</v>
      </c>
      <c r="J4025" s="215">
        <v>-752.58</v>
      </c>
      <c r="K4025" s="216" t="s">
        <v>88</v>
      </c>
    </row>
    <row r="4026" spans="1:11" x14ac:dyDescent="0.25">
      <c r="A4026" s="103" t="s">
        <v>827</v>
      </c>
      <c r="B4026" s="103" t="s">
        <v>88</v>
      </c>
      <c r="C4026" s="103" t="s">
        <v>838</v>
      </c>
      <c r="D4026" s="103" t="s">
        <v>872</v>
      </c>
      <c r="E4026" s="111"/>
      <c r="F4026" s="103" t="s">
        <v>873</v>
      </c>
      <c r="G4026" s="103" t="s">
        <v>161</v>
      </c>
      <c r="H4026" s="103" t="s">
        <v>300</v>
      </c>
      <c r="I4026" s="103" t="s">
        <v>842</v>
      </c>
      <c r="J4026" s="215">
        <v>205.38</v>
      </c>
      <c r="K4026" s="216" t="s">
        <v>88</v>
      </c>
    </row>
    <row r="4027" spans="1:11" x14ac:dyDescent="0.25">
      <c r="A4027" s="103" t="s">
        <v>830</v>
      </c>
      <c r="B4027" s="103" t="s">
        <v>88</v>
      </c>
      <c r="C4027" s="103" t="s">
        <v>838</v>
      </c>
      <c r="D4027" s="103" t="s">
        <v>872</v>
      </c>
      <c r="E4027" s="103" t="s">
        <v>873</v>
      </c>
      <c r="F4027" s="103" t="s">
        <v>873</v>
      </c>
      <c r="G4027" s="103" t="s">
        <v>161</v>
      </c>
      <c r="H4027" s="103" t="s">
        <v>300</v>
      </c>
      <c r="I4027" s="103" t="s">
        <v>842</v>
      </c>
      <c r="J4027" s="215">
        <v>-5205.05</v>
      </c>
      <c r="K4027" s="216" t="s">
        <v>88</v>
      </c>
    </row>
    <row r="4028" spans="1:11" x14ac:dyDescent="0.25">
      <c r="A4028" s="103" t="s">
        <v>830</v>
      </c>
      <c r="B4028" s="103" t="s">
        <v>88</v>
      </c>
      <c r="C4028" s="103" t="s">
        <v>838</v>
      </c>
      <c r="D4028" s="103" t="s">
        <v>872</v>
      </c>
      <c r="E4028" s="111"/>
      <c r="F4028" s="103" t="s">
        <v>873</v>
      </c>
      <c r="G4028" s="103" t="s">
        <v>161</v>
      </c>
      <c r="H4028" s="103" t="s">
        <v>300</v>
      </c>
      <c r="I4028" s="103" t="s">
        <v>842</v>
      </c>
      <c r="J4028" s="215">
        <v>1420.46</v>
      </c>
      <c r="K4028" s="216" t="s">
        <v>88</v>
      </c>
    </row>
    <row r="4029" spans="1:11" x14ac:dyDescent="0.25">
      <c r="A4029" s="103" t="s">
        <v>828</v>
      </c>
      <c r="B4029" s="103" t="s">
        <v>88</v>
      </c>
      <c r="C4029" s="103" t="s">
        <v>838</v>
      </c>
      <c r="D4029" s="103" t="s">
        <v>872</v>
      </c>
      <c r="E4029" s="103" t="s">
        <v>873</v>
      </c>
      <c r="F4029" s="103" t="s">
        <v>873</v>
      </c>
      <c r="G4029" s="103" t="s">
        <v>161</v>
      </c>
      <c r="H4029" s="103" t="s">
        <v>300</v>
      </c>
      <c r="I4029" s="103" t="s">
        <v>842</v>
      </c>
      <c r="J4029" s="215">
        <v>2305.8000000000002</v>
      </c>
      <c r="K4029" s="216" t="s">
        <v>88</v>
      </c>
    </row>
    <row r="4030" spans="1:11" x14ac:dyDescent="0.25">
      <c r="A4030" s="103" t="s">
        <v>828</v>
      </c>
      <c r="B4030" s="103" t="s">
        <v>88</v>
      </c>
      <c r="C4030" s="103" t="s">
        <v>838</v>
      </c>
      <c r="D4030" s="103" t="s">
        <v>872</v>
      </c>
      <c r="E4030" s="111"/>
      <c r="F4030" s="103" t="s">
        <v>873</v>
      </c>
      <c r="G4030" s="103" t="s">
        <v>161</v>
      </c>
      <c r="H4030" s="103" t="s">
        <v>300</v>
      </c>
      <c r="I4030" s="103" t="s">
        <v>842</v>
      </c>
      <c r="J4030" s="215">
        <v>-629.25</v>
      </c>
      <c r="K4030" s="216" t="s">
        <v>88</v>
      </c>
    </row>
    <row r="4031" spans="1:11" x14ac:dyDescent="0.25">
      <c r="A4031" s="103" t="s">
        <v>829</v>
      </c>
      <c r="B4031" s="103" t="s">
        <v>88</v>
      </c>
      <c r="C4031" s="103" t="s">
        <v>838</v>
      </c>
      <c r="D4031" s="103" t="s">
        <v>872</v>
      </c>
      <c r="E4031" s="103" t="s">
        <v>873</v>
      </c>
      <c r="F4031" s="103" t="s">
        <v>873</v>
      </c>
      <c r="G4031" s="103" t="s">
        <v>161</v>
      </c>
      <c r="H4031" s="103" t="s">
        <v>300</v>
      </c>
      <c r="I4031" s="103" t="s">
        <v>842</v>
      </c>
      <c r="J4031" s="215">
        <v>5205.05</v>
      </c>
      <c r="K4031" s="216" t="s">
        <v>88</v>
      </c>
    </row>
    <row r="4032" spans="1:11" x14ac:dyDescent="0.25">
      <c r="A4032" s="103" t="s">
        <v>829</v>
      </c>
      <c r="B4032" s="103" t="s">
        <v>88</v>
      </c>
      <c r="C4032" s="103" t="s">
        <v>838</v>
      </c>
      <c r="D4032" s="103" t="s">
        <v>872</v>
      </c>
      <c r="E4032" s="111"/>
      <c r="F4032" s="103" t="s">
        <v>873</v>
      </c>
      <c r="G4032" s="103" t="s">
        <v>161</v>
      </c>
      <c r="H4032" s="103" t="s">
        <v>300</v>
      </c>
      <c r="I4032" s="103" t="s">
        <v>842</v>
      </c>
      <c r="J4032" s="215">
        <v>-1420.46</v>
      </c>
      <c r="K4032" s="216" t="s">
        <v>88</v>
      </c>
    </row>
    <row r="4033" spans="1:11" x14ac:dyDescent="0.25">
      <c r="A4033" s="103" t="s">
        <v>826</v>
      </c>
      <c r="B4033" s="103" t="s">
        <v>88</v>
      </c>
      <c r="C4033" s="103" t="s">
        <v>838</v>
      </c>
      <c r="D4033" s="103" t="s">
        <v>872</v>
      </c>
      <c r="E4033" s="103" t="s">
        <v>873</v>
      </c>
      <c r="F4033" s="103" t="s">
        <v>873</v>
      </c>
      <c r="G4033" s="103" t="s">
        <v>161</v>
      </c>
      <c r="H4033" s="103" t="s">
        <v>300</v>
      </c>
      <c r="I4033" s="103" t="s">
        <v>842</v>
      </c>
      <c r="J4033" s="215">
        <v>-1553.22</v>
      </c>
      <c r="K4033" s="216" t="s">
        <v>88</v>
      </c>
    </row>
    <row r="4034" spans="1:11" x14ac:dyDescent="0.25">
      <c r="A4034" s="103" t="s">
        <v>826</v>
      </c>
      <c r="B4034" s="103" t="s">
        <v>88</v>
      </c>
      <c r="C4034" s="103" t="s">
        <v>838</v>
      </c>
      <c r="D4034" s="103" t="s">
        <v>872</v>
      </c>
      <c r="E4034" s="111"/>
      <c r="F4034" s="103" t="s">
        <v>873</v>
      </c>
      <c r="G4034" s="103" t="s">
        <v>161</v>
      </c>
      <c r="H4034" s="103" t="s">
        <v>300</v>
      </c>
      <c r="I4034" s="103" t="s">
        <v>842</v>
      </c>
      <c r="J4034" s="215">
        <v>423.88</v>
      </c>
      <c r="K4034" s="216" t="s">
        <v>88</v>
      </c>
    </row>
    <row r="4035" spans="1:11" x14ac:dyDescent="0.25">
      <c r="A4035" s="103" t="s">
        <v>826</v>
      </c>
      <c r="B4035" s="103" t="s">
        <v>88</v>
      </c>
      <c r="C4035" s="103" t="s">
        <v>838</v>
      </c>
      <c r="D4035" s="103" t="s">
        <v>872</v>
      </c>
      <c r="E4035" s="103" t="s">
        <v>873</v>
      </c>
      <c r="F4035" s="103" t="s">
        <v>873</v>
      </c>
      <c r="G4035" s="103" t="s">
        <v>160</v>
      </c>
      <c r="H4035" s="103" t="s">
        <v>301</v>
      </c>
      <c r="I4035" s="103" t="s">
        <v>842</v>
      </c>
      <c r="J4035" s="215">
        <v>15.84</v>
      </c>
      <c r="K4035" s="216" t="s">
        <v>88</v>
      </c>
    </row>
    <row r="4036" spans="1:11" x14ac:dyDescent="0.25">
      <c r="A4036" s="103" t="s">
        <v>830</v>
      </c>
      <c r="B4036" s="103" t="s">
        <v>88</v>
      </c>
      <c r="C4036" s="103" t="s">
        <v>838</v>
      </c>
      <c r="D4036" s="103" t="s">
        <v>872</v>
      </c>
      <c r="E4036" s="103" t="s">
        <v>873</v>
      </c>
      <c r="F4036" s="103" t="s">
        <v>873</v>
      </c>
      <c r="G4036" s="103" t="s">
        <v>119</v>
      </c>
      <c r="H4036" s="103" t="s">
        <v>308</v>
      </c>
      <c r="I4036" s="103" t="s">
        <v>842</v>
      </c>
      <c r="J4036" s="215">
        <v>-2991.95</v>
      </c>
      <c r="K4036" s="216" t="s">
        <v>88</v>
      </c>
    </row>
    <row r="4037" spans="1:11" x14ac:dyDescent="0.25">
      <c r="A4037" s="103" t="s">
        <v>829</v>
      </c>
      <c r="B4037" s="103" t="s">
        <v>88</v>
      </c>
      <c r="C4037" s="103" t="s">
        <v>838</v>
      </c>
      <c r="D4037" s="103" t="s">
        <v>872</v>
      </c>
      <c r="E4037" s="103" t="s">
        <v>873</v>
      </c>
      <c r="F4037" s="103" t="s">
        <v>873</v>
      </c>
      <c r="G4037" s="103" t="s">
        <v>119</v>
      </c>
      <c r="H4037" s="103" t="s">
        <v>308</v>
      </c>
      <c r="I4037" s="103" t="s">
        <v>842</v>
      </c>
      <c r="J4037" s="215">
        <v>2991.95</v>
      </c>
      <c r="K4037" s="216" t="s">
        <v>88</v>
      </c>
    </row>
    <row r="4038" spans="1:11" x14ac:dyDescent="0.25">
      <c r="A4038" s="103" t="s">
        <v>830</v>
      </c>
      <c r="B4038" s="103" t="s">
        <v>88</v>
      </c>
      <c r="C4038" s="103" t="s">
        <v>838</v>
      </c>
      <c r="D4038" s="103" t="s">
        <v>872</v>
      </c>
      <c r="E4038" s="103" t="s">
        <v>873</v>
      </c>
      <c r="F4038" s="103" t="s">
        <v>873</v>
      </c>
      <c r="G4038" s="103" t="s">
        <v>158</v>
      </c>
      <c r="H4038" s="103" t="s">
        <v>311</v>
      </c>
      <c r="I4038" s="103" t="s">
        <v>842</v>
      </c>
      <c r="J4038" s="215">
        <v>265.11</v>
      </c>
      <c r="K4038" s="216" t="s">
        <v>88</v>
      </c>
    </row>
    <row r="4039" spans="1:11" x14ac:dyDescent="0.25">
      <c r="A4039" s="103" t="s">
        <v>827</v>
      </c>
      <c r="B4039" s="103" t="s">
        <v>88</v>
      </c>
      <c r="C4039" s="103" t="s">
        <v>838</v>
      </c>
      <c r="D4039" s="103" t="s">
        <v>872</v>
      </c>
      <c r="E4039" s="103" t="s">
        <v>873</v>
      </c>
      <c r="F4039" s="103" t="s">
        <v>873</v>
      </c>
      <c r="G4039" s="103" t="s">
        <v>154</v>
      </c>
      <c r="H4039" s="103" t="s">
        <v>313</v>
      </c>
      <c r="I4039" s="103" t="s">
        <v>842</v>
      </c>
      <c r="J4039" s="215">
        <v>4536.09</v>
      </c>
      <c r="K4039" s="216" t="s">
        <v>88</v>
      </c>
    </row>
    <row r="4040" spans="1:11" x14ac:dyDescent="0.25">
      <c r="A4040" s="103" t="s">
        <v>830</v>
      </c>
      <c r="B4040" s="103" t="s">
        <v>88</v>
      </c>
      <c r="C4040" s="103" t="s">
        <v>838</v>
      </c>
      <c r="D4040" s="103" t="s">
        <v>872</v>
      </c>
      <c r="E4040" s="103" t="s">
        <v>873</v>
      </c>
      <c r="F4040" s="103" t="s">
        <v>873</v>
      </c>
      <c r="G4040" s="103" t="s">
        <v>154</v>
      </c>
      <c r="H4040" s="103" t="s">
        <v>313</v>
      </c>
      <c r="I4040" s="103" t="s">
        <v>842</v>
      </c>
      <c r="J4040" s="215">
        <v>9838.2199999999993</v>
      </c>
      <c r="K4040" s="216" t="s">
        <v>88</v>
      </c>
    </row>
    <row r="4041" spans="1:11" x14ac:dyDescent="0.25">
      <c r="A4041" s="103" t="s">
        <v>828</v>
      </c>
      <c r="B4041" s="103" t="s">
        <v>88</v>
      </c>
      <c r="C4041" s="103" t="s">
        <v>838</v>
      </c>
      <c r="D4041" s="103" t="s">
        <v>872</v>
      </c>
      <c r="E4041" s="103" t="s">
        <v>873</v>
      </c>
      <c r="F4041" s="103" t="s">
        <v>873</v>
      </c>
      <c r="G4041" s="103" t="s">
        <v>154</v>
      </c>
      <c r="H4041" s="103" t="s">
        <v>313</v>
      </c>
      <c r="I4041" s="103" t="s">
        <v>842</v>
      </c>
      <c r="J4041" s="215">
        <v>5947.2</v>
      </c>
      <c r="K4041" s="216" t="s">
        <v>88</v>
      </c>
    </row>
    <row r="4042" spans="1:11" x14ac:dyDescent="0.25">
      <c r="A4042" s="103" t="s">
        <v>829</v>
      </c>
      <c r="B4042" s="103" t="s">
        <v>88</v>
      </c>
      <c r="C4042" s="103" t="s">
        <v>838</v>
      </c>
      <c r="D4042" s="103" t="s">
        <v>872</v>
      </c>
      <c r="E4042" s="103" t="s">
        <v>873</v>
      </c>
      <c r="F4042" s="103" t="s">
        <v>873</v>
      </c>
      <c r="G4042" s="103" t="s">
        <v>154</v>
      </c>
      <c r="H4042" s="103" t="s">
        <v>313</v>
      </c>
      <c r="I4042" s="103" t="s">
        <v>842</v>
      </c>
      <c r="J4042" s="215">
        <v>7465.7</v>
      </c>
      <c r="K4042" s="216" t="s">
        <v>88</v>
      </c>
    </row>
    <row r="4043" spans="1:11" x14ac:dyDescent="0.25">
      <c r="A4043" s="103" t="s">
        <v>825</v>
      </c>
      <c r="B4043" s="103" t="s">
        <v>88</v>
      </c>
      <c r="C4043" s="103" t="s">
        <v>838</v>
      </c>
      <c r="D4043" s="103" t="s">
        <v>872</v>
      </c>
      <c r="E4043" s="103" t="s">
        <v>873</v>
      </c>
      <c r="F4043" s="103" t="s">
        <v>873</v>
      </c>
      <c r="G4043" s="103" t="s">
        <v>154</v>
      </c>
      <c r="H4043" s="103" t="s">
        <v>313</v>
      </c>
      <c r="I4043" s="103" t="s">
        <v>842</v>
      </c>
      <c r="J4043" s="215">
        <v>5110.54</v>
      </c>
      <c r="K4043" s="216" t="s">
        <v>88</v>
      </c>
    </row>
    <row r="4044" spans="1:11" x14ac:dyDescent="0.25">
      <c r="A4044" s="103" t="s">
        <v>826</v>
      </c>
      <c r="B4044" s="103" t="s">
        <v>88</v>
      </c>
      <c r="C4044" s="103" t="s">
        <v>838</v>
      </c>
      <c r="D4044" s="103" t="s">
        <v>872</v>
      </c>
      <c r="E4044" s="103" t="s">
        <v>873</v>
      </c>
      <c r="F4044" s="103" t="s">
        <v>873</v>
      </c>
      <c r="G4044" s="103" t="s">
        <v>154</v>
      </c>
      <c r="H4044" s="103" t="s">
        <v>313</v>
      </c>
      <c r="I4044" s="103" t="s">
        <v>842</v>
      </c>
      <c r="J4044" s="215">
        <v>4962.96</v>
      </c>
      <c r="K4044" s="216" t="s">
        <v>88</v>
      </c>
    </row>
    <row r="4045" spans="1:11" x14ac:dyDescent="0.25">
      <c r="A4045" s="103" t="s">
        <v>827</v>
      </c>
      <c r="B4045" s="103" t="s">
        <v>88</v>
      </c>
      <c r="C4045" s="103" t="s">
        <v>838</v>
      </c>
      <c r="D4045" s="103" t="s">
        <v>872</v>
      </c>
      <c r="E4045" s="103" t="s">
        <v>873</v>
      </c>
      <c r="F4045" s="103" t="s">
        <v>873</v>
      </c>
      <c r="G4045" s="103" t="s">
        <v>194</v>
      </c>
      <c r="H4045" s="103" t="s">
        <v>731</v>
      </c>
      <c r="I4045" s="103" t="s">
        <v>842</v>
      </c>
      <c r="J4045" s="215">
        <v>205.76</v>
      </c>
      <c r="K4045" s="216" t="s">
        <v>88</v>
      </c>
    </row>
    <row r="4046" spans="1:11" x14ac:dyDescent="0.25">
      <c r="A4046" s="103" t="s">
        <v>830</v>
      </c>
      <c r="B4046" s="103" t="s">
        <v>88</v>
      </c>
      <c r="C4046" s="103" t="s">
        <v>838</v>
      </c>
      <c r="D4046" s="103" t="s">
        <v>872</v>
      </c>
      <c r="E4046" s="103" t="s">
        <v>873</v>
      </c>
      <c r="F4046" s="103" t="s">
        <v>873</v>
      </c>
      <c r="G4046" s="103" t="s">
        <v>194</v>
      </c>
      <c r="H4046" s="103" t="s">
        <v>731</v>
      </c>
      <c r="I4046" s="103" t="s">
        <v>842</v>
      </c>
      <c r="J4046" s="215">
        <v>69.489999999999995</v>
      </c>
      <c r="K4046" s="216" t="s">
        <v>88</v>
      </c>
    </row>
    <row r="4047" spans="1:11" x14ac:dyDescent="0.25">
      <c r="A4047" s="103" t="s">
        <v>825</v>
      </c>
      <c r="B4047" s="103" t="s">
        <v>88</v>
      </c>
      <c r="C4047" s="103" t="s">
        <v>838</v>
      </c>
      <c r="D4047" s="103" t="s">
        <v>872</v>
      </c>
      <c r="E4047" s="103" t="s">
        <v>873</v>
      </c>
      <c r="F4047" s="103" t="s">
        <v>873</v>
      </c>
      <c r="G4047" s="103" t="s">
        <v>194</v>
      </c>
      <c r="H4047" s="103" t="s">
        <v>731</v>
      </c>
      <c r="I4047" s="103" t="s">
        <v>842</v>
      </c>
      <c r="J4047" s="215">
        <v>19.53</v>
      </c>
      <c r="K4047" s="216" t="s">
        <v>88</v>
      </c>
    </row>
    <row r="4048" spans="1:11" x14ac:dyDescent="0.25">
      <c r="A4048" s="103" t="s">
        <v>826</v>
      </c>
      <c r="B4048" s="103" t="s">
        <v>88</v>
      </c>
      <c r="C4048" s="103" t="s">
        <v>838</v>
      </c>
      <c r="D4048" s="103" t="s">
        <v>872</v>
      </c>
      <c r="E4048" s="103" t="s">
        <v>873</v>
      </c>
      <c r="F4048" s="103" t="s">
        <v>873</v>
      </c>
      <c r="G4048" s="103" t="s">
        <v>194</v>
      </c>
      <c r="H4048" s="103" t="s">
        <v>731</v>
      </c>
      <c r="I4048" s="103" t="s">
        <v>842</v>
      </c>
      <c r="J4048" s="215">
        <v>454.67</v>
      </c>
      <c r="K4048" s="216" t="s">
        <v>88</v>
      </c>
    </row>
    <row r="4049" spans="1:11" x14ac:dyDescent="0.25">
      <c r="A4049" s="103" t="s">
        <v>827</v>
      </c>
      <c r="B4049" s="103" t="s">
        <v>88</v>
      </c>
      <c r="C4049" s="103" t="s">
        <v>838</v>
      </c>
      <c r="D4049" s="103" t="s">
        <v>872</v>
      </c>
      <c r="E4049" s="103" t="s">
        <v>873</v>
      </c>
      <c r="F4049" s="103" t="s">
        <v>873</v>
      </c>
      <c r="G4049" s="103" t="s">
        <v>178</v>
      </c>
      <c r="H4049" s="103" t="s">
        <v>315</v>
      </c>
      <c r="I4049" s="103" t="s">
        <v>842</v>
      </c>
      <c r="J4049" s="215">
        <v>77.7</v>
      </c>
      <c r="K4049" s="216" t="s">
        <v>88</v>
      </c>
    </row>
    <row r="4050" spans="1:11" x14ac:dyDescent="0.25">
      <c r="A4050" s="103" t="s">
        <v>828</v>
      </c>
      <c r="B4050" s="103" t="s">
        <v>88</v>
      </c>
      <c r="C4050" s="103" t="s">
        <v>838</v>
      </c>
      <c r="D4050" s="103" t="s">
        <v>872</v>
      </c>
      <c r="E4050" s="103" t="s">
        <v>873</v>
      </c>
      <c r="F4050" s="103" t="s">
        <v>873</v>
      </c>
      <c r="G4050" s="103" t="s">
        <v>178</v>
      </c>
      <c r="H4050" s="103" t="s">
        <v>315</v>
      </c>
      <c r="I4050" s="103" t="s">
        <v>842</v>
      </c>
      <c r="J4050" s="215">
        <v>249.55</v>
      </c>
      <c r="K4050" s="216" t="s">
        <v>88</v>
      </c>
    </row>
    <row r="4051" spans="1:11" x14ac:dyDescent="0.25">
      <c r="A4051" s="103" t="s">
        <v>829</v>
      </c>
      <c r="B4051" s="103" t="s">
        <v>88</v>
      </c>
      <c r="C4051" s="103" t="s">
        <v>838</v>
      </c>
      <c r="D4051" s="103" t="s">
        <v>872</v>
      </c>
      <c r="E4051" s="103" t="s">
        <v>873</v>
      </c>
      <c r="F4051" s="103" t="s">
        <v>873</v>
      </c>
      <c r="G4051" s="103" t="s">
        <v>178</v>
      </c>
      <c r="H4051" s="103" t="s">
        <v>315</v>
      </c>
      <c r="I4051" s="103" t="s">
        <v>842</v>
      </c>
      <c r="J4051" s="215">
        <v>20.64</v>
      </c>
      <c r="K4051" s="216" t="s">
        <v>88</v>
      </c>
    </row>
    <row r="4052" spans="1:11" x14ac:dyDescent="0.25">
      <c r="A4052" s="103" t="s">
        <v>825</v>
      </c>
      <c r="B4052" s="103" t="s">
        <v>88</v>
      </c>
      <c r="C4052" s="103" t="s">
        <v>838</v>
      </c>
      <c r="D4052" s="103" t="s">
        <v>872</v>
      </c>
      <c r="E4052" s="103" t="s">
        <v>873</v>
      </c>
      <c r="F4052" s="103" t="s">
        <v>873</v>
      </c>
      <c r="G4052" s="103" t="s">
        <v>178</v>
      </c>
      <c r="H4052" s="103" t="s">
        <v>315</v>
      </c>
      <c r="I4052" s="103" t="s">
        <v>842</v>
      </c>
      <c r="J4052" s="215">
        <v>84.82</v>
      </c>
      <c r="K4052" s="216" t="s">
        <v>88</v>
      </c>
    </row>
    <row r="4053" spans="1:11" x14ac:dyDescent="0.25">
      <c r="A4053" s="103" t="s">
        <v>826</v>
      </c>
      <c r="B4053" s="103" t="s">
        <v>88</v>
      </c>
      <c r="C4053" s="103" t="s">
        <v>838</v>
      </c>
      <c r="D4053" s="103" t="s">
        <v>872</v>
      </c>
      <c r="E4053" s="103" t="s">
        <v>873</v>
      </c>
      <c r="F4053" s="103" t="s">
        <v>873</v>
      </c>
      <c r="G4053" s="103" t="s">
        <v>178</v>
      </c>
      <c r="H4053" s="103" t="s">
        <v>315</v>
      </c>
      <c r="I4053" s="103" t="s">
        <v>842</v>
      </c>
      <c r="J4053" s="215">
        <v>42.77</v>
      </c>
      <c r="K4053" s="216" t="s">
        <v>88</v>
      </c>
    </row>
    <row r="4054" spans="1:11" x14ac:dyDescent="0.25">
      <c r="A4054" s="103" t="s">
        <v>830</v>
      </c>
      <c r="B4054" s="103" t="s">
        <v>88</v>
      </c>
      <c r="C4054" s="103" t="s">
        <v>838</v>
      </c>
      <c r="D4054" s="103" t="s">
        <v>872</v>
      </c>
      <c r="E4054" s="103" t="s">
        <v>873</v>
      </c>
      <c r="F4054" s="103" t="s">
        <v>873</v>
      </c>
      <c r="G4054" s="103" t="s">
        <v>118</v>
      </c>
      <c r="H4054" s="103" t="s">
        <v>323</v>
      </c>
      <c r="I4054" s="103" t="s">
        <v>842</v>
      </c>
      <c r="J4054" s="215">
        <v>9.91</v>
      </c>
      <c r="K4054" s="216" t="s">
        <v>88</v>
      </c>
    </row>
    <row r="4055" spans="1:11" x14ac:dyDescent="0.25">
      <c r="A4055" s="103" t="s">
        <v>830</v>
      </c>
      <c r="B4055" s="103" t="s">
        <v>88</v>
      </c>
      <c r="C4055" s="103" t="s">
        <v>838</v>
      </c>
      <c r="D4055" s="103" t="s">
        <v>872</v>
      </c>
      <c r="E4055" s="103" t="s">
        <v>873</v>
      </c>
      <c r="F4055" s="103" t="s">
        <v>873</v>
      </c>
      <c r="G4055" s="103" t="s">
        <v>104</v>
      </c>
      <c r="H4055" s="103" t="s">
        <v>336</v>
      </c>
      <c r="I4055" s="103" t="s">
        <v>842</v>
      </c>
      <c r="J4055" s="215">
        <v>-3362.11</v>
      </c>
      <c r="K4055" s="216" t="s">
        <v>88</v>
      </c>
    </row>
    <row r="4056" spans="1:11" x14ac:dyDescent="0.25">
      <c r="A4056" s="103" t="s">
        <v>830</v>
      </c>
      <c r="B4056" s="103" t="s">
        <v>88</v>
      </c>
      <c r="C4056" s="103" t="s">
        <v>838</v>
      </c>
      <c r="D4056" s="103" t="s">
        <v>872</v>
      </c>
      <c r="E4056" s="111"/>
      <c r="F4056" s="103" t="s">
        <v>873</v>
      </c>
      <c r="G4056" s="103" t="s">
        <v>104</v>
      </c>
      <c r="H4056" s="103" t="s">
        <v>336</v>
      </c>
      <c r="I4056" s="103" t="s">
        <v>842</v>
      </c>
      <c r="J4056" s="215">
        <v>1681.05</v>
      </c>
      <c r="K4056" s="216" t="s">
        <v>88</v>
      </c>
    </row>
    <row r="4057" spans="1:11" x14ac:dyDescent="0.25">
      <c r="A4057" s="103" t="s">
        <v>828</v>
      </c>
      <c r="B4057" s="103" t="s">
        <v>88</v>
      </c>
      <c r="C4057" s="103" t="s">
        <v>838</v>
      </c>
      <c r="D4057" s="103" t="s">
        <v>872</v>
      </c>
      <c r="E4057" s="103" t="s">
        <v>873</v>
      </c>
      <c r="F4057" s="103" t="s">
        <v>873</v>
      </c>
      <c r="G4057" s="103" t="s">
        <v>104</v>
      </c>
      <c r="H4057" s="103" t="s">
        <v>336</v>
      </c>
      <c r="I4057" s="103" t="s">
        <v>842</v>
      </c>
      <c r="J4057" s="215">
        <v>297.44</v>
      </c>
      <c r="K4057" s="216" t="s">
        <v>88</v>
      </c>
    </row>
    <row r="4058" spans="1:11" x14ac:dyDescent="0.25">
      <c r="A4058" s="103" t="s">
        <v>828</v>
      </c>
      <c r="B4058" s="103" t="s">
        <v>88</v>
      </c>
      <c r="C4058" s="103" t="s">
        <v>838</v>
      </c>
      <c r="D4058" s="103" t="s">
        <v>872</v>
      </c>
      <c r="E4058" s="111"/>
      <c r="F4058" s="103" t="s">
        <v>873</v>
      </c>
      <c r="G4058" s="103" t="s">
        <v>104</v>
      </c>
      <c r="H4058" s="103" t="s">
        <v>336</v>
      </c>
      <c r="I4058" s="103" t="s">
        <v>842</v>
      </c>
      <c r="J4058" s="215">
        <v>-148.72</v>
      </c>
      <c r="K4058" s="216" t="s">
        <v>88</v>
      </c>
    </row>
    <row r="4059" spans="1:11" x14ac:dyDescent="0.25">
      <c r="A4059" s="103" t="s">
        <v>829</v>
      </c>
      <c r="B4059" s="103" t="s">
        <v>88</v>
      </c>
      <c r="C4059" s="103" t="s">
        <v>838</v>
      </c>
      <c r="D4059" s="103" t="s">
        <v>872</v>
      </c>
      <c r="E4059" s="103" t="s">
        <v>873</v>
      </c>
      <c r="F4059" s="103" t="s">
        <v>873</v>
      </c>
      <c r="G4059" s="103" t="s">
        <v>104</v>
      </c>
      <c r="H4059" s="103" t="s">
        <v>336</v>
      </c>
      <c r="I4059" s="103" t="s">
        <v>842</v>
      </c>
      <c r="J4059" s="215">
        <v>6256.35</v>
      </c>
      <c r="K4059" s="216" t="s">
        <v>88</v>
      </c>
    </row>
    <row r="4060" spans="1:11" x14ac:dyDescent="0.25">
      <c r="A4060" s="103" t="s">
        <v>829</v>
      </c>
      <c r="B4060" s="103" t="s">
        <v>88</v>
      </c>
      <c r="C4060" s="103" t="s">
        <v>838</v>
      </c>
      <c r="D4060" s="103" t="s">
        <v>872</v>
      </c>
      <c r="E4060" s="111"/>
      <c r="F4060" s="103" t="s">
        <v>873</v>
      </c>
      <c r="G4060" s="103" t="s">
        <v>104</v>
      </c>
      <c r="H4060" s="103" t="s">
        <v>336</v>
      </c>
      <c r="I4060" s="103" t="s">
        <v>842</v>
      </c>
      <c r="J4060" s="215">
        <v>-3128.15</v>
      </c>
      <c r="K4060" s="216" t="s">
        <v>88</v>
      </c>
    </row>
    <row r="4061" spans="1:11" x14ac:dyDescent="0.25">
      <c r="A4061" s="103" t="s">
        <v>825</v>
      </c>
      <c r="B4061" s="103" t="s">
        <v>88</v>
      </c>
      <c r="C4061" s="103" t="s">
        <v>838</v>
      </c>
      <c r="D4061" s="103" t="s">
        <v>872</v>
      </c>
      <c r="E4061" s="103" t="s">
        <v>873</v>
      </c>
      <c r="F4061" s="103" t="s">
        <v>873</v>
      </c>
      <c r="G4061" s="103" t="s">
        <v>104</v>
      </c>
      <c r="H4061" s="103" t="s">
        <v>336</v>
      </c>
      <c r="I4061" s="103" t="s">
        <v>842</v>
      </c>
      <c r="J4061" s="215">
        <v>839.73</v>
      </c>
      <c r="K4061" s="216" t="s">
        <v>88</v>
      </c>
    </row>
    <row r="4062" spans="1:11" x14ac:dyDescent="0.25">
      <c r="A4062" s="103" t="s">
        <v>825</v>
      </c>
      <c r="B4062" s="103" t="s">
        <v>88</v>
      </c>
      <c r="C4062" s="103" t="s">
        <v>838</v>
      </c>
      <c r="D4062" s="103" t="s">
        <v>872</v>
      </c>
      <c r="E4062" s="111"/>
      <c r="F4062" s="103" t="s">
        <v>873</v>
      </c>
      <c r="G4062" s="103" t="s">
        <v>104</v>
      </c>
      <c r="H4062" s="103" t="s">
        <v>336</v>
      </c>
      <c r="I4062" s="103" t="s">
        <v>842</v>
      </c>
      <c r="J4062" s="215">
        <v>-419.85</v>
      </c>
      <c r="K4062" s="216" t="s">
        <v>88</v>
      </c>
    </row>
    <row r="4063" spans="1:11" x14ac:dyDescent="0.25">
      <c r="A4063" s="103" t="s">
        <v>826</v>
      </c>
      <c r="B4063" s="103" t="s">
        <v>88</v>
      </c>
      <c r="C4063" s="103" t="s">
        <v>838</v>
      </c>
      <c r="D4063" s="103" t="s">
        <v>872</v>
      </c>
      <c r="E4063" s="103" t="s">
        <v>873</v>
      </c>
      <c r="F4063" s="103" t="s">
        <v>873</v>
      </c>
      <c r="G4063" s="103" t="s">
        <v>104</v>
      </c>
      <c r="H4063" s="103" t="s">
        <v>336</v>
      </c>
      <c r="I4063" s="103" t="s">
        <v>842</v>
      </c>
      <c r="J4063" s="215">
        <v>265.54000000000002</v>
      </c>
      <c r="K4063" s="216" t="s">
        <v>88</v>
      </c>
    </row>
    <row r="4064" spans="1:11" x14ac:dyDescent="0.25">
      <c r="A4064" s="103" t="s">
        <v>826</v>
      </c>
      <c r="B4064" s="103" t="s">
        <v>88</v>
      </c>
      <c r="C4064" s="103" t="s">
        <v>838</v>
      </c>
      <c r="D4064" s="103" t="s">
        <v>872</v>
      </c>
      <c r="E4064" s="111"/>
      <c r="F4064" s="103" t="s">
        <v>873</v>
      </c>
      <c r="G4064" s="103" t="s">
        <v>104</v>
      </c>
      <c r="H4064" s="103" t="s">
        <v>336</v>
      </c>
      <c r="I4064" s="103" t="s">
        <v>842</v>
      </c>
      <c r="J4064" s="215">
        <v>-132.76</v>
      </c>
      <c r="K4064" s="216" t="s">
        <v>88</v>
      </c>
    </row>
    <row r="4065" spans="1:11" x14ac:dyDescent="0.25">
      <c r="A4065" s="103" t="s">
        <v>827</v>
      </c>
      <c r="B4065" s="103" t="s">
        <v>88</v>
      </c>
      <c r="C4065" s="103" t="s">
        <v>838</v>
      </c>
      <c r="D4065" s="103" t="s">
        <v>872</v>
      </c>
      <c r="E4065" s="103" t="s">
        <v>873</v>
      </c>
      <c r="F4065" s="103" t="s">
        <v>873</v>
      </c>
      <c r="G4065" s="103" t="s">
        <v>103</v>
      </c>
      <c r="H4065" s="103" t="s">
        <v>337</v>
      </c>
      <c r="I4065" s="103" t="s">
        <v>842</v>
      </c>
      <c r="J4065" s="215">
        <v>120.45</v>
      </c>
      <c r="K4065" s="216" t="s">
        <v>88</v>
      </c>
    </row>
    <row r="4066" spans="1:11" x14ac:dyDescent="0.25">
      <c r="A4066" s="103" t="s">
        <v>827</v>
      </c>
      <c r="B4066" s="103" t="s">
        <v>88</v>
      </c>
      <c r="C4066" s="103" t="s">
        <v>838</v>
      </c>
      <c r="D4066" s="103" t="s">
        <v>872</v>
      </c>
      <c r="E4066" s="111"/>
      <c r="F4066" s="103" t="s">
        <v>873</v>
      </c>
      <c r="G4066" s="103" t="s">
        <v>103</v>
      </c>
      <c r="H4066" s="103" t="s">
        <v>337</v>
      </c>
      <c r="I4066" s="103" t="s">
        <v>842</v>
      </c>
      <c r="J4066" s="215">
        <v>-60.23</v>
      </c>
      <c r="K4066" s="216" t="s">
        <v>88</v>
      </c>
    </row>
    <row r="4067" spans="1:11" x14ac:dyDescent="0.25">
      <c r="A4067" s="103" t="s">
        <v>828</v>
      </c>
      <c r="B4067" s="103" t="s">
        <v>88</v>
      </c>
      <c r="C4067" s="103" t="s">
        <v>838</v>
      </c>
      <c r="D4067" s="103" t="s">
        <v>872</v>
      </c>
      <c r="E4067" s="103" t="s">
        <v>873</v>
      </c>
      <c r="F4067" s="103" t="s">
        <v>873</v>
      </c>
      <c r="G4067" s="103" t="s">
        <v>103</v>
      </c>
      <c r="H4067" s="103" t="s">
        <v>337</v>
      </c>
      <c r="I4067" s="103" t="s">
        <v>842</v>
      </c>
      <c r="J4067" s="215">
        <v>62.06</v>
      </c>
      <c r="K4067" s="216" t="s">
        <v>88</v>
      </c>
    </row>
    <row r="4068" spans="1:11" x14ac:dyDescent="0.25">
      <c r="A4068" s="103" t="s">
        <v>828</v>
      </c>
      <c r="B4068" s="103" t="s">
        <v>88</v>
      </c>
      <c r="C4068" s="103" t="s">
        <v>838</v>
      </c>
      <c r="D4068" s="103" t="s">
        <v>872</v>
      </c>
      <c r="E4068" s="111"/>
      <c r="F4068" s="103" t="s">
        <v>873</v>
      </c>
      <c r="G4068" s="103" t="s">
        <v>103</v>
      </c>
      <c r="H4068" s="103" t="s">
        <v>337</v>
      </c>
      <c r="I4068" s="103" t="s">
        <v>842</v>
      </c>
      <c r="J4068" s="215">
        <v>-31.02</v>
      </c>
      <c r="K4068" s="216" t="s">
        <v>88</v>
      </c>
    </row>
    <row r="4069" spans="1:11" x14ac:dyDescent="0.25">
      <c r="A4069" s="103" t="s">
        <v>829</v>
      </c>
      <c r="B4069" s="103" t="s">
        <v>88</v>
      </c>
      <c r="C4069" s="103" t="s">
        <v>838</v>
      </c>
      <c r="D4069" s="103" t="s">
        <v>872</v>
      </c>
      <c r="E4069" s="103" t="s">
        <v>873</v>
      </c>
      <c r="F4069" s="103" t="s">
        <v>873</v>
      </c>
      <c r="G4069" s="103" t="s">
        <v>103</v>
      </c>
      <c r="H4069" s="103" t="s">
        <v>337</v>
      </c>
      <c r="I4069" s="103" t="s">
        <v>842</v>
      </c>
      <c r="J4069" s="215">
        <v>35.99</v>
      </c>
      <c r="K4069" s="216" t="s">
        <v>88</v>
      </c>
    </row>
    <row r="4070" spans="1:11" x14ac:dyDescent="0.25">
      <c r="A4070" s="103" t="s">
        <v>829</v>
      </c>
      <c r="B4070" s="103" t="s">
        <v>88</v>
      </c>
      <c r="C4070" s="103" t="s">
        <v>838</v>
      </c>
      <c r="D4070" s="103" t="s">
        <v>872</v>
      </c>
      <c r="E4070" s="111"/>
      <c r="F4070" s="103" t="s">
        <v>873</v>
      </c>
      <c r="G4070" s="103" t="s">
        <v>103</v>
      </c>
      <c r="H4070" s="103" t="s">
        <v>337</v>
      </c>
      <c r="I4070" s="103" t="s">
        <v>842</v>
      </c>
      <c r="J4070" s="215">
        <v>-17.989999999999998</v>
      </c>
      <c r="K4070" s="216" t="s">
        <v>88</v>
      </c>
    </row>
    <row r="4071" spans="1:11" x14ac:dyDescent="0.25">
      <c r="A4071" s="103" t="s">
        <v>825</v>
      </c>
      <c r="B4071" s="103" t="s">
        <v>88</v>
      </c>
      <c r="C4071" s="103" t="s">
        <v>838</v>
      </c>
      <c r="D4071" s="103" t="s">
        <v>872</v>
      </c>
      <c r="E4071" s="103" t="s">
        <v>873</v>
      </c>
      <c r="F4071" s="103" t="s">
        <v>873</v>
      </c>
      <c r="G4071" s="103" t="s">
        <v>103</v>
      </c>
      <c r="H4071" s="103" t="s">
        <v>337</v>
      </c>
      <c r="I4071" s="103" t="s">
        <v>842</v>
      </c>
      <c r="J4071" s="215">
        <v>171.14</v>
      </c>
      <c r="K4071" s="216" t="s">
        <v>88</v>
      </c>
    </row>
    <row r="4072" spans="1:11" x14ac:dyDescent="0.25">
      <c r="A4072" s="103" t="s">
        <v>825</v>
      </c>
      <c r="B4072" s="103" t="s">
        <v>88</v>
      </c>
      <c r="C4072" s="103" t="s">
        <v>838</v>
      </c>
      <c r="D4072" s="103" t="s">
        <v>872</v>
      </c>
      <c r="E4072" s="111"/>
      <c r="F4072" s="103" t="s">
        <v>873</v>
      </c>
      <c r="G4072" s="103" t="s">
        <v>103</v>
      </c>
      <c r="H4072" s="103" t="s">
        <v>337</v>
      </c>
      <c r="I4072" s="103" t="s">
        <v>842</v>
      </c>
      <c r="J4072" s="215">
        <v>-85.56</v>
      </c>
      <c r="K4072" s="216" t="s">
        <v>88</v>
      </c>
    </row>
    <row r="4073" spans="1:11" x14ac:dyDescent="0.25">
      <c r="A4073" s="103" t="s">
        <v>826</v>
      </c>
      <c r="B4073" s="103" t="s">
        <v>88</v>
      </c>
      <c r="C4073" s="103" t="s">
        <v>838</v>
      </c>
      <c r="D4073" s="103" t="s">
        <v>872</v>
      </c>
      <c r="E4073" s="103" t="s">
        <v>873</v>
      </c>
      <c r="F4073" s="103" t="s">
        <v>873</v>
      </c>
      <c r="G4073" s="103" t="s">
        <v>103</v>
      </c>
      <c r="H4073" s="103" t="s">
        <v>337</v>
      </c>
      <c r="I4073" s="103" t="s">
        <v>842</v>
      </c>
      <c r="J4073" s="215">
        <v>550.47</v>
      </c>
      <c r="K4073" s="216" t="s">
        <v>88</v>
      </c>
    </row>
    <row r="4074" spans="1:11" x14ac:dyDescent="0.25">
      <c r="A4074" s="103" t="s">
        <v>826</v>
      </c>
      <c r="B4074" s="103" t="s">
        <v>88</v>
      </c>
      <c r="C4074" s="103" t="s">
        <v>838</v>
      </c>
      <c r="D4074" s="103" t="s">
        <v>872</v>
      </c>
      <c r="E4074" s="111"/>
      <c r="F4074" s="103" t="s">
        <v>873</v>
      </c>
      <c r="G4074" s="103" t="s">
        <v>103</v>
      </c>
      <c r="H4074" s="103" t="s">
        <v>337</v>
      </c>
      <c r="I4074" s="103" t="s">
        <v>842</v>
      </c>
      <c r="J4074" s="215">
        <v>-275.20999999999998</v>
      </c>
      <c r="K4074" s="216" t="s">
        <v>88</v>
      </c>
    </row>
    <row r="4075" spans="1:11" x14ac:dyDescent="0.25">
      <c r="A4075" s="103" t="s">
        <v>827</v>
      </c>
      <c r="B4075" s="103" t="s">
        <v>88</v>
      </c>
      <c r="C4075" s="103" t="s">
        <v>838</v>
      </c>
      <c r="D4075" s="103" t="s">
        <v>872</v>
      </c>
      <c r="E4075" s="103" t="s">
        <v>873</v>
      </c>
      <c r="F4075" s="103" t="s">
        <v>873</v>
      </c>
      <c r="G4075" s="103" t="s">
        <v>101</v>
      </c>
      <c r="H4075" s="103" t="s">
        <v>339</v>
      </c>
      <c r="I4075" s="103" t="s">
        <v>842</v>
      </c>
      <c r="J4075" s="215">
        <v>308.44</v>
      </c>
      <c r="K4075" s="216" t="s">
        <v>88</v>
      </c>
    </row>
    <row r="4076" spans="1:11" x14ac:dyDescent="0.25">
      <c r="A4076" s="103" t="s">
        <v>827</v>
      </c>
      <c r="B4076" s="103" t="s">
        <v>88</v>
      </c>
      <c r="C4076" s="103" t="s">
        <v>838</v>
      </c>
      <c r="D4076" s="103" t="s">
        <v>872</v>
      </c>
      <c r="E4076" s="111"/>
      <c r="F4076" s="103" t="s">
        <v>873</v>
      </c>
      <c r="G4076" s="103" t="s">
        <v>101</v>
      </c>
      <c r="H4076" s="103" t="s">
        <v>339</v>
      </c>
      <c r="I4076" s="103" t="s">
        <v>842</v>
      </c>
      <c r="J4076" s="215">
        <v>-154.19999999999999</v>
      </c>
      <c r="K4076" s="216" t="s">
        <v>88</v>
      </c>
    </row>
    <row r="4077" spans="1:11" x14ac:dyDescent="0.25">
      <c r="A4077" s="103" t="s">
        <v>830</v>
      </c>
      <c r="B4077" s="103" t="s">
        <v>88</v>
      </c>
      <c r="C4077" s="103" t="s">
        <v>838</v>
      </c>
      <c r="D4077" s="103" t="s">
        <v>872</v>
      </c>
      <c r="E4077" s="103" t="s">
        <v>873</v>
      </c>
      <c r="F4077" s="103" t="s">
        <v>873</v>
      </c>
      <c r="G4077" s="103" t="s">
        <v>101</v>
      </c>
      <c r="H4077" s="103" t="s">
        <v>339</v>
      </c>
      <c r="I4077" s="103" t="s">
        <v>842</v>
      </c>
      <c r="J4077" s="215">
        <v>379.13</v>
      </c>
      <c r="K4077" s="216" t="s">
        <v>88</v>
      </c>
    </row>
    <row r="4078" spans="1:11" x14ac:dyDescent="0.25">
      <c r="A4078" s="103" t="s">
        <v>830</v>
      </c>
      <c r="B4078" s="103" t="s">
        <v>88</v>
      </c>
      <c r="C4078" s="103" t="s">
        <v>838</v>
      </c>
      <c r="D4078" s="103" t="s">
        <v>872</v>
      </c>
      <c r="E4078" s="111"/>
      <c r="F4078" s="103" t="s">
        <v>873</v>
      </c>
      <c r="G4078" s="103" t="s">
        <v>101</v>
      </c>
      <c r="H4078" s="103" t="s">
        <v>339</v>
      </c>
      <c r="I4078" s="103" t="s">
        <v>842</v>
      </c>
      <c r="J4078" s="215">
        <v>-189.53</v>
      </c>
      <c r="K4078" s="216" t="s">
        <v>88</v>
      </c>
    </row>
    <row r="4079" spans="1:11" x14ac:dyDescent="0.25">
      <c r="A4079" s="103" t="s">
        <v>828</v>
      </c>
      <c r="B4079" s="103" t="s">
        <v>88</v>
      </c>
      <c r="C4079" s="103" t="s">
        <v>838</v>
      </c>
      <c r="D4079" s="103" t="s">
        <v>872</v>
      </c>
      <c r="E4079" s="103" t="s">
        <v>873</v>
      </c>
      <c r="F4079" s="103" t="s">
        <v>873</v>
      </c>
      <c r="G4079" s="103" t="s">
        <v>101</v>
      </c>
      <c r="H4079" s="103" t="s">
        <v>339</v>
      </c>
      <c r="I4079" s="103" t="s">
        <v>842</v>
      </c>
      <c r="J4079" s="215">
        <v>439.44</v>
      </c>
      <c r="K4079" s="216" t="s">
        <v>88</v>
      </c>
    </row>
    <row r="4080" spans="1:11" x14ac:dyDescent="0.25">
      <c r="A4080" s="103" t="s">
        <v>828</v>
      </c>
      <c r="B4080" s="103" t="s">
        <v>88</v>
      </c>
      <c r="C4080" s="103" t="s">
        <v>838</v>
      </c>
      <c r="D4080" s="103" t="s">
        <v>872</v>
      </c>
      <c r="E4080" s="111"/>
      <c r="F4080" s="103" t="s">
        <v>873</v>
      </c>
      <c r="G4080" s="103" t="s">
        <v>101</v>
      </c>
      <c r="H4080" s="103" t="s">
        <v>339</v>
      </c>
      <c r="I4080" s="103" t="s">
        <v>842</v>
      </c>
      <c r="J4080" s="215">
        <v>-219.72</v>
      </c>
      <c r="K4080" s="216" t="s">
        <v>88</v>
      </c>
    </row>
    <row r="4081" spans="1:11" x14ac:dyDescent="0.25">
      <c r="A4081" s="103" t="s">
        <v>829</v>
      </c>
      <c r="B4081" s="103" t="s">
        <v>88</v>
      </c>
      <c r="C4081" s="103" t="s">
        <v>838</v>
      </c>
      <c r="D4081" s="103" t="s">
        <v>872</v>
      </c>
      <c r="E4081" s="103" t="s">
        <v>873</v>
      </c>
      <c r="F4081" s="103" t="s">
        <v>873</v>
      </c>
      <c r="G4081" s="103" t="s">
        <v>101</v>
      </c>
      <c r="H4081" s="103" t="s">
        <v>339</v>
      </c>
      <c r="I4081" s="103" t="s">
        <v>842</v>
      </c>
      <c r="J4081" s="215">
        <v>130.43</v>
      </c>
      <c r="K4081" s="216" t="s">
        <v>88</v>
      </c>
    </row>
    <row r="4082" spans="1:11" x14ac:dyDescent="0.25">
      <c r="A4082" s="103" t="s">
        <v>829</v>
      </c>
      <c r="B4082" s="103" t="s">
        <v>88</v>
      </c>
      <c r="C4082" s="103" t="s">
        <v>838</v>
      </c>
      <c r="D4082" s="103" t="s">
        <v>872</v>
      </c>
      <c r="E4082" s="111"/>
      <c r="F4082" s="103" t="s">
        <v>873</v>
      </c>
      <c r="G4082" s="103" t="s">
        <v>101</v>
      </c>
      <c r="H4082" s="103" t="s">
        <v>339</v>
      </c>
      <c r="I4082" s="103" t="s">
        <v>842</v>
      </c>
      <c r="J4082" s="215">
        <v>-65.209999999999994</v>
      </c>
      <c r="K4082" s="216" t="s">
        <v>88</v>
      </c>
    </row>
    <row r="4083" spans="1:11" x14ac:dyDescent="0.25">
      <c r="A4083" s="103" t="s">
        <v>825</v>
      </c>
      <c r="B4083" s="103" t="s">
        <v>88</v>
      </c>
      <c r="C4083" s="103" t="s">
        <v>838</v>
      </c>
      <c r="D4083" s="103" t="s">
        <v>872</v>
      </c>
      <c r="E4083" s="103" t="s">
        <v>873</v>
      </c>
      <c r="F4083" s="103" t="s">
        <v>873</v>
      </c>
      <c r="G4083" s="103" t="s">
        <v>101</v>
      </c>
      <c r="H4083" s="103" t="s">
        <v>339</v>
      </c>
      <c r="I4083" s="103" t="s">
        <v>842</v>
      </c>
      <c r="J4083" s="215">
        <v>198.81</v>
      </c>
      <c r="K4083" s="216" t="s">
        <v>88</v>
      </c>
    </row>
    <row r="4084" spans="1:11" x14ac:dyDescent="0.25">
      <c r="A4084" s="103" t="s">
        <v>825</v>
      </c>
      <c r="B4084" s="103" t="s">
        <v>88</v>
      </c>
      <c r="C4084" s="103" t="s">
        <v>838</v>
      </c>
      <c r="D4084" s="103" t="s">
        <v>872</v>
      </c>
      <c r="E4084" s="111"/>
      <c r="F4084" s="103" t="s">
        <v>873</v>
      </c>
      <c r="G4084" s="103" t="s">
        <v>101</v>
      </c>
      <c r="H4084" s="103" t="s">
        <v>339</v>
      </c>
      <c r="I4084" s="103" t="s">
        <v>842</v>
      </c>
      <c r="J4084" s="215">
        <v>-99.41</v>
      </c>
      <c r="K4084" s="216" t="s">
        <v>88</v>
      </c>
    </row>
    <row r="4085" spans="1:11" x14ac:dyDescent="0.25">
      <c r="A4085" s="103" t="s">
        <v>826</v>
      </c>
      <c r="B4085" s="103" t="s">
        <v>88</v>
      </c>
      <c r="C4085" s="103" t="s">
        <v>838</v>
      </c>
      <c r="D4085" s="103" t="s">
        <v>872</v>
      </c>
      <c r="E4085" s="103" t="s">
        <v>873</v>
      </c>
      <c r="F4085" s="103" t="s">
        <v>873</v>
      </c>
      <c r="G4085" s="103" t="s">
        <v>101</v>
      </c>
      <c r="H4085" s="103" t="s">
        <v>339</v>
      </c>
      <c r="I4085" s="103" t="s">
        <v>842</v>
      </c>
      <c r="J4085" s="215">
        <v>80.819999999999993</v>
      </c>
      <c r="K4085" s="216" t="s">
        <v>88</v>
      </c>
    </row>
    <row r="4086" spans="1:11" x14ac:dyDescent="0.25">
      <c r="A4086" s="103" t="s">
        <v>826</v>
      </c>
      <c r="B4086" s="103" t="s">
        <v>88</v>
      </c>
      <c r="C4086" s="103" t="s">
        <v>838</v>
      </c>
      <c r="D4086" s="103" t="s">
        <v>872</v>
      </c>
      <c r="E4086" s="111"/>
      <c r="F4086" s="103" t="s">
        <v>873</v>
      </c>
      <c r="G4086" s="103" t="s">
        <v>101</v>
      </c>
      <c r="H4086" s="103" t="s">
        <v>339</v>
      </c>
      <c r="I4086" s="103" t="s">
        <v>842</v>
      </c>
      <c r="J4086" s="215">
        <v>-40.4</v>
      </c>
      <c r="K4086" s="216" t="s">
        <v>88</v>
      </c>
    </row>
    <row r="4087" spans="1:11" x14ac:dyDescent="0.25">
      <c r="A4087" s="103" t="s">
        <v>826</v>
      </c>
      <c r="B4087" s="103" t="s">
        <v>88</v>
      </c>
      <c r="C4087" s="103" t="s">
        <v>838</v>
      </c>
      <c r="D4087" s="103" t="s">
        <v>872</v>
      </c>
      <c r="E4087" s="103" t="s">
        <v>873</v>
      </c>
      <c r="F4087" s="103" t="s">
        <v>873</v>
      </c>
      <c r="G4087" s="103" t="s">
        <v>844</v>
      </c>
      <c r="H4087" s="103" t="s">
        <v>845</v>
      </c>
      <c r="I4087" s="103" t="s">
        <v>842</v>
      </c>
      <c r="J4087" s="215">
        <v>327.62</v>
      </c>
      <c r="K4087" s="216" t="s">
        <v>88</v>
      </c>
    </row>
    <row r="4088" spans="1:11" x14ac:dyDescent="0.25">
      <c r="A4088" s="103" t="s">
        <v>826</v>
      </c>
      <c r="B4088" s="103" t="s">
        <v>88</v>
      </c>
      <c r="C4088" s="103" t="s">
        <v>838</v>
      </c>
      <c r="D4088" s="103" t="s">
        <v>872</v>
      </c>
      <c r="E4088" s="111"/>
      <c r="F4088" s="103" t="s">
        <v>873</v>
      </c>
      <c r="G4088" s="103" t="s">
        <v>844</v>
      </c>
      <c r="H4088" s="103" t="s">
        <v>845</v>
      </c>
      <c r="I4088" s="103" t="s">
        <v>842</v>
      </c>
      <c r="J4088" s="215">
        <v>-163.80000000000001</v>
      </c>
      <c r="K4088" s="216" t="s">
        <v>88</v>
      </c>
    </row>
    <row r="4089" spans="1:11" x14ac:dyDescent="0.25">
      <c r="A4089" s="103" t="s">
        <v>829</v>
      </c>
      <c r="B4089" s="103" t="s">
        <v>88</v>
      </c>
      <c r="C4089" s="103" t="s">
        <v>838</v>
      </c>
      <c r="D4089" s="103" t="s">
        <v>872</v>
      </c>
      <c r="E4089" s="103" t="s">
        <v>873</v>
      </c>
      <c r="F4089" s="103" t="s">
        <v>873</v>
      </c>
      <c r="G4089" s="103" t="s">
        <v>100</v>
      </c>
      <c r="H4089" s="103" t="s">
        <v>340</v>
      </c>
      <c r="I4089" s="103" t="s">
        <v>842</v>
      </c>
      <c r="J4089" s="215">
        <v>17.64</v>
      </c>
      <c r="K4089" s="216" t="s">
        <v>88</v>
      </c>
    </row>
    <row r="4090" spans="1:11" x14ac:dyDescent="0.25">
      <c r="A4090" s="103" t="s">
        <v>829</v>
      </c>
      <c r="B4090" s="103" t="s">
        <v>88</v>
      </c>
      <c r="C4090" s="103" t="s">
        <v>838</v>
      </c>
      <c r="D4090" s="103" t="s">
        <v>872</v>
      </c>
      <c r="E4090" s="111"/>
      <c r="F4090" s="103" t="s">
        <v>873</v>
      </c>
      <c r="G4090" s="103" t="s">
        <v>100</v>
      </c>
      <c r="H4090" s="103" t="s">
        <v>340</v>
      </c>
      <c r="I4090" s="103" t="s">
        <v>842</v>
      </c>
      <c r="J4090" s="215">
        <v>-8.82</v>
      </c>
      <c r="K4090" s="216" t="s">
        <v>88</v>
      </c>
    </row>
    <row r="4091" spans="1:11" x14ac:dyDescent="0.25">
      <c r="A4091" s="103" t="s">
        <v>827</v>
      </c>
      <c r="B4091" s="103" t="s">
        <v>88</v>
      </c>
      <c r="C4091" s="103" t="s">
        <v>838</v>
      </c>
      <c r="D4091" s="103" t="s">
        <v>872</v>
      </c>
      <c r="E4091" s="103" t="s">
        <v>873</v>
      </c>
      <c r="F4091" s="103" t="s">
        <v>873</v>
      </c>
      <c r="G4091" s="103" t="s">
        <v>98</v>
      </c>
      <c r="H4091" s="103" t="s">
        <v>341</v>
      </c>
      <c r="I4091" s="103" t="s">
        <v>842</v>
      </c>
      <c r="J4091" s="215">
        <v>1179.18</v>
      </c>
      <c r="K4091" s="216" t="s">
        <v>88</v>
      </c>
    </row>
    <row r="4092" spans="1:11" x14ac:dyDescent="0.25">
      <c r="A4092" s="103" t="s">
        <v>827</v>
      </c>
      <c r="B4092" s="103" t="s">
        <v>88</v>
      </c>
      <c r="C4092" s="103" t="s">
        <v>838</v>
      </c>
      <c r="D4092" s="103" t="s">
        <v>872</v>
      </c>
      <c r="E4092" s="111"/>
      <c r="F4092" s="103" t="s">
        <v>873</v>
      </c>
      <c r="G4092" s="103" t="s">
        <v>98</v>
      </c>
      <c r="H4092" s="103" t="s">
        <v>341</v>
      </c>
      <c r="I4092" s="103" t="s">
        <v>842</v>
      </c>
      <c r="J4092" s="215">
        <v>-561.78</v>
      </c>
      <c r="K4092" s="216" t="s">
        <v>88</v>
      </c>
    </row>
    <row r="4093" spans="1:11" x14ac:dyDescent="0.25">
      <c r="A4093" s="103" t="s">
        <v>830</v>
      </c>
      <c r="B4093" s="103" t="s">
        <v>88</v>
      </c>
      <c r="C4093" s="103" t="s">
        <v>838</v>
      </c>
      <c r="D4093" s="103" t="s">
        <v>872</v>
      </c>
      <c r="E4093" s="103" t="s">
        <v>873</v>
      </c>
      <c r="F4093" s="103" t="s">
        <v>873</v>
      </c>
      <c r="G4093" s="103" t="s">
        <v>98</v>
      </c>
      <c r="H4093" s="103" t="s">
        <v>341</v>
      </c>
      <c r="I4093" s="103" t="s">
        <v>842</v>
      </c>
      <c r="J4093" s="215">
        <v>2518.98</v>
      </c>
      <c r="K4093" s="216" t="s">
        <v>88</v>
      </c>
    </row>
    <row r="4094" spans="1:11" x14ac:dyDescent="0.25">
      <c r="A4094" s="103" t="s">
        <v>830</v>
      </c>
      <c r="B4094" s="103" t="s">
        <v>88</v>
      </c>
      <c r="C4094" s="103" t="s">
        <v>838</v>
      </c>
      <c r="D4094" s="103" t="s">
        <v>872</v>
      </c>
      <c r="E4094" s="111"/>
      <c r="F4094" s="103" t="s">
        <v>873</v>
      </c>
      <c r="G4094" s="103" t="s">
        <v>98</v>
      </c>
      <c r="H4094" s="103" t="s">
        <v>341</v>
      </c>
      <c r="I4094" s="103" t="s">
        <v>842</v>
      </c>
      <c r="J4094" s="215">
        <v>-742.63</v>
      </c>
      <c r="K4094" s="216" t="s">
        <v>88</v>
      </c>
    </row>
    <row r="4095" spans="1:11" x14ac:dyDescent="0.25">
      <c r="A4095" s="103" t="s">
        <v>829</v>
      </c>
      <c r="B4095" s="103" t="s">
        <v>88</v>
      </c>
      <c r="C4095" s="103" t="s">
        <v>838</v>
      </c>
      <c r="D4095" s="103" t="s">
        <v>872</v>
      </c>
      <c r="E4095" s="103" t="s">
        <v>873</v>
      </c>
      <c r="F4095" s="103" t="s">
        <v>873</v>
      </c>
      <c r="G4095" s="103" t="s">
        <v>98</v>
      </c>
      <c r="H4095" s="103" t="s">
        <v>341</v>
      </c>
      <c r="I4095" s="103" t="s">
        <v>842</v>
      </c>
      <c r="J4095" s="215">
        <v>2041.34</v>
      </c>
      <c r="K4095" s="216" t="s">
        <v>88</v>
      </c>
    </row>
    <row r="4096" spans="1:11" x14ac:dyDescent="0.25">
      <c r="A4096" s="103" t="s">
        <v>829</v>
      </c>
      <c r="B4096" s="103" t="s">
        <v>88</v>
      </c>
      <c r="C4096" s="103" t="s">
        <v>838</v>
      </c>
      <c r="D4096" s="103" t="s">
        <v>872</v>
      </c>
      <c r="E4096" s="111"/>
      <c r="F4096" s="103" t="s">
        <v>873</v>
      </c>
      <c r="G4096" s="103" t="s">
        <v>98</v>
      </c>
      <c r="H4096" s="103" t="s">
        <v>341</v>
      </c>
      <c r="I4096" s="103" t="s">
        <v>842</v>
      </c>
      <c r="J4096" s="215">
        <v>-57.15</v>
      </c>
      <c r="K4096" s="216" t="s">
        <v>88</v>
      </c>
    </row>
    <row r="4097" spans="1:11" x14ac:dyDescent="0.25">
      <c r="A4097" s="103" t="s">
        <v>825</v>
      </c>
      <c r="B4097" s="103" t="s">
        <v>88</v>
      </c>
      <c r="C4097" s="103" t="s">
        <v>838</v>
      </c>
      <c r="D4097" s="103" t="s">
        <v>872</v>
      </c>
      <c r="E4097" s="103" t="s">
        <v>873</v>
      </c>
      <c r="F4097" s="103" t="s">
        <v>873</v>
      </c>
      <c r="G4097" s="103" t="s">
        <v>98</v>
      </c>
      <c r="H4097" s="103" t="s">
        <v>341</v>
      </c>
      <c r="I4097" s="103" t="s">
        <v>842</v>
      </c>
      <c r="J4097" s="215">
        <v>61.08</v>
      </c>
      <c r="K4097" s="216" t="s">
        <v>88</v>
      </c>
    </row>
    <row r="4098" spans="1:11" x14ac:dyDescent="0.25">
      <c r="A4098" s="103" t="s">
        <v>825</v>
      </c>
      <c r="B4098" s="103" t="s">
        <v>88</v>
      </c>
      <c r="C4098" s="103" t="s">
        <v>838</v>
      </c>
      <c r="D4098" s="103" t="s">
        <v>872</v>
      </c>
      <c r="E4098" s="111"/>
      <c r="F4098" s="103" t="s">
        <v>873</v>
      </c>
      <c r="G4098" s="103" t="s">
        <v>98</v>
      </c>
      <c r="H4098" s="103" t="s">
        <v>341</v>
      </c>
      <c r="I4098" s="103" t="s">
        <v>842</v>
      </c>
      <c r="J4098" s="215">
        <v>-30.54</v>
      </c>
      <c r="K4098" s="216" t="s">
        <v>88</v>
      </c>
    </row>
    <row r="4099" spans="1:11" x14ac:dyDescent="0.25">
      <c r="A4099" s="103" t="s">
        <v>826</v>
      </c>
      <c r="B4099" s="103" t="s">
        <v>88</v>
      </c>
      <c r="C4099" s="103" t="s">
        <v>838</v>
      </c>
      <c r="D4099" s="103" t="s">
        <v>872</v>
      </c>
      <c r="E4099" s="103" t="s">
        <v>873</v>
      </c>
      <c r="F4099" s="103" t="s">
        <v>873</v>
      </c>
      <c r="G4099" s="103" t="s">
        <v>98</v>
      </c>
      <c r="H4099" s="103" t="s">
        <v>341</v>
      </c>
      <c r="I4099" s="103" t="s">
        <v>842</v>
      </c>
      <c r="J4099" s="215">
        <v>1043.19</v>
      </c>
      <c r="K4099" s="216" t="s">
        <v>88</v>
      </c>
    </row>
    <row r="4100" spans="1:11" x14ac:dyDescent="0.25">
      <c r="A4100" s="103" t="s">
        <v>826</v>
      </c>
      <c r="B4100" s="103" t="s">
        <v>88</v>
      </c>
      <c r="C4100" s="103" t="s">
        <v>838</v>
      </c>
      <c r="D4100" s="103" t="s">
        <v>872</v>
      </c>
      <c r="E4100" s="111"/>
      <c r="F4100" s="103" t="s">
        <v>873</v>
      </c>
      <c r="G4100" s="103" t="s">
        <v>98</v>
      </c>
      <c r="H4100" s="103" t="s">
        <v>341</v>
      </c>
      <c r="I4100" s="103" t="s">
        <v>842</v>
      </c>
      <c r="J4100" s="215">
        <v>-443.09</v>
      </c>
      <c r="K4100" s="216" t="s">
        <v>88</v>
      </c>
    </row>
    <row r="4101" spans="1:11" x14ac:dyDescent="0.25">
      <c r="A4101" s="103" t="s">
        <v>830</v>
      </c>
      <c r="B4101" s="103" t="s">
        <v>88</v>
      </c>
      <c r="C4101" s="103" t="s">
        <v>838</v>
      </c>
      <c r="D4101" s="103" t="s">
        <v>872</v>
      </c>
      <c r="E4101" s="103" t="s">
        <v>873</v>
      </c>
      <c r="F4101" s="103" t="s">
        <v>873</v>
      </c>
      <c r="G4101" s="103" t="s">
        <v>205</v>
      </c>
      <c r="H4101" s="103" t="s">
        <v>343</v>
      </c>
      <c r="I4101" s="103" t="s">
        <v>842</v>
      </c>
      <c r="J4101" s="215">
        <v>572.88</v>
      </c>
      <c r="K4101" s="216" t="s">
        <v>344</v>
      </c>
    </row>
    <row r="4102" spans="1:11" x14ac:dyDescent="0.25">
      <c r="A4102" s="103" t="s">
        <v>830</v>
      </c>
      <c r="B4102" s="103" t="s">
        <v>88</v>
      </c>
      <c r="C4102" s="103" t="s">
        <v>838</v>
      </c>
      <c r="D4102" s="103" t="s">
        <v>872</v>
      </c>
      <c r="E4102" s="111"/>
      <c r="F4102" s="103" t="s">
        <v>873</v>
      </c>
      <c r="G4102" s="103" t="s">
        <v>205</v>
      </c>
      <c r="H4102" s="103" t="s">
        <v>343</v>
      </c>
      <c r="I4102" s="103" t="s">
        <v>842</v>
      </c>
      <c r="J4102" s="215">
        <v>-570.79999999999995</v>
      </c>
      <c r="K4102" s="216" t="s">
        <v>344</v>
      </c>
    </row>
    <row r="4103" spans="1:11" x14ac:dyDescent="0.25">
      <c r="A4103" s="103" t="s">
        <v>827</v>
      </c>
      <c r="B4103" s="103" t="s">
        <v>88</v>
      </c>
      <c r="C4103" s="103" t="s">
        <v>838</v>
      </c>
      <c r="D4103" s="103" t="s">
        <v>872</v>
      </c>
      <c r="E4103" s="103" t="s">
        <v>873</v>
      </c>
      <c r="F4103" s="103" t="s">
        <v>873</v>
      </c>
      <c r="G4103" s="103" t="s">
        <v>470</v>
      </c>
      <c r="H4103" s="103" t="s">
        <v>874</v>
      </c>
      <c r="I4103" s="103" t="s">
        <v>842</v>
      </c>
      <c r="J4103" s="215">
        <v>1894.17</v>
      </c>
      <c r="K4103" s="216" t="s">
        <v>88</v>
      </c>
    </row>
    <row r="4104" spans="1:11" x14ac:dyDescent="0.25">
      <c r="A4104" s="103" t="s">
        <v>830</v>
      </c>
      <c r="B4104" s="103" t="s">
        <v>88</v>
      </c>
      <c r="C4104" s="103" t="s">
        <v>838</v>
      </c>
      <c r="D4104" s="103" t="s">
        <v>872</v>
      </c>
      <c r="E4104" s="103" t="s">
        <v>873</v>
      </c>
      <c r="F4104" s="103" t="s">
        <v>873</v>
      </c>
      <c r="G4104" s="103" t="s">
        <v>470</v>
      </c>
      <c r="H4104" s="103" t="s">
        <v>874</v>
      </c>
      <c r="I4104" s="103" t="s">
        <v>842</v>
      </c>
      <c r="J4104" s="215">
        <v>1003.56</v>
      </c>
      <c r="K4104" s="216" t="s">
        <v>88</v>
      </c>
    </row>
    <row r="4105" spans="1:11" x14ac:dyDescent="0.25">
      <c r="A4105" s="103" t="s">
        <v>828</v>
      </c>
      <c r="B4105" s="103" t="s">
        <v>88</v>
      </c>
      <c r="C4105" s="103" t="s">
        <v>838</v>
      </c>
      <c r="D4105" s="103" t="s">
        <v>872</v>
      </c>
      <c r="E4105" s="103" t="s">
        <v>873</v>
      </c>
      <c r="F4105" s="103" t="s">
        <v>873</v>
      </c>
      <c r="G4105" s="103" t="s">
        <v>470</v>
      </c>
      <c r="H4105" s="103" t="s">
        <v>874</v>
      </c>
      <c r="I4105" s="103" t="s">
        <v>842</v>
      </c>
      <c r="J4105" s="215">
        <v>1528.07</v>
      </c>
      <c r="K4105" s="216" t="s">
        <v>88</v>
      </c>
    </row>
    <row r="4106" spans="1:11" x14ac:dyDescent="0.25">
      <c r="A4106" s="103" t="s">
        <v>829</v>
      </c>
      <c r="B4106" s="103" t="s">
        <v>88</v>
      </c>
      <c r="C4106" s="103" t="s">
        <v>838</v>
      </c>
      <c r="D4106" s="103" t="s">
        <v>872</v>
      </c>
      <c r="E4106" s="103" t="s">
        <v>873</v>
      </c>
      <c r="F4106" s="103" t="s">
        <v>873</v>
      </c>
      <c r="G4106" s="103" t="s">
        <v>470</v>
      </c>
      <c r="H4106" s="103" t="s">
        <v>874</v>
      </c>
      <c r="I4106" s="103" t="s">
        <v>842</v>
      </c>
      <c r="J4106" s="215">
        <v>1989.93</v>
      </c>
      <c r="K4106" s="216" t="s">
        <v>88</v>
      </c>
    </row>
    <row r="4107" spans="1:11" x14ac:dyDescent="0.25">
      <c r="A4107" s="103" t="s">
        <v>825</v>
      </c>
      <c r="B4107" s="103" t="s">
        <v>88</v>
      </c>
      <c r="C4107" s="103" t="s">
        <v>838</v>
      </c>
      <c r="D4107" s="103" t="s">
        <v>872</v>
      </c>
      <c r="E4107" s="103" t="s">
        <v>873</v>
      </c>
      <c r="F4107" s="103" t="s">
        <v>873</v>
      </c>
      <c r="G4107" s="103" t="s">
        <v>470</v>
      </c>
      <c r="H4107" s="103" t="s">
        <v>874</v>
      </c>
      <c r="I4107" s="103" t="s">
        <v>842</v>
      </c>
      <c r="J4107" s="215">
        <v>1011.92</v>
      </c>
      <c r="K4107" s="216" t="s">
        <v>88</v>
      </c>
    </row>
    <row r="4108" spans="1:11" x14ac:dyDescent="0.25">
      <c r="A4108" s="103" t="s">
        <v>826</v>
      </c>
      <c r="B4108" s="103" t="s">
        <v>88</v>
      </c>
      <c r="C4108" s="103" t="s">
        <v>838</v>
      </c>
      <c r="D4108" s="103" t="s">
        <v>872</v>
      </c>
      <c r="E4108" s="103" t="s">
        <v>873</v>
      </c>
      <c r="F4108" s="103" t="s">
        <v>873</v>
      </c>
      <c r="G4108" s="103" t="s">
        <v>470</v>
      </c>
      <c r="H4108" s="103" t="s">
        <v>874</v>
      </c>
      <c r="I4108" s="103" t="s">
        <v>842</v>
      </c>
      <c r="J4108" s="215">
        <v>1140.8900000000001</v>
      </c>
      <c r="K4108" s="216" t="s">
        <v>88</v>
      </c>
    </row>
    <row r="4109" spans="1:11" x14ac:dyDescent="0.25">
      <c r="A4109" s="103" t="s">
        <v>828</v>
      </c>
      <c r="B4109" s="103" t="s">
        <v>88</v>
      </c>
      <c r="C4109" s="103" t="s">
        <v>838</v>
      </c>
      <c r="D4109" s="103" t="s">
        <v>872</v>
      </c>
      <c r="E4109" s="103" t="s">
        <v>873</v>
      </c>
      <c r="F4109" s="103" t="s">
        <v>873</v>
      </c>
      <c r="G4109" s="103" t="s">
        <v>875</v>
      </c>
      <c r="H4109" s="103" t="s">
        <v>876</v>
      </c>
      <c r="I4109" s="103" t="s">
        <v>842</v>
      </c>
      <c r="J4109" s="215">
        <v>27.99</v>
      </c>
      <c r="K4109" s="216" t="s">
        <v>88</v>
      </c>
    </row>
    <row r="4110" spans="1:11" x14ac:dyDescent="0.25">
      <c r="A4110" s="103" t="s">
        <v>830</v>
      </c>
      <c r="B4110" s="103" t="s">
        <v>88</v>
      </c>
      <c r="C4110" s="103" t="s">
        <v>838</v>
      </c>
      <c r="D4110" s="103" t="s">
        <v>872</v>
      </c>
      <c r="E4110" s="103" t="s">
        <v>873</v>
      </c>
      <c r="F4110" s="103" t="s">
        <v>873</v>
      </c>
      <c r="G4110" s="103" t="s">
        <v>818</v>
      </c>
      <c r="H4110" s="103" t="s">
        <v>819</v>
      </c>
      <c r="I4110" s="103" t="s">
        <v>842</v>
      </c>
      <c r="J4110" s="215">
        <v>1113.57</v>
      </c>
      <c r="K4110" s="216" t="s">
        <v>88</v>
      </c>
    </row>
    <row r="4111" spans="1:11" x14ac:dyDescent="0.25">
      <c r="A4111" s="103" t="s">
        <v>826</v>
      </c>
      <c r="B4111" s="103" t="s">
        <v>88</v>
      </c>
      <c r="C4111" s="103" t="s">
        <v>838</v>
      </c>
      <c r="D4111" s="103" t="s">
        <v>872</v>
      </c>
      <c r="E4111" s="103" t="s">
        <v>873</v>
      </c>
      <c r="F4111" s="103" t="s">
        <v>873</v>
      </c>
      <c r="G4111" s="103" t="s">
        <v>818</v>
      </c>
      <c r="H4111" s="103" t="s">
        <v>819</v>
      </c>
      <c r="I4111" s="103" t="s">
        <v>842</v>
      </c>
      <c r="J4111" s="215">
        <v>2790</v>
      </c>
      <c r="K4111" s="216" t="s">
        <v>88</v>
      </c>
    </row>
    <row r="4112" spans="1:11" x14ac:dyDescent="0.25">
      <c r="A4112" s="103" t="s">
        <v>826</v>
      </c>
      <c r="B4112" s="103" t="s">
        <v>88</v>
      </c>
      <c r="C4112" s="103" t="s">
        <v>838</v>
      </c>
      <c r="D4112" s="103" t="s">
        <v>872</v>
      </c>
      <c r="E4112" s="103" t="s">
        <v>873</v>
      </c>
      <c r="F4112" s="103" t="s">
        <v>873</v>
      </c>
      <c r="G4112" s="103" t="s">
        <v>145</v>
      </c>
      <c r="H4112" s="103" t="s">
        <v>359</v>
      </c>
      <c r="I4112" s="103" t="s">
        <v>842</v>
      </c>
      <c r="J4112" s="215">
        <v>45.19</v>
      </c>
      <c r="K4112" s="216" t="s">
        <v>88</v>
      </c>
    </row>
    <row r="4113" spans="1:11" x14ac:dyDescent="0.25">
      <c r="A4113" s="103" t="s">
        <v>828</v>
      </c>
      <c r="B4113" s="103" t="s">
        <v>88</v>
      </c>
      <c r="C4113" s="103" t="s">
        <v>838</v>
      </c>
      <c r="D4113" s="103" t="s">
        <v>872</v>
      </c>
      <c r="E4113" s="103" t="s">
        <v>873</v>
      </c>
      <c r="F4113" s="103" t="s">
        <v>873</v>
      </c>
      <c r="G4113" s="103" t="s">
        <v>147</v>
      </c>
      <c r="H4113" s="103" t="s">
        <v>617</v>
      </c>
      <c r="I4113" s="103" t="s">
        <v>842</v>
      </c>
      <c r="J4113" s="215">
        <v>16.95</v>
      </c>
      <c r="K4113" s="216" t="s">
        <v>88</v>
      </c>
    </row>
    <row r="4114" spans="1:11" x14ac:dyDescent="0.25">
      <c r="A4114" s="103" t="s">
        <v>826</v>
      </c>
      <c r="B4114" s="103" t="s">
        <v>88</v>
      </c>
      <c r="C4114" s="103" t="s">
        <v>838</v>
      </c>
      <c r="D4114" s="103" t="s">
        <v>872</v>
      </c>
      <c r="E4114" s="103" t="s">
        <v>873</v>
      </c>
      <c r="F4114" s="103" t="s">
        <v>873</v>
      </c>
      <c r="G4114" s="103" t="s">
        <v>147</v>
      </c>
      <c r="H4114" s="103" t="s">
        <v>617</v>
      </c>
      <c r="I4114" s="103" t="s">
        <v>842</v>
      </c>
      <c r="J4114" s="215">
        <v>76.94</v>
      </c>
      <c r="K4114" s="216" t="s">
        <v>88</v>
      </c>
    </row>
    <row r="4115" spans="1:11" x14ac:dyDescent="0.25">
      <c r="A4115" s="103" t="s">
        <v>827</v>
      </c>
      <c r="B4115" s="103" t="s">
        <v>88</v>
      </c>
      <c r="C4115" s="103" t="s">
        <v>838</v>
      </c>
      <c r="D4115" s="103" t="s">
        <v>872</v>
      </c>
      <c r="E4115" s="103" t="s">
        <v>873</v>
      </c>
      <c r="F4115" s="103" t="s">
        <v>873</v>
      </c>
      <c r="G4115" s="103" t="s">
        <v>99</v>
      </c>
      <c r="H4115" s="103" t="s">
        <v>363</v>
      </c>
      <c r="I4115" s="103" t="s">
        <v>842</v>
      </c>
      <c r="J4115" s="215">
        <v>50</v>
      </c>
      <c r="K4115" s="216" t="s">
        <v>88</v>
      </c>
    </row>
    <row r="4116" spans="1:11" x14ac:dyDescent="0.25">
      <c r="A4116" s="103" t="s">
        <v>828</v>
      </c>
      <c r="B4116" s="103" t="s">
        <v>88</v>
      </c>
      <c r="C4116" s="103" t="s">
        <v>838</v>
      </c>
      <c r="D4116" s="103" t="s">
        <v>872</v>
      </c>
      <c r="E4116" s="103" t="s">
        <v>873</v>
      </c>
      <c r="F4116" s="103" t="s">
        <v>873</v>
      </c>
      <c r="G4116" s="103" t="s">
        <v>99</v>
      </c>
      <c r="H4116" s="103" t="s">
        <v>363</v>
      </c>
      <c r="I4116" s="103" t="s">
        <v>842</v>
      </c>
      <c r="J4116" s="215">
        <v>65.12</v>
      </c>
      <c r="K4116" s="216" t="s">
        <v>88</v>
      </c>
    </row>
    <row r="4117" spans="1:11" x14ac:dyDescent="0.25">
      <c r="A4117" s="103" t="s">
        <v>826</v>
      </c>
      <c r="B4117" s="103" t="s">
        <v>88</v>
      </c>
      <c r="C4117" s="103" t="s">
        <v>838</v>
      </c>
      <c r="D4117" s="103" t="s">
        <v>872</v>
      </c>
      <c r="E4117" s="103" t="s">
        <v>873</v>
      </c>
      <c r="F4117" s="103" t="s">
        <v>873</v>
      </c>
      <c r="G4117" s="103" t="s">
        <v>99</v>
      </c>
      <c r="H4117" s="103" t="s">
        <v>363</v>
      </c>
      <c r="I4117" s="103" t="s">
        <v>842</v>
      </c>
      <c r="J4117" s="215">
        <v>268.92</v>
      </c>
      <c r="K4117" s="216" t="s">
        <v>88</v>
      </c>
    </row>
    <row r="4118" spans="1:11" x14ac:dyDescent="0.25">
      <c r="A4118" s="103" t="s">
        <v>829</v>
      </c>
      <c r="B4118" s="103" t="s">
        <v>88</v>
      </c>
      <c r="C4118" s="103" t="s">
        <v>838</v>
      </c>
      <c r="D4118" s="103" t="s">
        <v>872</v>
      </c>
      <c r="E4118" s="103" t="s">
        <v>873</v>
      </c>
      <c r="F4118" s="103" t="s">
        <v>873</v>
      </c>
      <c r="G4118" s="103" t="s">
        <v>732</v>
      </c>
      <c r="H4118" s="103" t="s">
        <v>733</v>
      </c>
      <c r="I4118" s="103" t="s">
        <v>842</v>
      </c>
      <c r="J4118" s="215">
        <v>9.65</v>
      </c>
      <c r="K4118" s="216" t="s">
        <v>88</v>
      </c>
    </row>
    <row r="4119" spans="1:11" x14ac:dyDescent="0.25">
      <c r="A4119" s="103" t="s">
        <v>829</v>
      </c>
      <c r="B4119" s="103" t="s">
        <v>88</v>
      </c>
      <c r="C4119" s="103" t="s">
        <v>838</v>
      </c>
      <c r="D4119" s="103" t="s">
        <v>872</v>
      </c>
      <c r="E4119" s="111"/>
      <c r="F4119" s="103" t="s">
        <v>873</v>
      </c>
      <c r="G4119" s="103" t="s">
        <v>732</v>
      </c>
      <c r="H4119" s="103" t="s">
        <v>733</v>
      </c>
      <c r="I4119" s="103" t="s">
        <v>842</v>
      </c>
      <c r="J4119" s="215">
        <v>-9.61</v>
      </c>
      <c r="K4119" s="216" t="s">
        <v>88</v>
      </c>
    </row>
    <row r="4120" spans="1:11" x14ac:dyDescent="0.25">
      <c r="A4120" s="103" t="s">
        <v>827</v>
      </c>
      <c r="B4120" s="103" t="s">
        <v>88</v>
      </c>
      <c r="C4120" s="103" t="s">
        <v>838</v>
      </c>
      <c r="D4120" s="103" t="s">
        <v>872</v>
      </c>
      <c r="E4120" s="103" t="s">
        <v>873</v>
      </c>
      <c r="F4120" s="103" t="s">
        <v>873</v>
      </c>
      <c r="G4120" s="103" t="s">
        <v>142</v>
      </c>
      <c r="H4120" s="103" t="s">
        <v>367</v>
      </c>
      <c r="I4120" s="103" t="s">
        <v>842</v>
      </c>
      <c r="J4120" s="215">
        <v>2050.86</v>
      </c>
      <c r="K4120" s="216" t="s">
        <v>88</v>
      </c>
    </row>
    <row r="4121" spans="1:11" x14ac:dyDescent="0.25">
      <c r="A4121" s="103" t="s">
        <v>827</v>
      </c>
      <c r="B4121" s="103" t="s">
        <v>88</v>
      </c>
      <c r="C4121" s="103" t="s">
        <v>838</v>
      </c>
      <c r="D4121" s="103" t="s">
        <v>872</v>
      </c>
      <c r="E4121" s="111"/>
      <c r="F4121" s="103" t="s">
        <v>873</v>
      </c>
      <c r="G4121" s="103" t="s">
        <v>142</v>
      </c>
      <c r="H4121" s="103" t="s">
        <v>367</v>
      </c>
      <c r="I4121" s="103" t="s">
        <v>842</v>
      </c>
      <c r="J4121" s="215">
        <v>-559.67999999999995</v>
      </c>
      <c r="K4121" s="216" t="s">
        <v>88</v>
      </c>
    </row>
    <row r="4122" spans="1:11" x14ac:dyDescent="0.25">
      <c r="A4122" s="103" t="s">
        <v>830</v>
      </c>
      <c r="B4122" s="103" t="s">
        <v>88</v>
      </c>
      <c r="C4122" s="103" t="s">
        <v>838</v>
      </c>
      <c r="D4122" s="103" t="s">
        <v>872</v>
      </c>
      <c r="E4122" s="103" t="s">
        <v>873</v>
      </c>
      <c r="F4122" s="103" t="s">
        <v>873</v>
      </c>
      <c r="G4122" s="103" t="s">
        <v>142</v>
      </c>
      <c r="H4122" s="103" t="s">
        <v>734</v>
      </c>
      <c r="I4122" s="103" t="s">
        <v>842</v>
      </c>
      <c r="J4122" s="215">
        <v>248.38</v>
      </c>
      <c r="K4122" s="216" t="s">
        <v>88</v>
      </c>
    </row>
    <row r="4123" spans="1:11" x14ac:dyDescent="0.25">
      <c r="A4123" s="103" t="s">
        <v>828</v>
      </c>
      <c r="B4123" s="103" t="s">
        <v>88</v>
      </c>
      <c r="C4123" s="103" t="s">
        <v>838</v>
      </c>
      <c r="D4123" s="103" t="s">
        <v>872</v>
      </c>
      <c r="E4123" s="103" t="s">
        <v>873</v>
      </c>
      <c r="F4123" s="103" t="s">
        <v>873</v>
      </c>
      <c r="G4123" s="103" t="s">
        <v>142</v>
      </c>
      <c r="H4123" s="103" t="s">
        <v>734</v>
      </c>
      <c r="I4123" s="103" t="s">
        <v>842</v>
      </c>
      <c r="J4123" s="215">
        <v>32.299999999999997</v>
      </c>
      <c r="K4123" s="216" t="s">
        <v>88</v>
      </c>
    </row>
    <row r="4124" spans="1:11" x14ac:dyDescent="0.25">
      <c r="A4124" s="103" t="s">
        <v>829</v>
      </c>
      <c r="B4124" s="103" t="s">
        <v>88</v>
      </c>
      <c r="C4124" s="103" t="s">
        <v>838</v>
      </c>
      <c r="D4124" s="103" t="s">
        <v>872</v>
      </c>
      <c r="E4124" s="103" t="s">
        <v>873</v>
      </c>
      <c r="F4124" s="103" t="s">
        <v>873</v>
      </c>
      <c r="G4124" s="103" t="s">
        <v>142</v>
      </c>
      <c r="H4124" s="103" t="s">
        <v>367</v>
      </c>
      <c r="I4124" s="103" t="s">
        <v>842</v>
      </c>
      <c r="J4124" s="215">
        <v>493.53</v>
      </c>
      <c r="K4124" s="216" t="s">
        <v>88</v>
      </c>
    </row>
    <row r="4125" spans="1:11" x14ac:dyDescent="0.25">
      <c r="A4125" s="103" t="s">
        <v>829</v>
      </c>
      <c r="B4125" s="103" t="s">
        <v>88</v>
      </c>
      <c r="C4125" s="103" t="s">
        <v>838</v>
      </c>
      <c r="D4125" s="103" t="s">
        <v>872</v>
      </c>
      <c r="E4125" s="111"/>
      <c r="F4125" s="103" t="s">
        <v>873</v>
      </c>
      <c r="G4125" s="103" t="s">
        <v>142</v>
      </c>
      <c r="H4125" s="103" t="s">
        <v>367</v>
      </c>
      <c r="I4125" s="103" t="s">
        <v>842</v>
      </c>
      <c r="J4125" s="215">
        <v>-134.69</v>
      </c>
      <c r="K4125" s="216" t="s">
        <v>88</v>
      </c>
    </row>
    <row r="4126" spans="1:11" x14ac:dyDescent="0.25">
      <c r="A4126" s="103" t="s">
        <v>825</v>
      </c>
      <c r="B4126" s="103" t="s">
        <v>88</v>
      </c>
      <c r="C4126" s="103" t="s">
        <v>838</v>
      </c>
      <c r="D4126" s="103" t="s">
        <v>872</v>
      </c>
      <c r="E4126" s="103" t="s">
        <v>873</v>
      </c>
      <c r="F4126" s="103" t="s">
        <v>873</v>
      </c>
      <c r="G4126" s="103" t="s">
        <v>142</v>
      </c>
      <c r="H4126" s="103" t="s">
        <v>367</v>
      </c>
      <c r="I4126" s="103" t="s">
        <v>842</v>
      </c>
      <c r="J4126" s="215">
        <v>972.19</v>
      </c>
      <c r="K4126" s="216" t="s">
        <v>88</v>
      </c>
    </row>
    <row r="4127" spans="1:11" x14ac:dyDescent="0.25">
      <c r="A4127" s="103" t="s">
        <v>825</v>
      </c>
      <c r="B4127" s="103" t="s">
        <v>88</v>
      </c>
      <c r="C4127" s="103" t="s">
        <v>838</v>
      </c>
      <c r="D4127" s="103" t="s">
        <v>872</v>
      </c>
      <c r="E4127" s="111"/>
      <c r="F4127" s="103" t="s">
        <v>873</v>
      </c>
      <c r="G4127" s="103" t="s">
        <v>142</v>
      </c>
      <c r="H4127" s="103" t="s">
        <v>367</v>
      </c>
      <c r="I4127" s="103" t="s">
        <v>842</v>
      </c>
      <c r="J4127" s="215">
        <v>-265.3</v>
      </c>
      <c r="K4127" s="216" t="s">
        <v>88</v>
      </c>
    </row>
    <row r="4128" spans="1:11" x14ac:dyDescent="0.25">
      <c r="A4128" s="103" t="s">
        <v>826</v>
      </c>
      <c r="B4128" s="103" t="s">
        <v>88</v>
      </c>
      <c r="C4128" s="103" t="s">
        <v>838</v>
      </c>
      <c r="D4128" s="103" t="s">
        <v>872</v>
      </c>
      <c r="E4128" s="103" t="s">
        <v>873</v>
      </c>
      <c r="F4128" s="103" t="s">
        <v>873</v>
      </c>
      <c r="G4128" s="103" t="s">
        <v>142</v>
      </c>
      <c r="H4128" s="103" t="s">
        <v>367</v>
      </c>
      <c r="I4128" s="103" t="s">
        <v>842</v>
      </c>
      <c r="J4128" s="215">
        <v>807.17</v>
      </c>
      <c r="K4128" s="216" t="s">
        <v>88</v>
      </c>
    </row>
    <row r="4129" spans="1:11" x14ac:dyDescent="0.25">
      <c r="A4129" s="103" t="s">
        <v>826</v>
      </c>
      <c r="B4129" s="103" t="s">
        <v>88</v>
      </c>
      <c r="C4129" s="103" t="s">
        <v>838</v>
      </c>
      <c r="D4129" s="103" t="s">
        <v>872</v>
      </c>
      <c r="E4129" s="111"/>
      <c r="F4129" s="103" t="s">
        <v>873</v>
      </c>
      <c r="G4129" s="103" t="s">
        <v>142</v>
      </c>
      <c r="H4129" s="103" t="s">
        <v>367</v>
      </c>
      <c r="I4129" s="103" t="s">
        <v>842</v>
      </c>
      <c r="J4129" s="215">
        <v>-220.27</v>
      </c>
      <c r="K4129" s="216" t="s">
        <v>88</v>
      </c>
    </row>
    <row r="4130" spans="1:11" x14ac:dyDescent="0.25">
      <c r="A4130" s="103" t="s">
        <v>827</v>
      </c>
      <c r="B4130" s="103" t="s">
        <v>88</v>
      </c>
      <c r="C4130" s="103" t="s">
        <v>838</v>
      </c>
      <c r="D4130" s="103" t="s">
        <v>872</v>
      </c>
      <c r="E4130" s="103" t="s">
        <v>873</v>
      </c>
      <c r="F4130" s="103" t="s">
        <v>873</v>
      </c>
      <c r="G4130" s="103" t="s">
        <v>140</v>
      </c>
      <c r="H4130" s="103" t="s">
        <v>649</v>
      </c>
      <c r="I4130" s="103" t="s">
        <v>842</v>
      </c>
      <c r="J4130" s="215">
        <v>131.25</v>
      </c>
      <c r="K4130" s="216" t="s">
        <v>88</v>
      </c>
    </row>
    <row r="4131" spans="1:11" x14ac:dyDescent="0.25">
      <c r="A4131" s="103" t="s">
        <v>827</v>
      </c>
      <c r="B4131" s="103" t="s">
        <v>88</v>
      </c>
      <c r="C4131" s="103" t="s">
        <v>838</v>
      </c>
      <c r="D4131" s="103" t="s">
        <v>872</v>
      </c>
      <c r="E4131" s="111"/>
      <c r="F4131" s="103" t="s">
        <v>873</v>
      </c>
      <c r="G4131" s="103" t="s">
        <v>140</v>
      </c>
      <c r="H4131" s="103" t="s">
        <v>649</v>
      </c>
      <c r="I4131" s="103" t="s">
        <v>842</v>
      </c>
      <c r="J4131" s="215">
        <v>-35.82</v>
      </c>
      <c r="K4131" s="216" t="s">
        <v>88</v>
      </c>
    </row>
    <row r="4132" spans="1:11" x14ac:dyDescent="0.25">
      <c r="A4132" s="103" t="s">
        <v>829</v>
      </c>
      <c r="B4132" s="103" t="s">
        <v>88</v>
      </c>
      <c r="C4132" s="103" t="s">
        <v>838</v>
      </c>
      <c r="D4132" s="103" t="s">
        <v>872</v>
      </c>
      <c r="E4132" s="103" t="s">
        <v>873</v>
      </c>
      <c r="F4132" s="103" t="s">
        <v>873</v>
      </c>
      <c r="G4132" s="103" t="s">
        <v>140</v>
      </c>
      <c r="H4132" s="103" t="s">
        <v>649</v>
      </c>
      <c r="I4132" s="103" t="s">
        <v>842</v>
      </c>
      <c r="J4132" s="215">
        <v>248.7</v>
      </c>
      <c r="K4132" s="216" t="s">
        <v>88</v>
      </c>
    </row>
    <row r="4133" spans="1:11" x14ac:dyDescent="0.25">
      <c r="A4133" s="103" t="s">
        <v>829</v>
      </c>
      <c r="B4133" s="103" t="s">
        <v>88</v>
      </c>
      <c r="C4133" s="103" t="s">
        <v>838</v>
      </c>
      <c r="D4133" s="103" t="s">
        <v>872</v>
      </c>
      <c r="E4133" s="111"/>
      <c r="F4133" s="103" t="s">
        <v>873</v>
      </c>
      <c r="G4133" s="103" t="s">
        <v>140</v>
      </c>
      <c r="H4133" s="103" t="s">
        <v>649</v>
      </c>
      <c r="I4133" s="103" t="s">
        <v>842</v>
      </c>
      <c r="J4133" s="215">
        <v>-67.87</v>
      </c>
      <c r="K4133" s="216" t="s">
        <v>88</v>
      </c>
    </row>
    <row r="4134" spans="1:11" x14ac:dyDescent="0.25">
      <c r="A4134" s="103" t="s">
        <v>825</v>
      </c>
      <c r="B4134" s="103" t="s">
        <v>88</v>
      </c>
      <c r="C4134" s="103" t="s">
        <v>838</v>
      </c>
      <c r="D4134" s="103" t="s">
        <v>872</v>
      </c>
      <c r="E4134" s="103" t="s">
        <v>873</v>
      </c>
      <c r="F4134" s="103" t="s">
        <v>873</v>
      </c>
      <c r="G4134" s="103" t="s">
        <v>140</v>
      </c>
      <c r="H4134" s="103" t="s">
        <v>649</v>
      </c>
      <c r="I4134" s="103" t="s">
        <v>842</v>
      </c>
      <c r="J4134" s="215">
        <v>57.58</v>
      </c>
      <c r="K4134" s="216" t="s">
        <v>88</v>
      </c>
    </row>
    <row r="4135" spans="1:11" x14ac:dyDescent="0.25">
      <c r="A4135" s="103" t="s">
        <v>825</v>
      </c>
      <c r="B4135" s="103" t="s">
        <v>88</v>
      </c>
      <c r="C4135" s="103" t="s">
        <v>838</v>
      </c>
      <c r="D4135" s="103" t="s">
        <v>872</v>
      </c>
      <c r="E4135" s="111"/>
      <c r="F4135" s="103" t="s">
        <v>873</v>
      </c>
      <c r="G4135" s="103" t="s">
        <v>140</v>
      </c>
      <c r="H4135" s="103" t="s">
        <v>649</v>
      </c>
      <c r="I4135" s="103" t="s">
        <v>842</v>
      </c>
      <c r="J4135" s="215">
        <v>-15.72</v>
      </c>
      <c r="K4135" s="216" t="s">
        <v>88</v>
      </c>
    </row>
    <row r="4136" spans="1:11" x14ac:dyDescent="0.25">
      <c r="A4136" s="103" t="s">
        <v>826</v>
      </c>
      <c r="B4136" s="103" t="s">
        <v>88</v>
      </c>
      <c r="C4136" s="103" t="s">
        <v>838</v>
      </c>
      <c r="D4136" s="103" t="s">
        <v>872</v>
      </c>
      <c r="E4136" s="103" t="s">
        <v>873</v>
      </c>
      <c r="F4136" s="103" t="s">
        <v>873</v>
      </c>
      <c r="G4136" s="103" t="s">
        <v>140</v>
      </c>
      <c r="H4136" s="103" t="s">
        <v>649</v>
      </c>
      <c r="I4136" s="103" t="s">
        <v>842</v>
      </c>
      <c r="J4136" s="215">
        <v>21.61</v>
      </c>
      <c r="K4136" s="216" t="s">
        <v>88</v>
      </c>
    </row>
    <row r="4137" spans="1:11" x14ac:dyDescent="0.25">
      <c r="A4137" s="103" t="s">
        <v>826</v>
      </c>
      <c r="B4137" s="103" t="s">
        <v>88</v>
      </c>
      <c r="C4137" s="103" t="s">
        <v>838</v>
      </c>
      <c r="D4137" s="103" t="s">
        <v>872</v>
      </c>
      <c r="E4137" s="111"/>
      <c r="F4137" s="103" t="s">
        <v>873</v>
      </c>
      <c r="G4137" s="103" t="s">
        <v>140</v>
      </c>
      <c r="H4137" s="103" t="s">
        <v>649</v>
      </c>
      <c r="I4137" s="103" t="s">
        <v>842</v>
      </c>
      <c r="J4137" s="215">
        <v>-5.9</v>
      </c>
      <c r="K4137" s="216" t="s">
        <v>88</v>
      </c>
    </row>
    <row r="4138" spans="1:11" x14ac:dyDescent="0.25">
      <c r="A4138" s="103" t="s">
        <v>827</v>
      </c>
      <c r="B4138" s="103" t="s">
        <v>88</v>
      </c>
      <c r="C4138" s="103" t="s">
        <v>838</v>
      </c>
      <c r="D4138" s="103" t="s">
        <v>872</v>
      </c>
      <c r="E4138" s="103" t="s">
        <v>873</v>
      </c>
      <c r="F4138" s="103" t="s">
        <v>873</v>
      </c>
      <c r="G4138" s="103" t="s">
        <v>139</v>
      </c>
      <c r="H4138" s="103" t="s">
        <v>646</v>
      </c>
      <c r="I4138" s="103" t="s">
        <v>842</v>
      </c>
      <c r="J4138" s="215">
        <v>34.700000000000003</v>
      </c>
      <c r="K4138" s="216" t="s">
        <v>88</v>
      </c>
    </row>
    <row r="4139" spans="1:11" x14ac:dyDescent="0.25">
      <c r="A4139" s="103" t="s">
        <v>827</v>
      </c>
      <c r="B4139" s="103" t="s">
        <v>88</v>
      </c>
      <c r="C4139" s="103" t="s">
        <v>838</v>
      </c>
      <c r="D4139" s="103" t="s">
        <v>872</v>
      </c>
      <c r="E4139" s="111"/>
      <c r="F4139" s="103" t="s">
        <v>873</v>
      </c>
      <c r="G4139" s="103" t="s">
        <v>139</v>
      </c>
      <c r="H4139" s="103" t="s">
        <v>646</v>
      </c>
      <c r="I4139" s="103" t="s">
        <v>842</v>
      </c>
      <c r="J4139" s="215">
        <v>-9.4700000000000006</v>
      </c>
      <c r="K4139" s="216" t="s">
        <v>88</v>
      </c>
    </row>
    <row r="4140" spans="1:11" x14ac:dyDescent="0.25">
      <c r="A4140" s="103" t="s">
        <v>830</v>
      </c>
      <c r="B4140" s="103" t="s">
        <v>88</v>
      </c>
      <c r="C4140" s="103" t="s">
        <v>838</v>
      </c>
      <c r="D4140" s="103" t="s">
        <v>872</v>
      </c>
      <c r="E4140" s="103" t="s">
        <v>873</v>
      </c>
      <c r="F4140" s="103" t="s">
        <v>873</v>
      </c>
      <c r="G4140" s="103" t="s">
        <v>139</v>
      </c>
      <c r="H4140" s="103" t="s">
        <v>646</v>
      </c>
      <c r="I4140" s="103" t="s">
        <v>842</v>
      </c>
      <c r="J4140" s="215">
        <v>61.84</v>
      </c>
      <c r="K4140" s="216" t="s">
        <v>88</v>
      </c>
    </row>
    <row r="4141" spans="1:11" x14ac:dyDescent="0.25">
      <c r="A4141" s="103" t="s">
        <v>830</v>
      </c>
      <c r="B4141" s="103" t="s">
        <v>88</v>
      </c>
      <c r="C4141" s="103" t="s">
        <v>838</v>
      </c>
      <c r="D4141" s="103" t="s">
        <v>872</v>
      </c>
      <c r="E4141" s="111"/>
      <c r="F4141" s="103" t="s">
        <v>873</v>
      </c>
      <c r="G4141" s="103" t="s">
        <v>139</v>
      </c>
      <c r="H4141" s="103" t="s">
        <v>646</v>
      </c>
      <c r="I4141" s="103" t="s">
        <v>842</v>
      </c>
      <c r="J4141" s="215">
        <v>-16.87</v>
      </c>
      <c r="K4141" s="216" t="s">
        <v>88</v>
      </c>
    </row>
    <row r="4142" spans="1:11" x14ac:dyDescent="0.25">
      <c r="A4142" s="103" t="s">
        <v>829</v>
      </c>
      <c r="B4142" s="103" t="s">
        <v>88</v>
      </c>
      <c r="C4142" s="103" t="s">
        <v>838</v>
      </c>
      <c r="D4142" s="103" t="s">
        <v>872</v>
      </c>
      <c r="E4142" s="103" t="s">
        <v>873</v>
      </c>
      <c r="F4142" s="103" t="s">
        <v>873</v>
      </c>
      <c r="G4142" s="103" t="s">
        <v>139</v>
      </c>
      <c r="H4142" s="103" t="s">
        <v>646</v>
      </c>
      <c r="I4142" s="103" t="s">
        <v>842</v>
      </c>
      <c r="J4142" s="215">
        <v>140.18</v>
      </c>
      <c r="K4142" s="216" t="s">
        <v>88</v>
      </c>
    </row>
    <row r="4143" spans="1:11" x14ac:dyDescent="0.25">
      <c r="A4143" s="103" t="s">
        <v>829</v>
      </c>
      <c r="B4143" s="103" t="s">
        <v>88</v>
      </c>
      <c r="C4143" s="103" t="s">
        <v>838</v>
      </c>
      <c r="D4143" s="103" t="s">
        <v>872</v>
      </c>
      <c r="E4143" s="111"/>
      <c r="F4143" s="103" t="s">
        <v>873</v>
      </c>
      <c r="G4143" s="103" t="s">
        <v>139</v>
      </c>
      <c r="H4143" s="103" t="s">
        <v>646</v>
      </c>
      <c r="I4143" s="103" t="s">
        <v>842</v>
      </c>
      <c r="J4143" s="215">
        <v>-38.26</v>
      </c>
      <c r="K4143" s="216" t="s">
        <v>88</v>
      </c>
    </row>
    <row r="4144" spans="1:11" x14ac:dyDescent="0.25">
      <c r="A4144" s="103" t="s">
        <v>825</v>
      </c>
      <c r="B4144" s="103" t="s">
        <v>88</v>
      </c>
      <c r="C4144" s="103" t="s">
        <v>838</v>
      </c>
      <c r="D4144" s="103" t="s">
        <v>872</v>
      </c>
      <c r="E4144" s="103" t="s">
        <v>873</v>
      </c>
      <c r="F4144" s="103" t="s">
        <v>873</v>
      </c>
      <c r="G4144" s="103" t="s">
        <v>139</v>
      </c>
      <c r="H4144" s="103" t="s">
        <v>646</v>
      </c>
      <c r="I4144" s="103" t="s">
        <v>842</v>
      </c>
      <c r="J4144" s="215">
        <v>51.75</v>
      </c>
      <c r="K4144" s="216" t="s">
        <v>88</v>
      </c>
    </row>
    <row r="4145" spans="1:11" x14ac:dyDescent="0.25">
      <c r="A4145" s="103" t="s">
        <v>825</v>
      </c>
      <c r="B4145" s="103" t="s">
        <v>88</v>
      </c>
      <c r="C4145" s="103" t="s">
        <v>838</v>
      </c>
      <c r="D4145" s="103" t="s">
        <v>872</v>
      </c>
      <c r="E4145" s="111"/>
      <c r="F4145" s="103" t="s">
        <v>873</v>
      </c>
      <c r="G4145" s="103" t="s">
        <v>139</v>
      </c>
      <c r="H4145" s="103" t="s">
        <v>646</v>
      </c>
      <c r="I4145" s="103" t="s">
        <v>842</v>
      </c>
      <c r="J4145" s="215">
        <v>-14.12</v>
      </c>
      <c r="K4145" s="216" t="s">
        <v>88</v>
      </c>
    </row>
    <row r="4146" spans="1:11" x14ac:dyDescent="0.25">
      <c r="A4146" s="103" t="s">
        <v>826</v>
      </c>
      <c r="B4146" s="103" t="s">
        <v>88</v>
      </c>
      <c r="C4146" s="103" t="s">
        <v>838</v>
      </c>
      <c r="D4146" s="103" t="s">
        <v>872</v>
      </c>
      <c r="E4146" s="103" t="s">
        <v>873</v>
      </c>
      <c r="F4146" s="103" t="s">
        <v>873</v>
      </c>
      <c r="G4146" s="103" t="s">
        <v>139</v>
      </c>
      <c r="H4146" s="103" t="s">
        <v>646</v>
      </c>
      <c r="I4146" s="103" t="s">
        <v>842</v>
      </c>
      <c r="J4146" s="215">
        <v>299.02999999999997</v>
      </c>
      <c r="K4146" s="216" t="s">
        <v>88</v>
      </c>
    </row>
    <row r="4147" spans="1:11" x14ac:dyDescent="0.25">
      <c r="A4147" s="103" t="s">
        <v>826</v>
      </c>
      <c r="B4147" s="103" t="s">
        <v>88</v>
      </c>
      <c r="C4147" s="103" t="s">
        <v>838</v>
      </c>
      <c r="D4147" s="103" t="s">
        <v>872</v>
      </c>
      <c r="E4147" s="111"/>
      <c r="F4147" s="103" t="s">
        <v>873</v>
      </c>
      <c r="G4147" s="103" t="s">
        <v>139</v>
      </c>
      <c r="H4147" s="103" t="s">
        <v>646</v>
      </c>
      <c r="I4147" s="103" t="s">
        <v>842</v>
      </c>
      <c r="J4147" s="215">
        <v>-81.61</v>
      </c>
      <c r="K4147" s="216" t="s">
        <v>88</v>
      </c>
    </row>
    <row r="4148" spans="1:11" x14ac:dyDescent="0.25">
      <c r="A4148" s="103" t="s">
        <v>827</v>
      </c>
      <c r="B4148" s="103" t="s">
        <v>88</v>
      </c>
      <c r="C4148" s="103" t="s">
        <v>838</v>
      </c>
      <c r="D4148" s="103" t="s">
        <v>872</v>
      </c>
      <c r="E4148" s="103" t="s">
        <v>873</v>
      </c>
      <c r="F4148" s="103" t="s">
        <v>873</v>
      </c>
      <c r="G4148" s="103" t="s">
        <v>138</v>
      </c>
      <c r="H4148" s="103" t="s">
        <v>647</v>
      </c>
      <c r="I4148" s="103" t="s">
        <v>842</v>
      </c>
      <c r="J4148" s="215">
        <v>-1553.75</v>
      </c>
      <c r="K4148" s="216" t="s">
        <v>88</v>
      </c>
    </row>
    <row r="4149" spans="1:11" x14ac:dyDescent="0.25">
      <c r="A4149" s="103" t="s">
        <v>827</v>
      </c>
      <c r="B4149" s="103" t="s">
        <v>88</v>
      </c>
      <c r="C4149" s="103" t="s">
        <v>838</v>
      </c>
      <c r="D4149" s="103" t="s">
        <v>872</v>
      </c>
      <c r="E4149" s="111"/>
      <c r="F4149" s="103" t="s">
        <v>873</v>
      </c>
      <c r="G4149" s="103" t="s">
        <v>138</v>
      </c>
      <c r="H4149" s="103" t="s">
        <v>647</v>
      </c>
      <c r="I4149" s="103" t="s">
        <v>842</v>
      </c>
      <c r="J4149" s="215">
        <v>424.03</v>
      </c>
      <c r="K4149" s="216" t="s">
        <v>88</v>
      </c>
    </row>
    <row r="4150" spans="1:11" x14ac:dyDescent="0.25">
      <c r="A4150" s="103" t="s">
        <v>830</v>
      </c>
      <c r="B4150" s="103" t="s">
        <v>88</v>
      </c>
      <c r="C4150" s="103" t="s">
        <v>838</v>
      </c>
      <c r="D4150" s="103" t="s">
        <v>872</v>
      </c>
      <c r="E4150" s="103" t="s">
        <v>873</v>
      </c>
      <c r="F4150" s="103" t="s">
        <v>873</v>
      </c>
      <c r="G4150" s="103" t="s">
        <v>138</v>
      </c>
      <c r="H4150" s="103" t="s">
        <v>647</v>
      </c>
      <c r="I4150" s="103" t="s">
        <v>842</v>
      </c>
      <c r="J4150" s="215">
        <v>-1113.54</v>
      </c>
      <c r="K4150" s="216" t="s">
        <v>88</v>
      </c>
    </row>
    <row r="4151" spans="1:11" x14ac:dyDescent="0.25">
      <c r="A4151" s="103" t="s">
        <v>830</v>
      </c>
      <c r="B4151" s="103" t="s">
        <v>88</v>
      </c>
      <c r="C4151" s="103" t="s">
        <v>838</v>
      </c>
      <c r="D4151" s="103" t="s">
        <v>872</v>
      </c>
      <c r="E4151" s="111"/>
      <c r="F4151" s="103" t="s">
        <v>873</v>
      </c>
      <c r="G4151" s="103" t="s">
        <v>138</v>
      </c>
      <c r="H4151" s="103" t="s">
        <v>647</v>
      </c>
      <c r="I4151" s="103" t="s">
        <v>842</v>
      </c>
      <c r="J4151" s="215">
        <v>303.89</v>
      </c>
      <c r="K4151" s="216" t="s">
        <v>88</v>
      </c>
    </row>
    <row r="4152" spans="1:11" x14ac:dyDescent="0.25">
      <c r="A4152" s="103" t="s">
        <v>828</v>
      </c>
      <c r="B4152" s="103" t="s">
        <v>88</v>
      </c>
      <c r="C4152" s="103" t="s">
        <v>838</v>
      </c>
      <c r="D4152" s="103" t="s">
        <v>872</v>
      </c>
      <c r="E4152" s="103" t="s">
        <v>873</v>
      </c>
      <c r="F4152" s="103" t="s">
        <v>873</v>
      </c>
      <c r="G4152" s="103" t="s">
        <v>138</v>
      </c>
      <c r="H4152" s="103" t="s">
        <v>647</v>
      </c>
      <c r="I4152" s="103" t="s">
        <v>842</v>
      </c>
      <c r="J4152" s="215">
        <v>1666.4</v>
      </c>
      <c r="K4152" s="216" t="s">
        <v>88</v>
      </c>
    </row>
    <row r="4153" spans="1:11" x14ac:dyDescent="0.25">
      <c r="A4153" s="103" t="s">
        <v>828</v>
      </c>
      <c r="B4153" s="103" t="s">
        <v>88</v>
      </c>
      <c r="C4153" s="103" t="s">
        <v>838</v>
      </c>
      <c r="D4153" s="103" t="s">
        <v>872</v>
      </c>
      <c r="E4153" s="111"/>
      <c r="F4153" s="103" t="s">
        <v>873</v>
      </c>
      <c r="G4153" s="103" t="s">
        <v>138</v>
      </c>
      <c r="H4153" s="103" t="s">
        <v>647</v>
      </c>
      <c r="I4153" s="103" t="s">
        <v>842</v>
      </c>
      <c r="J4153" s="215">
        <v>-454.76</v>
      </c>
      <c r="K4153" s="216" t="s">
        <v>88</v>
      </c>
    </row>
    <row r="4154" spans="1:11" x14ac:dyDescent="0.25">
      <c r="A4154" s="103" t="s">
        <v>829</v>
      </c>
      <c r="B4154" s="103" t="s">
        <v>88</v>
      </c>
      <c r="C4154" s="103" t="s">
        <v>838</v>
      </c>
      <c r="D4154" s="103" t="s">
        <v>872</v>
      </c>
      <c r="E4154" s="103" t="s">
        <v>873</v>
      </c>
      <c r="F4154" s="103" t="s">
        <v>873</v>
      </c>
      <c r="G4154" s="103" t="s">
        <v>138</v>
      </c>
      <c r="H4154" s="103" t="s">
        <v>647</v>
      </c>
      <c r="I4154" s="103" t="s">
        <v>842</v>
      </c>
      <c r="J4154" s="215">
        <v>2137.98</v>
      </c>
      <c r="K4154" s="216" t="s">
        <v>88</v>
      </c>
    </row>
    <row r="4155" spans="1:11" x14ac:dyDescent="0.25">
      <c r="A4155" s="103" t="s">
        <v>829</v>
      </c>
      <c r="B4155" s="103" t="s">
        <v>88</v>
      </c>
      <c r="C4155" s="103" t="s">
        <v>838</v>
      </c>
      <c r="D4155" s="103" t="s">
        <v>872</v>
      </c>
      <c r="E4155" s="111"/>
      <c r="F4155" s="103" t="s">
        <v>873</v>
      </c>
      <c r="G4155" s="103" t="s">
        <v>138</v>
      </c>
      <c r="H4155" s="103" t="s">
        <v>647</v>
      </c>
      <c r="I4155" s="103" t="s">
        <v>842</v>
      </c>
      <c r="J4155" s="215">
        <v>-583.46</v>
      </c>
      <c r="K4155" s="216" t="s">
        <v>88</v>
      </c>
    </row>
    <row r="4156" spans="1:11" x14ac:dyDescent="0.25">
      <c r="A4156" s="103" t="s">
        <v>825</v>
      </c>
      <c r="B4156" s="103" t="s">
        <v>88</v>
      </c>
      <c r="C4156" s="103" t="s">
        <v>838</v>
      </c>
      <c r="D4156" s="103" t="s">
        <v>872</v>
      </c>
      <c r="E4156" s="103" t="s">
        <v>873</v>
      </c>
      <c r="F4156" s="103" t="s">
        <v>873</v>
      </c>
      <c r="G4156" s="103" t="s">
        <v>138</v>
      </c>
      <c r="H4156" s="103" t="s">
        <v>647</v>
      </c>
      <c r="I4156" s="103" t="s">
        <v>842</v>
      </c>
      <c r="J4156" s="215">
        <v>127.31</v>
      </c>
      <c r="K4156" s="216" t="s">
        <v>88</v>
      </c>
    </row>
    <row r="4157" spans="1:11" x14ac:dyDescent="0.25">
      <c r="A4157" s="103" t="s">
        <v>825</v>
      </c>
      <c r="B4157" s="103" t="s">
        <v>88</v>
      </c>
      <c r="C4157" s="103" t="s">
        <v>838</v>
      </c>
      <c r="D4157" s="103" t="s">
        <v>872</v>
      </c>
      <c r="E4157" s="111"/>
      <c r="F4157" s="103" t="s">
        <v>873</v>
      </c>
      <c r="G4157" s="103" t="s">
        <v>138</v>
      </c>
      <c r="H4157" s="103" t="s">
        <v>647</v>
      </c>
      <c r="I4157" s="103" t="s">
        <v>842</v>
      </c>
      <c r="J4157" s="215">
        <v>-34.74</v>
      </c>
      <c r="K4157" s="216" t="s">
        <v>88</v>
      </c>
    </row>
    <row r="4158" spans="1:11" x14ac:dyDescent="0.25">
      <c r="A4158" s="103" t="s">
        <v>830</v>
      </c>
      <c r="B4158" s="103" t="s">
        <v>88</v>
      </c>
      <c r="C4158" s="103" t="s">
        <v>838</v>
      </c>
      <c r="D4158" s="103" t="s">
        <v>872</v>
      </c>
      <c r="E4158" s="103" t="s">
        <v>873</v>
      </c>
      <c r="F4158" s="103" t="s">
        <v>873</v>
      </c>
      <c r="G4158" s="103" t="s">
        <v>136</v>
      </c>
      <c r="H4158" s="103" t="s">
        <v>370</v>
      </c>
      <c r="I4158" s="103" t="s">
        <v>842</v>
      </c>
      <c r="J4158" s="215">
        <v>21.73</v>
      </c>
      <c r="K4158" s="216" t="s">
        <v>88</v>
      </c>
    </row>
    <row r="4159" spans="1:11" x14ac:dyDescent="0.25">
      <c r="A4159" s="103" t="s">
        <v>827</v>
      </c>
      <c r="B4159" s="103" t="s">
        <v>88</v>
      </c>
      <c r="C4159" s="103" t="s">
        <v>838</v>
      </c>
      <c r="D4159" s="103" t="s">
        <v>872</v>
      </c>
      <c r="E4159" s="103" t="s">
        <v>873</v>
      </c>
      <c r="F4159" s="103" t="s">
        <v>873</v>
      </c>
      <c r="G4159" s="103" t="s">
        <v>203</v>
      </c>
      <c r="H4159" s="103" t="s">
        <v>477</v>
      </c>
      <c r="I4159" s="103" t="s">
        <v>842</v>
      </c>
      <c r="J4159" s="215">
        <v>139.41</v>
      </c>
      <c r="K4159" s="216" t="s">
        <v>88</v>
      </c>
    </row>
    <row r="4160" spans="1:11" x14ac:dyDescent="0.25">
      <c r="A4160" s="103" t="s">
        <v>828</v>
      </c>
      <c r="B4160" s="103" t="s">
        <v>88</v>
      </c>
      <c r="C4160" s="103" t="s">
        <v>838</v>
      </c>
      <c r="D4160" s="103" t="s">
        <v>872</v>
      </c>
      <c r="E4160" s="103" t="s">
        <v>873</v>
      </c>
      <c r="F4160" s="103" t="s">
        <v>873</v>
      </c>
      <c r="G4160" s="103" t="s">
        <v>203</v>
      </c>
      <c r="H4160" s="103" t="s">
        <v>477</v>
      </c>
      <c r="I4160" s="103" t="s">
        <v>842</v>
      </c>
      <c r="J4160" s="215">
        <v>55.76</v>
      </c>
      <c r="K4160" s="216" t="s">
        <v>88</v>
      </c>
    </row>
    <row r="4161" spans="1:11" x14ac:dyDescent="0.25">
      <c r="A4161" s="103" t="s">
        <v>829</v>
      </c>
      <c r="B4161" s="103" t="s">
        <v>88</v>
      </c>
      <c r="C4161" s="103" t="s">
        <v>838</v>
      </c>
      <c r="D4161" s="103" t="s">
        <v>872</v>
      </c>
      <c r="E4161" s="103" t="s">
        <v>873</v>
      </c>
      <c r="F4161" s="103" t="s">
        <v>873</v>
      </c>
      <c r="G4161" s="103" t="s">
        <v>203</v>
      </c>
      <c r="H4161" s="103" t="s">
        <v>477</v>
      </c>
      <c r="I4161" s="103" t="s">
        <v>842</v>
      </c>
      <c r="J4161" s="215">
        <v>215.28</v>
      </c>
      <c r="K4161" s="216" t="s">
        <v>88</v>
      </c>
    </row>
    <row r="4162" spans="1:11" x14ac:dyDescent="0.25">
      <c r="A4162" s="103" t="s">
        <v>827</v>
      </c>
      <c r="B4162" s="103" t="s">
        <v>88</v>
      </c>
      <c r="C4162" s="103" t="s">
        <v>838</v>
      </c>
      <c r="D4162" s="103" t="s">
        <v>872</v>
      </c>
      <c r="E4162" s="103" t="s">
        <v>873</v>
      </c>
      <c r="F4162" s="103" t="s">
        <v>873</v>
      </c>
      <c r="G4162" s="103" t="s">
        <v>134</v>
      </c>
      <c r="H4162" s="103" t="s">
        <v>374</v>
      </c>
      <c r="I4162" s="103" t="s">
        <v>842</v>
      </c>
      <c r="J4162" s="215">
        <v>3598</v>
      </c>
      <c r="K4162" s="216" t="s">
        <v>88</v>
      </c>
    </row>
    <row r="4163" spans="1:11" x14ac:dyDescent="0.25">
      <c r="A4163" s="103" t="s">
        <v>826</v>
      </c>
      <c r="B4163" s="103" t="s">
        <v>88</v>
      </c>
      <c r="C4163" s="103" t="s">
        <v>838</v>
      </c>
      <c r="D4163" s="103" t="s">
        <v>872</v>
      </c>
      <c r="E4163" s="103" t="s">
        <v>873</v>
      </c>
      <c r="F4163" s="103" t="s">
        <v>873</v>
      </c>
      <c r="G4163" s="103" t="s">
        <v>134</v>
      </c>
      <c r="H4163" s="103" t="s">
        <v>374</v>
      </c>
      <c r="I4163" s="103" t="s">
        <v>842</v>
      </c>
      <c r="J4163" s="215">
        <v>-3598</v>
      </c>
      <c r="K4163" s="216" t="s">
        <v>88</v>
      </c>
    </row>
    <row r="4164" spans="1:11" x14ac:dyDescent="0.25">
      <c r="A4164" s="103" t="s">
        <v>830</v>
      </c>
      <c r="B4164" s="103" t="s">
        <v>88</v>
      </c>
      <c r="C4164" s="103" t="s">
        <v>838</v>
      </c>
      <c r="D4164" s="103" t="s">
        <v>872</v>
      </c>
      <c r="E4164" s="103" t="s">
        <v>873</v>
      </c>
      <c r="F4164" s="103" t="s">
        <v>873</v>
      </c>
      <c r="G4164" s="103" t="s">
        <v>133</v>
      </c>
      <c r="H4164" s="103" t="s">
        <v>378</v>
      </c>
      <c r="I4164" s="103" t="s">
        <v>842</v>
      </c>
      <c r="J4164" s="215">
        <v>21.71</v>
      </c>
      <c r="K4164" s="216" t="s">
        <v>88</v>
      </c>
    </row>
    <row r="4165" spans="1:11" x14ac:dyDescent="0.25">
      <c r="A4165" s="103" t="s">
        <v>830</v>
      </c>
      <c r="B4165" s="103" t="s">
        <v>88</v>
      </c>
      <c r="C4165" s="103" t="s">
        <v>838</v>
      </c>
      <c r="D4165" s="103" t="s">
        <v>872</v>
      </c>
      <c r="E4165" s="103" t="s">
        <v>873</v>
      </c>
      <c r="F4165" s="103" t="s">
        <v>873</v>
      </c>
      <c r="G4165" s="103" t="s">
        <v>132</v>
      </c>
      <c r="H4165" s="103" t="s">
        <v>379</v>
      </c>
      <c r="I4165" s="103" t="s">
        <v>842</v>
      </c>
      <c r="J4165" s="215">
        <v>25.91</v>
      </c>
      <c r="K4165" s="216" t="s">
        <v>88</v>
      </c>
    </row>
    <row r="4166" spans="1:11" x14ac:dyDescent="0.25">
      <c r="A4166" s="103" t="s">
        <v>829</v>
      </c>
      <c r="B4166" s="103" t="s">
        <v>88</v>
      </c>
      <c r="C4166" s="103" t="s">
        <v>838</v>
      </c>
      <c r="D4166" s="103" t="s">
        <v>872</v>
      </c>
      <c r="E4166" s="103" t="s">
        <v>873</v>
      </c>
      <c r="F4166" s="103" t="s">
        <v>873</v>
      </c>
      <c r="G4166" s="103" t="s">
        <v>132</v>
      </c>
      <c r="H4166" s="103" t="s">
        <v>379</v>
      </c>
      <c r="I4166" s="103" t="s">
        <v>842</v>
      </c>
      <c r="J4166" s="215">
        <v>43.07</v>
      </c>
      <c r="K4166" s="216" t="s">
        <v>88</v>
      </c>
    </row>
    <row r="4167" spans="1:11" x14ac:dyDescent="0.25">
      <c r="A4167" s="103" t="s">
        <v>825</v>
      </c>
      <c r="B4167" s="103" t="s">
        <v>88</v>
      </c>
      <c r="C4167" s="103" t="s">
        <v>838</v>
      </c>
      <c r="D4167" s="103" t="s">
        <v>872</v>
      </c>
      <c r="E4167" s="103" t="s">
        <v>873</v>
      </c>
      <c r="F4167" s="103" t="s">
        <v>873</v>
      </c>
      <c r="G4167" s="103" t="s">
        <v>132</v>
      </c>
      <c r="H4167" s="103" t="s">
        <v>379</v>
      </c>
      <c r="I4167" s="103" t="s">
        <v>842</v>
      </c>
      <c r="J4167" s="215">
        <v>97.15</v>
      </c>
      <c r="K4167" s="216" t="s">
        <v>88</v>
      </c>
    </row>
    <row r="4168" spans="1:11" x14ac:dyDescent="0.25">
      <c r="A4168" s="103" t="s">
        <v>826</v>
      </c>
      <c r="B4168" s="103" t="s">
        <v>88</v>
      </c>
      <c r="C4168" s="103" t="s">
        <v>838</v>
      </c>
      <c r="D4168" s="103" t="s">
        <v>872</v>
      </c>
      <c r="E4168" s="103" t="s">
        <v>873</v>
      </c>
      <c r="F4168" s="103" t="s">
        <v>873</v>
      </c>
      <c r="G4168" s="103" t="s">
        <v>132</v>
      </c>
      <c r="H4168" s="103" t="s">
        <v>379</v>
      </c>
      <c r="I4168" s="103" t="s">
        <v>842</v>
      </c>
      <c r="J4168" s="215">
        <v>58.88</v>
      </c>
      <c r="K4168" s="216" t="s">
        <v>88</v>
      </c>
    </row>
    <row r="4169" spans="1:11" x14ac:dyDescent="0.25">
      <c r="A4169" s="103" t="s">
        <v>830</v>
      </c>
      <c r="B4169" s="103" t="s">
        <v>88</v>
      </c>
      <c r="C4169" s="103" t="s">
        <v>838</v>
      </c>
      <c r="D4169" s="103" t="s">
        <v>872</v>
      </c>
      <c r="E4169" s="103" t="s">
        <v>873</v>
      </c>
      <c r="F4169" s="103" t="s">
        <v>873</v>
      </c>
      <c r="G4169" s="103" t="s">
        <v>169</v>
      </c>
      <c r="H4169" s="103" t="s">
        <v>380</v>
      </c>
      <c r="I4169" s="103" t="s">
        <v>842</v>
      </c>
      <c r="J4169" s="215">
        <v>1771.67</v>
      </c>
      <c r="K4169" s="216" t="s">
        <v>88</v>
      </c>
    </row>
    <row r="4170" spans="1:11" x14ac:dyDescent="0.25">
      <c r="A4170" s="103" t="s">
        <v>827</v>
      </c>
      <c r="B4170" s="103" t="s">
        <v>88</v>
      </c>
      <c r="C4170" s="103" t="s">
        <v>838</v>
      </c>
      <c r="D4170" s="103" t="s">
        <v>872</v>
      </c>
      <c r="E4170" s="103" t="s">
        <v>873</v>
      </c>
      <c r="F4170" s="103" t="s">
        <v>873</v>
      </c>
      <c r="G4170" s="103" t="s">
        <v>129</v>
      </c>
      <c r="H4170" s="103" t="s">
        <v>382</v>
      </c>
      <c r="I4170" s="103" t="s">
        <v>842</v>
      </c>
      <c r="J4170" s="215">
        <v>24.27</v>
      </c>
      <c r="K4170" s="216" t="s">
        <v>88</v>
      </c>
    </row>
    <row r="4171" spans="1:11" x14ac:dyDescent="0.25">
      <c r="A4171" s="103" t="s">
        <v>825</v>
      </c>
      <c r="B4171" s="103" t="s">
        <v>88</v>
      </c>
      <c r="C4171" s="103" t="s">
        <v>838</v>
      </c>
      <c r="D4171" s="103" t="s">
        <v>872</v>
      </c>
      <c r="E4171" s="103" t="s">
        <v>873</v>
      </c>
      <c r="F4171" s="103" t="s">
        <v>873</v>
      </c>
      <c r="G4171" s="103" t="s">
        <v>165</v>
      </c>
      <c r="H4171" s="103" t="s">
        <v>383</v>
      </c>
      <c r="I4171" s="103" t="s">
        <v>842</v>
      </c>
      <c r="J4171" s="215">
        <v>137.56</v>
      </c>
      <c r="K4171" s="216" t="s">
        <v>88</v>
      </c>
    </row>
    <row r="4172" spans="1:11" x14ac:dyDescent="0.25">
      <c r="A4172" s="103" t="s">
        <v>827</v>
      </c>
      <c r="B4172" s="103" t="s">
        <v>88</v>
      </c>
      <c r="C4172" s="103" t="s">
        <v>838</v>
      </c>
      <c r="D4172" s="103" t="s">
        <v>872</v>
      </c>
      <c r="E4172" s="103" t="s">
        <v>873</v>
      </c>
      <c r="F4172" s="103" t="s">
        <v>873</v>
      </c>
      <c r="G4172" s="103" t="s">
        <v>446</v>
      </c>
      <c r="H4172" s="103" t="s">
        <v>447</v>
      </c>
      <c r="I4172" s="103" t="s">
        <v>842</v>
      </c>
      <c r="J4172" s="215">
        <v>27.16</v>
      </c>
      <c r="K4172" s="216" t="s">
        <v>88</v>
      </c>
    </row>
    <row r="4173" spans="1:11" x14ac:dyDescent="0.25">
      <c r="A4173" s="103" t="s">
        <v>828</v>
      </c>
      <c r="B4173" s="103" t="s">
        <v>88</v>
      </c>
      <c r="C4173" s="103" t="s">
        <v>838</v>
      </c>
      <c r="D4173" s="103" t="s">
        <v>872</v>
      </c>
      <c r="E4173" s="103" t="s">
        <v>873</v>
      </c>
      <c r="F4173" s="103" t="s">
        <v>873</v>
      </c>
      <c r="G4173" s="103" t="s">
        <v>128</v>
      </c>
      <c r="H4173" s="103" t="s">
        <v>386</v>
      </c>
      <c r="I4173" s="103" t="s">
        <v>842</v>
      </c>
      <c r="J4173" s="215">
        <v>-2804.46</v>
      </c>
      <c r="K4173" s="216" t="s">
        <v>88</v>
      </c>
    </row>
    <row r="4174" spans="1:11" x14ac:dyDescent="0.25">
      <c r="A4174" s="103" t="s">
        <v>825</v>
      </c>
      <c r="B4174" s="103" t="s">
        <v>88</v>
      </c>
      <c r="C4174" s="103" t="s">
        <v>838</v>
      </c>
      <c r="D4174" s="103" t="s">
        <v>872</v>
      </c>
      <c r="E4174" s="103" t="s">
        <v>873</v>
      </c>
      <c r="F4174" s="103" t="s">
        <v>873</v>
      </c>
      <c r="G4174" s="103" t="s">
        <v>128</v>
      </c>
      <c r="H4174" s="103" t="s">
        <v>386</v>
      </c>
      <c r="I4174" s="103" t="s">
        <v>842</v>
      </c>
      <c r="J4174" s="215">
        <v>340.96</v>
      </c>
      <c r="K4174" s="216" t="s">
        <v>88</v>
      </c>
    </row>
    <row r="4175" spans="1:11" x14ac:dyDescent="0.25">
      <c r="A4175" s="103" t="s">
        <v>830</v>
      </c>
      <c r="B4175" s="103" t="s">
        <v>88</v>
      </c>
      <c r="C4175" s="103" t="s">
        <v>838</v>
      </c>
      <c r="D4175" s="103" t="s">
        <v>872</v>
      </c>
      <c r="E4175" s="103" t="s">
        <v>873</v>
      </c>
      <c r="F4175" s="103" t="s">
        <v>873</v>
      </c>
      <c r="G4175" s="103" t="s">
        <v>594</v>
      </c>
      <c r="H4175" s="103" t="s">
        <v>735</v>
      </c>
      <c r="I4175" s="103" t="s">
        <v>842</v>
      </c>
      <c r="J4175" s="215">
        <v>52.17</v>
      </c>
      <c r="K4175" s="216" t="s">
        <v>88</v>
      </c>
    </row>
    <row r="4176" spans="1:11" x14ac:dyDescent="0.25">
      <c r="A4176" s="103" t="s">
        <v>829</v>
      </c>
      <c r="B4176" s="103" t="s">
        <v>88</v>
      </c>
      <c r="C4176" s="103" t="s">
        <v>838</v>
      </c>
      <c r="D4176" s="103" t="s">
        <v>872</v>
      </c>
      <c r="E4176" s="103" t="s">
        <v>873</v>
      </c>
      <c r="F4176" s="103" t="s">
        <v>873</v>
      </c>
      <c r="G4176" s="103" t="s">
        <v>594</v>
      </c>
      <c r="H4176" s="103" t="s">
        <v>735</v>
      </c>
      <c r="I4176" s="103" t="s">
        <v>842</v>
      </c>
      <c r="J4176" s="215">
        <v>136.86000000000001</v>
      </c>
      <c r="K4176" s="216" t="s">
        <v>88</v>
      </c>
    </row>
    <row r="4177" spans="1:11" x14ac:dyDescent="0.25">
      <c r="A4177" s="103" t="s">
        <v>827</v>
      </c>
      <c r="B4177" s="103" t="s">
        <v>88</v>
      </c>
      <c r="C4177" s="103" t="s">
        <v>838</v>
      </c>
      <c r="D4177" s="103" t="s">
        <v>872</v>
      </c>
      <c r="E4177" s="103" t="s">
        <v>873</v>
      </c>
      <c r="F4177" s="103" t="s">
        <v>873</v>
      </c>
      <c r="G4177" s="103" t="s">
        <v>619</v>
      </c>
      <c r="H4177" s="103" t="s">
        <v>620</v>
      </c>
      <c r="I4177" s="103" t="s">
        <v>842</v>
      </c>
      <c r="J4177" s="215">
        <v>-1135</v>
      </c>
      <c r="K4177" s="216" t="s">
        <v>88</v>
      </c>
    </row>
    <row r="4178" spans="1:11" x14ac:dyDescent="0.25">
      <c r="A4178" s="103" t="s">
        <v>828</v>
      </c>
      <c r="B4178" s="103" t="s">
        <v>88</v>
      </c>
      <c r="C4178" s="103" t="s">
        <v>838</v>
      </c>
      <c r="D4178" s="103" t="s">
        <v>872</v>
      </c>
      <c r="E4178" s="103" t="s">
        <v>873</v>
      </c>
      <c r="F4178" s="103" t="s">
        <v>873</v>
      </c>
      <c r="G4178" s="103" t="s">
        <v>619</v>
      </c>
      <c r="H4178" s="103" t="s">
        <v>620</v>
      </c>
      <c r="I4178" s="103" t="s">
        <v>842</v>
      </c>
      <c r="J4178" s="215">
        <v>1135</v>
      </c>
      <c r="K4178" s="216" t="s">
        <v>88</v>
      </c>
    </row>
    <row r="4179" spans="1:11" x14ac:dyDescent="0.25">
      <c r="A4179" s="103" t="s">
        <v>826</v>
      </c>
      <c r="B4179" s="103" t="s">
        <v>88</v>
      </c>
      <c r="C4179" s="103" t="s">
        <v>838</v>
      </c>
      <c r="D4179" s="103" t="s">
        <v>872</v>
      </c>
      <c r="E4179" s="103" t="s">
        <v>873</v>
      </c>
      <c r="F4179" s="103" t="s">
        <v>873</v>
      </c>
      <c r="G4179" s="103" t="s">
        <v>619</v>
      </c>
      <c r="H4179" s="103" t="s">
        <v>620</v>
      </c>
      <c r="I4179" s="103" t="s">
        <v>842</v>
      </c>
      <c r="J4179" s="215">
        <v>43.65</v>
      </c>
      <c r="K4179" s="216" t="s">
        <v>88</v>
      </c>
    </row>
    <row r="4180" spans="1:11" x14ac:dyDescent="0.25">
      <c r="A4180" s="103" t="s">
        <v>827</v>
      </c>
      <c r="B4180" s="103" t="s">
        <v>88</v>
      </c>
      <c r="C4180" s="103" t="s">
        <v>838</v>
      </c>
      <c r="D4180" s="103" t="s">
        <v>872</v>
      </c>
      <c r="E4180" s="103" t="s">
        <v>873</v>
      </c>
      <c r="F4180" s="103" t="s">
        <v>873</v>
      </c>
      <c r="G4180" s="103" t="s">
        <v>148</v>
      </c>
      <c r="H4180" s="103" t="s">
        <v>390</v>
      </c>
      <c r="I4180" s="103" t="s">
        <v>842</v>
      </c>
      <c r="J4180" s="215">
        <v>42.38</v>
      </c>
      <c r="K4180" s="216" t="s">
        <v>88</v>
      </c>
    </row>
    <row r="4181" spans="1:11" x14ac:dyDescent="0.25">
      <c r="A4181" s="103" t="s">
        <v>830</v>
      </c>
      <c r="B4181" s="103" t="s">
        <v>88</v>
      </c>
      <c r="C4181" s="103" t="s">
        <v>838</v>
      </c>
      <c r="D4181" s="103" t="s">
        <v>872</v>
      </c>
      <c r="E4181" s="103" t="s">
        <v>873</v>
      </c>
      <c r="F4181" s="103" t="s">
        <v>873</v>
      </c>
      <c r="G4181" s="103" t="s">
        <v>148</v>
      </c>
      <c r="H4181" s="103" t="s">
        <v>390</v>
      </c>
      <c r="I4181" s="103" t="s">
        <v>842</v>
      </c>
      <c r="J4181" s="215">
        <v>105.34</v>
      </c>
      <c r="K4181" s="216" t="s">
        <v>88</v>
      </c>
    </row>
    <row r="4182" spans="1:11" x14ac:dyDescent="0.25">
      <c r="A4182" s="103" t="s">
        <v>828</v>
      </c>
      <c r="B4182" s="103" t="s">
        <v>88</v>
      </c>
      <c r="C4182" s="103" t="s">
        <v>838</v>
      </c>
      <c r="D4182" s="103" t="s">
        <v>872</v>
      </c>
      <c r="E4182" s="103" t="s">
        <v>873</v>
      </c>
      <c r="F4182" s="103" t="s">
        <v>873</v>
      </c>
      <c r="G4182" s="103" t="s">
        <v>148</v>
      </c>
      <c r="H4182" s="103" t="s">
        <v>390</v>
      </c>
      <c r="I4182" s="103" t="s">
        <v>842</v>
      </c>
      <c r="J4182" s="215">
        <v>46.46</v>
      </c>
      <c r="K4182" s="216" t="s">
        <v>88</v>
      </c>
    </row>
    <row r="4183" spans="1:11" x14ac:dyDescent="0.25">
      <c r="A4183" s="103" t="s">
        <v>829</v>
      </c>
      <c r="B4183" s="103" t="s">
        <v>88</v>
      </c>
      <c r="C4183" s="103" t="s">
        <v>838</v>
      </c>
      <c r="D4183" s="103" t="s">
        <v>872</v>
      </c>
      <c r="E4183" s="103" t="s">
        <v>873</v>
      </c>
      <c r="F4183" s="103" t="s">
        <v>873</v>
      </c>
      <c r="G4183" s="103" t="s">
        <v>148</v>
      </c>
      <c r="H4183" s="103" t="s">
        <v>390</v>
      </c>
      <c r="I4183" s="103" t="s">
        <v>842</v>
      </c>
      <c r="J4183" s="215">
        <v>779.26</v>
      </c>
      <c r="K4183" s="216" t="s">
        <v>88</v>
      </c>
    </row>
    <row r="4184" spans="1:11" x14ac:dyDescent="0.25">
      <c r="A4184" s="103" t="s">
        <v>827</v>
      </c>
      <c r="B4184" s="103" t="s">
        <v>88</v>
      </c>
      <c r="C4184" s="103" t="s">
        <v>838</v>
      </c>
      <c r="D4184" s="103" t="s">
        <v>872</v>
      </c>
      <c r="E4184" s="103" t="s">
        <v>873</v>
      </c>
      <c r="F4184" s="103" t="s">
        <v>873</v>
      </c>
      <c r="G4184" s="103" t="s">
        <v>127</v>
      </c>
      <c r="H4184" s="103" t="s">
        <v>391</v>
      </c>
      <c r="I4184" s="103" t="s">
        <v>842</v>
      </c>
      <c r="J4184" s="215">
        <v>2869.7</v>
      </c>
      <c r="K4184" s="216" t="s">
        <v>88</v>
      </c>
    </row>
    <row r="4185" spans="1:11" x14ac:dyDescent="0.25">
      <c r="A4185" s="103" t="s">
        <v>830</v>
      </c>
      <c r="B4185" s="103" t="s">
        <v>88</v>
      </c>
      <c r="C4185" s="103" t="s">
        <v>838</v>
      </c>
      <c r="D4185" s="103" t="s">
        <v>872</v>
      </c>
      <c r="E4185" s="103" t="s">
        <v>873</v>
      </c>
      <c r="F4185" s="103" t="s">
        <v>873</v>
      </c>
      <c r="G4185" s="103" t="s">
        <v>127</v>
      </c>
      <c r="H4185" s="103" t="s">
        <v>391</v>
      </c>
      <c r="I4185" s="103" t="s">
        <v>842</v>
      </c>
      <c r="J4185" s="215">
        <v>288.73</v>
      </c>
      <c r="K4185" s="216" t="s">
        <v>88</v>
      </c>
    </row>
    <row r="4186" spans="1:11" x14ac:dyDescent="0.25">
      <c r="A4186" s="103" t="s">
        <v>828</v>
      </c>
      <c r="B4186" s="103" t="s">
        <v>88</v>
      </c>
      <c r="C4186" s="103" t="s">
        <v>838</v>
      </c>
      <c r="D4186" s="103" t="s">
        <v>872</v>
      </c>
      <c r="E4186" s="103" t="s">
        <v>873</v>
      </c>
      <c r="F4186" s="103" t="s">
        <v>873</v>
      </c>
      <c r="G4186" s="103" t="s">
        <v>127</v>
      </c>
      <c r="H4186" s="103" t="s">
        <v>391</v>
      </c>
      <c r="I4186" s="103" t="s">
        <v>842</v>
      </c>
      <c r="J4186" s="215">
        <v>-1919.05</v>
      </c>
      <c r="K4186" s="216" t="s">
        <v>88</v>
      </c>
    </row>
    <row r="4187" spans="1:11" x14ac:dyDescent="0.25">
      <c r="A4187" s="103" t="s">
        <v>829</v>
      </c>
      <c r="B4187" s="103" t="s">
        <v>88</v>
      </c>
      <c r="C4187" s="103" t="s">
        <v>838</v>
      </c>
      <c r="D4187" s="103" t="s">
        <v>872</v>
      </c>
      <c r="E4187" s="103" t="s">
        <v>873</v>
      </c>
      <c r="F4187" s="103" t="s">
        <v>873</v>
      </c>
      <c r="G4187" s="103" t="s">
        <v>127</v>
      </c>
      <c r="H4187" s="103" t="s">
        <v>391</v>
      </c>
      <c r="I4187" s="103" t="s">
        <v>842</v>
      </c>
      <c r="J4187" s="215">
        <v>104.78</v>
      </c>
      <c r="K4187" s="216" t="s">
        <v>88</v>
      </c>
    </row>
    <row r="4188" spans="1:11" x14ac:dyDescent="0.25">
      <c r="A4188" s="103" t="s">
        <v>825</v>
      </c>
      <c r="B4188" s="103" t="s">
        <v>88</v>
      </c>
      <c r="C4188" s="103" t="s">
        <v>838</v>
      </c>
      <c r="D4188" s="103" t="s">
        <v>872</v>
      </c>
      <c r="E4188" s="103" t="s">
        <v>873</v>
      </c>
      <c r="F4188" s="103" t="s">
        <v>873</v>
      </c>
      <c r="G4188" s="103" t="s">
        <v>127</v>
      </c>
      <c r="H4188" s="103" t="s">
        <v>391</v>
      </c>
      <c r="I4188" s="103" t="s">
        <v>842</v>
      </c>
      <c r="J4188" s="215">
        <v>10.86</v>
      </c>
      <c r="K4188" s="216" t="s">
        <v>88</v>
      </c>
    </row>
    <row r="4189" spans="1:11" x14ac:dyDescent="0.25">
      <c r="A4189" s="103" t="s">
        <v>826</v>
      </c>
      <c r="B4189" s="103" t="s">
        <v>88</v>
      </c>
      <c r="C4189" s="103" t="s">
        <v>838</v>
      </c>
      <c r="D4189" s="103" t="s">
        <v>872</v>
      </c>
      <c r="E4189" s="103" t="s">
        <v>873</v>
      </c>
      <c r="F4189" s="103" t="s">
        <v>873</v>
      </c>
      <c r="G4189" s="103" t="s">
        <v>127</v>
      </c>
      <c r="H4189" s="103" t="s">
        <v>391</v>
      </c>
      <c r="I4189" s="103" t="s">
        <v>842</v>
      </c>
      <c r="J4189" s="215">
        <v>302.11</v>
      </c>
      <c r="K4189" s="216" t="s">
        <v>88</v>
      </c>
    </row>
    <row r="4190" spans="1:11" x14ac:dyDescent="0.25">
      <c r="A4190" s="103" t="s">
        <v>827</v>
      </c>
      <c r="B4190" s="103" t="s">
        <v>88</v>
      </c>
      <c r="C4190" s="103" t="s">
        <v>838</v>
      </c>
      <c r="D4190" s="103" t="s">
        <v>872</v>
      </c>
      <c r="E4190" s="103" t="s">
        <v>873</v>
      </c>
      <c r="F4190" s="103" t="s">
        <v>873</v>
      </c>
      <c r="G4190" s="103" t="s">
        <v>126</v>
      </c>
      <c r="H4190" s="103" t="s">
        <v>392</v>
      </c>
      <c r="I4190" s="103" t="s">
        <v>842</v>
      </c>
      <c r="J4190" s="215">
        <v>37.979999999999997</v>
      </c>
      <c r="K4190" s="216" t="s">
        <v>88</v>
      </c>
    </row>
    <row r="4191" spans="1:11" x14ac:dyDescent="0.25">
      <c r="A4191" s="103" t="s">
        <v>828</v>
      </c>
      <c r="B4191" s="103" t="s">
        <v>88</v>
      </c>
      <c r="C4191" s="103" t="s">
        <v>838</v>
      </c>
      <c r="D4191" s="103" t="s">
        <v>872</v>
      </c>
      <c r="E4191" s="103" t="s">
        <v>873</v>
      </c>
      <c r="F4191" s="103" t="s">
        <v>873</v>
      </c>
      <c r="G4191" s="103" t="s">
        <v>126</v>
      </c>
      <c r="H4191" s="103" t="s">
        <v>392</v>
      </c>
      <c r="I4191" s="103" t="s">
        <v>842</v>
      </c>
      <c r="J4191" s="215">
        <v>123.91</v>
      </c>
      <c r="K4191" s="216" t="s">
        <v>88</v>
      </c>
    </row>
    <row r="4192" spans="1:11" x14ac:dyDescent="0.25">
      <c r="A4192" s="103" t="s">
        <v>827</v>
      </c>
      <c r="B4192" s="103" t="s">
        <v>88</v>
      </c>
      <c r="C4192" s="103" t="s">
        <v>838</v>
      </c>
      <c r="D4192" s="103" t="s">
        <v>872</v>
      </c>
      <c r="E4192" s="103" t="s">
        <v>873</v>
      </c>
      <c r="F4192" s="103" t="s">
        <v>873</v>
      </c>
      <c r="G4192" s="103" t="s">
        <v>125</v>
      </c>
      <c r="H4192" s="103" t="s">
        <v>393</v>
      </c>
      <c r="I4192" s="103" t="s">
        <v>842</v>
      </c>
      <c r="J4192" s="215">
        <v>205.15</v>
      </c>
      <c r="K4192" s="216" t="s">
        <v>88</v>
      </c>
    </row>
    <row r="4193" spans="1:11" x14ac:dyDescent="0.25">
      <c r="A4193" s="103" t="s">
        <v>829</v>
      </c>
      <c r="B4193" s="103" t="s">
        <v>88</v>
      </c>
      <c r="C4193" s="103" t="s">
        <v>838</v>
      </c>
      <c r="D4193" s="103" t="s">
        <v>872</v>
      </c>
      <c r="E4193" s="103" t="s">
        <v>873</v>
      </c>
      <c r="F4193" s="103" t="s">
        <v>873</v>
      </c>
      <c r="G4193" s="103" t="s">
        <v>125</v>
      </c>
      <c r="H4193" s="103" t="s">
        <v>393</v>
      </c>
      <c r="I4193" s="103" t="s">
        <v>842</v>
      </c>
      <c r="J4193" s="215">
        <v>-1041.76</v>
      </c>
      <c r="K4193" s="216" t="s">
        <v>88</v>
      </c>
    </row>
    <row r="4194" spans="1:11" x14ac:dyDescent="0.25">
      <c r="A4194" s="103" t="s">
        <v>825</v>
      </c>
      <c r="B4194" s="103" t="s">
        <v>88</v>
      </c>
      <c r="C4194" s="103" t="s">
        <v>838</v>
      </c>
      <c r="D4194" s="103" t="s">
        <v>872</v>
      </c>
      <c r="E4194" s="103" t="s">
        <v>873</v>
      </c>
      <c r="F4194" s="103" t="s">
        <v>873</v>
      </c>
      <c r="G4194" s="103" t="s">
        <v>125</v>
      </c>
      <c r="H4194" s="103" t="s">
        <v>393</v>
      </c>
      <c r="I4194" s="103" t="s">
        <v>842</v>
      </c>
      <c r="J4194" s="215">
        <v>1041.76</v>
      </c>
      <c r="K4194" s="216" t="s">
        <v>88</v>
      </c>
    </row>
    <row r="4195" spans="1:11" x14ac:dyDescent="0.25">
      <c r="A4195" s="103" t="s">
        <v>826</v>
      </c>
      <c r="B4195" s="103" t="s">
        <v>88</v>
      </c>
      <c r="C4195" s="103" t="s">
        <v>838</v>
      </c>
      <c r="D4195" s="103" t="s">
        <v>872</v>
      </c>
      <c r="E4195" s="103" t="s">
        <v>873</v>
      </c>
      <c r="F4195" s="103" t="s">
        <v>873</v>
      </c>
      <c r="G4195" s="103" t="s">
        <v>480</v>
      </c>
      <c r="H4195" s="103" t="s">
        <v>739</v>
      </c>
      <c r="I4195" s="103" t="s">
        <v>842</v>
      </c>
      <c r="J4195" s="215">
        <v>32.4</v>
      </c>
      <c r="K4195" s="216" t="s">
        <v>88</v>
      </c>
    </row>
    <row r="4196" spans="1:11" x14ac:dyDescent="0.25">
      <c r="A4196" s="103" t="s">
        <v>827</v>
      </c>
      <c r="B4196" s="103" t="s">
        <v>88</v>
      </c>
      <c r="C4196" s="103" t="s">
        <v>838</v>
      </c>
      <c r="D4196" s="103" t="s">
        <v>872</v>
      </c>
      <c r="E4196" s="103" t="s">
        <v>873</v>
      </c>
      <c r="F4196" s="103" t="s">
        <v>873</v>
      </c>
      <c r="G4196" s="103" t="s">
        <v>740</v>
      </c>
      <c r="H4196" s="103" t="s">
        <v>741</v>
      </c>
      <c r="I4196" s="103" t="s">
        <v>842</v>
      </c>
      <c r="J4196" s="215">
        <v>97.78</v>
      </c>
      <c r="K4196" s="216" t="s">
        <v>88</v>
      </c>
    </row>
    <row r="4197" spans="1:11" x14ac:dyDescent="0.25">
      <c r="A4197" s="103" t="s">
        <v>827</v>
      </c>
      <c r="B4197" s="103" t="s">
        <v>88</v>
      </c>
      <c r="C4197" s="103" t="s">
        <v>838</v>
      </c>
      <c r="D4197" s="103" t="s">
        <v>872</v>
      </c>
      <c r="E4197" s="103" t="s">
        <v>873</v>
      </c>
      <c r="F4197" s="103" t="s">
        <v>873</v>
      </c>
      <c r="G4197" s="103" t="s">
        <v>489</v>
      </c>
      <c r="H4197" s="103" t="s">
        <v>743</v>
      </c>
      <c r="I4197" s="103" t="s">
        <v>842</v>
      </c>
      <c r="J4197" s="215">
        <v>-1199</v>
      </c>
      <c r="K4197" s="216" t="s">
        <v>88</v>
      </c>
    </row>
    <row r="4198" spans="1:11" x14ac:dyDescent="0.25">
      <c r="A4198" s="103" t="s">
        <v>828</v>
      </c>
      <c r="B4198" s="103" t="s">
        <v>88</v>
      </c>
      <c r="C4198" s="103" t="s">
        <v>838</v>
      </c>
      <c r="D4198" s="103" t="s">
        <v>872</v>
      </c>
      <c r="E4198" s="103" t="s">
        <v>873</v>
      </c>
      <c r="F4198" s="103" t="s">
        <v>873</v>
      </c>
      <c r="G4198" s="103" t="s">
        <v>489</v>
      </c>
      <c r="H4198" s="103" t="s">
        <v>743</v>
      </c>
      <c r="I4198" s="103" t="s">
        <v>842</v>
      </c>
      <c r="J4198" s="215">
        <v>1199</v>
      </c>
      <c r="K4198" s="216" t="s">
        <v>88</v>
      </c>
    </row>
    <row r="4199" spans="1:11" x14ac:dyDescent="0.25">
      <c r="A4199" s="103" t="s">
        <v>827</v>
      </c>
      <c r="B4199" s="103" t="s">
        <v>88</v>
      </c>
      <c r="C4199" s="103" t="s">
        <v>838</v>
      </c>
      <c r="D4199" s="103" t="s">
        <v>872</v>
      </c>
      <c r="E4199" s="103" t="s">
        <v>873</v>
      </c>
      <c r="F4199" s="103" t="s">
        <v>873</v>
      </c>
      <c r="G4199" s="103" t="s">
        <v>124</v>
      </c>
      <c r="H4199" s="103" t="s">
        <v>746</v>
      </c>
      <c r="I4199" s="103" t="s">
        <v>842</v>
      </c>
      <c r="J4199" s="215">
        <v>6214.12</v>
      </c>
      <c r="K4199" s="216" t="s">
        <v>88</v>
      </c>
    </row>
    <row r="4200" spans="1:11" x14ac:dyDescent="0.25">
      <c r="A4200" s="103" t="s">
        <v>830</v>
      </c>
      <c r="B4200" s="103" t="s">
        <v>88</v>
      </c>
      <c r="C4200" s="103" t="s">
        <v>838</v>
      </c>
      <c r="D4200" s="103" t="s">
        <v>872</v>
      </c>
      <c r="E4200" s="103" t="s">
        <v>873</v>
      </c>
      <c r="F4200" s="103" t="s">
        <v>873</v>
      </c>
      <c r="G4200" s="103" t="s">
        <v>124</v>
      </c>
      <c r="H4200" s="103" t="s">
        <v>746</v>
      </c>
      <c r="I4200" s="103" t="s">
        <v>842</v>
      </c>
      <c r="J4200" s="215">
        <v>349.23</v>
      </c>
      <c r="K4200" s="216" t="s">
        <v>88</v>
      </c>
    </row>
    <row r="4201" spans="1:11" x14ac:dyDescent="0.25">
      <c r="A4201" s="103" t="s">
        <v>828</v>
      </c>
      <c r="B4201" s="103" t="s">
        <v>88</v>
      </c>
      <c r="C4201" s="103" t="s">
        <v>838</v>
      </c>
      <c r="D4201" s="103" t="s">
        <v>872</v>
      </c>
      <c r="E4201" s="103" t="s">
        <v>873</v>
      </c>
      <c r="F4201" s="103" t="s">
        <v>873</v>
      </c>
      <c r="G4201" s="103" t="s">
        <v>124</v>
      </c>
      <c r="H4201" s="103" t="s">
        <v>746</v>
      </c>
      <c r="I4201" s="103" t="s">
        <v>842</v>
      </c>
      <c r="J4201" s="215">
        <v>426.46</v>
      </c>
      <c r="K4201" s="216" t="s">
        <v>88</v>
      </c>
    </row>
    <row r="4202" spans="1:11" x14ac:dyDescent="0.25">
      <c r="A4202" s="103" t="s">
        <v>829</v>
      </c>
      <c r="B4202" s="103" t="s">
        <v>88</v>
      </c>
      <c r="C4202" s="103" t="s">
        <v>838</v>
      </c>
      <c r="D4202" s="103" t="s">
        <v>872</v>
      </c>
      <c r="E4202" s="103" t="s">
        <v>873</v>
      </c>
      <c r="F4202" s="103" t="s">
        <v>873</v>
      </c>
      <c r="G4202" s="103" t="s">
        <v>124</v>
      </c>
      <c r="H4202" s="103" t="s">
        <v>746</v>
      </c>
      <c r="I4202" s="103" t="s">
        <v>842</v>
      </c>
      <c r="J4202" s="215">
        <v>209.86</v>
      </c>
      <c r="K4202" s="216" t="s">
        <v>88</v>
      </c>
    </row>
    <row r="4203" spans="1:11" x14ac:dyDescent="0.25">
      <c r="A4203" s="103" t="s">
        <v>825</v>
      </c>
      <c r="B4203" s="103" t="s">
        <v>88</v>
      </c>
      <c r="C4203" s="103" t="s">
        <v>838</v>
      </c>
      <c r="D4203" s="103" t="s">
        <v>872</v>
      </c>
      <c r="E4203" s="103" t="s">
        <v>873</v>
      </c>
      <c r="F4203" s="103" t="s">
        <v>873</v>
      </c>
      <c r="G4203" s="103" t="s">
        <v>124</v>
      </c>
      <c r="H4203" s="103" t="s">
        <v>746</v>
      </c>
      <c r="I4203" s="103" t="s">
        <v>842</v>
      </c>
      <c r="J4203" s="215">
        <v>76.599999999999994</v>
      </c>
      <c r="K4203" s="216" t="s">
        <v>88</v>
      </c>
    </row>
    <row r="4204" spans="1:11" x14ac:dyDescent="0.25">
      <c r="A4204" s="103" t="s">
        <v>826</v>
      </c>
      <c r="B4204" s="103" t="s">
        <v>88</v>
      </c>
      <c r="C4204" s="103" t="s">
        <v>838</v>
      </c>
      <c r="D4204" s="103" t="s">
        <v>872</v>
      </c>
      <c r="E4204" s="103" t="s">
        <v>873</v>
      </c>
      <c r="F4204" s="103" t="s">
        <v>873</v>
      </c>
      <c r="G4204" s="103" t="s">
        <v>124</v>
      </c>
      <c r="H4204" s="103" t="s">
        <v>746</v>
      </c>
      <c r="I4204" s="103" t="s">
        <v>842</v>
      </c>
      <c r="J4204" s="215">
        <v>1825.23</v>
      </c>
      <c r="K4204" s="216" t="s">
        <v>88</v>
      </c>
    </row>
    <row r="4205" spans="1:11" x14ac:dyDescent="0.25">
      <c r="A4205" s="103" t="s">
        <v>827</v>
      </c>
      <c r="B4205" s="103" t="s">
        <v>88</v>
      </c>
      <c r="C4205" s="103" t="s">
        <v>838</v>
      </c>
      <c r="D4205" s="103" t="s">
        <v>872</v>
      </c>
      <c r="E4205" s="103" t="s">
        <v>873</v>
      </c>
      <c r="F4205" s="103" t="s">
        <v>873</v>
      </c>
      <c r="G4205" s="103" t="s">
        <v>155</v>
      </c>
      <c r="H4205" s="103" t="s">
        <v>395</v>
      </c>
      <c r="I4205" s="103" t="s">
        <v>842</v>
      </c>
      <c r="J4205" s="215">
        <v>81.88</v>
      </c>
      <c r="K4205" s="216" t="s">
        <v>88</v>
      </c>
    </row>
    <row r="4206" spans="1:11" x14ac:dyDescent="0.25">
      <c r="A4206" s="103" t="s">
        <v>830</v>
      </c>
      <c r="B4206" s="103" t="s">
        <v>88</v>
      </c>
      <c r="C4206" s="103" t="s">
        <v>838</v>
      </c>
      <c r="D4206" s="103" t="s">
        <v>872</v>
      </c>
      <c r="E4206" s="103" t="s">
        <v>873</v>
      </c>
      <c r="F4206" s="103" t="s">
        <v>873</v>
      </c>
      <c r="G4206" s="103" t="s">
        <v>155</v>
      </c>
      <c r="H4206" s="103" t="s">
        <v>395</v>
      </c>
      <c r="I4206" s="103" t="s">
        <v>842</v>
      </c>
      <c r="J4206" s="215">
        <v>132.47</v>
      </c>
      <c r="K4206" s="216" t="s">
        <v>88</v>
      </c>
    </row>
    <row r="4207" spans="1:11" x14ac:dyDescent="0.25">
      <c r="A4207" s="103" t="s">
        <v>828</v>
      </c>
      <c r="B4207" s="103" t="s">
        <v>88</v>
      </c>
      <c r="C4207" s="103" t="s">
        <v>838</v>
      </c>
      <c r="D4207" s="103" t="s">
        <v>872</v>
      </c>
      <c r="E4207" s="103" t="s">
        <v>873</v>
      </c>
      <c r="F4207" s="103" t="s">
        <v>873</v>
      </c>
      <c r="G4207" s="103" t="s">
        <v>155</v>
      </c>
      <c r="H4207" s="103" t="s">
        <v>395</v>
      </c>
      <c r="I4207" s="103" t="s">
        <v>842</v>
      </c>
      <c r="J4207" s="215">
        <v>1063.67</v>
      </c>
      <c r="K4207" s="216" t="s">
        <v>88</v>
      </c>
    </row>
    <row r="4208" spans="1:11" x14ac:dyDescent="0.25">
      <c r="A4208" s="103" t="s">
        <v>829</v>
      </c>
      <c r="B4208" s="103" t="s">
        <v>88</v>
      </c>
      <c r="C4208" s="103" t="s">
        <v>838</v>
      </c>
      <c r="D4208" s="103" t="s">
        <v>872</v>
      </c>
      <c r="E4208" s="103" t="s">
        <v>873</v>
      </c>
      <c r="F4208" s="103" t="s">
        <v>873</v>
      </c>
      <c r="G4208" s="103" t="s">
        <v>155</v>
      </c>
      <c r="H4208" s="103" t="s">
        <v>395</v>
      </c>
      <c r="I4208" s="103" t="s">
        <v>842</v>
      </c>
      <c r="J4208" s="215">
        <v>132.97</v>
      </c>
      <c r="K4208" s="216" t="s">
        <v>88</v>
      </c>
    </row>
    <row r="4209" spans="1:11" x14ac:dyDescent="0.25">
      <c r="A4209" s="103" t="s">
        <v>826</v>
      </c>
      <c r="B4209" s="103" t="s">
        <v>88</v>
      </c>
      <c r="C4209" s="103" t="s">
        <v>838</v>
      </c>
      <c r="D4209" s="103" t="s">
        <v>872</v>
      </c>
      <c r="E4209" s="103" t="s">
        <v>873</v>
      </c>
      <c r="F4209" s="103" t="s">
        <v>873</v>
      </c>
      <c r="G4209" s="103" t="s">
        <v>155</v>
      </c>
      <c r="H4209" s="103" t="s">
        <v>395</v>
      </c>
      <c r="I4209" s="103" t="s">
        <v>842</v>
      </c>
      <c r="J4209" s="215">
        <v>-1039.1600000000001</v>
      </c>
      <c r="K4209" s="216" t="s">
        <v>88</v>
      </c>
    </row>
    <row r="4210" spans="1:11" x14ac:dyDescent="0.25">
      <c r="A4210" s="103" t="s">
        <v>830</v>
      </c>
      <c r="B4210" s="103" t="s">
        <v>88</v>
      </c>
      <c r="C4210" s="103" t="s">
        <v>838</v>
      </c>
      <c r="D4210" s="103" t="s">
        <v>872</v>
      </c>
      <c r="E4210" s="103" t="s">
        <v>873</v>
      </c>
      <c r="F4210" s="103" t="s">
        <v>873</v>
      </c>
      <c r="G4210" s="103" t="s">
        <v>650</v>
      </c>
      <c r="H4210" s="103" t="s">
        <v>651</v>
      </c>
      <c r="I4210" s="103" t="s">
        <v>842</v>
      </c>
      <c r="J4210" s="215">
        <v>774.05</v>
      </c>
      <c r="K4210" s="216" t="s">
        <v>88</v>
      </c>
    </row>
    <row r="4211" spans="1:11" x14ac:dyDescent="0.25">
      <c r="A4211" s="103" t="s">
        <v>828</v>
      </c>
      <c r="B4211" s="103" t="s">
        <v>88</v>
      </c>
      <c r="C4211" s="103" t="s">
        <v>838</v>
      </c>
      <c r="D4211" s="103" t="s">
        <v>872</v>
      </c>
      <c r="E4211" s="103" t="s">
        <v>873</v>
      </c>
      <c r="F4211" s="103" t="s">
        <v>873</v>
      </c>
      <c r="G4211" s="103" t="s">
        <v>650</v>
      </c>
      <c r="H4211" s="103" t="s">
        <v>651</v>
      </c>
      <c r="I4211" s="103" t="s">
        <v>842</v>
      </c>
      <c r="J4211" s="215">
        <v>46.45</v>
      </c>
      <c r="K4211" s="216" t="s">
        <v>88</v>
      </c>
    </row>
    <row r="4212" spans="1:11" x14ac:dyDescent="0.25">
      <c r="A4212" s="103" t="s">
        <v>830</v>
      </c>
      <c r="B4212" s="103" t="s">
        <v>88</v>
      </c>
      <c r="C4212" s="103" t="s">
        <v>838</v>
      </c>
      <c r="D4212" s="103" t="s">
        <v>872</v>
      </c>
      <c r="E4212" s="103" t="s">
        <v>873</v>
      </c>
      <c r="F4212" s="103" t="s">
        <v>873</v>
      </c>
      <c r="G4212" s="103" t="s">
        <v>123</v>
      </c>
      <c r="H4212" s="103" t="s">
        <v>396</v>
      </c>
      <c r="I4212" s="103" t="s">
        <v>842</v>
      </c>
      <c r="J4212" s="215">
        <v>2073.16</v>
      </c>
      <c r="K4212" s="216" t="s">
        <v>88</v>
      </c>
    </row>
    <row r="4213" spans="1:11" x14ac:dyDescent="0.25">
      <c r="A4213" s="103" t="s">
        <v>825</v>
      </c>
      <c r="B4213" s="103" t="s">
        <v>88</v>
      </c>
      <c r="C4213" s="103" t="s">
        <v>838</v>
      </c>
      <c r="D4213" s="103" t="s">
        <v>872</v>
      </c>
      <c r="E4213" s="103" t="s">
        <v>873</v>
      </c>
      <c r="F4213" s="103" t="s">
        <v>873</v>
      </c>
      <c r="G4213" s="103" t="s">
        <v>454</v>
      </c>
      <c r="H4213" s="103" t="s">
        <v>455</v>
      </c>
      <c r="I4213" s="103" t="s">
        <v>842</v>
      </c>
      <c r="J4213" s="215">
        <v>129.35</v>
      </c>
      <c r="K4213" s="216" t="s">
        <v>88</v>
      </c>
    </row>
    <row r="4214" spans="1:11" x14ac:dyDescent="0.25">
      <c r="A4214" s="103" t="s">
        <v>827</v>
      </c>
      <c r="B4214" s="103" t="s">
        <v>88</v>
      </c>
      <c r="C4214" s="103" t="s">
        <v>838</v>
      </c>
      <c r="D4214" s="103" t="s">
        <v>872</v>
      </c>
      <c r="E4214" s="103" t="s">
        <v>873</v>
      </c>
      <c r="F4214" s="103" t="s">
        <v>873</v>
      </c>
      <c r="G4214" s="103" t="s">
        <v>94</v>
      </c>
      <c r="H4214" s="103" t="s">
        <v>397</v>
      </c>
      <c r="I4214" s="103" t="s">
        <v>842</v>
      </c>
      <c r="J4214" s="215">
        <v>112.61</v>
      </c>
      <c r="K4214" s="216" t="s">
        <v>88</v>
      </c>
    </row>
    <row r="4215" spans="1:11" x14ac:dyDescent="0.25">
      <c r="A4215" s="103" t="s">
        <v>830</v>
      </c>
      <c r="B4215" s="103" t="s">
        <v>88</v>
      </c>
      <c r="C4215" s="103" t="s">
        <v>838</v>
      </c>
      <c r="D4215" s="103" t="s">
        <v>872</v>
      </c>
      <c r="E4215" s="103" t="s">
        <v>873</v>
      </c>
      <c r="F4215" s="103" t="s">
        <v>873</v>
      </c>
      <c r="G4215" s="103" t="s">
        <v>94</v>
      </c>
      <c r="H4215" s="103" t="s">
        <v>397</v>
      </c>
      <c r="I4215" s="103" t="s">
        <v>842</v>
      </c>
      <c r="J4215" s="215">
        <v>22.09</v>
      </c>
      <c r="K4215" s="216" t="s">
        <v>88</v>
      </c>
    </row>
    <row r="4216" spans="1:11" x14ac:dyDescent="0.25">
      <c r="A4216" s="103" t="s">
        <v>828</v>
      </c>
      <c r="B4216" s="103" t="s">
        <v>88</v>
      </c>
      <c r="C4216" s="103" t="s">
        <v>838</v>
      </c>
      <c r="D4216" s="103" t="s">
        <v>872</v>
      </c>
      <c r="E4216" s="103" t="s">
        <v>873</v>
      </c>
      <c r="F4216" s="103" t="s">
        <v>873</v>
      </c>
      <c r="G4216" s="103" t="s">
        <v>94</v>
      </c>
      <c r="H4216" s="103" t="s">
        <v>397</v>
      </c>
      <c r="I4216" s="103" t="s">
        <v>842</v>
      </c>
      <c r="J4216" s="215">
        <v>60.37</v>
      </c>
      <c r="K4216" s="216" t="s">
        <v>88</v>
      </c>
    </row>
    <row r="4217" spans="1:11" x14ac:dyDescent="0.25">
      <c r="A4217" s="103" t="s">
        <v>829</v>
      </c>
      <c r="B4217" s="103" t="s">
        <v>88</v>
      </c>
      <c r="C4217" s="103" t="s">
        <v>838</v>
      </c>
      <c r="D4217" s="103" t="s">
        <v>872</v>
      </c>
      <c r="E4217" s="103" t="s">
        <v>873</v>
      </c>
      <c r="F4217" s="103" t="s">
        <v>873</v>
      </c>
      <c r="G4217" s="103" t="s">
        <v>94</v>
      </c>
      <c r="H4217" s="103" t="s">
        <v>397</v>
      </c>
      <c r="I4217" s="103" t="s">
        <v>842</v>
      </c>
      <c r="J4217" s="215">
        <v>39</v>
      </c>
      <c r="K4217" s="216" t="s">
        <v>88</v>
      </c>
    </row>
    <row r="4218" spans="1:11" x14ac:dyDescent="0.25">
      <c r="A4218" s="103" t="s">
        <v>825</v>
      </c>
      <c r="B4218" s="103" t="s">
        <v>88</v>
      </c>
      <c r="C4218" s="103" t="s">
        <v>838</v>
      </c>
      <c r="D4218" s="103" t="s">
        <v>872</v>
      </c>
      <c r="E4218" s="103" t="s">
        <v>873</v>
      </c>
      <c r="F4218" s="103" t="s">
        <v>873</v>
      </c>
      <c r="G4218" s="103" t="s">
        <v>94</v>
      </c>
      <c r="H4218" s="103" t="s">
        <v>397</v>
      </c>
      <c r="I4218" s="103" t="s">
        <v>842</v>
      </c>
      <c r="J4218" s="215">
        <v>328.89</v>
      </c>
      <c r="K4218" s="216" t="s">
        <v>88</v>
      </c>
    </row>
    <row r="4219" spans="1:11" x14ac:dyDescent="0.25">
      <c r="A4219" s="103" t="s">
        <v>826</v>
      </c>
      <c r="B4219" s="103" t="s">
        <v>88</v>
      </c>
      <c r="C4219" s="103" t="s">
        <v>838</v>
      </c>
      <c r="D4219" s="103" t="s">
        <v>872</v>
      </c>
      <c r="E4219" s="103" t="s">
        <v>873</v>
      </c>
      <c r="F4219" s="103" t="s">
        <v>873</v>
      </c>
      <c r="G4219" s="103" t="s">
        <v>94</v>
      </c>
      <c r="H4219" s="103" t="s">
        <v>397</v>
      </c>
      <c r="I4219" s="103" t="s">
        <v>842</v>
      </c>
      <c r="J4219" s="215">
        <v>10.42</v>
      </c>
      <c r="K4219" s="216" t="s">
        <v>88</v>
      </c>
    </row>
    <row r="4220" spans="1:11" x14ac:dyDescent="0.25">
      <c r="A4220" s="103" t="s">
        <v>827</v>
      </c>
      <c r="B4220" s="103" t="s">
        <v>88</v>
      </c>
      <c r="C4220" s="103" t="s">
        <v>838</v>
      </c>
      <c r="D4220" s="103" t="s">
        <v>872</v>
      </c>
      <c r="E4220" s="103" t="s">
        <v>873</v>
      </c>
      <c r="F4220" s="103" t="s">
        <v>873</v>
      </c>
      <c r="G4220" s="103" t="s">
        <v>448</v>
      </c>
      <c r="H4220" s="103" t="s">
        <v>449</v>
      </c>
      <c r="I4220" s="103" t="s">
        <v>842</v>
      </c>
      <c r="J4220" s="215">
        <v>67.510000000000005</v>
      </c>
      <c r="K4220" s="216" t="s">
        <v>88</v>
      </c>
    </row>
    <row r="4221" spans="1:11" x14ac:dyDescent="0.25">
      <c r="A4221" s="103" t="s">
        <v>828</v>
      </c>
      <c r="B4221" s="103" t="s">
        <v>88</v>
      </c>
      <c r="C4221" s="103" t="s">
        <v>838</v>
      </c>
      <c r="D4221" s="103" t="s">
        <v>872</v>
      </c>
      <c r="E4221" s="103" t="s">
        <v>873</v>
      </c>
      <c r="F4221" s="103" t="s">
        <v>873</v>
      </c>
      <c r="G4221" s="103" t="s">
        <v>448</v>
      </c>
      <c r="H4221" s="103" t="s">
        <v>449</v>
      </c>
      <c r="I4221" s="103" t="s">
        <v>842</v>
      </c>
      <c r="J4221" s="215">
        <v>24.4</v>
      </c>
      <c r="K4221" s="216" t="s">
        <v>88</v>
      </c>
    </row>
    <row r="4222" spans="1:11" x14ac:dyDescent="0.25">
      <c r="A4222" s="103" t="s">
        <v>829</v>
      </c>
      <c r="B4222" s="103" t="s">
        <v>88</v>
      </c>
      <c r="C4222" s="103" t="s">
        <v>838</v>
      </c>
      <c r="D4222" s="103" t="s">
        <v>872</v>
      </c>
      <c r="E4222" s="103" t="s">
        <v>873</v>
      </c>
      <c r="F4222" s="103" t="s">
        <v>873</v>
      </c>
      <c r="G4222" s="103" t="s">
        <v>448</v>
      </c>
      <c r="H4222" s="103" t="s">
        <v>449</v>
      </c>
      <c r="I4222" s="103" t="s">
        <v>842</v>
      </c>
      <c r="J4222" s="215">
        <v>436.62</v>
      </c>
      <c r="K4222" s="216" t="s">
        <v>88</v>
      </c>
    </row>
    <row r="4223" spans="1:11" x14ac:dyDescent="0.25">
      <c r="A4223" s="103" t="s">
        <v>826</v>
      </c>
      <c r="B4223" s="103" t="s">
        <v>88</v>
      </c>
      <c r="C4223" s="103" t="s">
        <v>838</v>
      </c>
      <c r="D4223" s="103" t="s">
        <v>872</v>
      </c>
      <c r="E4223" s="103" t="s">
        <v>873</v>
      </c>
      <c r="F4223" s="103" t="s">
        <v>873</v>
      </c>
      <c r="G4223" s="103" t="s">
        <v>448</v>
      </c>
      <c r="H4223" s="103" t="s">
        <v>449</v>
      </c>
      <c r="I4223" s="103" t="s">
        <v>842</v>
      </c>
      <c r="J4223" s="215">
        <v>54.54</v>
      </c>
      <c r="K4223" s="216" t="s">
        <v>88</v>
      </c>
    </row>
    <row r="4224" spans="1:11" x14ac:dyDescent="0.25">
      <c r="A4224" s="103" t="s">
        <v>828</v>
      </c>
      <c r="B4224" s="103" t="s">
        <v>88</v>
      </c>
      <c r="C4224" s="103" t="s">
        <v>838</v>
      </c>
      <c r="D4224" s="103" t="s">
        <v>222</v>
      </c>
      <c r="E4224" s="111"/>
      <c r="F4224" s="103" t="s">
        <v>436</v>
      </c>
      <c r="G4224" s="103" t="s">
        <v>877</v>
      </c>
      <c r="H4224" s="103" t="s">
        <v>878</v>
      </c>
      <c r="I4224" s="103" t="s">
        <v>842</v>
      </c>
      <c r="J4224" s="215">
        <v>365.83</v>
      </c>
      <c r="K4224" s="216" t="s">
        <v>88</v>
      </c>
    </row>
    <row r="4225" spans="1:11" x14ac:dyDescent="0.25">
      <c r="A4225" s="103" t="s">
        <v>825</v>
      </c>
      <c r="B4225" s="103" t="s">
        <v>88</v>
      </c>
      <c r="C4225" s="103" t="s">
        <v>838</v>
      </c>
      <c r="D4225" s="103" t="s">
        <v>222</v>
      </c>
      <c r="E4225" s="111"/>
      <c r="F4225" s="103" t="s">
        <v>436</v>
      </c>
      <c r="G4225" s="103" t="s">
        <v>877</v>
      </c>
      <c r="H4225" s="103" t="s">
        <v>878</v>
      </c>
      <c r="I4225" s="103" t="s">
        <v>842</v>
      </c>
      <c r="J4225" s="215">
        <v>640.13</v>
      </c>
      <c r="K4225" s="216" t="s">
        <v>88</v>
      </c>
    </row>
    <row r="4226" spans="1:11" x14ac:dyDescent="0.25">
      <c r="A4226" s="103" t="s">
        <v>827</v>
      </c>
      <c r="B4226" s="103" t="s">
        <v>88</v>
      </c>
      <c r="C4226" s="103" t="s">
        <v>838</v>
      </c>
      <c r="D4226" s="103" t="s">
        <v>222</v>
      </c>
      <c r="E4226" s="111"/>
      <c r="F4226" s="103" t="s">
        <v>436</v>
      </c>
      <c r="G4226" s="103" t="s">
        <v>621</v>
      </c>
      <c r="H4226" s="103" t="s">
        <v>622</v>
      </c>
      <c r="I4226" s="103" t="s">
        <v>842</v>
      </c>
      <c r="J4226" s="215">
        <v>-86</v>
      </c>
      <c r="K4226" s="216" t="s">
        <v>88</v>
      </c>
    </row>
    <row r="4227" spans="1:11" x14ac:dyDescent="0.25">
      <c r="A4227" s="103" t="s">
        <v>830</v>
      </c>
      <c r="B4227" s="103" t="s">
        <v>88</v>
      </c>
      <c r="C4227" s="103" t="s">
        <v>838</v>
      </c>
      <c r="D4227" s="103" t="s">
        <v>222</v>
      </c>
      <c r="E4227" s="111"/>
      <c r="F4227" s="103" t="s">
        <v>436</v>
      </c>
      <c r="G4227" s="103" t="s">
        <v>621</v>
      </c>
      <c r="H4227" s="103" t="s">
        <v>622</v>
      </c>
      <c r="I4227" s="103" t="s">
        <v>842</v>
      </c>
      <c r="J4227" s="215">
        <v>14</v>
      </c>
      <c r="K4227" s="216" t="s">
        <v>88</v>
      </c>
    </row>
    <row r="4228" spans="1:11" x14ac:dyDescent="0.25">
      <c r="A4228" s="103" t="s">
        <v>828</v>
      </c>
      <c r="B4228" s="103" t="s">
        <v>88</v>
      </c>
      <c r="C4228" s="103" t="s">
        <v>838</v>
      </c>
      <c r="D4228" s="103" t="s">
        <v>222</v>
      </c>
      <c r="E4228" s="111"/>
      <c r="F4228" s="103" t="s">
        <v>436</v>
      </c>
      <c r="G4228" s="103" t="s">
        <v>621</v>
      </c>
      <c r="H4228" s="103" t="s">
        <v>622</v>
      </c>
      <c r="I4228" s="103" t="s">
        <v>842</v>
      </c>
      <c r="J4228" s="215">
        <v>-45</v>
      </c>
      <c r="K4228" s="216" t="s">
        <v>88</v>
      </c>
    </row>
    <row r="4229" spans="1:11" x14ac:dyDescent="0.25">
      <c r="A4229" s="103" t="s">
        <v>829</v>
      </c>
      <c r="B4229" s="103" t="s">
        <v>88</v>
      </c>
      <c r="C4229" s="103" t="s">
        <v>838</v>
      </c>
      <c r="D4229" s="103" t="s">
        <v>222</v>
      </c>
      <c r="E4229" s="111"/>
      <c r="F4229" s="103" t="s">
        <v>436</v>
      </c>
      <c r="G4229" s="103" t="s">
        <v>621</v>
      </c>
      <c r="H4229" s="103" t="s">
        <v>622</v>
      </c>
      <c r="I4229" s="103" t="s">
        <v>842</v>
      </c>
      <c r="J4229" s="215">
        <v>-82</v>
      </c>
      <c r="K4229" s="216" t="s">
        <v>88</v>
      </c>
    </row>
    <row r="4230" spans="1:11" x14ac:dyDescent="0.25">
      <c r="A4230" s="103" t="s">
        <v>825</v>
      </c>
      <c r="B4230" s="103" t="s">
        <v>88</v>
      </c>
      <c r="C4230" s="103" t="s">
        <v>838</v>
      </c>
      <c r="D4230" s="103" t="s">
        <v>222</v>
      </c>
      <c r="E4230" s="111"/>
      <c r="F4230" s="103" t="s">
        <v>436</v>
      </c>
      <c r="G4230" s="103" t="s">
        <v>621</v>
      </c>
      <c r="H4230" s="103" t="s">
        <v>622</v>
      </c>
      <c r="I4230" s="103" t="s">
        <v>842</v>
      </c>
      <c r="J4230" s="215">
        <v>49</v>
      </c>
      <c r="K4230" s="216" t="s">
        <v>88</v>
      </c>
    </row>
    <row r="4231" spans="1:11" x14ac:dyDescent="0.25">
      <c r="A4231" s="103" t="s">
        <v>826</v>
      </c>
      <c r="B4231" s="103" t="s">
        <v>88</v>
      </c>
      <c r="C4231" s="103" t="s">
        <v>838</v>
      </c>
      <c r="D4231" s="103" t="s">
        <v>222</v>
      </c>
      <c r="E4231" s="111"/>
      <c r="F4231" s="103" t="s">
        <v>436</v>
      </c>
      <c r="G4231" s="103" t="s">
        <v>621</v>
      </c>
      <c r="H4231" s="103" t="s">
        <v>622</v>
      </c>
      <c r="I4231" s="103" t="s">
        <v>842</v>
      </c>
      <c r="J4231" s="215">
        <v>99</v>
      </c>
      <c r="K4231" s="216" t="s">
        <v>88</v>
      </c>
    </row>
    <row r="4232" spans="1:11" x14ac:dyDescent="0.25">
      <c r="A4232" s="103" t="s">
        <v>827</v>
      </c>
      <c r="B4232" s="103" t="s">
        <v>88</v>
      </c>
      <c r="C4232" s="103" t="s">
        <v>838</v>
      </c>
      <c r="D4232" s="103" t="s">
        <v>222</v>
      </c>
      <c r="E4232" s="111"/>
      <c r="F4232" s="103" t="s">
        <v>436</v>
      </c>
      <c r="G4232" s="103" t="s">
        <v>212</v>
      </c>
      <c r="H4232" s="103" t="s">
        <v>356</v>
      </c>
      <c r="I4232" s="103" t="s">
        <v>842</v>
      </c>
      <c r="J4232" s="215">
        <v>-68.25</v>
      </c>
      <c r="K4232" s="216" t="s">
        <v>88</v>
      </c>
    </row>
    <row r="4233" spans="1:11" x14ac:dyDescent="0.25">
      <c r="A4233" s="103" t="s">
        <v>830</v>
      </c>
      <c r="B4233" s="103" t="s">
        <v>88</v>
      </c>
      <c r="C4233" s="103" t="s">
        <v>838</v>
      </c>
      <c r="D4233" s="103" t="s">
        <v>222</v>
      </c>
      <c r="E4233" s="111"/>
      <c r="F4233" s="103" t="s">
        <v>436</v>
      </c>
      <c r="G4233" s="103" t="s">
        <v>212</v>
      </c>
      <c r="H4233" s="103" t="s">
        <v>356</v>
      </c>
      <c r="I4233" s="103" t="s">
        <v>842</v>
      </c>
      <c r="J4233" s="215">
        <v>9.75</v>
      </c>
      <c r="K4233" s="216" t="s">
        <v>88</v>
      </c>
    </row>
    <row r="4234" spans="1:11" x14ac:dyDescent="0.25">
      <c r="A4234" s="103" t="s">
        <v>828</v>
      </c>
      <c r="B4234" s="103" t="s">
        <v>88</v>
      </c>
      <c r="C4234" s="103" t="s">
        <v>838</v>
      </c>
      <c r="D4234" s="103" t="s">
        <v>222</v>
      </c>
      <c r="E4234" s="111"/>
      <c r="F4234" s="103" t="s">
        <v>436</v>
      </c>
      <c r="G4234" s="103" t="s">
        <v>212</v>
      </c>
      <c r="H4234" s="103" t="s">
        <v>356</v>
      </c>
      <c r="I4234" s="103" t="s">
        <v>842</v>
      </c>
      <c r="J4234" s="215">
        <v>-33</v>
      </c>
      <c r="K4234" s="216" t="s">
        <v>88</v>
      </c>
    </row>
    <row r="4235" spans="1:11" x14ac:dyDescent="0.25">
      <c r="A4235" s="103" t="s">
        <v>829</v>
      </c>
      <c r="B4235" s="103" t="s">
        <v>88</v>
      </c>
      <c r="C4235" s="103" t="s">
        <v>838</v>
      </c>
      <c r="D4235" s="103" t="s">
        <v>222</v>
      </c>
      <c r="E4235" s="111"/>
      <c r="F4235" s="103" t="s">
        <v>436</v>
      </c>
      <c r="G4235" s="103" t="s">
        <v>212</v>
      </c>
      <c r="H4235" s="103" t="s">
        <v>356</v>
      </c>
      <c r="I4235" s="103" t="s">
        <v>842</v>
      </c>
      <c r="J4235" s="215">
        <v>4.5</v>
      </c>
      <c r="K4235" s="216" t="s">
        <v>88</v>
      </c>
    </row>
    <row r="4236" spans="1:11" x14ac:dyDescent="0.25">
      <c r="A4236" s="103" t="s">
        <v>825</v>
      </c>
      <c r="B4236" s="103" t="s">
        <v>88</v>
      </c>
      <c r="C4236" s="103" t="s">
        <v>838</v>
      </c>
      <c r="D4236" s="103" t="s">
        <v>222</v>
      </c>
      <c r="E4236" s="111"/>
      <c r="F4236" s="103" t="s">
        <v>436</v>
      </c>
      <c r="G4236" s="103" t="s">
        <v>212</v>
      </c>
      <c r="H4236" s="103" t="s">
        <v>356</v>
      </c>
      <c r="I4236" s="103" t="s">
        <v>842</v>
      </c>
      <c r="J4236" s="215">
        <v>-29.25</v>
      </c>
      <c r="K4236" s="216" t="s">
        <v>88</v>
      </c>
    </row>
    <row r="4237" spans="1:11" x14ac:dyDescent="0.25">
      <c r="A4237" s="103" t="s">
        <v>826</v>
      </c>
      <c r="B4237" s="103" t="s">
        <v>88</v>
      </c>
      <c r="C4237" s="103" t="s">
        <v>838</v>
      </c>
      <c r="D4237" s="103" t="s">
        <v>222</v>
      </c>
      <c r="E4237" s="111"/>
      <c r="F4237" s="103" t="s">
        <v>436</v>
      </c>
      <c r="G4237" s="103" t="s">
        <v>212</v>
      </c>
      <c r="H4237" s="103" t="s">
        <v>356</v>
      </c>
      <c r="I4237" s="103" t="s">
        <v>842</v>
      </c>
      <c r="J4237" s="215">
        <v>76.5</v>
      </c>
      <c r="K4237" s="216" t="s">
        <v>88</v>
      </c>
    </row>
    <row r="4238" spans="1:11" x14ac:dyDescent="0.25">
      <c r="A4238" s="103" t="s">
        <v>827</v>
      </c>
      <c r="B4238" s="103" t="s">
        <v>88</v>
      </c>
      <c r="C4238" s="103" t="s">
        <v>838</v>
      </c>
      <c r="D4238" s="103" t="s">
        <v>222</v>
      </c>
      <c r="E4238" s="111"/>
      <c r="F4238" s="103" t="s">
        <v>436</v>
      </c>
      <c r="G4238" s="103" t="s">
        <v>879</v>
      </c>
      <c r="H4238" s="103" t="s">
        <v>880</v>
      </c>
      <c r="I4238" s="103" t="s">
        <v>842</v>
      </c>
      <c r="J4238" s="215">
        <v>5946.02</v>
      </c>
      <c r="K4238" s="216" t="s">
        <v>88</v>
      </c>
    </row>
    <row r="4239" spans="1:11" x14ac:dyDescent="0.25">
      <c r="A4239" s="103" t="s">
        <v>830</v>
      </c>
      <c r="B4239" s="103" t="s">
        <v>88</v>
      </c>
      <c r="C4239" s="103" t="s">
        <v>838</v>
      </c>
      <c r="D4239" s="103" t="s">
        <v>222</v>
      </c>
      <c r="E4239" s="111"/>
      <c r="F4239" s="103" t="s">
        <v>436</v>
      </c>
      <c r="G4239" s="103" t="s">
        <v>879</v>
      </c>
      <c r="H4239" s="103" t="s">
        <v>880</v>
      </c>
      <c r="I4239" s="103" t="s">
        <v>842</v>
      </c>
      <c r="J4239" s="215">
        <v>3268.39</v>
      </c>
      <c r="K4239" s="216" t="s">
        <v>88</v>
      </c>
    </row>
    <row r="4240" spans="1:11" x14ac:dyDescent="0.25">
      <c r="A4240" s="103" t="s">
        <v>828</v>
      </c>
      <c r="B4240" s="103" t="s">
        <v>88</v>
      </c>
      <c r="C4240" s="103" t="s">
        <v>838</v>
      </c>
      <c r="D4240" s="103" t="s">
        <v>222</v>
      </c>
      <c r="E4240" s="111"/>
      <c r="F4240" s="103" t="s">
        <v>436</v>
      </c>
      <c r="G4240" s="103" t="s">
        <v>879</v>
      </c>
      <c r="H4240" s="103" t="s">
        <v>880</v>
      </c>
      <c r="I4240" s="103" t="s">
        <v>842</v>
      </c>
      <c r="J4240" s="215">
        <v>3532.69</v>
      </c>
      <c r="K4240" s="216" t="s">
        <v>88</v>
      </c>
    </row>
    <row r="4241" spans="1:11" x14ac:dyDescent="0.25">
      <c r="A4241" s="103" t="s">
        <v>829</v>
      </c>
      <c r="B4241" s="103" t="s">
        <v>88</v>
      </c>
      <c r="C4241" s="103" t="s">
        <v>838</v>
      </c>
      <c r="D4241" s="103" t="s">
        <v>222</v>
      </c>
      <c r="E4241" s="111"/>
      <c r="F4241" s="103" t="s">
        <v>436</v>
      </c>
      <c r="G4241" s="103" t="s">
        <v>879</v>
      </c>
      <c r="H4241" s="103" t="s">
        <v>880</v>
      </c>
      <c r="I4241" s="103" t="s">
        <v>842</v>
      </c>
      <c r="J4241" s="215">
        <v>3544.63</v>
      </c>
      <c r="K4241" s="216" t="s">
        <v>88</v>
      </c>
    </row>
    <row r="4242" spans="1:11" x14ac:dyDescent="0.25">
      <c r="A4242" s="103" t="s">
        <v>825</v>
      </c>
      <c r="B4242" s="103" t="s">
        <v>88</v>
      </c>
      <c r="C4242" s="103" t="s">
        <v>838</v>
      </c>
      <c r="D4242" s="103" t="s">
        <v>222</v>
      </c>
      <c r="E4242" s="111"/>
      <c r="F4242" s="103" t="s">
        <v>436</v>
      </c>
      <c r="G4242" s="103" t="s">
        <v>879</v>
      </c>
      <c r="H4242" s="103" t="s">
        <v>880</v>
      </c>
      <c r="I4242" s="103" t="s">
        <v>842</v>
      </c>
      <c r="J4242" s="215">
        <v>3494.4</v>
      </c>
      <c r="K4242" s="216" t="s">
        <v>88</v>
      </c>
    </row>
    <row r="4243" spans="1:11" x14ac:dyDescent="0.25">
      <c r="A4243" s="103" t="s">
        <v>826</v>
      </c>
      <c r="B4243" s="103" t="s">
        <v>88</v>
      </c>
      <c r="C4243" s="103" t="s">
        <v>838</v>
      </c>
      <c r="D4243" s="103" t="s">
        <v>222</v>
      </c>
      <c r="E4243" s="111"/>
      <c r="F4243" s="103" t="s">
        <v>436</v>
      </c>
      <c r="G4243" s="103" t="s">
        <v>879</v>
      </c>
      <c r="H4243" s="103" t="s">
        <v>880</v>
      </c>
      <c r="I4243" s="103" t="s">
        <v>842</v>
      </c>
      <c r="J4243" s="215">
        <v>3182.02</v>
      </c>
      <c r="K4243" s="216" t="s">
        <v>88</v>
      </c>
    </row>
    <row r="4244" spans="1:11" x14ac:dyDescent="0.25">
      <c r="A4244" s="103" t="s">
        <v>827</v>
      </c>
      <c r="B4244" s="103" t="s">
        <v>88</v>
      </c>
      <c r="C4244" s="103" t="s">
        <v>838</v>
      </c>
      <c r="D4244" s="103" t="s">
        <v>222</v>
      </c>
      <c r="E4244" s="111"/>
      <c r="F4244" s="103" t="s">
        <v>436</v>
      </c>
      <c r="G4244" s="103" t="s">
        <v>437</v>
      </c>
      <c r="H4244" s="103" t="s">
        <v>438</v>
      </c>
      <c r="I4244" s="103" t="s">
        <v>842</v>
      </c>
      <c r="J4244" s="215">
        <v>1.39</v>
      </c>
      <c r="K4244" s="216" t="s">
        <v>88</v>
      </c>
    </row>
    <row r="4245" spans="1:11" x14ac:dyDescent="0.25">
      <c r="A4245" s="103" t="s">
        <v>830</v>
      </c>
      <c r="B4245" s="103" t="s">
        <v>88</v>
      </c>
      <c r="C4245" s="103" t="s">
        <v>838</v>
      </c>
      <c r="D4245" s="103" t="s">
        <v>222</v>
      </c>
      <c r="E4245" s="111"/>
      <c r="F4245" s="103" t="s">
        <v>436</v>
      </c>
      <c r="G4245" s="103" t="s">
        <v>437</v>
      </c>
      <c r="H4245" s="103" t="s">
        <v>438</v>
      </c>
      <c r="I4245" s="103" t="s">
        <v>842</v>
      </c>
      <c r="J4245" s="215">
        <v>1</v>
      </c>
      <c r="K4245" s="216" t="s">
        <v>88</v>
      </c>
    </row>
    <row r="4246" spans="1:11" x14ac:dyDescent="0.25">
      <c r="A4246" s="103" t="s">
        <v>828</v>
      </c>
      <c r="B4246" s="103" t="s">
        <v>88</v>
      </c>
      <c r="C4246" s="103" t="s">
        <v>838</v>
      </c>
      <c r="D4246" s="103" t="s">
        <v>222</v>
      </c>
      <c r="E4246" s="111"/>
      <c r="F4246" s="103" t="s">
        <v>436</v>
      </c>
      <c r="G4246" s="103" t="s">
        <v>437</v>
      </c>
      <c r="H4246" s="103" t="s">
        <v>438</v>
      </c>
      <c r="I4246" s="103" t="s">
        <v>842</v>
      </c>
      <c r="J4246" s="215">
        <v>2.0299999999999998</v>
      </c>
      <c r="K4246" s="216" t="s">
        <v>88</v>
      </c>
    </row>
    <row r="4247" spans="1:11" x14ac:dyDescent="0.25">
      <c r="A4247" s="103" t="s">
        <v>829</v>
      </c>
      <c r="B4247" s="103" t="s">
        <v>88</v>
      </c>
      <c r="C4247" s="103" t="s">
        <v>838</v>
      </c>
      <c r="D4247" s="103" t="s">
        <v>222</v>
      </c>
      <c r="E4247" s="111"/>
      <c r="F4247" s="103" t="s">
        <v>436</v>
      </c>
      <c r="G4247" s="103" t="s">
        <v>437</v>
      </c>
      <c r="H4247" s="103" t="s">
        <v>438</v>
      </c>
      <c r="I4247" s="103" t="s">
        <v>842</v>
      </c>
      <c r="J4247" s="215">
        <v>0.39</v>
      </c>
      <c r="K4247" s="216" t="s">
        <v>88</v>
      </c>
    </row>
    <row r="4248" spans="1:11" x14ac:dyDescent="0.25">
      <c r="A4248" s="103" t="s">
        <v>825</v>
      </c>
      <c r="B4248" s="103" t="s">
        <v>88</v>
      </c>
      <c r="C4248" s="103" t="s">
        <v>838</v>
      </c>
      <c r="D4248" s="103" t="s">
        <v>222</v>
      </c>
      <c r="E4248" s="111"/>
      <c r="F4248" s="103" t="s">
        <v>436</v>
      </c>
      <c r="G4248" s="103" t="s">
        <v>437</v>
      </c>
      <c r="H4248" s="103" t="s">
        <v>438</v>
      </c>
      <c r="I4248" s="103" t="s">
        <v>842</v>
      </c>
      <c r="J4248" s="215">
        <v>2.0699999999999998</v>
      </c>
      <c r="K4248" s="216" t="s">
        <v>88</v>
      </c>
    </row>
    <row r="4249" spans="1:11" x14ac:dyDescent="0.25">
      <c r="A4249" s="103" t="s">
        <v>826</v>
      </c>
      <c r="B4249" s="103" t="s">
        <v>88</v>
      </c>
      <c r="C4249" s="103" t="s">
        <v>838</v>
      </c>
      <c r="D4249" s="103" t="s">
        <v>222</v>
      </c>
      <c r="E4249" s="111"/>
      <c r="F4249" s="103" t="s">
        <v>436</v>
      </c>
      <c r="G4249" s="103" t="s">
        <v>437</v>
      </c>
      <c r="H4249" s="103" t="s">
        <v>438</v>
      </c>
      <c r="I4249" s="103" t="s">
        <v>842</v>
      </c>
      <c r="J4249" s="215">
        <v>0.62</v>
      </c>
      <c r="K4249" s="216" t="s">
        <v>88</v>
      </c>
    </row>
    <row r="4250" spans="1:11" x14ac:dyDescent="0.25">
      <c r="A4250" s="103" t="s">
        <v>825</v>
      </c>
      <c r="B4250" s="103" t="s">
        <v>88</v>
      </c>
      <c r="C4250" s="103" t="s">
        <v>838</v>
      </c>
      <c r="D4250" s="103" t="s">
        <v>747</v>
      </c>
      <c r="E4250" s="111"/>
      <c r="F4250" s="103" t="s">
        <v>748</v>
      </c>
      <c r="G4250" s="103" t="s">
        <v>217</v>
      </c>
      <c r="H4250" s="103" t="s">
        <v>402</v>
      </c>
      <c r="I4250" s="103" t="s">
        <v>842</v>
      </c>
      <c r="J4250" s="215">
        <v>-1.1200000000000001</v>
      </c>
      <c r="K4250" s="216" t="s">
        <v>88</v>
      </c>
    </row>
    <row r="4251" spans="1:11" x14ac:dyDescent="0.25">
      <c r="A4251" s="103" t="s">
        <v>827</v>
      </c>
      <c r="B4251" s="103" t="s">
        <v>88</v>
      </c>
      <c r="C4251" s="103" t="s">
        <v>838</v>
      </c>
      <c r="D4251" s="103" t="s">
        <v>747</v>
      </c>
      <c r="E4251" s="111"/>
      <c r="F4251" s="103" t="s">
        <v>748</v>
      </c>
      <c r="G4251" s="103" t="s">
        <v>104</v>
      </c>
      <c r="H4251" s="103" t="s">
        <v>336</v>
      </c>
      <c r="I4251" s="103" t="s">
        <v>842</v>
      </c>
      <c r="J4251" s="215">
        <v>-1180.54</v>
      </c>
      <c r="K4251" s="216" t="s">
        <v>88</v>
      </c>
    </row>
    <row r="4252" spans="1:11" x14ac:dyDescent="0.25">
      <c r="A4252" s="103" t="s">
        <v>830</v>
      </c>
      <c r="B4252" s="103" t="s">
        <v>88</v>
      </c>
      <c r="C4252" s="103" t="s">
        <v>838</v>
      </c>
      <c r="D4252" s="103" t="s">
        <v>747</v>
      </c>
      <c r="E4252" s="111"/>
      <c r="F4252" s="103" t="s">
        <v>748</v>
      </c>
      <c r="G4252" s="103" t="s">
        <v>104</v>
      </c>
      <c r="H4252" s="103" t="s">
        <v>336</v>
      </c>
      <c r="I4252" s="103" t="s">
        <v>842</v>
      </c>
      <c r="J4252" s="215">
        <v>-633.86</v>
      </c>
      <c r="K4252" s="216" t="s">
        <v>88</v>
      </c>
    </row>
    <row r="4253" spans="1:11" x14ac:dyDescent="0.25">
      <c r="A4253" s="103" t="s">
        <v>828</v>
      </c>
      <c r="B4253" s="103" t="s">
        <v>88</v>
      </c>
      <c r="C4253" s="103" t="s">
        <v>838</v>
      </c>
      <c r="D4253" s="103" t="s">
        <v>747</v>
      </c>
      <c r="E4253" s="111"/>
      <c r="F4253" s="103" t="s">
        <v>748</v>
      </c>
      <c r="G4253" s="103" t="s">
        <v>104</v>
      </c>
      <c r="H4253" s="103" t="s">
        <v>336</v>
      </c>
      <c r="I4253" s="103" t="s">
        <v>842</v>
      </c>
      <c r="J4253" s="215">
        <v>-440.15</v>
      </c>
      <c r="K4253" s="216" t="s">
        <v>88</v>
      </c>
    </row>
    <row r="4254" spans="1:11" x14ac:dyDescent="0.25">
      <c r="A4254" s="103" t="s">
        <v>829</v>
      </c>
      <c r="B4254" s="103" t="s">
        <v>88</v>
      </c>
      <c r="C4254" s="103" t="s">
        <v>838</v>
      </c>
      <c r="D4254" s="103" t="s">
        <v>747</v>
      </c>
      <c r="E4254" s="111"/>
      <c r="F4254" s="103" t="s">
        <v>748</v>
      </c>
      <c r="G4254" s="103" t="s">
        <v>104</v>
      </c>
      <c r="H4254" s="103" t="s">
        <v>336</v>
      </c>
      <c r="I4254" s="103" t="s">
        <v>842</v>
      </c>
      <c r="J4254" s="215">
        <v>-1265.6300000000001</v>
      </c>
      <c r="K4254" s="216" t="s">
        <v>88</v>
      </c>
    </row>
    <row r="4255" spans="1:11" x14ac:dyDescent="0.25">
      <c r="A4255" s="103" t="s">
        <v>825</v>
      </c>
      <c r="B4255" s="103" t="s">
        <v>88</v>
      </c>
      <c r="C4255" s="103" t="s">
        <v>838</v>
      </c>
      <c r="D4255" s="103" t="s">
        <v>747</v>
      </c>
      <c r="E4255" s="111"/>
      <c r="F4255" s="103" t="s">
        <v>748</v>
      </c>
      <c r="G4255" s="103" t="s">
        <v>104</v>
      </c>
      <c r="H4255" s="103" t="s">
        <v>336</v>
      </c>
      <c r="I4255" s="103" t="s">
        <v>842</v>
      </c>
      <c r="J4255" s="215">
        <v>-1188.28</v>
      </c>
      <c r="K4255" s="216" t="s">
        <v>88</v>
      </c>
    </row>
    <row r="4256" spans="1:11" x14ac:dyDescent="0.25">
      <c r="A4256" s="103" t="s">
        <v>826</v>
      </c>
      <c r="B4256" s="103" t="s">
        <v>88</v>
      </c>
      <c r="C4256" s="103" t="s">
        <v>838</v>
      </c>
      <c r="D4256" s="103" t="s">
        <v>747</v>
      </c>
      <c r="E4256" s="111"/>
      <c r="F4256" s="103" t="s">
        <v>748</v>
      </c>
      <c r="G4256" s="103" t="s">
        <v>104</v>
      </c>
      <c r="H4256" s="103" t="s">
        <v>336</v>
      </c>
      <c r="I4256" s="103" t="s">
        <v>842</v>
      </c>
      <c r="J4256" s="215">
        <v>635.99</v>
      </c>
      <c r="K4256" s="216" t="s">
        <v>88</v>
      </c>
    </row>
    <row r="4257" spans="1:11" x14ac:dyDescent="0.25">
      <c r="A4257" s="103" t="s">
        <v>827</v>
      </c>
      <c r="B4257" s="103" t="s">
        <v>88</v>
      </c>
      <c r="C4257" s="103" t="s">
        <v>838</v>
      </c>
      <c r="D4257" s="103" t="s">
        <v>747</v>
      </c>
      <c r="E4257" s="111"/>
      <c r="F4257" s="103" t="s">
        <v>748</v>
      </c>
      <c r="G4257" s="103" t="s">
        <v>103</v>
      </c>
      <c r="H4257" s="103" t="s">
        <v>337</v>
      </c>
      <c r="I4257" s="103" t="s">
        <v>842</v>
      </c>
      <c r="J4257" s="215">
        <v>-48.04</v>
      </c>
      <c r="K4257" s="216" t="s">
        <v>88</v>
      </c>
    </row>
    <row r="4258" spans="1:11" x14ac:dyDescent="0.25">
      <c r="A4258" s="103" t="s">
        <v>830</v>
      </c>
      <c r="B4258" s="103" t="s">
        <v>88</v>
      </c>
      <c r="C4258" s="103" t="s">
        <v>838</v>
      </c>
      <c r="D4258" s="103" t="s">
        <v>747</v>
      </c>
      <c r="E4258" s="111"/>
      <c r="F4258" s="103" t="s">
        <v>748</v>
      </c>
      <c r="G4258" s="103" t="s">
        <v>103</v>
      </c>
      <c r="H4258" s="103" t="s">
        <v>337</v>
      </c>
      <c r="I4258" s="103" t="s">
        <v>842</v>
      </c>
      <c r="J4258" s="215">
        <v>-461.06</v>
      </c>
      <c r="K4258" s="216" t="s">
        <v>88</v>
      </c>
    </row>
    <row r="4259" spans="1:11" x14ac:dyDescent="0.25">
      <c r="A4259" s="103" t="s">
        <v>828</v>
      </c>
      <c r="B4259" s="103" t="s">
        <v>88</v>
      </c>
      <c r="C4259" s="103" t="s">
        <v>838</v>
      </c>
      <c r="D4259" s="103" t="s">
        <v>747</v>
      </c>
      <c r="E4259" s="111"/>
      <c r="F4259" s="103" t="s">
        <v>748</v>
      </c>
      <c r="G4259" s="103" t="s">
        <v>103</v>
      </c>
      <c r="H4259" s="103" t="s">
        <v>337</v>
      </c>
      <c r="I4259" s="103" t="s">
        <v>842</v>
      </c>
      <c r="J4259" s="215">
        <v>-24.83</v>
      </c>
      <c r="K4259" s="216" t="s">
        <v>88</v>
      </c>
    </row>
    <row r="4260" spans="1:11" x14ac:dyDescent="0.25">
      <c r="A4260" s="103" t="s">
        <v>829</v>
      </c>
      <c r="B4260" s="103" t="s">
        <v>88</v>
      </c>
      <c r="C4260" s="103" t="s">
        <v>838</v>
      </c>
      <c r="D4260" s="103" t="s">
        <v>747</v>
      </c>
      <c r="E4260" s="111"/>
      <c r="F4260" s="103" t="s">
        <v>748</v>
      </c>
      <c r="G4260" s="103" t="s">
        <v>103</v>
      </c>
      <c r="H4260" s="103" t="s">
        <v>337</v>
      </c>
      <c r="I4260" s="103" t="s">
        <v>842</v>
      </c>
      <c r="J4260" s="215">
        <v>-8.99</v>
      </c>
      <c r="K4260" s="216" t="s">
        <v>88</v>
      </c>
    </row>
    <row r="4261" spans="1:11" x14ac:dyDescent="0.25">
      <c r="A4261" s="103" t="s">
        <v>825</v>
      </c>
      <c r="B4261" s="103" t="s">
        <v>88</v>
      </c>
      <c r="C4261" s="103" t="s">
        <v>838</v>
      </c>
      <c r="D4261" s="103" t="s">
        <v>747</v>
      </c>
      <c r="E4261" s="111"/>
      <c r="F4261" s="103" t="s">
        <v>748</v>
      </c>
      <c r="G4261" s="103" t="s">
        <v>103</v>
      </c>
      <c r="H4261" s="103" t="s">
        <v>337</v>
      </c>
      <c r="I4261" s="103" t="s">
        <v>842</v>
      </c>
      <c r="J4261" s="215">
        <v>-96.87</v>
      </c>
      <c r="K4261" s="216" t="s">
        <v>88</v>
      </c>
    </row>
    <row r="4262" spans="1:11" x14ac:dyDescent="0.25">
      <c r="A4262" s="103" t="s">
        <v>826</v>
      </c>
      <c r="B4262" s="103" t="s">
        <v>88</v>
      </c>
      <c r="C4262" s="103" t="s">
        <v>838</v>
      </c>
      <c r="D4262" s="103" t="s">
        <v>747</v>
      </c>
      <c r="E4262" s="111"/>
      <c r="F4262" s="103" t="s">
        <v>748</v>
      </c>
      <c r="G4262" s="103" t="s">
        <v>103</v>
      </c>
      <c r="H4262" s="103" t="s">
        <v>337</v>
      </c>
      <c r="I4262" s="103" t="s">
        <v>842</v>
      </c>
      <c r="J4262" s="215">
        <v>-140.63999999999999</v>
      </c>
      <c r="K4262" s="216" t="s">
        <v>88</v>
      </c>
    </row>
    <row r="4263" spans="1:11" x14ac:dyDescent="0.25">
      <c r="A4263" s="103" t="s">
        <v>830</v>
      </c>
      <c r="B4263" s="103" t="s">
        <v>88</v>
      </c>
      <c r="C4263" s="103" t="s">
        <v>838</v>
      </c>
      <c r="D4263" s="103" t="s">
        <v>747</v>
      </c>
      <c r="E4263" s="111"/>
      <c r="F4263" s="103" t="s">
        <v>748</v>
      </c>
      <c r="G4263" s="103" t="s">
        <v>102</v>
      </c>
      <c r="H4263" s="103" t="s">
        <v>338</v>
      </c>
      <c r="I4263" s="103" t="s">
        <v>842</v>
      </c>
      <c r="J4263" s="215">
        <v>-41.49</v>
      </c>
      <c r="K4263" s="216" t="s">
        <v>88</v>
      </c>
    </row>
    <row r="4264" spans="1:11" x14ac:dyDescent="0.25">
      <c r="A4264" s="103" t="s">
        <v>828</v>
      </c>
      <c r="B4264" s="103" t="s">
        <v>88</v>
      </c>
      <c r="C4264" s="103" t="s">
        <v>838</v>
      </c>
      <c r="D4264" s="103" t="s">
        <v>747</v>
      </c>
      <c r="E4264" s="111"/>
      <c r="F4264" s="103" t="s">
        <v>748</v>
      </c>
      <c r="G4264" s="103" t="s">
        <v>102</v>
      </c>
      <c r="H4264" s="103" t="s">
        <v>338</v>
      </c>
      <c r="I4264" s="103" t="s">
        <v>842</v>
      </c>
      <c r="J4264" s="215">
        <v>-44.28</v>
      </c>
      <c r="K4264" s="216" t="s">
        <v>88</v>
      </c>
    </row>
    <row r="4265" spans="1:11" x14ac:dyDescent="0.25">
      <c r="A4265" s="103" t="s">
        <v>825</v>
      </c>
      <c r="B4265" s="103" t="s">
        <v>88</v>
      </c>
      <c r="C4265" s="103" t="s">
        <v>838</v>
      </c>
      <c r="D4265" s="103" t="s">
        <v>747</v>
      </c>
      <c r="E4265" s="111"/>
      <c r="F4265" s="103" t="s">
        <v>748</v>
      </c>
      <c r="G4265" s="103" t="s">
        <v>102</v>
      </c>
      <c r="H4265" s="103" t="s">
        <v>338</v>
      </c>
      <c r="I4265" s="103" t="s">
        <v>842</v>
      </c>
      <c r="J4265" s="215">
        <v>-134.97</v>
      </c>
      <c r="K4265" s="216" t="s">
        <v>88</v>
      </c>
    </row>
    <row r="4266" spans="1:11" x14ac:dyDescent="0.25">
      <c r="A4266" s="103" t="s">
        <v>826</v>
      </c>
      <c r="B4266" s="103" t="s">
        <v>88</v>
      </c>
      <c r="C4266" s="103" t="s">
        <v>838</v>
      </c>
      <c r="D4266" s="103" t="s">
        <v>747</v>
      </c>
      <c r="E4266" s="111"/>
      <c r="F4266" s="103" t="s">
        <v>748</v>
      </c>
      <c r="G4266" s="103" t="s">
        <v>102</v>
      </c>
      <c r="H4266" s="103" t="s">
        <v>338</v>
      </c>
      <c r="I4266" s="103" t="s">
        <v>842</v>
      </c>
      <c r="J4266" s="215">
        <v>3.26</v>
      </c>
      <c r="K4266" s="216" t="s">
        <v>88</v>
      </c>
    </row>
    <row r="4267" spans="1:11" x14ac:dyDescent="0.25">
      <c r="A4267" s="103" t="s">
        <v>827</v>
      </c>
      <c r="B4267" s="103" t="s">
        <v>88</v>
      </c>
      <c r="C4267" s="103" t="s">
        <v>838</v>
      </c>
      <c r="D4267" s="103" t="s">
        <v>747</v>
      </c>
      <c r="E4267" s="111"/>
      <c r="F4267" s="103" t="s">
        <v>748</v>
      </c>
      <c r="G4267" s="103" t="s">
        <v>101</v>
      </c>
      <c r="H4267" s="103" t="s">
        <v>339</v>
      </c>
      <c r="I4267" s="103" t="s">
        <v>842</v>
      </c>
      <c r="J4267" s="215">
        <v>-107.07</v>
      </c>
      <c r="K4267" s="216" t="s">
        <v>88</v>
      </c>
    </row>
    <row r="4268" spans="1:11" x14ac:dyDescent="0.25">
      <c r="A4268" s="103" t="s">
        <v>830</v>
      </c>
      <c r="B4268" s="103" t="s">
        <v>88</v>
      </c>
      <c r="C4268" s="103" t="s">
        <v>838</v>
      </c>
      <c r="D4268" s="103" t="s">
        <v>747</v>
      </c>
      <c r="E4268" s="111"/>
      <c r="F4268" s="103" t="s">
        <v>748</v>
      </c>
      <c r="G4268" s="103" t="s">
        <v>101</v>
      </c>
      <c r="H4268" s="103" t="s">
        <v>339</v>
      </c>
      <c r="I4268" s="103" t="s">
        <v>842</v>
      </c>
      <c r="J4268" s="215">
        <v>-400.39</v>
      </c>
      <c r="K4268" s="216" t="s">
        <v>88</v>
      </c>
    </row>
    <row r="4269" spans="1:11" x14ac:dyDescent="0.25">
      <c r="A4269" s="103" t="s">
        <v>828</v>
      </c>
      <c r="B4269" s="103" t="s">
        <v>88</v>
      </c>
      <c r="C4269" s="103" t="s">
        <v>838</v>
      </c>
      <c r="D4269" s="103" t="s">
        <v>747</v>
      </c>
      <c r="E4269" s="111"/>
      <c r="F4269" s="103" t="s">
        <v>748</v>
      </c>
      <c r="G4269" s="103" t="s">
        <v>101</v>
      </c>
      <c r="H4269" s="103" t="s">
        <v>339</v>
      </c>
      <c r="I4269" s="103" t="s">
        <v>842</v>
      </c>
      <c r="J4269" s="215">
        <v>-122.67</v>
      </c>
      <c r="K4269" s="216" t="s">
        <v>88</v>
      </c>
    </row>
    <row r="4270" spans="1:11" x14ac:dyDescent="0.25">
      <c r="A4270" s="103" t="s">
        <v>829</v>
      </c>
      <c r="B4270" s="103" t="s">
        <v>88</v>
      </c>
      <c r="C4270" s="103" t="s">
        <v>838</v>
      </c>
      <c r="D4270" s="103" t="s">
        <v>747</v>
      </c>
      <c r="E4270" s="111"/>
      <c r="F4270" s="103" t="s">
        <v>748</v>
      </c>
      <c r="G4270" s="103" t="s">
        <v>101</v>
      </c>
      <c r="H4270" s="103" t="s">
        <v>339</v>
      </c>
      <c r="I4270" s="103" t="s">
        <v>842</v>
      </c>
      <c r="J4270" s="215">
        <v>-32.6</v>
      </c>
      <c r="K4270" s="216" t="s">
        <v>88</v>
      </c>
    </row>
    <row r="4271" spans="1:11" x14ac:dyDescent="0.25">
      <c r="A4271" s="103" t="s">
        <v>825</v>
      </c>
      <c r="B4271" s="103" t="s">
        <v>88</v>
      </c>
      <c r="C4271" s="103" t="s">
        <v>838</v>
      </c>
      <c r="D4271" s="103" t="s">
        <v>747</v>
      </c>
      <c r="E4271" s="111"/>
      <c r="F4271" s="103" t="s">
        <v>748</v>
      </c>
      <c r="G4271" s="103" t="s">
        <v>101</v>
      </c>
      <c r="H4271" s="103" t="s">
        <v>339</v>
      </c>
      <c r="I4271" s="103" t="s">
        <v>842</v>
      </c>
      <c r="J4271" s="215">
        <v>-91.03</v>
      </c>
      <c r="K4271" s="216" t="s">
        <v>88</v>
      </c>
    </row>
    <row r="4272" spans="1:11" x14ac:dyDescent="0.25">
      <c r="A4272" s="103" t="s">
        <v>826</v>
      </c>
      <c r="B4272" s="103" t="s">
        <v>88</v>
      </c>
      <c r="C4272" s="103" t="s">
        <v>838</v>
      </c>
      <c r="D4272" s="103" t="s">
        <v>747</v>
      </c>
      <c r="E4272" s="111"/>
      <c r="F4272" s="103" t="s">
        <v>748</v>
      </c>
      <c r="G4272" s="103" t="s">
        <v>101</v>
      </c>
      <c r="H4272" s="103" t="s">
        <v>339</v>
      </c>
      <c r="I4272" s="103" t="s">
        <v>842</v>
      </c>
      <c r="J4272" s="215">
        <v>-29.2</v>
      </c>
      <c r="K4272" s="216" t="s">
        <v>88</v>
      </c>
    </row>
    <row r="4273" spans="1:11" x14ac:dyDescent="0.25">
      <c r="A4273" s="103" t="s">
        <v>830</v>
      </c>
      <c r="B4273" s="103" t="s">
        <v>88</v>
      </c>
      <c r="C4273" s="103" t="s">
        <v>838</v>
      </c>
      <c r="D4273" s="103" t="s">
        <v>747</v>
      </c>
      <c r="E4273" s="111"/>
      <c r="F4273" s="103" t="s">
        <v>748</v>
      </c>
      <c r="G4273" s="103" t="s">
        <v>844</v>
      </c>
      <c r="H4273" s="103" t="s">
        <v>845</v>
      </c>
      <c r="I4273" s="103" t="s">
        <v>842</v>
      </c>
      <c r="J4273" s="215">
        <v>-40.43</v>
      </c>
      <c r="K4273" s="216" t="s">
        <v>88</v>
      </c>
    </row>
    <row r="4274" spans="1:11" x14ac:dyDescent="0.25">
      <c r="A4274" s="103" t="s">
        <v>828</v>
      </c>
      <c r="B4274" s="103" t="s">
        <v>88</v>
      </c>
      <c r="C4274" s="103" t="s">
        <v>838</v>
      </c>
      <c r="D4274" s="103" t="s">
        <v>747</v>
      </c>
      <c r="E4274" s="111"/>
      <c r="F4274" s="103" t="s">
        <v>748</v>
      </c>
      <c r="G4274" s="103" t="s">
        <v>844</v>
      </c>
      <c r="H4274" s="103" t="s">
        <v>845</v>
      </c>
      <c r="I4274" s="103" t="s">
        <v>842</v>
      </c>
      <c r="J4274" s="215">
        <v>-25.07</v>
      </c>
      <c r="K4274" s="216" t="s">
        <v>88</v>
      </c>
    </row>
    <row r="4275" spans="1:11" x14ac:dyDescent="0.25">
      <c r="A4275" s="103" t="s">
        <v>829</v>
      </c>
      <c r="B4275" s="103" t="s">
        <v>88</v>
      </c>
      <c r="C4275" s="103" t="s">
        <v>838</v>
      </c>
      <c r="D4275" s="103" t="s">
        <v>747</v>
      </c>
      <c r="E4275" s="111"/>
      <c r="F4275" s="103" t="s">
        <v>748</v>
      </c>
      <c r="G4275" s="103" t="s">
        <v>844</v>
      </c>
      <c r="H4275" s="103" t="s">
        <v>845</v>
      </c>
      <c r="I4275" s="103" t="s">
        <v>842</v>
      </c>
      <c r="J4275" s="215">
        <v>-1.53</v>
      </c>
      <c r="K4275" s="216" t="s">
        <v>88</v>
      </c>
    </row>
    <row r="4276" spans="1:11" x14ac:dyDescent="0.25">
      <c r="A4276" s="103" t="s">
        <v>826</v>
      </c>
      <c r="B4276" s="103" t="s">
        <v>88</v>
      </c>
      <c r="C4276" s="103" t="s">
        <v>838</v>
      </c>
      <c r="D4276" s="103" t="s">
        <v>747</v>
      </c>
      <c r="E4276" s="111"/>
      <c r="F4276" s="103" t="s">
        <v>748</v>
      </c>
      <c r="G4276" s="103" t="s">
        <v>844</v>
      </c>
      <c r="H4276" s="103" t="s">
        <v>845</v>
      </c>
      <c r="I4276" s="103" t="s">
        <v>842</v>
      </c>
      <c r="J4276" s="215">
        <v>-105</v>
      </c>
      <c r="K4276" s="216" t="s">
        <v>88</v>
      </c>
    </row>
    <row r="4277" spans="1:11" x14ac:dyDescent="0.25">
      <c r="A4277" s="103" t="s">
        <v>829</v>
      </c>
      <c r="B4277" s="103" t="s">
        <v>88</v>
      </c>
      <c r="C4277" s="103" t="s">
        <v>838</v>
      </c>
      <c r="D4277" s="103" t="s">
        <v>747</v>
      </c>
      <c r="E4277" s="111"/>
      <c r="F4277" s="103" t="s">
        <v>748</v>
      </c>
      <c r="G4277" s="103" t="s">
        <v>100</v>
      </c>
      <c r="H4277" s="103" t="s">
        <v>340</v>
      </c>
      <c r="I4277" s="103" t="s">
        <v>842</v>
      </c>
      <c r="J4277" s="215">
        <v>-4.41</v>
      </c>
      <c r="K4277" s="216" t="s">
        <v>88</v>
      </c>
    </row>
    <row r="4278" spans="1:11" x14ac:dyDescent="0.25">
      <c r="A4278" s="103" t="s">
        <v>827</v>
      </c>
      <c r="B4278" s="103" t="s">
        <v>88</v>
      </c>
      <c r="C4278" s="103" t="s">
        <v>838</v>
      </c>
      <c r="D4278" s="103" t="s">
        <v>747</v>
      </c>
      <c r="E4278" s="111"/>
      <c r="F4278" s="103" t="s">
        <v>748</v>
      </c>
      <c r="G4278" s="103" t="s">
        <v>98</v>
      </c>
      <c r="H4278" s="103" t="s">
        <v>341</v>
      </c>
      <c r="I4278" s="103" t="s">
        <v>842</v>
      </c>
      <c r="J4278" s="215">
        <v>-817.37</v>
      </c>
      <c r="K4278" s="216" t="s">
        <v>88</v>
      </c>
    </row>
    <row r="4279" spans="1:11" x14ac:dyDescent="0.25">
      <c r="A4279" s="103" t="s">
        <v>830</v>
      </c>
      <c r="B4279" s="103" t="s">
        <v>88</v>
      </c>
      <c r="C4279" s="103" t="s">
        <v>838</v>
      </c>
      <c r="D4279" s="103" t="s">
        <v>747</v>
      </c>
      <c r="E4279" s="111"/>
      <c r="F4279" s="103" t="s">
        <v>748</v>
      </c>
      <c r="G4279" s="103" t="s">
        <v>98</v>
      </c>
      <c r="H4279" s="103" t="s">
        <v>341</v>
      </c>
      <c r="I4279" s="103" t="s">
        <v>842</v>
      </c>
      <c r="J4279" s="215">
        <v>-1433.13</v>
      </c>
      <c r="K4279" s="216" t="s">
        <v>88</v>
      </c>
    </row>
    <row r="4280" spans="1:11" x14ac:dyDescent="0.25">
      <c r="A4280" s="103" t="s">
        <v>828</v>
      </c>
      <c r="B4280" s="103" t="s">
        <v>88</v>
      </c>
      <c r="C4280" s="103" t="s">
        <v>838</v>
      </c>
      <c r="D4280" s="103" t="s">
        <v>747</v>
      </c>
      <c r="E4280" s="111"/>
      <c r="F4280" s="103" t="s">
        <v>748</v>
      </c>
      <c r="G4280" s="103" t="s">
        <v>98</v>
      </c>
      <c r="H4280" s="103" t="s">
        <v>341</v>
      </c>
      <c r="I4280" s="103" t="s">
        <v>842</v>
      </c>
      <c r="J4280" s="215">
        <v>-2271.3200000000002</v>
      </c>
      <c r="K4280" s="216" t="s">
        <v>88</v>
      </c>
    </row>
    <row r="4281" spans="1:11" x14ac:dyDescent="0.25">
      <c r="A4281" s="103" t="s">
        <v>829</v>
      </c>
      <c r="B4281" s="103" t="s">
        <v>88</v>
      </c>
      <c r="C4281" s="103" t="s">
        <v>838</v>
      </c>
      <c r="D4281" s="103" t="s">
        <v>747</v>
      </c>
      <c r="E4281" s="111"/>
      <c r="F4281" s="103" t="s">
        <v>748</v>
      </c>
      <c r="G4281" s="103" t="s">
        <v>98</v>
      </c>
      <c r="H4281" s="103" t="s">
        <v>341</v>
      </c>
      <c r="I4281" s="103" t="s">
        <v>842</v>
      </c>
      <c r="J4281" s="215">
        <v>-1957.91</v>
      </c>
      <c r="K4281" s="216" t="s">
        <v>88</v>
      </c>
    </row>
    <row r="4282" spans="1:11" x14ac:dyDescent="0.25">
      <c r="A4282" s="103" t="s">
        <v>825</v>
      </c>
      <c r="B4282" s="103" t="s">
        <v>88</v>
      </c>
      <c r="C4282" s="103" t="s">
        <v>838</v>
      </c>
      <c r="D4282" s="103" t="s">
        <v>747</v>
      </c>
      <c r="E4282" s="111"/>
      <c r="F4282" s="103" t="s">
        <v>748</v>
      </c>
      <c r="G4282" s="103" t="s">
        <v>98</v>
      </c>
      <c r="H4282" s="103" t="s">
        <v>341</v>
      </c>
      <c r="I4282" s="103" t="s">
        <v>842</v>
      </c>
      <c r="J4282" s="215">
        <v>-622.75</v>
      </c>
      <c r="K4282" s="216" t="s">
        <v>88</v>
      </c>
    </row>
    <row r="4283" spans="1:11" x14ac:dyDescent="0.25">
      <c r="A4283" s="103" t="s">
        <v>826</v>
      </c>
      <c r="B4283" s="103" t="s">
        <v>88</v>
      </c>
      <c r="C4283" s="103" t="s">
        <v>838</v>
      </c>
      <c r="D4283" s="103" t="s">
        <v>747</v>
      </c>
      <c r="E4283" s="111"/>
      <c r="F4283" s="103" t="s">
        <v>748</v>
      </c>
      <c r="G4283" s="103" t="s">
        <v>98</v>
      </c>
      <c r="H4283" s="103" t="s">
        <v>341</v>
      </c>
      <c r="I4283" s="103" t="s">
        <v>842</v>
      </c>
      <c r="J4283" s="215">
        <v>-4299.9399999999996</v>
      </c>
      <c r="K4283" s="216" t="s">
        <v>88</v>
      </c>
    </row>
    <row r="4284" spans="1:11" x14ac:dyDescent="0.25">
      <c r="A4284" s="103" t="s">
        <v>826</v>
      </c>
      <c r="B4284" s="103" t="s">
        <v>88</v>
      </c>
      <c r="C4284" s="103" t="s">
        <v>838</v>
      </c>
      <c r="D4284" s="103" t="s">
        <v>211</v>
      </c>
      <c r="E4284" s="103" t="s">
        <v>881</v>
      </c>
      <c r="F4284" s="103" t="s">
        <v>881</v>
      </c>
      <c r="G4284" s="103" t="s">
        <v>103</v>
      </c>
      <c r="H4284" s="103" t="s">
        <v>337</v>
      </c>
      <c r="I4284" s="103" t="s">
        <v>842</v>
      </c>
      <c r="J4284" s="215">
        <v>0.25</v>
      </c>
      <c r="K4284" s="216" t="s">
        <v>88</v>
      </c>
    </row>
    <row r="4285" spans="1:11" x14ac:dyDescent="0.25">
      <c r="A4285" s="103" t="s">
        <v>826</v>
      </c>
      <c r="B4285" s="103" t="s">
        <v>88</v>
      </c>
      <c r="C4285" s="103" t="s">
        <v>838</v>
      </c>
      <c r="D4285" s="103" t="s">
        <v>211</v>
      </c>
      <c r="E4285" s="111"/>
      <c r="F4285" s="103" t="s">
        <v>881</v>
      </c>
      <c r="G4285" s="103" t="s">
        <v>103</v>
      </c>
      <c r="H4285" s="103" t="s">
        <v>337</v>
      </c>
      <c r="I4285" s="103" t="s">
        <v>842</v>
      </c>
      <c r="J4285" s="215">
        <v>-0.13</v>
      </c>
      <c r="K4285" s="216" t="s">
        <v>88</v>
      </c>
    </row>
    <row r="4286" spans="1:11" x14ac:dyDescent="0.25">
      <c r="A4286" s="103" t="s">
        <v>830</v>
      </c>
      <c r="B4286" s="103" t="s">
        <v>88</v>
      </c>
      <c r="C4286" s="103" t="s">
        <v>271</v>
      </c>
      <c r="D4286" s="103" t="s">
        <v>140</v>
      </c>
      <c r="E4286" s="111"/>
      <c r="F4286" s="103" t="s">
        <v>882</v>
      </c>
      <c r="G4286" s="103" t="s">
        <v>142</v>
      </c>
      <c r="H4286" s="103" t="s">
        <v>734</v>
      </c>
      <c r="I4286" s="103" t="s">
        <v>842</v>
      </c>
      <c r="J4286" s="215">
        <v>0</v>
      </c>
      <c r="K4286" s="216" t="s">
        <v>88</v>
      </c>
    </row>
    <row r="4287" spans="1:11" x14ac:dyDescent="0.25">
      <c r="A4287" s="103" t="s">
        <v>829</v>
      </c>
      <c r="B4287" s="103" t="s">
        <v>88</v>
      </c>
      <c r="C4287" s="103" t="s">
        <v>271</v>
      </c>
      <c r="D4287" s="103" t="s">
        <v>140</v>
      </c>
      <c r="E4287" s="111"/>
      <c r="F4287" s="103" t="s">
        <v>882</v>
      </c>
      <c r="G4287" s="103" t="s">
        <v>142</v>
      </c>
      <c r="H4287" s="103" t="s">
        <v>734</v>
      </c>
      <c r="I4287" s="103" t="s">
        <v>842</v>
      </c>
      <c r="J4287" s="215">
        <v>0</v>
      </c>
      <c r="K4287" s="216" t="s">
        <v>88</v>
      </c>
    </row>
    <row r="4288" spans="1:11" x14ac:dyDescent="0.25">
      <c r="A4288" s="103" t="s">
        <v>827</v>
      </c>
      <c r="B4288" s="103" t="s">
        <v>88</v>
      </c>
      <c r="C4288" s="103" t="s">
        <v>883</v>
      </c>
      <c r="D4288" s="103" t="s">
        <v>123</v>
      </c>
      <c r="E4288" s="103" t="s">
        <v>884</v>
      </c>
      <c r="F4288" s="103" t="s">
        <v>884</v>
      </c>
      <c r="G4288" s="103" t="s">
        <v>200</v>
      </c>
      <c r="H4288" s="103" t="s">
        <v>297</v>
      </c>
      <c r="I4288" s="103" t="s">
        <v>842</v>
      </c>
      <c r="J4288" s="215">
        <v>-7741.41</v>
      </c>
      <c r="K4288" s="216" t="s">
        <v>88</v>
      </c>
    </row>
    <row r="4289" spans="1:11" x14ac:dyDescent="0.25">
      <c r="A4289" s="103" t="s">
        <v>828</v>
      </c>
      <c r="B4289" s="103" t="s">
        <v>88</v>
      </c>
      <c r="C4289" s="103" t="s">
        <v>883</v>
      </c>
      <c r="D4289" s="103" t="s">
        <v>123</v>
      </c>
      <c r="E4289" s="103" t="s">
        <v>884</v>
      </c>
      <c r="F4289" s="103" t="s">
        <v>884</v>
      </c>
      <c r="G4289" s="103" t="s">
        <v>200</v>
      </c>
      <c r="H4289" s="103" t="s">
        <v>297</v>
      </c>
      <c r="I4289" s="103" t="s">
        <v>842</v>
      </c>
      <c r="J4289" s="215">
        <v>1392.58</v>
      </c>
      <c r="K4289" s="216" t="s">
        <v>88</v>
      </c>
    </row>
    <row r="4290" spans="1:11" x14ac:dyDescent="0.25">
      <c r="A4290" s="103" t="s">
        <v>829</v>
      </c>
      <c r="B4290" s="103" t="s">
        <v>88</v>
      </c>
      <c r="C4290" s="103" t="s">
        <v>883</v>
      </c>
      <c r="D4290" s="103" t="s">
        <v>123</v>
      </c>
      <c r="E4290" s="103" t="s">
        <v>884</v>
      </c>
      <c r="F4290" s="103" t="s">
        <v>884</v>
      </c>
      <c r="G4290" s="103" t="s">
        <v>200</v>
      </c>
      <c r="H4290" s="103" t="s">
        <v>297</v>
      </c>
      <c r="I4290" s="103" t="s">
        <v>842</v>
      </c>
      <c r="J4290" s="215">
        <v>-4866.12</v>
      </c>
      <c r="K4290" s="216" t="s">
        <v>88</v>
      </c>
    </row>
    <row r="4291" spans="1:11" x14ac:dyDescent="0.25">
      <c r="A4291" s="103" t="s">
        <v>825</v>
      </c>
      <c r="B4291" s="103" t="s">
        <v>88</v>
      </c>
      <c r="C4291" s="103" t="s">
        <v>883</v>
      </c>
      <c r="D4291" s="103" t="s">
        <v>123</v>
      </c>
      <c r="E4291" s="103" t="s">
        <v>884</v>
      </c>
      <c r="F4291" s="103" t="s">
        <v>884</v>
      </c>
      <c r="G4291" s="103" t="s">
        <v>200</v>
      </c>
      <c r="H4291" s="103" t="s">
        <v>297</v>
      </c>
      <c r="I4291" s="103" t="s">
        <v>842</v>
      </c>
      <c r="J4291" s="215">
        <v>3173.61</v>
      </c>
      <c r="K4291" s="216" t="s">
        <v>88</v>
      </c>
    </row>
    <row r="4292" spans="1:11" x14ac:dyDescent="0.25">
      <c r="A4292" s="103" t="s">
        <v>826</v>
      </c>
      <c r="B4292" s="103" t="s">
        <v>88</v>
      </c>
      <c r="C4292" s="103" t="s">
        <v>883</v>
      </c>
      <c r="D4292" s="103" t="s">
        <v>123</v>
      </c>
      <c r="E4292" s="103" t="s">
        <v>884</v>
      </c>
      <c r="F4292" s="103" t="s">
        <v>884</v>
      </c>
      <c r="G4292" s="103" t="s">
        <v>200</v>
      </c>
      <c r="H4292" s="103" t="s">
        <v>297</v>
      </c>
      <c r="I4292" s="103" t="s">
        <v>842</v>
      </c>
      <c r="J4292" s="215">
        <v>1692.51</v>
      </c>
      <c r="K4292" s="216" t="s">
        <v>88</v>
      </c>
    </row>
    <row r="4293" spans="1:11" x14ac:dyDescent="0.25">
      <c r="A4293" s="103" t="s">
        <v>827</v>
      </c>
      <c r="B4293" s="103" t="s">
        <v>88</v>
      </c>
      <c r="C4293" s="103" t="s">
        <v>883</v>
      </c>
      <c r="D4293" s="103" t="s">
        <v>123</v>
      </c>
      <c r="E4293" s="103" t="s">
        <v>884</v>
      </c>
      <c r="F4293" s="103" t="s">
        <v>884</v>
      </c>
      <c r="G4293" s="103" t="s">
        <v>98</v>
      </c>
      <c r="H4293" s="103" t="s">
        <v>341</v>
      </c>
      <c r="I4293" s="103" t="s">
        <v>842</v>
      </c>
      <c r="J4293" s="215">
        <v>359.89</v>
      </c>
      <c r="K4293" s="216" t="s">
        <v>88</v>
      </c>
    </row>
    <row r="4294" spans="1:11" x14ac:dyDescent="0.25">
      <c r="A4294" s="103" t="s">
        <v>827</v>
      </c>
      <c r="B4294" s="103" t="s">
        <v>88</v>
      </c>
      <c r="C4294" s="103" t="s">
        <v>883</v>
      </c>
      <c r="D4294" s="103" t="s">
        <v>123</v>
      </c>
      <c r="E4294" s="111"/>
      <c r="F4294" s="103" t="s">
        <v>884</v>
      </c>
      <c r="G4294" s="103" t="s">
        <v>98</v>
      </c>
      <c r="H4294" s="103" t="s">
        <v>341</v>
      </c>
      <c r="I4294" s="103" t="s">
        <v>842</v>
      </c>
      <c r="J4294" s="215">
        <v>-179.95</v>
      </c>
      <c r="K4294" s="216" t="s">
        <v>88</v>
      </c>
    </row>
    <row r="4295" spans="1:11" x14ac:dyDescent="0.25">
      <c r="A4295" s="103" t="s">
        <v>828</v>
      </c>
      <c r="B4295" s="103" t="s">
        <v>88</v>
      </c>
      <c r="C4295" s="103" t="s">
        <v>883</v>
      </c>
      <c r="D4295" s="103" t="s">
        <v>123</v>
      </c>
      <c r="E4295" s="103" t="s">
        <v>884</v>
      </c>
      <c r="F4295" s="103" t="s">
        <v>884</v>
      </c>
      <c r="G4295" s="103" t="s">
        <v>98</v>
      </c>
      <c r="H4295" s="103" t="s">
        <v>341</v>
      </c>
      <c r="I4295" s="103" t="s">
        <v>842</v>
      </c>
      <c r="J4295" s="215">
        <v>23</v>
      </c>
      <c r="K4295" s="216" t="s">
        <v>88</v>
      </c>
    </row>
    <row r="4296" spans="1:11" x14ac:dyDescent="0.25">
      <c r="A4296" s="103" t="s">
        <v>828</v>
      </c>
      <c r="B4296" s="103" t="s">
        <v>88</v>
      </c>
      <c r="C4296" s="103" t="s">
        <v>883</v>
      </c>
      <c r="D4296" s="103" t="s">
        <v>123</v>
      </c>
      <c r="E4296" s="111"/>
      <c r="F4296" s="103" t="s">
        <v>884</v>
      </c>
      <c r="G4296" s="103" t="s">
        <v>98</v>
      </c>
      <c r="H4296" s="103" t="s">
        <v>341</v>
      </c>
      <c r="I4296" s="103" t="s">
        <v>842</v>
      </c>
      <c r="J4296" s="215">
        <v>-11.5</v>
      </c>
      <c r="K4296" s="216" t="s">
        <v>88</v>
      </c>
    </row>
    <row r="4297" spans="1:11" x14ac:dyDescent="0.25">
      <c r="A4297" s="103" t="s">
        <v>825</v>
      </c>
      <c r="B4297" s="103" t="s">
        <v>88</v>
      </c>
      <c r="C4297" s="103" t="s">
        <v>883</v>
      </c>
      <c r="D4297" s="103" t="s">
        <v>123</v>
      </c>
      <c r="E4297" s="103" t="s">
        <v>884</v>
      </c>
      <c r="F4297" s="103" t="s">
        <v>884</v>
      </c>
      <c r="G4297" s="103" t="s">
        <v>98</v>
      </c>
      <c r="H4297" s="103" t="s">
        <v>341</v>
      </c>
      <c r="I4297" s="103" t="s">
        <v>842</v>
      </c>
      <c r="J4297" s="215">
        <v>23</v>
      </c>
      <c r="K4297" s="216" t="s">
        <v>88</v>
      </c>
    </row>
    <row r="4298" spans="1:11" x14ac:dyDescent="0.25">
      <c r="A4298" s="103" t="s">
        <v>825</v>
      </c>
      <c r="B4298" s="103" t="s">
        <v>88</v>
      </c>
      <c r="C4298" s="103" t="s">
        <v>883</v>
      </c>
      <c r="D4298" s="103" t="s">
        <v>123</v>
      </c>
      <c r="E4298" s="111"/>
      <c r="F4298" s="103" t="s">
        <v>884</v>
      </c>
      <c r="G4298" s="103" t="s">
        <v>98</v>
      </c>
      <c r="H4298" s="103" t="s">
        <v>341</v>
      </c>
      <c r="I4298" s="103" t="s">
        <v>842</v>
      </c>
      <c r="J4298" s="215">
        <v>-11.5</v>
      </c>
      <c r="K4298" s="216" t="s">
        <v>88</v>
      </c>
    </row>
    <row r="4299" spans="1:11" x14ac:dyDescent="0.25">
      <c r="A4299" s="103" t="s">
        <v>829</v>
      </c>
      <c r="B4299" s="103" t="s">
        <v>88</v>
      </c>
      <c r="C4299" s="103" t="s">
        <v>883</v>
      </c>
      <c r="D4299" s="103" t="s">
        <v>123</v>
      </c>
      <c r="E4299" s="103" t="s">
        <v>884</v>
      </c>
      <c r="F4299" s="103" t="s">
        <v>884</v>
      </c>
      <c r="G4299" s="103" t="s">
        <v>126</v>
      </c>
      <c r="H4299" s="103" t="s">
        <v>392</v>
      </c>
      <c r="I4299" s="103" t="s">
        <v>842</v>
      </c>
      <c r="J4299" s="215">
        <v>15</v>
      </c>
      <c r="K4299" s="216" t="s">
        <v>88</v>
      </c>
    </row>
    <row r="4300" spans="1:11" x14ac:dyDescent="0.25">
      <c r="A4300" s="103" t="s">
        <v>829</v>
      </c>
      <c r="B4300" s="103" t="s">
        <v>88</v>
      </c>
      <c r="C4300" s="103" t="s">
        <v>883</v>
      </c>
      <c r="D4300" s="103" t="s">
        <v>123</v>
      </c>
      <c r="E4300" s="103" t="s">
        <v>884</v>
      </c>
      <c r="F4300" s="103" t="s">
        <v>884</v>
      </c>
      <c r="G4300" s="103" t="s">
        <v>125</v>
      </c>
      <c r="H4300" s="103" t="s">
        <v>393</v>
      </c>
      <c r="I4300" s="103" t="s">
        <v>842</v>
      </c>
      <c r="J4300" s="215">
        <v>32</v>
      </c>
      <c r="K4300" s="216" t="s">
        <v>88</v>
      </c>
    </row>
    <row r="4301" spans="1:11" x14ac:dyDescent="0.25">
      <c r="A4301" s="103" t="s">
        <v>827</v>
      </c>
      <c r="B4301" s="103" t="s">
        <v>88</v>
      </c>
      <c r="C4301" s="103" t="s">
        <v>883</v>
      </c>
      <c r="D4301" s="103" t="s">
        <v>885</v>
      </c>
      <c r="E4301" s="103" t="s">
        <v>886</v>
      </c>
      <c r="F4301" s="103" t="s">
        <v>886</v>
      </c>
      <c r="G4301" s="103" t="s">
        <v>119</v>
      </c>
      <c r="H4301" s="103" t="s">
        <v>308</v>
      </c>
      <c r="I4301" s="103" t="s">
        <v>842</v>
      </c>
      <c r="J4301" s="215">
        <v>423.9</v>
      </c>
      <c r="K4301" s="216" t="s">
        <v>88</v>
      </c>
    </row>
    <row r="4302" spans="1:11" x14ac:dyDescent="0.25">
      <c r="A4302" s="103" t="s">
        <v>830</v>
      </c>
      <c r="B4302" s="103" t="s">
        <v>88</v>
      </c>
      <c r="C4302" s="103" t="s">
        <v>883</v>
      </c>
      <c r="D4302" s="103" t="s">
        <v>885</v>
      </c>
      <c r="E4302" s="103" t="s">
        <v>886</v>
      </c>
      <c r="F4302" s="103" t="s">
        <v>886</v>
      </c>
      <c r="G4302" s="103" t="s">
        <v>119</v>
      </c>
      <c r="H4302" s="103" t="s">
        <v>308</v>
      </c>
      <c r="I4302" s="103" t="s">
        <v>842</v>
      </c>
      <c r="J4302" s="215">
        <v>370.73</v>
      </c>
      <c r="K4302" s="216" t="s">
        <v>88</v>
      </c>
    </row>
    <row r="4303" spans="1:11" x14ac:dyDescent="0.25">
      <c r="A4303" s="103" t="s">
        <v>826</v>
      </c>
      <c r="B4303" s="103" t="s">
        <v>88</v>
      </c>
      <c r="C4303" s="103" t="s">
        <v>883</v>
      </c>
      <c r="D4303" s="103" t="s">
        <v>885</v>
      </c>
      <c r="E4303" s="103" t="s">
        <v>886</v>
      </c>
      <c r="F4303" s="103" t="s">
        <v>886</v>
      </c>
      <c r="G4303" s="103" t="s">
        <v>119</v>
      </c>
      <c r="H4303" s="103" t="s">
        <v>308</v>
      </c>
      <c r="I4303" s="103" t="s">
        <v>842</v>
      </c>
      <c r="J4303" s="215">
        <v>1023.04</v>
      </c>
      <c r="K4303" s="216" t="s">
        <v>88</v>
      </c>
    </row>
    <row r="4304" spans="1:11" x14ac:dyDescent="0.25">
      <c r="A4304" s="103" t="s">
        <v>827</v>
      </c>
      <c r="B4304" s="103" t="s">
        <v>88</v>
      </c>
      <c r="C4304" s="103" t="s">
        <v>883</v>
      </c>
      <c r="D4304" s="103" t="s">
        <v>885</v>
      </c>
      <c r="E4304" s="103" t="s">
        <v>886</v>
      </c>
      <c r="F4304" s="103" t="s">
        <v>886</v>
      </c>
      <c r="G4304" s="103" t="s">
        <v>154</v>
      </c>
      <c r="H4304" s="103" t="s">
        <v>313</v>
      </c>
      <c r="I4304" s="103" t="s">
        <v>842</v>
      </c>
      <c r="J4304" s="215">
        <v>1805.37</v>
      </c>
      <c r="K4304" s="216" t="s">
        <v>88</v>
      </c>
    </row>
    <row r="4305" spans="1:11" x14ac:dyDescent="0.25">
      <c r="A4305" s="103" t="s">
        <v>829</v>
      </c>
      <c r="B4305" s="103" t="s">
        <v>88</v>
      </c>
      <c r="C4305" s="103" t="s">
        <v>883</v>
      </c>
      <c r="D4305" s="103" t="s">
        <v>885</v>
      </c>
      <c r="E4305" s="103" t="s">
        <v>886</v>
      </c>
      <c r="F4305" s="103" t="s">
        <v>886</v>
      </c>
      <c r="G4305" s="103" t="s">
        <v>154</v>
      </c>
      <c r="H4305" s="103" t="s">
        <v>313</v>
      </c>
      <c r="I4305" s="103" t="s">
        <v>842</v>
      </c>
      <c r="J4305" s="215">
        <v>0</v>
      </c>
      <c r="K4305" s="216" t="s">
        <v>88</v>
      </c>
    </row>
    <row r="4306" spans="1:11" x14ac:dyDescent="0.25">
      <c r="A4306" s="103" t="s">
        <v>825</v>
      </c>
      <c r="B4306" s="103" t="s">
        <v>88</v>
      </c>
      <c r="C4306" s="103" t="s">
        <v>883</v>
      </c>
      <c r="D4306" s="103" t="s">
        <v>885</v>
      </c>
      <c r="E4306" s="103" t="s">
        <v>886</v>
      </c>
      <c r="F4306" s="103" t="s">
        <v>886</v>
      </c>
      <c r="G4306" s="103" t="s">
        <v>154</v>
      </c>
      <c r="H4306" s="103" t="s">
        <v>313</v>
      </c>
      <c r="I4306" s="103" t="s">
        <v>842</v>
      </c>
      <c r="J4306" s="215">
        <v>20000</v>
      </c>
      <c r="K4306" s="216" t="s">
        <v>88</v>
      </c>
    </row>
    <row r="4307" spans="1:11" x14ac:dyDescent="0.25">
      <c r="A4307" s="103" t="s">
        <v>827</v>
      </c>
      <c r="B4307" s="103" t="s">
        <v>88</v>
      </c>
      <c r="C4307" s="103" t="s">
        <v>883</v>
      </c>
      <c r="D4307" s="103" t="s">
        <v>885</v>
      </c>
      <c r="E4307" s="103" t="s">
        <v>886</v>
      </c>
      <c r="F4307" s="103" t="s">
        <v>886</v>
      </c>
      <c r="G4307" s="103" t="s">
        <v>194</v>
      </c>
      <c r="H4307" s="103" t="s">
        <v>731</v>
      </c>
      <c r="I4307" s="103" t="s">
        <v>842</v>
      </c>
      <c r="J4307" s="215">
        <v>1160.4000000000001</v>
      </c>
      <c r="K4307" s="216" t="s">
        <v>88</v>
      </c>
    </row>
    <row r="4308" spans="1:11" x14ac:dyDescent="0.25">
      <c r="A4308" s="103" t="s">
        <v>828</v>
      </c>
      <c r="B4308" s="103" t="s">
        <v>88</v>
      </c>
      <c r="C4308" s="103" t="s">
        <v>883</v>
      </c>
      <c r="D4308" s="103" t="s">
        <v>885</v>
      </c>
      <c r="E4308" s="103" t="s">
        <v>886</v>
      </c>
      <c r="F4308" s="103" t="s">
        <v>886</v>
      </c>
      <c r="G4308" s="103" t="s">
        <v>194</v>
      </c>
      <c r="H4308" s="103" t="s">
        <v>731</v>
      </c>
      <c r="I4308" s="103" t="s">
        <v>842</v>
      </c>
      <c r="J4308" s="215">
        <v>1245.28</v>
      </c>
      <c r="K4308" s="216" t="s">
        <v>88</v>
      </c>
    </row>
    <row r="4309" spans="1:11" x14ac:dyDescent="0.25">
      <c r="A4309" s="103" t="s">
        <v>829</v>
      </c>
      <c r="B4309" s="103" t="s">
        <v>88</v>
      </c>
      <c r="C4309" s="103" t="s">
        <v>883</v>
      </c>
      <c r="D4309" s="103" t="s">
        <v>885</v>
      </c>
      <c r="E4309" s="103" t="s">
        <v>886</v>
      </c>
      <c r="F4309" s="103" t="s">
        <v>886</v>
      </c>
      <c r="G4309" s="103" t="s">
        <v>194</v>
      </c>
      <c r="H4309" s="103" t="s">
        <v>731</v>
      </c>
      <c r="I4309" s="103" t="s">
        <v>842</v>
      </c>
      <c r="J4309" s="215">
        <v>1485.18</v>
      </c>
      <c r="K4309" s="216" t="s">
        <v>88</v>
      </c>
    </row>
    <row r="4310" spans="1:11" x14ac:dyDescent="0.25">
      <c r="A4310" s="103" t="s">
        <v>825</v>
      </c>
      <c r="B4310" s="103" t="s">
        <v>88</v>
      </c>
      <c r="C4310" s="103" t="s">
        <v>883</v>
      </c>
      <c r="D4310" s="103" t="s">
        <v>885</v>
      </c>
      <c r="E4310" s="103" t="s">
        <v>886</v>
      </c>
      <c r="F4310" s="103" t="s">
        <v>886</v>
      </c>
      <c r="G4310" s="103" t="s">
        <v>194</v>
      </c>
      <c r="H4310" s="103" t="s">
        <v>731</v>
      </c>
      <c r="I4310" s="103" t="s">
        <v>842</v>
      </c>
      <c r="J4310" s="215">
        <v>997.74</v>
      </c>
      <c r="K4310" s="216" t="s">
        <v>88</v>
      </c>
    </row>
    <row r="4311" spans="1:11" x14ac:dyDescent="0.25">
      <c r="A4311" s="103" t="s">
        <v>826</v>
      </c>
      <c r="B4311" s="103" t="s">
        <v>88</v>
      </c>
      <c r="C4311" s="103" t="s">
        <v>883</v>
      </c>
      <c r="D4311" s="103" t="s">
        <v>885</v>
      </c>
      <c r="E4311" s="103" t="s">
        <v>886</v>
      </c>
      <c r="F4311" s="103" t="s">
        <v>886</v>
      </c>
      <c r="G4311" s="103" t="s">
        <v>194</v>
      </c>
      <c r="H4311" s="103" t="s">
        <v>731</v>
      </c>
      <c r="I4311" s="103" t="s">
        <v>842</v>
      </c>
      <c r="J4311" s="215">
        <v>73.12</v>
      </c>
      <c r="K4311" s="216" t="s">
        <v>88</v>
      </c>
    </row>
    <row r="4312" spans="1:11" x14ac:dyDescent="0.25">
      <c r="A4312" s="103" t="s">
        <v>827</v>
      </c>
      <c r="B4312" s="103" t="s">
        <v>88</v>
      </c>
      <c r="C4312" s="103" t="s">
        <v>883</v>
      </c>
      <c r="D4312" s="103" t="s">
        <v>885</v>
      </c>
      <c r="E4312" s="103" t="s">
        <v>886</v>
      </c>
      <c r="F4312" s="103" t="s">
        <v>886</v>
      </c>
      <c r="G4312" s="103" t="s">
        <v>145</v>
      </c>
      <c r="H4312" s="103" t="s">
        <v>359</v>
      </c>
      <c r="I4312" s="103" t="s">
        <v>842</v>
      </c>
      <c r="J4312" s="215">
        <v>157.38</v>
      </c>
      <c r="K4312" s="216" t="s">
        <v>88</v>
      </c>
    </row>
    <row r="4313" spans="1:11" x14ac:dyDescent="0.25">
      <c r="A4313" s="103" t="s">
        <v>828</v>
      </c>
      <c r="B4313" s="103" t="s">
        <v>88</v>
      </c>
      <c r="C4313" s="103" t="s">
        <v>883</v>
      </c>
      <c r="D4313" s="103" t="s">
        <v>885</v>
      </c>
      <c r="E4313" s="103" t="s">
        <v>886</v>
      </c>
      <c r="F4313" s="103" t="s">
        <v>886</v>
      </c>
      <c r="G4313" s="103" t="s">
        <v>165</v>
      </c>
      <c r="H4313" s="103" t="s">
        <v>383</v>
      </c>
      <c r="I4313" s="103" t="s">
        <v>842</v>
      </c>
      <c r="J4313" s="215">
        <v>1663.42</v>
      </c>
      <c r="K4313" s="216" t="s">
        <v>88</v>
      </c>
    </row>
    <row r="4314" spans="1:11" x14ac:dyDescent="0.25">
      <c r="A4314" s="103" t="s">
        <v>827</v>
      </c>
      <c r="B4314" s="103" t="s">
        <v>88</v>
      </c>
      <c r="C4314" s="103" t="s">
        <v>883</v>
      </c>
      <c r="D4314" s="103" t="s">
        <v>885</v>
      </c>
      <c r="E4314" s="103" t="s">
        <v>886</v>
      </c>
      <c r="F4314" s="103" t="s">
        <v>886</v>
      </c>
      <c r="G4314" s="103" t="s">
        <v>744</v>
      </c>
      <c r="H4314" s="103" t="s">
        <v>745</v>
      </c>
      <c r="I4314" s="103" t="s">
        <v>842</v>
      </c>
      <c r="J4314" s="215">
        <v>658.72</v>
      </c>
      <c r="K4314" s="216" t="s">
        <v>88</v>
      </c>
    </row>
    <row r="4315" spans="1:11" x14ac:dyDescent="0.25">
      <c r="A4315" s="103" t="s">
        <v>827</v>
      </c>
      <c r="B4315" s="103" t="s">
        <v>88</v>
      </c>
      <c r="C4315" s="103" t="s">
        <v>883</v>
      </c>
      <c r="D4315" s="103" t="s">
        <v>885</v>
      </c>
      <c r="E4315" s="103" t="s">
        <v>886</v>
      </c>
      <c r="F4315" s="103" t="s">
        <v>886</v>
      </c>
      <c r="G4315" s="103" t="s">
        <v>448</v>
      </c>
      <c r="H4315" s="103" t="s">
        <v>449</v>
      </c>
      <c r="I4315" s="103" t="s">
        <v>842</v>
      </c>
      <c r="J4315" s="215">
        <v>651.87</v>
      </c>
      <c r="K4315" s="216" t="s">
        <v>88</v>
      </c>
    </row>
    <row r="4316" spans="1:11" x14ac:dyDescent="0.25">
      <c r="A4316" s="103" t="s">
        <v>829</v>
      </c>
      <c r="B4316" s="103" t="s">
        <v>88</v>
      </c>
      <c r="C4316" s="103" t="s">
        <v>883</v>
      </c>
      <c r="D4316" s="103" t="s">
        <v>885</v>
      </c>
      <c r="E4316" s="103" t="s">
        <v>886</v>
      </c>
      <c r="F4316" s="103" t="s">
        <v>886</v>
      </c>
      <c r="G4316" s="103" t="s">
        <v>448</v>
      </c>
      <c r="H4316" s="103" t="s">
        <v>449</v>
      </c>
      <c r="I4316" s="103" t="s">
        <v>842</v>
      </c>
      <c r="J4316" s="215">
        <v>2245.31</v>
      </c>
      <c r="K4316" s="216" t="s">
        <v>88</v>
      </c>
    </row>
    <row r="4317" spans="1:11" x14ac:dyDescent="0.25">
      <c r="A4317" s="103" t="s">
        <v>826</v>
      </c>
      <c r="B4317" s="103" t="s">
        <v>88</v>
      </c>
      <c r="C4317" s="103" t="s">
        <v>883</v>
      </c>
      <c r="D4317" s="103" t="s">
        <v>885</v>
      </c>
      <c r="E4317" s="103" t="s">
        <v>886</v>
      </c>
      <c r="F4317" s="103" t="s">
        <v>886</v>
      </c>
      <c r="G4317" s="103" t="s">
        <v>448</v>
      </c>
      <c r="H4317" s="103" t="s">
        <v>449</v>
      </c>
      <c r="I4317" s="103" t="s">
        <v>842</v>
      </c>
      <c r="J4317" s="215">
        <v>126.25</v>
      </c>
      <c r="K4317" s="216" t="s">
        <v>88</v>
      </c>
    </row>
    <row r="4318" spans="1:11" x14ac:dyDescent="0.25">
      <c r="A4318" s="103" t="s">
        <v>825</v>
      </c>
      <c r="B4318" s="103" t="s">
        <v>88</v>
      </c>
      <c r="C4318" s="103" t="s">
        <v>883</v>
      </c>
      <c r="D4318" s="103" t="s">
        <v>887</v>
      </c>
      <c r="E4318" s="103" t="s">
        <v>888</v>
      </c>
      <c r="F4318" s="103" t="s">
        <v>888</v>
      </c>
      <c r="G4318" s="103" t="s">
        <v>194</v>
      </c>
      <c r="H4318" s="103" t="s">
        <v>731</v>
      </c>
      <c r="I4318" s="103" t="s">
        <v>842</v>
      </c>
      <c r="J4318" s="215">
        <v>59.95</v>
      </c>
      <c r="K4318" s="216" t="s">
        <v>88</v>
      </c>
    </row>
    <row r="4319" spans="1:11" x14ac:dyDescent="0.25">
      <c r="A4319" s="103" t="s">
        <v>830</v>
      </c>
      <c r="B4319" s="103" t="s">
        <v>88</v>
      </c>
      <c r="C4319" s="103" t="s">
        <v>883</v>
      </c>
      <c r="D4319" s="103" t="s">
        <v>887</v>
      </c>
      <c r="E4319" s="103" t="s">
        <v>888</v>
      </c>
      <c r="F4319" s="103" t="s">
        <v>888</v>
      </c>
      <c r="G4319" s="103" t="s">
        <v>180</v>
      </c>
      <c r="H4319" s="103" t="s">
        <v>648</v>
      </c>
      <c r="I4319" s="103" t="s">
        <v>842</v>
      </c>
      <c r="J4319" s="215">
        <v>85.95</v>
      </c>
      <c r="K4319" s="216" t="s">
        <v>88</v>
      </c>
    </row>
    <row r="4320" spans="1:11" x14ac:dyDescent="0.25">
      <c r="A4320" s="103" t="s">
        <v>827</v>
      </c>
      <c r="B4320" s="103" t="s">
        <v>88</v>
      </c>
      <c r="C4320" s="103" t="s">
        <v>883</v>
      </c>
      <c r="D4320" s="103" t="s">
        <v>747</v>
      </c>
      <c r="E4320" s="111"/>
      <c r="F4320" s="103" t="s">
        <v>748</v>
      </c>
      <c r="G4320" s="103" t="s">
        <v>98</v>
      </c>
      <c r="H4320" s="103" t="s">
        <v>341</v>
      </c>
      <c r="I4320" s="103" t="s">
        <v>842</v>
      </c>
      <c r="J4320" s="215">
        <v>-89.98</v>
      </c>
      <c r="K4320" s="216" t="s">
        <v>88</v>
      </c>
    </row>
    <row r="4321" spans="1:11" x14ac:dyDescent="0.25">
      <c r="A4321" s="103" t="s">
        <v>828</v>
      </c>
      <c r="B4321" s="103" t="s">
        <v>88</v>
      </c>
      <c r="C4321" s="103" t="s">
        <v>883</v>
      </c>
      <c r="D4321" s="103" t="s">
        <v>747</v>
      </c>
      <c r="E4321" s="111"/>
      <c r="F4321" s="103" t="s">
        <v>748</v>
      </c>
      <c r="G4321" s="103" t="s">
        <v>98</v>
      </c>
      <c r="H4321" s="103" t="s">
        <v>341</v>
      </c>
      <c r="I4321" s="103" t="s">
        <v>842</v>
      </c>
      <c r="J4321" s="215">
        <v>-5.75</v>
      </c>
      <c r="K4321" s="216" t="s">
        <v>88</v>
      </c>
    </row>
    <row r="4322" spans="1:11" x14ac:dyDescent="0.25">
      <c r="A4322" s="103" t="s">
        <v>825</v>
      </c>
      <c r="B4322" s="103" t="s">
        <v>88</v>
      </c>
      <c r="C4322" s="103" t="s">
        <v>883</v>
      </c>
      <c r="D4322" s="103" t="s">
        <v>747</v>
      </c>
      <c r="E4322" s="111"/>
      <c r="F4322" s="103" t="s">
        <v>748</v>
      </c>
      <c r="G4322" s="103" t="s">
        <v>98</v>
      </c>
      <c r="H4322" s="103" t="s">
        <v>341</v>
      </c>
      <c r="I4322" s="103" t="s">
        <v>842</v>
      </c>
      <c r="J4322" s="215">
        <v>-5.75</v>
      </c>
      <c r="K4322" s="216" t="s">
        <v>88</v>
      </c>
    </row>
    <row r="4323" spans="1:11" x14ac:dyDescent="0.25">
      <c r="A4323" s="103" t="s">
        <v>827</v>
      </c>
      <c r="B4323" s="103" t="s">
        <v>88</v>
      </c>
      <c r="C4323" s="103" t="s">
        <v>889</v>
      </c>
      <c r="D4323" s="103" t="s">
        <v>890</v>
      </c>
      <c r="E4323" s="103" t="s">
        <v>891</v>
      </c>
      <c r="F4323" s="103" t="s">
        <v>891</v>
      </c>
      <c r="G4323" s="103" t="s">
        <v>200</v>
      </c>
      <c r="H4323" s="103" t="s">
        <v>297</v>
      </c>
      <c r="I4323" s="103" t="s">
        <v>842</v>
      </c>
      <c r="J4323" s="215">
        <v>2677.05</v>
      </c>
      <c r="K4323" s="216" t="s">
        <v>88</v>
      </c>
    </row>
    <row r="4324" spans="1:11" x14ac:dyDescent="0.25">
      <c r="A4324" s="103" t="s">
        <v>827</v>
      </c>
      <c r="B4324" s="103" t="s">
        <v>88</v>
      </c>
      <c r="C4324" s="103" t="s">
        <v>889</v>
      </c>
      <c r="D4324" s="103" t="s">
        <v>890</v>
      </c>
      <c r="E4324" s="111"/>
      <c r="F4324" s="103" t="s">
        <v>891</v>
      </c>
      <c r="G4324" s="103" t="s">
        <v>200</v>
      </c>
      <c r="H4324" s="103" t="s">
        <v>297</v>
      </c>
      <c r="I4324" s="103" t="s">
        <v>842</v>
      </c>
      <c r="J4324" s="215">
        <v>-313.35000000000002</v>
      </c>
      <c r="K4324" s="216" t="s">
        <v>88</v>
      </c>
    </row>
    <row r="4325" spans="1:11" x14ac:dyDescent="0.25">
      <c r="A4325" s="103" t="s">
        <v>830</v>
      </c>
      <c r="B4325" s="103" t="s">
        <v>88</v>
      </c>
      <c r="C4325" s="103" t="s">
        <v>889</v>
      </c>
      <c r="D4325" s="103" t="s">
        <v>890</v>
      </c>
      <c r="E4325" s="103" t="s">
        <v>891</v>
      </c>
      <c r="F4325" s="103" t="s">
        <v>891</v>
      </c>
      <c r="G4325" s="103" t="s">
        <v>200</v>
      </c>
      <c r="H4325" s="103" t="s">
        <v>297</v>
      </c>
      <c r="I4325" s="103" t="s">
        <v>842</v>
      </c>
      <c r="J4325" s="215">
        <v>2798.46</v>
      </c>
      <c r="K4325" s="216" t="s">
        <v>88</v>
      </c>
    </row>
    <row r="4326" spans="1:11" x14ac:dyDescent="0.25">
      <c r="A4326" s="103" t="s">
        <v>830</v>
      </c>
      <c r="B4326" s="103" t="s">
        <v>88</v>
      </c>
      <c r="C4326" s="103" t="s">
        <v>889</v>
      </c>
      <c r="D4326" s="103" t="s">
        <v>890</v>
      </c>
      <c r="E4326" s="111"/>
      <c r="F4326" s="103" t="s">
        <v>891</v>
      </c>
      <c r="G4326" s="103" t="s">
        <v>200</v>
      </c>
      <c r="H4326" s="103" t="s">
        <v>297</v>
      </c>
      <c r="I4326" s="103" t="s">
        <v>842</v>
      </c>
      <c r="J4326" s="215">
        <v>23272.17</v>
      </c>
      <c r="K4326" s="216" t="s">
        <v>88</v>
      </c>
    </row>
    <row r="4327" spans="1:11" x14ac:dyDescent="0.25">
      <c r="A4327" s="103" t="s">
        <v>828</v>
      </c>
      <c r="B4327" s="103" t="s">
        <v>88</v>
      </c>
      <c r="C4327" s="103" t="s">
        <v>889</v>
      </c>
      <c r="D4327" s="103" t="s">
        <v>890</v>
      </c>
      <c r="E4327" s="103" t="s">
        <v>891</v>
      </c>
      <c r="F4327" s="103" t="s">
        <v>891</v>
      </c>
      <c r="G4327" s="103" t="s">
        <v>200</v>
      </c>
      <c r="H4327" s="103" t="s">
        <v>297</v>
      </c>
      <c r="I4327" s="103" t="s">
        <v>842</v>
      </c>
      <c r="J4327" s="215">
        <v>2380.5100000000002</v>
      </c>
      <c r="K4327" s="216" t="s">
        <v>88</v>
      </c>
    </row>
    <row r="4328" spans="1:11" x14ac:dyDescent="0.25">
      <c r="A4328" s="103" t="s">
        <v>828</v>
      </c>
      <c r="B4328" s="103" t="s">
        <v>88</v>
      </c>
      <c r="C4328" s="103" t="s">
        <v>889</v>
      </c>
      <c r="D4328" s="103" t="s">
        <v>890</v>
      </c>
      <c r="E4328" s="111"/>
      <c r="F4328" s="103" t="s">
        <v>891</v>
      </c>
      <c r="G4328" s="103" t="s">
        <v>200</v>
      </c>
      <c r="H4328" s="103" t="s">
        <v>297</v>
      </c>
      <c r="I4328" s="103" t="s">
        <v>842</v>
      </c>
      <c r="J4328" s="215">
        <v>-231.35</v>
      </c>
      <c r="K4328" s="216" t="s">
        <v>88</v>
      </c>
    </row>
    <row r="4329" spans="1:11" x14ac:dyDescent="0.25">
      <c r="A4329" s="103" t="s">
        <v>829</v>
      </c>
      <c r="B4329" s="103" t="s">
        <v>88</v>
      </c>
      <c r="C4329" s="103" t="s">
        <v>889</v>
      </c>
      <c r="D4329" s="103" t="s">
        <v>890</v>
      </c>
      <c r="E4329" s="103" t="s">
        <v>891</v>
      </c>
      <c r="F4329" s="103" t="s">
        <v>891</v>
      </c>
      <c r="G4329" s="103" t="s">
        <v>200</v>
      </c>
      <c r="H4329" s="103" t="s">
        <v>297</v>
      </c>
      <c r="I4329" s="103" t="s">
        <v>842</v>
      </c>
      <c r="J4329" s="215">
        <v>3335.41</v>
      </c>
      <c r="K4329" s="216" t="s">
        <v>88</v>
      </c>
    </row>
    <row r="4330" spans="1:11" x14ac:dyDescent="0.25">
      <c r="A4330" s="103" t="s">
        <v>829</v>
      </c>
      <c r="B4330" s="103" t="s">
        <v>88</v>
      </c>
      <c r="C4330" s="103" t="s">
        <v>889</v>
      </c>
      <c r="D4330" s="103" t="s">
        <v>890</v>
      </c>
      <c r="E4330" s="111"/>
      <c r="F4330" s="103" t="s">
        <v>891</v>
      </c>
      <c r="G4330" s="103" t="s">
        <v>200</v>
      </c>
      <c r="H4330" s="103" t="s">
        <v>297</v>
      </c>
      <c r="I4330" s="103" t="s">
        <v>842</v>
      </c>
      <c r="J4330" s="215">
        <v>-408.37</v>
      </c>
      <c r="K4330" s="216" t="s">
        <v>88</v>
      </c>
    </row>
    <row r="4331" spans="1:11" x14ac:dyDescent="0.25">
      <c r="A4331" s="103" t="s">
        <v>825</v>
      </c>
      <c r="B4331" s="103" t="s">
        <v>88</v>
      </c>
      <c r="C4331" s="103" t="s">
        <v>889</v>
      </c>
      <c r="D4331" s="103" t="s">
        <v>890</v>
      </c>
      <c r="E4331" s="103" t="s">
        <v>891</v>
      </c>
      <c r="F4331" s="103" t="s">
        <v>891</v>
      </c>
      <c r="G4331" s="103" t="s">
        <v>200</v>
      </c>
      <c r="H4331" s="103" t="s">
        <v>297</v>
      </c>
      <c r="I4331" s="103" t="s">
        <v>842</v>
      </c>
      <c r="J4331" s="215">
        <v>27969</v>
      </c>
      <c r="K4331" s="216" t="s">
        <v>88</v>
      </c>
    </row>
    <row r="4332" spans="1:11" x14ac:dyDescent="0.25">
      <c r="A4332" s="103" t="s">
        <v>825</v>
      </c>
      <c r="B4332" s="103" t="s">
        <v>88</v>
      </c>
      <c r="C4332" s="103" t="s">
        <v>889</v>
      </c>
      <c r="D4332" s="103" t="s">
        <v>890</v>
      </c>
      <c r="E4332" s="111"/>
      <c r="F4332" s="103" t="s">
        <v>891</v>
      </c>
      <c r="G4332" s="103" t="s">
        <v>200</v>
      </c>
      <c r="H4332" s="103" t="s">
        <v>297</v>
      </c>
      <c r="I4332" s="103" t="s">
        <v>842</v>
      </c>
      <c r="J4332" s="215">
        <v>-1347.55</v>
      </c>
      <c r="K4332" s="216" t="s">
        <v>88</v>
      </c>
    </row>
    <row r="4333" spans="1:11" x14ac:dyDescent="0.25">
      <c r="A4333" s="103" t="s">
        <v>826</v>
      </c>
      <c r="B4333" s="103" t="s">
        <v>88</v>
      </c>
      <c r="C4333" s="103" t="s">
        <v>889</v>
      </c>
      <c r="D4333" s="103" t="s">
        <v>890</v>
      </c>
      <c r="E4333" s="103" t="s">
        <v>891</v>
      </c>
      <c r="F4333" s="103" t="s">
        <v>891</v>
      </c>
      <c r="G4333" s="103" t="s">
        <v>200</v>
      </c>
      <c r="H4333" s="103" t="s">
        <v>297</v>
      </c>
      <c r="I4333" s="103" t="s">
        <v>842</v>
      </c>
      <c r="J4333" s="215">
        <v>4239.1400000000003</v>
      </c>
      <c r="K4333" s="216" t="s">
        <v>88</v>
      </c>
    </row>
    <row r="4334" spans="1:11" x14ac:dyDescent="0.25">
      <c r="A4334" s="103" t="s">
        <v>826</v>
      </c>
      <c r="B4334" s="103" t="s">
        <v>88</v>
      </c>
      <c r="C4334" s="103" t="s">
        <v>889</v>
      </c>
      <c r="D4334" s="103" t="s">
        <v>890</v>
      </c>
      <c r="E4334" s="111"/>
      <c r="F4334" s="103" t="s">
        <v>891</v>
      </c>
      <c r="G4334" s="103" t="s">
        <v>200</v>
      </c>
      <c r="H4334" s="103" t="s">
        <v>297</v>
      </c>
      <c r="I4334" s="103" t="s">
        <v>842</v>
      </c>
      <c r="J4334" s="215">
        <v>-845.02</v>
      </c>
      <c r="K4334" s="216" t="s">
        <v>88</v>
      </c>
    </row>
    <row r="4335" spans="1:11" x14ac:dyDescent="0.25">
      <c r="A4335" s="103" t="s">
        <v>826</v>
      </c>
      <c r="B4335" s="103" t="s">
        <v>88</v>
      </c>
      <c r="C4335" s="103" t="s">
        <v>892</v>
      </c>
      <c r="D4335" s="103" t="s">
        <v>138</v>
      </c>
      <c r="E4335" s="103" t="s">
        <v>893</v>
      </c>
      <c r="F4335" s="103" t="s">
        <v>893</v>
      </c>
      <c r="G4335" s="103" t="s">
        <v>732</v>
      </c>
      <c r="H4335" s="103" t="s">
        <v>733</v>
      </c>
      <c r="I4335" s="103" t="s">
        <v>842</v>
      </c>
      <c r="J4335" s="215">
        <v>8272</v>
      </c>
      <c r="K4335" s="216" t="s">
        <v>88</v>
      </c>
    </row>
    <row r="4336" spans="1:11" x14ac:dyDescent="0.25">
      <c r="A4336" s="103" t="s">
        <v>826</v>
      </c>
      <c r="B4336" s="103" t="s">
        <v>88</v>
      </c>
      <c r="C4336" s="103" t="s">
        <v>892</v>
      </c>
      <c r="D4336" s="103" t="s">
        <v>138</v>
      </c>
      <c r="E4336" s="111"/>
      <c r="F4336" s="103" t="s">
        <v>893</v>
      </c>
      <c r="G4336" s="103" t="s">
        <v>732</v>
      </c>
      <c r="H4336" s="103" t="s">
        <v>733</v>
      </c>
      <c r="I4336" s="103" t="s">
        <v>842</v>
      </c>
      <c r="J4336" s="215">
        <v>-8272</v>
      </c>
      <c r="K4336" s="216" t="s">
        <v>88</v>
      </c>
    </row>
    <row r="4337" spans="1:11" x14ac:dyDescent="0.25">
      <c r="A4337" s="103" t="s">
        <v>826</v>
      </c>
      <c r="B4337" s="103" t="s">
        <v>88</v>
      </c>
      <c r="C4337" s="103" t="s">
        <v>892</v>
      </c>
      <c r="D4337" s="103" t="s">
        <v>138</v>
      </c>
      <c r="E4337" s="103" t="s">
        <v>893</v>
      </c>
      <c r="F4337" s="103" t="s">
        <v>893</v>
      </c>
      <c r="G4337" s="103" t="s">
        <v>142</v>
      </c>
      <c r="H4337" s="103" t="s">
        <v>367</v>
      </c>
      <c r="I4337" s="103" t="s">
        <v>842</v>
      </c>
      <c r="J4337" s="215">
        <v>11984.18</v>
      </c>
      <c r="K4337" s="216" t="s">
        <v>88</v>
      </c>
    </row>
    <row r="4338" spans="1:11" x14ac:dyDescent="0.25">
      <c r="A4338" s="103" t="s">
        <v>826</v>
      </c>
      <c r="B4338" s="103" t="s">
        <v>88</v>
      </c>
      <c r="C4338" s="103" t="s">
        <v>892</v>
      </c>
      <c r="D4338" s="103" t="s">
        <v>138</v>
      </c>
      <c r="E4338" s="111"/>
      <c r="F4338" s="103" t="s">
        <v>893</v>
      </c>
      <c r="G4338" s="103" t="s">
        <v>142</v>
      </c>
      <c r="H4338" s="103" t="s">
        <v>367</v>
      </c>
      <c r="I4338" s="103" t="s">
        <v>842</v>
      </c>
      <c r="J4338" s="215">
        <v>-11984.18</v>
      </c>
      <c r="K4338" s="216" t="s">
        <v>88</v>
      </c>
    </row>
    <row r="4339" spans="1:11" x14ac:dyDescent="0.25">
      <c r="A4339" s="103" t="s">
        <v>829</v>
      </c>
      <c r="B4339" s="103" t="s">
        <v>88</v>
      </c>
      <c r="C4339" s="103" t="s">
        <v>892</v>
      </c>
      <c r="D4339" s="103" t="s">
        <v>138</v>
      </c>
      <c r="E4339" s="103" t="s">
        <v>893</v>
      </c>
      <c r="F4339" s="103" t="s">
        <v>893</v>
      </c>
      <c r="G4339" s="103" t="s">
        <v>123</v>
      </c>
      <c r="H4339" s="103" t="s">
        <v>396</v>
      </c>
      <c r="I4339" s="103" t="s">
        <v>842</v>
      </c>
      <c r="J4339" s="215">
        <v>-4355.8599999999997</v>
      </c>
      <c r="K4339" s="216" t="s">
        <v>88</v>
      </c>
    </row>
    <row r="4340" spans="1:11" x14ac:dyDescent="0.25">
      <c r="A4340" s="103" t="s">
        <v>829</v>
      </c>
      <c r="B4340" s="103" t="s">
        <v>88</v>
      </c>
      <c r="C4340" s="103" t="s">
        <v>892</v>
      </c>
      <c r="D4340" s="103" t="s">
        <v>138</v>
      </c>
      <c r="E4340" s="111"/>
      <c r="F4340" s="103" t="s">
        <v>893</v>
      </c>
      <c r="G4340" s="103" t="s">
        <v>123</v>
      </c>
      <c r="H4340" s="103" t="s">
        <v>396</v>
      </c>
      <c r="I4340" s="103" t="s">
        <v>842</v>
      </c>
      <c r="J4340" s="215">
        <v>4355.8599999999997</v>
      </c>
      <c r="K4340" s="216" t="s">
        <v>88</v>
      </c>
    </row>
    <row r="4341" spans="1:11" x14ac:dyDescent="0.25">
      <c r="A4341" s="103" t="s">
        <v>827</v>
      </c>
      <c r="B4341" s="103" t="s">
        <v>88</v>
      </c>
      <c r="C4341" s="103" t="s">
        <v>473</v>
      </c>
      <c r="D4341" s="103" t="s">
        <v>894</v>
      </c>
      <c r="E4341" s="103" t="s">
        <v>895</v>
      </c>
      <c r="F4341" s="103" t="s">
        <v>895</v>
      </c>
      <c r="G4341" s="103" t="s">
        <v>475</v>
      </c>
      <c r="H4341" s="103" t="s">
        <v>476</v>
      </c>
      <c r="I4341" s="103" t="s">
        <v>842</v>
      </c>
      <c r="J4341" s="215">
        <v>12211</v>
      </c>
      <c r="K4341" s="216" t="s">
        <v>88</v>
      </c>
    </row>
    <row r="4342" spans="1:11" x14ac:dyDescent="0.25">
      <c r="A4342" s="103" t="s">
        <v>830</v>
      </c>
      <c r="B4342" s="103" t="s">
        <v>88</v>
      </c>
      <c r="C4342" s="103" t="s">
        <v>473</v>
      </c>
      <c r="D4342" s="103" t="s">
        <v>894</v>
      </c>
      <c r="E4342" s="103" t="s">
        <v>895</v>
      </c>
      <c r="F4342" s="103" t="s">
        <v>895</v>
      </c>
      <c r="G4342" s="103" t="s">
        <v>475</v>
      </c>
      <c r="H4342" s="103" t="s">
        <v>476</v>
      </c>
      <c r="I4342" s="103" t="s">
        <v>842</v>
      </c>
      <c r="J4342" s="215">
        <v>12211</v>
      </c>
      <c r="K4342" s="216" t="s">
        <v>88</v>
      </c>
    </row>
    <row r="4343" spans="1:11" x14ac:dyDescent="0.25">
      <c r="A4343" s="103" t="s">
        <v>828</v>
      </c>
      <c r="B4343" s="103" t="s">
        <v>88</v>
      </c>
      <c r="C4343" s="103" t="s">
        <v>473</v>
      </c>
      <c r="D4343" s="103" t="s">
        <v>894</v>
      </c>
      <c r="E4343" s="103" t="s">
        <v>895</v>
      </c>
      <c r="F4343" s="103" t="s">
        <v>895</v>
      </c>
      <c r="G4343" s="103" t="s">
        <v>475</v>
      </c>
      <c r="H4343" s="103" t="s">
        <v>476</v>
      </c>
      <c r="I4343" s="103" t="s">
        <v>842</v>
      </c>
      <c r="J4343" s="215">
        <v>12211</v>
      </c>
      <c r="K4343" s="216" t="s">
        <v>88</v>
      </c>
    </row>
    <row r="4344" spans="1:11" x14ac:dyDescent="0.25">
      <c r="A4344" s="103" t="s">
        <v>829</v>
      </c>
      <c r="B4344" s="103" t="s">
        <v>88</v>
      </c>
      <c r="C4344" s="103" t="s">
        <v>473</v>
      </c>
      <c r="D4344" s="103" t="s">
        <v>894</v>
      </c>
      <c r="E4344" s="103" t="s">
        <v>895</v>
      </c>
      <c r="F4344" s="103" t="s">
        <v>895</v>
      </c>
      <c r="G4344" s="103" t="s">
        <v>475</v>
      </c>
      <c r="H4344" s="103" t="s">
        <v>476</v>
      </c>
      <c r="I4344" s="103" t="s">
        <v>842</v>
      </c>
      <c r="J4344" s="215">
        <v>12211</v>
      </c>
      <c r="K4344" s="216" t="s">
        <v>88</v>
      </c>
    </row>
    <row r="4345" spans="1:11" x14ac:dyDescent="0.25">
      <c r="A4345" s="103" t="s">
        <v>825</v>
      </c>
      <c r="B4345" s="103" t="s">
        <v>88</v>
      </c>
      <c r="C4345" s="103" t="s">
        <v>473</v>
      </c>
      <c r="D4345" s="103" t="s">
        <v>894</v>
      </c>
      <c r="E4345" s="103" t="s">
        <v>895</v>
      </c>
      <c r="F4345" s="103" t="s">
        <v>895</v>
      </c>
      <c r="G4345" s="103" t="s">
        <v>475</v>
      </c>
      <c r="H4345" s="103" t="s">
        <v>476</v>
      </c>
      <c r="I4345" s="103" t="s">
        <v>842</v>
      </c>
      <c r="J4345" s="215">
        <v>12211</v>
      </c>
      <c r="K4345" s="216" t="s">
        <v>88</v>
      </c>
    </row>
    <row r="4346" spans="1:11" x14ac:dyDescent="0.25">
      <c r="A4346" s="103" t="s">
        <v>826</v>
      </c>
      <c r="B4346" s="103" t="s">
        <v>88</v>
      </c>
      <c r="C4346" s="103" t="s">
        <v>473</v>
      </c>
      <c r="D4346" s="103" t="s">
        <v>894</v>
      </c>
      <c r="E4346" s="103" t="s">
        <v>895</v>
      </c>
      <c r="F4346" s="103" t="s">
        <v>895</v>
      </c>
      <c r="G4346" s="103" t="s">
        <v>475</v>
      </c>
      <c r="H4346" s="103" t="s">
        <v>476</v>
      </c>
      <c r="I4346" s="103" t="s">
        <v>842</v>
      </c>
      <c r="J4346" s="215">
        <v>12211</v>
      </c>
      <c r="K4346" s="216" t="s">
        <v>88</v>
      </c>
    </row>
    <row r="4347" spans="1:11" x14ac:dyDescent="0.25">
      <c r="A4347" s="103" t="s">
        <v>830</v>
      </c>
      <c r="B4347" s="103" t="s">
        <v>88</v>
      </c>
      <c r="C4347" s="103" t="s">
        <v>473</v>
      </c>
      <c r="D4347" s="103" t="s">
        <v>145</v>
      </c>
      <c r="E4347" s="111"/>
      <c r="F4347" s="103" t="s">
        <v>474</v>
      </c>
      <c r="G4347" s="103" t="s">
        <v>159</v>
      </c>
      <c r="H4347" s="103" t="s">
        <v>296</v>
      </c>
      <c r="I4347" s="103" t="s">
        <v>842</v>
      </c>
      <c r="J4347" s="215">
        <v>33182.9</v>
      </c>
      <c r="K4347" s="216" t="s">
        <v>88</v>
      </c>
    </row>
    <row r="4348" spans="1:11" x14ac:dyDescent="0.25">
      <c r="A4348" s="103" t="s">
        <v>827</v>
      </c>
      <c r="B4348" s="103" t="s">
        <v>88</v>
      </c>
      <c r="C4348" s="103" t="s">
        <v>473</v>
      </c>
      <c r="D4348" s="103" t="s">
        <v>145</v>
      </c>
      <c r="E4348" s="111"/>
      <c r="F4348" s="103" t="s">
        <v>474</v>
      </c>
      <c r="G4348" s="103" t="s">
        <v>475</v>
      </c>
      <c r="H4348" s="103" t="s">
        <v>476</v>
      </c>
      <c r="I4348" s="103" t="s">
        <v>842</v>
      </c>
      <c r="J4348" s="215">
        <v>288284.17</v>
      </c>
      <c r="K4348" s="216" t="s">
        <v>88</v>
      </c>
    </row>
    <row r="4349" spans="1:11" x14ac:dyDescent="0.25">
      <c r="A4349" s="103" t="s">
        <v>830</v>
      </c>
      <c r="B4349" s="103" t="s">
        <v>88</v>
      </c>
      <c r="C4349" s="103" t="s">
        <v>473</v>
      </c>
      <c r="D4349" s="103" t="s">
        <v>145</v>
      </c>
      <c r="E4349" s="111"/>
      <c r="F4349" s="103" t="s">
        <v>474</v>
      </c>
      <c r="G4349" s="103" t="s">
        <v>475</v>
      </c>
      <c r="H4349" s="103" t="s">
        <v>476</v>
      </c>
      <c r="I4349" s="103" t="s">
        <v>842</v>
      </c>
      <c r="J4349" s="215">
        <v>549968.93999999994</v>
      </c>
      <c r="K4349" s="216" t="s">
        <v>88</v>
      </c>
    </row>
    <row r="4350" spans="1:11" x14ac:dyDescent="0.25">
      <c r="A4350" s="103" t="s">
        <v>828</v>
      </c>
      <c r="B4350" s="103" t="s">
        <v>88</v>
      </c>
      <c r="C4350" s="103" t="s">
        <v>473</v>
      </c>
      <c r="D4350" s="103" t="s">
        <v>145</v>
      </c>
      <c r="E4350" s="111"/>
      <c r="F4350" s="103" t="s">
        <v>474</v>
      </c>
      <c r="G4350" s="103" t="s">
        <v>475</v>
      </c>
      <c r="H4350" s="103" t="s">
        <v>476</v>
      </c>
      <c r="I4350" s="103" t="s">
        <v>842</v>
      </c>
      <c r="J4350" s="215">
        <v>238387.91</v>
      </c>
      <c r="K4350" s="216" t="s">
        <v>88</v>
      </c>
    </row>
    <row r="4351" spans="1:11" x14ac:dyDescent="0.25">
      <c r="A4351" s="103" t="s">
        <v>829</v>
      </c>
      <c r="B4351" s="103" t="s">
        <v>88</v>
      </c>
      <c r="C4351" s="103" t="s">
        <v>473</v>
      </c>
      <c r="D4351" s="103" t="s">
        <v>145</v>
      </c>
      <c r="E4351" s="111"/>
      <c r="F4351" s="103" t="s">
        <v>474</v>
      </c>
      <c r="G4351" s="103" t="s">
        <v>475</v>
      </c>
      <c r="H4351" s="103" t="s">
        <v>476</v>
      </c>
      <c r="I4351" s="103" t="s">
        <v>842</v>
      </c>
      <c r="J4351" s="215">
        <v>239731.93</v>
      </c>
      <c r="K4351" s="216" t="s">
        <v>88</v>
      </c>
    </row>
    <row r="4352" spans="1:11" x14ac:dyDescent="0.25">
      <c r="A4352" s="103" t="s">
        <v>825</v>
      </c>
      <c r="B4352" s="103" t="s">
        <v>88</v>
      </c>
      <c r="C4352" s="103" t="s">
        <v>473</v>
      </c>
      <c r="D4352" s="103" t="s">
        <v>145</v>
      </c>
      <c r="E4352" s="111"/>
      <c r="F4352" s="103" t="s">
        <v>474</v>
      </c>
      <c r="G4352" s="103" t="s">
        <v>475</v>
      </c>
      <c r="H4352" s="103" t="s">
        <v>476</v>
      </c>
      <c r="I4352" s="103" t="s">
        <v>842</v>
      </c>
      <c r="J4352" s="215">
        <v>209749.81</v>
      </c>
      <c r="K4352" s="216" t="s">
        <v>88</v>
      </c>
    </row>
    <row r="4353" spans="1:11" x14ac:dyDescent="0.25">
      <c r="A4353" s="103" t="s">
        <v>826</v>
      </c>
      <c r="B4353" s="103" t="s">
        <v>88</v>
      </c>
      <c r="C4353" s="103" t="s">
        <v>473</v>
      </c>
      <c r="D4353" s="103" t="s">
        <v>145</v>
      </c>
      <c r="E4353" s="111"/>
      <c r="F4353" s="103" t="s">
        <v>474</v>
      </c>
      <c r="G4353" s="103" t="s">
        <v>475</v>
      </c>
      <c r="H4353" s="103" t="s">
        <v>476</v>
      </c>
      <c r="I4353" s="103" t="s">
        <v>842</v>
      </c>
      <c r="J4353" s="215">
        <v>277773.01</v>
      </c>
      <c r="K4353" s="216" t="s">
        <v>88</v>
      </c>
    </row>
    <row r="4354" spans="1:11" x14ac:dyDescent="0.25">
      <c r="A4354" s="103" t="s">
        <v>827</v>
      </c>
      <c r="B4354" s="103" t="s">
        <v>88</v>
      </c>
      <c r="C4354" s="103" t="s">
        <v>896</v>
      </c>
      <c r="D4354" s="103" t="s">
        <v>747</v>
      </c>
      <c r="E4354" s="111"/>
      <c r="F4354" s="103" t="s">
        <v>748</v>
      </c>
      <c r="G4354" s="103" t="s">
        <v>101</v>
      </c>
      <c r="H4354" s="103" t="s">
        <v>339</v>
      </c>
      <c r="I4354" s="103" t="s">
        <v>842</v>
      </c>
      <c r="J4354" s="215">
        <v>-31.22</v>
      </c>
      <c r="K4354" s="216" t="s">
        <v>88</v>
      </c>
    </row>
    <row r="4355" spans="1:11" x14ac:dyDescent="0.25">
      <c r="A4355" s="103" t="s">
        <v>829</v>
      </c>
      <c r="B4355" s="103" t="s">
        <v>88</v>
      </c>
      <c r="C4355" s="103" t="s">
        <v>896</v>
      </c>
      <c r="D4355" s="103" t="s">
        <v>747</v>
      </c>
      <c r="E4355" s="111"/>
      <c r="F4355" s="103" t="s">
        <v>748</v>
      </c>
      <c r="G4355" s="103" t="s">
        <v>98</v>
      </c>
      <c r="H4355" s="103" t="s">
        <v>341</v>
      </c>
      <c r="I4355" s="103" t="s">
        <v>842</v>
      </c>
      <c r="J4355" s="215">
        <v>-31.22</v>
      </c>
      <c r="K4355" s="216" t="s">
        <v>88</v>
      </c>
    </row>
    <row r="4356" spans="1:11" x14ac:dyDescent="0.25">
      <c r="A4356" s="103" t="s">
        <v>827</v>
      </c>
      <c r="B4356" s="103" t="s">
        <v>88</v>
      </c>
      <c r="C4356" s="103" t="s">
        <v>896</v>
      </c>
      <c r="D4356" s="103" t="s">
        <v>897</v>
      </c>
      <c r="E4356" s="103" t="s">
        <v>898</v>
      </c>
      <c r="F4356" s="103" t="s">
        <v>898</v>
      </c>
      <c r="G4356" s="103" t="s">
        <v>161</v>
      </c>
      <c r="H4356" s="103" t="s">
        <v>300</v>
      </c>
      <c r="I4356" s="103" t="s">
        <v>842</v>
      </c>
      <c r="J4356" s="215">
        <v>3137.19</v>
      </c>
      <c r="K4356" s="216" t="s">
        <v>88</v>
      </c>
    </row>
    <row r="4357" spans="1:11" x14ac:dyDescent="0.25">
      <c r="A4357" s="103" t="s">
        <v>827</v>
      </c>
      <c r="B4357" s="103" t="s">
        <v>88</v>
      </c>
      <c r="C4357" s="103" t="s">
        <v>896</v>
      </c>
      <c r="D4357" s="103" t="s">
        <v>897</v>
      </c>
      <c r="E4357" s="111"/>
      <c r="F4357" s="103" t="s">
        <v>898</v>
      </c>
      <c r="G4357" s="103" t="s">
        <v>161</v>
      </c>
      <c r="H4357" s="103" t="s">
        <v>300</v>
      </c>
      <c r="I4357" s="103" t="s">
        <v>842</v>
      </c>
      <c r="J4357" s="215">
        <v>-856.13</v>
      </c>
      <c r="K4357" s="216" t="s">
        <v>88</v>
      </c>
    </row>
    <row r="4358" spans="1:11" x14ac:dyDescent="0.25">
      <c r="A4358" s="103" t="s">
        <v>830</v>
      </c>
      <c r="B4358" s="103" t="s">
        <v>88</v>
      </c>
      <c r="C4358" s="103" t="s">
        <v>896</v>
      </c>
      <c r="D4358" s="103" t="s">
        <v>897</v>
      </c>
      <c r="E4358" s="103" t="s">
        <v>898</v>
      </c>
      <c r="F4358" s="103" t="s">
        <v>898</v>
      </c>
      <c r="G4358" s="103" t="s">
        <v>161</v>
      </c>
      <c r="H4358" s="103" t="s">
        <v>300</v>
      </c>
      <c r="I4358" s="103" t="s">
        <v>842</v>
      </c>
      <c r="J4358" s="215">
        <v>4976.1400000000003</v>
      </c>
      <c r="K4358" s="216" t="s">
        <v>88</v>
      </c>
    </row>
    <row r="4359" spans="1:11" x14ac:dyDescent="0.25">
      <c r="A4359" s="103" t="s">
        <v>830</v>
      </c>
      <c r="B4359" s="103" t="s">
        <v>88</v>
      </c>
      <c r="C4359" s="103" t="s">
        <v>896</v>
      </c>
      <c r="D4359" s="103" t="s">
        <v>897</v>
      </c>
      <c r="E4359" s="111"/>
      <c r="F4359" s="103" t="s">
        <v>898</v>
      </c>
      <c r="G4359" s="103" t="s">
        <v>161</v>
      </c>
      <c r="H4359" s="103" t="s">
        <v>300</v>
      </c>
      <c r="I4359" s="103" t="s">
        <v>842</v>
      </c>
      <c r="J4359" s="215">
        <v>-1357.99</v>
      </c>
      <c r="K4359" s="216" t="s">
        <v>88</v>
      </c>
    </row>
    <row r="4360" spans="1:11" x14ac:dyDescent="0.25">
      <c r="A4360" s="103" t="s">
        <v>828</v>
      </c>
      <c r="B4360" s="103" t="s">
        <v>88</v>
      </c>
      <c r="C4360" s="103" t="s">
        <v>896</v>
      </c>
      <c r="D4360" s="103" t="s">
        <v>897</v>
      </c>
      <c r="E4360" s="103" t="s">
        <v>898</v>
      </c>
      <c r="F4360" s="103" t="s">
        <v>898</v>
      </c>
      <c r="G4360" s="103" t="s">
        <v>161</v>
      </c>
      <c r="H4360" s="103" t="s">
        <v>300</v>
      </c>
      <c r="I4360" s="103" t="s">
        <v>842</v>
      </c>
      <c r="J4360" s="215">
        <v>1924.14</v>
      </c>
      <c r="K4360" s="216" t="s">
        <v>88</v>
      </c>
    </row>
    <row r="4361" spans="1:11" x14ac:dyDescent="0.25">
      <c r="A4361" s="103" t="s">
        <v>828</v>
      </c>
      <c r="B4361" s="103" t="s">
        <v>88</v>
      </c>
      <c r="C4361" s="103" t="s">
        <v>896</v>
      </c>
      <c r="D4361" s="103" t="s">
        <v>897</v>
      </c>
      <c r="E4361" s="111"/>
      <c r="F4361" s="103" t="s">
        <v>898</v>
      </c>
      <c r="G4361" s="103" t="s">
        <v>161</v>
      </c>
      <c r="H4361" s="103" t="s">
        <v>300</v>
      </c>
      <c r="I4361" s="103" t="s">
        <v>842</v>
      </c>
      <c r="J4361" s="215">
        <v>-525.1</v>
      </c>
      <c r="K4361" s="216" t="s">
        <v>88</v>
      </c>
    </row>
    <row r="4362" spans="1:11" x14ac:dyDescent="0.25">
      <c r="A4362" s="103" t="s">
        <v>829</v>
      </c>
      <c r="B4362" s="103" t="s">
        <v>88</v>
      </c>
      <c r="C4362" s="103" t="s">
        <v>896</v>
      </c>
      <c r="D4362" s="103" t="s">
        <v>897</v>
      </c>
      <c r="E4362" s="103" t="s">
        <v>898</v>
      </c>
      <c r="F4362" s="103" t="s">
        <v>898</v>
      </c>
      <c r="G4362" s="103" t="s">
        <v>161</v>
      </c>
      <c r="H4362" s="103" t="s">
        <v>300</v>
      </c>
      <c r="I4362" s="103" t="s">
        <v>842</v>
      </c>
      <c r="J4362" s="215">
        <v>2958.76</v>
      </c>
      <c r="K4362" s="216" t="s">
        <v>88</v>
      </c>
    </row>
    <row r="4363" spans="1:11" x14ac:dyDescent="0.25">
      <c r="A4363" s="103" t="s">
        <v>829</v>
      </c>
      <c r="B4363" s="103" t="s">
        <v>88</v>
      </c>
      <c r="C4363" s="103" t="s">
        <v>896</v>
      </c>
      <c r="D4363" s="103" t="s">
        <v>897</v>
      </c>
      <c r="E4363" s="111"/>
      <c r="F4363" s="103" t="s">
        <v>898</v>
      </c>
      <c r="G4363" s="103" t="s">
        <v>161</v>
      </c>
      <c r="H4363" s="103" t="s">
        <v>300</v>
      </c>
      <c r="I4363" s="103" t="s">
        <v>842</v>
      </c>
      <c r="J4363" s="215">
        <v>-807.45</v>
      </c>
      <c r="K4363" s="216" t="s">
        <v>88</v>
      </c>
    </row>
    <row r="4364" spans="1:11" x14ac:dyDescent="0.25">
      <c r="A4364" s="103" t="s">
        <v>825</v>
      </c>
      <c r="B4364" s="103" t="s">
        <v>88</v>
      </c>
      <c r="C4364" s="103" t="s">
        <v>896</v>
      </c>
      <c r="D4364" s="103" t="s">
        <v>897</v>
      </c>
      <c r="E4364" s="103" t="s">
        <v>898</v>
      </c>
      <c r="F4364" s="103" t="s">
        <v>898</v>
      </c>
      <c r="G4364" s="103" t="s">
        <v>161</v>
      </c>
      <c r="H4364" s="103" t="s">
        <v>300</v>
      </c>
      <c r="I4364" s="103" t="s">
        <v>842</v>
      </c>
      <c r="J4364" s="215">
        <v>2814.45</v>
      </c>
      <c r="K4364" s="216" t="s">
        <v>88</v>
      </c>
    </row>
    <row r="4365" spans="1:11" x14ac:dyDescent="0.25">
      <c r="A4365" s="103" t="s">
        <v>825</v>
      </c>
      <c r="B4365" s="103" t="s">
        <v>88</v>
      </c>
      <c r="C4365" s="103" t="s">
        <v>896</v>
      </c>
      <c r="D4365" s="103" t="s">
        <v>897</v>
      </c>
      <c r="E4365" s="111"/>
      <c r="F4365" s="103" t="s">
        <v>898</v>
      </c>
      <c r="G4365" s="103" t="s">
        <v>161</v>
      </c>
      <c r="H4365" s="103" t="s">
        <v>300</v>
      </c>
      <c r="I4365" s="103" t="s">
        <v>842</v>
      </c>
      <c r="J4365" s="215">
        <v>-768.06</v>
      </c>
      <c r="K4365" s="216" t="s">
        <v>88</v>
      </c>
    </row>
    <row r="4366" spans="1:11" x14ac:dyDescent="0.25">
      <c r="A4366" s="103" t="s">
        <v>826</v>
      </c>
      <c r="B4366" s="103" t="s">
        <v>88</v>
      </c>
      <c r="C4366" s="103" t="s">
        <v>896</v>
      </c>
      <c r="D4366" s="103" t="s">
        <v>897</v>
      </c>
      <c r="E4366" s="103" t="s">
        <v>898</v>
      </c>
      <c r="F4366" s="103" t="s">
        <v>898</v>
      </c>
      <c r="G4366" s="103" t="s">
        <v>161</v>
      </c>
      <c r="H4366" s="103" t="s">
        <v>300</v>
      </c>
      <c r="I4366" s="103" t="s">
        <v>842</v>
      </c>
      <c r="J4366" s="215">
        <v>7614.93</v>
      </c>
      <c r="K4366" s="216" t="s">
        <v>88</v>
      </c>
    </row>
    <row r="4367" spans="1:11" x14ac:dyDescent="0.25">
      <c r="A4367" s="103" t="s">
        <v>826</v>
      </c>
      <c r="B4367" s="103" t="s">
        <v>88</v>
      </c>
      <c r="C4367" s="103" t="s">
        <v>896</v>
      </c>
      <c r="D4367" s="103" t="s">
        <v>897</v>
      </c>
      <c r="E4367" s="111"/>
      <c r="F4367" s="103" t="s">
        <v>898</v>
      </c>
      <c r="G4367" s="103" t="s">
        <v>161</v>
      </c>
      <c r="H4367" s="103" t="s">
        <v>300</v>
      </c>
      <c r="I4367" s="103" t="s">
        <v>842</v>
      </c>
      <c r="J4367" s="215">
        <v>-2078.11</v>
      </c>
      <c r="K4367" s="216" t="s">
        <v>88</v>
      </c>
    </row>
    <row r="4368" spans="1:11" x14ac:dyDescent="0.25">
      <c r="A4368" s="103" t="s">
        <v>827</v>
      </c>
      <c r="B4368" s="103" t="s">
        <v>88</v>
      </c>
      <c r="C4368" s="103" t="s">
        <v>896</v>
      </c>
      <c r="D4368" s="103" t="s">
        <v>897</v>
      </c>
      <c r="E4368" s="103" t="s">
        <v>898</v>
      </c>
      <c r="F4368" s="103" t="s">
        <v>898</v>
      </c>
      <c r="G4368" s="103" t="s">
        <v>101</v>
      </c>
      <c r="H4368" s="103" t="s">
        <v>339</v>
      </c>
      <c r="I4368" s="103" t="s">
        <v>842</v>
      </c>
      <c r="J4368" s="215">
        <v>124.88</v>
      </c>
      <c r="K4368" s="216" t="s">
        <v>88</v>
      </c>
    </row>
    <row r="4369" spans="1:11" x14ac:dyDescent="0.25">
      <c r="A4369" s="103" t="s">
        <v>827</v>
      </c>
      <c r="B4369" s="103" t="s">
        <v>88</v>
      </c>
      <c r="C4369" s="103" t="s">
        <v>896</v>
      </c>
      <c r="D4369" s="103" t="s">
        <v>897</v>
      </c>
      <c r="E4369" s="111"/>
      <c r="F4369" s="103" t="s">
        <v>898</v>
      </c>
      <c r="G4369" s="103" t="s">
        <v>101</v>
      </c>
      <c r="H4369" s="103" t="s">
        <v>339</v>
      </c>
      <c r="I4369" s="103" t="s">
        <v>842</v>
      </c>
      <c r="J4369" s="215">
        <v>-62.44</v>
      </c>
      <c r="K4369" s="216" t="s">
        <v>88</v>
      </c>
    </row>
    <row r="4370" spans="1:11" x14ac:dyDescent="0.25">
      <c r="A4370" s="103" t="s">
        <v>829</v>
      </c>
      <c r="B4370" s="103" t="s">
        <v>88</v>
      </c>
      <c r="C4370" s="103" t="s">
        <v>896</v>
      </c>
      <c r="D4370" s="103" t="s">
        <v>897</v>
      </c>
      <c r="E4370" s="103" t="s">
        <v>898</v>
      </c>
      <c r="F4370" s="103" t="s">
        <v>898</v>
      </c>
      <c r="G4370" s="103" t="s">
        <v>98</v>
      </c>
      <c r="H4370" s="103" t="s">
        <v>341</v>
      </c>
      <c r="I4370" s="103" t="s">
        <v>842</v>
      </c>
      <c r="J4370" s="215">
        <v>124.88</v>
      </c>
      <c r="K4370" s="216" t="s">
        <v>88</v>
      </c>
    </row>
    <row r="4371" spans="1:11" x14ac:dyDescent="0.25">
      <c r="A4371" s="103" t="s">
        <v>829</v>
      </c>
      <c r="B4371" s="103" t="s">
        <v>88</v>
      </c>
      <c r="C4371" s="103" t="s">
        <v>896</v>
      </c>
      <c r="D4371" s="103" t="s">
        <v>897</v>
      </c>
      <c r="E4371" s="111"/>
      <c r="F4371" s="103" t="s">
        <v>898</v>
      </c>
      <c r="G4371" s="103" t="s">
        <v>98</v>
      </c>
      <c r="H4371" s="103" t="s">
        <v>341</v>
      </c>
      <c r="I4371" s="103" t="s">
        <v>842</v>
      </c>
      <c r="J4371" s="215">
        <v>-62.44</v>
      </c>
      <c r="K4371" s="216" t="s">
        <v>88</v>
      </c>
    </row>
    <row r="4372" spans="1:11" x14ac:dyDescent="0.25">
      <c r="A4372" s="103" t="s">
        <v>827</v>
      </c>
      <c r="B4372" s="103" t="s">
        <v>88</v>
      </c>
      <c r="C4372" s="103" t="s">
        <v>896</v>
      </c>
      <c r="D4372" s="103" t="s">
        <v>897</v>
      </c>
      <c r="E4372" s="103" t="s">
        <v>898</v>
      </c>
      <c r="F4372" s="103" t="s">
        <v>898</v>
      </c>
      <c r="G4372" s="103" t="s">
        <v>139</v>
      </c>
      <c r="H4372" s="103" t="s">
        <v>646</v>
      </c>
      <c r="I4372" s="103" t="s">
        <v>842</v>
      </c>
      <c r="J4372" s="215">
        <v>300</v>
      </c>
      <c r="K4372" s="216" t="s">
        <v>88</v>
      </c>
    </row>
    <row r="4373" spans="1:11" x14ac:dyDescent="0.25">
      <c r="A4373" s="103" t="s">
        <v>827</v>
      </c>
      <c r="B4373" s="103" t="s">
        <v>88</v>
      </c>
      <c r="C4373" s="103" t="s">
        <v>896</v>
      </c>
      <c r="D4373" s="103" t="s">
        <v>897</v>
      </c>
      <c r="E4373" s="111"/>
      <c r="F4373" s="103" t="s">
        <v>898</v>
      </c>
      <c r="G4373" s="103" t="s">
        <v>139</v>
      </c>
      <c r="H4373" s="103" t="s">
        <v>646</v>
      </c>
      <c r="I4373" s="103" t="s">
        <v>842</v>
      </c>
      <c r="J4373" s="215">
        <v>-81.87</v>
      </c>
      <c r="K4373" s="216" t="s">
        <v>88</v>
      </c>
    </row>
    <row r="4374" spans="1:11" x14ac:dyDescent="0.25">
      <c r="A4374" s="103" t="s">
        <v>830</v>
      </c>
      <c r="B4374" s="103" t="s">
        <v>88</v>
      </c>
      <c r="C4374" s="103" t="s">
        <v>899</v>
      </c>
      <c r="D4374" s="103" t="s">
        <v>747</v>
      </c>
      <c r="E4374" s="111"/>
      <c r="F4374" s="103" t="s">
        <v>748</v>
      </c>
      <c r="G4374" s="103" t="s">
        <v>118</v>
      </c>
      <c r="H4374" s="103" t="s">
        <v>323</v>
      </c>
      <c r="I4374" s="103" t="s">
        <v>842</v>
      </c>
      <c r="J4374" s="215">
        <v>-2</v>
      </c>
      <c r="K4374" s="216" t="s">
        <v>88</v>
      </c>
    </row>
    <row r="4375" spans="1:11" x14ac:dyDescent="0.25">
      <c r="A4375" s="103" t="s">
        <v>830</v>
      </c>
      <c r="B4375" s="103" t="s">
        <v>88</v>
      </c>
      <c r="C4375" s="103" t="s">
        <v>899</v>
      </c>
      <c r="D4375" s="103" t="s">
        <v>747</v>
      </c>
      <c r="E4375" s="111"/>
      <c r="F4375" s="103" t="s">
        <v>748</v>
      </c>
      <c r="G4375" s="103" t="s">
        <v>98</v>
      </c>
      <c r="H4375" s="103" t="s">
        <v>341</v>
      </c>
      <c r="I4375" s="103" t="s">
        <v>842</v>
      </c>
      <c r="J4375" s="215">
        <v>-7</v>
      </c>
      <c r="K4375" s="216" t="s">
        <v>88</v>
      </c>
    </row>
    <row r="4376" spans="1:11" x14ac:dyDescent="0.25">
      <c r="A4376" s="103" t="s">
        <v>827</v>
      </c>
      <c r="B4376" s="103" t="s">
        <v>88</v>
      </c>
      <c r="C4376" s="103" t="s">
        <v>899</v>
      </c>
      <c r="D4376" s="103" t="s">
        <v>900</v>
      </c>
      <c r="E4376" s="111"/>
      <c r="F4376" s="103" t="s">
        <v>901</v>
      </c>
      <c r="G4376" s="103" t="s">
        <v>138</v>
      </c>
      <c r="H4376" s="103" t="s">
        <v>647</v>
      </c>
      <c r="I4376" s="103" t="s">
        <v>842</v>
      </c>
      <c r="J4376" s="215">
        <v>62499.63</v>
      </c>
      <c r="K4376" s="216" t="s">
        <v>88</v>
      </c>
    </row>
    <row r="4377" spans="1:11" x14ac:dyDescent="0.25">
      <c r="A4377" s="103" t="s">
        <v>830</v>
      </c>
      <c r="B4377" s="103" t="s">
        <v>88</v>
      </c>
      <c r="C4377" s="103" t="s">
        <v>899</v>
      </c>
      <c r="D4377" s="103" t="s">
        <v>900</v>
      </c>
      <c r="E4377" s="111"/>
      <c r="F4377" s="103" t="s">
        <v>901</v>
      </c>
      <c r="G4377" s="103" t="s">
        <v>138</v>
      </c>
      <c r="H4377" s="103" t="s">
        <v>647</v>
      </c>
      <c r="I4377" s="103" t="s">
        <v>842</v>
      </c>
      <c r="J4377" s="215">
        <v>88896.34</v>
      </c>
      <c r="K4377" s="216" t="s">
        <v>88</v>
      </c>
    </row>
    <row r="4378" spans="1:11" x14ac:dyDescent="0.25">
      <c r="A4378" s="103" t="s">
        <v>828</v>
      </c>
      <c r="B4378" s="103" t="s">
        <v>88</v>
      </c>
      <c r="C4378" s="103" t="s">
        <v>899</v>
      </c>
      <c r="D4378" s="103" t="s">
        <v>900</v>
      </c>
      <c r="E4378" s="111"/>
      <c r="F4378" s="103" t="s">
        <v>901</v>
      </c>
      <c r="G4378" s="103" t="s">
        <v>138</v>
      </c>
      <c r="H4378" s="103" t="s">
        <v>647</v>
      </c>
      <c r="I4378" s="103" t="s">
        <v>842</v>
      </c>
      <c r="J4378" s="215">
        <v>160699.04999999999</v>
      </c>
      <c r="K4378" s="216" t="s">
        <v>88</v>
      </c>
    </row>
    <row r="4379" spans="1:11" x14ac:dyDescent="0.25">
      <c r="A4379" s="103" t="s">
        <v>829</v>
      </c>
      <c r="B4379" s="103" t="s">
        <v>88</v>
      </c>
      <c r="C4379" s="103" t="s">
        <v>899</v>
      </c>
      <c r="D4379" s="103" t="s">
        <v>900</v>
      </c>
      <c r="E4379" s="111"/>
      <c r="F4379" s="103" t="s">
        <v>901</v>
      </c>
      <c r="G4379" s="103" t="s">
        <v>138</v>
      </c>
      <c r="H4379" s="103" t="s">
        <v>647</v>
      </c>
      <c r="I4379" s="103" t="s">
        <v>842</v>
      </c>
      <c r="J4379" s="215">
        <v>121607.56</v>
      </c>
      <c r="K4379" s="216" t="s">
        <v>88</v>
      </c>
    </row>
    <row r="4380" spans="1:11" x14ac:dyDescent="0.25">
      <c r="A4380" s="103" t="s">
        <v>825</v>
      </c>
      <c r="B4380" s="103" t="s">
        <v>88</v>
      </c>
      <c r="C4380" s="103" t="s">
        <v>899</v>
      </c>
      <c r="D4380" s="103" t="s">
        <v>900</v>
      </c>
      <c r="E4380" s="111"/>
      <c r="F4380" s="103" t="s">
        <v>901</v>
      </c>
      <c r="G4380" s="103" t="s">
        <v>138</v>
      </c>
      <c r="H4380" s="103" t="s">
        <v>647</v>
      </c>
      <c r="I4380" s="103" t="s">
        <v>842</v>
      </c>
      <c r="J4380" s="215">
        <v>21354.01</v>
      </c>
      <c r="K4380" s="216" t="s">
        <v>88</v>
      </c>
    </row>
    <row r="4381" spans="1:11" x14ac:dyDescent="0.25">
      <c r="A4381" s="103" t="s">
        <v>826</v>
      </c>
      <c r="B4381" s="103" t="s">
        <v>88</v>
      </c>
      <c r="C4381" s="103" t="s">
        <v>899</v>
      </c>
      <c r="D4381" s="103" t="s">
        <v>900</v>
      </c>
      <c r="E4381" s="111"/>
      <c r="F4381" s="103" t="s">
        <v>901</v>
      </c>
      <c r="G4381" s="103" t="s">
        <v>138</v>
      </c>
      <c r="H4381" s="103" t="s">
        <v>647</v>
      </c>
      <c r="I4381" s="103" t="s">
        <v>842</v>
      </c>
      <c r="J4381" s="215">
        <v>97663.99</v>
      </c>
      <c r="K4381" s="216" t="s">
        <v>88</v>
      </c>
    </row>
    <row r="4382" spans="1:11" x14ac:dyDescent="0.25">
      <c r="A4382" s="103" t="s">
        <v>827</v>
      </c>
      <c r="B4382" s="103" t="s">
        <v>88</v>
      </c>
      <c r="C4382" s="103" t="s">
        <v>899</v>
      </c>
      <c r="D4382" s="103" t="s">
        <v>902</v>
      </c>
      <c r="E4382" s="103" t="s">
        <v>903</v>
      </c>
      <c r="F4382" s="103" t="s">
        <v>903</v>
      </c>
      <c r="G4382" s="103" t="s">
        <v>161</v>
      </c>
      <c r="H4382" s="103" t="s">
        <v>300</v>
      </c>
      <c r="I4382" s="103" t="s">
        <v>842</v>
      </c>
      <c r="J4382" s="215">
        <v>2631.36</v>
      </c>
      <c r="K4382" s="216" t="s">
        <v>88</v>
      </c>
    </row>
    <row r="4383" spans="1:11" x14ac:dyDescent="0.25">
      <c r="A4383" s="103" t="s">
        <v>827</v>
      </c>
      <c r="B4383" s="103" t="s">
        <v>88</v>
      </c>
      <c r="C4383" s="103" t="s">
        <v>899</v>
      </c>
      <c r="D4383" s="103" t="s">
        <v>902</v>
      </c>
      <c r="E4383" s="111"/>
      <c r="F4383" s="103" t="s">
        <v>903</v>
      </c>
      <c r="G4383" s="103" t="s">
        <v>161</v>
      </c>
      <c r="H4383" s="103" t="s">
        <v>300</v>
      </c>
      <c r="I4383" s="103" t="s">
        <v>842</v>
      </c>
      <c r="J4383" s="215">
        <v>-718.09</v>
      </c>
      <c r="K4383" s="216" t="s">
        <v>88</v>
      </c>
    </row>
    <row r="4384" spans="1:11" x14ac:dyDescent="0.25">
      <c r="A4384" s="103" t="s">
        <v>828</v>
      </c>
      <c r="B4384" s="103" t="s">
        <v>88</v>
      </c>
      <c r="C4384" s="103" t="s">
        <v>899</v>
      </c>
      <c r="D4384" s="103" t="s">
        <v>902</v>
      </c>
      <c r="E4384" s="103" t="s">
        <v>903</v>
      </c>
      <c r="F4384" s="103" t="s">
        <v>903</v>
      </c>
      <c r="G4384" s="103" t="s">
        <v>161</v>
      </c>
      <c r="H4384" s="103" t="s">
        <v>300</v>
      </c>
      <c r="I4384" s="103" t="s">
        <v>842</v>
      </c>
      <c r="J4384" s="215">
        <v>501.95</v>
      </c>
      <c r="K4384" s="216" t="s">
        <v>88</v>
      </c>
    </row>
    <row r="4385" spans="1:11" x14ac:dyDescent="0.25">
      <c r="A4385" s="103" t="s">
        <v>828</v>
      </c>
      <c r="B4385" s="103" t="s">
        <v>88</v>
      </c>
      <c r="C4385" s="103" t="s">
        <v>899</v>
      </c>
      <c r="D4385" s="103" t="s">
        <v>902</v>
      </c>
      <c r="E4385" s="111"/>
      <c r="F4385" s="103" t="s">
        <v>903</v>
      </c>
      <c r="G4385" s="103" t="s">
        <v>161</v>
      </c>
      <c r="H4385" s="103" t="s">
        <v>300</v>
      </c>
      <c r="I4385" s="103" t="s">
        <v>842</v>
      </c>
      <c r="J4385" s="215">
        <v>-136.97999999999999</v>
      </c>
      <c r="K4385" s="216" t="s">
        <v>88</v>
      </c>
    </row>
    <row r="4386" spans="1:11" x14ac:dyDescent="0.25">
      <c r="A4386" s="103" t="s">
        <v>826</v>
      </c>
      <c r="B4386" s="103" t="s">
        <v>88</v>
      </c>
      <c r="C4386" s="103" t="s">
        <v>899</v>
      </c>
      <c r="D4386" s="103" t="s">
        <v>902</v>
      </c>
      <c r="E4386" s="103" t="s">
        <v>903</v>
      </c>
      <c r="F4386" s="103" t="s">
        <v>903</v>
      </c>
      <c r="G4386" s="103" t="s">
        <v>161</v>
      </c>
      <c r="H4386" s="103" t="s">
        <v>300</v>
      </c>
      <c r="I4386" s="103" t="s">
        <v>842</v>
      </c>
      <c r="J4386" s="215">
        <v>-2631.36</v>
      </c>
      <c r="K4386" s="216" t="s">
        <v>88</v>
      </c>
    </row>
    <row r="4387" spans="1:11" x14ac:dyDescent="0.25">
      <c r="A4387" s="103" t="s">
        <v>826</v>
      </c>
      <c r="B4387" s="103" t="s">
        <v>88</v>
      </c>
      <c r="C4387" s="103" t="s">
        <v>899</v>
      </c>
      <c r="D4387" s="103" t="s">
        <v>902</v>
      </c>
      <c r="E4387" s="111"/>
      <c r="F4387" s="103" t="s">
        <v>903</v>
      </c>
      <c r="G4387" s="103" t="s">
        <v>161</v>
      </c>
      <c r="H4387" s="103" t="s">
        <v>300</v>
      </c>
      <c r="I4387" s="103" t="s">
        <v>842</v>
      </c>
      <c r="J4387" s="215">
        <v>718.09</v>
      </c>
      <c r="K4387" s="216" t="s">
        <v>88</v>
      </c>
    </row>
    <row r="4388" spans="1:11" x14ac:dyDescent="0.25">
      <c r="A4388" s="103" t="s">
        <v>830</v>
      </c>
      <c r="B4388" s="103" t="s">
        <v>88</v>
      </c>
      <c r="C4388" s="103" t="s">
        <v>899</v>
      </c>
      <c r="D4388" s="103" t="s">
        <v>902</v>
      </c>
      <c r="E4388" s="103" t="s">
        <v>903</v>
      </c>
      <c r="F4388" s="103" t="s">
        <v>903</v>
      </c>
      <c r="G4388" s="103" t="s">
        <v>118</v>
      </c>
      <c r="H4388" s="103" t="s">
        <v>323</v>
      </c>
      <c r="I4388" s="103" t="s">
        <v>842</v>
      </c>
      <c r="J4388" s="215">
        <v>8</v>
      </c>
      <c r="K4388" s="216" t="s">
        <v>88</v>
      </c>
    </row>
    <row r="4389" spans="1:11" x14ac:dyDescent="0.25">
      <c r="A4389" s="103" t="s">
        <v>830</v>
      </c>
      <c r="B4389" s="103" t="s">
        <v>88</v>
      </c>
      <c r="C4389" s="103" t="s">
        <v>899</v>
      </c>
      <c r="D4389" s="103" t="s">
        <v>902</v>
      </c>
      <c r="E4389" s="111"/>
      <c r="F4389" s="103" t="s">
        <v>903</v>
      </c>
      <c r="G4389" s="103" t="s">
        <v>118</v>
      </c>
      <c r="H4389" s="103" t="s">
        <v>323</v>
      </c>
      <c r="I4389" s="103" t="s">
        <v>842</v>
      </c>
      <c r="J4389" s="215">
        <v>-4</v>
      </c>
      <c r="K4389" s="216" t="s">
        <v>88</v>
      </c>
    </row>
    <row r="4390" spans="1:11" x14ac:dyDescent="0.25">
      <c r="A4390" s="103" t="s">
        <v>830</v>
      </c>
      <c r="B4390" s="103" t="s">
        <v>88</v>
      </c>
      <c r="C4390" s="103" t="s">
        <v>899</v>
      </c>
      <c r="D4390" s="103" t="s">
        <v>902</v>
      </c>
      <c r="E4390" s="103" t="s">
        <v>903</v>
      </c>
      <c r="F4390" s="103" t="s">
        <v>903</v>
      </c>
      <c r="G4390" s="103" t="s">
        <v>98</v>
      </c>
      <c r="H4390" s="103" t="s">
        <v>341</v>
      </c>
      <c r="I4390" s="103" t="s">
        <v>842</v>
      </c>
      <c r="J4390" s="215">
        <v>28</v>
      </c>
      <c r="K4390" s="216" t="s">
        <v>88</v>
      </c>
    </row>
    <row r="4391" spans="1:11" x14ac:dyDescent="0.25">
      <c r="A4391" s="103" t="s">
        <v>830</v>
      </c>
      <c r="B4391" s="103" t="s">
        <v>88</v>
      </c>
      <c r="C4391" s="103" t="s">
        <v>899</v>
      </c>
      <c r="D4391" s="103" t="s">
        <v>902</v>
      </c>
      <c r="E4391" s="111"/>
      <c r="F4391" s="103" t="s">
        <v>903</v>
      </c>
      <c r="G4391" s="103" t="s">
        <v>98</v>
      </c>
      <c r="H4391" s="103" t="s">
        <v>341</v>
      </c>
      <c r="I4391" s="103" t="s">
        <v>842</v>
      </c>
      <c r="J4391" s="215">
        <v>-14</v>
      </c>
      <c r="K4391" s="216" t="s">
        <v>88</v>
      </c>
    </row>
    <row r="4392" spans="1:11" x14ac:dyDescent="0.25">
      <c r="A4392" s="103" t="s">
        <v>830</v>
      </c>
      <c r="B4392" s="103" t="s">
        <v>88</v>
      </c>
      <c r="C4392" s="103" t="s">
        <v>899</v>
      </c>
      <c r="D4392" s="103" t="s">
        <v>902</v>
      </c>
      <c r="E4392" s="103" t="s">
        <v>903</v>
      </c>
      <c r="F4392" s="103" t="s">
        <v>903</v>
      </c>
      <c r="G4392" s="103" t="s">
        <v>875</v>
      </c>
      <c r="H4392" s="103" t="s">
        <v>876</v>
      </c>
      <c r="I4392" s="103" t="s">
        <v>842</v>
      </c>
      <c r="J4392" s="215">
        <v>65</v>
      </c>
      <c r="K4392" s="216" t="s">
        <v>88</v>
      </c>
    </row>
    <row r="4393" spans="1:11" x14ac:dyDescent="0.25">
      <c r="A4393" s="103" t="s">
        <v>830</v>
      </c>
      <c r="B4393" s="103" t="s">
        <v>88</v>
      </c>
      <c r="C4393" s="103" t="s">
        <v>899</v>
      </c>
      <c r="D4393" s="103" t="s">
        <v>902</v>
      </c>
      <c r="E4393" s="103" t="s">
        <v>903</v>
      </c>
      <c r="F4393" s="103" t="s">
        <v>903</v>
      </c>
      <c r="G4393" s="103" t="s">
        <v>139</v>
      </c>
      <c r="H4393" s="103" t="s">
        <v>646</v>
      </c>
      <c r="I4393" s="103" t="s">
        <v>842</v>
      </c>
      <c r="J4393" s="215">
        <v>65</v>
      </c>
      <c r="K4393" s="216" t="s">
        <v>88</v>
      </c>
    </row>
    <row r="4394" spans="1:11" x14ac:dyDescent="0.25">
      <c r="A4394" s="103" t="s">
        <v>830</v>
      </c>
      <c r="B4394" s="103" t="s">
        <v>88</v>
      </c>
      <c r="C4394" s="103" t="s">
        <v>899</v>
      </c>
      <c r="D4394" s="103" t="s">
        <v>902</v>
      </c>
      <c r="E4394" s="111"/>
      <c r="F4394" s="103" t="s">
        <v>903</v>
      </c>
      <c r="G4394" s="103" t="s">
        <v>139</v>
      </c>
      <c r="H4394" s="103" t="s">
        <v>646</v>
      </c>
      <c r="I4394" s="103" t="s">
        <v>842</v>
      </c>
      <c r="J4394" s="215">
        <v>-17.739999999999998</v>
      </c>
      <c r="K4394" s="216" t="s">
        <v>88</v>
      </c>
    </row>
    <row r="4395" spans="1:11" x14ac:dyDescent="0.25">
      <c r="A4395" s="103" t="s">
        <v>829</v>
      </c>
      <c r="B4395" s="103" t="s">
        <v>88</v>
      </c>
      <c r="C4395" s="103" t="s">
        <v>899</v>
      </c>
      <c r="D4395" s="103" t="s">
        <v>902</v>
      </c>
      <c r="E4395" s="103" t="s">
        <v>903</v>
      </c>
      <c r="F4395" s="103" t="s">
        <v>903</v>
      </c>
      <c r="G4395" s="103" t="s">
        <v>139</v>
      </c>
      <c r="H4395" s="103" t="s">
        <v>646</v>
      </c>
      <c r="I4395" s="103" t="s">
        <v>842</v>
      </c>
      <c r="J4395" s="215">
        <v>65</v>
      </c>
      <c r="K4395" s="216" t="s">
        <v>88</v>
      </c>
    </row>
    <row r="4396" spans="1:11" x14ac:dyDescent="0.25">
      <c r="A4396" s="103" t="s">
        <v>829</v>
      </c>
      <c r="B4396" s="103" t="s">
        <v>88</v>
      </c>
      <c r="C4396" s="103" t="s">
        <v>899</v>
      </c>
      <c r="D4396" s="103" t="s">
        <v>902</v>
      </c>
      <c r="E4396" s="111"/>
      <c r="F4396" s="103" t="s">
        <v>903</v>
      </c>
      <c r="G4396" s="103" t="s">
        <v>139</v>
      </c>
      <c r="H4396" s="103" t="s">
        <v>646</v>
      </c>
      <c r="I4396" s="103" t="s">
        <v>842</v>
      </c>
      <c r="J4396" s="215">
        <v>-17.739999999999998</v>
      </c>
      <c r="K4396" s="216" t="s">
        <v>88</v>
      </c>
    </row>
    <row r="4397" spans="1:11" x14ac:dyDescent="0.25">
      <c r="A4397" s="103" t="s">
        <v>830</v>
      </c>
      <c r="B4397" s="103" t="s">
        <v>88</v>
      </c>
      <c r="C4397" s="103" t="s">
        <v>899</v>
      </c>
      <c r="D4397" s="103" t="s">
        <v>902</v>
      </c>
      <c r="E4397" s="111"/>
      <c r="F4397" s="103" t="s">
        <v>903</v>
      </c>
      <c r="G4397" s="103" t="s">
        <v>138</v>
      </c>
      <c r="H4397" s="103" t="s">
        <v>647</v>
      </c>
      <c r="I4397" s="103" t="s">
        <v>842</v>
      </c>
      <c r="J4397" s="215">
        <v>-0.01</v>
      </c>
      <c r="K4397" s="216" t="s">
        <v>88</v>
      </c>
    </row>
    <row r="4398" spans="1:11" x14ac:dyDescent="0.25">
      <c r="A4398" s="103" t="s">
        <v>827</v>
      </c>
      <c r="B4398" s="103" t="s">
        <v>88</v>
      </c>
      <c r="C4398" s="103" t="s">
        <v>899</v>
      </c>
      <c r="D4398" s="103" t="s">
        <v>902</v>
      </c>
      <c r="E4398" s="103" t="s">
        <v>903</v>
      </c>
      <c r="F4398" s="103" t="s">
        <v>903</v>
      </c>
      <c r="G4398" s="103" t="s">
        <v>135</v>
      </c>
      <c r="H4398" s="103" t="s">
        <v>371</v>
      </c>
      <c r="I4398" s="103" t="s">
        <v>842</v>
      </c>
      <c r="J4398" s="215">
        <v>8</v>
      </c>
      <c r="K4398" s="216" t="s">
        <v>88</v>
      </c>
    </row>
    <row r="4399" spans="1:11" x14ac:dyDescent="0.25">
      <c r="A4399" s="103" t="s">
        <v>827</v>
      </c>
      <c r="B4399" s="103" t="s">
        <v>88</v>
      </c>
      <c r="C4399" s="103" t="s">
        <v>899</v>
      </c>
      <c r="D4399" s="103" t="s">
        <v>902</v>
      </c>
      <c r="E4399" s="103" t="s">
        <v>903</v>
      </c>
      <c r="F4399" s="103" t="s">
        <v>903</v>
      </c>
      <c r="G4399" s="103" t="s">
        <v>446</v>
      </c>
      <c r="H4399" s="103" t="s">
        <v>447</v>
      </c>
      <c r="I4399" s="103" t="s">
        <v>842</v>
      </c>
      <c r="J4399" s="215">
        <v>59.95</v>
      </c>
      <c r="K4399" s="216" t="s">
        <v>88</v>
      </c>
    </row>
    <row r="4400" spans="1:11" x14ac:dyDescent="0.25">
      <c r="A4400" s="103" t="s">
        <v>828</v>
      </c>
      <c r="B4400" s="103" t="s">
        <v>88</v>
      </c>
      <c r="C4400" s="103" t="s">
        <v>899</v>
      </c>
      <c r="D4400" s="103" t="s">
        <v>902</v>
      </c>
      <c r="E4400" s="103" t="s">
        <v>903</v>
      </c>
      <c r="F4400" s="103" t="s">
        <v>903</v>
      </c>
      <c r="G4400" s="103" t="s">
        <v>446</v>
      </c>
      <c r="H4400" s="103" t="s">
        <v>447</v>
      </c>
      <c r="I4400" s="103" t="s">
        <v>842</v>
      </c>
      <c r="J4400" s="215">
        <v>59.95</v>
      </c>
      <c r="K4400" s="216" t="s">
        <v>88</v>
      </c>
    </row>
    <row r="4401" spans="1:11" x14ac:dyDescent="0.25">
      <c r="A4401" s="103" t="s">
        <v>830</v>
      </c>
      <c r="B4401" s="103" t="s">
        <v>88</v>
      </c>
      <c r="C4401" s="103" t="s">
        <v>899</v>
      </c>
      <c r="D4401" s="103" t="s">
        <v>902</v>
      </c>
      <c r="E4401" s="103" t="s">
        <v>903</v>
      </c>
      <c r="F4401" s="103" t="s">
        <v>903</v>
      </c>
      <c r="G4401" s="103" t="s">
        <v>618</v>
      </c>
      <c r="H4401" s="103" t="s">
        <v>824</v>
      </c>
      <c r="I4401" s="103" t="s">
        <v>842</v>
      </c>
      <c r="J4401" s="215">
        <v>15</v>
      </c>
      <c r="K4401" s="216" t="s">
        <v>88</v>
      </c>
    </row>
    <row r="4402" spans="1:11" x14ac:dyDescent="0.25">
      <c r="A4402" s="103" t="s">
        <v>828</v>
      </c>
      <c r="B4402" s="103" t="s">
        <v>88</v>
      </c>
      <c r="C4402" s="103" t="s">
        <v>899</v>
      </c>
      <c r="D4402" s="103" t="s">
        <v>902</v>
      </c>
      <c r="E4402" s="103" t="s">
        <v>903</v>
      </c>
      <c r="F4402" s="103" t="s">
        <v>903</v>
      </c>
      <c r="G4402" s="103" t="s">
        <v>127</v>
      </c>
      <c r="H4402" s="103" t="s">
        <v>391</v>
      </c>
      <c r="I4402" s="103" t="s">
        <v>842</v>
      </c>
      <c r="J4402" s="215">
        <v>40</v>
      </c>
      <c r="K4402" s="216" t="s">
        <v>88</v>
      </c>
    </row>
    <row r="4403" spans="1:11" x14ac:dyDescent="0.25">
      <c r="A4403" s="103" t="s">
        <v>825</v>
      </c>
      <c r="B4403" s="103" t="s">
        <v>88</v>
      </c>
      <c r="C4403" s="103" t="s">
        <v>899</v>
      </c>
      <c r="D4403" s="103" t="s">
        <v>902</v>
      </c>
      <c r="E4403" s="103" t="s">
        <v>903</v>
      </c>
      <c r="F4403" s="103" t="s">
        <v>903</v>
      </c>
      <c r="G4403" s="103" t="s">
        <v>124</v>
      </c>
      <c r="H4403" s="103" t="s">
        <v>746</v>
      </c>
      <c r="I4403" s="103" t="s">
        <v>842</v>
      </c>
      <c r="J4403" s="215">
        <v>1163.1500000000001</v>
      </c>
      <c r="K4403" s="216" t="s">
        <v>88</v>
      </c>
    </row>
    <row r="4404" spans="1:11" x14ac:dyDescent="0.25">
      <c r="A4404" s="103" t="s">
        <v>827</v>
      </c>
      <c r="B4404" s="103" t="s">
        <v>88</v>
      </c>
      <c r="C4404" s="103" t="s">
        <v>899</v>
      </c>
      <c r="D4404" s="103" t="s">
        <v>902</v>
      </c>
      <c r="E4404" s="103" t="s">
        <v>903</v>
      </c>
      <c r="F4404" s="103" t="s">
        <v>903</v>
      </c>
      <c r="G4404" s="103" t="s">
        <v>448</v>
      </c>
      <c r="H4404" s="103" t="s">
        <v>449</v>
      </c>
      <c r="I4404" s="103" t="s">
        <v>842</v>
      </c>
      <c r="J4404" s="215">
        <v>59.95</v>
      </c>
      <c r="K4404" s="216" t="s">
        <v>88</v>
      </c>
    </row>
    <row r="4405" spans="1:11" x14ac:dyDescent="0.25">
      <c r="A4405" s="103" t="s">
        <v>830</v>
      </c>
      <c r="B4405" s="103" t="s">
        <v>88</v>
      </c>
      <c r="C4405" s="103" t="s">
        <v>899</v>
      </c>
      <c r="D4405" s="103" t="s">
        <v>902</v>
      </c>
      <c r="E4405" s="103" t="s">
        <v>903</v>
      </c>
      <c r="F4405" s="103" t="s">
        <v>903</v>
      </c>
      <c r="G4405" s="103" t="s">
        <v>448</v>
      </c>
      <c r="H4405" s="103" t="s">
        <v>449</v>
      </c>
      <c r="I4405" s="103" t="s">
        <v>842</v>
      </c>
      <c r="J4405" s="215">
        <v>59.95</v>
      </c>
      <c r="K4405" s="216" t="s">
        <v>88</v>
      </c>
    </row>
    <row r="4406" spans="1:11" x14ac:dyDescent="0.25">
      <c r="A4406" s="103" t="s">
        <v>828</v>
      </c>
      <c r="B4406" s="103" t="s">
        <v>88</v>
      </c>
      <c r="C4406" s="103" t="s">
        <v>899</v>
      </c>
      <c r="D4406" s="103" t="s">
        <v>902</v>
      </c>
      <c r="E4406" s="103" t="s">
        <v>903</v>
      </c>
      <c r="F4406" s="103" t="s">
        <v>903</v>
      </c>
      <c r="G4406" s="103" t="s">
        <v>448</v>
      </c>
      <c r="H4406" s="103" t="s">
        <v>449</v>
      </c>
      <c r="I4406" s="103" t="s">
        <v>842</v>
      </c>
      <c r="J4406" s="215">
        <v>59.95</v>
      </c>
      <c r="K4406" s="216" t="s">
        <v>88</v>
      </c>
    </row>
    <row r="4407" spans="1:11" x14ac:dyDescent="0.25">
      <c r="A4407" s="103" t="s">
        <v>829</v>
      </c>
      <c r="B4407" s="103" t="s">
        <v>88</v>
      </c>
      <c r="C4407" s="103" t="s">
        <v>899</v>
      </c>
      <c r="D4407" s="103" t="s">
        <v>902</v>
      </c>
      <c r="E4407" s="103" t="s">
        <v>903</v>
      </c>
      <c r="F4407" s="103" t="s">
        <v>903</v>
      </c>
      <c r="G4407" s="103" t="s">
        <v>448</v>
      </c>
      <c r="H4407" s="103" t="s">
        <v>449</v>
      </c>
      <c r="I4407" s="103" t="s">
        <v>842</v>
      </c>
      <c r="J4407" s="215">
        <v>69.95</v>
      </c>
      <c r="K4407" s="216" t="s">
        <v>88</v>
      </c>
    </row>
    <row r="4408" spans="1:11" x14ac:dyDescent="0.25">
      <c r="A4408" s="103" t="s">
        <v>825</v>
      </c>
      <c r="B4408" s="103" t="s">
        <v>88</v>
      </c>
      <c r="C4408" s="103" t="s">
        <v>899</v>
      </c>
      <c r="D4408" s="103" t="s">
        <v>902</v>
      </c>
      <c r="E4408" s="103" t="s">
        <v>903</v>
      </c>
      <c r="F4408" s="103" t="s">
        <v>903</v>
      </c>
      <c r="G4408" s="103" t="s">
        <v>448</v>
      </c>
      <c r="H4408" s="103" t="s">
        <v>449</v>
      </c>
      <c r="I4408" s="103" t="s">
        <v>842</v>
      </c>
      <c r="J4408" s="215">
        <v>59.95</v>
      </c>
      <c r="K4408" s="216" t="s">
        <v>88</v>
      </c>
    </row>
    <row r="4409" spans="1:11" x14ac:dyDescent="0.25">
      <c r="A4409" s="103" t="s">
        <v>826</v>
      </c>
      <c r="B4409" s="103" t="s">
        <v>88</v>
      </c>
      <c r="C4409" s="103" t="s">
        <v>899</v>
      </c>
      <c r="D4409" s="103" t="s">
        <v>902</v>
      </c>
      <c r="E4409" s="103" t="s">
        <v>903</v>
      </c>
      <c r="F4409" s="103" t="s">
        <v>903</v>
      </c>
      <c r="G4409" s="103" t="s">
        <v>448</v>
      </c>
      <c r="H4409" s="103" t="s">
        <v>449</v>
      </c>
      <c r="I4409" s="103" t="s">
        <v>842</v>
      </c>
      <c r="J4409" s="215">
        <v>59.95</v>
      </c>
      <c r="K4409" s="216" t="s">
        <v>88</v>
      </c>
    </row>
    <row r="4410" spans="1:11" x14ac:dyDescent="0.25">
      <c r="A4410" s="103" t="s">
        <v>827</v>
      </c>
      <c r="B4410" s="103" t="s">
        <v>88</v>
      </c>
      <c r="C4410" s="103" t="s">
        <v>904</v>
      </c>
      <c r="D4410" s="103" t="s">
        <v>905</v>
      </c>
      <c r="E4410" s="103" t="s">
        <v>906</v>
      </c>
      <c r="F4410" s="103" t="s">
        <v>906</v>
      </c>
      <c r="G4410" s="103" t="s">
        <v>200</v>
      </c>
      <c r="H4410" s="103" t="s">
        <v>297</v>
      </c>
      <c r="I4410" s="103" t="s">
        <v>842</v>
      </c>
      <c r="J4410" s="215">
        <v>1290.3599999999999</v>
      </c>
      <c r="K4410" s="216" t="s">
        <v>88</v>
      </c>
    </row>
    <row r="4411" spans="1:11" x14ac:dyDescent="0.25">
      <c r="A4411" s="103" t="s">
        <v>826</v>
      </c>
      <c r="B4411" s="103" t="s">
        <v>88</v>
      </c>
      <c r="C4411" s="103" t="s">
        <v>904</v>
      </c>
      <c r="D4411" s="103" t="s">
        <v>905</v>
      </c>
      <c r="E4411" s="103" t="s">
        <v>906</v>
      </c>
      <c r="F4411" s="103" t="s">
        <v>906</v>
      </c>
      <c r="G4411" s="103" t="s">
        <v>200</v>
      </c>
      <c r="H4411" s="103" t="s">
        <v>297</v>
      </c>
      <c r="I4411" s="103" t="s">
        <v>842</v>
      </c>
      <c r="J4411" s="215">
        <v>-1290.3599999999999</v>
      </c>
      <c r="K4411" s="216" t="s">
        <v>88</v>
      </c>
    </row>
    <row r="4412" spans="1:11" x14ac:dyDescent="0.25">
      <c r="A4412" s="103" t="s">
        <v>830</v>
      </c>
      <c r="B4412" s="103" t="s">
        <v>88</v>
      </c>
      <c r="C4412" s="103" t="s">
        <v>904</v>
      </c>
      <c r="D4412" s="103" t="s">
        <v>905</v>
      </c>
      <c r="E4412" s="103" t="s">
        <v>906</v>
      </c>
      <c r="F4412" s="103" t="s">
        <v>906</v>
      </c>
      <c r="G4412" s="103" t="s">
        <v>179</v>
      </c>
      <c r="H4412" s="103" t="s">
        <v>299</v>
      </c>
      <c r="I4412" s="103" t="s">
        <v>842</v>
      </c>
      <c r="J4412" s="215">
        <v>1014.35</v>
      </c>
      <c r="K4412" s="216" t="s">
        <v>88</v>
      </c>
    </row>
    <row r="4413" spans="1:11" x14ac:dyDescent="0.25">
      <c r="A4413" s="103" t="s">
        <v>829</v>
      </c>
      <c r="B4413" s="103" t="s">
        <v>88</v>
      </c>
      <c r="C4413" s="103" t="s">
        <v>904</v>
      </c>
      <c r="D4413" s="103" t="s">
        <v>905</v>
      </c>
      <c r="E4413" s="103" t="s">
        <v>906</v>
      </c>
      <c r="F4413" s="103" t="s">
        <v>906</v>
      </c>
      <c r="G4413" s="103" t="s">
        <v>179</v>
      </c>
      <c r="H4413" s="103" t="s">
        <v>299</v>
      </c>
      <c r="I4413" s="103" t="s">
        <v>842</v>
      </c>
      <c r="J4413" s="215">
        <v>946.27</v>
      </c>
      <c r="K4413" s="216" t="s">
        <v>88</v>
      </c>
    </row>
    <row r="4414" spans="1:11" x14ac:dyDescent="0.25">
      <c r="A4414" s="103" t="s">
        <v>825</v>
      </c>
      <c r="B4414" s="103" t="s">
        <v>88</v>
      </c>
      <c r="C4414" s="103" t="s">
        <v>904</v>
      </c>
      <c r="D4414" s="103" t="s">
        <v>905</v>
      </c>
      <c r="E4414" s="103" t="s">
        <v>906</v>
      </c>
      <c r="F4414" s="103" t="s">
        <v>906</v>
      </c>
      <c r="G4414" s="103" t="s">
        <v>161</v>
      </c>
      <c r="H4414" s="103" t="s">
        <v>300</v>
      </c>
      <c r="I4414" s="103" t="s">
        <v>842</v>
      </c>
      <c r="J4414" s="215">
        <v>79.430000000000007</v>
      </c>
      <c r="K4414" s="216" t="s">
        <v>88</v>
      </c>
    </row>
    <row r="4415" spans="1:11" x14ac:dyDescent="0.25">
      <c r="A4415" s="103" t="s">
        <v>825</v>
      </c>
      <c r="B4415" s="103" t="s">
        <v>88</v>
      </c>
      <c r="C4415" s="103" t="s">
        <v>904</v>
      </c>
      <c r="D4415" s="103" t="s">
        <v>905</v>
      </c>
      <c r="E4415" s="111"/>
      <c r="F4415" s="103" t="s">
        <v>906</v>
      </c>
      <c r="G4415" s="103" t="s">
        <v>161</v>
      </c>
      <c r="H4415" s="103" t="s">
        <v>300</v>
      </c>
      <c r="I4415" s="103" t="s">
        <v>842</v>
      </c>
      <c r="J4415" s="215">
        <v>-21.68</v>
      </c>
      <c r="K4415" s="216" t="s">
        <v>88</v>
      </c>
    </row>
    <row r="4416" spans="1:11" x14ac:dyDescent="0.25">
      <c r="A4416" s="103" t="s">
        <v>827</v>
      </c>
      <c r="B4416" s="103" t="s">
        <v>88</v>
      </c>
      <c r="C4416" s="103" t="s">
        <v>904</v>
      </c>
      <c r="D4416" s="103" t="s">
        <v>905</v>
      </c>
      <c r="E4416" s="103" t="s">
        <v>906</v>
      </c>
      <c r="F4416" s="103" t="s">
        <v>906</v>
      </c>
      <c r="G4416" s="103" t="s">
        <v>160</v>
      </c>
      <c r="H4416" s="103" t="s">
        <v>301</v>
      </c>
      <c r="I4416" s="103" t="s">
        <v>842</v>
      </c>
      <c r="J4416" s="215">
        <v>-1076.32</v>
      </c>
      <c r="K4416" s="216" t="s">
        <v>88</v>
      </c>
    </row>
    <row r="4417" spans="1:11" x14ac:dyDescent="0.25">
      <c r="A4417" s="103" t="s">
        <v>830</v>
      </c>
      <c r="B4417" s="103" t="s">
        <v>88</v>
      </c>
      <c r="C4417" s="103" t="s">
        <v>904</v>
      </c>
      <c r="D4417" s="103" t="s">
        <v>905</v>
      </c>
      <c r="E4417" s="103" t="s">
        <v>906</v>
      </c>
      <c r="F4417" s="103" t="s">
        <v>906</v>
      </c>
      <c r="G4417" s="103" t="s">
        <v>160</v>
      </c>
      <c r="H4417" s="103" t="s">
        <v>301</v>
      </c>
      <c r="I4417" s="103" t="s">
        <v>842</v>
      </c>
      <c r="J4417" s="215">
        <v>167.17</v>
      </c>
      <c r="K4417" s="216" t="s">
        <v>88</v>
      </c>
    </row>
    <row r="4418" spans="1:11" x14ac:dyDescent="0.25">
      <c r="A4418" s="103" t="s">
        <v>828</v>
      </c>
      <c r="B4418" s="103" t="s">
        <v>88</v>
      </c>
      <c r="C4418" s="103" t="s">
        <v>904</v>
      </c>
      <c r="D4418" s="103" t="s">
        <v>905</v>
      </c>
      <c r="E4418" s="103" t="s">
        <v>906</v>
      </c>
      <c r="F4418" s="103" t="s">
        <v>906</v>
      </c>
      <c r="G4418" s="103" t="s">
        <v>160</v>
      </c>
      <c r="H4418" s="103" t="s">
        <v>301</v>
      </c>
      <c r="I4418" s="103" t="s">
        <v>842</v>
      </c>
      <c r="J4418" s="215">
        <v>1076.32</v>
      </c>
      <c r="K4418" s="216" t="s">
        <v>88</v>
      </c>
    </row>
    <row r="4419" spans="1:11" x14ac:dyDescent="0.25">
      <c r="A4419" s="103" t="s">
        <v>825</v>
      </c>
      <c r="B4419" s="103" t="s">
        <v>88</v>
      </c>
      <c r="C4419" s="103" t="s">
        <v>904</v>
      </c>
      <c r="D4419" s="103" t="s">
        <v>905</v>
      </c>
      <c r="E4419" s="103" t="s">
        <v>906</v>
      </c>
      <c r="F4419" s="103" t="s">
        <v>906</v>
      </c>
      <c r="G4419" s="103" t="s">
        <v>160</v>
      </c>
      <c r="H4419" s="103" t="s">
        <v>301</v>
      </c>
      <c r="I4419" s="103" t="s">
        <v>842</v>
      </c>
      <c r="J4419" s="215">
        <v>-1498.69</v>
      </c>
      <c r="K4419" s="216" t="s">
        <v>88</v>
      </c>
    </row>
    <row r="4420" spans="1:11" x14ac:dyDescent="0.25">
      <c r="A4420" s="103" t="s">
        <v>826</v>
      </c>
      <c r="B4420" s="103" t="s">
        <v>88</v>
      </c>
      <c r="C4420" s="103" t="s">
        <v>904</v>
      </c>
      <c r="D4420" s="103" t="s">
        <v>905</v>
      </c>
      <c r="E4420" s="103" t="s">
        <v>906</v>
      </c>
      <c r="F4420" s="103" t="s">
        <v>906</v>
      </c>
      <c r="G4420" s="103" t="s">
        <v>160</v>
      </c>
      <c r="H4420" s="103" t="s">
        <v>301</v>
      </c>
      <c r="I4420" s="103" t="s">
        <v>842</v>
      </c>
      <c r="J4420" s="215">
        <v>1498.69</v>
      </c>
      <c r="K4420" s="216" t="s">
        <v>88</v>
      </c>
    </row>
    <row r="4421" spans="1:11" x14ac:dyDescent="0.25">
      <c r="A4421" s="103" t="s">
        <v>827</v>
      </c>
      <c r="B4421" s="103" t="s">
        <v>88</v>
      </c>
      <c r="C4421" s="103" t="s">
        <v>904</v>
      </c>
      <c r="D4421" s="103" t="s">
        <v>905</v>
      </c>
      <c r="E4421" s="103" t="s">
        <v>243</v>
      </c>
      <c r="F4421" s="103" t="s">
        <v>906</v>
      </c>
      <c r="G4421" s="103" t="s">
        <v>176</v>
      </c>
      <c r="H4421" s="103" t="s">
        <v>307</v>
      </c>
      <c r="I4421" s="103" t="s">
        <v>842</v>
      </c>
      <c r="J4421" s="215">
        <v>82940</v>
      </c>
      <c r="K4421" s="216" t="s">
        <v>88</v>
      </c>
    </row>
    <row r="4422" spans="1:11" x14ac:dyDescent="0.25">
      <c r="A4422" s="103" t="s">
        <v>828</v>
      </c>
      <c r="B4422" s="103" t="s">
        <v>88</v>
      </c>
      <c r="C4422" s="103" t="s">
        <v>904</v>
      </c>
      <c r="D4422" s="103" t="s">
        <v>905</v>
      </c>
      <c r="E4422" s="103" t="s">
        <v>243</v>
      </c>
      <c r="F4422" s="103" t="s">
        <v>906</v>
      </c>
      <c r="G4422" s="103" t="s">
        <v>176</v>
      </c>
      <c r="H4422" s="103" t="s">
        <v>307</v>
      </c>
      <c r="I4422" s="103" t="s">
        <v>842</v>
      </c>
      <c r="J4422" s="215">
        <v>12320</v>
      </c>
      <c r="K4422" s="216" t="s">
        <v>88</v>
      </c>
    </row>
    <row r="4423" spans="1:11" x14ac:dyDescent="0.25">
      <c r="A4423" s="103" t="s">
        <v>826</v>
      </c>
      <c r="B4423" s="103" t="s">
        <v>88</v>
      </c>
      <c r="C4423" s="103" t="s">
        <v>904</v>
      </c>
      <c r="D4423" s="103" t="s">
        <v>905</v>
      </c>
      <c r="E4423" s="103" t="s">
        <v>243</v>
      </c>
      <c r="F4423" s="103" t="s">
        <v>906</v>
      </c>
      <c r="G4423" s="103" t="s">
        <v>176</v>
      </c>
      <c r="H4423" s="103" t="s">
        <v>307</v>
      </c>
      <c r="I4423" s="103" t="s">
        <v>842</v>
      </c>
      <c r="J4423" s="215">
        <v>-95260</v>
      </c>
      <c r="K4423" s="216" t="s">
        <v>88</v>
      </c>
    </row>
    <row r="4424" spans="1:11" x14ac:dyDescent="0.25">
      <c r="A4424" s="103" t="s">
        <v>827</v>
      </c>
      <c r="B4424" s="103" t="s">
        <v>88</v>
      </c>
      <c r="C4424" s="103" t="s">
        <v>904</v>
      </c>
      <c r="D4424" s="103" t="s">
        <v>905</v>
      </c>
      <c r="E4424" s="103" t="s">
        <v>906</v>
      </c>
      <c r="F4424" s="103" t="s">
        <v>906</v>
      </c>
      <c r="G4424" s="103" t="s">
        <v>119</v>
      </c>
      <c r="H4424" s="103" t="s">
        <v>308</v>
      </c>
      <c r="I4424" s="103" t="s">
        <v>842</v>
      </c>
      <c r="J4424" s="215">
        <v>-28.12</v>
      </c>
      <c r="K4424" s="216" t="s">
        <v>88</v>
      </c>
    </row>
    <row r="4425" spans="1:11" x14ac:dyDescent="0.25">
      <c r="A4425" s="103" t="s">
        <v>830</v>
      </c>
      <c r="B4425" s="103" t="s">
        <v>88</v>
      </c>
      <c r="C4425" s="103" t="s">
        <v>904</v>
      </c>
      <c r="D4425" s="103" t="s">
        <v>905</v>
      </c>
      <c r="E4425" s="103" t="s">
        <v>906</v>
      </c>
      <c r="F4425" s="103" t="s">
        <v>906</v>
      </c>
      <c r="G4425" s="103" t="s">
        <v>119</v>
      </c>
      <c r="H4425" s="103" t="s">
        <v>308</v>
      </c>
      <c r="I4425" s="103" t="s">
        <v>842</v>
      </c>
      <c r="J4425" s="215">
        <v>10</v>
      </c>
      <c r="K4425" s="216" t="s">
        <v>88</v>
      </c>
    </row>
    <row r="4426" spans="1:11" x14ac:dyDescent="0.25">
      <c r="A4426" s="103" t="s">
        <v>828</v>
      </c>
      <c r="B4426" s="103" t="s">
        <v>88</v>
      </c>
      <c r="C4426" s="103" t="s">
        <v>904</v>
      </c>
      <c r="D4426" s="103" t="s">
        <v>905</v>
      </c>
      <c r="E4426" s="103" t="s">
        <v>906</v>
      </c>
      <c r="F4426" s="103" t="s">
        <v>906</v>
      </c>
      <c r="G4426" s="103" t="s">
        <v>119</v>
      </c>
      <c r="H4426" s="103" t="s">
        <v>308</v>
      </c>
      <c r="I4426" s="103" t="s">
        <v>842</v>
      </c>
      <c r="J4426" s="215">
        <v>28.12</v>
      </c>
      <c r="K4426" s="216" t="s">
        <v>88</v>
      </c>
    </row>
    <row r="4427" spans="1:11" x14ac:dyDescent="0.25">
      <c r="A4427" s="103" t="s">
        <v>829</v>
      </c>
      <c r="B4427" s="103" t="s">
        <v>88</v>
      </c>
      <c r="C4427" s="103" t="s">
        <v>904</v>
      </c>
      <c r="D4427" s="103" t="s">
        <v>905</v>
      </c>
      <c r="E4427" s="103" t="s">
        <v>906</v>
      </c>
      <c r="F4427" s="103" t="s">
        <v>906</v>
      </c>
      <c r="G4427" s="103" t="s">
        <v>119</v>
      </c>
      <c r="H4427" s="103" t="s">
        <v>308</v>
      </c>
      <c r="I4427" s="103" t="s">
        <v>842</v>
      </c>
      <c r="J4427" s="215">
        <v>669.07</v>
      </c>
      <c r="K4427" s="216" t="s">
        <v>88</v>
      </c>
    </row>
    <row r="4428" spans="1:11" x14ac:dyDescent="0.25">
      <c r="A4428" s="103" t="s">
        <v>827</v>
      </c>
      <c r="B4428" s="103" t="s">
        <v>88</v>
      </c>
      <c r="C4428" s="103" t="s">
        <v>904</v>
      </c>
      <c r="D4428" s="103" t="s">
        <v>905</v>
      </c>
      <c r="E4428" s="103" t="s">
        <v>906</v>
      </c>
      <c r="F4428" s="103" t="s">
        <v>906</v>
      </c>
      <c r="G4428" s="103" t="s">
        <v>158</v>
      </c>
      <c r="H4428" s="103" t="s">
        <v>311</v>
      </c>
      <c r="I4428" s="103" t="s">
        <v>842</v>
      </c>
      <c r="J4428" s="215">
        <v>2187.37</v>
      </c>
      <c r="K4428" s="216" t="s">
        <v>88</v>
      </c>
    </row>
    <row r="4429" spans="1:11" x14ac:dyDescent="0.25">
      <c r="A4429" s="103" t="s">
        <v>830</v>
      </c>
      <c r="B4429" s="103" t="s">
        <v>88</v>
      </c>
      <c r="C4429" s="103" t="s">
        <v>904</v>
      </c>
      <c r="D4429" s="103" t="s">
        <v>905</v>
      </c>
      <c r="E4429" s="103" t="s">
        <v>906</v>
      </c>
      <c r="F4429" s="103" t="s">
        <v>906</v>
      </c>
      <c r="G4429" s="103" t="s">
        <v>158</v>
      </c>
      <c r="H4429" s="103" t="s">
        <v>311</v>
      </c>
      <c r="I4429" s="103" t="s">
        <v>842</v>
      </c>
      <c r="J4429" s="215">
        <v>465.05</v>
      </c>
      <c r="K4429" s="216" t="s">
        <v>88</v>
      </c>
    </row>
    <row r="4430" spans="1:11" x14ac:dyDescent="0.25">
      <c r="A4430" s="103" t="s">
        <v>828</v>
      </c>
      <c r="B4430" s="103" t="s">
        <v>88</v>
      </c>
      <c r="C4430" s="103" t="s">
        <v>904</v>
      </c>
      <c r="D4430" s="103" t="s">
        <v>905</v>
      </c>
      <c r="E4430" s="103" t="s">
        <v>906</v>
      </c>
      <c r="F4430" s="103" t="s">
        <v>906</v>
      </c>
      <c r="G4430" s="103" t="s">
        <v>158</v>
      </c>
      <c r="H4430" s="103" t="s">
        <v>311</v>
      </c>
      <c r="I4430" s="103" t="s">
        <v>842</v>
      </c>
      <c r="J4430" s="215">
        <v>1465.39</v>
      </c>
      <c r="K4430" s="216" t="s">
        <v>88</v>
      </c>
    </row>
    <row r="4431" spans="1:11" x14ac:dyDescent="0.25">
      <c r="A4431" s="103" t="s">
        <v>829</v>
      </c>
      <c r="B4431" s="103" t="s">
        <v>88</v>
      </c>
      <c r="C4431" s="103" t="s">
        <v>904</v>
      </c>
      <c r="D4431" s="103" t="s">
        <v>905</v>
      </c>
      <c r="E4431" s="103" t="s">
        <v>906</v>
      </c>
      <c r="F4431" s="103" t="s">
        <v>906</v>
      </c>
      <c r="G4431" s="103" t="s">
        <v>158</v>
      </c>
      <c r="H4431" s="103" t="s">
        <v>311</v>
      </c>
      <c r="I4431" s="103" t="s">
        <v>842</v>
      </c>
      <c r="J4431" s="215">
        <v>2420.66</v>
      </c>
      <c r="K4431" s="216" t="s">
        <v>88</v>
      </c>
    </row>
    <row r="4432" spans="1:11" x14ac:dyDescent="0.25">
      <c r="A4432" s="103" t="s">
        <v>825</v>
      </c>
      <c r="B4432" s="103" t="s">
        <v>88</v>
      </c>
      <c r="C4432" s="103" t="s">
        <v>904</v>
      </c>
      <c r="D4432" s="103" t="s">
        <v>905</v>
      </c>
      <c r="E4432" s="103" t="s">
        <v>906</v>
      </c>
      <c r="F4432" s="103" t="s">
        <v>906</v>
      </c>
      <c r="G4432" s="103" t="s">
        <v>158</v>
      </c>
      <c r="H4432" s="103" t="s">
        <v>311</v>
      </c>
      <c r="I4432" s="103" t="s">
        <v>842</v>
      </c>
      <c r="J4432" s="215">
        <v>3070.71</v>
      </c>
      <c r="K4432" s="216" t="s">
        <v>88</v>
      </c>
    </row>
    <row r="4433" spans="1:11" x14ac:dyDescent="0.25">
      <c r="A4433" s="103" t="s">
        <v>826</v>
      </c>
      <c r="B4433" s="103" t="s">
        <v>88</v>
      </c>
      <c r="C4433" s="103" t="s">
        <v>904</v>
      </c>
      <c r="D4433" s="103" t="s">
        <v>905</v>
      </c>
      <c r="E4433" s="103" t="s">
        <v>906</v>
      </c>
      <c r="F4433" s="103" t="s">
        <v>906</v>
      </c>
      <c r="G4433" s="103" t="s">
        <v>158</v>
      </c>
      <c r="H4433" s="103" t="s">
        <v>311</v>
      </c>
      <c r="I4433" s="103" t="s">
        <v>842</v>
      </c>
      <c r="J4433" s="215">
        <v>311.95999999999998</v>
      </c>
      <c r="K4433" s="216" t="s">
        <v>88</v>
      </c>
    </row>
    <row r="4434" spans="1:11" x14ac:dyDescent="0.25">
      <c r="A4434" s="103" t="s">
        <v>828</v>
      </c>
      <c r="B4434" s="103" t="s">
        <v>88</v>
      </c>
      <c r="C4434" s="103" t="s">
        <v>904</v>
      </c>
      <c r="D4434" s="103" t="s">
        <v>905</v>
      </c>
      <c r="E4434" s="103" t="s">
        <v>906</v>
      </c>
      <c r="F4434" s="103" t="s">
        <v>906</v>
      </c>
      <c r="G4434" s="103" t="s">
        <v>195</v>
      </c>
      <c r="H4434" s="103" t="s">
        <v>312</v>
      </c>
      <c r="I4434" s="103" t="s">
        <v>842</v>
      </c>
      <c r="J4434" s="215">
        <v>34</v>
      </c>
      <c r="K4434" s="216" t="s">
        <v>88</v>
      </c>
    </row>
    <row r="4435" spans="1:11" x14ac:dyDescent="0.25">
      <c r="A4435" s="103" t="s">
        <v>830</v>
      </c>
      <c r="B4435" s="103" t="s">
        <v>88</v>
      </c>
      <c r="C4435" s="103" t="s">
        <v>904</v>
      </c>
      <c r="D4435" s="103" t="s">
        <v>905</v>
      </c>
      <c r="E4435" s="103" t="s">
        <v>906</v>
      </c>
      <c r="F4435" s="103" t="s">
        <v>906</v>
      </c>
      <c r="G4435" s="103" t="s">
        <v>206</v>
      </c>
      <c r="H4435" s="103" t="s">
        <v>314</v>
      </c>
      <c r="I4435" s="103" t="s">
        <v>842</v>
      </c>
      <c r="J4435" s="215">
        <v>570.66</v>
      </c>
      <c r="K4435" s="216" t="s">
        <v>88</v>
      </c>
    </row>
    <row r="4436" spans="1:11" x14ac:dyDescent="0.25">
      <c r="A4436" s="103" t="s">
        <v>830</v>
      </c>
      <c r="B4436" s="103" t="s">
        <v>88</v>
      </c>
      <c r="C4436" s="103" t="s">
        <v>904</v>
      </c>
      <c r="D4436" s="103" t="s">
        <v>905</v>
      </c>
      <c r="E4436" s="103" t="s">
        <v>906</v>
      </c>
      <c r="F4436" s="103" t="s">
        <v>906</v>
      </c>
      <c r="G4436" s="103" t="s">
        <v>194</v>
      </c>
      <c r="H4436" s="103" t="s">
        <v>731</v>
      </c>
      <c r="I4436" s="103" t="s">
        <v>842</v>
      </c>
      <c r="J4436" s="215">
        <v>427.01</v>
      </c>
      <c r="K4436" s="216" t="s">
        <v>88</v>
      </c>
    </row>
    <row r="4437" spans="1:11" x14ac:dyDescent="0.25">
      <c r="A4437" s="103" t="s">
        <v>828</v>
      </c>
      <c r="B4437" s="103" t="s">
        <v>88</v>
      </c>
      <c r="C4437" s="103" t="s">
        <v>904</v>
      </c>
      <c r="D4437" s="103" t="s">
        <v>905</v>
      </c>
      <c r="E4437" s="103" t="s">
        <v>906</v>
      </c>
      <c r="F4437" s="103" t="s">
        <v>906</v>
      </c>
      <c r="G4437" s="103" t="s">
        <v>178</v>
      </c>
      <c r="H4437" s="103" t="s">
        <v>315</v>
      </c>
      <c r="I4437" s="103" t="s">
        <v>842</v>
      </c>
      <c r="J4437" s="215">
        <v>-2934.92</v>
      </c>
      <c r="K4437" s="216" t="s">
        <v>88</v>
      </c>
    </row>
    <row r="4438" spans="1:11" x14ac:dyDescent="0.25">
      <c r="A4438" s="103" t="s">
        <v>829</v>
      </c>
      <c r="B4438" s="103" t="s">
        <v>88</v>
      </c>
      <c r="C4438" s="103" t="s">
        <v>904</v>
      </c>
      <c r="D4438" s="103" t="s">
        <v>905</v>
      </c>
      <c r="E4438" s="103" t="s">
        <v>906</v>
      </c>
      <c r="F4438" s="103" t="s">
        <v>906</v>
      </c>
      <c r="G4438" s="103" t="s">
        <v>178</v>
      </c>
      <c r="H4438" s="103" t="s">
        <v>315</v>
      </c>
      <c r="I4438" s="103" t="s">
        <v>842</v>
      </c>
      <c r="J4438" s="215">
        <v>-1025.57</v>
      </c>
      <c r="K4438" s="216" t="s">
        <v>88</v>
      </c>
    </row>
    <row r="4439" spans="1:11" x14ac:dyDescent="0.25">
      <c r="A4439" s="103" t="s">
        <v>825</v>
      </c>
      <c r="B4439" s="103" t="s">
        <v>88</v>
      </c>
      <c r="C4439" s="103" t="s">
        <v>904</v>
      </c>
      <c r="D4439" s="103" t="s">
        <v>905</v>
      </c>
      <c r="E4439" s="103" t="s">
        <v>906</v>
      </c>
      <c r="F4439" s="103" t="s">
        <v>906</v>
      </c>
      <c r="G4439" s="103" t="s">
        <v>178</v>
      </c>
      <c r="H4439" s="103" t="s">
        <v>315</v>
      </c>
      <c r="I4439" s="103" t="s">
        <v>842</v>
      </c>
      <c r="J4439" s="215">
        <v>1025.57</v>
      </c>
      <c r="K4439" s="216" t="s">
        <v>88</v>
      </c>
    </row>
    <row r="4440" spans="1:11" x14ac:dyDescent="0.25">
      <c r="A4440" s="103" t="s">
        <v>827</v>
      </c>
      <c r="B4440" s="103" t="s">
        <v>88</v>
      </c>
      <c r="C4440" s="103" t="s">
        <v>904</v>
      </c>
      <c r="D4440" s="103" t="s">
        <v>905</v>
      </c>
      <c r="E4440" s="103" t="s">
        <v>906</v>
      </c>
      <c r="F4440" s="103" t="s">
        <v>906</v>
      </c>
      <c r="G4440" s="103" t="s">
        <v>153</v>
      </c>
      <c r="H4440" s="103" t="s">
        <v>318</v>
      </c>
      <c r="I4440" s="103" t="s">
        <v>842</v>
      </c>
      <c r="J4440" s="215">
        <v>724.85</v>
      </c>
      <c r="K4440" s="216" t="s">
        <v>88</v>
      </c>
    </row>
    <row r="4441" spans="1:11" x14ac:dyDescent="0.25">
      <c r="A4441" s="103" t="s">
        <v>829</v>
      </c>
      <c r="B4441" s="103" t="s">
        <v>88</v>
      </c>
      <c r="C4441" s="103" t="s">
        <v>904</v>
      </c>
      <c r="D4441" s="103" t="s">
        <v>905</v>
      </c>
      <c r="E4441" s="103" t="s">
        <v>906</v>
      </c>
      <c r="F4441" s="103" t="s">
        <v>906</v>
      </c>
      <c r="G4441" s="103" t="s">
        <v>153</v>
      </c>
      <c r="H4441" s="103" t="s">
        <v>318</v>
      </c>
      <c r="I4441" s="103" t="s">
        <v>842</v>
      </c>
      <c r="J4441" s="215">
        <v>1331.54</v>
      </c>
      <c r="K4441" s="216" t="s">
        <v>88</v>
      </c>
    </row>
    <row r="4442" spans="1:11" x14ac:dyDescent="0.25">
      <c r="A4442" s="103" t="s">
        <v>825</v>
      </c>
      <c r="B4442" s="103" t="s">
        <v>88</v>
      </c>
      <c r="C4442" s="103" t="s">
        <v>904</v>
      </c>
      <c r="D4442" s="103" t="s">
        <v>905</v>
      </c>
      <c r="E4442" s="103" t="s">
        <v>906</v>
      </c>
      <c r="F4442" s="103" t="s">
        <v>906</v>
      </c>
      <c r="G4442" s="103" t="s">
        <v>153</v>
      </c>
      <c r="H4442" s="103" t="s">
        <v>318</v>
      </c>
      <c r="I4442" s="103" t="s">
        <v>842</v>
      </c>
      <c r="J4442" s="215">
        <v>1866.64</v>
      </c>
      <c r="K4442" s="216" t="s">
        <v>88</v>
      </c>
    </row>
    <row r="4443" spans="1:11" x14ac:dyDescent="0.25">
      <c r="A4443" s="103" t="s">
        <v>826</v>
      </c>
      <c r="B4443" s="103" t="s">
        <v>88</v>
      </c>
      <c r="C4443" s="103" t="s">
        <v>904</v>
      </c>
      <c r="D4443" s="103" t="s">
        <v>905</v>
      </c>
      <c r="E4443" s="103" t="s">
        <v>906</v>
      </c>
      <c r="F4443" s="103" t="s">
        <v>906</v>
      </c>
      <c r="G4443" s="103" t="s">
        <v>153</v>
      </c>
      <c r="H4443" s="103" t="s">
        <v>318</v>
      </c>
      <c r="I4443" s="103" t="s">
        <v>842</v>
      </c>
      <c r="J4443" s="215">
        <v>3449.46</v>
      </c>
      <c r="K4443" s="216" t="s">
        <v>88</v>
      </c>
    </row>
    <row r="4444" spans="1:11" x14ac:dyDescent="0.25">
      <c r="A4444" s="103" t="s">
        <v>827</v>
      </c>
      <c r="B4444" s="103" t="s">
        <v>88</v>
      </c>
      <c r="C4444" s="103" t="s">
        <v>904</v>
      </c>
      <c r="D4444" s="103" t="s">
        <v>905</v>
      </c>
      <c r="E4444" s="103" t="s">
        <v>906</v>
      </c>
      <c r="F4444" s="103" t="s">
        <v>906</v>
      </c>
      <c r="G4444" s="103" t="s">
        <v>96</v>
      </c>
      <c r="H4444" s="103" t="s">
        <v>319</v>
      </c>
      <c r="I4444" s="103" t="s">
        <v>842</v>
      </c>
      <c r="J4444" s="215">
        <v>332.19</v>
      </c>
      <c r="K4444" s="216" t="s">
        <v>88</v>
      </c>
    </row>
    <row r="4445" spans="1:11" x14ac:dyDescent="0.25">
      <c r="A4445" s="103" t="s">
        <v>829</v>
      </c>
      <c r="B4445" s="103" t="s">
        <v>88</v>
      </c>
      <c r="C4445" s="103" t="s">
        <v>904</v>
      </c>
      <c r="D4445" s="103" t="s">
        <v>905</v>
      </c>
      <c r="E4445" s="103" t="s">
        <v>906</v>
      </c>
      <c r="F4445" s="103" t="s">
        <v>906</v>
      </c>
      <c r="G4445" s="103" t="s">
        <v>96</v>
      </c>
      <c r="H4445" s="103" t="s">
        <v>319</v>
      </c>
      <c r="I4445" s="103" t="s">
        <v>842</v>
      </c>
      <c r="J4445" s="215">
        <v>181.37</v>
      </c>
      <c r="K4445" s="216" t="s">
        <v>88</v>
      </c>
    </row>
    <row r="4446" spans="1:11" x14ac:dyDescent="0.25">
      <c r="A4446" s="103" t="s">
        <v>825</v>
      </c>
      <c r="B4446" s="103" t="s">
        <v>88</v>
      </c>
      <c r="C4446" s="103" t="s">
        <v>904</v>
      </c>
      <c r="D4446" s="103" t="s">
        <v>905</v>
      </c>
      <c r="E4446" s="103" t="s">
        <v>906</v>
      </c>
      <c r="F4446" s="103" t="s">
        <v>906</v>
      </c>
      <c r="G4446" s="103" t="s">
        <v>96</v>
      </c>
      <c r="H4446" s="103" t="s">
        <v>319</v>
      </c>
      <c r="I4446" s="103" t="s">
        <v>842</v>
      </c>
      <c r="J4446" s="215">
        <v>870.6</v>
      </c>
      <c r="K4446" s="216" t="s">
        <v>88</v>
      </c>
    </row>
    <row r="4447" spans="1:11" x14ac:dyDescent="0.25">
      <c r="A4447" s="103" t="s">
        <v>826</v>
      </c>
      <c r="B4447" s="103" t="s">
        <v>88</v>
      </c>
      <c r="C4447" s="103" t="s">
        <v>904</v>
      </c>
      <c r="D4447" s="103" t="s">
        <v>905</v>
      </c>
      <c r="E4447" s="103" t="s">
        <v>906</v>
      </c>
      <c r="F4447" s="103" t="s">
        <v>906</v>
      </c>
      <c r="G4447" s="103" t="s">
        <v>96</v>
      </c>
      <c r="H4447" s="103" t="s">
        <v>319</v>
      </c>
      <c r="I4447" s="103" t="s">
        <v>842</v>
      </c>
      <c r="J4447" s="215">
        <v>3</v>
      </c>
      <c r="K4447" s="216" t="s">
        <v>88</v>
      </c>
    </row>
    <row r="4448" spans="1:11" x14ac:dyDescent="0.25">
      <c r="A4448" s="103" t="s">
        <v>827</v>
      </c>
      <c r="B4448" s="103" t="s">
        <v>88</v>
      </c>
      <c r="C4448" s="103" t="s">
        <v>904</v>
      </c>
      <c r="D4448" s="103" t="s">
        <v>905</v>
      </c>
      <c r="E4448" s="103" t="s">
        <v>906</v>
      </c>
      <c r="F4448" s="103" t="s">
        <v>906</v>
      </c>
      <c r="G4448" s="103" t="s">
        <v>118</v>
      </c>
      <c r="H4448" s="103" t="s">
        <v>323</v>
      </c>
      <c r="I4448" s="103" t="s">
        <v>842</v>
      </c>
      <c r="J4448" s="215">
        <v>3507.69</v>
      </c>
      <c r="K4448" s="216" t="s">
        <v>88</v>
      </c>
    </row>
    <row r="4449" spans="1:11" x14ac:dyDescent="0.25">
      <c r="A4449" s="103" t="s">
        <v>830</v>
      </c>
      <c r="B4449" s="103" t="s">
        <v>88</v>
      </c>
      <c r="C4449" s="103" t="s">
        <v>904</v>
      </c>
      <c r="D4449" s="103" t="s">
        <v>905</v>
      </c>
      <c r="E4449" s="103" t="s">
        <v>906</v>
      </c>
      <c r="F4449" s="103" t="s">
        <v>906</v>
      </c>
      <c r="G4449" s="103" t="s">
        <v>118</v>
      </c>
      <c r="H4449" s="103" t="s">
        <v>323</v>
      </c>
      <c r="I4449" s="103" t="s">
        <v>842</v>
      </c>
      <c r="J4449" s="215">
        <v>1674.41</v>
      </c>
      <c r="K4449" s="216" t="s">
        <v>88</v>
      </c>
    </row>
    <row r="4450" spans="1:11" x14ac:dyDescent="0.25">
      <c r="A4450" s="103" t="s">
        <v>830</v>
      </c>
      <c r="B4450" s="103" t="s">
        <v>88</v>
      </c>
      <c r="C4450" s="103" t="s">
        <v>904</v>
      </c>
      <c r="D4450" s="103" t="s">
        <v>905</v>
      </c>
      <c r="E4450" s="111"/>
      <c r="F4450" s="103" t="s">
        <v>906</v>
      </c>
      <c r="G4450" s="103" t="s">
        <v>118</v>
      </c>
      <c r="H4450" s="103" t="s">
        <v>323</v>
      </c>
      <c r="I4450" s="103" t="s">
        <v>842</v>
      </c>
      <c r="J4450" s="215">
        <v>28.87</v>
      </c>
      <c r="K4450" s="216" t="s">
        <v>88</v>
      </c>
    </row>
    <row r="4451" spans="1:11" x14ac:dyDescent="0.25">
      <c r="A4451" s="103" t="s">
        <v>828</v>
      </c>
      <c r="B4451" s="103" t="s">
        <v>88</v>
      </c>
      <c r="C4451" s="103" t="s">
        <v>904</v>
      </c>
      <c r="D4451" s="103" t="s">
        <v>905</v>
      </c>
      <c r="E4451" s="103" t="s">
        <v>906</v>
      </c>
      <c r="F4451" s="103" t="s">
        <v>906</v>
      </c>
      <c r="G4451" s="103" t="s">
        <v>118</v>
      </c>
      <c r="H4451" s="103" t="s">
        <v>323</v>
      </c>
      <c r="I4451" s="103" t="s">
        <v>842</v>
      </c>
      <c r="J4451" s="215">
        <v>1816.64</v>
      </c>
      <c r="K4451" s="216" t="s">
        <v>88</v>
      </c>
    </row>
    <row r="4452" spans="1:11" x14ac:dyDescent="0.25">
      <c r="A4452" s="103" t="s">
        <v>829</v>
      </c>
      <c r="B4452" s="103" t="s">
        <v>88</v>
      </c>
      <c r="C4452" s="103" t="s">
        <v>904</v>
      </c>
      <c r="D4452" s="103" t="s">
        <v>905</v>
      </c>
      <c r="E4452" s="103" t="s">
        <v>906</v>
      </c>
      <c r="F4452" s="103" t="s">
        <v>906</v>
      </c>
      <c r="G4452" s="103" t="s">
        <v>118</v>
      </c>
      <c r="H4452" s="103" t="s">
        <v>323</v>
      </c>
      <c r="I4452" s="103" t="s">
        <v>842</v>
      </c>
      <c r="J4452" s="215">
        <v>3446.73</v>
      </c>
      <c r="K4452" s="216" t="s">
        <v>88</v>
      </c>
    </row>
    <row r="4453" spans="1:11" x14ac:dyDescent="0.25">
      <c r="A4453" s="103" t="s">
        <v>829</v>
      </c>
      <c r="B4453" s="103" t="s">
        <v>88</v>
      </c>
      <c r="C4453" s="103" t="s">
        <v>904</v>
      </c>
      <c r="D4453" s="103" t="s">
        <v>905</v>
      </c>
      <c r="E4453" s="111"/>
      <c r="F4453" s="103" t="s">
        <v>906</v>
      </c>
      <c r="G4453" s="103" t="s">
        <v>118</v>
      </c>
      <c r="H4453" s="103" t="s">
        <v>323</v>
      </c>
      <c r="I4453" s="103" t="s">
        <v>842</v>
      </c>
      <c r="J4453" s="215">
        <v>-294.11</v>
      </c>
      <c r="K4453" s="216" t="s">
        <v>88</v>
      </c>
    </row>
    <row r="4454" spans="1:11" x14ac:dyDescent="0.25">
      <c r="A4454" s="103" t="s">
        <v>825</v>
      </c>
      <c r="B4454" s="103" t="s">
        <v>88</v>
      </c>
      <c r="C4454" s="103" t="s">
        <v>904</v>
      </c>
      <c r="D4454" s="103" t="s">
        <v>905</v>
      </c>
      <c r="E4454" s="103" t="s">
        <v>906</v>
      </c>
      <c r="F4454" s="103" t="s">
        <v>906</v>
      </c>
      <c r="G4454" s="103" t="s">
        <v>118</v>
      </c>
      <c r="H4454" s="103" t="s">
        <v>323</v>
      </c>
      <c r="I4454" s="103" t="s">
        <v>842</v>
      </c>
      <c r="J4454" s="215">
        <v>4386.58</v>
      </c>
      <c r="K4454" s="216" t="s">
        <v>88</v>
      </c>
    </row>
    <row r="4455" spans="1:11" x14ac:dyDescent="0.25">
      <c r="A4455" s="103" t="s">
        <v>826</v>
      </c>
      <c r="B4455" s="103" t="s">
        <v>88</v>
      </c>
      <c r="C4455" s="103" t="s">
        <v>904</v>
      </c>
      <c r="D4455" s="103" t="s">
        <v>905</v>
      </c>
      <c r="E4455" s="103" t="s">
        <v>906</v>
      </c>
      <c r="F4455" s="103" t="s">
        <v>906</v>
      </c>
      <c r="G4455" s="103" t="s">
        <v>118</v>
      </c>
      <c r="H4455" s="103" t="s">
        <v>323</v>
      </c>
      <c r="I4455" s="103" t="s">
        <v>842</v>
      </c>
      <c r="J4455" s="215">
        <v>3840.88</v>
      </c>
      <c r="K4455" s="216" t="s">
        <v>88</v>
      </c>
    </row>
    <row r="4456" spans="1:11" x14ac:dyDescent="0.25">
      <c r="A4456" s="103" t="s">
        <v>828</v>
      </c>
      <c r="B4456" s="103" t="s">
        <v>88</v>
      </c>
      <c r="C4456" s="103" t="s">
        <v>904</v>
      </c>
      <c r="D4456" s="103" t="s">
        <v>905</v>
      </c>
      <c r="E4456" s="103" t="s">
        <v>906</v>
      </c>
      <c r="F4456" s="103" t="s">
        <v>906</v>
      </c>
      <c r="G4456" s="103" t="s">
        <v>107</v>
      </c>
      <c r="H4456" s="103" t="s">
        <v>331</v>
      </c>
      <c r="I4456" s="103" t="s">
        <v>842</v>
      </c>
      <c r="J4456" s="215">
        <v>195.95</v>
      </c>
      <c r="K4456" s="216" t="s">
        <v>88</v>
      </c>
    </row>
    <row r="4457" spans="1:11" x14ac:dyDescent="0.25">
      <c r="A4457" s="103" t="s">
        <v>828</v>
      </c>
      <c r="B4457" s="103" t="s">
        <v>88</v>
      </c>
      <c r="C4457" s="103" t="s">
        <v>904</v>
      </c>
      <c r="D4457" s="103" t="s">
        <v>905</v>
      </c>
      <c r="E4457" s="111"/>
      <c r="F4457" s="103" t="s">
        <v>906</v>
      </c>
      <c r="G4457" s="103" t="s">
        <v>107</v>
      </c>
      <c r="H4457" s="103" t="s">
        <v>331</v>
      </c>
      <c r="I4457" s="103" t="s">
        <v>842</v>
      </c>
      <c r="J4457" s="215">
        <v>0</v>
      </c>
      <c r="K4457" s="216" t="s">
        <v>88</v>
      </c>
    </row>
    <row r="4458" spans="1:11" x14ac:dyDescent="0.25">
      <c r="A4458" s="103" t="s">
        <v>826</v>
      </c>
      <c r="B4458" s="103" t="s">
        <v>88</v>
      </c>
      <c r="C4458" s="103" t="s">
        <v>904</v>
      </c>
      <c r="D4458" s="103" t="s">
        <v>905</v>
      </c>
      <c r="E4458" s="103" t="s">
        <v>906</v>
      </c>
      <c r="F4458" s="103" t="s">
        <v>906</v>
      </c>
      <c r="G4458" s="103" t="s">
        <v>112</v>
      </c>
      <c r="H4458" s="103" t="s">
        <v>334</v>
      </c>
      <c r="I4458" s="103" t="s">
        <v>842</v>
      </c>
      <c r="J4458" s="215">
        <v>397.5</v>
      </c>
      <c r="K4458" s="216" t="s">
        <v>88</v>
      </c>
    </row>
    <row r="4459" spans="1:11" x14ac:dyDescent="0.25">
      <c r="A4459" s="103" t="s">
        <v>826</v>
      </c>
      <c r="B4459" s="103" t="s">
        <v>88</v>
      </c>
      <c r="C4459" s="103" t="s">
        <v>904</v>
      </c>
      <c r="D4459" s="103" t="s">
        <v>905</v>
      </c>
      <c r="E4459" s="111"/>
      <c r="F4459" s="103" t="s">
        <v>906</v>
      </c>
      <c r="G4459" s="103" t="s">
        <v>112</v>
      </c>
      <c r="H4459" s="103" t="s">
        <v>334</v>
      </c>
      <c r="I4459" s="103" t="s">
        <v>842</v>
      </c>
      <c r="J4459" s="215">
        <v>-198.74</v>
      </c>
      <c r="K4459" s="216" t="s">
        <v>88</v>
      </c>
    </row>
    <row r="4460" spans="1:11" x14ac:dyDescent="0.25">
      <c r="A4460" s="103" t="s">
        <v>827</v>
      </c>
      <c r="B4460" s="103" t="s">
        <v>88</v>
      </c>
      <c r="C4460" s="103" t="s">
        <v>904</v>
      </c>
      <c r="D4460" s="103" t="s">
        <v>905</v>
      </c>
      <c r="E4460" s="103" t="s">
        <v>906</v>
      </c>
      <c r="F4460" s="103" t="s">
        <v>906</v>
      </c>
      <c r="G4460" s="103" t="s">
        <v>104</v>
      </c>
      <c r="H4460" s="103" t="s">
        <v>336</v>
      </c>
      <c r="I4460" s="103" t="s">
        <v>842</v>
      </c>
      <c r="J4460" s="215">
        <v>982.16</v>
      </c>
      <c r="K4460" s="216" t="s">
        <v>88</v>
      </c>
    </row>
    <row r="4461" spans="1:11" x14ac:dyDescent="0.25">
      <c r="A4461" s="103" t="s">
        <v>827</v>
      </c>
      <c r="B4461" s="103" t="s">
        <v>88</v>
      </c>
      <c r="C4461" s="103" t="s">
        <v>904</v>
      </c>
      <c r="D4461" s="103" t="s">
        <v>905</v>
      </c>
      <c r="E4461" s="111"/>
      <c r="F4461" s="103" t="s">
        <v>906</v>
      </c>
      <c r="G4461" s="103" t="s">
        <v>104</v>
      </c>
      <c r="H4461" s="103" t="s">
        <v>336</v>
      </c>
      <c r="I4461" s="103" t="s">
        <v>842</v>
      </c>
      <c r="J4461" s="215">
        <v>-491.08</v>
      </c>
      <c r="K4461" s="216" t="s">
        <v>88</v>
      </c>
    </row>
    <row r="4462" spans="1:11" x14ac:dyDescent="0.25">
      <c r="A4462" s="103" t="s">
        <v>830</v>
      </c>
      <c r="B4462" s="103" t="s">
        <v>88</v>
      </c>
      <c r="C4462" s="103" t="s">
        <v>904</v>
      </c>
      <c r="D4462" s="103" t="s">
        <v>905</v>
      </c>
      <c r="E4462" s="103" t="s">
        <v>906</v>
      </c>
      <c r="F4462" s="103" t="s">
        <v>906</v>
      </c>
      <c r="G4462" s="103" t="s">
        <v>104</v>
      </c>
      <c r="H4462" s="103" t="s">
        <v>336</v>
      </c>
      <c r="I4462" s="103" t="s">
        <v>842</v>
      </c>
      <c r="J4462" s="215">
        <v>1707.04</v>
      </c>
      <c r="K4462" s="216" t="s">
        <v>88</v>
      </c>
    </row>
    <row r="4463" spans="1:11" x14ac:dyDescent="0.25">
      <c r="A4463" s="103" t="s">
        <v>830</v>
      </c>
      <c r="B4463" s="103" t="s">
        <v>88</v>
      </c>
      <c r="C4463" s="103" t="s">
        <v>904</v>
      </c>
      <c r="D4463" s="103" t="s">
        <v>905</v>
      </c>
      <c r="E4463" s="111"/>
      <c r="F4463" s="103" t="s">
        <v>906</v>
      </c>
      <c r="G4463" s="103" t="s">
        <v>104</v>
      </c>
      <c r="H4463" s="103" t="s">
        <v>336</v>
      </c>
      <c r="I4463" s="103" t="s">
        <v>842</v>
      </c>
      <c r="J4463" s="215">
        <v>-853.5</v>
      </c>
      <c r="K4463" s="216" t="s">
        <v>88</v>
      </c>
    </row>
    <row r="4464" spans="1:11" x14ac:dyDescent="0.25">
      <c r="A4464" s="103" t="s">
        <v>828</v>
      </c>
      <c r="B4464" s="103" t="s">
        <v>88</v>
      </c>
      <c r="C4464" s="103" t="s">
        <v>904</v>
      </c>
      <c r="D4464" s="103" t="s">
        <v>905</v>
      </c>
      <c r="E4464" s="103" t="s">
        <v>906</v>
      </c>
      <c r="F4464" s="103" t="s">
        <v>906</v>
      </c>
      <c r="G4464" s="103" t="s">
        <v>104</v>
      </c>
      <c r="H4464" s="103" t="s">
        <v>336</v>
      </c>
      <c r="I4464" s="103" t="s">
        <v>842</v>
      </c>
      <c r="J4464" s="215">
        <v>1231.8900000000001</v>
      </c>
      <c r="K4464" s="216" t="s">
        <v>88</v>
      </c>
    </row>
    <row r="4465" spans="1:11" x14ac:dyDescent="0.25">
      <c r="A4465" s="103" t="s">
        <v>828</v>
      </c>
      <c r="B4465" s="103" t="s">
        <v>88</v>
      </c>
      <c r="C4465" s="103" t="s">
        <v>904</v>
      </c>
      <c r="D4465" s="103" t="s">
        <v>905</v>
      </c>
      <c r="E4465" s="111"/>
      <c r="F4465" s="103" t="s">
        <v>906</v>
      </c>
      <c r="G4465" s="103" t="s">
        <v>104</v>
      </c>
      <c r="H4465" s="103" t="s">
        <v>336</v>
      </c>
      <c r="I4465" s="103" t="s">
        <v>842</v>
      </c>
      <c r="J4465" s="215">
        <v>-615.95000000000005</v>
      </c>
      <c r="K4465" s="216" t="s">
        <v>88</v>
      </c>
    </row>
    <row r="4466" spans="1:11" x14ac:dyDescent="0.25">
      <c r="A4466" s="103" t="s">
        <v>829</v>
      </c>
      <c r="B4466" s="103" t="s">
        <v>88</v>
      </c>
      <c r="C4466" s="103" t="s">
        <v>904</v>
      </c>
      <c r="D4466" s="103" t="s">
        <v>905</v>
      </c>
      <c r="E4466" s="103" t="s">
        <v>906</v>
      </c>
      <c r="F4466" s="103" t="s">
        <v>906</v>
      </c>
      <c r="G4466" s="103" t="s">
        <v>104</v>
      </c>
      <c r="H4466" s="103" t="s">
        <v>336</v>
      </c>
      <c r="I4466" s="103" t="s">
        <v>842</v>
      </c>
      <c r="J4466" s="215">
        <v>-1399.36</v>
      </c>
      <c r="K4466" s="216" t="s">
        <v>88</v>
      </c>
    </row>
    <row r="4467" spans="1:11" x14ac:dyDescent="0.25">
      <c r="A4467" s="103" t="s">
        <v>829</v>
      </c>
      <c r="B4467" s="103" t="s">
        <v>88</v>
      </c>
      <c r="C4467" s="103" t="s">
        <v>904</v>
      </c>
      <c r="D4467" s="103" t="s">
        <v>905</v>
      </c>
      <c r="E4467" s="111"/>
      <c r="F4467" s="103" t="s">
        <v>906</v>
      </c>
      <c r="G4467" s="103" t="s">
        <v>104</v>
      </c>
      <c r="H4467" s="103" t="s">
        <v>336</v>
      </c>
      <c r="I4467" s="103" t="s">
        <v>842</v>
      </c>
      <c r="J4467" s="215">
        <v>699.72</v>
      </c>
      <c r="K4467" s="216" t="s">
        <v>88</v>
      </c>
    </row>
    <row r="4468" spans="1:11" x14ac:dyDescent="0.25">
      <c r="A4468" s="103" t="s">
        <v>825</v>
      </c>
      <c r="B4468" s="103" t="s">
        <v>88</v>
      </c>
      <c r="C4468" s="103" t="s">
        <v>904</v>
      </c>
      <c r="D4468" s="103" t="s">
        <v>905</v>
      </c>
      <c r="E4468" s="103" t="s">
        <v>906</v>
      </c>
      <c r="F4468" s="103" t="s">
        <v>906</v>
      </c>
      <c r="G4468" s="103" t="s">
        <v>104</v>
      </c>
      <c r="H4468" s="103" t="s">
        <v>336</v>
      </c>
      <c r="I4468" s="103" t="s">
        <v>842</v>
      </c>
      <c r="J4468" s="215">
        <v>6475.77</v>
      </c>
      <c r="K4468" s="216" t="s">
        <v>88</v>
      </c>
    </row>
    <row r="4469" spans="1:11" x14ac:dyDescent="0.25">
      <c r="A4469" s="103" t="s">
        <v>825</v>
      </c>
      <c r="B4469" s="103" t="s">
        <v>88</v>
      </c>
      <c r="C4469" s="103" t="s">
        <v>904</v>
      </c>
      <c r="D4469" s="103" t="s">
        <v>905</v>
      </c>
      <c r="E4469" s="111"/>
      <c r="F4469" s="103" t="s">
        <v>906</v>
      </c>
      <c r="G4469" s="103" t="s">
        <v>104</v>
      </c>
      <c r="H4469" s="103" t="s">
        <v>336</v>
      </c>
      <c r="I4469" s="103" t="s">
        <v>842</v>
      </c>
      <c r="J4469" s="215">
        <v>-3237.87</v>
      </c>
      <c r="K4469" s="216" t="s">
        <v>88</v>
      </c>
    </row>
    <row r="4470" spans="1:11" x14ac:dyDescent="0.25">
      <c r="A4470" s="103" t="s">
        <v>826</v>
      </c>
      <c r="B4470" s="103" t="s">
        <v>88</v>
      </c>
      <c r="C4470" s="103" t="s">
        <v>904</v>
      </c>
      <c r="D4470" s="103" t="s">
        <v>905</v>
      </c>
      <c r="E4470" s="103" t="s">
        <v>906</v>
      </c>
      <c r="F4470" s="103" t="s">
        <v>906</v>
      </c>
      <c r="G4470" s="103" t="s">
        <v>104</v>
      </c>
      <c r="H4470" s="103" t="s">
        <v>336</v>
      </c>
      <c r="I4470" s="103" t="s">
        <v>842</v>
      </c>
      <c r="J4470" s="215">
        <v>2143.58</v>
      </c>
      <c r="K4470" s="216" t="s">
        <v>88</v>
      </c>
    </row>
    <row r="4471" spans="1:11" x14ac:dyDescent="0.25">
      <c r="A4471" s="103" t="s">
        <v>826</v>
      </c>
      <c r="B4471" s="103" t="s">
        <v>88</v>
      </c>
      <c r="C4471" s="103" t="s">
        <v>904</v>
      </c>
      <c r="D4471" s="103" t="s">
        <v>905</v>
      </c>
      <c r="E4471" s="111"/>
      <c r="F4471" s="103" t="s">
        <v>906</v>
      </c>
      <c r="G4471" s="103" t="s">
        <v>104</v>
      </c>
      <c r="H4471" s="103" t="s">
        <v>336</v>
      </c>
      <c r="I4471" s="103" t="s">
        <v>842</v>
      </c>
      <c r="J4471" s="215">
        <v>-1071.76</v>
      </c>
      <c r="K4471" s="216" t="s">
        <v>88</v>
      </c>
    </row>
    <row r="4472" spans="1:11" x14ac:dyDescent="0.25">
      <c r="A4472" s="103" t="s">
        <v>827</v>
      </c>
      <c r="B4472" s="103" t="s">
        <v>88</v>
      </c>
      <c r="C4472" s="103" t="s">
        <v>904</v>
      </c>
      <c r="D4472" s="103" t="s">
        <v>905</v>
      </c>
      <c r="E4472" s="103" t="s">
        <v>906</v>
      </c>
      <c r="F4472" s="103" t="s">
        <v>906</v>
      </c>
      <c r="G4472" s="103" t="s">
        <v>103</v>
      </c>
      <c r="H4472" s="103" t="s">
        <v>337</v>
      </c>
      <c r="I4472" s="103" t="s">
        <v>842</v>
      </c>
      <c r="J4472" s="215">
        <v>3151.22</v>
      </c>
      <c r="K4472" s="216" t="s">
        <v>88</v>
      </c>
    </row>
    <row r="4473" spans="1:11" x14ac:dyDescent="0.25">
      <c r="A4473" s="103" t="s">
        <v>827</v>
      </c>
      <c r="B4473" s="103" t="s">
        <v>88</v>
      </c>
      <c r="C4473" s="103" t="s">
        <v>904</v>
      </c>
      <c r="D4473" s="103" t="s">
        <v>905</v>
      </c>
      <c r="E4473" s="111"/>
      <c r="F4473" s="103" t="s">
        <v>906</v>
      </c>
      <c r="G4473" s="103" t="s">
        <v>103</v>
      </c>
      <c r="H4473" s="103" t="s">
        <v>337</v>
      </c>
      <c r="I4473" s="103" t="s">
        <v>842</v>
      </c>
      <c r="J4473" s="215">
        <v>-1575.58</v>
      </c>
      <c r="K4473" s="216" t="s">
        <v>88</v>
      </c>
    </row>
    <row r="4474" spans="1:11" x14ac:dyDescent="0.25">
      <c r="A4474" s="103" t="s">
        <v>830</v>
      </c>
      <c r="B4474" s="103" t="s">
        <v>88</v>
      </c>
      <c r="C4474" s="103" t="s">
        <v>904</v>
      </c>
      <c r="D4474" s="103" t="s">
        <v>905</v>
      </c>
      <c r="E4474" s="103" t="s">
        <v>906</v>
      </c>
      <c r="F4474" s="103" t="s">
        <v>906</v>
      </c>
      <c r="G4474" s="103" t="s">
        <v>103</v>
      </c>
      <c r="H4474" s="103" t="s">
        <v>337</v>
      </c>
      <c r="I4474" s="103" t="s">
        <v>842</v>
      </c>
      <c r="J4474" s="215">
        <v>1437.27</v>
      </c>
      <c r="K4474" s="216" t="s">
        <v>88</v>
      </c>
    </row>
    <row r="4475" spans="1:11" x14ac:dyDescent="0.25">
      <c r="A4475" s="103" t="s">
        <v>830</v>
      </c>
      <c r="B4475" s="103" t="s">
        <v>88</v>
      </c>
      <c r="C4475" s="103" t="s">
        <v>904</v>
      </c>
      <c r="D4475" s="103" t="s">
        <v>905</v>
      </c>
      <c r="E4475" s="111"/>
      <c r="F4475" s="103" t="s">
        <v>906</v>
      </c>
      <c r="G4475" s="103" t="s">
        <v>103</v>
      </c>
      <c r="H4475" s="103" t="s">
        <v>337</v>
      </c>
      <c r="I4475" s="103" t="s">
        <v>842</v>
      </c>
      <c r="J4475" s="215">
        <v>-718.61</v>
      </c>
      <c r="K4475" s="216" t="s">
        <v>88</v>
      </c>
    </row>
    <row r="4476" spans="1:11" x14ac:dyDescent="0.25">
      <c r="A4476" s="103" t="s">
        <v>828</v>
      </c>
      <c r="B4476" s="103" t="s">
        <v>88</v>
      </c>
      <c r="C4476" s="103" t="s">
        <v>904</v>
      </c>
      <c r="D4476" s="103" t="s">
        <v>905</v>
      </c>
      <c r="E4476" s="103" t="s">
        <v>906</v>
      </c>
      <c r="F4476" s="103" t="s">
        <v>906</v>
      </c>
      <c r="G4476" s="103" t="s">
        <v>103</v>
      </c>
      <c r="H4476" s="103" t="s">
        <v>337</v>
      </c>
      <c r="I4476" s="103" t="s">
        <v>842</v>
      </c>
      <c r="J4476" s="215">
        <v>1418.94</v>
      </c>
      <c r="K4476" s="216" t="s">
        <v>88</v>
      </c>
    </row>
    <row r="4477" spans="1:11" x14ac:dyDescent="0.25">
      <c r="A4477" s="103" t="s">
        <v>828</v>
      </c>
      <c r="B4477" s="103" t="s">
        <v>88</v>
      </c>
      <c r="C4477" s="103" t="s">
        <v>904</v>
      </c>
      <c r="D4477" s="103" t="s">
        <v>905</v>
      </c>
      <c r="E4477" s="111"/>
      <c r="F4477" s="103" t="s">
        <v>906</v>
      </c>
      <c r="G4477" s="103" t="s">
        <v>103</v>
      </c>
      <c r="H4477" s="103" t="s">
        <v>337</v>
      </c>
      <c r="I4477" s="103" t="s">
        <v>842</v>
      </c>
      <c r="J4477" s="215">
        <v>-709.46</v>
      </c>
      <c r="K4477" s="216" t="s">
        <v>88</v>
      </c>
    </row>
    <row r="4478" spans="1:11" x14ac:dyDescent="0.25">
      <c r="A4478" s="103" t="s">
        <v>829</v>
      </c>
      <c r="B4478" s="103" t="s">
        <v>88</v>
      </c>
      <c r="C4478" s="103" t="s">
        <v>904</v>
      </c>
      <c r="D4478" s="103" t="s">
        <v>905</v>
      </c>
      <c r="E4478" s="103" t="s">
        <v>906</v>
      </c>
      <c r="F4478" s="103" t="s">
        <v>906</v>
      </c>
      <c r="G4478" s="103" t="s">
        <v>103</v>
      </c>
      <c r="H4478" s="103" t="s">
        <v>337</v>
      </c>
      <c r="I4478" s="103" t="s">
        <v>842</v>
      </c>
      <c r="J4478" s="215">
        <v>376.36</v>
      </c>
      <c r="K4478" s="216" t="s">
        <v>88</v>
      </c>
    </row>
    <row r="4479" spans="1:11" x14ac:dyDescent="0.25">
      <c r="A4479" s="103" t="s">
        <v>829</v>
      </c>
      <c r="B4479" s="103" t="s">
        <v>88</v>
      </c>
      <c r="C4479" s="103" t="s">
        <v>904</v>
      </c>
      <c r="D4479" s="103" t="s">
        <v>905</v>
      </c>
      <c r="E4479" s="111"/>
      <c r="F4479" s="103" t="s">
        <v>906</v>
      </c>
      <c r="G4479" s="103" t="s">
        <v>103</v>
      </c>
      <c r="H4479" s="103" t="s">
        <v>337</v>
      </c>
      <c r="I4479" s="103" t="s">
        <v>842</v>
      </c>
      <c r="J4479" s="215">
        <v>-188.18</v>
      </c>
      <c r="K4479" s="216" t="s">
        <v>88</v>
      </c>
    </row>
    <row r="4480" spans="1:11" x14ac:dyDescent="0.25">
      <c r="A4480" s="103" t="s">
        <v>825</v>
      </c>
      <c r="B4480" s="103" t="s">
        <v>88</v>
      </c>
      <c r="C4480" s="103" t="s">
        <v>904</v>
      </c>
      <c r="D4480" s="103" t="s">
        <v>905</v>
      </c>
      <c r="E4480" s="103" t="s">
        <v>906</v>
      </c>
      <c r="F4480" s="103" t="s">
        <v>906</v>
      </c>
      <c r="G4480" s="103" t="s">
        <v>103</v>
      </c>
      <c r="H4480" s="103" t="s">
        <v>337</v>
      </c>
      <c r="I4480" s="103" t="s">
        <v>842</v>
      </c>
      <c r="J4480" s="215">
        <v>169.62</v>
      </c>
      <c r="K4480" s="216" t="s">
        <v>88</v>
      </c>
    </row>
    <row r="4481" spans="1:11" x14ac:dyDescent="0.25">
      <c r="A4481" s="103" t="s">
        <v>825</v>
      </c>
      <c r="B4481" s="103" t="s">
        <v>88</v>
      </c>
      <c r="C4481" s="103" t="s">
        <v>904</v>
      </c>
      <c r="D4481" s="103" t="s">
        <v>905</v>
      </c>
      <c r="E4481" s="111"/>
      <c r="F4481" s="103" t="s">
        <v>906</v>
      </c>
      <c r="G4481" s="103" t="s">
        <v>103</v>
      </c>
      <c r="H4481" s="103" t="s">
        <v>337</v>
      </c>
      <c r="I4481" s="103" t="s">
        <v>842</v>
      </c>
      <c r="J4481" s="215">
        <v>-84.8</v>
      </c>
      <c r="K4481" s="216" t="s">
        <v>88</v>
      </c>
    </row>
    <row r="4482" spans="1:11" x14ac:dyDescent="0.25">
      <c r="A4482" s="103" t="s">
        <v>827</v>
      </c>
      <c r="B4482" s="103" t="s">
        <v>88</v>
      </c>
      <c r="C4482" s="103" t="s">
        <v>904</v>
      </c>
      <c r="D4482" s="103" t="s">
        <v>905</v>
      </c>
      <c r="E4482" s="103" t="s">
        <v>906</v>
      </c>
      <c r="F4482" s="103" t="s">
        <v>906</v>
      </c>
      <c r="G4482" s="103" t="s">
        <v>101</v>
      </c>
      <c r="H4482" s="103" t="s">
        <v>339</v>
      </c>
      <c r="I4482" s="103" t="s">
        <v>842</v>
      </c>
      <c r="J4482" s="215">
        <v>1661.38</v>
      </c>
      <c r="K4482" s="216" t="s">
        <v>88</v>
      </c>
    </row>
    <row r="4483" spans="1:11" x14ac:dyDescent="0.25">
      <c r="A4483" s="103" t="s">
        <v>827</v>
      </c>
      <c r="B4483" s="103" t="s">
        <v>88</v>
      </c>
      <c r="C4483" s="103" t="s">
        <v>904</v>
      </c>
      <c r="D4483" s="103" t="s">
        <v>905</v>
      </c>
      <c r="E4483" s="111"/>
      <c r="F4483" s="103" t="s">
        <v>906</v>
      </c>
      <c r="G4483" s="103" t="s">
        <v>101</v>
      </c>
      <c r="H4483" s="103" t="s">
        <v>339</v>
      </c>
      <c r="I4483" s="103" t="s">
        <v>842</v>
      </c>
      <c r="J4483" s="215">
        <v>-830.68</v>
      </c>
      <c r="K4483" s="216" t="s">
        <v>88</v>
      </c>
    </row>
    <row r="4484" spans="1:11" x14ac:dyDescent="0.25">
      <c r="A4484" s="103" t="s">
        <v>830</v>
      </c>
      <c r="B4484" s="103" t="s">
        <v>88</v>
      </c>
      <c r="C4484" s="103" t="s">
        <v>904</v>
      </c>
      <c r="D4484" s="103" t="s">
        <v>905</v>
      </c>
      <c r="E4484" s="103" t="s">
        <v>906</v>
      </c>
      <c r="F4484" s="103" t="s">
        <v>906</v>
      </c>
      <c r="G4484" s="103" t="s">
        <v>101</v>
      </c>
      <c r="H4484" s="103" t="s">
        <v>339</v>
      </c>
      <c r="I4484" s="103" t="s">
        <v>842</v>
      </c>
      <c r="J4484" s="215">
        <v>1526.79</v>
      </c>
      <c r="K4484" s="216" t="s">
        <v>88</v>
      </c>
    </row>
    <row r="4485" spans="1:11" x14ac:dyDescent="0.25">
      <c r="A4485" s="103" t="s">
        <v>830</v>
      </c>
      <c r="B4485" s="103" t="s">
        <v>88</v>
      </c>
      <c r="C4485" s="103" t="s">
        <v>904</v>
      </c>
      <c r="D4485" s="103" t="s">
        <v>905</v>
      </c>
      <c r="E4485" s="111"/>
      <c r="F4485" s="103" t="s">
        <v>906</v>
      </c>
      <c r="G4485" s="103" t="s">
        <v>101</v>
      </c>
      <c r="H4485" s="103" t="s">
        <v>339</v>
      </c>
      <c r="I4485" s="103" t="s">
        <v>842</v>
      </c>
      <c r="J4485" s="215">
        <v>-763.39</v>
      </c>
      <c r="K4485" s="216" t="s">
        <v>88</v>
      </c>
    </row>
    <row r="4486" spans="1:11" x14ac:dyDescent="0.25">
      <c r="A4486" s="103" t="s">
        <v>828</v>
      </c>
      <c r="B4486" s="103" t="s">
        <v>88</v>
      </c>
      <c r="C4486" s="103" t="s">
        <v>904</v>
      </c>
      <c r="D4486" s="103" t="s">
        <v>905</v>
      </c>
      <c r="E4486" s="103" t="s">
        <v>906</v>
      </c>
      <c r="F4486" s="103" t="s">
        <v>906</v>
      </c>
      <c r="G4486" s="103" t="s">
        <v>101</v>
      </c>
      <c r="H4486" s="103" t="s">
        <v>339</v>
      </c>
      <c r="I4486" s="103" t="s">
        <v>842</v>
      </c>
      <c r="J4486" s="215">
        <v>3794.76</v>
      </c>
      <c r="K4486" s="216" t="s">
        <v>88</v>
      </c>
    </row>
    <row r="4487" spans="1:11" x14ac:dyDescent="0.25">
      <c r="A4487" s="103" t="s">
        <v>828</v>
      </c>
      <c r="B4487" s="103" t="s">
        <v>88</v>
      </c>
      <c r="C4487" s="103" t="s">
        <v>904</v>
      </c>
      <c r="D4487" s="103" t="s">
        <v>905</v>
      </c>
      <c r="E4487" s="111"/>
      <c r="F4487" s="103" t="s">
        <v>906</v>
      </c>
      <c r="G4487" s="103" t="s">
        <v>101</v>
      </c>
      <c r="H4487" s="103" t="s">
        <v>339</v>
      </c>
      <c r="I4487" s="103" t="s">
        <v>842</v>
      </c>
      <c r="J4487" s="215">
        <v>-1897.36</v>
      </c>
      <c r="K4487" s="216" t="s">
        <v>88</v>
      </c>
    </row>
    <row r="4488" spans="1:11" x14ac:dyDescent="0.25">
      <c r="A4488" s="103" t="s">
        <v>829</v>
      </c>
      <c r="B4488" s="103" t="s">
        <v>88</v>
      </c>
      <c r="C4488" s="103" t="s">
        <v>904</v>
      </c>
      <c r="D4488" s="103" t="s">
        <v>905</v>
      </c>
      <c r="E4488" s="103" t="s">
        <v>906</v>
      </c>
      <c r="F4488" s="103" t="s">
        <v>906</v>
      </c>
      <c r="G4488" s="103" t="s">
        <v>101</v>
      </c>
      <c r="H4488" s="103" t="s">
        <v>339</v>
      </c>
      <c r="I4488" s="103" t="s">
        <v>842</v>
      </c>
      <c r="J4488" s="215">
        <v>238.62</v>
      </c>
      <c r="K4488" s="216" t="s">
        <v>88</v>
      </c>
    </row>
    <row r="4489" spans="1:11" x14ac:dyDescent="0.25">
      <c r="A4489" s="103" t="s">
        <v>829</v>
      </c>
      <c r="B4489" s="103" t="s">
        <v>88</v>
      </c>
      <c r="C4489" s="103" t="s">
        <v>904</v>
      </c>
      <c r="D4489" s="103" t="s">
        <v>905</v>
      </c>
      <c r="E4489" s="111"/>
      <c r="F4489" s="103" t="s">
        <v>906</v>
      </c>
      <c r="G4489" s="103" t="s">
        <v>101</v>
      </c>
      <c r="H4489" s="103" t="s">
        <v>339</v>
      </c>
      <c r="I4489" s="103" t="s">
        <v>842</v>
      </c>
      <c r="J4489" s="215">
        <v>-119.3</v>
      </c>
      <c r="K4489" s="216" t="s">
        <v>88</v>
      </c>
    </row>
    <row r="4490" spans="1:11" x14ac:dyDescent="0.25">
      <c r="A4490" s="103" t="s">
        <v>825</v>
      </c>
      <c r="B4490" s="103" t="s">
        <v>88</v>
      </c>
      <c r="C4490" s="103" t="s">
        <v>904</v>
      </c>
      <c r="D4490" s="103" t="s">
        <v>905</v>
      </c>
      <c r="E4490" s="103" t="s">
        <v>906</v>
      </c>
      <c r="F4490" s="103" t="s">
        <v>906</v>
      </c>
      <c r="G4490" s="103" t="s">
        <v>101</v>
      </c>
      <c r="H4490" s="103" t="s">
        <v>339</v>
      </c>
      <c r="I4490" s="103" t="s">
        <v>842</v>
      </c>
      <c r="J4490" s="215">
        <v>1081.8599999999999</v>
      </c>
      <c r="K4490" s="216" t="s">
        <v>88</v>
      </c>
    </row>
    <row r="4491" spans="1:11" x14ac:dyDescent="0.25">
      <c r="A4491" s="103" t="s">
        <v>825</v>
      </c>
      <c r="B4491" s="103" t="s">
        <v>88</v>
      </c>
      <c r="C4491" s="103" t="s">
        <v>904</v>
      </c>
      <c r="D4491" s="103" t="s">
        <v>905</v>
      </c>
      <c r="E4491" s="111"/>
      <c r="F4491" s="103" t="s">
        <v>906</v>
      </c>
      <c r="G4491" s="103" t="s">
        <v>101</v>
      </c>
      <c r="H4491" s="103" t="s">
        <v>339</v>
      </c>
      <c r="I4491" s="103" t="s">
        <v>842</v>
      </c>
      <c r="J4491" s="215">
        <v>-540.9</v>
      </c>
      <c r="K4491" s="216" t="s">
        <v>88</v>
      </c>
    </row>
    <row r="4492" spans="1:11" x14ac:dyDescent="0.25">
      <c r="A4492" s="103" t="s">
        <v>826</v>
      </c>
      <c r="B4492" s="103" t="s">
        <v>88</v>
      </c>
      <c r="C4492" s="103" t="s">
        <v>904</v>
      </c>
      <c r="D4492" s="103" t="s">
        <v>905</v>
      </c>
      <c r="E4492" s="103" t="s">
        <v>906</v>
      </c>
      <c r="F4492" s="103" t="s">
        <v>906</v>
      </c>
      <c r="G4492" s="103" t="s">
        <v>101</v>
      </c>
      <c r="H4492" s="103" t="s">
        <v>339</v>
      </c>
      <c r="I4492" s="103" t="s">
        <v>842</v>
      </c>
      <c r="J4492" s="215">
        <v>578.03</v>
      </c>
      <c r="K4492" s="216" t="s">
        <v>88</v>
      </c>
    </row>
    <row r="4493" spans="1:11" x14ac:dyDescent="0.25">
      <c r="A4493" s="103" t="s">
        <v>826</v>
      </c>
      <c r="B4493" s="103" t="s">
        <v>88</v>
      </c>
      <c r="C4493" s="103" t="s">
        <v>904</v>
      </c>
      <c r="D4493" s="103" t="s">
        <v>905</v>
      </c>
      <c r="E4493" s="111"/>
      <c r="F4493" s="103" t="s">
        <v>906</v>
      </c>
      <c r="G4493" s="103" t="s">
        <v>101</v>
      </c>
      <c r="H4493" s="103" t="s">
        <v>339</v>
      </c>
      <c r="I4493" s="103" t="s">
        <v>842</v>
      </c>
      <c r="J4493" s="215">
        <v>-289.01</v>
      </c>
      <c r="K4493" s="216" t="s">
        <v>88</v>
      </c>
    </row>
    <row r="4494" spans="1:11" x14ac:dyDescent="0.25">
      <c r="A4494" s="103" t="s">
        <v>827</v>
      </c>
      <c r="B4494" s="103" t="s">
        <v>88</v>
      </c>
      <c r="C4494" s="103" t="s">
        <v>904</v>
      </c>
      <c r="D4494" s="103" t="s">
        <v>905</v>
      </c>
      <c r="E4494" s="103" t="s">
        <v>906</v>
      </c>
      <c r="F4494" s="103" t="s">
        <v>906</v>
      </c>
      <c r="G4494" s="103" t="s">
        <v>98</v>
      </c>
      <c r="H4494" s="103" t="s">
        <v>341</v>
      </c>
      <c r="I4494" s="103" t="s">
        <v>842</v>
      </c>
      <c r="J4494" s="215">
        <v>556.97</v>
      </c>
      <c r="K4494" s="216" t="s">
        <v>88</v>
      </c>
    </row>
    <row r="4495" spans="1:11" x14ac:dyDescent="0.25">
      <c r="A4495" s="103" t="s">
        <v>827</v>
      </c>
      <c r="B4495" s="103" t="s">
        <v>88</v>
      </c>
      <c r="C4495" s="103" t="s">
        <v>904</v>
      </c>
      <c r="D4495" s="103" t="s">
        <v>905</v>
      </c>
      <c r="E4495" s="111"/>
      <c r="F4495" s="103" t="s">
        <v>906</v>
      </c>
      <c r="G4495" s="103" t="s">
        <v>98</v>
      </c>
      <c r="H4495" s="103" t="s">
        <v>341</v>
      </c>
      <c r="I4495" s="103" t="s">
        <v>842</v>
      </c>
      <c r="J4495" s="215">
        <v>-278.49</v>
      </c>
      <c r="K4495" s="216" t="s">
        <v>88</v>
      </c>
    </row>
    <row r="4496" spans="1:11" x14ac:dyDescent="0.25">
      <c r="A4496" s="103" t="s">
        <v>830</v>
      </c>
      <c r="B4496" s="103" t="s">
        <v>88</v>
      </c>
      <c r="C4496" s="103" t="s">
        <v>904</v>
      </c>
      <c r="D4496" s="103" t="s">
        <v>905</v>
      </c>
      <c r="E4496" s="103" t="s">
        <v>906</v>
      </c>
      <c r="F4496" s="103" t="s">
        <v>906</v>
      </c>
      <c r="G4496" s="103" t="s">
        <v>98</v>
      </c>
      <c r="H4496" s="103" t="s">
        <v>341</v>
      </c>
      <c r="I4496" s="103" t="s">
        <v>842</v>
      </c>
      <c r="J4496" s="215">
        <v>3183.35</v>
      </c>
      <c r="K4496" s="216" t="s">
        <v>88</v>
      </c>
    </row>
    <row r="4497" spans="1:11" x14ac:dyDescent="0.25">
      <c r="A4497" s="103" t="s">
        <v>830</v>
      </c>
      <c r="B4497" s="103" t="s">
        <v>88</v>
      </c>
      <c r="C4497" s="103" t="s">
        <v>904</v>
      </c>
      <c r="D4497" s="103" t="s">
        <v>905</v>
      </c>
      <c r="E4497" s="111"/>
      <c r="F4497" s="103" t="s">
        <v>906</v>
      </c>
      <c r="G4497" s="103" t="s">
        <v>98</v>
      </c>
      <c r="H4497" s="103" t="s">
        <v>341</v>
      </c>
      <c r="I4497" s="103" t="s">
        <v>842</v>
      </c>
      <c r="J4497" s="215">
        <v>-1591.63</v>
      </c>
      <c r="K4497" s="216" t="s">
        <v>88</v>
      </c>
    </row>
    <row r="4498" spans="1:11" x14ac:dyDescent="0.25">
      <c r="A4498" s="103" t="s">
        <v>828</v>
      </c>
      <c r="B4498" s="103" t="s">
        <v>88</v>
      </c>
      <c r="C4498" s="103" t="s">
        <v>904</v>
      </c>
      <c r="D4498" s="103" t="s">
        <v>905</v>
      </c>
      <c r="E4498" s="103" t="s">
        <v>906</v>
      </c>
      <c r="F4498" s="103" t="s">
        <v>906</v>
      </c>
      <c r="G4498" s="103" t="s">
        <v>98</v>
      </c>
      <c r="H4498" s="103" t="s">
        <v>341</v>
      </c>
      <c r="I4498" s="103" t="s">
        <v>842</v>
      </c>
      <c r="J4498" s="215">
        <v>2265.66</v>
      </c>
      <c r="K4498" s="216" t="s">
        <v>88</v>
      </c>
    </row>
    <row r="4499" spans="1:11" x14ac:dyDescent="0.25">
      <c r="A4499" s="103" t="s">
        <v>828</v>
      </c>
      <c r="B4499" s="103" t="s">
        <v>88</v>
      </c>
      <c r="C4499" s="103" t="s">
        <v>904</v>
      </c>
      <c r="D4499" s="103" t="s">
        <v>905</v>
      </c>
      <c r="E4499" s="111"/>
      <c r="F4499" s="103" t="s">
        <v>906</v>
      </c>
      <c r="G4499" s="103" t="s">
        <v>98</v>
      </c>
      <c r="H4499" s="103" t="s">
        <v>341</v>
      </c>
      <c r="I4499" s="103" t="s">
        <v>842</v>
      </c>
      <c r="J4499" s="215">
        <v>-705.76</v>
      </c>
      <c r="K4499" s="216" t="s">
        <v>88</v>
      </c>
    </row>
    <row r="4500" spans="1:11" x14ac:dyDescent="0.25">
      <c r="A4500" s="103" t="s">
        <v>829</v>
      </c>
      <c r="B4500" s="103" t="s">
        <v>88</v>
      </c>
      <c r="C4500" s="103" t="s">
        <v>904</v>
      </c>
      <c r="D4500" s="103" t="s">
        <v>905</v>
      </c>
      <c r="E4500" s="103" t="s">
        <v>906</v>
      </c>
      <c r="F4500" s="103" t="s">
        <v>906</v>
      </c>
      <c r="G4500" s="103" t="s">
        <v>98</v>
      </c>
      <c r="H4500" s="103" t="s">
        <v>341</v>
      </c>
      <c r="I4500" s="103" t="s">
        <v>842</v>
      </c>
      <c r="J4500" s="215">
        <v>1052.1500000000001</v>
      </c>
      <c r="K4500" s="216" t="s">
        <v>88</v>
      </c>
    </row>
    <row r="4501" spans="1:11" x14ac:dyDescent="0.25">
      <c r="A4501" s="103" t="s">
        <v>829</v>
      </c>
      <c r="B4501" s="103" t="s">
        <v>88</v>
      </c>
      <c r="C4501" s="103" t="s">
        <v>904</v>
      </c>
      <c r="D4501" s="103" t="s">
        <v>905</v>
      </c>
      <c r="E4501" s="111"/>
      <c r="F4501" s="103" t="s">
        <v>906</v>
      </c>
      <c r="G4501" s="103" t="s">
        <v>98</v>
      </c>
      <c r="H4501" s="103" t="s">
        <v>341</v>
      </c>
      <c r="I4501" s="103" t="s">
        <v>842</v>
      </c>
      <c r="J4501" s="215">
        <v>-526.07000000000005</v>
      </c>
      <c r="K4501" s="216" t="s">
        <v>88</v>
      </c>
    </row>
    <row r="4502" spans="1:11" x14ac:dyDescent="0.25">
      <c r="A4502" s="103" t="s">
        <v>825</v>
      </c>
      <c r="B4502" s="103" t="s">
        <v>88</v>
      </c>
      <c r="C4502" s="103" t="s">
        <v>904</v>
      </c>
      <c r="D4502" s="103" t="s">
        <v>905</v>
      </c>
      <c r="E4502" s="103" t="s">
        <v>906</v>
      </c>
      <c r="F4502" s="103" t="s">
        <v>906</v>
      </c>
      <c r="G4502" s="103" t="s">
        <v>98</v>
      </c>
      <c r="H4502" s="103" t="s">
        <v>341</v>
      </c>
      <c r="I4502" s="103" t="s">
        <v>842</v>
      </c>
      <c r="J4502" s="215">
        <v>4797.95</v>
      </c>
      <c r="K4502" s="216" t="s">
        <v>88</v>
      </c>
    </row>
    <row r="4503" spans="1:11" x14ac:dyDescent="0.25">
      <c r="A4503" s="103" t="s">
        <v>825</v>
      </c>
      <c r="B4503" s="103" t="s">
        <v>88</v>
      </c>
      <c r="C4503" s="103" t="s">
        <v>904</v>
      </c>
      <c r="D4503" s="103" t="s">
        <v>905</v>
      </c>
      <c r="E4503" s="111"/>
      <c r="F4503" s="103" t="s">
        <v>906</v>
      </c>
      <c r="G4503" s="103" t="s">
        <v>98</v>
      </c>
      <c r="H4503" s="103" t="s">
        <v>341</v>
      </c>
      <c r="I4503" s="103" t="s">
        <v>842</v>
      </c>
      <c r="J4503" s="215">
        <v>-2398.91</v>
      </c>
      <c r="K4503" s="216" t="s">
        <v>88</v>
      </c>
    </row>
    <row r="4504" spans="1:11" x14ac:dyDescent="0.25">
      <c r="A4504" s="103" t="s">
        <v>826</v>
      </c>
      <c r="B4504" s="103" t="s">
        <v>88</v>
      </c>
      <c r="C4504" s="103" t="s">
        <v>904</v>
      </c>
      <c r="D4504" s="103" t="s">
        <v>905</v>
      </c>
      <c r="E4504" s="103" t="s">
        <v>906</v>
      </c>
      <c r="F4504" s="103" t="s">
        <v>906</v>
      </c>
      <c r="G4504" s="103" t="s">
        <v>98</v>
      </c>
      <c r="H4504" s="103" t="s">
        <v>341</v>
      </c>
      <c r="I4504" s="103" t="s">
        <v>842</v>
      </c>
      <c r="J4504" s="215">
        <v>2508.16</v>
      </c>
      <c r="K4504" s="216" t="s">
        <v>88</v>
      </c>
    </row>
    <row r="4505" spans="1:11" x14ac:dyDescent="0.25">
      <c r="A4505" s="103" t="s">
        <v>826</v>
      </c>
      <c r="B4505" s="103" t="s">
        <v>88</v>
      </c>
      <c r="C4505" s="103" t="s">
        <v>904</v>
      </c>
      <c r="D4505" s="103" t="s">
        <v>905</v>
      </c>
      <c r="E4505" s="111"/>
      <c r="F4505" s="103" t="s">
        <v>906</v>
      </c>
      <c r="G4505" s="103" t="s">
        <v>98</v>
      </c>
      <c r="H4505" s="103" t="s">
        <v>341</v>
      </c>
      <c r="I4505" s="103" t="s">
        <v>842</v>
      </c>
      <c r="J4505" s="215">
        <v>-1254.08</v>
      </c>
      <c r="K4505" s="216" t="s">
        <v>88</v>
      </c>
    </row>
    <row r="4506" spans="1:11" x14ac:dyDescent="0.25">
      <c r="A4506" s="103" t="s">
        <v>827</v>
      </c>
      <c r="B4506" s="103" t="s">
        <v>88</v>
      </c>
      <c r="C4506" s="103" t="s">
        <v>904</v>
      </c>
      <c r="D4506" s="103" t="s">
        <v>905</v>
      </c>
      <c r="E4506" s="103" t="s">
        <v>906</v>
      </c>
      <c r="F4506" s="103" t="s">
        <v>906</v>
      </c>
      <c r="G4506" s="103" t="s">
        <v>849</v>
      </c>
      <c r="H4506" s="103" t="s">
        <v>850</v>
      </c>
      <c r="I4506" s="103" t="s">
        <v>842</v>
      </c>
      <c r="J4506" s="215">
        <v>165.97</v>
      </c>
      <c r="K4506" s="216" t="s">
        <v>347</v>
      </c>
    </row>
    <row r="4507" spans="1:11" x14ac:dyDescent="0.25">
      <c r="A4507" s="103" t="s">
        <v>829</v>
      </c>
      <c r="B4507" s="103" t="s">
        <v>88</v>
      </c>
      <c r="C4507" s="103" t="s">
        <v>904</v>
      </c>
      <c r="D4507" s="103" t="s">
        <v>905</v>
      </c>
      <c r="E4507" s="103" t="s">
        <v>906</v>
      </c>
      <c r="F4507" s="103" t="s">
        <v>906</v>
      </c>
      <c r="G4507" s="103" t="s">
        <v>849</v>
      </c>
      <c r="H4507" s="103" t="s">
        <v>850</v>
      </c>
      <c r="I4507" s="103" t="s">
        <v>842</v>
      </c>
      <c r="J4507" s="215">
        <v>330.7</v>
      </c>
      <c r="K4507" s="216" t="s">
        <v>347</v>
      </c>
    </row>
    <row r="4508" spans="1:11" x14ac:dyDescent="0.25">
      <c r="A4508" s="103" t="s">
        <v>826</v>
      </c>
      <c r="B4508" s="103" t="s">
        <v>88</v>
      </c>
      <c r="C4508" s="103" t="s">
        <v>904</v>
      </c>
      <c r="D4508" s="103" t="s">
        <v>905</v>
      </c>
      <c r="E4508" s="103" t="s">
        <v>906</v>
      </c>
      <c r="F4508" s="103" t="s">
        <v>906</v>
      </c>
      <c r="G4508" s="103" t="s">
        <v>849</v>
      </c>
      <c r="H4508" s="103" t="s">
        <v>850</v>
      </c>
      <c r="I4508" s="103" t="s">
        <v>842</v>
      </c>
      <c r="J4508" s="215">
        <v>0</v>
      </c>
      <c r="K4508" s="216" t="s">
        <v>347</v>
      </c>
    </row>
    <row r="4509" spans="1:11" x14ac:dyDescent="0.25">
      <c r="A4509" s="103" t="s">
        <v>825</v>
      </c>
      <c r="B4509" s="103" t="s">
        <v>88</v>
      </c>
      <c r="C4509" s="103" t="s">
        <v>904</v>
      </c>
      <c r="D4509" s="103" t="s">
        <v>905</v>
      </c>
      <c r="E4509" s="103" t="s">
        <v>906</v>
      </c>
      <c r="F4509" s="103" t="s">
        <v>906</v>
      </c>
      <c r="G4509" s="103" t="s">
        <v>204</v>
      </c>
      <c r="H4509" s="103" t="s">
        <v>353</v>
      </c>
      <c r="I4509" s="103" t="s">
        <v>842</v>
      </c>
      <c r="J4509" s="215">
        <v>431.2</v>
      </c>
      <c r="K4509" s="216" t="s">
        <v>347</v>
      </c>
    </row>
    <row r="4510" spans="1:11" x14ac:dyDescent="0.25">
      <c r="A4510" s="103" t="s">
        <v>825</v>
      </c>
      <c r="B4510" s="103" t="s">
        <v>88</v>
      </c>
      <c r="C4510" s="103" t="s">
        <v>904</v>
      </c>
      <c r="D4510" s="103" t="s">
        <v>905</v>
      </c>
      <c r="E4510" s="111"/>
      <c r="F4510" s="103" t="s">
        <v>906</v>
      </c>
      <c r="G4510" s="103" t="s">
        <v>204</v>
      </c>
      <c r="H4510" s="103" t="s">
        <v>353</v>
      </c>
      <c r="I4510" s="103" t="s">
        <v>842</v>
      </c>
      <c r="J4510" s="215">
        <v>-429.63</v>
      </c>
      <c r="K4510" s="216" t="s">
        <v>347</v>
      </c>
    </row>
    <row r="4511" spans="1:11" x14ac:dyDescent="0.25">
      <c r="A4511" s="103" t="s">
        <v>827</v>
      </c>
      <c r="B4511" s="103" t="s">
        <v>88</v>
      </c>
      <c r="C4511" s="103" t="s">
        <v>904</v>
      </c>
      <c r="D4511" s="103" t="s">
        <v>905</v>
      </c>
      <c r="E4511" s="103" t="s">
        <v>906</v>
      </c>
      <c r="F4511" s="103" t="s">
        <v>906</v>
      </c>
      <c r="G4511" s="103" t="s">
        <v>470</v>
      </c>
      <c r="H4511" s="103" t="s">
        <v>817</v>
      </c>
      <c r="I4511" s="103" t="s">
        <v>842</v>
      </c>
      <c r="J4511" s="215">
        <v>311.43</v>
      </c>
      <c r="K4511" s="216" t="s">
        <v>88</v>
      </c>
    </row>
    <row r="4512" spans="1:11" x14ac:dyDescent="0.25">
      <c r="A4512" s="103" t="s">
        <v>830</v>
      </c>
      <c r="B4512" s="103" t="s">
        <v>88</v>
      </c>
      <c r="C4512" s="103" t="s">
        <v>904</v>
      </c>
      <c r="D4512" s="103" t="s">
        <v>905</v>
      </c>
      <c r="E4512" s="103" t="s">
        <v>906</v>
      </c>
      <c r="F4512" s="103" t="s">
        <v>906</v>
      </c>
      <c r="G4512" s="103" t="s">
        <v>470</v>
      </c>
      <c r="H4512" s="103" t="s">
        <v>817</v>
      </c>
      <c r="I4512" s="103" t="s">
        <v>842</v>
      </c>
      <c r="J4512" s="215">
        <v>987.8</v>
      </c>
      <c r="K4512" s="232"/>
    </row>
    <row r="4513" spans="1:11" x14ac:dyDescent="0.25">
      <c r="A4513" s="103" t="s">
        <v>829</v>
      </c>
      <c r="B4513" s="103" t="s">
        <v>88</v>
      </c>
      <c r="C4513" s="103" t="s">
        <v>904</v>
      </c>
      <c r="D4513" s="103" t="s">
        <v>905</v>
      </c>
      <c r="E4513" s="103" t="s">
        <v>906</v>
      </c>
      <c r="F4513" s="103" t="s">
        <v>906</v>
      </c>
      <c r="G4513" s="103" t="s">
        <v>470</v>
      </c>
      <c r="H4513" s="103" t="s">
        <v>817</v>
      </c>
      <c r="I4513" s="103" t="s">
        <v>842</v>
      </c>
      <c r="J4513" s="215">
        <v>1407.55</v>
      </c>
      <c r="K4513" s="216" t="s">
        <v>88</v>
      </c>
    </row>
    <row r="4514" spans="1:11" x14ac:dyDescent="0.25">
      <c r="A4514" s="103" t="s">
        <v>825</v>
      </c>
      <c r="B4514" s="103" t="s">
        <v>88</v>
      </c>
      <c r="C4514" s="103" t="s">
        <v>904</v>
      </c>
      <c r="D4514" s="103" t="s">
        <v>905</v>
      </c>
      <c r="E4514" s="103" t="s">
        <v>906</v>
      </c>
      <c r="F4514" s="103" t="s">
        <v>906</v>
      </c>
      <c r="G4514" s="103" t="s">
        <v>470</v>
      </c>
      <c r="H4514" s="103" t="s">
        <v>817</v>
      </c>
      <c r="I4514" s="103" t="s">
        <v>842</v>
      </c>
      <c r="J4514" s="215">
        <v>677.25</v>
      </c>
      <c r="K4514" s="216" t="s">
        <v>88</v>
      </c>
    </row>
    <row r="4515" spans="1:11" x14ac:dyDescent="0.25">
      <c r="A4515" s="103" t="s">
        <v>826</v>
      </c>
      <c r="B4515" s="103" t="s">
        <v>88</v>
      </c>
      <c r="C4515" s="103" t="s">
        <v>904</v>
      </c>
      <c r="D4515" s="103" t="s">
        <v>905</v>
      </c>
      <c r="E4515" s="103" t="s">
        <v>906</v>
      </c>
      <c r="F4515" s="103" t="s">
        <v>906</v>
      </c>
      <c r="G4515" s="103" t="s">
        <v>470</v>
      </c>
      <c r="H4515" s="103" t="s">
        <v>817</v>
      </c>
      <c r="I4515" s="103" t="s">
        <v>842</v>
      </c>
      <c r="J4515" s="215">
        <v>1089</v>
      </c>
      <c r="K4515" s="216" t="s">
        <v>88</v>
      </c>
    </row>
    <row r="4516" spans="1:11" x14ac:dyDescent="0.25">
      <c r="A4516" s="103" t="s">
        <v>827</v>
      </c>
      <c r="B4516" s="103" t="s">
        <v>88</v>
      </c>
      <c r="C4516" s="103" t="s">
        <v>904</v>
      </c>
      <c r="D4516" s="103" t="s">
        <v>905</v>
      </c>
      <c r="E4516" s="103" t="s">
        <v>906</v>
      </c>
      <c r="F4516" s="103" t="s">
        <v>906</v>
      </c>
      <c r="G4516" s="103" t="s">
        <v>875</v>
      </c>
      <c r="H4516" s="103" t="s">
        <v>876</v>
      </c>
      <c r="I4516" s="103" t="s">
        <v>842</v>
      </c>
      <c r="J4516" s="215">
        <v>1152.1600000000001</v>
      </c>
      <c r="K4516" s="216" t="s">
        <v>88</v>
      </c>
    </row>
    <row r="4517" spans="1:11" x14ac:dyDescent="0.25">
      <c r="A4517" s="103" t="s">
        <v>830</v>
      </c>
      <c r="B4517" s="103" t="s">
        <v>88</v>
      </c>
      <c r="C4517" s="103" t="s">
        <v>904</v>
      </c>
      <c r="D4517" s="103" t="s">
        <v>905</v>
      </c>
      <c r="E4517" s="103" t="s">
        <v>906</v>
      </c>
      <c r="F4517" s="103" t="s">
        <v>906</v>
      </c>
      <c r="G4517" s="103" t="s">
        <v>875</v>
      </c>
      <c r="H4517" s="103" t="s">
        <v>876</v>
      </c>
      <c r="I4517" s="103" t="s">
        <v>842</v>
      </c>
      <c r="J4517" s="215">
        <v>1837.33</v>
      </c>
      <c r="K4517" s="216" t="s">
        <v>88</v>
      </c>
    </row>
    <row r="4518" spans="1:11" x14ac:dyDescent="0.25">
      <c r="A4518" s="103" t="s">
        <v>828</v>
      </c>
      <c r="B4518" s="103" t="s">
        <v>88</v>
      </c>
      <c r="C4518" s="103" t="s">
        <v>904</v>
      </c>
      <c r="D4518" s="103" t="s">
        <v>905</v>
      </c>
      <c r="E4518" s="103" t="s">
        <v>906</v>
      </c>
      <c r="F4518" s="103" t="s">
        <v>906</v>
      </c>
      <c r="G4518" s="103" t="s">
        <v>875</v>
      </c>
      <c r="H4518" s="103" t="s">
        <v>876</v>
      </c>
      <c r="I4518" s="103" t="s">
        <v>842</v>
      </c>
      <c r="J4518" s="215">
        <v>4</v>
      </c>
      <c r="K4518" s="216" t="s">
        <v>88</v>
      </c>
    </row>
    <row r="4519" spans="1:11" x14ac:dyDescent="0.25">
      <c r="A4519" s="103" t="s">
        <v>829</v>
      </c>
      <c r="B4519" s="103" t="s">
        <v>88</v>
      </c>
      <c r="C4519" s="103" t="s">
        <v>904</v>
      </c>
      <c r="D4519" s="103" t="s">
        <v>905</v>
      </c>
      <c r="E4519" s="103" t="s">
        <v>906</v>
      </c>
      <c r="F4519" s="103" t="s">
        <v>906</v>
      </c>
      <c r="G4519" s="103" t="s">
        <v>875</v>
      </c>
      <c r="H4519" s="103" t="s">
        <v>876</v>
      </c>
      <c r="I4519" s="103" t="s">
        <v>842</v>
      </c>
      <c r="J4519" s="215">
        <v>2033.86</v>
      </c>
      <c r="K4519" s="216" t="s">
        <v>88</v>
      </c>
    </row>
    <row r="4520" spans="1:11" x14ac:dyDescent="0.25">
      <c r="A4520" s="103" t="s">
        <v>825</v>
      </c>
      <c r="B4520" s="103" t="s">
        <v>88</v>
      </c>
      <c r="C4520" s="103" t="s">
        <v>904</v>
      </c>
      <c r="D4520" s="103" t="s">
        <v>905</v>
      </c>
      <c r="E4520" s="103" t="s">
        <v>906</v>
      </c>
      <c r="F4520" s="103" t="s">
        <v>906</v>
      </c>
      <c r="G4520" s="103" t="s">
        <v>875</v>
      </c>
      <c r="H4520" s="103" t="s">
        <v>876</v>
      </c>
      <c r="I4520" s="103" t="s">
        <v>842</v>
      </c>
      <c r="J4520" s="215">
        <v>2485.6999999999998</v>
      </c>
      <c r="K4520" s="216" t="s">
        <v>88</v>
      </c>
    </row>
    <row r="4521" spans="1:11" x14ac:dyDescent="0.25">
      <c r="A4521" s="103" t="s">
        <v>826</v>
      </c>
      <c r="B4521" s="103" t="s">
        <v>88</v>
      </c>
      <c r="C4521" s="103" t="s">
        <v>904</v>
      </c>
      <c r="D4521" s="103" t="s">
        <v>905</v>
      </c>
      <c r="E4521" s="103" t="s">
        <v>906</v>
      </c>
      <c r="F4521" s="103" t="s">
        <v>906</v>
      </c>
      <c r="G4521" s="103" t="s">
        <v>875</v>
      </c>
      <c r="H4521" s="103" t="s">
        <v>876</v>
      </c>
      <c r="I4521" s="103" t="s">
        <v>842</v>
      </c>
      <c r="J4521" s="215">
        <v>4953.2299999999996</v>
      </c>
      <c r="K4521" s="216" t="s">
        <v>88</v>
      </c>
    </row>
    <row r="4522" spans="1:11" x14ac:dyDescent="0.25">
      <c r="A4522" s="103" t="s">
        <v>827</v>
      </c>
      <c r="B4522" s="103" t="s">
        <v>88</v>
      </c>
      <c r="C4522" s="103" t="s">
        <v>904</v>
      </c>
      <c r="D4522" s="103" t="s">
        <v>905</v>
      </c>
      <c r="E4522" s="103" t="s">
        <v>906</v>
      </c>
      <c r="F4522" s="103" t="s">
        <v>906</v>
      </c>
      <c r="G4522" s="103" t="s">
        <v>818</v>
      </c>
      <c r="H4522" s="103" t="s">
        <v>819</v>
      </c>
      <c r="I4522" s="103" t="s">
        <v>842</v>
      </c>
      <c r="J4522" s="215">
        <v>3715.03</v>
      </c>
      <c r="K4522" s="216" t="s">
        <v>88</v>
      </c>
    </row>
    <row r="4523" spans="1:11" x14ac:dyDescent="0.25">
      <c r="A4523" s="103" t="s">
        <v>830</v>
      </c>
      <c r="B4523" s="103" t="s">
        <v>88</v>
      </c>
      <c r="C4523" s="103" t="s">
        <v>904</v>
      </c>
      <c r="D4523" s="103" t="s">
        <v>905</v>
      </c>
      <c r="E4523" s="103" t="s">
        <v>906</v>
      </c>
      <c r="F4523" s="103" t="s">
        <v>906</v>
      </c>
      <c r="G4523" s="103" t="s">
        <v>818</v>
      </c>
      <c r="H4523" s="103" t="s">
        <v>819</v>
      </c>
      <c r="I4523" s="103" t="s">
        <v>842</v>
      </c>
      <c r="J4523" s="215">
        <v>1244.3499999999999</v>
      </c>
      <c r="K4523" s="216" t="s">
        <v>88</v>
      </c>
    </row>
    <row r="4524" spans="1:11" x14ac:dyDescent="0.25">
      <c r="A4524" s="103" t="s">
        <v>828</v>
      </c>
      <c r="B4524" s="103" t="s">
        <v>88</v>
      </c>
      <c r="C4524" s="103" t="s">
        <v>904</v>
      </c>
      <c r="D4524" s="103" t="s">
        <v>905</v>
      </c>
      <c r="E4524" s="103" t="s">
        <v>906</v>
      </c>
      <c r="F4524" s="103" t="s">
        <v>906</v>
      </c>
      <c r="G4524" s="103" t="s">
        <v>818</v>
      </c>
      <c r="H4524" s="103" t="s">
        <v>819</v>
      </c>
      <c r="I4524" s="103" t="s">
        <v>842</v>
      </c>
      <c r="J4524" s="215">
        <v>2859.7</v>
      </c>
      <c r="K4524" s="216" t="s">
        <v>88</v>
      </c>
    </row>
    <row r="4525" spans="1:11" x14ac:dyDescent="0.25">
      <c r="A4525" s="103" t="s">
        <v>829</v>
      </c>
      <c r="B4525" s="103" t="s">
        <v>88</v>
      </c>
      <c r="C4525" s="103" t="s">
        <v>904</v>
      </c>
      <c r="D4525" s="103" t="s">
        <v>905</v>
      </c>
      <c r="E4525" s="103" t="s">
        <v>906</v>
      </c>
      <c r="F4525" s="103" t="s">
        <v>906</v>
      </c>
      <c r="G4525" s="103" t="s">
        <v>818</v>
      </c>
      <c r="H4525" s="103" t="s">
        <v>819</v>
      </c>
      <c r="I4525" s="103" t="s">
        <v>842</v>
      </c>
      <c r="J4525" s="215">
        <v>656.18</v>
      </c>
      <c r="K4525" s="216" t="s">
        <v>88</v>
      </c>
    </row>
    <row r="4526" spans="1:11" x14ac:dyDescent="0.25">
      <c r="A4526" s="103" t="s">
        <v>825</v>
      </c>
      <c r="B4526" s="103" t="s">
        <v>88</v>
      </c>
      <c r="C4526" s="103" t="s">
        <v>904</v>
      </c>
      <c r="D4526" s="103" t="s">
        <v>905</v>
      </c>
      <c r="E4526" s="103" t="s">
        <v>906</v>
      </c>
      <c r="F4526" s="103" t="s">
        <v>906</v>
      </c>
      <c r="G4526" s="103" t="s">
        <v>818</v>
      </c>
      <c r="H4526" s="103" t="s">
        <v>819</v>
      </c>
      <c r="I4526" s="103" t="s">
        <v>842</v>
      </c>
      <c r="J4526" s="215">
        <v>5495.63</v>
      </c>
      <c r="K4526" s="216" t="s">
        <v>88</v>
      </c>
    </row>
    <row r="4527" spans="1:11" x14ac:dyDescent="0.25">
      <c r="A4527" s="103" t="s">
        <v>826</v>
      </c>
      <c r="B4527" s="103" t="s">
        <v>88</v>
      </c>
      <c r="C4527" s="103" t="s">
        <v>904</v>
      </c>
      <c r="D4527" s="103" t="s">
        <v>905</v>
      </c>
      <c r="E4527" s="103" t="s">
        <v>906</v>
      </c>
      <c r="F4527" s="103" t="s">
        <v>906</v>
      </c>
      <c r="G4527" s="103" t="s">
        <v>818</v>
      </c>
      <c r="H4527" s="103" t="s">
        <v>819</v>
      </c>
      <c r="I4527" s="103" t="s">
        <v>842</v>
      </c>
      <c r="J4527" s="215">
        <v>1477.91</v>
      </c>
      <c r="K4527" s="216" t="s">
        <v>88</v>
      </c>
    </row>
    <row r="4528" spans="1:11" x14ac:dyDescent="0.25">
      <c r="A4528" s="103" t="s">
        <v>828</v>
      </c>
      <c r="B4528" s="103" t="s">
        <v>88</v>
      </c>
      <c r="C4528" s="103" t="s">
        <v>904</v>
      </c>
      <c r="D4528" s="103" t="s">
        <v>905</v>
      </c>
      <c r="E4528" s="103" t="s">
        <v>906</v>
      </c>
      <c r="F4528" s="103" t="s">
        <v>906</v>
      </c>
      <c r="G4528" s="103" t="s">
        <v>145</v>
      </c>
      <c r="H4528" s="103" t="s">
        <v>359</v>
      </c>
      <c r="I4528" s="103" t="s">
        <v>842</v>
      </c>
      <c r="J4528" s="215">
        <v>1741.59</v>
      </c>
      <c r="K4528" s="216" t="s">
        <v>88</v>
      </c>
    </row>
    <row r="4529" spans="1:11" x14ac:dyDescent="0.25">
      <c r="A4529" s="103" t="s">
        <v>829</v>
      </c>
      <c r="B4529" s="103" t="s">
        <v>88</v>
      </c>
      <c r="C4529" s="103" t="s">
        <v>904</v>
      </c>
      <c r="D4529" s="103" t="s">
        <v>905</v>
      </c>
      <c r="E4529" s="103" t="s">
        <v>906</v>
      </c>
      <c r="F4529" s="103" t="s">
        <v>906</v>
      </c>
      <c r="G4529" s="103" t="s">
        <v>145</v>
      </c>
      <c r="H4529" s="103" t="s">
        <v>359</v>
      </c>
      <c r="I4529" s="103" t="s">
        <v>842</v>
      </c>
      <c r="J4529" s="215">
        <v>4756.91</v>
      </c>
      <c r="K4529" s="216" t="s">
        <v>88</v>
      </c>
    </row>
    <row r="4530" spans="1:11" x14ac:dyDescent="0.25">
      <c r="A4530" s="103" t="s">
        <v>825</v>
      </c>
      <c r="B4530" s="103" t="s">
        <v>88</v>
      </c>
      <c r="C4530" s="103" t="s">
        <v>904</v>
      </c>
      <c r="D4530" s="103" t="s">
        <v>905</v>
      </c>
      <c r="E4530" s="103" t="s">
        <v>906</v>
      </c>
      <c r="F4530" s="103" t="s">
        <v>906</v>
      </c>
      <c r="G4530" s="103" t="s">
        <v>145</v>
      </c>
      <c r="H4530" s="103" t="s">
        <v>359</v>
      </c>
      <c r="I4530" s="103" t="s">
        <v>842</v>
      </c>
      <c r="J4530" s="215">
        <v>436.36</v>
      </c>
      <c r="K4530" s="216" t="s">
        <v>88</v>
      </c>
    </row>
    <row r="4531" spans="1:11" x14ac:dyDescent="0.25">
      <c r="A4531" s="103" t="s">
        <v>826</v>
      </c>
      <c r="B4531" s="103" t="s">
        <v>88</v>
      </c>
      <c r="C4531" s="103" t="s">
        <v>904</v>
      </c>
      <c r="D4531" s="103" t="s">
        <v>905</v>
      </c>
      <c r="E4531" s="103" t="s">
        <v>906</v>
      </c>
      <c r="F4531" s="103" t="s">
        <v>906</v>
      </c>
      <c r="G4531" s="103" t="s">
        <v>145</v>
      </c>
      <c r="H4531" s="103" t="s">
        <v>359</v>
      </c>
      <c r="I4531" s="103" t="s">
        <v>842</v>
      </c>
      <c r="J4531" s="215">
        <v>325.36</v>
      </c>
      <c r="K4531" s="216" t="s">
        <v>88</v>
      </c>
    </row>
    <row r="4532" spans="1:11" x14ac:dyDescent="0.25">
      <c r="A4532" s="103" t="s">
        <v>827</v>
      </c>
      <c r="B4532" s="103" t="s">
        <v>88</v>
      </c>
      <c r="C4532" s="103" t="s">
        <v>904</v>
      </c>
      <c r="D4532" s="103" t="s">
        <v>905</v>
      </c>
      <c r="E4532" s="103" t="s">
        <v>906</v>
      </c>
      <c r="F4532" s="103" t="s">
        <v>906</v>
      </c>
      <c r="G4532" s="103" t="s">
        <v>150</v>
      </c>
      <c r="H4532" s="103" t="s">
        <v>361</v>
      </c>
      <c r="I4532" s="103" t="s">
        <v>842</v>
      </c>
      <c r="J4532" s="215">
        <v>528.30999999999995</v>
      </c>
      <c r="K4532" s="216" t="s">
        <v>88</v>
      </c>
    </row>
    <row r="4533" spans="1:11" x14ac:dyDescent="0.25">
      <c r="A4533" s="103" t="s">
        <v>828</v>
      </c>
      <c r="B4533" s="103" t="s">
        <v>88</v>
      </c>
      <c r="C4533" s="103" t="s">
        <v>904</v>
      </c>
      <c r="D4533" s="103" t="s">
        <v>905</v>
      </c>
      <c r="E4533" s="103" t="s">
        <v>906</v>
      </c>
      <c r="F4533" s="103" t="s">
        <v>906</v>
      </c>
      <c r="G4533" s="103" t="s">
        <v>150</v>
      </c>
      <c r="H4533" s="103" t="s">
        <v>361</v>
      </c>
      <c r="I4533" s="103" t="s">
        <v>842</v>
      </c>
      <c r="J4533" s="215">
        <v>691.34</v>
      </c>
      <c r="K4533" s="216" t="s">
        <v>88</v>
      </c>
    </row>
    <row r="4534" spans="1:11" x14ac:dyDescent="0.25">
      <c r="A4534" s="103" t="s">
        <v>829</v>
      </c>
      <c r="B4534" s="103" t="s">
        <v>88</v>
      </c>
      <c r="C4534" s="103" t="s">
        <v>904</v>
      </c>
      <c r="D4534" s="103" t="s">
        <v>905</v>
      </c>
      <c r="E4534" s="103" t="s">
        <v>906</v>
      </c>
      <c r="F4534" s="103" t="s">
        <v>906</v>
      </c>
      <c r="G4534" s="103" t="s">
        <v>150</v>
      </c>
      <c r="H4534" s="103" t="s">
        <v>361</v>
      </c>
      <c r="I4534" s="103" t="s">
        <v>842</v>
      </c>
      <c r="J4534" s="215">
        <v>429</v>
      </c>
      <c r="K4534" s="216" t="s">
        <v>88</v>
      </c>
    </row>
    <row r="4535" spans="1:11" x14ac:dyDescent="0.25">
      <c r="A4535" s="103" t="s">
        <v>825</v>
      </c>
      <c r="B4535" s="103" t="s">
        <v>88</v>
      </c>
      <c r="C4535" s="103" t="s">
        <v>904</v>
      </c>
      <c r="D4535" s="103" t="s">
        <v>905</v>
      </c>
      <c r="E4535" s="103" t="s">
        <v>906</v>
      </c>
      <c r="F4535" s="103" t="s">
        <v>906</v>
      </c>
      <c r="G4535" s="103" t="s">
        <v>150</v>
      </c>
      <c r="H4535" s="103" t="s">
        <v>361</v>
      </c>
      <c r="I4535" s="103" t="s">
        <v>842</v>
      </c>
      <c r="J4535" s="215">
        <v>2718.07</v>
      </c>
      <c r="K4535" s="216" t="s">
        <v>88</v>
      </c>
    </row>
    <row r="4536" spans="1:11" x14ac:dyDescent="0.25">
      <c r="A4536" s="103" t="s">
        <v>826</v>
      </c>
      <c r="B4536" s="103" t="s">
        <v>88</v>
      </c>
      <c r="C4536" s="103" t="s">
        <v>904</v>
      </c>
      <c r="D4536" s="103" t="s">
        <v>905</v>
      </c>
      <c r="E4536" s="103" t="s">
        <v>906</v>
      </c>
      <c r="F4536" s="103" t="s">
        <v>906</v>
      </c>
      <c r="G4536" s="103" t="s">
        <v>150</v>
      </c>
      <c r="H4536" s="103" t="s">
        <v>361</v>
      </c>
      <c r="I4536" s="103" t="s">
        <v>842</v>
      </c>
      <c r="J4536" s="215">
        <v>334.37</v>
      </c>
      <c r="K4536" s="216" t="s">
        <v>88</v>
      </c>
    </row>
    <row r="4537" spans="1:11" x14ac:dyDescent="0.25">
      <c r="A4537" s="103" t="s">
        <v>827</v>
      </c>
      <c r="B4537" s="103" t="s">
        <v>88</v>
      </c>
      <c r="C4537" s="103" t="s">
        <v>904</v>
      </c>
      <c r="D4537" s="103" t="s">
        <v>905</v>
      </c>
      <c r="E4537" s="103" t="s">
        <v>906</v>
      </c>
      <c r="F4537" s="103" t="s">
        <v>906</v>
      </c>
      <c r="G4537" s="103" t="s">
        <v>149</v>
      </c>
      <c r="H4537" s="103" t="s">
        <v>362</v>
      </c>
      <c r="I4537" s="103" t="s">
        <v>842</v>
      </c>
      <c r="J4537" s="215">
        <v>1048.23</v>
      </c>
      <c r="K4537" s="216" t="s">
        <v>88</v>
      </c>
    </row>
    <row r="4538" spans="1:11" x14ac:dyDescent="0.25">
      <c r="A4538" s="103" t="s">
        <v>830</v>
      </c>
      <c r="B4538" s="103" t="s">
        <v>88</v>
      </c>
      <c r="C4538" s="103" t="s">
        <v>904</v>
      </c>
      <c r="D4538" s="103" t="s">
        <v>905</v>
      </c>
      <c r="E4538" s="103" t="s">
        <v>906</v>
      </c>
      <c r="F4538" s="103" t="s">
        <v>906</v>
      </c>
      <c r="G4538" s="103" t="s">
        <v>149</v>
      </c>
      <c r="H4538" s="103" t="s">
        <v>362</v>
      </c>
      <c r="I4538" s="103" t="s">
        <v>842</v>
      </c>
      <c r="J4538" s="215">
        <v>55.1</v>
      </c>
      <c r="K4538" s="216" t="s">
        <v>88</v>
      </c>
    </row>
    <row r="4539" spans="1:11" x14ac:dyDescent="0.25">
      <c r="A4539" s="103" t="s">
        <v>828</v>
      </c>
      <c r="B4539" s="103" t="s">
        <v>88</v>
      </c>
      <c r="C4539" s="103" t="s">
        <v>904</v>
      </c>
      <c r="D4539" s="103" t="s">
        <v>905</v>
      </c>
      <c r="E4539" s="103" t="s">
        <v>906</v>
      </c>
      <c r="F4539" s="103" t="s">
        <v>906</v>
      </c>
      <c r="G4539" s="103" t="s">
        <v>149</v>
      </c>
      <c r="H4539" s="103" t="s">
        <v>362</v>
      </c>
      <c r="I4539" s="103" t="s">
        <v>842</v>
      </c>
      <c r="J4539" s="215">
        <v>21</v>
      </c>
      <c r="K4539" s="216" t="s">
        <v>88</v>
      </c>
    </row>
    <row r="4540" spans="1:11" x14ac:dyDescent="0.25">
      <c r="A4540" s="103" t="s">
        <v>829</v>
      </c>
      <c r="B4540" s="103" t="s">
        <v>88</v>
      </c>
      <c r="C4540" s="103" t="s">
        <v>904</v>
      </c>
      <c r="D4540" s="103" t="s">
        <v>905</v>
      </c>
      <c r="E4540" s="103" t="s">
        <v>906</v>
      </c>
      <c r="F4540" s="103" t="s">
        <v>906</v>
      </c>
      <c r="G4540" s="103" t="s">
        <v>149</v>
      </c>
      <c r="H4540" s="103" t="s">
        <v>362</v>
      </c>
      <c r="I4540" s="103" t="s">
        <v>842</v>
      </c>
      <c r="J4540" s="215">
        <v>3350.19</v>
      </c>
      <c r="K4540" s="216" t="s">
        <v>88</v>
      </c>
    </row>
    <row r="4541" spans="1:11" x14ac:dyDescent="0.25">
      <c r="A4541" s="103" t="s">
        <v>825</v>
      </c>
      <c r="B4541" s="103" t="s">
        <v>88</v>
      </c>
      <c r="C4541" s="103" t="s">
        <v>904</v>
      </c>
      <c r="D4541" s="103" t="s">
        <v>905</v>
      </c>
      <c r="E4541" s="103" t="s">
        <v>906</v>
      </c>
      <c r="F4541" s="103" t="s">
        <v>906</v>
      </c>
      <c r="G4541" s="103" t="s">
        <v>149</v>
      </c>
      <c r="H4541" s="103" t="s">
        <v>362</v>
      </c>
      <c r="I4541" s="103" t="s">
        <v>842</v>
      </c>
      <c r="J4541" s="215">
        <v>55</v>
      </c>
      <c r="K4541" s="216" t="s">
        <v>88</v>
      </c>
    </row>
    <row r="4542" spans="1:11" x14ac:dyDescent="0.25">
      <c r="A4542" s="103" t="s">
        <v>826</v>
      </c>
      <c r="B4542" s="103" t="s">
        <v>88</v>
      </c>
      <c r="C4542" s="103" t="s">
        <v>904</v>
      </c>
      <c r="D4542" s="103" t="s">
        <v>905</v>
      </c>
      <c r="E4542" s="103" t="s">
        <v>906</v>
      </c>
      <c r="F4542" s="103" t="s">
        <v>906</v>
      </c>
      <c r="G4542" s="103" t="s">
        <v>149</v>
      </c>
      <c r="H4542" s="103" t="s">
        <v>362</v>
      </c>
      <c r="I4542" s="103" t="s">
        <v>842</v>
      </c>
      <c r="J4542" s="215">
        <v>29.81</v>
      </c>
      <c r="K4542" s="216" t="s">
        <v>88</v>
      </c>
    </row>
    <row r="4543" spans="1:11" x14ac:dyDescent="0.25">
      <c r="A4543" s="103" t="s">
        <v>827</v>
      </c>
      <c r="B4543" s="103" t="s">
        <v>88</v>
      </c>
      <c r="C4543" s="103" t="s">
        <v>904</v>
      </c>
      <c r="D4543" s="103" t="s">
        <v>905</v>
      </c>
      <c r="E4543" s="103" t="s">
        <v>906</v>
      </c>
      <c r="F4543" s="103" t="s">
        <v>906</v>
      </c>
      <c r="G4543" s="103" t="s">
        <v>99</v>
      </c>
      <c r="H4543" s="103" t="s">
        <v>363</v>
      </c>
      <c r="I4543" s="103" t="s">
        <v>842</v>
      </c>
      <c r="J4543" s="215">
        <v>2807.37</v>
      </c>
      <c r="K4543" s="216" t="s">
        <v>88</v>
      </c>
    </row>
    <row r="4544" spans="1:11" x14ac:dyDescent="0.25">
      <c r="A4544" s="103" t="s">
        <v>830</v>
      </c>
      <c r="B4544" s="103" t="s">
        <v>88</v>
      </c>
      <c r="C4544" s="103" t="s">
        <v>904</v>
      </c>
      <c r="D4544" s="103" t="s">
        <v>905</v>
      </c>
      <c r="E4544" s="103" t="s">
        <v>906</v>
      </c>
      <c r="F4544" s="103" t="s">
        <v>906</v>
      </c>
      <c r="G4544" s="103" t="s">
        <v>99</v>
      </c>
      <c r="H4544" s="103" t="s">
        <v>363</v>
      </c>
      <c r="I4544" s="103" t="s">
        <v>842</v>
      </c>
      <c r="J4544" s="215">
        <v>0</v>
      </c>
      <c r="K4544" s="216" t="s">
        <v>88</v>
      </c>
    </row>
    <row r="4545" spans="1:11" x14ac:dyDescent="0.25">
      <c r="A4545" s="103" t="s">
        <v>828</v>
      </c>
      <c r="B4545" s="103" t="s">
        <v>88</v>
      </c>
      <c r="C4545" s="103" t="s">
        <v>904</v>
      </c>
      <c r="D4545" s="103" t="s">
        <v>905</v>
      </c>
      <c r="E4545" s="103" t="s">
        <v>906</v>
      </c>
      <c r="F4545" s="103" t="s">
        <v>906</v>
      </c>
      <c r="G4545" s="103" t="s">
        <v>99</v>
      </c>
      <c r="H4545" s="103" t="s">
        <v>363</v>
      </c>
      <c r="I4545" s="103" t="s">
        <v>842</v>
      </c>
      <c r="J4545" s="215">
        <v>60</v>
      </c>
      <c r="K4545" s="216" t="s">
        <v>88</v>
      </c>
    </row>
    <row r="4546" spans="1:11" x14ac:dyDescent="0.25">
      <c r="A4546" s="103" t="s">
        <v>829</v>
      </c>
      <c r="B4546" s="103" t="s">
        <v>88</v>
      </c>
      <c r="C4546" s="103" t="s">
        <v>904</v>
      </c>
      <c r="D4546" s="103" t="s">
        <v>905</v>
      </c>
      <c r="E4546" s="103" t="s">
        <v>906</v>
      </c>
      <c r="F4546" s="103" t="s">
        <v>906</v>
      </c>
      <c r="G4546" s="103" t="s">
        <v>99</v>
      </c>
      <c r="H4546" s="103" t="s">
        <v>363</v>
      </c>
      <c r="I4546" s="103" t="s">
        <v>842</v>
      </c>
      <c r="J4546" s="215">
        <v>207.78</v>
      </c>
      <c r="K4546" s="216" t="s">
        <v>88</v>
      </c>
    </row>
    <row r="4547" spans="1:11" x14ac:dyDescent="0.25">
      <c r="A4547" s="103" t="s">
        <v>825</v>
      </c>
      <c r="B4547" s="103" t="s">
        <v>88</v>
      </c>
      <c r="C4547" s="103" t="s">
        <v>904</v>
      </c>
      <c r="D4547" s="103" t="s">
        <v>905</v>
      </c>
      <c r="E4547" s="103" t="s">
        <v>906</v>
      </c>
      <c r="F4547" s="103" t="s">
        <v>906</v>
      </c>
      <c r="G4547" s="103" t="s">
        <v>99</v>
      </c>
      <c r="H4547" s="103" t="s">
        <v>363</v>
      </c>
      <c r="I4547" s="103" t="s">
        <v>842</v>
      </c>
      <c r="J4547" s="215">
        <v>7974.22</v>
      </c>
      <c r="K4547" s="216" t="s">
        <v>88</v>
      </c>
    </row>
    <row r="4548" spans="1:11" x14ac:dyDescent="0.25">
      <c r="A4548" s="103" t="s">
        <v>826</v>
      </c>
      <c r="B4548" s="103" t="s">
        <v>88</v>
      </c>
      <c r="C4548" s="103" t="s">
        <v>904</v>
      </c>
      <c r="D4548" s="103" t="s">
        <v>905</v>
      </c>
      <c r="E4548" s="103" t="s">
        <v>906</v>
      </c>
      <c r="F4548" s="103" t="s">
        <v>906</v>
      </c>
      <c r="G4548" s="103" t="s">
        <v>99</v>
      </c>
      <c r="H4548" s="103" t="s">
        <v>363</v>
      </c>
      <c r="I4548" s="103" t="s">
        <v>842</v>
      </c>
      <c r="J4548" s="215">
        <v>2702.14</v>
      </c>
      <c r="K4548" s="216" t="s">
        <v>88</v>
      </c>
    </row>
    <row r="4549" spans="1:11" x14ac:dyDescent="0.25">
      <c r="A4549" s="103" t="s">
        <v>827</v>
      </c>
      <c r="B4549" s="103" t="s">
        <v>88</v>
      </c>
      <c r="C4549" s="103" t="s">
        <v>904</v>
      </c>
      <c r="D4549" s="103" t="s">
        <v>905</v>
      </c>
      <c r="E4549" s="103" t="s">
        <v>906</v>
      </c>
      <c r="F4549" s="103" t="s">
        <v>906</v>
      </c>
      <c r="G4549" s="103" t="s">
        <v>146</v>
      </c>
      <c r="H4549" s="103" t="s">
        <v>364</v>
      </c>
      <c r="I4549" s="103" t="s">
        <v>842</v>
      </c>
      <c r="J4549" s="215">
        <v>3939.41</v>
      </c>
      <c r="K4549" s="216" t="s">
        <v>88</v>
      </c>
    </row>
    <row r="4550" spans="1:11" x14ac:dyDescent="0.25">
      <c r="A4550" s="103" t="s">
        <v>830</v>
      </c>
      <c r="B4550" s="103" t="s">
        <v>88</v>
      </c>
      <c r="C4550" s="103" t="s">
        <v>904</v>
      </c>
      <c r="D4550" s="103" t="s">
        <v>905</v>
      </c>
      <c r="E4550" s="103" t="s">
        <v>906</v>
      </c>
      <c r="F4550" s="103" t="s">
        <v>906</v>
      </c>
      <c r="G4550" s="103" t="s">
        <v>146</v>
      </c>
      <c r="H4550" s="103" t="s">
        <v>364</v>
      </c>
      <c r="I4550" s="103" t="s">
        <v>842</v>
      </c>
      <c r="J4550" s="215">
        <v>6450.3</v>
      </c>
      <c r="K4550" s="216" t="s">
        <v>88</v>
      </c>
    </row>
    <row r="4551" spans="1:11" x14ac:dyDescent="0.25">
      <c r="A4551" s="103" t="s">
        <v>829</v>
      </c>
      <c r="B4551" s="103" t="s">
        <v>88</v>
      </c>
      <c r="C4551" s="103" t="s">
        <v>904</v>
      </c>
      <c r="D4551" s="103" t="s">
        <v>905</v>
      </c>
      <c r="E4551" s="103" t="s">
        <v>906</v>
      </c>
      <c r="F4551" s="103" t="s">
        <v>906</v>
      </c>
      <c r="G4551" s="103" t="s">
        <v>146</v>
      </c>
      <c r="H4551" s="103" t="s">
        <v>364</v>
      </c>
      <c r="I4551" s="103" t="s">
        <v>842</v>
      </c>
      <c r="J4551" s="215">
        <v>1302.73</v>
      </c>
      <c r="K4551" s="216" t="s">
        <v>88</v>
      </c>
    </row>
    <row r="4552" spans="1:11" x14ac:dyDescent="0.25">
      <c r="A4552" s="103" t="s">
        <v>825</v>
      </c>
      <c r="B4552" s="103" t="s">
        <v>88</v>
      </c>
      <c r="C4552" s="103" t="s">
        <v>904</v>
      </c>
      <c r="D4552" s="103" t="s">
        <v>905</v>
      </c>
      <c r="E4552" s="103" t="s">
        <v>906</v>
      </c>
      <c r="F4552" s="103" t="s">
        <v>906</v>
      </c>
      <c r="G4552" s="103" t="s">
        <v>146</v>
      </c>
      <c r="H4552" s="103" t="s">
        <v>364</v>
      </c>
      <c r="I4552" s="103" t="s">
        <v>842</v>
      </c>
      <c r="J4552" s="215">
        <v>2395.83</v>
      </c>
      <c r="K4552" s="216" t="s">
        <v>88</v>
      </c>
    </row>
    <row r="4553" spans="1:11" x14ac:dyDescent="0.25">
      <c r="A4553" s="103" t="s">
        <v>826</v>
      </c>
      <c r="B4553" s="103" t="s">
        <v>88</v>
      </c>
      <c r="C4553" s="103" t="s">
        <v>904</v>
      </c>
      <c r="D4553" s="103" t="s">
        <v>905</v>
      </c>
      <c r="E4553" s="103" t="s">
        <v>906</v>
      </c>
      <c r="F4553" s="103" t="s">
        <v>906</v>
      </c>
      <c r="G4553" s="103" t="s">
        <v>146</v>
      </c>
      <c r="H4553" s="103" t="s">
        <v>364</v>
      </c>
      <c r="I4553" s="103" t="s">
        <v>842</v>
      </c>
      <c r="J4553" s="215">
        <v>637.70000000000005</v>
      </c>
      <c r="K4553" s="216" t="s">
        <v>88</v>
      </c>
    </row>
    <row r="4554" spans="1:11" x14ac:dyDescent="0.25">
      <c r="A4554" s="103" t="s">
        <v>828</v>
      </c>
      <c r="B4554" s="103" t="s">
        <v>88</v>
      </c>
      <c r="C4554" s="103" t="s">
        <v>904</v>
      </c>
      <c r="D4554" s="103" t="s">
        <v>905</v>
      </c>
      <c r="E4554" s="103" t="s">
        <v>906</v>
      </c>
      <c r="F4554" s="103" t="s">
        <v>906</v>
      </c>
      <c r="G4554" s="103" t="s">
        <v>95</v>
      </c>
      <c r="H4554" s="103" t="s">
        <v>366</v>
      </c>
      <c r="I4554" s="103" t="s">
        <v>842</v>
      </c>
      <c r="J4554" s="215">
        <v>943.72</v>
      </c>
      <c r="K4554" s="216" t="s">
        <v>88</v>
      </c>
    </row>
    <row r="4555" spans="1:11" x14ac:dyDescent="0.25">
      <c r="A4555" s="103" t="s">
        <v>829</v>
      </c>
      <c r="B4555" s="103" t="s">
        <v>88</v>
      </c>
      <c r="C4555" s="103" t="s">
        <v>904</v>
      </c>
      <c r="D4555" s="103" t="s">
        <v>905</v>
      </c>
      <c r="E4555" s="103" t="s">
        <v>906</v>
      </c>
      <c r="F4555" s="103" t="s">
        <v>906</v>
      </c>
      <c r="G4555" s="103" t="s">
        <v>95</v>
      </c>
      <c r="H4555" s="103" t="s">
        <v>366</v>
      </c>
      <c r="I4555" s="103" t="s">
        <v>842</v>
      </c>
      <c r="J4555" s="215">
        <v>151.88</v>
      </c>
      <c r="K4555" s="216" t="s">
        <v>88</v>
      </c>
    </row>
    <row r="4556" spans="1:11" x14ac:dyDescent="0.25">
      <c r="A4556" s="103" t="s">
        <v>825</v>
      </c>
      <c r="B4556" s="103" t="s">
        <v>88</v>
      </c>
      <c r="C4556" s="103" t="s">
        <v>904</v>
      </c>
      <c r="D4556" s="103" t="s">
        <v>905</v>
      </c>
      <c r="E4556" s="103" t="s">
        <v>906</v>
      </c>
      <c r="F4556" s="103" t="s">
        <v>906</v>
      </c>
      <c r="G4556" s="103" t="s">
        <v>95</v>
      </c>
      <c r="H4556" s="103" t="s">
        <v>366</v>
      </c>
      <c r="I4556" s="103" t="s">
        <v>842</v>
      </c>
      <c r="J4556" s="215">
        <v>2233.44</v>
      </c>
      <c r="K4556" s="216" t="s">
        <v>88</v>
      </c>
    </row>
    <row r="4557" spans="1:11" x14ac:dyDescent="0.25">
      <c r="A4557" s="103" t="s">
        <v>827</v>
      </c>
      <c r="B4557" s="103" t="s">
        <v>88</v>
      </c>
      <c r="C4557" s="103" t="s">
        <v>904</v>
      </c>
      <c r="D4557" s="103" t="s">
        <v>905</v>
      </c>
      <c r="E4557" s="103" t="s">
        <v>906</v>
      </c>
      <c r="F4557" s="103" t="s">
        <v>906</v>
      </c>
      <c r="G4557" s="103" t="s">
        <v>732</v>
      </c>
      <c r="H4557" s="103" t="s">
        <v>733</v>
      </c>
      <c r="I4557" s="103" t="s">
        <v>842</v>
      </c>
      <c r="J4557" s="215">
        <v>1006.3</v>
      </c>
      <c r="K4557" s="216" t="s">
        <v>88</v>
      </c>
    </row>
    <row r="4558" spans="1:11" x14ac:dyDescent="0.25">
      <c r="A4558" s="103" t="s">
        <v>826</v>
      </c>
      <c r="B4558" s="103" t="s">
        <v>88</v>
      </c>
      <c r="C4558" s="103" t="s">
        <v>904</v>
      </c>
      <c r="D4558" s="103" t="s">
        <v>905</v>
      </c>
      <c r="E4558" s="103" t="s">
        <v>906</v>
      </c>
      <c r="F4558" s="103" t="s">
        <v>906</v>
      </c>
      <c r="G4558" s="103" t="s">
        <v>732</v>
      </c>
      <c r="H4558" s="103" t="s">
        <v>733</v>
      </c>
      <c r="I4558" s="103" t="s">
        <v>842</v>
      </c>
      <c r="J4558" s="215">
        <v>3234.7</v>
      </c>
      <c r="K4558" s="216" t="s">
        <v>88</v>
      </c>
    </row>
    <row r="4559" spans="1:11" x14ac:dyDescent="0.25">
      <c r="A4559" s="103" t="s">
        <v>826</v>
      </c>
      <c r="B4559" s="103" t="s">
        <v>88</v>
      </c>
      <c r="C4559" s="103" t="s">
        <v>904</v>
      </c>
      <c r="D4559" s="103" t="s">
        <v>905</v>
      </c>
      <c r="E4559" s="111"/>
      <c r="F4559" s="103" t="s">
        <v>906</v>
      </c>
      <c r="G4559" s="103" t="s">
        <v>732</v>
      </c>
      <c r="H4559" s="103" t="s">
        <v>733</v>
      </c>
      <c r="I4559" s="103" t="s">
        <v>842</v>
      </c>
      <c r="J4559" s="215">
        <v>-3222.93</v>
      </c>
      <c r="K4559" s="216" t="s">
        <v>88</v>
      </c>
    </row>
    <row r="4560" spans="1:11" x14ac:dyDescent="0.25">
      <c r="A4560" s="103" t="s">
        <v>827</v>
      </c>
      <c r="B4560" s="103" t="s">
        <v>88</v>
      </c>
      <c r="C4560" s="103" t="s">
        <v>904</v>
      </c>
      <c r="D4560" s="103" t="s">
        <v>905</v>
      </c>
      <c r="E4560" s="103" t="s">
        <v>906</v>
      </c>
      <c r="F4560" s="103" t="s">
        <v>906</v>
      </c>
      <c r="G4560" s="103" t="s">
        <v>142</v>
      </c>
      <c r="H4560" s="103" t="s">
        <v>367</v>
      </c>
      <c r="I4560" s="103" t="s">
        <v>842</v>
      </c>
      <c r="J4560" s="215">
        <v>2005.99</v>
      </c>
      <c r="K4560" s="216" t="s">
        <v>88</v>
      </c>
    </row>
    <row r="4561" spans="1:11" x14ac:dyDescent="0.25">
      <c r="A4561" s="103" t="s">
        <v>827</v>
      </c>
      <c r="B4561" s="103" t="s">
        <v>88</v>
      </c>
      <c r="C4561" s="103" t="s">
        <v>904</v>
      </c>
      <c r="D4561" s="103" t="s">
        <v>905</v>
      </c>
      <c r="E4561" s="111"/>
      <c r="F4561" s="103" t="s">
        <v>906</v>
      </c>
      <c r="G4561" s="103" t="s">
        <v>142</v>
      </c>
      <c r="H4561" s="103" t="s">
        <v>367</v>
      </c>
      <c r="I4561" s="103" t="s">
        <v>842</v>
      </c>
      <c r="J4561" s="215">
        <v>-547.44000000000005</v>
      </c>
      <c r="K4561" s="216" t="s">
        <v>88</v>
      </c>
    </row>
    <row r="4562" spans="1:11" x14ac:dyDescent="0.25">
      <c r="A4562" s="103" t="s">
        <v>830</v>
      </c>
      <c r="B4562" s="103" t="s">
        <v>88</v>
      </c>
      <c r="C4562" s="103" t="s">
        <v>904</v>
      </c>
      <c r="D4562" s="103" t="s">
        <v>905</v>
      </c>
      <c r="E4562" s="103" t="s">
        <v>906</v>
      </c>
      <c r="F4562" s="103" t="s">
        <v>906</v>
      </c>
      <c r="G4562" s="103" t="s">
        <v>142</v>
      </c>
      <c r="H4562" s="103" t="s">
        <v>367</v>
      </c>
      <c r="I4562" s="103" t="s">
        <v>842</v>
      </c>
      <c r="J4562" s="215">
        <v>462.43</v>
      </c>
      <c r="K4562" s="216" t="s">
        <v>88</v>
      </c>
    </row>
    <row r="4563" spans="1:11" x14ac:dyDescent="0.25">
      <c r="A4563" s="103" t="s">
        <v>830</v>
      </c>
      <c r="B4563" s="103" t="s">
        <v>88</v>
      </c>
      <c r="C4563" s="103" t="s">
        <v>904</v>
      </c>
      <c r="D4563" s="103" t="s">
        <v>905</v>
      </c>
      <c r="E4563" s="111"/>
      <c r="F4563" s="103" t="s">
        <v>906</v>
      </c>
      <c r="G4563" s="103" t="s">
        <v>142</v>
      </c>
      <c r="H4563" s="103" t="s">
        <v>367</v>
      </c>
      <c r="I4563" s="103" t="s">
        <v>842</v>
      </c>
      <c r="J4563" s="215">
        <v>-126.19</v>
      </c>
      <c r="K4563" s="216" t="s">
        <v>88</v>
      </c>
    </row>
    <row r="4564" spans="1:11" x14ac:dyDescent="0.25">
      <c r="A4564" s="103" t="s">
        <v>829</v>
      </c>
      <c r="B4564" s="103" t="s">
        <v>88</v>
      </c>
      <c r="C4564" s="103" t="s">
        <v>904</v>
      </c>
      <c r="D4564" s="103" t="s">
        <v>905</v>
      </c>
      <c r="E4564" s="103" t="s">
        <v>906</v>
      </c>
      <c r="F4564" s="103" t="s">
        <v>906</v>
      </c>
      <c r="G4564" s="103" t="s">
        <v>142</v>
      </c>
      <c r="H4564" s="103" t="s">
        <v>367</v>
      </c>
      <c r="I4564" s="103" t="s">
        <v>842</v>
      </c>
      <c r="J4564" s="215">
        <v>1130.22</v>
      </c>
      <c r="K4564" s="216" t="s">
        <v>88</v>
      </c>
    </row>
    <row r="4565" spans="1:11" x14ac:dyDescent="0.25">
      <c r="A4565" s="103" t="s">
        <v>829</v>
      </c>
      <c r="B4565" s="103" t="s">
        <v>88</v>
      </c>
      <c r="C4565" s="103" t="s">
        <v>904</v>
      </c>
      <c r="D4565" s="103" t="s">
        <v>905</v>
      </c>
      <c r="E4565" s="111"/>
      <c r="F4565" s="103" t="s">
        <v>906</v>
      </c>
      <c r="G4565" s="103" t="s">
        <v>142</v>
      </c>
      <c r="H4565" s="103" t="s">
        <v>367</v>
      </c>
      <c r="I4565" s="103" t="s">
        <v>842</v>
      </c>
      <c r="J4565" s="215">
        <v>-308.44</v>
      </c>
      <c r="K4565" s="216" t="s">
        <v>88</v>
      </c>
    </row>
    <row r="4566" spans="1:11" x14ac:dyDescent="0.25">
      <c r="A4566" s="103" t="s">
        <v>825</v>
      </c>
      <c r="B4566" s="103" t="s">
        <v>88</v>
      </c>
      <c r="C4566" s="103" t="s">
        <v>904</v>
      </c>
      <c r="D4566" s="103" t="s">
        <v>905</v>
      </c>
      <c r="E4566" s="103" t="s">
        <v>906</v>
      </c>
      <c r="F4566" s="103" t="s">
        <v>906</v>
      </c>
      <c r="G4566" s="103" t="s">
        <v>142</v>
      </c>
      <c r="H4566" s="103" t="s">
        <v>367</v>
      </c>
      <c r="I4566" s="103" t="s">
        <v>842</v>
      </c>
      <c r="J4566" s="215">
        <v>1271.23</v>
      </c>
      <c r="K4566" s="216" t="s">
        <v>88</v>
      </c>
    </row>
    <row r="4567" spans="1:11" x14ac:dyDescent="0.25">
      <c r="A4567" s="103" t="s">
        <v>825</v>
      </c>
      <c r="B4567" s="103" t="s">
        <v>88</v>
      </c>
      <c r="C4567" s="103" t="s">
        <v>904</v>
      </c>
      <c r="D4567" s="103" t="s">
        <v>905</v>
      </c>
      <c r="E4567" s="111"/>
      <c r="F4567" s="103" t="s">
        <v>906</v>
      </c>
      <c r="G4567" s="103" t="s">
        <v>142</v>
      </c>
      <c r="H4567" s="103" t="s">
        <v>367</v>
      </c>
      <c r="I4567" s="103" t="s">
        <v>842</v>
      </c>
      <c r="J4567" s="215">
        <v>-346.92</v>
      </c>
      <c r="K4567" s="216" t="s">
        <v>88</v>
      </c>
    </row>
    <row r="4568" spans="1:11" x14ac:dyDescent="0.25">
      <c r="A4568" s="103" t="s">
        <v>826</v>
      </c>
      <c r="B4568" s="103" t="s">
        <v>88</v>
      </c>
      <c r="C4568" s="103" t="s">
        <v>904</v>
      </c>
      <c r="D4568" s="103" t="s">
        <v>905</v>
      </c>
      <c r="E4568" s="103" t="s">
        <v>906</v>
      </c>
      <c r="F4568" s="103" t="s">
        <v>906</v>
      </c>
      <c r="G4568" s="103" t="s">
        <v>142</v>
      </c>
      <c r="H4568" s="103" t="s">
        <v>367</v>
      </c>
      <c r="I4568" s="103" t="s">
        <v>842</v>
      </c>
      <c r="J4568" s="215">
        <v>135</v>
      </c>
      <c r="K4568" s="216" t="s">
        <v>88</v>
      </c>
    </row>
    <row r="4569" spans="1:11" x14ac:dyDescent="0.25">
      <c r="A4569" s="103" t="s">
        <v>826</v>
      </c>
      <c r="B4569" s="103" t="s">
        <v>88</v>
      </c>
      <c r="C4569" s="103" t="s">
        <v>904</v>
      </c>
      <c r="D4569" s="103" t="s">
        <v>905</v>
      </c>
      <c r="E4569" s="111"/>
      <c r="F4569" s="103" t="s">
        <v>906</v>
      </c>
      <c r="G4569" s="103" t="s">
        <v>142</v>
      </c>
      <c r="H4569" s="103" t="s">
        <v>367</v>
      </c>
      <c r="I4569" s="103" t="s">
        <v>842</v>
      </c>
      <c r="J4569" s="215">
        <v>-36.840000000000003</v>
      </c>
      <c r="K4569" s="216" t="s">
        <v>88</v>
      </c>
    </row>
    <row r="4570" spans="1:11" x14ac:dyDescent="0.25">
      <c r="A4570" s="103" t="s">
        <v>830</v>
      </c>
      <c r="B4570" s="103" t="s">
        <v>88</v>
      </c>
      <c r="C4570" s="103" t="s">
        <v>904</v>
      </c>
      <c r="D4570" s="103" t="s">
        <v>905</v>
      </c>
      <c r="E4570" s="103" t="s">
        <v>906</v>
      </c>
      <c r="F4570" s="103" t="s">
        <v>906</v>
      </c>
      <c r="G4570" s="103" t="s">
        <v>141</v>
      </c>
      <c r="H4570" s="103" t="s">
        <v>368</v>
      </c>
      <c r="I4570" s="103" t="s">
        <v>842</v>
      </c>
      <c r="J4570" s="215">
        <v>126.3</v>
      </c>
      <c r="K4570" s="216" t="s">
        <v>88</v>
      </c>
    </row>
    <row r="4571" spans="1:11" x14ac:dyDescent="0.25">
      <c r="A4571" s="103" t="s">
        <v>830</v>
      </c>
      <c r="B4571" s="103" t="s">
        <v>88</v>
      </c>
      <c r="C4571" s="103" t="s">
        <v>904</v>
      </c>
      <c r="D4571" s="103" t="s">
        <v>905</v>
      </c>
      <c r="E4571" s="111"/>
      <c r="F4571" s="103" t="s">
        <v>906</v>
      </c>
      <c r="G4571" s="103" t="s">
        <v>141</v>
      </c>
      <c r="H4571" s="103" t="s">
        <v>368</v>
      </c>
      <c r="I4571" s="103" t="s">
        <v>842</v>
      </c>
      <c r="J4571" s="215">
        <v>2.1800000000000002</v>
      </c>
      <c r="K4571" s="216" t="s">
        <v>88</v>
      </c>
    </row>
    <row r="4572" spans="1:11" x14ac:dyDescent="0.25">
      <c r="A4572" s="103" t="s">
        <v>829</v>
      </c>
      <c r="B4572" s="103" t="s">
        <v>88</v>
      </c>
      <c r="C4572" s="103" t="s">
        <v>904</v>
      </c>
      <c r="D4572" s="103" t="s">
        <v>905</v>
      </c>
      <c r="E4572" s="103" t="s">
        <v>906</v>
      </c>
      <c r="F4572" s="103" t="s">
        <v>906</v>
      </c>
      <c r="G4572" s="103" t="s">
        <v>141</v>
      </c>
      <c r="H4572" s="103" t="s">
        <v>368</v>
      </c>
      <c r="I4572" s="103" t="s">
        <v>842</v>
      </c>
      <c r="J4572" s="215">
        <v>3796.7</v>
      </c>
      <c r="K4572" s="216" t="s">
        <v>88</v>
      </c>
    </row>
    <row r="4573" spans="1:11" x14ac:dyDescent="0.25">
      <c r="A4573" s="103" t="s">
        <v>829</v>
      </c>
      <c r="B4573" s="103" t="s">
        <v>88</v>
      </c>
      <c r="C4573" s="103" t="s">
        <v>904</v>
      </c>
      <c r="D4573" s="103" t="s">
        <v>905</v>
      </c>
      <c r="E4573" s="111"/>
      <c r="F4573" s="103" t="s">
        <v>906</v>
      </c>
      <c r="G4573" s="103" t="s">
        <v>141</v>
      </c>
      <c r="H4573" s="103" t="s">
        <v>368</v>
      </c>
      <c r="I4573" s="103" t="s">
        <v>842</v>
      </c>
      <c r="J4573" s="215">
        <v>-1036.1199999999999</v>
      </c>
      <c r="K4573" s="216" t="s">
        <v>88</v>
      </c>
    </row>
    <row r="4574" spans="1:11" x14ac:dyDescent="0.25">
      <c r="A4574" s="103" t="s">
        <v>825</v>
      </c>
      <c r="B4574" s="103" t="s">
        <v>88</v>
      </c>
      <c r="C4574" s="103" t="s">
        <v>904</v>
      </c>
      <c r="D4574" s="103" t="s">
        <v>905</v>
      </c>
      <c r="E4574" s="103" t="s">
        <v>906</v>
      </c>
      <c r="F4574" s="103" t="s">
        <v>906</v>
      </c>
      <c r="G4574" s="103" t="s">
        <v>141</v>
      </c>
      <c r="H4574" s="103" t="s">
        <v>368</v>
      </c>
      <c r="I4574" s="103" t="s">
        <v>842</v>
      </c>
      <c r="J4574" s="215">
        <v>778.21</v>
      </c>
      <c r="K4574" s="216" t="s">
        <v>88</v>
      </c>
    </row>
    <row r="4575" spans="1:11" x14ac:dyDescent="0.25">
      <c r="A4575" s="103" t="s">
        <v>825</v>
      </c>
      <c r="B4575" s="103" t="s">
        <v>88</v>
      </c>
      <c r="C4575" s="103" t="s">
        <v>904</v>
      </c>
      <c r="D4575" s="103" t="s">
        <v>905</v>
      </c>
      <c r="E4575" s="111"/>
      <c r="F4575" s="103" t="s">
        <v>906</v>
      </c>
      <c r="G4575" s="103" t="s">
        <v>141</v>
      </c>
      <c r="H4575" s="103" t="s">
        <v>368</v>
      </c>
      <c r="I4575" s="103" t="s">
        <v>842</v>
      </c>
      <c r="J4575" s="215">
        <v>-212.38</v>
      </c>
      <c r="K4575" s="216" t="s">
        <v>88</v>
      </c>
    </row>
    <row r="4576" spans="1:11" x14ac:dyDescent="0.25">
      <c r="A4576" s="103" t="s">
        <v>826</v>
      </c>
      <c r="B4576" s="103" t="s">
        <v>88</v>
      </c>
      <c r="C4576" s="103" t="s">
        <v>904</v>
      </c>
      <c r="D4576" s="103" t="s">
        <v>905</v>
      </c>
      <c r="E4576" s="103" t="s">
        <v>906</v>
      </c>
      <c r="F4576" s="103" t="s">
        <v>906</v>
      </c>
      <c r="G4576" s="103" t="s">
        <v>141</v>
      </c>
      <c r="H4576" s="103" t="s">
        <v>368</v>
      </c>
      <c r="I4576" s="103" t="s">
        <v>842</v>
      </c>
      <c r="J4576" s="215">
        <v>512.95000000000005</v>
      </c>
      <c r="K4576" s="216" t="s">
        <v>88</v>
      </c>
    </row>
    <row r="4577" spans="1:11" x14ac:dyDescent="0.25">
      <c r="A4577" s="103" t="s">
        <v>826</v>
      </c>
      <c r="B4577" s="103" t="s">
        <v>88</v>
      </c>
      <c r="C4577" s="103" t="s">
        <v>904</v>
      </c>
      <c r="D4577" s="103" t="s">
        <v>905</v>
      </c>
      <c r="E4577" s="111"/>
      <c r="F4577" s="103" t="s">
        <v>906</v>
      </c>
      <c r="G4577" s="103" t="s">
        <v>141</v>
      </c>
      <c r="H4577" s="103" t="s">
        <v>368</v>
      </c>
      <c r="I4577" s="103" t="s">
        <v>842</v>
      </c>
      <c r="J4577" s="215">
        <v>-139.97999999999999</v>
      </c>
      <c r="K4577" s="216" t="s">
        <v>88</v>
      </c>
    </row>
    <row r="4578" spans="1:11" x14ac:dyDescent="0.25">
      <c r="A4578" s="103" t="s">
        <v>829</v>
      </c>
      <c r="B4578" s="103" t="s">
        <v>88</v>
      </c>
      <c r="C4578" s="103" t="s">
        <v>904</v>
      </c>
      <c r="D4578" s="103" t="s">
        <v>905</v>
      </c>
      <c r="E4578" s="103" t="s">
        <v>906</v>
      </c>
      <c r="F4578" s="103" t="s">
        <v>906</v>
      </c>
      <c r="G4578" s="103" t="s">
        <v>97</v>
      </c>
      <c r="H4578" s="103" t="s">
        <v>369</v>
      </c>
      <c r="I4578" s="103" t="s">
        <v>842</v>
      </c>
      <c r="J4578" s="215">
        <v>3709.61</v>
      </c>
      <c r="K4578" s="216" t="s">
        <v>88</v>
      </c>
    </row>
    <row r="4579" spans="1:11" x14ac:dyDescent="0.25">
      <c r="A4579" s="103" t="s">
        <v>829</v>
      </c>
      <c r="B4579" s="103" t="s">
        <v>88</v>
      </c>
      <c r="C4579" s="103" t="s">
        <v>904</v>
      </c>
      <c r="D4579" s="103" t="s">
        <v>905</v>
      </c>
      <c r="E4579" s="111"/>
      <c r="F4579" s="103" t="s">
        <v>906</v>
      </c>
      <c r="G4579" s="103" t="s">
        <v>97</v>
      </c>
      <c r="H4579" s="103" t="s">
        <v>369</v>
      </c>
      <c r="I4579" s="103" t="s">
        <v>842</v>
      </c>
      <c r="J4579" s="215">
        <v>-1012.35</v>
      </c>
      <c r="K4579" s="216" t="s">
        <v>88</v>
      </c>
    </row>
    <row r="4580" spans="1:11" x14ac:dyDescent="0.25">
      <c r="A4580" s="103" t="s">
        <v>827</v>
      </c>
      <c r="B4580" s="103" t="s">
        <v>88</v>
      </c>
      <c r="C4580" s="103" t="s">
        <v>904</v>
      </c>
      <c r="D4580" s="103" t="s">
        <v>905</v>
      </c>
      <c r="E4580" s="103" t="s">
        <v>906</v>
      </c>
      <c r="F4580" s="103" t="s">
        <v>906</v>
      </c>
      <c r="G4580" s="103" t="s">
        <v>140</v>
      </c>
      <c r="H4580" s="103" t="s">
        <v>649</v>
      </c>
      <c r="I4580" s="103" t="s">
        <v>842</v>
      </c>
      <c r="J4580" s="215">
        <v>1300.51</v>
      </c>
      <c r="K4580" s="216" t="s">
        <v>88</v>
      </c>
    </row>
    <row r="4581" spans="1:11" x14ac:dyDescent="0.25">
      <c r="A4581" s="103" t="s">
        <v>827</v>
      </c>
      <c r="B4581" s="103" t="s">
        <v>88</v>
      </c>
      <c r="C4581" s="103" t="s">
        <v>904</v>
      </c>
      <c r="D4581" s="103" t="s">
        <v>905</v>
      </c>
      <c r="E4581" s="111"/>
      <c r="F4581" s="103" t="s">
        <v>906</v>
      </c>
      <c r="G4581" s="103" t="s">
        <v>140</v>
      </c>
      <c r="H4581" s="103" t="s">
        <v>649</v>
      </c>
      <c r="I4581" s="103" t="s">
        <v>842</v>
      </c>
      <c r="J4581" s="215">
        <v>-124.71</v>
      </c>
      <c r="K4581" s="216" t="s">
        <v>88</v>
      </c>
    </row>
    <row r="4582" spans="1:11" x14ac:dyDescent="0.25">
      <c r="A4582" s="103" t="s">
        <v>830</v>
      </c>
      <c r="B4582" s="103" t="s">
        <v>88</v>
      </c>
      <c r="C4582" s="103" t="s">
        <v>904</v>
      </c>
      <c r="D4582" s="103" t="s">
        <v>905</v>
      </c>
      <c r="E4582" s="103" t="s">
        <v>906</v>
      </c>
      <c r="F4582" s="103" t="s">
        <v>906</v>
      </c>
      <c r="G4582" s="103" t="s">
        <v>140</v>
      </c>
      <c r="H4582" s="103" t="s">
        <v>649</v>
      </c>
      <c r="I4582" s="103" t="s">
        <v>842</v>
      </c>
      <c r="J4582" s="215">
        <v>776.6</v>
      </c>
      <c r="K4582" s="216" t="s">
        <v>88</v>
      </c>
    </row>
    <row r="4583" spans="1:11" x14ac:dyDescent="0.25">
      <c r="A4583" s="103" t="s">
        <v>830</v>
      </c>
      <c r="B4583" s="103" t="s">
        <v>88</v>
      </c>
      <c r="C4583" s="103" t="s">
        <v>904</v>
      </c>
      <c r="D4583" s="103" t="s">
        <v>905</v>
      </c>
      <c r="E4583" s="111"/>
      <c r="F4583" s="103" t="s">
        <v>906</v>
      </c>
      <c r="G4583" s="103" t="s">
        <v>140</v>
      </c>
      <c r="H4583" s="103" t="s">
        <v>649</v>
      </c>
      <c r="I4583" s="103" t="s">
        <v>842</v>
      </c>
      <c r="J4583" s="215">
        <v>-211.93</v>
      </c>
      <c r="K4583" s="216" t="s">
        <v>88</v>
      </c>
    </row>
    <row r="4584" spans="1:11" x14ac:dyDescent="0.25">
      <c r="A4584" s="103" t="s">
        <v>828</v>
      </c>
      <c r="B4584" s="103" t="s">
        <v>88</v>
      </c>
      <c r="C4584" s="103" t="s">
        <v>904</v>
      </c>
      <c r="D4584" s="103" t="s">
        <v>905</v>
      </c>
      <c r="E4584" s="103" t="s">
        <v>906</v>
      </c>
      <c r="F4584" s="103" t="s">
        <v>906</v>
      </c>
      <c r="G4584" s="103" t="s">
        <v>140</v>
      </c>
      <c r="H4584" s="103" t="s">
        <v>649</v>
      </c>
      <c r="I4584" s="103" t="s">
        <v>842</v>
      </c>
      <c r="J4584" s="215">
        <v>1158.82</v>
      </c>
      <c r="K4584" s="216" t="s">
        <v>88</v>
      </c>
    </row>
    <row r="4585" spans="1:11" x14ac:dyDescent="0.25">
      <c r="A4585" s="103" t="s">
        <v>828</v>
      </c>
      <c r="B4585" s="103" t="s">
        <v>88</v>
      </c>
      <c r="C4585" s="103" t="s">
        <v>904</v>
      </c>
      <c r="D4585" s="103" t="s">
        <v>905</v>
      </c>
      <c r="E4585" s="111"/>
      <c r="F4585" s="103" t="s">
        <v>906</v>
      </c>
      <c r="G4585" s="103" t="s">
        <v>140</v>
      </c>
      <c r="H4585" s="103" t="s">
        <v>649</v>
      </c>
      <c r="I4585" s="103" t="s">
        <v>842</v>
      </c>
      <c r="J4585" s="215">
        <v>-316.24</v>
      </c>
      <c r="K4585" s="216" t="s">
        <v>88</v>
      </c>
    </row>
    <row r="4586" spans="1:11" x14ac:dyDescent="0.25">
      <c r="A4586" s="103" t="s">
        <v>829</v>
      </c>
      <c r="B4586" s="103" t="s">
        <v>88</v>
      </c>
      <c r="C4586" s="103" t="s">
        <v>904</v>
      </c>
      <c r="D4586" s="103" t="s">
        <v>905</v>
      </c>
      <c r="E4586" s="103" t="s">
        <v>906</v>
      </c>
      <c r="F4586" s="103" t="s">
        <v>906</v>
      </c>
      <c r="G4586" s="103" t="s">
        <v>140</v>
      </c>
      <c r="H4586" s="103" t="s">
        <v>649</v>
      </c>
      <c r="I4586" s="103" t="s">
        <v>842</v>
      </c>
      <c r="J4586" s="215">
        <v>0</v>
      </c>
      <c r="K4586" s="216" t="s">
        <v>88</v>
      </c>
    </row>
    <row r="4587" spans="1:11" x14ac:dyDescent="0.25">
      <c r="A4587" s="103" t="s">
        <v>829</v>
      </c>
      <c r="B4587" s="103" t="s">
        <v>88</v>
      </c>
      <c r="C4587" s="103" t="s">
        <v>904</v>
      </c>
      <c r="D4587" s="103" t="s">
        <v>905</v>
      </c>
      <c r="E4587" s="111"/>
      <c r="F4587" s="103" t="s">
        <v>906</v>
      </c>
      <c r="G4587" s="103" t="s">
        <v>140</v>
      </c>
      <c r="H4587" s="103" t="s">
        <v>649</v>
      </c>
      <c r="I4587" s="103" t="s">
        <v>842</v>
      </c>
      <c r="J4587" s="215">
        <v>0</v>
      </c>
      <c r="K4587" s="216" t="s">
        <v>88</v>
      </c>
    </row>
    <row r="4588" spans="1:11" x14ac:dyDescent="0.25">
      <c r="A4588" s="103" t="s">
        <v>825</v>
      </c>
      <c r="B4588" s="103" t="s">
        <v>88</v>
      </c>
      <c r="C4588" s="103" t="s">
        <v>904</v>
      </c>
      <c r="D4588" s="103" t="s">
        <v>905</v>
      </c>
      <c r="E4588" s="103" t="s">
        <v>906</v>
      </c>
      <c r="F4588" s="103" t="s">
        <v>906</v>
      </c>
      <c r="G4588" s="103" t="s">
        <v>140</v>
      </c>
      <c r="H4588" s="103" t="s">
        <v>649</v>
      </c>
      <c r="I4588" s="103" t="s">
        <v>842</v>
      </c>
      <c r="J4588" s="215">
        <v>4343.34</v>
      </c>
      <c r="K4588" s="216" t="s">
        <v>88</v>
      </c>
    </row>
    <row r="4589" spans="1:11" x14ac:dyDescent="0.25">
      <c r="A4589" s="103" t="s">
        <v>825</v>
      </c>
      <c r="B4589" s="103" t="s">
        <v>88</v>
      </c>
      <c r="C4589" s="103" t="s">
        <v>904</v>
      </c>
      <c r="D4589" s="103" t="s">
        <v>905</v>
      </c>
      <c r="E4589" s="111"/>
      <c r="F4589" s="103" t="s">
        <v>906</v>
      </c>
      <c r="G4589" s="103" t="s">
        <v>140</v>
      </c>
      <c r="H4589" s="103" t="s">
        <v>649</v>
      </c>
      <c r="I4589" s="103" t="s">
        <v>842</v>
      </c>
      <c r="J4589" s="215">
        <v>-857.04</v>
      </c>
      <c r="K4589" s="216" t="s">
        <v>88</v>
      </c>
    </row>
    <row r="4590" spans="1:11" x14ac:dyDescent="0.25">
      <c r="A4590" s="103" t="s">
        <v>826</v>
      </c>
      <c r="B4590" s="103" t="s">
        <v>88</v>
      </c>
      <c r="C4590" s="103" t="s">
        <v>904</v>
      </c>
      <c r="D4590" s="103" t="s">
        <v>905</v>
      </c>
      <c r="E4590" s="103" t="s">
        <v>906</v>
      </c>
      <c r="F4590" s="103" t="s">
        <v>906</v>
      </c>
      <c r="G4590" s="103" t="s">
        <v>140</v>
      </c>
      <c r="H4590" s="103" t="s">
        <v>649</v>
      </c>
      <c r="I4590" s="103" t="s">
        <v>842</v>
      </c>
      <c r="J4590" s="215">
        <v>9382.43</v>
      </c>
      <c r="K4590" s="216" t="s">
        <v>88</v>
      </c>
    </row>
    <row r="4591" spans="1:11" x14ac:dyDescent="0.25">
      <c r="A4591" s="103" t="s">
        <v>826</v>
      </c>
      <c r="B4591" s="103" t="s">
        <v>88</v>
      </c>
      <c r="C4591" s="103" t="s">
        <v>904</v>
      </c>
      <c r="D4591" s="103" t="s">
        <v>905</v>
      </c>
      <c r="E4591" s="111"/>
      <c r="F4591" s="103" t="s">
        <v>906</v>
      </c>
      <c r="G4591" s="103" t="s">
        <v>140</v>
      </c>
      <c r="H4591" s="103" t="s">
        <v>649</v>
      </c>
      <c r="I4591" s="103" t="s">
        <v>842</v>
      </c>
      <c r="J4591" s="215">
        <v>-741.75</v>
      </c>
      <c r="K4591" s="216" t="s">
        <v>88</v>
      </c>
    </row>
    <row r="4592" spans="1:11" x14ac:dyDescent="0.25">
      <c r="A4592" s="103" t="s">
        <v>827</v>
      </c>
      <c r="B4592" s="103" t="s">
        <v>88</v>
      </c>
      <c r="C4592" s="103" t="s">
        <v>904</v>
      </c>
      <c r="D4592" s="103" t="s">
        <v>905</v>
      </c>
      <c r="E4592" s="103" t="s">
        <v>906</v>
      </c>
      <c r="F4592" s="103" t="s">
        <v>906</v>
      </c>
      <c r="G4592" s="103" t="s">
        <v>139</v>
      </c>
      <c r="H4592" s="103" t="s">
        <v>646</v>
      </c>
      <c r="I4592" s="103" t="s">
        <v>842</v>
      </c>
      <c r="J4592" s="215">
        <v>396.84</v>
      </c>
      <c r="K4592" s="216" t="s">
        <v>88</v>
      </c>
    </row>
    <row r="4593" spans="1:11" x14ac:dyDescent="0.25">
      <c r="A4593" s="103" t="s">
        <v>827</v>
      </c>
      <c r="B4593" s="103" t="s">
        <v>88</v>
      </c>
      <c r="C4593" s="103" t="s">
        <v>904</v>
      </c>
      <c r="D4593" s="103" t="s">
        <v>905</v>
      </c>
      <c r="E4593" s="111"/>
      <c r="F4593" s="103" t="s">
        <v>906</v>
      </c>
      <c r="G4593" s="103" t="s">
        <v>139</v>
      </c>
      <c r="H4593" s="103" t="s">
        <v>646</v>
      </c>
      <c r="I4593" s="103" t="s">
        <v>842</v>
      </c>
      <c r="J4593" s="215">
        <v>-108.3</v>
      </c>
      <c r="K4593" s="216" t="s">
        <v>88</v>
      </c>
    </row>
    <row r="4594" spans="1:11" x14ac:dyDescent="0.25">
      <c r="A4594" s="103" t="s">
        <v>830</v>
      </c>
      <c r="B4594" s="103" t="s">
        <v>88</v>
      </c>
      <c r="C4594" s="103" t="s">
        <v>904</v>
      </c>
      <c r="D4594" s="103" t="s">
        <v>905</v>
      </c>
      <c r="E4594" s="103" t="s">
        <v>906</v>
      </c>
      <c r="F4594" s="103" t="s">
        <v>906</v>
      </c>
      <c r="G4594" s="103" t="s">
        <v>139</v>
      </c>
      <c r="H4594" s="103" t="s">
        <v>646</v>
      </c>
      <c r="I4594" s="103" t="s">
        <v>842</v>
      </c>
      <c r="J4594" s="215">
        <v>1540.89</v>
      </c>
      <c r="K4594" s="216" t="s">
        <v>88</v>
      </c>
    </row>
    <row r="4595" spans="1:11" x14ac:dyDescent="0.25">
      <c r="A4595" s="103" t="s">
        <v>830</v>
      </c>
      <c r="B4595" s="103" t="s">
        <v>88</v>
      </c>
      <c r="C4595" s="103" t="s">
        <v>904</v>
      </c>
      <c r="D4595" s="103" t="s">
        <v>905</v>
      </c>
      <c r="E4595" s="111"/>
      <c r="F4595" s="103" t="s">
        <v>906</v>
      </c>
      <c r="G4595" s="103" t="s">
        <v>139</v>
      </c>
      <c r="H4595" s="103" t="s">
        <v>646</v>
      </c>
      <c r="I4595" s="103" t="s">
        <v>842</v>
      </c>
      <c r="J4595" s="215">
        <v>-420.51</v>
      </c>
      <c r="K4595" s="216" t="s">
        <v>88</v>
      </c>
    </row>
    <row r="4596" spans="1:11" x14ac:dyDescent="0.25">
      <c r="A4596" s="103" t="s">
        <v>828</v>
      </c>
      <c r="B4596" s="103" t="s">
        <v>88</v>
      </c>
      <c r="C4596" s="103" t="s">
        <v>904</v>
      </c>
      <c r="D4596" s="103" t="s">
        <v>905</v>
      </c>
      <c r="E4596" s="103" t="s">
        <v>906</v>
      </c>
      <c r="F4596" s="103" t="s">
        <v>906</v>
      </c>
      <c r="G4596" s="103" t="s">
        <v>139</v>
      </c>
      <c r="H4596" s="103" t="s">
        <v>646</v>
      </c>
      <c r="I4596" s="103" t="s">
        <v>842</v>
      </c>
      <c r="J4596" s="215">
        <v>579.91999999999996</v>
      </c>
      <c r="K4596" s="216" t="s">
        <v>88</v>
      </c>
    </row>
    <row r="4597" spans="1:11" x14ac:dyDescent="0.25">
      <c r="A4597" s="103" t="s">
        <v>828</v>
      </c>
      <c r="B4597" s="103" t="s">
        <v>88</v>
      </c>
      <c r="C4597" s="103" t="s">
        <v>904</v>
      </c>
      <c r="D4597" s="103" t="s">
        <v>905</v>
      </c>
      <c r="E4597" s="111"/>
      <c r="F4597" s="103" t="s">
        <v>906</v>
      </c>
      <c r="G4597" s="103" t="s">
        <v>139</v>
      </c>
      <c r="H4597" s="103" t="s">
        <v>646</v>
      </c>
      <c r="I4597" s="103" t="s">
        <v>842</v>
      </c>
      <c r="J4597" s="215">
        <v>-158.26</v>
      </c>
      <c r="K4597" s="216" t="s">
        <v>88</v>
      </c>
    </row>
    <row r="4598" spans="1:11" x14ac:dyDescent="0.25">
      <c r="A4598" s="103" t="s">
        <v>829</v>
      </c>
      <c r="B4598" s="103" t="s">
        <v>88</v>
      </c>
      <c r="C4598" s="103" t="s">
        <v>904</v>
      </c>
      <c r="D4598" s="103" t="s">
        <v>905</v>
      </c>
      <c r="E4598" s="103" t="s">
        <v>906</v>
      </c>
      <c r="F4598" s="103" t="s">
        <v>906</v>
      </c>
      <c r="G4598" s="103" t="s">
        <v>139</v>
      </c>
      <c r="H4598" s="103" t="s">
        <v>646</v>
      </c>
      <c r="I4598" s="103" t="s">
        <v>842</v>
      </c>
      <c r="J4598" s="215">
        <v>3143.03</v>
      </c>
      <c r="K4598" s="216" t="s">
        <v>88</v>
      </c>
    </row>
    <row r="4599" spans="1:11" x14ac:dyDescent="0.25">
      <c r="A4599" s="103" t="s">
        <v>829</v>
      </c>
      <c r="B4599" s="103" t="s">
        <v>88</v>
      </c>
      <c r="C4599" s="103" t="s">
        <v>904</v>
      </c>
      <c r="D4599" s="103" t="s">
        <v>905</v>
      </c>
      <c r="E4599" s="111"/>
      <c r="F4599" s="103" t="s">
        <v>906</v>
      </c>
      <c r="G4599" s="103" t="s">
        <v>139</v>
      </c>
      <c r="H4599" s="103" t="s">
        <v>646</v>
      </c>
      <c r="I4599" s="103" t="s">
        <v>842</v>
      </c>
      <c r="J4599" s="215">
        <v>-717.97</v>
      </c>
      <c r="K4599" s="216" t="s">
        <v>88</v>
      </c>
    </row>
    <row r="4600" spans="1:11" x14ac:dyDescent="0.25">
      <c r="A4600" s="103" t="s">
        <v>825</v>
      </c>
      <c r="B4600" s="103" t="s">
        <v>88</v>
      </c>
      <c r="C4600" s="103" t="s">
        <v>904</v>
      </c>
      <c r="D4600" s="103" t="s">
        <v>905</v>
      </c>
      <c r="E4600" s="103" t="s">
        <v>906</v>
      </c>
      <c r="F4600" s="103" t="s">
        <v>906</v>
      </c>
      <c r="G4600" s="103" t="s">
        <v>139</v>
      </c>
      <c r="H4600" s="103" t="s">
        <v>646</v>
      </c>
      <c r="I4600" s="103" t="s">
        <v>842</v>
      </c>
      <c r="J4600" s="215">
        <v>942.96</v>
      </c>
      <c r="K4600" s="216" t="s">
        <v>88</v>
      </c>
    </row>
    <row r="4601" spans="1:11" x14ac:dyDescent="0.25">
      <c r="A4601" s="103" t="s">
        <v>825</v>
      </c>
      <c r="B4601" s="103" t="s">
        <v>88</v>
      </c>
      <c r="C4601" s="103" t="s">
        <v>904</v>
      </c>
      <c r="D4601" s="103" t="s">
        <v>905</v>
      </c>
      <c r="E4601" s="111"/>
      <c r="F4601" s="103" t="s">
        <v>906</v>
      </c>
      <c r="G4601" s="103" t="s">
        <v>139</v>
      </c>
      <c r="H4601" s="103" t="s">
        <v>646</v>
      </c>
      <c r="I4601" s="103" t="s">
        <v>842</v>
      </c>
      <c r="J4601" s="215">
        <v>-257.33999999999997</v>
      </c>
      <c r="K4601" s="216" t="s">
        <v>88</v>
      </c>
    </row>
    <row r="4602" spans="1:11" x14ac:dyDescent="0.25">
      <c r="A4602" s="103" t="s">
        <v>826</v>
      </c>
      <c r="B4602" s="103" t="s">
        <v>88</v>
      </c>
      <c r="C4602" s="103" t="s">
        <v>904</v>
      </c>
      <c r="D4602" s="103" t="s">
        <v>905</v>
      </c>
      <c r="E4602" s="103" t="s">
        <v>906</v>
      </c>
      <c r="F4602" s="103" t="s">
        <v>906</v>
      </c>
      <c r="G4602" s="103" t="s">
        <v>139</v>
      </c>
      <c r="H4602" s="103" t="s">
        <v>646</v>
      </c>
      <c r="I4602" s="103" t="s">
        <v>842</v>
      </c>
      <c r="J4602" s="215">
        <v>3695.4</v>
      </c>
      <c r="K4602" s="216" t="s">
        <v>88</v>
      </c>
    </row>
    <row r="4603" spans="1:11" x14ac:dyDescent="0.25">
      <c r="A4603" s="103" t="s">
        <v>826</v>
      </c>
      <c r="B4603" s="103" t="s">
        <v>88</v>
      </c>
      <c r="C4603" s="103" t="s">
        <v>904</v>
      </c>
      <c r="D4603" s="103" t="s">
        <v>905</v>
      </c>
      <c r="E4603" s="111"/>
      <c r="F4603" s="103" t="s">
        <v>906</v>
      </c>
      <c r="G4603" s="103" t="s">
        <v>139</v>
      </c>
      <c r="H4603" s="103" t="s">
        <v>646</v>
      </c>
      <c r="I4603" s="103" t="s">
        <v>842</v>
      </c>
      <c r="J4603" s="215">
        <v>-1008.48</v>
      </c>
      <c r="K4603" s="216" t="s">
        <v>88</v>
      </c>
    </row>
    <row r="4604" spans="1:11" x14ac:dyDescent="0.25">
      <c r="A4604" s="103" t="s">
        <v>827</v>
      </c>
      <c r="B4604" s="103" t="s">
        <v>88</v>
      </c>
      <c r="C4604" s="103" t="s">
        <v>904</v>
      </c>
      <c r="D4604" s="103" t="s">
        <v>905</v>
      </c>
      <c r="E4604" s="103" t="s">
        <v>906</v>
      </c>
      <c r="F4604" s="103" t="s">
        <v>906</v>
      </c>
      <c r="G4604" s="103" t="s">
        <v>138</v>
      </c>
      <c r="H4604" s="103" t="s">
        <v>647</v>
      </c>
      <c r="I4604" s="103" t="s">
        <v>842</v>
      </c>
      <c r="J4604" s="215">
        <v>721.65</v>
      </c>
      <c r="K4604" s="216" t="s">
        <v>88</v>
      </c>
    </row>
    <row r="4605" spans="1:11" x14ac:dyDescent="0.25">
      <c r="A4605" s="103" t="s">
        <v>827</v>
      </c>
      <c r="B4605" s="103" t="s">
        <v>88</v>
      </c>
      <c r="C4605" s="103" t="s">
        <v>904</v>
      </c>
      <c r="D4605" s="103" t="s">
        <v>905</v>
      </c>
      <c r="E4605" s="111"/>
      <c r="F4605" s="103" t="s">
        <v>906</v>
      </c>
      <c r="G4605" s="103" t="s">
        <v>138</v>
      </c>
      <c r="H4605" s="103" t="s">
        <v>647</v>
      </c>
      <c r="I4605" s="103" t="s">
        <v>842</v>
      </c>
      <c r="J4605" s="215">
        <v>-196.94</v>
      </c>
      <c r="K4605" s="216" t="s">
        <v>88</v>
      </c>
    </row>
    <row r="4606" spans="1:11" x14ac:dyDescent="0.25">
      <c r="A4606" s="103" t="s">
        <v>830</v>
      </c>
      <c r="B4606" s="103" t="s">
        <v>88</v>
      </c>
      <c r="C4606" s="103" t="s">
        <v>904</v>
      </c>
      <c r="D4606" s="103" t="s">
        <v>905</v>
      </c>
      <c r="E4606" s="103" t="s">
        <v>906</v>
      </c>
      <c r="F4606" s="103" t="s">
        <v>906</v>
      </c>
      <c r="G4606" s="103" t="s">
        <v>138</v>
      </c>
      <c r="H4606" s="103" t="s">
        <v>647</v>
      </c>
      <c r="I4606" s="103" t="s">
        <v>842</v>
      </c>
      <c r="J4606" s="215">
        <v>159.93</v>
      </c>
      <c r="K4606" s="216" t="s">
        <v>88</v>
      </c>
    </row>
    <row r="4607" spans="1:11" x14ac:dyDescent="0.25">
      <c r="A4607" s="103" t="s">
        <v>830</v>
      </c>
      <c r="B4607" s="103" t="s">
        <v>88</v>
      </c>
      <c r="C4607" s="103" t="s">
        <v>904</v>
      </c>
      <c r="D4607" s="103" t="s">
        <v>905</v>
      </c>
      <c r="E4607" s="111"/>
      <c r="F4607" s="103" t="s">
        <v>906</v>
      </c>
      <c r="G4607" s="103" t="s">
        <v>138</v>
      </c>
      <c r="H4607" s="103" t="s">
        <v>647</v>
      </c>
      <c r="I4607" s="103" t="s">
        <v>842</v>
      </c>
      <c r="J4607" s="215">
        <v>-43.64</v>
      </c>
      <c r="K4607" s="216" t="s">
        <v>88</v>
      </c>
    </row>
    <row r="4608" spans="1:11" x14ac:dyDescent="0.25">
      <c r="A4608" s="103" t="s">
        <v>828</v>
      </c>
      <c r="B4608" s="103" t="s">
        <v>88</v>
      </c>
      <c r="C4608" s="103" t="s">
        <v>904</v>
      </c>
      <c r="D4608" s="103" t="s">
        <v>905</v>
      </c>
      <c r="E4608" s="103" t="s">
        <v>906</v>
      </c>
      <c r="F4608" s="103" t="s">
        <v>906</v>
      </c>
      <c r="G4608" s="103" t="s">
        <v>138</v>
      </c>
      <c r="H4608" s="103" t="s">
        <v>647</v>
      </c>
      <c r="I4608" s="103" t="s">
        <v>842</v>
      </c>
      <c r="J4608" s="215">
        <v>509.2</v>
      </c>
      <c r="K4608" s="216" t="s">
        <v>88</v>
      </c>
    </row>
    <row r="4609" spans="1:11" x14ac:dyDescent="0.25">
      <c r="A4609" s="103" t="s">
        <v>828</v>
      </c>
      <c r="B4609" s="103" t="s">
        <v>88</v>
      </c>
      <c r="C4609" s="103" t="s">
        <v>904</v>
      </c>
      <c r="D4609" s="103" t="s">
        <v>905</v>
      </c>
      <c r="E4609" s="111"/>
      <c r="F4609" s="103" t="s">
        <v>906</v>
      </c>
      <c r="G4609" s="103" t="s">
        <v>138</v>
      </c>
      <c r="H4609" s="103" t="s">
        <v>647</v>
      </c>
      <c r="I4609" s="103" t="s">
        <v>842</v>
      </c>
      <c r="J4609" s="215">
        <v>-138.96</v>
      </c>
      <c r="K4609" s="216" t="s">
        <v>88</v>
      </c>
    </row>
    <row r="4610" spans="1:11" x14ac:dyDescent="0.25">
      <c r="A4610" s="103" t="s">
        <v>829</v>
      </c>
      <c r="B4610" s="103" t="s">
        <v>88</v>
      </c>
      <c r="C4610" s="103" t="s">
        <v>904</v>
      </c>
      <c r="D4610" s="103" t="s">
        <v>905</v>
      </c>
      <c r="E4610" s="103" t="s">
        <v>906</v>
      </c>
      <c r="F4610" s="103" t="s">
        <v>906</v>
      </c>
      <c r="G4610" s="103" t="s">
        <v>138</v>
      </c>
      <c r="H4610" s="103" t="s">
        <v>647</v>
      </c>
      <c r="I4610" s="103" t="s">
        <v>842</v>
      </c>
      <c r="J4610" s="215">
        <v>334.43</v>
      </c>
      <c r="K4610" s="216" t="s">
        <v>88</v>
      </c>
    </row>
    <row r="4611" spans="1:11" x14ac:dyDescent="0.25">
      <c r="A4611" s="103" t="s">
        <v>829</v>
      </c>
      <c r="B4611" s="103" t="s">
        <v>88</v>
      </c>
      <c r="C4611" s="103" t="s">
        <v>904</v>
      </c>
      <c r="D4611" s="103" t="s">
        <v>905</v>
      </c>
      <c r="E4611" s="111"/>
      <c r="F4611" s="103" t="s">
        <v>906</v>
      </c>
      <c r="G4611" s="103" t="s">
        <v>138</v>
      </c>
      <c r="H4611" s="103" t="s">
        <v>647</v>
      </c>
      <c r="I4611" s="103" t="s">
        <v>842</v>
      </c>
      <c r="J4611" s="215">
        <v>-91.27</v>
      </c>
      <c r="K4611" s="216" t="s">
        <v>88</v>
      </c>
    </row>
    <row r="4612" spans="1:11" x14ac:dyDescent="0.25">
      <c r="A4612" s="103" t="s">
        <v>825</v>
      </c>
      <c r="B4612" s="103" t="s">
        <v>88</v>
      </c>
      <c r="C4612" s="103" t="s">
        <v>904</v>
      </c>
      <c r="D4612" s="103" t="s">
        <v>905</v>
      </c>
      <c r="E4612" s="103" t="s">
        <v>906</v>
      </c>
      <c r="F4612" s="103" t="s">
        <v>906</v>
      </c>
      <c r="G4612" s="103" t="s">
        <v>138</v>
      </c>
      <c r="H4612" s="103" t="s">
        <v>647</v>
      </c>
      <c r="I4612" s="103" t="s">
        <v>842</v>
      </c>
      <c r="J4612" s="215">
        <v>2903.12</v>
      </c>
      <c r="K4612" s="216" t="s">
        <v>88</v>
      </c>
    </row>
    <row r="4613" spans="1:11" x14ac:dyDescent="0.25">
      <c r="A4613" s="103" t="s">
        <v>825</v>
      </c>
      <c r="B4613" s="103" t="s">
        <v>88</v>
      </c>
      <c r="C4613" s="103" t="s">
        <v>904</v>
      </c>
      <c r="D4613" s="103" t="s">
        <v>905</v>
      </c>
      <c r="E4613" s="111"/>
      <c r="F4613" s="103" t="s">
        <v>906</v>
      </c>
      <c r="G4613" s="103" t="s">
        <v>138</v>
      </c>
      <c r="H4613" s="103" t="s">
        <v>647</v>
      </c>
      <c r="I4613" s="103" t="s">
        <v>842</v>
      </c>
      <c r="J4613" s="215">
        <v>-792.27</v>
      </c>
      <c r="K4613" s="216" t="s">
        <v>88</v>
      </c>
    </row>
    <row r="4614" spans="1:11" x14ac:dyDescent="0.25">
      <c r="A4614" s="103" t="s">
        <v>826</v>
      </c>
      <c r="B4614" s="103" t="s">
        <v>88</v>
      </c>
      <c r="C4614" s="103" t="s">
        <v>904</v>
      </c>
      <c r="D4614" s="103" t="s">
        <v>905</v>
      </c>
      <c r="E4614" s="103" t="s">
        <v>906</v>
      </c>
      <c r="F4614" s="103" t="s">
        <v>906</v>
      </c>
      <c r="G4614" s="103" t="s">
        <v>138</v>
      </c>
      <c r="H4614" s="103" t="s">
        <v>647</v>
      </c>
      <c r="I4614" s="103" t="s">
        <v>842</v>
      </c>
      <c r="J4614" s="215">
        <v>6892.54</v>
      </c>
      <c r="K4614" s="216" t="s">
        <v>88</v>
      </c>
    </row>
    <row r="4615" spans="1:11" x14ac:dyDescent="0.25">
      <c r="A4615" s="103" t="s">
        <v>826</v>
      </c>
      <c r="B4615" s="103" t="s">
        <v>88</v>
      </c>
      <c r="C4615" s="103" t="s">
        <v>904</v>
      </c>
      <c r="D4615" s="103" t="s">
        <v>905</v>
      </c>
      <c r="E4615" s="111"/>
      <c r="F4615" s="103" t="s">
        <v>906</v>
      </c>
      <c r="G4615" s="103" t="s">
        <v>138</v>
      </c>
      <c r="H4615" s="103" t="s">
        <v>647</v>
      </c>
      <c r="I4615" s="103" t="s">
        <v>842</v>
      </c>
      <c r="J4615" s="215">
        <v>-1880.98</v>
      </c>
      <c r="K4615" s="216" t="s">
        <v>88</v>
      </c>
    </row>
    <row r="4616" spans="1:11" x14ac:dyDescent="0.25">
      <c r="A4616" s="103" t="s">
        <v>827</v>
      </c>
      <c r="B4616" s="103" t="s">
        <v>88</v>
      </c>
      <c r="C4616" s="103" t="s">
        <v>904</v>
      </c>
      <c r="D4616" s="103" t="s">
        <v>905</v>
      </c>
      <c r="E4616" s="103" t="s">
        <v>906</v>
      </c>
      <c r="F4616" s="103" t="s">
        <v>906</v>
      </c>
      <c r="G4616" s="103" t="s">
        <v>136</v>
      </c>
      <c r="H4616" s="103" t="s">
        <v>370</v>
      </c>
      <c r="I4616" s="103" t="s">
        <v>842</v>
      </c>
      <c r="J4616" s="215">
        <v>547.72</v>
      </c>
      <c r="K4616" s="216" t="s">
        <v>88</v>
      </c>
    </row>
    <row r="4617" spans="1:11" x14ac:dyDescent="0.25">
      <c r="A4617" s="103" t="s">
        <v>830</v>
      </c>
      <c r="B4617" s="103" t="s">
        <v>88</v>
      </c>
      <c r="C4617" s="103" t="s">
        <v>904</v>
      </c>
      <c r="D4617" s="103" t="s">
        <v>905</v>
      </c>
      <c r="E4617" s="103" t="s">
        <v>906</v>
      </c>
      <c r="F4617" s="103" t="s">
        <v>906</v>
      </c>
      <c r="G4617" s="103" t="s">
        <v>136</v>
      </c>
      <c r="H4617" s="103" t="s">
        <v>370</v>
      </c>
      <c r="I4617" s="103" t="s">
        <v>842</v>
      </c>
      <c r="J4617" s="215">
        <v>1347.3</v>
      </c>
      <c r="K4617" s="216" t="s">
        <v>88</v>
      </c>
    </row>
    <row r="4618" spans="1:11" x14ac:dyDescent="0.25">
      <c r="A4618" s="103" t="s">
        <v>829</v>
      </c>
      <c r="B4618" s="103" t="s">
        <v>88</v>
      </c>
      <c r="C4618" s="103" t="s">
        <v>904</v>
      </c>
      <c r="D4618" s="103" t="s">
        <v>905</v>
      </c>
      <c r="E4618" s="103" t="s">
        <v>906</v>
      </c>
      <c r="F4618" s="103" t="s">
        <v>906</v>
      </c>
      <c r="G4618" s="103" t="s">
        <v>136</v>
      </c>
      <c r="H4618" s="103" t="s">
        <v>370</v>
      </c>
      <c r="I4618" s="103" t="s">
        <v>842</v>
      </c>
      <c r="J4618" s="215">
        <v>4502.08</v>
      </c>
      <c r="K4618" s="216" t="s">
        <v>88</v>
      </c>
    </row>
    <row r="4619" spans="1:11" x14ac:dyDescent="0.25">
      <c r="A4619" s="103" t="s">
        <v>825</v>
      </c>
      <c r="B4619" s="103" t="s">
        <v>88</v>
      </c>
      <c r="C4619" s="103" t="s">
        <v>904</v>
      </c>
      <c r="D4619" s="103" t="s">
        <v>905</v>
      </c>
      <c r="E4619" s="103" t="s">
        <v>906</v>
      </c>
      <c r="F4619" s="103" t="s">
        <v>906</v>
      </c>
      <c r="G4619" s="103" t="s">
        <v>136</v>
      </c>
      <c r="H4619" s="103" t="s">
        <v>370</v>
      </c>
      <c r="I4619" s="103" t="s">
        <v>842</v>
      </c>
      <c r="J4619" s="215">
        <v>9225.48</v>
      </c>
      <c r="K4619" s="216" t="s">
        <v>88</v>
      </c>
    </row>
    <row r="4620" spans="1:11" x14ac:dyDescent="0.25">
      <c r="A4620" s="103" t="s">
        <v>827</v>
      </c>
      <c r="B4620" s="103" t="s">
        <v>88</v>
      </c>
      <c r="C4620" s="103" t="s">
        <v>904</v>
      </c>
      <c r="D4620" s="103" t="s">
        <v>905</v>
      </c>
      <c r="E4620" s="103" t="s">
        <v>906</v>
      </c>
      <c r="F4620" s="103" t="s">
        <v>906</v>
      </c>
      <c r="G4620" s="103" t="s">
        <v>135</v>
      </c>
      <c r="H4620" s="103" t="s">
        <v>371</v>
      </c>
      <c r="I4620" s="103" t="s">
        <v>842</v>
      </c>
      <c r="J4620" s="215">
        <v>2773.18</v>
      </c>
      <c r="K4620" s="216" t="s">
        <v>88</v>
      </c>
    </row>
    <row r="4621" spans="1:11" x14ac:dyDescent="0.25">
      <c r="A4621" s="103" t="s">
        <v>830</v>
      </c>
      <c r="B4621" s="103" t="s">
        <v>88</v>
      </c>
      <c r="C4621" s="103" t="s">
        <v>904</v>
      </c>
      <c r="D4621" s="103" t="s">
        <v>905</v>
      </c>
      <c r="E4621" s="103" t="s">
        <v>906</v>
      </c>
      <c r="F4621" s="103" t="s">
        <v>906</v>
      </c>
      <c r="G4621" s="103" t="s">
        <v>135</v>
      </c>
      <c r="H4621" s="103" t="s">
        <v>371</v>
      </c>
      <c r="I4621" s="103" t="s">
        <v>842</v>
      </c>
      <c r="J4621" s="215">
        <v>1341.71</v>
      </c>
      <c r="K4621" s="216" t="s">
        <v>88</v>
      </c>
    </row>
    <row r="4622" spans="1:11" x14ac:dyDescent="0.25">
      <c r="A4622" s="103" t="s">
        <v>828</v>
      </c>
      <c r="B4622" s="103" t="s">
        <v>88</v>
      </c>
      <c r="C4622" s="103" t="s">
        <v>904</v>
      </c>
      <c r="D4622" s="103" t="s">
        <v>905</v>
      </c>
      <c r="E4622" s="103" t="s">
        <v>906</v>
      </c>
      <c r="F4622" s="103" t="s">
        <v>906</v>
      </c>
      <c r="G4622" s="103" t="s">
        <v>135</v>
      </c>
      <c r="H4622" s="103" t="s">
        <v>371</v>
      </c>
      <c r="I4622" s="103" t="s">
        <v>842</v>
      </c>
      <c r="J4622" s="215">
        <v>492.25</v>
      </c>
      <c r="K4622" s="216" t="s">
        <v>88</v>
      </c>
    </row>
    <row r="4623" spans="1:11" x14ac:dyDescent="0.25">
      <c r="A4623" s="103" t="s">
        <v>829</v>
      </c>
      <c r="B4623" s="103" t="s">
        <v>88</v>
      </c>
      <c r="C4623" s="103" t="s">
        <v>904</v>
      </c>
      <c r="D4623" s="103" t="s">
        <v>905</v>
      </c>
      <c r="E4623" s="103" t="s">
        <v>906</v>
      </c>
      <c r="F4623" s="103" t="s">
        <v>906</v>
      </c>
      <c r="G4623" s="103" t="s">
        <v>135</v>
      </c>
      <c r="H4623" s="103" t="s">
        <v>371</v>
      </c>
      <c r="I4623" s="103" t="s">
        <v>842</v>
      </c>
      <c r="J4623" s="215">
        <v>3</v>
      </c>
      <c r="K4623" s="216" t="s">
        <v>88</v>
      </c>
    </row>
    <row r="4624" spans="1:11" x14ac:dyDescent="0.25">
      <c r="A4624" s="103" t="s">
        <v>825</v>
      </c>
      <c r="B4624" s="103" t="s">
        <v>88</v>
      </c>
      <c r="C4624" s="103" t="s">
        <v>904</v>
      </c>
      <c r="D4624" s="103" t="s">
        <v>905</v>
      </c>
      <c r="E4624" s="103" t="s">
        <v>906</v>
      </c>
      <c r="F4624" s="103" t="s">
        <v>906</v>
      </c>
      <c r="G4624" s="103" t="s">
        <v>135</v>
      </c>
      <c r="H4624" s="103" t="s">
        <v>371</v>
      </c>
      <c r="I4624" s="103" t="s">
        <v>842</v>
      </c>
      <c r="J4624" s="215">
        <v>2039.16</v>
      </c>
      <c r="K4624" s="216" t="s">
        <v>88</v>
      </c>
    </row>
    <row r="4625" spans="1:11" x14ac:dyDescent="0.25">
      <c r="A4625" s="103" t="s">
        <v>826</v>
      </c>
      <c r="B4625" s="103" t="s">
        <v>88</v>
      </c>
      <c r="C4625" s="103" t="s">
        <v>904</v>
      </c>
      <c r="D4625" s="103" t="s">
        <v>905</v>
      </c>
      <c r="E4625" s="103" t="s">
        <v>906</v>
      </c>
      <c r="F4625" s="103" t="s">
        <v>906</v>
      </c>
      <c r="G4625" s="103" t="s">
        <v>135</v>
      </c>
      <c r="H4625" s="103" t="s">
        <v>371</v>
      </c>
      <c r="I4625" s="103" t="s">
        <v>842</v>
      </c>
      <c r="J4625" s="215">
        <v>5138.82</v>
      </c>
      <c r="K4625" s="216" t="s">
        <v>88</v>
      </c>
    </row>
    <row r="4626" spans="1:11" x14ac:dyDescent="0.25">
      <c r="A4626" s="103" t="s">
        <v>829</v>
      </c>
      <c r="B4626" s="103" t="s">
        <v>88</v>
      </c>
      <c r="C4626" s="103" t="s">
        <v>904</v>
      </c>
      <c r="D4626" s="103" t="s">
        <v>905</v>
      </c>
      <c r="E4626" s="103" t="s">
        <v>906</v>
      </c>
      <c r="F4626" s="103" t="s">
        <v>906</v>
      </c>
      <c r="G4626" s="103" t="s">
        <v>134</v>
      </c>
      <c r="H4626" s="103" t="s">
        <v>374</v>
      </c>
      <c r="I4626" s="103" t="s">
        <v>842</v>
      </c>
      <c r="J4626" s="215">
        <v>147.33000000000001</v>
      </c>
      <c r="K4626" s="216" t="s">
        <v>88</v>
      </c>
    </row>
    <row r="4627" spans="1:11" x14ac:dyDescent="0.25">
      <c r="A4627" s="103" t="s">
        <v>825</v>
      </c>
      <c r="B4627" s="103" t="s">
        <v>88</v>
      </c>
      <c r="C4627" s="103" t="s">
        <v>904</v>
      </c>
      <c r="D4627" s="103" t="s">
        <v>905</v>
      </c>
      <c r="E4627" s="103" t="s">
        <v>906</v>
      </c>
      <c r="F4627" s="103" t="s">
        <v>906</v>
      </c>
      <c r="G4627" s="103" t="s">
        <v>134</v>
      </c>
      <c r="H4627" s="103" t="s">
        <v>374</v>
      </c>
      <c r="I4627" s="103" t="s">
        <v>842</v>
      </c>
      <c r="J4627" s="215">
        <v>3421.98</v>
      </c>
      <c r="K4627" s="216" t="s">
        <v>88</v>
      </c>
    </row>
    <row r="4628" spans="1:11" x14ac:dyDescent="0.25">
      <c r="A4628" s="103" t="s">
        <v>826</v>
      </c>
      <c r="B4628" s="103" t="s">
        <v>88</v>
      </c>
      <c r="C4628" s="103" t="s">
        <v>904</v>
      </c>
      <c r="D4628" s="103" t="s">
        <v>905</v>
      </c>
      <c r="E4628" s="103" t="s">
        <v>906</v>
      </c>
      <c r="F4628" s="103" t="s">
        <v>906</v>
      </c>
      <c r="G4628" s="103" t="s">
        <v>134</v>
      </c>
      <c r="H4628" s="103" t="s">
        <v>374</v>
      </c>
      <c r="I4628" s="103" t="s">
        <v>842</v>
      </c>
      <c r="J4628" s="215">
        <v>881.31</v>
      </c>
      <c r="K4628" s="216" t="s">
        <v>88</v>
      </c>
    </row>
    <row r="4629" spans="1:11" x14ac:dyDescent="0.25">
      <c r="A4629" s="103" t="s">
        <v>828</v>
      </c>
      <c r="B4629" s="103" t="s">
        <v>88</v>
      </c>
      <c r="C4629" s="103" t="s">
        <v>904</v>
      </c>
      <c r="D4629" s="103" t="s">
        <v>905</v>
      </c>
      <c r="E4629" s="103" t="s">
        <v>906</v>
      </c>
      <c r="F4629" s="103" t="s">
        <v>906</v>
      </c>
      <c r="G4629" s="103" t="s">
        <v>168</v>
      </c>
      <c r="H4629" s="103" t="s">
        <v>377</v>
      </c>
      <c r="I4629" s="103" t="s">
        <v>842</v>
      </c>
      <c r="J4629" s="215">
        <v>367.97</v>
      </c>
      <c r="K4629" s="216" t="s">
        <v>88</v>
      </c>
    </row>
    <row r="4630" spans="1:11" x14ac:dyDescent="0.25">
      <c r="A4630" s="103" t="s">
        <v>827</v>
      </c>
      <c r="B4630" s="103" t="s">
        <v>88</v>
      </c>
      <c r="C4630" s="103" t="s">
        <v>904</v>
      </c>
      <c r="D4630" s="103" t="s">
        <v>905</v>
      </c>
      <c r="E4630" s="103" t="s">
        <v>906</v>
      </c>
      <c r="F4630" s="103" t="s">
        <v>906</v>
      </c>
      <c r="G4630" s="103" t="s">
        <v>133</v>
      </c>
      <c r="H4630" s="103" t="s">
        <v>378</v>
      </c>
      <c r="I4630" s="103" t="s">
        <v>842</v>
      </c>
      <c r="J4630" s="215">
        <v>9.92</v>
      </c>
      <c r="K4630" s="216" t="s">
        <v>88</v>
      </c>
    </row>
    <row r="4631" spans="1:11" x14ac:dyDescent="0.25">
      <c r="A4631" s="103" t="s">
        <v>828</v>
      </c>
      <c r="B4631" s="103" t="s">
        <v>88</v>
      </c>
      <c r="C4631" s="103" t="s">
        <v>904</v>
      </c>
      <c r="D4631" s="103" t="s">
        <v>905</v>
      </c>
      <c r="E4631" s="103" t="s">
        <v>906</v>
      </c>
      <c r="F4631" s="103" t="s">
        <v>906</v>
      </c>
      <c r="G4631" s="103" t="s">
        <v>133</v>
      </c>
      <c r="H4631" s="103" t="s">
        <v>378</v>
      </c>
      <c r="I4631" s="103" t="s">
        <v>842</v>
      </c>
      <c r="J4631" s="215">
        <v>1337.09</v>
      </c>
      <c r="K4631" s="216" t="s">
        <v>88</v>
      </c>
    </row>
    <row r="4632" spans="1:11" x14ac:dyDescent="0.25">
      <c r="A4632" s="103" t="s">
        <v>827</v>
      </c>
      <c r="B4632" s="103" t="s">
        <v>88</v>
      </c>
      <c r="C4632" s="103" t="s">
        <v>904</v>
      </c>
      <c r="D4632" s="103" t="s">
        <v>905</v>
      </c>
      <c r="E4632" s="103" t="s">
        <v>906</v>
      </c>
      <c r="F4632" s="103" t="s">
        <v>906</v>
      </c>
      <c r="G4632" s="103" t="s">
        <v>132</v>
      </c>
      <c r="H4632" s="103" t="s">
        <v>379</v>
      </c>
      <c r="I4632" s="103" t="s">
        <v>842</v>
      </c>
      <c r="J4632" s="215">
        <v>619.96</v>
      </c>
      <c r="K4632" s="216" t="s">
        <v>88</v>
      </c>
    </row>
    <row r="4633" spans="1:11" x14ac:dyDescent="0.25">
      <c r="A4633" s="103" t="s">
        <v>830</v>
      </c>
      <c r="B4633" s="103" t="s">
        <v>88</v>
      </c>
      <c r="C4633" s="103" t="s">
        <v>904</v>
      </c>
      <c r="D4633" s="103" t="s">
        <v>905</v>
      </c>
      <c r="E4633" s="103" t="s">
        <v>906</v>
      </c>
      <c r="F4633" s="103" t="s">
        <v>906</v>
      </c>
      <c r="G4633" s="103" t="s">
        <v>132</v>
      </c>
      <c r="H4633" s="103" t="s">
        <v>379</v>
      </c>
      <c r="I4633" s="103" t="s">
        <v>842</v>
      </c>
      <c r="J4633" s="215">
        <v>457.45</v>
      </c>
      <c r="K4633" s="216" t="s">
        <v>88</v>
      </c>
    </row>
    <row r="4634" spans="1:11" x14ac:dyDescent="0.25">
      <c r="A4634" s="103" t="s">
        <v>828</v>
      </c>
      <c r="B4634" s="103" t="s">
        <v>88</v>
      </c>
      <c r="C4634" s="103" t="s">
        <v>904</v>
      </c>
      <c r="D4634" s="103" t="s">
        <v>905</v>
      </c>
      <c r="E4634" s="103" t="s">
        <v>906</v>
      </c>
      <c r="F4634" s="103" t="s">
        <v>906</v>
      </c>
      <c r="G4634" s="103" t="s">
        <v>132</v>
      </c>
      <c r="H4634" s="103" t="s">
        <v>379</v>
      </c>
      <c r="I4634" s="103" t="s">
        <v>842</v>
      </c>
      <c r="J4634" s="215">
        <v>907.32</v>
      </c>
      <c r="K4634" s="216" t="s">
        <v>88</v>
      </c>
    </row>
    <row r="4635" spans="1:11" x14ac:dyDescent="0.25">
      <c r="A4635" s="103" t="s">
        <v>829</v>
      </c>
      <c r="B4635" s="103" t="s">
        <v>88</v>
      </c>
      <c r="C4635" s="103" t="s">
        <v>904</v>
      </c>
      <c r="D4635" s="103" t="s">
        <v>905</v>
      </c>
      <c r="E4635" s="103" t="s">
        <v>906</v>
      </c>
      <c r="F4635" s="103" t="s">
        <v>906</v>
      </c>
      <c r="G4635" s="103" t="s">
        <v>132</v>
      </c>
      <c r="H4635" s="103" t="s">
        <v>379</v>
      </c>
      <c r="I4635" s="103" t="s">
        <v>842</v>
      </c>
      <c r="J4635" s="215">
        <v>37.96</v>
      </c>
      <c r="K4635" s="216" t="s">
        <v>88</v>
      </c>
    </row>
    <row r="4636" spans="1:11" x14ac:dyDescent="0.25">
      <c r="A4636" s="103" t="s">
        <v>825</v>
      </c>
      <c r="B4636" s="103" t="s">
        <v>88</v>
      </c>
      <c r="C4636" s="103" t="s">
        <v>904</v>
      </c>
      <c r="D4636" s="103" t="s">
        <v>905</v>
      </c>
      <c r="E4636" s="103" t="s">
        <v>906</v>
      </c>
      <c r="F4636" s="103" t="s">
        <v>906</v>
      </c>
      <c r="G4636" s="103" t="s">
        <v>132</v>
      </c>
      <c r="H4636" s="103" t="s">
        <v>379</v>
      </c>
      <c r="I4636" s="103" t="s">
        <v>842</v>
      </c>
      <c r="J4636" s="215">
        <v>725.37</v>
      </c>
      <c r="K4636" s="216" t="s">
        <v>88</v>
      </c>
    </row>
    <row r="4637" spans="1:11" x14ac:dyDescent="0.25">
      <c r="A4637" s="103" t="s">
        <v>826</v>
      </c>
      <c r="B4637" s="103" t="s">
        <v>88</v>
      </c>
      <c r="C4637" s="103" t="s">
        <v>904</v>
      </c>
      <c r="D4637" s="103" t="s">
        <v>905</v>
      </c>
      <c r="E4637" s="103" t="s">
        <v>906</v>
      </c>
      <c r="F4637" s="103" t="s">
        <v>906</v>
      </c>
      <c r="G4637" s="103" t="s">
        <v>132</v>
      </c>
      <c r="H4637" s="103" t="s">
        <v>379</v>
      </c>
      <c r="I4637" s="103" t="s">
        <v>842</v>
      </c>
      <c r="J4637" s="215">
        <v>2143.92</v>
      </c>
      <c r="K4637" s="216" t="s">
        <v>88</v>
      </c>
    </row>
    <row r="4638" spans="1:11" x14ac:dyDescent="0.25">
      <c r="A4638" s="103" t="s">
        <v>826</v>
      </c>
      <c r="B4638" s="103" t="s">
        <v>88</v>
      </c>
      <c r="C4638" s="103" t="s">
        <v>904</v>
      </c>
      <c r="D4638" s="103" t="s">
        <v>905</v>
      </c>
      <c r="E4638" s="103" t="s">
        <v>906</v>
      </c>
      <c r="F4638" s="103" t="s">
        <v>906</v>
      </c>
      <c r="G4638" s="103" t="s">
        <v>169</v>
      </c>
      <c r="H4638" s="103" t="s">
        <v>380</v>
      </c>
      <c r="I4638" s="103" t="s">
        <v>842</v>
      </c>
      <c r="J4638" s="215">
        <v>32.24</v>
      </c>
      <c r="K4638" s="216" t="s">
        <v>88</v>
      </c>
    </row>
    <row r="4639" spans="1:11" x14ac:dyDescent="0.25">
      <c r="A4639" s="103" t="s">
        <v>825</v>
      </c>
      <c r="B4639" s="103" t="s">
        <v>88</v>
      </c>
      <c r="C4639" s="103" t="s">
        <v>904</v>
      </c>
      <c r="D4639" s="103" t="s">
        <v>905</v>
      </c>
      <c r="E4639" s="103" t="s">
        <v>906</v>
      </c>
      <c r="F4639" s="103" t="s">
        <v>906</v>
      </c>
      <c r="G4639" s="103" t="s">
        <v>130</v>
      </c>
      <c r="H4639" s="103" t="s">
        <v>381</v>
      </c>
      <c r="I4639" s="103" t="s">
        <v>842</v>
      </c>
      <c r="J4639" s="215">
        <v>682.51</v>
      </c>
      <c r="K4639" s="216" t="s">
        <v>88</v>
      </c>
    </row>
    <row r="4640" spans="1:11" x14ac:dyDescent="0.25">
      <c r="A4640" s="103" t="s">
        <v>826</v>
      </c>
      <c r="B4640" s="103" t="s">
        <v>88</v>
      </c>
      <c r="C4640" s="103" t="s">
        <v>904</v>
      </c>
      <c r="D4640" s="103" t="s">
        <v>905</v>
      </c>
      <c r="E4640" s="103" t="s">
        <v>906</v>
      </c>
      <c r="F4640" s="103" t="s">
        <v>906</v>
      </c>
      <c r="G4640" s="103" t="s">
        <v>130</v>
      </c>
      <c r="H4640" s="103" t="s">
        <v>381</v>
      </c>
      <c r="I4640" s="103" t="s">
        <v>842</v>
      </c>
      <c r="J4640" s="215">
        <v>3214.97</v>
      </c>
      <c r="K4640" s="216" t="s">
        <v>88</v>
      </c>
    </row>
    <row r="4641" spans="1:11" x14ac:dyDescent="0.25">
      <c r="A4641" s="103" t="s">
        <v>827</v>
      </c>
      <c r="B4641" s="103" t="s">
        <v>88</v>
      </c>
      <c r="C4641" s="103" t="s">
        <v>904</v>
      </c>
      <c r="D4641" s="103" t="s">
        <v>905</v>
      </c>
      <c r="E4641" s="103" t="s">
        <v>906</v>
      </c>
      <c r="F4641" s="103" t="s">
        <v>906</v>
      </c>
      <c r="G4641" s="103" t="s">
        <v>165</v>
      </c>
      <c r="H4641" s="103" t="s">
        <v>383</v>
      </c>
      <c r="I4641" s="103" t="s">
        <v>842</v>
      </c>
      <c r="J4641" s="215">
        <v>403.96</v>
      </c>
      <c r="K4641" s="216" t="s">
        <v>88</v>
      </c>
    </row>
    <row r="4642" spans="1:11" x14ac:dyDescent="0.25">
      <c r="A4642" s="103" t="s">
        <v>828</v>
      </c>
      <c r="B4642" s="103" t="s">
        <v>88</v>
      </c>
      <c r="C4642" s="103" t="s">
        <v>904</v>
      </c>
      <c r="D4642" s="103" t="s">
        <v>905</v>
      </c>
      <c r="E4642" s="103" t="s">
        <v>906</v>
      </c>
      <c r="F4642" s="103" t="s">
        <v>906</v>
      </c>
      <c r="G4642" s="103" t="s">
        <v>165</v>
      </c>
      <c r="H4642" s="103" t="s">
        <v>383</v>
      </c>
      <c r="I4642" s="103" t="s">
        <v>842</v>
      </c>
      <c r="J4642" s="215">
        <v>1020.82</v>
      </c>
      <c r="K4642" s="216" t="s">
        <v>88</v>
      </c>
    </row>
    <row r="4643" spans="1:11" x14ac:dyDescent="0.25">
      <c r="A4643" s="103" t="s">
        <v>825</v>
      </c>
      <c r="B4643" s="103" t="s">
        <v>88</v>
      </c>
      <c r="C4643" s="103" t="s">
        <v>904</v>
      </c>
      <c r="D4643" s="103" t="s">
        <v>905</v>
      </c>
      <c r="E4643" s="103" t="s">
        <v>906</v>
      </c>
      <c r="F4643" s="103" t="s">
        <v>906</v>
      </c>
      <c r="G4643" s="103" t="s">
        <v>165</v>
      </c>
      <c r="H4643" s="103" t="s">
        <v>383</v>
      </c>
      <c r="I4643" s="103" t="s">
        <v>842</v>
      </c>
      <c r="J4643" s="215">
        <v>512.08000000000004</v>
      </c>
      <c r="K4643" s="216" t="s">
        <v>88</v>
      </c>
    </row>
    <row r="4644" spans="1:11" x14ac:dyDescent="0.25">
      <c r="A4644" s="103" t="s">
        <v>830</v>
      </c>
      <c r="B4644" s="103" t="s">
        <v>88</v>
      </c>
      <c r="C4644" s="103" t="s">
        <v>904</v>
      </c>
      <c r="D4644" s="103" t="s">
        <v>905</v>
      </c>
      <c r="E4644" s="103" t="s">
        <v>906</v>
      </c>
      <c r="F4644" s="103" t="s">
        <v>906</v>
      </c>
      <c r="G4644" s="103" t="s">
        <v>751</v>
      </c>
      <c r="H4644" s="103" t="s">
        <v>812</v>
      </c>
      <c r="I4644" s="103" t="s">
        <v>842</v>
      </c>
      <c r="J4644" s="215">
        <v>13.27</v>
      </c>
      <c r="K4644" s="216" t="s">
        <v>88</v>
      </c>
    </row>
    <row r="4645" spans="1:11" x14ac:dyDescent="0.25">
      <c r="A4645" s="103" t="s">
        <v>825</v>
      </c>
      <c r="B4645" s="103" t="s">
        <v>88</v>
      </c>
      <c r="C4645" s="103" t="s">
        <v>904</v>
      </c>
      <c r="D4645" s="103" t="s">
        <v>905</v>
      </c>
      <c r="E4645" s="103" t="s">
        <v>906</v>
      </c>
      <c r="F4645" s="103" t="s">
        <v>906</v>
      </c>
      <c r="G4645" s="103" t="s">
        <v>751</v>
      </c>
      <c r="H4645" s="103" t="s">
        <v>812</v>
      </c>
      <c r="I4645" s="103" t="s">
        <v>842</v>
      </c>
      <c r="J4645" s="215">
        <v>977.94</v>
      </c>
      <c r="K4645" s="216" t="s">
        <v>88</v>
      </c>
    </row>
    <row r="4646" spans="1:11" x14ac:dyDescent="0.25">
      <c r="A4646" s="103" t="s">
        <v>826</v>
      </c>
      <c r="B4646" s="103" t="s">
        <v>88</v>
      </c>
      <c r="C4646" s="103" t="s">
        <v>904</v>
      </c>
      <c r="D4646" s="103" t="s">
        <v>905</v>
      </c>
      <c r="E4646" s="103" t="s">
        <v>906</v>
      </c>
      <c r="F4646" s="103" t="s">
        <v>906</v>
      </c>
      <c r="G4646" s="103" t="s">
        <v>751</v>
      </c>
      <c r="H4646" s="103" t="s">
        <v>812</v>
      </c>
      <c r="I4646" s="103" t="s">
        <v>842</v>
      </c>
      <c r="J4646" s="215">
        <v>668.25</v>
      </c>
      <c r="K4646" s="216" t="s">
        <v>88</v>
      </c>
    </row>
    <row r="4647" spans="1:11" x14ac:dyDescent="0.25">
      <c r="A4647" s="103" t="s">
        <v>827</v>
      </c>
      <c r="B4647" s="103" t="s">
        <v>88</v>
      </c>
      <c r="C4647" s="103" t="s">
        <v>904</v>
      </c>
      <c r="D4647" s="103" t="s">
        <v>905</v>
      </c>
      <c r="E4647" s="103" t="s">
        <v>906</v>
      </c>
      <c r="F4647" s="103" t="s">
        <v>906</v>
      </c>
      <c r="G4647" s="103" t="s">
        <v>594</v>
      </c>
      <c r="H4647" s="103" t="s">
        <v>735</v>
      </c>
      <c r="I4647" s="103" t="s">
        <v>842</v>
      </c>
      <c r="J4647" s="215">
        <v>-1003.3</v>
      </c>
      <c r="K4647" s="216" t="s">
        <v>88</v>
      </c>
    </row>
    <row r="4648" spans="1:11" x14ac:dyDescent="0.25">
      <c r="A4648" s="103" t="s">
        <v>828</v>
      </c>
      <c r="B4648" s="103" t="s">
        <v>88</v>
      </c>
      <c r="C4648" s="103" t="s">
        <v>904</v>
      </c>
      <c r="D4648" s="103" t="s">
        <v>905</v>
      </c>
      <c r="E4648" s="103" t="s">
        <v>906</v>
      </c>
      <c r="F4648" s="103" t="s">
        <v>906</v>
      </c>
      <c r="G4648" s="103" t="s">
        <v>594</v>
      </c>
      <c r="H4648" s="103" t="s">
        <v>735</v>
      </c>
      <c r="I4648" s="103" t="s">
        <v>842</v>
      </c>
      <c r="J4648" s="215">
        <v>1003.3</v>
      </c>
      <c r="K4648" s="216" t="s">
        <v>88</v>
      </c>
    </row>
    <row r="4649" spans="1:11" x14ac:dyDescent="0.25">
      <c r="A4649" s="103" t="s">
        <v>827</v>
      </c>
      <c r="B4649" s="103" t="s">
        <v>88</v>
      </c>
      <c r="C4649" s="103" t="s">
        <v>904</v>
      </c>
      <c r="D4649" s="103" t="s">
        <v>905</v>
      </c>
      <c r="E4649" s="103" t="s">
        <v>906</v>
      </c>
      <c r="F4649" s="103" t="s">
        <v>906</v>
      </c>
      <c r="G4649" s="103" t="s">
        <v>618</v>
      </c>
      <c r="H4649" s="103" t="s">
        <v>824</v>
      </c>
      <c r="I4649" s="103" t="s">
        <v>842</v>
      </c>
      <c r="J4649" s="215">
        <v>591.97</v>
      </c>
      <c r="K4649" s="216" t="s">
        <v>88</v>
      </c>
    </row>
    <row r="4650" spans="1:11" x14ac:dyDescent="0.25">
      <c r="A4650" s="103" t="s">
        <v>830</v>
      </c>
      <c r="B4650" s="103" t="s">
        <v>88</v>
      </c>
      <c r="C4650" s="103" t="s">
        <v>904</v>
      </c>
      <c r="D4650" s="103" t="s">
        <v>905</v>
      </c>
      <c r="E4650" s="103" t="s">
        <v>906</v>
      </c>
      <c r="F4650" s="103" t="s">
        <v>906</v>
      </c>
      <c r="G4650" s="103" t="s">
        <v>618</v>
      </c>
      <c r="H4650" s="103" t="s">
        <v>824</v>
      </c>
      <c r="I4650" s="103" t="s">
        <v>842</v>
      </c>
      <c r="J4650" s="215">
        <v>1770.3</v>
      </c>
      <c r="K4650" s="216" t="s">
        <v>88</v>
      </c>
    </row>
    <row r="4651" spans="1:11" x14ac:dyDescent="0.25">
      <c r="A4651" s="103" t="s">
        <v>828</v>
      </c>
      <c r="B4651" s="103" t="s">
        <v>88</v>
      </c>
      <c r="C4651" s="103" t="s">
        <v>904</v>
      </c>
      <c r="D4651" s="103" t="s">
        <v>905</v>
      </c>
      <c r="E4651" s="103" t="s">
        <v>906</v>
      </c>
      <c r="F4651" s="103" t="s">
        <v>906</v>
      </c>
      <c r="G4651" s="103" t="s">
        <v>618</v>
      </c>
      <c r="H4651" s="103" t="s">
        <v>824</v>
      </c>
      <c r="I4651" s="103" t="s">
        <v>842</v>
      </c>
      <c r="J4651" s="215">
        <v>296.07</v>
      </c>
      <c r="K4651" s="216" t="s">
        <v>88</v>
      </c>
    </row>
    <row r="4652" spans="1:11" x14ac:dyDescent="0.25">
      <c r="A4652" s="103" t="s">
        <v>829</v>
      </c>
      <c r="B4652" s="103" t="s">
        <v>88</v>
      </c>
      <c r="C4652" s="103" t="s">
        <v>904</v>
      </c>
      <c r="D4652" s="103" t="s">
        <v>905</v>
      </c>
      <c r="E4652" s="103" t="s">
        <v>906</v>
      </c>
      <c r="F4652" s="103" t="s">
        <v>906</v>
      </c>
      <c r="G4652" s="103" t="s">
        <v>618</v>
      </c>
      <c r="H4652" s="103" t="s">
        <v>824</v>
      </c>
      <c r="I4652" s="103" t="s">
        <v>842</v>
      </c>
      <c r="J4652" s="215">
        <v>1488.98</v>
      </c>
      <c r="K4652" s="216" t="s">
        <v>88</v>
      </c>
    </row>
    <row r="4653" spans="1:11" x14ac:dyDescent="0.25">
      <c r="A4653" s="103" t="s">
        <v>825</v>
      </c>
      <c r="B4653" s="103" t="s">
        <v>88</v>
      </c>
      <c r="C4653" s="103" t="s">
        <v>904</v>
      </c>
      <c r="D4653" s="103" t="s">
        <v>905</v>
      </c>
      <c r="E4653" s="103" t="s">
        <v>906</v>
      </c>
      <c r="F4653" s="103" t="s">
        <v>906</v>
      </c>
      <c r="G4653" s="103" t="s">
        <v>618</v>
      </c>
      <c r="H4653" s="103" t="s">
        <v>824</v>
      </c>
      <c r="I4653" s="103" t="s">
        <v>842</v>
      </c>
      <c r="J4653" s="215">
        <v>1035.3699999999999</v>
      </c>
      <c r="K4653" s="216" t="s">
        <v>88</v>
      </c>
    </row>
    <row r="4654" spans="1:11" x14ac:dyDescent="0.25">
      <c r="A4654" s="103" t="s">
        <v>826</v>
      </c>
      <c r="B4654" s="103" t="s">
        <v>88</v>
      </c>
      <c r="C4654" s="103" t="s">
        <v>904</v>
      </c>
      <c r="D4654" s="103" t="s">
        <v>905</v>
      </c>
      <c r="E4654" s="103" t="s">
        <v>906</v>
      </c>
      <c r="F4654" s="103" t="s">
        <v>906</v>
      </c>
      <c r="G4654" s="103" t="s">
        <v>618</v>
      </c>
      <c r="H4654" s="103" t="s">
        <v>824</v>
      </c>
      <c r="I4654" s="103" t="s">
        <v>842</v>
      </c>
      <c r="J4654" s="215">
        <v>3108.46</v>
      </c>
      <c r="K4654" s="216" t="s">
        <v>88</v>
      </c>
    </row>
    <row r="4655" spans="1:11" x14ac:dyDescent="0.25">
      <c r="A4655" s="103" t="s">
        <v>827</v>
      </c>
      <c r="B4655" s="103" t="s">
        <v>88</v>
      </c>
      <c r="C4655" s="103" t="s">
        <v>904</v>
      </c>
      <c r="D4655" s="103" t="s">
        <v>905</v>
      </c>
      <c r="E4655" s="103" t="s">
        <v>906</v>
      </c>
      <c r="F4655" s="103" t="s">
        <v>906</v>
      </c>
      <c r="G4655" s="103" t="s">
        <v>148</v>
      </c>
      <c r="H4655" s="103" t="s">
        <v>390</v>
      </c>
      <c r="I4655" s="103" t="s">
        <v>842</v>
      </c>
      <c r="J4655" s="215">
        <v>545.55999999999995</v>
      </c>
      <c r="K4655" s="216" t="s">
        <v>88</v>
      </c>
    </row>
    <row r="4656" spans="1:11" x14ac:dyDescent="0.25">
      <c r="A4656" s="103" t="s">
        <v>830</v>
      </c>
      <c r="B4656" s="103" t="s">
        <v>88</v>
      </c>
      <c r="C4656" s="103" t="s">
        <v>904</v>
      </c>
      <c r="D4656" s="103" t="s">
        <v>905</v>
      </c>
      <c r="E4656" s="103" t="s">
        <v>906</v>
      </c>
      <c r="F4656" s="103" t="s">
        <v>906</v>
      </c>
      <c r="G4656" s="103" t="s">
        <v>148</v>
      </c>
      <c r="H4656" s="103" t="s">
        <v>390</v>
      </c>
      <c r="I4656" s="103" t="s">
        <v>842</v>
      </c>
      <c r="J4656" s="215">
        <v>1393.53</v>
      </c>
      <c r="K4656" s="216" t="s">
        <v>88</v>
      </c>
    </row>
    <row r="4657" spans="1:11" x14ac:dyDescent="0.25">
      <c r="A4657" s="103" t="s">
        <v>828</v>
      </c>
      <c r="B4657" s="103" t="s">
        <v>88</v>
      </c>
      <c r="C4657" s="103" t="s">
        <v>904</v>
      </c>
      <c r="D4657" s="103" t="s">
        <v>905</v>
      </c>
      <c r="E4657" s="103" t="s">
        <v>906</v>
      </c>
      <c r="F4657" s="103" t="s">
        <v>906</v>
      </c>
      <c r="G4657" s="103" t="s">
        <v>148</v>
      </c>
      <c r="H4657" s="103" t="s">
        <v>390</v>
      </c>
      <c r="I4657" s="103" t="s">
        <v>842</v>
      </c>
      <c r="J4657" s="215">
        <v>140.16</v>
      </c>
      <c r="K4657" s="216" t="s">
        <v>88</v>
      </c>
    </row>
    <row r="4658" spans="1:11" x14ac:dyDescent="0.25">
      <c r="A4658" s="103" t="s">
        <v>829</v>
      </c>
      <c r="B4658" s="103" t="s">
        <v>88</v>
      </c>
      <c r="C4658" s="103" t="s">
        <v>904</v>
      </c>
      <c r="D4658" s="103" t="s">
        <v>905</v>
      </c>
      <c r="E4658" s="103" t="s">
        <v>906</v>
      </c>
      <c r="F4658" s="103" t="s">
        <v>906</v>
      </c>
      <c r="G4658" s="103" t="s">
        <v>148</v>
      </c>
      <c r="H4658" s="103" t="s">
        <v>390</v>
      </c>
      <c r="I4658" s="103" t="s">
        <v>842</v>
      </c>
      <c r="J4658" s="215">
        <v>1927.86</v>
      </c>
      <c r="K4658" s="216" t="s">
        <v>88</v>
      </c>
    </row>
    <row r="4659" spans="1:11" x14ac:dyDescent="0.25">
      <c r="A4659" s="103" t="s">
        <v>825</v>
      </c>
      <c r="B4659" s="103" t="s">
        <v>88</v>
      </c>
      <c r="C4659" s="103" t="s">
        <v>904</v>
      </c>
      <c r="D4659" s="103" t="s">
        <v>905</v>
      </c>
      <c r="E4659" s="103" t="s">
        <v>906</v>
      </c>
      <c r="F4659" s="103" t="s">
        <v>906</v>
      </c>
      <c r="G4659" s="103" t="s">
        <v>148</v>
      </c>
      <c r="H4659" s="103" t="s">
        <v>390</v>
      </c>
      <c r="I4659" s="103" t="s">
        <v>842</v>
      </c>
      <c r="J4659" s="215">
        <v>4282.55</v>
      </c>
      <c r="K4659" s="216" t="s">
        <v>88</v>
      </c>
    </row>
    <row r="4660" spans="1:11" x14ac:dyDescent="0.25">
      <c r="A4660" s="103" t="s">
        <v>827</v>
      </c>
      <c r="B4660" s="103" t="s">
        <v>88</v>
      </c>
      <c r="C4660" s="103" t="s">
        <v>904</v>
      </c>
      <c r="D4660" s="103" t="s">
        <v>905</v>
      </c>
      <c r="E4660" s="103" t="s">
        <v>906</v>
      </c>
      <c r="F4660" s="103" t="s">
        <v>906</v>
      </c>
      <c r="G4660" s="103" t="s">
        <v>127</v>
      </c>
      <c r="H4660" s="103" t="s">
        <v>391</v>
      </c>
      <c r="I4660" s="103" t="s">
        <v>842</v>
      </c>
      <c r="J4660" s="215">
        <v>232.5</v>
      </c>
      <c r="K4660" s="216" t="s">
        <v>88</v>
      </c>
    </row>
    <row r="4661" spans="1:11" x14ac:dyDescent="0.25">
      <c r="A4661" s="103" t="s">
        <v>830</v>
      </c>
      <c r="B4661" s="103" t="s">
        <v>88</v>
      </c>
      <c r="C4661" s="103" t="s">
        <v>904</v>
      </c>
      <c r="D4661" s="103" t="s">
        <v>905</v>
      </c>
      <c r="E4661" s="103" t="s">
        <v>906</v>
      </c>
      <c r="F4661" s="103" t="s">
        <v>906</v>
      </c>
      <c r="G4661" s="103" t="s">
        <v>127</v>
      </c>
      <c r="H4661" s="103" t="s">
        <v>391</v>
      </c>
      <c r="I4661" s="103" t="s">
        <v>842</v>
      </c>
      <c r="J4661" s="215">
        <v>146.19999999999999</v>
      </c>
      <c r="K4661" s="216" t="s">
        <v>88</v>
      </c>
    </row>
    <row r="4662" spans="1:11" x14ac:dyDescent="0.25">
      <c r="A4662" s="103" t="s">
        <v>828</v>
      </c>
      <c r="B4662" s="103" t="s">
        <v>88</v>
      </c>
      <c r="C4662" s="103" t="s">
        <v>904</v>
      </c>
      <c r="D4662" s="103" t="s">
        <v>905</v>
      </c>
      <c r="E4662" s="103" t="s">
        <v>906</v>
      </c>
      <c r="F4662" s="103" t="s">
        <v>906</v>
      </c>
      <c r="G4662" s="103" t="s">
        <v>127</v>
      </c>
      <c r="H4662" s="103" t="s">
        <v>391</v>
      </c>
      <c r="I4662" s="103" t="s">
        <v>842</v>
      </c>
      <c r="J4662" s="215">
        <v>1696.58</v>
      </c>
      <c r="K4662" s="216" t="s">
        <v>88</v>
      </c>
    </row>
    <row r="4663" spans="1:11" x14ac:dyDescent="0.25">
      <c r="A4663" s="103" t="s">
        <v>829</v>
      </c>
      <c r="B4663" s="103" t="s">
        <v>88</v>
      </c>
      <c r="C4663" s="103" t="s">
        <v>904</v>
      </c>
      <c r="D4663" s="103" t="s">
        <v>905</v>
      </c>
      <c r="E4663" s="103" t="s">
        <v>906</v>
      </c>
      <c r="F4663" s="103" t="s">
        <v>906</v>
      </c>
      <c r="G4663" s="103" t="s">
        <v>127</v>
      </c>
      <c r="H4663" s="103" t="s">
        <v>391</v>
      </c>
      <c r="I4663" s="103" t="s">
        <v>842</v>
      </c>
      <c r="J4663" s="215">
        <v>-671.15</v>
      </c>
      <c r="K4663" s="216" t="s">
        <v>88</v>
      </c>
    </row>
    <row r="4664" spans="1:11" x14ac:dyDescent="0.25">
      <c r="A4664" s="103" t="s">
        <v>825</v>
      </c>
      <c r="B4664" s="103" t="s">
        <v>88</v>
      </c>
      <c r="C4664" s="103" t="s">
        <v>904</v>
      </c>
      <c r="D4664" s="103" t="s">
        <v>905</v>
      </c>
      <c r="E4664" s="103" t="s">
        <v>906</v>
      </c>
      <c r="F4664" s="103" t="s">
        <v>906</v>
      </c>
      <c r="G4664" s="103" t="s">
        <v>127</v>
      </c>
      <c r="H4664" s="103" t="s">
        <v>391</v>
      </c>
      <c r="I4664" s="103" t="s">
        <v>842</v>
      </c>
      <c r="J4664" s="215">
        <v>882.56</v>
      </c>
      <c r="K4664" s="216" t="s">
        <v>88</v>
      </c>
    </row>
    <row r="4665" spans="1:11" x14ac:dyDescent="0.25">
      <c r="A4665" s="103" t="s">
        <v>826</v>
      </c>
      <c r="B4665" s="103" t="s">
        <v>88</v>
      </c>
      <c r="C4665" s="103" t="s">
        <v>904</v>
      </c>
      <c r="D4665" s="103" t="s">
        <v>905</v>
      </c>
      <c r="E4665" s="103" t="s">
        <v>906</v>
      </c>
      <c r="F4665" s="103" t="s">
        <v>906</v>
      </c>
      <c r="G4665" s="103" t="s">
        <v>127</v>
      </c>
      <c r="H4665" s="103" t="s">
        <v>391</v>
      </c>
      <c r="I4665" s="103" t="s">
        <v>842</v>
      </c>
      <c r="J4665" s="215">
        <v>73.61</v>
      </c>
      <c r="K4665" s="216" t="s">
        <v>88</v>
      </c>
    </row>
    <row r="4666" spans="1:11" x14ac:dyDescent="0.25">
      <c r="A4666" s="103" t="s">
        <v>827</v>
      </c>
      <c r="B4666" s="103" t="s">
        <v>88</v>
      </c>
      <c r="C4666" s="103" t="s">
        <v>904</v>
      </c>
      <c r="D4666" s="103" t="s">
        <v>905</v>
      </c>
      <c r="E4666" s="103" t="s">
        <v>906</v>
      </c>
      <c r="F4666" s="103" t="s">
        <v>906</v>
      </c>
      <c r="G4666" s="103" t="s">
        <v>126</v>
      </c>
      <c r="H4666" s="103" t="s">
        <v>392</v>
      </c>
      <c r="I4666" s="103" t="s">
        <v>842</v>
      </c>
      <c r="J4666" s="215">
        <v>1593.37</v>
      </c>
      <c r="K4666" s="216" t="s">
        <v>88</v>
      </c>
    </row>
    <row r="4667" spans="1:11" x14ac:dyDescent="0.25">
      <c r="A4667" s="103" t="s">
        <v>828</v>
      </c>
      <c r="B4667" s="103" t="s">
        <v>88</v>
      </c>
      <c r="C4667" s="103" t="s">
        <v>904</v>
      </c>
      <c r="D4667" s="103" t="s">
        <v>905</v>
      </c>
      <c r="E4667" s="103" t="s">
        <v>906</v>
      </c>
      <c r="F4667" s="103" t="s">
        <v>906</v>
      </c>
      <c r="G4667" s="103" t="s">
        <v>126</v>
      </c>
      <c r="H4667" s="103" t="s">
        <v>392</v>
      </c>
      <c r="I4667" s="103" t="s">
        <v>842</v>
      </c>
      <c r="J4667" s="215">
        <v>1843.98</v>
      </c>
      <c r="K4667" s="216" t="s">
        <v>88</v>
      </c>
    </row>
    <row r="4668" spans="1:11" x14ac:dyDescent="0.25">
      <c r="A4668" s="103" t="s">
        <v>829</v>
      </c>
      <c r="B4668" s="103" t="s">
        <v>88</v>
      </c>
      <c r="C4668" s="103" t="s">
        <v>904</v>
      </c>
      <c r="D4668" s="103" t="s">
        <v>905</v>
      </c>
      <c r="E4668" s="103" t="s">
        <v>906</v>
      </c>
      <c r="F4668" s="103" t="s">
        <v>906</v>
      </c>
      <c r="G4668" s="103" t="s">
        <v>126</v>
      </c>
      <c r="H4668" s="103" t="s">
        <v>392</v>
      </c>
      <c r="I4668" s="103" t="s">
        <v>842</v>
      </c>
      <c r="J4668" s="215">
        <v>102.14</v>
      </c>
      <c r="K4668" s="216" t="s">
        <v>88</v>
      </c>
    </row>
    <row r="4669" spans="1:11" x14ac:dyDescent="0.25">
      <c r="A4669" s="103" t="s">
        <v>825</v>
      </c>
      <c r="B4669" s="103" t="s">
        <v>88</v>
      </c>
      <c r="C4669" s="103" t="s">
        <v>904</v>
      </c>
      <c r="D4669" s="103" t="s">
        <v>905</v>
      </c>
      <c r="E4669" s="103" t="s">
        <v>906</v>
      </c>
      <c r="F4669" s="103" t="s">
        <v>906</v>
      </c>
      <c r="G4669" s="103" t="s">
        <v>126</v>
      </c>
      <c r="H4669" s="103" t="s">
        <v>392</v>
      </c>
      <c r="I4669" s="103" t="s">
        <v>842</v>
      </c>
      <c r="J4669" s="215">
        <v>669.36</v>
      </c>
      <c r="K4669" s="216" t="s">
        <v>88</v>
      </c>
    </row>
    <row r="4670" spans="1:11" x14ac:dyDescent="0.25">
      <c r="A4670" s="103" t="s">
        <v>826</v>
      </c>
      <c r="B4670" s="103" t="s">
        <v>88</v>
      </c>
      <c r="C4670" s="103" t="s">
        <v>904</v>
      </c>
      <c r="D4670" s="103" t="s">
        <v>905</v>
      </c>
      <c r="E4670" s="103" t="s">
        <v>906</v>
      </c>
      <c r="F4670" s="103" t="s">
        <v>906</v>
      </c>
      <c r="G4670" s="103" t="s">
        <v>126</v>
      </c>
      <c r="H4670" s="103" t="s">
        <v>392</v>
      </c>
      <c r="I4670" s="103" t="s">
        <v>842</v>
      </c>
      <c r="J4670" s="215">
        <v>143.76</v>
      </c>
      <c r="K4670" s="216" t="s">
        <v>88</v>
      </c>
    </row>
    <row r="4671" spans="1:11" x14ac:dyDescent="0.25">
      <c r="A4671" s="103" t="s">
        <v>827</v>
      </c>
      <c r="B4671" s="103" t="s">
        <v>88</v>
      </c>
      <c r="C4671" s="103" t="s">
        <v>904</v>
      </c>
      <c r="D4671" s="103" t="s">
        <v>905</v>
      </c>
      <c r="E4671" s="103" t="s">
        <v>906</v>
      </c>
      <c r="F4671" s="103" t="s">
        <v>906</v>
      </c>
      <c r="G4671" s="103" t="s">
        <v>125</v>
      </c>
      <c r="H4671" s="103" t="s">
        <v>393</v>
      </c>
      <c r="I4671" s="103" t="s">
        <v>842</v>
      </c>
      <c r="J4671" s="215">
        <v>4412.9399999999996</v>
      </c>
      <c r="K4671" s="216" t="s">
        <v>88</v>
      </c>
    </row>
    <row r="4672" spans="1:11" x14ac:dyDescent="0.25">
      <c r="A4672" s="103" t="s">
        <v>830</v>
      </c>
      <c r="B4672" s="103" t="s">
        <v>88</v>
      </c>
      <c r="C4672" s="103" t="s">
        <v>904</v>
      </c>
      <c r="D4672" s="103" t="s">
        <v>905</v>
      </c>
      <c r="E4672" s="103" t="s">
        <v>906</v>
      </c>
      <c r="F4672" s="103" t="s">
        <v>906</v>
      </c>
      <c r="G4672" s="103" t="s">
        <v>125</v>
      </c>
      <c r="H4672" s="103" t="s">
        <v>393</v>
      </c>
      <c r="I4672" s="103" t="s">
        <v>842</v>
      </c>
      <c r="J4672" s="215">
        <v>3774.01</v>
      </c>
      <c r="K4672" s="216" t="s">
        <v>88</v>
      </c>
    </row>
    <row r="4673" spans="1:11" x14ac:dyDescent="0.25">
      <c r="A4673" s="103" t="s">
        <v>828</v>
      </c>
      <c r="B4673" s="103" t="s">
        <v>88</v>
      </c>
      <c r="C4673" s="103" t="s">
        <v>904</v>
      </c>
      <c r="D4673" s="103" t="s">
        <v>905</v>
      </c>
      <c r="E4673" s="103" t="s">
        <v>906</v>
      </c>
      <c r="F4673" s="103" t="s">
        <v>906</v>
      </c>
      <c r="G4673" s="103" t="s">
        <v>125</v>
      </c>
      <c r="H4673" s="103" t="s">
        <v>393</v>
      </c>
      <c r="I4673" s="103" t="s">
        <v>842</v>
      </c>
      <c r="J4673" s="215">
        <v>2025.23</v>
      </c>
      <c r="K4673" s="216" t="s">
        <v>88</v>
      </c>
    </row>
    <row r="4674" spans="1:11" x14ac:dyDescent="0.25">
      <c r="A4674" s="103" t="s">
        <v>829</v>
      </c>
      <c r="B4674" s="103" t="s">
        <v>88</v>
      </c>
      <c r="C4674" s="103" t="s">
        <v>904</v>
      </c>
      <c r="D4674" s="103" t="s">
        <v>905</v>
      </c>
      <c r="E4674" s="103" t="s">
        <v>906</v>
      </c>
      <c r="F4674" s="103" t="s">
        <v>906</v>
      </c>
      <c r="G4674" s="103" t="s">
        <v>125</v>
      </c>
      <c r="H4674" s="103" t="s">
        <v>393</v>
      </c>
      <c r="I4674" s="103" t="s">
        <v>842</v>
      </c>
      <c r="J4674" s="215">
        <v>5396.52</v>
      </c>
      <c r="K4674" s="216" t="s">
        <v>88</v>
      </c>
    </row>
    <row r="4675" spans="1:11" x14ac:dyDescent="0.25">
      <c r="A4675" s="103" t="s">
        <v>825</v>
      </c>
      <c r="B4675" s="103" t="s">
        <v>88</v>
      </c>
      <c r="C4675" s="103" t="s">
        <v>904</v>
      </c>
      <c r="D4675" s="103" t="s">
        <v>905</v>
      </c>
      <c r="E4675" s="103" t="s">
        <v>906</v>
      </c>
      <c r="F4675" s="103" t="s">
        <v>906</v>
      </c>
      <c r="G4675" s="103" t="s">
        <v>125</v>
      </c>
      <c r="H4675" s="103" t="s">
        <v>393</v>
      </c>
      <c r="I4675" s="103" t="s">
        <v>842</v>
      </c>
      <c r="J4675" s="215">
        <v>3603.75</v>
      </c>
      <c r="K4675" s="216" t="s">
        <v>88</v>
      </c>
    </row>
    <row r="4676" spans="1:11" x14ac:dyDescent="0.25">
      <c r="A4676" s="103" t="s">
        <v>826</v>
      </c>
      <c r="B4676" s="103" t="s">
        <v>88</v>
      </c>
      <c r="C4676" s="103" t="s">
        <v>904</v>
      </c>
      <c r="D4676" s="103" t="s">
        <v>905</v>
      </c>
      <c r="E4676" s="103" t="s">
        <v>906</v>
      </c>
      <c r="F4676" s="103" t="s">
        <v>906</v>
      </c>
      <c r="G4676" s="103" t="s">
        <v>125</v>
      </c>
      <c r="H4676" s="103" t="s">
        <v>393</v>
      </c>
      <c r="I4676" s="103" t="s">
        <v>842</v>
      </c>
      <c r="J4676" s="215">
        <v>3431.43</v>
      </c>
      <c r="K4676" s="216" t="s">
        <v>88</v>
      </c>
    </row>
    <row r="4677" spans="1:11" x14ac:dyDescent="0.25">
      <c r="A4677" s="103" t="s">
        <v>827</v>
      </c>
      <c r="B4677" s="103" t="s">
        <v>88</v>
      </c>
      <c r="C4677" s="103" t="s">
        <v>904</v>
      </c>
      <c r="D4677" s="103" t="s">
        <v>905</v>
      </c>
      <c r="E4677" s="103" t="s">
        <v>906</v>
      </c>
      <c r="F4677" s="103" t="s">
        <v>906</v>
      </c>
      <c r="G4677" s="103" t="s">
        <v>740</v>
      </c>
      <c r="H4677" s="103" t="s">
        <v>741</v>
      </c>
      <c r="I4677" s="103" t="s">
        <v>842</v>
      </c>
      <c r="J4677" s="215">
        <v>1605.83</v>
      </c>
      <c r="K4677" s="216" t="s">
        <v>88</v>
      </c>
    </row>
    <row r="4678" spans="1:11" x14ac:dyDescent="0.25">
      <c r="A4678" s="103" t="s">
        <v>830</v>
      </c>
      <c r="B4678" s="103" t="s">
        <v>88</v>
      </c>
      <c r="C4678" s="103" t="s">
        <v>904</v>
      </c>
      <c r="D4678" s="103" t="s">
        <v>905</v>
      </c>
      <c r="E4678" s="103" t="s">
        <v>906</v>
      </c>
      <c r="F4678" s="103" t="s">
        <v>906</v>
      </c>
      <c r="G4678" s="103" t="s">
        <v>740</v>
      </c>
      <c r="H4678" s="103" t="s">
        <v>741</v>
      </c>
      <c r="I4678" s="103" t="s">
        <v>842</v>
      </c>
      <c r="J4678" s="215">
        <v>848.82</v>
      </c>
      <c r="K4678" s="216" t="s">
        <v>88</v>
      </c>
    </row>
    <row r="4679" spans="1:11" x14ac:dyDescent="0.25">
      <c r="A4679" s="103" t="s">
        <v>828</v>
      </c>
      <c r="B4679" s="103" t="s">
        <v>88</v>
      </c>
      <c r="C4679" s="103" t="s">
        <v>904</v>
      </c>
      <c r="D4679" s="103" t="s">
        <v>905</v>
      </c>
      <c r="E4679" s="103" t="s">
        <v>906</v>
      </c>
      <c r="F4679" s="103" t="s">
        <v>906</v>
      </c>
      <c r="G4679" s="103" t="s">
        <v>740</v>
      </c>
      <c r="H4679" s="103" t="s">
        <v>741</v>
      </c>
      <c r="I4679" s="103" t="s">
        <v>842</v>
      </c>
      <c r="J4679" s="215">
        <v>-854.14</v>
      </c>
      <c r="K4679" s="216" t="s">
        <v>88</v>
      </c>
    </row>
    <row r="4680" spans="1:11" x14ac:dyDescent="0.25">
      <c r="A4680" s="103" t="s">
        <v>828</v>
      </c>
      <c r="B4680" s="103" t="s">
        <v>88</v>
      </c>
      <c r="C4680" s="103" t="s">
        <v>904</v>
      </c>
      <c r="D4680" s="103" t="s">
        <v>905</v>
      </c>
      <c r="E4680" s="111"/>
      <c r="F4680" s="103" t="s">
        <v>906</v>
      </c>
      <c r="G4680" s="103" t="s">
        <v>740</v>
      </c>
      <c r="H4680" s="103" t="s">
        <v>741</v>
      </c>
      <c r="I4680" s="103" t="s">
        <v>842</v>
      </c>
      <c r="J4680" s="215">
        <v>427.06</v>
      </c>
      <c r="K4680" s="216" t="s">
        <v>88</v>
      </c>
    </row>
    <row r="4681" spans="1:11" x14ac:dyDescent="0.25">
      <c r="A4681" s="103" t="s">
        <v>825</v>
      </c>
      <c r="B4681" s="103" t="s">
        <v>88</v>
      </c>
      <c r="C4681" s="103" t="s">
        <v>904</v>
      </c>
      <c r="D4681" s="103" t="s">
        <v>905</v>
      </c>
      <c r="E4681" s="103" t="s">
        <v>906</v>
      </c>
      <c r="F4681" s="103" t="s">
        <v>906</v>
      </c>
      <c r="G4681" s="103" t="s">
        <v>740</v>
      </c>
      <c r="H4681" s="103" t="s">
        <v>741</v>
      </c>
      <c r="I4681" s="103" t="s">
        <v>842</v>
      </c>
      <c r="J4681" s="215">
        <v>285.76</v>
      </c>
      <c r="K4681" s="216" t="s">
        <v>88</v>
      </c>
    </row>
    <row r="4682" spans="1:11" x14ac:dyDescent="0.25">
      <c r="A4682" s="103" t="s">
        <v>825</v>
      </c>
      <c r="B4682" s="103" t="s">
        <v>88</v>
      </c>
      <c r="C4682" s="103" t="s">
        <v>904</v>
      </c>
      <c r="D4682" s="103" t="s">
        <v>905</v>
      </c>
      <c r="E4682" s="111"/>
      <c r="F4682" s="103" t="s">
        <v>906</v>
      </c>
      <c r="G4682" s="103" t="s">
        <v>740</v>
      </c>
      <c r="H4682" s="103" t="s">
        <v>741</v>
      </c>
      <c r="I4682" s="103" t="s">
        <v>842</v>
      </c>
      <c r="J4682" s="215">
        <v>-142.88</v>
      </c>
      <c r="K4682" s="216" t="s">
        <v>88</v>
      </c>
    </row>
    <row r="4683" spans="1:11" x14ac:dyDescent="0.25">
      <c r="A4683" s="103" t="s">
        <v>827</v>
      </c>
      <c r="B4683" s="103" t="s">
        <v>88</v>
      </c>
      <c r="C4683" s="103" t="s">
        <v>904</v>
      </c>
      <c r="D4683" s="103" t="s">
        <v>905</v>
      </c>
      <c r="E4683" s="103" t="s">
        <v>906</v>
      </c>
      <c r="F4683" s="103" t="s">
        <v>906</v>
      </c>
      <c r="G4683" s="103" t="s">
        <v>489</v>
      </c>
      <c r="H4683" s="103" t="s">
        <v>743</v>
      </c>
      <c r="I4683" s="103" t="s">
        <v>842</v>
      </c>
      <c r="J4683" s="215">
        <v>263.45999999999998</v>
      </c>
      <c r="K4683" s="216" t="s">
        <v>88</v>
      </c>
    </row>
    <row r="4684" spans="1:11" x14ac:dyDescent="0.25">
      <c r="A4684" s="103" t="s">
        <v>828</v>
      </c>
      <c r="B4684" s="103" t="s">
        <v>88</v>
      </c>
      <c r="C4684" s="103" t="s">
        <v>904</v>
      </c>
      <c r="D4684" s="103" t="s">
        <v>905</v>
      </c>
      <c r="E4684" s="103" t="s">
        <v>906</v>
      </c>
      <c r="F4684" s="103" t="s">
        <v>906</v>
      </c>
      <c r="G4684" s="103" t="s">
        <v>489</v>
      </c>
      <c r="H4684" s="103" t="s">
        <v>743</v>
      </c>
      <c r="I4684" s="103" t="s">
        <v>842</v>
      </c>
      <c r="J4684" s="215">
        <v>2</v>
      </c>
      <c r="K4684" s="216" t="s">
        <v>88</v>
      </c>
    </row>
    <row r="4685" spans="1:11" x14ac:dyDescent="0.25">
      <c r="A4685" s="103" t="s">
        <v>829</v>
      </c>
      <c r="B4685" s="103" t="s">
        <v>88</v>
      </c>
      <c r="C4685" s="103" t="s">
        <v>904</v>
      </c>
      <c r="D4685" s="103" t="s">
        <v>905</v>
      </c>
      <c r="E4685" s="103" t="s">
        <v>906</v>
      </c>
      <c r="F4685" s="103" t="s">
        <v>906</v>
      </c>
      <c r="G4685" s="103" t="s">
        <v>489</v>
      </c>
      <c r="H4685" s="103" t="s">
        <v>743</v>
      </c>
      <c r="I4685" s="103" t="s">
        <v>842</v>
      </c>
      <c r="J4685" s="215">
        <v>633.97</v>
      </c>
      <c r="K4685" s="216" t="s">
        <v>88</v>
      </c>
    </row>
    <row r="4686" spans="1:11" x14ac:dyDescent="0.25">
      <c r="A4686" s="103" t="s">
        <v>826</v>
      </c>
      <c r="B4686" s="103" t="s">
        <v>88</v>
      </c>
      <c r="C4686" s="103" t="s">
        <v>904</v>
      </c>
      <c r="D4686" s="103" t="s">
        <v>905</v>
      </c>
      <c r="E4686" s="103" t="s">
        <v>906</v>
      </c>
      <c r="F4686" s="103" t="s">
        <v>906</v>
      </c>
      <c r="G4686" s="103" t="s">
        <v>489</v>
      </c>
      <c r="H4686" s="103" t="s">
        <v>743</v>
      </c>
      <c r="I4686" s="103" t="s">
        <v>842</v>
      </c>
      <c r="J4686" s="215">
        <v>285.97000000000003</v>
      </c>
      <c r="K4686" s="216" t="s">
        <v>88</v>
      </c>
    </row>
    <row r="4687" spans="1:11" x14ac:dyDescent="0.25">
      <c r="A4687" s="103" t="s">
        <v>825</v>
      </c>
      <c r="B4687" s="103" t="s">
        <v>88</v>
      </c>
      <c r="C4687" s="103" t="s">
        <v>904</v>
      </c>
      <c r="D4687" s="103" t="s">
        <v>905</v>
      </c>
      <c r="E4687" s="103" t="s">
        <v>906</v>
      </c>
      <c r="F4687" s="103" t="s">
        <v>906</v>
      </c>
      <c r="G4687" s="103" t="s">
        <v>744</v>
      </c>
      <c r="H4687" s="103" t="s">
        <v>745</v>
      </c>
      <c r="I4687" s="103" t="s">
        <v>842</v>
      </c>
      <c r="J4687" s="215">
        <v>122.19</v>
      </c>
      <c r="K4687" s="216" t="s">
        <v>88</v>
      </c>
    </row>
    <row r="4688" spans="1:11" x14ac:dyDescent="0.25">
      <c r="A4688" s="103" t="s">
        <v>827</v>
      </c>
      <c r="B4688" s="103" t="s">
        <v>88</v>
      </c>
      <c r="C4688" s="103" t="s">
        <v>904</v>
      </c>
      <c r="D4688" s="103" t="s">
        <v>905</v>
      </c>
      <c r="E4688" s="103" t="s">
        <v>906</v>
      </c>
      <c r="F4688" s="103" t="s">
        <v>906</v>
      </c>
      <c r="G4688" s="103" t="s">
        <v>124</v>
      </c>
      <c r="H4688" s="103" t="s">
        <v>746</v>
      </c>
      <c r="I4688" s="103" t="s">
        <v>842</v>
      </c>
      <c r="J4688" s="215">
        <v>6373.24</v>
      </c>
      <c r="K4688" s="216" t="s">
        <v>88</v>
      </c>
    </row>
    <row r="4689" spans="1:11" x14ac:dyDescent="0.25">
      <c r="A4689" s="103" t="s">
        <v>829</v>
      </c>
      <c r="B4689" s="103" t="s">
        <v>88</v>
      </c>
      <c r="C4689" s="103" t="s">
        <v>904</v>
      </c>
      <c r="D4689" s="103" t="s">
        <v>905</v>
      </c>
      <c r="E4689" s="103" t="s">
        <v>906</v>
      </c>
      <c r="F4689" s="103" t="s">
        <v>906</v>
      </c>
      <c r="G4689" s="103" t="s">
        <v>124</v>
      </c>
      <c r="H4689" s="103" t="s">
        <v>746</v>
      </c>
      <c r="I4689" s="103" t="s">
        <v>842</v>
      </c>
      <c r="J4689" s="215">
        <v>1049.8800000000001</v>
      </c>
      <c r="K4689" s="216" t="s">
        <v>88</v>
      </c>
    </row>
    <row r="4690" spans="1:11" x14ac:dyDescent="0.25">
      <c r="A4690" s="103" t="s">
        <v>825</v>
      </c>
      <c r="B4690" s="103" t="s">
        <v>88</v>
      </c>
      <c r="C4690" s="103" t="s">
        <v>904</v>
      </c>
      <c r="D4690" s="103" t="s">
        <v>905</v>
      </c>
      <c r="E4690" s="103" t="s">
        <v>906</v>
      </c>
      <c r="F4690" s="103" t="s">
        <v>906</v>
      </c>
      <c r="G4690" s="103" t="s">
        <v>124</v>
      </c>
      <c r="H4690" s="103" t="s">
        <v>746</v>
      </c>
      <c r="I4690" s="103" t="s">
        <v>842</v>
      </c>
      <c r="J4690" s="215">
        <v>1085.3499999999999</v>
      </c>
      <c r="K4690" s="216" t="s">
        <v>88</v>
      </c>
    </row>
    <row r="4691" spans="1:11" x14ac:dyDescent="0.25">
      <c r="A4691" s="103" t="s">
        <v>826</v>
      </c>
      <c r="B4691" s="103" t="s">
        <v>88</v>
      </c>
      <c r="C4691" s="103" t="s">
        <v>904</v>
      </c>
      <c r="D4691" s="103" t="s">
        <v>905</v>
      </c>
      <c r="E4691" s="103" t="s">
        <v>906</v>
      </c>
      <c r="F4691" s="103" t="s">
        <v>906</v>
      </c>
      <c r="G4691" s="103" t="s">
        <v>124</v>
      </c>
      <c r="H4691" s="103" t="s">
        <v>746</v>
      </c>
      <c r="I4691" s="103" t="s">
        <v>842</v>
      </c>
      <c r="J4691" s="215">
        <v>4057.81</v>
      </c>
      <c r="K4691" s="216" t="s">
        <v>88</v>
      </c>
    </row>
    <row r="4692" spans="1:11" x14ac:dyDescent="0.25">
      <c r="A4692" s="103" t="s">
        <v>828</v>
      </c>
      <c r="B4692" s="103" t="s">
        <v>88</v>
      </c>
      <c r="C4692" s="103" t="s">
        <v>904</v>
      </c>
      <c r="D4692" s="103" t="s">
        <v>905</v>
      </c>
      <c r="E4692" s="103" t="s">
        <v>906</v>
      </c>
      <c r="F4692" s="103" t="s">
        <v>906</v>
      </c>
      <c r="G4692" s="103" t="s">
        <v>155</v>
      </c>
      <c r="H4692" s="103" t="s">
        <v>395</v>
      </c>
      <c r="I4692" s="103" t="s">
        <v>842</v>
      </c>
      <c r="J4692" s="215">
        <v>155.27000000000001</v>
      </c>
      <c r="K4692" s="216" t="s">
        <v>88</v>
      </c>
    </row>
    <row r="4693" spans="1:11" x14ac:dyDescent="0.25">
      <c r="A4693" s="103" t="s">
        <v>829</v>
      </c>
      <c r="B4693" s="103" t="s">
        <v>88</v>
      </c>
      <c r="C4693" s="103" t="s">
        <v>904</v>
      </c>
      <c r="D4693" s="103" t="s">
        <v>905</v>
      </c>
      <c r="E4693" s="103" t="s">
        <v>906</v>
      </c>
      <c r="F4693" s="103" t="s">
        <v>906</v>
      </c>
      <c r="G4693" s="103" t="s">
        <v>155</v>
      </c>
      <c r="H4693" s="103" t="s">
        <v>395</v>
      </c>
      <c r="I4693" s="103" t="s">
        <v>842</v>
      </c>
      <c r="J4693" s="215">
        <v>1213.77</v>
      </c>
      <c r="K4693" s="216" t="s">
        <v>88</v>
      </c>
    </row>
    <row r="4694" spans="1:11" x14ac:dyDescent="0.25">
      <c r="A4694" s="103" t="s">
        <v>828</v>
      </c>
      <c r="B4694" s="103" t="s">
        <v>88</v>
      </c>
      <c r="C4694" s="103" t="s">
        <v>904</v>
      </c>
      <c r="D4694" s="103" t="s">
        <v>905</v>
      </c>
      <c r="E4694" s="103" t="s">
        <v>906</v>
      </c>
      <c r="F4694" s="103" t="s">
        <v>906</v>
      </c>
      <c r="G4694" s="103" t="s">
        <v>650</v>
      </c>
      <c r="H4694" s="103" t="s">
        <v>651</v>
      </c>
      <c r="I4694" s="103" t="s">
        <v>842</v>
      </c>
      <c r="J4694" s="215">
        <v>537.29</v>
      </c>
      <c r="K4694" s="216" t="s">
        <v>88</v>
      </c>
    </row>
    <row r="4695" spans="1:11" x14ac:dyDescent="0.25">
      <c r="A4695" s="103" t="s">
        <v>829</v>
      </c>
      <c r="B4695" s="103" t="s">
        <v>88</v>
      </c>
      <c r="C4695" s="103" t="s">
        <v>904</v>
      </c>
      <c r="D4695" s="103" t="s">
        <v>905</v>
      </c>
      <c r="E4695" s="103" t="s">
        <v>906</v>
      </c>
      <c r="F4695" s="103" t="s">
        <v>906</v>
      </c>
      <c r="G4695" s="103" t="s">
        <v>650</v>
      </c>
      <c r="H4695" s="103" t="s">
        <v>651</v>
      </c>
      <c r="I4695" s="103" t="s">
        <v>842</v>
      </c>
      <c r="J4695" s="215">
        <v>32</v>
      </c>
      <c r="K4695" s="216" t="s">
        <v>88</v>
      </c>
    </row>
    <row r="4696" spans="1:11" x14ac:dyDescent="0.25">
      <c r="A4696" s="103" t="s">
        <v>826</v>
      </c>
      <c r="B4696" s="103" t="s">
        <v>88</v>
      </c>
      <c r="C4696" s="103" t="s">
        <v>904</v>
      </c>
      <c r="D4696" s="103" t="s">
        <v>905</v>
      </c>
      <c r="E4696" s="103" t="s">
        <v>906</v>
      </c>
      <c r="F4696" s="103" t="s">
        <v>906</v>
      </c>
      <c r="G4696" s="103" t="s">
        <v>650</v>
      </c>
      <c r="H4696" s="103" t="s">
        <v>651</v>
      </c>
      <c r="I4696" s="103" t="s">
        <v>842</v>
      </c>
      <c r="J4696" s="215">
        <v>370.72</v>
      </c>
      <c r="K4696" s="216" t="s">
        <v>88</v>
      </c>
    </row>
    <row r="4697" spans="1:11" x14ac:dyDescent="0.25">
      <c r="A4697" s="103" t="s">
        <v>827</v>
      </c>
      <c r="B4697" s="103" t="s">
        <v>88</v>
      </c>
      <c r="C4697" s="103" t="s">
        <v>904</v>
      </c>
      <c r="D4697" s="103" t="s">
        <v>905</v>
      </c>
      <c r="E4697" s="103" t="s">
        <v>906</v>
      </c>
      <c r="F4697" s="103" t="s">
        <v>906</v>
      </c>
      <c r="G4697" s="103" t="s">
        <v>491</v>
      </c>
      <c r="H4697" s="103" t="s">
        <v>492</v>
      </c>
      <c r="I4697" s="103" t="s">
        <v>842</v>
      </c>
      <c r="J4697" s="215">
        <v>610.36</v>
      </c>
      <c r="K4697" s="216" t="s">
        <v>88</v>
      </c>
    </row>
    <row r="4698" spans="1:11" x14ac:dyDescent="0.25">
      <c r="A4698" s="103" t="s">
        <v>827</v>
      </c>
      <c r="B4698" s="103" t="s">
        <v>88</v>
      </c>
      <c r="C4698" s="103" t="s">
        <v>904</v>
      </c>
      <c r="D4698" s="103" t="s">
        <v>905</v>
      </c>
      <c r="E4698" s="111"/>
      <c r="F4698" s="103" t="s">
        <v>906</v>
      </c>
      <c r="G4698" s="103" t="s">
        <v>491</v>
      </c>
      <c r="H4698" s="103" t="s">
        <v>492</v>
      </c>
      <c r="I4698" s="103" t="s">
        <v>842</v>
      </c>
      <c r="J4698" s="215">
        <v>0</v>
      </c>
      <c r="K4698" s="216" t="s">
        <v>88</v>
      </c>
    </row>
    <row r="4699" spans="1:11" x14ac:dyDescent="0.25">
      <c r="A4699" s="103" t="s">
        <v>830</v>
      </c>
      <c r="B4699" s="103" t="s">
        <v>88</v>
      </c>
      <c r="C4699" s="103" t="s">
        <v>904</v>
      </c>
      <c r="D4699" s="103" t="s">
        <v>905</v>
      </c>
      <c r="E4699" s="103" t="s">
        <v>906</v>
      </c>
      <c r="F4699" s="103" t="s">
        <v>906</v>
      </c>
      <c r="G4699" s="103" t="s">
        <v>491</v>
      </c>
      <c r="H4699" s="103" t="s">
        <v>492</v>
      </c>
      <c r="I4699" s="103" t="s">
        <v>842</v>
      </c>
      <c r="J4699" s="215">
        <v>102</v>
      </c>
      <c r="K4699" s="216" t="s">
        <v>88</v>
      </c>
    </row>
    <row r="4700" spans="1:11" x14ac:dyDescent="0.25">
      <c r="A4700" s="103" t="s">
        <v>830</v>
      </c>
      <c r="B4700" s="103" t="s">
        <v>88</v>
      </c>
      <c r="C4700" s="103" t="s">
        <v>904</v>
      </c>
      <c r="D4700" s="103" t="s">
        <v>905</v>
      </c>
      <c r="E4700" s="111"/>
      <c r="F4700" s="103" t="s">
        <v>906</v>
      </c>
      <c r="G4700" s="103" t="s">
        <v>491</v>
      </c>
      <c r="H4700" s="103" t="s">
        <v>492</v>
      </c>
      <c r="I4700" s="103" t="s">
        <v>842</v>
      </c>
      <c r="J4700" s="215">
        <v>0</v>
      </c>
      <c r="K4700" s="216" t="s">
        <v>88</v>
      </c>
    </row>
    <row r="4701" spans="1:11" x14ac:dyDescent="0.25">
      <c r="A4701" s="103" t="s">
        <v>828</v>
      </c>
      <c r="B4701" s="103" t="s">
        <v>88</v>
      </c>
      <c r="C4701" s="103" t="s">
        <v>904</v>
      </c>
      <c r="D4701" s="103" t="s">
        <v>905</v>
      </c>
      <c r="E4701" s="103" t="s">
        <v>906</v>
      </c>
      <c r="F4701" s="103" t="s">
        <v>906</v>
      </c>
      <c r="G4701" s="103" t="s">
        <v>491</v>
      </c>
      <c r="H4701" s="103" t="s">
        <v>492</v>
      </c>
      <c r="I4701" s="103" t="s">
        <v>842</v>
      </c>
      <c r="J4701" s="215">
        <v>16</v>
      </c>
      <c r="K4701" s="216" t="s">
        <v>88</v>
      </c>
    </row>
    <row r="4702" spans="1:11" x14ac:dyDescent="0.25">
      <c r="A4702" s="103" t="s">
        <v>828</v>
      </c>
      <c r="B4702" s="103" t="s">
        <v>88</v>
      </c>
      <c r="C4702" s="103" t="s">
        <v>904</v>
      </c>
      <c r="D4702" s="103" t="s">
        <v>905</v>
      </c>
      <c r="E4702" s="111"/>
      <c r="F4702" s="103" t="s">
        <v>906</v>
      </c>
      <c r="G4702" s="103" t="s">
        <v>491</v>
      </c>
      <c r="H4702" s="103" t="s">
        <v>492</v>
      </c>
      <c r="I4702" s="103" t="s">
        <v>842</v>
      </c>
      <c r="J4702" s="215">
        <v>0</v>
      </c>
      <c r="K4702" s="216" t="s">
        <v>88</v>
      </c>
    </row>
    <row r="4703" spans="1:11" x14ac:dyDescent="0.25">
      <c r="A4703" s="103" t="s">
        <v>829</v>
      </c>
      <c r="B4703" s="103" t="s">
        <v>88</v>
      </c>
      <c r="C4703" s="103" t="s">
        <v>904</v>
      </c>
      <c r="D4703" s="103" t="s">
        <v>905</v>
      </c>
      <c r="E4703" s="103" t="s">
        <v>906</v>
      </c>
      <c r="F4703" s="103" t="s">
        <v>906</v>
      </c>
      <c r="G4703" s="103" t="s">
        <v>491</v>
      </c>
      <c r="H4703" s="103" t="s">
        <v>492</v>
      </c>
      <c r="I4703" s="103" t="s">
        <v>842</v>
      </c>
      <c r="J4703" s="215">
        <v>1359.65</v>
      </c>
      <c r="K4703" s="216" t="s">
        <v>88</v>
      </c>
    </row>
    <row r="4704" spans="1:11" x14ac:dyDescent="0.25">
      <c r="A4704" s="103" t="s">
        <v>829</v>
      </c>
      <c r="B4704" s="103" t="s">
        <v>88</v>
      </c>
      <c r="C4704" s="103" t="s">
        <v>904</v>
      </c>
      <c r="D4704" s="103" t="s">
        <v>905</v>
      </c>
      <c r="E4704" s="111"/>
      <c r="F4704" s="103" t="s">
        <v>906</v>
      </c>
      <c r="G4704" s="103" t="s">
        <v>491</v>
      </c>
      <c r="H4704" s="103" t="s">
        <v>492</v>
      </c>
      <c r="I4704" s="103" t="s">
        <v>842</v>
      </c>
      <c r="J4704" s="215">
        <v>0</v>
      </c>
      <c r="K4704" s="216" t="s">
        <v>88</v>
      </c>
    </row>
    <row r="4705" spans="1:11" x14ac:dyDescent="0.25">
      <c r="A4705" s="103" t="s">
        <v>827</v>
      </c>
      <c r="B4705" s="103" t="s">
        <v>88</v>
      </c>
      <c r="C4705" s="103" t="s">
        <v>904</v>
      </c>
      <c r="D4705" s="103" t="s">
        <v>905</v>
      </c>
      <c r="E4705" s="103" t="s">
        <v>906</v>
      </c>
      <c r="F4705" s="103" t="s">
        <v>906</v>
      </c>
      <c r="G4705" s="103" t="s">
        <v>123</v>
      </c>
      <c r="H4705" s="103" t="s">
        <v>396</v>
      </c>
      <c r="I4705" s="103" t="s">
        <v>842</v>
      </c>
      <c r="J4705" s="215">
        <v>2017.34</v>
      </c>
      <c r="K4705" s="216" t="s">
        <v>88</v>
      </c>
    </row>
    <row r="4706" spans="1:11" x14ac:dyDescent="0.25">
      <c r="A4706" s="103" t="s">
        <v>830</v>
      </c>
      <c r="B4706" s="103" t="s">
        <v>88</v>
      </c>
      <c r="C4706" s="103" t="s">
        <v>904</v>
      </c>
      <c r="D4706" s="103" t="s">
        <v>905</v>
      </c>
      <c r="E4706" s="103" t="s">
        <v>906</v>
      </c>
      <c r="F4706" s="103" t="s">
        <v>906</v>
      </c>
      <c r="G4706" s="103" t="s">
        <v>123</v>
      </c>
      <c r="H4706" s="103" t="s">
        <v>396</v>
      </c>
      <c r="I4706" s="103" t="s">
        <v>842</v>
      </c>
      <c r="J4706" s="215">
        <v>4451.5600000000004</v>
      </c>
      <c r="K4706" s="216" t="s">
        <v>88</v>
      </c>
    </row>
    <row r="4707" spans="1:11" x14ac:dyDescent="0.25">
      <c r="A4707" s="103" t="s">
        <v>828</v>
      </c>
      <c r="B4707" s="103" t="s">
        <v>88</v>
      </c>
      <c r="C4707" s="103" t="s">
        <v>904</v>
      </c>
      <c r="D4707" s="103" t="s">
        <v>905</v>
      </c>
      <c r="E4707" s="103" t="s">
        <v>906</v>
      </c>
      <c r="F4707" s="103" t="s">
        <v>906</v>
      </c>
      <c r="G4707" s="103" t="s">
        <v>123</v>
      </c>
      <c r="H4707" s="103" t="s">
        <v>396</v>
      </c>
      <c r="I4707" s="103" t="s">
        <v>842</v>
      </c>
      <c r="J4707" s="215">
        <v>221.64</v>
      </c>
      <c r="K4707" s="216" t="s">
        <v>88</v>
      </c>
    </row>
    <row r="4708" spans="1:11" x14ac:dyDescent="0.25">
      <c r="A4708" s="103" t="s">
        <v>829</v>
      </c>
      <c r="B4708" s="103" t="s">
        <v>88</v>
      </c>
      <c r="C4708" s="103" t="s">
        <v>904</v>
      </c>
      <c r="D4708" s="103" t="s">
        <v>905</v>
      </c>
      <c r="E4708" s="103" t="s">
        <v>906</v>
      </c>
      <c r="F4708" s="103" t="s">
        <v>906</v>
      </c>
      <c r="G4708" s="103" t="s">
        <v>123</v>
      </c>
      <c r="H4708" s="103" t="s">
        <v>396</v>
      </c>
      <c r="I4708" s="103" t="s">
        <v>842</v>
      </c>
      <c r="J4708" s="215">
        <v>1890.26</v>
      </c>
      <c r="K4708" s="216" t="s">
        <v>88</v>
      </c>
    </row>
    <row r="4709" spans="1:11" x14ac:dyDescent="0.25">
      <c r="A4709" s="103" t="s">
        <v>825</v>
      </c>
      <c r="B4709" s="103" t="s">
        <v>88</v>
      </c>
      <c r="C4709" s="103" t="s">
        <v>904</v>
      </c>
      <c r="D4709" s="103" t="s">
        <v>905</v>
      </c>
      <c r="E4709" s="103" t="s">
        <v>906</v>
      </c>
      <c r="F4709" s="103" t="s">
        <v>906</v>
      </c>
      <c r="G4709" s="103" t="s">
        <v>123</v>
      </c>
      <c r="H4709" s="103" t="s">
        <v>396</v>
      </c>
      <c r="I4709" s="103" t="s">
        <v>842</v>
      </c>
      <c r="J4709" s="215">
        <v>6057.14</v>
      </c>
      <c r="K4709" s="216" t="s">
        <v>88</v>
      </c>
    </row>
    <row r="4710" spans="1:11" x14ac:dyDescent="0.25">
      <c r="A4710" s="103" t="s">
        <v>826</v>
      </c>
      <c r="B4710" s="103" t="s">
        <v>88</v>
      </c>
      <c r="C4710" s="103" t="s">
        <v>904</v>
      </c>
      <c r="D4710" s="103" t="s">
        <v>905</v>
      </c>
      <c r="E4710" s="103" t="s">
        <v>906</v>
      </c>
      <c r="F4710" s="103" t="s">
        <v>906</v>
      </c>
      <c r="G4710" s="103" t="s">
        <v>123</v>
      </c>
      <c r="H4710" s="103" t="s">
        <v>396</v>
      </c>
      <c r="I4710" s="103" t="s">
        <v>842</v>
      </c>
      <c r="J4710" s="215">
        <v>2361.5700000000002</v>
      </c>
      <c r="K4710" s="216" t="s">
        <v>88</v>
      </c>
    </row>
    <row r="4711" spans="1:11" x14ac:dyDescent="0.25">
      <c r="A4711" s="103" t="s">
        <v>827</v>
      </c>
      <c r="B4711" s="103" t="s">
        <v>88</v>
      </c>
      <c r="C4711" s="103" t="s">
        <v>904</v>
      </c>
      <c r="D4711" s="103" t="s">
        <v>905</v>
      </c>
      <c r="E4711" s="103" t="s">
        <v>906</v>
      </c>
      <c r="F4711" s="103" t="s">
        <v>906</v>
      </c>
      <c r="G4711" s="103" t="s">
        <v>454</v>
      </c>
      <c r="H4711" s="103" t="s">
        <v>455</v>
      </c>
      <c r="I4711" s="103" t="s">
        <v>842</v>
      </c>
      <c r="J4711" s="215">
        <v>370.08</v>
      </c>
      <c r="K4711" s="216" t="s">
        <v>88</v>
      </c>
    </row>
    <row r="4712" spans="1:11" x14ac:dyDescent="0.25">
      <c r="A4712" s="103" t="s">
        <v>828</v>
      </c>
      <c r="B4712" s="103" t="s">
        <v>88</v>
      </c>
      <c r="C4712" s="103" t="s">
        <v>904</v>
      </c>
      <c r="D4712" s="103" t="s">
        <v>905</v>
      </c>
      <c r="E4712" s="103" t="s">
        <v>906</v>
      </c>
      <c r="F4712" s="103" t="s">
        <v>906</v>
      </c>
      <c r="G4712" s="103" t="s">
        <v>454</v>
      </c>
      <c r="H4712" s="103" t="s">
        <v>455</v>
      </c>
      <c r="I4712" s="103" t="s">
        <v>842</v>
      </c>
      <c r="J4712" s="215">
        <v>615.5</v>
      </c>
      <c r="K4712" s="216" t="s">
        <v>88</v>
      </c>
    </row>
    <row r="4713" spans="1:11" x14ac:dyDescent="0.25">
      <c r="A4713" s="103" t="s">
        <v>829</v>
      </c>
      <c r="B4713" s="103" t="s">
        <v>88</v>
      </c>
      <c r="C4713" s="103" t="s">
        <v>904</v>
      </c>
      <c r="D4713" s="103" t="s">
        <v>905</v>
      </c>
      <c r="E4713" s="103" t="s">
        <v>906</v>
      </c>
      <c r="F4713" s="103" t="s">
        <v>906</v>
      </c>
      <c r="G4713" s="103" t="s">
        <v>454</v>
      </c>
      <c r="H4713" s="103" t="s">
        <v>455</v>
      </c>
      <c r="I4713" s="103" t="s">
        <v>842</v>
      </c>
      <c r="J4713" s="215">
        <v>445.51</v>
      </c>
      <c r="K4713" s="216" t="s">
        <v>88</v>
      </c>
    </row>
    <row r="4714" spans="1:11" x14ac:dyDescent="0.25">
      <c r="A4714" s="103" t="s">
        <v>825</v>
      </c>
      <c r="B4714" s="103" t="s">
        <v>88</v>
      </c>
      <c r="C4714" s="103" t="s">
        <v>904</v>
      </c>
      <c r="D4714" s="103" t="s">
        <v>905</v>
      </c>
      <c r="E4714" s="103" t="s">
        <v>906</v>
      </c>
      <c r="F4714" s="103" t="s">
        <v>906</v>
      </c>
      <c r="G4714" s="103" t="s">
        <v>454</v>
      </c>
      <c r="H4714" s="103" t="s">
        <v>455</v>
      </c>
      <c r="I4714" s="103" t="s">
        <v>842</v>
      </c>
      <c r="J4714" s="215">
        <v>547</v>
      </c>
      <c r="K4714" s="216" t="s">
        <v>88</v>
      </c>
    </row>
    <row r="4715" spans="1:11" x14ac:dyDescent="0.25">
      <c r="A4715" s="103" t="s">
        <v>826</v>
      </c>
      <c r="B4715" s="103" t="s">
        <v>88</v>
      </c>
      <c r="C4715" s="103" t="s">
        <v>904</v>
      </c>
      <c r="D4715" s="103" t="s">
        <v>905</v>
      </c>
      <c r="E4715" s="103" t="s">
        <v>906</v>
      </c>
      <c r="F4715" s="103" t="s">
        <v>906</v>
      </c>
      <c r="G4715" s="103" t="s">
        <v>454</v>
      </c>
      <c r="H4715" s="103" t="s">
        <v>455</v>
      </c>
      <c r="I4715" s="103" t="s">
        <v>842</v>
      </c>
      <c r="J4715" s="215">
        <v>718.31</v>
      </c>
      <c r="K4715" s="216" t="s">
        <v>88</v>
      </c>
    </row>
    <row r="4716" spans="1:11" x14ac:dyDescent="0.25">
      <c r="A4716" s="103" t="s">
        <v>830</v>
      </c>
      <c r="B4716" s="103" t="s">
        <v>88</v>
      </c>
      <c r="C4716" s="103" t="s">
        <v>904</v>
      </c>
      <c r="D4716" s="103" t="s">
        <v>905</v>
      </c>
      <c r="E4716" s="103" t="s">
        <v>906</v>
      </c>
      <c r="F4716" s="103" t="s">
        <v>906</v>
      </c>
      <c r="G4716" s="103" t="s">
        <v>94</v>
      </c>
      <c r="H4716" s="103" t="s">
        <v>397</v>
      </c>
      <c r="I4716" s="103" t="s">
        <v>842</v>
      </c>
      <c r="J4716" s="215">
        <v>-1150</v>
      </c>
      <c r="K4716" s="216" t="s">
        <v>88</v>
      </c>
    </row>
    <row r="4717" spans="1:11" x14ac:dyDescent="0.25">
      <c r="A4717" s="103" t="s">
        <v>828</v>
      </c>
      <c r="B4717" s="103" t="s">
        <v>88</v>
      </c>
      <c r="C4717" s="103" t="s">
        <v>904</v>
      </c>
      <c r="D4717" s="103" t="s">
        <v>905</v>
      </c>
      <c r="E4717" s="103" t="s">
        <v>906</v>
      </c>
      <c r="F4717" s="103" t="s">
        <v>906</v>
      </c>
      <c r="G4717" s="103" t="s">
        <v>94</v>
      </c>
      <c r="H4717" s="103" t="s">
        <v>397</v>
      </c>
      <c r="I4717" s="103" t="s">
        <v>842</v>
      </c>
      <c r="J4717" s="215">
        <v>602.05999999999995</v>
      </c>
      <c r="K4717" s="216" t="s">
        <v>88</v>
      </c>
    </row>
    <row r="4718" spans="1:11" x14ac:dyDescent="0.25">
      <c r="A4718" s="103" t="s">
        <v>829</v>
      </c>
      <c r="B4718" s="103" t="s">
        <v>88</v>
      </c>
      <c r="C4718" s="103" t="s">
        <v>904</v>
      </c>
      <c r="D4718" s="103" t="s">
        <v>905</v>
      </c>
      <c r="E4718" s="103" t="s">
        <v>906</v>
      </c>
      <c r="F4718" s="103" t="s">
        <v>906</v>
      </c>
      <c r="G4718" s="103" t="s">
        <v>94</v>
      </c>
      <c r="H4718" s="103" t="s">
        <v>397</v>
      </c>
      <c r="I4718" s="103" t="s">
        <v>842</v>
      </c>
      <c r="J4718" s="215">
        <v>1884.61</v>
      </c>
      <c r="K4718" s="216" t="s">
        <v>88</v>
      </c>
    </row>
    <row r="4719" spans="1:11" x14ac:dyDescent="0.25">
      <c r="A4719" s="103" t="s">
        <v>825</v>
      </c>
      <c r="B4719" s="103" t="s">
        <v>88</v>
      </c>
      <c r="C4719" s="103" t="s">
        <v>904</v>
      </c>
      <c r="D4719" s="103" t="s">
        <v>905</v>
      </c>
      <c r="E4719" s="103" t="s">
        <v>906</v>
      </c>
      <c r="F4719" s="103" t="s">
        <v>906</v>
      </c>
      <c r="G4719" s="103" t="s">
        <v>94</v>
      </c>
      <c r="H4719" s="103" t="s">
        <v>397</v>
      </c>
      <c r="I4719" s="103" t="s">
        <v>842</v>
      </c>
      <c r="J4719" s="215">
        <v>212.61</v>
      </c>
      <c r="K4719" s="216" t="s">
        <v>88</v>
      </c>
    </row>
    <row r="4720" spans="1:11" x14ac:dyDescent="0.25">
      <c r="A4720" s="103" t="s">
        <v>826</v>
      </c>
      <c r="B4720" s="103" t="s">
        <v>88</v>
      </c>
      <c r="C4720" s="103" t="s">
        <v>904</v>
      </c>
      <c r="D4720" s="103" t="s">
        <v>905</v>
      </c>
      <c r="E4720" s="103" t="s">
        <v>906</v>
      </c>
      <c r="F4720" s="103" t="s">
        <v>906</v>
      </c>
      <c r="G4720" s="103" t="s">
        <v>94</v>
      </c>
      <c r="H4720" s="103" t="s">
        <v>397</v>
      </c>
      <c r="I4720" s="103" t="s">
        <v>842</v>
      </c>
      <c r="J4720" s="215">
        <v>1064.54</v>
      </c>
      <c r="K4720" s="216" t="s">
        <v>88</v>
      </c>
    </row>
    <row r="4721" spans="1:11" x14ac:dyDescent="0.25">
      <c r="A4721" s="103" t="s">
        <v>830</v>
      </c>
      <c r="B4721" s="103" t="s">
        <v>88</v>
      </c>
      <c r="C4721" s="103" t="s">
        <v>904</v>
      </c>
      <c r="D4721" s="103" t="s">
        <v>905</v>
      </c>
      <c r="E4721" s="103" t="s">
        <v>906</v>
      </c>
      <c r="F4721" s="103" t="s">
        <v>906</v>
      </c>
      <c r="G4721" s="103" t="s">
        <v>122</v>
      </c>
      <c r="H4721" s="103" t="s">
        <v>471</v>
      </c>
      <c r="I4721" s="103" t="s">
        <v>842</v>
      </c>
      <c r="J4721" s="215">
        <v>47</v>
      </c>
      <c r="K4721" s="216" t="s">
        <v>88</v>
      </c>
    </row>
    <row r="4722" spans="1:11" x14ac:dyDescent="0.25">
      <c r="A4722" s="103" t="s">
        <v>827</v>
      </c>
      <c r="B4722" s="103" t="s">
        <v>88</v>
      </c>
      <c r="C4722" s="103" t="s">
        <v>904</v>
      </c>
      <c r="D4722" s="103" t="s">
        <v>905</v>
      </c>
      <c r="E4722" s="103" t="s">
        <v>906</v>
      </c>
      <c r="F4722" s="103" t="s">
        <v>906</v>
      </c>
      <c r="G4722" s="103" t="s">
        <v>120</v>
      </c>
      <c r="H4722" s="103" t="s">
        <v>398</v>
      </c>
      <c r="I4722" s="103" t="s">
        <v>842</v>
      </c>
      <c r="J4722" s="215">
        <v>456.97</v>
      </c>
      <c r="K4722" s="216" t="s">
        <v>88</v>
      </c>
    </row>
    <row r="4723" spans="1:11" x14ac:dyDescent="0.25">
      <c r="A4723" s="103" t="s">
        <v>830</v>
      </c>
      <c r="B4723" s="103" t="s">
        <v>88</v>
      </c>
      <c r="C4723" s="103" t="s">
        <v>904</v>
      </c>
      <c r="D4723" s="103" t="s">
        <v>905</v>
      </c>
      <c r="E4723" s="103" t="s">
        <v>906</v>
      </c>
      <c r="F4723" s="103" t="s">
        <v>906</v>
      </c>
      <c r="G4723" s="103" t="s">
        <v>120</v>
      </c>
      <c r="H4723" s="103" t="s">
        <v>398</v>
      </c>
      <c r="I4723" s="103" t="s">
        <v>842</v>
      </c>
      <c r="J4723" s="215">
        <v>1385.75</v>
      </c>
      <c r="K4723" s="216" t="s">
        <v>88</v>
      </c>
    </row>
    <row r="4724" spans="1:11" x14ac:dyDescent="0.25">
      <c r="A4724" s="103" t="s">
        <v>829</v>
      </c>
      <c r="B4724" s="103" t="s">
        <v>88</v>
      </c>
      <c r="C4724" s="103" t="s">
        <v>904</v>
      </c>
      <c r="D4724" s="103" t="s">
        <v>905</v>
      </c>
      <c r="E4724" s="103" t="s">
        <v>906</v>
      </c>
      <c r="F4724" s="103" t="s">
        <v>906</v>
      </c>
      <c r="G4724" s="103" t="s">
        <v>120</v>
      </c>
      <c r="H4724" s="103" t="s">
        <v>398</v>
      </c>
      <c r="I4724" s="103" t="s">
        <v>842</v>
      </c>
      <c r="J4724" s="215">
        <v>1796.11</v>
      </c>
      <c r="K4724" s="216" t="s">
        <v>88</v>
      </c>
    </row>
    <row r="4725" spans="1:11" x14ac:dyDescent="0.25">
      <c r="A4725" s="103" t="s">
        <v>825</v>
      </c>
      <c r="B4725" s="103" t="s">
        <v>88</v>
      </c>
      <c r="C4725" s="103" t="s">
        <v>904</v>
      </c>
      <c r="D4725" s="103" t="s">
        <v>905</v>
      </c>
      <c r="E4725" s="103" t="s">
        <v>906</v>
      </c>
      <c r="F4725" s="103" t="s">
        <v>906</v>
      </c>
      <c r="G4725" s="103" t="s">
        <v>120</v>
      </c>
      <c r="H4725" s="103" t="s">
        <v>398</v>
      </c>
      <c r="I4725" s="103" t="s">
        <v>842</v>
      </c>
      <c r="J4725" s="215">
        <v>2999.25</v>
      </c>
      <c r="K4725" s="216" t="s">
        <v>88</v>
      </c>
    </row>
    <row r="4726" spans="1:11" x14ac:dyDescent="0.25">
      <c r="A4726" s="103" t="s">
        <v>827</v>
      </c>
      <c r="B4726" s="103" t="s">
        <v>88</v>
      </c>
      <c r="C4726" s="103" t="s">
        <v>904</v>
      </c>
      <c r="D4726" s="103" t="s">
        <v>905</v>
      </c>
      <c r="E4726" s="103" t="s">
        <v>906</v>
      </c>
      <c r="F4726" s="103" t="s">
        <v>906</v>
      </c>
      <c r="G4726" s="103" t="s">
        <v>448</v>
      </c>
      <c r="H4726" s="103" t="s">
        <v>449</v>
      </c>
      <c r="I4726" s="103" t="s">
        <v>842</v>
      </c>
      <c r="J4726" s="215">
        <v>2457.3000000000002</v>
      </c>
      <c r="K4726" s="216" t="s">
        <v>88</v>
      </c>
    </row>
    <row r="4727" spans="1:11" x14ac:dyDescent="0.25">
      <c r="A4727" s="103" t="s">
        <v>830</v>
      </c>
      <c r="B4727" s="103" t="s">
        <v>88</v>
      </c>
      <c r="C4727" s="103" t="s">
        <v>904</v>
      </c>
      <c r="D4727" s="103" t="s">
        <v>905</v>
      </c>
      <c r="E4727" s="103" t="s">
        <v>906</v>
      </c>
      <c r="F4727" s="103" t="s">
        <v>906</v>
      </c>
      <c r="G4727" s="103" t="s">
        <v>448</v>
      </c>
      <c r="H4727" s="103" t="s">
        <v>449</v>
      </c>
      <c r="I4727" s="103" t="s">
        <v>842</v>
      </c>
      <c r="J4727" s="215">
        <v>37.33</v>
      </c>
      <c r="K4727" s="216" t="s">
        <v>88</v>
      </c>
    </row>
    <row r="4728" spans="1:11" x14ac:dyDescent="0.25">
      <c r="A4728" s="103" t="s">
        <v>828</v>
      </c>
      <c r="B4728" s="103" t="s">
        <v>88</v>
      </c>
      <c r="C4728" s="103" t="s">
        <v>904</v>
      </c>
      <c r="D4728" s="103" t="s">
        <v>905</v>
      </c>
      <c r="E4728" s="103" t="s">
        <v>906</v>
      </c>
      <c r="F4728" s="103" t="s">
        <v>906</v>
      </c>
      <c r="G4728" s="103" t="s">
        <v>448</v>
      </c>
      <c r="H4728" s="103" t="s">
        <v>449</v>
      </c>
      <c r="I4728" s="103" t="s">
        <v>842</v>
      </c>
      <c r="J4728" s="215">
        <v>2992.29</v>
      </c>
      <c r="K4728" s="216" t="s">
        <v>88</v>
      </c>
    </row>
    <row r="4729" spans="1:11" x14ac:dyDescent="0.25">
      <c r="A4729" s="103" t="s">
        <v>829</v>
      </c>
      <c r="B4729" s="103" t="s">
        <v>88</v>
      </c>
      <c r="C4729" s="103" t="s">
        <v>904</v>
      </c>
      <c r="D4729" s="103" t="s">
        <v>905</v>
      </c>
      <c r="E4729" s="103" t="s">
        <v>906</v>
      </c>
      <c r="F4729" s="103" t="s">
        <v>906</v>
      </c>
      <c r="G4729" s="103" t="s">
        <v>448</v>
      </c>
      <c r="H4729" s="103" t="s">
        <v>449</v>
      </c>
      <c r="I4729" s="103" t="s">
        <v>842</v>
      </c>
      <c r="J4729" s="215">
        <v>-4052.65</v>
      </c>
      <c r="K4729" s="216" t="s">
        <v>88</v>
      </c>
    </row>
    <row r="4730" spans="1:11" x14ac:dyDescent="0.25">
      <c r="A4730" s="103" t="s">
        <v>825</v>
      </c>
      <c r="B4730" s="103" t="s">
        <v>88</v>
      </c>
      <c r="C4730" s="103" t="s">
        <v>904</v>
      </c>
      <c r="D4730" s="103" t="s">
        <v>905</v>
      </c>
      <c r="E4730" s="103" t="s">
        <v>906</v>
      </c>
      <c r="F4730" s="103" t="s">
        <v>906</v>
      </c>
      <c r="G4730" s="103" t="s">
        <v>448</v>
      </c>
      <c r="H4730" s="103" t="s">
        <v>449</v>
      </c>
      <c r="I4730" s="103" t="s">
        <v>842</v>
      </c>
      <c r="J4730" s="215">
        <v>30903.56</v>
      </c>
      <c r="K4730" s="216" t="s">
        <v>88</v>
      </c>
    </row>
    <row r="4731" spans="1:11" x14ac:dyDescent="0.25">
      <c r="A4731" s="103" t="s">
        <v>826</v>
      </c>
      <c r="B4731" s="103" t="s">
        <v>88</v>
      </c>
      <c r="C4731" s="103" t="s">
        <v>904</v>
      </c>
      <c r="D4731" s="103" t="s">
        <v>905</v>
      </c>
      <c r="E4731" s="103" t="s">
        <v>906</v>
      </c>
      <c r="F4731" s="103" t="s">
        <v>906</v>
      </c>
      <c r="G4731" s="103" t="s">
        <v>448</v>
      </c>
      <c r="H4731" s="103" t="s">
        <v>449</v>
      </c>
      <c r="I4731" s="103" t="s">
        <v>842</v>
      </c>
      <c r="J4731" s="215">
        <v>81824.97</v>
      </c>
      <c r="K4731" s="216" t="s">
        <v>88</v>
      </c>
    </row>
    <row r="4732" spans="1:11" x14ac:dyDescent="0.25">
      <c r="A4732" s="103" t="s">
        <v>828</v>
      </c>
      <c r="B4732" s="103" t="s">
        <v>88</v>
      </c>
      <c r="C4732" s="103" t="s">
        <v>904</v>
      </c>
      <c r="D4732" s="103" t="s">
        <v>907</v>
      </c>
      <c r="E4732" s="103" t="s">
        <v>908</v>
      </c>
      <c r="F4732" s="103" t="s">
        <v>908</v>
      </c>
      <c r="G4732" s="103" t="s">
        <v>137</v>
      </c>
      <c r="H4732" s="103" t="s">
        <v>306</v>
      </c>
      <c r="I4732" s="103" t="s">
        <v>842</v>
      </c>
      <c r="J4732" s="215">
        <v>252</v>
      </c>
      <c r="K4732" s="216" t="s">
        <v>88</v>
      </c>
    </row>
    <row r="4733" spans="1:11" x14ac:dyDescent="0.25">
      <c r="A4733" s="103" t="s">
        <v>828</v>
      </c>
      <c r="B4733" s="103" t="s">
        <v>88</v>
      </c>
      <c r="C4733" s="103" t="s">
        <v>904</v>
      </c>
      <c r="D4733" s="103" t="s">
        <v>907</v>
      </c>
      <c r="E4733" s="111"/>
      <c r="F4733" s="103" t="s">
        <v>908</v>
      </c>
      <c r="G4733" s="103" t="s">
        <v>137</v>
      </c>
      <c r="H4733" s="103" t="s">
        <v>306</v>
      </c>
      <c r="I4733" s="103" t="s">
        <v>842</v>
      </c>
      <c r="J4733" s="215">
        <v>-68.760000000000005</v>
      </c>
      <c r="K4733" s="216" t="s">
        <v>88</v>
      </c>
    </row>
    <row r="4734" spans="1:11" x14ac:dyDescent="0.25">
      <c r="A4734" s="103" t="s">
        <v>830</v>
      </c>
      <c r="B4734" s="103" t="s">
        <v>88</v>
      </c>
      <c r="C4734" s="103" t="s">
        <v>904</v>
      </c>
      <c r="D4734" s="103" t="s">
        <v>907</v>
      </c>
      <c r="E4734" s="103" t="s">
        <v>908</v>
      </c>
      <c r="F4734" s="103" t="s">
        <v>908</v>
      </c>
      <c r="G4734" s="103" t="s">
        <v>119</v>
      </c>
      <c r="H4734" s="103" t="s">
        <v>308</v>
      </c>
      <c r="I4734" s="103" t="s">
        <v>842</v>
      </c>
      <c r="J4734" s="215">
        <v>513.24</v>
      </c>
      <c r="K4734" s="216" t="s">
        <v>88</v>
      </c>
    </row>
    <row r="4735" spans="1:11" x14ac:dyDescent="0.25">
      <c r="A4735" s="103" t="s">
        <v>825</v>
      </c>
      <c r="B4735" s="103" t="s">
        <v>88</v>
      </c>
      <c r="C4735" s="103" t="s">
        <v>904</v>
      </c>
      <c r="D4735" s="103" t="s">
        <v>907</v>
      </c>
      <c r="E4735" s="103" t="s">
        <v>908</v>
      </c>
      <c r="F4735" s="103" t="s">
        <v>908</v>
      </c>
      <c r="G4735" s="103" t="s">
        <v>119</v>
      </c>
      <c r="H4735" s="103" t="s">
        <v>308</v>
      </c>
      <c r="I4735" s="103" t="s">
        <v>842</v>
      </c>
      <c r="J4735" s="215">
        <v>621.32000000000005</v>
      </c>
      <c r="K4735" s="216" t="s">
        <v>88</v>
      </c>
    </row>
    <row r="4736" spans="1:11" x14ac:dyDescent="0.25">
      <c r="A4736" s="103" t="s">
        <v>826</v>
      </c>
      <c r="B4736" s="103" t="s">
        <v>88</v>
      </c>
      <c r="C4736" s="103" t="s">
        <v>904</v>
      </c>
      <c r="D4736" s="103" t="s">
        <v>907</v>
      </c>
      <c r="E4736" s="103" t="s">
        <v>908</v>
      </c>
      <c r="F4736" s="103" t="s">
        <v>908</v>
      </c>
      <c r="G4736" s="103" t="s">
        <v>119</v>
      </c>
      <c r="H4736" s="103" t="s">
        <v>308</v>
      </c>
      <c r="I4736" s="103" t="s">
        <v>842</v>
      </c>
      <c r="J4736" s="215">
        <v>314.58</v>
      </c>
      <c r="K4736" s="216" t="s">
        <v>88</v>
      </c>
    </row>
    <row r="4737" spans="1:11" x14ac:dyDescent="0.25">
      <c r="A4737" s="103" t="s">
        <v>828</v>
      </c>
      <c r="B4737" s="103" t="s">
        <v>88</v>
      </c>
      <c r="C4737" s="103" t="s">
        <v>904</v>
      </c>
      <c r="D4737" s="103" t="s">
        <v>907</v>
      </c>
      <c r="E4737" s="111"/>
      <c r="F4737" s="103" t="s">
        <v>908</v>
      </c>
      <c r="G4737" s="103" t="s">
        <v>621</v>
      </c>
      <c r="H4737" s="103" t="s">
        <v>622</v>
      </c>
      <c r="I4737" s="103" t="s">
        <v>842</v>
      </c>
      <c r="J4737" s="215">
        <v>50.4</v>
      </c>
      <c r="K4737" s="216" t="s">
        <v>88</v>
      </c>
    </row>
    <row r="4738" spans="1:11" x14ac:dyDescent="0.25">
      <c r="A4738" s="103" t="s">
        <v>830</v>
      </c>
      <c r="B4738" s="103" t="s">
        <v>88</v>
      </c>
      <c r="C4738" s="103" t="s">
        <v>904</v>
      </c>
      <c r="D4738" s="103" t="s">
        <v>907</v>
      </c>
      <c r="E4738" s="103" t="s">
        <v>908</v>
      </c>
      <c r="F4738" s="103" t="s">
        <v>908</v>
      </c>
      <c r="G4738" s="103" t="s">
        <v>118</v>
      </c>
      <c r="H4738" s="103" t="s">
        <v>323</v>
      </c>
      <c r="I4738" s="103" t="s">
        <v>842</v>
      </c>
      <c r="J4738" s="215">
        <v>375.9</v>
      </c>
      <c r="K4738" s="216" t="s">
        <v>88</v>
      </c>
    </row>
    <row r="4739" spans="1:11" x14ac:dyDescent="0.25">
      <c r="A4739" s="103" t="s">
        <v>828</v>
      </c>
      <c r="B4739" s="103" t="s">
        <v>88</v>
      </c>
      <c r="C4739" s="103" t="s">
        <v>904</v>
      </c>
      <c r="D4739" s="103" t="s">
        <v>907</v>
      </c>
      <c r="E4739" s="103" t="s">
        <v>908</v>
      </c>
      <c r="F4739" s="103" t="s">
        <v>908</v>
      </c>
      <c r="G4739" s="103" t="s">
        <v>118</v>
      </c>
      <c r="H4739" s="103" t="s">
        <v>323</v>
      </c>
      <c r="I4739" s="103" t="s">
        <v>842</v>
      </c>
      <c r="J4739" s="215">
        <v>798.7</v>
      </c>
      <c r="K4739" s="216" t="s">
        <v>88</v>
      </c>
    </row>
    <row r="4740" spans="1:11" x14ac:dyDescent="0.25">
      <c r="A4740" s="103" t="s">
        <v>828</v>
      </c>
      <c r="B4740" s="103" t="s">
        <v>88</v>
      </c>
      <c r="C4740" s="103" t="s">
        <v>904</v>
      </c>
      <c r="D4740" s="103" t="s">
        <v>907</v>
      </c>
      <c r="E4740" s="111"/>
      <c r="F4740" s="103" t="s">
        <v>908</v>
      </c>
      <c r="G4740" s="103" t="s">
        <v>118</v>
      </c>
      <c r="H4740" s="103" t="s">
        <v>323</v>
      </c>
      <c r="I4740" s="103" t="s">
        <v>842</v>
      </c>
      <c r="J4740" s="215">
        <v>-100.8</v>
      </c>
      <c r="K4740" s="216" t="s">
        <v>88</v>
      </c>
    </row>
    <row r="4741" spans="1:11" x14ac:dyDescent="0.25">
      <c r="A4741" s="103" t="s">
        <v>825</v>
      </c>
      <c r="B4741" s="103" t="s">
        <v>88</v>
      </c>
      <c r="C4741" s="103" t="s">
        <v>904</v>
      </c>
      <c r="D4741" s="103" t="s">
        <v>907</v>
      </c>
      <c r="E4741" s="103" t="s">
        <v>908</v>
      </c>
      <c r="F4741" s="103" t="s">
        <v>908</v>
      </c>
      <c r="G4741" s="103" t="s">
        <v>118</v>
      </c>
      <c r="H4741" s="103" t="s">
        <v>323</v>
      </c>
      <c r="I4741" s="103" t="s">
        <v>842</v>
      </c>
      <c r="J4741" s="215">
        <v>312.2</v>
      </c>
      <c r="K4741" s="216" t="s">
        <v>88</v>
      </c>
    </row>
    <row r="4742" spans="1:11" x14ac:dyDescent="0.25">
      <c r="A4742" s="103" t="s">
        <v>826</v>
      </c>
      <c r="B4742" s="103" t="s">
        <v>88</v>
      </c>
      <c r="C4742" s="103" t="s">
        <v>904</v>
      </c>
      <c r="D4742" s="103" t="s">
        <v>907</v>
      </c>
      <c r="E4742" s="103" t="s">
        <v>908</v>
      </c>
      <c r="F4742" s="103" t="s">
        <v>908</v>
      </c>
      <c r="G4742" s="103" t="s">
        <v>118</v>
      </c>
      <c r="H4742" s="103" t="s">
        <v>323</v>
      </c>
      <c r="I4742" s="103" t="s">
        <v>842</v>
      </c>
      <c r="J4742" s="215">
        <v>254.8</v>
      </c>
      <c r="K4742" s="216" t="s">
        <v>88</v>
      </c>
    </row>
    <row r="4743" spans="1:11" x14ac:dyDescent="0.25">
      <c r="A4743" s="103" t="s">
        <v>827</v>
      </c>
      <c r="B4743" s="103" t="s">
        <v>88</v>
      </c>
      <c r="C4743" s="103" t="s">
        <v>904</v>
      </c>
      <c r="D4743" s="103" t="s">
        <v>907</v>
      </c>
      <c r="E4743" s="103" t="s">
        <v>908</v>
      </c>
      <c r="F4743" s="103" t="s">
        <v>908</v>
      </c>
      <c r="G4743" s="103" t="s">
        <v>116</v>
      </c>
      <c r="H4743" s="103" t="s">
        <v>400</v>
      </c>
      <c r="I4743" s="103" t="s">
        <v>842</v>
      </c>
      <c r="J4743" s="215">
        <v>364</v>
      </c>
      <c r="K4743" s="216" t="s">
        <v>88</v>
      </c>
    </row>
    <row r="4744" spans="1:11" x14ac:dyDescent="0.25">
      <c r="A4744" s="103" t="s">
        <v>827</v>
      </c>
      <c r="B4744" s="103" t="s">
        <v>88</v>
      </c>
      <c r="C4744" s="103" t="s">
        <v>904</v>
      </c>
      <c r="D4744" s="103" t="s">
        <v>907</v>
      </c>
      <c r="E4744" s="111"/>
      <c r="F4744" s="103" t="s">
        <v>908</v>
      </c>
      <c r="G4744" s="103" t="s">
        <v>116</v>
      </c>
      <c r="H4744" s="103" t="s">
        <v>400</v>
      </c>
      <c r="I4744" s="103" t="s">
        <v>842</v>
      </c>
      <c r="J4744" s="215">
        <v>-182</v>
      </c>
      <c r="K4744" s="216" t="s">
        <v>88</v>
      </c>
    </row>
    <row r="4745" spans="1:11" x14ac:dyDescent="0.25">
      <c r="A4745" s="103" t="s">
        <v>826</v>
      </c>
      <c r="B4745" s="103" t="s">
        <v>88</v>
      </c>
      <c r="C4745" s="103" t="s">
        <v>904</v>
      </c>
      <c r="D4745" s="103" t="s">
        <v>907</v>
      </c>
      <c r="E4745" s="103" t="s">
        <v>908</v>
      </c>
      <c r="F4745" s="103" t="s">
        <v>908</v>
      </c>
      <c r="G4745" s="103" t="s">
        <v>116</v>
      </c>
      <c r="H4745" s="103" t="s">
        <v>400</v>
      </c>
      <c r="I4745" s="103" t="s">
        <v>842</v>
      </c>
      <c r="J4745" s="215">
        <v>364</v>
      </c>
      <c r="K4745" s="216" t="s">
        <v>88</v>
      </c>
    </row>
    <row r="4746" spans="1:11" x14ac:dyDescent="0.25">
      <c r="A4746" s="103" t="s">
        <v>826</v>
      </c>
      <c r="B4746" s="103" t="s">
        <v>88</v>
      </c>
      <c r="C4746" s="103" t="s">
        <v>904</v>
      </c>
      <c r="D4746" s="103" t="s">
        <v>907</v>
      </c>
      <c r="E4746" s="111"/>
      <c r="F4746" s="103" t="s">
        <v>908</v>
      </c>
      <c r="G4746" s="103" t="s">
        <v>116</v>
      </c>
      <c r="H4746" s="103" t="s">
        <v>400</v>
      </c>
      <c r="I4746" s="103" t="s">
        <v>842</v>
      </c>
      <c r="J4746" s="215">
        <v>-182</v>
      </c>
      <c r="K4746" s="216" t="s">
        <v>88</v>
      </c>
    </row>
    <row r="4747" spans="1:11" x14ac:dyDescent="0.25">
      <c r="A4747" s="103" t="s">
        <v>830</v>
      </c>
      <c r="B4747" s="103" t="s">
        <v>88</v>
      </c>
      <c r="C4747" s="103" t="s">
        <v>904</v>
      </c>
      <c r="D4747" s="103" t="s">
        <v>907</v>
      </c>
      <c r="E4747" s="103" t="s">
        <v>908</v>
      </c>
      <c r="F4747" s="103" t="s">
        <v>908</v>
      </c>
      <c r="G4747" s="103" t="s">
        <v>112</v>
      </c>
      <c r="H4747" s="103" t="s">
        <v>334</v>
      </c>
      <c r="I4747" s="103" t="s">
        <v>842</v>
      </c>
      <c r="J4747" s="215">
        <v>357</v>
      </c>
      <c r="K4747" s="216" t="s">
        <v>88</v>
      </c>
    </row>
    <row r="4748" spans="1:11" x14ac:dyDescent="0.25">
      <c r="A4748" s="103" t="s">
        <v>830</v>
      </c>
      <c r="B4748" s="103" t="s">
        <v>88</v>
      </c>
      <c r="C4748" s="103" t="s">
        <v>904</v>
      </c>
      <c r="D4748" s="103" t="s">
        <v>907</v>
      </c>
      <c r="E4748" s="111"/>
      <c r="F4748" s="103" t="s">
        <v>908</v>
      </c>
      <c r="G4748" s="103" t="s">
        <v>112</v>
      </c>
      <c r="H4748" s="103" t="s">
        <v>334</v>
      </c>
      <c r="I4748" s="103" t="s">
        <v>842</v>
      </c>
      <c r="J4748" s="215">
        <v>-178.5</v>
      </c>
      <c r="K4748" s="216" t="s">
        <v>88</v>
      </c>
    </row>
    <row r="4749" spans="1:11" x14ac:dyDescent="0.25">
      <c r="A4749" s="103" t="s">
        <v>827</v>
      </c>
      <c r="B4749" s="103" t="s">
        <v>88</v>
      </c>
      <c r="C4749" s="103" t="s">
        <v>904</v>
      </c>
      <c r="D4749" s="103" t="s">
        <v>907</v>
      </c>
      <c r="E4749" s="103" t="s">
        <v>908</v>
      </c>
      <c r="F4749" s="103" t="s">
        <v>908</v>
      </c>
      <c r="G4749" s="103" t="s">
        <v>104</v>
      </c>
      <c r="H4749" s="103" t="s">
        <v>336</v>
      </c>
      <c r="I4749" s="103" t="s">
        <v>842</v>
      </c>
      <c r="J4749" s="215">
        <v>673.61</v>
      </c>
      <c r="K4749" s="216" t="s">
        <v>88</v>
      </c>
    </row>
    <row r="4750" spans="1:11" x14ac:dyDescent="0.25">
      <c r="A4750" s="103" t="s">
        <v>827</v>
      </c>
      <c r="B4750" s="103" t="s">
        <v>88</v>
      </c>
      <c r="C4750" s="103" t="s">
        <v>904</v>
      </c>
      <c r="D4750" s="103" t="s">
        <v>907</v>
      </c>
      <c r="E4750" s="111"/>
      <c r="F4750" s="103" t="s">
        <v>908</v>
      </c>
      <c r="G4750" s="103" t="s">
        <v>104</v>
      </c>
      <c r="H4750" s="103" t="s">
        <v>336</v>
      </c>
      <c r="I4750" s="103" t="s">
        <v>842</v>
      </c>
      <c r="J4750" s="215">
        <v>-336.81</v>
      </c>
      <c r="K4750" s="216" t="s">
        <v>88</v>
      </c>
    </row>
    <row r="4751" spans="1:11" x14ac:dyDescent="0.25">
      <c r="A4751" s="103" t="s">
        <v>830</v>
      </c>
      <c r="B4751" s="103" t="s">
        <v>88</v>
      </c>
      <c r="C4751" s="103" t="s">
        <v>904</v>
      </c>
      <c r="D4751" s="103" t="s">
        <v>907</v>
      </c>
      <c r="E4751" s="103" t="s">
        <v>908</v>
      </c>
      <c r="F4751" s="103" t="s">
        <v>908</v>
      </c>
      <c r="G4751" s="103" t="s">
        <v>104</v>
      </c>
      <c r="H4751" s="103" t="s">
        <v>336</v>
      </c>
      <c r="I4751" s="103" t="s">
        <v>842</v>
      </c>
      <c r="J4751" s="215">
        <v>235.2</v>
      </c>
      <c r="K4751" s="216" t="s">
        <v>88</v>
      </c>
    </row>
    <row r="4752" spans="1:11" x14ac:dyDescent="0.25">
      <c r="A4752" s="103" t="s">
        <v>830</v>
      </c>
      <c r="B4752" s="103" t="s">
        <v>88</v>
      </c>
      <c r="C4752" s="103" t="s">
        <v>904</v>
      </c>
      <c r="D4752" s="103" t="s">
        <v>907</v>
      </c>
      <c r="E4752" s="111"/>
      <c r="F4752" s="103" t="s">
        <v>908</v>
      </c>
      <c r="G4752" s="103" t="s">
        <v>104</v>
      </c>
      <c r="H4752" s="103" t="s">
        <v>336</v>
      </c>
      <c r="I4752" s="103" t="s">
        <v>842</v>
      </c>
      <c r="J4752" s="215">
        <v>-117.6</v>
      </c>
      <c r="K4752" s="216" t="s">
        <v>88</v>
      </c>
    </row>
    <row r="4753" spans="1:11" x14ac:dyDescent="0.25">
      <c r="A4753" s="103" t="s">
        <v>828</v>
      </c>
      <c r="B4753" s="103" t="s">
        <v>88</v>
      </c>
      <c r="C4753" s="103" t="s">
        <v>904</v>
      </c>
      <c r="D4753" s="103" t="s">
        <v>907</v>
      </c>
      <c r="E4753" s="103" t="s">
        <v>908</v>
      </c>
      <c r="F4753" s="103" t="s">
        <v>908</v>
      </c>
      <c r="G4753" s="103" t="s">
        <v>104</v>
      </c>
      <c r="H4753" s="103" t="s">
        <v>336</v>
      </c>
      <c r="I4753" s="103" t="s">
        <v>842</v>
      </c>
      <c r="J4753" s="215">
        <v>338.8</v>
      </c>
      <c r="K4753" s="216" t="s">
        <v>88</v>
      </c>
    </row>
    <row r="4754" spans="1:11" x14ac:dyDescent="0.25">
      <c r="A4754" s="103" t="s">
        <v>828</v>
      </c>
      <c r="B4754" s="103" t="s">
        <v>88</v>
      </c>
      <c r="C4754" s="103" t="s">
        <v>904</v>
      </c>
      <c r="D4754" s="103" t="s">
        <v>907</v>
      </c>
      <c r="E4754" s="111"/>
      <c r="F4754" s="103" t="s">
        <v>908</v>
      </c>
      <c r="G4754" s="103" t="s">
        <v>104</v>
      </c>
      <c r="H4754" s="103" t="s">
        <v>336</v>
      </c>
      <c r="I4754" s="103" t="s">
        <v>842</v>
      </c>
      <c r="J4754" s="215">
        <v>-169.4</v>
      </c>
      <c r="K4754" s="216" t="s">
        <v>88</v>
      </c>
    </row>
    <row r="4755" spans="1:11" x14ac:dyDescent="0.25">
      <c r="A4755" s="103" t="s">
        <v>829</v>
      </c>
      <c r="B4755" s="103" t="s">
        <v>88</v>
      </c>
      <c r="C4755" s="103" t="s">
        <v>904</v>
      </c>
      <c r="D4755" s="103" t="s">
        <v>907</v>
      </c>
      <c r="E4755" s="103" t="s">
        <v>908</v>
      </c>
      <c r="F4755" s="103" t="s">
        <v>908</v>
      </c>
      <c r="G4755" s="103" t="s">
        <v>104</v>
      </c>
      <c r="H4755" s="103" t="s">
        <v>336</v>
      </c>
      <c r="I4755" s="103" t="s">
        <v>842</v>
      </c>
      <c r="J4755" s="215">
        <v>713.86</v>
      </c>
      <c r="K4755" s="216" t="s">
        <v>88</v>
      </c>
    </row>
    <row r="4756" spans="1:11" x14ac:dyDescent="0.25">
      <c r="A4756" s="103" t="s">
        <v>829</v>
      </c>
      <c r="B4756" s="103" t="s">
        <v>88</v>
      </c>
      <c r="C4756" s="103" t="s">
        <v>904</v>
      </c>
      <c r="D4756" s="103" t="s">
        <v>907</v>
      </c>
      <c r="E4756" s="111"/>
      <c r="F4756" s="103" t="s">
        <v>908</v>
      </c>
      <c r="G4756" s="103" t="s">
        <v>104</v>
      </c>
      <c r="H4756" s="103" t="s">
        <v>336</v>
      </c>
      <c r="I4756" s="103" t="s">
        <v>842</v>
      </c>
      <c r="J4756" s="215">
        <v>-356.92</v>
      </c>
      <c r="K4756" s="216" t="s">
        <v>88</v>
      </c>
    </row>
    <row r="4757" spans="1:11" x14ac:dyDescent="0.25">
      <c r="A4757" s="103" t="s">
        <v>825</v>
      </c>
      <c r="B4757" s="103" t="s">
        <v>88</v>
      </c>
      <c r="C4757" s="103" t="s">
        <v>904</v>
      </c>
      <c r="D4757" s="103" t="s">
        <v>907</v>
      </c>
      <c r="E4757" s="103" t="s">
        <v>908</v>
      </c>
      <c r="F4757" s="103" t="s">
        <v>908</v>
      </c>
      <c r="G4757" s="103" t="s">
        <v>104</v>
      </c>
      <c r="H4757" s="103" t="s">
        <v>336</v>
      </c>
      <c r="I4757" s="103" t="s">
        <v>842</v>
      </c>
      <c r="J4757" s="215">
        <v>901.6</v>
      </c>
      <c r="K4757" s="216" t="s">
        <v>88</v>
      </c>
    </row>
    <row r="4758" spans="1:11" x14ac:dyDescent="0.25">
      <c r="A4758" s="103" t="s">
        <v>825</v>
      </c>
      <c r="B4758" s="103" t="s">
        <v>88</v>
      </c>
      <c r="C4758" s="103" t="s">
        <v>904</v>
      </c>
      <c r="D4758" s="103" t="s">
        <v>907</v>
      </c>
      <c r="E4758" s="111"/>
      <c r="F4758" s="103" t="s">
        <v>908</v>
      </c>
      <c r="G4758" s="103" t="s">
        <v>104</v>
      </c>
      <c r="H4758" s="103" t="s">
        <v>336</v>
      </c>
      <c r="I4758" s="103" t="s">
        <v>842</v>
      </c>
      <c r="J4758" s="215">
        <v>-450.8</v>
      </c>
      <c r="K4758" s="216" t="s">
        <v>88</v>
      </c>
    </row>
    <row r="4759" spans="1:11" x14ac:dyDescent="0.25">
      <c r="A4759" s="103" t="s">
        <v>826</v>
      </c>
      <c r="B4759" s="103" t="s">
        <v>88</v>
      </c>
      <c r="C4759" s="103" t="s">
        <v>904</v>
      </c>
      <c r="D4759" s="103" t="s">
        <v>907</v>
      </c>
      <c r="E4759" s="103" t="s">
        <v>908</v>
      </c>
      <c r="F4759" s="103" t="s">
        <v>908</v>
      </c>
      <c r="G4759" s="103" t="s">
        <v>104</v>
      </c>
      <c r="H4759" s="103" t="s">
        <v>336</v>
      </c>
      <c r="I4759" s="103" t="s">
        <v>842</v>
      </c>
      <c r="J4759" s="215">
        <v>1393.28</v>
      </c>
      <c r="K4759" s="216" t="s">
        <v>88</v>
      </c>
    </row>
    <row r="4760" spans="1:11" x14ac:dyDescent="0.25">
      <c r="A4760" s="103" t="s">
        <v>826</v>
      </c>
      <c r="B4760" s="103" t="s">
        <v>88</v>
      </c>
      <c r="C4760" s="103" t="s">
        <v>904</v>
      </c>
      <c r="D4760" s="103" t="s">
        <v>907</v>
      </c>
      <c r="E4760" s="111"/>
      <c r="F4760" s="103" t="s">
        <v>908</v>
      </c>
      <c r="G4760" s="103" t="s">
        <v>104</v>
      </c>
      <c r="H4760" s="103" t="s">
        <v>336</v>
      </c>
      <c r="I4760" s="103" t="s">
        <v>842</v>
      </c>
      <c r="J4760" s="215">
        <v>-696.62</v>
      </c>
      <c r="K4760" s="216" t="s">
        <v>88</v>
      </c>
    </row>
    <row r="4761" spans="1:11" x14ac:dyDescent="0.25">
      <c r="A4761" s="103" t="s">
        <v>827</v>
      </c>
      <c r="B4761" s="103" t="s">
        <v>88</v>
      </c>
      <c r="C4761" s="103" t="s">
        <v>904</v>
      </c>
      <c r="D4761" s="103" t="s">
        <v>907</v>
      </c>
      <c r="E4761" s="103" t="s">
        <v>908</v>
      </c>
      <c r="F4761" s="103" t="s">
        <v>908</v>
      </c>
      <c r="G4761" s="103" t="s">
        <v>103</v>
      </c>
      <c r="H4761" s="103" t="s">
        <v>337</v>
      </c>
      <c r="I4761" s="103" t="s">
        <v>842</v>
      </c>
      <c r="J4761" s="215">
        <v>599.20000000000005</v>
      </c>
      <c r="K4761" s="216" t="s">
        <v>88</v>
      </c>
    </row>
    <row r="4762" spans="1:11" x14ac:dyDescent="0.25">
      <c r="A4762" s="103" t="s">
        <v>827</v>
      </c>
      <c r="B4762" s="103" t="s">
        <v>88</v>
      </c>
      <c r="C4762" s="103" t="s">
        <v>904</v>
      </c>
      <c r="D4762" s="103" t="s">
        <v>907</v>
      </c>
      <c r="E4762" s="111"/>
      <c r="F4762" s="103" t="s">
        <v>908</v>
      </c>
      <c r="G4762" s="103" t="s">
        <v>103</v>
      </c>
      <c r="H4762" s="103" t="s">
        <v>337</v>
      </c>
      <c r="I4762" s="103" t="s">
        <v>842</v>
      </c>
      <c r="J4762" s="215">
        <v>-299.60000000000002</v>
      </c>
      <c r="K4762" s="216" t="s">
        <v>88</v>
      </c>
    </row>
    <row r="4763" spans="1:11" x14ac:dyDescent="0.25">
      <c r="A4763" s="103" t="s">
        <v>828</v>
      </c>
      <c r="B4763" s="103" t="s">
        <v>88</v>
      </c>
      <c r="C4763" s="103" t="s">
        <v>904</v>
      </c>
      <c r="D4763" s="103" t="s">
        <v>907</v>
      </c>
      <c r="E4763" s="103" t="s">
        <v>908</v>
      </c>
      <c r="F4763" s="103" t="s">
        <v>908</v>
      </c>
      <c r="G4763" s="103" t="s">
        <v>103</v>
      </c>
      <c r="H4763" s="103" t="s">
        <v>337</v>
      </c>
      <c r="I4763" s="103" t="s">
        <v>842</v>
      </c>
      <c r="J4763" s="215">
        <v>928.2</v>
      </c>
      <c r="K4763" s="216" t="s">
        <v>88</v>
      </c>
    </row>
    <row r="4764" spans="1:11" x14ac:dyDescent="0.25">
      <c r="A4764" s="103" t="s">
        <v>828</v>
      </c>
      <c r="B4764" s="103" t="s">
        <v>88</v>
      </c>
      <c r="C4764" s="103" t="s">
        <v>904</v>
      </c>
      <c r="D4764" s="103" t="s">
        <v>907</v>
      </c>
      <c r="E4764" s="111"/>
      <c r="F4764" s="103" t="s">
        <v>908</v>
      </c>
      <c r="G4764" s="103" t="s">
        <v>103</v>
      </c>
      <c r="H4764" s="103" t="s">
        <v>337</v>
      </c>
      <c r="I4764" s="103" t="s">
        <v>842</v>
      </c>
      <c r="J4764" s="215">
        <v>-464.1</v>
      </c>
      <c r="K4764" s="216" t="s">
        <v>88</v>
      </c>
    </row>
    <row r="4765" spans="1:11" x14ac:dyDescent="0.25">
      <c r="A4765" s="103" t="s">
        <v>827</v>
      </c>
      <c r="B4765" s="103" t="s">
        <v>88</v>
      </c>
      <c r="C4765" s="103" t="s">
        <v>904</v>
      </c>
      <c r="D4765" s="103" t="s">
        <v>907</v>
      </c>
      <c r="E4765" s="103" t="s">
        <v>908</v>
      </c>
      <c r="F4765" s="103" t="s">
        <v>908</v>
      </c>
      <c r="G4765" s="103" t="s">
        <v>101</v>
      </c>
      <c r="H4765" s="103" t="s">
        <v>339</v>
      </c>
      <c r="I4765" s="103" t="s">
        <v>842</v>
      </c>
      <c r="J4765" s="215">
        <v>298.23</v>
      </c>
      <c r="K4765" s="216" t="s">
        <v>88</v>
      </c>
    </row>
    <row r="4766" spans="1:11" x14ac:dyDescent="0.25">
      <c r="A4766" s="103" t="s">
        <v>827</v>
      </c>
      <c r="B4766" s="103" t="s">
        <v>88</v>
      </c>
      <c r="C4766" s="103" t="s">
        <v>904</v>
      </c>
      <c r="D4766" s="103" t="s">
        <v>907</v>
      </c>
      <c r="E4766" s="111"/>
      <c r="F4766" s="103" t="s">
        <v>908</v>
      </c>
      <c r="G4766" s="103" t="s">
        <v>101</v>
      </c>
      <c r="H4766" s="103" t="s">
        <v>339</v>
      </c>
      <c r="I4766" s="103" t="s">
        <v>842</v>
      </c>
      <c r="J4766" s="215">
        <v>-149.11000000000001</v>
      </c>
      <c r="K4766" s="216" t="s">
        <v>88</v>
      </c>
    </row>
    <row r="4767" spans="1:11" x14ac:dyDescent="0.25">
      <c r="A4767" s="103" t="s">
        <v>830</v>
      </c>
      <c r="B4767" s="103" t="s">
        <v>88</v>
      </c>
      <c r="C4767" s="103" t="s">
        <v>904</v>
      </c>
      <c r="D4767" s="103" t="s">
        <v>907</v>
      </c>
      <c r="E4767" s="103" t="s">
        <v>908</v>
      </c>
      <c r="F4767" s="103" t="s">
        <v>908</v>
      </c>
      <c r="G4767" s="103" t="s">
        <v>101</v>
      </c>
      <c r="H4767" s="103" t="s">
        <v>339</v>
      </c>
      <c r="I4767" s="103" t="s">
        <v>842</v>
      </c>
      <c r="J4767" s="215">
        <v>387.8</v>
      </c>
      <c r="K4767" s="216" t="s">
        <v>88</v>
      </c>
    </row>
    <row r="4768" spans="1:11" x14ac:dyDescent="0.25">
      <c r="A4768" s="103" t="s">
        <v>830</v>
      </c>
      <c r="B4768" s="103" t="s">
        <v>88</v>
      </c>
      <c r="C4768" s="103" t="s">
        <v>904</v>
      </c>
      <c r="D4768" s="103" t="s">
        <v>907</v>
      </c>
      <c r="E4768" s="111"/>
      <c r="F4768" s="103" t="s">
        <v>908</v>
      </c>
      <c r="G4768" s="103" t="s">
        <v>101</v>
      </c>
      <c r="H4768" s="103" t="s">
        <v>339</v>
      </c>
      <c r="I4768" s="103" t="s">
        <v>842</v>
      </c>
      <c r="J4768" s="215">
        <v>-193.9</v>
      </c>
      <c r="K4768" s="216" t="s">
        <v>88</v>
      </c>
    </row>
    <row r="4769" spans="1:11" x14ac:dyDescent="0.25">
      <c r="A4769" s="103" t="s">
        <v>828</v>
      </c>
      <c r="B4769" s="103" t="s">
        <v>88</v>
      </c>
      <c r="C4769" s="103" t="s">
        <v>904</v>
      </c>
      <c r="D4769" s="103" t="s">
        <v>907</v>
      </c>
      <c r="E4769" s="103" t="s">
        <v>908</v>
      </c>
      <c r="F4769" s="103" t="s">
        <v>908</v>
      </c>
      <c r="G4769" s="103" t="s">
        <v>101</v>
      </c>
      <c r="H4769" s="103" t="s">
        <v>339</v>
      </c>
      <c r="I4769" s="103" t="s">
        <v>842</v>
      </c>
      <c r="J4769" s="215">
        <v>1003.3</v>
      </c>
      <c r="K4769" s="216" t="s">
        <v>88</v>
      </c>
    </row>
    <row r="4770" spans="1:11" x14ac:dyDescent="0.25">
      <c r="A4770" s="103" t="s">
        <v>828</v>
      </c>
      <c r="B4770" s="103" t="s">
        <v>88</v>
      </c>
      <c r="C4770" s="103" t="s">
        <v>904</v>
      </c>
      <c r="D4770" s="103" t="s">
        <v>907</v>
      </c>
      <c r="E4770" s="111"/>
      <c r="F4770" s="103" t="s">
        <v>908</v>
      </c>
      <c r="G4770" s="103" t="s">
        <v>101</v>
      </c>
      <c r="H4770" s="103" t="s">
        <v>339</v>
      </c>
      <c r="I4770" s="103" t="s">
        <v>842</v>
      </c>
      <c r="J4770" s="215">
        <v>-501.64</v>
      </c>
      <c r="K4770" s="216" t="s">
        <v>88</v>
      </c>
    </row>
    <row r="4771" spans="1:11" x14ac:dyDescent="0.25">
      <c r="A4771" s="103" t="s">
        <v>825</v>
      </c>
      <c r="B4771" s="103" t="s">
        <v>88</v>
      </c>
      <c r="C4771" s="103" t="s">
        <v>904</v>
      </c>
      <c r="D4771" s="103" t="s">
        <v>907</v>
      </c>
      <c r="E4771" s="103" t="s">
        <v>908</v>
      </c>
      <c r="F4771" s="103" t="s">
        <v>908</v>
      </c>
      <c r="G4771" s="103" t="s">
        <v>101</v>
      </c>
      <c r="H4771" s="103" t="s">
        <v>339</v>
      </c>
      <c r="I4771" s="103" t="s">
        <v>842</v>
      </c>
      <c r="J4771" s="215">
        <v>304.77</v>
      </c>
      <c r="K4771" s="216" t="s">
        <v>88</v>
      </c>
    </row>
    <row r="4772" spans="1:11" x14ac:dyDescent="0.25">
      <c r="A4772" s="103" t="s">
        <v>825</v>
      </c>
      <c r="B4772" s="103" t="s">
        <v>88</v>
      </c>
      <c r="C4772" s="103" t="s">
        <v>904</v>
      </c>
      <c r="D4772" s="103" t="s">
        <v>907</v>
      </c>
      <c r="E4772" s="111"/>
      <c r="F4772" s="103" t="s">
        <v>908</v>
      </c>
      <c r="G4772" s="103" t="s">
        <v>101</v>
      </c>
      <c r="H4772" s="103" t="s">
        <v>339</v>
      </c>
      <c r="I4772" s="103" t="s">
        <v>842</v>
      </c>
      <c r="J4772" s="215">
        <v>-152.38999999999999</v>
      </c>
      <c r="K4772" s="216" t="s">
        <v>88</v>
      </c>
    </row>
    <row r="4773" spans="1:11" x14ac:dyDescent="0.25">
      <c r="A4773" s="103" t="s">
        <v>827</v>
      </c>
      <c r="B4773" s="103" t="s">
        <v>88</v>
      </c>
      <c r="C4773" s="103" t="s">
        <v>904</v>
      </c>
      <c r="D4773" s="103" t="s">
        <v>907</v>
      </c>
      <c r="E4773" s="103" t="s">
        <v>908</v>
      </c>
      <c r="F4773" s="103" t="s">
        <v>908</v>
      </c>
      <c r="G4773" s="103" t="s">
        <v>109</v>
      </c>
      <c r="H4773" s="103" t="s">
        <v>403</v>
      </c>
      <c r="I4773" s="103" t="s">
        <v>842</v>
      </c>
      <c r="J4773" s="215">
        <v>365.4</v>
      </c>
      <c r="K4773" s="216" t="s">
        <v>88</v>
      </c>
    </row>
    <row r="4774" spans="1:11" x14ac:dyDescent="0.25">
      <c r="A4774" s="103" t="s">
        <v>827</v>
      </c>
      <c r="B4774" s="103" t="s">
        <v>88</v>
      </c>
      <c r="C4774" s="103" t="s">
        <v>904</v>
      </c>
      <c r="D4774" s="103" t="s">
        <v>907</v>
      </c>
      <c r="E4774" s="111"/>
      <c r="F4774" s="103" t="s">
        <v>908</v>
      </c>
      <c r="G4774" s="103" t="s">
        <v>109</v>
      </c>
      <c r="H4774" s="103" t="s">
        <v>403</v>
      </c>
      <c r="I4774" s="103" t="s">
        <v>842</v>
      </c>
      <c r="J4774" s="215">
        <v>-182.7</v>
      </c>
      <c r="K4774" s="216" t="s">
        <v>88</v>
      </c>
    </row>
    <row r="4775" spans="1:11" x14ac:dyDescent="0.25">
      <c r="A4775" s="103" t="s">
        <v>830</v>
      </c>
      <c r="B4775" s="103" t="s">
        <v>88</v>
      </c>
      <c r="C4775" s="103" t="s">
        <v>904</v>
      </c>
      <c r="D4775" s="103" t="s">
        <v>907</v>
      </c>
      <c r="E4775" s="103" t="s">
        <v>908</v>
      </c>
      <c r="F4775" s="103" t="s">
        <v>908</v>
      </c>
      <c r="G4775" s="103" t="s">
        <v>109</v>
      </c>
      <c r="H4775" s="103" t="s">
        <v>403</v>
      </c>
      <c r="I4775" s="103" t="s">
        <v>842</v>
      </c>
      <c r="J4775" s="215">
        <v>364</v>
      </c>
      <c r="K4775" s="216" t="s">
        <v>88</v>
      </c>
    </row>
    <row r="4776" spans="1:11" x14ac:dyDescent="0.25">
      <c r="A4776" s="103" t="s">
        <v>830</v>
      </c>
      <c r="B4776" s="103" t="s">
        <v>88</v>
      </c>
      <c r="C4776" s="103" t="s">
        <v>904</v>
      </c>
      <c r="D4776" s="103" t="s">
        <v>907</v>
      </c>
      <c r="E4776" s="111"/>
      <c r="F4776" s="103" t="s">
        <v>908</v>
      </c>
      <c r="G4776" s="103" t="s">
        <v>109</v>
      </c>
      <c r="H4776" s="103" t="s">
        <v>403</v>
      </c>
      <c r="I4776" s="103" t="s">
        <v>842</v>
      </c>
      <c r="J4776" s="215">
        <v>-182</v>
      </c>
      <c r="K4776" s="216" t="s">
        <v>88</v>
      </c>
    </row>
    <row r="4777" spans="1:11" x14ac:dyDescent="0.25">
      <c r="A4777" s="103" t="s">
        <v>826</v>
      </c>
      <c r="B4777" s="103" t="s">
        <v>88</v>
      </c>
      <c r="C4777" s="103" t="s">
        <v>904</v>
      </c>
      <c r="D4777" s="103" t="s">
        <v>907</v>
      </c>
      <c r="E4777" s="103" t="s">
        <v>908</v>
      </c>
      <c r="F4777" s="103" t="s">
        <v>908</v>
      </c>
      <c r="G4777" s="103" t="s">
        <v>109</v>
      </c>
      <c r="H4777" s="103" t="s">
        <v>403</v>
      </c>
      <c r="I4777" s="103" t="s">
        <v>842</v>
      </c>
      <c r="J4777" s="215">
        <v>365.4</v>
      </c>
      <c r="K4777" s="216" t="s">
        <v>88</v>
      </c>
    </row>
    <row r="4778" spans="1:11" x14ac:dyDescent="0.25">
      <c r="A4778" s="103" t="s">
        <v>826</v>
      </c>
      <c r="B4778" s="103" t="s">
        <v>88</v>
      </c>
      <c r="C4778" s="103" t="s">
        <v>904</v>
      </c>
      <c r="D4778" s="103" t="s">
        <v>907</v>
      </c>
      <c r="E4778" s="111"/>
      <c r="F4778" s="103" t="s">
        <v>908</v>
      </c>
      <c r="G4778" s="103" t="s">
        <v>109</v>
      </c>
      <c r="H4778" s="103" t="s">
        <v>403</v>
      </c>
      <c r="I4778" s="103" t="s">
        <v>842</v>
      </c>
      <c r="J4778" s="215">
        <v>-182.7</v>
      </c>
      <c r="K4778" s="216" t="s">
        <v>88</v>
      </c>
    </row>
    <row r="4779" spans="1:11" x14ac:dyDescent="0.25">
      <c r="A4779" s="103" t="s">
        <v>828</v>
      </c>
      <c r="B4779" s="103" t="s">
        <v>88</v>
      </c>
      <c r="C4779" s="103" t="s">
        <v>904</v>
      </c>
      <c r="D4779" s="103" t="s">
        <v>907</v>
      </c>
      <c r="E4779" s="103" t="s">
        <v>908</v>
      </c>
      <c r="F4779" s="103" t="s">
        <v>908</v>
      </c>
      <c r="G4779" s="103" t="s">
        <v>98</v>
      </c>
      <c r="H4779" s="103" t="s">
        <v>341</v>
      </c>
      <c r="I4779" s="103" t="s">
        <v>842</v>
      </c>
      <c r="J4779" s="215">
        <v>1764</v>
      </c>
      <c r="K4779" s="216" t="s">
        <v>88</v>
      </c>
    </row>
    <row r="4780" spans="1:11" x14ac:dyDescent="0.25">
      <c r="A4780" s="103" t="s">
        <v>828</v>
      </c>
      <c r="B4780" s="103" t="s">
        <v>88</v>
      </c>
      <c r="C4780" s="103" t="s">
        <v>904</v>
      </c>
      <c r="D4780" s="103" t="s">
        <v>907</v>
      </c>
      <c r="E4780" s="111"/>
      <c r="F4780" s="103" t="s">
        <v>908</v>
      </c>
      <c r="G4780" s="103" t="s">
        <v>98</v>
      </c>
      <c r="H4780" s="103" t="s">
        <v>341</v>
      </c>
      <c r="I4780" s="103" t="s">
        <v>842</v>
      </c>
      <c r="J4780" s="215">
        <v>-381.84</v>
      </c>
      <c r="K4780" s="216" t="s">
        <v>88</v>
      </c>
    </row>
    <row r="4781" spans="1:11" x14ac:dyDescent="0.25">
      <c r="A4781" s="103" t="s">
        <v>826</v>
      </c>
      <c r="B4781" s="103" t="s">
        <v>88</v>
      </c>
      <c r="C4781" s="103" t="s">
        <v>904</v>
      </c>
      <c r="D4781" s="103" t="s">
        <v>907</v>
      </c>
      <c r="E4781" s="103" t="s">
        <v>908</v>
      </c>
      <c r="F4781" s="103" t="s">
        <v>908</v>
      </c>
      <c r="G4781" s="103" t="s">
        <v>98</v>
      </c>
      <c r="H4781" s="103" t="s">
        <v>341</v>
      </c>
      <c r="I4781" s="103" t="s">
        <v>842</v>
      </c>
      <c r="J4781" s="215">
        <v>309.54000000000002</v>
      </c>
      <c r="K4781" s="216" t="s">
        <v>88</v>
      </c>
    </row>
    <row r="4782" spans="1:11" x14ac:dyDescent="0.25">
      <c r="A4782" s="103" t="s">
        <v>826</v>
      </c>
      <c r="B4782" s="103" t="s">
        <v>88</v>
      </c>
      <c r="C4782" s="103" t="s">
        <v>904</v>
      </c>
      <c r="D4782" s="103" t="s">
        <v>907</v>
      </c>
      <c r="E4782" s="111"/>
      <c r="F4782" s="103" t="s">
        <v>908</v>
      </c>
      <c r="G4782" s="103" t="s">
        <v>98</v>
      </c>
      <c r="H4782" s="103" t="s">
        <v>341</v>
      </c>
      <c r="I4782" s="103" t="s">
        <v>842</v>
      </c>
      <c r="J4782" s="215">
        <v>-154.76</v>
      </c>
      <c r="K4782" s="216" t="s">
        <v>88</v>
      </c>
    </row>
    <row r="4783" spans="1:11" x14ac:dyDescent="0.25">
      <c r="A4783" s="103" t="s">
        <v>827</v>
      </c>
      <c r="B4783" s="103" t="s">
        <v>88</v>
      </c>
      <c r="C4783" s="103" t="s">
        <v>904</v>
      </c>
      <c r="D4783" s="103" t="s">
        <v>907</v>
      </c>
      <c r="E4783" s="103" t="s">
        <v>908</v>
      </c>
      <c r="F4783" s="103" t="s">
        <v>908</v>
      </c>
      <c r="G4783" s="103" t="s">
        <v>818</v>
      </c>
      <c r="H4783" s="103" t="s">
        <v>819</v>
      </c>
      <c r="I4783" s="103" t="s">
        <v>842</v>
      </c>
      <c r="J4783" s="215">
        <v>981.4</v>
      </c>
      <c r="K4783" s="216" t="s">
        <v>88</v>
      </c>
    </row>
    <row r="4784" spans="1:11" x14ac:dyDescent="0.25">
      <c r="A4784" s="103" t="s">
        <v>830</v>
      </c>
      <c r="B4784" s="103" t="s">
        <v>88</v>
      </c>
      <c r="C4784" s="103" t="s">
        <v>904</v>
      </c>
      <c r="D4784" s="103" t="s">
        <v>907</v>
      </c>
      <c r="E4784" s="103" t="s">
        <v>908</v>
      </c>
      <c r="F4784" s="103" t="s">
        <v>908</v>
      </c>
      <c r="G4784" s="103" t="s">
        <v>818</v>
      </c>
      <c r="H4784" s="103" t="s">
        <v>819</v>
      </c>
      <c r="I4784" s="103" t="s">
        <v>842</v>
      </c>
      <c r="J4784" s="215">
        <v>1405.6</v>
      </c>
      <c r="K4784" s="216" t="s">
        <v>88</v>
      </c>
    </row>
    <row r="4785" spans="1:11" x14ac:dyDescent="0.25">
      <c r="A4785" s="103" t="s">
        <v>828</v>
      </c>
      <c r="B4785" s="103" t="s">
        <v>88</v>
      </c>
      <c r="C4785" s="103" t="s">
        <v>904</v>
      </c>
      <c r="D4785" s="103" t="s">
        <v>907</v>
      </c>
      <c r="E4785" s="103" t="s">
        <v>908</v>
      </c>
      <c r="F4785" s="103" t="s">
        <v>908</v>
      </c>
      <c r="G4785" s="103" t="s">
        <v>818</v>
      </c>
      <c r="H4785" s="103" t="s">
        <v>819</v>
      </c>
      <c r="I4785" s="103" t="s">
        <v>842</v>
      </c>
      <c r="J4785" s="215">
        <v>680.4</v>
      </c>
      <c r="K4785" s="216" t="s">
        <v>88</v>
      </c>
    </row>
    <row r="4786" spans="1:11" x14ac:dyDescent="0.25">
      <c r="A4786" s="103" t="s">
        <v>829</v>
      </c>
      <c r="B4786" s="103" t="s">
        <v>88</v>
      </c>
      <c r="C4786" s="103" t="s">
        <v>904</v>
      </c>
      <c r="D4786" s="103" t="s">
        <v>907</v>
      </c>
      <c r="E4786" s="103" t="s">
        <v>908</v>
      </c>
      <c r="F4786" s="103" t="s">
        <v>908</v>
      </c>
      <c r="G4786" s="103" t="s">
        <v>818</v>
      </c>
      <c r="H4786" s="103" t="s">
        <v>819</v>
      </c>
      <c r="I4786" s="103" t="s">
        <v>842</v>
      </c>
      <c r="J4786" s="215">
        <v>627.20000000000005</v>
      </c>
      <c r="K4786" s="216" t="s">
        <v>88</v>
      </c>
    </row>
    <row r="4787" spans="1:11" x14ac:dyDescent="0.25">
      <c r="A4787" s="103" t="s">
        <v>825</v>
      </c>
      <c r="B4787" s="103" t="s">
        <v>88</v>
      </c>
      <c r="C4787" s="103" t="s">
        <v>904</v>
      </c>
      <c r="D4787" s="103" t="s">
        <v>907</v>
      </c>
      <c r="E4787" s="103" t="s">
        <v>908</v>
      </c>
      <c r="F4787" s="103" t="s">
        <v>908</v>
      </c>
      <c r="G4787" s="103" t="s">
        <v>818</v>
      </c>
      <c r="H4787" s="103" t="s">
        <v>819</v>
      </c>
      <c r="I4787" s="103" t="s">
        <v>842</v>
      </c>
      <c r="J4787" s="215">
        <v>1299.2</v>
      </c>
      <c r="K4787" s="216" t="s">
        <v>88</v>
      </c>
    </row>
    <row r="4788" spans="1:11" x14ac:dyDescent="0.25">
      <c r="A4788" s="103" t="s">
        <v>828</v>
      </c>
      <c r="B4788" s="103" t="s">
        <v>88</v>
      </c>
      <c r="C4788" s="103" t="s">
        <v>904</v>
      </c>
      <c r="D4788" s="103" t="s">
        <v>907</v>
      </c>
      <c r="E4788" s="111"/>
      <c r="F4788" s="103" t="s">
        <v>908</v>
      </c>
      <c r="G4788" s="103" t="s">
        <v>212</v>
      </c>
      <c r="H4788" s="103" t="s">
        <v>356</v>
      </c>
      <c r="I4788" s="103" t="s">
        <v>842</v>
      </c>
      <c r="J4788" s="215">
        <v>37.799999999999997</v>
      </c>
      <c r="K4788" s="216" t="s">
        <v>88</v>
      </c>
    </row>
    <row r="4789" spans="1:11" x14ac:dyDescent="0.25">
      <c r="A4789" s="103" t="s">
        <v>829</v>
      </c>
      <c r="B4789" s="103" t="s">
        <v>88</v>
      </c>
      <c r="C4789" s="103" t="s">
        <v>904</v>
      </c>
      <c r="D4789" s="103" t="s">
        <v>907</v>
      </c>
      <c r="E4789" s="103" t="s">
        <v>908</v>
      </c>
      <c r="F4789" s="103" t="s">
        <v>908</v>
      </c>
      <c r="G4789" s="103" t="s">
        <v>149</v>
      </c>
      <c r="H4789" s="103" t="s">
        <v>362</v>
      </c>
      <c r="I4789" s="103" t="s">
        <v>842</v>
      </c>
      <c r="J4789" s="215">
        <v>169.12</v>
      </c>
      <c r="K4789" s="216" t="s">
        <v>88</v>
      </c>
    </row>
    <row r="4790" spans="1:11" x14ac:dyDescent="0.25">
      <c r="A4790" s="103" t="s">
        <v>829</v>
      </c>
      <c r="B4790" s="103" t="s">
        <v>88</v>
      </c>
      <c r="C4790" s="103" t="s">
        <v>904</v>
      </c>
      <c r="D4790" s="103" t="s">
        <v>907</v>
      </c>
      <c r="E4790" s="103" t="s">
        <v>908</v>
      </c>
      <c r="F4790" s="103" t="s">
        <v>908</v>
      </c>
      <c r="G4790" s="103" t="s">
        <v>140</v>
      </c>
      <c r="H4790" s="103" t="s">
        <v>649</v>
      </c>
      <c r="I4790" s="103" t="s">
        <v>842</v>
      </c>
      <c r="J4790" s="215">
        <v>572.6</v>
      </c>
      <c r="K4790" s="216" t="s">
        <v>88</v>
      </c>
    </row>
    <row r="4791" spans="1:11" x14ac:dyDescent="0.25">
      <c r="A4791" s="103" t="s">
        <v>829</v>
      </c>
      <c r="B4791" s="103" t="s">
        <v>88</v>
      </c>
      <c r="C4791" s="103" t="s">
        <v>904</v>
      </c>
      <c r="D4791" s="103" t="s">
        <v>907</v>
      </c>
      <c r="E4791" s="111"/>
      <c r="F4791" s="103" t="s">
        <v>908</v>
      </c>
      <c r="G4791" s="103" t="s">
        <v>140</v>
      </c>
      <c r="H4791" s="103" t="s">
        <v>649</v>
      </c>
      <c r="I4791" s="103" t="s">
        <v>842</v>
      </c>
      <c r="J4791" s="215">
        <v>-156.27000000000001</v>
      </c>
      <c r="K4791" s="216" t="s">
        <v>88</v>
      </c>
    </row>
    <row r="4792" spans="1:11" x14ac:dyDescent="0.25">
      <c r="A4792" s="103" t="s">
        <v>829</v>
      </c>
      <c r="B4792" s="103" t="s">
        <v>88</v>
      </c>
      <c r="C4792" s="103" t="s">
        <v>904</v>
      </c>
      <c r="D4792" s="103" t="s">
        <v>907</v>
      </c>
      <c r="E4792" s="103" t="s">
        <v>908</v>
      </c>
      <c r="F4792" s="103" t="s">
        <v>908</v>
      </c>
      <c r="G4792" s="103" t="s">
        <v>139</v>
      </c>
      <c r="H4792" s="103" t="s">
        <v>646</v>
      </c>
      <c r="I4792" s="103" t="s">
        <v>842</v>
      </c>
      <c r="J4792" s="215">
        <v>385</v>
      </c>
      <c r="K4792" s="216" t="s">
        <v>88</v>
      </c>
    </row>
    <row r="4793" spans="1:11" x14ac:dyDescent="0.25">
      <c r="A4793" s="103" t="s">
        <v>829</v>
      </c>
      <c r="B4793" s="103" t="s">
        <v>88</v>
      </c>
      <c r="C4793" s="103" t="s">
        <v>904</v>
      </c>
      <c r="D4793" s="103" t="s">
        <v>907</v>
      </c>
      <c r="E4793" s="111"/>
      <c r="F4793" s="103" t="s">
        <v>908</v>
      </c>
      <c r="G4793" s="103" t="s">
        <v>139</v>
      </c>
      <c r="H4793" s="103" t="s">
        <v>646</v>
      </c>
      <c r="I4793" s="103" t="s">
        <v>842</v>
      </c>
      <c r="J4793" s="215">
        <v>-105.07</v>
      </c>
      <c r="K4793" s="216" t="s">
        <v>88</v>
      </c>
    </row>
    <row r="4794" spans="1:11" x14ac:dyDescent="0.25">
      <c r="A4794" s="103" t="s">
        <v>830</v>
      </c>
      <c r="B4794" s="103" t="s">
        <v>88</v>
      </c>
      <c r="C4794" s="103" t="s">
        <v>904</v>
      </c>
      <c r="D4794" s="103" t="s">
        <v>907</v>
      </c>
      <c r="E4794" s="103" t="s">
        <v>908</v>
      </c>
      <c r="F4794" s="103" t="s">
        <v>908</v>
      </c>
      <c r="G4794" s="103" t="s">
        <v>138</v>
      </c>
      <c r="H4794" s="103" t="s">
        <v>647</v>
      </c>
      <c r="I4794" s="103" t="s">
        <v>842</v>
      </c>
      <c r="J4794" s="215">
        <v>355.6</v>
      </c>
      <c r="K4794" s="216" t="s">
        <v>88</v>
      </c>
    </row>
    <row r="4795" spans="1:11" x14ac:dyDescent="0.25">
      <c r="A4795" s="103" t="s">
        <v>830</v>
      </c>
      <c r="B4795" s="103" t="s">
        <v>88</v>
      </c>
      <c r="C4795" s="103" t="s">
        <v>904</v>
      </c>
      <c r="D4795" s="103" t="s">
        <v>907</v>
      </c>
      <c r="E4795" s="111"/>
      <c r="F4795" s="103" t="s">
        <v>908</v>
      </c>
      <c r="G4795" s="103" t="s">
        <v>138</v>
      </c>
      <c r="H4795" s="103" t="s">
        <v>647</v>
      </c>
      <c r="I4795" s="103" t="s">
        <v>842</v>
      </c>
      <c r="J4795" s="215">
        <v>-97.04</v>
      </c>
      <c r="K4795" s="216" t="s">
        <v>88</v>
      </c>
    </row>
    <row r="4796" spans="1:11" x14ac:dyDescent="0.25">
      <c r="A4796" s="103" t="s">
        <v>829</v>
      </c>
      <c r="B4796" s="103" t="s">
        <v>88</v>
      </c>
      <c r="C4796" s="103" t="s">
        <v>904</v>
      </c>
      <c r="D4796" s="103" t="s">
        <v>907</v>
      </c>
      <c r="E4796" s="103" t="s">
        <v>908</v>
      </c>
      <c r="F4796" s="103" t="s">
        <v>908</v>
      </c>
      <c r="G4796" s="103" t="s">
        <v>138</v>
      </c>
      <c r="H4796" s="103" t="s">
        <v>647</v>
      </c>
      <c r="I4796" s="103" t="s">
        <v>842</v>
      </c>
      <c r="J4796" s="215">
        <v>385.7</v>
      </c>
      <c r="K4796" s="216" t="s">
        <v>88</v>
      </c>
    </row>
    <row r="4797" spans="1:11" x14ac:dyDescent="0.25">
      <c r="A4797" s="103" t="s">
        <v>829</v>
      </c>
      <c r="B4797" s="103" t="s">
        <v>88</v>
      </c>
      <c r="C4797" s="103" t="s">
        <v>904</v>
      </c>
      <c r="D4797" s="103" t="s">
        <v>907</v>
      </c>
      <c r="E4797" s="111"/>
      <c r="F4797" s="103" t="s">
        <v>908</v>
      </c>
      <c r="G4797" s="103" t="s">
        <v>138</v>
      </c>
      <c r="H4797" s="103" t="s">
        <v>647</v>
      </c>
      <c r="I4797" s="103" t="s">
        <v>842</v>
      </c>
      <c r="J4797" s="215">
        <v>-105.26</v>
      </c>
      <c r="K4797" s="216" t="s">
        <v>88</v>
      </c>
    </row>
    <row r="4798" spans="1:11" x14ac:dyDescent="0.25">
      <c r="A4798" s="103" t="s">
        <v>825</v>
      </c>
      <c r="B4798" s="103" t="s">
        <v>88</v>
      </c>
      <c r="C4798" s="103" t="s">
        <v>904</v>
      </c>
      <c r="D4798" s="103" t="s">
        <v>907</v>
      </c>
      <c r="E4798" s="103" t="s">
        <v>908</v>
      </c>
      <c r="F4798" s="103" t="s">
        <v>908</v>
      </c>
      <c r="G4798" s="103" t="s">
        <v>138</v>
      </c>
      <c r="H4798" s="103" t="s">
        <v>647</v>
      </c>
      <c r="I4798" s="103" t="s">
        <v>842</v>
      </c>
      <c r="J4798" s="215">
        <v>410.9</v>
      </c>
      <c r="K4798" s="216" t="s">
        <v>88</v>
      </c>
    </row>
    <row r="4799" spans="1:11" x14ac:dyDescent="0.25">
      <c r="A4799" s="103" t="s">
        <v>825</v>
      </c>
      <c r="B4799" s="103" t="s">
        <v>88</v>
      </c>
      <c r="C4799" s="103" t="s">
        <v>904</v>
      </c>
      <c r="D4799" s="103" t="s">
        <v>907</v>
      </c>
      <c r="E4799" s="111"/>
      <c r="F4799" s="103" t="s">
        <v>908</v>
      </c>
      <c r="G4799" s="103" t="s">
        <v>138</v>
      </c>
      <c r="H4799" s="103" t="s">
        <v>647</v>
      </c>
      <c r="I4799" s="103" t="s">
        <v>842</v>
      </c>
      <c r="J4799" s="215">
        <v>-112.14</v>
      </c>
      <c r="K4799" s="216" t="s">
        <v>88</v>
      </c>
    </row>
    <row r="4800" spans="1:11" x14ac:dyDescent="0.25">
      <c r="A4800" s="103" t="s">
        <v>827</v>
      </c>
      <c r="B4800" s="103" t="s">
        <v>88</v>
      </c>
      <c r="C4800" s="103" t="s">
        <v>904</v>
      </c>
      <c r="D4800" s="103" t="s">
        <v>907</v>
      </c>
      <c r="E4800" s="103" t="s">
        <v>908</v>
      </c>
      <c r="F4800" s="103" t="s">
        <v>908</v>
      </c>
      <c r="G4800" s="103" t="s">
        <v>132</v>
      </c>
      <c r="H4800" s="103" t="s">
        <v>379</v>
      </c>
      <c r="I4800" s="103" t="s">
        <v>842</v>
      </c>
      <c r="J4800" s="215">
        <v>9.8000000000000007</v>
      </c>
      <c r="K4800" s="216" t="s">
        <v>88</v>
      </c>
    </row>
    <row r="4801" spans="1:11" x14ac:dyDescent="0.25">
      <c r="A4801" s="103" t="s">
        <v>825</v>
      </c>
      <c r="B4801" s="103" t="s">
        <v>88</v>
      </c>
      <c r="C4801" s="103" t="s">
        <v>904</v>
      </c>
      <c r="D4801" s="103" t="s">
        <v>907</v>
      </c>
      <c r="E4801" s="103" t="s">
        <v>908</v>
      </c>
      <c r="F4801" s="103" t="s">
        <v>908</v>
      </c>
      <c r="G4801" s="103" t="s">
        <v>165</v>
      </c>
      <c r="H4801" s="103" t="s">
        <v>383</v>
      </c>
      <c r="I4801" s="103" t="s">
        <v>842</v>
      </c>
      <c r="J4801" s="215">
        <v>0.7</v>
      </c>
      <c r="K4801" s="216" t="s">
        <v>88</v>
      </c>
    </row>
    <row r="4802" spans="1:11" x14ac:dyDescent="0.25">
      <c r="A4802" s="103" t="s">
        <v>830</v>
      </c>
      <c r="B4802" s="103" t="s">
        <v>88</v>
      </c>
      <c r="C4802" s="103" t="s">
        <v>904</v>
      </c>
      <c r="D4802" s="103" t="s">
        <v>907</v>
      </c>
      <c r="E4802" s="103" t="s">
        <v>908</v>
      </c>
      <c r="F4802" s="103" t="s">
        <v>908</v>
      </c>
      <c r="G4802" s="103" t="s">
        <v>148</v>
      </c>
      <c r="H4802" s="103" t="s">
        <v>390</v>
      </c>
      <c r="I4802" s="103" t="s">
        <v>842</v>
      </c>
      <c r="J4802" s="215">
        <v>779.52</v>
      </c>
      <c r="K4802" s="216" t="s">
        <v>88</v>
      </c>
    </row>
    <row r="4803" spans="1:11" x14ac:dyDescent="0.25">
      <c r="A4803" s="103" t="s">
        <v>828</v>
      </c>
      <c r="B4803" s="103" t="s">
        <v>88</v>
      </c>
      <c r="C4803" s="103" t="s">
        <v>904</v>
      </c>
      <c r="D4803" s="103" t="s">
        <v>907</v>
      </c>
      <c r="E4803" s="103" t="s">
        <v>908</v>
      </c>
      <c r="F4803" s="103" t="s">
        <v>908</v>
      </c>
      <c r="G4803" s="103" t="s">
        <v>148</v>
      </c>
      <c r="H4803" s="103" t="s">
        <v>390</v>
      </c>
      <c r="I4803" s="103" t="s">
        <v>842</v>
      </c>
      <c r="J4803" s="215">
        <v>201.6</v>
      </c>
      <c r="K4803" s="216" t="s">
        <v>88</v>
      </c>
    </row>
    <row r="4804" spans="1:11" x14ac:dyDescent="0.25">
      <c r="A4804" s="103" t="s">
        <v>830</v>
      </c>
      <c r="B4804" s="103" t="s">
        <v>88</v>
      </c>
      <c r="C4804" s="103" t="s">
        <v>904</v>
      </c>
      <c r="D4804" s="103" t="s">
        <v>907</v>
      </c>
      <c r="E4804" s="103" t="s">
        <v>908</v>
      </c>
      <c r="F4804" s="103" t="s">
        <v>908</v>
      </c>
      <c r="G4804" s="103" t="s">
        <v>125</v>
      </c>
      <c r="H4804" s="103" t="s">
        <v>393</v>
      </c>
      <c r="I4804" s="103" t="s">
        <v>842</v>
      </c>
      <c r="J4804" s="215">
        <v>557.20000000000005</v>
      </c>
      <c r="K4804" s="216" t="s">
        <v>88</v>
      </c>
    </row>
    <row r="4805" spans="1:11" x14ac:dyDescent="0.25">
      <c r="A4805" s="103" t="s">
        <v>826</v>
      </c>
      <c r="B4805" s="103" t="s">
        <v>88</v>
      </c>
      <c r="C4805" s="103" t="s">
        <v>904</v>
      </c>
      <c r="D4805" s="103" t="s">
        <v>907</v>
      </c>
      <c r="E4805" s="103" t="s">
        <v>908</v>
      </c>
      <c r="F4805" s="103" t="s">
        <v>908</v>
      </c>
      <c r="G4805" s="103" t="s">
        <v>125</v>
      </c>
      <c r="H4805" s="103" t="s">
        <v>393</v>
      </c>
      <c r="I4805" s="103" t="s">
        <v>842</v>
      </c>
      <c r="J4805" s="215">
        <v>1714.37</v>
      </c>
      <c r="K4805" s="216" t="s">
        <v>88</v>
      </c>
    </row>
    <row r="4806" spans="1:11" x14ac:dyDescent="0.25">
      <c r="A4806" s="103" t="s">
        <v>828</v>
      </c>
      <c r="B4806" s="103" t="s">
        <v>88</v>
      </c>
      <c r="C4806" s="103" t="s">
        <v>904</v>
      </c>
      <c r="D4806" s="103" t="s">
        <v>907</v>
      </c>
      <c r="E4806" s="103" t="s">
        <v>908</v>
      </c>
      <c r="F4806" s="103" t="s">
        <v>908</v>
      </c>
      <c r="G4806" s="103" t="s">
        <v>740</v>
      </c>
      <c r="H4806" s="103" t="s">
        <v>741</v>
      </c>
      <c r="I4806" s="103" t="s">
        <v>842</v>
      </c>
      <c r="J4806" s="215">
        <v>0</v>
      </c>
      <c r="K4806" s="216" t="s">
        <v>88</v>
      </c>
    </row>
    <row r="4807" spans="1:11" x14ac:dyDescent="0.25">
      <c r="A4807" s="103" t="s">
        <v>828</v>
      </c>
      <c r="B4807" s="103" t="s">
        <v>88</v>
      </c>
      <c r="C4807" s="103" t="s">
        <v>904</v>
      </c>
      <c r="D4807" s="103" t="s">
        <v>907</v>
      </c>
      <c r="E4807" s="111"/>
      <c r="F4807" s="103" t="s">
        <v>908</v>
      </c>
      <c r="G4807" s="103" t="s">
        <v>740</v>
      </c>
      <c r="H4807" s="103" t="s">
        <v>741</v>
      </c>
      <c r="I4807" s="103" t="s">
        <v>842</v>
      </c>
      <c r="J4807" s="215">
        <v>0</v>
      </c>
      <c r="K4807" s="216" t="s">
        <v>88</v>
      </c>
    </row>
    <row r="4808" spans="1:11" x14ac:dyDescent="0.25">
      <c r="A4808" s="103" t="s">
        <v>825</v>
      </c>
      <c r="B4808" s="103" t="s">
        <v>88</v>
      </c>
      <c r="C4808" s="103" t="s">
        <v>904</v>
      </c>
      <c r="D4808" s="103" t="s">
        <v>907</v>
      </c>
      <c r="E4808" s="103" t="s">
        <v>908</v>
      </c>
      <c r="F4808" s="103" t="s">
        <v>908</v>
      </c>
      <c r="G4808" s="103" t="s">
        <v>740</v>
      </c>
      <c r="H4808" s="103" t="s">
        <v>741</v>
      </c>
      <c r="I4808" s="103" t="s">
        <v>842</v>
      </c>
      <c r="J4808" s="215">
        <v>385.7</v>
      </c>
      <c r="K4808" s="216" t="s">
        <v>88</v>
      </c>
    </row>
    <row r="4809" spans="1:11" x14ac:dyDescent="0.25">
      <c r="A4809" s="103" t="s">
        <v>825</v>
      </c>
      <c r="B4809" s="103" t="s">
        <v>88</v>
      </c>
      <c r="C4809" s="103" t="s">
        <v>904</v>
      </c>
      <c r="D4809" s="103" t="s">
        <v>907</v>
      </c>
      <c r="E4809" s="111"/>
      <c r="F4809" s="103" t="s">
        <v>908</v>
      </c>
      <c r="G4809" s="103" t="s">
        <v>740</v>
      </c>
      <c r="H4809" s="103" t="s">
        <v>741</v>
      </c>
      <c r="I4809" s="103" t="s">
        <v>842</v>
      </c>
      <c r="J4809" s="215">
        <v>-192.84</v>
      </c>
      <c r="K4809" s="216" t="s">
        <v>88</v>
      </c>
    </row>
    <row r="4810" spans="1:11" x14ac:dyDescent="0.25">
      <c r="A4810" s="103" t="s">
        <v>827</v>
      </c>
      <c r="B4810" s="103" t="s">
        <v>88</v>
      </c>
      <c r="C4810" s="103" t="s">
        <v>904</v>
      </c>
      <c r="D4810" s="103" t="s">
        <v>907</v>
      </c>
      <c r="E4810" s="103" t="s">
        <v>908</v>
      </c>
      <c r="F4810" s="103" t="s">
        <v>908</v>
      </c>
      <c r="G4810" s="103" t="s">
        <v>491</v>
      </c>
      <c r="H4810" s="103" t="s">
        <v>492</v>
      </c>
      <c r="I4810" s="103" t="s">
        <v>842</v>
      </c>
      <c r="J4810" s="215">
        <v>359.8</v>
      </c>
      <c r="K4810" s="216" t="s">
        <v>88</v>
      </c>
    </row>
    <row r="4811" spans="1:11" x14ac:dyDescent="0.25">
      <c r="A4811" s="103" t="s">
        <v>827</v>
      </c>
      <c r="B4811" s="103" t="s">
        <v>88</v>
      </c>
      <c r="C4811" s="103" t="s">
        <v>904</v>
      </c>
      <c r="D4811" s="103" t="s">
        <v>907</v>
      </c>
      <c r="E4811" s="111"/>
      <c r="F4811" s="103" t="s">
        <v>908</v>
      </c>
      <c r="G4811" s="103" t="s">
        <v>491</v>
      </c>
      <c r="H4811" s="103" t="s">
        <v>492</v>
      </c>
      <c r="I4811" s="103" t="s">
        <v>842</v>
      </c>
      <c r="J4811" s="215">
        <v>0</v>
      </c>
      <c r="K4811" s="216" t="s">
        <v>88</v>
      </c>
    </row>
    <row r="4812" spans="1:11" x14ac:dyDescent="0.25">
      <c r="A4812" s="103" t="s">
        <v>830</v>
      </c>
      <c r="B4812" s="103" t="s">
        <v>88</v>
      </c>
      <c r="C4812" s="103" t="s">
        <v>904</v>
      </c>
      <c r="D4812" s="103" t="s">
        <v>907</v>
      </c>
      <c r="E4812" s="103" t="s">
        <v>908</v>
      </c>
      <c r="F4812" s="103" t="s">
        <v>908</v>
      </c>
      <c r="G4812" s="103" t="s">
        <v>491</v>
      </c>
      <c r="H4812" s="103" t="s">
        <v>492</v>
      </c>
      <c r="I4812" s="103" t="s">
        <v>842</v>
      </c>
      <c r="J4812" s="215">
        <v>0</v>
      </c>
      <c r="K4812" s="232"/>
    </row>
    <row r="4813" spans="1:11" x14ac:dyDescent="0.25">
      <c r="A4813" s="103" t="s">
        <v>830</v>
      </c>
      <c r="B4813" s="103" t="s">
        <v>88</v>
      </c>
      <c r="C4813" s="103" t="s">
        <v>904</v>
      </c>
      <c r="D4813" s="103" t="s">
        <v>907</v>
      </c>
      <c r="E4813" s="111"/>
      <c r="F4813" s="103" t="s">
        <v>908</v>
      </c>
      <c r="G4813" s="103" t="s">
        <v>491</v>
      </c>
      <c r="H4813" s="103" t="s">
        <v>492</v>
      </c>
      <c r="I4813" s="103" t="s">
        <v>842</v>
      </c>
      <c r="J4813" s="215">
        <v>0</v>
      </c>
      <c r="K4813" s="216" t="s">
        <v>88</v>
      </c>
    </row>
    <row r="4814" spans="1:11" x14ac:dyDescent="0.25">
      <c r="A4814" s="103" t="s">
        <v>828</v>
      </c>
      <c r="B4814" s="103" t="s">
        <v>88</v>
      </c>
      <c r="C4814" s="103" t="s">
        <v>904</v>
      </c>
      <c r="D4814" s="103" t="s">
        <v>907</v>
      </c>
      <c r="E4814" s="103" t="s">
        <v>908</v>
      </c>
      <c r="F4814" s="103" t="s">
        <v>908</v>
      </c>
      <c r="G4814" s="103" t="s">
        <v>491</v>
      </c>
      <c r="H4814" s="103" t="s">
        <v>492</v>
      </c>
      <c r="I4814" s="103" t="s">
        <v>842</v>
      </c>
      <c r="J4814" s="215">
        <v>610.4</v>
      </c>
      <c r="K4814" s="216" t="s">
        <v>88</v>
      </c>
    </row>
    <row r="4815" spans="1:11" x14ac:dyDescent="0.25">
      <c r="A4815" s="103" t="s">
        <v>828</v>
      </c>
      <c r="B4815" s="103" t="s">
        <v>88</v>
      </c>
      <c r="C4815" s="103" t="s">
        <v>904</v>
      </c>
      <c r="D4815" s="103" t="s">
        <v>907</v>
      </c>
      <c r="E4815" s="111"/>
      <c r="F4815" s="103" t="s">
        <v>908</v>
      </c>
      <c r="G4815" s="103" t="s">
        <v>491</v>
      </c>
      <c r="H4815" s="103" t="s">
        <v>492</v>
      </c>
      <c r="I4815" s="103" t="s">
        <v>842</v>
      </c>
      <c r="J4815" s="215">
        <v>0</v>
      </c>
      <c r="K4815" s="216" t="s">
        <v>88</v>
      </c>
    </row>
    <row r="4816" spans="1:11" x14ac:dyDescent="0.25">
      <c r="A4816" s="103" t="s">
        <v>829</v>
      </c>
      <c r="B4816" s="103" t="s">
        <v>88</v>
      </c>
      <c r="C4816" s="103" t="s">
        <v>904</v>
      </c>
      <c r="D4816" s="103" t="s">
        <v>907</v>
      </c>
      <c r="E4816" s="103" t="s">
        <v>908</v>
      </c>
      <c r="F4816" s="103" t="s">
        <v>908</v>
      </c>
      <c r="G4816" s="103" t="s">
        <v>491</v>
      </c>
      <c r="H4816" s="103" t="s">
        <v>492</v>
      </c>
      <c r="I4816" s="103" t="s">
        <v>842</v>
      </c>
      <c r="J4816" s="215">
        <v>26.6</v>
      </c>
      <c r="K4816" s="216" t="s">
        <v>88</v>
      </c>
    </row>
    <row r="4817" spans="1:11" x14ac:dyDescent="0.25">
      <c r="A4817" s="103" t="s">
        <v>829</v>
      </c>
      <c r="B4817" s="103" t="s">
        <v>88</v>
      </c>
      <c r="C4817" s="103" t="s">
        <v>904</v>
      </c>
      <c r="D4817" s="103" t="s">
        <v>907</v>
      </c>
      <c r="E4817" s="111"/>
      <c r="F4817" s="103" t="s">
        <v>908</v>
      </c>
      <c r="G4817" s="103" t="s">
        <v>491</v>
      </c>
      <c r="H4817" s="103" t="s">
        <v>492</v>
      </c>
      <c r="I4817" s="103" t="s">
        <v>842</v>
      </c>
      <c r="J4817" s="215">
        <v>0</v>
      </c>
      <c r="K4817" s="216" t="s">
        <v>88</v>
      </c>
    </row>
    <row r="4818" spans="1:11" x14ac:dyDescent="0.25">
      <c r="A4818" s="103" t="s">
        <v>825</v>
      </c>
      <c r="B4818" s="103" t="s">
        <v>88</v>
      </c>
      <c r="C4818" s="103" t="s">
        <v>904</v>
      </c>
      <c r="D4818" s="103" t="s">
        <v>907</v>
      </c>
      <c r="E4818" s="103" t="s">
        <v>908</v>
      </c>
      <c r="F4818" s="103" t="s">
        <v>908</v>
      </c>
      <c r="G4818" s="103" t="s">
        <v>491</v>
      </c>
      <c r="H4818" s="103" t="s">
        <v>492</v>
      </c>
      <c r="I4818" s="103" t="s">
        <v>842</v>
      </c>
      <c r="J4818" s="215">
        <v>162.4</v>
      </c>
      <c r="K4818" s="216" t="s">
        <v>88</v>
      </c>
    </row>
    <row r="4819" spans="1:11" x14ac:dyDescent="0.25">
      <c r="A4819" s="103" t="s">
        <v>825</v>
      </c>
      <c r="B4819" s="103" t="s">
        <v>88</v>
      </c>
      <c r="C4819" s="103" t="s">
        <v>904</v>
      </c>
      <c r="D4819" s="103" t="s">
        <v>907</v>
      </c>
      <c r="E4819" s="111"/>
      <c r="F4819" s="103" t="s">
        <v>908</v>
      </c>
      <c r="G4819" s="103" t="s">
        <v>491</v>
      </c>
      <c r="H4819" s="103" t="s">
        <v>492</v>
      </c>
      <c r="I4819" s="103" t="s">
        <v>842</v>
      </c>
      <c r="J4819" s="215">
        <v>0</v>
      </c>
      <c r="K4819" s="216" t="s">
        <v>88</v>
      </c>
    </row>
    <row r="4820" spans="1:11" x14ac:dyDescent="0.25">
      <c r="A4820" s="103" t="s">
        <v>828</v>
      </c>
      <c r="B4820" s="103" t="s">
        <v>88</v>
      </c>
      <c r="C4820" s="103" t="s">
        <v>904</v>
      </c>
      <c r="D4820" s="103" t="s">
        <v>907</v>
      </c>
      <c r="E4820" s="103" t="s">
        <v>908</v>
      </c>
      <c r="F4820" s="103" t="s">
        <v>908</v>
      </c>
      <c r="G4820" s="103" t="s">
        <v>123</v>
      </c>
      <c r="H4820" s="103" t="s">
        <v>396</v>
      </c>
      <c r="I4820" s="103" t="s">
        <v>842</v>
      </c>
      <c r="J4820" s="215">
        <v>350</v>
      </c>
      <c r="K4820" s="216" t="s">
        <v>88</v>
      </c>
    </row>
    <row r="4821" spans="1:11" x14ac:dyDescent="0.25">
      <c r="A4821" s="103" t="s">
        <v>825</v>
      </c>
      <c r="B4821" s="103" t="s">
        <v>88</v>
      </c>
      <c r="C4821" s="103" t="s">
        <v>904</v>
      </c>
      <c r="D4821" s="103" t="s">
        <v>907</v>
      </c>
      <c r="E4821" s="103" t="s">
        <v>908</v>
      </c>
      <c r="F4821" s="103" t="s">
        <v>908</v>
      </c>
      <c r="G4821" s="103" t="s">
        <v>454</v>
      </c>
      <c r="H4821" s="103" t="s">
        <v>455</v>
      </c>
      <c r="I4821" s="103" t="s">
        <v>842</v>
      </c>
      <c r="J4821" s="215">
        <v>364</v>
      </c>
      <c r="K4821" s="216" t="s">
        <v>88</v>
      </c>
    </row>
    <row r="4822" spans="1:11" x14ac:dyDescent="0.25">
      <c r="A4822" s="103" t="s">
        <v>828</v>
      </c>
      <c r="B4822" s="103" t="s">
        <v>88</v>
      </c>
      <c r="C4822" s="103" t="s">
        <v>904</v>
      </c>
      <c r="D4822" s="103" t="s">
        <v>907</v>
      </c>
      <c r="E4822" s="103" t="s">
        <v>908</v>
      </c>
      <c r="F4822" s="103" t="s">
        <v>908</v>
      </c>
      <c r="G4822" s="103" t="s">
        <v>94</v>
      </c>
      <c r="H4822" s="103" t="s">
        <v>397</v>
      </c>
      <c r="I4822" s="103" t="s">
        <v>842</v>
      </c>
      <c r="J4822" s="215">
        <v>329</v>
      </c>
      <c r="K4822" s="216" t="s">
        <v>88</v>
      </c>
    </row>
    <row r="4823" spans="1:11" x14ac:dyDescent="0.25">
      <c r="A4823" s="103" t="s">
        <v>829</v>
      </c>
      <c r="B4823" s="103" t="s">
        <v>88</v>
      </c>
      <c r="C4823" s="103" t="s">
        <v>904</v>
      </c>
      <c r="D4823" s="103" t="s">
        <v>907</v>
      </c>
      <c r="E4823" s="103" t="s">
        <v>908</v>
      </c>
      <c r="F4823" s="103" t="s">
        <v>908</v>
      </c>
      <c r="G4823" s="103" t="s">
        <v>94</v>
      </c>
      <c r="H4823" s="103" t="s">
        <v>397</v>
      </c>
      <c r="I4823" s="103" t="s">
        <v>842</v>
      </c>
      <c r="J4823" s="215">
        <v>-572.6</v>
      </c>
      <c r="K4823" s="216" t="s">
        <v>88</v>
      </c>
    </row>
    <row r="4824" spans="1:11" x14ac:dyDescent="0.25">
      <c r="A4824" s="103" t="s">
        <v>829</v>
      </c>
      <c r="B4824" s="103" t="s">
        <v>88</v>
      </c>
      <c r="C4824" s="103" t="s">
        <v>904</v>
      </c>
      <c r="D4824" s="103" t="s">
        <v>907</v>
      </c>
      <c r="E4824" s="111"/>
      <c r="F4824" s="103" t="s">
        <v>908</v>
      </c>
      <c r="G4824" s="103" t="s">
        <v>94</v>
      </c>
      <c r="H4824" s="103" t="s">
        <v>397</v>
      </c>
      <c r="I4824" s="103" t="s">
        <v>842</v>
      </c>
      <c r="J4824" s="215">
        <v>156.27000000000001</v>
      </c>
      <c r="K4824" s="216" t="s">
        <v>88</v>
      </c>
    </row>
    <row r="4825" spans="1:11" x14ac:dyDescent="0.25">
      <c r="A4825" s="103" t="s">
        <v>825</v>
      </c>
      <c r="B4825" s="103" t="s">
        <v>88</v>
      </c>
      <c r="C4825" s="103" t="s">
        <v>904</v>
      </c>
      <c r="D4825" s="103" t="s">
        <v>907</v>
      </c>
      <c r="E4825" s="103" t="s">
        <v>908</v>
      </c>
      <c r="F4825" s="103" t="s">
        <v>908</v>
      </c>
      <c r="G4825" s="103" t="s">
        <v>94</v>
      </c>
      <c r="H4825" s="103" t="s">
        <v>397</v>
      </c>
      <c r="I4825" s="103" t="s">
        <v>842</v>
      </c>
      <c r="J4825" s="215">
        <v>1299.2</v>
      </c>
      <c r="K4825" s="216" t="s">
        <v>88</v>
      </c>
    </row>
    <row r="4826" spans="1:11" x14ac:dyDescent="0.25">
      <c r="A4826" s="103" t="s">
        <v>825</v>
      </c>
      <c r="B4826" s="103" t="s">
        <v>88</v>
      </c>
      <c r="C4826" s="103" t="s">
        <v>904</v>
      </c>
      <c r="D4826" s="103" t="s">
        <v>907</v>
      </c>
      <c r="E4826" s="111"/>
      <c r="F4826" s="103" t="s">
        <v>908</v>
      </c>
      <c r="G4826" s="103" t="s">
        <v>94</v>
      </c>
      <c r="H4826" s="103" t="s">
        <v>397</v>
      </c>
      <c r="I4826" s="103" t="s">
        <v>842</v>
      </c>
      <c r="J4826" s="215">
        <v>-156.27000000000001</v>
      </c>
      <c r="K4826" s="216" t="s">
        <v>88</v>
      </c>
    </row>
    <row r="4827" spans="1:11" x14ac:dyDescent="0.25">
      <c r="A4827" s="103" t="s">
        <v>826</v>
      </c>
      <c r="B4827" s="103" t="s">
        <v>88</v>
      </c>
      <c r="C4827" s="103" t="s">
        <v>904</v>
      </c>
      <c r="D4827" s="103" t="s">
        <v>907</v>
      </c>
      <c r="E4827" s="103" t="s">
        <v>908</v>
      </c>
      <c r="F4827" s="103" t="s">
        <v>908</v>
      </c>
      <c r="G4827" s="103" t="s">
        <v>94</v>
      </c>
      <c r="H4827" s="103" t="s">
        <v>397</v>
      </c>
      <c r="I4827" s="103" t="s">
        <v>842</v>
      </c>
      <c r="J4827" s="215">
        <v>158.19999999999999</v>
      </c>
      <c r="K4827" s="216" t="s">
        <v>88</v>
      </c>
    </row>
    <row r="4828" spans="1:11" x14ac:dyDescent="0.25">
      <c r="A4828" s="103" t="s">
        <v>830</v>
      </c>
      <c r="B4828" s="103" t="s">
        <v>88</v>
      </c>
      <c r="C4828" s="103" t="s">
        <v>904</v>
      </c>
      <c r="D4828" s="103" t="s">
        <v>907</v>
      </c>
      <c r="E4828" s="103" t="s">
        <v>908</v>
      </c>
      <c r="F4828" s="103" t="s">
        <v>908</v>
      </c>
      <c r="G4828" s="103" t="s">
        <v>122</v>
      </c>
      <c r="H4828" s="103" t="s">
        <v>471</v>
      </c>
      <c r="I4828" s="103" t="s">
        <v>842</v>
      </c>
      <c r="J4828" s="215">
        <v>466.2</v>
      </c>
      <c r="K4828" s="216" t="s">
        <v>88</v>
      </c>
    </row>
    <row r="4829" spans="1:11" x14ac:dyDescent="0.25">
      <c r="A4829" s="103" t="s">
        <v>829</v>
      </c>
      <c r="B4829" s="103" t="s">
        <v>88</v>
      </c>
      <c r="C4829" s="103" t="s">
        <v>904</v>
      </c>
      <c r="D4829" s="103" t="s">
        <v>907</v>
      </c>
      <c r="E4829" s="103" t="s">
        <v>908</v>
      </c>
      <c r="F4829" s="103" t="s">
        <v>908</v>
      </c>
      <c r="G4829" s="103" t="s">
        <v>122</v>
      </c>
      <c r="H4829" s="103" t="s">
        <v>471</v>
      </c>
      <c r="I4829" s="103" t="s">
        <v>842</v>
      </c>
      <c r="J4829" s="215">
        <v>367.64</v>
      </c>
      <c r="K4829" s="216" t="s">
        <v>88</v>
      </c>
    </row>
    <row r="4830" spans="1:11" x14ac:dyDescent="0.25">
      <c r="A4830" s="103" t="s">
        <v>830</v>
      </c>
      <c r="B4830" s="103" t="s">
        <v>88</v>
      </c>
      <c r="C4830" s="103" t="s">
        <v>904</v>
      </c>
      <c r="D4830" s="103" t="s">
        <v>907</v>
      </c>
      <c r="E4830" s="103" t="s">
        <v>908</v>
      </c>
      <c r="F4830" s="103" t="s">
        <v>908</v>
      </c>
      <c r="G4830" s="103" t="s">
        <v>120</v>
      </c>
      <c r="H4830" s="103" t="s">
        <v>398</v>
      </c>
      <c r="I4830" s="103" t="s">
        <v>842</v>
      </c>
      <c r="J4830" s="215">
        <v>19.46</v>
      </c>
      <c r="K4830" s="216" t="s">
        <v>88</v>
      </c>
    </row>
    <row r="4831" spans="1:11" x14ac:dyDescent="0.25">
      <c r="A4831" s="103" t="s">
        <v>829</v>
      </c>
      <c r="B4831" s="103" t="s">
        <v>88</v>
      </c>
      <c r="C4831" s="103" t="s">
        <v>904</v>
      </c>
      <c r="D4831" s="103" t="s">
        <v>907</v>
      </c>
      <c r="E4831" s="103" t="s">
        <v>908</v>
      </c>
      <c r="F4831" s="103" t="s">
        <v>908</v>
      </c>
      <c r="G4831" s="103" t="s">
        <v>120</v>
      </c>
      <c r="H4831" s="103" t="s">
        <v>398</v>
      </c>
      <c r="I4831" s="103" t="s">
        <v>842</v>
      </c>
      <c r="J4831" s="215">
        <v>356.3</v>
      </c>
      <c r="K4831" s="216" t="s">
        <v>88</v>
      </c>
    </row>
    <row r="4832" spans="1:11" x14ac:dyDescent="0.25">
      <c r="A4832" s="103" t="s">
        <v>825</v>
      </c>
      <c r="B4832" s="103" t="s">
        <v>88</v>
      </c>
      <c r="C4832" s="103" t="s">
        <v>904</v>
      </c>
      <c r="D4832" s="103" t="s">
        <v>907</v>
      </c>
      <c r="E4832" s="103" t="s">
        <v>908</v>
      </c>
      <c r="F4832" s="103" t="s">
        <v>908</v>
      </c>
      <c r="G4832" s="103" t="s">
        <v>120</v>
      </c>
      <c r="H4832" s="103" t="s">
        <v>398</v>
      </c>
      <c r="I4832" s="103" t="s">
        <v>842</v>
      </c>
      <c r="J4832" s="215">
        <v>136.32</v>
      </c>
      <c r="K4832" s="216" t="s">
        <v>88</v>
      </c>
    </row>
    <row r="4833" spans="1:11" x14ac:dyDescent="0.25">
      <c r="A4833" s="103" t="s">
        <v>826</v>
      </c>
      <c r="B4833" s="103" t="s">
        <v>88</v>
      </c>
      <c r="C4833" s="103" t="s">
        <v>904</v>
      </c>
      <c r="D4833" s="103" t="s">
        <v>907</v>
      </c>
      <c r="E4833" s="103" t="s">
        <v>908</v>
      </c>
      <c r="F4833" s="103" t="s">
        <v>908</v>
      </c>
      <c r="G4833" s="103" t="s">
        <v>120</v>
      </c>
      <c r="H4833" s="103" t="s">
        <v>398</v>
      </c>
      <c r="I4833" s="103" t="s">
        <v>842</v>
      </c>
      <c r="J4833" s="215">
        <v>67.48</v>
      </c>
      <c r="K4833" s="216" t="s">
        <v>88</v>
      </c>
    </row>
    <row r="4834" spans="1:11" x14ac:dyDescent="0.25">
      <c r="A4834" s="103" t="s">
        <v>827</v>
      </c>
      <c r="B4834" s="103" t="s">
        <v>88</v>
      </c>
      <c r="C4834" s="103" t="s">
        <v>904</v>
      </c>
      <c r="D4834" s="103" t="s">
        <v>907</v>
      </c>
      <c r="E4834" s="103" t="s">
        <v>908</v>
      </c>
      <c r="F4834" s="103" t="s">
        <v>908</v>
      </c>
      <c r="G4834" s="103" t="s">
        <v>448</v>
      </c>
      <c r="H4834" s="103" t="s">
        <v>449</v>
      </c>
      <c r="I4834" s="103" t="s">
        <v>842</v>
      </c>
      <c r="J4834" s="215">
        <v>573.86</v>
      </c>
      <c r="K4834" s="216" t="s">
        <v>88</v>
      </c>
    </row>
    <row r="4835" spans="1:11" x14ac:dyDescent="0.25">
      <c r="A4835" s="103" t="s">
        <v>828</v>
      </c>
      <c r="B4835" s="103" t="s">
        <v>88</v>
      </c>
      <c r="C4835" s="103" t="s">
        <v>904</v>
      </c>
      <c r="D4835" s="103" t="s">
        <v>907</v>
      </c>
      <c r="E4835" s="103" t="s">
        <v>908</v>
      </c>
      <c r="F4835" s="103" t="s">
        <v>908</v>
      </c>
      <c r="G4835" s="103" t="s">
        <v>448</v>
      </c>
      <c r="H4835" s="103" t="s">
        <v>449</v>
      </c>
      <c r="I4835" s="103" t="s">
        <v>842</v>
      </c>
      <c r="J4835" s="215">
        <v>80.36</v>
      </c>
      <c r="K4835" s="216" t="s">
        <v>88</v>
      </c>
    </row>
    <row r="4836" spans="1:11" x14ac:dyDescent="0.25">
      <c r="A4836" s="103" t="s">
        <v>829</v>
      </c>
      <c r="B4836" s="103" t="s">
        <v>88</v>
      </c>
      <c r="C4836" s="103" t="s">
        <v>904</v>
      </c>
      <c r="D4836" s="103" t="s">
        <v>907</v>
      </c>
      <c r="E4836" s="103" t="s">
        <v>908</v>
      </c>
      <c r="F4836" s="103" t="s">
        <v>908</v>
      </c>
      <c r="G4836" s="103" t="s">
        <v>448</v>
      </c>
      <c r="H4836" s="103" t="s">
        <v>449</v>
      </c>
      <c r="I4836" s="103" t="s">
        <v>842</v>
      </c>
      <c r="J4836" s="215">
        <v>264.60000000000002</v>
      </c>
      <c r="K4836" s="216" t="s">
        <v>88</v>
      </c>
    </row>
    <row r="4837" spans="1:11" x14ac:dyDescent="0.25">
      <c r="A4837" s="103" t="s">
        <v>825</v>
      </c>
      <c r="B4837" s="103" t="s">
        <v>88</v>
      </c>
      <c r="C4837" s="103" t="s">
        <v>904</v>
      </c>
      <c r="D4837" s="103" t="s">
        <v>907</v>
      </c>
      <c r="E4837" s="103" t="s">
        <v>908</v>
      </c>
      <c r="F4837" s="103" t="s">
        <v>908</v>
      </c>
      <c r="G4837" s="103" t="s">
        <v>448</v>
      </c>
      <c r="H4837" s="103" t="s">
        <v>449</v>
      </c>
      <c r="I4837" s="103" t="s">
        <v>842</v>
      </c>
      <c r="J4837" s="215">
        <v>830.06</v>
      </c>
      <c r="K4837" s="216" t="s">
        <v>88</v>
      </c>
    </row>
    <row r="4838" spans="1:11" x14ac:dyDescent="0.25">
      <c r="A4838" s="103" t="s">
        <v>826</v>
      </c>
      <c r="B4838" s="103" t="s">
        <v>88</v>
      </c>
      <c r="C4838" s="103" t="s">
        <v>904</v>
      </c>
      <c r="D4838" s="103" t="s">
        <v>907</v>
      </c>
      <c r="E4838" s="103" t="s">
        <v>908</v>
      </c>
      <c r="F4838" s="103" t="s">
        <v>908</v>
      </c>
      <c r="G4838" s="103" t="s">
        <v>448</v>
      </c>
      <c r="H4838" s="103" t="s">
        <v>449</v>
      </c>
      <c r="I4838" s="103" t="s">
        <v>842</v>
      </c>
      <c r="J4838" s="215">
        <v>161</v>
      </c>
      <c r="K4838" s="216" t="s">
        <v>88</v>
      </c>
    </row>
    <row r="4839" spans="1:11" x14ac:dyDescent="0.25">
      <c r="A4839" s="103" t="s">
        <v>827</v>
      </c>
      <c r="B4839" s="103" t="s">
        <v>88</v>
      </c>
      <c r="C4839" s="103" t="s">
        <v>904</v>
      </c>
      <c r="D4839" s="103" t="s">
        <v>909</v>
      </c>
      <c r="E4839" s="103" t="s">
        <v>910</v>
      </c>
      <c r="F4839" s="103" t="s">
        <v>910</v>
      </c>
      <c r="G4839" s="103" t="s">
        <v>200</v>
      </c>
      <c r="H4839" s="103" t="s">
        <v>297</v>
      </c>
      <c r="I4839" s="103" t="s">
        <v>842</v>
      </c>
      <c r="J4839" s="215">
        <v>48.9</v>
      </c>
      <c r="K4839" s="216" t="s">
        <v>88</v>
      </c>
    </row>
    <row r="4840" spans="1:11" x14ac:dyDescent="0.25">
      <c r="A4840" s="103" t="s">
        <v>830</v>
      </c>
      <c r="B4840" s="103" t="s">
        <v>88</v>
      </c>
      <c r="C4840" s="103" t="s">
        <v>904</v>
      </c>
      <c r="D4840" s="103" t="s">
        <v>909</v>
      </c>
      <c r="E4840" s="103" t="s">
        <v>910</v>
      </c>
      <c r="F4840" s="103" t="s">
        <v>910</v>
      </c>
      <c r="G4840" s="103" t="s">
        <v>200</v>
      </c>
      <c r="H4840" s="103" t="s">
        <v>297</v>
      </c>
      <c r="I4840" s="103" t="s">
        <v>842</v>
      </c>
      <c r="J4840" s="215">
        <v>53.96</v>
      </c>
      <c r="K4840" s="216" t="s">
        <v>88</v>
      </c>
    </row>
    <row r="4841" spans="1:11" x14ac:dyDescent="0.25">
      <c r="A4841" s="103" t="s">
        <v>828</v>
      </c>
      <c r="B4841" s="103" t="s">
        <v>88</v>
      </c>
      <c r="C4841" s="103" t="s">
        <v>904</v>
      </c>
      <c r="D4841" s="103" t="s">
        <v>909</v>
      </c>
      <c r="E4841" s="103" t="s">
        <v>910</v>
      </c>
      <c r="F4841" s="103" t="s">
        <v>910</v>
      </c>
      <c r="G4841" s="103" t="s">
        <v>200</v>
      </c>
      <c r="H4841" s="103" t="s">
        <v>297</v>
      </c>
      <c r="I4841" s="103" t="s">
        <v>842</v>
      </c>
      <c r="J4841" s="215">
        <v>31.96</v>
      </c>
      <c r="K4841" s="216" t="s">
        <v>88</v>
      </c>
    </row>
    <row r="4842" spans="1:11" x14ac:dyDescent="0.25">
      <c r="A4842" s="103" t="s">
        <v>829</v>
      </c>
      <c r="B4842" s="103" t="s">
        <v>88</v>
      </c>
      <c r="C4842" s="103" t="s">
        <v>904</v>
      </c>
      <c r="D4842" s="103" t="s">
        <v>909</v>
      </c>
      <c r="E4842" s="103" t="s">
        <v>910</v>
      </c>
      <c r="F4842" s="103" t="s">
        <v>910</v>
      </c>
      <c r="G4842" s="103" t="s">
        <v>200</v>
      </c>
      <c r="H4842" s="103" t="s">
        <v>297</v>
      </c>
      <c r="I4842" s="103" t="s">
        <v>842</v>
      </c>
      <c r="J4842" s="215">
        <v>50</v>
      </c>
      <c r="K4842" s="216" t="s">
        <v>88</v>
      </c>
    </row>
    <row r="4843" spans="1:11" x14ac:dyDescent="0.25">
      <c r="A4843" s="103" t="s">
        <v>826</v>
      </c>
      <c r="B4843" s="103" t="s">
        <v>88</v>
      </c>
      <c r="C4843" s="103" t="s">
        <v>904</v>
      </c>
      <c r="D4843" s="103" t="s">
        <v>909</v>
      </c>
      <c r="E4843" s="103" t="s">
        <v>910</v>
      </c>
      <c r="F4843" s="103" t="s">
        <v>910</v>
      </c>
      <c r="G4843" s="103" t="s">
        <v>200</v>
      </c>
      <c r="H4843" s="103" t="s">
        <v>297</v>
      </c>
      <c r="I4843" s="103" t="s">
        <v>842</v>
      </c>
      <c r="J4843" s="215">
        <v>28.99</v>
      </c>
      <c r="K4843" s="216" t="s">
        <v>88</v>
      </c>
    </row>
    <row r="4844" spans="1:11" x14ac:dyDescent="0.25">
      <c r="A4844" s="103" t="s">
        <v>829</v>
      </c>
      <c r="B4844" s="103" t="s">
        <v>88</v>
      </c>
      <c r="C4844" s="103" t="s">
        <v>904</v>
      </c>
      <c r="D4844" s="103" t="s">
        <v>909</v>
      </c>
      <c r="E4844" s="103" t="s">
        <v>910</v>
      </c>
      <c r="F4844" s="103" t="s">
        <v>910</v>
      </c>
      <c r="G4844" s="103" t="s">
        <v>199</v>
      </c>
      <c r="H4844" s="103" t="s">
        <v>298</v>
      </c>
      <c r="I4844" s="103" t="s">
        <v>842</v>
      </c>
      <c r="J4844" s="215">
        <v>480.36</v>
      </c>
      <c r="K4844" s="216" t="s">
        <v>88</v>
      </c>
    </row>
    <row r="4845" spans="1:11" x14ac:dyDescent="0.25">
      <c r="A4845" s="103" t="s">
        <v>830</v>
      </c>
      <c r="B4845" s="103" t="s">
        <v>88</v>
      </c>
      <c r="C4845" s="103" t="s">
        <v>904</v>
      </c>
      <c r="D4845" s="103" t="s">
        <v>909</v>
      </c>
      <c r="E4845" s="103" t="s">
        <v>910</v>
      </c>
      <c r="F4845" s="103" t="s">
        <v>910</v>
      </c>
      <c r="G4845" s="103" t="s">
        <v>179</v>
      </c>
      <c r="H4845" s="103" t="s">
        <v>299</v>
      </c>
      <c r="I4845" s="103" t="s">
        <v>842</v>
      </c>
      <c r="J4845" s="215">
        <v>189.75</v>
      </c>
      <c r="K4845" s="216" t="s">
        <v>88</v>
      </c>
    </row>
    <row r="4846" spans="1:11" x14ac:dyDescent="0.25">
      <c r="A4846" s="103" t="s">
        <v>826</v>
      </c>
      <c r="B4846" s="103" t="s">
        <v>88</v>
      </c>
      <c r="C4846" s="103" t="s">
        <v>904</v>
      </c>
      <c r="D4846" s="103" t="s">
        <v>909</v>
      </c>
      <c r="E4846" s="103" t="s">
        <v>910</v>
      </c>
      <c r="F4846" s="103" t="s">
        <v>910</v>
      </c>
      <c r="G4846" s="103" t="s">
        <v>179</v>
      </c>
      <c r="H4846" s="103" t="s">
        <v>299</v>
      </c>
      <c r="I4846" s="103" t="s">
        <v>842</v>
      </c>
      <c r="J4846" s="215">
        <v>634.98</v>
      </c>
      <c r="K4846" s="216" t="s">
        <v>88</v>
      </c>
    </row>
    <row r="4847" spans="1:11" x14ac:dyDescent="0.25">
      <c r="A4847" s="103" t="s">
        <v>828</v>
      </c>
      <c r="B4847" s="103" t="s">
        <v>88</v>
      </c>
      <c r="C4847" s="103" t="s">
        <v>904</v>
      </c>
      <c r="D4847" s="103" t="s">
        <v>909</v>
      </c>
      <c r="E4847" s="103" t="s">
        <v>910</v>
      </c>
      <c r="F4847" s="103" t="s">
        <v>910</v>
      </c>
      <c r="G4847" s="103" t="s">
        <v>161</v>
      </c>
      <c r="H4847" s="103" t="s">
        <v>300</v>
      </c>
      <c r="I4847" s="103" t="s">
        <v>842</v>
      </c>
      <c r="J4847" s="215">
        <v>152.5</v>
      </c>
      <c r="K4847" s="216" t="s">
        <v>88</v>
      </c>
    </row>
    <row r="4848" spans="1:11" x14ac:dyDescent="0.25">
      <c r="A4848" s="103" t="s">
        <v>828</v>
      </c>
      <c r="B4848" s="103" t="s">
        <v>88</v>
      </c>
      <c r="C4848" s="103" t="s">
        <v>904</v>
      </c>
      <c r="D4848" s="103" t="s">
        <v>909</v>
      </c>
      <c r="E4848" s="111"/>
      <c r="F4848" s="103" t="s">
        <v>910</v>
      </c>
      <c r="G4848" s="103" t="s">
        <v>161</v>
      </c>
      <c r="H4848" s="103" t="s">
        <v>300</v>
      </c>
      <c r="I4848" s="103" t="s">
        <v>842</v>
      </c>
      <c r="J4848" s="215">
        <v>-41.62</v>
      </c>
      <c r="K4848" s="216" t="s">
        <v>88</v>
      </c>
    </row>
    <row r="4849" spans="1:11" x14ac:dyDescent="0.25">
      <c r="A4849" s="103" t="s">
        <v>825</v>
      </c>
      <c r="B4849" s="103" t="s">
        <v>88</v>
      </c>
      <c r="C4849" s="103" t="s">
        <v>904</v>
      </c>
      <c r="D4849" s="103" t="s">
        <v>909</v>
      </c>
      <c r="E4849" s="103" t="s">
        <v>910</v>
      </c>
      <c r="F4849" s="103" t="s">
        <v>910</v>
      </c>
      <c r="G4849" s="103" t="s">
        <v>160</v>
      </c>
      <c r="H4849" s="103" t="s">
        <v>301</v>
      </c>
      <c r="I4849" s="103" t="s">
        <v>842</v>
      </c>
      <c r="J4849" s="215">
        <v>60.85</v>
      </c>
      <c r="K4849" s="216" t="s">
        <v>88</v>
      </c>
    </row>
    <row r="4850" spans="1:11" x14ac:dyDescent="0.25">
      <c r="A4850" s="103" t="s">
        <v>827</v>
      </c>
      <c r="B4850" s="103" t="s">
        <v>88</v>
      </c>
      <c r="C4850" s="103" t="s">
        <v>904</v>
      </c>
      <c r="D4850" s="103" t="s">
        <v>909</v>
      </c>
      <c r="E4850" s="103" t="s">
        <v>910</v>
      </c>
      <c r="F4850" s="103" t="s">
        <v>910</v>
      </c>
      <c r="G4850" s="103" t="s">
        <v>198</v>
      </c>
      <c r="H4850" s="103" t="s">
        <v>302</v>
      </c>
      <c r="I4850" s="103" t="s">
        <v>842</v>
      </c>
      <c r="J4850" s="215">
        <v>91.64</v>
      </c>
      <c r="K4850" s="216" t="s">
        <v>88</v>
      </c>
    </row>
    <row r="4851" spans="1:11" x14ac:dyDescent="0.25">
      <c r="A4851" s="103" t="s">
        <v>825</v>
      </c>
      <c r="B4851" s="103" t="s">
        <v>88</v>
      </c>
      <c r="C4851" s="103" t="s">
        <v>904</v>
      </c>
      <c r="D4851" s="103" t="s">
        <v>909</v>
      </c>
      <c r="E4851" s="103" t="s">
        <v>910</v>
      </c>
      <c r="F4851" s="103" t="s">
        <v>910</v>
      </c>
      <c r="G4851" s="103" t="s">
        <v>198</v>
      </c>
      <c r="H4851" s="103" t="s">
        <v>302</v>
      </c>
      <c r="I4851" s="103" t="s">
        <v>842</v>
      </c>
      <c r="J4851" s="215">
        <v>137.66</v>
      </c>
      <c r="K4851" s="216" t="s">
        <v>88</v>
      </c>
    </row>
    <row r="4852" spans="1:11" x14ac:dyDescent="0.25">
      <c r="A4852" s="103" t="s">
        <v>830</v>
      </c>
      <c r="B4852" s="103" t="s">
        <v>88</v>
      </c>
      <c r="C4852" s="103" t="s">
        <v>904</v>
      </c>
      <c r="D4852" s="103" t="s">
        <v>909</v>
      </c>
      <c r="E4852" s="103" t="s">
        <v>910</v>
      </c>
      <c r="F4852" s="103" t="s">
        <v>910</v>
      </c>
      <c r="G4852" s="103" t="s">
        <v>181</v>
      </c>
      <c r="H4852" s="103" t="s">
        <v>304</v>
      </c>
      <c r="I4852" s="103" t="s">
        <v>842</v>
      </c>
      <c r="J4852" s="215">
        <v>1320.62</v>
      </c>
      <c r="K4852" s="216" t="s">
        <v>88</v>
      </c>
    </row>
    <row r="4853" spans="1:11" x14ac:dyDescent="0.25">
      <c r="A4853" s="103" t="s">
        <v>828</v>
      </c>
      <c r="B4853" s="103" t="s">
        <v>88</v>
      </c>
      <c r="C4853" s="103" t="s">
        <v>904</v>
      </c>
      <c r="D4853" s="103" t="s">
        <v>909</v>
      </c>
      <c r="E4853" s="103" t="s">
        <v>910</v>
      </c>
      <c r="F4853" s="103" t="s">
        <v>910</v>
      </c>
      <c r="G4853" s="103" t="s">
        <v>181</v>
      </c>
      <c r="H4853" s="103" t="s">
        <v>304</v>
      </c>
      <c r="I4853" s="103" t="s">
        <v>842</v>
      </c>
      <c r="J4853" s="215">
        <v>731.53</v>
      </c>
      <c r="K4853" s="216" t="s">
        <v>88</v>
      </c>
    </row>
    <row r="4854" spans="1:11" x14ac:dyDescent="0.25">
      <c r="A4854" s="103" t="s">
        <v>825</v>
      </c>
      <c r="B4854" s="103" t="s">
        <v>88</v>
      </c>
      <c r="C4854" s="103" t="s">
        <v>904</v>
      </c>
      <c r="D4854" s="103" t="s">
        <v>909</v>
      </c>
      <c r="E4854" s="103" t="s">
        <v>910</v>
      </c>
      <c r="F4854" s="103" t="s">
        <v>910</v>
      </c>
      <c r="G4854" s="103" t="s">
        <v>181</v>
      </c>
      <c r="H4854" s="103" t="s">
        <v>304</v>
      </c>
      <c r="I4854" s="103" t="s">
        <v>842</v>
      </c>
      <c r="J4854" s="215">
        <v>54.72</v>
      </c>
      <c r="K4854" s="216" t="s">
        <v>88</v>
      </c>
    </row>
    <row r="4855" spans="1:11" x14ac:dyDescent="0.25">
      <c r="A4855" s="103" t="s">
        <v>826</v>
      </c>
      <c r="B4855" s="103" t="s">
        <v>88</v>
      </c>
      <c r="C4855" s="103" t="s">
        <v>904</v>
      </c>
      <c r="D4855" s="103" t="s">
        <v>909</v>
      </c>
      <c r="E4855" s="103" t="s">
        <v>910</v>
      </c>
      <c r="F4855" s="103" t="s">
        <v>910</v>
      </c>
      <c r="G4855" s="103" t="s">
        <v>181</v>
      </c>
      <c r="H4855" s="103" t="s">
        <v>304</v>
      </c>
      <c r="I4855" s="103" t="s">
        <v>842</v>
      </c>
      <c r="J4855" s="215">
        <v>411.91</v>
      </c>
      <c r="K4855" s="216" t="s">
        <v>88</v>
      </c>
    </row>
    <row r="4856" spans="1:11" x14ac:dyDescent="0.25">
      <c r="A4856" s="103" t="s">
        <v>830</v>
      </c>
      <c r="B4856" s="103" t="s">
        <v>88</v>
      </c>
      <c r="C4856" s="103" t="s">
        <v>904</v>
      </c>
      <c r="D4856" s="103" t="s">
        <v>909</v>
      </c>
      <c r="E4856" s="103" t="s">
        <v>910</v>
      </c>
      <c r="F4856" s="103" t="s">
        <v>910</v>
      </c>
      <c r="G4856" s="103" t="s">
        <v>137</v>
      </c>
      <c r="H4856" s="103" t="s">
        <v>306</v>
      </c>
      <c r="I4856" s="103" t="s">
        <v>842</v>
      </c>
      <c r="J4856" s="215">
        <v>1855.72</v>
      </c>
      <c r="K4856" s="216" t="s">
        <v>88</v>
      </c>
    </row>
    <row r="4857" spans="1:11" x14ac:dyDescent="0.25">
      <c r="A4857" s="103" t="s">
        <v>830</v>
      </c>
      <c r="B4857" s="103" t="s">
        <v>88</v>
      </c>
      <c r="C4857" s="103" t="s">
        <v>904</v>
      </c>
      <c r="D4857" s="103" t="s">
        <v>909</v>
      </c>
      <c r="E4857" s="111"/>
      <c r="F4857" s="103" t="s">
        <v>910</v>
      </c>
      <c r="G4857" s="103" t="s">
        <v>137</v>
      </c>
      <c r="H4857" s="103" t="s">
        <v>306</v>
      </c>
      <c r="I4857" s="103" t="s">
        <v>842</v>
      </c>
      <c r="J4857" s="215">
        <v>-1848.97</v>
      </c>
      <c r="K4857" s="216" t="s">
        <v>88</v>
      </c>
    </row>
    <row r="4858" spans="1:11" x14ac:dyDescent="0.25">
      <c r="A4858" s="103" t="s">
        <v>829</v>
      </c>
      <c r="B4858" s="103" t="s">
        <v>88</v>
      </c>
      <c r="C4858" s="103" t="s">
        <v>904</v>
      </c>
      <c r="D4858" s="103" t="s">
        <v>909</v>
      </c>
      <c r="E4858" s="103" t="s">
        <v>910</v>
      </c>
      <c r="F4858" s="103" t="s">
        <v>910</v>
      </c>
      <c r="G4858" s="103" t="s">
        <v>137</v>
      </c>
      <c r="H4858" s="103" t="s">
        <v>306</v>
      </c>
      <c r="I4858" s="103" t="s">
        <v>842</v>
      </c>
      <c r="J4858" s="215">
        <v>617.24</v>
      </c>
      <c r="K4858" s="216" t="s">
        <v>88</v>
      </c>
    </row>
    <row r="4859" spans="1:11" x14ac:dyDescent="0.25">
      <c r="A4859" s="103" t="s">
        <v>829</v>
      </c>
      <c r="B4859" s="103" t="s">
        <v>88</v>
      </c>
      <c r="C4859" s="103" t="s">
        <v>904</v>
      </c>
      <c r="D4859" s="103" t="s">
        <v>909</v>
      </c>
      <c r="E4859" s="111"/>
      <c r="F4859" s="103" t="s">
        <v>910</v>
      </c>
      <c r="G4859" s="103" t="s">
        <v>137</v>
      </c>
      <c r="H4859" s="103" t="s">
        <v>306</v>
      </c>
      <c r="I4859" s="103" t="s">
        <v>842</v>
      </c>
      <c r="J4859" s="215">
        <v>-615.01</v>
      </c>
      <c r="K4859" s="216" t="s">
        <v>88</v>
      </c>
    </row>
    <row r="4860" spans="1:11" x14ac:dyDescent="0.25">
      <c r="A4860" s="103" t="s">
        <v>827</v>
      </c>
      <c r="B4860" s="103" t="s">
        <v>88</v>
      </c>
      <c r="C4860" s="103" t="s">
        <v>904</v>
      </c>
      <c r="D4860" s="103" t="s">
        <v>909</v>
      </c>
      <c r="E4860" s="103" t="s">
        <v>910</v>
      </c>
      <c r="F4860" s="103" t="s">
        <v>910</v>
      </c>
      <c r="G4860" s="103" t="s">
        <v>119</v>
      </c>
      <c r="H4860" s="103" t="s">
        <v>308</v>
      </c>
      <c r="I4860" s="103" t="s">
        <v>842</v>
      </c>
      <c r="J4860" s="215">
        <v>129.32</v>
      </c>
      <c r="K4860" s="216" t="s">
        <v>88</v>
      </c>
    </row>
    <row r="4861" spans="1:11" x14ac:dyDescent="0.25">
      <c r="A4861" s="103" t="s">
        <v>830</v>
      </c>
      <c r="B4861" s="103" t="s">
        <v>88</v>
      </c>
      <c r="C4861" s="103" t="s">
        <v>904</v>
      </c>
      <c r="D4861" s="103" t="s">
        <v>909</v>
      </c>
      <c r="E4861" s="103" t="s">
        <v>910</v>
      </c>
      <c r="F4861" s="103" t="s">
        <v>910</v>
      </c>
      <c r="G4861" s="103" t="s">
        <v>119</v>
      </c>
      <c r="H4861" s="103" t="s">
        <v>308</v>
      </c>
      <c r="I4861" s="103" t="s">
        <v>842</v>
      </c>
      <c r="J4861" s="215">
        <v>395.27</v>
      </c>
      <c r="K4861" s="216" t="s">
        <v>88</v>
      </c>
    </row>
    <row r="4862" spans="1:11" x14ac:dyDescent="0.25">
      <c r="A4862" s="103" t="s">
        <v>828</v>
      </c>
      <c r="B4862" s="103" t="s">
        <v>88</v>
      </c>
      <c r="C4862" s="103" t="s">
        <v>904</v>
      </c>
      <c r="D4862" s="103" t="s">
        <v>909</v>
      </c>
      <c r="E4862" s="103" t="s">
        <v>910</v>
      </c>
      <c r="F4862" s="103" t="s">
        <v>910</v>
      </c>
      <c r="G4862" s="103" t="s">
        <v>119</v>
      </c>
      <c r="H4862" s="103" t="s">
        <v>308</v>
      </c>
      <c r="I4862" s="103" t="s">
        <v>842</v>
      </c>
      <c r="J4862" s="215">
        <v>96.27</v>
      </c>
      <c r="K4862" s="216" t="s">
        <v>88</v>
      </c>
    </row>
    <row r="4863" spans="1:11" x14ac:dyDescent="0.25">
      <c r="A4863" s="103" t="s">
        <v>829</v>
      </c>
      <c r="B4863" s="103" t="s">
        <v>88</v>
      </c>
      <c r="C4863" s="103" t="s">
        <v>904</v>
      </c>
      <c r="D4863" s="103" t="s">
        <v>909</v>
      </c>
      <c r="E4863" s="103" t="s">
        <v>910</v>
      </c>
      <c r="F4863" s="103" t="s">
        <v>910</v>
      </c>
      <c r="G4863" s="103" t="s">
        <v>119</v>
      </c>
      <c r="H4863" s="103" t="s">
        <v>308</v>
      </c>
      <c r="I4863" s="103" t="s">
        <v>842</v>
      </c>
      <c r="J4863" s="215">
        <v>291.5</v>
      </c>
      <c r="K4863" s="216" t="s">
        <v>88</v>
      </c>
    </row>
    <row r="4864" spans="1:11" x14ac:dyDescent="0.25">
      <c r="A4864" s="103" t="s">
        <v>825</v>
      </c>
      <c r="B4864" s="103" t="s">
        <v>88</v>
      </c>
      <c r="C4864" s="103" t="s">
        <v>904</v>
      </c>
      <c r="D4864" s="103" t="s">
        <v>909</v>
      </c>
      <c r="E4864" s="103" t="s">
        <v>910</v>
      </c>
      <c r="F4864" s="103" t="s">
        <v>910</v>
      </c>
      <c r="G4864" s="103" t="s">
        <v>119</v>
      </c>
      <c r="H4864" s="103" t="s">
        <v>308</v>
      </c>
      <c r="I4864" s="103" t="s">
        <v>842</v>
      </c>
      <c r="J4864" s="215">
        <v>117.6</v>
      </c>
      <c r="K4864" s="216" t="s">
        <v>88</v>
      </c>
    </row>
    <row r="4865" spans="1:11" x14ac:dyDescent="0.25">
      <c r="A4865" s="103" t="s">
        <v>826</v>
      </c>
      <c r="B4865" s="103" t="s">
        <v>88</v>
      </c>
      <c r="C4865" s="103" t="s">
        <v>904</v>
      </c>
      <c r="D4865" s="103" t="s">
        <v>909</v>
      </c>
      <c r="E4865" s="103" t="s">
        <v>910</v>
      </c>
      <c r="F4865" s="103" t="s">
        <v>910</v>
      </c>
      <c r="G4865" s="103" t="s">
        <v>119</v>
      </c>
      <c r="H4865" s="103" t="s">
        <v>308</v>
      </c>
      <c r="I4865" s="103" t="s">
        <v>842</v>
      </c>
      <c r="J4865" s="215">
        <v>164.57</v>
      </c>
      <c r="K4865" s="216" t="s">
        <v>88</v>
      </c>
    </row>
    <row r="4866" spans="1:11" x14ac:dyDescent="0.25">
      <c r="A4866" s="103" t="s">
        <v>827</v>
      </c>
      <c r="B4866" s="103" t="s">
        <v>88</v>
      </c>
      <c r="C4866" s="103" t="s">
        <v>904</v>
      </c>
      <c r="D4866" s="103" t="s">
        <v>909</v>
      </c>
      <c r="E4866" s="103" t="s">
        <v>910</v>
      </c>
      <c r="F4866" s="103" t="s">
        <v>910</v>
      </c>
      <c r="G4866" s="103" t="s">
        <v>158</v>
      </c>
      <c r="H4866" s="103" t="s">
        <v>311</v>
      </c>
      <c r="I4866" s="103" t="s">
        <v>842</v>
      </c>
      <c r="J4866" s="215">
        <v>66.89</v>
      </c>
      <c r="K4866" s="216" t="s">
        <v>88</v>
      </c>
    </row>
    <row r="4867" spans="1:11" x14ac:dyDescent="0.25">
      <c r="A4867" s="103" t="s">
        <v>830</v>
      </c>
      <c r="B4867" s="103" t="s">
        <v>88</v>
      </c>
      <c r="C4867" s="103" t="s">
        <v>904</v>
      </c>
      <c r="D4867" s="103" t="s">
        <v>909</v>
      </c>
      <c r="E4867" s="103" t="s">
        <v>910</v>
      </c>
      <c r="F4867" s="103" t="s">
        <v>910</v>
      </c>
      <c r="G4867" s="103" t="s">
        <v>158</v>
      </c>
      <c r="H4867" s="103" t="s">
        <v>311</v>
      </c>
      <c r="I4867" s="103" t="s">
        <v>842</v>
      </c>
      <c r="J4867" s="215">
        <v>1848.55</v>
      </c>
      <c r="K4867" s="216" t="s">
        <v>88</v>
      </c>
    </row>
    <row r="4868" spans="1:11" x14ac:dyDescent="0.25">
      <c r="A4868" s="103" t="s">
        <v>828</v>
      </c>
      <c r="B4868" s="103" t="s">
        <v>88</v>
      </c>
      <c r="C4868" s="103" t="s">
        <v>904</v>
      </c>
      <c r="D4868" s="103" t="s">
        <v>909</v>
      </c>
      <c r="E4868" s="103" t="s">
        <v>910</v>
      </c>
      <c r="F4868" s="103" t="s">
        <v>910</v>
      </c>
      <c r="G4868" s="103" t="s">
        <v>158</v>
      </c>
      <c r="H4868" s="103" t="s">
        <v>311</v>
      </c>
      <c r="I4868" s="103" t="s">
        <v>842</v>
      </c>
      <c r="J4868" s="215">
        <v>249.32</v>
      </c>
      <c r="K4868" s="216" t="s">
        <v>88</v>
      </c>
    </row>
    <row r="4869" spans="1:11" x14ac:dyDescent="0.25">
      <c r="A4869" s="103" t="s">
        <v>829</v>
      </c>
      <c r="B4869" s="103" t="s">
        <v>88</v>
      </c>
      <c r="C4869" s="103" t="s">
        <v>904</v>
      </c>
      <c r="D4869" s="103" t="s">
        <v>909</v>
      </c>
      <c r="E4869" s="103" t="s">
        <v>910</v>
      </c>
      <c r="F4869" s="103" t="s">
        <v>910</v>
      </c>
      <c r="G4869" s="103" t="s">
        <v>158</v>
      </c>
      <c r="H4869" s="103" t="s">
        <v>311</v>
      </c>
      <c r="I4869" s="103" t="s">
        <v>842</v>
      </c>
      <c r="J4869" s="215">
        <v>516.87</v>
      </c>
      <c r="K4869" s="216" t="s">
        <v>88</v>
      </c>
    </row>
    <row r="4870" spans="1:11" x14ac:dyDescent="0.25">
      <c r="A4870" s="103" t="s">
        <v>825</v>
      </c>
      <c r="B4870" s="103" t="s">
        <v>88</v>
      </c>
      <c r="C4870" s="103" t="s">
        <v>904</v>
      </c>
      <c r="D4870" s="103" t="s">
        <v>909</v>
      </c>
      <c r="E4870" s="103" t="s">
        <v>910</v>
      </c>
      <c r="F4870" s="103" t="s">
        <v>910</v>
      </c>
      <c r="G4870" s="103" t="s">
        <v>158</v>
      </c>
      <c r="H4870" s="103" t="s">
        <v>311</v>
      </c>
      <c r="I4870" s="103" t="s">
        <v>842</v>
      </c>
      <c r="J4870" s="215">
        <v>381.01</v>
      </c>
      <c r="K4870" s="216" t="s">
        <v>88</v>
      </c>
    </row>
    <row r="4871" spans="1:11" x14ac:dyDescent="0.25">
      <c r="A4871" s="103" t="s">
        <v>826</v>
      </c>
      <c r="B4871" s="103" t="s">
        <v>88</v>
      </c>
      <c r="C4871" s="103" t="s">
        <v>904</v>
      </c>
      <c r="D4871" s="103" t="s">
        <v>909</v>
      </c>
      <c r="E4871" s="103" t="s">
        <v>910</v>
      </c>
      <c r="F4871" s="103" t="s">
        <v>910</v>
      </c>
      <c r="G4871" s="103" t="s">
        <v>158</v>
      </c>
      <c r="H4871" s="103" t="s">
        <v>311</v>
      </c>
      <c r="I4871" s="103" t="s">
        <v>842</v>
      </c>
      <c r="J4871" s="215">
        <v>64.17</v>
      </c>
      <c r="K4871" s="216" t="s">
        <v>88</v>
      </c>
    </row>
    <row r="4872" spans="1:11" x14ac:dyDescent="0.25">
      <c r="A4872" s="103" t="s">
        <v>829</v>
      </c>
      <c r="B4872" s="103" t="s">
        <v>88</v>
      </c>
      <c r="C4872" s="103" t="s">
        <v>904</v>
      </c>
      <c r="D4872" s="103" t="s">
        <v>909</v>
      </c>
      <c r="E4872" s="103" t="s">
        <v>910</v>
      </c>
      <c r="F4872" s="103" t="s">
        <v>910</v>
      </c>
      <c r="G4872" s="103" t="s">
        <v>154</v>
      </c>
      <c r="H4872" s="103" t="s">
        <v>313</v>
      </c>
      <c r="I4872" s="103" t="s">
        <v>842</v>
      </c>
      <c r="J4872" s="215">
        <v>4620.96</v>
      </c>
      <c r="K4872" s="216" t="s">
        <v>88</v>
      </c>
    </row>
    <row r="4873" spans="1:11" x14ac:dyDescent="0.25">
      <c r="A4873" s="103" t="s">
        <v>825</v>
      </c>
      <c r="B4873" s="103" t="s">
        <v>88</v>
      </c>
      <c r="C4873" s="103" t="s">
        <v>904</v>
      </c>
      <c r="D4873" s="103" t="s">
        <v>909</v>
      </c>
      <c r="E4873" s="103" t="s">
        <v>910</v>
      </c>
      <c r="F4873" s="103" t="s">
        <v>910</v>
      </c>
      <c r="G4873" s="103" t="s">
        <v>154</v>
      </c>
      <c r="H4873" s="103" t="s">
        <v>313</v>
      </c>
      <c r="I4873" s="103" t="s">
        <v>842</v>
      </c>
      <c r="J4873" s="215">
        <v>16257.31</v>
      </c>
      <c r="K4873" s="216" t="s">
        <v>88</v>
      </c>
    </row>
    <row r="4874" spans="1:11" x14ac:dyDescent="0.25">
      <c r="A4874" s="103" t="s">
        <v>827</v>
      </c>
      <c r="B4874" s="103" t="s">
        <v>88</v>
      </c>
      <c r="C4874" s="103" t="s">
        <v>904</v>
      </c>
      <c r="D4874" s="103" t="s">
        <v>909</v>
      </c>
      <c r="E4874" s="103" t="s">
        <v>910</v>
      </c>
      <c r="F4874" s="103" t="s">
        <v>910</v>
      </c>
      <c r="G4874" s="103" t="s">
        <v>206</v>
      </c>
      <c r="H4874" s="103" t="s">
        <v>314</v>
      </c>
      <c r="I4874" s="103" t="s">
        <v>842</v>
      </c>
      <c r="J4874" s="215">
        <v>32.24</v>
      </c>
      <c r="K4874" s="216" t="s">
        <v>88</v>
      </c>
    </row>
    <row r="4875" spans="1:11" x14ac:dyDescent="0.25">
      <c r="A4875" s="103" t="s">
        <v>830</v>
      </c>
      <c r="B4875" s="103" t="s">
        <v>88</v>
      </c>
      <c r="C4875" s="103" t="s">
        <v>904</v>
      </c>
      <c r="D4875" s="103" t="s">
        <v>909</v>
      </c>
      <c r="E4875" s="103" t="s">
        <v>910</v>
      </c>
      <c r="F4875" s="103" t="s">
        <v>910</v>
      </c>
      <c r="G4875" s="103" t="s">
        <v>206</v>
      </c>
      <c r="H4875" s="103" t="s">
        <v>314</v>
      </c>
      <c r="I4875" s="103" t="s">
        <v>842</v>
      </c>
      <c r="J4875" s="215">
        <v>251.45</v>
      </c>
      <c r="K4875" s="216" t="s">
        <v>88</v>
      </c>
    </row>
    <row r="4876" spans="1:11" x14ac:dyDescent="0.25">
      <c r="A4876" s="103" t="s">
        <v>829</v>
      </c>
      <c r="B4876" s="103" t="s">
        <v>88</v>
      </c>
      <c r="C4876" s="103" t="s">
        <v>904</v>
      </c>
      <c r="D4876" s="103" t="s">
        <v>909</v>
      </c>
      <c r="E4876" s="103" t="s">
        <v>910</v>
      </c>
      <c r="F4876" s="103" t="s">
        <v>910</v>
      </c>
      <c r="G4876" s="103" t="s">
        <v>206</v>
      </c>
      <c r="H4876" s="103" t="s">
        <v>314</v>
      </c>
      <c r="I4876" s="103" t="s">
        <v>842</v>
      </c>
      <c r="J4876" s="215">
        <v>1323.08</v>
      </c>
      <c r="K4876" s="216" t="s">
        <v>88</v>
      </c>
    </row>
    <row r="4877" spans="1:11" x14ac:dyDescent="0.25">
      <c r="A4877" s="103" t="s">
        <v>825</v>
      </c>
      <c r="B4877" s="103" t="s">
        <v>88</v>
      </c>
      <c r="C4877" s="103" t="s">
        <v>904</v>
      </c>
      <c r="D4877" s="103" t="s">
        <v>909</v>
      </c>
      <c r="E4877" s="103" t="s">
        <v>910</v>
      </c>
      <c r="F4877" s="103" t="s">
        <v>910</v>
      </c>
      <c r="G4877" s="103" t="s">
        <v>206</v>
      </c>
      <c r="H4877" s="103" t="s">
        <v>314</v>
      </c>
      <c r="I4877" s="103" t="s">
        <v>842</v>
      </c>
      <c r="J4877" s="215">
        <v>44.5</v>
      </c>
      <c r="K4877" s="216" t="s">
        <v>88</v>
      </c>
    </row>
    <row r="4878" spans="1:11" x14ac:dyDescent="0.25">
      <c r="A4878" s="103" t="s">
        <v>826</v>
      </c>
      <c r="B4878" s="103" t="s">
        <v>88</v>
      </c>
      <c r="C4878" s="103" t="s">
        <v>904</v>
      </c>
      <c r="D4878" s="103" t="s">
        <v>909</v>
      </c>
      <c r="E4878" s="103" t="s">
        <v>910</v>
      </c>
      <c r="F4878" s="103" t="s">
        <v>910</v>
      </c>
      <c r="G4878" s="103" t="s">
        <v>206</v>
      </c>
      <c r="H4878" s="103" t="s">
        <v>314</v>
      </c>
      <c r="I4878" s="103" t="s">
        <v>842</v>
      </c>
      <c r="J4878" s="215">
        <v>267.83999999999997</v>
      </c>
      <c r="K4878" s="216" t="s">
        <v>88</v>
      </c>
    </row>
    <row r="4879" spans="1:11" x14ac:dyDescent="0.25">
      <c r="A4879" s="103" t="s">
        <v>827</v>
      </c>
      <c r="B4879" s="103" t="s">
        <v>88</v>
      </c>
      <c r="C4879" s="103" t="s">
        <v>904</v>
      </c>
      <c r="D4879" s="103" t="s">
        <v>909</v>
      </c>
      <c r="E4879" s="103" t="s">
        <v>910</v>
      </c>
      <c r="F4879" s="103" t="s">
        <v>910</v>
      </c>
      <c r="G4879" s="103" t="s">
        <v>194</v>
      </c>
      <c r="H4879" s="103" t="s">
        <v>731</v>
      </c>
      <c r="I4879" s="103" t="s">
        <v>842</v>
      </c>
      <c r="J4879" s="215">
        <v>-1805.37</v>
      </c>
      <c r="K4879" s="216" t="s">
        <v>88</v>
      </c>
    </row>
    <row r="4880" spans="1:11" x14ac:dyDescent="0.25">
      <c r="A4880" s="103" t="s">
        <v>830</v>
      </c>
      <c r="B4880" s="103" t="s">
        <v>88</v>
      </c>
      <c r="C4880" s="103" t="s">
        <v>904</v>
      </c>
      <c r="D4880" s="103" t="s">
        <v>909</v>
      </c>
      <c r="E4880" s="103" t="s">
        <v>910</v>
      </c>
      <c r="F4880" s="103" t="s">
        <v>910</v>
      </c>
      <c r="G4880" s="103" t="s">
        <v>194</v>
      </c>
      <c r="H4880" s="103" t="s">
        <v>731</v>
      </c>
      <c r="I4880" s="103" t="s">
        <v>842</v>
      </c>
      <c r="J4880" s="215">
        <v>81.17</v>
      </c>
      <c r="K4880" s="216" t="s">
        <v>88</v>
      </c>
    </row>
    <row r="4881" spans="1:11" x14ac:dyDescent="0.25">
      <c r="A4881" s="103" t="s">
        <v>828</v>
      </c>
      <c r="B4881" s="103" t="s">
        <v>88</v>
      </c>
      <c r="C4881" s="103" t="s">
        <v>904</v>
      </c>
      <c r="D4881" s="103" t="s">
        <v>909</v>
      </c>
      <c r="E4881" s="103" t="s">
        <v>910</v>
      </c>
      <c r="F4881" s="103" t="s">
        <v>910</v>
      </c>
      <c r="G4881" s="103" t="s">
        <v>194</v>
      </c>
      <c r="H4881" s="103" t="s">
        <v>731</v>
      </c>
      <c r="I4881" s="103" t="s">
        <v>842</v>
      </c>
      <c r="J4881" s="215">
        <v>1805.37</v>
      </c>
      <c r="K4881" s="216" t="s">
        <v>88</v>
      </c>
    </row>
    <row r="4882" spans="1:11" x14ac:dyDescent="0.25">
      <c r="A4882" s="103" t="s">
        <v>829</v>
      </c>
      <c r="B4882" s="103" t="s">
        <v>88</v>
      </c>
      <c r="C4882" s="103" t="s">
        <v>904</v>
      </c>
      <c r="D4882" s="103" t="s">
        <v>909</v>
      </c>
      <c r="E4882" s="103" t="s">
        <v>910</v>
      </c>
      <c r="F4882" s="103" t="s">
        <v>910</v>
      </c>
      <c r="G4882" s="103" t="s">
        <v>194</v>
      </c>
      <c r="H4882" s="103" t="s">
        <v>731</v>
      </c>
      <c r="I4882" s="103" t="s">
        <v>842</v>
      </c>
      <c r="J4882" s="215">
        <v>517.29999999999995</v>
      </c>
      <c r="K4882" s="216" t="s">
        <v>88</v>
      </c>
    </row>
    <row r="4883" spans="1:11" x14ac:dyDescent="0.25">
      <c r="A4883" s="103" t="s">
        <v>825</v>
      </c>
      <c r="B4883" s="103" t="s">
        <v>88</v>
      </c>
      <c r="C4883" s="103" t="s">
        <v>904</v>
      </c>
      <c r="D4883" s="103" t="s">
        <v>909</v>
      </c>
      <c r="E4883" s="103" t="s">
        <v>910</v>
      </c>
      <c r="F4883" s="103" t="s">
        <v>910</v>
      </c>
      <c r="G4883" s="103" t="s">
        <v>194</v>
      </c>
      <c r="H4883" s="103" t="s">
        <v>731</v>
      </c>
      <c r="I4883" s="103" t="s">
        <v>842</v>
      </c>
      <c r="J4883" s="215">
        <v>172.01</v>
      </c>
      <c r="K4883" s="216" t="s">
        <v>88</v>
      </c>
    </row>
    <row r="4884" spans="1:11" x14ac:dyDescent="0.25">
      <c r="A4884" s="103" t="s">
        <v>826</v>
      </c>
      <c r="B4884" s="103" t="s">
        <v>88</v>
      </c>
      <c r="C4884" s="103" t="s">
        <v>904</v>
      </c>
      <c r="D4884" s="103" t="s">
        <v>909</v>
      </c>
      <c r="E4884" s="103" t="s">
        <v>910</v>
      </c>
      <c r="F4884" s="103" t="s">
        <v>910</v>
      </c>
      <c r="G4884" s="103" t="s">
        <v>194</v>
      </c>
      <c r="H4884" s="103" t="s">
        <v>731</v>
      </c>
      <c r="I4884" s="103" t="s">
        <v>842</v>
      </c>
      <c r="J4884" s="215">
        <v>434.4</v>
      </c>
      <c r="K4884" s="216" t="s">
        <v>88</v>
      </c>
    </row>
    <row r="4885" spans="1:11" x14ac:dyDescent="0.25">
      <c r="A4885" s="103" t="s">
        <v>827</v>
      </c>
      <c r="B4885" s="103" t="s">
        <v>88</v>
      </c>
      <c r="C4885" s="103" t="s">
        <v>904</v>
      </c>
      <c r="D4885" s="103" t="s">
        <v>909</v>
      </c>
      <c r="E4885" s="103" t="s">
        <v>910</v>
      </c>
      <c r="F4885" s="103" t="s">
        <v>910</v>
      </c>
      <c r="G4885" s="103" t="s">
        <v>178</v>
      </c>
      <c r="H4885" s="103" t="s">
        <v>315</v>
      </c>
      <c r="I4885" s="103" t="s">
        <v>842</v>
      </c>
      <c r="J4885" s="215">
        <v>49.13</v>
      </c>
      <c r="K4885" s="216" t="s">
        <v>88</v>
      </c>
    </row>
    <row r="4886" spans="1:11" x14ac:dyDescent="0.25">
      <c r="A4886" s="103" t="s">
        <v>830</v>
      </c>
      <c r="B4886" s="103" t="s">
        <v>88</v>
      </c>
      <c r="C4886" s="103" t="s">
        <v>904</v>
      </c>
      <c r="D4886" s="103" t="s">
        <v>909</v>
      </c>
      <c r="E4886" s="103" t="s">
        <v>910</v>
      </c>
      <c r="F4886" s="103" t="s">
        <v>910</v>
      </c>
      <c r="G4886" s="103" t="s">
        <v>178</v>
      </c>
      <c r="H4886" s="103" t="s">
        <v>315</v>
      </c>
      <c r="I4886" s="103" t="s">
        <v>842</v>
      </c>
      <c r="J4886" s="215">
        <v>97.49</v>
      </c>
      <c r="K4886" s="216" t="s">
        <v>88</v>
      </c>
    </row>
    <row r="4887" spans="1:11" x14ac:dyDescent="0.25">
      <c r="A4887" s="103" t="s">
        <v>828</v>
      </c>
      <c r="B4887" s="103" t="s">
        <v>88</v>
      </c>
      <c r="C4887" s="103" t="s">
        <v>904</v>
      </c>
      <c r="D4887" s="103" t="s">
        <v>909</v>
      </c>
      <c r="E4887" s="103" t="s">
        <v>910</v>
      </c>
      <c r="F4887" s="103" t="s">
        <v>910</v>
      </c>
      <c r="G4887" s="103" t="s">
        <v>178</v>
      </c>
      <c r="H4887" s="103" t="s">
        <v>315</v>
      </c>
      <c r="I4887" s="103" t="s">
        <v>842</v>
      </c>
      <c r="J4887" s="215">
        <v>255.12</v>
      </c>
      <c r="K4887" s="216" t="s">
        <v>88</v>
      </c>
    </row>
    <row r="4888" spans="1:11" x14ac:dyDescent="0.25">
      <c r="A4888" s="103" t="s">
        <v>830</v>
      </c>
      <c r="B4888" s="103" t="s">
        <v>88</v>
      </c>
      <c r="C4888" s="103" t="s">
        <v>904</v>
      </c>
      <c r="D4888" s="103" t="s">
        <v>909</v>
      </c>
      <c r="E4888" s="103" t="s">
        <v>910</v>
      </c>
      <c r="F4888" s="103" t="s">
        <v>910</v>
      </c>
      <c r="G4888" s="103" t="s">
        <v>462</v>
      </c>
      <c r="H4888" s="103" t="s">
        <v>463</v>
      </c>
      <c r="I4888" s="103" t="s">
        <v>842</v>
      </c>
      <c r="J4888" s="215">
        <v>309.76</v>
      </c>
      <c r="K4888" s="216" t="s">
        <v>88</v>
      </c>
    </row>
    <row r="4889" spans="1:11" x14ac:dyDescent="0.25">
      <c r="A4889" s="103" t="s">
        <v>829</v>
      </c>
      <c r="B4889" s="103" t="s">
        <v>88</v>
      </c>
      <c r="C4889" s="103" t="s">
        <v>904</v>
      </c>
      <c r="D4889" s="103" t="s">
        <v>909</v>
      </c>
      <c r="E4889" s="103" t="s">
        <v>910</v>
      </c>
      <c r="F4889" s="103" t="s">
        <v>910</v>
      </c>
      <c r="G4889" s="103" t="s">
        <v>462</v>
      </c>
      <c r="H4889" s="103" t="s">
        <v>463</v>
      </c>
      <c r="I4889" s="103" t="s">
        <v>842</v>
      </c>
      <c r="J4889" s="215">
        <v>834.91</v>
      </c>
      <c r="K4889" s="216" t="s">
        <v>88</v>
      </c>
    </row>
    <row r="4890" spans="1:11" x14ac:dyDescent="0.25">
      <c r="A4890" s="103" t="s">
        <v>825</v>
      </c>
      <c r="B4890" s="103" t="s">
        <v>88</v>
      </c>
      <c r="C4890" s="103" t="s">
        <v>904</v>
      </c>
      <c r="D4890" s="103" t="s">
        <v>909</v>
      </c>
      <c r="E4890" s="103" t="s">
        <v>910</v>
      </c>
      <c r="F4890" s="103" t="s">
        <v>910</v>
      </c>
      <c r="G4890" s="103" t="s">
        <v>462</v>
      </c>
      <c r="H4890" s="103" t="s">
        <v>463</v>
      </c>
      <c r="I4890" s="103" t="s">
        <v>842</v>
      </c>
      <c r="J4890" s="215">
        <v>687.64</v>
      </c>
      <c r="K4890" s="216" t="s">
        <v>88</v>
      </c>
    </row>
    <row r="4891" spans="1:11" x14ac:dyDescent="0.25">
      <c r="A4891" s="103" t="s">
        <v>827</v>
      </c>
      <c r="B4891" s="103" t="s">
        <v>88</v>
      </c>
      <c r="C4891" s="103" t="s">
        <v>904</v>
      </c>
      <c r="D4891" s="103" t="s">
        <v>909</v>
      </c>
      <c r="E4891" s="103" t="s">
        <v>910</v>
      </c>
      <c r="F4891" s="103" t="s">
        <v>910</v>
      </c>
      <c r="G4891" s="103" t="s">
        <v>153</v>
      </c>
      <c r="H4891" s="103" t="s">
        <v>318</v>
      </c>
      <c r="I4891" s="103" t="s">
        <v>842</v>
      </c>
      <c r="J4891" s="215">
        <v>102.53</v>
      </c>
      <c r="K4891" s="216" t="s">
        <v>88</v>
      </c>
    </row>
    <row r="4892" spans="1:11" x14ac:dyDescent="0.25">
      <c r="A4892" s="103" t="s">
        <v>830</v>
      </c>
      <c r="B4892" s="103" t="s">
        <v>88</v>
      </c>
      <c r="C4892" s="103" t="s">
        <v>904</v>
      </c>
      <c r="D4892" s="103" t="s">
        <v>909</v>
      </c>
      <c r="E4892" s="103" t="s">
        <v>910</v>
      </c>
      <c r="F4892" s="103" t="s">
        <v>910</v>
      </c>
      <c r="G4892" s="103" t="s">
        <v>153</v>
      </c>
      <c r="H4892" s="103" t="s">
        <v>318</v>
      </c>
      <c r="I4892" s="103" t="s">
        <v>842</v>
      </c>
      <c r="J4892" s="215">
        <v>890.48</v>
      </c>
      <c r="K4892" s="216" t="s">
        <v>88</v>
      </c>
    </row>
    <row r="4893" spans="1:11" x14ac:dyDescent="0.25">
      <c r="A4893" s="103" t="s">
        <v>829</v>
      </c>
      <c r="B4893" s="103" t="s">
        <v>88</v>
      </c>
      <c r="C4893" s="103" t="s">
        <v>904</v>
      </c>
      <c r="D4893" s="103" t="s">
        <v>909</v>
      </c>
      <c r="E4893" s="103" t="s">
        <v>910</v>
      </c>
      <c r="F4893" s="103" t="s">
        <v>910</v>
      </c>
      <c r="G4893" s="103" t="s">
        <v>153</v>
      </c>
      <c r="H4893" s="103" t="s">
        <v>318</v>
      </c>
      <c r="I4893" s="103" t="s">
        <v>842</v>
      </c>
      <c r="J4893" s="215">
        <v>292.77999999999997</v>
      </c>
      <c r="K4893" s="216" t="s">
        <v>88</v>
      </c>
    </row>
    <row r="4894" spans="1:11" x14ac:dyDescent="0.25">
      <c r="A4894" s="103" t="s">
        <v>825</v>
      </c>
      <c r="B4894" s="103" t="s">
        <v>88</v>
      </c>
      <c r="C4894" s="103" t="s">
        <v>904</v>
      </c>
      <c r="D4894" s="103" t="s">
        <v>909</v>
      </c>
      <c r="E4894" s="103" t="s">
        <v>910</v>
      </c>
      <c r="F4894" s="103" t="s">
        <v>910</v>
      </c>
      <c r="G4894" s="103" t="s">
        <v>153</v>
      </c>
      <c r="H4894" s="103" t="s">
        <v>318</v>
      </c>
      <c r="I4894" s="103" t="s">
        <v>842</v>
      </c>
      <c r="J4894" s="215">
        <v>27.71</v>
      </c>
      <c r="K4894" s="216" t="s">
        <v>88</v>
      </c>
    </row>
    <row r="4895" spans="1:11" x14ac:dyDescent="0.25">
      <c r="A4895" s="103" t="s">
        <v>826</v>
      </c>
      <c r="B4895" s="103" t="s">
        <v>88</v>
      </c>
      <c r="C4895" s="103" t="s">
        <v>904</v>
      </c>
      <c r="D4895" s="103" t="s">
        <v>909</v>
      </c>
      <c r="E4895" s="103" t="s">
        <v>910</v>
      </c>
      <c r="F4895" s="103" t="s">
        <v>910</v>
      </c>
      <c r="G4895" s="103" t="s">
        <v>153</v>
      </c>
      <c r="H4895" s="103" t="s">
        <v>318</v>
      </c>
      <c r="I4895" s="103" t="s">
        <v>842</v>
      </c>
      <c r="J4895" s="215">
        <v>12.05</v>
      </c>
      <c r="K4895" s="216" t="s">
        <v>88</v>
      </c>
    </row>
    <row r="4896" spans="1:11" x14ac:dyDescent="0.25">
      <c r="A4896" s="103" t="s">
        <v>827</v>
      </c>
      <c r="B4896" s="103" t="s">
        <v>88</v>
      </c>
      <c r="C4896" s="103" t="s">
        <v>904</v>
      </c>
      <c r="D4896" s="103" t="s">
        <v>909</v>
      </c>
      <c r="E4896" s="103" t="s">
        <v>910</v>
      </c>
      <c r="F4896" s="103" t="s">
        <v>910</v>
      </c>
      <c r="G4896" s="103" t="s">
        <v>96</v>
      </c>
      <c r="H4896" s="103" t="s">
        <v>319</v>
      </c>
      <c r="I4896" s="103" t="s">
        <v>842</v>
      </c>
      <c r="J4896" s="215">
        <v>15.97</v>
      </c>
      <c r="K4896" s="216" t="s">
        <v>88</v>
      </c>
    </row>
    <row r="4897" spans="1:11" x14ac:dyDescent="0.25">
      <c r="A4897" s="103" t="s">
        <v>830</v>
      </c>
      <c r="B4897" s="103" t="s">
        <v>88</v>
      </c>
      <c r="C4897" s="103" t="s">
        <v>904</v>
      </c>
      <c r="D4897" s="103" t="s">
        <v>909</v>
      </c>
      <c r="E4897" s="103" t="s">
        <v>910</v>
      </c>
      <c r="F4897" s="103" t="s">
        <v>910</v>
      </c>
      <c r="G4897" s="103" t="s">
        <v>96</v>
      </c>
      <c r="H4897" s="103" t="s">
        <v>319</v>
      </c>
      <c r="I4897" s="103" t="s">
        <v>842</v>
      </c>
      <c r="J4897" s="215">
        <v>223.15</v>
      </c>
      <c r="K4897" s="216" t="s">
        <v>88</v>
      </c>
    </row>
    <row r="4898" spans="1:11" x14ac:dyDescent="0.25">
      <c r="A4898" s="103" t="s">
        <v>829</v>
      </c>
      <c r="B4898" s="103" t="s">
        <v>88</v>
      </c>
      <c r="C4898" s="103" t="s">
        <v>904</v>
      </c>
      <c r="D4898" s="103" t="s">
        <v>909</v>
      </c>
      <c r="E4898" s="103" t="s">
        <v>910</v>
      </c>
      <c r="F4898" s="103" t="s">
        <v>910</v>
      </c>
      <c r="G4898" s="103" t="s">
        <v>96</v>
      </c>
      <c r="H4898" s="103" t="s">
        <v>319</v>
      </c>
      <c r="I4898" s="103" t="s">
        <v>842</v>
      </c>
      <c r="J4898" s="215">
        <v>9.9700000000000006</v>
      </c>
      <c r="K4898" s="216" t="s">
        <v>88</v>
      </c>
    </row>
    <row r="4899" spans="1:11" x14ac:dyDescent="0.25">
      <c r="A4899" s="103" t="s">
        <v>825</v>
      </c>
      <c r="B4899" s="103" t="s">
        <v>88</v>
      </c>
      <c r="C4899" s="103" t="s">
        <v>904</v>
      </c>
      <c r="D4899" s="103" t="s">
        <v>909</v>
      </c>
      <c r="E4899" s="103" t="s">
        <v>910</v>
      </c>
      <c r="F4899" s="103" t="s">
        <v>910</v>
      </c>
      <c r="G4899" s="103" t="s">
        <v>96</v>
      </c>
      <c r="H4899" s="103" t="s">
        <v>319</v>
      </c>
      <c r="I4899" s="103" t="s">
        <v>842</v>
      </c>
      <c r="J4899" s="215">
        <v>95.44</v>
      </c>
      <c r="K4899" s="216" t="s">
        <v>88</v>
      </c>
    </row>
    <row r="4900" spans="1:11" x14ac:dyDescent="0.25">
      <c r="A4900" s="103" t="s">
        <v>826</v>
      </c>
      <c r="B4900" s="103" t="s">
        <v>88</v>
      </c>
      <c r="C4900" s="103" t="s">
        <v>904</v>
      </c>
      <c r="D4900" s="103" t="s">
        <v>909</v>
      </c>
      <c r="E4900" s="103" t="s">
        <v>910</v>
      </c>
      <c r="F4900" s="103" t="s">
        <v>910</v>
      </c>
      <c r="G4900" s="103" t="s">
        <v>96</v>
      </c>
      <c r="H4900" s="103" t="s">
        <v>319</v>
      </c>
      <c r="I4900" s="103" t="s">
        <v>842</v>
      </c>
      <c r="J4900" s="215">
        <v>69.3</v>
      </c>
      <c r="K4900" s="216" t="s">
        <v>88</v>
      </c>
    </row>
    <row r="4901" spans="1:11" x14ac:dyDescent="0.25">
      <c r="A4901" s="103" t="s">
        <v>827</v>
      </c>
      <c r="B4901" s="103" t="s">
        <v>88</v>
      </c>
      <c r="C4901" s="103" t="s">
        <v>904</v>
      </c>
      <c r="D4901" s="103" t="s">
        <v>909</v>
      </c>
      <c r="E4901" s="103" t="s">
        <v>910</v>
      </c>
      <c r="F4901" s="103" t="s">
        <v>910</v>
      </c>
      <c r="G4901" s="103" t="s">
        <v>118</v>
      </c>
      <c r="H4901" s="103" t="s">
        <v>323</v>
      </c>
      <c r="I4901" s="103" t="s">
        <v>842</v>
      </c>
      <c r="J4901" s="215">
        <v>960.41</v>
      </c>
      <c r="K4901" s="216" t="s">
        <v>88</v>
      </c>
    </row>
    <row r="4902" spans="1:11" x14ac:dyDescent="0.25">
      <c r="A4902" s="103" t="s">
        <v>830</v>
      </c>
      <c r="B4902" s="103" t="s">
        <v>88</v>
      </c>
      <c r="C4902" s="103" t="s">
        <v>904</v>
      </c>
      <c r="D4902" s="103" t="s">
        <v>909</v>
      </c>
      <c r="E4902" s="103" t="s">
        <v>910</v>
      </c>
      <c r="F4902" s="103" t="s">
        <v>910</v>
      </c>
      <c r="G4902" s="103" t="s">
        <v>118</v>
      </c>
      <c r="H4902" s="103" t="s">
        <v>323</v>
      </c>
      <c r="I4902" s="103" t="s">
        <v>842</v>
      </c>
      <c r="J4902" s="215">
        <v>1058.49</v>
      </c>
      <c r="K4902" s="216" t="s">
        <v>88</v>
      </c>
    </row>
    <row r="4903" spans="1:11" x14ac:dyDescent="0.25">
      <c r="A4903" s="103" t="s">
        <v>830</v>
      </c>
      <c r="B4903" s="103" t="s">
        <v>88</v>
      </c>
      <c r="C4903" s="103" t="s">
        <v>904</v>
      </c>
      <c r="D4903" s="103" t="s">
        <v>909</v>
      </c>
      <c r="E4903" s="111"/>
      <c r="F4903" s="103" t="s">
        <v>910</v>
      </c>
      <c r="G4903" s="103" t="s">
        <v>118</v>
      </c>
      <c r="H4903" s="103" t="s">
        <v>323</v>
      </c>
      <c r="I4903" s="103" t="s">
        <v>842</v>
      </c>
      <c r="J4903" s="215">
        <v>-117.83</v>
      </c>
      <c r="K4903" s="216" t="s">
        <v>88</v>
      </c>
    </row>
    <row r="4904" spans="1:11" x14ac:dyDescent="0.25">
      <c r="A4904" s="103" t="s">
        <v>828</v>
      </c>
      <c r="B4904" s="103" t="s">
        <v>88</v>
      </c>
      <c r="C4904" s="103" t="s">
        <v>904</v>
      </c>
      <c r="D4904" s="103" t="s">
        <v>909</v>
      </c>
      <c r="E4904" s="103" t="s">
        <v>910</v>
      </c>
      <c r="F4904" s="103" t="s">
        <v>910</v>
      </c>
      <c r="G4904" s="103" t="s">
        <v>118</v>
      </c>
      <c r="H4904" s="103" t="s">
        <v>323</v>
      </c>
      <c r="I4904" s="103" t="s">
        <v>842</v>
      </c>
      <c r="J4904" s="215">
        <v>345.88</v>
      </c>
      <c r="K4904" s="216" t="s">
        <v>88</v>
      </c>
    </row>
    <row r="4905" spans="1:11" x14ac:dyDescent="0.25">
      <c r="A4905" s="103" t="s">
        <v>829</v>
      </c>
      <c r="B4905" s="103" t="s">
        <v>88</v>
      </c>
      <c r="C4905" s="103" t="s">
        <v>904</v>
      </c>
      <c r="D4905" s="103" t="s">
        <v>909</v>
      </c>
      <c r="E4905" s="103" t="s">
        <v>910</v>
      </c>
      <c r="F4905" s="103" t="s">
        <v>910</v>
      </c>
      <c r="G4905" s="103" t="s">
        <v>118</v>
      </c>
      <c r="H4905" s="103" t="s">
        <v>323</v>
      </c>
      <c r="I4905" s="103" t="s">
        <v>842</v>
      </c>
      <c r="J4905" s="215">
        <v>-606.6</v>
      </c>
      <c r="K4905" s="216" t="s">
        <v>88</v>
      </c>
    </row>
    <row r="4906" spans="1:11" x14ac:dyDescent="0.25">
      <c r="A4906" s="103" t="s">
        <v>829</v>
      </c>
      <c r="B4906" s="103" t="s">
        <v>88</v>
      </c>
      <c r="C4906" s="103" t="s">
        <v>904</v>
      </c>
      <c r="D4906" s="103" t="s">
        <v>909</v>
      </c>
      <c r="E4906" s="111"/>
      <c r="F4906" s="103" t="s">
        <v>910</v>
      </c>
      <c r="G4906" s="103" t="s">
        <v>118</v>
      </c>
      <c r="H4906" s="103" t="s">
        <v>323</v>
      </c>
      <c r="I4906" s="103" t="s">
        <v>842</v>
      </c>
      <c r="J4906" s="215">
        <v>-24.61</v>
      </c>
      <c r="K4906" s="216" t="s">
        <v>88</v>
      </c>
    </row>
    <row r="4907" spans="1:11" x14ac:dyDescent="0.25">
      <c r="A4907" s="103" t="s">
        <v>825</v>
      </c>
      <c r="B4907" s="103" t="s">
        <v>88</v>
      </c>
      <c r="C4907" s="103" t="s">
        <v>904</v>
      </c>
      <c r="D4907" s="103" t="s">
        <v>909</v>
      </c>
      <c r="E4907" s="103" t="s">
        <v>910</v>
      </c>
      <c r="F4907" s="103" t="s">
        <v>910</v>
      </c>
      <c r="G4907" s="103" t="s">
        <v>118</v>
      </c>
      <c r="H4907" s="103" t="s">
        <v>323</v>
      </c>
      <c r="I4907" s="103" t="s">
        <v>842</v>
      </c>
      <c r="J4907" s="215">
        <v>3635.46</v>
      </c>
      <c r="K4907" s="216" t="s">
        <v>88</v>
      </c>
    </row>
    <row r="4908" spans="1:11" x14ac:dyDescent="0.25">
      <c r="A4908" s="103" t="s">
        <v>826</v>
      </c>
      <c r="B4908" s="103" t="s">
        <v>88</v>
      </c>
      <c r="C4908" s="103" t="s">
        <v>904</v>
      </c>
      <c r="D4908" s="103" t="s">
        <v>909</v>
      </c>
      <c r="E4908" s="103" t="s">
        <v>910</v>
      </c>
      <c r="F4908" s="103" t="s">
        <v>910</v>
      </c>
      <c r="G4908" s="103" t="s">
        <v>118</v>
      </c>
      <c r="H4908" s="103" t="s">
        <v>323</v>
      </c>
      <c r="I4908" s="103" t="s">
        <v>842</v>
      </c>
      <c r="J4908" s="215">
        <v>511.66</v>
      </c>
      <c r="K4908" s="216" t="s">
        <v>88</v>
      </c>
    </row>
    <row r="4909" spans="1:11" x14ac:dyDescent="0.25">
      <c r="A4909" s="103" t="s">
        <v>827</v>
      </c>
      <c r="B4909" s="103" t="s">
        <v>88</v>
      </c>
      <c r="C4909" s="103" t="s">
        <v>904</v>
      </c>
      <c r="D4909" s="103" t="s">
        <v>909</v>
      </c>
      <c r="E4909" s="103" t="s">
        <v>910</v>
      </c>
      <c r="F4909" s="103" t="s">
        <v>910</v>
      </c>
      <c r="G4909" s="103" t="s">
        <v>107</v>
      </c>
      <c r="H4909" s="103" t="s">
        <v>331</v>
      </c>
      <c r="I4909" s="103" t="s">
        <v>842</v>
      </c>
      <c r="J4909" s="215">
        <v>159.88999999999999</v>
      </c>
      <c r="K4909" s="216" t="s">
        <v>88</v>
      </c>
    </row>
    <row r="4910" spans="1:11" x14ac:dyDescent="0.25">
      <c r="A4910" s="103" t="s">
        <v>827</v>
      </c>
      <c r="B4910" s="103" t="s">
        <v>88</v>
      </c>
      <c r="C4910" s="103" t="s">
        <v>904</v>
      </c>
      <c r="D4910" s="103" t="s">
        <v>909</v>
      </c>
      <c r="E4910" s="111"/>
      <c r="F4910" s="103" t="s">
        <v>910</v>
      </c>
      <c r="G4910" s="103" t="s">
        <v>107</v>
      </c>
      <c r="H4910" s="103" t="s">
        <v>331</v>
      </c>
      <c r="I4910" s="103" t="s">
        <v>842</v>
      </c>
      <c r="J4910" s="215">
        <v>0</v>
      </c>
      <c r="K4910" s="216" t="s">
        <v>88</v>
      </c>
    </row>
    <row r="4911" spans="1:11" x14ac:dyDescent="0.25">
      <c r="A4911" s="103" t="s">
        <v>828</v>
      </c>
      <c r="B4911" s="103" t="s">
        <v>88</v>
      </c>
      <c r="C4911" s="103" t="s">
        <v>904</v>
      </c>
      <c r="D4911" s="103" t="s">
        <v>909</v>
      </c>
      <c r="E4911" s="103" t="s">
        <v>910</v>
      </c>
      <c r="F4911" s="103" t="s">
        <v>910</v>
      </c>
      <c r="G4911" s="103" t="s">
        <v>107</v>
      </c>
      <c r="H4911" s="103" t="s">
        <v>331</v>
      </c>
      <c r="I4911" s="103" t="s">
        <v>842</v>
      </c>
      <c r="J4911" s="215">
        <v>172.54</v>
      </c>
      <c r="K4911" s="216" t="s">
        <v>88</v>
      </c>
    </row>
    <row r="4912" spans="1:11" x14ac:dyDescent="0.25">
      <c r="A4912" s="103" t="s">
        <v>828</v>
      </c>
      <c r="B4912" s="103" t="s">
        <v>88</v>
      </c>
      <c r="C4912" s="103" t="s">
        <v>904</v>
      </c>
      <c r="D4912" s="103" t="s">
        <v>909</v>
      </c>
      <c r="E4912" s="111"/>
      <c r="F4912" s="103" t="s">
        <v>910</v>
      </c>
      <c r="G4912" s="103" t="s">
        <v>107</v>
      </c>
      <c r="H4912" s="103" t="s">
        <v>331</v>
      </c>
      <c r="I4912" s="103" t="s">
        <v>842</v>
      </c>
      <c r="J4912" s="215">
        <v>0</v>
      </c>
      <c r="K4912" s="216" t="s">
        <v>88</v>
      </c>
    </row>
    <row r="4913" spans="1:11" x14ac:dyDescent="0.25">
      <c r="A4913" s="103" t="s">
        <v>826</v>
      </c>
      <c r="B4913" s="103" t="s">
        <v>88</v>
      </c>
      <c r="C4913" s="103" t="s">
        <v>904</v>
      </c>
      <c r="D4913" s="103" t="s">
        <v>909</v>
      </c>
      <c r="E4913" s="103" t="s">
        <v>910</v>
      </c>
      <c r="F4913" s="103" t="s">
        <v>910</v>
      </c>
      <c r="G4913" s="103" t="s">
        <v>107</v>
      </c>
      <c r="H4913" s="103" t="s">
        <v>331</v>
      </c>
      <c r="I4913" s="103" t="s">
        <v>842</v>
      </c>
      <c r="J4913" s="215">
        <v>171.26</v>
      </c>
      <c r="K4913" s="216" t="s">
        <v>88</v>
      </c>
    </row>
    <row r="4914" spans="1:11" x14ac:dyDescent="0.25">
      <c r="A4914" s="103" t="s">
        <v>826</v>
      </c>
      <c r="B4914" s="103" t="s">
        <v>88</v>
      </c>
      <c r="C4914" s="103" t="s">
        <v>904</v>
      </c>
      <c r="D4914" s="103" t="s">
        <v>909</v>
      </c>
      <c r="E4914" s="111"/>
      <c r="F4914" s="103" t="s">
        <v>910</v>
      </c>
      <c r="G4914" s="103" t="s">
        <v>107</v>
      </c>
      <c r="H4914" s="103" t="s">
        <v>331</v>
      </c>
      <c r="I4914" s="103" t="s">
        <v>842</v>
      </c>
      <c r="J4914" s="215">
        <v>0</v>
      </c>
      <c r="K4914" s="216" t="s">
        <v>88</v>
      </c>
    </row>
    <row r="4915" spans="1:11" x14ac:dyDescent="0.25">
      <c r="A4915" s="103" t="s">
        <v>825</v>
      </c>
      <c r="B4915" s="103" t="s">
        <v>88</v>
      </c>
      <c r="C4915" s="103" t="s">
        <v>904</v>
      </c>
      <c r="D4915" s="103" t="s">
        <v>909</v>
      </c>
      <c r="E4915" s="103" t="s">
        <v>910</v>
      </c>
      <c r="F4915" s="103" t="s">
        <v>910</v>
      </c>
      <c r="G4915" s="103" t="s">
        <v>911</v>
      </c>
      <c r="H4915" s="103" t="s">
        <v>912</v>
      </c>
      <c r="I4915" s="103" t="s">
        <v>842</v>
      </c>
      <c r="J4915" s="215">
        <v>227.84</v>
      </c>
      <c r="K4915" s="216" t="s">
        <v>88</v>
      </c>
    </row>
    <row r="4916" spans="1:11" x14ac:dyDescent="0.25">
      <c r="A4916" s="103" t="s">
        <v>825</v>
      </c>
      <c r="B4916" s="103" t="s">
        <v>88</v>
      </c>
      <c r="C4916" s="103" t="s">
        <v>904</v>
      </c>
      <c r="D4916" s="103" t="s">
        <v>909</v>
      </c>
      <c r="E4916" s="111"/>
      <c r="F4916" s="103" t="s">
        <v>910</v>
      </c>
      <c r="G4916" s="103" t="s">
        <v>911</v>
      </c>
      <c r="H4916" s="103" t="s">
        <v>912</v>
      </c>
      <c r="I4916" s="103" t="s">
        <v>842</v>
      </c>
      <c r="J4916" s="215">
        <v>0</v>
      </c>
      <c r="K4916" s="216" t="s">
        <v>88</v>
      </c>
    </row>
    <row r="4917" spans="1:11" x14ac:dyDescent="0.25">
      <c r="A4917" s="103" t="s">
        <v>829</v>
      </c>
      <c r="B4917" s="103" t="s">
        <v>88</v>
      </c>
      <c r="C4917" s="103" t="s">
        <v>904</v>
      </c>
      <c r="D4917" s="103" t="s">
        <v>909</v>
      </c>
      <c r="E4917" s="103" t="s">
        <v>910</v>
      </c>
      <c r="F4917" s="103" t="s">
        <v>910</v>
      </c>
      <c r="G4917" s="103" t="s">
        <v>112</v>
      </c>
      <c r="H4917" s="103" t="s">
        <v>334</v>
      </c>
      <c r="I4917" s="103" t="s">
        <v>842</v>
      </c>
      <c r="J4917" s="215">
        <v>84.25</v>
      </c>
      <c r="K4917" s="216" t="s">
        <v>88</v>
      </c>
    </row>
    <row r="4918" spans="1:11" x14ac:dyDescent="0.25">
      <c r="A4918" s="103" t="s">
        <v>829</v>
      </c>
      <c r="B4918" s="103" t="s">
        <v>88</v>
      </c>
      <c r="C4918" s="103" t="s">
        <v>904</v>
      </c>
      <c r="D4918" s="103" t="s">
        <v>909</v>
      </c>
      <c r="E4918" s="111"/>
      <c r="F4918" s="103" t="s">
        <v>910</v>
      </c>
      <c r="G4918" s="103" t="s">
        <v>112</v>
      </c>
      <c r="H4918" s="103" t="s">
        <v>334</v>
      </c>
      <c r="I4918" s="103" t="s">
        <v>842</v>
      </c>
      <c r="J4918" s="215">
        <v>-42.11</v>
      </c>
      <c r="K4918" s="216" t="s">
        <v>88</v>
      </c>
    </row>
    <row r="4919" spans="1:11" x14ac:dyDescent="0.25">
      <c r="A4919" s="103" t="s">
        <v>826</v>
      </c>
      <c r="B4919" s="103" t="s">
        <v>88</v>
      </c>
      <c r="C4919" s="103" t="s">
        <v>904</v>
      </c>
      <c r="D4919" s="103" t="s">
        <v>909</v>
      </c>
      <c r="E4919" s="103" t="s">
        <v>910</v>
      </c>
      <c r="F4919" s="103" t="s">
        <v>910</v>
      </c>
      <c r="G4919" s="103" t="s">
        <v>112</v>
      </c>
      <c r="H4919" s="103" t="s">
        <v>334</v>
      </c>
      <c r="I4919" s="103" t="s">
        <v>842</v>
      </c>
      <c r="J4919" s="215">
        <v>38.520000000000003</v>
      </c>
      <c r="K4919" s="216" t="s">
        <v>88</v>
      </c>
    </row>
    <row r="4920" spans="1:11" x14ac:dyDescent="0.25">
      <c r="A4920" s="103" t="s">
        <v>826</v>
      </c>
      <c r="B4920" s="103" t="s">
        <v>88</v>
      </c>
      <c r="C4920" s="103" t="s">
        <v>904</v>
      </c>
      <c r="D4920" s="103" t="s">
        <v>909</v>
      </c>
      <c r="E4920" s="111"/>
      <c r="F4920" s="103" t="s">
        <v>910</v>
      </c>
      <c r="G4920" s="103" t="s">
        <v>112</v>
      </c>
      <c r="H4920" s="103" t="s">
        <v>334</v>
      </c>
      <c r="I4920" s="103" t="s">
        <v>842</v>
      </c>
      <c r="J4920" s="215">
        <v>-19.260000000000002</v>
      </c>
      <c r="K4920" s="216" t="s">
        <v>88</v>
      </c>
    </row>
    <row r="4921" spans="1:11" x14ac:dyDescent="0.25">
      <c r="A4921" s="103" t="s">
        <v>827</v>
      </c>
      <c r="B4921" s="103" t="s">
        <v>88</v>
      </c>
      <c r="C4921" s="103" t="s">
        <v>904</v>
      </c>
      <c r="D4921" s="103" t="s">
        <v>909</v>
      </c>
      <c r="E4921" s="103" t="s">
        <v>910</v>
      </c>
      <c r="F4921" s="103" t="s">
        <v>910</v>
      </c>
      <c r="G4921" s="103" t="s">
        <v>104</v>
      </c>
      <c r="H4921" s="103" t="s">
        <v>336</v>
      </c>
      <c r="I4921" s="103" t="s">
        <v>842</v>
      </c>
      <c r="J4921" s="215">
        <v>386.82</v>
      </c>
      <c r="K4921" s="216" t="s">
        <v>88</v>
      </c>
    </row>
    <row r="4922" spans="1:11" x14ac:dyDescent="0.25">
      <c r="A4922" s="103" t="s">
        <v>827</v>
      </c>
      <c r="B4922" s="103" t="s">
        <v>88</v>
      </c>
      <c r="C4922" s="103" t="s">
        <v>904</v>
      </c>
      <c r="D4922" s="103" t="s">
        <v>909</v>
      </c>
      <c r="E4922" s="111"/>
      <c r="F4922" s="103" t="s">
        <v>910</v>
      </c>
      <c r="G4922" s="103" t="s">
        <v>104</v>
      </c>
      <c r="H4922" s="103" t="s">
        <v>336</v>
      </c>
      <c r="I4922" s="103" t="s">
        <v>842</v>
      </c>
      <c r="J4922" s="215">
        <v>-193.42</v>
      </c>
      <c r="K4922" s="216" t="s">
        <v>88</v>
      </c>
    </row>
    <row r="4923" spans="1:11" x14ac:dyDescent="0.25">
      <c r="A4923" s="103" t="s">
        <v>830</v>
      </c>
      <c r="B4923" s="103" t="s">
        <v>88</v>
      </c>
      <c r="C4923" s="103" t="s">
        <v>904</v>
      </c>
      <c r="D4923" s="103" t="s">
        <v>909</v>
      </c>
      <c r="E4923" s="103" t="s">
        <v>910</v>
      </c>
      <c r="F4923" s="103" t="s">
        <v>910</v>
      </c>
      <c r="G4923" s="103" t="s">
        <v>104</v>
      </c>
      <c r="H4923" s="103" t="s">
        <v>336</v>
      </c>
      <c r="I4923" s="103" t="s">
        <v>842</v>
      </c>
      <c r="J4923" s="215">
        <v>242.37</v>
      </c>
      <c r="K4923" s="216" t="s">
        <v>88</v>
      </c>
    </row>
    <row r="4924" spans="1:11" x14ac:dyDescent="0.25">
      <c r="A4924" s="103" t="s">
        <v>830</v>
      </c>
      <c r="B4924" s="103" t="s">
        <v>88</v>
      </c>
      <c r="C4924" s="103" t="s">
        <v>904</v>
      </c>
      <c r="D4924" s="103" t="s">
        <v>909</v>
      </c>
      <c r="E4924" s="111"/>
      <c r="F4924" s="103" t="s">
        <v>910</v>
      </c>
      <c r="G4924" s="103" t="s">
        <v>104</v>
      </c>
      <c r="H4924" s="103" t="s">
        <v>336</v>
      </c>
      <c r="I4924" s="103" t="s">
        <v>842</v>
      </c>
      <c r="J4924" s="215">
        <v>-121.19</v>
      </c>
      <c r="K4924" s="216" t="s">
        <v>88</v>
      </c>
    </row>
    <row r="4925" spans="1:11" x14ac:dyDescent="0.25">
      <c r="A4925" s="103" t="s">
        <v>828</v>
      </c>
      <c r="B4925" s="103" t="s">
        <v>88</v>
      </c>
      <c r="C4925" s="103" t="s">
        <v>904</v>
      </c>
      <c r="D4925" s="103" t="s">
        <v>909</v>
      </c>
      <c r="E4925" s="103" t="s">
        <v>910</v>
      </c>
      <c r="F4925" s="103" t="s">
        <v>910</v>
      </c>
      <c r="G4925" s="103" t="s">
        <v>104</v>
      </c>
      <c r="H4925" s="103" t="s">
        <v>336</v>
      </c>
      <c r="I4925" s="103" t="s">
        <v>842</v>
      </c>
      <c r="J4925" s="215">
        <v>745.67</v>
      </c>
      <c r="K4925" s="216" t="s">
        <v>88</v>
      </c>
    </row>
    <row r="4926" spans="1:11" x14ac:dyDescent="0.25">
      <c r="A4926" s="103" t="s">
        <v>828</v>
      </c>
      <c r="B4926" s="103" t="s">
        <v>88</v>
      </c>
      <c r="C4926" s="103" t="s">
        <v>904</v>
      </c>
      <c r="D4926" s="103" t="s">
        <v>909</v>
      </c>
      <c r="E4926" s="111"/>
      <c r="F4926" s="103" t="s">
        <v>910</v>
      </c>
      <c r="G4926" s="103" t="s">
        <v>104</v>
      </c>
      <c r="H4926" s="103" t="s">
        <v>336</v>
      </c>
      <c r="I4926" s="103" t="s">
        <v>842</v>
      </c>
      <c r="J4926" s="215">
        <v>-372.83</v>
      </c>
      <c r="K4926" s="216" t="s">
        <v>88</v>
      </c>
    </row>
    <row r="4927" spans="1:11" x14ac:dyDescent="0.25">
      <c r="A4927" s="103" t="s">
        <v>829</v>
      </c>
      <c r="B4927" s="103" t="s">
        <v>88</v>
      </c>
      <c r="C4927" s="103" t="s">
        <v>904</v>
      </c>
      <c r="D4927" s="103" t="s">
        <v>909</v>
      </c>
      <c r="E4927" s="103" t="s">
        <v>910</v>
      </c>
      <c r="F4927" s="103" t="s">
        <v>910</v>
      </c>
      <c r="G4927" s="103" t="s">
        <v>104</v>
      </c>
      <c r="H4927" s="103" t="s">
        <v>336</v>
      </c>
      <c r="I4927" s="103" t="s">
        <v>842</v>
      </c>
      <c r="J4927" s="215">
        <v>197.12</v>
      </c>
      <c r="K4927" s="216" t="s">
        <v>88</v>
      </c>
    </row>
    <row r="4928" spans="1:11" x14ac:dyDescent="0.25">
      <c r="A4928" s="103" t="s">
        <v>829</v>
      </c>
      <c r="B4928" s="103" t="s">
        <v>88</v>
      </c>
      <c r="C4928" s="103" t="s">
        <v>904</v>
      </c>
      <c r="D4928" s="103" t="s">
        <v>909</v>
      </c>
      <c r="E4928" s="111"/>
      <c r="F4928" s="103" t="s">
        <v>910</v>
      </c>
      <c r="G4928" s="103" t="s">
        <v>104</v>
      </c>
      <c r="H4928" s="103" t="s">
        <v>336</v>
      </c>
      <c r="I4928" s="103" t="s">
        <v>842</v>
      </c>
      <c r="J4928" s="215">
        <v>-98.54</v>
      </c>
      <c r="K4928" s="216" t="s">
        <v>88</v>
      </c>
    </row>
    <row r="4929" spans="1:11" x14ac:dyDescent="0.25">
      <c r="A4929" s="103" t="s">
        <v>825</v>
      </c>
      <c r="B4929" s="103" t="s">
        <v>88</v>
      </c>
      <c r="C4929" s="103" t="s">
        <v>904</v>
      </c>
      <c r="D4929" s="103" t="s">
        <v>909</v>
      </c>
      <c r="E4929" s="103" t="s">
        <v>910</v>
      </c>
      <c r="F4929" s="103" t="s">
        <v>910</v>
      </c>
      <c r="G4929" s="103" t="s">
        <v>104</v>
      </c>
      <c r="H4929" s="103" t="s">
        <v>336</v>
      </c>
      <c r="I4929" s="103" t="s">
        <v>842</v>
      </c>
      <c r="J4929" s="215">
        <v>521.9</v>
      </c>
      <c r="K4929" s="216" t="s">
        <v>88</v>
      </c>
    </row>
    <row r="4930" spans="1:11" x14ac:dyDescent="0.25">
      <c r="A4930" s="103" t="s">
        <v>825</v>
      </c>
      <c r="B4930" s="103" t="s">
        <v>88</v>
      </c>
      <c r="C4930" s="103" t="s">
        <v>904</v>
      </c>
      <c r="D4930" s="103" t="s">
        <v>909</v>
      </c>
      <c r="E4930" s="111"/>
      <c r="F4930" s="103" t="s">
        <v>910</v>
      </c>
      <c r="G4930" s="103" t="s">
        <v>104</v>
      </c>
      <c r="H4930" s="103" t="s">
        <v>336</v>
      </c>
      <c r="I4930" s="103" t="s">
        <v>842</v>
      </c>
      <c r="J4930" s="215">
        <v>-260.94</v>
      </c>
      <c r="K4930" s="216" t="s">
        <v>88</v>
      </c>
    </row>
    <row r="4931" spans="1:11" x14ac:dyDescent="0.25">
      <c r="A4931" s="103" t="s">
        <v>826</v>
      </c>
      <c r="B4931" s="103" t="s">
        <v>88</v>
      </c>
      <c r="C4931" s="103" t="s">
        <v>904</v>
      </c>
      <c r="D4931" s="103" t="s">
        <v>909</v>
      </c>
      <c r="E4931" s="103" t="s">
        <v>910</v>
      </c>
      <c r="F4931" s="103" t="s">
        <v>910</v>
      </c>
      <c r="G4931" s="103" t="s">
        <v>104</v>
      </c>
      <c r="H4931" s="103" t="s">
        <v>336</v>
      </c>
      <c r="I4931" s="103" t="s">
        <v>842</v>
      </c>
      <c r="J4931" s="215">
        <v>487.68</v>
      </c>
      <c r="K4931" s="216" t="s">
        <v>88</v>
      </c>
    </row>
    <row r="4932" spans="1:11" x14ac:dyDescent="0.25">
      <c r="A4932" s="103" t="s">
        <v>826</v>
      </c>
      <c r="B4932" s="103" t="s">
        <v>88</v>
      </c>
      <c r="C4932" s="103" t="s">
        <v>904</v>
      </c>
      <c r="D4932" s="103" t="s">
        <v>909</v>
      </c>
      <c r="E4932" s="111"/>
      <c r="F4932" s="103" t="s">
        <v>910</v>
      </c>
      <c r="G4932" s="103" t="s">
        <v>104</v>
      </c>
      <c r="H4932" s="103" t="s">
        <v>336</v>
      </c>
      <c r="I4932" s="103" t="s">
        <v>842</v>
      </c>
      <c r="J4932" s="215">
        <v>-243.82</v>
      </c>
      <c r="K4932" s="216" t="s">
        <v>88</v>
      </c>
    </row>
    <row r="4933" spans="1:11" x14ac:dyDescent="0.25">
      <c r="A4933" s="103" t="s">
        <v>827</v>
      </c>
      <c r="B4933" s="103" t="s">
        <v>88</v>
      </c>
      <c r="C4933" s="103" t="s">
        <v>904</v>
      </c>
      <c r="D4933" s="103" t="s">
        <v>909</v>
      </c>
      <c r="E4933" s="103" t="s">
        <v>910</v>
      </c>
      <c r="F4933" s="103" t="s">
        <v>910</v>
      </c>
      <c r="G4933" s="103" t="s">
        <v>103</v>
      </c>
      <c r="H4933" s="103" t="s">
        <v>337</v>
      </c>
      <c r="I4933" s="103" t="s">
        <v>842</v>
      </c>
      <c r="J4933" s="215">
        <v>209.14</v>
      </c>
      <c r="K4933" s="216" t="s">
        <v>88</v>
      </c>
    </row>
    <row r="4934" spans="1:11" x14ac:dyDescent="0.25">
      <c r="A4934" s="103" t="s">
        <v>827</v>
      </c>
      <c r="B4934" s="103" t="s">
        <v>88</v>
      </c>
      <c r="C4934" s="103" t="s">
        <v>904</v>
      </c>
      <c r="D4934" s="103" t="s">
        <v>909</v>
      </c>
      <c r="E4934" s="111"/>
      <c r="F4934" s="103" t="s">
        <v>910</v>
      </c>
      <c r="G4934" s="103" t="s">
        <v>103</v>
      </c>
      <c r="H4934" s="103" t="s">
        <v>337</v>
      </c>
      <c r="I4934" s="103" t="s">
        <v>842</v>
      </c>
      <c r="J4934" s="215">
        <v>-104.54</v>
      </c>
      <c r="K4934" s="216" t="s">
        <v>88</v>
      </c>
    </row>
    <row r="4935" spans="1:11" x14ac:dyDescent="0.25">
      <c r="A4935" s="103" t="s">
        <v>830</v>
      </c>
      <c r="B4935" s="103" t="s">
        <v>88</v>
      </c>
      <c r="C4935" s="103" t="s">
        <v>904</v>
      </c>
      <c r="D4935" s="103" t="s">
        <v>909</v>
      </c>
      <c r="E4935" s="103" t="s">
        <v>910</v>
      </c>
      <c r="F4935" s="103" t="s">
        <v>910</v>
      </c>
      <c r="G4935" s="103" t="s">
        <v>103</v>
      </c>
      <c r="H4935" s="103" t="s">
        <v>337</v>
      </c>
      <c r="I4935" s="103" t="s">
        <v>842</v>
      </c>
      <c r="J4935" s="215">
        <v>165.76</v>
      </c>
      <c r="K4935" s="216" t="s">
        <v>88</v>
      </c>
    </row>
    <row r="4936" spans="1:11" x14ac:dyDescent="0.25">
      <c r="A4936" s="103" t="s">
        <v>830</v>
      </c>
      <c r="B4936" s="103" t="s">
        <v>88</v>
      </c>
      <c r="C4936" s="103" t="s">
        <v>904</v>
      </c>
      <c r="D4936" s="103" t="s">
        <v>909</v>
      </c>
      <c r="E4936" s="111"/>
      <c r="F4936" s="103" t="s">
        <v>910</v>
      </c>
      <c r="G4936" s="103" t="s">
        <v>103</v>
      </c>
      <c r="H4936" s="103" t="s">
        <v>337</v>
      </c>
      <c r="I4936" s="103" t="s">
        <v>842</v>
      </c>
      <c r="J4936" s="215">
        <v>-82.86</v>
      </c>
      <c r="K4936" s="216" t="s">
        <v>88</v>
      </c>
    </row>
    <row r="4937" spans="1:11" x14ac:dyDescent="0.25">
      <c r="A4937" s="103" t="s">
        <v>828</v>
      </c>
      <c r="B4937" s="103" t="s">
        <v>88</v>
      </c>
      <c r="C4937" s="103" t="s">
        <v>904</v>
      </c>
      <c r="D4937" s="103" t="s">
        <v>909</v>
      </c>
      <c r="E4937" s="103" t="s">
        <v>910</v>
      </c>
      <c r="F4937" s="103" t="s">
        <v>910</v>
      </c>
      <c r="G4937" s="103" t="s">
        <v>103</v>
      </c>
      <c r="H4937" s="103" t="s">
        <v>337</v>
      </c>
      <c r="I4937" s="103" t="s">
        <v>842</v>
      </c>
      <c r="J4937" s="215">
        <v>39.56</v>
      </c>
      <c r="K4937" s="216" t="s">
        <v>88</v>
      </c>
    </row>
    <row r="4938" spans="1:11" x14ac:dyDescent="0.25">
      <c r="A4938" s="103" t="s">
        <v>828</v>
      </c>
      <c r="B4938" s="103" t="s">
        <v>88</v>
      </c>
      <c r="C4938" s="103" t="s">
        <v>904</v>
      </c>
      <c r="D4938" s="103" t="s">
        <v>909</v>
      </c>
      <c r="E4938" s="111"/>
      <c r="F4938" s="103" t="s">
        <v>910</v>
      </c>
      <c r="G4938" s="103" t="s">
        <v>103</v>
      </c>
      <c r="H4938" s="103" t="s">
        <v>337</v>
      </c>
      <c r="I4938" s="103" t="s">
        <v>842</v>
      </c>
      <c r="J4938" s="215">
        <v>-19.78</v>
      </c>
      <c r="K4938" s="216" t="s">
        <v>88</v>
      </c>
    </row>
    <row r="4939" spans="1:11" x14ac:dyDescent="0.25">
      <c r="A4939" s="103" t="s">
        <v>829</v>
      </c>
      <c r="B4939" s="103" t="s">
        <v>88</v>
      </c>
      <c r="C4939" s="103" t="s">
        <v>904</v>
      </c>
      <c r="D4939" s="103" t="s">
        <v>909</v>
      </c>
      <c r="E4939" s="103" t="s">
        <v>910</v>
      </c>
      <c r="F4939" s="103" t="s">
        <v>910</v>
      </c>
      <c r="G4939" s="103" t="s">
        <v>103</v>
      </c>
      <c r="H4939" s="103" t="s">
        <v>337</v>
      </c>
      <c r="I4939" s="103" t="s">
        <v>842</v>
      </c>
      <c r="J4939" s="215">
        <v>51.59</v>
      </c>
      <c r="K4939" s="216" t="s">
        <v>88</v>
      </c>
    </row>
    <row r="4940" spans="1:11" x14ac:dyDescent="0.25">
      <c r="A4940" s="103" t="s">
        <v>829</v>
      </c>
      <c r="B4940" s="103" t="s">
        <v>88</v>
      </c>
      <c r="C4940" s="103" t="s">
        <v>904</v>
      </c>
      <c r="D4940" s="103" t="s">
        <v>909</v>
      </c>
      <c r="E4940" s="111"/>
      <c r="F4940" s="103" t="s">
        <v>910</v>
      </c>
      <c r="G4940" s="103" t="s">
        <v>103</v>
      </c>
      <c r="H4940" s="103" t="s">
        <v>337</v>
      </c>
      <c r="I4940" s="103" t="s">
        <v>842</v>
      </c>
      <c r="J4940" s="215">
        <v>-25.79</v>
      </c>
      <c r="K4940" s="216" t="s">
        <v>88</v>
      </c>
    </row>
    <row r="4941" spans="1:11" x14ac:dyDescent="0.25">
      <c r="A4941" s="103" t="s">
        <v>827</v>
      </c>
      <c r="B4941" s="103" t="s">
        <v>88</v>
      </c>
      <c r="C4941" s="103" t="s">
        <v>904</v>
      </c>
      <c r="D4941" s="103" t="s">
        <v>909</v>
      </c>
      <c r="E4941" s="103" t="s">
        <v>910</v>
      </c>
      <c r="F4941" s="103" t="s">
        <v>910</v>
      </c>
      <c r="G4941" s="103" t="s">
        <v>101</v>
      </c>
      <c r="H4941" s="103" t="s">
        <v>339</v>
      </c>
      <c r="I4941" s="103" t="s">
        <v>842</v>
      </c>
      <c r="J4941" s="215">
        <v>356.26</v>
      </c>
      <c r="K4941" s="216" t="s">
        <v>88</v>
      </c>
    </row>
    <row r="4942" spans="1:11" x14ac:dyDescent="0.25">
      <c r="A4942" s="103" t="s">
        <v>827</v>
      </c>
      <c r="B4942" s="103" t="s">
        <v>88</v>
      </c>
      <c r="C4942" s="103" t="s">
        <v>904</v>
      </c>
      <c r="D4942" s="103" t="s">
        <v>909</v>
      </c>
      <c r="E4942" s="111"/>
      <c r="F4942" s="103" t="s">
        <v>910</v>
      </c>
      <c r="G4942" s="103" t="s">
        <v>101</v>
      </c>
      <c r="H4942" s="103" t="s">
        <v>339</v>
      </c>
      <c r="I4942" s="103" t="s">
        <v>842</v>
      </c>
      <c r="J4942" s="215">
        <v>-178.14</v>
      </c>
      <c r="K4942" s="216" t="s">
        <v>88</v>
      </c>
    </row>
    <row r="4943" spans="1:11" x14ac:dyDescent="0.25">
      <c r="A4943" s="103" t="s">
        <v>830</v>
      </c>
      <c r="B4943" s="103" t="s">
        <v>88</v>
      </c>
      <c r="C4943" s="103" t="s">
        <v>904</v>
      </c>
      <c r="D4943" s="103" t="s">
        <v>909</v>
      </c>
      <c r="E4943" s="103" t="s">
        <v>910</v>
      </c>
      <c r="F4943" s="103" t="s">
        <v>910</v>
      </c>
      <c r="G4943" s="103" t="s">
        <v>101</v>
      </c>
      <c r="H4943" s="103" t="s">
        <v>339</v>
      </c>
      <c r="I4943" s="103" t="s">
        <v>842</v>
      </c>
      <c r="J4943" s="215">
        <v>365.96</v>
      </c>
      <c r="K4943" s="216" t="s">
        <v>88</v>
      </c>
    </row>
    <row r="4944" spans="1:11" x14ac:dyDescent="0.25">
      <c r="A4944" s="103" t="s">
        <v>830</v>
      </c>
      <c r="B4944" s="103" t="s">
        <v>88</v>
      </c>
      <c r="C4944" s="103" t="s">
        <v>904</v>
      </c>
      <c r="D4944" s="103" t="s">
        <v>909</v>
      </c>
      <c r="E4944" s="111"/>
      <c r="F4944" s="103" t="s">
        <v>910</v>
      </c>
      <c r="G4944" s="103" t="s">
        <v>101</v>
      </c>
      <c r="H4944" s="103" t="s">
        <v>339</v>
      </c>
      <c r="I4944" s="103" t="s">
        <v>842</v>
      </c>
      <c r="J4944" s="215">
        <v>-182.94</v>
      </c>
      <c r="K4944" s="216" t="s">
        <v>88</v>
      </c>
    </row>
    <row r="4945" spans="1:11" x14ac:dyDescent="0.25">
      <c r="A4945" s="103" t="s">
        <v>828</v>
      </c>
      <c r="B4945" s="103" t="s">
        <v>88</v>
      </c>
      <c r="C4945" s="103" t="s">
        <v>904</v>
      </c>
      <c r="D4945" s="103" t="s">
        <v>909</v>
      </c>
      <c r="E4945" s="103" t="s">
        <v>910</v>
      </c>
      <c r="F4945" s="103" t="s">
        <v>910</v>
      </c>
      <c r="G4945" s="103" t="s">
        <v>101</v>
      </c>
      <c r="H4945" s="103" t="s">
        <v>339</v>
      </c>
      <c r="I4945" s="103" t="s">
        <v>842</v>
      </c>
      <c r="J4945" s="215">
        <v>494.69</v>
      </c>
      <c r="K4945" s="216" t="s">
        <v>88</v>
      </c>
    </row>
    <row r="4946" spans="1:11" x14ac:dyDescent="0.25">
      <c r="A4946" s="103" t="s">
        <v>828</v>
      </c>
      <c r="B4946" s="103" t="s">
        <v>88</v>
      </c>
      <c r="C4946" s="103" t="s">
        <v>904</v>
      </c>
      <c r="D4946" s="103" t="s">
        <v>909</v>
      </c>
      <c r="E4946" s="111"/>
      <c r="F4946" s="103" t="s">
        <v>910</v>
      </c>
      <c r="G4946" s="103" t="s">
        <v>101</v>
      </c>
      <c r="H4946" s="103" t="s">
        <v>339</v>
      </c>
      <c r="I4946" s="103" t="s">
        <v>842</v>
      </c>
      <c r="J4946" s="215">
        <v>-247.31</v>
      </c>
      <c r="K4946" s="216" t="s">
        <v>88</v>
      </c>
    </row>
    <row r="4947" spans="1:11" x14ac:dyDescent="0.25">
      <c r="A4947" s="103" t="s">
        <v>829</v>
      </c>
      <c r="B4947" s="103" t="s">
        <v>88</v>
      </c>
      <c r="C4947" s="103" t="s">
        <v>904</v>
      </c>
      <c r="D4947" s="103" t="s">
        <v>909</v>
      </c>
      <c r="E4947" s="103" t="s">
        <v>910</v>
      </c>
      <c r="F4947" s="103" t="s">
        <v>910</v>
      </c>
      <c r="G4947" s="103" t="s">
        <v>101</v>
      </c>
      <c r="H4947" s="103" t="s">
        <v>339</v>
      </c>
      <c r="I4947" s="103" t="s">
        <v>842</v>
      </c>
      <c r="J4947" s="215">
        <v>105.39</v>
      </c>
      <c r="K4947" s="216" t="s">
        <v>88</v>
      </c>
    </row>
    <row r="4948" spans="1:11" x14ac:dyDescent="0.25">
      <c r="A4948" s="103" t="s">
        <v>829</v>
      </c>
      <c r="B4948" s="103" t="s">
        <v>88</v>
      </c>
      <c r="C4948" s="103" t="s">
        <v>904</v>
      </c>
      <c r="D4948" s="103" t="s">
        <v>909</v>
      </c>
      <c r="E4948" s="111"/>
      <c r="F4948" s="103" t="s">
        <v>910</v>
      </c>
      <c r="G4948" s="103" t="s">
        <v>101</v>
      </c>
      <c r="H4948" s="103" t="s">
        <v>339</v>
      </c>
      <c r="I4948" s="103" t="s">
        <v>842</v>
      </c>
      <c r="J4948" s="215">
        <v>-52.71</v>
      </c>
      <c r="K4948" s="216" t="s">
        <v>88</v>
      </c>
    </row>
    <row r="4949" spans="1:11" x14ac:dyDescent="0.25">
      <c r="A4949" s="103" t="s">
        <v>825</v>
      </c>
      <c r="B4949" s="103" t="s">
        <v>88</v>
      </c>
      <c r="C4949" s="103" t="s">
        <v>904</v>
      </c>
      <c r="D4949" s="103" t="s">
        <v>909</v>
      </c>
      <c r="E4949" s="103" t="s">
        <v>910</v>
      </c>
      <c r="F4949" s="103" t="s">
        <v>910</v>
      </c>
      <c r="G4949" s="103" t="s">
        <v>101</v>
      </c>
      <c r="H4949" s="103" t="s">
        <v>339</v>
      </c>
      <c r="I4949" s="103" t="s">
        <v>842</v>
      </c>
      <c r="J4949" s="215">
        <v>742.47</v>
      </c>
      <c r="K4949" s="216" t="s">
        <v>88</v>
      </c>
    </row>
    <row r="4950" spans="1:11" x14ac:dyDescent="0.25">
      <c r="A4950" s="103" t="s">
        <v>825</v>
      </c>
      <c r="B4950" s="103" t="s">
        <v>88</v>
      </c>
      <c r="C4950" s="103" t="s">
        <v>904</v>
      </c>
      <c r="D4950" s="103" t="s">
        <v>909</v>
      </c>
      <c r="E4950" s="111"/>
      <c r="F4950" s="103" t="s">
        <v>910</v>
      </c>
      <c r="G4950" s="103" t="s">
        <v>101</v>
      </c>
      <c r="H4950" s="103" t="s">
        <v>339</v>
      </c>
      <c r="I4950" s="103" t="s">
        <v>842</v>
      </c>
      <c r="J4950" s="215">
        <v>-371.21</v>
      </c>
      <c r="K4950" s="216" t="s">
        <v>88</v>
      </c>
    </row>
    <row r="4951" spans="1:11" x14ac:dyDescent="0.25">
      <c r="A4951" s="103" t="s">
        <v>826</v>
      </c>
      <c r="B4951" s="103" t="s">
        <v>88</v>
      </c>
      <c r="C4951" s="103" t="s">
        <v>904</v>
      </c>
      <c r="D4951" s="103" t="s">
        <v>909</v>
      </c>
      <c r="E4951" s="103" t="s">
        <v>910</v>
      </c>
      <c r="F4951" s="103" t="s">
        <v>910</v>
      </c>
      <c r="G4951" s="103" t="s">
        <v>101</v>
      </c>
      <c r="H4951" s="103" t="s">
        <v>339</v>
      </c>
      <c r="I4951" s="103" t="s">
        <v>842</v>
      </c>
      <c r="J4951" s="215">
        <v>213.98</v>
      </c>
      <c r="K4951" s="216" t="s">
        <v>88</v>
      </c>
    </row>
    <row r="4952" spans="1:11" x14ac:dyDescent="0.25">
      <c r="A4952" s="103" t="s">
        <v>826</v>
      </c>
      <c r="B4952" s="103" t="s">
        <v>88</v>
      </c>
      <c r="C4952" s="103" t="s">
        <v>904</v>
      </c>
      <c r="D4952" s="103" t="s">
        <v>909</v>
      </c>
      <c r="E4952" s="111"/>
      <c r="F4952" s="103" t="s">
        <v>910</v>
      </c>
      <c r="G4952" s="103" t="s">
        <v>101</v>
      </c>
      <c r="H4952" s="103" t="s">
        <v>339</v>
      </c>
      <c r="I4952" s="103" t="s">
        <v>842</v>
      </c>
      <c r="J4952" s="215">
        <v>-106.98</v>
      </c>
      <c r="K4952" s="216" t="s">
        <v>88</v>
      </c>
    </row>
    <row r="4953" spans="1:11" x14ac:dyDescent="0.25">
      <c r="A4953" s="103" t="s">
        <v>827</v>
      </c>
      <c r="B4953" s="103" t="s">
        <v>88</v>
      </c>
      <c r="C4953" s="103" t="s">
        <v>904</v>
      </c>
      <c r="D4953" s="103" t="s">
        <v>909</v>
      </c>
      <c r="E4953" s="103" t="s">
        <v>910</v>
      </c>
      <c r="F4953" s="103" t="s">
        <v>910</v>
      </c>
      <c r="G4953" s="103" t="s">
        <v>98</v>
      </c>
      <c r="H4953" s="103" t="s">
        <v>341</v>
      </c>
      <c r="I4953" s="103" t="s">
        <v>842</v>
      </c>
      <c r="J4953" s="215">
        <v>661.69</v>
      </c>
      <c r="K4953" s="216" t="s">
        <v>88</v>
      </c>
    </row>
    <row r="4954" spans="1:11" x14ac:dyDescent="0.25">
      <c r="A4954" s="103" t="s">
        <v>827</v>
      </c>
      <c r="B4954" s="103" t="s">
        <v>88</v>
      </c>
      <c r="C4954" s="103" t="s">
        <v>904</v>
      </c>
      <c r="D4954" s="103" t="s">
        <v>909</v>
      </c>
      <c r="E4954" s="111"/>
      <c r="F4954" s="103" t="s">
        <v>910</v>
      </c>
      <c r="G4954" s="103" t="s">
        <v>98</v>
      </c>
      <c r="H4954" s="103" t="s">
        <v>341</v>
      </c>
      <c r="I4954" s="103" t="s">
        <v>842</v>
      </c>
      <c r="J4954" s="215">
        <v>-330.85</v>
      </c>
      <c r="K4954" s="216" t="s">
        <v>88</v>
      </c>
    </row>
    <row r="4955" spans="1:11" x14ac:dyDescent="0.25">
      <c r="A4955" s="103" t="s">
        <v>830</v>
      </c>
      <c r="B4955" s="103" t="s">
        <v>88</v>
      </c>
      <c r="C4955" s="103" t="s">
        <v>904</v>
      </c>
      <c r="D4955" s="103" t="s">
        <v>909</v>
      </c>
      <c r="E4955" s="103" t="s">
        <v>910</v>
      </c>
      <c r="F4955" s="103" t="s">
        <v>910</v>
      </c>
      <c r="G4955" s="103" t="s">
        <v>98</v>
      </c>
      <c r="H4955" s="103" t="s">
        <v>341</v>
      </c>
      <c r="I4955" s="103" t="s">
        <v>842</v>
      </c>
      <c r="J4955" s="215">
        <v>7105.38</v>
      </c>
      <c r="K4955" s="216" t="s">
        <v>88</v>
      </c>
    </row>
    <row r="4956" spans="1:11" x14ac:dyDescent="0.25">
      <c r="A4956" s="103" t="s">
        <v>830</v>
      </c>
      <c r="B4956" s="103" t="s">
        <v>88</v>
      </c>
      <c r="C4956" s="103" t="s">
        <v>904</v>
      </c>
      <c r="D4956" s="103" t="s">
        <v>909</v>
      </c>
      <c r="E4956" s="111"/>
      <c r="F4956" s="103" t="s">
        <v>910</v>
      </c>
      <c r="G4956" s="103" t="s">
        <v>98</v>
      </c>
      <c r="H4956" s="103" t="s">
        <v>341</v>
      </c>
      <c r="I4956" s="103" t="s">
        <v>842</v>
      </c>
      <c r="J4956" s="215">
        <v>156.16999999999999</v>
      </c>
      <c r="K4956" s="216" t="s">
        <v>88</v>
      </c>
    </row>
    <row r="4957" spans="1:11" x14ac:dyDescent="0.25">
      <c r="A4957" s="103" t="s">
        <v>828</v>
      </c>
      <c r="B4957" s="103" t="s">
        <v>88</v>
      </c>
      <c r="C4957" s="103" t="s">
        <v>904</v>
      </c>
      <c r="D4957" s="103" t="s">
        <v>909</v>
      </c>
      <c r="E4957" s="103" t="s">
        <v>910</v>
      </c>
      <c r="F4957" s="103" t="s">
        <v>910</v>
      </c>
      <c r="G4957" s="103" t="s">
        <v>98</v>
      </c>
      <c r="H4957" s="103" t="s">
        <v>341</v>
      </c>
      <c r="I4957" s="103" t="s">
        <v>842</v>
      </c>
      <c r="J4957" s="215">
        <v>1815.06</v>
      </c>
      <c r="K4957" s="216" t="s">
        <v>88</v>
      </c>
    </row>
    <row r="4958" spans="1:11" x14ac:dyDescent="0.25">
      <c r="A4958" s="103" t="s">
        <v>828</v>
      </c>
      <c r="B4958" s="103" t="s">
        <v>88</v>
      </c>
      <c r="C4958" s="103" t="s">
        <v>904</v>
      </c>
      <c r="D4958" s="103" t="s">
        <v>909</v>
      </c>
      <c r="E4958" s="111"/>
      <c r="F4958" s="103" t="s">
        <v>910</v>
      </c>
      <c r="G4958" s="103" t="s">
        <v>98</v>
      </c>
      <c r="H4958" s="103" t="s">
        <v>341</v>
      </c>
      <c r="I4958" s="103" t="s">
        <v>842</v>
      </c>
      <c r="J4958" s="215">
        <v>-876.43</v>
      </c>
      <c r="K4958" s="216" t="s">
        <v>88</v>
      </c>
    </row>
    <row r="4959" spans="1:11" x14ac:dyDescent="0.25">
      <c r="A4959" s="103" t="s">
        <v>829</v>
      </c>
      <c r="B4959" s="103" t="s">
        <v>88</v>
      </c>
      <c r="C4959" s="103" t="s">
        <v>904</v>
      </c>
      <c r="D4959" s="103" t="s">
        <v>909</v>
      </c>
      <c r="E4959" s="103" t="s">
        <v>910</v>
      </c>
      <c r="F4959" s="103" t="s">
        <v>910</v>
      </c>
      <c r="G4959" s="103" t="s">
        <v>98</v>
      </c>
      <c r="H4959" s="103" t="s">
        <v>341</v>
      </c>
      <c r="I4959" s="103" t="s">
        <v>842</v>
      </c>
      <c r="J4959" s="215">
        <v>5954.18</v>
      </c>
      <c r="K4959" s="216" t="s">
        <v>88</v>
      </c>
    </row>
    <row r="4960" spans="1:11" x14ac:dyDescent="0.25">
      <c r="A4960" s="103" t="s">
        <v>829</v>
      </c>
      <c r="B4960" s="103" t="s">
        <v>88</v>
      </c>
      <c r="C4960" s="103" t="s">
        <v>904</v>
      </c>
      <c r="D4960" s="103" t="s">
        <v>909</v>
      </c>
      <c r="E4960" s="111"/>
      <c r="F4960" s="103" t="s">
        <v>910</v>
      </c>
      <c r="G4960" s="103" t="s">
        <v>98</v>
      </c>
      <c r="H4960" s="103" t="s">
        <v>341</v>
      </c>
      <c r="I4960" s="103" t="s">
        <v>842</v>
      </c>
      <c r="J4960" s="215">
        <v>-2923.7</v>
      </c>
      <c r="K4960" s="216" t="s">
        <v>88</v>
      </c>
    </row>
    <row r="4961" spans="1:11" x14ac:dyDescent="0.25">
      <c r="A4961" s="103" t="s">
        <v>825</v>
      </c>
      <c r="B4961" s="103" t="s">
        <v>88</v>
      </c>
      <c r="C4961" s="103" t="s">
        <v>904</v>
      </c>
      <c r="D4961" s="103" t="s">
        <v>909</v>
      </c>
      <c r="E4961" s="103" t="s">
        <v>910</v>
      </c>
      <c r="F4961" s="103" t="s">
        <v>910</v>
      </c>
      <c r="G4961" s="103" t="s">
        <v>98</v>
      </c>
      <c r="H4961" s="103" t="s">
        <v>341</v>
      </c>
      <c r="I4961" s="103" t="s">
        <v>842</v>
      </c>
      <c r="J4961" s="215">
        <v>3109.84</v>
      </c>
      <c r="K4961" s="216" t="s">
        <v>88</v>
      </c>
    </row>
    <row r="4962" spans="1:11" x14ac:dyDescent="0.25">
      <c r="A4962" s="103" t="s">
        <v>825</v>
      </c>
      <c r="B4962" s="103" t="s">
        <v>88</v>
      </c>
      <c r="C4962" s="103" t="s">
        <v>904</v>
      </c>
      <c r="D4962" s="103" t="s">
        <v>909</v>
      </c>
      <c r="E4962" s="111"/>
      <c r="F4962" s="103" t="s">
        <v>910</v>
      </c>
      <c r="G4962" s="103" t="s">
        <v>98</v>
      </c>
      <c r="H4962" s="103" t="s">
        <v>341</v>
      </c>
      <c r="I4962" s="103" t="s">
        <v>842</v>
      </c>
      <c r="J4962" s="215">
        <v>-1554.84</v>
      </c>
      <c r="K4962" s="216" t="s">
        <v>88</v>
      </c>
    </row>
    <row r="4963" spans="1:11" x14ac:dyDescent="0.25">
      <c r="A4963" s="103" t="s">
        <v>826</v>
      </c>
      <c r="B4963" s="103" t="s">
        <v>88</v>
      </c>
      <c r="C4963" s="103" t="s">
        <v>904</v>
      </c>
      <c r="D4963" s="103" t="s">
        <v>909</v>
      </c>
      <c r="E4963" s="103" t="s">
        <v>910</v>
      </c>
      <c r="F4963" s="103" t="s">
        <v>910</v>
      </c>
      <c r="G4963" s="103" t="s">
        <v>98</v>
      </c>
      <c r="H4963" s="103" t="s">
        <v>341</v>
      </c>
      <c r="I4963" s="103" t="s">
        <v>842</v>
      </c>
      <c r="J4963" s="215">
        <v>18985.61</v>
      </c>
      <c r="K4963" s="216" t="s">
        <v>88</v>
      </c>
    </row>
    <row r="4964" spans="1:11" x14ac:dyDescent="0.25">
      <c r="A4964" s="103" t="s">
        <v>826</v>
      </c>
      <c r="B4964" s="103" t="s">
        <v>88</v>
      </c>
      <c r="C4964" s="103" t="s">
        <v>904</v>
      </c>
      <c r="D4964" s="103" t="s">
        <v>909</v>
      </c>
      <c r="E4964" s="111"/>
      <c r="F4964" s="103" t="s">
        <v>910</v>
      </c>
      <c r="G4964" s="103" t="s">
        <v>98</v>
      </c>
      <c r="H4964" s="103" t="s">
        <v>341</v>
      </c>
      <c r="I4964" s="103" t="s">
        <v>842</v>
      </c>
      <c r="J4964" s="215">
        <v>-9492.81</v>
      </c>
      <c r="K4964" s="216" t="s">
        <v>88</v>
      </c>
    </row>
    <row r="4965" spans="1:11" x14ac:dyDescent="0.25">
      <c r="A4965" s="103" t="s">
        <v>829</v>
      </c>
      <c r="B4965" s="103" t="s">
        <v>88</v>
      </c>
      <c r="C4965" s="103" t="s">
        <v>904</v>
      </c>
      <c r="D4965" s="103" t="s">
        <v>909</v>
      </c>
      <c r="E4965" s="103" t="s">
        <v>910</v>
      </c>
      <c r="F4965" s="103" t="s">
        <v>910</v>
      </c>
      <c r="G4965" s="103" t="s">
        <v>849</v>
      </c>
      <c r="H4965" s="103" t="s">
        <v>850</v>
      </c>
      <c r="I4965" s="103" t="s">
        <v>842</v>
      </c>
      <c r="J4965" s="215">
        <v>118.84</v>
      </c>
      <c r="K4965" s="216" t="s">
        <v>347</v>
      </c>
    </row>
    <row r="4966" spans="1:11" x14ac:dyDescent="0.25">
      <c r="A4966" s="103" t="s">
        <v>825</v>
      </c>
      <c r="B4966" s="103" t="s">
        <v>88</v>
      </c>
      <c r="C4966" s="103" t="s">
        <v>904</v>
      </c>
      <c r="D4966" s="103" t="s">
        <v>909</v>
      </c>
      <c r="E4966" s="103" t="s">
        <v>910</v>
      </c>
      <c r="F4966" s="103" t="s">
        <v>910</v>
      </c>
      <c r="G4966" s="103" t="s">
        <v>204</v>
      </c>
      <c r="H4966" s="103" t="s">
        <v>353</v>
      </c>
      <c r="I4966" s="103" t="s">
        <v>842</v>
      </c>
      <c r="J4966" s="215">
        <v>111.71</v>
      </c>
      <c r="K4966" s="216" t="s">
        <v>347</v>
      </c>
    </row>
    <row r="4967" spans="1:11" x14ac:dyDescent="0.25">
      <c r="A4967" s="103" t="s">
        <v>825</v>
      </c>
      <c r="B4967" s="103" t="s">
        <v>88</v>
      </c>
      <c r="C4967" s="103" t="s">
        <v>904</v>
      </c>
      <c r="D4967" s="103" t="s">
        <v>909</v>
      </c>
      <c r="E4967" s="111"/>
      <c r="F4967" s="103" t="s">
        <v>910</v>
      </c>
      <c r="G4967" s="103" t="s">
        <v>204</v>
      </c>
      <c r="H4967" s="103" t="s">
        <v>353</v>
      </c>
      <c r="I4967" s="103" t="s">
        <v>842</v>
      </c>
      <c r="J4967" s="215">
        <v>-111.31</v>
      </c>
      <c r="K4967" s="216" t="s">
        <v>347</v>
      </c>
    </row>
    <row r="4968" spans="1:11" x14ac:dyDescent="0.25">
      <c r="A4968" s="103" t="s">
        <v>826</v>
      </c>
      <c r="B4968" s="103" t="s">
        <v>88</v>
      </c>
      <c r="C4968" s="103" t="s">
        <v>904</v>
      </c>
      <c r="D4968" s="103" t="s">
        <v>909</v>
      </c>
      <c r="E4968" s="103" t="s">
        <v>910</v>
      </c>
      <c r="F4968" s="103" t="s">
        <v>910</v>
      </c>
      <c r="G4968" s="103" t="s">
        <v>204</v>
      </c>
      <c r="H4968" s="103" t="s">
        <v>353</v>
      </c>
      <c r="I4968" s="103" t="s">
        <v>842</v>
      </c>
      <c r="J4968" s="215">
        <v>113.57</v>
      </c>
      <c r="K4968" s="216" t="s">
        <v>347</v>
      </c>
    </row>
    <row r="4969" spans="1:11" x14ac:dyDescent="0.25">
      <c r="A4969" s="103" t="s">
        <v>826</v>
      </c>
      <c r="B4969" s="103" t="s">
        <v>88</v>
      </c>
      <c r="C4969" s="103" t="s">
        <v>904</v>
      </c>
      <c r="D4969" s="103" t="s">
        <v>909</v>
      </c>
      <c r="E4969" s="111"/>
      <c r="F4969" s="103" t="s">
        <v>910</v>
      </c>
      <c r="G4969" s="103" t="s">
        <v>204</v>
      </c>
      <c r="H4969" s="103" t="s">
        <v>353</v>
      </c>
      <c r="I4969" s="103" t="s">
        <v>842</v>
      </c>
      <c r="J4969" s="215">
        <v>-113.01</v>
      </c>
      <c r="K4969" s="216" t="s">
        <v>347</v>
      </c>
    </row>
    <row r="4970" spans="1:11" x14ac:dyDescent="0.25">
      <c r="A4970" s="103" t="s">
        <v>827</v>
      </c>
      <c r="B4970" s="103" t="s">
        <v>88</v>
      </c>
      <c r="C4970" s="103" t="s">
        <v>904</v>
      </c>
      <c r="D4970" s="103" t="s">
        <v>909</v>
      </c>
      <c r="E4970" s="103" t="s">
        <v>910</v>
      </c>
      <c r="F4970" s="103" t="s">
        <v>910</v>
      </c>
      <c r="G4970" s="103" t="s">
        <v>470</v>
      </c>
      <c r="H4970" s="103" t="s">
        <v>817</v>
      </c>
      <c r="I4970" s="103" t="s">
        <v>842</v>
      </c>
      <c r="J4970" s="215">
        <v>269.75</v>
      </c>
      <c r="K4970" s="216" t="s">
        <v>88</v>
      </c>
    </row>
    <row r="4971" spans="1:11" x14ac:dyDescent="0.25">
      <c r="A4971" s="103" t="s">
        <v>830</v>
      </c>
      <c r="B4971" s="103" t="s">
        <v>88</v>
      </c>
      <c r="C4971" s="103" t="s">
        <v>904</v>
      </c>
      <c r="D4971" s="103" t="s">
        <v>909</v>
      </c>
      <c r="E4971" s="103" t="s">
        <v>910</v>
      </c>
      <c r="F4971" s="103" t="s">
        <v>910</v>
      </c>
      <c r="G4971" s="103" t="s">
        <v>470</v>
      </c>
      <c r="H4971" s="103" t="s">
        <v>817</v>
      </c>
      <c r="I4971" s="103" t="s">
        <v>842</v>
      </c>
      <c r="J4971" s="215">
        <v>200.16</v>
      </c>
      <c r="K4971" s="216" t="s">
        <v>88</v>
      </c>
    </row>
    <row r="4972" spans="1:11" x14ac:dyDescent="0.25">
      <c r="A4972" s="103" t="s">
        <v>829</v>
      </c>
      <c r="B4972" s="103" t="s">
        <v>88</v>
      </c>
      <c r="C4972" s="103" t="s">
        <v>904</v>
      </c>
      <c r="D4972" s="103" t="s">
        <v>909</v>
      </c>
      <c r="E4972" s="103" t="s">
        <v>910</v>
      </c>
      <c r="F4972" s="103" t="s">
        <v>910</v>
      </c>
      <c r="G4972" s="103" t="s">
        <v>470</v>
      </c>
      <c r="H4972" s="103" t="s">
        <v>817</v>
      </c>
      <c r="I4972" s="103" t="s">
        <v>842</v>
      </c>
      <c r="J4972" s="215">
        <v>293.58999999999997</v>
      </c>
      <c r="K4972" s="216" t="s">
        <v>88</v>
      </c>
    </row>
    <row r="4973" spans="1:11" x14ac:dyDescent="0.25">
      <c r="A4973" s="103" t="s">
        <v>825</v>
      </c>
      <c r="B4973" s="103" t="s">
        <v>88</v>
      </c>
      <c r="C4973" s="103" t="s">
        <v>904</v>
      </c>
      <c r="D4973" s="103" t="s">
        <v>909</v>
      </c>
      <c r="E4973" s="103" t="s">
        <v>910</v>
      </c>
      <c r="F4973" s="103" t="s">
        <v>910</v>
      </c>
      <c r="G4973" s="103" t="s">
        <v>470</v>
      </c>
      <c r="H4973" s="103" t="s">
        <v>817</v>
      </c>
      <c r="I4973" s="103" t="s">
        <v>842</v>
      </c>
      <c r="J4973" s="215">
        <v>91.45</v>
      </c>
      <c r="K4973" s="216" t="s">
        <v>88</v>
      </c>
    </row>
    <row r="4974" spans="1:11" x14ac:dyDescent="0.25">
      <c r="A4974" s="103" t="s">
        <v>826</v>
      </c>
      <c r="B4974" s="103" t="s">
        <v>88</v>
      </c>
      <c r="C4974" s="103" t="s">
        <v>904</v>
      </c>
      <c r="D4974" s="103" t="s">
        <v>909</v>
      </c>
      <c r="E4974" s="103" t="s">
        <v>910</v>
      </c>
      <c r="F4974" s="103" t="s">
        <v>910</v>
      </c>
      <c r="G4974" s="103" t="s">
        <v>470</v>
      </c>
      <c r="H4974" s="103" t="s">
        <v>817</v>
      </c>
      <c r="I4974" s="103" t="s">
        <v>842</v>
      </c>
      <c r="J4974" s="215">
        <v>474.94</v>
      </c>
      <c r="K4974" s="216" t="s">
        <v>88</v>
      </c>
    </row>
    <row r="4975" spans="1:11" x14ac:dyDescent="0.25">
      <c r="A4975" s="103" t="s">
        <v>827</v>
      </c>
      <c r="B4975" s="103" t="s">
        <v>88</v>
      </c>
      <c r="C4975" s="103" t="s">
        <v>904</v>
      </c>
      <c r="D4975" s="103" t="s">
        <v>909</v>
      </c>
      <c r="E4975" s="103" t="s">
        <v>910</v>
      </c>
      <c r="F4975" s="103" t="s">
        <v>910</v>
      </c>
      <c r="G4975" s="103" t="s">
        <v>875</v>
      </c>
      <c r="H4975" s="103" t="s">
        <v>876</v>
      </c>
      <c r="I4975" s="103" t="s">
        <v>842</v>
      </c>
      <c r="J4975" s="215">
        <v>1143.21</v>
      </c>
      <c r="K4975" s="216" t="s">
        <v>88</v>
      </c>
    </row>
    <row r="4976" spans="1:11" x14ac:dyDescent="0.25">
      <c r="A4976" s="103" t="s">
        <v>830</v>
      </c>
      <c r="B4976" s="103" t="s">
        <v>88</v>
      </c>
      <c r="C4976" s="103" t="s">
        <v>904</v>
      </c>
      <c r="D4976" s="103" t="s">
        <v>909</v>
      </c>
      <c r="E4976" s="103" t="s">
        <v>910</v>
      </c>
      <c r="F4976" s="103" t="s">
        <v>910</v>
      </c>
      <c r="G4976" s="103" t="s">
        <v>875</v>
      </c>
      <c r="H4976" s="103" t="s">
        <v>876</v>
      </c>
      <c r="I4976" s="103" t="s">
        <v>842</v>
      </c>
      <c r="J4976" s="215">
        <v>427.91</v>
      </c>
      <c r="K4976" s="216" t="s">
        <v>88</v>
      </c>
    </row>
    <row r="4977" spans="1:11" x14ac:dyDescent="0.25">
      <c r="A4977" s="103" t="s">
        <v>828</v>
      </c>
      <c r="B4977" s="103" t="s">
        <v>88</v>
      </c>
      <c r="C4977" s="103" t="s">
        <v>904</v>
      </c>
      <c r="D4977" s="103" t="s">
        <v>909</v>
      </c>
      <c r="E4977" s="103" t="s">
        <v>910</v>
      </c>
      <c r="F4977" s="103" t="s">
        <v>910</v>
      </c>
      <c r="G4977" s="103" t="s">
        <v>875</v>
      </c>
      <c r="H4977" s="103" t="s">
        <v>876</v>
      </c>
      <c r="I4977" s="103" t="s">
        <v>842</v>
      </c>
      <c r="J4977" s="215">
        <v>87.34</v>
      </c>
      <c r="K4977" s="216" t="s">
        <v>88</v>
      </c>
    </row>
    <row r="4978" spans="1:11" x14ac:dyDescent="0.25">
      <c r="A4978" s="103" t="s">
        <v>829</v>
      </c>
      <c r="B4978" s="103" t="s">
        <v>88</v>
      </c>
      <c r="C4978" s="103" t="s">
        <v>904</v>
      </c>
      <c r="D4978" s="103" t="s">
        <v>909</v>
      </c>
      <c r="E4978" s="103" t="s">
        <v>910</v>
      </c>
      <c r="F4978" s="103" t="s">
        <v>910</v>
      </c>
      <c r="G4978" s="103" t="s">
        <v>875</v>
      </c>
      <c r="H4978" s="103" t="s">
        <v>876</v>
      </c>
      <c r="I4978" s="103" t="s">
        <v>842</v>
      </c>
      <c r="J4978" s="215">
        <v>366.94</v>
      </c>
      <c r="K4978" s="216" t="s">
        <v>88</v>
      </c>
    </row>
    <row r="4979" spans="1:11" x14ac:dyDescent="0.25">
      <c r="A4979" s="103" t="s">
        <v>825</v>
      </c>
      <c r="B4979" s="103" t="s">
        <v>88</v>
      </c>
      <c r="C4979" s="103" t="s">
        <v>904</v>
      </c>
      <c r="D4979" s="103" t="s">
        <v>909</v>
      </c>
      <c r="E4979" s="103" t="s">
        <v>910</v>
      </c>
      <c r="F4979" s="103" t="s">
        <v>910</v>
      </c>
      <c r="G4979" s="103" t="s">
        <v>875</v>
      </c>
      <c r="H4979" s="103" t="s">
        <v>876</v>
      </c>
      <c r="I4979" s="103" t="s">
        <v>842</v>
      </c>
      <c r="J4979" s="215">
        <v>976.62</v>
      </c>
      <c r="K4979" s="216" t="s">
        <v>88</v>
      </c>
    </row>
    <row r="4980" spans="1:11" x14ac:dyDescent="0.25">
      <c r="A4980" s="103" t="s">
        <v>826</v>
      </c>
      <c r="B4980" s="103" t="s">
        <v>88</v>
      </c>
      <c r="C4980" s="103" t="s">
        <v>904</v>
      </c>
      <c r="D4980" s="103" t="s">
        <v>909</v>
      </c>
      <c r="E4980" s="103" t="s">
        <v>910</v>
      </c>
      <c r="F4980" s="103" t="s">
        <v>910</v>
      </c>
      <c r="G4980" s="103" t="s">
        <v>875</v>
      </c>
      <c r="H4980" s="103" t="s">
        <v>876</v>
      </c>
      <c r="I4980" s="103" t="s">
        <v>842</v>
      </c>
      <c r="J4980" s="215">
        <v>94.32</v>
      </c>
      <c r="K4980" s="216" t="s">
        <v>88</v>
      </c>
    </row>
    <row r="4981" spans="1:11" x14ac:dyDescent="0.25">
      <c r="A4981" s="103" t="s">
        <v>827</v>
      </c>
      <c r="B4981" s="103" t="s">
        <v>88</v>
      </c>
      <c r="C4981" s="103" t="s">
        <v>904</v>
      </c>
      <c r="D4981" s="103" t="s">
        <v>909</v>
      </c>
      <c r="E4981" s="103" t="s">
        <v>910</v>
      </c>
      <c r="F4981" s="103" t="s">
        <v>910</v>
      </c>
      <c r="G4981" s="103" t="s">
        <v>818</v>
      </c>
      <c r="H4981" s="103" t="s">
        <v>819</v>
      </c>
      <c r="I4981" s="103" t="s">
        <v>842</v>
      </c>
      <c r="J4981" s="215">
        <v>678.37</v>
      </c>
      <c r="K4981" s="216" t="s">
        <v>88</v>
      </c>
    </row>
    <row r="4982" spans="1:11" x14ac:dyDescent="0.25">
      <c r="A4982" s="103" t="s">
        <v>830</v>
      </c>
      <c r="B4982" s="103" t="s">
        <v>88</v>
      </c>
      <c r="C4982" s="103" t="s">
        <v>904</v>
      </c>
      <c r="D4982" s="103" t="s">
        <v>909</v>
      </c>
      <c r="E4982" s="103" t="s">
        <v>910</v>
      </c>
      <c r="F4982" s="103" t="s">
        <v>910</v>
      </c>
      <c r="G4982" s="103" t="s">
        <v>818</v>
      </c>
      <c r="H4982" s="103" t="s">
        <v>819</v>
      </c>
      <c r="I4982" s="103" t="s">
        <v>842</v>
      </c>
      <c r="J4982" s="215">
        <v>507.42</v>
      </c>
      <c r="K4982" s="216" t="s">
        <v>88</v>
      </c>
    </row>
    <row r="4983" spans="1:11" x14ac:dyDescent="0.25">
      <c r="A4983" s="103" t="s">
        <v>828</v>
      </c>
      <c r="B4983" s="103" t="s">
        <v>88</v>
      </c>
      <c r="C4983" s="103" t="s">
        <v>904</v>
      </c>
      <c r="D4983" s="103" t="s">
        <v>909</v>
      </c>
      <c r="E4983" s="103" t="s">
        <v>910</v>
      </c>
      <c r="F4983" s="103" t="s">
        <v>910</v>
      </c>
      <c r="G4983" s="103" t="s">
        <v>818</v>
      </c>
      <c r="H4983" s="103" t="s">
        <v>819</v>
      </c>
      <c r="I4983" s="103" t="s">
        <v>842</v>
      </c>
      <c r="J4983" s="215">
        <v>93.74</v>
      </c>
      <c r="K4983" s="216" t="s">
        <v>88</v>
      </c>
    </row>
    <row r="4984" spans="1:11" x14ac:dyDescent="0.25">
      <c r="A4984" s="103" t="s">
        <v>829</v>
      </c>
      <c r="B4984" s="103" t="s">
        <v>88</v>
      </c>
      <c r="C4984" s="103" t="s">
        <v>904</v>
      </c>
      <c r="D4984" s="103" t="s">
        <v>909</v>
      </c>
      <c r="E4984" s="103" t="s">
        <v>910</v>
      </c>
      <c r="F4984" s="103" t="s">
        <v>910</v>
      </c>
      <c r="G4984" s="103" t="s">
        <v>818</v>
      </c>
      <c r="H4984" s="103" t="s">
        <v>819</v>
      </c>
      <c r="I4984" s="103" t="s">
        <v>842</v>
      </c>
      <c r="J4984" s="215">
        <v>201.67</v>
      </c>
      <c r="K4984" s="216" t="s">
        <v>88</v>
      </c>
    </row>
    <row r="4985" spans="1:11" x14ac:dyDescent="0.25">
      <c r="A4985" s="103" t="s">
        <v>825</v>
      </c>
      <c r="B4985" s="103" t="s">
        <v>88</v>
      </c>
      <c r="C4985" s="103" t="s">
        <v>904</v>
      </c>
      <c r="D4985" s="103" t="s">
        <v>909</v>
      </c>
      <c r="E4985" s="103" t="s">
        <v>910</v>
      </c>
      <c r="F4985" s="103" t="s">
        <v>910</v>
      </c>
      <c r="G4985" s="103" t="s">
        <v>818</v>
      </c>
      <c r="H4985" s="103" t="s">
        <v>819</v>
      </c>
      <c r="I4985" s="103" t="s">
        <v>842</v>
      </c>
      <c r="J4985" s="215">
        <v>715.46</v>
      </c>
      <c r="K4985" s="216" t="s">
        <v>88</v>
      </c>
    </row>
    <row r="4986" spans="1:11" x14ac:dyDescent="0.25">
      <c r="A4986" s="103" t="s">
        <v>826</v>
      </c>
      <c r="B4986" s="103" t="s">
        <v>88</v>
      </c>
      <c r="C4986" s="103" t="s">
        <v>904</v>
      </c>
      <c r="D4986" s="103" t="s">
        <v>909</v>
      </c>
      <c r="E4986" s="103" t="s">
        <v>910</v>
      </c>
      <c r="F4986" s="103" t="s">
        <v>910</v>
      </c>
      <c r="G4986" s="103" t="s">
        <v>818</v>
      </c>
      <c r="H4986" s="103" t="s">
        <v>819</v>
      </c>
      <c r="I4986" s="103" t="s">
        <v>842</v>
      </c>
      <c r="J4986" s="215">
        <v>18.52</v>
      </c>
      <c r="K4986" s="216" t="s">
        <v>88</v>
      </c>
    </row>
    <row r="4987" spans="1:11" x14ac:dyDescent="0.25">
      <c r="A4987" s="103" t="s">
        <v>827</v>
      </c>
      <c r="B4987" s="103" t="s">
        <v>88</v>
      </c>
      <c r="C4987" s="103" t="s">
        <v>904</v>
      </c>
      <c r="D4987" s="103" t="s">
        <v>909</v>
      </c>
      <c r="E4987" s="103" t="s">
        <v>910</v>
      </c>
      <c r="F4987" s="103" t="s">
        <v>910</v>
      </c>
      <c r="G4987" s="103" t="s">
        <v>145</v>
      </c>
      <c r="H4987" s="103" t="s">
        <v>359</v>
      </c>
      <c r="I4987" s="103" t="s">
        <v>842</v>
      </c>
      <c r="J4987" s="215">
        <v>257.72000000000003</v>
      </c>
      <c r="K4987" s="216" t="s">
        <v>88</v>
      </c>
    </row>
    <row r="4988" spans="1:11" x14ac:dyDescent="0.25">
      <c r="A4988" s="103" t="s">
        <v>828</v>
      </c>
      <c r="B4988" s="103" t="s">
        <v>88</v>
      </c>
      <c r="C4988" s="103" t="s">
        <v>904</v>
      </c>
      <c r="D4988" s="103" t="s">
        <v>909</v>
      </c>
      <c r="E4988" s="103" t="s">
        <v>910</v>
      </c>
      <c r="F4988" s="103" t="s">
        <v>910</v>
      </c>
      <c r="G4988" s="103" t="s">
        <v>145</v>
      </c>
      <c r="H4988" s="103" t="s">
        <v>359</v>
      </c>
      <c r="I4988" s="103" t="s">
        <v>842</v>
      </c>
      <c r="J4988" s="215">
        <v>550.53</v>
      </c>
      <c r="K4988" s="216" t="s">
        <v>88</v>
      </c>
    </row>
    <row r="4989" spans="1:11" x14ac:dyDescent="0.25">
      <c r="A4989" s="103" t="s">
        <v>829</v>
      </c>
      <c r="B4989" s="103" t="s">
        <v>88</v>
      </c>
      <c r="C4989" s="103" t="s">
        <v>904</v>
      </c>
      <c r="D4989" s="103" t="s">
        <v>909</v>
      </c>
      <c r="E4989" s="103" t="s">
        <v>910</v>
      </c>
      <c r="F4989" s="103" t="s">
        <v>910</v>
      </c>
      <c r="G4989" s="103" t="s">
        <v>145</v>
      </c>
      <c r="H4989" s="103" t="s">
        <v>359</v>
      </c>
      <c r="I4989" s="103" t="s">
        <v>842</v>
      </c>
      <c r="J4989" s="215">
        <v>310.45</v>
      </c>
      <c r="K4989" s="216" t="s">
        <v>88</v>
      </c>
    </row>
    <row r="4990" spans="1:11" x14ac:dyDescent="0.25">
      <c r="A4990" s="103" t="s">
        <v>825</v>
      </c>
      <c r="B4990" s="103" t="s">
        <v>88</v>
      </c>
      <c r="C4990" s="103" t="s">
        <v>904</v>
      </c>
      <c r="D4990" s="103" t="s">
        <v>909</v>
      </c>
      <c r="E4990" s="103" t="s">
        <v>910</v>
      </c>
      <c r="F4990" s="103" t="s">
        <v>910</v>
      </c>
      <c r="G4990" s="103" t="s">
        <v>145</v>
      </c>
      <c r="H4990" s="103" t="s">
        <v>359</v>
      </c>
      <c r="I4990" s="103" t="s">
        <v>842</v>
      </c>
      <c r="J4990" s="215">
        <v>149.4</v>
      </c>
      <c r="K4990" s="216" t="s">
        <v>88</v>
      </c>
    </row>
    <row r="4991" spans="1:11" x14ac:dyDescent="0.25">
      <c r="A4991" s="103" t="s">
        <v>826</v>
      </c>
      <c r="B4991" s="103" t="s">
        <v>88</v>
      </c>
      <c r="C4991" s="103" t="s">
        <v>904</v>
      </c>
      <c r="D4991" s="103" t="s">
        <v>909</v>
      </c>
      <c r="E4991" s="103" t="s">
        <v>910</v>
      </c>
      <c r="F4991" s="103" t="s">
        <v>910</v>
      </c>
      <c r="G4991" s="103" t="s">
        <v>145</v>
      </c>
      <c r="H4991" s="103" t="s">
        <v>359</v>
      </c>
      <c r="I4991" s="103" t="s">
        <v>842</v>
      </c>
      <c r="J4991" s="215">
        <v>306.55</v>
      </c>
      <c r="K4991" s="216" t="s">
        <v>88</v>
      </c>
    </row>
    <row r="4992" spans="1:11" x14ac:dyDescent="0.25">
      <c r="A4992" s="103" t="s">
        <v>827</v>
      </c>
      <c r="B4992" s="103" t="s">
        <v>88</v>
      </c>
      <c r="C4992" s="103" t="s">
        <v>904</v>
      </c>
      <c r="D4992" s="103" t="s">
        <v>909</v>
      </c>
      <c r="E4992" s="103" t="s">
        <v>910</v>
      </c>
      <c r="F4992" s="103" t="s">
        <v>910</v>
      </c>
      <c r="G4992" s="103" t="s">
        <v>151</v>
      </c>
      <c r="H4992" s="103" t="s">
        <v>616</v>
      </c>
      <c r="I4992" s="103" t="s">
        <v>842</v>
      </c>
      <c r="J4992" s="215">
        <v>73.25</v>
      </c>
      <c r="K4992" s="216" t="s">
        <v>88</v>
      </c>
    </row>
    <row r="4993" spans="1:11" x14ac:dyDescent="0.25">
      <c r="A4993" s="103" t="s">
        <v>830</v>
      </c>
      <c r="B4993" s="103" t="s">
        <v>88</v>
      </c>
      <c r="C4993" s="103" t="s">
        <v>904</v>
      </c>
      <c r="D4993" s="103" t="s">
        <v>909</v>
      </c>
      <c r="E4993" s="103" t="s">
        <v>910</v>
      </c>
      <c r="F4993" s="103" t="s">
        <v>910</v>
      </c>
      <c r="G4993" s="103" t="s">
        <v>151</v>
      </c>
      <c r="H4993" s="103" t="s">
        <v>616</v>
      </c>
      <c r="I4993" s="103" t="s">
        <v>842</v>
      </c>
      <c r="J4993" s="215">
        <v>62.18</v>
      </c>
      <c r="K4993" s="216" t="s">
        <v>88</v>
      </c>
    </row>
    <row r="4994" spans="1:11" x14ac:dyDescent="0.25">
      <c r="A4994" s="103" t="s">
        <v>828</v>
      </c>
      <c r="B4994" s="103" t="s">
        <v>88</v>
      </c>
      <c r="C4994" s="103" t="s">
        <v>904</v>
      </c>
      <c r="D4994" s="103" t="s">
        <v>909</v>
      </c>
      <c r="E4994" s="103" t="s">
        <v>910</v>
      </c>
      <c r="F4994" s="103" t="s">
        <v>910</v>
      </c>
      <c r="G4994" s="103" t="s">
        <v>151</v>
      </c>
      <c r="H4994" s="103" t="s">
        <v>616</v>
      </c>
      <c r="I4994" s="103" t="s">
        <v>842</v>
      </c>
      <c r="J4994" s="215">
        <v>84.65</v>
      </c>
      <c r="K4994" s="216" t="s">
        <v>88</v>
      </c>
    </row>
    <row r="4995" spans="1:11" x14ac:dyDescent="0.25">
      <c r="A4995" s="103" t="s">
        <v>829</v>
      </c>
      <c r="B4995" s="103" t="s">
        <v>88</v>
      </c>
      <c r="C4995" s="103" t="s">
        <v>904</v>
      </c>
      <c r="D4995" s="103" t="s">
        <v>909</v>
      </c>
      <c r="E4995" s="103" t="s">
        <v>910</v>
      </c>
      <c r="F4995" s="103" t="s">
        <v>910</v>
      </c>
      <c r="G4995" s="103" t="s">
        <v>151</v>
      </c>
      <c r="H4995" s="103" t="s">
        <v>616</v>
      </c>
      <c r="I4995" s="103" t="s">
        <v>842</v>
      </c>
      <c r="J4995" s="215">
        <v>243.83</v>
      </c>
      <c r="K4995" s="216" t="s">
        <v>88</v>
      </c>
    </row>
    <row r="4996" spans="1:11" x14ac:dyDescent="0.25">
      <c r="A4996" s="103" t="s">
        <v>825</v>
      </c>
      <c r="B4996" s="103" t="s">
        <v>88</v>
      </c>
      <c r="C4996" s="103" t="s">
        <v>904</v>
      </c>
      <c r="D4996" s="103" t="s">
        <v>909</v>
      </c>
      <c r="E4996" s="103" t="s">
        <v>910</v>
      </c>
      <c r="F4996" s="103" t="s">
        <v>910</v>
      </c>
      <c r="G4996" s="103" t="s">
        <v>151</v>
      </c>
      <c r="H4996" s="103" t="s">
        <v>616</v>
      </c>
      <c r="I4996" s="103" t="s">
        <v>842</v>
      </c>
      <c r="J4996" s="215">
        <v>88.81</v>
      </c>
      <c r="K4996" s="216" t="s">
        <v>88</v>
      </c>
    </row>
    <row r="4997" spans="1:11" x14ac:dyDescent="0.25">
      <c r="A4997" s="103" t="s">
        <v>826</v>
      </c>
      <c r="B4997" s="103" t="s">
        <v>88</v>
      </c>
      <c r="C4997" s="103" t="s">
        <v>904</v>
      </c>
      <c r="D4997" s="103" t="s">
        <v>909</v>
      </c>
      <c r="E4997" s="103" t="s">
        <v>910</v>
      </c>
      <c r="F4997" s="103" t="s">
        <v>910</v>
      </c>
      <c r="G4997" s="103" t="s">
        <v>151</v>
      </c>
      <c r="H4997" s="103" t="s">
        <v>616</v>
      </c>
      <c r="I4997" s="103" t="s">
        <v>842</v>
      </c>
      <c r="J4997" s="215">
        <v>602.12</v>
      </c>
      <c r="K4997" s="216" t="s">
        <v>88</v>
      </c>
    </row>
    <row r="4998" spans="1:11" x14ac:dyDescent="0.25">
      <c r="A4998" s="103" t="s">
        <v>827</v>
      </c>
      <c r="B4998" s="103" t="s">
        <v>88</v>
      </c>
      <c r="C4998" s="103" t="s">
        <v>904</v>
      </c>
      <c r="D4998" s="103" t="s">
        <v>909</v>
      </c>
      <c r="E4998" s="103" t="s">
        <v>910</v>
      </c>
      <c r="F4998" s="103" t="s">
        <v>910</v>
      </c>
      <c r="G4998" s="103" t="s">
        <v>150</v>
      </c>
      <c r="H4998" s="103" t="s">
        <v>361</v>
      </c>
      <c r="I4998" s="103" t="s">
        <v>842</v>
      </c>
      <c r="J4998" s="215">
        <v>85.95</v>
      </c>
      <c r="K4998" s="216" t="s">
        <v>88</v>
      </c>
    </row>
    <row r="4999" spans="1:11" x14ac:dyDescent="0.25">
      <c r="A4999" s="103" t="s">
        <v>830</v>
      </c>
      <c r="B4999" s="103" t="s">
        <v>88</v>
      </c>
      <c r="C4999" s="103" t="s">
        <v>904</v>
      </c>
      <c r="D4999" s="103" t="s">
        <v>909</v>
      </c>
      <c r="E4999" s="103" t="s">
        <v>910</v>
      </c>
      <c r="F4999" s="103" t="s">
        <v>910</v>
      </c>
      <c r="G4999" s="103" t="s">
        <v>150</v>
      </c>
      <c r="H4999" s="103" t="s">
        <v>361</v>
      </c>
      <c r="I4999" s="103" t="s">
        <v>842</v>
      </c>
      <c r="J4999" s="215">
        <v>410.54</v>
      </c>
      <c r="K4999" s="216" t="s">
        <v>88</v>
      </c>
    </row>
    <row r="5000" spans="1:11" x14ac:dyDescent="0.25">
      <c r="A5000" s="103" t="s">
        <v>828</v>
      </c>
      <c r="B5000" s="103" t="s">
        <v>88</v>
      </c>
      <c r="C5000" s="103" t="s">
        <v>904</v>
      </c>
      <c r="D5000" s="103" t="s">
        <v>909</v>
      </c>
      <c r="E5000" s="103" t="s">
        <v>910</v>
      </c>
      <c r="F5000" s="103" t="s">
        <v>910</v>
      </c>
      <c r="G5000" s="103" t="s">
        <v>150</v>
      </c>
      <c r="H5000" s="103" t="s">
        <v>361</v>
      </c>
      <c r="I5000" s="103" t="s">
        <v>842</v>
      </c>
      <c r="J5000" s="215">
        <v>168.83</v>
      </c>
      <c r="K5000" s="216" t="s">
        <v>88</v>
      </c>
    </row>
    <row r="5001" spans="1:11" x14ac:dyDescent="0.25">
      <c r="A5001" s="103" t="s">
        <v>829</v>
      </c>
      <c r="B5001" s="103" t="s">
        <v>88</v>
      </c>
      <c r="C5001" s="103" t="s">
        <v>904</v>
      </c>
      <c r="D5001" s="103" t="s">
        <v>909</v>
      </c>
      <c r="E5001" s="103" t="s">
        <v>910</v>
      </c>
      <c r="F5001" s="103" t="s">
        <v>910</v>
      </c>
      <c r="G5001" s="103" t="s">
        <v>150</v>
      </c>
      <c r="H5001" s="103" t="s">
        <v>361</v>
      </c>
      <c r="I5001" s="103" t="s">
        <v>842</v>
      </c>
      <c r="J5001" s="215">
        <v>187.84</v>
      </c>
      <c r="K5001" s="216" t="s">
        <v>88</v>
      </c>
    </row>
    <row r="5002" spans="1:11" x14ac:dyDescent="0.25">
      <c r="A5002" s="103" t="s">
        <v>825</v>
      </c>
      <c r="B5002" s="103" t="s">
        <v>88</v>
      </c>
      <c r="C5002" s="103" t="s">
        <v>904</v>
      </c>
      <c r="D5002" s="103" t="s">
        <v>909</v>
      </c>
      <c r="E5002" s="103" t="s">
        <v>910</v>
      </c>
      <c r="F5002" s="103" t="s">
        <v>910</v>
      </c>
      <c r="G5002" s="103" t="s">
        <v>150</v>
      </c>
      <c r="H5002" s="103" t="s">
        <v>361</v>
      </c>
      <c r="I5002" s="103" t="s">
        <v>842</v>
      </c>
      <c r="J5002" s="215">
        <v>330.77</v>
      </c>
      <c r="K5002" s="216" t="s">
        <v>88</v>
      </c>
    </row>
    <row r="5003" spans="1:11" x14ac:dyDescent="0.25">
      <c r="A5003" s="103" t="s">
        <v>826</v>
      </c>
      <c r="B5003" s="103" t="s">
        <v>88</v>
      </c>
      <c r="C5003" s="103" t="s">
        <v>904</v>
      </c>
      <c r="D5003" s="103" t="s">
        <v>909</v>
      </c>
      <c r="E5003" s="103" t="s">
        <v>910</v>
      </c>
      <c r="F5003" s="103" t="s">
        <v>910</v>
      </c>
      <c r="G5003" s="103" t="s">
        <v>150</v>
      </c>
      <c r="H5003" s="103" t="s">
        <v>361</v>
      </c>
      <c r="I5003" s="103" t="s">
        <v>842</v>
      </c>
      <c r="J5003" s="215">
        <v>393.24</v>
      </c>
      <c r="K5003" s="216" t="s">
        <v>88</v>
      </c>
    </row>
    <row r="5004" spans="1:11" x14ac:dyDescent="0.25">
      <c r="A5004" s="103" t="s">
        <v>827</v>
      </c>
      <c r="B5004" s="103" t="s">
        <v>88</v>
      </c>
      <c r="C5004" s="103" t="s">
        <v>904</v>
      </c>
      <c r="D5004" s="103" t="s">
        <v>909</v>
      </c>
      <c r="E5004" s="103" t="s">
        <v>910</v>
      </c>
      <c r="F5004" s="103" t="s">
        <v>910</v>
      </c>
      <c r="G5004" s="103" t="s">
        <v>149</v>
      </c>
      <c r="H5004" s="103" t="s">
        <v>362</v>
      </c>
      <c r="I5004" s="103" t="s">
        <v>842</v>
      </c>
      <c r="J5004" s="215">
        <v>1766.51</v>
      </c>
      <c r="K5004" s="216" t="s">
        <v>88</v>
      </c>
    </row>
    <row r="5005" spans="1:11" x14ac:dyDescent="0.25">
      <c r="A5005" s="103" t="s">
        <v>830</v>
      </c>
      <c r="B5005" s="103" t="s">
        <v>88</v>
      </c>
      <c r="C5005" s="103" t="s">
        <v>904</v>
      </c>
      <c r="D5005" s="103" t="s">
        <v>909</v>
      </c>
      <c r="E5005" s="103" t="s">
        <v>910</v>
      </c>
      <c r="F5005" s="103" t="s">
        <v>910</v>
      </c>
      <c r="G5005" s="103" t="s">
        <v>149</v>
      </c>
      <c r="H5005" s="103" t="s">
        <v>362</v>
      </c>
      <c r="I5005" s="103" t="s">
        <v>842</v>
      </c>
      <c r="J5005" s="215">
        <v>577.51</v>
      </c>
      <c r="K5005" s="216" t="s">
        <v>88</v>
      </c>
    </row>
    <row r="5006" spans="1:11" x14ac:dyDescent="0.25">
      <c r="A5006" s="103" t="s">
        <v>828</v>
      </c>
      <c r="B5006" s="103" t="s">
        <v>88</v>
      </c>
      <c r="C5006" s="103" t="s">
        <v>904</v>
      </c>
      <c r="D5006" s="103" t="s">
        <v>909</v>
      </c>
      <c r="E5006" s="103" t="s">
        <v>910</v>
      </c>
      <c r="F5006" s="103" t="s">
        <v>910</v>
      </c>
      <c r="G5006" s="103" t="s">
        <v>149</v>
      </c>
      <c r="H5006" s="103" t="s">
        <v>362</v>
      </c>
      <c r="I5006" s="103" t="s">
        <v>842</v>
      </c>
      <c r="J5006" s="215">
        <v>280.75</v>
      </c>
      <c r="K5006" s="216" t="s">
        <v>88</v>
      </c>
    </row>
    <row r="5007" spans="1:11" x14ac:dyDescent="0.25">
      <c r="A5007" s="103" t="s">
        <v>829</v>
      </c>
      <c r="B5007" s="103" t="s">
        <v>88</v>
      </c>
      <c r="C5007" s="103" t="s">
        <v>904</v>
      </c>
      <c r="D5007" s="103" t="s">
        <v>909</v>
      </c>
      <c r="E5007" s="103" t="s">
        <v>910</v>
      </c>
      <c r="F5007" s="103" t="s">
        <v>910</v>
      </c>
      <c r="G5007" s="103" t="s">
        <v>149</v>
      </c>
      <c r="H5007" s="103" t="s">
        <v>362</v>
      </c>
      <c r="I5007" s="103" t="s">
        <v>842</v>
      </c>
      <c r="J5007" s="215">
        <v>972.43</v>
      </c>
      <c r="K5007" s="216" t="s">
        <v>88</v>
      </c>
    </row>
    <row r="5008" spans="1:11" x14ac:dyDescent="0.25">
      <c r="A5008" s="103" t="s">
        <v>826</v>
      </c>
      <c r="B5008" s="103" t="s">
        <v>88</v>
      </c>
      <c r="C5008" s="103" t="s">
        <v>904</v>
      </c>
      <c r="D5008" s="103" t="s">
        <v>909</v>
      </c>
      <c r="E5008" s="103" t="s">
        <v>910</v>
      </c>
      <c r="F5008" s="103" t="s">
        <v>910</v>
      </c>
      <c r="G5008" s="103" t="s">
        <v>149</v>
      </c>
      <c r="H5008" s="103" t="s">
        <v>362</v>
      </c>
      <c r="I5008" s="103" t="s">
        <v>842</v>
      </c>
      <c r="J5008" s="215">
        <v>492.25</v>
      </c>
      <c r="K5008" s="216" t="s">
        <v>88</v>
      </c>
    </row>
    <row r="5009" spans="1:11" x14ac:dyDescent="0.25">
      <c r="A5009" s="103" t="s">
        <v>827</v>
      </c>
      <c r="B5009" s="103" t="s">
        <v>88</v>
      </c>
      <c r="C5009" s="103" t="s">
        <v>904</v>
      </c>
      <c r="D5009" s="103" t="s">
        <v>909</v>
      </c>
      <c r="E5009" s="103" t="s">
        <v>910</v>
      </c>
      <c r="F5009" s="103" t="s">
        <v>910</v>
      </c>
      <c r="G5009" s="103" t="s">
        <v>147</v>
      </c>
      <c r="H5009" s="103" t="s">
        <v>617</v>
      </c>
      <c r="I5009" s="103" t="s">
        <v>842</v>
      </c>
      <c r="J5009" s="215">
        <v>676.4</v>
      </c>
      <c r="K5009" s="216" t="s">
        <v>88</v>
      </c>
    </row>
    <row r="5010" spans="1:11" x14ac:dyDescent="0.25">
      <c r="A5010" s="103" t="s">
        <v>828</v>
      </c>
      <c r="B5010" s="103" t="s">
        <v>88</v>
      </c>
      <c r="C5010" s="103" t="s">
        <v>904</v>
      </c>
      <c r="D5010" s="103" t="s">
        <v>909</v>
      </c>
      <c r="E5010" s="103" t="s">
        <v>910</v>
      </c>
      <c r="F5010" s="103" t="s">
        <v>910</v>
      </c>
      <c r="G5010" s="103" t="s">
        <v>147</v>
      </c>
      <c r="H5010" s="103" t="s">
        <v>617</v>
      </c>
      <c r="I5010" s="103" t="s">
        <v>842</v>
      </c>
      <c r="J5010" s="215">
        <v>59.87</v>
      </c>
      <c r="K5010" s="216" t="s">
        <v>88</v>
      </c>
    </row>
    <row r="5011" spans="1:11" x14ac:dyDescent="0.25">
      <c r="A5011" s="103" t="s">
        <v>829</v>
      </c>
      <c r="B5011" s="103" t="s">
        <v>88</v>
      </c>
      <c r="C5011" s="103" t="s">
        <v>904</v>
      </c>
      <c r="D5011" s="103" t="s">
        <v>909</v>
      </c>
      <c r="E5011" s="103" t="s">
        <v>910</v>
      </c>
      <c r="F5011" s="103" t="s">
        <v>910</v>
      </c>
      <c r="G5011" s="103" t="s">
        <v>147</v>
      </c>
      <c r="H5011" s="103" t="s">
        <v>617</v>
      </c>
      <c r="I5011" s="103" t="s">
        <v>842</v>
      </c>
      <c r="J5011" s="215">
        <v>41.15</v>
      </c>
      <c r="K5011" s="216" t="s">
        <v>88</v>
      </c>
    </row>
    <row r="5012" spans="1:11" x14ac:dyDescent="0.25">
      <c r="A5012" s="103" t="s">
        <v>825</v>
      </c>
      <c r="B5012" s="103" t="s">
        <v>88</v>
      </c>
      <c r="C5012" s="103" t="s">
        <v>904</v>
      </c>
      <c r="D5012" s="103" t="s">
        <v>909</v>
      </c>
      <c r="E5012" s="103" t="s">
        <v>910</v>
      </c>
      <c r="F5012" s="103" t="s">
        <v>910</v>
      </c>
      <c r="G5012" s="103" t="s">
        <v>147</v>
      </c>
      <c r="H5012" s="103" t="s">
        <v>617</v>
      </c>
      <c r="I5012" s="103" t="s">
        <v>842</v>
      </c>
      <c r="J5012" s="215">
        <v>496.58</v>
      </c>
      <c r="K5012" s="216" t="s">
        <v>88</v>
      </c>
    </row>
    <row r="5013" spans="1:11" x14ac:dyDescent="0.25">
      <c r="A5013" s="103" t="s">
        <v>827</v>
      </c>
      <c r="B5013" s="103" t="s">
        <v>88</v>
      </c>
      <c r="C5013" s="103" t="s">
        <v>904</v>
      </c>
      <c r="D5013" s="103" t="s">
        <v>909</v>
      </c>
      <c r="E5013" s="103" t="s">
        <v>910</v>
      </c>
      <c r="F5013" s="103" t="s">
        <v>910</v>
      </c>
      <c r="G5013" s="103" t="s">
        <v>99</v>
      </c>
      <c r="H5013" s="103" t="s">
        <v>363</v>
      </c>
      <c r="I5013" s="103" t="s">
        <v>842</v>
      </c>
      <c r="J5013" s="215">
        <v>1186.1099999999999</v>
      </c>
      <c r="K5013" s="216" t="s">
        <v>88</v>
      </c>
    </row>
    <row r="5014" spans="1:11" x14ac:dyDescent="0.25">
      <c r="A5014" s="103" t="s">
        <v>827</v>
      </c>
      <c r="B5014" s="103" t="s">
        <v>88</v>
      </c>
      <c r="C5014" s="103" t="s">
        <v>904</v>
      </c>
      <c r="D5014" s="103" t="s">
        <v>909</v>
      </c>
      <c r="E5014" s="111"/>
      <c r="F5014" s="103" t="s">
        <v>910</v>
      </c>
      <c r="G5014" s="103" t="s">
        <v>99</v>
      </c>
      <c r="H5014" s="103" t="s">
        <v>363</v>
      </c>
      <c r="I5014" s="103" t="s">
        <v>842</v>
      </c>
      <c r="J5014" s="215">
        <v>-52.3</v>
      </c>
      <c r="K5014" s="216" t="s">
        <v>88</v>
      </c>
    </row>
    <row r="5015" spans="1:11" x14ac:dyDescent="0.25">
      <c r="A5015" s="103" t="s">
        <v>830</v>
      </c>
      <c r="B5015" s="103" t="s">
        <v>88</v>
      </c>
      <c r="C5015" s="103" t="s">
        <v>904</v>
      </c>
      <c r="D5015" s="103" t="s">
        <v>909</v>
      </c>
      <c r="E5015" s="103" t="s">
        <v>910</v>
      </c>
      <c r="F5015" s="103" t="s">
        <v>910</v>
      </c>
      <c r="G5015" s="103" t="s">
        <v>99</v>
      </c>
      <c r="H5015" s="103" t="s">
        <v>363</v>
      </c>
      <c r="I5015" s="103" t="s">
        <v>842</v>
      </c>
      <c r="J5015" s="215">
        <v>685.86</v>
      </c>
      <c r="K5015" s="216" t="s">
        <v>88</v>
      </c>
    </row>
    <row r="5016" spans="1:11" x14ac:dyDescent="0.25">
      <c r="A5016" s="103" t="s">
        <v>828</v>
      </c>
      <c r="B5016" s="103" t="s">
        <v>88</v>
      </c>
      <c r="C5016" s="103" t="s">
        <v>904</v>
      </c>
      <c r="D5016" s="103" t="s">
        <v>909</v>
      </c>
      <c r="E5016" s="103" t="s">
        <v>910</v>
      </c>
      <c r="F5016" s="103" t="s">
        <v>910</v>
      </c>
      <c r="G5016" s="103" t="s">
        <v>99</v>
      </c>
      <c r="H5016" s="103" t="s">
        <v>363</v>
      </c>
      <c r="I5016" s="103" t="s">
        <v>842</v>
      </c>
      <c r="J5016" s="215">
        <v>1570.26</v>
      </c>
      <c r="K5016" s="216" t="s">
        <v>88</v>
      </c>
    </row>
    <row r="5017" spans="1:11" x14ac:dyDescent="0.25">
      <c r="A5017" s="103" t="s">
        <v>829</v>
      </c>
      <c r="B5017" s="103" t="s">
        <v>88</v>
      </c>
      <c r="C5017" s="103" t="s">
        <v>904</v>
      </c>
      <c r="D5017" s="103" t="s">
        <v>909</v>
      </c>
      <c r="E5017" s="103" t="s">
        <v>910</v>
      </c>
      <c r="F5017" s="103" t="s">
        <v>910</v>
      </c>
      <c r="G5017" s="103" t="s">
        <v>99</v>
      </c>
      <c r="H5017" s="103" t="s">
        <v>363</v>
      </c>
      <c r="I5017" s="103" t="s">
        <v>842</v>
      </c>
      <c r="J5017" s="215">
        <v>940.33</v>
      </c>
      <c r="K5017" s="216" t="s">
        <v>88</v>
      </c>
    </row>
    <row r="5018" spans="1:11" x14ac:dyDescent="0.25">
      <c r="A5018" s="103" t="s">
        <v>825</v>
      </c>
      <c r="B5018" s="103" t="s">
        <v>88</v>
      </c>
      <c r="C5018" s="103" t="s">
        <v>904</v>
      </c>
      <c r="D5018" s="103" t="s">
        <v>909</v>
      </c>
      <c r="E5018" s="103" t="s">
        <v>910</v>
      </c>
      <c r="F5018" s="103" t="s">
        <v>910</v>
      </c>
      <c r="G5018" s="103" t="s">
        <v>99</v>
      </c>
      <c r="H5018" s="103" t="s">
        <v>363</v>
      </c>
      <c r="I5018" s="103" t="s">
        <v>842</v>
      </c>
      <c r="J5018" s="215">
        <v>1899.23</v>
      </c>
      <c r="K5018" s="216" t="s">
        <v>88</v>
      </c>
    </row>
    <row r="5019" spans="1:11" x14ac:dyDescent="0.25">
      <c r="A5019" s="103" t="s">
        <v>826</v>
      </c>
      <c r="B5019" s="103" t="s">
        <v>88</v>
      </c>
      <c r="C5019" s="103" t="s">
        <v>904</v>
      </c>
      <c r="D5019" s="103" t="s">
        <v>909</v>
      </c>
      <c r="E5019" s="103" t="s">
        <v>910</v>
      </c>
      <c r="F5019" s="103" t="s">
        <v>910</v>
      </c>
      <c r="G5019" s="103" t="s">
        <v>99</v>
      </c>
      <c r="H5019" s="103" t="s">
        <v>363</v>
      </c>
      <c r="I5019" s="103" t="s">
        <v>842</v>
      </c>
      <c r="J5019" s="215">
        <v>243.27</v>
      </c>
      <c r="K5019" s="216" t="s">
        <v>88</v>
      </c>
    </row>
    <row r="5020" spans="1:11" x14ac:dyDescent="0.25">
      <c r="A5020" s="103" t="s">
        <v>827</v>
      </c>
      <c r="B5020" s="103" t="s">
        <v>88</v>
      </c>
      <c r="C5020" s="103" t="s">
        <v>904</v>
      </c>
      <c r="D5020" s="103" t="s">
        <v>909</v>
      </c>
      <c r="E5020" s="103" t="s">
        <v>910</v>
      </c>
      <c r="F5020" s="103" t="s">
        <v>910</v>
      </c>
      <c r="G5020" s="103" t="s">
        <v>146</v>
      </c>
      <c r="H5020" s="103" t="s">
        <v>364</v>
      </c>
      <c r="I5020" s="103" t="s">
        <v>842</v>
      </c>
      <c r="J5020" s="215">
        <v>158.74</v>
      </c>
      <c r="K5020" s="216" t="s">
        <v>88</v>
      </c>
    </row>
    <row r="5021" spans="1:11" x14ac:dyDescent="0.25">
      <c r="A5021" s="103" t="s">
        <v>830</v>
      </c>
      <c r="B5021" s="103" t="s">
        <v>88</v>
      </c>
      <c r="C5021" s="103" t="s">
        <v>904</v>
      </c>
      <c r="D5021" s="103" t="s">
        <v>909</v>
      </c>
      <c r="E5021" s="103" t="s">
        <v>910</v>
      </c>
      <c r="F5021" s="103" t="s">
        <v>910</v>
      </c>
      <c r="G5021" s="103" t="s">
        <v>146</v>
      </c>
      <c r="H5021" s="103" t="s">
        <v>364</v>
      </c>
      <c r="I5021" s="103" t="s">
        <v>842</v>
      </c>
      <c r="J5021" s="215">
        <v>86.04</v>
      </c>
      <c r="K5021" s="216" t="s">
        <v>88</v>
      </c>
    </row>
    <row r="5022" spans="1:11" x14ac:dyDescent="0.25">
      <c r="A5022" s="103" t="s">
        <v>828</v>
      </c>
      <c r="B5022" s="103" t="s">
        <v>88</v>
      </c>
      <c r="C5022" s="103" t="s">
        <v>904</v>
      </c>
      <c r="D5022" s="103" t="s">
        <v>909</v>
      </c>
      <c r="E5022" s="103" t="s">
        <v>910</v>
      </c>
      <c r="F5022" s="103" t="s">
        <v>910</v>
      </c>
      <c r="G5022" s="103" t="s">
        <v>146</v>
      </c>
      <c r="H5022" s="103" t="s">
        <v>364</v>
      </c>
      <c r="I5022" s="103" t="s">
        <v>842</v>
      </c>
      <c r="J5022" s="215">
        <v>219.39</v>
      </c>
      <c r="K5022" s="216" t="s">
        <v>88</v>
      </c>
    </row>
    <row r="5023" spans="1:11" x14ac:dyDescent="0.25">
      <c r="A5023" s="103" t="s">
        <v>829</v>
      </c>
      <c r="B5023" s="103" t="s">
        <v>88</v>
      </c>
      <c r="C5023" s="103" t="s">
        <v>904</v>
      </c>
      <c r="D5023" s="103" t="s">
        <v>909</v>
      </c>
      <c r="E5023" s="103" t="s">
        <v>910</v>
      </c>
      <c r="F5023" s="103" t="s">
        <v>910</v>
      </c>
      <c r="G5023" s="103" t="s">
        <v>146</v>
      </c>
      <c r="H5023" s="103" t="s">
        <v>364</v>
      </c>
      <c r="I5023" s="103" t="s">
        <v>842</v>
      </c>
      <c r="J5023" s="215">
        <v>1881.01</v>
      </c>
      <c r="K5023" s="216" t="s">
        <v>88</v>
      </c>
    </row>
    <row r="5024" spans="1:11" x14ac:dyDescent="0.25">
      <c r="A5024" s="103" t="s">
        <v>825</v>
      </c>
      <c r="B5024" s="103" t="s">
        <v>88</v>
      </c>
      <c r="C5024" s="103" t="s">
        <v>904</v>
      </c>
      <c r="D5024" s="103" t="s">
        <v>909</v>
      </c>
      <c r="E5024" s="103" t="s">
        <v>910</v>
      </c>
      <c r="F5024" s="103" t="s">
        <v>910</v>
      </c>
      <c r="G5024" s="103" t="s">
        <v>146</v>
      </c>
      <c r="H5024" s="103" t="s">
        <v>364</v>
      </c>
      <c r="I5024" s="103" t="s">
        <v>842</v>
      </c>
      <c r="J5024" s="215">
        <v>6679.06</v>
      </c>
      <c r="K5024" s="216" t="s">
        <v>88</v>
      </c>
    </row>
    <row r="5025" spans="1:11" x14ac:dyDescent="0.25">
      <c r="A5025" s="103" t="s">
        <v>826</v>
      </c>
      <c r="B5025" s="103" t="s">
        <v>88</v>
      </c>
      <c r="C5025" s="103" t="s">
        <v>904</v>
      </c>
      <c r="D5025" s="103" t="s">
        <v>909</v>
      </c>
      <c r="E5025" s="103" t="s">
        <v>910</v>
      </c>
      <c r="F5025" s="103" t="s">
        <v>910</v>
      </c>
      <c r="G5025" s="103" t="s">
        <v>146</v>
      </c>
      <c r="H5025" s="103" t="s">
        <v>364</v>
      </c>
      <c r="I5025" s="103" t="s">
        <v>842</v>
      </c>
      <c r="J5025" s="215">
        <v>672.22</v>
      </c>
      <c r="K5025" s="216" t="s">
        <v>88</v>
      </c>
    </row>
    <row r="5026" spans="1:11" x14ac:dyDescent="0.25">
      <c r="A5026" s="103" t="s">
        <v>827</v>
      </c>
      <c r="B5026" s="103" t="s">
        <v>88</v>
      </c>
      <c r="C5026" s="103" t="s">
        <v>904</v>
      </c>
      <c r="D5026" s="103" t="s">
        <v>909</v>
      </c>
      <c r="E5026" s="103" t="s">
        <v>910</v>
      </c>
      <c r="F5026" s="103" t="s">
        <v>910</v>
      </c>
      <c r="G5026" s="103" t="s">
        <v>143</v>
      </c>
      <c r="H5026" s="103" t="s">
        <v>365</v>
      </c>
      <c r="I5026" s="103" t="s">
        <v>842</v>
      </c>
      <c r="J5026" s="215">
        <v>438.96</v>
      </c>
      <c r="K5026" s="216" t="s">
        <v>88</v>
      </c>
    </row>
    <row r="5027" spans="1:11" x14ac:dyDescent="0.25">
      <c r="A5027" s="103" t="s">
        <v>830</v>
      </c>
      <c r="B5027" s="103" t="s">
        <v>88</v>
      </c>
      <c r="C5027" s="103" t="s">
        <v>904</v>
      </c>
      <c r="D5027" s="103" t="s">
        <v>909</v>
      </c>
      <c r="E5027" s="103" t="s">
        <v>910</v>
      </c>
      <c r="F5027" s="103" t="s">
        <v>910</v>
      </c>
      <c r="G5027" s="103" t="s">
        <v>143</v>
      </c>
      <c r="H5027" s="103" t="s">
        <v>365</v>
      </c>
      <c r="I5027" s="103" t="s">
        <v>842</v>
      </c>
      <c r="J5027" s="215">
        <v>39.89</v>
      </c>
      <c r="K5027" s="216" t="s">
        <v>88</v>
      </c>
    </row>
    <row r="5028" spans="1:11" x14ac:dyDescent="0.25">
      <c r="A5028" s="103" t="s">
        <v>828</v>
      </c>
      <c r="B5028" s="103" t="s">
        <v>88</v>
      </c>
      <c r="C5028" s="103" t="s">
        <v>904</v>
      </c>
      <c r="D5028" s="103" t="s">
        <v>909</v>
      </c>
      <c r="E5028" s="103" t="s">
        <v>910</v>
      </c>
      <c r="F5028" s="103" t="s">
        <v>910</v>
      </c>
      <c r="G5028" s="103" t="s">
        <v>143</v>
      </c>
      <c r="H5028" s="103" t="s">
        <v>365</v>
      </c>
      <c r="I5028" s="103" t="s">
        <v>842</v>
      </c>
      <c r="J5028" s="215">
        <v>103.34</v>
      </c>
      <c r="K5028" s="216" t="s">
        <v>88</v>
      </c>
    </row>
    <row r="5029" spans="1:11" x14ac:dyDescent="0.25">
      <c r="A5029" s="103" t="s">
        <v>829</v>
      </c>
      <c r="B5029" s="103" t="s">
        <v>88</v>
      </c>
      <c r="C5029" s="103" t="s">
        <v>904</v>
      </c>
      <c r="D5029" s="103" t="s">
        <v>909</v>
      </c>
      <c r="E5029" s="103" t="s">
        <v>910</v>
      </c>
      <c r="F5029" s="103" t="s">
        <v>910</v>
      </c>
      <c r="G5029" s="103" t="s">
        <v>143</v>
      </c>
      <c r="H5029" s="103" t="s">
        <v>365</v>
      </c>
      <c r="I5029" s="103" t="s">
        <v>842</v>
      </c>
      <c r="J5029" s="215">
        <v>54.89</v>
      </c>
      <c r="K5029" s="216" t="s">
        <v>88</v>
      </c>
    </row>
    <row r="5030" spans="1:11" x14ac:dyDescent="0.25">
      <c r="A5030" s="103" t="s">
        <v>825</v>
      </c>
      <c r="B5030" s="103" t="s">
        <v>88</v>
      </c>
      <c r="C5030" s="103" t="s">
        <v>904</v>
      </c>
      <c r="D5030" s="103" t="s">
        <v>909</v>
      </c>
      <c r="E5030" s="103" t="s">
        <v>910</v>
      </c>
      <c r="F5030" s="103" t="s">
        <v>910</v>
      </c>
      <c r="G5030" s="103" t="s">
        <v>143</v>
      </c>
      <c r="H5030" s="103" t="s">
        <v>365</v>
      </c>
      <c r="I5030" s="103" t="s">
        <v>842</v>
      </c>
      <c r="J5030" s="215">
        <v>378.31</v>
      </c>
      <c r="K5030" s="216" t="s">
        <v>88</v>
      </c>
    </row>
    <row r="5031" spans="1:11" x14ac:dyDescent="0.25">
      <c r="A5031" s="103" t="s">
        <v>826</v>
      </c>
      <c r="B5031" s="103" t="s">
        <v>88</v>
      </c>
      <c r="C5031" s="103" t="s">
        <v>904</v>
      </c>
      <c r="D5031" s="103" t="s">
        <v>909</v>
      </c>
      <c r="E5031" s="103" t="s">
        <v>910</v>
      </c>
      <c r="F5031" s="103" t="s">
        <v>910</v>
      </c>
      <c r="G5031" s="103" t="s">
        <v>143</v>
      </c>
      <c r="H5031" s="103" t="s">
        <v>365</v>
      </c>
      <c r="I5031" s="103" t="s">
        <v>842</v>
      </c>
      <c r="J5031" s="215">
        <v>177.94</v>
      </c>
      <c r="K5031" s="216" t="s">
        <v>88</v>
      </c>
    </row>
    <row r="5032" spans="1:11" x14ac:dyDescent="0.25">
      <c r="A5032" s="103" t="s">
        <v>828</v>
      </c>
      <c r="B5032" s="103" t="s">
        <v>88</v>
      </c>
      <c r="C5032" s="103" t="s">
        <v>904</v>
      </c>
      <c r="D5032" s="103" t="s">
        <v>909</v>
      </c>
      <c r="E5032" s="103" t="s">
        <v>910</v>
      </c>
      <c r="F5032" s="103" t="s">
        <v>910</v>
      </c>
      <c r="G5032" s="103" t="s">
        <v>95</v>
      </c>
      <c r="H5032" s="103" t="s">
        <v>366</v>
      </c>
      <c r="I5032" s="103" t="s">
        <v>842</v>
      </c>
      <c r="J5032" s="215">
        <v>38.979999999999997</v>
      </c>
      <c r="K5032" s="216" t="s">
        <v>88</v>
      </c>
    </row>
    <row r="5033" spans="1:11" x14ac:dyDescent="0.25">
      <c r="A5033" s="103" t="s">
        <v>829</v>
      </c>
      <c r="B5033" s="103" t="s">
        <v>88</v>
      </c>
      <c r="C5033" s="103" t="s">
        <v>904</v>
      </c>
      <c r="D5033" s="103" t="s">
        <v>909</v>
      </c>
      <c r="E5033" s="103" t="s">
        <v>910</v>
      </c>
      <c r="F5033" s="103" t="s">
        <v>910</v>
      </c>
      <c r="G5033" s="103" t="s">
        <v>95</v>
      </c>
      <c r="H5033" s="103" t="s">
        <v>366</v>
      </c>
      <c r="I5033" s="103" t="s">
        <v>842</v>
      </c>
      <c r="J5033" s="215">
        <v>209.24</v>
      </c>
      <c r="K5033" s="216" t="s">
        <v>88</v>
      </c>
    </row>
    <row r="5034" spans="1:11" x14ac:dyDescent="0.25">
      <c r="A5034" s="103" t="s">
        <v>827</v>
      </c>
      <c r="B5034" s="103" t="s">
        <v>88</v>
      </c>
      <c r="C5034" s="103" t="s">
        <v>904</v>
      </c>
      <c r="D5034" s="103" t="s">
        <v>909</v>
      </c>
      <c r="E5034" s="103" t="s">
        <v>910</v>
      </c>
      <c r="F5034" s="103" t="s">
        <v>910</v>
      </c>
      <c r="G5034" s="103" t="s">
        <v>732</v>
      </c>
      <c r="H5034" s="103" t="s">
        <v>733</v>
      </c>
      <c r="I5034" s="103" t="s">
        <v>842</v>
      </c>
      <c r="J5034" s="215">
        <v>2499.9899999999998</v>
      </c>
      <c r="K5034" s="216" t="s">
        <v>88</v>
      </c>
    </row>
    <row r="5035" spans="1:11" x14ac:dyDescent="0.25">
      <c r="A5035" s="103" t="s">
        <v>827</v>
      </c>
      <c r="B5035" s="103" t="s">
        <v>88</v>
      </c>
      <c r="C5035" s="103" t="s">
        <v>904</v>
      </c>
      <c r="D5035" s="103" t="s">
        <v>909</v>
      </c>
      <c r="E5035" s="111"/>
      <c r="F5035" s="103" t="s">
        <v>910</v>
      </c>
      <c r="G5035" s="103" t="s">
        <v>732</v>
      </c>
      <c r="H5035" s="103" t="s">
        <v>733</v>
      </c>
      <c r="I5035" s="103" t="s">
        <v>842</v>
      </c>
      <c r="J5035" s="215">
        <v>-2490.9</v>
      </c>
      <c r="K5035" s="216" t="s">
        <v>88</v>
      </c>
    </row>
    <row r="5036" spans="1:11" x14ac:dyDescent="0.25">
      <c r="A5036" s="103" t="s">
        <v>830</v>
      </c>
      <c r="B5036" s="103" t="s">
        <v>88</v>
      </c>
      <c r="C5036" s="103" t="s">
        <v>904</v>
      </c>
      <c r="D5036" s="103" t="s">
        <v>909</v>
      </c>
      <c r="E5036" s="103" t="s">
        <v>910</v>
      </c>
      <c r="F5036" s="103" t="s">
        <v>910</v>
      </c>
      <c r="G5036" s="103" t="s">
        <v>732</v>
      </c>
      <c r="H5036" s="103" t="s">
        <v>733</v>
      </c>
      <c r="I5036" s="103" t="s">
        <v>842</v>
      </c>
      <c r="J5036" s="215">
        <v>4553.6000000000004</v>
      </c>
      <c r="K5036" s="216" t="s">
        <v>88</v>
      </c>
    </row>
    <row r="5037" spans="1:11" x14ac:dyDescent="0.25">
      <c r="A5037" s="103" t="s">
        <v>830</v>
      </c>
      <c r="B5037" s="103" t="s">
        <v>88</v>
      </c>
      <c r="C5037" s="103" t="s">
        <v>904</v>
      </c>
      <c r="D5037" s="103" t="s">
        <v>909</v>
      </c>
      <c r="E5037" s="111"/>
      <c r="F5037" s="103" t="s">
        <v>910</v>
      </c>
      <c r="G5037" s="103" t="s">
        <v>732</v>
      </c>
      <c r="H5037" s="103" t="s">
        <v>733</v>
      </c>
      <c r="I5037" s="103" t="s">
        <v>842</v>
      </c>
      <c r="J5037" s="215">
        <v>-4537.04</v>
      </c>
      <c r="K5037" s="216" t="s">
        <v>88</v>
      </c>
    </row>
    <row r="5038" spans="1:11" x14ac:dyDescent="0.25">
      <c r="A5038" s="103" t="s">
        <v>828</v>
      </c>
      <c r="B5038" s="103" t="s">
        <v>88</v>
      </c>
      <c r="C5038" s="103" t="s">
        <v>904</v>
      </c>
      <c r="D5038" s="103" t="s">
        <v>909</v>
      </c>
      <c r="E5038" s="103" t="s">
        <v>910</v>
      </c>
      <c r="F5038" s="103" t="s">
        <v>910</v>
      </c>
      <c r="G5038" s="103" t="s">
        <v>732</v>
      </c>
      <c r="H5038" s="103" t="s">
        <v>733</v>
      </c>
      <c r="I5038" s="103" t="s">
        <v>842</v>
      </c>
      <c r="J5038" s="215">
        <v>339.53</v>
      </c>
      <c r="K5038" s="216" t="s">
        <v>88</v>
      </c>
    </row>
    <row r="5039" spans="1:11" x14ac:dyDescent="0.25">
      <c r="A5039" s="103" t="s">
        <v>828</v>
      </c>
      <c r="B5039" s="103" t="s">
        <v>88</v>
      </c>
      <c r="C5039" s="103" t="s">
        <v>904</v>
      </c>
      <c r="D5039" s="103" t="s">
        <v>909</v>
      </c>
      <c r="E5039" s="111"/>
      <c r="F5039" s="103" t="s">
        <v>910</v>
      </c>
      <c r="G5039" s="103" t="s">
        <v>732</v>
      </c>
      <c r="H5039" s="103" t="s">
        <v>733</v>
      </c>
      <c r="I5039" s="103" t="s">
        <v>842</v>
      </c>
      <c r="J5039" s="215">
        <v>-338.28</v>
      </c>
      <c r="K5039" s="216" t="s">
        <v>88</v>
      </c>
    </row>
    <row r="5040" spans="1:11" x14ac:dyDescent="0.25">
      <c r="A5040" s="103" t="s">
        <v>829</v>
      </c>
      <c r="B5040" s="103" t="s">
        <v>88</v>
      </c>
      <c r="C5040" s="103" t="s">
        <v>904</v>
      </c>
      <c r="D5040" s="103" t="s">
        <v>909</v>
      </c>
      <c r="E5040" s="103" t="s">
        <v>910</v>
      </c>
      <c r="F5040" s="103" t="s">
        <v>910</v>
      </c>
      <c r="G5040" s="103" t="s">
        <v>732</v>
      </c>
      <c r="H5040" s="103" t="s">
        <v>733</v>
      </c>
      <c r="I5040" s="103" t="s">
        <v>842</v>
      </c>
      <c r="J5040" s="215">
        <v>190.09</v>
      </c>
      <c r="K5040" s="216" t="s">
        <v>88</v>
      </c>
    </row>
    <row r="5041" spans="1:11" x14ac:dyDescent="0.25">
      <c r="A5041" s="103" t="s">
        <v>829</v>
      </c>
      <c r="B5041" s="103" t="s">
        <v>88</v>
      </c>
      <c r="C5041" s="103" t="s">
        <v>904</v>
      </c>
      <c r="D5041" s="103" t="s">
        <v>909</v>
      </c>
      <c r="E5041" s="111"/>
      <c r="F5041" s="103" t="s">
        <v>910</v>
      </c>
      <c r="G5041" s="103" t="s">
        <v>732</v>
      </c>
      <c r="H5041" s="103" t="s">
        <v>733</v>
      </c>
      <c r="I5041" s="103" t="s">
        <v>842</v>
      </c>
      <c r="J5041" s="215">
        <v>-60.55</v>
      </c>
      <c r="K5041" s="216" t="s">
        <v>88</v>
      </c>
    </row>
    <row r="5042" spans="1:11" x14ac:dyDescent="0.25">
      <c r="A5042" s="103" t="s">
        <v>825</v>
      </c>
      <c r="B5042" s="103" t="s">
        <v>88</v>
      </c>
      <c r="C5042" s="103" t="s">
        <v>904</v>
      </c>
      <c r="D5042" s="103" t="s">
        <v>909</v>
      </c>
      <c r="E5042" s="103" t="s">
        <v>910</v>
      </c>
      <c r="F5042" s="103" t="s">
        <v>910</v>
      </c>
      <c r="G5042" s="103" t="s">
        <v>732</v>
      </c>
      <c r="H5042" s="103" t="s">
        <v>733</v>
      </c>
      <c r="I5042" s="103" t="s">
        <v>842</v>
      </c>
      <c r="J5042" s="215">
        <v>6386</v>
      </c>
      <c r="K5042" s="216" t="s">
        <v>88</v>
      </c>
    </row>
    <row r="5043" spans="1:11" x14ac:dyDescent="0.25">
      <c r="A5043" s="103" t="s">
        <v>825</v>
      </c>
      <c r="B5043" s="103" t="s">
        <v>88</v>
      </c>
      <c r="C5043" s="103" t="s">
        <v>904</v>
      </c>
      <c r="D5043" s="103" t="s">
        <v>909</v>
      </c>
      <c r="E5043" s="111"/>
      <c r="F5043" s="103" t="s">
        <v>910</v>
      </c>
      <c r="G5043" s="103" t="s">
        <v>732</v>
      </c>
      <c r="H5043" s="103" t="s">
        <v>733</v>
      </c>
      <c r="I5043" s="103" t="s">
        <v>842</v>
      </c>
      <c r="J5043" s="215">
        <v>-6268</v>
      </c>
      <c r="K5043" s="216" t="s">
        <v>88</v>
      </c>
    </row>
    <row r="5044" spans="1:11" x14ac:dyDescent="0.25">
      <c r="A5044" s="103" t="s">
        <v>826</v>
      </c>
      <c r="B5044" s="103" t="s">
        <v>88</v>
      </c>
      <c r="C5044" s="103" t="s">
        <v>904</v>
      </c>
      <c r="D5044" s="103" t="s">
        <v>909</v>
      </c>
      <c r="E5044" s="103" t="s">
        <v>910</v>
      </c>
      <c r="F5044" s="103" t="s">
        <v>910</v>
      </c>
      <c r="G5044" s="103" t="s">
        <v>732</v>
      </c>
      <c r="H5044" s="103" t="s">
        <v>733</v>
      </c>
      <c r="I5044" s="103" t="s">
        <v>842</v>
      </c>
      <c r="J5044" s="215">
        <v>974.29</v>
      </c>
      <c r="K5044" s="216" t="s">
        <v>88</v>
      </c>
    </row>
    <row r="5045" spans="1:11" x14ac:dyDescent="0.25">
      <c r="A5045" s="103" t="s">
        <v>826</v>
      </c>
      <c r="B5045" s="103" t="s">
        <v>88</v>
      </c>
      <c r="C5045" s="103" t="s">
        <v>904</v>
      </c>
      <c r="D5045" s="103" t="s">
        <v>909</v>
      </c>
      <c r="E5045" s="111"/>
      <c r="F5045" s="103" t="s">
        <v>910</v>
      </c>
      <c r="G5045" s="103" t="s">
        <v>732</v>
      </c>
      <c r="H5045" s="103" t="s">
        <v>733</v>
      </c>
      <c r="I5045" s="103" t="s">
        <v>842</v>
      </c>
      <c r="J5045" s="215">
        <v>-927.85</v>
      </c>
      <c r="K5045" s="216" t="s">
        <v>88</v>
      </c>
    </row>
    <row r="5046" spans="1:11" x14ac:dyDescent="0.25">
      <c r="A5046" s="103" t="s">
        <v>827</v>
      </c>
      <c r="B5046" s="103" t="s">
        <v>88</v>
      </c>
      <c r="C5046" s="103" t="s">
        <v>904</v>
      </c>
      <c r="D5046" s="103" t="s">
        <v>909</v>
      </c>
      <c r="E5046" s="103" t="s">
        <v>910</v>
      </c>
      <c r="F5046" s="103" t="s">
        <v>910</v>
      </c>
      <c r="G5046" s="103" t="s">
        <v>142</v>
      </c>
      <c r="H5046" s="103" t="s">
        <v>367</v>
      </c>
      <c r="I5046" s="103" t="s">
        <v>842</v>
      </c>
      <c r="J5046" s="215">
        <v>577.91999999999996</v>
      </c>
      <c r="K5046" s="216" t="s">
        <v>88</v>
      </c>
    </row>
    <row r="5047" spans="1:11" x14ac:dyDescent="0.25">
      <c r="A5047" s="103" t="s">
        <v>827</v>
      </c>
      <c r="B5047" s="103" t="s">
        <v>88</v>
      </c>
      <c r="C5047" s="103" t="s">
        <v>904</v>
      </c>
      <c r="D5047" s="103" t="s">
        <v>909</v>
      </c>
      <c r="E5047" s="103" t="s">
        <v>910</v>
      </c>
      <c r="F5047" s="103" t="s">
        <v>910</v>
      </c>
      <c r="G5047" s="103" t="s">
        <v>142</v>
      </c>
      <c r="H5047" s="103" t="s">
        <v>734</v>
      </c>
      <c r="I5047" s="103" t="s">
        <v>842</v>
      </c>
      <c r="J5047" s="215">
        <v>441.19</v>
      </c>
      <c r="K5047" s="216" t="s">
        <v>88</v>
      </c>
    </row>
    <row r="5048" spans="1:11" x14ac:dyDescent="0.25">
      <c r="A5048" s="103" t="s">
        <v>827</v>
      </c>
      <c r="B5048" s="103" t="s">
        <v>88</v>
      </c>
      <c r="C5048" s="103" t="s">
        <v>904</v>
      </c>
      <c r="D5048" s="103" t="s">
        <v>909</v>
      </c>
      <c r="E5048" s="111"/>
      <c r="F5048" s="103" t="s">
        <v>910</v>
      </c>
      <c r="G5048" s="103" t="s">
        <v>142</v>
      </c>
      <c r="H5048" s="103" t="s">
        <v>367</v>
      </c>
      <c r="I5048" s="103" t="s">
        <v>842</v>
      </c>
      <c r="J5048" s="215">
        <v>-157.72</v>
      </c>
      <c r="K5048" s="216" t="s">
        <v>88</v>
      </c>
    </row>
    <row r="5049" spans="1:11" x14ac:dyDescent="0.25">
      <c r="A5049" s="103" t="s">
        <v>830</v>
      </c>
      <c r="B5049" s="103" t="s">
        <v>88</v>
      </c>
      <c r="C5049" s="103" t="s">
        <v>904</v>
      </c>
      <c r="D5049" s="103" t="s">
        <v>909</v>
      </c>
      <c r="E5049" s="103" t="s">
        <v>910</v>
      </c>
      <c r="F5049" s="103" t="s">
        <v>910</v>
      </c>
      <c r="G5049" s="103" t="s">
        <v>142</v>
      </c>
      <c r="H5049" s="103" t="s">
        <v>367</v>
      </c>
      <c r="I5049" s="103" t="s">
        <v>842</v>
      </c>
      <c r="J5049" s="215">
        <v>167.36</v>
      </c>
      <c r="K5049" s="216" t="s">
        <v>88</v>
      </c>
    </row>
    <row r="5050" spans="1:11" x14ac:dyDescent="0.25">
      <c r="A5050" s="103" t="s">
        <v>830</v>
      </c>
      <c r="B5050" s="103" t="s">
        <v>88</v>
      </c>
      <c r="C5050" s="103" t="s">
        <v>904</v>
      </c>
      <c r="D5050" s="103" t="s">
        <v>909</v>
      </c>
      <c r="E5050" s="103" t="s">
        <v>910</v>
      </c>
      <c r="F5050" s="103" t="s">
        <v>910</v>
      </c>
      <c r="G5050" s="103" t="s">
        <v>142</v>
      </c>
      <c r="H5050" s="103" t="s">
        <v>734</v>
      </c>
      <c r="I5050" s="103" t="s">
        <v>842</v>
      </c>
      <c r="J5050" s="215">
        <v>1782.32</v>
      </c>
      <c r="K5050" s="216" t="s">
        <v>88</v>
      </c>
    </row>
    <row r="5051" spans="1:11" x14ac:dyDescent="0.25">
      <c r="A5051" s="103" t="s">
        <v>830</v>
      </c>
      <c r="B5051" s="103" t="s">
        <v>88</v>
      </c>
      <c r="C5051" s="103" t="s">
        <v>904</v>
      </c>
      <c r="D5051" s="103" t="s">
        <v>909</v>
      </c>
      <c r="E5051" s="111"/>
      <c r="F5051" s="103" t="s">
        <v>910</v>
      </c>
      <c r="G5051" s="103" t="s">
        <v>142</v>
      </c>
      <c r="H5051" s="103" t="s">
        <v>367</v>
      </c>
      <c r="I5051" s="103" t="s">
        <v>842</v>
      </c>
      <c r="J5051" s="215">
        <v>-45.66</v>
      </c>
      <c r="K5051" s="216" t="s">
        <v>88</v>
      </c>
    </row>
    <row r="5052" spans="1:11" x14ac:dyDescent="0.25">
      <c r="A5052" s="103" t="s">
        <v>828</v>
      </c>
      <c r="B5052" s="103" t="s">
        <v>88</v>
      </c>
      <c r="C5052" s="103" t="s">
        <v>904</v>
      </c>
      <c r="D5052" s="103" t="s">
        <v>909</v>
      </c>
      <c r="E5052" s="103" t="s">
        <v>910</v>
      </c>
      <c r="F5052" s="103" t="s">
        <v>910</v>
      </c>
      <c r="G5052" s="103" t="s">
        <v>142</v>
      </c>
      <c r="H5052" s="103" t="s">
        <v>367</v>
      </c>
      <c r="I5052" s="103" t="s">
        <v>842</v>
      </c>
      <c r="J5052" s="215">
        <v>132.46</v>
      </c>
      <c r="K5052" s="216" t="s">
        <v>88</v>
      </c>
    </row>
    <row r="5053" spans="1:11" x14ac:dyDescent="0.25">
      <c r="A5053" s="103" t="s">
        <v>828</v>
      </c>
      <c r="B5053" s="103" t="s">
        <v>88</v>
      </c>
      <c r="C5053" s="103" t="s">
        <v>904</v>
      </c>
      <c r="D5053" s="103" t="s">
        <v>909</v>
      </c>
      <c r="E5053" s="111"/>
      <c r="F5053" s="103" t="s">
        <v>910</v>
      </c>
      <c r="G5053" s="103" t="s">
        <v>142</v>
      </c>
      <c r="H5053" s="103" t="s">
        <v>367</v>
      </c>
      <c r="I5053" s="103" t="s">
        <v>842</v>
      </c>
      <c r="J5053" s="215">
        <v>-36.14</v>
      </c>
      <c r="K5053" s="216" t="s">
        <v>88</v>
      </c>
    </row>
    <row r="5054" spans="1:11" x14ac:dyDescent="0.25">
      <c r="A5054" s="103" t="s">
        <v>829</v>
      </c>
      <c r="B5054" s="103" t="s">
        <v>88</v>
      </c>
      <c r="C5054" s="103" t="s">
        <v>904</v>
      </c>
      <c r="D5054" s="103" t="s">
        <v>909</v>
      </c>
      <c r="E5054" s="103" t="s">
        <v>910</v>
      </c>
      <c r="F5054" s="103" t="s">
        <v>910</v>
      </c>
      <c r="G5054" s="103" t="s">
        <v>142</v>
      </c>
      <c r="H5054" s="103" t="s">
        <v>367</v>
      </c>
      <c r="I5054" s="103" t="s">
        <v>842</v>
      </c>
      <c r="J5054" s="215">
        <v>106.83</v>
      </c>
      <c r="K5054" s="216" t="s">
        <v>88</v>
      </c>
    </row>
    <row r="5055" spans="1:11" x14ac:dyDescent="0.25">
      <c r="A5055" s="103" t="s">
        <v>829</v>
      </c>
      <c r="B5055" s="103" t="s">
        <v>88</v>
      </c>
      <c r="C5055" s="103" t="s">
        <v>904</v>
      </c>
      <c r="D5055" s="103" t="s">
        <v>909</v>
      </c>
      <c r="E5055" s="111"/>
      <c r="F5055" s="103" t="s">
        <v>910</v>
      </c>
      <c r="G5055" s="103" t="s">
        <v>142</v>
      </c>
      <c r="H5055" s="103" t="s">
        <v>367</v>
      </c>
      <c r="I5055" s="103" t="s">
        <v>842</v>
      </c>
      <c r="J5055" s="215">
        <v>-29.15</v>
      </c>
      <c r="K5055" s="216" t="s">
        <v>88</v>
      </c>
    </row>
    <row r="5056" spans="1:11" x14ac:dyDescent="0.25">
      <c r="A5056" s="103" t="s">
        <v>825</v>
      </c>
      <c r="B5056" s="103" t="s">
        <v>88</v>
      </c>
      <c r="C5056" s="103" t="s">
        <v>904</v>
      </c>
      <c r="D5056" s="103" t="s">
        <v>909</v>
      </c>
      <c r="E5056" s="103" t="s">
        <v>910</v>
      </c>
      <c r="F5056" s="103" t="s">
        <v>910</v>
      </c>
      <c r="G5056" s="103" t="s">
        <v>142</v>
      </c>
      <c r="H5056" s="103" t="s">
        <v>367</v>
      </c>
      <c r="I5056" s="103" t="s">
        <v>842</v>
      </c>
      <c r="J5056" s="215">
        <v>100.18</v>
      </c>
      <c r="K5056" s="216" t="s">
        <v>88</v>
      </c>
    </row>
    <row r="5057" spans="1:11" x14ac:dyDescent="0.25">
      <c r="A5057" s="103" t="s">
        <v>825</v>
      </c>
      <c r="B5057" s="103" t="s">
        <v>88</v>
      </c>
      <c r="C5057" s="103" t="s">
        <v>904</v>
      </c>
      <c r="D5057" s="103" t="s">
        <v>909</v>
      </c>
      <c r="E5057" s="111"/>
      <c r="F5057" s="103" t="s">
        <v>910</v>
      </c>
      <c r="G5057" s="103" t="s">
        <v>142</v>
      </c>
      <c r="H5057" s="103" t="s">
        <v>367</v>
      </c>
      <c r="I5057" s="103" t="s">
        <v>842</v>
      </c>
      <c r="J5057" s="215">
        <v>-27.34</v>
      </c>
      <c r="K5057" s="216" t="s">
        <v>88</v>
      </c>
    </row>
    <row r="5058" spans="1:11" x14ac:dyDescent="0.25">
      <c r="A5058" s="103" t="s">
        <v>826</v>
      </c>
      <c r="B5058" s="103" t="s">
        <v>88</v>
      </c>
      <c r="C5058" s="103" t="s">
        <v>904</v>
      </c>
      <c r="D5058" s="103" t="s">
        <v>909</v>
      </c>
      <c r="E5058" s="103" t="s">
        <v>910</v>
      </c>
      <c r="F5058" s="103" t="s">
        <v>910</v>
      </c>
      <c r="G5058" s="103" t="s">
        <v>142</v>
      </c>
      <c r="H5058" s="103" t="s">
        <v>367</v>
      </c>
      <c r="I5058" s="103" t="s">
        <v>842</v>
      </c>
      <c r="J5058" s="215">
        <v>306.83</v>
      </c>
      <c r="K5058" s="216" t="s">
        <v>88</v>
      </c>
    </row>
    <row r="5059" spans="1:11" x14ac:dyDescent="0.25">
      <c r="A5059" s="103" t="s">
        <v>826</v>
      </c>
      <c r="B5059" s="103" t="s">
        <v>88</v>
      </c>
      <c r="C5059" s="103" t="s">
        <v>904</v>
      </c>
      <c r="D5059" s="103" t="s">
        <v>909</v>
      </c>
      <c r="E5059" s="103" t="s">
        <v>910</v>
      </c>
      <c r="F5059" s="103" t="s">
        <v>910</v>
      </c>
      <c r="G5059" s="103" t="s">
        <v>142</v>
      </c>
      <c r="H5059" s="103" t="s">
        <v>734</v>
      </c>
      <c r="I5059" s="103" t="s">
        <v>842</v>
      </c>
      <c r="J5059" s="215">
        <v>264.58</v>
      </c>
      <c r="K5059" s="216" t="s">
        <v>88</v>
      </c>
    </row>
    <row r="5060" spans="1:11" x14ac:dyDescent="0.25">
      <c r="A5060" s="103" t="s">
        <v>826</v>
      </c>
      <c r="B5060" s="103" t="s">
        <v>88</v>
      </c>
      <c r="C5060" s="103" t="s">
        <v>904</v>
      </c>
      <c r="D5060" s="103" t="s">
        <v>909</v>
      </c>
      <c r="E5060" s="111"/>
      <c r="F5060" s="103" t="s">
        <v>910</v>
      </c>
      <c r="G5060" s="103" t="s">
        <v>142</v>
      </c>
      <c r="H5060" s="103" t="s">
        <v>367</v>
      </c>
      <c r="I5060" s="103" t="s">
        <v>842</v>
      </c>
      <c r="J5060" s="215">
        <v>-83.73</v>
      </c>
      <c r="K5060" s="216" t="s">
        <v>88</v>
      </c>
    </row>
    <row r="5061" spans="1:11" x14ac:dyDescent="0.25">
      <c r="A5061" s="103" t="s">
        <v>827</v>
      </c>
      <c r="B5061" s="103" t="s">
        <v>88</v>
      </c>
      <c r="C5061" s="103" t="s">
        <v>904</v>
      </c>
      <c r="D5061" s="103" t="s">
        <v>909</v>
      </c>
      <c r="E5061" s="103" t="s">
        <v>910</v>
      </c>
      <c r="F5061" s="103" t="s">
        <v>910</v>
      </c>
      <c r="G5061" s="103" t="s">
        <v>141</v>
      </c>
      <c r="H5061" s="103" t="s">
        <v>368</v>
      </c>
      <c r="I5061" s="103" t="s">
        <v>842</v>
      </c>
      <c r="J5061" s="215">
        <v>1218.43</v>
      </c>
      <c r="K5061" s="216" t="s">
        <v>88</v>
      </c>
    </row>
    <row r="5062" spans="1:11" x14ac:dyDescent="0.25">
      <c r="A5062" s="103" t="s">
        <v>827</v>
      </c>
      <c r="B5062" s="103" t="s">
        <v>88</v>
      </c>
      <c r="C5062" s="103" t="s">
        <v>904</v>
      </c>
      <c r="D5062" s="103" t="s">
        <v>909</v>
      </c>
      <c r="E5062" s="111"/>
      <c r="F5062" s="103" t="s">
        <v>910</v>
      </c>
      <c r="G5062" s="103" t="s">
        <v>141</v>
      </c>
      <c r="H5062" s="103" t="s">
        <v>368</v>
      </c>
      <c r="I5062" s="103" t="s">
        <v>842</v>
      </c>
      <c r="J5062" s="215">
        <v>-223.07</v>
      </c>
      <c r="K5062" s="216" t="s">
        <v>88</v>
      </c>
    </row>
    <row r="5063" spans="1:11" x14ac:dyDescent="0.25">
      <c r="A5063" s="103" t="s">
        <v>830</v>
      </c>
      <c r="B5063" s="103" t="s">
        <v>88</v>
      </c>
      <c r="C5063" s="103" t="s">
        <v>904</v>
      </c>
      <c r="D5063" s="103" t="s">
        <v>909</v>
      </c>
      <c r="E5063" s="103" t="s">
        <v>910</v>
      </c>
      <c r="F5063" s="103" t="s">
        <v>910</v>
      </c>
      <c r="G5063" s="103" t="s">
        <v>141</v>
      </c>
      <c r="H5063" s="103" t="s">
        <v>368</v>
      </c>
      <c r="I5063" s="103" t="s">
        <v>842</v>
      </c>
      <c r="J5063" s="215">
        <v>444.7</v>
      </c>
      <c r="K5063" s="216" t="s">
        <v>88</v>
      </c>
    </row>
    <row r="5064" spans="1:11" x14ac:dyDescent="0.25">
      <c r="A5064" s="103" t="s">
        <v>830</v>
      </c>
      <c r="B5064" s="103" t="s">
        <v>88</v>
      </c>
      <c r="C5064" s="103" t="s">
        <v>904</v>
      </c>
      <c r="D5064" s="103" t="s">
        <v>909</v>
      </c>
      <c r="E5064" s="111"/>
      <c r="F5064" s="103" t="s">
        <v>910</v>
      </c>
      <c r="G5064" s="103" t="s">
        <v>141</v>
      </c>
      <c r="H5064" s="103" t="s">
        <v>368</v>
      </c>
      <c r="I5064" s="103" t="s">
        <v>842</v>
      </c>
      <c r="J5064" s="215">
        <v>-121.35</v>
      </c>
      <c r="K5064" s="216" t="s">
        <v>88</v>
      </c>
    </row>
    <row r="5065" spans="1:11" x14ac:dyDescent="0.25">
      <c r="A5065" s="103" t="s">
        <v>828</v>
      </c>
      <c r="B5065" s="103" t="s">
        <v>88</v>
      </c>
      <c r="C5065" s="103" t="s">
        <v>904</v>
      </c>
      <c r="D5065" s="103" t="s">
        <v>909</v>
      </c>
      <c r="E5065" s="103" t="s">
        <v>910</v>
      </c>
      <c r="F5065" s="103" t="s">
        <v>910</v>
      </c>
      <c r="G5065" s="103" t="s">
        <v>141</v>
      </c>
      <c r="H5065" s="103" t="s">
        <v>368</v>
      </c>
      <c r="I5065" s="103" t="s">
        <v>842</v>
      </c>
      <c r="J5065" s="215">
        <v>292.64</v>
      </c>
      <c r="K5065" s="216" t="s">
        <v>88</v>
      </c>
    </row>
    <row r="5066" spans="1:11" x14ac:dyDescent="0.25">
      <c r="A5066" s="103" t="s">
        <v>828</v>
      </c>
      <c r="B5066" s="103" t="s">
        <v>88</v>
      </c>
      <c r="C5066" s="103" t="s">
        <v>904</v>
      </c>
      <c r="D5066" s="103" t="s">
        <v>909</v>
      </c>
      <c r="E5066" s="111"/>
      <c r="F5066" s="103" t="s">
        <v>910</v>
      </c>
      <c r="G5066" s="103" t="s">
        <v>141</v>
      </c>
      <c r="H5066" s="103" t="s">
        <v>368</v>
      </c>
      <c r="I5066" s="103" t="s">
        <v>842</v>
      </c>
      <c r="J5066" s="215">
        <v>-79.87</v>
      </c>
      <c r="K5066" s="216" t="s">
        <v>88</v>
      </c>
    </row>
    <row r="5067" spans="1:11" x14ac:dyDescent="0.25">
      <c r="A5067" s="103" t="s">
        <v>829</v>
      </c>
      <c r="B5067" s="103" t="s">
        <v>88</v>
      </c>
      <c r="C5067" s="103" t="s">
        <v>904</v>
      </c>
      <c r="D5067" s="103" t="s">
        <v>909</v>
      </c>
      <c r="E5067" s="103" t="s">
        <v>910</v>
      </c>
      <c r="F5067" s="103" t="s">
        <v>910</v>
      </c>
      <c r="G5067" s="103" t="s">
        <v>141</v>
      </c>
      <c r="H5067" s="103" t="s">
        <v>368</v>
      </c>
      <c r="I5067" s="103" t="s">
        <v>842</v>
      </c>
      <c r="J5067" s="215">
        <v>918.54</v>
      </c>
      <c r="K5067" s="216" t="s">
        <v>88</v>
      </c>
    </row>
    <row r="5068" spans="1:11" x14ac:dyDescent="0.25">
      <c r="A5068" s="103" t="s">
        <v>829</v>
      </c>
      <c r="B5068" s="103" t="s">
        <v>88</v>
      </c>
      <c r="C5068" s="103" t="s">
        <v>904</v>
      </c>
      <c r="D5068" s="103" t="s">
        <v>909</v>
      </c>
      <c r="E5068" s="111"/>
      <c r="F5068" s="103" t="s">
        <v>910</v>
      </c>
      <c r="G5068" s="103" t="s">
        <v>141</v>
      </c>
      <c r="H5068" s="103" t="s">
        <v>368</v>
      </c>
      <c r="I5068" s="103" t="s">
        <v>842</v>
      </c>
      <c r="J5068" s="215">
        <v>-250.67</v>
      </c>
      <c r="K5068" s="216" t="s">
        <v>88</v>
      </c>
    </row>
    <row r="5069" spans="1:11" x14ac:dyDescent="0.25">
      <c r="A5069" s="103" t="s">
        <v>825</v>
      </c>
      <c r="B5069" s="103" t="s">
        <v>88</v>
      </c>
      <c r="C5069" s="103" t="s">
        <v>904</v>
      </c>
      <c r="D5069" s="103" t="s">
        <v>909</v>
      </c>
      <c r="E5069" s="103" t="s">
        <v>910</v>
      </c>
      <c r="F5069" s="103" t="s">
        <v>910</v>
      </c>
      <c r="G5069" s="103" t="s">
        <v>141</v>
      </c>
      <c r="H5069" s="103" t="s">
        <v>368</v>
      </c>
      <c r="I5069" s="103" t="s">
        <v>842</v>
      </c>
      <c r="J5069" s="215">
        <v>342.09</v>
      </c>
      <c r="K5069" s="216" t="s">
        <v>88</v>
      </c>
    </row>
    <row r="5070" spans="1:11" x14ac:dyDescent="0.25">
      <c r="A5070" s="103" t="s">
        <v>825</v>
      </c>
      <c r="B5070" s="103" t="s">
        <v>88</v>
      </c>
      <c r="C5070" s="103" t="s">
        <v>904</v>
      </c>
      <c r="D5070" s="103" t="s">
        <v>909</v>
      </c>
      <c r="E5070" s="111"/>
      <c r="F5070" s="103" t="s">
        <v>910</v>
      </c>
      <c r="G5070" s="103" t="s">
        <v>141</v>
      </c>
      <c r="H5070" s="103" t="s">
        <v>368</v>
      </c>
      <c r="I5070" s="103" t="s">
        <v>842</v>
      </c>
      <c r="J5070" s="215">
        <v>-93.36</v>
      </c>
      <c r="K5070" s="216" t="s">
        <v>88</v>
      </c>
    </row>
    <row r="5071" spans="1:11" x14ac:dyDescent="0.25">
      <c r="A5071" s="103" t="s">
        <v>826</v>
      </c>
      <c r="B5071" s="103" t="s">
        <v>88</v>
      </c>
      <c r="C5071" s="103" t="s">
        <v>904</v>
      </c>
      <c r="D5071" s="103" t="s">
        <v>909</v>
      </c>
      <c r="E5071" s="103" t="s">
        <v>910</v>
      </c>
      <c r="F5071" s="103" t="s">
        <v>910</v>
      </c>
      <c r="G5071" s="103" t="s">
        <v>141</v>
      </c>
      <c r="H5071" s="103" t="s">
        <v>368</v>
      </c>
      <c r="I5071" s="103" t="s">
        <v>842</v>
      </c>
      <c r="J5071" s="215">
        <v>214.46</v>
      </c>
      <c r="K5071" s="216" t="s">
        <v>88</v>
      </c>
    </row>
    <row r="5072" spans="1:11" x14ac:dyDescent="0.25">
      <c r="A5072" s="103" t="s">
        <v>826</v>
      </c>
      <c r="B5072" s="103" t="s">
        <v>88</v>
      </c>
      <c r="C5072" s="103" t="s">
        <v>904</v>
      </c>
      <c r="D5072" s="103" t="s">
        <v>909</v>
      </c>
      <c r="E5072" s="111"/>
      <c r="F5072" s="103" t="s">
        <v>910</v>
      </c>
      <c r="G5072" s="103" t="s">
        <v>141</v>
      </c>
      <c r="H5072" s="103" t="s">
        <v>368</v>
      </c>
      <c r="I5072" s="103" t="s">
        <v>842</v>
      </c>
      <c r="J5072" s="215">
        <v>-58.52</v>
      </c>
      <c r="K5072" s="216" t="s">
        <v>88</v>
      </c>
    </row>
    <row r="5073" spans="1:11" x14ac:dyDescent="0.25">
      <c r="A5073" s="103" t="s">
        <v>827</v>
      </c>
      <c r="B5073" s="103" t="s">
        <v>88</v>
      </c>
      <c r="C5073" s="103" t="s">
        <v>904</v>
      </c>
      <c r="D5073" s="103" t="s">
        <v>909</v>
      </c>
      <c r="E5073" s="103" t="s">
        <v>910</v>
      </c>
      <c r="F5073" s="103" t="s">
        <v>910</v>
      </c>
      <c r="G5073" s="103" t="s">
        <v>97</v>
      </c>
      <c r="H5073" s="103" t="s">
        <v>369</v>
      </c>
      <c r="I5073" s="103" t="s">
        <v>842</v>
      </c>
      <c r="J5073" s="215">
        <v>239.66</v>
      </c>
      <c r="K5073" s="216" t="s">
        <v>88</v>
      </c>
    </row>
    <row r="5074" spans="1:11" x14ac:dyDescent="0.25">
      <c r="A5074" s="103" t="s">
        <v>827</v>
      </c>
      <c r="B5074" s="103" t="s">
        <v>88</v>
      </c>
      <c r="C5074" s="103" t="s">
        <v>904</v>
      </c>
      <c r="D5074" s="103" t="s">
        <v>909</v>
      </c>
      <c r="E5074" s="111"/>
      <c r="F5074" s="103" t="s">
        <v>910</v>
      </c>
      <c r="G5074" s="103" t="s">
        <v>97</v>
      </c>
      <c r="H5074" s="103" t="s">
        <v>369</v>
      </c>
      <c r="I5074" s="103" t="s">
        <v>842</v>
      </c>
      <c r="J5074" s="215">
        <v>-65.400000000000006</v>
      </c>
      <c r="K5074" s="216" t="s">
        <v>88</v>
      </c>
    </row>
    <row r="5075" spans="1:11" x14ac:dyDescent="0.25">
      <c r="A5075" s="103" t="s">
        <v>830</v>
      </c>
      <c r="B5075" s="103" t="s">
        <v>88</v>
      </c>
      <c r="C5075" s="103" t="s">
        <v>904</v>
      </c>
      <c r="D5075" s="103" t="s">
        <v>909</v>
      </c>
      <c r="E5075" s="103" t="s">
        <v>910</v>
      </c>
      <c r="F5075" s="103" t="s">
        <v>910</v>
      </c>
      <c r="G5075" s="103" t="s">
        <v>97</v>
      </c>
      <c r="H5075" s="103" t="s">
        <v>369</v>
      </c>
      <c r="I5075" s="103" t="s">
        <v>842</v>
      </c>
      <c r="J5075" s="215">
        <v>570.67999999999995</v>
      </c>
      <c r="K5075" s="216" t="s">
        <v>88</v>
      </c>
    </row>
    <row r="5076" spans="1:11" x14ac:dyDescent="0.25">
      <c r="A5076" s="103" t="s">
        <v>830</v>
      </c>
      <c r="B5076" s="103" t="s">
        <v>88</v>
      </c>
      <c r="C5076" s="103" t="s">
        <v>904</v>
      </c>
      <c r="D5076" s="103" t="s">
        <v>909</v>
      </c>
      <c r="E5076" s="111"/>
      <c r="F5076" s="103" t="s">
        <v>910</v>
      </c>
      <c r="G5076" s="103" t="s">
        <v>97</v>
      </c>
      <c r="H5076" s="103" t="s">
        <v>369</v>
      </c>
      <c r="I5076" s="103" t="s">
        <v>842</v>
      </c>
      <c r="J5076" s="215">
        <v>-155.74</v>
      </c>
      <c r="K5076" s="216" t="s">
        <v>88</v>
      </c>
    </row>
    <row r="5077" spans="1:11" x14ac:dyDescent="0.25">
      <c r="A5077" s="103" t="s">
        <v>828</v>
      </c>
      <c r="B5077" s="103" t="s">
        <v>88</v>
      </c>
      <c r="C5077" s="103" t="s">
        <v>904</v>
      </c>
      <c r="D5077" s="103" t="s">
        <v>909</v>
      </c>
      <c r="E5077" s="103" t="s">
        <v>910</v>
      </c>
      <c r="F5077" s="103" t="s">
        <v>910</v>
      </c>
      <c r="G5077" s="103" t="s">
        <v>97</v>
      </c>
      <c r="H5077" s="103" t="s">
        <v>369</v>
      </c>
      <c r="I5077" s="103" t="s">
        <v>842</v>
      </c>
      <c r="J5077" s="215">
        <v>149.36000000000001</v>
      </c>
      <c r="K5077" s="216" t="s">
        <v>88</v>
      </c>
    </row>
    <row r="5078" spans="1:11" x14ac:dyDescent="0.25">
      <c r="A5078" s="103" t="s">
        <v>828</v>
      </c>
      <c r="B5078" s="103" t="s">
        <v>88</v>
      </c>
      <c r="C5078" s="103" t="s">
        <v>904</v>
      </c>
      <c r="D5078" s="103" t="s">
        <v>909</v>
      </c>
      <c r="E5078" s="111"/>
      <c r="F5078" s="103" t="s">
        <v>910</v>
      </c>
      <c r="G5078" s="103" t="s">
        <v>97</v>
      </c>
      <c r="H5078" s="103" t="s">
        <v>369</v>
      </c>
      <c r="I5078" s="103" t="s">
        <v>842</v>
      </c>
      <c r="J5078" s="215">
        <v>-40.75</v>
      </c>
      <c r="K5078" s="216" t="s">
        <v>88</v>
      </c>
    </row>
    <row r="5079" spans="1:11" x14ac:dyDescent="0.25">
      <c r="A5079" s="103" t="s">
        <v>829</v>
      </c>
      <c r="B5079" s="103" t="s">
        <v>88</v>
      </c>
      <c r="C5079" s="103" t="s">
        <v>904</v>
      </c>
      <c r="D5079" s="103" t="s">
        <v>909</v>
      </c>
      <c r="E5079" s="103" t="s">
        <v>910</v>
      </c>
      <c r="F5079" s="103" t="s">
        <v>910</v>
      </c>
      <c r="G5079" s="103" t="s">
        <v>97</v>
      </c>
      <c r="H5079" s="103" t="s">
        <v>369</v>
      </c>
      <c r="I5079" s="103" t="s">
        <v>842</v>
      </c>
      <c r="J5079" s="215">
        <v>53.4</v>
      </c>
      <c r="K5079" s="216" t="s">
        <v>88</v>
      </c>
    </row>
    <row r="5080" spans="1:11" x14ac:dyDescent="0.25">
      <c r="A5080" s="103" t="s">
        <v>829</v>
      </c>
      <c r="B5080" s="103" t="s">
        <v>88</v>
      </c>
      <c r="C5080" s="103" t="s">
        <v>904</v>
      </c>
      <c r="D5080" s="103" t="s">
        <v>909</v>
      </c>
      <c r="E5080" s="111"/>
      <c r="F5080" s="103" t="s">
        <v>910</v>
      </c>
      <c r="G5080" s="103" t="s">
        <v>97</v>
      </c>
      <c r="H5080" s="103" t="s">
        <v>369</v>
      </c>
      <c r="I5080" s="103" t="s">
        <v>842</v>
      </c>
      <c r="J5080" s="215">
        <v>-14.58</v>
      </c>
      <c r="K5080" s="216" t="s">
        <v>88</v>
      </c>
    </row>
    <row r="5081" spans="1:11" x14ac:dyDescent="0.25">
      <c r="A5081" s="103" t="s">
        <v>825</v>
      </c>
      <c r="B5081" s="103" t="s">
        <v>88</v>
      </c>
      <c r="C5081" s="103" t="s">
        <v>904</v>
      </c>
      <c r="D5081" s="103" t="s">
        <v>909</v>
      </c>
      <c r="E5081" s="103" t="s">
        <v>910</v>
      </c>
      <c r="F5081" s="103" t="s">
        <v>910</v>
      </c>
      <c r="G5081" s="103" t="s">
        <v>97</v>
      </c>
      <c r="H5081" s="103" t="s">
        <v>369</v>
      </c>
      <c r="I5081" s="103" t="s">
        <v>842</v>
      </c>
      <c r="J5081" s="215">
        <v>279.17</v>
      </c>
      <c r="K5081" s="216" t="s">
        <v>88</v>
      </c>
    </row>
    <row r="5082" spans="1:11" x14ac:dyDescent="0.25">
      <c r="A5082" s="103" t="s">
        <v>825</v>
      </c>
      <c r="B5082" s="103" t="s">
        <v>88</v>
      </c>
      <c r="C5082" s="103" t="s">
        <v>904</v>
      </c>
      <c r="D5082" s="103" t="s">
        <v>909</v>
      </c>
      <c r="E5082" s="111"/>
      <c r="F5082" s="103" t="s">
        <v>910</v>
      </c>
      <c r="G5082" s="103" t="s">
        <v>97</v>
      </c>
      <c r="H5082" s="103" t="s">
        <v>369</v>
      </c>
      <c r="I5082" s="103" t="s">
        <v>842</v>
      </c>
      <c r="J5082" s="215">
        <v>-76.19</v>
      </c>
      <c r="K5082" s="216" t="s">
        <v>88</v>
      </c>
    </row>
    <row r="5083" spans="1:11" x14ac:dyDescent="0.25">
      <c r="A5083" s="103" t="s">
        <v>826</v>
      </c>
      <c r="B5083" s="103" t="s">
        <v>88</v>
      </c>
      <c r="C5083" s="103" t="s">
        <v>904</v>
      </c>
      <c r="D5083" s="103" t="s">
        <v>909</v>
      </c>
      <c r="E5083" s="103" t="s">
        <v>910</v>
      </c>
      <c r="F5083" s="103" t="s">
        <v>910</v>
      </c>
      <c r="G5083" s="103" t="s">
        <v>97</v>
      </c>
      <c r="H5083" s="103" t="s">
        <v>369</v>
      </c>
      <c r="I5083" s="103" t="s">
        <v>842</v>
      </c>
      <c r="J5083" s="215">
        <v>341.17</v>
      </c>
      <c r="K5083" s="216" t="s">
        <v>88</v>
      </c>
    </row>
    <row r="5084" spans="1:11" x14ac:dyDescent="0.25">
      <c r="A5084" s="103" t="s">
        <v>826</v>
      </c>
      <c r="B5084" s="103" t="s">
        <v>88</v>
      </c>
      <c r="C5084" s="103" t="s">
        <v>904</v>
      </c>
      <c r="D5084" s="103" t="s">
        <v>909</v>
      </c>
      <c r="E5084" s="111"/>
      <c r="F5084" s="103" t="s">
        <v>910</v>
      </c>
      <c r="G5084" s="103" t="s">
        <v>97</v>
      </c>
      <c r="H5084" s="103" t="s">
        <v>369</v>
      </c>
      <c r="I5084" s="103" t="s">
        <v>842</v>
      </c>
      <c r="J5084" s="215">
        <v>-93.11</v>
      </c>
      <c r="K5084" s="216" t="s">
        <v>88</v>
      </c>
    </row>
    <row r="5085" spans="1:11" x14ac:dyDescent="0.25">
      <c r="A5085" s="103" t="s">
        <v>827</v>
      </c>
      <c r="B5085" s="103" t="s">
        <v>88</v>
      </c>
      <c r="C5085" s="103" t="s">
        <v>904</v>
      </c>
      <c r="D5085" s="103" t="s">
        <v>909</v>
      </c>
      <c r="E5085" s="103" t="s">
        <v>910</v>
      </c>
      <c r="F5085" s="103" t="s">
        <v>910</v>
      </c>
      <c r="G5085" s="103" t="s">
        <v>140</v>
      </c>
      <c r="H5085" s="103" t="s">
        <v>649</v>
      </c>
      <c r="I5085" s="103" t="s">
        <v>842</v>
      </c>
      <c r="J5085" s="215">
        <v>2853.88</v>
      </c>
      <c r="K5085" s="216" t="s">
        <v>88</v>
      </c>
    </row>
    <row r="5086" spans="1:11" x14ac:dyDescent="0.25">
      <c r="A5086" s="103" t="s">
        <v>827</v>
      </c>
      <c r="B5086" s="103" t="s">
        <v>88</v>
      </c>
      <c r="C5086" s="103" t="s">
        <v>904</v>
      </c>
      <c r="D5086" s="103" t="s">
        <v>909</v>
      </c>
      <c r="E5086" s="111"/>
      <c r="F5086" s="103" t="s">
        <v>910</v>
      </c>
      <c r="G5086" s="103" t="s">
        <v>140</v>
      </c>
      <c r="H5086" s="103" t="s">
        <v>649</v>
      </c>
      <c r="I5086" s="103" t="s">
        <v>842</v>
      </c>
      <c r="J5086" s="215">
        <v>-735.52</v>
      </c>
      <c r="K5086" s="216" t="s">
        <v>88</v>
      </c>
    </row>
    <row r="5087" spans="1:11" x14ac:dyDescent="0.25">
      <c r="A5087" s="103" t="s">
        <v>830</v>
      </c>
      <c r="B5087" s="103" t="s">
        <v>88</v>
      </c>
      <c r="C5087" s="103" t="s">
        <v>904</v>
      </c>
      <c r="D5087" s="103" t="s">
        <v>909</v>
      </c>
      <c r="E5087" s="103" t="s">
        <v>910</v>
      </c>
      <c r="F5087" s="103" t="s">
        <v>910</v>
      </c>
      <c r="G5087" s="103" t="s">
        <v>140</v>
      </c>
      <c r="H5087" s="103" t="s">
        <v>649</v>
      </c>
      <c r="I5087" s="103" t="s">
        <v>842</v>
      </c>
      <c r="J5087" s="215">
        <v>1656.06</v>
      </c>
      <c r="K5087" s="216" t="s">
        <v>88</v>
      </c>
    </row>
    <row r="5088" spans="1:11" x14ac:dyDescent="0.25">
      <c r="A5088" s="103" t="s">
        <v>830</v>
      </c>
      <c r="B5088" s="103" t="s">
        <v>88</v>
      </c>
      <c r="C5088" s="103" t="s">
        <v>904</v>
      </c>
      <c r="D5088" s="103" t="s">
        <v>909</v>
      </c>
      <c r="E5088" s="111"/>
      <c r="F5088" s="103" t="s">
        <v>910</v>
      </c>
      <c r="G5088" s="103" t="s">
        <v>140</v>
      </c>
      <c r="H5088" s="103" t="s">
        <v>649</v>
      </c>
      <c r="I5088" s="103" t="s">
        <v>842</v>
      </c>
      <c r="J5088" s="215">
        <v>-292.56</v>
      </c>
      <c r="K5088" s="216" t="s">
        <v>88</v>
      </c>
    </row>
    <row r="5089" spans="1:11" x14ac:dyDescent="0.25">
      <c r="A5089" s="103" t="s">
        <v>828</v>
      </c>
      <c r="B5089" s="103" t="s">
        <v>88</v>
      </c>
      <c r="C5089" s="103" t="s">
        <v>904</v>
      </c>
      <c r="D5089" s="103" t="s">
        <v>909</v>
      </c>
      <c r="E5089" s="103" t="s">
        <v>910</v>
      </c>
      <c r="F5089" s="103" t="s">
        <v>910</v>
      </c>
      <c r="G5089" s="103" t="s">
        <v>140</v>
      </c>
      <c r="H5089" s="103" t="s">
        <v>649</v>
      </c>
      <c r="I5089" s="103" t="s">
        <v>842</v>
      </c>
      <c r="J5089" s="215">
        <v>341.55</v>
      </c>
      <c r="K5089" s="216" t="s">
        <v>88</v>
      </c>
    </row>
    <row r="5090" spans="1:11" x14ac:dyDescent="0.25">
      <c r="A5090" s="103" t="s">
        <v>828</v>
      </c>
      <c r="B5090" s="103" t="s">
        <v>88</v>
      </c>
      <c r="C5090" s="103" t="s">
        <v>904</v>
      </c>
      <c r="D5090" s="103" t="s">
        <v>909</v>
      </c>
      <c r="E5090" s="111"/>
      <c r="F5090" s="103" t="s">
        <v>910</v>
      </c>
      <c r="G5090" s="103" t="s">
        <v>140</v>
      </c>
      <c r="H5090" s="103" t="s">
        <v>649</v>
      </c>
      <c r="I5090" s="103" t="s">
        <v>842</v>
      </c>
      <c r="J5090" s="215">
        <v>-88.21</v>
      </c>
      <c r="K5090" s="216" t="s">
        <v>88</v>
      </c>
    </row>
    <row r="5091" spans="1:11" x14ac:dyDescent="0.25">
      <c r="A5091" s="103" t="s">
        <v>829</v>
      </c>
      <c r="B5091" s="103" t="s">
        <v>88</v>
      </c>
      <c r="C5091" s="103" t="s">
        <v>904</v>
      </c>
      <c r="D5091" s="103" t="s">
        <v>909</v>
      </c>
      <c r="E5091" s="103" t="s">
        <v>910</v>
      </c>
      <c r="F5091" s="103" t="s">
        <v>910</v>
      </c>
      <c r="G5091" s="103" t="s">
        <v>140</v>
      </c>
      <c r="H5091" s="103" t="s">
        <v>649</v>
      </c>
      <c r="I5091" s="103" t="s">
        <v>842</v>
      </c>
      <c r="J5091" s="215">
        <v>550.80999999999995</v>
      </c>
      <c r="K5091" s="216" t="s">
        <v>88</v>
      </c>
    </row>
    <row r="5092" spans="1:11" x14ac:dyDescent="0.25">
      <c r="A5092" s="103" t="s">
        <v>829</v>
      </c>
      <c r="B5092" s="103" t="s">
        <v>88</v>
      </c>
      <c r="C5092" s="103" t="s">
        <v>904</v>
      </c>
      <c r="D5092" s="103" t="s">
        <v>909</v>
      </c>
      <c r="E5092" s="111"/>
      <c r="F5092" s="103" t="s">
        <v>910</v>
      </c>
      <c r="G5092" s="103" t="s">
        <v>140</v>
      </c>
      <c r="H5092" s="103" t="s">
        <v>649</v>
      </c>
      <c r="I5092" s="103" t="s">
        <v>842</v>
      </c>
      <c r="J5092" s="215">
        <v>-120.16</v>
      </c>
      <c r="K5092" s="216" t="s">
        <v>88</v>
      </c>
    </row>
    <row r="5093" spans="1:11" x14ac:dyDescent="0.25">
      <c r="A5093" s="103" t="s">
        <v>825</v>
      </c>
      <c r="B5093" s="103" t="s">
        <v>88</v>
      </c>
      <c r="C5093" s="103" t="s">
        <v>904</v>
      </c>
      <c r="D5093" s="103" t="s">
        <v>909</v>
      </c>
      <c r="E5093" s="103" t="s">
        <v>910</v>
      </c>
      <c r="F5093" s="103" t="s">
        <v>910</v>
      </c>
      <c r="G5093" s="103" t="s">
        <v>140</v>
      </c>
      <c r="H5093" s="103" t="s">
        <v>649</v>
      </c>
      <c r="I5093" s="103" t="s">
        <v>842</v>
      </c>
      <c r="J5093" s="215">
        <v>2280.89</v>
      </c>
      <c r="K5093" s="216" t="s">
        <v>88</v>
      </c>
    </row>
    <row r="5094" spans="1:11" x14ac:dyDescent="0.25">
      <c r="A5094" s="103" t="s">
        <v>825</v>
      </c>
      <c r="B5094" s="103" t="s">
        <v>88</v>
      </c>
      <c r="C5094" s="103" t="s">
        <v>904</v>
      </c>
      <c r="D5094" s="103" t="s">
        <v>909</v>
      </c>
      <c r="E5094" s="111"/>
      <c r="F5094" s="103" t="s">
        <v>910</v>
      </c>
      <c r="G5094" s="103" t="s">
        <v>140</v>
      </c>
      <c r="H5094" s="103" t="s">
        <v>649</v>
      </c>
      <c r="I5094" s="103" t="s">
        <v>842</v>
      </c>
      <c r="J5094" s="215">
        <v>-542.21</v>
      </c>
      <c r="K5094" s="216" t="s">
        <v>88</v>
      </c>
    </row>
    <row r="5095" spans="1:11" x14ac:dyDescent="0.25">
      <c r="A5095" s="103" t="s">
        <v>826</v>
      </c>
      <c r="B5095" s="103" t="s">
        <v>88</v>
      </c>
      <c r="C5095" s="103" t="s">
        <v>904</v>
      </c>
      <c r="D5095" s="103" t="s">
        <v>909</v>
      </c>
      <c r="E5095" s="103" t="s">
        <v>910</v>
      </c>
      <c r="F5095" s="103" t="s">
        <v>910</v>
      </c>
      <c r="G5095" s="103" t="s">
        <v>140</v>
      </c>
      <c r="H5095" s="103" t="s">
        <v>649</v>
      </c>
      <c r="I5095" s="103" t="s">
        <v>842</v>
      </c>
      <c r="J5095" s="215">
        <v>245.74</v>
      </c>
      <c r="K5095" s="216" t="s">
        <v>88</v>
      </c>
    </row>
    <row r="5096" spans="1:11" x14ac:dyDescent="0.25">
      <c r="A5096" s="103" t="s">
        <v>826</v>
      </c>
      <c r="B5096" s="103" t="s">
        <v>88</v>
      </c>
      <c r="C5096" s="103" t="s">
        <v>904</v>
      </c>
      <c r="D5096" s="103" t="s">
        <v>909</v>
      </c>
      <c r="E5096" s="111"/>
      <c r="F5096" s="103" t="s">
        <v>910</v>
      </c>
      <c r="G5096" s="103" t="s">
        <v>140</v>
      </c>
      <c r="H5096" s="103" t="s">
        <v>649</v>
      </c>
      <c r="I5096" s="103" t="s">
        <v>842</v>
      </c>
      <c r="J5096" s="215">
        <v>-59</v>
      </c>
      <c r="K5096" s="216" t="s">
        <v>88</v>
      </c>
    </row>
    <row r="5097" spans="1:11" x14ac:dyDescent="0.25">
      <c r="A5097" s="103" t="s">
        <v>827</v>
      </c>
      <c r="B5097" s="103" t="s">
        <v>88</v>
      </c>
      <c r="C5097" s="103" t="s">
        <v>904</v>
      </c>
      <c r="D5097" s="103" t="s">
        <v>909</v>
      </c>
      <c r="E5097" s="103" t="s">
        <v>910</v>
      </c>
      <c r="F5097" s="103" t="s">
        <v>910</v>
      </c>
      <c r="G5097" s="103" t="s">
        <v>139</v>
      </c>
      <c r="H5097" s="103" t="s">
        <v>646</v>
      </c>
      <c r="I5097" s="103" t="s">
        <v>842</v>
      </c>
      <c r="J5097" s="215">
        <v>1064.43</v>
      </c>
      <c r="K5097" s="216" t="s">
        <v>88</v>
      </c>
    </row>
    <row r="5098" spans="1:11" x14ac:dyDescent="0.25">
      <c r="A5098" s="103" t="s">
        <v>827</v>
      </c>
      <c r="B5098" s="103" t="s">
        <v>88</v>
      </c>
      <c r="C5098" s="103" t="s">
        <v>904</v>
      </c>
      <c r="D5098" s="103" t="s">
        <v>909</v>
      </c>
      <c r="E5098" s="111"/>
      <c r="F5098" s="103" t="s">
        <v>910</v>
      </c>
      <c r="G5098" s="103" t="s">
        <v>139</v>
      </c>
      <c r="H5098" s="103" t="s">
        <v>646</v>
      </c>
      <c r="I5098" s="103" t="s">
        <v>842</v>
      </c>
      <c r="J5098" s="215">
        <v>-290.49</v>
      </c>
      <c r="K5098" s="216" t="s">
        <v>88</v>
      </c>
    </row>
    <row r="5099" spans="1:11" x14ac:dyDescent="0.25">
      <c r="A5099" s="103" t="s">
        <v>830</v>
      </c>
      <c r="B5099" s="103" t="s">
        <v>88</v>
      </c>
      <c r="C5099" s="103" t="s">
        <v>904</v>
      </c>
      <c r="D5099" s="103" t="s">
        <v>909</v>
      </c>
      <c r="E5099" s="103" t="s">
        <v>910</v>
      </c>
      <c r="F5099" s="103" t="s">
        <v>910</v>
      </c>
      <c r="G5099" s="103" t="s">
        <v>139</v>
      </c>
      <c r="H5099" s="103" t="s">
        <v>646</v>
      </c>
      <c r="I5099" s="103" t="s">
        <v>842</v>
      </c>
      <c r="J5099" s="215">
        <v>1302.06</v>
      </c>
      <c r="K5099" s="216" t="s">
        <v>88</v>
      </c>
    </row>
    <row r="5100" spans="1:11" x14ac:dyDescent="0.25">
      <c r="A5100" s="103" t="s">
        <v>830</v>
      </c>
      <c r="B5100" s="103" t="s">
        <v>88</v>
      </c>
      <c r="C5100" s="103" t="s">
        <v>904</v>
      </c>
      <c r="D5100" s="103" t="s">
        <v>909</v>
      </c>
      <c r="E5100" s="111"/>
      <c r="F5100" s="103" t="s">
        <v>910</v>
      </c>
      <c r="G5100" s="103" t="s">
        <v>139</v>
      </c>
      <c r="H5100" s="103" t="s">
        <v>646</v>
      </c>
      <c r="I5100" s="103" t="s">
        <v>842</v>
      </c>
      <c r="J5100" s="215">
        <v>-355.33</v>
      </c>
      <c r="K5100" s="216" t="s">
        <v>88</v>
      </c>
    </row>
    <row r="5101" spans="1:11" x14ac:dyDescent="0.25">
      <c r="A5101" s="103" t="s">
        <v>828</v>
      </c>
      <c r="B5101" s="103" t="s">
        <v>88</v>
      </c>
      <c r="C5101" s="103" t="s">
        <v>904</v>
      </c>
      <c r="D5101" s="103" t="s">
        <v>909</v>
      </c>
      <c r="E5101" s="103" t="s">
        <v>910</v>
      </c>
      <c r="F5101" s="103" t="s">
        <v>910</v>
      </c>
      <c r="G5101" s="103" t="s">
        <v>139</v>
      </c>
      <c r="H5101" s="103" t="s">
        <v>646</v>
      </c>
      <c r="I5101" s="103" t="s">
        <v>842</v>
      </c>
      <c r="J5101" s="215">
        <v>768.11</v>
      </c>
      <c r="K5101" s="216" t="s">
        <v>88</v>
      </c>
    </row>
    <row r="5102" spans="1:11" x14ac:dyDescent="0.25">
      <c r="A5102" s="103" t="s">
        <v>828</v>
      </c>
      <c r="B5102" s="103" t="s">
        <v>88</v>
      </c>
      <c r="C5102" s="103" t="s">
        <v>904</v>
      </c>
      <c r="D5102" s="103" t="s">
        <v>909</v>
      </c>
      <c r="E5102" s="111"/>
      <c r="F5102" s="103" t="s">
        <v>910</v>
      </c>
      <c r="G5102" s="103" t="s">
        <v>139</v>
      </c>
      <c r="H5102" s="103" t="s">
        <v>646</v>
      </c>
      <c r="I5102" s="103" t="s">
        <v>842</v>
      </c>
      <c r="J5102" s="215">
        <v>-209.63</v>
      </c>
      <c r="K5102" s="216" t="s">
        <v>88</v>
      </c>
    </row>
    <row r="5103" spans="1:11" x14ac:dyDescent="0.25">
      <c r="A5103" s="103" t="s">
        <v>829</v>
      </c>
      <c r="B5103" s="103" t="s">
        <v>88</v>
      </c>
      <c r="C5103" s="103" t="s">
        <v>904</v>
      </c>
      <c r="D5103" s="103" t="s">
        <v>909</v>
      </c>
      <c r="E5103" s="103" t="s">
        <v>910</v>
      </c>
      <c r="F5103" s="103" t="s">
        <v>910</v>
      </c>
      <c r="G5103" s="103" t="s">
        <v>139</v>
      </c>
      <c r="H5103" s="103" t="s">
        <v>646</v>
      </c>
      <c r="I5103" s="103" t="s">
        <v>842</v>
      </c>
      <c r="J5103" s="215">
        <v>1165</v>
      </c>
      <c r="K5103" s="216" t="s">
        <v>88</v>
      </c>
    </row>
    <row r="5104" spans="1:11" x14ac:dyDescent="0.25">
      <c r="A5104" s="103" t="s">
        <v>829</v>
      </c>
      <c r="B5104" s="103" t="s">
        <v>88</v>
      </c>
      <c r="C5104" s="103" t="s">
        <v>904</v>
      </c>
      <c r="D5104" s="103" t="s">
        <v>909</v>
      </c>
      <c r="E5104" s="111"/>
      <c r="F5104" s="103" t="s">
        <v>910</v>
      </c>
      <c r="G5104" s="103" t="s">
        <v>139</v>
      </c>
      <c r="H5104" s="103" t="s">
        <v>646</v>
      </c>
      <c r="I5104" s="103" t="s">
        <v>842</v>
      </c>
      <c r="J5104" s="215">
        <v>-457.68</v>
      </c>
      <c r="K5104" s="216" t="s">
        <v>88</v>
      </c>
    </row>
    <row r="5105" spans="1:11" x14ac:dyDescent="0.25">
      <c r="A5105" s="103" t="s">
        <v>825</v>
      </c>
      <c r="B5105" s="103" t="s">
        <v>88</v>
      </c>
      <c r="C5105" s="103" t="s">
        <v>904</v>
      </c>
      <c r="D5105" s="103" t="s">
        <v>909</v>
      </c>
      <c r="E5105" s="103" t="s">
        <v>910</v>
      </c>
      <c r="F5105" s="103" t="s">
        <v>910</v>
      </c>
      <c r="G5105" s="103" t="s">
        <v>139</v>
      </c>
      <c r="H5105" s="103" t="s">
        <v>646</v>
      </c>
      <c r="I5105" s="103" t="s">
        <v>842</v>
      </c>
      <c r="J5105" s="215">
        <v>1410.63</v>
      </c>
      <c r="K5105" s="216" t="s">
        <v>88</v>
      </c>
    </row>
    <row r="5106" spans="1:11" x14ac:dyDescent="0.25">
      <c r="A5106" s="103" t="s">
        <v>825</v>
      </c>
      <c r="B5106" s="103" t="s">
        <v>88</v>
      </c>
      <c r="C5106" s="103" t="s">
        <v>904</v>
      </c>
      <c r="D5106" s="103" t="s">
        <v>909</v>
      </c>
      <c r="E5106" s="111"/>
      <c r="F5106" s="103" t="s">
        <v>910</v>
      </c>
      <c r="G5106" s="103" t="s">
        <v>139</v>
      </c>
      <c r="H5106" s="103" t="s">
        <v>646</v>
      </c>
      <c r="I5106" s="103" t="s">
        <v>842</v>
      </c>
      <c r="J5106" s="215">
        <v>-384.96</v>
      </c>
      <c r="K5106" s="216" t="s">
        <v>88</v>
      </c>
    </row>
    <row r="5107" spans="1:11" x14ac:dyDescent="0.25">
      <c r="A5107" s="103" t="s">
        <v>826</v>
      </c>
      <c r="B5107" s="103" t="s">
        <v>88</v>
      </c>
      <c r="C5107" s="103" t="s">
        <v>904</v>
      </c>
      <c r="D5107" s="103" t="s">
        <v>909</v>
      </c>
      <c r="E5107" s="103" t="s">
        <v>910</v>
      </c>
      <c r="F5107" s="103" t="s">
        <v>910</v>
      </c>
      <c r="G5107" s="103" t="s">
        <v>139</v>
      </c>
      <c r="H5107" s="103" t="s">
        <v>646</v>
      </c>
      <c r="I5107" s="103" t="s">
        <v>842</v>
      </c>
      <c r="J5107" s="215">
        <v>1339.12</v>
      </c>
      <c r="K5107" s="216" t="s">
        <v>88</v>
      </c>
    </row>
    <row r="5108" spans="1:11" x14ac:dyDescent="0.25">
      <c r="A5108" s="103" t="s">
        <v>826</v>
      </c>
      <c r="B5108" s="103" t="s">
        <v>88</v>
      </c>
      <c r="C5108" s="103" t="s">
        <v>904</v>
      </c>
      <c r="D5108" s="103" t="s">
        <v>909</v>
      </c>
      <c r="E5108" s="111"/>
      <c r="F5108" s="103" t="s">
        <v>910</v>
      </c>
      <c r="G5108" s="103" t="s">
        <v>139</v>
      </c>
      <c r="H5108" s="103" t="s">
        <v>646</v>
      </c>
      <c r="I5108" s="103" t="s">
        <v>842</v>
      </c>
      <c r="J5108" s="215">
        <v>-365.45</v>
      </c>
      <c r="K5108" s="216" t="s">
        <v>88</v>
      </c>
    </row>
    <row r="5109" spans="1:11" x14ac:dyDescent="0.25">
      <c r="A5109" s="103" t="s">
        <v>827</v>
      </c>
      <c r="B5109" s="103" t="s">
        <v>88</v>
      </c>
      <c r="C5109" s="103" t="s">
        <v>904</v>
      </c>
      <c r="D5109" s="103" t="s">
        <v>909</v>
      </c>
      <c r="E5109" s="103" t="s">
        <v>910</v>
      </c>
      <c r="F5109" s="103" t="s">
        <v>910</v>
      </c>
      <c r="G5109" s="103" t="s">
        <v>138</v>
      </c>
      <c r="H5109" s="103" t="s">
        <v>647</v>
      </c>
      <c r="I5109" s="103" t="s">
        <v>842</v>
      </c>
      <c r="J5109" s="215">
        <v>2117.4</v>
      </c>
      <c r="K5109" s="216" t="s">
        <v>88</v>
      </c>
    </row>
    <row r="5110" spans="1:11" x14ac:dyDescent="0.25">
      <c r="A5110" s="103" t="s">
        <v>827</v>
      </c>
      <c r="B5110" s="103" t="s">
        <v>88</v>
      </c>
      <c r="C5110" s="103" t="s">
        <v>904</v>
      </c>
      <c r="D5110" s="103" t="s">
        <v>909</v>
      </c>
      <c r="E5110" s="111"/>
      <c r="F5110" s="103" t="s">
        <v>910</v>
      </c>
      <c r="G5110" s="103" t="s">
        <v>138</v>
      </c>
      <c r="H5110" s="103" t="s">
        <v>647</v>
      </c>
      <c r="I5110" s="103" t="s">
        <v>842</v>
      </c>
      <c r="J5110" s="215">
        <v>-554.27</v>
      </c>
      <c r="K5110" s="216" t="s">
        <v>88</v>
      </c>
    </row>
    <row r="5111" spans="1:11" x14ac:dyDescent="0.25">
      <c r="A5111" s="103" t="s">
        <v>830</v>
      </c>
      <c r="B5111" s="103" t="s">
        <v>88</v>
      </c>
      <c r="C5111" s="103" t="s">
        <v>904</v>
      </c>
      <c r="D5111" s="103" t="s">
        <v>909</v>
      </c>
      <c r="E5111" s="103" t="s">
        <v>910</v>
      </c>
      <c r="F5111" s="103" t="s">
        <v>910</v>
      </c>
      <c r="G5111" s="103" t="s">
        <v>138</v>
      </c>
      <c r="H5111" s="103" t="s">
        <v>647</v>
      </c>
      <c r="I5111" s="103" t="s">
        <v>842</v>
      </c>
      <c r="J5111" s="215">
        <v>3867.86</v>
      </c>
      <c r="K5111" s="216" t="s">
        <v>88</v>
      </c>
    </row>
    <row r="5112" spans="1:11" x14ac:dyDescent="0.25">
      <c r="A5112" s="103" t="s">
        <v>830</v>
      </c>
      <c r="B5112" s="103" t="s">
        <v>88</v>
      </c>
      <c r="C5112" s="103" t="s">
        <v>904</v>
      </c>
      <c r="D5112" s="103" t="s">
        <v>909</v>
      </c>
      <c r="E5112" s="111"/>
      <c r="F5112" s="103" t="s">
        <v>910</v>
      </c>
      <c r="G5112" s="103" t="s">
        <v>138</v>
      </c>
      <c r="H5112" s="103" t="s">
        <v>647</v>
      </c>
      <c r="I5112" s="103" t="s">
        <v>842</v>
      </c>
      <c r="J5112" s="215">
        <v>-1055.54</v>
      </c>
      <c r="K5112" s="232"/>
    </row>
    <row r="5113" spans="1:11" x14ac:dyDescent="0.25">
      <c r="A5113" s="103" t="s">
        <v>828</v>
      </c>
      <c r="B5113" s="103" t="s">
        <v>88</v>
      </c>
      <c r="C5113" s="103" t="s">
        <v>904</v>
      </c>
      <c r="D5113" s="103" t="s">
        <v>909</v>
      </c>
      <c r="E5113" s="103" t="s">
        <v>910</v>
      </c>
      <c r="F5113" s="103" t="s">
        <v>910</v>
      </c>
      <c r="G5113" s="103" t="s">
        <v>138</v>
      </c>
      <c r="H5113" s="103" t="s">
        <v>647</v>
      </c>
      <c r="I5113" s="103" t="s">
        <v>842</v>
      </c>
      <c r="J5113" s="215">
        <v>2054.83</v>
      </c>
      <c r="K5113" s="216" t="s">
        <v>88</v>
      </c>
    </row>
    <row r="5114" spans="1:11" x14ac:dyDescent="0.25">
      <c r="A5114" s="103" t="s">
        <v>828</v>
      </c>
      <c r="B5114" s="103" t="s">
        <v>88</v>
      </c>
      <c r="C5114" s="103" t="s">
        <v>904</v>
      </c>
      <c r="D5114" s="103" t="s">
        <v>909</v>
      </c>
      <c r="E5114" s="111"/>
      <c r="F5114" s="103" t="s">
        <v>910</v>
      </c>
      <c r="G5114" s="103" t="s">
        <v>138</v>
      </c>
      <c r="H5114" s="103" t="s">
        <v>647</v>
      </c>
      <c r="I5114" s="103" t="s">
        <v>842</v>
      </c>
      <c r="J5114" s="215">
        <v>-511.11</v>
      </c>
      <c r="K5114" s="216" t="s">
        <v>88</v>
      </c>
    </row>
    <row r="5115" spans="1:11" x14ac:dyDescent="0.25">
      <c r="A5115" s="103" t="s">
        <v>829</v>
      </c>
      <c r="B5115" s="103" t="s">
        <v>88</v>
      </c>
      <c r="C5115" s="103" t="s">
        <v>904</v>
      </c>
      <c r="D5115" s="103" t="s">
        <v>909</v>
      </c>
      <c r="E5115" s="103" t="s">
        <v>910</v>
      </c>
      <c r="F5115" s="103" t="s">
        <v>910</v>
      </c>
      <c r="G5115" s="103" t="s">
        <v>138</v>
      </c>
      <c r="H5115" s="103" t="s">
        <v>647</v>
      </c>
      <c r="I5115" s="103" t="s">
        <v>842</v>
      </c>
      <c r="J5115" s="215">
        <v>1899.62</v>
      </c>
      <c r="K5115" s="216" t="s">
        <v>88</v>
      </c>
    </row>
    <row r="5116" spans="1:11" x14ac:dyDescent="0.25">
      <c r="A5116" s="103" t="s">
        <v>829</v>
      </c>
      <c r="B5116" s="103" t="s">
        <v>88</v>
      </c>
      <c r="C5116" s="103" t="s">
        <v>904</v>
      </c>
      <c r="D5116" s="103" t="s">
        <v>909</v>
      </c>
      <c r="E5116" s="111"/>
      <c r="F5116" s="103" t="s">
        <v>910</v>
      </c>
      <c r="G5116" s="103" t="s">
        <v>138</v>
      </c>
      <c r="H5116" s="103" t="s">
        <v>647</v>
      </c>
      <c r="I5116" s="103" t="s">
        <v>842</v>
      </c>
      <c r="J5116" s="215">
        <v>-369.43</v>
      </c>
      <c r="K5116" s="216" t="s">
        <v>88</v>
      </c>
    </row>
    <row r="5117" spans="1:11" x14ac:dyDescent="0.25">
      <c r="A5117" s="103" t="s">
        <v>825</v>
      </c>
      <c r="B5117" s="103" t="s">
        <v>88</v>
      </c>
      <c r="C5117" s="103" t="s">
        <v>904</v>
      </c>
      <c r="D5117" s="103" t="s">
        <v>909</v>
      </c>
      <c r="E5117" s="103" t="s">
        <v>910</v>
      </c>
      <c r="F5117" s="103" t="s">
        <v>910</v>
      </c>
      <c r="G5117" s="103" t="s">
        <v>138</v>
      </c>
      <c r="H5117" s="103" t="s">
        <v>647</v>
      </c>
      <c r="I5117" s="103" t="s">
        <v>842</v>
      </c>
      <c r="J5117" s="215">
        <v>2255.41</v>
      </c>
      <c r="K5117" s="216" t="s">
        <v>88</v>
      </c>
    </row>
    <row r="5118" spans="1:11" x14ac:dyDescent="0.25">
      <c r="A5118" s="103" t="s">
        <v>825</v>
      </c>
      <c r="B5118" s="103" t="s">
        <v>88</v>
      </c>
      <c r="C5118" s="103" t="s">
        <v>904</v>
      </c>
      <c r="D5118" s="103" t="s">
        <v>909</v>
      </c>
      <c r="E5118" s="111"/>
      <c r="F5118" s="103" t="s">
        <v>910</v>
      </c>
      <c r="G5118" s="103" t="s">
        <v>138</v>
      </c>
      <c r="H5118" s="103" t="s">
        <v>647</v>
      </c>
      <c r="I5118" s="103" t="s">
        <v>842</v>
      </c>
      <c r="J5118" s="215">
        <v>-525.86</v>
      </c>
      <c r="K5118" s="216" t="s">
        <v>88</v>
      </c>
    </row>
    <row r="5119" spans="1:11" x14ac:dyDescent="0.25">
      <c r="A5119" s="103" t="s">
        <v>826</v>
      </c>
      <c r="B5119" s="103" t="s">
        <v>88</v>
      </c>
      <c r="C5119" s="103" t="s">
        <v>904</v>
      </c>
      <c r="D5119" s="103" t="s">
        <v>909</v>
      </c>
      <c r="E5119" s="103" t="s">
        <v>910</v>
      </c>
      <c r="F5119" s="103" t="s">
        <v>910</v>
      </c>
      <c r="G5119" s="103" t="s">
        <v>138</v>
      </c>
      <c r="H5119" s="103" t="s">
        <v>647</v>
      </c>
      <c r="I5119" s="103" t="s">
        <v>842</v>
      </c>
      <c r="J5119" s="215">
        <v>3347.55</v>
      </c>
      <c r="K5119" s="216" t="s">
        <v>88</v>
      </c>
    </row>
    <row r="5120" spans="1:11" x14ac:dyDescent="0.25">
      <c r="A5120" s="103" t="s">
        <v>826</v>
      </c>
      <c r="B5120" s="103" t="s">
        <v>88</v>
      </c>
      <c r="C5120" s="103" t="s">
        <v>904</v>
      </c>
      <c r="D5120" s="103" t="s">
        <v>909</v>
      </c>
      <c r="E5120" s="111"/>
      <c r="F5120" s="103" t="s">
        <v>910</v>
      </c>
      <c r="G5120" s="103" t="s">
        <v>138</v>
      </c>
      <c r="H5120" s="103" t="s">
        <v>647</v>
      </c>
      <c r="I5120" s="103" t="s">
        <v>842</v>
      </c>
      <c r="J5120" s="215">
        <v>-895.22</v>
      </c>
      <c r="K5120" s="216" t="s">
        <v>88</v>
      </c>
    </row>
    <row r="5121" spans="1:11" x14ac:dyDescent="0.25">
      <c r="A5121" s="103" t="s">
        <v>827</v>
      </c>
      <c r="B5121" s="103" t="s">
        <v>88</v>
      </c>
      <c r="C5121" s="103" t="s">
        <v>904</v>
      </c>
      <c r="D5121" s="103" t="s">
        <v>909</v>
      </c>
      <c r="E5121" s="103" t="s">
        <v>910</v>
      </c>
      <c r="F5121" s="103" t="s">
        <v>910</v>
      </c>
      <c r="G5121" s="103" t="s">
        <v>136</v>
      </c>
      <c r="H5121" s="103" t="s">
        <v>370</v>
      </c>
      <c r="I5121" s="103" t="s">
        <v>842</v>
      </c>
      <c r="J5121" s="215">
        <v>356.62</v>
      </c>
      <c r="K5121" s="216" t="s">
        <v>88</v>
      </c>
    </row>
    <row r="5122" spans="1:11" x14ac:dyDescent="0.25">
      <c r="A5122" s="103" t="s">
        <v>830</v>
      </c>
      <c r="B5122" s="103" t="s">
        <v>88</v>
      </c>
      <c r="C5122" s="103" t="s">
        <v>904</v>
      </c>
      <c r="D5122" s="103" t="s">
        <v>909</v>
      </c>
      <c r="E5122" s="103" t="s">
        <v>910</v>
      </c>
      <c r="F5122" s="103" t="s">
        <v>910</v>
      </c>
      <c r="G5122" s="103" t="s">
        <v>136</v>
      </c>
      <c r="H5122" s="103" t="s">
        <v>370</v>
      </c>
      <c r="I5122" s="103" t="s">
        <v>842</v>
      </c>
      <c r="J5122" s="215">
        <v>663.36</v>
      </c>
      <c r="K5122" s="216" t="s">
        <v>88</v>
      </c>
    </row>
    <row r="5123" spans="1:11" x14ac:dyDescent="0.25">
      <c r="A5123" s="103" t="s">
        <v>828</v>
      </c>
      <c r="B5123" s="103" t="s">
        <v>88</v>
      </c>
      <c r="C5123" s="103" t="s">
        <v>904</v>
      </c>
      <c r="D5123" s="103" t="s">
        <v>909</v>
      </c>
      <c r="E5123" s="103" t="s">
        <v>910</v>
      </c>
      <c r="F5123" s="103" t="s">
        <v>910</v>
      </c>
      <c r="G5123" s="103" t="s">
        <v>136</v>
      </c>
      <c r="H5123" s="103" t="s">
        <v>370</v>
      </c>
      <c r="I5123" s="103" t="s">
        <v>842</v>
      </c>
      <c r="J5123" s="215">
        <v>105.6</v>
      </c>
      <c r="K5123" s="216" t="s">
        <v>88</v>
      </c>
    </row>
    <row r="5124" spans="1:11" x14ac:dyDescent="0.25">
      <c r="A5124" s="103" t="s">
        <v>829</v>
      </c>
      <c r="B5124" s="103" t="s">
        <v>88</v>
      </c>
      <c r="C5124" s="103" t="s">
        <v>904</v>
      </c>
      <c r="D5124" s="103" t="s">
        <v>909</v>
      </c>
      <c r="E5124" s="103" t="s">
        <v>910</v>
      </c>
      <c r="F5124" s="103" t="s">
        <v>910</v>
      </c>
      <c r="G5124" s="103" t="s">
        <v>136</v>
      </c>
      <c r="H5124" s="103" t="s">
        <v>370</v>
      </c>
      <c r="I5124" s="103" t="s">
        <v>842</v>
      </c>
      <c r="J5124" s="215">
        <v>320.05</v>
      </c>
      <c r="K5124" s="216" t="s">
        <v>88</v>
      </c>
    </row>
    <row r="5125" spans="1:11" x14ac:dyDescent="0.25">
      <c r="A5125" s="103" t="s">
        <v>825</v>
      </c>
      <c r="B5125" s="103" t="s">
        <v>88</v>
      </c>
      <c r="C5125" s="103" t="s">
        <v>904</v>
      </c>
      <c r="D5125" s="103" t="s">
        <v>909</v>
      </c>
      <c r="E5125" s="103" t="s">
        <v>910</v>
      </c>
      <c r="F5125" s="103" t="s">
        <v>910</v>
      </c>
      <c r="G5125" s="103" t="s">
        <v>136</v>
      </c>
      <c r="H5125" s="103" t="s">
        <v>370</v>
      </c>
      <c r="I5125" s="103" t="s">
        <v>842</v>
      </c>
      <c r="J5125" s="215">
        <v>335.58</v>
      </c>
      <c r="K5125" s="216" t="s">
        <v>88</v>
      </c>
    </row>
    <row r="5126" spans="1:11" x14ac:dyDescent="0.25">
      <c r="A5126" s="103" t="s">
        <v>826</v>
      </c>
      <c r="B5126" s="103" t="s">
        <v>88</v>
      </c>
      <c r="C5126" s="103" t="s">
        <v>904</v>
      </c>
      <c r="D5126" s="103" t="s">
        <v>909</v>
      </c>
      <c r="E5126" s="103" t="s">
        <v>910</v>
      </c>
      <c r="F5126" s="103" t="s">
        <v>910</v>
      </c>
      <c r="G5126" s="103" t="s">
        <v>136</v>
      </c>
      <c r="H5126" s="103" t="s">
        <v>370</v>
      </c>
      <c r="I5126" s="103" t="s">
        <v>842</v>
      </c>
      <c r="J5126" s="215">
        <v>119.94</v>
      </c>
      <c r="K5126" s="216" t="s">
        <v>88</v>
      </c>
    </row>
    <row r="5127" spans="1:11" x14ac:dyDescent="0.25">
      <c r="A5127" s="103" t="s">
        <v>827</v>
      </c>
      <c r="B5127" s="103" t="s">
        <v>88</v>
      </c>
      <c r="C5127" s="103" t="s">
        <v>904</v>
      </c>
      <c r="D5127" s="103" t="s">
        <v>909</v>
      </c>
      <c r="E5127" s="103" t="s">
        <v>910</v>
      </c>
      <c r="F5127" s="103" t="s">
        <v>910</v>
      </c>
      <c r="G5127" s="103" t="s">
        <v>135</v>
      </c>
      <c r="H5127" s="103" t="s">
        <v>371</v>
      </c>
      <c r="I5127" s="103" t="s">
        <v>842</v>
      </c>
      <c r="J5127" s="215">
        <v>159.91</v>
      </c>
      <c r="K5127" s="216" t="s">
        <v>88</v>
      </c>
    </row>
    <row r="5128" spans="1:11" x14ac:dyDescent="0.25">
      <c r="A5128" s="103" t="s">
        <v>830</v>
      </c>
      <c r="B5128" s="103" t="s">
        <v>88</v>
      </c>
      <c r="C5128" s="103" t="s">
        <v>904</v>
      </c>
      <c r="D5128" s="103" t="s">
        <v>909</v>
      </c>
      <c r="E5128" s="103" t="s">
        <v>910</v>
      </c>
      <c r="F5128" s="103" t="s">
        <v>910</v>
      </c>
      <c r="G5128" s="103" t="s">
        <v>135</v>
      </c>
      <c r="H5128" s="103" t="s">
        <v>371</v>
      </c>
      <c r="I5128" s="103" t="s">
        <v>842</v>
      </c>
      <c r="J5128" s="215">
        <v>362.06</v>
      </c>
      <c r="K5128" s="216" t="s">
        <v>88</v>
      </c>
    </row>
    <row r="5129" spans="1:11" x14ac:dyDescent="0.25">
      <c r="A5129" s="103" t="s">
        <v>828</v>
      </c>
      <c r="B5129" s="103" t="s">
        <v>88</v>
      </c>
      <c r="C5129" s="103" t="s">
        <v>904</v>
      </c>
      <c r="D5129" s="103" t="s">
        <v>909</v>
      </c>
      <c r="E5129" s="103" t="s">
        <v>910</v>
      </c>
      <c r="F5129" s="103" t="s">
        <v>910</v>
      </c>
      <c r="G5129" s="103" t="s">
        <v>135</v>
      </c>
      <c r="H5129" s="103" t="s">
        <v>371</v>
      </c>
      <c r="I5129" s="103" t="s">
        <v>842</v>
      </c>
      <c r="J5129" s="215">
        <v>803.79</v>
      </c>
      <c r="K5129" s="216" t="s">
        <v>88</v>
      </c>
    </row>
    <row r="5130" spans="1:11" x14ac:dyDescent="0.25">
      <c r="A5130" s="103" t="s">
        <v>829</v>
      </c>
      <c r="B5130" s="103" t="s">
        <v>88</v>
      </c>
      <c r="C5130" s="103" t="s">
        <v>904</v>
      </c>
      <c r="D5130" s="103" t="s">
        <v>909</v>
      </c>
      <c r="E5130" s="103" t="s">
        <v>910</v>
      </c>
      <c r="F5130" s="103" t="s">
        <v>910</v>
      </c>
      <c r="G5130" s="103" t="s">
        <v>135</v>
      </c>
      <c r="H5130" s="103" t="s">
        <v>371</v>
      </c>
      <c r="I5130" s="103" t="s">
        <v>842</v>
      </c>
      <c r="J5130" s="215">
        <v>466.71</v>
      </c>
      <c r="K5130" s="216" t="s">
        <v>88</v>
      </c>
    </row>
    <row r="5131" spans="1:11" x14ac:dyDescent="0.25">
      <c r="A5131" s="103" t="s">
        <v>825</v>
      </c>
      <c r="B5131" s="103" t="s">
        <v>88</v>
      </c>
      <c r="C5131" s="103" t="s">
        <v>904</v>
      </c>
      <c r="D5131" s="103" t="s">
        <v>909</v>
      </c>
      <c r="E5131" s="103" t="s">
        <v>910</v>
      </c>
      <c r="F5131" s="103" t="s">
        <v>910</v>
      </c>
      <c r="G5131" s="103" t="s">
        <v>135</v>
      </c>
      <c r="H5131" s="103" t="s">
        <v>371</v>
      </c>
      <c r="I5131" s="103" t="s">
        <v>842</v>
      </c>
      <c r="J5131" s="215">
        <v>343.09</v>
      </c>
      <c r="K5131" s="216" t="s">
        <v>88</v>
      </c>
    </row>
    <row r="5132" spans="1:11" x14ac:dyDescent="0.25">
      <c r="A5132" s="103" t="s">
        <v>826</v>
      </c>
      <c r="B5132" s="103" t="s">
        <v>88</v>
      </c>
      <c r="C5132" s="103" t="s">
        <v>904</v>
      </c>
      <c r="D5132" s="103" t="s">
        <v>909</v>
      </c>
      <c r="E5132" s="103" t="s">
        <v>910</v>
      </c>
      <c r="F5132" s="103" t="s">
        <v>910</v>
      </c>
      <c r="G5132" s="103" t="s">
        <v>135</v>
      </c>
      <c r="H5132" s="103" t="s">
        <v>371</v>
      </c>
      <c r="I5132" s="103" t="s">
        <v>842</v>
      </c>
      <c r="J5132" s="215">
        <v>325.93</v>
      </c>
      <c r="K5132" s="216" t="s">
        <v>88</v>
      </c>
    </row>
    <row r="5133" spans="1:11" x14ac:dyDescent="0.25">
      <c r="A5133" s="103" t="s">
        <v>828</v>
      </c>
      <c r="B5133" s="103" t="s">
        <v>88</v>
      </c>
      <c r="C5133" s="103" t="s">
        <v>904</v>
      </c>
      <c r="D5133" s="103" t="s">
        <v>909</v>
      </c>
      <c r="E5133" s="103" t="s">
        <v>910</v>
      </c>
      <c r="F5133" s="103" t="s">
        <v>910</v>
      </c>
      <c r="G5133" s="103" t="s">
        <v>203</v>
      </c>
      <c r="H5133" s="103" t="s">
        <v>477</v>
      </c>
      <c r="I5133" s="103" t="s">
        <v>842</v>
      </c>
      <c r="J5133" s="215">
        <v>45.7</v>
      </c>
      <c r="K5133" s="216" t="s">
        <v>88</v>
      </c>
    </row>
    <row r="5134" spans="1:11" x14ac:dyDescent="0.25">
      <c r="A5134" s="103" t="s">
        <v>829</v>
      </c>
      <c r="B5134" s="103" t="s">
        <v>88</v>
      </c>
      <c r="C5134" s="103" t="s">
        <v>904</v>
      </c>
      <c r="D5134" s="103" t="s">
        <v>909</v>
      </c>
      <c r="E5134" s="103" t="s">
        <v>910</v>
      </c>
      <c r="F5134" s="103" t="s">
        <v>910</v>
      </c>
      <c r="G5134" s="103" t="s">
        <v>167</v>
      </c>
      <c r="H5134" s="103" t="s">
        <v>373</v>
      </c>
      <c r="I5134" s="103" t="s">
        <v>842</v>
      </c>
      <c r="J5134" s="215">
        <v>1297.28</v>
      </c>
      <c r="K5134" s="216" t="s">
        <v>88</v>
      </c>
    </row>
    <row r="5135" spans="1:11" x14ac:dyDescent="0.25">
      <c r="A5135" s="103" t="s">
        <v>829</v>
      </c>
      <c r="B5135" s="103" t="s">
        <v>88</v>
      </c>
      <c r="C5135" s="103" t="s">
        <v>904</v>
      </c>
      <c r="D5135" s="103" t="s">
        <v>909</v>
      </c>
      <c r="E5135" s="103" t="s">
        <v>910</v>
      </c>
      <c r="F5135" s="103" t="s">
        <v>910</v>
      </c>
      <c r="G5135" s="103" t="s">
        <v>134</v>
      </c>
      <c r="H5135" s="103" t="s">
        <v>374</v>
      </c>
      <c r="I5135" s="103" t="s">
        <v>842</v>
      </c>
      <c r="J5135" s="215">
        <v>333.45</v>
      </c>
      <c r="K5135" s="216" t="s">
        <v>88</v>
      </c>
    </row>
    <row r="5136" spans="1:11" x14ac:dyDescent="0.25">
      <c r="A5136" s="103" t="s">
        <v>825</v>
      </c>
      <c r="B5136" s="103" t="s">
        <v>88</v>
      </c>
      <c r="C5136" s="103" t="s">
        <v>904</v>
      </c>
      <c r="D5136" s="103" t="s">
        <v>909</v>
      </c>
      <c r="E5136" s="103" t="s">
        <v>910</v>
      </c>
      <c r="F5136" s="103" t="s">
        <v>910</v>
      </c>
      <c r="G5136" s="103" t="s">
        <v>134</v>
      </c>
      <c r="H5136" s="103" t="s">
        <v>374</v>
      </c>
      <c r="I5136" s="103" t="s">
        <v>842</v>
      </c>
      <c r="J5136" s="215">
        <v>24.92</v>
      </c>
      <c r="K5136" s="216" t="s">
        <v>88</v>
      </c>
    </row>
    <row r="5137" spans="1:11" x14ac:dyDescent="0.25">
      <c r="A5137" s="103" t="s">
        <v>827</v>
      </c>
      <c r="B5137" s="103" t="s">
        <v>88</v>
      </c>
      <c r="C5137" s="103" t="s">
        <v>904</v>
      </c>
      <c r="D5137" s="103" t="s">
        <v>909</v>
      </c>
      <c r="E5137" s="103" t="s">
        <v>910</v>
      </c>
      <c r="F5137" s="103" t="s">
        <v>910</v>
      </c>
      <c r="G5137" s="103" t="s">
        <v>93</v>
      </c>
      <c r="H5137" s="103" t="s">
        <v>375</v>
      </c>
      <c r="I5137" s="103" t="s">
        <v>842</v>
      </c>
      <c r="J5137" s="215">
        <v>219.06</v>
      </c>
      <c r="K5137" s="216" t="s">
        <v>88</v>
      </c>
    </row>
    <row r="5138" spans="1:11" x14ac:dyDescent="0.25">
      <c r="A5138" s="103" t="s">
        <v>830</v>
      </c>
      <c r="B5138" s="103" t="s">
        <v>88</v>
      </c>
      <c r="C5138" s="103" t="s">
        <v>904</v>
      </c>
      <c r="D5138" s="103" t="s">
        <v>909</v>
      </c>
      <c r="E5138" s="103" t="s">
        <v>910</v>
      </c>
      <c r="F5138" s="103" t="s">
        <v>910</v>
      </c>
      <c r="G5138" s="103" t="s">
        <v>93</v>
      </c>
      <c r="H5138" s="103" t="s">
        <v>375</v>
      </c>
      <c r="I5138" s="103" t="s">
        <v>842</v>
      </c>
      <c r="J5138" s="215">
        <v>44.93</v>
      </c>
      <c r="K5138" s="216" t="s">
        <v>88</v>
      </c>
    </row>
    <row r="5139" spans="1:11" x14ac:dyDescent="0.25">
      <c r="A5139" s="103" t="s">
        <v>828</v>
      </c>
      <c r="B5139" s="103" t="s">
        <v>88</v>
      </c>
      <c r="C5139" s="103" t="s">
        <v>904</v>
      </c>
      <c r="D5139" s="103" t="s">
        <v>909</v>
      </c>
      <c r="E5139" s="103" t="s">
        <v>910</v>
      </c>
      <c r="F5139" s="103" t="s">
        <v>910</v>
      </c>
      <c r="G5139" s="103" t="s">
        <v>93</v>
      </c>
      <c r="H5139" s="103" t="s">
        <v>375</v>
      </c>
      <c r="I5139" s="103" t="s">
        <v>842</v>
      </c>
      <c r="J5139" s="215">
        <v>190.96</v>
      </c>
      <c r="K5139" s="216" t="s">
        <v>88</v>
      </c>
    </row>
    <row r="5140" spans="1:11" x14ac:dyDescent="0.25">
      <c r="A5140" s="103" t="s">
        <v>829</v>
      </c>
      <c r="B5140" s="103" t="s">
        <v>88</v>
      </c>
      <c r="C5140" s="103" t="s">
        <v>904</v>
      </c>
      <c r="D5140" s="103" t="s">
        <v>909</v>
      </c>
      <c r="E5140" s="103" t="s">
        <v>910</v>
      </c>
      <c r="F5140" s="103" t="s">
        <v>910</v>
      </c>
      <c r="G5140" s="103" t="s">
        <v>93</v>
      </c>
      <c r="H5140" s="103" t="s">
        <v>375</v>
      </c>
      <c r="I5140" s="103" t="s">
        <v>842</v>
      </c>
      <c r="J5140" s="215">
        <v>169.81</v>
      </c>
      <c r="K5140" s="216" t="s">
        <v>88</v>
      </c>
    </row>
    <row r="5141" spans="1:11" x14ac:dyDescent="0.25">
      <c r="A5141" s="103" t="s">
        <v>825</v>
      </c>
      <c r="B5141" s="103" t="s">
        <v>88</v>
      </c>
      <c r="C5141" s="103" t="s">
        <v>904</v>
      </c>
      <c r="D5141" s="103" t="s">
        <v>909</v>
      </c>
      <c r="E5141" s="103" t="s">
        <v>910</v>
      </c>
      <c r="F5141" s="103" t="s">
        <v>910</v>
      </c>
      <c r="G5141" s="103" t="s">
        <v>93</v>
      </c>
      <c r="H5141" s="103" t="s">
        <v>375</v>
      </c>
      <c r="I5141" s="103" t="s">
        <v>842</v>
      </c>
      <c r="J5141" s="215">
        <v>211.97</v>
      </c>
      <c r="K5141" s="216" t="s">
        <v>88</v>
      </c>
    </row>
    <row r="5142" spans="1:11" x14ac:dyDescent="0.25">
      <c r="A5142" s="103" t="s">
        <v>826</v>
      </c>
      <c r="B5142" s="103" t="s">
        <v>88</v>
      </c>
      <c r="C5142" s="103" t="s">
        <v>904</v>
      </c>
      <c r="D5142" s="103" t="s">
        <v>909</v>
      </c>
      <c r="E5142" s="103" t="s">
        <v>910</v>
      </c>
      <c r="F5142" s="103" t="s">
        <v>910</v>
      </c>
      <c r="G5142" s="103" t="s">
        <v>93</v>
      </c>
      <c r="H5142" s="103" t="s">
        <v>375</v>
      </c>
      <c r="I5142" s="103" t="s">
        <v>842</v>
      </c>
      <c r="J5142" s="215">
        <v>169.15</v>
      </c>
      <c r="K5142" s="216" t="s">
        <v>88</v>
      </c>
    </row>
    <row r="5143" spans="1:11" x14ac:dyDescent="0.25">
      <c r="A5143" s="103" t="s">
        <v>828</v>
      </c>
      <c r="B5143" s="103" t="s">
        <v>88</v>
      </c>
      <c r="C5143" s="103" t="s">
        <v>904</v>
      </c>
      <c r="D5143" s="103" t="s">
        <v>909</v>
      </c>
      <c r="E5143" s="103" t="s">
        <v>910</v>
      </c>
      <c r="F5143" s="103" t="s">
        <v>910</v>
      </c>
      <c r="G5143" s="103" t="s">
        <v>168</v>
      </c>
      <c r="H5143" s="103" t="s">
        <v>377</v>
      </c>
      <c r="I5143" s="103" t="s">
        <v>842</v>
      </c>
      <c r="J5143" s="215">
        <v>449.99</v>
      </c>
      <c r="K5143" s="216" t="s">
        <v>88</v>
      </c>
    </row>
    <row r="5144" spans="1:11" x14ac:dyDescent="0.25">
      <c r="A5144" s="103" t="s">
        <v>830</v>
      </c>
      <c r="B5144" s="103" t="s">
        <v>88</v>
      </c>
      <c r="C5144" s="103" t="s">
        <v>904</v>
      </c>
      <c r="D5144" s="103" t="s">
        <v>909</v>
      </c>
      <c r="E5144" s="103" t="s">
        <v>910</v>
      </c>
      <c r="F5144" s="103" t="s">
        <v>910</v>
      </c>
      <c r="G5144" s="103" t="s">
        <v>133</v>
      </c>
      <c r="H5144" s="103" t="s">
        <v>378</v>
      </c>
      <c r="I5144" s="103" t="s">
        <v>842</v>
      </c>
      <c r="J5144" s="215">
        <v>445.83</v>
      </c>
      <c r="K5144" s="216" t="s">
        <v>88</v>
      </c>
    </row>
    <row r="5145" spans="1:11" x14ac:dyDescent="0.25">
      <c r="A5145" s="103" t="s">
        <v>828</v>
      </c>
      <c r="B5145" s="103" t="s">
        <v>88</v>
      </c>
      <c r="C5145" s="103" t="s">
        <v>904</v>
      </c>
      <c r="D5145" s="103" t="s">
        <v>909</v>
      </c>
      <c r="E5145" s="103" t="s">
        <v>910</v>
      </c>
      <c r="F5145" s="103" t="s">
        <v>910</v>
      </c>
      <c r="G5145" s="103" t="s">
        <v>133</v>
      </c>
      <c r="H5145" s="103" t="s">
        <v>378</v>
      </c>
      <c r="I5145" s="103" t="s">
        <v>842</v>
      </c>
      <c r="J5145" s="215">
        <v>522.79999999999995</v>
      </c>
      <c r="K5145" s="216" t="s">
        <v>88</v>
      </c>
    </row>
    <row r="5146" spans="1:11" x14ac:dyDescent="0.25">
      <c r="A5146" s="103" t="s">
        <v>829</v>
      </c>
      <c r="B5146" s="103" t="s">
        <v>88</v>
      </c>
      <c r="C5146" s="103" t="s">
        <v>904</v>
      </c>
      <c r="D5146" s="103" t="s">
        <v>909</v>
      </c>
      <c r="E5146" s="103" t="s">
        <v>910</v>
      </c>
      <c r="F5146" s="103" t="s">
        <v>910</v>
      </c>
      <c r="G5146" s="103" t="s">
        <v>133</v>
      </c>
      <c r="H5146" s="103" t="s">
        <v>378</v>
      </c>
      <c r="I5146" s="103" t="s">
        <v>842</v>
      </c>
      <c r="J5146" s="215">
        <v>76.680000000000007</v>
      </c>
      <c r="K5146" s="216" t="s">
        <v>88</v>
      </c>
    </row>
    <row r="5147" spans="1:11" x14ac:dyDescent="0.25">
      <c r="A5147" s="103" t="s">
        <v>825</v>
      </c>
      <c r="B5147" s="103" t="s">
        <v>88</v>
      </c>
      <c r="C5147" s="103" t="s">
        <v>904</v>
      </c>
      <c r="D5147" s="103" t="s">
        <v>909</v>
      </c>
      <c r="E5147" s="103" t="s">
        <v>910</v>
      </c>
      <c r="F5147" s="103" t="s">
        <v>910</v>
      </c>
      <c r="G5147" s="103" t="s">
        <v>133</v>
      </c>
      <c r="H5147" s="103" t="s">
        <v>378</v>
      </c>
      <c r="I5147" s="103" t="s">
        <v>842</v>
      </c>
      <c r="J5147" s="215">
        <v>24.55</v>
      </c>
      <c r="K5147" s="216" t="s">
        <v>88</v>
      </c>
    </row>
    <row r="5148" spans="1:11" x14ac:dyDescent="0.25">
      <c r="A5148" s="103" t="s">
        <v>826</v>
      </c>
      <c r="B5148" s="103" t="s">
        <v>88</v>
      </c>
      <c r="C5148" s="103" t="s">
        <v>904</v>
      </c>
      <c r="D5148" s="103" t="s">
        <v>909</v>
      </c>
      <c r="E5148" s="103" t="s">
        <v>910</v>
      </c>
      <c r="F5148" s="103" t="s">
        <v>910</v>
      </c>
      <c r="G5148" s="103" t="s">
        <v>133</v>
      </c>
      <c r="H5148" s="103" t="s">
        <v>378</v>
      </c>
      <c r="I5148" s="103" t="s">
        <v>842</v>
      </c>
      <c r="J5148" s="215">
        <v>382.96</v>
      </c>
      <c r="K5148" s="216" t="s">
        <v>88</v>
      </c>
    </row>
    <row r="5149" spans="1:11" x14ac:dyDescent="0.25">
      <c r="A5149" s="103" t="s">
        <v>827</v>
      </c>
      <c r="B5149" s="103" t="s">
        <v>88</v>
      </c>
      <c r="C5149" s="103" t="s">
        <v>904</v>
      </c>
      <c r="D5149" s="103" t="s">
        <v>909</v>
      </c>
      <c r="E5149" s="103" t="s">
        <v>910</v>
      </c>
      <c r="F5149" s="103" t="s">
        <v>910</v>
      </c>
      <c r="G5149" s="103" t="s">
        <v>132</v>
      </c>
      <c r="H5149" s="103" t="s">
        <v>379</v>
      </c>
      <c r="I5149" s="103" t="s">
        <v>842</v>
      </c>
      <c r="J5149" s="215">
        <v>1685.7</v>
      </c>
      <c r="K5149" s="216" t="s">
        <v>88</v>
      </c>
    </row>
    <row r="5150" spans="1:11" x14ac:dyDescent="0.25">
      <c r="A5150" s="103" t="s">
        <v>830</v>
      </c>
      <c r="B5150" s="103" t="s">
        <v>88</v>
      </c>
      <c r="C5150" s="103" t="s">
        <v>904</v>
      </c>
      <c r="D5150" s="103" t="s">
        <v>909</v>
      </c>
      <c r="E5150" s="103" t="s">
        <v>910</v>
      </c>
      <c r="F5150" s="103" t="s">
        <v>910</v>
      </c>
      <c r="G5150" s="103" t="s">
        <v>132</v>
      </c>
      <c r="H5150" s="103" t="s">
        <v>379</v>
      </c>
      <c r="I5150" s="103" t="s">
        <v>842</v>
      </c>
      <c r="J5150" s="215">
        <v>207.09</v>
      </c>
      <c r="K5150" s="216" t="s">
        <v>88</v>
      </c>
    </row>
    <row r="5151" spans="1:11" x14ac:dyDescent="0.25">
      <c r="A5151" s="103" t="s">
        <v>828</v>
      </c>
      <c r="B5151" s="103" t="s">
        <v>88</v>
      </c>
      <c r="C5151" s="103" t="s">
        <v>904</v>
      </c>
      <c r="D5151" s="103" t="s">
        <v>909</v>
      </c>
      <c r="E5151" s="103" t="s">
        <v>910</v>
      </c>
      <c r="F5151" s="103" t="s">
        <v>910</v>
      </c>
      <c r="G5151" s="103" t="s">
        <v>132</v>
      </c>
      <c r="H5151" s="103" t="s">
        <v>379</v>
      </c>
      <c r="I5151" s="103" t="s">
        <v>842</v>
      </c>
      <c r="J5151" s="215">
        <v>374.81</v>
      </c>
      <c r="K5151" s="216" t="s">
        <v>88</v>
      </c>
    </row>
    <row r="5152" spans="1:11" x14ac:dyDescent="0.25">
      <c r="A5152" s="103" t="s">
        <v>829</v>
      </c>
      <c r="B5152" s="103" t="s">
        <v>88</v>
      </c>
      <c r="C5152" s="103" t="s">
        <v>904</v>
      </c>
      <c r="D5152" s="103" t="s">
        <v>909</v>
      </c>
      <c r="E5152" s="103" t="s">
        <v>910</v>
      </c>
      <c r="F5152" s="103" t="s">
        <v>910</v>
      </c>
      <c r="G5152" s="103" t="s">
        <v>132</v>
      </c>
      <c r="H5152" s="103" t="s">
        <v>379</v>
      </c>
      <c r="I5152" s="103" t="s">
        <v>842</v>
      </c>
      <c r="J5152" s="215">
        <v>479.2</v>
      </c>
      <c r="K5152" s="216" t="s">
        <v>88</v>
      </c>
    </row>
    <row r="5153" spans="1:11" x14ac:dyDescent="0.25">
      <c r="A5153" s="103" t="s">
        <v>825</v>
      </c>
      <c r="B5153" s="103" t="s">
        <v>88</v>
      </c>
      <c r="C5153" s="103" t="s">
        <v>904</v>
      </c>
      <c r="D5153" s="103" t="s">
        <v>909</v>
      </c>
      <c r="E5153" s="103" t="s">
        <v>910</v>
      </c>
      <c r="F5153" s="103" t="s">
        <v>910</v>
      </c>
      <c r="G5153" s="103" t="s">
        <v>132</v>
      </c>
      <c r="H5153" s="103" t="s">
        <v>379</v>
      </c>
      <c r="I5153" s="103" t="s">
        <v>842</v>
      </c>
      <c r="J5153" s="215">
        <v>128.08000000000001</v>
      </c>
      <c r="K5153" s="216" t="s">
        <v>88</v>
      </c>
    </row>
    <row r="5154" spans="1:11" x14ac:dyDescent="0.25">
      <c r="A5154" s="103" t="s">
        <v>826</v>
      </c>
      <c r="B5154" s="103" t="s">
        <v>88</v>
      </c>
      <c r="C5154" s="103" t="s">
        <v>904</v>
      </c>
      <c r="D5154" s="103" t="s">
        <v>909</v>
      </c>
      <c r="E5154" s="103" t="s">
        <v>910</v>
      </c>
      <c r="F5154" s="103" t="s">
        <v>910</v>
      </c>
      <c r="G5154" s="103" t="s">
        <v>132</v>
      </c>
      <c r="H5154" s="103" t="s">
        <v>379</v>
      </c>
      <c r="I5154" s="103" t="s">
        <v>842</v>
      </c>
      <c r="J5154" s="215">
        <v>774.71</v>
      </c>
      <c r="K5154" s="216" t="s">
        <v>88</v>
      </c>
    </row>
    <row r="5155" spans="1:11" x14ac:dyDescent="0.25">
      <c r="A5155" s="103" t="s">
        <v>827</v>
      </c>
      <c r="B5155" s="103" t="s">
        <v>88</v>
      </c>
      <c r="C5155" s="103" t="s">
        <v>904</v>
      </c>
      <c r="D5155" s="103" t="s">
        <v>909</v>
      </c>
      <c r="E5155" s="103" t="s">
        <v>910</v>
      </c>
      <c r="F5155" s="103" t="s">
        <v>910</v>
      </c>
      <c r="G5155" s="103" t="s">
        <v>169</v>
      </c>
      <c r="H5155" s="103" t="s">
        <v>380</v>
      </c>
      <c r="I5155" s="103" t="s">
        <v>842</v>
      </c>
      <c r="J5155" s="215">
        <v>17.399999999999999</v>
      </c>
      <c r="K5155" s="216" t="s">
        <v>88</v>
      </c>
    </row>
    <row r="5156" spans="1:11" x14ac:dyDescent="0.25">
      <c r="A5156" s="103" t="s">
        <v>828</v>
      </c>
      <c r="B5156" s="103" t="s">
        <v>88</v>
      </c>
      <c r="C5156" s="103" t="s">
        <v>904</v>
      </c>
      <c r="D5156" s="103" t="s">
        <v>909</v>
      </c>
      <c r="E5156" s="103" t="s">
        <v>910</v>
      </c>
      <c r="F5156" s="103" t="s">
        <v>910</v>
      </c>
      <c r="G5156" s="103" t="s">
        <v>169</v>
      </c>
      <c r="H5156" s="103" t="s">
        <v>380</v>
      </c>
      <c r="I5156" s="103" t="s">
        <v>842</v>
      </c>
      <c r="J5156" s="215">
        <v>142.84</v>
      </c>
      <c r="K5156" s="216" t="s">
        <v>88</v>
      </c>
    </row>
    <row r="5157" spans="1:11" x14ac:dyDescent="0.25">
      <c r="A5157" s="103" t="s">
        <v>827</v>
      </c>
      <c r="B5157" s="103" t="s">
        <v>88</v>
      </c>
      <c r="C5157" s="103" t="s">
        <v>904</v>
      </c>
      <c r="D5157" s="103" t="s">
        <v>909</v>
      </c>
      <c r="E5157" s="103" t="s">
        <v>910</v>
      </c>
      <c r="F5157" s="103" t="s">
        <v>910</v>
      </c>
      <c r="G5157" s="103" t="s">
        <v>130</v>
      </c>
      <c r="H5157" s="103" t="s">
        <v>381</v>
      </c>
      <c r="I5157" s="103" t="s">
        <v>842</v>
      </c>
      <c r="J5157" s="215">
        <v>130.63</v>
      </c>
      <c r="K5157" s="216" t="s">
        <v>88</v>
      </c>
    </row>
    <row r="5158" spans="1:11" x14ac:dyDescent="0.25">
      <c r="A5158" s="103" t="s">
        <v>830</v>
      </c>
      <c r="B5158" s="103" t="s">
        <v>88</v>
      </c>
      <c r="C5158" s="103" t="s">
        <v>904</v>
      </c>
      <c r="D5158" s="103" t="s">
        <v>909</v>
      </c>
      <c r="E5158" s="103" t="s">
        <v>910</v>
      </c>
      <c r="F5158" s="103" t="s">
        <v>910</v>
      </c>
      <c r="G5158" s="103" t="s">
        <v>130</v>
      </c>
      <c r="H5158" s="103" t="s">
        <v>381</v>
      </c>
      <c r="I5158" s="103" t="s">
        <v>842</v>
      </c>
      <c r="J5158" s="215">
        <v>254.94</v>
      </c>
      <c r="K5158" s="216" t="s">
        <v>88</v>
      </c>
    </row>
    <row r="5159" spans="1:11" x14ac:dyDescent="0.25">
      <c r="A5159" s="103" t="s">
        <v>828</v>
      </c>
      <c r="B5159" s="103" t="s">
        <v>88</v>
      </c>
      <c r="C5159" s="103" t="s">
        <v>904</v>
      </c>
      <c r="D5159" s="103" t="s">
        <v>909</v>
      </c>
      <c r="E5159" s="103" t="s">
        <v>910</v>
      </c>
      <c r="F5159" s="103" t="s">
        <v>910</v>
      </c>
      <c r="G5159" s="103" t="s">
        <v>130</v>
      </c>
      <c r="H5159" s="103" t="s">
        <v>381</v>
      </c>
      <c r="I5159" s="103" t="s">
        <v>842</v>
      </c>
      <c r="J5159" s="215">
        <v>199.11</v>
      </c>
      <c r="K5159" s="216" t="s">
        <v>88</v>
      </c>
    </row>
    <row r="5160" spans="1:11" x14ac:dyDescent="0.25">
      <c r="A5160" s="103" t="s">
        <v>829</v>
      </c>
      <c r="B5160" s="103" t="s">
        <v>88</v>
      </c>
      <c r="C5160" s="103" t="s">
        <v>904</v>
      </c>
      <c r="D5160" s="103" t="s">
        <v>909</v>
      </c>
      <c r="E5160" s="103" t="s">
        <v>910</v>
      </c>
      <c r="F5160" s="103" t="s">
        <v>910</v>
      </c>
      <c r="G5160" s="103" t="s">
        <v>130</v>
      </c>
      <c r="H5160" s="103" t="s">
        <v>381</v>
      </c>
      <c r="I5160" s="103" t="s">
        <v>842</v>
      </c>
      <c r="J5160" s="215">
        <v>205.73</v>
      </c>
      <c r="K5160" s="216" t="s">
        <v>88</v>
      </c>
    </row>
    <row r="5161" spans="1:11" x14ac:dyDescent="0.25">
      <c r="A5161" s="103" t="s">
        <v>825</v>
      </c>
      <c r="B5161" s="103" t="s">
        <v>88</v>
      </c>
      <c r="C5161" s="103" t="s">
        <v>904</v>
      </c>
      <c r="D5161" s="103" t="s">
        <v>909</v>
      </c>
      <c r="E5161" s="103" t="s">
        <v>910</v>
      </c>
      <c r="F5161" s="103" t="s">
        <v>910</v>
      </c>
      <c r="G5161" s="103" t="s">
        <v>130</v>
      </c>
      <c r="H5161" s="103" t="s">
        <v>381</v>
      </c>
      <c r="I5161" s="103" t="s">
        <v>842</v>
      </c>
      <c r="J5161" s="215">
        <v>388.91</v>
      </c>
      <c r="K5161" s="216" t="s">
        <v>88</v>
      </c>
    </row>
    <row r="5162" spans="1:11" x14ac:dyDescent="0.25">
      <c r="A5162" s="103" t="s">
        <v>826</v>
      </c>
      <c r="B5162" s="103" t="s">
        <v>88</v>
      </c>
      <c r="C5162" s="103" t="s">
        <v>904</v>
      </c>
      <c r="D5162" s="103" t="s">
        <v>909</v>
      </c>
      <c r="E5162" s="103" t="s">
        <v>910</v>
      </c>
      <c r="F5162" s="103" t="s">
        <v>910</v>
      </c>
      <c r="G5162" s="103" t="s">
        <v>130</v>
      </c>
      <c r="H5162" s="103" t="s">
        <v>381</v>
      </c>
      <c r="I5162" s="103" t="s">
        <v>842</v>
      </c>
      <c r="J5162" s="215">
        <v>276.44</v>
      </c>
      <c r="K5162" s="216" t="s">
        <v>88</v>
      </c>
    </row>
    <row r="5163" spans="1:11" x14ac:dyDescent="0.25">
      <c r="A5163" s="103" t="s">
        <v>827</v>
      </c>
      <c r="B5163" s="103" t="s">
        <v>88</v>
      </c>
      <c r="C5163" s="103" t="s">
        <v>904</v>
      </c>
      <c r="D5163" s="103" t="s">
        <v>909</v>
      </c>
      <c r="E5163" s="103" t="s">
        <v>910</v>
      </c>
      <c r="F5163" s="103" t="s">
        <v>910</v>
      </c>
      <c r="G5163" s="103" t="s">
        <v>129</v>
      </c>
      <c r="H5163" s="103" t="s">
        <v>382</v>
      </c>
      <c r="I5163" s="103" t="s">
        <v>842</v>
      </c>
      <c r="J5163" s="215">
        <v>616.84</v>
      </c>
      <c r="K5163" s="216" t="s">
        <v>88</v>
      </c>
    </row>
    <row r="5164" spans="1:11" x14ac:dyDescent="0.25">
      <c r="A5164" s="103" t="s">
        <v>828</v>
      </c>
      <c r="B5164" s="103" t="s">
        <v>88</v>
      </c>
      <c r="C5164" s="103" t="s">
        <v>904</v>
      </c>
      <c r="D5164" s="103" t="s">
        <v>909</v>
      </c>
      <c r="E5164" s="103" t="s">
        <v>910</v>
      </c>
      <c r="F5164" s="103" t="s">
        <v>910</v>
      </c>
      <c r="G5164" s="103" t="s">
        <v>129</v>
      </c>
      <c r="H5164" s="103" t="s">
        <v>382</v>
      </c>
      <c r="I5164" s="103" t="s">
        <v>842</v>
      </c>
      <c r="J5164" s="215">
        <v>82.81</v>
      </c>
      <c r="K5164" s="216" t="s">
        <v>88</v>
      </c>
    </row>
    <row r="5165" spans="1:11" x14ac:dyDescent="0.25">
      <c r="A5165" s="103" t="s">
        <v>829</v>
      </c>
      <c r="B5165" s="103" t="s">
        <v>88</v>
      </c>
      <c r="C5165" s="103" t="s">
        <v>904</v>
      </c>
      <c r="D5165" s="103" t="s">
        <v>909</v>
      </c>
      <c r="E5165" s="103" t="s">
        <v>910</v>
      </c>
      <c r="F5165" s="103" t="s">
        <v>910</v>
      </c>
      <c r="G5165" s="103" t="s">
        <v>129</v>
      </c>
      <c r="H5165" s="103" t="s">
        <v>382</v>
      </c>
      <c r="I5165" s="103" t="s">
        <v>842</v>
      </c>
      <c r="J5165" s="215">
        <v>109.51</v>
      </c>
      <c r="K5165" s="216" t="s">
        <v>88</v>
      </c>
    </row>
    <row r="5166" spans="1:11" x14ac:dyDescent="0.25">
      <c r="A5166" s="103" t="s">
        <v>825</v>
      </c>
      <c r="B5166" s="103" t="s">
        <v>88</v>
      </c>
      <c r="C5166" s="103" t="s">
        <v>904</v>
      </c>
      <c r="D5166" s="103" t="s">
        <v>909</v>
      </c>
      <c r="E5166" s="103" t="s">
        <v>910</v>
      </c>
      <c r="F5166" s="103" t="s">
        <v>910</v>
      </c>
      <c r="G5166" s="103" t="s">
        <v>129</v>
      </c>
      <c r="H5166" s="103" t="s">
        <v>382</v>
      </c>
      <c r="I5166" s="103" t="s">
        <v>842</v>
      </c>
      <c r="J5166" s="215">
        <v>51.35</v>
      </c>
      <c r="K5166" s="216" t="s">
        <v>88</v>
      </c>
    </row>
    <row r="5167" spans="1:11" x14ac:dyDescent="0.25">
      <c r="A5167" s="103" t="s">
        <v>827</v>
      </c>
      <c r="B5167" s="103" t="s">
        <v>88</v>
      </c>
      <c r="C5167" s="103" t="s">
        <v>904</v>
      </c>
      <c r="D5167" s="103" t="s">
        <v>909</v>
      </c>
      <c r="E5167" s="103" t="s">
        <v>910</v>
      </c>
      <c r="F5167" s="103" t="s">
        <v>910</v>
      </c>
      <c r="G5167" s="103" t="s">
        <v>165</v>
      </c>
      <c r="H5167" s="103" t="s">
        <v>383</v>
      </c>
      <c r="I5167" s="103" t="s">
        <v>842</v>
      </c>
      <c r="J5167" s="215">
        <v>450.42</v>
      </c>
      <c r="K5167" s="216" t="s">
        <v>88</v>
      </c>
    </row>
    <row r="5168" spans="1:11" x14ac:dyDescent="0.25">
      <c r="A5168" s="103" t="s">
        <v>830</v>
      </c>
      <c r="B5168" s="103" t="s">
        <v>88</v>
      </c>
      <c r="C5168" s="103" t="s">
        <v>904</v>
      </c>
      <c r="D5168" s="103" t="s">
        <v>909</v>
      </c>
      <c r="E5168" s="103" t="s">
        <v>910</v>
      </c>
      <c r="F5168" s="103" t="s">
        <v>910</v>
      </c>
      <c r="G5168" s="103" t="s">
        <v>165</v>
      </c>
      <c r="H5168" s="103" t="s">
        <v>383</v>
      </c>
      <c r="I5168" s="103" t="s">
        <v>842</v>
      </c>
      <c r="J5168" s="215">
        <v>243.66</v>
      </c>
      <c r="K5168" s="216" t="s">
        <v>88</v>
      </c>
    </row>
    <row r="5169" spans="1:11" x14ac:dyDescent="0.25">
      <c r="A5169" s="103" t="s">
        <v>828</v>
      </c>
      <c r="B5169" s="103" t="s">
        <v>88</v>
      </c>
      <c r="C5169" s="103" t="s">
        <v>904</v>
      </c>
      <c r="D5169" s="103" t="s">
        <v>909</v>
      </c>
      <c r="E5169" s="103" t="s">
        <v>910</v>
      </c>
      <c r="F5169" s="103" t="s">
        <v>910</v>
      </c>
      <c r="G5169" s="103" t="s">
        <v>165</v>
      </c>
      <c r="H5169" s="103" t="s">
        <v>383</v>
      </c>
      <c r="I5169" s="103" t="s">
        <v>842</v>
      </c>
      <c r="J5169" s="215">
        <v>348.79</v>
      </c>
      <c r="K5169" s="216" t="s">
        <v>88</v>
      </c>
    </row>
    <row r="5170" spans="1:11" x14ac:dyDescent="0.25">
      <c r="A5170" s="103" t="s">
        <v>829</v>
      </c>
      <c r="B5170" s="103" t="s">
        <v>88</v>
      </c>
      <c r="C5170" s="103" t="s">
        <v>904</v>
      </c>
      <c r="D5170" s="103" t="s">
        <v>909</v>
      </c>
      <c r="E5170" s="103" t="s">
        <v>910</v>
      </c>
      <c r="F5170" s="103" t="s">
        <v>910</v>
      </c>
      <c r="G5170" s="103" t="s">
        <v>165</v>
      </c>
      <c r="H5170" s="103" t="s">
        <v>383</v>
      </c>
      <c r="I5170" s="103" t="s">
        <v>842</v>
      </c>
      <c r="J5170" s="215">
        <v>185.29</v>
      </c>
      <c r="K5170" s="216" t="s">
        <v>88</v>
      </c>
    </row>
    <row r="5171" spans="1:11" x14ac:dyDescent="0.25">
      <c r="A5171" s="103" t="s">
        <v>825</v>
      </c>
      <c r="B5171" s="103" t="s">
        <v>88</v>
      </c>
      <c r="C5171" s="103" t="s">
        <v>904</v>
      </c>
      <c r="D5171" s="103" t="s">
        <v>909</v>
      </c>
      <c r="E5171" s="103" t="s">
        <v>910</v>
      </c>
      <c r="F5171" s="103" t="s">
        <v>910</v>
      </c>
      <c r="G5171" s="103" t="s">
        <v>165</v>
      </c>
      <c r="H5171" s="103" t="s">
        <v>383</v>
      </c>
      <c r="I5171" s="103" t="s">
        <v>842</v>
      </c>
      <c r="J5171" s="215">
        <v>186.2</v>
      </c>
      <c r="K5171" s="216" t="s">
        <v>88</v>
      </c>
    </row>
    <row r="5172" spans="1:11" x14ac:dyDescent="0.25">
      <c r="A5172" s="103" t="s">
        <v>826</v>
      </c>
      <c r="B5172" s="103" t="s">
        <v>88</v>
      </c>
      <c r="C5172" s="103" t="s">
        <v>904</v>
      </c>
      <c r="D5172" s="103" t="s">
        <v>909</v>
      </c>
      <c r="E5172" s="103" t="s">
        <v>910</v>
      </c>
      <c r="F5172" s="103" t="s">
        <v>910</v>
      </c>
      <c r="G5172" s="103" t="s">
        <v>165</v>
      </c>
      <c r="H5172" s="103" t="s">
        <v>383</v>
      </c>
      <c r="I5172" s="103" t="s">
        <v>842</v>
      </c>
      <c r="J5172" s="215">
        <v>446.18</v>
      </c>
      <c r="K5172" s="216" t="s">
        <v>88</v>
      </c>
    </row>
    <row r="5173" spans="1:11" x14ac:dyDescent="0.25">
      <c r="A5173" s="103" t="s">
        <v>827</v>
      </c>
      <c r="B5173" s="103" t="s">
        <v>88</v>
      </c>
      <c r="C5173" s="103" t="s">
        <v>904</v>
      </c>
      <c r="D5173" s="103" t="s">
        <v>909</v>
      </c>
      <c r="E5173" s="103" t="s">
        <v>910</v>
      </c>
      <c r="F5173" s="103" t="s">
        <v>910</v>
      </c>
      <c r="G5173" s="103" t="s">
        <v>446</v>
      </c>
      <c r="H5173" s="103" t="s">
        <v>447</v>
      </c>
      <c r="I5173" s="103" t="s">
        <v>842</v>
      </c>
      <c r="J5173" s="215">
        <v>282.83</v>
      </c>
      <c r="K5173" s="216" t="s">
        <v>88</v>
      </c>
    </row>
    <row r="5174" spans="1:11" x14ac:dyDescent="0.25">
      <c r="A5174" s="103" t="s">
        <v>826</v>
      </c>
      <c r="B5174" s="103" t="s">
        <v>88</v>
      </c>
      <c r="C5174" s="103" t="s">
        <v>904</v>
      </c>
      <c r="D5174" s="103" t="s">
        <v>909</v>
      </c>
      <c r="E5174" s="103" t="s">
        <v>910</v>
      </c>
      <c r="F5174" s="103" t="s">
        <v>910</v>
      </c>
      <c r="G5174" s="103" t="s">
        <v>446</v>
      </c>
      <c r="H5174" s="103" t="s">
        <v>447</v>
      </c>
      <c r="I5174" s="103" t="s">
        <v>842</v>
      </c>
      <c r="J5174" s="215">
        <v>1496.14</v>
      </c>
      <c r="K5174" s="216" t="s">
        <v>88</v>
      </c>
    </row>
    <row r="5175" spans="1:11" x14ac:dyDescent="0.25">
      <c r="A5175" s="103" t="s">
        <v>827</v>
      </c>
      <c r="B5175" s="103" t="s">
        <v>88</v>
      </c>
      <c r="C5175" s="103" t="s">
        <v>904</v>
      </c>
      <c r="D5175" s="103" t="s">
        <v>909</v>
      </c>
      <c r="E5175" s="103" t="s">
        <v>910</v>
      </c>
      <c r="F5175" s="103" t="s">
        <v>910</v>
      </c>
      <c r="G5175" s="103" t="s">
        <v>751</v>
      </c>
      <c r="H5175" s="103" t="s">
        <v>812</v>
      </c>
      <c r="I5175" s="103" t="s">
        <v>842</v>
      </c>
      <c r="J5175" s="215">
        <v>1539.87</v>
      </c>
      <c r="K5175" s="216" t="s">
        <v>88</v>
      </c>
    </row>
    <row r="5176" spans="1:11" x14ac:dyDescent="0.25">
      <c r="A5176" s="103" t="s">
        <v>829</v>
      </c>
      <c r="B5176" s="103" t="s">
        <v>88</v>
      </c>
      <c r="C5176" s="103" t="s">
        <v>904</v>
      </c>
      <c r="D5176" s="103" t="s">
        <v>909</v>
      </c>
      <c r="E5176" s="103" t="s">
        <v>910</v>
      </c>
      <c r="F5176" s="103" t="s">
        <v>910</v>
      </c>
      <c r="G5176" s="103" t="s">
        <v>751</v>
      </c>
      <c r="H5176" s="103" t="s">
        <v>812</v>
      </c>
      <c r="I5176" s="103" t="s">
        <v>842</v>
      </c>
      <c r="J5176" s="215">
        <v>283.73</v>
      </c>
      <c r="K5176" s="216" t="s">
        <v>88</v>
      </c>
    </row>
    <row r="5177" spans="1:11" x14ac:dyDescent="0.25">
      <c r="A5177" s="103" t="s">
        <v>825</v>
      </c>
      <c r="B5177" s="103" t="s">
        <v>88</v>
      </c>
      <c r="C5177" s="103" t="s">
        <v>904</v>
      </c>
      <c r="D5177" s="103" t="s">
        <v>909</v>
      </c>
      <c r="E5177" s="103" t="s">
        <v>910</v>
      </c>
      <c r="F5177" s="103" t="s">
        <v>910</v>
      </c>
      <c r="G5177" s="103" t="s">
        <v>751</v>
      </c>
      <c r="H5177" s="103" t="s">
        <v>812</v>
      </c>
      <c r="I5177" s="103" t="s">
        <v>842</v>
      </c>
      <c r="J5177" s="215">
        <v>467.88</v>
      </c>
      <c r="K5177" s="216" t="s">
        <v>88</v>
      </c>
    </row>
    <row r="5178" spans="1:11" x14ac:dyDescent="0.25">
      <c r="A5178" s="103" t="s">
        <v>826</v>
      </c>
      <c r="B5178" s="103" t="s">
        <v>88</v>
      </c>
      <c r="C5178" s="103" t="s">
        <v>904</v>
      </c>
      <c r="D5178" s="103" t="s">
        <v>909</v>
      </c>
      <c r="E5178" s="103" t="s">
        <v>910</v>
      </c>
      <c r="F5178" s="103" t="s">
        <v>910</v>
      </c>
      <c r="G5178" s="103" t="s">
        <v>751</v>
      </c>
      <c r="H5178" s="103" t="s">
        <v>812</v>
      </c>
      <c r="I5178" s="103" t="s">
        <v>842</v>
      </c>
      <c r="J5178" s="215">
        <v>417.87</v>
      </c>
      <c r="K5178" s="216" t="s">
        <v>88</v>
      </c>
    </row>
    <row r="5179" spans="1:11" x14ac:dyDescent="0.25">
      <c r="A5179" s="103" t="s">
        <v>827</v>
      </c>
      <c r="B5179" s="103" t="s">
        <v>88</v>
      </c>
      <c r="C5179" s="103" t="s">
        <v>904</v>
      </c>
      <c r="D5179" s="103" t="s">
        <v>909</v>
      </c>
      <c r="E5179" s="103" t="s">
        <v>910</v>
      </c>
      <c r="F5179" s="103" t="s">
        <v>910</v>
      </c>
      <c r="G5179" s="103" t="s">
        <v>128</v>
      </c>
      <c r="H5179" s="103" t="s">
        <v>386</v>
      </c>
      <c r="I5179" s="103" t="s">
        <v>842</v>
      </c>
      <c r="J5179" s="215">
        <v>62.48</v>
      </c>
      <c r="K5179" s="216" t="s">
        <v>88</v>
      </c>
    </row>
    <row r="5180" spans="1:11" x14ac:dyDescent="0.25">
      <c r="A5180" s="103" t="s">
        <v>830</v>
      </c>
      <c r="B5180" s="103" t="s">
        <v>88</v>
      </c>
      <c r="C5180" s="103" t="s">
        <v>904</v>
      </c>
      <c r="D5180" s="103" t="s">
        <v>909</v>
      </c>
      <c r="E5180" s="103" t="s">
        <v>910</v>
      </c>
      <c r="F5180" s="103" t="s">
        <v>910</v>
      </c>
      <c r="G5180" s="103" t="s">
        <v>128</v>
      </c>
      <c r="H5180" s="103" t="s">
        <v>386</v>
      </c>
      <c r="I5180" s="103" t="s">
        <v>842</v>
      </c>
      <c r="J5180" s="215">
        <v>293.57</v>
      </c>
      <c r="K5180" s="216" t="s">
        <v>88</v>
      </c>
    </row>
    <row r="5181" spans="1:11" x14ac:dyDescent="0.25">
      <c r="A5181" s="103" t="s">
        <v>828</v>
      </c>
      <c r="B5181" s="103" t="s">
        <v>88</v>
      </c>
      <c r="C5181" s="103" t="s">
        <v>904</v>
      </c>
      <c r="D5181" s="103" t="s">
        <v>909</v>
      </c>
      <c r="E5181" s="103" t="s">
        <v>910</v>
      </c>
      <c r="F5181" s="103" t="s">
        <v>910</v>
      </c>
      <c r="G5181" s="103" t="s">
        <v>128</v>
      </c>
      <c r="H5181" s="103" t="s">
        <v>386</v>
      </c>
      <c r="I5181" s="103" t="s">
        <v>842</v>
      </c>
      <c r="J5181" s="215">
        <v>624.63</v>
      </c>
      <c r="K5181" s="216" t="s">
        <v>88</v>
      </c>
    </row>
    <row r="5182" spans="1:11" x14ac:dyDescent="0.25">
      <c r="A5182" s="103" t="s">
        <v>825</v>
      </c>
      <c r="B5182" s="103" t="s">
        <v>88</v>
      </c>
      <c r="C5182" s="103" t="s">
        <v>904</v>
      </c>
      <c r="D5182" s="103" t="s">
        <v>909</v>
      </c>
      <c r="E5182" s="103" t="s">
        <v>910</v>
      </c>
      <c r="F5182" s="103" t="s">
        <v>910</v>
      </c>
      <c r="G5182" s="103" t="s">
        <v>128</v>
      </c>
      <c r="H5182" s="103" t="s">
        <v>386</v>
      </c>
      <c r="I5182" s="103" t="s">
        <v>842</v>
      </c>
      <c r="J5182" s="215">
        <v>237.66</v>
      </c>
      <c r="K5182" s="216" t="s">
        <v>88</v>
      </c>
    </row>
    <row r="5183" spans="1:11" x14ac:dyDescent="0.25">
      <c r="A5183" s="103" t="s">
        <v>826</v>
      </c>
      <c r="B5183" s="103" t="s">
        <v>88</v>
      </c>
      <c r="C5183" s="103" t="s">
        <v>904</v>
      </c>
      <c r="D5183" s="103" t="s">
        <v>909</v>
      </c>
      <c r="E5183" s="103" t="s">
        <v>910</v>
      </c>
      <c r="F5183" s="103" t="s">
        <v>910</v>
      </c>
      <c r="G5183" s="103" t="s">
        <v>128</v>
      </c>
      <c r="H5183" s="103" t="s">
        <v>386</v>
      </c>
      <c r="I5183" s="103" t="s">
        <v>842</v>
      </c>
      <c r="J5183" s="215">
        <v>76.63</v>
      </c>
      <c r="K5183" s="216" t="s">
        <v>88</v>
      </c>
    </row>
    <row r="5184" spans="1:11" x14ac:dyDescent="0.25">
      <c r="A5184" s="103" t="s">
        <v>827</v>
      </c>
      <c r="B5184" s="103" t="s">
        <v>88</v>
      </c>
      <c r="C5184" s="103" t="s">
        <v>904</v>
      </c>
      <c r="D5184" s="103" t="s">
        <v>909</v>
      </c>
      <c r="E5184" s="103" t="s">
        <v>910</v>
      </c>
      <c r="F5184" s="103" t="s">
        <v>910</v>
      </c>
      <c r="G5184" s="103" t="s">
        <v>594</v>
      </c>
      <c r="H5184" s="103" t="s">
        <v>735</v>
      </c>
      <c r="I5184" s="103" t="s">
        <v>842</v>
      </c>
      <c r="J5184" s="215">
        <v>25.27</v>
      </c>
      <c r="K5184" s="216" t="s">
        <v>88</v>
      </c>
    </row>
    <row r="5185" spans="1:11" x14ac:dyDescent="0.25">
      <c r="A5185" s="103" t="s">
        <v>825</v>
      </c>
      <c r="B5185" s="103" t="s">
        <v>88</v>
      </c>
      <c r="C5185" s="103" t="s">
        <v>904</v>
      </c>
      <c r="D5185" s="103" t="s">
        <v>909</v>
      </c>
      <c r="E5185" s="103" t="s">
        <v>910</v>
      </c>
      <c r="F5185" s="103" t="s">
        <v>910</v>
      </c>
      <c r="G5185" s="103" t="s">
        <v>594</v>
      </c>
      <c r="H5185" s="103" t="s">
        <v>735</v>
      </c>
      <c r="I5185" s="103" t="s">
        <v>842</v>
      </c>
      <c r="J5185" s="215">
        <v>436.19</v>
      </c>
      <c r="K5185" s="216" t="s">
        <v>88</v>
      </c>
    </row>
    <row r="5186" spans="1:11" x14ac:dyDescent="0.25">
      <c r="A5186" s="103" t="s">
        <v>827</v>
      </c>
      <c r="B5186" s="103" t="s">
        <v>88</v>
      </c>
      <c r="C5186" s="103" t="s">
        <v>904</v>
      </c>
      <c r="D5186" s="103" t="s">
        <v>909</v>
      </c>
      <c r="E5186" s="103" t="s">
        <v>910</v>
      </c>
      <c r="F5186" s="103" t="s">
        <v>910</v>
      </c>
      <c r="G5186" s="103" t="s">
        <v>618</v>
      </c>
      <c r="H5186" s="103" t="s">
        <v>824</v>
      </c>
      <c r="I5186" s="103" t="s">
        <v>842</v>
      </c>
      <c r="J5186" s="215">
        <v>317.35000000000002</v>
      </c>
      <c r="K5186" s="216" t="s">
        <v>88</v>
      </c>
    </row>
    <row r="5187" spans="1:11" x14ac:dyDescent="0.25">
      <c r="A5187" s="103" t="s">
        <v>830</v>
      </c>
      <c r="B5187" s="103" t="s">
        <v>88</v>
      </c>
      <c r="C5187" s="103" t="s">
        <v>904</v>
      </c>
      <c r="D5187" s="103" t="s">
        <v>909</v>
      </c>
      <c r="E5187" s="103" t="s">
        <v>910</v>
      </c>
      <c r="F5187" s="103" t="s">
        <v>910</v>
      </c>
      <c r="G5187" s="103" t="s">
        <v>618</v>
      </c>
      <c r="H5187" s="103" t="s">
        <v>824</v>
      </c>
      <c r="I5187" s="103" t="s">
        <v>842</v>
      </c>
      <c r="J5187" s="215">
        <v>93.18</v>
      </c>
      <c r="K5187" s="216" t="s">
        <v>88</v>
      </c>
    </row>
    <row r="5188" spans="1:11" x14ac:dyDescent="0.25">
      <c r="A5188" s="103" t="s">
        <v>828</v>
      </c>
      <c r="B5188" s="103" t="s">
        <v>88</v>
      </c>
      <c r="C5188" s="103" t="s">
        <v>904</v>
      </c>
      <c r="D5188" s="103" t="s">
        <v>909</v>
      </c>
      <c r="E5188" s="103" t="s">
        <v>910</v>
      </c>
      <c r="F5188" s="103" t="s">
        <v>910</v>
      </c>
      <c r="G5188" s="103" t="s">
        <v>618</v>
      </c>
      <c r="H5188" s="103" t="s">
        <v>824</v>
      </c>
      <c r="I5188" s="103" t="s">
        <v>842</v>
      </c>
      <c r="J5188" s="215">
        <v>139.16</v>
      </c>
      <c r="K5188" s="216" t="s">
        <v>88</v>
      </c>
    </row>
    <row r="5189" spans="1:11" x14ac:dyDescent="0.25">
      <c r="A5189" s="103" t="s">
        <v>829</v>
      </c>
      <c r="B5189" s="103" t="s">
        <v>88</v>
      </c>
      <c r="C5189" s="103" t="s">
        <v>904</v>
      </c>
      <c r="D5189" s="103" t="s">
        <v>909</v>
      </c>
      <c r="E5189" s="103" t="s">
        <v>910</v>
      </c>
      <c r="F5189" s="103" t="s">
        <v>910</v>
      </c>
      <c r="G5189" s="103" t="s">
        <v>618</v>
      </c>
      <c r="H5189" s="103" t="s">
        <v>824</v>
      </c>
      <c r="I5189" s="103" t="s">
        <v>842</v>
      </c>
      <c r="J5189" s="215">
        <v>98.33</v>
      </c>
      <c r="K5189" s="216" t="s">
        <v>88</v>
      </c>
    </row>
    <row r="5190" spans="1:11" x14ac:dyDescent="0.25">
      <c r="A5190" s="103" t="s">
        <v>825</v>
      </c>
      <c r="B5190" s="103" t="s">
        <v>88</v>
      </c>
      <c r="C5190" s="103" t="s">
        <v>904</v>
      </c>
      <c r="D5190" s="103" t="s">
        <v>909</v>
      </c>
      <c r="E5190" s="103" t="s">
        <v>910</v>
      </c>
      <c r="F5190" s="103" t="s">
        <v>910</v>
      </c>
      <c r="G5190" s="103" t="s">
        <v>618</v>
      </c>
      <c r="H5190" s="103" t="s">
        <v>824</v>
      </c>
      <c r="I5190" s="103" t="s">
        <v>842</v>
      </c>
      <c r="J5190" s="215">
        <v>121.32</v>
      </c>
      <c r="K5190" s="216" t="s">
        <v>88</v>
      </c>
    </row>
    <row r="5191" spans="1:11" x14ac:dyDescent="0.25">
      <c r="A5191" s="103" t="s">
        <v>826</v>
      </c>
      <c r="B5191" s="103" t="s">
        <v>88</v>
      </c>
      <c r="C5191" s="103" t="s">
        <v>904</v>
      </c>
      <c r="D5191" s="103" t="s">
        <v>909</v>
      </c>
      <c r="E5191" s="103" t="s">
        <v>910</v>
      </c>
      <c r="F5191" s="103" t="s">
        <v>910</v>
      </c>
      <c r="G5191" s="103" t="s">
        <v>618</v>
      </c>
      <c r="H5191" s="103" t="s">
        <v>824</v>
      </c>
      <c r="I5191" s="103" t="s">
        <v>842</v>
      </c>
      <c r="J5191" s="215">
        <v>405.9</v>
      </c>
      <c r="K5191" s="216" t="s">
        <v>88</v>
      </c>
    </row>
    <row r="5192" spans="1:11" x14ac:dyDescent="0.25">
      <c r="A5192" s="103" t="s">
        <v>828</v>
      </c>
      <c r="B5192" s="103" t="s">
        <v>88</v>
      </c>
      <c r="C5192" s="103" t="s">
        <v>904</v>
      </c>
      <c r="D5192" s="103" t="s">
        <v>909</v>
      </c>
      <c r="E5192" s="103" t="s">
        <v>910</v>
      </c>
      <c r="F5192" s="103" t="s">
        <v>910</v>
      </c>
      <c r="G5192" s="103" t="s">
        <v>619</v>
      </c>
      <c r="H5192" s="103" t="s">
        <v>620</v>
      </c>
      <c r="I5192" s="103" t="s">
        <v>842</v>
      </c>
      <c r="J5192" s="215">
        <v>23.37</v>
      </c>
      <c r="K5192" s="216" t="s">
        <v>88</v>
      </c>
    </row>
    <row r="5193" spans="1:11" x14ac:dyDescent="0.25">
      <c r="A5193" s="103" t="s">
        <v>826</v>
      </c>
      <c r="B5193" s="103" t="s">
        <v>88</v>
      </c>
      <c r="C5193" s="103" t="s">
        <v>904</v>
      </c>
      <c r="D5193" s="103" t="s">
        <v>909</v>
      </c>
      <c r="E5193" s="103" t="s">
        <v>910</v>
      </c>
      <c r="F5193" s="103" t="s">
        <v>910</v>
      </c>
      <c r="G5193" s="103" t="s">
        <v>619</v>
      </c>
      <c r="H5193" s="103" t="s">
        <v>620</v>
      </c>
      <c r="I5193" s="103" t="s">
        <v>842</v>
      </c>
      <c r="J5193" s="215">
        <v>167.95</v>
      </c>
      <c r="K5193" s="216" t="s">
        <v>88</v>
      </c>
    </row>
    <row r="5194" spans="1:11" x14ac:dyDescent="0.25">
      <c r="A5194" s="103" t="s">
        <v>827</v>
      </c>
      <c r="B5194" s="103" t="s">
        <v>88</v>
      </c>
      <c r="C5194" s="103" t="s">
        <v>904</v>
      </c>
      <c r="D5194" s="103" t="s">
        <v>909</v>
      </c>
      <c r="E5194" s="103" t="s">
        <v>910</v>
      </c>
      <c r="F5194" s="103" t="s">
        <v>910</v>
      </c>
      <c r="G5194" s="103" t="s">
        <v>736</v>
      </c>
      <c r="H5194" s="103" t="s">
        <v>738</v>
      </c>
      <c r="I5194" s="103" t="s">
        <v>842</v>
      </c>
      <c r="J5194" s="215">
        <v>547.84</v>
      </c>
      <c r="K5194" s="216" t="s">
        <v>88</v>
      </c>
    </row>
    <row r="5195" spans="1:11" x14ac:dyDescent="0.25">
      <c r="A5195" s="103" t="s">
        <v>830</v>
      </c>
      <c r="B5195" s="103" t="s">
        <v>88</v>
      </c>
      <c r="C5195" s="103" t="s">
        <v>904</v>
      </c>
      <c r="D5195" s="103" t="s">
        <v>909</v>
      </c>
      <c r="E5195" s="103" t="s">
        <v>910</v>
      </c>
      <c r="F5195" s="103" t="s">
        <v>910</v>
      </c>
      <c r="G5195" s="103" t="s">
        <v>736</v>
      </c>
      <c r="H5195" s="103" t="s">
        <v>738</v>
      </c>
      <c r="I5195" s="103" t="s">
        <v>842</v>
      </c>
      <c r="J5195" s="215">
        <v>419.82</v>
      </c>
      <c r="K5195" s="216" t="s">
        <v>88</v>
      </c>
    </row>
    <row r="5196" spans="1:11" x14ac:dyDescent="0.25">
      <c r="A5196" s="103" t="s">
        <v>828</v>
      </c>
      <c r="B5196" s="103" t="s">
        <v>88</v>
      </c>
      <c r="C5196" s="103" t="s">
        <v>904</v>
      </c>
      <c r="D5196" s="103" t="s">
        <v>909</v>
      </c>
      <c r="E5196" s="103" t="s">
        <v>910</v>
      </c>
      <c r="F5196" s="103" t="s">
        <v>910</v>
      </c>
      <c r="G5196" s="103" t="s">
        <v>736</v>
      </c>
      <c r="H5196" s="103" t="s">
        <v>738</v>
      </c>
      <c r="I5196" s="103" t="s">
        <v>842</v>
      </c>
      <c r="J5196" s="215">
        <v>320.89</v>
      </c>
      <c r="K5196" s="216" t="s">
        <v>88</v>
      </c>
    </row>
    <row r="5197" spans="1:11" x14ac:dyDescent="0.25">
      <c r="A5197" s="103" t="s">
        <v>829</v>
      </c>
      <c r="B5197" s="103" t="s">
        <v>88</v>
      </c>
      <c r="C5197" s="103" t="s">
        <v>904</v>
      </c>
      <c r="D5197" s="103" t="s">
        <v>909</v>
      </c>
      <c r="E5197" s="103" t="s">
        <v>910</v>
      </c>
      <c r="F5197" s="103" t="s">
        <v>910</v>
      </c>
      <c r="G5197" s="103" t="s">
        <v>736</v>
      </c>
      <c r="H5197" s="103" t="s">
        <v>738</v>
      </c>
      <c r="I5197" s="103" t="s">
        <v>842</v>
      </c>
      <c r="J5197" s="215">
        <v>288.05</v>
      </c>
      <c r="K5197" s="216" t="s">
        <v>88</v>
      </c>
    </row>
    <row r="5198" spans="1:11" x14ac:dyDescent="0.25">
      <c r="A5198" s="103" t="s">
        <v>825</v>
      </c>
      <c r="B5198" s="103" t="s">
        <v>88</v>
      </c>
      <c r="C5198" s="103" t="s">
        <v>904</v>
      </c>
      <c r="D5198" s="103" t="s">
        <v>909</v>
      </c>
      <c r="E5198" s="103" t="s">
        <v>910</v>
      </c>
      <c r="F5198" s="103" t="s">
        <v>910</v>
      </c>
      <c r="G5198" s="103" t="s">
        <v>736</v>
      </c>
      <c r="H5198" s="103" t="s">
        <v>737</v>
      </c>
      <c r="I5198" s="103" t="s">
        <v>842</v>
      </c>
      <c r="J5198" s="215">
        <v>654.79999999999995</v>
      </c>
      <c r="K5198" s="216" t="s">
        <v>88</v>
      </c>
    </row>
    <row r="5199" spans="1:11" x14ac:dyDescent="0.25">
      <c r="A5199" s="103" t="s">
        <v>825</v>
      </c>
      <c r="B5199" s="103" t="s">
        <v>88</v>
      </c>
      <c r="C5199" s="103" t="s">
        <v>904</v>
      </c>
      <c r="D5199" s="103" t="s">
        <v>909</v>
      </c>
      <c r="E5199" s="103" t="s">
        <v>910</v>
      </c>
      <c r="F5199" s="103" t="s">
        <v>910</v>
      </c>
      <c r="G5199" s="103" t="s">
        <v>736</v>
      </c>
      <c r="H5199" s="103" t="s">
        <v>738</v>
      </c>
      <c r="I5199" s="103" t="s">
        <v>842</v>
      </c>
      <c r="J5199" s="215">
        <v>562.03</v>
      </c>
      <c r="K5199" s="216" t="s">
        <v>88</v>
      </c>
    </row>
    <row r="5200" spans="1:11" x14ac:dyDescent="0.25">
      <c r="A5200" s="103" t="s">
        <v>826</v>
      </c>
      <c r="B5200" s="103" t="s">
        <v>88</v>
      </c>
      <c r="C5200" s="103" t="s">
        <v>904</v>
      </c>
      <c r="D5200" s="103" t="s">
        <v>909</v>
      </c>
      <c r="E5200" s="103" t="s">
        <v>910</v>
      </c>
      <c r="F5200" s="103" t="s">
        <v>910</v>
      </c>
      <c r="G5200" s="103" t="s">
        <v>736</v>
      </c>
      <c r="H5200" s="103" t="s">
        <v>737</v>
      </c>
      <c r="I5200" s="103" t="s">
        <v>842</v>
      </c>
      <c r="J5200" s="215">
        <v>218.66</v>
      </c>
      <c r="K5200" s="216" t="s">
        <v>88</v>
      </c>
    </row>
    <row r="5201" spans="1:11" x14ac:dyDescent="0.25">
      <c r="A5201" s="103" t="s">
        <v>826</v>
      </c>
      <c r="B5201" s="103" t="s">
        <v>88</v>
      </c>
      <c r="C5201" s="103" t="s">
        <v>904</v>
      </c>
      <c r="D5201" s="103" t="s">
        <v>909</v>
      </c>
      <c r="E5201" s="103" t="s">
        <v>910</v>
      </c>
      <c r="F5201" s="103" t="s">
        <v>910</v>
      </c>
      <c r="G5201" s="103" t="s">
        <v>736</v>
      </c>
      <c r="H5201" s="103" t="s">
        <v>738</v>
      </c>
      <c r="I5201" s="103" t="s">
        <v>842</v>
      </c>
      <c r="J5201" s="215">
        <v>131.94</v>
      </c>
      <c r="K5201" s="216" t="s">
        <v>88</v>
      </c>
    </row>
    <row r="5202" spans="1:11" x14ac:dyDescent="0.25">
      <c r="A5202" s="103" t="s">
        <v>827</v>
      </c>
      <c r="B5202" s="103" t="s">
        <v>88</v>
      </c>
      <c r="C5202" s="103" t="s">
        <v>904</v>
      </c>
      <c r="D5202" s="103" t="s">
        <v>909</v>
      </c>
      <c r="E5202" s="103" t="s">
        <v>910</v>
      </c>
      <c r="F5202" s="103" t="s">
        <v>910</v>
      </c>
      <c r="G5202" s="103" t="s">
        <v>184</v>
      </c>
      <c r="H5202" s="103" t="s">
        <v>388</v>
      </c>
      <c r="I5202" s="103" t="s">
        <v>842</v>
      </c>
      <c r="J5202" s="215">
        <v>87.73</v>
      </c>
      <c r="K5202" s="216" t="s">
        <v>88</v>
      </c>
    </row>
    <row r="5203" spans="1:11" x14ac:dyDescent="0.25">
      <c r="A5203" s="103" t="s">
        <v>830</v>
      </c>
      <c r="B5203" s="103" t="s">
        <v>88</v>
      </c>
      <c r="C5203" s="103" t="s">
        <v>904</v>
      </c>
      <c r="D5203" s="103" t="s">
        <v>909</v>
      </c>
      <c r="E5203" s="103" t="s">
        <v>910</v>
      </c>
      <c r="F5203" s="103" t="s">
        <v>910</v>
      </c>
      <c r="G5203" s="103" t="s">
        <v>184</v>
      </c>
      <c r="H5203" s="103" t="s">
        <v>388</v>
      </c>
      <c r="I5203" s="103" t="s">
        <v>842</v>
      </c>
      <c r="J5203" s="215">
        <v>113.11</v>
      </c>
      <c r="K5203" s="216" t="s">
        <v>88</v>
      </c>
    </row>
    <row r="5204" spans="1:11" x14ac:dyDescent="0.25">
      <c r="A5204" s="103" t="s">
        <v>828</v>
      </c>
      <c r="B5204" s="103" t="s">
        <v>88</v>
      </c>
      <c r="C5204" s="103" t="s">
        <v>904</v>
      </c>
      <c r="D5204" s="103" t="s">
        <v>909</v>
      </c>
      <c r="E5204" s="103" t="s">
        <v>910</v>
      </c>
      <c r="F5204" s="103" t="s">
        <v>910</v>
      </c>
      <c r="G5204" s="103" t="s">
        <v>184</v>
      </c>
      <c r="H5204" s="103" t="s">
        <v>388</v>
      </c>
      <c r="I5204" s="103" t="s">
        <v>842</v>
      </c>
      <c r="J5204" s="215">
        <v>86.91</v>
      </c>
      <c r="K5204" s="216" t="s">
        <v>88</v>
      </c>
    </row>
    <row r="5205" spans="1:11" x14ac:dyDescent="0.25">
      <c r="A5205" s="103" t="s">
        <v>829</v>
      </c>
      <c r="B5205" s="103" t="s">
        <v>88</v>
      </c>
      <c r="C5205" s="103" t="s">
        <v>904</v>
      </c>
      <c r="D5205" s="103" t="s">
        <v>909</v>
      </c>
      <c r="E5205" s="103" t="s">
        <v>910</v>
      </c>
      <c r="F5205" s="103" t="s">
        <v>910</v>
      </c>
      <c r="G5205" s="103" t="s">
        <v>184</v>
      </c>
      <c r="H5205" s="103" t="s">
        <v>388</v>
      </c>
      <c r="I5205" s="103" t="s">
        <v>842</v>
      </c>
      <c r="J5205" s="215">
        <v>825.92</v>
      </c>
      <c r="K5205" s="216" t="s">
        <v>88</v>
      </c>
    </row>
    <row r="5206" spans="1:11" x14ac:dyDescent="0.25">
      <c r="A5206" s="103" t="s">
        <v>825</v>
      </c>
      <c r="B5206" s="103" t="s">
        <v>88</v>
      </c>
      <c r="C5206" s="103" t="s">
        <v>904</v>
      </c>
      <c r="D5206" s="103" t="s">
        <v>909</v>
      </c>
      <c r="E5206" s="103" t="s">
        <v>910</v>
      </c>
      <c r="F5206" s="103" t="s">
        <v>910</v>
      </c>
      <c r="G5206" s="103" t="s">
        <v>184</v>
      </c>
      <c r="H5206" s="103" t="s">
        <v>388</v>
      </c>
      <c r="I5206" s="103" t="s">
        <v>842</v>
      </c>
      <c r="J5206" s="215">
        <v>296.99</v>
      </c>
      <c r="K5206" s="216" t="s">
        <v>88</v>
      </c>
    </row>
    <row r="5207" spans="1:11" x14ac:dyDescent="0.25">
      <c r="A5207" s="103" t="s">
        <v>826</v>
      </c>
      <c r="B5207" s="103" t="s">
        <v>88</v>
      </c>
      <c r="C5207" s="103" t="s">
        <v>904</v>
      </c>
      <c r="D5207" s="103" t="s">
        <v>909</v>
      </c>
      <c r="E5207" s="103" t="s">
        <v>910</v>
      </c>
      <c r="F5207" s="103" t="s">
        <v>910</v>
      </c>
      <c r="G5207" s="103" t="s">
        <v>184</v>
      </c>
      <c r="H5207" s="103" t="s">
        <v>388</v>
      </c>
      <c r="I5207" s="103" t="s">
        <v>842</v>
      </c>
      <c r="J5207" s="215">
        <v>287.33999999999997</v>
      </c>
      <c r="K5207" s="216" t="s">
        <v>88</v>
      </c>
    </row>
    <row r="5208" spans="1:11" x14ac:dyDescent="0.25">
      <c r="A5208" s="103" t="s">
        <v>827</v>
      </c>
      <c r="B5208" s="103" t="s">
        <v>88</v>
      </c>
      <c r="C5208" s="103" t="s">
        <v>904</v>
      </c>
      <c r="D5208" s="103" t="s">
        <v>909</v>
      </c>
      <c r="E5208" s="103" t="s">
        <v>910</v>
      </c>
      <c r="F5208" s="103" t="s">
        <v>910</v>
      </c>
      <c r="G5208" s="103" t="s">
        <v>131</v>
      </c>
      <c r="H5208" s="103" t="s">
        <v>389</v>
      </c>
      <c r="I5208" s="103" t="s">
        <v>842</v>
      </c>
      <c r="J5208" s="215">
        <v>157.38999999999999</v>
      </c>
      <c r="K5208" s="216" t="s">
        <v>88</v>
      </c>
    </row>
    <row r="5209" spans="1:11" x14ac:dyDescent="0.25">
      <c r="A5209" s="103" t="s">
        <v>827</v>
      </c>
      <c r="B5209" s="103" t="s">
        <v>88</v>
      </c>
      <c r="C5209" s="103" t="s">
        <v>904</v>
      </c>
      <c r="D5209" s="103" t="s">
        <v>909</v>
      </c>
      <c r="E5209" s="103" t="s">
        <v>910</v>
      </c>
      <c r="F5209" s="103" t="s">
        <v>910</v>
      </c>
      <c r="G5209" s="103" t="s">
        <v>148</v>
      </c>
      <c r="H5209" s="103" t="s">
        <v>390</v>
      </c>
      <c r="I5209" s="103" t="s">
        <v>842</v>
      </c>
      <c r="J5209" s="215">
        <v>1056.48</v>
      </c>
      <c r="K5209" s="216" t="s">
        <v>88</v>
      </c>
    </row>
    <row r="5210" spans="1:11" x14ac:dyDescent="0.25">
      <c r="A5210" s="103" t="s">
        <v>830</v>
      </c>
      <c r="B5210" s="103" t="s">
        <v>88</v>
      </c>
      <c r="C5210" s="103" t="s">
        <v>904</v>
      </c>
      <c r="D5210" s="103" t="s">
        <v>909</v>
      </c>
      <c r="E5210" s="103" t="s">
        <v>910</v>
      </c>
      <c r="F5210" s="103" t="s">
        <v>910</v>
      </c>
      <c r="G5210" s="103" t="s">
        <v>148</v>
      </c>
      <c r="H5210" s="103" t="s">
        <v>390</v>
      </c>
      <c r="I5210" s="103" t="s">
        <v>842</v>
      </c>
      <c r="J5210" s="215">
        <v>754.96</v>
      </c>
      <c r="K5210" s="216" t="s">
        <v>88</v>
      </c>
    </row>
    <row r="5211" spans="1:11" x14ac:dyDescent="0.25">
      <c r="A5211" s="103" t="s">
        <v>828</v>
      </c>
      <c r="B5211" s="103" t="s">
        <v>88</v>
      </c>
      <c r="C5211" s="103" t="s">
        <v>904</v>
      </c>
      <c r="D5211" s="103" t="s">
        <v>909</v>
      </c>
      <c r="E5211" s="103" t="s">
        <v>910</v>
      </c>
      <c r="F5211" s="103" t="s">
        <v>910</v>
      </c>
      <c r="G5211" s="103" t="s">
        <v>148</v>
      </c>
      <c r="H5211" s="103" t="s">
        <v>390</v>
      </c>
      <c r="I5211" s="103" t="s">
        <v>842</v>
      </c>
      <c r="J5211" s="215">
        <v>-515.84</v>
      </c>
      <c r="K5211" s="216" t="s">
        <v>88</v>
      </c>
    </row>
    <row r="5212" spans="1:11" x14ac:dyDescent="0.25">
      <c r="A5212" s="103" t="s">
        <v>829</v>
      </c>
      <c r="B5212" s="103" t="s">
        <v>88</v>
      </c>
      <c r="C5212" s="103" t="s">
        <v>904</v>
      </c>
      <c r="D5212" s="103" t="s">
        <v>909</v>
      </c>
      <c r="E5212" s="103" t="s">
        <v>910</v>
      </c>
      <c r="F5212" s="103" t="s">
        <v>910</v>
      </c>
      <c r="G5212" s="103" t="s">
        <v>148</v>
      </c>
      <c r="H5212" s="103" t="s">
        <v>390</v>
      </c>
      <c r="I5212" s="103" t="s">
        <v>842</v>
      </c>
      <c r="J5212" s="215">
        <v>-1007.95</v>
      </c>
      <c r="K5212" s="216" t="s">
        <v>88</v>
      </c>
    </row>
    <row r="5213" spans="1:11" x14ac:dyDescent="0.25">
      <c r="A5213" s="103" t="s">
        <v>825</v>
      </c>
      <c r="B5213" s="103" t="s">
        <v>88</v>
      </c>
      <c r="C5213" s="103" t="s">
        <v>904</v>
      </c>
      <c r="D5213" s="103" t="s">
        <v>909</v>
      </c>
      <c r="E5213" s="103" t="s">
        <v>910</v>
      </c>
      <c r="F5213" s="103" t="s">
        <v>910</v>
      </c>
      <c r="G5213" s="103" t="s">
        <v>148</v>
      </c>
      <c r="H5213" s="103" t="s">
        <v>390</v>
      </c>
      <c r="I5213" s="103" t="s">
        <v>842</v>
      </c>
      <c r="J5213" s="215">
        <v>2418.9299999999998</v>
      </c>
      <c r="K5213" s="216" t="s">
        <v>88</v>
      </c>
    </row>
    <row r="5214" spans="1:11" x14ac:dyDescent="0.25">
      <c r="A5214" s="103" t="s">
        <v>826</v>
      </c>
      <c r="B5214" s="103" t="s">
        <v>88</v>
      </c>
      <c r="C5214" s="103" t="s">
        <v>904</v>
      </c>
      <c r="D5214" s="103" t="s">
        <v>909</v>
      </c>
      <c r="E5214" s="103" t="s">
        <v>910</v>
      </c>
      <c r="F5214" s="103" t="s">
        <v>910</v>
      </c>
      <c r="G5214" s="103" t="s">
        <v>148</v>
      </c>
      <c r="H5214" s="103" t="s">
        <v>390</v>
      </c>
      <c r="I5214" s="103" t="s">
        <v>842</v>
      </c>
      <c r="J5214" s="215">
        <v>407.88</v>
      </c>
      <c r="K5214" s="216" t="s">
        <v>88</v>
      </c>
    </row>
    <row r="5215" spans="1:11" x14ac:dyDescent="0.25">
      <c r="A5215" s="103" t="s">
        <v>827</v>
      </c>
      <c r="B5215" s="103" t="s">
        <v>88</v>
      </c>
      <c r="C5215" s="103" t="s">
        <v>904</v>
      </c>
      <c r="D5215" s="103" t="s">
        <v>909</v>
      </c>
      <c r="E5215" s="103" t="s">
        <v>910</v>
      </c>
      <c r="F5215" s="103" t="s">
        <v>910</v>
      </c>
      <c r="G5215" s="103" t="s">
        <v>127</v>
      </c>
      <c r="H5215" s="103" t="s">
        <v>391</v>
      </c>
      <c r="I5215" s="103" t="s">
        <v>842</v>
      </c>
      <c r="J5215" s="215">
        <v>1302.44</v>
      </c>
      <c r="K5215" s="216" t="s">
        <v>88</v>
      </c>
    </row>
    <row r="5216" spans="1:11" x14ac:dyDescent="0.25">
      <c r="A5216" s="103" t="s">
        <v>830</v>
      </c>
      <c r="B5216" s="103" t="s">
        <v>88</v>
      </c>
      <c r="C5216" s="103" t="s">
        <v>904</v>
      </c>
      <c r="D5216" s="103" t="s">
        <v>909</v>
      </c>
      <c r="E5216" s="103" t="s">
        <v>910</v>
      </c>
      <c r="F5216" s="103" t="s">
        <v>910</v>
      </c>
      <c r="G5216" s="103" t="s">
        <v>127</v>
      </c>
      <c r="H5216" s="103" t="s">
        <v>391</v>
      </c>
      <c r="I5216" s="103" t="s">
        <v>842</v>
      </c>
      <c r="J5216" s="215">
        <v>2938.9</v>
      </c>
      <c r="K5216" s="216" t="s">
        <v>88</v>
      </c>
    </row>
    <row r="5217" spans="1:11" x14ac:dyDescent="0.25">
      <c r="A5217" s="103" t="s">
        <v>828</v>
      </c>
      <c r="B5217" s="103" t="s">
        <v>88</v>
      </c>
      <c r="C5217" s="103" t="s">
        <v>904</v>
      </c>
      <c r="D5217" s="103" t="s">
        <v>909</v>
      </c>
      <c r="E5217" s="103" t="s">
        <v>910</v>
      </c>
      <c r="F5217" s="103" t="s">
        <v>910</v>
      </c>
      <c r="G5217" s="103" t="s">
        <v>127</v>
      </c>
      <c r="H5217" s="103" t="s">
        <v>391</v>
      </c>
      <c r="I5217" s="103" t="s">
        <v>842</v>
      </c>
      <c r="J5217" s="215">
        <v>485.36</v>
      </c>
      <c r="K5217" s="216" t="s">
        <v>88</v>
      </c>
    </row>
    <row r="5218" spans="1:11" x14ac:dyDescent="0.25">
      <c r="A5218" s="103" t="s">
        <v>829</v>
      </c>
      <c r="B5218" s="103" t="s">
        <v>88</v>
      </c>
      <c r="C5218" s="103" t="s">
        <v>904</v>
      </c>
      <c r="D5218" s="103" t="s">
        <v>909</v>
      </c>
      <c r="E5218" s="103" t="s">
        <v>910</v>
      </c>
      <c r="F5218" s="103" t="s">
        <v>910</v>
      </c>
      <c r="G5218" s="103" t="s">
        <v>127</v>
      </c>
      <c r="H5218" s="103" t="s">
        <v>391</v>
      </c>
      <c r="I5218" s="103" t="s">
        <v>842</v>
      </c>
      <c r="J5218" s="215">
        <v>310.27999999999997</v>
      </c>
      <c r="K5218" s="216" t="s">
        <v>88</v>
      </c>
    </row>
    <row r="5219" spans="1:11" x14ac:dyDescent="0.25">
      <c r="A5219" s="103" t="s">
        <v>825</v>
      </c>
      <c r="B5219" s="103" t="s">
        <v>88</v>
      </c>
      <c r="C5219" s="103" t="s">
        <v>904</v>
      </c>
      <c r="D5219" s="103" t="s">
        <v>909</v>
      </c>
      <c r="E5219" s="103" t="s">
        <v>910</v>
      </c>
      <c r="F5219" s="103" t="s">
        <v>910</v>
      </c>
      <c r="G5219" s="103" t="s">
        <v>127</v>
      </c>
      <c r="H5219" s="103" t="s">
        <v>391</v>
      </c>
      <c r="I5219" s="103" t="s">
        <v>842</v>
      </c>
      <c r="J5219" s="215">
        <v>127.47</v>
      </c>
      <c r="K5219" s="216" t="s">
        <v>88</v>
      </c>
    </row>
    <row r="5220" spans="1:11" x14ac:dyDescent="0.25">
      <c r="A5220" s="103" t="s">
        <v>826</v>
      </c>
      <c r="B5220" s="103" t="s">
        <v>88</v>
      </c>
      <c r="C5220" s="103" t="s">
        <v>904</v>
      </c>
      <c r="D5220" s="103" t="s">
        <v>909</v>
      </c>
      <c r="E5220" s="103" t="s">
        <v>910</v>
      </c>
      <c r="F5220" s="103" t="s">
        <v>910</v>
      </c>
      <c r="G5220" s="103" t="s">
        <v>127</v>
      </c>
      <c r="H5220" s="103" t="s">
        <v>391</v>
      </c>
      <c r="I5220" s="103" t="s">
        <v>842</v>
      </c>
      <c r="J5220" s="215">
        <v>131.63999999999999</v>
      </c>
      <c r="K5220" s="216" t="s">
        <v>88</v>
      </c>
    </row>
    <row r="5221" spans="1:11" x14ac:dyDescent="0.25">
      <c r="A5221" s="103" t="s">
        <v>827</v>
      </c>
      <c r="B5221" s="103" t="s">
        <v>88</v>
      </c>
      <c r="C5221" s="103" t="s">
        <v>904</v>
      </c>
      <c r="D5221" s="103" t="s">
        <v>909</v>
      </c>
      <c r="E5221" s="103" t="s">
        <v>910</v>
      </c>
      <c r="F5221" s="103" t="s">
        <v>910</v>
      </c>
      <c r="G5221" s="103" t="s">
        <v>126</v>
      </c>
      <c r="H5221" s="103" t="s">
        <v>392</v>
      </c>
      <c r="I5221" s="103" t="s">
        <v>842</v>
      </c>
      <c r="J5221" s="215">
        <v>666.27</v>
      </c>
      <c r="K5221" s="216" t="s">
        <v>88</v>
      </c>
    </row>
    <row r="5222" spans="1:11" x14ac:dyDescent="0.25">
      <c r="A5222" s="103" t="s">
        <v>830</v>
      </c>
      <c r="B5222" s="103" t="s">
        <v>88</v>
      </c>
      <c r="C5222" s="103" t="s">
        <v>904</v>
      </c>
      <c r="D5222" s="103" t="s">
        <v>909</v>
      </c>
      <c r="E5222" s="103" t="s">
        <v>910</v>
      </c>
      <c r="F5222" s="103" t="s">
        <v>910</v>
      </c>
      <c r="G5222" s="103" t="s">
        <v>126</v>
      </c>
      <c r="H5222" s="103" t="s">
        <v>392</v>
      </c>
      <c r="I5222" s="103" t="s">
        <v>842</v>
      </c>
      <c r="J5222" s="215">
        <v>875.94</v>
      </c>
      <c r="K5222" s="216" t="s">
        <v>88</v>
      </c>
    </row>
    <row r="5223" spans="1:11" x14ac:dyDescent="0.25">
      <c r="A5223" s="103" t="s">
        <v>828</v>
      </c>
      <c r="B5223" s="103" t="s">
        <v>88</v>
      </c>
      <c r="C5223" s="103" t="s">
        <v>904</v>
      </c>
      <c r="D5223" s="103" t="s">
        <v>909</v>
      </c>
      <c r="E5223" s="103" t="s">
        <v>910</v>
      </c>
      <c r="F5223" s="103" t="s">
        <v>910</v>
      </c>
      <c r="G5223" s="103" t="s">
        <v>126</v>
      </c>
      <c r="H5223" s="103" t="s">
        <v>392</v>
      </c>
      <c r="I5223" s="103" t="s">
        <v>842</v>
      </c>
      <c r="J5223" s="215">
        <v>286.77</v>
      </c>
      <c r="K5223" s="216" t="s">
        <v>88</v>
      </c>
    </row>
    <row r="5224" spans="1:11" x14ac:dyDescent="0.25">
      <c r="A5224" s="103" t="s">
        <v>829</v>
      </c>
      <c r="B5224" s="103" t="s">
        <v>88</v>
      </c>
      <c r="C5224" s="103" t="s">
        <v>904</v>
      </c>
      <c r="D5224" s="103" t="s">
        <v>909</v>
      </c>
      <c r="E5224" s="103" t="s">
        <v>910</v>
      </c>
      <c r="F5224" s="103" t="s">
        <v>910</v>
      </c>
      <c r="G5224" s="103" t="s">
        <v>126</v>
      </c>
      <c r="H5224" s="103" t="s">
        <v>392</v>
      </c>
      <c r="I5224" s="103" t="s">
        <v>842</v>
      </c>
      <c r="J5224" s="215">
        <v>234.6</v>
      </c>
      <c r="K5224" s="216" t="s">
        <v>88</v>
      </c>
    </row>
    <row r="5225" spans="1:11" x14ac:dyDescent="0.25">
      <c r="A5225" s="103" t="s">
        <v>825</v>
      </c>
      <c r="B5225" s="103" t="s">
        <v>88</v>
      </c>
      <c r="C5225" s="103" t="s">
        <v>904</v>
      </c>
      <c r="D5225" s="103" t="s">
        <v>909</v>
      </c>
      <c r="E5225" s="103" t="s">
        <v>910</v>
      </c>
      <c r="F5225" s="103" t="s">
        <v>910</v>
      </c>
      <c r="G5225" s="103" t="s">
        <v>126</v>
      </c>
      <c r="H5225" s="103" t="s">
        <v>392</v>
      </c>
      <c r="I5225" s="103" t="s">
        <v>842</v>
      </c>
      <c r="J5225" s="215">
        <v>71.45</v>
      </c>
      <c r="K5225" s="216" t="s">
        <v>88</v>
      </c>
    </row>
    <row r="5226" spans="1:11" x14ac:dyDescent="0.25">
      <c r="A5226" s="103" t="s">
        <v>826</v>
      </c>
      <c r="B5226" s="103" t="s">
        <v>88</v>
      </c>
      <c r="C5226" s="103" t="s">
        <v>904</v>
      </c>
      <c r="D5226" s="103" t="s">
        <v>909</v>
      </c>
      <c r="E5226" s="103" t="s">
        <v>910</v>
      </c>
      <c r="F5226" s="103" t="s">
        <v>910</v>
      </c>
      <c r="G5226" s="103" t="s">
        <v>126</v>
      </c>
      <c r="H5226" s="103" t="s">
        <v>392</v>
      </c>
      <c r="I5226" s="103" t="s">
        <v>842</v>
      </c>
      <c r="J5226" s="215">
        <v>539.20000000000005</v>
      </c>
      <c r="K5226" s="216" t="s">
        <v>88</v>
      </c>
    </row>
    <row r="5227" spans="1:11" x14ac:dyDescent="0.25">
      <c r="A5227" s="103" t="s">
        <v>827</v>
      </c>
      <c r="B5227" s="103" t="s">
        <v>88</v>
      </c>
      <c r="C5227" s="103" t="s">
        <v>904</v>
      </c>
      <c r="D5227" s="103" t="s">
        <v>909</v>
      </c>
      <c r="E5227" s="103" t="s">
        <v>910</v>
      </c>
      <c r="F5227" s="103" t="s">
        <v>910</v>
      </c>
      <c r="G5227" s="103" t="s">
        <v>125</v>
      </c>
      <c r="H5227" s="103" t="s">
        <v>393</v>
      </c>
      <c r="I5227" s="103" t="s">
        <v>842</v>
      </c>
      <c r="J5227" s="215">
        <v>682.2</v>
      </c>
      <c r="K5227" s="216" t="s">
        <v>88</v>
      </c>
    </row>
    <row r="5228" spans="1:11" x14ac:dyDescent="0.25">
      <c r="A5228" s="103" t="s">
        <v>830</v>
      </c>
      <c r="B5228" s="103" t="s">
        <v>88</v>
      </c>
      <c r="C5228" s="103" t="s">
        <v>904</v>
      </c>
      <c r="D5228" s="103" t="s">
        <v>909</v>
      </c>
      <c r="E5228" s="103" t="s">
        <v>910</v>
      </c>
      <c r="F5228" s="103" t="s">
        <v>910</v>
      </c>
      <c r="G5228" s="103" t="s">
        <v>125</v>
      </c>
      <c r="H5228" s="103" t="s">
        <v>393</v>
      </c>
      <c r="I5228" s="103" t="s">
        <v>842</v>
      </c>
      <c r="J5228" s="215">
        <v>742.41</v>
      </c>
      <c r="K5228" s="216" t="s">
        <v>88</v>
      </c>
    </row>
    <row r="5229" spans="1:11" x14ac:dyDescent="0.25">
      <c r="A5229" s="103" t="s">
        <v>828</v>
      </c>
      <c r="B5229" s="103" t="s">
        <v>88</v>
      </c>
      <c r="C5229" s="103" t="s">
        <v>904</v>
      </c>
      <c r="D5229" s="103" t="s">
        <v>909</v>
      </c>
      <c r="E5229" s="103" t="s">
        <v>910</v>
      </c>
      <c r="F5229" s="103" t="s">
        <v>910</v>
      </c>
      <c r="G5229" s="103" t="s">
        <v>125</v>
      </c>
      <c r="H5229" s="103" t="s">
        <v>393</v>
      </c>
      <c r="I5229" s="103" t="s">
        <v>842</v>
      </c>
      <c r="J5229" s="215">
        <v>645.64</v>
      </c>
      <c r="K5229" s="216" t="s">
        <v>88</v>
      </c>
    </row>
    <row r="5230" spans="1:11" x14ac:dyDescent="0.25">
      <c r="A5230" s="103" t="s">
        <v>829</v>
      </c>
      <c r="B5230" s="103" t="s">
        <v>88</v>
      </c>
      <c r="C5230" s="103" t="s">
        <v>904</v>
      </c>
      <c r="D5230" s="103" t="s">
        <v>909</v>
      </c>
      <c r="E5230" s="103" t="s">
        <v>910</v>
      </c>
      <c r="F5230" s="103" t="s">
        <v>910</v>
      </c>
      <c r="G5230" s="103" t="s">
        <v>125</v>
      </c>
      <c r="H5230" s="103" t="s">
        <v>393</v>
      </c>
      <c r="I5230" s="103" t="s">
        <v>842</v>
      </c>
      <c r="J5230" s="215">
        <v>894.18</v>
      </c>
      <c r="K5230" s="216" t="s">
        <v>88</v>
      </c>
    </row>
    <row r="5231" spans="1:11" x14ac:dyDescent="0.25">
      <c r="A5231" s="103" t="s">
        <v>825</v>
      </c>
      <c r="B5231" s="103" t="s">
        <v>88</v>
      </c>
      <c r="C5231" s="103" t="s">
        <v>904</v>
      </c>
      <c r="D5231" s="103" t="s">
        <v>909</v>
      </c>
      <c r="E5231" s="103" t="s">
        <v>910</v>
      </c>
      <c r="F5231" s="103" t="s">
        <v>910</v>
      </c>
      <c r="G5231" s="103" t="s">
        <v>125</v>
      </c>
      <c r="H5231" s="103" t="s">
        <v>393</v>
      </c>
      <c r="I5231" s="103" t="s">
        <v>842</v>
      </c>
      <c r="J5231" s="215">
        <v>1244.33</v>
      </c>
      <c r="K5231" s="216" t="s">
        <v>88</v>
      </c>
    </row>
    <row r="5232" spans="1:11" x14ac:dyDescent="0.25">
      <c r="A5232" s="103" t="s">
        <v>826</v>
      </c>
      <c r="B5232" s="103" t="s">
        <v>88</v>
      </c>
      <c r="C5232" s="103" t="s">
        <v>904</v>
      </c>
      <c r="D5232" s="103" t="s">
        <v>909</v>
      </c>
      <c r="E5232" s="103" t="s">
        <v>910</v>
      </c>
      <c r="F5232" s="103" t="s">
        <v>910</v>
      </c>
      <c r="G5232" s="103" t="s">
        <v>125</v>
      </c>
      <c r="H5232" s="103" t="s">
        <v>393</v>
      </c>
      <c r="I5232" s="103" t="s">
        <v>842</v>
      </c>
      <c r="J5232" s="215">
        <v>1534.94</v>
      </c>
      <c r="K5232" s="216" t="s">
        <v>88</v>
      </c>
    </row>
    <row r="5233" spans="1:11" x14ac:dyDescent="0.25">
      <c r="A5233" s="103" t="s">
        <v>830</v>
      </c>
      <c r="B5233" s="103" t="s">
        <v>88</v>
      </c>
      <c r="C5233" s="103" t="s">
        <v>904</v>
      </c>
      <c r="D5233" s="103" t="s">
        <v>909</v>
      </c>
      <c r="E5233" s="103" t="s">
        <v>910</v>
      </c>
      <c r="F5233" s="103" t="s">
        <v>910</v>
      </c>
      <c r="G5233" s="103" t="s">
        <v>913</v>
      </c>
      <c r="H5233" s="103" t="s">
        <v>914</v>
      </c>
      <c r="I5233" s="103" t="s">
        <v>842</v>
      </c>
      <c r="J5233" s="215">
        <v>406</v>
      </c>
      <c r="K5233" s="216" t="s">
        <v>88</v>
      </c>
    </row>
    <row r="5234" spans="1:11" x14ac:dyDescent="0.25">
      <c r="A5234" s="103" t="s">
        <v>827</v>
      </c>
      <c r="B5234" s="103" t="s">
        <v>88</v>
      </c>
      <c r="C5234" s="103" t="s">
        <v>904</v>
      </c>
      <c r="D5234" s="103" t="s">
        <v>909</v>
      </c>
      <c r="E5234" s="103" t="s">
        <v>910</v>
      </c>
      <c r="F5234" s="103" t="s">
        <v>910</v>
      </c>
      <c r="G5234" s="103" t="s">
        <v>740</v>
      </c>
      <c r="H5234" s="103" t="s">
        <v>741</v>
      </c>
      <c r="I5234" s="103" t="s">
        <v>842</v>
      </c>
      <c r="J5234" s="215">
        <v>83.7</v>
      </c>
      <c r="K5234" s="216" t="s">
        <v>88</v>
      </c>
    </row>
    <row r="5235" spans="1:11" x14ac:dyDescent="0.25">
      <c r="A5235" s="103" t="s">
        <v>830</v>
      </c>
      <c r="B5235" s="103" t="s">
        <v>88</v>
      </c>
      <c r="C5235" s="103" t="s">
        <v>904</v>
      </c>
      <c r="D5235" s="103" t="s">
        <v>909</v>
      </c>
      <c r="E5235" s="103" t="s">
        <v>910</v>
      </c>
      <c r="F5235" s="103" t="s">
        <v>910</v>
      </c>
      <c r="G5235" s="103" t="s">
        <v>740</v>
      </c>
      <c r="H5235" s="103" t="s">
        <v>741</v>
      </c>
      <c r="I5235" s="103" t="s">
        <v>842</v>
      </c>
      <c r="J5235" s="215">
        <v>99.77</v>
      </c>
      <c r="K5235" s="216" t="s">
        <v>88</v>
      </c>
    </row>
    <row r="5236" spans="1:11" x14ac:dyDescent="0.25">
      <c r="A5236" s="103" t="s">
        <v>828</v>
      </c>
      <c r="B5236" s="103" t="s">
        <v>88</v>
      </c>
      <c r="C5236" s="103" t="s">
        <v>904</v>
      </c>
      <c r="D5236" s="103" t="s">
        <v>909</v>
      </c>
      <c r="E5236" s="103" t="s">
        <v>910</v>
      </c>
      <c r="F5236" s="103" t="s">
        <v>910</v>
      </c>
      <c r="G5236" s="103" t="s">
        <v>740</v>
      </c>
      <c r="H5236" s="103" t="s">
        <v>741</v>
      </c>
      <c r="I5236" s="103" t="s">
        <v>842</v>
      </c>
      <c r="J5236" s="215">
        <v>-44.19</v>
      </c>
      <c r="K5236" s="216" t="s">
        <v>88</v>
      </c>
    </row>
    <row r="5237" spans="1:11" x14ac:dyDescent="0.25">
      <c r="A5237" s="103" t="s">
        <v>828</v>
      </c>
      <c r="B5237" s="103" t="s">
        <v>88</v>
      </c>
      <c r="C5237" s="103" t="s">
        <v>904</v>
      </c>
      <c r="D5237" s="103" t="s">
        <v>909</v>
      </c>
      <c r="E5237" s="111"/>
      <c r="F5237" s="103" t="s">
        <v>910</v>
      </c>
      <c r="G5237" s="103" t="s">
        <v>740</v>
      </c>
      <c r="H5237" s="103" t="s">
        <v>741</v>
      </c>
      <c r="I5237" s="103" t="s">
        <v>842</v>
      </c>
      <c r="J5237" s="215">
        <v>31.05</v>
      </c>
      <c r="K5237" s="216" t="s">
        <v>88</v>
      </c>
    </row>
    <row r="5238" spans="1:11" x14ac:dyDescent="0.25">
      <c r="A5238" s="103" t="s">
        <v>829</v>
      </c>
      <c r="B5238" s="103" t="s">
        <v>88</v>
      </c>
      <c r="C5238" s="103" t="s">
        <v>904</v>
      </c>
      <c r="D5238" s="103" t="s">
        <v>909</v>
      </c>
      <c r="E5238" s="103" t="s">
        <v>910</v>
      </c>
      <c r="F5238" s="103" t="s">
        <v>910</v>
      </c>
      <c r="G5238" s="103" t="s">
        <v>740</v>
      </c>
      <c r="H5238" s="103" t="s">
        <v>741</v>
      </c>
      <c r="I5238" s="103" t="s">
        <v>842</v>
      </c>
      <c r="J5238" s="215">
        <v>258.17</v>
      </c>
      <c r="K5238" s="216" t="s">
        <v>88</v>
      </c>
    </row>
    <row r="5239" spans="1:11" x14ac:dyDescent="0.25">
      <c r="A5239" s="103" t="s">
        <v>829</v>
      </c>
      <c r="B5239" s="103" t="s">
        <v>88</v>
      </c>
      <c r="C5239" s="103" t="s">
        <v>904</v>
      </c>
      <c r="D5239" s="103" t="s">
        <v>909</v>
      </c>
      <c r="E5239" s="103" t="s">
        <v>910</v>
      </c>
      <c r="F5239" s="103" t="s">
        <v>910</v>
      </c>
      <c r="G5239" s="103" t="s">
        <v>489</v>
      </c>
      <c r="H5239" s="103" t="s">
        <v>743</v>
      </c>
      <c r="I5239" s="103" t="s">
        <v>842</v>
      </c>
      <c r="J5239" s="215">
        <v>17.510000000000002</v>
      </c>
      <c r="K5239" s="216" t="s">
        <v>88</v>
      </c>
    </row>
    <row r="5240" spans="1:11" x14ac:dyDescent="0.25">
      <c r="A5240" s="103" t="s">
        <v>827</v>
      </c>
      <c r="B5240" s="103" t="s">
        <v>88</v>
      </c>
      <c r="C5240" s="103" t="s">
        <v>904</v>
      </c>
      <c r="D5240" s="103" t="s">
        <v>909</v>
      </c>
      <c r="E5240" s="103" t="s">
        <v>910</v>
      </c>
      <c r="F5240" s="103" t="s">
        <v>910</v>
      </c>
      <c r="G5240" s="103" t="s">
        <v>744</v>
      </c>
      <c r="H5240" s="103" t="s">
        <v>745</v>
      </c>
      <c r="I5240" s="103" t="s">
        <v>842</v>
      </c>
      <c r="J5240" s="215">
        <v>132.30000000000001</v>
      </c>
      <c r="K5240" s="216" t="s">
        <v>88</v>
      </c>
    </row>
    <row r="5241" spans="1:11" x14ac:dyDescent="0.25">
      <c r="A5241" s="103" t="s">
        <v>830</v>
      </c>
      <c r="B5241" s="103" t="s">
        <v>88</v>
      </c>
      <c r="C5241" s="103" t="s">
        <v>904</v>
      </c>
      <c r="D5241" s="103" t="s">
        <v>909</v>
      </c>
      <c r="E5241" s="103" t="s">
        <v>910</v>
      </c>
      <c r="F5241" s="103" t="s">
        <v>910</v>
      </c>
      <c r="G5241" s="103" t="s">
        <v>744</v>
      </c>
      <c r="H5241" s="103" t="s">
        <v>745</v>
      </c>
      <c r="I5241" s="103" t="s">
        <v>842</v>
      </c>
      <c r="J5241" s="215">
        <v>119.98</v>
      </c>
      <c r="K5241" s="216" t="s">
        <v>88</v>
      </c>
    </row>
    <row r="5242" spans="1:11" x14ac:dyDescent="0.25">
      <c r="A5242" s="103" t="s">
        <v>828</v>
      </c>
      <c r="B5242" s="103" t="s">
        <v>88</v>
      </c>
      <c r="C5242" s="103" t="s">
        <v>904</v>
      </c>
      <c r="D5242" s="103" t="s">
        <v>909</v>
      </c>
      <c r="E5242" s="103" t="s">
        <v>910</v>
      </c>
      <c r="F5242" s="103" t="s">
        <v>910</v>
      </c>
      <c r="G5242" s="103" t="s">
        <v>744</v>
      </c>
      <c r="H5242" s="103" t="s">
        <v>745</v>
      </c>
      <c r="I5242" s="103" t="s">
        <v>842</v>
      </c>
      <c r="J5242" s="215">
        <v>878.75</v>
      </c>
      <c r="K5242" s="216" t="s">
        <v>88</v>
      </c>
    </row>
    <row r="5243" spans="1:11" x14ac:dyDescent="0.25">
      <c r="A5243" s="103" t="s">
        <v>829</v>
      </c>
      <c r="B5243" s="103" t="s">
        <v>88</v>
      </c>
      <c r="C5243" s="103" t="s">
        <v>904</v>
      </c>
      <c r="D5243" s="103" t="s">
        <v>909</v>
      </c>
      <c r="E5243" s="103" t="s">
        <v>910</v>
      </c>
      <c r="F5243" s="103" t="s">
        <v>910</v>
      </c>
      <c r="G5243" s="103" t="s">
        <v>744</v>
      </c>
      <c r="H5243" s="103" t="s">
        <v>745</v>
      </c>
      <c r="I5243" s="103" t="s">
        <v>842</v>
      </c>
      <c r="J5243" s="215">
        <v>461.38</v>
      </c>
      <c r="K5243" s="216" t="s">
        <v>88</v>
      </c>
    </row>
    <row r="5244" spans="1:11" x14ac:dyDescent="0.25">
      <c r="A5244" s="103" t="s">
        <v>825</v>
      </c>
      <c r="B5244" s="103" t="s">
        <v>88</v>
      </c>
      <c r="C5244" s="103" t="s">
        <v>904</v>
      </c>
      <c r="D5244" s="103" t="s">
        <v>909</v>
      </c>
      <c r="E5244" s="103" t="s">
        <v>910</v>
      </c>
      <c r="F5244" s="103" t="s">
        <v>910</v>
      </c>
      <c r="G5244" s="103" t="s">
        <v>744</v>
      </c>
      <c r="H5244" s="103" t="s">
        <v>745</v>
      </c>
      <c r="I5244" s="103" t="s">
        <v>842</v>
      </c>
      <c r="J5244" s="215">
        <v>9.35</v>
      </c>
      <c r="K5244" s="216" t="s">
        <v>88</v>
      </c>
    </row>
    <row r="5245" spans="1:11" x14ac:dyDescent="0.25">
      <c r="A5245" s="103" t="s">
        <v>827</v>
      </c>
      <c r="B5245" s="103" t="s">
        <v>88</v>
      </c>
      <c r="C5245" s="103" t="s">
        <v>904</v>
      </c>
      <c r="D5245" s="103" t="s">
        <v>909</v>
      </c>
      <c r="E5245" s="103" t="s">
        <v>910</v>
      </c>
      <c r="F5245" s="103" t="s">
        <v>910</v>
      </c>
      <c r="G5245" s="103" t="s">
        <v>124</v>
      </c>
      <c r="H5245" s="103" t="s">
        <v>746</v>
      </c>
      <c r="I5245" s="103" t="s">
        <v>842</v>
      </c>
      <c r="J5245" s="215">
        <v>2225.6</v>
      </c>
      <c r="K5245" s="216" t="s">
        <v>88</v>
      </c>
    </row>
    <row r="5246" spans="1:11" x14ac:dyDescent="0.25">
      <c r="A5246" s="103" t="s">
        <v>830</v>
      </c>
      <c r="B5246" s="103" t="s">
        <v>88</v>
      </c>
      <c r="C5246" s="103" t="s">
        <v>904</v>
      </c>
      <c r="D5246" s="103" t="s">
        <v>909</v>
      </c>
      <c r="E5246" s="103" t="s">
        <v>910</v>
      </c>
      <c r="F5246" s="103" t="s">
        <v>910</v>
      </c>
      <c r="G5246" s="103" t="s">
        <v>124</v>
      </c>
      <c r="H5246" s="103" t="s">
        <v>746</v>
      </c>
      <c r="I5246" s="103" t="s">
        <v>842</v>
      </c>
      <c r="J5246" s="215">
        <v>2226.46</v>
      </c>
      <c r="K5246" s="216" t="s">
        <v>88</v>
      </c>
    </row>
    <row r="5247" spans="1:11" x14ac:dyDescent="0.25">
      <c r="A5247" s="103" t="s">
        <v>828</v>
      </c>
      <c r="B5247" s="103" t="s">
        <v>88</v>
      </c>
      <c r="C5247" s="103" t="s">
        <v>904</v>
      </c>
      <c r="D5247" s="103" t="s">
        <v>909</v>
      </c>
      <c r="E5247" s="103" t="s">
        <v>910</v>
      </c>
      <c r="F5247" s="103" t="s">
        <v>910</v>
      </c>
      <c r="G5247" s="103" t="s">
        <v>124</v>
      </c>
      <c r="H5247" s="103" t="s">
        <v>746</v>
      </c>
      <c r="I5247" s="103" t="s">
        <v>842</v>
      </c>
      <c r="J5247" s="215">
        <v>3372.54</v>
      </c>
      <c r="K5247" s="216" t="s">
        <v>88</v>
      </c>
    </row>
    <row r="5248" spans="1:11" x14ac:dyDescent="0.25">
      <c r="A5248" s="103" t="s">
        <v>829</v>
      </c>
      <c r="B5248" s="103" t="s">
        <v>88</v>
      </c>
      <c r="C5248" s="103" t="s">
        <v>904</v>
      </c>
      <c r="D5248" s="103" t="s">
        <v>909</v>
      </c>
      <c r="E5248" s="103" t="s">
        <v>910</v>
      </c>
      <c r="F5248" s="103" t="s">
        <v>910</v>
      </c>
      <c r="G5248" s="103" t="s">
        <v>124</v>
      </c>
      <c r="H5248" s="103" t="s">
        <v>746</v>
      </c>
      <c r="I5248" s="103" t="s">
        <v>842</v>
      </c>
      <c r="J5248" s="215">
        <v>3446.75</v>
      </c>
      <c r="K5248" s="216" t="s">
        <v>88</v>
      </c>
    </row>
    <row r="5249" spans="1:11" x14ac:dyDescent="0.25">
      <c r="A5249" s="103" t="s">
        <v>825</v>
      </c>
      <c r="B5249" s="103" t="s">
        <v>88</v>
      </c>
      <c r="C5249" s="103" t="s">
        <v>904</v>
      </c>
      <c r="D5249" s="103" t="s">
        <v>909</v>
      </c>
      <c r="E5249" s="103" t="s">
        <v>910</v>
      </c>
      <c r="F5249" s="103" t="s">
        <v>910</v>
      </c>
      <c r="G5249" s="103" t="s">
        <v>124</v>
      </c>
      <c r="H5249" s="103" t="s">
        <v>746</v>
      </c>
      <c r="I5249" s="103" t="s">
        <v>842</v>
      </c>
      <c r="J5249" s="215">
        <v>1489.36</v>
      </c>
      <c r="K5249" s="216" t="s">
        <v>88</v>
      </c>
    </row>
    <row r="5250" spans="1:11" x14ac:dyDescent="0.25">
      <c r="A5250" s="103" t="s">
        <v>826</v>
      </c>
      <c r="B5250" s="103" t="s">
        <v>88</v>
      </c>
      <c r="C5250" s="103" t="s">
        <v>904</v>
      </c>
      <c r="D5250" s="103" t="s">
        <v>909</v>
      </c>
      <c r="E5250" s="103" t="s">
        <v>910</v>
      </c>
      <c r="F5250" s="103" t="s">
        <v>910</v>
      </c>
      <c r="G5250" s="103" t="s">
        <v>124</v>
      </c>
      <c r="H5250" s="103" t="s">
        <v>746</v>
      </c>
      <c r="I5250" s="103" t="s">
        <v>842</v>
      </c>
      <c r="J5250" s="215">
        <v>616.54</v>
      </c>
      <c r="K5250" s="216" t="s">
        <v>88</v>
      </c>
    </row>
    <row r="5251" spans="1:11" x14ac:dyDescent="0.25">
      <c r="A5251" s="103" t="s">
        <v>827</v>
      </c>
      <c r="B5251" s="103" t="s">
        <v>88</v>
      </c>
      <c r="C5251" s="103" t="s">
        <v>904</v>
      </c>
      <c r="D5251" s="103" t="s">
        <v>909</v>
      </c>
      <c r="E5251" s="103" t="s">
        <v>910</v>
      </c>
      <c r="F5251" s="103" t="s">
        <v>910</v>
      </c>
      <c r="G5251" s="103" t="s">
        <v>155</v>
      </c>
      <c r="H5251" s="103" t="s">
        <v>395</v>
      </c>
      <c r="I5251" s="103" t="s">
        <v>842</v>
      </c>
      <c r="J5251" s="215">
        <v>2214.46</v>
      </c>
      <c r="K5251" s="216" t="s">
        <v>88</v>
      </c>
    </row>
    <row r="5252" spans="1:11" x14ac:dyDescent="0.25">
      <c r="A5252" s="103" t="s">
        <v>830</v>
      </c>
      <c r="B5252" s="103" t="s">
        <v>88</v>
      </c>
      <c r="C5252" s="103" t="s">
        <v>904</v>
      </c>
      <c r="D5252" s="103" t="s">
        <v>909</v>
      </c>
      <c r="E5252" s="103" t="s">
        <v>910</v>
      </c>
      <c r="F5252" s="103" t="s">
        <v>910</v>
      </c>
      <c r="G5252" s="103" t="s">
        <v>155</v>
      </c>
      <c r="H5252" s="103" t="s">
        <v>395</v>
      </c>
      <c r="I5252" s="103" t="s">
        <v>842</v>
      </c>
      <c r="J5252" s="215">
        <v>1668.84</v>
      </c>
      <c r="K5252" s="216" t="s">
        <v>88</v>
      </c>
    </row>
    <row r="5253" spans="1:11" x14ac:dyDescent="0.25">
      <c r="A5253" s="103" t="s">
        <v>828</v>
      </c>
      <c r="B5253" s="103" t="s">
        <v>88</v>
      </c>
      <c r="C5253" s="103" t="s">
        <v>904</v>
      </c>
      <c r="D5253" s="103" t="s">
        <v>909</v>
      </c>
      <c r="E5253" s="103" t="s">
        <v>910</v>
      </c>
      <c r="F5253" s="103" t="s">
        <v>910</v>
      </c>
      <c r="G5253" s="103" t="s">
        <v>155</v>
      </c>
      <c r="H5253" s="103" t="s">
        <v>395</v>
      </c>
      <c r="I5253" s="103" t="s">
        <v>842</v>
      </c>
      <c r="J5253" s="215">
        <v>2881.94</v>
      </c>
      <c r="K5253" s="216" t="s">
        <v>88</v>
      </c>
    </row>
    <row r="5254" spans="1:11" x14ac:dyDescent="0.25">
      <c r="A5254" s="103" t="s">
        <v>829</v>
      </c>
      <c r="B5254" s="103" t="s">
        <v>88</v>
      </c>
      <c r="C5254" s="103" t="s">
        <v>904</v>
      </c>
      <c r="D5254" s="103" t="s">
        <v>909</v>
      </c>
      <c r="E5254" s="103" t="s">
        <v>910</v>
      </c>
      <c r="F5254" s="103" t="s">
        <v>910</v>
      </c>
      <c r="G5254" s="103" t="s">
        <v>155</v>
      </c>
      <c r="H5254" s="103" t="s">
        <v>395</v>
      </c>
      <c r="I5254" s="103" t="s">
        <v>842</v>
      </c>
      <c r="J5254" s="215">
        <v>425.65</v>
      </c>
      <c r="K5254" s="216" t="s">
        <v>88</v>
      </c>
    </row>
    <row r="5255" spans="1:11" x14ac:dyDescent="0.25">
      <c r="A5255" s="103" t="s">
        <v>825</v>
      </c>
      <c r="B5255" s="103" t="s">
        <v>88</v>
      </c>
      <c r="C5255" s="103" t="s">
        <v>904</v>
      </c>
      <c r="D5255" s="103" t="s">
        <v>909</v>
      </c>
      <c r="E5255" s="103" t="s">
        <v>910</v>
      </c>
      <c r="F5255" s="103" t="s">
        <v>910</v>
      </c>
      <c r="G5255" s="103" t="s">
        <v>155</v>
      </c>
      <c r="H5255" s="103" t="s">
        <v>395</v>
      </c>
      <c r="I5255" s="103" t="s">
        <v>842</v>
      </c>
      <c r="J5255" s="215">
        <v>181.46</v>
      </c>
      <c r="K5255" s="216" t="s">
        <v>88</v>
      </c>
    </row>
    <row r="5256" spans="1:11" x14ac:dyDescent="0.25">
      <c r="A5256" s="103" t="s">
        <v>826</v>
      </c>
      <c r="B5256" s="103" t="s">
        <v>88</v>
      </c>
      <c r="C5256" s="103" t="s">
        <v>904</v>
      </c>
      <c r="D5256" s="103" t="s">
        <v>909</v>
      </c>
      <c r="E5256" s="103" t="s">
        <v>910</v>
      </c>
      <c r="F5256" s="103" t="s">
        <v>910</v>
      </c>
      <c r="G5256" s="103" t="s">
        <v>155</v>
      </c>
      <c r="H5256" s="103" t="s">
        <v>395</v>
      </c>
      <c r="I5256" s="103" t="s">
        <v>842</v>
      </c>
      <c r="J5256" s="215">
        <v>34.56</v>
      </c>
      <c r="K5256" s="216" t="s">
        <v>88</v>
      </c>
    </row>
    <row r="5257" spans="1:11" x14ac:dyDescent="0.25">
      <c r="A5257" s="103" t="s">
        <v>827</v>
      </c>
      <c r="B5257" s="103" t="s">
        <v>88</v>
      </c>
      <c r="C5257" s="103" t="s">
        <v>904</v>
      </c>
      <c r="D5257" s="103" t="s">
        <v>909</v>
      </c>
      <c r="E5257" s="103" t="s">
        <v>910</v>
      </c>
      <c r="F5257" s="103" t="s">
        <v>910</v>
      </c>
      <c r="G5257" s="103" t="s">
        <v>650</v>
      </c>
      <c r="H5257" s="103" t="s">
        <v>651</v>
      </c>
      <c r="I5257" s="103" t="s">
        <v>842</v>
      </c>
      <c r="J5257" s="215">
        <v>430.93</v>
      </c>
      <c r="K5257" s="216" t="s">
        <v>88</v>
      </c>
    </row>
    <row r="5258" spans="1:11" x14ac:dyDescent="0.25">
      <c r="A5258" s="103" t="s">
        <v>830</v>
      </c>
      <c r="B5258" s="103" t="s">
        <v>88</v>
      </c>
      <c r="C5258" s="103" t="s">
        <v>904</v>
      </c>
      <c r="D5258" s="103" t="s">
        <v>909</v>
      </c>
      <c r="E5258" s="103" t="s">
        <v>910</v>
      </c>
      <c r="F5258" s="103" t="s">
        <v>910</v>
      </c>
      <c r="G5258" s="103" t="s">
        <v>650</v>
      </c>
      <c r="H5258" s="103" t="s">
        <v>651</v>
      </c>
      <c r="I5258" s="103" t="s">
        <v>842</v>
      </c>
      <c r="J5258" s="215">
        <v>542.54</v>
      </c>
      <c r="K5258" s="216" t="s">
        <v>88</v>
      </c>
    </row>
    <row r="5259" spans="1:11" x14ac:dyDescent="0.25">
      <c r="A5259" s="103" t="s">
        <v>828</v>
      </c>
      <c r="B5259" s="103" t="s">
        <v>88</v>
      </c>
      <c r="C5259" s="103" t="s">
        <v>904</v>
      </c>
      <c r="D5259" s="103" t="s">
        <v>909</v>
      </c>
      <c r="E5259" s="103" t="s">
        <v>910</v>
      </c>
      <c r="F5259" s="103" t="s">
        <v>910</v>
      </c>
      <c r="G5259" s="103" t="s">
        <v>650</v>
      </c>
      <c r="H5259" s="103" t="s">
        <v>651</v>
      </c>
      <c r="I5259" s="103" t="s">
        <v>842</v>
      </c>
      <c r="J5259" s="215">
        <v>100</v>
      </c>
      <c r="K5259" s="216" t="s">
        <v>88</v>
      </c>
    </row>
    <row r="5260" spans="1:11" x14ac:dyDescent="0.25">
      <c r="A5260" s="103" t="s">
        <v>826</v>
      </c>
      <c r="B5260" s="103" t="s">
        <v>88</v>
      </c>
      <c r="C5260" s="103" t="s">
        <v>904</v>
      </c>
      <c r="D5260" s="103" t="s">
        <v>909</v>
      </c>
      <c r="E5260" s="103" t="s">
        <v>910</v>
      </c>
      <c r="F5260" s="103" t="s">
        <v>910</v>
      </c>
      <c r="G5260" s="103" t="s">
        <v>650</v>
      </c>
      <c r="H5260" s="103" t="s">
        <v>651</v>
      </c>
      <c r="I5260" s="103" t="s">
        <v>842</v>
      </c>
      <c r="J5260" s="215">
        <v>82.56</v>
      </c>
      <c r="K5260" s="216" t="s">
        <v>88</v>
      </c>
    </row>
    <row r="5261" spans="1:11" x14ac:dyDescent="0.25">
      <c r="A5261" s="103" t="s">
        <v>827</v>
      </c>
      <c r="B5261" s="103" t="s">
        <v>88</v>
      </c>
      <c r="C5261" s="103" t="s">
        <v>904</v>
      </c>
      <c r="D5261" s="103" t="s">
        <v>909</v>
      </c>
      <c r="E5261" s="103" t="s">
        <v>910</v>
      </c>
      <c r="F5261" s="103" t="s">
        <v>910</v>
      </c>
      <c r="G5261" s="103" t="s">
        <v>491</v>
      </c>
      <c r="H5261" s="103" t="s">
        <v>492</v>
      </c>
      <c r="I5261" s="103" t="s">
        <v>842</v>
      </c>
      <c r="J5261" s="215">
        <v>105.32</v>
      </c>
      <c r="K5261" s="216" t="s">
        <v>88</v>
      </c>
    </row>
    <row r="5262" spans="1:11" x14ac:dyDescent="0.25">
      <c r="A5262" s="103" t="s">
        <v>827</v>
      </c>
      <c r="B5262" s="103" t="s">
        <v>88</v>
      </c>
      <c r="C5262" s="103" t="s">
        <v>904</v>
      </c>
      <c r="D5262" s="103" t="s">
        <v>909</v>
      </c>
      <c r="E5262" s="111"/>
      <c r="F5262" s="103" t="s">
        <v>910</v>
      </c>
      <c r="G5262" s="103" t="s">
        <v>491</v>
      </c>
      <c r="H5262" s="103" t="s">
        <v>492</v>
      </c>
      <c r="I5262" s="103" t="s">
        <v>842</v>
      </c>
      <c r="J5262" s="215">
        <v>0</v>
      </c>
      <c r="K5262" s="216" t="s">
        <v>88</v>
      </c>
    </row>
    <row r="5263" spans="1:11" x14ac:dyDescent="0.25">
      <c r="A5263" s="103" t="s">
        <v>830</v>
      </c>
      <c r="B5263" s="103" t="s">
        <v>88</v>
      </c>
      <c r="C5263" s="103" t="s">
        <v>904</v>
      </c>
      <c r="D5263" s="103" t="s">
        <v>909</v>
      </c>
      <c r="E5263" s="103" t="s">
        <v>910</v>
      </c>
      <c r="F5263" s="103" t="s">
        <v>910</v>
      </c>
      <c r="G5263" s="103" t="s">
        <v>491</v>
      </c>
      <c r="H5263" s="103" t="s">
        <v>492</v>
      </c>
      <c r="I5263" s="103" t="s">
        <v>842</v>
      </c>
      <c r="J5263" s="215">
        <v>45.91</v>
      </c>
      <c r="K5263" s="216" t="s">
        <v>88</v>
      </c>
    </row>
    <row r="5264" spans="1:11" x14ac:dyDescent="0.25">
      <c r="A5264" s="103" t="s">
        <v>830</v>
      </c>
      <c r="B5264" s="103" t="s">
        <v>88</v>
      </c>
      <c r="C5264" s="103" t="s">
        <v>904</v>
      </c>
      <c r="D5264" s="103" t="s">
        <v>909</v>
      </c>
      <c r="E5264" s="111"/>
      <c r="F5264" s="103" t="s">
        <v>910</v>
      </c>
      <c r="G5264" s="103" t="s">
        <v>491</v>
      </c>
      <c r="H5264" s="103" t="s">
        <v>492</v>
      </c>
      <c r="I5264" s="103" t="s">
        <v>842</v>
      </c>
      <c r="J5264" s="215">
        <v>0</v>
      </c>
      <c r="K5264" s="216" t="s">
        <v>88</v>
      </c>
    </row>
    <row r="5265" spans="1:11" x14ac:dyDescent="0.25">
      <c r="A5265" s="103" t="s">
        <v>827</v>
      </c>
      <c r="B5265" s="103" t="s">
        <v>88</v>
      </c>
      <c r="C5265" s="103" t="s">
        <v>904</v>
      </c>
      <c r="D5265" s="103" t="s">
        <v>909</v>
      </c>
      <c r="E5265" s="103" t="s">
        <v>910</v>
      </c>
      <c r="F5265" s="103" t="s">
        <v>910</v>
      </c>
      <c r="G5265" s="103" t="s">
        <v>123</v>
      </c>
      <c r="H5265" s="103" t="s">
        <v>396</v>
      </c>
      <c r="I5265" s="103" t="s">
        <v>842</v>
      </c>
      <c r="J5265" s="215">
        <v>107.53</v>
      </c>
      <c r="K5265" s="216" t="s">
        <v>88</v>
      </c>
    </row>
    <row r="5266" spans="1:11" x14ac:dyDescent="0.25">
      <c r="A5266" s="103" t="s">
        <v>830</v>
      </c>
      <c r="B5266" s="103" t="s">
        <v>88</v>
      </c>
      <c r="C5266" s="103" t="s">
        <v>904</v>
      </c>
      <c r="D5266" s="103" t="s">
        <v>909</v>
      </c>
      <c r="E5266" s="103" t="s">
        <v>910</v>
      </c>
      <c r="F5266" s="103" t="s">
        <v>910</v>
      </c>
      <c r="G5266" s="103" t="s">
        <v>123</v>
      </c>
      <c r="H5266" s="103" t="s">
        <v>396</v>
      </c>
      <c r="I5266" s="103" t="s">
        <v>842</v>
      </c>
      <c r="J5266" s="215">
        <v>210.72</v>
      </c>
      <c r="K5266" s="216" t="s">
        <v>88</v>
      </c>
    </row>
    <row r="5267" spans="1:11" x14ac:dyDescent="0.25">
      <c r="A5267" s="103" t="s">
        <v>828</v>
      </c>
      <c r="B5267" s="103" t="s">
        <v>88</v>
      </c>
      <c r="C5267" s="103" t="s">
        <v>904</v>
      </c>
      <c r="D5267" s="103" t="s">
        <v>909</v>
      </c>
      <c r="E5267" s="103" t="s">
        <v>910</v>
      </c>
      <c r="F5267" s="103" t="s">
        <v>910</v>
      </c>
      <c r="G5267" s="103" t="s">
        <v>123</v>
      </c>
      <c r="H5267" s="103" t="s">
        <v>396</v>
      </c>
      <c r="I5267" s="103" t="s">
        <v>842</v>
      </c>
      <c r="J5267" s="215">
        <v>315.23</v>
      </c>
      <c r="K5267" s="216" t="s">
        <v>88</v>
      </c>
    </row>
    <row r="5268" spans="1:11" x14ac:dyDescent="0.25">
      <c r="A5268" s="103" t="s">
        <v>829</v>
      </c>
      <c r="B5268" s="103" t="s">
        <v>88</v>
      </c>
      <c r="C5268" s="103" t="s">
        <v>904</v>
      </c>
      <c r="D5268" s="103" t="s">
        <v>909</v>
      </c>
      <c r="E5268" s="103" t="s">
        <v>910</v>
      </c>
      <c r="F5268" s="103" t="s">
        <v>910</v>
      </c>
      <c r="G5268" s="103" t="s">
        <v>123</v>
      </c>
      <c r="H5268" s="103" t="s">
        <v>396</v>
      </c>
      <c r="I5268" s="103" t="s">
        <v>842</v>
      </c>
      <c r="J5268" s="215">
        <v>962.91</v>
      </c>
      <c r="K5268" s="216" t="s">
        <v>88</v>
      </c>
    </row>
    <row r="5269" spans="1:11" x14ac:dyDescent="0.25">
      <c r="A5269" s="103" t="s">
        <v>825</v>
      </c>
      <c r="B5269" s="103" t="s">
        <v>88</v>
      </c>
      <c r="C5269" s="103" t="s">
        <v>904</v>
      </c>
      <c r="D5269" s="103" t="s">
        <v>909</v>
      </c>
      <c r="E5269" s="103" t="s">
        <v>910</v>
      </c>
      <c r="F5269" s="103" t="s">
        <v>910</v>
      </c>
      <c r="G5269" s="103" t="s">
        <v>123</v>
      </c>
      <c r="H5269" s="103" t="s">
        <v>396</v>
      </c>
      <c r="I5269" s="103" t="s">
        <v>842</v>
      </c>
      <c r="J5269" s="215">
        <v>3591.03</v>
      </c>
      <c r="K5269" s="216" t="s">
        <v>88</v>
      </c>
    </row>
    <row r="5270" spans="1:11" x14ac:dyDescent="0.25">
      <c r="A5270" s="103" t="s">
        <v>826</v>
      </c>
      <c r="B5270" s="103" t="s">
        <v>88</v>
      </c>
      <c r="C5270" s="103" t="s">
        <v>904</v>
      </c>
      <c r="D5270" s="103" t="s">
        <v>909</v>
      </c>
      <c r="E5270" s="103" t="s">
        <v>910</v>
      </c>
      <c r="F5270" s="103" t="s">
        <v>910</v>
      </c>
      <c r="G5270" s="103" t="s">
        <v>123</v>
      </c>
      <c r="H5270" s="103" t="s">
        <v>396</v>
      </c>
      <c r="I5270" s="103" t="s">
        <v>842</v>
      </c>
      <c r="J5270" s="215">
        <v>20.75</v>
      </c>
      <c r="K5270" s="216" t="s">
        <v>88</v>
      </c>
    </row>
    <row r="5271" spans="1:11" x14ac:dyDescent="0.25">
      <c r="A5271" s="103" t="s">
        <v>827</v>
      </c>
      <c r="B5271" s="103" t="s">
        <v>88</v>
      </c>
      <c r="C5271" s="103" t="s">
        <v>904</v>
      </c>
      <c r="D5271" s="103" t="s">
        <v>909</v>
      </c>
      <c r="E5271" s="103" t="s">
        <v>910</v>
      </c>
      <c r="F5271" s="103" t="s">
        <v>910</v>
      </c>
      <c r="G5271" s="103" t="s">
        <v>454</v>
      </c>
      <c r="H5271" s="103" t="s">
        <v>455</v>
      </c>
      <c r="I5271" s="103" t="s">
        <v>842</v>
      </c>
      <c r="J5271" s="215">
        <v>85.47</v>
      </c>
      <c r="K5271" s="216" t="s">
        <v>88</v>
      </c>
    </row>
    <row r="5272" spans="1:11" x14ac:dyDescent="0.25">
      <c r="A5272" s="103" t="s">
        <v>830</v>
      </c>
      <c r="B5272" s="103" t="s">
        <v>88</v>
      </c>
      <c r="C5272" s="103" t="s">
        <v>904</v>
      </c>
      <c r="D5272" s="103" t="s">
        <v>909</v>
      </c>
      <c r="E5272" s="103" t="s">
        <v>910</v>
      </c>
      <c r="F5272" s="103" t="s">
        <v>910</v>
      </c>
      <c r="G5272" s="103" t="s">
        <v>454</v>
      </c>
      <c r="H5272" s="103" t="s">
        <v>455</v>
      </c>
      <c r="I5272" s="103" t="s">
        <v>842</v>
      </c>
      <c r="J5272" s="215">
        <v>257.91000000000003</v>
      </c>
      <c r="K5272" s="216" t="s">
        <v>88</v>
      </c>
    </row>
    <row r="5273" spans="1:11" x14ac:dyDescent="0.25">
      <c r="A5273" s="103" t="s">
        <v>829</v>
      </c>
      <c r="B5273" s="103" t="s">
        <v>88</v>
      </c>
      <c r="C5273" s="103" t="s">
        <v>904</v>
      </c>
      <c r="D5273" s="103" t="s">
        <v>909</v>
      </c>
      <c r="E5273" s="103" t="s">
        <v>910</v>
      </c>
      <c r="F5273" s="103" t="s">
        <v>910</v>
      </c>
      <c r="G5273" s="103" t="s">
        <v>454</v>
      </c>
      <c r="H5273" s="103" t="s">
        <v>455</v>
      </c>
      <c r="I5273" s="103" t="s">
        <v>842</v>
      </c>
      <c r="J5273" s="215">
        <v>174.25</v>
      </c>
      <c r="K5273" s="216" t="s">
        <v>88</v>
      </c>
    </row>
    <row r="5274" spans="1:11" x14ac:dyDescent="0.25">
      <c r="A5274" s="103" t="s">
        <v>825</v>
      </c>
      <c r="B5274" s="103" t="s">
        <v>88</v>
      </c>
      <c r="C5274" s="103" t="s">
        <v>904</v>
      </c>
      <c r="D5274" s="103" t="s">
        <v>909</v>
      </c>
      <c r="E5274" s="103" t="s">
        <v>910</v>
      </c>
      <c r="F5274" s="103" t="s">
        <v>910</v>
      </c>
      <c r="G5274" s="103" t="s">
        <v>454</v>
      </c>
      <c r="H5274" s="103" t="s">
        <v>455</v>
      </c>
      <c r="I5274" s="103" t="s">
        <v>842</v>
      </c>
      <c r="J5274" s="215">
        <v>446.5</v>
      </c>
      <c r="K5274" s="216" t="s">
        <v>88</v>
      </c>
    </row>
    <row r="5275" spans="1:11" x14ac:dyDescent="0.25">
      <c r="A5275" s="103" t="s">
        <v>826</v>
      </c>
      <c r="B5275" s="103" t="s">
        <v>88</v>
      </c>
      <c r="C5275" s="103" t="s">
        <v>904</v>
      </c>
      <c r="D5275" s="103" t="s">
        <v>909</v>
      </c>
      <c r="E5275" s="103" t="s">
        <v>910</v>
      </c>
      <c r="F5275" s="103" t="s">
        <v>910</v>
      </c>
      <c r="G5275" s="103" t="s">
        <v>454</v>
      </c>
      <c r="H5275" s="103" t="s">
        <v>455</v>
      </c>
      <c r="I5275" s="103" t="s">
        <v>842</v>
      </c>
      <c r="J5275" s="215">
        <v>140.88999999999999</v>
      </c>
      <c r="K5275" s="216" t="s">
        <v>88</v>
      </c>
    </row>
    <row r="5276" spans="1:11" x14ac:dyDescent="0.25">
      <c r="A5276" s="103" t="s">
        <v>827</v>
      </c>
      <c r="B5276" s="103" t="s">
        <v>88</v>
      </c>
      <c r="C5276" s="103" t="s">
        <v>904</v>
      </c>
      <c r="D5276" s="103" t="s">
        <v>909</v>
      </c>
      <c r="E5276" s="103" t="s">
        <v>910</v>
      </c>
      <c r="F5276" s="103" t="s">
        <v>910</v>
      </c>
      <c r="G5276" s="103" t="s">
        <v>94</v>
      </c>
      <c r="H5276" s="103" t="s">
        <v>397</v>
      </c>
      <c r="I5276" s="103" t="s">
        <v>842</v>
      </c>
      <c r="J5276" s="215">
        <v>1481.6</v>
      </c>
      <c r="K5276" s="216" t="s">
        <v>88</v>
      </c>
    </row>
    <row r="5277" spans="1:11" x14ac:dyDescent="0.25">
      <c r="A5277" s="103" t="s">
        <v>830</v>
      </c>
      <c r="B5277" s="103" t="s">
        <v>88</v>
      </c>
      <c r="C5277" s="103" t="s">
        <v>904</v>
      </c>
      <c r="D5277" s="103" t="s">
        <v>909</v>
      </c>
      <c r="E5277" s="103" t="s">
        <v>910</v>
      </c>
      <c r="F5277" s="103" t="s">
        <v>910</v>
      </c>
      <c r="G5277" s="103" t="s">
        <v>94</v>
      </c>
      <c r="H5277" s="103" t="s">
        <v>397</v>
      </c>
      <c r="I5277" s="103" t="s">
        <v>842</v>
      </c>
      <c r="J5277" s="215">
        <v>137.43</v>
      </c>
      <c r="K5277" s="216" t="s">
        <v>88</v>
      </c>
    </row>
    <row r="5278" spans="1:11" x14ac:dyDescent="0.25">
      <c r="A5278" s="103" t="s">
        <v>828</v>
      </c>
      <c r="B5278" s="103" t="s">
        <v>88</v>
      </c>
      <c r="C5278" s="103" t="s">
        <v>904</v>
      </c>
      <c r="D5278" s="103" t="s">
        <v>909</v>
      </c>
      <c r="E5278" s="103" t="s">
        <v>910</v>
      </c>
      <c r="F5278" s="103" t="s">
        <v>910</v>
      </c>
      <c r="G5278" s="103" t="s">
        <v>94</v>
      </c>
      <c r="H5278" s="103" t="s">
        <v>397</v>
      </c>
      <c r="I5278" s="103" t="s">
        <v>842</v>
      </c>
      <c r="J5278" s="215">
        <v>53.84</v>
      </c>
      <c r="K5278" s="216" t="s">
        <v>88</v>
      </c>
    </row>
    <row r="5279" spans="1:11" x14ac:dyDescent="0.25">
      <c r="A5279" s="103" t="s">
        <v>829</v>
      </c>
      <c r="B5279" s="103" t="s">
        <v>88</v>
      </c>
      <c r="C5279" s="103" t="s">
        <v>904</v>
      </c>
      <c r="D5279" s="103" t="s">
        <v>909</v>
      </c>
      <c r="E5279" s="103" t="s">
        <v>910</v>
      </c>
      <c r="F5279" s="103" t="s">
        <v>910</v>
      </c>
      <c r="G5279" s="103" t="s">
        <v>94</v>
      </c>
      <c r="H5279" s="103" t="s">
        <v>397</v>
      </c>
      <c r="I5279" s="103" t="s">
        <v>842</v>
      </c>
      <c r="J5279" s="215">
        <v>524.48</v>
      </c>
      <c r="K5279" s="216" t="s">
        <v>88</v>
      </c>
    </row>
    <row r="5280" spans="1:11" x14ac:dyDescent="0.25">
      <c r="A5280" s="103" t="s">
        <v>825</v>
      </c>
      <c r="B5280" s="103" t="s">
        <v>88</v>
      </c>
      <c r="C5280" s="103" t="s">
        <v>904</v>
      </c>
      <c r="D5280" s="103" t="s">
        <v>909</v>
      </c>
      <c r="E5280" s="103" t="s">
        <v>910</v>
      </c>
      <c r="F5280" s="103" t="s">
        <v>910</v>
      </c>
      <c r="G5280" s="103" t="s">
        <v>94</v>
      </c>
      <c r="H5280" s="103" t="s">
        <v>397</v>
      </c>
      <c r="I5280" s="103" t="s">
        <v>842</v>
      </c>
      <c r="J5280" s="215">
        <v>255.82</v>
      </c>
      <c r="K5280" s="216" t="s">
        <v>88</v>
      </c>
    </row>
    <row r="5281" spans="1:11" x14ac:dyDescent="0.25">
      <c r="A5281" s="103" t="s">
        <v>826</v>
      </c>
      <c r="B5281" s="103" t="s">
        <v>88</v>
      </c>
      <c r="C5281" s="103" t="s">
        <v>904</v>
      </c>
      <c r="D5281" s="103" t="s">
        <v>909</v>
      </c>
      <c r="E5281" s="103" t="s">
        <v>910</v>
      </c>
      <c r="F5281" s="103" t="s">
        <v>910</v>
      </c>
      <c r="G5281" s="103" t="s">
        <v>94</v>
      </c>
      <c r="H5281" s="103" t="s">
        <v>397</v>
      </c>
      <c r="I5281" s="103" t="s">
        <v>842</v>
      </c>
      <c r="J5281" s="215">
        <v>352.28</v>
      </c>
      <c r="K5281" s="216" t="s">
        <v>88</v>
      </c>
    </row>
    <row r="5282" spans="1:11" x14ac:dyDescent="0.25">
      <c r="A5282" s="103" t="s">
        <v>830</v>
      </c>
      <c r="B5282" s="103" t="s">
        <v>88</v>
      </c>
      <c r="C5282" s="103" t="s">
        <v>904</v>
      </c>
      <c r="D5282" s="103" t="s">
        <v>909</v>
      </c>
      <c r="E5282" s="103" t="s">
        <v>910</v>
      </c>
      <c r="F5282" s="103" t="s">
        <v>910</v>
      </c>
      <c r="G5282" s="103" t="s">
        <v>120</v>
      </c>
      <c r="H5282" s="103" t="s">
        <v>398</v>
      </c>
      <c r="I5282" s="103" t="s">
        <v>842</v>
      </c>
      <c r="J5282" s="215">
        <v>1707.24</v>
      </c>
      <c r="K5282" s="216" t="s">
        <v>88</v>
      </c>
    </row>
    <row r="5283" spans="1:11" x14ac:dyDescent="0.25">
      <c r="A5283" s="103" t="s">
        <v>829</v>
      </c>
      <c r="B5283" s="103" t="s">
        <v>88</v>
      </c>
      <c r="C5283" s="103" t="s">
        <v>904</v>
      </c>
      <c r="D5283" s="103" t="s">
        <v>909</v>
      </c>
      <c r="E5283" s="103" t="s">
        <v>910</v>
      </c>
      <c r="F5283" s="103" t="s">
        <v>910</v>
      </c>
      <c r="G5283" s="103" t="s">
        <v>120</v>
      </c>
      <c r="H5283" s="103" t="s">
        <v>398</v>
      </c>
      <c r="I5283" s="103" t="s">
        <v>842</v>
      </c>
      <c r="J5283" s="215">
        <v>610.92999999999995</v>
      </c>
      <c r="K5283" s="216" t="s">
        <v>88</v>
      </c>
    </row>
    <row r="5284" spans="1:11" x14ac:dyDescent="0.25">
      <c r="A5284" s="103" t="s">
        <v>825</v>
      </c>
      <c r="B5284" s="103" t="s">
        <v>88</v>
      </c>
      <c r="C5284" s="103" t="s">
        <v>904</v>
      </c>
      <c r="D5284" s="103" t="s">
        <v>909</v>
      </c>
      <c r="E5284" s="103" t="s">
        <v>910</v>
      </c>
      <c r="F5284" s="103" t="s">
        <v>910</v>
      </c>
      <c r="G5284" s="103" t="s">
        <v>120</v>
      </c>
      <c r="H5284" s="103" t="s">
        <v>398</v>
      </c>
      <c r="I5284" s="103" t="s">
        <v>842</v>
      </c>
      <c r="J5284" s="215">
        <v>237.37</v>
      </c>
      <c r="K5284" s="216" t="s">
        <v>88</v>
      </c>
    </row>
    <row r="5285" spans="1:11" x14ac:dyDescent="0.25">
      <c r="A5285" s="103" t="s">
        <v>826</v>
      </c>
      <c r="B5285" s="103" t="s">
        <v>88</v>
      </c>
      <c r="C5285" s="103" t="s">
        <v>904</v>
      </c>
      <c r="D5285" s="103" t="s">
        <v>909</v>
      </c>
      <c r="E5285" s="103" t="s">
        <v>910</v>
      </c>
      <c r="F5285" s="103" t="s">
        <v>910</v>
      </c>
      <c r="G5285" s="103" t="s">
        <v>120</v>
      </c>
      <c r="H5285" s="103" t="s">
        <v>398</v>
      </c>
      <c r="I5285" s="103" t="s">
        <v>842</v>
      </c>
      <c r="J5285" s="215">
        <v>464.82</v>
      </c>
      <c r="K5285" s="216" t="s">
        <v>88</v>
      </c>
    </row>
    <row r="5286" spans="1:11" x14ac:dyDescent="0.25">
      <c r="A5286" s="103" t="s">
        <v>827</v>
      </c>
      <c r="B5286" s="103" t="s">
        <v>88</v>
      </c>
      <c r="C5286" s="103" t="s">
        <v>904</v>
      </c>
      <c r="D5286" s="103" t="s">
        <v>909</v>
      </c>
      <c r="E5286" s="103" t="s">
        <v>910</v>
      </c>
      <c r="F5286" s="103" t="s">
        <v>910</v>
      </c>
      <c r="G5286" s="103" t="s">
        <v>448</v>
      </c>
      <c r="H5286" s="103" t="s">
        <v>449</v>
      </c>
      <c r="I5286" s="103" t="s">
        <v>842</v>
      </c>
      <c r="J5286" s="215">
        <v>2210.9699999999998</v>
      </c>
      <c r="K5286" s="216" t="s">
        <v>88</v>
      </c>
    </row>
    <row r="5287" spans="1:11" x14ac:dyDescent="0.25">
      <c r="A5287" s="103" t="s">
        <v>830</v>
      </c>
      <c r="B5287" s="103" t="s">
        <v>88</v>
      </c>
      <c r="C5287" s="103" t="s">
        <v>904</v>
      </c>
      <c r="D5287" s="103" t="s">
        <v>909</v>
      </c>
      <c r="E5287" s="103" t="s">
        <v>910</v>
      </c>
      <c r="F5287" s="103" t="s">
        <v>910</v>
      </c>
      <c r="G5287" s="103" t="s">
        <v>448</v>
      </c>
      <c r="H5287" s="103" t="s">
        <v>449</v>
      </c>
      <c r="I5287" s="103" t="s">
        <v>842</v>
      </c>
      <c r="J5287" s="215">
        <v>1204.74</v>
      </c>
      <c r="K5287" s="216" t="s">
        <v>88</v>
      </c>
    </row>
    <row r="5288" spans="1:11" x14ac:dyDescent="0.25">
      <c r="A5288" s="103" t="s">
        <v>828</v>
      </c>
      <c r="B5288" s="103" t="s">
        <v>88</v>
      </c>
      <c r="C5288" s="103" t="s">
        <v>904</v>
      </c>
      <c r="D5288" s="103" t="s">
        <v>909</v>
      </c>
      <c r="E5288" s="103" t="s">
        <v>910</v>
      </c>
      <c r="F5288" s="103" t="s">
        <v>910</v>
      </c>
      <c r="G5288" s="103" t="s">
        <v>448</v>
      </c>
      <c r="H5288" s="103" t="s">
        <v>449</v>
      </c>
      <c r="I5288" s="103" t="s">
        <v>842</v>
      </c>
      <c r="J5288" s="215">
        <v>4141.1499999999996</v>
      </c>
      <c r="K5288" s="216" t="s">
        <v>88</v>
      </c>
    </row>
    <row r="5289" spans="1:11" x14ac:dyDescent="0.25">
      <c r="A5289" s="103" t="s">
        <v>829</v>
      </c>
      <c r="B5289" s="103" t="s">
        <v>88</v>
      </c>
      <c r="C5289" s="103" t="s">
        <v>904</v>
      </c>
      <c r="D5289" s="103" t="s">
        <v>909</v>
      </c>
      <c r="E5289" s="103" t="s">
        <v>910</v>
      </c>
      <c r="F5289" s="103" t="s">
        <v>910</v>
      </c>
      <c r="G5289" s="103" t="s">
        <v>448</v>
      </c>
      <c r="H5289" s="103" t="s">
        <v>449</v>
      </c>
      <c r="I5289" s="103" t="s">
        <v>842</v>
      </c>
      <c r="J5289" s="215">
        <v>591.38</v>
      </c>
      <c r="K5289" s="216" t="s">
        <v>88</v>
      </c>
    </row>
    <row r="5290" spans="1:11" x14ac:dyDescent="0.25">
      <c r="A5290" s="103" t="s">
        <v>825</v>
      </c>
      <c r="B5290" s="103" t="s">
        <v>88</v>
      </c>
      <c r="C5290" s="103" t="s">
        <v>904</v>
      </c>
      <c r="D5290" s="103" t="s">
        <v>909</v>
      </c>
      <c r="E5290" s="103" t="s">
        <v>910</v>
      </c>
      <c r="F5290" s="103" t="s">
        <v>910</v>
      </c>
      <c r="G5290" s="103" t="s">
        <v>448</v>
      </c>
      <c r="H5290" s="103" t="s">
        <v>449</v>
      </c>
      <c r="I5290" s="103" t="s">
        <v>842</v>
      </c>
      <c r="J5290" s="215">
        <v>5511.12</v>
      </c>
      <c r="K5290" s="216" t="s">
        <v>88</v>
      </c>
    </row>
    <row r="5291" spans="1:11" x14ac:dyDescent="0.25">
      <c r="A5291" s="103" t="s">
        <v>826</v>
      </c>
      <c r="B5291" s="103" t="s">
        <v>88</v>
      </c>
      <c r="C5291" s="103" t="s">
        <v>904</v>
      </c>
      <c r="D5291" s="103" t="s">
        <v>909</v>
      </c>
      <c r="E5291" s="103" t="s">
        <v>910</v>
      </c>
      <c r="F5291" s="103" t="s">
        <v>910</v>
      </c>
      <c r="G5291" s="103" t="s">
        <v>448</v>
      </c>
      <c r="H5291" s="103" t="s">
        <v>449</v>
      </c>
      <c r="I5291" s="103" t="s">
        <v>842</v>
      </c>
      <c r="J5291" s="215">
        <v>1556.08</v>
      </c>
      <c r="K5291" s="216" t="s">
        <v>88</v>
      </c>
    </row>
    <row r="5292" spans="1:11" x14ac:dyDescent="0.25">
      <c r="A5292" s="103" t="s">
        <v>830</v>
      </c>
      <c r="B5292" s="103" t="s">
        <v>88</v>
      </c>
      <c r="C5292" s="103" t="s">
        <v>904</v>
      </c>
      <c r="D5292" s="103" t="s">
        <v>915</v>
      </c>
      <c r="E5292" s="103" t="s">
        <v>916</v>
      </c>
      <c r="F5292" s="103" t="s">
        <v>916</v>
      </c>
      <c r="G5292" s="103" t="s">
        <v>139</v>
      </c>
      <c r="H5292" s="103" t="s">
        <v>646</v>
      </c>
      <c r="I5292" s="103" t="s">
        <v>842</v>
      </c>
      <c r="J5292" s="215">
        <v>334.87</v>
      </c>
      <c r="K5292" s="216" t="s">
        <v>88</v>
      </c>
    </row>
    <row r="5293" spans="1:11" x14ac:dyDescent="0.25">
      <c r="A5293" s="103" t="s">
        <v>830</v>
      </c>
      <c r="B5293" s="103" t="s">
        <v>88</v>
      </c>
      <c r="C5293" s="103" t="s">
        <v>904</v>
      </c>
      <c r="D5293" s="103" t="s">
        <v>915</v>
      </c>
      <c r="E5293" s="111"/>
      <c r="F5293" s="103" t="s">
        <v>916</v>
      </c>
      <c r="G5293" s="103" t="s">
        <v>139</v>
      </c>
      <c r="H5293" s="103" t="s">
        <v>646</v>
      </c>
      <c r="I5293" s="103" t="s">
        <v>842</v>
      </c>
      <c r="J5293" s="215">
        <v>-91.39</v>
      </c>
      <c r="K5293" s="216" t="s">
        <v>88</v>
      </c>
    </row>
    <row r="5294" spans="1:11" x14ac:dyDescent="0.25">
      <c r="A5294" s="103" t="s">
        <v>828</v>
      </c>
      <c r="B5294" s="103" t="s">
        <v>88</v>
      </c>
      <c r="C5294" s="103" t="s">
        <v>904</v>
      </c>
      <c r="D5294" s="103" t="s">
        <v>915</v>
      </c>
      <c r="E5294" s="103" t="s">
        <v>916</v>
      </c>
      <c r="F5294" s="103" t="s">
        <v>916</v>
      </c>
      <c r="G5294" s="103" t="s">
        <v>139</v>
      </c>
      <c r="H5294" s="103" t="s">
        <v>646</v>
      </c>
      <c r="I5294" s="103" t="s">
        <v>842</v>
      </c>
      <c r="J5294" s="215">
        <v>1388.65</v>
      </c>
      <c r="K5294" s="216" t="s">
        <v>88</v>
      </c>
    </row>
    <row r="5295" spans="1:11" x14ac:dyDescent="0.25">
      <c r="A5295" s="103" t="s">
        <v>828</v>
      </c>
      <c r="B5295" s="103" t="s">
        <v>88</v>
      </c>
      <c r="C5295" s="103" t="s">
        <v>904</v>
      </c>
      <c r="D5295" s="103" t="s">
        <v>915</v>
      </c>
      <c r="E5295" s="111"/>
      <c r="F5295" s="103" t="s">
        <v>916</v>
      </c>
      <c r="G5295" s="103" t="s">
        <v>139</v>
      </c>
      <c r="H5295" s="103" t="s">
        <v>646</v>
      </c>
      <c r="I5295" s="103" t="s">
        <v>842</v>
      </c>
      <c r="J5295" s="215">
        <v>-378.97</v>
      </c>
      <c r="K5295" s="216" t="s">
        <v>88</v>
      </c>
    </row>
    <row r="5296" spans="1:11" x14ac:dyDescent="0.25">
      <c r="A5296" s="103" t="s">
        <v>826</v>
      </c>
      <c r="B5296" s="103" t="s">
        <v>88</v>
      </c>
      <c r="C5296" s="103" t="s">
        <v>904</v>
      </c>
      <c r="D5296" s="103" t="s">
        <v>915</v>
      </c>
      <c r="E5296" s="103" t="s">
        <v>916</v>
      </c>
      <c r="F5296" s="103" t="s">
        <v>916</v>
      </c>
      <c r="G5296" s="103" t="s">
        <v>139</v>
      </c>
      <c r="H5296" s="103" t="s">
        <v>646</v>
      </c>
      <c r="I5296" s="103" t="s">
        <v>842</v>
      </c>
      <c r="J5296" s="215">
        <v>285.29000000000002</v>
      </c>
      <c r="K5296" s="216" t="s">
        <v>88</v>
      </c>
    </row>
    <row r="5297" spans="1:11" x14ac:dyDescent="0.25">
      <c r="A5297" s="103" t="s">
        <v>826</v>
      </c>
      <c r="B5297" s="103" t="s">
        <v>88</v>
      </c>
      <c r="C5297" s="103" t="s">
        <v>904</v>
      </c>
      <c r="D5297" s="103" t="s">
        <v>915</v>
      </c>
      <c r="E5297" s="111"/>
      <c r="F5297" s="103" t="s">
        <v>916</v>
      </c>
      <c r="G5297" s="103" t="s">
        <v>139</v>
      </c>
      <c r="H5297" s="103" t="s">
        <v>646</v>
      </c>
      <c r="I5297" s="103" t="s">
        <v>842</v>
      </c>
      <c r="J5297" s="215">
        <v>-77.86</v>
      </c>
      <c r="K5297" s="216" t="s">
        <v>88</v>
      </c>
    </row>
    <row r="5298" spans="1:11" x14ac:dyDescent="0.25">
      <c r="A5298" s="103" t="s">
        <v>826</v>
      </c>
      <c r="B5298" s="103" t="s">
        <v>88</v>
      </c>
      <c r="C5298" s="103" t="s">
        <v>904</v>
      </c>
      <c r="D5298" s="103" t="s">
        <v>915</v>
      </c>
      <c r="E5298" s="103" t="s">
        <v>916</v>
      </c>
      <c r="F5298" s="103" t="s">
        <v>916</v>
      </c>
      <c r="G5298" s="103" t="s">
        <v>168</v>
      </c>
      <c r="H5298" s="103" t="s">
        <v>377</v>
      </c>
      <c r="I5298" s="103" t="s">
        <v>842</v>
      </c>
      <c r="J5298" s="215">
        <v>1211.42</v>
      </c>
      <c r="K5298" s="216" t="s">
        <v>88</v>
      </c>
    </row>
    <row r="5299" spans="1:11" x14ac:dyDescent="0.25">
      <c r="A5299" s="103" t="s">
        <v>830</v>
      </c>
      <c r="B5299" s="103" t="s">
        <v>88</v>
      </c>
      <c r="C5299" s="103" t="s">
        <v>904</v>
      </c>
      <c r="D5299" s="103" t="s">
        <v>915</v>
      </c>
      <c r="E5299" s="103" t="s">
        <v>916</v>
      </c>
      <c r="F5299" s="103" t="s">
        <v>916</v>
      </c>
      <c r="G5299" s="103" t="s">
        <v>123</v>
      </c>
      <c r="H5299" s="103" t="s">
        <v>396</v>
      </c>
      <c r="I5299" s="103" t="s">
        <v>842</v>
      </c>
      <c r="J5299" s="215">
        <v>376.46</v>
      </c>
      <c r="K5299" s="216" t="s">
        <v>88</v>
      </c>
    </row>
    <row r="5300" spans="1:11" x14ac:dyDescent="0.25">
      <c r="A5300" s="103" t="s">
        <v>827</v>
      </c>
      <c r="B5300" s="103" t="s">
        <v>88</v>
      </c>
      <c r="C5300" s="103" t="s">
        <v>904</v>
      </c>
      <c r="D5300" s="103" t="s">
        <v>917</v>
      </c>
      <c r="E5300" s="103" t="s">
        <v>918</v>
      </c>
      <c r="F5300" s="103" t="s">
        <v>918</v>
      </c>
      <c r="G5300" s="103" t="s">
        <v>116</v>
      </c>
      <c r="H5300" s="103" t="s">
        <v>400</v>
      </c>
      <c r="I5300" s="103" t="s">
        <v>842</v>
      </c>
      <c r="J5300" s="215">
        <v>200</v>
      </c>
      <c r="K5300" s="216" t="s">
        <v>88</v>
      </c>
    </row>
    <row r="5301" spans="1:11" x14ac:dyDescent="0.25">
      <c r="A5301" s="103" t="s">
        <v>827</v>
      </c>
      <c r="B5301" s="103" t="s">
        <v>88</v>
      </c>
      <c r="C5301" s="103" t="s">
        <v>904</v>
      </c>
      <c r="D5301" s="103" t="s">
        <v>917</v>
      </c>
      <c r="E5301" s="111"/>
      <c r="F5301" s="103" t="s">
        <v>918</v>
      </c>
      <c r="G5301" s="103" t="s">
        <v>116</v>
      </c>
      <c r="H5301" s="103" t="s">
        <v>400</v>
      </c>
      <c r="I5301" s="103" t="s">
        <v>842</v>
      </c>
      <c r="J5301" s="215">
        <v>-100</v>
      </c>
      <c r="K5301" s="216" t="s">
        <v>88</v>
      </c>
    </row>
    <row r="5302" spans="1:11" x14ac:dyDescent="0.25">
      <c r="A5302" s="103" t="s">
        <v>826</v>
      </c>
      <c r="B5302" s="103" t="s">
        <v>88</v>
      </c>
      <c r="C5302" s="103" t="s">
        <v>904</v>
      </c>
      <c r="D5302" s="103" t="s">
        <v>917</v>
      </c>
      <c r="E5302" s="103" t="s">
        <v>918</v>
      </c>
      <c r="F5302" s="103" t="s">
        <v>918</v>
      </c>
      <c r="G5302" s="103" t="s">
        <v>116</v>
      </c>
      <c r="H5302" s="103" t="s">
        <v>400</v>
      </c>
      <c r="I5302" s="103" t="s">
        <v>842</v>
      </c>
      <c r="J5302" s="215">
        <v>120</v>
      </c>
      <c r="K5302" s="216" t="s">
        <v>88</v>
      </c>
    </row>
    <row r="5303" spans="1:11" x14ac:dyDescent="0.25">
      <c r="A5303" s="103" t="s">
        <v>826</v>
      </c>
      <c r="B5303" s="103" t="s">
        <v>88</v>
      </c>
      <c r="C5303" s="103" t="s">
        <v>904</v>
      </c>
      <c r="D5303" s="103" t="s">
        <v>917</v>
      </c>
      <c r="E5303" s="111"/>
      <c r="F5303" s="103" t="s">
        <v>918</v>
      </c>
      <c r="G5303" s="103" t="s">
        <v>116</v>
      </c>
      <c r="H5303" s="103" t="s">
        <v>400</v>
      </c>
      <c r="I5303" s="103" t="s">
        <v>842</v>
      </c>
      <c r="J5303" s="215">
        <v>-60</v>
      </c>
      <c r="K5303" s="216" t="s">
        <v>88</v>
      </c>
    </row>
    <row r="5304" spans="1:11" x14ac:dyDescent="0.25">
      <c r="A5304" s="103" t="s">
        <v>829</v>
      </c>
      <c r="B5304" s="103" t="s">
        <v>88</v>
      </c>
      <c r="C5304" s="103" t="s">
        <v>904</v>
      </c>
      <c r="D5304" s="103" t="s">
        <v>917</v>
      </c>
      <c r="E5304" s="103" t="s">
        <v>918</v>
      </c>
      <c r="F5304" s="103" t="s">
        <v>918</v>
      </c>
      <c r="G5304" s="103" t="s">
        <v>104</v>
      </c>
      <c r="H5304" s="103" t="s">
        <v>336</v>
      </c>
      <c r="I5304" s="103" t="s">
        <v>842</v>
      </c>
      <c r="J5304" s="215">
        <v>280</v>
      </c>
      <c r="K5304" s="216" t="s">
        <v>88</v>
      </c>
    </row>
    <row r="5305" spans="1:11" x14ac:dyDescent="0.25">
      <c r="A5305" s="103" t="s">
        <v>829</v>
      </c>
      <c r="B5305" s="103" t="s">
        <v>88</v>
      </c>
      <c r="C5305" s="103" t="s">
        <v>904</v>
      </c>
      <c r="D5305" s="103" t="s">
        <v>917</v>
      </c>
      <c r="E5305" s="111"/>
      <c r="F5305" s="103" t="s">
        <v>918</v>
      </c>
      <c r="G5305" s="103" t="s">
        <v>104</v>
      </c>
      <c r="H5305" s="103" t="s">
        <v>336</v>
      </c>
      <c r="I5305" s="103" t="s">
        <v>842</v>
      </c>
      <c r="J5305" s="215">
        <v>-140</v>
      </c>
      <c r="K5305" s="216" t="s">
        <v>88</v>
      </c>
    </row>
    <row r="5306" spans="1:11" x14ac:dyDescent="0.25">
      <c r="A5306" s="103" t="s">
        <v>826</v>
      </c>
      <c r="B5306" s="103" t="s">
        <v>88</v>
      </c>
      <c r="C5306" s="103" t="s">
        <v>904</v>
      </c>
      <c r="D5306" s="103" t="s">
        <v>917</v>
      </c>
      <c r="E5306" s="103" t="s">
        <v>918</v>
      </c>
      <c r="F5306" s="103" t="s">
        <v>918</v>
      </c>
      <c r="G5306" s="103" t="s">
        <v>104</v>
      </c>
      <c r="H5306" s="103" t="s">
        <v>336</v>
      </c>
      <c r="I5306" s="103" t="s">
        <v>842</v>
      </c>
      <c r="J5306" s="215">
        <v>120</v>
      </c>
      <c r="K5306" s="216" t="s">
        <v>88</v>
      </c>
    </row>
    <row r="5307" spans="1:11" x14ac:dyDescent="0.25">
      <c r="A5307" s="103" t="s">
        <v>826</v>
      </c>
      <c r="B5307" s="103" t="s">
        <v>88</v>
      </c>
      <c r="C5307" s="103" t="s">
        <v>904</v>
      </c>
      <c r="D5307" s="103" t="s">
        <v>917</v>
      </c>
      <c r="E5307" s="111"/>
      <c r="F5307" s="103" t="s">
        <v>918</v>
      </c>
      <c r="G5307" s="103" t="s">
        <v>104</v>
      </c>
      <c r="H5307" s="103" t="s">
        <v>336</v>
      </c>
      <c r="I5307" s="103" t="s">
        <v>842</v>
      </c>
      <c r="J5307" s="215">
        <v>-60</v>
      </c>
      <c r="K5307" s="216" t="s">
        <v>88</v>
      </c>
    </row>
    <row r="5308" spans="1:11" x14ac:dyDescent="0.25">
      <c r="A5308" s="103" t="s">
        <v>827</v>
      </c>
      <c r="B5308" s="103" t="s">
        <v>88</v>
      </c>
      <c r="C5308" s="103" t="s">
        <v>904</v>
      </c>
      <c r="D5308" s="103" t="s">
        <v>917</v>
      </c>
      <c r="E5308" s="103" t="s">
        <v>918</v>
      </c>
      <c r="F5308" s="103" t="s">
        <v>918</v>
      </c>
      <c r="G5308" s="103" t="s">
        <v>109</v>
      </c>
      <c r="H5308" s="103" t="s">
        <v>403</v>
      </c>
      <c r="I5308" s="103" t="s">
        <v>842</v>
      </c>
      <c r="J5308" s="215">
        <v>200</v>
      </c>
      <c r="K5308" s="216" t="s">
        <v>88</v>
      </c>
    </row>
    <row r="5309" spans="1:11" x14ac:dyDescent="0.25">
      <c r="A5309" s="103" t="s">
        <v>827</v>
      </c>
      <c r="B5309" s="103" t="s">
        <v>88</v>
      </c>
      <c r="C5309" s="103" t="s">
        <v>904</v>
      </c>
      <c r="D5309" s="103" t="s">
        <v>917</v>
      </c>
      <c r="E5309" s="111"/>
      <c r="F5309" s="103" t="s">
        <v>918</v>
      </c>
      <c r="G5309" s="103" t="s">
        <v>109</v>
      </c>
      <c r="H5309" s="103" t="s">
        <v>403</v>
      </c>
      <c r="I5309" s="103" t="s">
        <v>842</v>
      </c>
      <c r="J5309" s="215">
        <v>-100</v>
      </c>
      <c r="K5309" s="216" t="s">
        <v>88</v>
      </c>
    </row>
    <row r="5310" spans="1:11" x14ac:dyDescent="0.25">
      <c r="A5310" s="103" t="s">
        <v>830</v>
      </c>
      <c r="B5310" s="103" t="s">
        <v>88</v>
      </c>
      <c r="C5310" s="103" t="s">
        <v>904</v>
      </c>
      <c r="D5310" s="103" t="s">
        <v>917</v>
      </c>
      <c r="E5310" s="103" t="s">
        <v>918</v>
      </c>
      <c r="F5310" s="103" t="s">
        <v>918</v>
      </c>
      <c r="G5310" s="103" t="s">
        <v>109</v>
      </c>
      <c r="H5310" s="103" t="s">
        <v>403</v>
      </c>
      <c r="I5310" s="103" t="s">
        <v>842</v>
      </c>
      <c r="J5310" s="215">
        <v>120</v>
      </c>
      <c r="K5310" s="216" t="s">
        <v>88</v>
      </c>
    </row>
    <row r="5311" spans="1:11" x14ac:dyDescent="0.25">
      <c r="A5311" s="103" t="s">
        <v>830</v>
      </c>
      <c r="B5311" s="103" t="s">
        <v>88</v>
      </c>
      <c r="C5311" s="103" t="s">
        <v>904</v>
      </c>
      <c r="D5311" s="103" t="s">
        <v>917</v>
      </c>
      <c r="E5311" s="111"/>
      <c r="F5311" s="103" t="s">
        <v>918</v>
      </c>
      <c r="G5311" s="103" t="s">
        <v>109</v>
      </c>
      <c r="H5311" s="103" t="s">
        <v>403</v>
      </c>
      <c r="I5311" s="103" t="s">
        <v>842</v>
      </c>
      <c r="J5311" s="215">
        <v>-60</v>
      </c>
      <c r="K5311" s="216" t="s">
        <v>88</v>
      </c>
    </row>
    <row r="5312" spans="1:11" x14ac:dyDescent="0.25">
      <c r="A5312" s="103" t="s">
        <v>826</v>
      </c>
      <c r="B5312" s="103" t="s">
        <v>88</v>
      </c>
      <c r="C5312" s="103" t="s">
        <v>904</v>
      </c>
      <c r="D5312" s="103" t="s">
        <v>917</v>
      </c>
      <c r="E5312" s="103" t="s">
        <v>918</v>
      </c>
      <c r="F5312" s="103" t="s">
        <v>918</v>
      </c>
      <c r="G5312" s="103" t="s">
        <v>109</v>
      </c>
      <c r="H5312" s="103" t="s">
        <v>403</v>
      </c>
      <c r="I5312" s="103" t="s">
        <v>842</v>
      </c>
      <c r="J5312" s="215">
        <v>120</v>
      </c>
      <c r="K5312" s="216" t="s">
        <v>88</v>
      </c>
    </row>
    <row r="5313" spans="1:11" x14ac:dyDescent="0.25">
      <c r="A5313" s="103" t="s">
        <v>826</v>
      </c>
      <c r="B5313" s="103" t="s">
        <v>88</v>
      </c>
      <c r="C5313" s="103" t="s">
        <v>904</v>
      </c>
      <c r="D5313" s="103" t="s">
        <v>917</v>
      </c>
      <c r="E5313" s="111"/>
      <c r="F5313" s="103" t="s">
        <v>918</v>
      </c>
      <c r="G5313" s="103" t="s">
        <v>109</v>
      </c>
      <c r="H5313" s="103" t="s">
        <v>403</v>
      </c>
      <c r="I5313" s="103" t="s">
        <v>842</v>
      </c>
      <c r="J5313" s="215">
        <v>-60</v>
      </c>
      <c r="K5313" s="216" t="s">
        <v>88</v>
      </c>
    </row>
    <row r="5314" spans="1:11" x14ac:dyDescent="0.25">
      <c r="A5314" s="103" t="s">
        <v>827</v>
      </c>
      <c r="B5314" s="103" t="s">
        <v>88</v>
      </c>
      <c r="C5314" s="103" t="s">
        <v>904</v>
      </c>
      <c r="D5314" s="103" t="s">
        <v>917</v>
      </c>
      <c r="E5314" s="103" t="s">
        <v>918</v>
      </c>
      <c r="F5314" s="103" t="s">
        <v>918</v>
      </c>
      <c r="G5314" s="103" t="s">
        <v>205</v>
      </c>
      <c r="H5314" s="103" t="s">
        <v>343</v>
      </c>
      <c r="I5314" s="103" t="s">
        <v>842</v>
      </c>
      <c r="J5314" s="215">
        <v>788.42</v>
      </c>
      <c r="K5314" s="216" t="s">
        <v>344</v>
      </c>
    </row>
    <row r="5315" spans="1:11" x14ac:dyDescent="0.25">
      <c r="A5315" s="103" t="s">
        <v>827</v>
      </c>
      <c r="B5315" s="103" t="s">
        <v>88</v>
      </c>
      <c r="C5315" s="103" t="s">
        <v>904</v>
      </c>
      <c r="D5315" s="103" t="s">
        <v>917</v>
      </c>
      <c r="E5315" s="111"/>
      <c r="F5315" s="103" t="s">
        <v>918</v>
      </c>
      <c r="G5315" s="103" t="s">
        <v>205</v>
      </c>
      <c r="H5315" s="103" t="s">
        <v>343</v>
      </c>
      <c r="I5315" s="103" t="s">
        <v>842</v>
      </c>
      <c r="J5315" s="215">
        <v>-785.54</v>
      </c>
      <c r="K5315" s="216" t="s">
        <v>344</v>
      </c>
    </row>
    <row r="5316" spans="1:11" x14ac:dyDescent="0.25">
      <c r="A5316" s="103" t="s">
        <v>830</v>
      </c>
      <c r="B5316" s="103" t="s">
        <v>88</v>
      </c>
      <c r="C5316" s="103" t="s">
        <v>904</v>
      </c>
      <c r="D5316" s="103" t="s">
        <v>917</v>
      </c>
      <c r="E5316" s="103" t="s">
        <v>918</v>
      </c>
      <c r="F5316" s="103" t="s">
        <v>918</v>
      </c>
      <c r="G5316" s="103" t="s">
        <v>205</v>
      </c>
      <c r="H5316" s="103" t="s">
        <v>343</v>
      </c>
      <c r="I5316" s="103" t="s">
        <v>842</v>
      </c>
      <c r="J5316" s="215">
        <v>851.74</v>
      </c>
      <c r="K5316" s="216" t="s">
        <v>344</v>
      </c>
    </row>
    <row r="5317" spans="1:11" x14ac:dyDescent="0.25">
      <c r="A5317" s="103" t="s">
        <v>830</v>
      </c>
      <c r="B5317" s="103" t="s">
        <v>88</v>
      </c>
      <c r="C5317" s="103" t="s">
        <v>904</v>
      </c>
      <c r="D5317" s="103" t="s">
        <v>917</v>
      </c>
      <c r="E5317" s="111"/>
      <c r="F5317" s="103" t="s">
        <v>918</v>
      </c>
      <c r="G5317" s="103" t="s">
        <v>205</v>
      </c>
      <c r="H5317" s="103" t="s">
        <v>343</v>
      </c>
      <c r="I5317" s="103" t="s">
        <v>842</v>
      </c>
      <c r="J5317" s="215">
        <v>-848.64</v>
      </c>
      <c r="K5317" s="216" t="s">
        <v>344</v>
      </c>
    </row>
    <row r="5318" spans="1:11" x14ac:dyDescent="0.25">
      <c r="A5318" s="103" t="s">
        <v>826</v>
      </c>
      <c r="B5318" s="103" t="s">
        <v>88</v>
      </c>
      <c r="C5318" s="103" t="s">
        <v>904</v>
      </c>
      <c r="D5318" s="103" t="s">
        <v>917</v>
      </c>
      <c r="E5318" s="103" t="s">
        <v>918</v>
      </c>
      <c r="F5318" s="103" t="s">
        <v>918</v>
      </c>
      <c r="G5318" s="103" t="s">
        <v>205</v>
      </c>
      <c r="H5318" s="103" t="s">
        <v>343</v>
      </c>
      <c r="I5318" s="103" t="s">
        <v>842</v>
      </c>
      <c r="J5318" s="215">
        <v>330.01</v>
      </c>
      <c r="K5318" s="216" t="s">
        <v>344</v>
      </c>
    </row>
    <row r="5319" spans="1:11" x14ac:dyDescent="0.25">
      <c r="A5319" s="103" t="s">
        <v>826</v>
      </c>
      <c r="B5319" s="103" t="s">
        <v>88</v>
      </c>
      <c r="C5319" s="103" t="s">
        <v>904</v>
      </c>
      <c r="D5319" s="103" t="s">
        <v>917</v>
      </c>
      <c r="E5319" s="111"/>
      <c r="F5319" s="103" t="s">
        <v>918</v>
      </c>
      <c r="G5319" s="103" t="s">
        <v>205</v>
      </c>
      <c r="H5319" s="103" t="s">
        <v>343</v>
      </c>
      <c r="I5319" s="103" t="s">
        <v>842</v>
      </c>
      <c r="J5319" s="215">
        <v>-328.82</v>
      </c>
      <c r="K5319" s="216" t="s">
        <v>344</v>
      </c>
    </row>
    <row r="5320" spans="1:11" x14ac:dyDescent="0.25">
      <c r="A5320" s="103" t="s">
        <v>826</v>
      </c>
      <c r="B5320" s="103" t="s">
        <v>88</v>
      </c>
      <c r="C5320" s="103" t="s">
        <v>904</v>
      </c>
      <c r="D5320" s="103" t="s">
        <v>917</v>
      </c>
      <c r="E5320" s="103" t="s">
        <v>918</v>
      </c>
      <c r="F5320" s="103" t="s">
        <v>918</v>
      </c>
      <c r="G5320" s="103" t="s">
        <v>860</v>
      </c>
      <c r="H5320" s="103" t="s">
        <v>861</v>
      </c>
      <c r="I5320" s="103" t="s">
        <v>842</v>
      </c>
      <c r="J5320" s="215">
        <v>150</v>
      </c>
      <c r="K5320" s="216" t="s">
        <v>88</v>
      </c>
    </row>
    <row r="5321" spans="1:11" x14ac:dyDescent="0.25">
      <c r="A5321" s="103" t="s">
        <v>829</v>
      </c>
      <c r="B5321" s="103" t="s">
        <v>88</v>
      </c>
      <c r="C5321" s="103" t="s">
        <v>904</v>
      </c>
      <c r="D5321" s="103" t="s">
        <v>917</v>
      </c>
      <c r="E5321" s="103" t="s">
        <v>918</v>
      </c>
      <c r="F5321" s="103" t="s">
        <v>918</v>
      </c>
      <c r="G5321" s="103" t="s">
        <v>862</v>
      </c>
      <c r="H5321" s="103" t="s">
        <v>863</v>
      </c>
      <c r="I5321" s="103" t="s">
        <v>842</v>
      </c>
      <c r="J5321" s="215">
        <v>150</v>
      </c>
      <c r="K5321" s="216" t="s">
        <v>88</v>
      </c>
    </row>
    <row r="5322" spans="1:11" x14ac:dyDescent="0.25">
      <c r="A5322" s="103" t="s">
        <v>825</v>
      </c>
      <c r="B5322" s="103" t="s">
        <v>88</v>
      </c>
      <c r="C5322" s="103" t="s">
        <v>904</v>
      </c>
      <c r="D5322" s="103" t="s">
        <v>917</v>
      </c>
      <c r="E5322" s="103" t="s">
        <v>918</v>
      </c>
      <c r="F5322" s="103" t="s">
        <v>918</v>
      </c>
      <c r="G5322" s="103" t="s">
        <v>862</v>
      </c>
      <c r="H5322" s="103" t="s">
        <v>863</v>
      </c>
      <c r="I5322" s="103" t="s">
        <v>842</v>
      </c>
      <c r="J5322" s="215">
        <v>150</v>
      </c>
      <c r="K5322" s="216" t="s">
        <v>88</v>
      </c>
    </row>
    <row r="5323" spans="1:11" x14ac:dyDescent="0.25">
      <c r="A5323" s="103" t="s">
        <v>830</v>
      </c>
      <c r="B5323" s="103" t="s">
        <v>88</v>
      </c>
      <c r="C5323" s="103" t="s">
        <v>904</v>
      </c>
      <c r="D5323" s="103" t="s">
        <v>917</v>
      </c>
      <c r="E5323" s="103" t="s">
        <v>918</v>
      </c>
      <c r="F5323" s="103" t="s">
        <v>918</v>
      </c>
      <c r="G5323" s="103" t="s">
        <v>218</v>
      </c>
      <c r="H5323" s="103" t="s">
        <v>466</v>
      </c>
      <c r="I5323" s="103" t="s">
        <v>842</v>
      </c>
      <c r="J5323" s="215">
        <v>150</v>
      </c>
      <c r="K5323" s="216" t="s">
        <v>88</v>
      </c>
    </row>
    <row r="5324" spans="1:11" x14ac:dyDescent="0.25">
      <c r="A5324" s="103" t="s">
        <v>829</v>
      </c>
      <c r="B5324" s="103" t="s">
        <v>88</v>
      </c>
      <c r="C5324" s="103" t="s">
        <v>904</v>
      </c>
      <c r="D5324" s="103" t="s">
        <v>917</v>
      </c>
      <c r="E5324" s="103" t="s">
        <v>918</v>
      </c>
      <c r="F5324" s="103" t="s">
        <v>918</v>
      </c>
      <c r="G5324" s="103" t="s">
        <v>218</v>
      </c>
      <c r="H5324" s="103" t="s">
        <v>466</v>
      </c>
      <c r="I5324" s="103" t="s">
        <v>842</v>
      </c>
      <c r="J5324" s="215">
        <v>150</v>
      </c>
      <c r="K5324" s="216" t="s">
        <v>88</v>
      </c>
    </row>
    <row r="5325" spans="1:11" x14ac:dyDescent="0.25">
      <c r="A5325" s="103" t="s">
        <v>825</v>
      </c>
      <c r="B5325" s="103" t="s">
        <v>88</v>
      </c>
      <c r="C5325" s="103" t="s">
        <v>904</v>
      </c>
      <c r="D5325" s="103" t="s">
        <v>917</v>
      </c>
      <c r="E5325" s="103" t="s">
        <v>918</v>
      </c>
      <c r="F5325" s="103" t="s">
        <v>918</v>
      </c>
      <c r="G5325" s="103" t="s">
        <v>146</v>
      </c>
      <c r="H5325" s="103" t="s">
        <v>364</v>
      </c>
      <c r="I5325" s="103" t="s">
        <v>842</v>
      </c>
      <c r="J5325" s="215">
        <v>70.7</v>
      </c>
      <c r="K5325" s="216" t="s">
        <v>88</v>
      </c>
    </row>
    <row r="5326" spans="1:11" x14ac:dyDescent="0.25">
      <c r="A5326" s="103" t="s">
        <v>827</v>
      </c>
      <c r="B5326" s="103" t="s">
        <v>88</v>
      </c>
      <c r="C5326" s="103" t="s">
        <v>904</v>
      </c>
      <c r="D5326" s="103" t="s">
        <v>917</v>
      </c>
      <c r="E5326" s="103" t="s">
        <v>918</v>
      </c>
      <c r="F5326" s="103" t="s">
        <v>918</v>
      </c>
      <c r="G5326" s="103" t="s">
        <v>139</v>
      </c>
      <c r="H5326" s="103" t="s">
        <v>646</v>
      </c>
      <c r="I5326" s="103" t="s">
        <v>842</v>
      </c>
      <c r="J5326" s="215">
        <v>150.56</v>
      </c>
      <c r="K5326" s="216" t="s">
        <v>88</v>
      </c>
    </row>
    <row r="5327" spans="1:11" x14ac:dyDescent="0.25">
      <c r="A5327" s="103" t="s">
        <v>827</v>
      </c>
      <c r="B5327" s="103" t="s">
        <v>88</v>
      </c>
      <c r="C5327" s="103" t="s">
        <v>904</v>
      </c>
      <c r="D5327" s="103" t="s">
        <v>917</v>
      </c>
      <c r="E5327" s="111"/>
      <c r="F5327" s="103" t="s">
        <v>918</v>
      </c>
      <c r="G5327" s="103" t="s">
        <v>139</v>
      </c>
      <c r="H5327" s="103" t="s">
        <v>646</v>
      </c>
      <c r="I5327" s="103" t="s">
        <v>842</v>
      </c>
      <c r="J5327" s="215">
        <v>-41.09</v>
      </c>
      <c r="K5327" s="216" t="s">
        <v>88</v>
      </c>
    </row>
    <row r="5328" spans="1:11" x14ac:dyDescent="0.25">
      <c r="A5328" s="103" t="s">
        <v>830</v>
      </c>
      <c r="B5328" s="103" t="s">
        <v>88</v>
      </c>
      <c r="C5328" s="103" t="s">
        <v>904</v>
      </c>
      <c r="D5328" s="103" t="s">
        <v>917</v>
      </c>
      <c r="E5328" s="103" t="s">
        <v>918</v>
      </c>
      <c r="F5328" s="103" t="s">
        <v>918</v>
      </c>
      <c r="G5328" s="103" t="s">
        <v>139</v>
      </c>
      <c r="H5328" s="103" t="s">
        <v>646</v>
      </c>
      <c r="I5328" s="103" t="s">
        <v>842</v>
      </c>
      <c r="J5328" s="215">
        <v>215.65</v>
      </c>
      <c r="K5328" s="216" t="s">
        <v>88</v>
      </c>
    </row>
    <row r="5329" spans="1:11" x14ac:dyDescent="0.25">
      <c r="A5329" s="103" t="s">
        <v>830</v>
      </c>
      <c r="B5329" s="103" t="s">
        <v>88</v>
      </c>
      <c r="C5329" s="103" t="s">
        <v>904</v>
      </c>
      <c r="D5329" s="103" t="s">
        <v>917</v>
      </c>
      <c r="E5329" s="111"/>
      <c r="F5329" s="103" t="s">
        <v>918</v>
      </c>
      <c r="G5329" s="103" t="s">
        <v>139</v>
      </c>
      <c r="H5329" s="103" t="s">
        <v>646</v>
      </c>
      <c r="I5329" s="103" t="s">
        <v>842</v>
      </c>
      <c r="J5329" s="215">
        <v>-58.84</v>
      </c>
      <c r="K5329" s="216" t="s">
        <v>88</v>
      </c>
    </row>
    <row r="5330" spans="1:11" x14ac:dyDescent="0.25">
      <c r="A5330" s="103" t="s">
        <v>828</v>
      </c>
      <c r="B5330" s="103" t="s">
        <v>88</v>
      </c>
      <c r="C5330" s="103" t="s">
        <v>904</v>
      </c>
      <c r="D5330" s="103" t="s">
        <v>917</v>
      </c>
      <c r="E5330" s="103" t="s">
        <v>918</v>
      </c>
      <c r="F5330" s="103" t="s">
        <v>918</v>
      </c>
      <c r="G5330" s="103" t="s">
        <v>139</v>
      </c>
      <c r="H5330" s="103" t="s">
        <v>646</v>
      </c>
      <c r="I5330" s="103" t="s">
        <v>842</v>
      </c>
      <c r="J5330" s="215">
        <v>411.59</v>
      </c>
      <c r="K5330" s="216" t="s">
        <v>88</v>
      </c>
    </row>
    <row r="5331" spans="1:11" x14ac:dyDescent="0.25">
      <c r="A5331" s="103" t="s">
        <v>828</v>
      </c>
      <c r="B5331" s="103" t="s">
        <v>88</v>
      </c>
      <c r="C5331" s="103" t="s">
        <v>904</v>
      </c>
      <c r="D5331" s="103" t="s">
        <v>917</v>
      </c>
      <c r="E5331" s="111"/>
      <c r="F5331" s="103" t="s">
        <v>918</v>
      </c>
      <c r="G5331" s="103" t="s">
        <v>139</v>
      </c>
      <c r="H5331" s="103" t="s">
        <v>646</v>
      </c>
      <c r="I5331" s="103" t="s">
        <v>842</v>
      </c>
      <c r="J5331" s="215">
        <v>-112.32</v>
      </c>
      <c r="K5331" s="216" t="s">
        <v>88</v>
      </c>
    </row>
    <row r="5332" spans="1:11" x14ac:dyDescent="0.25">
      <c r="A5332" s="103" t="s">
        <v>829</v>
      </c>
      <c r="B5332" s="103" t="s">
        <v>88</v>
      </c>
      <c r="C5332" s="103" t="s">
        <v>904</v>
      </c>
      <c r="D5332" s="103" t="s">
        <v>917</v>
      </c>
      <c r="E5332" s="103" t="s">
        <v>918</v>
      </c>
      <c r="F5332" s="103" t="s">
        <v>918</v>
      </c>
      <c r="G5332" s="103" t="s">
        <v>139</v>
      </c>
      <c r="H5332" s="103" t="s">
        <v>646</v>
      </c>
      <c r="I5332" s="103" t="s">
        <v>842</v>
      </c>
      <c r="J5332" s="215">
        <v>403.7</v>
      </c>
      <c r="K5332" s="216" t="s">
        <v>88</v>
      </c>
    </row>
    <row r="5333" spans="1:11" x14ac:dyDescent="0.25">
      <c r="A5333" s="103" t="s">
        <v>829</v>
      </c>
      <c r="B5333" s="103" t="s">
        <v>88</v>
      </c>
      <c r="C5333" s="103" t="s">
        <v>904</v>
      </c>
      <c r="D5333" s="103" t="s">
        <v>917</v>
      </c>
      <c r="E5333" s="111"/>
      <c r="F5333" s="103" t="s">
        <v>918</v>
      </c>
      <c r="G5333" s="103" t="s">
        <v>139</v>
      </c>
      <c r="H5333" s="103" t="s">
        <v>646</v>
      </c>
      <c r="I5333" s="103" t="s">
        <v>842</v>
      </c>
      <c r="J5333" s="215">
        <v>-110.16</v>
      </c>
      <c r="K5333" s="216" t="s">
        <v>88</v>
      </c>
    </row>
    <row r="5334" spans="1:11" x14ac:dyDescent="0.25">
      <c r="A5334" s="103" t="s">
        <v>825</v>
      </c>
      <c r="B5334" s="103" t="s">
        <v>88</v>
      </c>
      <c r="C5334" s="103" t="s">
        <v>904</v>
      </c>
      <c r="D5334" s="103" t="s">
        <v>917</v>
      </c>
      <c r="E5334" s="103" t="s">
        <v>918</v>
      </c>
      <c r="F5334" s="103" t="s">
        <v>918</v>
      </c>
      <c r="G5334" s="103" t="s">
        <v>139</v>
      </c>
      <c r="H5334" s="103" t="s">
        <v>646</v>
      </c>
      <c r="I5334" s="103" t="s">
        <v>842</v>
      </c>
      <c r="J5334" s="215">
        <v>136</v>
      </c>
      <c r="K5334" s="216" t="s">
        <v>88</v>
      </c>
    </row>
    <row r="5335" spans="1:11" x14ac:dyDescent="0.25">
      <c r="A5335" s="103" t="s">
        <v>825</v>
      </c>
      <c r="B5335" s="103" t="s">
        <v>88</v>
      </c>
      <c r="C5335" s="103" t="s">
        <v>904</v>
      </c>
      <c r="D5335" s="103" t="s">
        <v>917</v>
      </c>
      <c r="E5335" s="111"/>
      <c r="F5335" s="103" t="s">
        <v>918</v>
      </c>
      <c r="G5335" s="103" t="s">
        <v>139</v>
      </c>
      <c r="H5335" s="103" t="s">
        <v>646</v>
      </c>
      <c r="I5335" s="103" t="s">
        <v>842</v>
      </c>
      <c r="J5335" s="215">
        <v>-37.11</v>
      </c>
      <c r="K5335" s="216" t="s">
        <v>88</v>
      </c>
    </row>
    <row r="5336" spans="1:11" x14ac:dyDescent="0.25">
      <c r="A5336" s="103" t="s">
        <v>826</v>
      </c>
      <c r="B5336" s="103" t="s">
        <v>88</v>
      </c>
      <c r="C5336" s="103" t="s">
        <v>904</v>
      </c>
      <c r="D5336" s="103" t="s">
        <v>917</v>
      </c>
      <c r="E5336" s="103" t="s">
        <v>918</v>
      </c>
      <c r="F5336" s="103" t="s">
        <v>918</v>
      </c>
      <c r="G5336" s="103" t="s">
        <v>139</v>
      </c>
      <c r="H5336" s="103" t="s">
        <v>646</v>
      </c>
      <c r="I5336" s="103" t="s">
        <v>842</v>
      </c>
      <c r="J5336" s="215">
        <v>632.94000000000005</v>
      </c>
      <c r="K5336" s="216" t="s">
        <v>88</v>
      </c>
    </row>
    <row r="5337" spans="1:11" x14ac:dyDescent="0.25">
      <c r="A5337" s="103" t="s">
        <v>826</v>
      </c>
      <c r="B5337" s="103" t="s">
        <v>88</v>
      </c>
      <c r="C5337" s="103" t="s">
        <v>904</v>
      </c>
      <c r="D5337" s="103" t="s">
        <v>917</v>
      </c>
      <c r="E5337" s="111"/>
      <c r="F5337" s="103" t="s">
        <v>918</v>
      </c>
      <c r="G5337" s="103" t="s">
        <v>139</v>
      </c>
      <c r="H5337" s="103" t="s">
        <v>646</v>
      </c>
      <c r="I5337" s="103" t="s">
        <v>842</v>
      </c>
      <c r="J5337" s="215">
        <v>-172.73</v>
      </c>
      <c r="K5337" s="216" t="s">
        <v>88</v>
      </c>
    </row>
    <row r="5338" spans="1:11" x14ac:dyDescent="0.25">
      <c r="A5338" s="103" t="s">
        <v>825</v>
      </c>
      <c r="B5338" s="103" t="s">
        <v>88</v>
      </c>
      <c r="C5338" s="103" t="s">
        <v>904</v>
      </c>
      <c r="D5338" s="103" t="s">
        <v>917</v>
      </c>
      <c r="E5338" s="103" t="s">
        <v>918</v>
      </c>
      <c r="F5338" s="103" t="s">
        <v>918</v>
      </c>
      <c r="G5338" s="103" t="s">
        <v>136</v>
      </c>
      <c r="H5338" s="103" t="s">
        <v>370</v>
      </c>
      <c r="I5338" s="103" t="s">
        <v>842</v>
      </c>
      <c r="J5338" s="215">
        <v>237.12</v>
      </c>
      <c r="K5338" s="216" t="s">
        <v>88</v>
      </c>
    </row>
    <row r="5339" spans="1:11" x14ac:dyDescent="0.25">
      <c r="A5339" s="103" t="s">
        <v>830</v>
      </c>
      <c r="B5339" s="103" t="s">
        <v>88</v>
      </c>
      <c r="C5339" s="103" t="s">
        <v>904</v>
      </c>
      <c r="D5339" s="103" t="s">
        <v>917</v>
      </c>
      <c r="E5339" s="103" t="s">
        <v>918</v>
      </c>
      <c r="F5339" s="103" t="s">
        <v>918</v>
      </c>
      <c r="G5339" s="103" t="s">
        <v>135</v>
      </c>
      <c r="H5339" s="103" t="s">
        <v>371</v>
      </c>
      <c r="I5339" s="103" t="s">
        <v>842</v>
      </c>
      <c r="J5339" s="215">
        <v>48.01</v>
      </c>
      <c r="K5339" s="216" t="s">
        <v>88</v>
      </c>
    </row>
    <row r="5340" spans="1:11" x14ac:dyDescent="0.25">
      <c r="A5340" s="103" t="s">
        <v>826</v>
      </c>
      <c r="B5340" s="103" t="s">
        <v>88</v>
      </c>
      <c r="C5340" s="103" t="s">
        <v>904</v>
      </c>
      <c r="D5340" s="103" t="s">
        <v>917</v>
      </c>
      <c r="E5340" s="103" t="s">
        <v>918</v>
      </c>
      <c r="F5340" s="103" t="s">
        <v>918</v>
      </c>
      <c r="G5340" s="103" t="s">
        <v>168</v>
      </c>
      <c r="H5340" s="103" t="s">
        <v>377</v>
      </c>
      <c r="I5340" s="103" t="s">
        <v>842</v>
      </c>
      <c r="J5340" s="215">
        <v>402.75</v>
      </c>
      <c r="K5340" s="216" t="s">
        <v>88</v>
      </c>
    </row>
    <row r="5341" spans="1:11" x14ac:dyDescent="0.25">
      <c r="A5341" s="103" t="s">
        <v>828</v>
      </c>
      <c r="B5341" s="103" t="s">
        <v>88</v>
      </c>
      <c r="C5341" s="103" t="s">
        <v>904</v>
      </c>
      <c r="D5341" s="103" t="s">
        <v>917</v>
      </c>
      <c r="E5341" s="103" t="s">
        <v>918</v>
      </c>
      <c r="F5341" s="103" t="s">
        <v>918</v>
      </c>
      <c r="G5341" s="103" t="s">
        <v>124</v>
      </c>
      <c r="H5341" s="103" t="s">
        <v>746</v>
      </c>
      <c r="I5341" s="103" t="s">
        <v>842</v>
      </c>
      <c r="J5341" s="215">
        <v>18163.98</v>
      </c>
      <c r="K5341" s="216" t="s">
        <v>88</v>
      </c>
    </row>
    <row r="5342" spans="1:11" x14ac:dyDescent="0.25">
      <c r="A5342" s="103" t="s">
        <v>829</v>
      </c>
      <c r="B5342" s="103" t="s">
        <v>88</v>
      </c>
      <c r="C5342" s="103" t="s">
        <v>904</v>
      </c>
      <c r="D5342" s="103" t="s">
        <v>917</v>
      </c>
      <c r="E5342" s="103" t="s">
        <v>918</v>
      </c>
      <c r="F5342" s="103" t="s">
        <v>918</v>
      </c>
      <c r="G5342" s="103" t="s">
        <v>123</v>
      </c>
      <c r="H5342" s="103" t="s">
        <v>396</v>
      </c>
      <c r="I5342" s="103" t="s">
        <v>842</v>
      </c>
      <c r="J5342" s="215">
        <v>272</v>
      </c>
      <c r="K5342" s="216" t="s">
        <v>88</v>
      </c>
    </row>
    <row r="5343" spans="1:11" x14ac:dyDescent="0.25">
      <c r="A5343" s="103" t="s">
        <v>826</v>
      </c>
      <c r="B5343" s="103" t="s">
        <v>88</v>
      </c>
      <c r="C5343" s="103" t="s">
        <v>904</v>
      </c>
      <c r="D5343" s="103" t="s">
        <v>917</v>
      </c>
      <c r="E5343" s="103" t="s">
        <v>918</v>
      </c>
      <c r="F5343" s="103" t="s">
        <v>918</v>
      </c>
      <c r="G5343" s="103" t="s">
        <v>448</v>
      </c>
      <c r="H5343" s="103" t="s">
        <v>449</v>
      </c>
      <c r="I5343" s="103" t="s">
        <v>842</v>
      </c>
      <c r="J5343" s="215">
        <v>3500</v>
      </c>
      <c r="K5343" s="216" t="s">
        <v>88</v>
      </c>
    </row>
    <row r="5344" spans="1:11" x14ac:dyDescent="0.25">
      <c r="A5344" s="103" t="s">
        <v>830</v>
      </c>
      <c r="B5344" s="103" t="s">
        <v>88</v>
      </c>
      <c r="C5344" s="103" t="s">
        <v>904</v>
      </c>
      <c r="D5344" s="103" t="s">
        <v>747</v>
      </c>
      <c r="E5344" s="111"/>
      <c r="F5344" s="103" t="s">
        <v>748</v>
      </c>
      <c r="G5344" s="103" t="s">
        <v>118</v>
      </c>
      <c r="H5344" s="103" t="s">
        <v>323</v>
      </c>
      <c r="I5344" s="103" t="s">
        <v>842</v>
      </c>
      <c r="J5344" s="215">
        <v>-44.44</v>
      </c>
      <c r="K5344" s="216" t="s">
        <v>88</v>
      </c>
    </row>
    <row r="5345" spans="1:11" x14ac:dyDescent="0.25">
      <c r="A5345" s="103" t="s">
        <v>829</v>
      </c>
      <c r="B5345" s="103" t="s">
        <v>88</v>
      </c>
      <c r="C5345" s="103" t="s">
        <v>904</v>
      </c>
      <c r="D5345" s="103" t="s">
        <v>747</v>
      </c>
      <c r="E5345" s="111"/>
      <c r="F5345" s="103" t="s">
        <v>748</v>
      </c>
      <c r="G5345" s="103" t="s">
        <v>118</v>
      </c>
      <c r="H5345" s="103" t="s">
        <v>323</v>
      </c>
      <c r="I5345" s="103" t="s">
        <v>842</v>
      </c>
      <c r="J5345" s="215">
        <v>-159.32</v>
      </c>
      <c r="K5345" s="216" t="s">
        <v>88</v>
      </c>
    </row>
    <row r="5346" spans="1:11" x14ac:dyDescent="0.25">
      <c r="A5346" s="103" t="s">
        <v>827</v>
      </c>
      <c r="B5346" s="103" t="s">
        <v>88</v>
      </c>
      <c r="C5346" s="103" t="s">
        <v>904</v>
      </c>
      <c r="D5346" s="103" t="s">
        <v>747</v>
      </c>
      <c r="E5346" s="111"/>
      <c r="F5346" s="103" t="s">
        <v>748</v>
      </c>
      <c r="G5346" s="103" t="s">
        <v>116</v>
      </c>
      <c r="H5346" s="103" t="s">
        <v>400</v>
      </c>
      <c r="I5346" s="103" t="s">
        <v>842</v>
      </c>
      <c r="J5346" s="215">
        <v>-141</v>
      </c>
      <c r="K5346" s="216" t="s">
        <v>88</v>
      </c>
    </row>
    <row r="5347" spans="1:11" x14ac:dyDescent="0.25">
      <c r="A5347" s="103" t="s">
        <v>826</v>
      </c>
      <c r="B5347" s="103" t="s">
        <v>88</v>
      </c>
      <c r="C5347" s="103" t="s">
        <v>904</v>
      </c>
      <c r="D5347" s="103" t="s">
        <v>747</v>
      </c>
      <c r="E5347" s="111"/>
      <c r="F5347" s="103" t="s">
        <v>748</v>
      </c>
      <c r="G5347" s="103" t="s">
        <v>116</v>
      </c>
      <c r="H5347" s="103" t="s">
        <v>400</v>
      </c>
      <c r="I5347" s="103" t="s">
        <v>842</v>
      </c>
      <c r="J5347" s="215">
        <v>-121</v>
      </c>
      <c r="K5347" s="216" t="s">
        <v>88</v>
      </c>
    </row>
    <row r="5348" spans="1:11" x14ac:dyDescent="0.25">
      <c r="A5348" s="103" t="s">
        <v>830</v>
      </c>
      <c r="B5348" s="103" t="s">
        <v>88</v>
      </c>
      <c r="C5348" s="103" t="s">
        <v>904</v>
      </c>
      <c r="D5348" s="103" t="s">
        <v>747</v>
      </c>
      <c r="E5348" s="111"/>
      <c r="F5348" s="103" t="s">
        <v>748</v>
      </c>
      <c r="G5348" s="103" t="s">
        <v>112</v>
      </c>
      <c r="H5348" s="103" t="s">
        <v>334</v>
      </c>
      <c r="I5348" s="103" t="s">
        <v>842</v>
      </c>
      <c r="J5348" s="215">
        <v>-89.25</v>
      </c>
      <c r="K5348" s="216" t="s">
        <v>88</v>
      </c>
    </row>
    <row r="5349" spans="1:11" x14ac:dyDescent="0.25">
      <c r="A5349" s="103" t="s">
        <v>829</v>
      </c>
      <c r="B5349" s="103" t="s">
        <v>88</v>
      </c>
      <c r="C5349" s="103" t="s">
        <v>904</v>
      </c>
      <c r="D5349" s="103" t="s">
        <v>747</v>
      </c>
      <c r="E5349" s="111"/>
      <c r="F5349" s="103" t="s">
        <v>748</v>
      </c>
      <c r="G5349" s="103" t="s">
        <v>112</v>
      </c>
      <c r="H5349" s="103" t="s">
        <v>334</v>
      </c>
      <c r="I5349" s="103" t="s">
        <v>842</v>
      </c>
      <c r="J5349" s="215">
        <v>-21.04</v>
      </c>
      <c r="K5349" s="216" t="s">
        <v>88</v>
      </c>
    </row>
    <row r="5350" spans="1:11" x14ac:dyDescent="0.25">
      <c r="A5350" s="103" t="s">
        <v>826</v>
      </c>
      <c r="B5350" s="103" t="s">
        <v>88</v>
      </c>
      <c r="C5350" s="103" t="s">
        <v>904</v>
      </c>
      <c r="D5350" s="103" t="s">
        <v>747</v>
      </c>
      <c r="E5350" s="111"/>
      <c r="F5350" s="103" t="s">
        <v>748</v>
      </c>
      <c r="G5350" s="103" t="s">
        <v>112</v>
      </c>
      <c r="H5350" s="103" t="s">
        <v>334</v>
      </c>
      <c r="I5350" s="103" t="s">
        <v>842</v>
      </c>
      <c r="J5350" s="215">
        <v>-108.99</v>
      </c>
      <c r="K5350" s="216" t="s">
        <v>88</v>
      </c>
    </row>
    <row r="5351" spans="1:11" x14ac:dyDescent="0.25">
      <c r="A5351" s="103" t="s">
        <v>827</v>
      </c>
      <c r="B5351" s="103" t="s">
        <v>88</v>
      </c>
      <c r="C5351" s="103" t="s">
        <v>904</v>
      </c>
      <c r="D5351" s="103" t="s">
        <v>747</v>
      </c>
      <c r="E5351" s="111"/>
      <c r="F5351" s="103" t="s">
        <v>748</v>
      </c>
      <c r="G5351" s="103" t="s">
        <v>104</v>
      </c>
      <c r="H5351" s="103" t="s">
        <v>336</v>
      </c>
      <c r="I5351" s="103" t="s">
        <v>842</v>
      </c>
      <c r="J5351" s="215">
        <v>-510.67</v>
      </c>
      <c r="K5351" s="216" t="s">
        <v>88</v>
      </c>
    </row>
    <row r="5352" spans="1:11" x14ac:dyDescent="0.25">
      <c r="A5352" s="103" t="s">
        <v>830</v>
      </c>
      <c r="B5352" s="103" t="s">
        <v>88</v>
      </c>
      <c r="C5352" s="103" t="s">
        <v>904</v>
      </c>
      <c r="D5352" s="103" t="s">
        <v>747</v>
      </c>
      <c r="E5352" s="111"/>
      <c r="F5352" s="103" t="s">
        <v>748</v>
      </c>
      <c r="G5352" s="103" t="s">
        <v>104</v>
      </c>
      <c r="H5352" s="103" t="s">
        <v>336</v>
      </c>
      <c r="I5352" s="103" t="s">
        <v>842</v>
      </c>
      <c r="J5352" s="215">
        <v>-546.13</v>
      </c>
      <c r="K5352" s="216" t="s">
        <v>88</v>
      </c>
    </row>
    <row r="5353" spans="1:11" x14ac:dyDescent="0.25">
      <c r="A5353" s="103" t="s">
        <v>828</v>
      </c>
      <c r="B5353" s="103" t="s">
        <v>88</v>
      </c>
      <c r="C5353" s="103" t="s">
        <v>904</v>
      </c>
      <c r="D5353" s="103" t="s">
        <v>747</v>
      </c>
      <c r="E5353" s="111"/>
      <c r="F5353" s="103" t="s">
        <v>748</v>
      </c>
      <c r="G5353" s="103" t="s">
        <v>104</v>
      </c>
      <c r="H5353" s="103" t="s">
        <v>336</v>
      </c>
      <c r="I5353" s="103" t="s">
        <v>842</v>
      </c>
      <c r="J5353" s="215">
        <v>-579.09</v>
      </c>
      <c r="K5353" s="216" t="s">
        <v>88</v>
      </c>
    </row>
    <row r="5354" spans="1:11" x14ac:dyDescent="0.25">
      <c r="A5354" s="103" t="s">
        <v>829</v>
      </c>
      <c r="B5354" s="103" t="s">
        <v>88</v>
      </c>
      <c r="C5354" s="103" t="s">
        <v>904</v>
      </c>
      <c r="D5354" s="103" t="s">
        <v>747</v>
      </c>
      <c r="E5354" s="111"/>
      <c r="F5354" s="103" t="s">
        <v>748</v>
      </c>
      <c r="G5354" s="103" t="s">
        <v>104</v>
      </c>
      <c r="H5354" s="103" t="s">
        <v>336</v>
      </c>
      <c r="I5354" s="103" t="s">
        <v>842</v>
      </c>
      <c r="J5354" s="215">
        <v>52.2</v>
      </c>
      <c r="K5354" s="216" t="s">
        <v>88</v>
      </c>
    </row>
    <row r="5355" spans="1:11" x14ac:dyDescent="0.25">
      <c r="A5355" s="103" t="s">
        <v>825</v>
      </c>
      <c r="B5355" s="103" t="s">
        <v>88</v>
      </c>
      <c r="C5355" s="103" t="s">
        <v>904</v>
      </c>
      <c r="D5355" s="103" t="s">
        <v>747</v>
      </c>
      <c r="E5355" s="111"/>
      <c r="F5355" s="103" t="s">
        <v>748</v>
      </c>
      <c r="G5355" s="103" t="s">
        <v>104</v>
      </c>
      <c r="H5355" s="103" t="s">
        <v>336</v>
      </c>
      <c r="I5355" s="103" t="s">
        <v>842</v>
      </c>
      <c r="J5355" s="215">
        <v>-1974.78</v>
      </c>
      <c r="K5355" s="216" t="s">
        <v>88</v>
      </c>
    </row>
    <row r="5356" spans="1:11" x14ac:dyDescent="0.25">
      <c r="A5356" s="103" t="s">
        <v>826</v>
      </c>
      <c r="B5356" s="103" t="s">
        <v>88</v>
      </c>
      <c r="C5356" s="103" t="s">
        <v>904</v>
      </c>
      <c r="D5356" s="103" t="s">
        <v>747</v>
      </c>
      <c r="E5356" s="111"/>
      <c r="F5356" s="103" t="s">
        <v>748</v>
      </c>
      <c r="G5356" s="103" t="s">
        <v>104</v>
      </c>
      <c r="H5356" s="103" t="s">
        <v>336</v>
      </c>
      <c r="I5356" s="103" t="s">
        <v>842</v>
      </c>
      <c r="J5356" s="215">
        <v>-1036.03</v>
      </c>
      <c r="K5356" s="216" t="s">
        <v>88</v>
      </c>
    </row>
    <row r="5357" spans="1:11" x14ac:dyDescent="0.25">
      <c r="A5357" s="103" t="s">
        <v>827</v>
      </c>
      <c r="B5357" s="103" t="s">
        <v>88</v>
      </c>
      <c r="C5357" s="103" t="s">
        <v>904</v>
      </c>
      <c r="D5357" s="103" t="s">
        <v>747</v>
      </c>
      <c r="E5357" s="111"/>
      <c r="F5357" s="103" t="s">
        <v>748</v>
      </c>
      <c r="G5357" s="103" t="s">
        <v>103</v>
      </c>
      <c r="H5357" s="103" t="s">
        <v>337</v>
      </c>
      <c r="I5357" s="103" t="s">
        <v>842</v>
      </c>
      <c r="J5357" s="215">
        <v>-989.8</v>
      </c>
      <c r="K5357" s="216" t="s">
        <v>88</v>
      </c>
    </row>
    <row r="5358" spans="1:11" x14ac:dyDescent="0.25">
      <c r="A5358" s="103" t="s">
        <v>830</v>
      </c>
      <c r="B5358" s="103" t="s">
        <v>88</v>
      </c>
      <c r="C5358" s="103" t="s">
        <v>904</v>
      </c>
      <c r="D5358" s="103" t="s">
        <v>747</v>
      </c>
      <c r="E5358" s="111"/>
      <c r="F5358" s="103" t="s">
        <v>748</v>
      </c>
      <c r="G5358" s="103" t="s">
        <v>103</v>
      </c>
      <c r="H5358" s="103" t="s">
        <v>337</v>
      </c>
      <c r="I5358" s="103" t="s">
        <v>842</v>
      </c>
      <c r="J5358" s="215">
        <v>-400.69</v>
      </c>
      <c r="K5358" s="216" t="s">
        <v>88</v>
      </c>
    </row>
    <row r="5359" spans="1:11" x14ac:dyDescent="0.25">
      <c r="A5359" s="103" t="s">
        <v>828</v>
      </c>
      <c r="B5359" s="103" t="s">
        <v>88</v>
      </c>
      <c r="C5359" s="103" t="s">
        <v>904</v>
      </c>
      <c r="D5359" s="103" t="s">
        <v>747</v>
      </c>
      <c r="E5359" s="111"/>
      <c r="F5359" s="103" t="s">
        <v>748</v>
      </c>
      <c r="G5359" s="103" t="s">
        <v>103</v>
      </c>
      <c r="H5359" s="103" t="s">
        <v>337</v>
      </c>
      <c r="I5359" s="103" t="s">
        <v>842</v>
      </c>
      <c r="J5359" s="215">
        <v>-596.66</v>
      </c>
      <c r="K5359" s="216" t="s">
        <v>88</v>
      </c>
    </row>
    <row r="5360" spans="1:11" x14ac:dyDescent="0.25">
      <c r="A5360" s="103" t="s">
        <v>829</v>
      </c>
      <c r="B5360" s="103" t="s">
        <v>88</v>
      </c>
      <c r="C5360" s="103" t="s">
        <v>904</v>
      </c>
      <c r="D5360" s="103" t="s">
        <v>747</v>
      </c>
      <c r="E5360" s="111"/>
      <c r="F5360" s="103" t="s">
        <v>748</v>
      </c>
      <c r="G5360" s="103" t="s">
        <v>103</v>
      </c>
      <c r="H5360" s="103" t="s">
        <v>337</v>
      </c>
      <c r="I5360" s="103" t="s">
        <v>842</v>
      </c>
      <c r="J5360" s="215">
        <v>-106.98</v>
      </c>
      <c r="K5360" s="216" t="s">
        <v>88</v>
      </c>
    </row>
    <row r="5361" spans="1:11" x14ac:dyDescent="0.25">
      <c r="A5361" s="103" t="s">
        <v>825</v>
      </c>
      <c r="B5361" s="103" t="s">
        <v>88</v>
      </c>
      <c r="C5361" s="103" t="s">
        <v>904</v>
      </c>
      <c r="D5361" s="103" t="s">
        <v>747</v>
      </c>
      <c r="E5361" s="111"/>
      <c r="F5361" s="103" t="s">
        <v>748</v>
      </c>
      <c r="G5361" s="103" t="s">
        <v>103</v>
      </c>
      <c r="H5361" s="103" t="s">
        <v>337</v>
      </c>
      <c r="I5361" s="103" t="s">
        <v>842</v>
      </c>
      <c r="J5361" s="215">
        <v>-42.39</v>
      </c>
      <c r="K5361" s="216" t="s">
        <v>88</v>
      </c>
    </row>
    <row r="5362" spans="1:11" x14ac:dyDescent="0.25">
      <c r="A5362" s="103" t="s">
        <v>827</v>
      </c>
      <c r="B5362" s="103" t="s">
        <v>88</v>
      </c>
      <c r="C5362" s="103" t="s">
        <v>904</v>
      </c>
      <c r="D5362" s="103" t="s">
        <v>747</v>
      </c>
      <c r="E5362" s="111"/>
      <c r="F5362" s="103" t="s">
        <v>748</v>
      </c>
      <c r="G5362" s="103" t="s">
        <v>101</v>
      </c>
      <c r="H5362" s="103" t="s">
        <v>339</v>
      </c>
      <c r="I5362" s="103" t="s">
        <v>842</v>
      </c>
      <c r="J5362" s="215">
        <v>-578.96</v>
      </c>
      <c r="K5362" s="216" t="s">
        <v>88</v>
      </c>
    </row>
    <row r="5363" spans="1:11" x14ac:dyDescent="0.25">
      <c r="A5363" s="103" t="s">
        <v>830</v>
      </c>
      <c r="B5363" s="103" t="s">
        <v>88</v>
      </c>
      <c r="C5363" s="103" t="s">
        <v>904</v>
      </c>
      <c r="D5363" s="103" t="s">
        <v>747</v>
      </c>
      <c r="E5363" s="111"/>
      <c r="F5363" s="103" t="s">
        <v>748</v>
      </c>
      <c r="G5363" s="103" t="s">
        <v>101</v>
      </c>
      <c r="H5363" s="103" t="s">
        <v>339</v>
      </c>
      <c r="I5363" s="103" t="s">
        <v>842</v>
      </c>
      <c r="J5363" s="215">
        <v>-570.07000000000005</v>
      </c>
      <c r="K5363" s="216" t="s">
        <v>88</v>
      </c>
    </row>
    <row r="5364" spans="1:11" x14ac:dyDescent="0.25">
      <c r="A5364" s="103" t="s">
        <v>828</v>
      </c>
      <c r="B5364" s="103" t="s">
        <v>88</v>
      </c>
      <c r="C5364" s="103" t="s">
        <v>904</v>
      </c>
      <c r="D5364" s="103" t="s">
        <v>747</v>
      </c>
      <c r="E5364" s="111"/>
      <c r="F5364" s="103" t="s">
        <v>748</v>
      </c>
      <c r="G5364" s="103" t="s">
        <v>101</v>
      </c>
      <c r="H5364" s="103" t="s">
        <v>339</v>
      </c>
      <c r="I5364" s="103" t="s">
        <v>842</v>
      </c>
      <c r="J5364" s="215">
        <v>-1323.09</v>
      </c>
      <c r="K5364" s="216" t="s">
        <v>88</v>
      </c>
    </row>
    <row r="5365" spans="1:11" x14ac:dyDescent="0.25">
      <c r="A5365" s="103" t="s">
        <v>829</v>
      </c>
      <c r="B5365" s="103" t="s">
        <v>88</v>
      </c>
      <c r="C5365" s="103" t="s">
        <v>904</v>
      </c>
      <c r="D5365" s="103" t="s">
        <v>747</v>
      </c>
      <c r="E5365" s="111"/>
      <c r="F5365" s="103" t="s">
        <v>748</v>
      </c>
      <c r="G5365" s="103" t="s">
        <v>101</v>
      </c>
      <c r="H5365" s="103" t="s">
        <v>339</v>
      </c>
      <c r="I5365" s="103" t="s">
        <v>842</v>
      </c>
      <c r="J5365" s="215">
        <v>-86.01</v>
      </c>
      <c r="K5365" s="216" t="s">
        <v>88</v>
      </c>
    </row>
    <row r="5366" spans="1:11" x14ac:dyDescent="0.25">
      <c r="A5366" s="103" t="s">
        <v>825</v>
      </c>
      <c r="B5366" s="103" t="s">
        <v>88</v>
      </c>
      <c r="C5366" s="103" t="s">
        <v>904</v>
      </c>
      <c r="D5366" s="103" t="s">
        <v>747</v>
      </c>
      <c r="E5366" s="111"/>
      <c r="F5366" s="103" t="s">
        <v>748</v>
      </c>
      <c r="G5366" s="103" t="s">
        <v>101</v>
      </c>
      <c r="H5366" s="103" t="s">
        <v>339</v>
      </c>
      <c r="I5366" s="103" t="s">
        <v>842</v>
      </c>
      <c r="J5366" s="215">
        <v>-532.20000000000005</v>
      </c>
      <c r="K5366" s="216" t="s">
        <v>88</v>
      </c>
    </row>
    <row r="5367" spans="1:11" x14ac:dyDescent="0.25">
      <c r="A5367" s="103" t="s">
        <v>826</v>
      </c>
      <c r="B5367" s="103" t="s">
        <v>88</v>
      </c>
      <c r="C5367" s="103" t="s">
        <v>904</v>
      </c>
      <c r="D5367" s="103" t="s">
        <v>747</v>
      </c>
      <c r="E5367" s="111"/>
      <c r="F5367" s="103" t="s">
        <v>748</v>
      </c>
      <c r="G5367" s="103" t="s">
        <v>101</v>
      </c>
      <c r="H5367" s="103" t="s">
        <v>339</v>
      </c>
      <c r="I5367" s="103" t="s">
        <v>842</v>
      </c>
      <c r="J5367" s="215">
        <v>-197.98</v>
      </c>
      <c r="K5367" s="216" t="s">
        <v>88</v>
      </c>
    </row>
    <row r="5368" spans="1:11" x14ac:dyDescent="0.25">
      <c r="A5368" s="103" t="s">
        <v>827</v>
      </c>
      <c r="B5368" s="103" t="s">
        <v>88</v>
      </c>
      <c r="C5368" s="103" t="s">
        <v>904</v>
      </c>
      <c r="D5368" s="103" t="s">
        <v>747</v>
      </c>
      <c r="E5368" s="111"/>
      <c r="F5368" s="103" t="s">
        <v>748</v>
      </c>
      <c r="G5368" s="103" t="s">
        <v>109</v>
      </c>
      <c r="H5368" s="103" t="s">
        <v>403</v>
      </c>
      <c r="I5368" s="103" t="s">
        <v>842</v>
      </c>
      <c r="J5368" s="215">
        <v>-141.35</v>
      </c>
      <c r="K5368" s="216" t="s">
        <v>88</v>
      </c>
    </row>
    <row r="5369" spans="1:11" x14ac:dyDescent="0.25">
      <c r="A5369" s="103" t="s">
        <v>830</v>
      </c>
      <c r="B5369" s="103" t="s">
        <v>88</v>
      </c>
      <c r="C5369" s="103" t="s">
        <v>904</v>
      </c>
      <c r="D5369" s="103" t="s">
        <v>747</v>
      </c>
      <c r="E5369" s="111"/>
      <c r="F5369" s="103" t="s">
        <v>748</v>
      </c>
      <c r="G5369" s="103" t="s">
        <v>109</v>
      </c>
      <c r="H5369" s="103" t="s">
        <v>403</v>
      </c>
      <c r="I5369" s="103" t="s">
        <v>842</v>
      </c>
      <c r="J5369" s="215">
        <v>-121</v>
      </c>
      <c r="K5369" s="216" t="s">
        <v>88</v>
      </c>
    </row>
    <row r="5370" spans="1:11" x14ac:dyDescent="0.25">
      <c r="A5370" s="103" t="s">
        <v>826</v>
      </c>
      <c r="B5370" s="103" t="s">
        <v>88</v>
      </c>
      <c r="C5370" s="103" t="s">
        <v>904</v>
      </c>
      <c r="D5370" s="103" t="s">
        <v>747</v>
      </c>
      <c r="E5370" s="111"/>
      <c r="F5370" s="103" t="s">
        <v>748</v>
      </c>
      <c r="G5370" s="103" t="s">
        <v>109</v>
      </c>
      <c r="H5370" s="103" t="s">
        <v>403</v>
      </c>
      <c r="I5370" s="103" t="s">
        <v>842</v>
      </c>
      <c r="J5370" s="215">
        <v>-121.35</v>
      </c>
      <c r="K5370" s="216" t="s">
        <v>88</v>
      </c>
    </row>
    <row r="5371" spans="1:11" x14ac:dyDescent="0.25">
      <c r="A5371" s="103" t="s">
        <v>827</v>
      </c>
      <c r="B5371" s="103" t="s">
        <v>88</v>
      </c>
      <c r="C5371" s="103" t="s">
        <v>904</v>
      </c>
      <c r="D5371" s="103" t="s">
        <v>747</v>
      </c>
      <c r="E5371" s="111"/>
      <c r="F5371" s="103" t="s">
        <v>748</v>
      </c>
      <c r="G5371" s="103" t="s">
        <v>98</v>
      </c>
      <c r="H5371" s="103" t="s">
        <v>341</v>
      </c>
      <c r="I5371" s="103" t="s">
        <v>842</v>
      </c>
      <c r="J5371" s="215">
        <v>-304.68</v>
      </c>
      <c r="K5371" s="216" t="s">
        <v>88</v>
      </c>
    </row>
    <row r="5372" spans="1:11" x14ac:dyDescent="0.25">
      <c r="A5372" s="103" t="s">
        <v>830</v>
      </c>
      <c r="B5372" s="103" t="s">
        <v>88</v>
      </c>
      <c r="C5372" s="103" t="s">
        <v>904</v>
      </c>
      <c r="D5372" s="103" t="s">
        <v>747</v>
      </c>
      <c r="E5372" s="111"/>
      <c r="F5372" s="103" t="s">
        <v>748</v>
      </c>
      <c r="G5372" s="103" t="s">
        <v>98</v>
      </c>
      <c r="H5372" s="103" t="s">
        <v>341</v>
      </c>
      <c r="I5372" s="103" t="s">
        <v>842</v>
      </c>
      <c r="J5372" s="215">
        <v>-717.66</v>
      </c>
      <c r="K5372" s="216" t="s">
        <v>88</v>
      </c>
    </row>
    <row r="5373" spans="1:11" x14ac:dyDescent="0.25">
      <c r="A5373" s="103" t="s">
        <v>828</v>
      </c>
      <c r="B5373" s="103" t="s">
        <v>88</v>
      </c>
      <c r="C5373" s="103" t="s">
        <v>904</v>
      </c>
      <c r="D5373" s="103" t="s">
        <v>747</v>
      </c>
      <c r="E5373" s="111"/>
      <c r="F5373" s="103" t="s">
        <v>748</v>
      </c>
      <c r="G5373" s="103" t="s">
        <v>98</v>
      </c>
      <c r="H5373" s="103" t="s">
        <v>341</v>
      </c>
      <c r="I5373" s="103" t="s">
        <v>842</v>
      </c>
      <c r="J5373" s="215">
        <v>-981.96</v>
      </c>
      <c r="K5373" s="216" t="s">
        <v>88</v>
      </c>
    </row>
    <row r="5374" spans="1:11" x14ac:dyDescent="0.25">
      <c r="A5374" s="103" t="s">
        <v>829</v>
      </c>
      <c r="B5374" s="103" t="s">
        <v>88</v>
      </c>
      <c r="C5374" s="103" t="s">
        <v>904</v>
      </c>
      <c r="D5374" s="103" t="s">
        <v>747</v>
      </c>
      <c r="E5374" s="111"/>
      <c r="F5374" s="103" t="s">
        <v>748</v>
      </c>
      <c r="G5374" s="103" t="s">
        <v>98</v>
      </c>
      <c r="H5374" s="103" t="s">
        <v>341</v>
      </c>
      <c r="I5374" s="103" t="s">
        <v>842</v>
      </c>
      <c r="J5374" s="215">
        <v>-1724.88</v>
      </c>
      <c r="K5374" s="216" t="s">
        <v>88</v>
      </c>
    </row>
    <row r="5375" spans="1:11" x14ac:dyDescent="0.25">
      <c r="A5375" s="103" t="s">
        <v>825</v>
      </c>
      <c r="B5375" s="103" t="s">
        <v>88</v>
      </c>
      <c r="C5375" s="103" t="s">
        <v>904</v>
      </c>
      <c r="D5375" s="103" t="s">
        <v>747</v>
      </c>
      <c r="E5375" s="111"/>
      <c r="F5375" s="103" t="s">
        <v>748</v>
      </c>
      <c r="G5375" s="103" t="s">
        <v>98</v>
      </c>
      <c r="H5375" s="103" t="s">
        <v>341</v>
      </c>
      <c r="I5375" s="103" t="s">
        <v>842</v>
      </c>
      <c r="J5375" s="215">
        <v>-1976.73</v>
      </c>
      <c r="K5375" s="216" t="s">
        <v>88</v>
      </c>
    </row>
    <row r="5376" spans="1:11" x14ac:dyDescent="0.25">
      <c r="A5376" s="103" t="s">
        <v>826</v>
      </c>
      <c r="B5376" s="103" t="s">
        <v>88</v>
      </c>
      <c r="C5376" s="103" t="s">
        <v>904</v>
      </c>
      <c r="D5376" s="103" t="s">
        <v>747</v>
      </c>
      <c r="E5376" s="111"/>
      <c r="F5376" s="103" t="s">
        <v>748</v>
      </c>
      <c r="G5376" s="103" t="s">
        <v>98</v>
      </c>
      <c r="H5376" s="103" t="s">
        <v>341</v>
      </c>
      <c r="I5376" s="103" t="s">
        <v>842</v>
      </c>
      <c r="J5376" s="215">
        <v>-5450.82</v>
      </c>
      <c r="K5376" s="216" t="s">
        <v>88</v>
      </c>
    </row>
    <row r="5377" spans="1:11" x14ac:dyDescent="0.25">
      <c r="A5377" s="103" t="s">
        <v>828</v>
      </c>
      <c r="B5377" s="103" t="s">
        <v>88</v>
      </c>
      <c r="C5377" s="103" t="s">
        <v>904</v>
      </c>
      <c r="D5377" s="103" t="s">
        <v>747</v>
      </c>
      <c r="E5377" s="111"/>
      <c r="F5377" s="103" t="s">
        <v>748</v>
      </c>
      <c r="G5377" s="103" t="s">
        <v>740</v>
      </c>
      <c r="H5377" s="103" t="s">
        <v>741</v>
      </c>
      <c r="I5377" s="103" t="s">
        <v>842</v>
      </c>
      <c r="J5377" s="215">
        <v>229.04</v>
      </c>
      <c r="K5377" s="216" t="s">
        <v>88</v>
      </c>
    </row>
    <row r="5378" spans="1:11" x14ac:dyDescent="0.25">
      <c r="A5378" s="103" t="s">
        <v>825</v>
      </c>
      <c r="B5378" s="103" t="s">
        <v>88</v>
      </c>
      <c r="C5378" s="103" t="s">
        <v>904</v>
      </c>
      <c r="D5378" s="103" t="s">
        <v>747</v>
      </c>
      <c r="E5378" s="111"/>
      <c r="F5378" s="103" t="s">
        <v>748</v>
      </c>
      <c r="G5378" s="103" t="s">
        <v>740</v>
      </c>
      <c r="H5378" s="103" t="s">
        <v>741</v>
      </c>
      <c r="I5378" s="103" t="s">
        <v>842</v>
      </c>
      <c r="J5378" s="215">
        <v>-167.85</v>
      </c>
      <c r="K5378" s="216" t="s">
        <v>88</v>
      </c>
    </row>
    <row r="5379" spans="1:11" x14ac:dyDescent="0.25">
      <c r="A5379" s="103" t="s">
        <v>829</v>
      </c>
      <c r="B5379" s="103" t="s">
        <v>88</v>
      </c>
      <c r="C5379" s="103" t="s">
        <v>919</v>
      </c>
      <c r="D5379" s="103" t="s">
        <v>920</v>
      </c>
      <c r="E5379" s="103" t="s">
        <v>921</v>
      </c>
      <c r="F5379" s="103" t="s">
        <v>921</v>
      </c>
      <c r="G5379" s="103" t="s">
        <v>194</v>
      </c>
      <c r="H5379" s="103" t="s">
        <v>731</v>
      </c>
      <c r="I5379" s="103" t="s">
        <v>842</v>
      </c>
      <c r="J5379" s="215">
        <v>175</v>
      </c>
      <c r="K5379" s="216" t="s">
        <v>88</v>
      </c>
    </row>
    <row r="5380" spans="1:11" x14ac:dyDescent="0.25">
      <c r="A5380" s="103" t="s">
        <v>827</v>
      </c>
      <c r="B5380" s="103" t="s">
        <v>88</v>
      </c>
      <c r="C5380" s="103" t="s">
        <v>919</v>
      </c>
      <c r="D5380" s="103" t="s">
        <v>920</v>
      </c>
      <c r="E5380" s="103" t="s">
        <v>921</v>
      </c>
      <c r="F5380" s="103" t="s">
        <v>921</v>
      </c>
      <c r="G5380" s="103" t="s">
        <v>153</v>
      </c>
      <c r="H5380" s="103" t="s">
        <v>318</v>
      </c>
      <c r="I5380" s="103" t="s">
        <v>842</v>
      </c>
      <c r="J5380" s="215">
        <v>240</v>
      </c>
      <c r="K5380" s="216" t="s">
        <v>88</v>
      </c>
    </row>
    <row r="5381" spans="1:11" x14ac:dyDescent="0.25">
      <c r="A5381" s="103" t="s">
        <v>830</v>
      </c>
      <c r="B5381" s="103" t="s">
        <v>88</v>
      </c>
      <c r="C5381" s="103" t="s">
        <v>919</v>
      </c>
      <c r="D5381" s="103" t="s">
        <v>920</v>
      </c>
      <c r="E5381" s="103" t="s">
        <v>921</v>
      </c>
      <c r="F5381" s="103" t="s">
        <v>921</v>
      </c>
      <c r="G5381" s="103" t="s">
        <v>153</v>
      </c>
      <c r="H5381" s="103" t="s">
        <v>318</v>
      </c>
      <c r="I5381" s="103" t="s">
        <v>842</v>
      </c>
      <c r="J5381" s="215">
        <v>40</v>
      </c>
      <c r="K5381" s="216" t="s">
        <v>88</v>
      </c>
    </row>
    <row r="5382" spans="1:11" x14ac:dyDescent="0.25">
      <c r="A5382" s="103" t="s">
        <v>828</v>
      </c>
      <c r="B5382" s="103" t="s">
        <v>88</v>
      </c>
      <c r="C5382" s="103" t="s">
        <v>919</v>
      </c>
      <c r="D5382" s="103" t="s">
        <v>920</v>
      </c>
      <c r="E5382" s="103" t="s">
        <v>921</v>
      </c>
      <c r="F5382" s="103" t="s">
        <v>921</v>
      </c>
      <c r="G5382" s="103" t="s">
        <v>153</v>
      </c>
      <c r="H5382" s="103" t="s">
        <v>318</v>
      </c>
      <c r="I5382" s="103" t="s">
        <v>842</v>
      </c>
      <c r="J5382" s="215">
        <v>735</v>
      </c>
      <c r="K5382" s="216" t="s">
        <v>88</v>
      </c>
    </row>
    <row r="5383" spans="1:11" x14ac:dyDescent="0.25">
      <c r="A5383" s="103" t="s">
        <v>826</v>
      </c>
      <c r="B5383" s="103" t="s">
        <v>88</v>
      </c>
      <c r="C5383" s="103" t="s">
        <v>919</v>
      </c>
      <c r="D5383" s="103" t="s">
        <v>920</v>
      </c>
      <c r="E5383" s="103" t="s">
        <v>921</v>
      </c>
      <c r="F5383" s="103" t="s">
        <v>921</v>
      </c>
      <c r="G5383" s="103" t="s">
        <v>153</v>
      </c>
      <c r="H5383" s="103" t="s">
        <v>318</v>
      </c>
      <c r="I5383" s="103" t="s">
        <v>842</v>
      </c>
      <c r="J5383" s="215">
        <v>395</v>
      </c>
      <c r="K5383" s="216" t="s">
        <v>88</v>
      </c>
    </row>
    <row r="5384" spans="1:11" x14ac:dyDescent="0.25">
      <c r="A5384" s="103" t="s">
        <v>828</v>
      </c>
      <c r="B5384" s="103" t="s">
        <v>88</v>
      </c>
      <c r="C5384" s="103" t="s">
        <v>919</v>
      </c>
      <c r="D5384" s="103" t="s">
        <v>920</v>
      </c>
      <c r="E5384" s="111"/>
      <c r="F5384" s="103" t="s">
        <v>921</v>
      </c>
      <c r="G5384" s="103" t="s">
        <v>911</v>
      </c>
      <c r="H5384" s="103" t="s">
        <v>912</v>
      </c>
      <c r="I5384" s="103" t="s">
        <v>842</v>
      </c>
      <c r="J5384" s="215">
        <v>630</v>
      </c>
      <c r="K5384" s="216" t="s">
        <v>88</v>
      </c>
    </row>
    <row r="5385" spans="1:11" x14ac:dyDescent="0.25">
      <c r="A5385" s="103" t="s">
        <v>830</v>
      </c>
      <c r="B5385" s="103" t="s">
        <v>88</v>
      </c>
      <c r="C5385" s="103" t="s">
        <v>919</v>
      </c>
      <c r="D5385" s="103" t="s">
        <v>920</v>
      </c>
      <c r="E5385" s="103" t="s">
        <v>921</v>
      </c>
      <c r="F5385" s="103" t="s">
        <v>921</v>
      </c>
      <c r="G5385" s="103" t="s">
        <v>103</v>
      </c>
      <c r="H5385" s="103" t="s">
        <v>337</v>
      </c>
      <c r="I5385" s="103" t="s">
        <v>842</v>
      </c>
      <c r="J5385" s="215">
        <v>150</v>
      </c>
      <c r="K5385" s="216" t="s">
        <v>88</v>
      </c>
    </row>
    <row r="5386" spans="1:11" x14ac:dyDescent="0.25">
      <c r="A5386" s="103" t="s">
        <v>830</v>
      </c>
      <c r="B5386" s="103" t="s">
        <v>88</v>
      </c>
      <c r="C5386" s="103" t="s">
        <v>919</v>
      </c>
      <c r="D5386" s="103" t="s">
        <v>920</v>
      </c>
      <c r="E5386" s="111"/>
      <c r="F5386" s="103" t="s">
        <v>921</v>
      </c>
      <c r="G5386" s="103" t="s">
        <v>103</v>
      </c>
      <c r="H5386" s="103" t="s">
        <v>337</v>
      </c>
      <c r="I5386" s="103" t="s">
        <v>842</v>
      </c>
      <c r="J5386" s="215">
        <v>-75</v>
      </c>
      <c r="K5386" s="216" t="s">
        <v>88</v>
      </c>
    </row>
    <row r="5387" spans="1:11" x14ac:dyDescent="0.25">
      <c r="A5387" s="103" t="s">
        <v>827</v>
      </c>
      <c r="B5387" s="103" t="s">
        <v>88</v>
      </c>
      <c r="C5387" s="103" t="s">
        <v>919</v>
      </c>
      <c r="D5387" s="103" t="s">
        <v>920</v>
      </c>
      <c r="E5387" s="103" t="s">
        <v>921</v>
      </c>
      <c r="F5387" s="103" t="s">
        <v>921</v>
      </c>
      <c r="G5387" s="103" t="s">
        <v>101</v>
      </c>
      <c r="H5387" s="103" t="s">
        <v>339</v>
      </c>
      <c r="I5387" s="103" t="s">
        <v>842</v>
      </c>
      <c r="J5387" s="215">
        <v>560</v>
      </c>
      <c r="K5387" s="216" t="s">
        <v>88</v>
      </c>
    </row>
    <row r="5388" spans="1:11" x14ac:dyDescent="0.25">
      <c r="A5388" s="103" t="s">
        <v>827</v>
      </c>
      <c r="B5388" s="103" t="s">
        <v>88</v>
      </c>
      <c r="C5388" s="103" t="s">
        <v>919</v>
      </c>
      <c r="D5388" s="103" t="s">
        <v>920</v>
      </c>
      <c r="E5388" s="111"/>
      <c r="F5388" s="103" t="s">
        <v>921</v>
      </c>
      <c r="G5388" s="103" t="s">
        <v>101</v>
      </c>
      <c r="H5388" s="103" t="s">
        <v>339</v>
      </c>
      <c r="I5388" s="103" t="s">
        <v>842</v>
      </c>
      <c r="J5388" s="215">
        <v>-280</v>
      </c>
      <c r="K5388" s="216" t="s">
        <v>88</v>
      </c>
    </row>
    <row r="5389" spans="1:11" x14ac:dyDescent="0.25">
      <c r="A5389" s="103" t="s">
        <v>828</v>
      </c>
      <c r="B5389" s="103" t="s">
        <v>88</v>
      </c>
      <c r="C5389" s="103" t="s">
        <v>919</v>
      </c>
      <c r="D5389" s="103" t="s">
        <v>920</v>
      </c>
      <c r="E5389" s="103" t="s">
        <v>921</v>
      </c>
      <c r="F5389" s="103" t="s">
        <v>921</v>
      </c>
      <c r="G5389" s="103" t="s">
        <v>101</v>
      </c>
      <c r="H5389" s="103" t="s">
        <v>339</v>
      </c>
      <c r="I5389" s="103" t="s">
        <v>842</v>
      </c>
      <c r="J5389" s="215">
        <v>300</v>
      </c>
      <c r="K5389" s="216" t="s">
        <v>88</v>
      </c>
    </row>
    <row r="5390" spans="1:11" x14ac:dyDescent="0.25">
      <c r="A5390" s="103" t="s">
        <v>828</v>
      </c>
      <c r="B5390" s="103" t="s">
        <v>88</v>
      </c>
      <c r="C5390" s="103" t="s">
        <v>919</v>
      </c>
      <c r="D5390" s="103" t="s">
        <v>920</v>
      </c>
      <c r="E5390" s="111"/>
      <c r="F5390" s="103" t="s">
        <v>921</v>
      </c>
      <c r="G5390" s="103" t="s">
        <v>101</v>
      </c>
      <c r="H5390" s="103" t="s">
        <v>339</v>
      </c>
      <c r="I5390" s="103" t="s">
        <v>842</v>
      </c>
      <c r="J5390" s="215">
        <v>-150</v>
      </c>
      <c r="K5390" s="216" t="s">
        <v>88</v>
      </c>
    </row>
    <row r="5391" spans="1:11" x14ac:dyDescent="0.25">
      <c r="A5391" s="103" t="s">
        <v>829</v>
      </c>
      <c r="B5391" s="103" t="s">
        <v>88</v>
      </c>
      <c r="C5391" s="103" t="s">
        <v>919</v>
      </c>
      <c r="D5391" s="103" t="s">
        <v>920</v>
      </c>
      <c r="E5391" s="111"/>
      <c r="F5391" s="103" t="s">
        <v>921</v>
      </c>
      <c r="G5391" s="103" t="s">
        <v>100</v>
      </c>
      <c r="H5391" s="103" t="s">
        <v>340</v>
      </c>
      <c r="I5391" s="103" t="s">
        <v>842</v>
      </c>
      <c r="J5391" s="215">
        <v>79</v>
      </c>
      <c r="K5391" s="216" t="s">
        <v>88</v>
      </c>
    </row>
    <row r="5392" spans="1:11" x14ac:dyDescent="0.25">
      <c r="A5392" s="103" t="s">
        <v>830</v>
      </c>
      <c r="B5392" s="103" t="s">
        <v>88</v>
      </c>
      <c r="C5392" s="103" t="s">
        <v>919</v>
      </c>
      <c r="D5392" s="103" t="s">
        <v>920</v>
      </c>
      <c r="E5392" s="103" t="s">
        <v>922</v>
      </c>
      <c r="F5392" s="103" t="s">
        <v>921</v>
      </c>
      <c r="G5392" s="103" t="s">
        <v>98</v>
      </c>
      <c r="H5392" s="103" t="s">
        <v>341</v>
      </c>
      <c r="I5392" s="103" t="s">
        <v>842</v>
      </c>
      <c r="J5392" s="215">
        <v>38.5</v>
      </c>
      <c r="K5392" s="216" t="s">
        <v>88</v>
      </c>
    </row>
    <row r="5393" spans="1:11" x14ac:dyDescent="0.25">
      <c r="A5393" s="103" t="s">
        <v>830</v>
      </c>
      <c r="B5393" s="103" t="s">
        <v>88</v>
      </c>
      <c r="C5393" s="103" t="s">
        <v>919</v>
      </c>
      <c r="D5393" s="103" t="s">
        <v>920</v>
      </c>
      <c r="E5393" s="111"/>
      <c r="F5393" s="103" t="s">
        <v>921</v>
      </c>
      <c r="G5393" s="103" t="s">
        <v>98</v>
      </c>
      <c r="H5393" s="103" t="s">
        <v>341</v>
      </c>
      <c r="I5393" s="103" t="s">
        <v>842</v>
      </c>
      <c r="J5393" s="215">
        <v>-19.239999999999998</v>
      </c>
      <c r="K5393" s="216" t="s">
        <v>88</v>
      </c>
    </row>
    <row r="5394" spans="1:11" x14ac:dyDescent="0.25">
      <c r="A5394" s="103" t="s">
        <v>827</v>
      </c>
      <c r="B5394" s="103" t="s">
        <v>88</v>
      </c>
      <c r="C5394" s="103" t="s">
        <v>919</v>
      </c>
      <c r="D5394" s="103" t="s">
        <v>920</v>
      </c>
      <c r="E5394" s="103" t="s">
        <v>921</v>
      </c>
      <c r="F5394" s="103" t="s">
        <v>921</v>
      </c>
      <c r="G5394" s="103" t="s">
        <v>150</v>
      </c>
      <c r="H5394" s="103" t="s">
        <v>361</v>
      </c>
      <c r="I5394" s="103" t="s">
        <v>842</v>
      </c>
      <c r="J5394" s="215">
        <v>2000</v>
      </c>
      <c r="K5394" s="216" t="s">
        <v>88</v>
      </c>
    </row>
    <row r="5395" spans="1:11" x14ac:dyDescent="0.25">
      <c r="A5395" s="103" t="s">
        <v>825</v>
      </c>
      <c r="B5395" s="103" t="s">
        <v>88</v>
      </c>
      <c r="C5395" s="103" t="s">
        <v>919</v>
      </c>
      <c r="D5395" s="103" t="s">
        <v>920</v>
      </c>
      <c r="E5395" s="103" t="s">
        <v>921</v>
      </c>
      <c r="F5395" s="103" t="s">
        <v>921</v>
      </c>
      <c r="G5395" s="103" t="s">
        <v>150</v>
      </c>
      <c r="H5395" s="103" t="s">
        <v>361</v>
      </c>
      <c r="I5395" s="103" t="s">
        <v>842</v>
      </c>
      <c r="J5395" s="215">
        <v>195</v>
      </c>
      <c r="K5395" s="216" t="s">
        <v>88</v>
      </c>
    </row>
    <row r="5396" spans="1:11" x14ac:dyDescent="0.25">
      <c r="A5396" s="103" t="s">
        <v>826</v>
      </c>
      <c r="B5396" s="103" t="s">
        <v>88</v>
      </c>
      <c r="C5396" s="103" t="s">
        <v>919</v>
      </c>
      <c r="D5396" s="103" t="s">
        <v>920</v>
      </c>
      <c r="E5396" s="111"/>
      <c r="F5396" s="103" t="s">
        <v>921</v>
      </c>
      <c r="G5396" s="103" t="s">
        <v>144</v>
      </c>
      <c r="H5396" s="103" t="s">
        <v>923</v>
      </c>
      <c r="I5396" s="103" t="s">
        <v>842</v>
      </c>
      <c r="J5396" s="215">
        <v>380</v>
      </c>
      <c r="K5396" s="216" t="s">
        <v>88</v>
      </c>
    </row>
    <row r="5397" spans="1:11" x14ac:dyDescent="0.25">
      <c r="A5397" s="103" t="s">
        <v>827</v>
      </c>
      <c r="B5397" s="103" t="s">
        <v>88</v>
      </c>
      <c r="C5397" s="103" t="s">
        <v>919</v>
      </c>
      <c r="D5397" s="103" t="s">
        <v>920</v>
      </c>
      <c r="E5397" s="111"/>
      <c r="F5397" s="103" t="s">
        <v>921</v>
      </c>
      <c r="G5397" s="103" t="s">
        <v>143</v>
      </c>
      <c r="H5397" s="103" t="s">
        <v>365</v>
      </c>
      <c r="I5397" s="103" t="s">
        <v>842</v>
      </c>
      <c r="J5397" s="215">
        <v>495</v>
      </c>
      <c r="K5397" s="216" t="s">
        <v>88</v>
      </c>
    </row>
    <row r="5398" spans="1:11" x14ac:dyDescent="0.25">
      <c r="A5398" s="103" t="s">
        <v>827</v>
      </c>
      <c r="B5398" s="103" t="s">
        <v>88</v>
      </c>
      <c r="C5398" s="103" t="s">
        <v>919</v>
      </c>
      <c r="D5398" s="103" t="s">
        <v>920</v>
      </c>
      <c r="E5398" s="111"/>
      <c r="F5398" s="103" t="s">
        <v>921</v>
      </c>
      <c r="G5398" s="103" t="s">
        <v>142</v>
      </c>
      <c r="H5398" s="103" t="s">
        <v>734</v>
      </c>
      <c r="I5398" s="103" t="s">
        <v>842</v>
      </c>
      <c r="J5398" s="215">
        <v>116.34</v>
      </c>
      <c r="K5398" s="216" t="s">
        <v>88</v>
      </c>
    </row>
    <row r="5399" spans="1:11" x14ac:dyDescent="0.25">
      <c r="A5399" s="103" t="s">
        <v>829</v>
      </c>
      <c r="B5399" s="103" t="s">
        <v>88</v>
      </c>
      <c r="C5399" s="103" t="s">
        <v>919</v>
      </c>
      <c r="D5399" s="103" t="s">
        <v>920</v>
      </c>
      <c r="E5399" s="103" t="s">
        <v>921</v>
      </c>
      <c r="F5399" s="103" t="s">
        <v>921</v>
      </c>
      <c r="G5399" s="103" t="s">
        <v>142</v>
      </c>
      <c r="H5399" s="103" t="s">
        <v>367</v>
      </c>
      <c r="I5399" s="103" t="s">
        <v>842</v>
      </c>
      <c r="J5399" s="215">
        <v>330</v>
      </c>
      <c r="K5399" s="216" t="s">
        <v>88</v>
      </c>
    </row>
    <row r="5400" spans="1:11" x14ac:dyDescent="0.25">
      <c r="A5400" s="103" t="s">
        <v>829</v>
      </c>
      <c r="B5400" s="103" t="s">
        <v>88</v>
      </c>
      <c r="C5400" s="103" t="s">
        <v>919</v>
      </c>
      <c r="D5400" s="103" t="s">
        <v>920</v>
      </c>
      <c r="E5400" s="111"/>
      <c r="F5400" s="103" t="s">
        <v>921</v>
      </c>
      <c r="G5400" s="103" t="s">
        <v>142</v>
      </c>
      <c r="H5400" s="103" t="s">
        <v>367</v>
      </c>
      <c r="I5400" s="103" t="s">
        <v>842</v>
      </c>
      <c r="J5400" s="215">
        <v>-90.06</v>
      </c>
      <c r="K5400" s="216" t="s">
        <v>88</v>
      </c>
    </row>
    <row r="5401" spans="1:11" x14ac:dyDescent="0.25">
      <c r="A5401" s="103" t="s">
        <v>826</v>
      </c>
      <c r="B5401" s="103" t="s">
        <v>88</v>
      </c>
      <c r="C5401" s="103" t="s">
        <v>919</v>
      </c>
      <c r="D5401" s="103" t="s">
        <v>920</v>
      </c>
      <c r="E5401" s="103" t="s">
        <v>921</v>
      </c>
      <c r="F5401" s="103" t="s">
        <v>921</v>
      </c>
      <c r="G5401" s="103" t="s">
        <v>142</v>
      </c>
      <c r="H5401" s="103" t="s">
        <v>367</v>
      </c>
      <c r="I5401" s="103" t="s">
        <v>842</v>
      </c>
      <c r="J5401" s="215">
        <v>300</v>
      </c>
      <c r="K5401" s="216" t="s">
        <v>88</v>
      </c>
    </row>
    <row r="5402" spans="1:11" x14ac:dyDescent="0.25">
      <c r="A5402" s="103" t="s">
        <v>826</v>
      </c>
      <c r="B5402" s="103" t="s">
        <v>88</v>
      </c>
      <c r="C5402" s="103" t="s">
        <v>919</v>
      </c>
      <c r="D5402" s="103" t="s">
        <v>920</v>
      </c>
      <c r="E5402" s="111"/>
      <c r="F5402" s="103" t="s">
        <v>921</v>
      </c>
      <c r="G5402" s="103" t="s">
        <v>142</v>
      </c>
      <c r="H5402" s="103" t="s">
        <v>367</v>
      </c>
      <c r="I5402" s="103" t="s">
        <v>842</v>
      </c>
      <c r="J5402" s="215">
        <v>-81.87</v>
      </c>
      <c r="K5402" s="216" t="s">
        <v>88</v>
      </c>
    </row>
    <row r="5403" spans="1:11" x14ac:dyDescent="0.25">
      <c r="A5403" s="103" t="s">
        <v>827</v>
      </c>
      <c r="B5403" s="103" t="s">
        <v>88</v>
      </c>
      <c r="C5403" s="103" t="s">
        <v>919</v>
      </c>
      <c r="D5403" s="103" t="s">
        <v>920</v>
      </c>
      <c r="E5403" s="103" t="s">
        <v>921</v>
      </c>
      <c r="F5403" s="103" t="s">
        <v>921</v>
      </c>
      <c r="G5403" s="103" t="s">
        <v>141</v>
      </c>
      <c r="H5403" s="103" t="s">
        <v>368</v>
      </c>
      <c r="I5403" s="103" t="s">
        <v>842</v>
      </c>
      <c r="J5403" s="215">
        <v>957.38</v>
      </c>
      <c r="K5403" s="216" t="s">
        <v>88</v>
      </c>
    </row>
    <row r="5404" spans="1:11" x14ac:dyDescent="0.25">
      <c r="A5404" s="103" t="s">
        <v>827</v>
      </c>
      <c r="B5404" s="103" t="s">
        <v>88</v>
      </c>
      <c r="C5404" s="103" t="s">
        <v>919</v>
      </c>
      <c r="D5404" s="103" t="s">
        <v>920</v>
      </c>
      <c r="E5404" s="111"/>
      <c r="F5404" s="103" t="s">
        <v>921</v>
      </c>
      <c r="G5404" s="103" t="s">
        <v>141</v>
      </c>
      <c r="H5404" s="103" t="s">
        <v>368</v>
      </c>
      <c r="I5404" s="103" t="s">
        <v>842</v>
      </c>
      <c r="J5404" s="215">
        <v>-217.63</v>
      </c>
      <c r="K5404" s="216" t="s">
        <v>88</v>
      </c>
    </row>
    <row r="5405" spans="1:11" x14ac:dyDescent="0.25">
      <c r="A5405" s="103" t="s">
        <v>830</v>
      </c>
      <c r="B5405" s="103" t="s">
        <v>88</v>
      </c>
      <c r="C5405" s="103" t="s">
        <v>919</v>
      </c>
      <c r="D5405" s="103" t="s">
        <v>920</v>
      </c>
      <c r="E5405" s="103" t="s">
        <v>921</v>
      </c>
      <c r="F5405" s="103" t="s">
        <v>921</v>
      </c>
      <c r="G5405" s="103" t="s">
        <v>141</v>
      </c>
      <c r="H5405" s="103" t="s">
        <v>368</v>
      </c>
      <c r="I5405" s="103" t="s">
        <v>842</v>
      </c>
      <c r="J5405" s="215">
        <v>948</v>
      </c>
      <c r="K5405" s="216" t="s">
        <v>88</v>
      </c>
    </row>
    <row r="5406" spans="1:11" x14ac:dyDescent="0.25">
      <c r="A5406" s="103" t="s">
        <v>830</v>
      </c>
      <c r="B5406" s="103" t="s">
        <v>88</v>
      </c>
      <c r="C5406" s="103" t="s">
        <v>919</v>
      </c>
      <c r="D5406" s="103" t="s">
        <v>920</v>
      </c>
      <c r="E5406" s="111"/>
      <c r="F5406" s="103" t="s">
        <v>921</v>
      </c>
      <c r="G5406" s="103" t="s">
        <v>141</v>
      </c>
      <c r="H5406" s="103" t="s">
        <v>368</v>
      </c>
      <c r="I5406" s="103" t="s">
        <v>842</v>
      </c>
      <c r="J5406" s="215">
        <v>-258.72000000000003</v>
      </c>
      <c r="K5406" s="216" t="s">
        <v>88</v>
      </c>
    </row>
    <row r="5407" spans="1:11" x14ac:dyDescent="0.25">
      <c r="A5407" s="103" t="s">
        <v>828</v>
      </c>
      <c r="B5407" s="103" t="s">
        <v>88</v>
      </c>
      <c r="C5407" s="103" t="s">
        <v>919</v>
      </c>
      <c r="D5407" s="103" t="s">
        <v>920</v>
      </c>
      <c r="E5407" s="103" t="s">
        <v>921</v>
      </c>
      <c r="F5407" s="103" t="s">
        <v>921</v>
      </c>
      <c r="G5407" s="103" t="s">
        <v>141</v>
      </c>
      <c r="H5407" s="103" t="s">
        <v>368</v>
      </c>
      <c r="I5407" s="103" t="s">
        <v>842</v>
      </c>
      <c r="J5407" s="215">
        <v>568</v>
      </c>
      <c r="K5407" s="216" t="s">
        <v>88</v>
      </c>
    </row>
    <row r="5408" spans="1:11" x14ac:dyDescent="0.25">
      <c r="A5408" s="103" t="s">
        <v>828</v>
      </c>
      <c r="B5408" s="103" t="s">
        <v>88</v>
      </c>
      <c r="C5408" s="103" t="s">
        <v>919</v>
      </c>
      <c r="D5408" s="103" t="s">
        <v>920</v>
      </c>
      <c r="E5408" s="111"/>
      <c r="F5408" s="103" t="s">
        <v>921</v>
      </c>
      <c r="G5408" s="103" t="s">
        <v>141</v>
      </c>
      <c r="H5408" s="103" t="s">
        <v>368</v>
      </c>
      <c r="I5408" s="103" t="s">
        <v>842</v>
      </c>
      <c r="J5408" s="215">
        <v>-155.02000000000001</v>
      </c>
      <c r="K5408" s="216" t="s">
        <v>88</v>
      </c>
    </row>
    <row r="5409" spans="1:11" x14ac:dyDescent="0.25">
      <c r="A5409" s="103" t="s">
        <v>826</v>
      </c>
      <c r="B5409" s="103" t="s">
        <v>88</v>
      </c>
      <c r="C5409" s="103" t="s">
        <v>919</v>
      </c>
      <c r="D5409" s="103" t="s">
        <v>920</v>
      </c>
      <c r="E5409" s="103" t="s">
        <v>921</v>
      </c>
      <c r="F5409" s="103" t="s">
        <v>921</v>
      </c>
      <c r="G5409" s="103" t="s">
        <v>141</v>
      </c>
      <c r="H5409" s="103" t="s">
        <v>368</v>
      </c>
      <c r="I5409" s="103" t="s">
        <v>842</v>
      </c>
      <c r="J5409" s="215">
        <v>100</v>
      </c>
      <c r="K5409" s="216" t="s">
        <v>88</v>
      </c>
    </row>
    <row r="5410" spans="1:11" x14ac:dyDescent="0.25">
      <c r="A5410" s="103" t="s">
        <v>826</v>
      </c>
      <c r="B5410" s="103" t="s">
        <v>88</v>
      </c>
      <c r="C5410" s="103" t="s">
        <v>919</v>
      </c>
      <c r="D5410" s="103" t="s">
        <v>920</v>
      </c>
      <c r="E5410" s="111"/>
      <c r="F5410" s="103" t="s">
        <v>921</v>
      </c>
      <c r="G5410" s="103" t="s">
        <v>141</v>
      </c>
      <c r="H5410" s="103" t="s">
        <v>368</v>
      </c>
      <c r="I5410" s="103" t="s">
        <v>842</v>
      </c>
      <c r="J5410" s="215">
        <v>-27.29</v>
      </c>
      <c r="K5410" s="216" t="s">
        <v>88</v>
      </c>
    </row>
    <row r="5411" spans="1:11" x14ac:dyDescent="0.25">
      <c r="A5411" s="103" t="s">
        <v>827</v>
      </c>
      <c r="B5411" s="103" t="s">
        <v>88</v>
      </c>
      <c r="C5411" s="103" t="s">
        <v>919</v>
      </c>
      <c r="D5411" s="103" t="s">
        <v>920</v>
      </c>
      <c r="E5411" s="103" t="s">
        <v>921</v>
      </c>
      <c r="F5411" s="103" t="s">
        <v>921</v>
      </c>
      <c r="G5411" s="103" t="s">
        <v>140</v>
      </c>
      <c r="H5411" s="103" t="s">
        <v>649</v>
      </c>
      <c r="I5411" s="103" t="s">
        <v>842</v>
      </c>
      <c r="J5411" s="215">
        <v>270.66000000000003</v>
      </c>
      <c r="K5411" s="216" t="s">
        <v>88</v>
      </c>
    </row>
    <row r="5412" spans="1:11" x14ac:dyDescent="0.25">
      <c r="A5412" s="103" t="s">
        <v>829</v>
      </c>
      <c r="B5412" s="103" t="s">
        <v>88</v>
      </c>
      <c r="C5412" s="103" t="s">
        <v>919</v>
      </c>
      <c r="D5412" s="103" t="s">
        <v>920</v>
      </c>
      <c r="E5412" s="103" t="s">
        <v>921</v>
      </c>
      <c r="F5412" s="103" t="s">
        <v>921</v>
      </c>
      <c r="G5412" s="103" t="s">
        <v>140</v>
      </c>
      <c r="H5412" s="103" t="s">
        <v>649</v>
      </c>
      <c r="I5412" s="103" t="s">
        <v>842</v>
      </c>
      <c r="J5412" s="215">
        <v>1423.79</v>
      </c>
      <c r="K5412" s="232"/>
    </row>
    <row r="5413" spans="1:11" x14ac:dyDescent="0.25">
      <c r="A5413" s="103" t="s">
        <v>829</v>
      </c>
      <c r="B5413" s="103" t="s">
        <v>88</v>
      </c>
      <c r="C5413" s="103" t="s">
        <v>919</v>
      </c>
      <c r="D5413" s="103" t="s">
        <v>920</v>
      </c>
      <c r="E5413" s="111"/>
      <c r="F5413" s="103" t="s">
        <v>921</v>
      </c>
      <c r="G5413" s="103" t="s">
        <v>140</v>
      </c>
      <c r="H5413" s="103" t="s">
        <v>649</v>
      </c>
      <c r="I5413" s="103" t="s">
        <v>842</v>
      </c>
      <c r="J5413" s="215">
        <v>23.98</v>
      </c>
      <c r="K5413" s="216" t="s">
        <v>88</v>
      </c>
    </row>
    <row r="5414" spans="1:11" x14ac:dyDescent="0.25">
      <c r="A5414" s="103" t="s">
        <v>826</v>
      </c>
      <c r="B5414" s="103" t="s">
        <v>88</v>
      </c>
      <c r="C5414" s="103" t="s">
        <v>919</v>
      </c>
      <c r="D5414" s="103" t="s">
        <v>920</v>
      </c>
      <c r="E5414" s="111"/>
      <c r="F5414" s="103" t="s">
        <v>921</v>
      </c>
      <c r="G5414" s="103" t="s">
        <v>140</v>
      </c>
      <c r="H5414" s="103" t="s">
        <v>649</v>
      </c>
      <c r="I5414" s="103" t="s">
        <v>842</v>
      </c>
      <c r="J5414" s="215">
        <v>135</v>
      </c>
      <c r="K5414" s="216" t="s">
        <v>88</v>
      </c>
    </row>
    <row r="5415" spans="1:11" x14ac:dyDescent="0.25">
      <c r="A5415" s="103" t="s">
        <v>826</v>
      </c>
      <c r="B5415" s="103" t="s">
        <v>88</v>
      </c>
      <c r="C5415" s="103" t="s">
        <v>919</v>
      </c>
      <c r="D5415" s="103" t="s">
        <v>920</v>
      </c>
      <c r="E5415" s="111"/>
      <c r="F5415" s="103" t="s">
        <v>921</v>
      </c>
      <c r="G5415" s="103" t="s">
        <v>138</v>
      </c>
      <c r="H5415" s="103" t="s">
        <v>647</v>
      </c>
      <c r="I5415" s="103" t="s">
        <v>842</v>
      </c>
      <c r="J5415" s="215">
        <v>109.06</v>
      </c>
      <c r="K5415" s="216" t="s">
        <v>88</v>
      </c>
    </row>
    <row r="5416" spans="1:11" x14ac:dyDescent="0.25">
      <c r="A5416" s="103" t="s">
        <v>827</v>
      </c>
      <c r="B5416" s="103" t="s">
        <v>88</v>
      </c>
      <c r="C5416" s="103" t="s">
        <v>919</v>
      </c>
      <c r="D5416" s="103" t="s">
        <v>920</v>
      </c>
      <c r="E5416" s="111"/>
      <c r="F5416" s="103" t="s">
        <v>921</v>
      </c>
      <c r="G5416" s="103" t="s">
        <v>203</v>
      </c>
      <c r="H5416" s="103" t="s">
        <v>477</v>
      </c>
      <c r="I5416" s="103" t="s">
        <v>842</v>
      </c>
      <c r="J5416" s="215">
        <v>145</v>
      </c>
      <c r="K5416" s="216" t="s">
        <v>88</v>
      </c>
    </row>
    <row r="5417" spans="1:11" x14ac:dyDescent="0.25">
      <c r="A5417" s="103" t="s">
        <v>828</v>
      </c>
      <c r="B5417" s="103" t="s">
        <v>88</v>
      </c>
      <c r="C5417" s="103" t="s">
        <v>919</v>
      </c>
      <c r="D5417" s="103" t="s">
        <v>920</v>
      </c>
      <c r="E5417" s="103" t="s">
        <v>921</v>
      </c>
      <c r="F5417" s="103" t="s">
        <v>921</v>
      </c>
      <c r="G5417" s="103" t="s">
        <v>167</v>
      </c>
      <c r="H5417" s="103" t="s">
        <v>373</v>
      </c>
      <c r="I5417" s="103" t="s">
        <v>842</v>
      </c>
      <c r="J5417" s="215">
        <v>252</v>
      </c>
      <c r="K5417" s="216" t="s">
        <v>88</v>
      </c>
    </row>
    <row r="5418" spans="1:11" x14ac:dyDescent="0.25">
      <c r="A5418" s="103" t="s">
        <v>830</v>
      </c>
      <c r="B5418" s="103" t="s">
        <v>88</v>
      </c>
      <c r="C5418" s="103" t="s">
        <v>919</v>
      </c>
      <c r="D5418" s="103" t="s">
        <v>920</v>
      </c>
      <c r="E5418" s="103" t="s">
        <v>921</v>
      </c>
      <c r="F5418" s="103" t="s">
        <v>921</v>
      </c>
      <c r="G5418" s="103" t="s">
        <v>133</v>
      </c>
      <c r="H5418" s="103" t="s">
        <v>378</v>
      </c>
      <c r="I5418" s="103" t="s">
        <v>842</v>
      </c>
      <c r="J5418" s="215">
        <v>720.25</v>
      </c>
      <c r="K5418" s="216" t="s">
        <v>88</v>
      </c>
    </row>
    <row r="5419" spans="1:11" x14ac:dyDescent="0.25">
      <c r="A5419" s="103" t="s">
        <v>828</v>
      </c>
      <c r="B5419" s="103" t="s">
        <v>88</v>
      </c>
      <c r="C5419" s="103" t="s">
        <v>919</v>
      </c>
      <c r="D5419" s="103" t="s">
        <v>920</v>
      </c>
      <c r="E5419" s="103" t="s">
        <v>921</v>
      </c>
      <c r="F5419" s="103" t="s">
        <v>921</v>
      </c>
      <c r="G5419" s="103" t="s">
        <v>133</v>
      </c>
      <c r="H5419" s="103" t="s">
        <v>378</v>
      </c>
      <c r="I5419" s="103" t="s">
        <v>842</v>
      </c>
      <c r="J5419" s="215">
        <v>300</v>
      </c>
      <c r="K5419" s="216" t="s">
        <v>88</v>
      </c>
    </row>
    <row r="5420" spans="1:11" x14ac:dyDescent="0.25">
      <c r="A5420" s="103" t="s">
        <v>827</v>
      </c>
      <c r="B5420" s="103" t="s">
        <v>88</v>
      </c>
      <c r="C5420" s="103" t="s">
        <v>919</v>
      </c>
      <c r="D5420" s="103" t="s">
        <v>920</v>
      </c>
      <c r="E5420" s="103" t="s">
        <v>921</v>
      </c>
      <c r="F5420" s="103" t="s">
        <v>921</v>
      </c>
      <c r="G5420" s="103" t="s">
        <v>132</v>
      </c>
      <c r="H5420" s="103" t="s">
        <v>379</v>
      </c>
      <c r="I5420" s="103" t="s">
        <v>842</v>
      </c>
      <c r="J5420" s="215">
        <v>355</v>
      </c>
      <c r="K5420" s="216" t="s">
        <v>88</v>
      </c>
    </row>
    <row r="5421" spans="1:11" x14ac:dyDescent="0.25">
      <c r="A5421" s="103" t="s">
        <v>829</v>
      </c>
      <c r="B5421" s="103" t="s">
        <v>88</v>
      </c>
      <c r="C5421" s="103" t="s">
        <v>919</v>
      </c>
      <c r="D5421" s="103" t="s">
        <v>920</v>
      </c>
      <c r="E5421" s="103" t="s">
        <v>921</v>
      </c>
      <c r="F5421" s="103" t="s">
        <v>921</v>
      </c>
      <c r="G5421" s="103" t="s">
        <v>132</v>
      </c>
      <c r="H5421" s="103" t="s">
        <v>379</v>
      </c>
      <c r="I5421" s="103" t="s">
        <v>842</v>
      </c>
      <c r="J5421" s="215">
        <v>360.83</v>
      </c>
      <c r="K5421" s="216" t="s">
        <v>88</v>
      </c>
    </row>
    <row r="5422" spans="1:11" x14ac:dyDescent="0.25">
      <c r="A5422" s="103" t="s">
        <v>829</v>
      </c>
      <c r="B5422" s="103" t="s">
        <v>88</v>
      </c>
      <c r="C5422" s="103" t="s">
        <v>919</v>
      </c>
      <c r="D5422" s="103" t="s">
        <v>920</v>
      </c>
      <c r="E5422" s="103" t="s">
        <v>921</v>
      </c>
      <c r="F5422" s="103" t="s">
        <v>921</v>
      </c>
      <c r="G5422" s="103" t="s">
        <v>130</v>
      </c>
      <c r="H5422" s="103" t="s">
        <v>381</v>
      </c>
      <c r="I5422" s="103" t="s">
        <v>842</v>
      </c>
      <c r="J5422" s="215">
        <v>305</v>
      </c>
      <c r="K5422" s="216" t="s">
        <v>88</v>
      </c>
    </row>
    <row r="5423" spans="1:11" x14ac:dyDescent="0.25">
      <c r="A5423" s="103" t="s">
        <v>829</v>
      </c>
      <c r="B5423" s="103" t="s">
        <v>88</v>
      </c>
      <c r="C5423" s="103" t="s">
        <v>919</v>
      </c>
      <c r="D5423" s="103" t="s">
        <v>920</v>
      </c>
      <c r="E5423" s="111"/>
      <c r="F5423" s="103" t="s">
        <v>921</v>
      </c>
      <c r="G5423" s="103" t="s">
        <v>130</v>
      </c>
      <c r="H5423" s="103" t="s">
        <v>381</v>
      </c>
      <c r="I5423" s="103" t="s">
        <v>842</v>
      </c>
      <c r="J5423" s="215">
        <v>645</v>
      </c>
      <c r="K5423" s="216" t="s">
        <v>88</v>
      </c>
    </row>
    <row r="5424" spans="1:11" x14ac:dyDescent="0.25">
      <c r="A5424" s="103" t="s">
        <v>827</v>
      </c>
      <c r="B5424" s="103" t="s">
        <v>88</v>
      </c>
      <c r="C5424" s="103" t="s">
        <v>919</v>
      </c>
      <c r="D5424" s="103" t="s">
        <v>920</v>
      </c>
      <c r="E5424" s="103" t="s">
        <v>921</v>
      </c>
      <c r="F5424" s="103" t="s">
        <v>921</v>
      </c>
      <c r="G5424" s="103" t="s">
        <v>129</v>
      </c>
      <c r="H5424" s="103" t="s">
        <v>382</v>
      </c>
      <c r="I5424" s="103" t="s">
        <v>842</v>
      </c>
      <c r="J5424" s="215">
        <v>355</v>
      </c>
      <c r="K5424" s="216" t="s">
        <v>88</v>
      </c>
    </row>
    <row r="5425" spans="1:11" x14ac:dyDescent="0.25">
      <c r="A5425" s="103" t="s">
        <v>827</v>
      </c>
      <c r="B5425" s="103" t="s">
        <v>88</v>
      </c>
      <c r="C5425" s="103" t="s">
        <v>919</v>
      </c>
      <c r="D5425" s="103" t="s">
        <v>920</v>
      </c>
      <c r="E5425" s="103" t="s">
        <v>921</v>
      </c>
      <c r="F5425" s="103" t="s">
        <v>921</v>
      </c>
      <c r="G5425" s="103" t="s">
        <v>165</v>
      </c>
      <c r="H5425" s="103" t="s">
        <v>383</v>
      </c>
      <c r="I5425" s="103" t="s">
        <v>842</v>
      </c>
      <c r="J5425" s="215">
        <v>355</v>
      </c>
      <c r="K5425" s="216" t="s">
        <v>88</v>
      </c>
    </row>
    <row r="5426" spans="1:11" x14ac:dyDescent="0.25">
      <c r="A5426" s="103" t="s">
        <v>827</v>
      </c>
      <c r="B5426" s="103" t="s">
        <v>88</v>
      </c>
      <c r="C5426" s="103" t="s">
        <v>919</v>
      </c>
      <c r="D5426" s="103" t="s">
        <v>920</v>
      </c>
      <c r="E5426" s="103" t="s">
        <v>921</v>
      </c>
      <c r="F5426" s="103" t="s">
        <v>921</v>
      </c>
      <c r="G5426" s="103" t="s">
        <v>594</v>
      </c>
      <c r="H5426" s="103" t="s">
        <v>735</v>
      </c>
      <c r="I5426" s="103" t="s">
        <v>842</v>
      </c>
      <c r="J5426" s="215">
        <v>250</v>
      </c>
      <c r="K5426" s="216" t="s">
        <v>88</v>
      </c>
    </row>
    <row r="5427" spans="1:11" x14ac:dyDescent="0.25">
      <c r="A5427" s="103" t="s">
        <v>830</v>
      </c>
      <c r="B5427" s="103" t="s">
        <v>88</v>
      </c>
      <c r="C5427" s="103" t="s">
        <v>919</v>
      </c>
      <c r="D5427" s="103" t="s">
        <v>920</v>
      </c>
      <c r="E5427" s="103" t="s">
        <v>921</v>
      </c>
      <c r="F5427" s="103" t="s">
        <v>921</v>
      </c>
      <c r="G5427" s="103" t="s">
        <v>594</v>
      </c>
      <c r="H5427" s="103" t="s">
        <v>735</v>
      </c>
      <c r="I5427" s="103" t="s">
        <v>842</v>
      </c>
      <c r="J5427" s="215">
        <v>250</v>
      </c>
      <c r="K5427" s="216" t="s">
        <v>88</v>
      </c>
    </row>
    <row r="5428" spans="1:11" x14ac:dyDescent="0.25">
      <c r="A5428" s="103" t="s">
        <v>826</v>
      </c>
      <c r="B5428" s="103" t="s">
        <v>88</v>
      </c>
      <c r="C5428" s="103" t="s">
        <v>919</v>
      </c>
      <c r="D5428" s="103" t="s">
        <v>920</v>
      </c>
      <c r="E5428" s="111"/>
      <c r="F5428" s="103" t="s">
        <v>921</v>
      </c>
      <c r="G5428" s="103" t="s">
        <v>594</v>
      </c>
      <c r="H5428" s="103" t="s">
        <v>735</v>
      </c>
      <c r="I5428" s="103" t="s">
        <v>842</v>
      </c>
      <c r="J5428" s="215">
        <v>250</v>
      </c>
      <c r="K5428" s="216" t="s">
        <v>88</v>
      </c>
    </row>
    <row r="5429" spans="1:11" x14ac:dyDescent="0.25">
      <c r="A5429" s="103" t="s">
        <v>830</v>
      </c>
      <c r="B5429" s="103" t="s">
        <v>88</v>
      </c>
      <c r="C5429" s="103" t="s">
        <v>919</v>
      </c>
      <c r="D5429" s="103" t="s">
        <v>920</v>
      </c>
      <c r="E5429" s="103" t="s">
        <v>921</v>
      </c>
      <c r="F5429" s="103" t="s">
        <v>921</v>
      </c>
      <c r="G5429" s="103" t="s">
        <v>148</v>
      </c>
      <c r="H5429" s="103" t="s">
        <v>390</v>
      </c>
      <c r="I5429" s="103" t="s">
        <v>842</v>
      </c>
      <c r="J5429" s="215">
        <v>1700</v>
      </c>
      <c r="K5429" s="216" t="s">
        <v>88</v>
      </c>
    </row>
    <row r="5430" spans="1:11" x14ac:dyDescent="0.25">
      <c r="A5430" s="103" t="s">
        <v>827</v>
      </c>
      <c r="B5430" s="103" t="s">
        <v>88</v>
      </c>
      <c r="C5430" s="103" t="s">
        <v>919</v>
      </c>
      <c r="D5430" s="103" t="s">
        <v>920</v>
      </c>
      <c r="E5430" s="111"/>
      <c r="F5430" s="103" t="s">
        <v>921</v>
      </c>
      <c r="G5430" s="103" t="s">
        <v>127</v>
      </c>
      <c r="H5430" s="103" t="s">
        <v>391</v>
      </c>
      <c r="I5430" s="103" t="s">
        <v>842</v>
      </c>
      <c r="J5430" s="215">
        <v>327</v>
      </c>
      <c r="K5430" s="216" t="s">
        <v>88</v>
      </c>
    </row>
    <row r="5431" spans="1:11" x14ac:dyDescent="0.25">
      <c r="A5431" s="103" t="s">
        <v>828</v>
      </c>
      <c r="B5431" s="103" t="s">
        <v>88</v>
      </c>
      <c r="C5431" s="103" t="s">
        <v>919</v>
      </c>
      <c r="D5431" s="103" t="s">
        <v>920</v>
      </c>
      <c r="E5431" s="111"/>
      <c r="F5431" s="103" t="s">
        <v>921</v>
      </c>
      <c r="G5431" s="103" t="s">
        <v>125</v>
      </c>
      <c r="H5431" s="103" t="s">
        <v>393</v>
      </c>
      <c r="I5431" s="103" t="s">
        <v>842</v>
      </c>
      <c r="J5431" s="215">
        <v>660</v>
      </c>
      <c r="K5431" s="216" t="s">
        <v>88</v>
      </c>
    </row>
    <row r="5432" spans="1:11" x14ac:dyDescent="0.25">
      <c r="A5432" s="103" t="s">
        <v>825</v>
      </c>
      <c r="B5432" s="103" t="s">
        <v>88</v>
      </c>
      <c r="C5432" s="103" t="s">
        <v>919</v>
      </c>
      <c r="D5432" s="103" t="s">
        <v>920</v>
      </c>
      <c r="E5432" s="103" t="s">
        <v>921</v>
      </c>
      <c r="F5432" s="103" t="s">
        <v>921</v>
      </c>
      <c r="G5432" s="103" t="s">
        <v>125</v>
      </c>
      <c r="H5432" s="103" t="s">
        <v>393</v>
      </c>
      <c r="I5432" s="103" t="s">
        <v>842</v>
      </c>
      <c r="J5432" s="215">
        <v>15</v>
      </c>
      <c r="K5432" s="216" t="s">
        <v>88</v>
      </c>
    </row>
    <row r="5433" spans="1:11" x14ac:dyDescent="0.25">
      <c r="A5433" s="103" t="s">
        <v>827</v>
      </c>
      <c r="B5433" s="103" t="s">
        <v>88</v>
      </c>
      <c r="C5433" s="103" t="s">
        <v>919</v>
      </c>
      <c r="D5433" s="103" t="s">
        <v>920</v>
      </c>
      <c r="E5433" s="103" t="s">
        <v>921</v>
      </c>
      <c r="F5433" s="103" t="s">
        <v>921</v>
      </c>
      <c r="G5433" s="103" t="s">
        <v>740</v>
      </c>
      <c r="H5433" s="103" t="s">
        <v>741</v>
      </c>
      <c r="I5433" s="103" t="s">
        <v>842</v>
      </c>
      <c r="J5433" s="215">
        <v>252.3</v>
      </c>
      <c r="K5433" s="216" t="s">
        <v>88</v>
      </c>
    </row>
    <row r="5434" spans="1:11" x14ac:dyDescent="0.25">
      <c r="A5434" s="103" t="s">
        <v>825</v>
      </c>
      <c r="B5434" s="103" t="s">
        <v>88</v>
      </c>
      <c r="C5434" s="103" t="s">
        <v>919</v>
      </c>
      <c r="D5434" s="103" t="s">
        <v>920</v>
      </c>
      <c r="E5434" s="103" t="s">
        <v>921</v>
      </c>
      <c r="F5434" s="103" t="s">
        <v>921</v>
      </c>
      <c r="G5434" s="103" t="s">
        <v>740</v>
      </c>
      <c r="H5434" s="103" t="s">
        <v>741</v>
      </c>
      <c r="I5434" s="103" t="s">
        <v>842</v>
      </c>
      <c r="J5434" s="215">
        <v>299</v>
      </c>
      <c r="K5434" s="216" t="s">
        <v>88</v>
      </c>
    </row>
    <row r="5435" spans="1:11" x14ac:dyDescent="0.25">
      <c r="A5435" s="103" t="s">
        <v>826</v>
      </c>
      <c r="B5435" s="103" t="s">
        <v>88</v>
      </c>
      <c r="C5435" s="103" t="s">
        <v>919</v>
      </c>
      <c r="D5435" s="103" t="s">
        <v>920</v>
      </c>
      <c r="E5435" s="103" t="s">
        <v>921</v>
      </c>
      <c r="F5435" s="103" t="s">
        <v>921</v>
      </c>
      <c r="G5435" s="103" t="s">
        <v>740</v>
      </c>
      <c r="H5435" s="103" t="s">
        <v>741</v>
      </c>
      <c r="I5435" s="103" t="s">
        <v>842</v>
      </c>
      <c r="J5435" s="215">
        <v>165</v>
      </c>
      <c r="K5435" s="216" t="s">
        <v>88</v>
      </c>
    </row>
    <row r="5436" spans="1:11" x14ac:dyDescent="0.25">
      <c r="A5436" s="103" t="s">
        <v>829</v>
      </c>
      <c r="B5436" s="103" t="s">
        <v>88</v>
      </c>
      <c r="C5436" s="103" t="s">
        <v>919</v>
      </c>
      <c r="D5436" s="103" t="s">
        <v>920</v>
      </c>
      <c r="E5436" s="103" t="s">
        <v>921</v>
      </c>
      <c r="F5436" s="103" t="s">
        <v>921</v>
      </c>
      <c r="G5436" s="103" t="s">
        <v>490</v>
      </c>
      <c r="H5436" s="103" t="s">
        <v>742</v>
      </c>
      <c r="I5436" s="103" t="s">
        <v>842</v>
      </c>
      <c r="J5436" s="215">
        <v>180</v>
      </c>
      <c r="K5436" s="216" t="s">
        <v>88</v>
      </c>
    </row>
    <row r="5437" spans="1:11" x14ac:dyDescent="0.25">
      <c r="A5437" s="103" t="s">
        <v>826</v>
      </c>
      <c r="B5437" s="103" t="s">
        <v>88</v>
      </c>
      <c r="C5437" s="103" t="s">
        <v>919</v>
      </c>
      <c r="D5437" s="103" t="s">
        <v>920</v>
      </c>
      <c r="E5437" s="103" t="s">
        <v>921</v>
      </c>
      <c r="F5437" s="103" t="s">
        <v>921</v>
      </c>
      <c r="G5437" s="103" t="s">
        <v>490</v>
      </c>
      <c r="H5437" s="103" t="s">
        <v>742</v>
      </c>
      <c r="I5437" s="103" t="s">
        <v>842</v>
      </c>
      <c r="J5437" s="215">
        <v>498</v>
      </c>
      <c r="K5437" s="216" t="s">
        <v>88</v>
      </c>
    </row>
    <row r="5438" spans="1:11" x14ac:dyDescent="0.25">
      <c r="A5438" s="103" t="s">
        <v>826</v>
      </c>
      <c r="B5438" s="103" t="s">
        <v>88</v>
      </c>
      <c r="C5438" s="103" t="s">
        <v>919</v>
      </c>
      <c r="D5438" s="103" t="s">
        <v>920</v>
      </c>
      <c r="E5438" s="103" t="s">
        <v>921</v>
      </c>
      <c r="F5438" s="103" t="s">
        <v>921</v>
      </c>
      <c r="G5438" s="103" t="s">
        <v>924</v>
      </c>
      <c r="H5438" s="103" t="s">
        <v>925</v>
      </c>
      <c r="I5438" s="103" t="s">
        <v>842</v>
      </c>
      <c r="J5438" s="215">
        <v>299</v>
      </c>
      <c r="K5438" s="216" t="s">
        <v>88</v>
      </c>
    </row>
    <row r="5439" spans="1:11" x14ac:dyDescent="0.25">
      <c r="A5439" s="103" t="s">
        <v>830</v>
      </c>
      <c r="B5439" s="103" t="s">
        <v>88</v>
      </c>
      <c r="C5439" s="103" t="s">
        <v>919</v>
      </c>
      <c r="D5439" s="103" t="s">
        <v>920</v>
      </c>
      <c r="E5439" s="103" t="s">
        <v>921</v>
      </c>
      <c r="F5439" s="103" t="s">
        <v>921</v>
      </c>
      <c r="G5439" s="103" t="s">
        <v>124</v>
      </c>
      <c r="H5439" s="103" t="s">
        <v>746</v>
      </c>
      <c r="I5439" s="103" t="s">
        <v>842</v>
      </c>
      <c r="J5439" s="215">
        <v>180</v>
      </c>
      <c r="K5439" s="216" t="s">
        <v>88</v>
      </c>
    </row>
    <row r="5440" spans="1:11" x14ac:dyDescent="0.25">
      <c r="A5440" s="103" t="s">
        <v>825</v>
      </c>
      <c r="B5440" s="103" t="s">
        <v>88</v>
      </c>
      <c r="C5440" s="103" t="s">
        <v>919</v>
      </c>
      <c r="D5440" s="103" t="s">
        <v>920</v>
      </c>
      <c r="E5440" s="103" t="s">
        <v>921</v>
      </c>
      <c r="F5440" s="103" t="s">
        <v>921</v>
      </c>
      <c r="G5440" s="103" t="s">
        <v>124</v>
      </c>
      <c r="H5440" s="103" t="s">
        <v>746</v>
      </c>
      <c r="I5440" s="103" t="s">
        <v>842</v>
      </c>
      <c r="J5440" s="215">
        <v>65</v>
      </c>
      <c r="K5440" s="216" t="s">
        <v>88</v>
      </c>
    </row>
    <row r="5441" spans="1:11" x14ac:dyDescent="0.25">
      <c r="A5441" s="103" t="s">
        <v>826</v>
      </c>
      <c r="B5441" s="103" t="s">
        <v>88</v>
      </c>
      <c r="C5441" s="103" t="s">
        <v>919</v>
      </c>
      <c r="D5441" s="103" t="s">
        <v>920</v>
      </c>
      <c r="E5441" s="103" t="s">
        <v>921</v>
      </c>
      <c r="F5441" s="103" t="s">
        <v>921</v>
      </c>
      <c r="G5441" s="103" t="s">
        <v>124</v>
      </c>
      <c r="H5441" s="103" t="s">
        <v>746</v>
      </c>
      <c r="I5441" s="103" t="s">
        <v>842</v>
      </c>
      <c r="J5441" s="215">
        <v>299</v>
      </c>
      <c r="K5441" s="216" t="s">
        <v>88</v>
      </c>
    </row>
    <row r="5442" spans="1:11" x14ac:dyDescent="0.25">
      <c r="A5442" s="103" t="s">
        <v>830</v>
      </c>
      <c r="B5442" s="103" t="s">
        <v>88</v>
      </c>
      <c r="C5442" s="103" t="s">
        <v>919</v>
      </c>
      <c r="D5442" s="103" t="s">
        <v>920</v>
      </c>
      <c r="E5442" s="103" t="s">
        <v>921</v>
      </c>
      <c r="F5442" s="103" t="s">
        <v>921</v>
      </c>
      <c r="G5442" s="103" t="s">
        <v>155</v>
      </c>
      <c r="H5442" s="103" t="s">
        <v>395</v>
      </c>
      <c r="I5442" s="103" t="s">
        <v>842</v>
      </c>
      <c r="J5442" s="215">
        <v>665</v>
      </c>
      <c r="K5442" s="216" t="s">
        <v>88</v>
      </c>
    </row>
    <row r="5443" spans="1:11" x14ac:dyDescent="0.25">
      <c r="A5443" s="103" t="s">
        <v>825</v>
      </c>
      <c r="B5443" s="103" t="s">
        <v>88</v>
      </c>
      <c r="C5443" s="103" t="s">
        <v>919</v>
      </c>
      <c r="D5443" s="103" t="s">
        <v>920</v>
      </c>
      <c r="E5443" s="103" t="s">
        <v>921</v>
      </c>
      <c r="F5443" s="103" t="s">
        <v>921</v>
      </c>
      <c r="G5443" s="103" t="s">
        <v>155</v>
      </c>
      <c r="H5443" s="103" t="s">
        <v>395</v>
      </c>
      <c r="I5443" s="103" t="s">
        <v>842</v>
      </c>
      <c r="J5443" s="215">
        <v>137.91999999999999</v>
      </c>
      <c r="K5443" s="216" t="s">
        <v>88</v>
      </c>
    </row>
    <row r="5444" spans="1:11" x14ac:dyDescent="0.25">
      <c r="A5444" s="103" t="s">
        <v>830</v>
      </c>
      <c r="B5444" s="103" t="s">
        <v>88</v>
      </c>
      <c r="C5444" s="103" t="s">
        <v>919</v>
      </c>
      <c r="D5444" s="103" t="s">
        <v>920</v>
      </c>
      <c r="E5444" s="103" t="s">
        <v>921</v>
      </c>
      <c r="F5444" s="103" t="s">
        <v>921</v>
      </c>
      <c r="G5444" s="103" t="s">
        <v>123</v>
      </c>
      <c r="H5444" s="103" t="s">
        <v>396</v>
      </c>
      <c r="I5444" s="103" t="s">
        <v>842</v>
      </c>
      <c r="J5444" s="215">
        <v>180</v>
      </c>
      <c r="K5444" s="216" t="s">
        <v>88</v>
      </c>
    </row>
    <row r="5445" spans="1:11" x14ac:dyDescent="0.25">
      <c r="A5445" s="103" t="s">
        <v>830</v>
      </c>
      <c r="B5445" s="103" t="s">
        <v>88</v>
      </c>
      <c r="C5445" s="103" t="s">
        <v>919</v>
      </c>
      <c r="D5445" s="103" t="s">
        <v>920</v>
      </c>
      <c r="E5445" s="103" t="s">
        <v>921</v>
      </c>
      <c r="F5445" s="103" t="s">
        <v>921</v>
      </c>
      <c r="G5445" s="103" t="s">
        <v>94</v>
      </c>
      <c r="H5445" s="103" t="s">
        <v>397</v>
      </c>
      <c r="I5445" s="103" t="s">
        <v>842</v>
      </c>
      <c r="J5445" s="215">
        <v>2740</v>
      </c>
      <c r="K5445" s="216" t="s">
        <v>88</v>
      </c>
    </row>
    <row r="5446" spans="1:11" x14ac:dyDescent="0.25">
      <c r="A5446" s="103" t="s">
        <v>826</v>
      </c>
      <c r="B5446" s="103" t="s">
        <v>88</v>
      </c>
      <c r="C5446" s="103" t="s">
        <v>919</v>
      </c>
      <c r="D5446" s="103" t="s">
        <v>920</v>
      </c>
      <c r="E5446" s="111"/>
      <c r="F5446" s="103" t="s">
        <v>921</v>
      </c>
      <c r="G5446" s="103" t="s">
        <v>94</v>
      </c>
      <c r="H5446" s="103" t="s">
        <v>397</v>
      </c>
      <c r="I5446" s="103" t="s">
        <v>842</v>
      </c>
      <c r="J5446" s="215">
        <v>135</v>
      </c>
      <c r="K5446" s="216" t="s">
        <v>88</v>
      </c>
    </row>
    <row r="5447" spans="1:11" x14ac:dyDescent="0.25">
      <c r="A5447" s="103" t="s">
        <v>830</v>
      </c>
      <c r="B5447" s="103" t="s">
        <v>88</v>
      </c>
      <c r="C5447" s="103" t="s">
        <v>919</v>
      </c>
      <c r="D5447" s="103" t="s">
        <v>920</v>
      </c>
      <c r="E5447" s="103" t="s">
        <v>921</v>
      </c>
      <c r="F5447" s="103" t="s">
        <v>921</v>
      </c>
      <c r="G5447" s="103" t="s">
        <v>122</v>
      </c>
      <c r="H5447" s="103" t="s">
        <v>471</v>
      </c>
      <c r="I5447" s="103" t="s">
        <v>842</v>
      </c>
      <c r="J5447" s="215">
        <v>535</v>
      </c>
      <c r="K5447" s="216" t="s">
        <v>88</v>
      </c>
    </row>
    <row r="5448" spans="1:11" x14ac:dyDescent="0.25">
      <c r="A5448" s="103" t="s">
        <v>830</v>
      </c>
      <c r="B5448" s="103" t="s">
        <v>88</v>
      </c>
      <c r="C5448" s="103" t="s">
        <v>919</v>
      </c>
      <c r="D5448" s="103" t="s">
        <v>920</v>
      </c>
      <c r="E5448" s="103" t="s">
        <v>921</v>
      </c>
      <c r="F5448" s="103" t="s">
        <v>921</v>
      </c>
      <c r="G5448" s="103" t="s">
        <v>120</v>
      </c>
      <c r="H5448" s="103" t="s">
        <v>398</v>
      </c>
      <c r="I5448" s="103" t="s">
        <v>842</v>
      </c>
      <c r="J5448" s="215">
        <v>1855</v>
      </c>
      <c r="K5448" s="216" t="s">
        <v>88</v>
      </c>
    </row>
    <row r="5449" spans="1:11" x14ac:dyDescent="0.25">
      <c r="A5449" s="103" t="s">
        <v>825</v>
      </c>
      <c r="B5449" s="103" t="s">
        <v>88</v>
      </c>
      <c r="C5449" s="103" t="s">
        <v>919</v>
      </c>
      <c r="D5449" s="103" t="s">
        <v>920</v>
      </c>
      <c r="E5449" s="103" t="s">
        <v>921</v>
      </c>
      <c r="F5449" s="103" t="s">
        <v>921</v>
      </c>
      <c r="G5449" s="103" t="s">
        <v>448</v>
      </c>
      <c r="H5449" s="103" t="s">
        <v>449</v>
      </c>
      <c r="I5449" s="103" t="s">
        <v>842</v>
      </c>
      <c r="J5449" s="215">
        <v>65</v>
      </c>
      <c r="K5449" s="216" t="s">
        <v>88</v>
      </c>
    </row>
    <row r="5450" spans="1:11" x14ac:dyDescent="0.25">
      <c r="A5450" s="103" t="s">
        <v>826</v>
      </c>
      <c r="B5450" s="103" t="s">
        <v>88</v>
      </c>
      <c r="C5450" s="103" t="s">
        <v>919</v>
      </c>
      <c r="D5450" s="103" t="s">
        <v>926</v>
      </c>
      <c r="E5450" s="111"/>
      <c r="F5450" s="103" t="s">
        <v>927</v>
      </c>
      <c r="G5450" s="103" t="s">
        <v>849</v>
      </c>
      <c r="H5450" s="103" t="s">
        <v>850</v>
      </c>
      <c r="I5450" s="103" t="s">
        <v>842</v>
      </c>
      <c r="J5450" s="215">
        <v>10</v>
      </c>
      <c r="K5450" s="216" t="s">
        <v>347</v>
      </c>
    </row>
    <row r="5451" spans="1:11" x14ac:dyDescent="0.25">
      <c r="A5451" s="103" t="s">
        <v>827</v>
      </c>
      <c r="B5451" s="103" t="s">
        <v>88</v>
      </c>
      <c r="C5451" s="103" t="s">
        <v>919</v>
      </c>
      <c r="D5451" s="103" t="s">
        <v>926</v>
      </c>
      <c r="E5451" s="111"/>
      <c r="F5451" s="103" t="s">
        <v>927</v>
      </c>
      <c r="G5451" s="103" t="s">
        <v>155</v>
      </c>
      <c r="H5451" s="103" t="s">
        <v>395</v>
      </c>
      <c r="I5451" s="103" t="s">
        <v>842</v>
      </c>
      <c r="J5451" s="215">
        <v>50.41</v>
      </c>
      <c r="K5451" s="216" t="s">
        <v>88</v>
      </c>
    </row>
    <row r="5452" spans="1:11" x14ac:dyDescent="0.25">
      <c r="A5452" s="103" t="s">
        <v>830</v>
      </c>
      <c r="B5452" s="103" t="s">
        <v>88</v>
      </c>
      <c r="C5452" s="103" t="s">
        <v>919</v>
      </c>
      <c r="D5452" s="103" t="s">
        <v>747</v>
      </c>
      <c r="E5452" s="111"/>
      <c r="F5452" s="103" t="s">
        <v>748</v>
      </c>
      <c r="G5452" s="103" t="s">
        <v>103</v>
      </c>
      <c r="H5452" s="103" t="s">
        <v>337</v>
      </c>
      <c r="I5452" s="103" t="s">
        <v>842</v>
      </c>
      <c r="J5452" s="215">
        <v>-37.5</v>
      </c>
      <c r="K5452" s="216" t="s">
        <v>88</v>
      </c>
    </row>
    <row r="5453" spans="1:11" x14ac:dyDescent="0.25">
      <c r="A5453" s="103" t="s">
        <v>827</v>
      </c>
      <c r="B5453" s="103" t="s">
        <v>88</v>
      </c>
      <c r="C5453" s="103" t="s">
        <v>919</v>
      </c>
      <c r="D5453" s="103" t="s">
        <v>747</v>
      </c>
      <c r="E5453" s="111"/>
      <c r="F5453" s="103" t="s">
        <v>748</v>
      </c>
      <c r="G5453" s="103" t="s">
        <v>101</v>
      </c>
      <c r="H5453" s="103" t="s">
        <v>339</v>
      </c>
      <c r="I5453" s="103" t="s">
        <v>842</v>
      </c>
      <c r="J5453" s="215">
        <v>-140</v>
      </c>
      <c r="K5453" s="216" t="s">
        <v>88</v>
      </c>
    </row>
    <row r="5454" spans="1:11" x14ac:dyDescent="0.25">
      <c r="A5454" s="103" t="s">
        <v>828</v>
      </c>
      <c r="B5454" s="103" t="s">
        <v>88</v>
      </c>
      <c r="C5454" s="103" t="s">
        <v>919</v>
      </c>
      <c r="D5454" s="103" t="s">
        <v>747</v>
      </c>
      <c r="E5454" s="111"/>
      <c r="F5454" s="103" t="s">
        <v>748</v>
      </c>
      <c r="G5454" s="103" t="s">
        <v>101</v>
      </c>
      <c r="H5454" s="103" t="s">
        <v>339</v>
      </c>
      <c r="I5454" s="103" t="s">
        <v>842</v>
      </c>
      <c r="J5454" s="215">
        <v>-75</v>
      </c>
      <c r="K5454" s="216" t="s">
        <v>88</v>
      </c>
    </row>
    <row r="5455" spans="1:11" x14ac:dyDescent="0.25">
      <c r="A5455" s="103" t="s">
        <v>829</v>
      </c>
      <c r="B5455" s="103" t="s">
        <v>88</v>
      </c>
      <c r="C5455" s="103" t="s">
        <v>919</v>
      </c>
      <c r="D5455" s="103" t="s">
        <v>747</v>
      </c>
      <c r="E5455" s="111"/>
      <c r="F5455" s="103" t="s">
        <v>748</v>
      </c>
      <c r="G5455" s="103" t="s">
        <v>100</v>
      </c>
      <c r="H5455" s="103" t="s">
        <v>340</v>
      </c>
      <c r="I5455" s="103" t="s">
        <v>842</v>
      </c>
      <c r="J5455" s="215">
        <v>-39.5</v>
      </c>
      <c r="K5455" s="216" t="s">
        <v>88</v>
      </c>
    </row>
    <row r="5456" spans="1:11" x14ac:dyDescent="0.25">
      <c r="A5456" s="103" t="s">
        <v>830</v>
      </c>
      <c r="B5456" s="103" t="s">
        <v>88</v>
      </c>
      <c r="C5456" s="103" t="s">
        <v>919</v>
      </c>
      <c r="D5456" s="103" t="s">
        <v>747</v>
      </c>
      <c r="E5456" s="111"/>
      <c r="F5456" s="103" t="s">
        <v>748</v>
      </c>
      <c r="G5456" s="103" t="s">
        <v>98</v>
      </c>
      <c r="H5456" s="103" t="s">
        <v>341</v>
      </c>
      <c r="I5456" s="103" t="s">
        <v>842</v>
      </c>
      <c r="J5456" s="215">
        <v>-9.61</v>
      </c>
      <c r="K5456" s="216" t="s">
        <v>88</v>
      </c>
    </row>
    <row r="5457" spans="1:11" x14ac:dyDescent="0.25">
      <c r="A5457" s="103" t="s">
        <v>829</v>
      </c>
      <c r="B5457" s="103" t="s">
        <v>88</v>
      </c>
      <c r="C5457" s="103" t="s">
        <v>928</v>
      </c>
      <c r="D5457" s="103" t="s">
        <v>480</v>
      </c>
      <c r="E5457" s="103" t="s">
        <v>929</v>
      </c>
      <c r="F5457" s="103" t="s">
        <v>929</v>
      </c>
      <c r="G5457" s="103" t="s">
        <v>118</v>
      </c>
      <c r="H5457" s="103" t="s">
        <v>323</v>
      </c>
      <c r="I5457" s="103" t="s">
        <v>842</v>
      </c>
      <c r="J5457" s="215">
        <v>-3942.5</v>
      </c>
      <c r="K5457" s="216" t="s">
        <v>88</v>
      </c>
    </row>
    <row r="5458" spans="1:11" x14ac:dyDescent="0.25">
      <c r="A5458" s="103" t="s">
        <v>825</v>
      </c>
      <c r="B5458" s="103" t="s">
        <v>88</v>
      </c>
      <c r="C5458" s="103" t="s">
        <v>928</v>
      </c>
      <c r="D5458" s="103" t="s">
        <v>480</v>
      </c>
      <c r="E5458" s="103" t="s">
        <v>929</v>
      </c>
      <c r="F5458" s="103" t="s">
        <v>929</v>
      </c>
      <c r="G5458" s="103" t="s">
        <v>118</v>
      </c>
      <c r="H5458" s="103" t="s">
        <v>323</v>
      </c>
      <c r="I5458" s="103" t="s">
        <v>842</v>
      </c>
      <c r="J5458" s="215">
        <v>3942.5</v>
      </c>
      <c r="K5458" s="216" t="s">
        <v>88</v>
      </c>
    </row>
    <row r="5459" spans="1:11" x14ac:dyDescent="0.25">
      <c r="A5459" s="103" t="s">
        <v>830</v>
      </c>
      <c r="B5459" s="103" t="s">
        <v>88</v>
      </c>
      <c r="C5459" s="103" t="s">
        <v>928</v>
      </c>
      <c r="D5459" s="103" t="s">
        <v>480</v>
      </c>
      <c r="E5459" s="103" t="s">
        <v>929</v>
      </c>
      <c r="F5459" s="103" t="s">
        <v>929</v>
      </c>
      <c r="G5459" s="103" t="s">
        <v>103</v>
      </c>
      <c r="H5459" s="103" t="s">
        <v>337</v>
      </c>
      <c r="I5459" s="103" t="s">
        <v>842</v>
      </c>
      <c r="J5459" s="215">
        <v>-1343.57</v>
      </c>
      <c r="K5459" s="216" t="s">
        <v>88</v>
      </c>
    </row>
    <row r="5460" spans="1:11" x14ac:dyDescent="0.25">
      <c r="A5460" s="103" t="s">
        <v>830</v>
      </c>
      <c r="B5460" s="103" t="s">
        <v>88</v>
      </c>
      <c r="C5460" s="103" t="s">
        <v>928</v>
      </c>
      <c r="D5460" s="103" t="s">
        <v>480</v>
      </c>
      <c r="E5460" s="111"/>
      <c r="F5460" s="103" t="s">
        <v>929</v>
      </c>
      <c r="G5460" s="103" t="s">
        <v>103</v>
      </c>
      <c r="H5460" s="103" t="s">
        <v>337</v>
      </c>
      <c r="I5460" s="103" t="s">
        <v>842</v>
      </c>
      <c r="J5460" s="215">
        <v>671.79</v>
      </c>
      <c r="K5460" s="216" t="s">
        <v>88</v>
      </c>
    </row>
    <row r="5461" spans="1:11" x14ac:dyDescent="0.25">
      <c r="A5461" s="103" t="s">
        <v>829</v>
      </c>
      <c r="B5461" s="103" t="s">
        <v>88</v>
      </c>
      <c r="C5461" s="103" t="s">
        <v>928</v>
      </c>
      <c r="D5461" s="103" t="s">
        <v>480</v>
      </c>
      <c r="E5461" s="103" t="s">
        <v>929</v>
      </c>
      <c r="F5461" s="103" t="s">
        <v>929</v>
      </c>
      <c r="G5461" s="103" t="s">
        <v>103</v>
      </c>
      <c r="H5461" s="103" t="s">
        <v>337</v>
      </c>
      <c r="I5461" s="103" t="s">
        <v>842</v>
      </c>
      <c r="J5461" s="215">
        <v>1343.57</v>
      </c>
      <c r="K5461" s="216" t="s">
        <v>88</v>
      </c>
    </row>
    <row r="5462" spans="1:11" x14ac:dyDescent="0.25">
      <c r="A5462" s="103" t="s">
        <v>829</v>
      </c>
      <c r="B5462" s="103" t="s">
        <v>88</v>
      </c>
      <c r="C5462" s="103" t="s">
        <v>928</v>
      </c>
      <c r="D5462" s="103" t="s">
        <v>480</v>
      </c>
      <c r="E5462" s="111"/>
      <c r="F5462" s="103" t="s">
        <v>929</v>
      </c>
      <c r="G5462" s="103" t="s">
        <v>103</v>
      </c>
      <c r="H5462" s="103" t="s">
        <v>337</v>
      </c>
      <c r="I5462" s="103" t="s">
        <v>842</v>
      </c>
      <c r="J5462" s="215">
        <v>-671.79</v>
      </c>
      <c r="K5462" s="216" t="s">
        <v>88</v>
      </c>
    </row>
    <row r="5463" spans="1:11" x14ac:dyDescent="0.25">
      <c r="A5463" s="103" t="s">
        <v>827</v>
      </c>
      <c r="B5463" s="103" t="s">
        <v>88</v>
      </c>
      <c r="C5463" s="103" t="s">
        <v>928</v>
      </c>
      <c r="D5463" s="103" t="s">
        <v>480</v>
      </c>
      <c r="E5463" s="103" t="s">
        <v>929</v>
      </c>
      <c r="F5463" s="103" t="s">
        <v>929</v>
      </c>
      <c r="G5463" s="103" t="s">
        <v>98</v>
      </c>
      <c r="H5463" s="103" t="s">
        <v>341</v>
      </c>
      <c r="I5463" s="103" t="s">
        <v>842</v>
      </c>
      <c r="J5463" s="215">
        <v>460.68</v>
      </c>
      <c r="K5463" s="216" t="s">
        <v>88</v>
      </c>
    </row>
    <row r="5464" spans="1:11" x14ac:dyDescent="0.25">
      <c r="A5464" s="103" t="s">
        <v>827</v>
      </c>
      <c r="B5464" s="103" t="s">
        <v>88</v>
      </c>
      <c r="C5464" s="103" t="s">
        <v>928</v>
      </c>
      <c r="D5464" s="103" t="s">
        <v>480</v>
      </c>
      <c r="E5464" s="111"/>
      <c r="F5464" s="103" t="s">
        <v>929</v>
      </c>
      <c r="G5464" s="103" t="s">
        <v>98</v>
      </c>
      <c r="H5464" s="103" t="s">
        <v>341</v>
      </c>
      <c r="I5464" s="103" t="s">
        <v>842</v>
      </c>
      <c r="J5464" s="215">
        <v>841.83</v>
      </c>
      <c r="K5464" s="216" t="s">
        <v>88</v>
      </c>
    </row>
    <row r="5465" spans="1:11" x14ac:dyDescent="0.25">
      <c r="A5465" s="103" t="s">
        <v>830</v>
      </c>
      <c r="B5465" s="103" t="s">
        <v>88</v>
      </c>
      <c r="C5465" s="103" t="s">
        <v>928</v>
      </c>
      <c r="D5465" s="103" t="s">
        <v>480</v>
      </c>
      <c r="E5465" s="103" t="s">
        <v>929</v>
      </c>
      <c r="F5465" s="103" t="s">
        <v>929</v>
      </c>
      <c r="G5465" s="103" t="s">
        <v>98</v>
      </c>
      <c r="H5465" s="103" t="s">
        <v>341</v>
      </c>
      <c r="I5465" s="103" t="s">
        <v>842</v>
      </c>
      <c r="J5465" s="215">
        <v>625.02</v>
      </c>
      <c r="K5465" s="216" t="s">
        <v>88</v>
      </c>
    </row>
    <row r="5466" spans="1:11" x14ac:dyDescent="0.25">
      <c r="A5466" s="103" t="s">
        <v>830</v>
      </c>
      <c r="B5466" s="103" t="s">
        <v>88</v>
      </c>
      <c r="C5466" s="103" t="s">
        <v>928</v>
      </c>
      <c r="D5466" s="103" t="s">
        <v>480</v>
      </c>
      <c r="E5466" s="111"/>
      <c r="F5466" s="103" t="s">
        <v>929</v>
      </c>
      <c r="G5466" s="103" t="s">
        <v>98</v>
      </c>
      <c r="H5466" s="103" t="s">
        <v>341</v>
      </c>
      <c r="I5466" s="103" t="s">
        <v>842</v>
      </c>
      <c r="J5466" s="215">
        <v>-312.5</v>
      </c>
      <c r="K5466" s="216" t="s">
        <v>88</v>
      </c>
    </row>
    <row r="5467" spans="1:11" x14ac:dyDescent="0.25">
      <c r="A5467" s="103" t="s">
        <v>828</v>
      </c>
      <c r="B5467" s="103" t="s">
        <v>88</v>
      </c>
      <c r="C5467" s="103" t="s">
        <v>928</v>
      </c>
      <c r="D5467" s="103" t="s">
        <v>480</v>
      </c>
      <c r="E5467" s="103" t="s">
        <v>929</v>
      </c>
      <c r="F5467" s="103" t="s">
        <v>929</v>
      </c>
      <c r="G5467" s="103" t="s">
        <v>98</v>
      </c>
      <c r="H5467" s="103" t="s">
        <v>341</v>
      </c>
      <c r="I5467" s="103" t="s">
        <v>842</v>
      </c>
      <c r="J5467" s="215">
        <v>15416.33</v>
      </c>
      <c r="K5467" s="216" t="s">
        <v>88</v>
      </c>
    </row>
    <row r="5468" spans="1:11" x14ac:dyDescent="0.25">
      <c r="A5468" s="103" t="s">
        <v>828</v>
      </c>
      <c r="B5468" s="103" t="s">
        <v>88</v>
      </c>
      <c r="C5468" s="103" t="s">
        <v>928</v>
      </c>
      <c r="D5468" s="103" t="s">
        <v>480</v>
      </c>
      <c r="E5468" s="111"/>
      <c r="F5468" s="103" t="s">
        <v>929</v>
      </c>
      <c r="G5468" s="103" t="s">
        <v>98</v>
      </c>
      <c r="H5468" s="103" t="s">
        <v>341</v>
      </c>
      <c r="I5468" s="103" t="s">
        <v>842</v>
      </c>
      <c r="J5468" s="215">
        <v>-5708.15</v>
      </c>
      <c r="K5468" s="216" t="s">
        <v>88</v>
      </c>
    </row>
    <row r="5469" spans="1:11" x14ac:dyDescent="0.25">
      <c r="A5469" s="103" t="s">
        <v>829</v>
      </c>
      <c r="B5469" s="103" t="s">
        <v>88</v>
      </c>
      <c r="C5469" s="103" t="s">
        <v>928</v>
      </c>
      <c r="D5469" s="103" t="s">
        <v>480</v>
      </c>
      <c r="E5469" s="103" t="s">
        <v>929</v>
      </c>
      <c r="F5469" s="103" t="s">
        <v>929</v>
      </c>
      <c r="G5469" s="103" t="s">
        <v>98</v>
      </c>
      <c r="H5469" s="103" t="s">
        <v>341</v>
      </c>
      <c r="I5469" s="103" t="s">
        <v>842</v>
      </c>
      <c r="J5469" s="215">
        <v>28216.87</v>
      </c>
      <c r="K5469" s="216" t="s">
        <v>88</v>
      </c>
    </row>
    <row r="5470" spans="1:11" x14ac:dyDescent="0.25">
      <c r="A5470" s="103" t="s">
        <v>829</v>
      </c>
      <c r="B5470" s="103" t="s">
        <v>88</v>
      </c>
      <c r="C5470" s="103" t="s">
        <v>928</v>
      </c>
      <c r="D5470" s="103" t="s">
        <v>480</v>
      </c>
      <c r="E5470" s="111"/>
      <c r="F5470" s="103" t="s">
        <v>929</v>
      </c>
      <c r="G5470" s="103" t="s">
        <v>98</v>
      </c>
      <c r="H5470" s="103" t="s">
        <v>341</v>
      </c>
      <c r="I5470" s="103" t="s">
        <v>842</v>
      </c>
      <c r="J5470" s="215">
        <v>-14108.43</v>
      </c>
      <c r="K5470" s="216" t="s">
        <v>88</v>
      </c>
    </row>
    <row r="5471" spans="1:11" x14ac:dyDescent="0.25">
      <c r="A5471" s="103" t="s">
        <v>825</v>
      </c>
      <c r="B5471" s="103" t="s">
        <v>88</v>
      </c>
      <c r="C5471" s="103" t="s">
        <v>928</v>
      </c>
      <c r="D5471" s="103" t="s">
        <v>480</v>
      </c>
      <c r="E5471" s="103" t="s">
        <v>929</v>
      </c>
      <c r="F5471" s="103" t="s">
        <v>929</v>
      </c>
      <c r="G5471" s="103" t="s">
        <v>98</v>
      </c>
      <c r="H5471" s="103" t="s">
        <v>341</v>
      </c>
      <c r="I5471" s="103" t="s">
        <v>842</v>
      </c>
      <c r="J5471" s="215">
        <v>0</v>
      </c>
      <c r="K5471" s="216" t="s">
        <v>88</v>
      </c>
    </row>
    <row r="5472" spans="1:11" x14ac:dyDescent="0.25">
      <c r="A5472" s="103" t="s">
        <v>825</v>
      </c>
      <c r="B5472" s="103" t="s">
        <v>88</v>
      </c>
      <c r="C5472" s="103" t="s">
        <v>928</v>
      </c>
      <c r="D5472" s="103" t="s">
        <v>480</v>
      </c>
      <c r="E5472" s="111"/>
      <c r="F5472" s="103" t="s">
        <v>929</v>
      </c>
      <c r="G5472" s="103" t="s">
        <v>98</v>
      </c>
      <c r="H5472" s="103" t="s">
        <v>341</v>
      </c>
      <c r="I5472" s="103" t="s">
        <v>842</v>
      </c>
      <c r="J5472" s="215">
        <v>0</v>
      </c>
      <c r="K5472" s="216" t="s">
        <v>88</v>
      </c>
    </row>
    <row r="5473" spans="1:11" x14ac:dyDescent="0.25">
      <c r="A5473" s="103" t="s">
        <v>826</v>
      </c>
      <c r="B5473" s="103" t="s">
        <v>88</v>
      </c>
      <c r="C5473" s="103" t="s">
        <v>928</v>
      </c>
      <c r="D5473" s="103" t="s">
        <v>480</v>
      </c>
      <c r="E5473" s="103" t="s">
        <v>929</v>
      </c>
      <c r="F5473" s="103" t="s">
        <v>929</v>
      </c>
      <c r="G5473" s="103" t="s">
        <v>98</v>
      </c>
      <c r="H5473" s="103" t="s">
        <v>341</v>
      </c>
      <c r="I5473" s="103" t="s">
        <v>842</v>
      </c>
      <c r="J5473" s="215">
        <v>1364.77</v>
      </c>
      <c r="K5473" s="216" t="s">
        <v>88</v>
      </c>
    </row>
    <row r="5474" spans="1:11" x14ac:dyDescent="0.25">
      <c r="A5474" s="103" t="s">
        <v>826</v>
      </c>
      <c r="B5474" s="103" t="s">
        <v>88</v>
      </c>
      <c r="C5474" s="103" t="s">
        <v>928</v>
      </c>
      <c r="D5474" s="103" t="s">
        <v>480</v>
      </c>
      <c r="E5474" s="111"/>
      <c r="F5474" s="103" t="s">
        <v>929</v>
      </c>
      <c r="G5474" s="103" t="s">
        <v>98</v>
      </c>
      <c r="H5474" s="103" t="s">
        <v>341</v>
      </c>
      <c r="I5474" s="103" t="s">
        <v>842</v>
      </c>
      <c r="J5474" s="215">
        <v>-682.39</v>
      </c>
      <c r="K5474" s="216" t="s">
        <v>88</v>
      </c>
    </row>
    <row r="5475" spans="1:11" x14ac:dyDescent="0.25">
      <c r="A5475" s="103" t="s">
        <v>830</v>
      </c>
      <c r="B5475" s="103" t="s">
        <v>88</v>
      </c>
      <c r="C5475" s="103" t="s">
        <v>928</v>
      </c>
      <c r="D5475" s="103" t="s">
        <v>480</v>
      </c>
      <c r="E5475" s="103" t="s">
        <v>929</v>
      </c>
      <c r="F5475" s="103" t="s">
        <v>929</v>
      </c>
      <c r="G5475" s="103" t="s">
        <v>150</v>
      </c>
      <c r="H5475" s="103" t="s">
        <v>361</v>
      </c>
      <c r="I5475" s="103" t="s">
        <v>842</v>
      </c>
      <c r="J5475" s="215">
        <v>164.8</v>
      </c>
      <c r="K5475" s="216" t="s">
        <v>88</v>
      </c>
    </row>
    <row r="5476" spans="1:11" x14ac:dyDescent="0.25">
      <c r="A5476" s="103" t="s">
        <v>829</v>
      </c>
      <c r="B5476" s="103" t="s">
        <v>88</v>
      </c>
      <c r="C5476" s="103" t="s">
        <v>928</v>
      </c>
      <c r="D5476" s="103" t="s">
        <v>480</v>
      </c>
      <c r="E5476" s="103" t="s">
        <v>929</v>
      </c>
      <c r="F5476" s="103" t="s">
        <v>929</v>
      </c>
      <c r="G5476" s="103" t="s">
        <v>732</v>
      </c>
      <c r="H5476" s="103" t="s">
        <v>733</v>
      </c>
      <c r="I5476" s="103" t="s">
        <v>842</v>
      </c>
      <c r="J5476" s="215">
        <v>736.92</v>
      </c>
      <c r="K5476" s="216" t="s">
        <v>88</v>
      </c>
    </row>
    <row r="5477" spans="1:11" x14ac:dyDescent="0.25">
      <c r="A5477" s="103" t="s">
        <v>829</v>
      </c>
      <c r="B5477" s="103" t="s">
        <v>88</v>
      </c>
      <c r="C5477" s="103" t="s">
        <v>928</v>
      </c>
      <c r="D5477" s="103" t="s">
        <v>480</v>
      </c>
      <c r="E5477" s="111"/>
      <c r="F5477" s="103" t="s">
        <v>929</v>
      </c>
      <c r="G5477" s="103" t="s">
        <v>732</v>
      </c>
      <c r="H5477" s="103" t="s">
        <v>733</v>
      </c>
      <c r="I5477" s="103" t="s">
        <v>842</v>
      </c>
      <c r="J5477" s="215">
        <v>-734.24</v>
      </c>
      <c r="K5477" s="216" t="s">
        <v>88</v>
      </c>
    </row>
    <row r="5478" spans="1:11" x14ac:dyDescent="0.25">
      <c r="A5478" s="103" t="s">
        <v>827</v>
      </c>
      <c r="B5478" s="103" t="s">
        <v>88</v>
      </c>
      <c r="C5478" s="103" t="s">
        <v>928</v>
      </c>
      <c r="D5478" s="103" t="s">
        <v>480</v>
      </c>
      <c r="E5478" s="103" t="s">
        <v>929</v>
      </c>
      <c r="F5478" s="103" t="s">
        <v>929</v>
      </c>
      <c r="G5478" s="103" t="s">
        <v>128</v>
      </c>
      <c r="H5478" s="103" t="s">
        <v>386</v>
      </c>
      <c r="I5478" s="103" t="s">
        <v>842</v>
      </c>
      <c r="J5478" s="215">
        <v>9263.5300000000007</v>
      </c>
      <c r="K5478" s="216" t="s">
        <v>88</v>
      </c>
    </row>
    <row r="5479" spans="1:11" x14ac:dyDescent="0.25">
      <c r="A5479" s="103" t="s">
        <v>830</v>
      </c>
      <c r="B5479" s="103" t="s">
        <v>88</v>
      </c>
      <c r="C5479" s="103" t="s">
        <v>928</v>
      </c>
      <c r="D5479" s="103" t="s">
        <v>480</v>
      </c>
      <c r="E5479" s="103" t="s">
        <v>929</v>
      </c>
      <c r="F5479" s="103" t="s">
        <v>929</v>
      </c>
      <c r="G5479" s="103" t="s">
        <v>128</v>
      </c>
      <c r="H5479" s="103" t="s">
        <v>386</v>
      </c>
      <c r="I5479" s="103" t="s">
        <v>842</v>
      </c>
      <c r="J5479" s="215">
        <v>10367.14</v>
      </c>
      <c r="K5479" s="216" t="s">
        <v>88</v>
      </c>
    </row>
    <row r="5480" spans="1:11" x14ac:dyDescent="0.25">
      <c r="A5480" s="103" t="s">
        <v>830</v>
      </c>
      <c r="B5480" s="103" t="s">
        <v>88</v>
      </c>
      <c r="C5480" s="103" t="s">
        <v>928</v>
      </c>
      <c r="D5480" s="103" t="s">
        <v>480</v>
      </c>
      <c r="E5480" s="111"/>
      <c r="F5480" s="103" t="s">
        <v>929</v>
      </c>
      <c r="G5480" s="103" t="s">
        <v>128</v>
      </c>
      <c r="H5480" s="103" t="s">
        <v>386</v>
      </c>
      <c r="I5480" s="103" t="s">
        <v>842</v>
      </c>
      <c r="J5480" s="215">
        <v>-306.99</v>
      </c>
      <c r="K5480" s="216" t="s">
        <v>88</v>
      </c>
    </row>
    <row r="5481" spans="1:11" x14ac:dyDescent="0.25">
      <c r="A5481" s="103" t="s">
        <v>828</v>
      </c>
      <c r="B5481" s="103" t="s">
        <v>88</v>
      </c>
      <c r="C5481" s="103" t="s">
        <v>928</v>
      </c>
      <c r="D5481" s="103" t="s">
        <v>480</v>
      </c>
      <c r="E5481" s="103" t="s">
        <v>929</v>
      </c>
      <c r="F5481" s="103" t="s">
        <v>929</v>
      </c>
      <c r="G5481" s="103" t="s">
        <v>128</v>
      </c>
      <c r="H5481" s="103" t="s">
        <v>386</v>
      </c>
      <c r="I5481" s="103" t="s">
        <v>842</v>
      </c>
      <c r="J5481" s="215">
        <v>2276.23</v>
      </c>
      <c r="K5481" s="216" t="s">
        <v>88</v>
      </c>
    </row>
    <row r="5482" spans="1:11" x14ac:dyDescent="0.25">
      <c r="A5482" s="103" t="s">
        <v>829</v>
      </c>
      <c r="B5482" s="103" t="s">
        <v>88</v>
      </c>
      <c r="C5482" s="103" t="s">
        <v>928</v>
      </c>
      <c r="D5482" s="103" t="s">
        <v>480</v>
      </c>
      <c r="E5482" s="103" t="s">
        <v>929</v>
      </c>
      <c r="F5482" s="103" t="s">
        <v>929</v>
      </c>
      <c r="G5482" s="103" t="s">
        <v>128</v>
      </c>
      <c r="H5482" s="103" t="s">
        <v>386</v>
      </c>
      <c r="I5482" s="103" t="s">
        <v>842</v>
      </c>
      <c r="J5482" s="215">
        <v>9544.65</v>
      </c>
      <c r="K5482" s="216" t="s">
        <v>88</v>
      </c>
    </row>
    <row r="5483" spans="1:11" x14ac:dyDescent="0.25">
      <c r="A5483" s="103" t="s">
        <v>829</v>
      </c>
      <c r="B5483" s="103" t="s">
        <v>88</v>
      </c>
      <c r="C5483" s="103" t="s">
        <v>928</v>
      </c>
      <c r="D5483" s="103" t="s">
        <v>480</v>
      </c>
      <c r="E5483" s="111"/>
      <c r="F5483" s="103" t="s">
        <v>929</v>
      </c>
      <c r="G5483" s="103" t="s">
        <v>128</v>
      </c>
      <c r="H5483" s="103" t="s">
        <v>386</v>
      </c>
      <c r="I5483" s="103" t="s">
        <v>842</v>
      </c>
      <c r="J5483" s="215">
        <v>306.99</v>
      </c>
      <c r="K5483" s="216" t="s">
        <v>88</v>
      </c>
    </row>
    <row r="5484" spans="1:11" x14ac:dyDescent="0.25">
      <c r="A5484" s="103" t="s">
        <v>825</v>
      </c>
      <c r="B5484" s="103" t="s">
        <v>88</v>
      </c>
      <c r="C5484" s="103" t="s">
        <v>928</v>
      </c>
      <c r="D5484" s="103" t="s">
        <v>480</v>
      </c>
      <c r="E5484" s="103" t="s">
        <v>929</v>
      </c>
      <c r="F5484" s="103" t="s">
        <v>929</v>
      </c>
      <c r="G5484" s="103" t="s">
        <v>128</v>
      </c>
      <c r="H5484" s="103" t="s">
        <v>386</v>
      </c>
      <c r="I5484" s="103" t="s">
        <v>842</v>
      </c>
      <c r="J5484" s="215">
        <v>7087.54</v>
      </c>
      <c r="K5484" s="216" t="s">
        <v>88</v>
      </c>
    </row>
    <row r="5485" spans="1:11" x14ac:dyDescent="0.25">
      <c r="A5485" s="103" t="s">
        <v>826</v>
      </c>
      <c r="B5485" s="103" t="s">
        <v>88</v>
      </c>
      <c r="C5485" s="103" t="s">
        <v>928</v>
      </c>
      <c r="D5485" s="103" t="s">
        <v>480</v>
      </c>
      <c r="E5485" s="103" t="s">
        <v>929</v>
      </c>
      <c r="F5485" s="103" t="s">
        <v>929</v>
      </c>
      <c r="G5485" s="103" t="s">
        <v>128</v>
      </c>
      <c r="H5485" s="103" t="s">
        <v>386</v>
      </c>
      <c r="I5485" s="103" t="s">
        <v>842</v>
      </c>
      <c r="J5485" s="215">
        <v>29260.77</v>
      </c>
      <c r="K5485" s="216" t="s">
        <v>88</v>
      </c>
    </row>
    <row r="5486" spans="1:11" x14ac:dyDescent="0.25">
      <c r="A5486" s="103" t="s">
        <v>829</v>
      </c>
      <c r="B5486" s="103" t="s">
        <v>88</v>
      </c>
      <c r="C5486" s="103" t="s">
        <v>928</v>
      </c>
      <c r="D5486" s="103" t="s">
        <v>480</v>
      </c>
      <c r="E5486" s="103" t="s">
        <v>929</v>
      </c>
      <c r="F5486" s="103" t="s">
        <v>929</v>
      </c>
      <c r="G5486" s="103" t="s">
        <v>148</v>
      </c>
      <c r="H5486" s="103" t="s">
        <v>390</v>
      </c>
      <c r="I5486" s="103" t="s">
        <v>842</v>
      </c>
      <c r="J5486" s="215">
        <v>240.91</v>
      </c>
      <c r="K5486" s="216" t="s">
        <v>88</v>
      </c>
    </row>
    <row r="5487" spans="1:11" x14ac:dyDescent="0.25">
      <c r="A5487" s="103" t="s">
        <v>829</v>
      </c>
      <c r="B5487" s="103" t="s">
        <v>88</v>
      </c>
      <c r="C5487" s="103" t="s">
        <v>928</v>
      </c>
      <c r="D5487" s="103" t="s">
        <v>480</v>
      </c>
      <c r="E5487" s="103" t="s">
        <v>929</v>
      </c>
      <c r="F5487" s="103" t="s">
        <v>929</v>
      </c>
      <c r="G5487" s="103" t="s">
        <v>744</v>
      </c>
      <c r="H5487" s="103" t="s">
        <v>745</v>
      </c>
      <c r="I5487" s="103" t="s">
        <v>842</v>
      </c>
      <c r="J5487" s="215">
        <v>1095.9100000000001</v>
      </c>
      <c r="K5487" s="216" t="s">
        <v>88</v>
      </c>
    </row>
    <row r="5488" spans="1:11" x14ac:dyDescent="0.25">
      <c r="A5488" s="103" t="s">
        <v>830</v>
      </c>
      <c r="B5488" s="103" t="s">
        <v>88</v>
      </c>
      <c r="C5488" s="103" t="s">
        <v>928</v>
      </c>
      <c r="D5488" s="103" t="s">
        <v>747</v>
      </c>
      <c r="E5488" s="111"/>
      <c r="F5488" s="103" t="s">
        <v>748</v>
      </c>
      <c r="G5488" s="103" t="s">
        <v>103</v>
      </c>
      <c r="H5488" s="103" t="s">
        <v>337</v>
      </c>
      <c r="I5488" s="103" t="s">
        <v>842</v>
      </c>
      <c r="J5488" s="215">
        <v>335.9</v>
      </c>
      <c r="K5488" s="216" t="s">
        <v>88</v>
      </c>
    </row>
    <row r="5489" spans="1:11" x14ac:dyDescent="0.25">
      <c r="A5489" s="103" t="s">
        <v>829</v>
      </c>
      <c r="B5489" s="103" t="s">
        <v>88</v>
      </c>
      <c r="C5489" s="103" t="s">
        <v>928</v>
      </c>
      <c r="D5489" s="103" t="s">
        <v>747</v>
      </c>
      <c r="E5489" s="111"/>
      <c r="F5489" s="103" t="s">
        <v>748</v>
      </c>
      <c r="G5489" s="103" t="s">
        <v>103</v>
      </c>
      <c r="H5489" s="103" t="s">
        <v>337</v>
      </c>
      <c r="I5489" s="103" t="s">
        <v>842</v>
      </c>
      <c r="J5489" s="215">
        <v>-335.9</v>
      </c>
      <c r="K5489" s="216" t="s">
        <v>88</v>
      </c>
    </row>
    <row r="5490" spans="1:11" x14ac:dyDescent="0.25">
      <c r="A5490" s="103" t="s">
        <v>827</v>
      </c>
      <c r="B5490" s="103" t="s">
        <v>88</v>
      </c>
      <c r="C5490" s="103" t="s">
        <v>928</v>
      </c>
      <c r="D5490" s="103" t="s">
        <v>747</v>
      </c>
      <c r="E5490" s="111"/>
      <c r="F5490" s="103" t="s">
        <v>748</v>
      </c>
      <c r="G5490" s="103" t="s">
        <v>98</v>
      </c>
      <c r="H5490" s="103" t="s">
        <v>341</v>
      </c>
      <c r="I5490" s="103" t="s">
        <v>842</v>
      </c>
      <c r="J5490" s="215">
        <v>420.91</v>
      </c>
      <c r="K5490" s="216" t="s">
        <v>88</v>
      </c>
    </row>
    <row r="5491" spans="1:11" x14ac:dyDescent="0.25">
      <c r="A5491" s="103" t="s">
        <v>830</v>
      </c>
      <c r="B5491" s="103" t="s">
        <v>88</v>
      </c>
      <c r="C5491" s="103" t="s">
        <v>928</v>
      </c>
      <c r="D5491" s="103" t="s">
        <v>747</v>
      </c>
      <c r="E5491" s="111"/>
      <c r="F5491" s="103" t="s">
        <v>748</v>
      </c>
      <c r="G5491" s="103" t="s">
        <v>98</v>
      </c>
      <c r="H5491" s="103" t="s">
        <v>341</v>
      </c>
      <c r="I5491" s="103" t="s">
        <v>842</v>
      </c>
      <c r="J5491" s="215">
        <v>-156.24</v>
      </c>
      <c r="K5491" s="216" t="s">
        <v>88</v>
      </c>
    </row>
    <row r="5492" spans="1:11" x14ac:dyDescent="0.25">
      <c r="A5492" s="103" t="s">
        <v>828</v>
      </c>
      <c r="B5492" s="103" t="s">
        <v>88</v>
      </c>
      <c r="C5492" s="103" t="s">
        <v>928</v>
      </c>
      <c r="D5492" s="103" t="s">
        <v>747</v>
      </c>
      <c r="E5492" s="111"/>
      <c r="F5492" s="103" t="s">
        <v>748</v>
      </c>
      <c r="G5492" s="103" t="s">
        <v>98</v>
      </c>
      <c r="H5492" s="103" t="s">
        <v>341</v>
      </c>
      <c r="I5492" s="103" t="s">
        <v>842</v>
      </c>
      <c r="J5492" s="215">
        <v>-2854.06</v>
      </c>
      <c r="K5492" s="216" t="s">
        <v>88</v>
      </c>
    </row>
    <row r="5493" spans="1:11" x14ac:dyDescent="0.25">
      <c r="A5493" s="103" t="s">
        <v>829</v>
      </c>
      <c r="B5493" s="103" t="s">
        <v>88</v>
      </c>
      <c r="C5493" s="103" t="s">
        <v>928</v>
      </c>
      <c r="D5493" s="103" t="s">
        <v>747</v>
      </c>
      <c r="E5493" s="111"/>
      <c r="F5493" s="103" t="s">
        <v>748</v>
      </c>
      <c r="G5493" s="103" t="s">
        <v>98</v>
      </c>
      <c r="H5493" s="103" t="s">
        <v>341</v>
      </c>
      <c r="I5493" s="103" t="s">
        <v>842</v>
      </c>
      <c r="J5493" s="215">
        <v>-7054.21</v>
      </c>
      <c r="K5493" s="216" t="s">
        <v>88</v>
      </c>
    </row>
    <row r="5494" spans="1:11" x14ac:dyDescent="0.25">
      <c r="A5494" s="103" t="s">
        <v>826</v>
      </c>
      <c r="B5494" s="103" t="s">
        <v>88</v>
      </c>
      <c r="C5494" s="103" t="s">
        <v>928</v>
      </c>
      <c r="D5494" s="103" t="s">
        <v>747</v>
      </c>
      <c r="E5494" s="111"/>
      <c r="F5494" s="103" t="s">
        <v>748</v>
      </c>
      <c r="G5494" s="103" t="s">
        <v>98</v>
      </c>
      <c r="H5494" s="103" t="s">
        <v>341</v>
      </c>
      <c r="I5494" s="103" t="s">
        <v>842</v>
      </c>
      <c r="J5494" s="215">
        <v>-341.2</v>
      </c>
      <c r="K5494" s="216" t="s">
        <v>88</v>
      </c>
    </row>
    <row r="5495" spans="1:11" x14ac:dyDescent="0.25">
      <c r="A5495" s="103" t="s">
        <v>827</v>
      </c>
      <c r="B5495" s="103" t="s">
        <v>88</v>
      </c>
      <c r="C5495" s="103" t="s">
        <v>930</v>
      </c>
      <c r="D5495" s="103" t="s">
        <v>931</v>
      </c>
      <c r="E5495" s="103" t="s">
        <v>932</v>
      </c>
      <c r="F5495" s="103" t="s">
        <v>932</v>
      </c>
      <c r="G5495" s="103" t="s">
        <v>103</v>
      </c>
      <c r="H5495" s="103" t="s">
        <v>337</v>
      </c>
      <c r="I5495" s="103" t="s">
        <v>842</v>
      </c>
      <c r="J5495" s="215">
        <v>30.1</v>
      </c>
      <c r="K5495" s="216" t="s">
        <v>88</v>
      </c>
    </row>
    <row r="5496" spans="1:11" x14ac:dyDescent="0.25">
      <c r="A5496" s="103" t="s">
        <v>827</v>
      </c>
      <c r="B5496" s="103" t="s">
        <v>88</v>
      </c>
      <c r="C5496" s="103" t="s">
        <v>930</v>
      </c>
      <c r="D5496" s="103" t="s">
        <v>931</v>
      </c>
      <c r="E5496" s="111"/>
      <c r="F5496" s="103" t="s">
        <v>932</v>
      </c>
      <c r="G5496" s="103" t="s">
        <v>103</v>
      </c>
      <c r="H5496" s="103" t="s">
        <v>337</v>
      </c>
      <c r="I5496" s="103" t="s">
        <v>842</v>
      </c>
      <c r="J5496" s="215">
        <v>-15.04</v>
      </c>
      <c r="K5496" s="216" t="s">
        <v>88</v>
      </c>
    </row>
    <row r="5497" spans="1:11" x14ac:dyDescent="0.25">
      <c r="A5497" s="103" t="s">
        <v>825</v>
      </c>
      <c r="B5497" s="103" t="s">
        <v>88</v>
      </c>
      <c r="C5497" s="103" t="s">
        <v>930</v>
      </c>
      <c r="D5497" s="103" t="s">
        <v>931</v>
      </c>
      <c r="E5497" s="103" t="s">
        <v>932</v>
      </c>
      <c r="F5497" s="103" t="s">
        <v>932</v>
      </c>
      <c r="G5497" s="103" t="s">
        <v>98</v>
      </c>
      <c r="H5497" s="103" t="s">
        <v>341</v>
      </c>
      <c r="I5497" s="103" t="s">
        <v>842</v>
      </c>
      <c r="J5497" s="215">
        <v>280.8</v>
      </c>
      <c r="K5497" s="216" t="s">
        <v>88</v>
      </c>
    </row>
    <row r="5498" spans="1:11" x14ac:dyDescent="0.25">
      <c r="A5498" s="103" t="s">
        <v>825</v>
      </c>
      <c r="B5498" s="103" t="s">
        <v>88</v>
      </c>
      <c r="C5498" s="103" t="s">
        <v>930</v>
      </c>
      <c r="D5498" s="103" t="s">
        <v>931</v>
      </c>
      <c r="E5498" s="111"/>
      <c r="F5498" s="103" t="s">
        <v>932</v>
      </c>
      <c r="G5498" s="103" t="s">
        <v>98</v>
      </c>
      <c r="H5498" s="103" t="s">
        <v>341</v>
      </c>
      <c r="I5498" s="103" t="s">
        <v>842</v>
      </c>
      <c r="J5498" s="215">
        <v>-140.4</v>
      </c>
      <c r="K5498" s="216" t="s">
        <v>88</v>
      </c>
    </row>
    <row r="5499" spans="1:11" x14ac:dyDescent="0.25">
      <c r="A5499" s="103" t="s">
        <v>827</v>
      </c>
      <c r="B5499" s="103" t="s">
        <v>88</v>
      </c>
      <c r="C5499" s="103" t="s">
        <v>930</v>
      </c>
      <c r="D5499" s="103" t="s">
        <v>931</v>
      </c>
      <c r="E5499" s="103" t="s">
        <v>932</v>
      </c>
      <c r="F5499" s="103" t="s">
        <v>932</v>
      </c>
      <c r="G5499" s="103" t="s">
        <v>140</v>
      </c>
      <c r="H5499" s="103" t="s">
        <v>649</v>
      </c>
      <c r="I5499" s="103" t="s">
        <v>842</v>
      </c>
      <c r="J5499" s="215">
        <v>-20</v>
      </c>
      <c r="K5499" s="216" t="s">
        <v>88</v>
      </c>
    </row>
    <row r="5500" spans="1:11" x14ac:dyDescent="0.25">
      <c r="A5500" s="103" t="s">
        <v>827</v>
      </c>
      <c r="B5500" s="103" t="s">
        <v>88</v>
      </c>
      <c r="C5500" s="103" t="s">
        <v>930</v>
      </c>
      <c r="D5500" s="103" t="s">
        <v>931</v>
      </c>
      <c r="E5500" s="111"/>
      <c r="F5500" s="103" t="s">
        <v>932</v>
      </c>
      <c r="G5500" s="103" t="s">
        <v>140</v>
      </c>
      <c r="H5500" s="103" t="s">
        <v>649</v>
      </c>
      <c r="I5500" s="103" t="s">
        <v>842</v>
      </c>
      <c r="J5500" s="215">
        <v>5.46</v>
      </c>
      <c r="K5500" s="216" t="s">
        <v>88</v>
      </c>
    </row>
    <row r="5501" spans="1:11" x14ac:dyDescent="0.25">
      <c r="A5501" s="103" t="s">
        <v>828</v>
      </c>
      <c r="B5501" s="103" t="s">
        <v>88</v>
      </c>
      <c r="C5501" s="103" t="s">
        <v>930</v>
      </c>
      <c r="D5501" s="103" t="s">
        <v>931</v>
      </c>
      <c r="E5501" s="103" t="s">
        <v>932</v>
      </c>
      <c r="F5501" s="103" t="s">
        <v>932</v>
      </c>
      <c r="G5501" s="103" t="s">
        <v>140</v>
      </c>
      <c r="H5501" s="103" t="s">
        <v>649</v>
      </c>
      <c r="I5501" s="103" t="s">
        <v>842</v>
      </c>
      <c r="J5501" s="215">
        <v>20</v>
      </c>
      <c r="K5501" s="216" t="s">
        <v>88</v>
      </c>
    </row>
    <row r="5502" spans="1:11" x14ac:dyDescent="0.25">
      <c r="A5502" s="103" t="s">
        <v>828</v>
      </c>
      <c r="B5502" s="103" t="s">
        <v>88</v>
      </c>
      <c r="C5502" s="103" t="s">
        <v>930</v>
      </c>
      <c r="D5502" s="103" t="s">
        <v>931</v>
      </c>
      <c r="E5502" s="111"/>
      <c r="F5502" s="103" t="s">
        <v>932</v>
      </c>
      <c r="G5502" s="103" t="s">
        <v>140</v>
      </c>
      <c r="H5502" s="103" t="s">
        <v>649</v>
      </c>
      <c r="I5502" s="103" t="s">
        <v>842</v>
      </c>
      <c r="J5502" s="215">
        <v>-5.46</v>
      </c>
      <c r="K5502" s="216" t="s">
        <v>88</v>
      </c>
    </row>
    <row r="5503" spans="1:11" x14ac:dyDescent="0.25">
      <c r="A5503" s="103" t="s">
        <v>827</v>
      </c>
      <c r="B5503" s="103" t="s">
        <v>88</v>
      </c>
      <c r="C5503" s="103" t="s">
        <v>930</v>
      </c>
      <c r="D5503" s="103" t="s">
        <v>931</v>
      </c>
      <c r="E5503" s="103" t="s">
        <v>932</v>
      </c>
      <c r="F5503" s="103" t="s">
        <v>932</v>
      </c>
      <c r="G5503" s="103" t="s">
        <v>128</v>
      </c>
      <c r="H5503" s="103" t="s">
        <v>386</v>
      </c>
      <c r="I5503" s="103" t="s">
        <v>842</v>
      </c>
      <c r="J5503" s="215">
        <v>28833.9</v>
      </c>
      <c r="K5503" s="216" t="s">
        <v>88</v>
      </c>
    </row>
    <row r="5504" spans="1:11" x14ac:dyDescent="0.25">
      <c r="A5504" s="103" t="s">
        <v>830</v>
      </c>
      <c r="B5504" s="103" t="s">
        <v>88</v>
      </c>
      <c r="C5504" s="103" t="s">
        <v>930</v>
      </c>
      <c r="D5504" s="103" t="s">
        <v>931</v>
      </c>
      <c r="E5504" s="103" t="s">
        <v>932</v>
      </c>
      <c r="F5504" s="103" t="s">
        <v>932</v>
      </c>
      <c r="G5504" s="103" t="s">
        <v>128</v>
      </c>
      <c r="H5504" s="103" t="s">
        <v>386</v>
      </c>
      <c r="I5504" s="103" t="s">
        <v>842</v>
      </c>
      <c r="J5504" s="215">
        <v>28693.9</v>
      </c>
      <c r="K5504" s="216" t="s">
        <v>88</v>
      </c>
    </row>
    <row r="5505" spans="1:11" x14ac:dyDescent="0.25">
      <c r="A5505" s="103" t="s">
        <v>829</v>
      </c>
      <c r="B5505" s="103" t="s">
        <v>88</v>
      </c>
      <c r="C5505" s="103" t="s">
        <v>930</v>
      </c>
      <c r="D5505" s="103" t="s">
        <v>931</v>
      </c>
      <c r="E5505" s="103" t="s">
        <v>932</v>
      </c>
      <c r="F5505" s="103" t="s">
        <v>932</v>
      </c>
      <c r="G5505" s="103" t="s">
        <v>128</v>
      </c>
      <c r="H5505" s="103" t="s">
        <v>386</v>
      </c>
      <c r="I5505" s="103" t="s">
        <v>842</v>
      </c>
      <c r="J5505" s="215">
        <v>22833.9</v>
      </c>
      <c r="K5505" s="216" t="s">
        <v>88</v>
      </c>
    </row>
    <row r="5506" spans="1:11" x14ac:dyDescent="0.25">
      <c r="A5506" s="103" t="s">
        <v>825</v>
      </c>
      <c r="B5506" s="103" t="s">
        <v>88</v>
      </c>
      <c r="C5506" s="103" t="s">
        <v>930</v>
      </c>
      <c r="D5506" s="103" t="s">
        <v>931</v>
      </c>
      <c r="E5506" s="103" t="s">
        <v>932</v>
      </c>
      <c r="F5506" s="103" t="s">
        <v>932</v>
      </c>
      <c r="G5506" s="103" t="s">
        <v>128</v>
      </c>
      <c r="H5506" s="103" t="s">
        <v>386</v>
      </c>
      <c r="I5506" s="103" t="s">
        <v>842</v>
      </c>
      <c r="J5506" s="215">
        <v>15000</v>
      </c>
      <c r="K5506" s="216" t="s">
        <v>88</v>
      </c>
    </row>
    <row r="5507" spans="1:11" x14ac:dyDescent="0.25">
      <c r="A5507" s="103" t="s">
        <v>826</v>
      </c>
      <c r="B5507" s="103" t="s">
        <v>88</v>
      </c>
      <c r="C5507" s="103" t="s">
        <v>930</v>
      </c>
      <c r="D5507" s="103" t="s">
        <v>931</v>
      </c>
      <c r="E5507" s="103" t="s">
        <v>932</v>
      </c>
      <c r="F5507" s="103" t="s">
        <v>932</v>
      </c>
      <c r="G5507" s="103" t="s">
        <v>128</v>
      </c>
      <c r="H5507" s="103" t="s">
        <v>386</v>
      </c>
      <c r="I5507" s="103" t="s">
        <v>842</v>
      </c>
      <c r="J5507" s="215">
        <v>23833.9</v>
      </c>
      <c r="K5507" s="216" t="s">
        <v>88</v>
      </c>
    </row>
    <row r="5508" spans="1:11" x14ac:dyDescent="0.25">
      <c r="A5508" s="103" t="s">
        <v>827</v>
      </c>
      <c r="B5508" s="103" t="s">
        <v>88</v>
      </c>
      <c r="C5508" s="103" t="s">
        <v>930</v>
      </c>
      <c r="D5508" s="103" t="s">
        <v>747</v>
      </c>
      <c r="E5508" s="111"/>
      <c r="F5508" s="103" t="s">
        <v>748</v>
      </c>
      <c r="G5508" s="103" t="s">
        <v>103</v>
      </c>
      <c r="H5508" s="103" t="s">
        <v>337</v>
      </c>
      <c r="I5508" s="103" t="s">
        <v>842</v>
      </c>
      <c r="J5508" s="215">
        <v>-7.51</v>
      </c>
      <c r="K5508" s="216" t="s">
        <v>88</v>
      </c>
    </row>
    <row r="5509" spans="1:11" x14ac:dyDescent="0.25">
      <c r="A5509" s="103" t="s">
        <v>825</v>
      </c>
      <c r="B5509" s="103" t="s">
        <v>88</v>
      </c>
      <c r="C5509" s="103" t="s">
        <v>930</v>
      </c>
      <c r="D5509" s="103" t="s">
        <v>747</v>
      </c>
      <c r="E5509" s="111"/>
      <c r="F5509" s="103" t="s">
        <v>748</v>
      </c>
      <c r="G5509" s="103" t="s">
        <v>98</v>
      </c>
      <c r="H5509" s="103" t="s">
        <v>341</v>
      </c>
      <c r="I5509" s="103" t="s">
        <v>842</v>
      </c>
      <c r="J5509" s="215">
        <v>-70.2</v>
      </c>
      <c r="K5509" s="216" t="s">
        <v>88</v>
      </c>
    </row>
    <row r="5510" spans="1:11" x14ac:dyDescent="0.25">
      <c r="A5510" s="103" t="s">
        <v>830</v>
      </c>
      <c r="B5510" s="103" t="s">
        <v>88</v>
      </c>
      <c r="C5510" s="103" t="s">
        <v>481</v>
      </c>
      <c r="D5510" s="103" t="s">
        <v>933</v>
      </c>
      <c r="E5510" s="103" t="s">
        <v>934</v>
      </c>
      <c r="F5510" s="103" t="s">
        <v>934</v>
      </c>
      <c r="G5510" s="103" t="s">
        <v>141</v>
      </c>
      <c r="H5510" s="103" t="s">
        <v>368</v>
      </c>
      <c r="I5510" s="103" t="s">
        <v>842</v>
      </c>
      <c r="J5510" s="215">
        <v>7.96</v>
      </c>
      <c r="K5510" s="216" t="s">
        <v>88</v>
      </c>
    </row>
    <row r="5511" spans="1:11" x14ac:dyDescent="0.25">
      <c r="A5511" s="103" t="s">
        <v>830</v>
      </c>
      <c r="B5511" s="103" t="s">
        <v>88</v>
      </c>
      <c r="C5511" s="103" t="s">
        <v>481</v>
      </c>
      <c r="D5511" s="103" t="s">
        <v>933</v>
      </c>
      <c r="E5511" s="111"/>
      <c r="F5511" s="103" t="s">
        <v>934</v>
      </c>
      <c r="G5511" s="103" t="s">
        <v>141</v>
      </c>
      <c r="H5511" s="103" t="s">
        <v>368</v>
      </c>
      <c r="I5511" s="103" t="s">
        <v>842</v>
      </c>
      <c r="J5511" s="215">
        <v>-2.1800000000000002</v>
      </c>
      <c r="K5511" s="216" t="s">
        <v>88</v>
      </c>
    </row>
    <row r="5512" spans="1:11" x14ac:dyDescent="0.25">
      <c r="A5512" s="103" t="s">
        <v>826</v>
      </c>
      <c r="B5512" s="103" t="s">
        <v>88</v>
      </c>
      <c r="C5512" s="103" t="s">
        <v>481</v>
      </c>
      <c r="D5512" s="103" t="s">
        <v>933</v>
      </c>
      <c r="E5512" s="103" t="s">
        <v>934</v>
      </c>
      <c r="F5512" s="103" t="s">
        <v>934</v>
      </c>
      <c r="G5512" s="103" t="s">
        <v>618</v>
      </c>
      <c r="H5512" s="103" t="s">
        <v>824</v>
      </c>
      <c r="I5512" s="103" t="s">
        <v>842</v>
      </c>
      <c r="J5512" s="215">
        <v>50</v>
      </c>
      <c r="K5512" s="216" t="s">
        <v>88</v>
      </c>
    </row>
    <row r="5513" spans="1:11" x14ac:dyDescent="0.25">
      <c r="A5513" s="103" t="s">
        <v>827</v>
      </c>
      <c r="B5513" s="103" t="s">
        <v>88</v>
      </c>
      <c r="C5513" s="103" t="s">
        <v>481</v>
      </c>
      <c r="D5513" s="103" t="s">
        <v>847</v>
      </c>
      <c r="E5513" s="111"/>
      <c r="F5513" s="103" t="s">
        <v>848</v>
      </c>
      <c r="G5513" s="103" t="s">
        <v>200</v>
      </c>
      <c r="H5513" s="103" t="s">
        <v>297</v>
      </c>
      <c r="I5513" s="103" t="s">
        <v>842</v>
      </c>
      <c r="J5513" s="215">
        <v>3771.27</v>
      </c>
      <c r="K5513" s="216" t="s">
        <v>88</v>
      </c>
    </row>
    <row r="5514" spans="1:11" x14ac:dyDescent="0.25">
      <c r="A5514" s="103" t="s">
        <v>828</v>
      </c>
      <c r="B5514" s="103" t="s">
        <v>88</v>
      </c>
      <c r="C5514" s="103" t="s">
        <v>481</v>
      </c>
      <c r="D5514" s="103" t="s">
        <v>847</v>
      </c>
      <c r="E5514" s="111"/>
      <c r="F5514" s="103" t="s">
        <v>848</v>
      </c>
      <c r="G5514" s="103" t="s">
        <v>200</v>
      </c>
      <c r="H5514" s="103" t="s">
        <v>297</v>
      </c>
      <c r="I5514" s="103" t="s">
        <v>842</v>
      </c>
      <c r="J5514" s="215">
        <v>2587.7800000000002</v>
      </c>
      <c r="K5514" s="216" t="s">
        <v>88</v>
      </c>
    </row>
    <row r="5515" spans="1:11" x14ac:dyDescent="0.25">
      <c r="A5515" s="103" t="s">
        <v>826</v>
      </c>
      <c r="B5515" s="103" t="s">
        <v>88</v>
      </c>
      <c r="C5515" s="103" t="s">
        <v>481</v>
      </c>
      <c r="D5515" s="103" t="s">
        <v>847</v>
      </c>
      <c r="E5515" s="111"/>
      <c r="F5515" s="103" t="s">
        <v>848</v>
      </c>
      <c r="G5515" s="103" t="s">
        <v>200</v>
      </c>
      <c r="H5515" s="103" t="s">
        <v>297</v>
      </c>
      <c r="I5515" s="103" t="s">
        <v>842</v>
      </c>
      <c r="J5515" s="215">
        <v>-3771.27</v>
      </c>
      <c r="K5515" s="216" t="s">
        <v>88</v>
      </c>
    </row>
    <row r="5516" spans="1:11" x14ac:dyDescent="0.25">
      <c r="A5516" s="103" t="s">
        <v>828</v>
      </c>
      <c r="B5516" s="103" t="s">
        <v>88</v>
      </c>
      <c r="C5516" s="103" t="s">
        <v>481</v>
      </c>
      <c r="D5516" s="103" t="s">
        <v>847</v>
      </c>
      <c r="E5516" s="111"/>
      <c r="F5516" s="103" t="s">
        <v>848</v>
      </c>
      <c r="G5516" s="103" t="s">
        <v>161</v>
      </c>
      <c r="H5516" s="103" t="s">
        <v>300</v>
      </c>
      <c r="I5516" s="103" t="s">
        <v>842</v>
      </c>
      <c r="J5516" s="215">
        <v>-6831.74</v>
      </c>
      <c r="K5516" s="216" t="s">
        <v>88</v>
      </c>
    </row>
    <row r="5517" spans="1:11" x14ac:dyDescent="0.25">
      <c r="A5517" s="103" t="s">
        <v>827</v>
      </c>
      <c r="B5517" s="103" t="s">
        <v>88</v>
      </c>
      <c r="C5517" s="103" t="s">
        <v>481</v>
      </c>
      <c r="D5517" s="103" t="s">
        <v>847</v>
      </c>
      <c r="E5517" s="111"/>
      <c r="F5517" s="103" t="s">
        <v>848</v>
      </c>
      <c r="G5517" s="103" t="s">
        <v>197</v>
      </c>
      <c r="H5517" s="103" t="s">
        <v>303</v>
      </c>
      <c r="I5517" s="103" t="s">
        <v>842</v>
      </c>
      <c r="J5517" s="215">
        <v>5795.2</v>
      </c>
      <c r="K5517" s="216" t="s">
        <v>88</v>
      </c>
    </row>
    <row r="5518" spans="1:11" x14ac:dyDescent="0.25">
      <c r="A5518" s="103" t="s">
        <v>830</v>
      </c>
      <c r="B5518" s="103" t="s">
        <v>88</v>
      </c>
      <c r="C5518" s="103" t="s">
        <v>481</v>
      </c>
      <c r="D5518" s="103" t="s">
        <v>847</v>
      </c>
      <c r="E5518" s="111"/>
      <c r="F5518" s="103" t="s">
        <v>848</v>
      </c>
      <c r="G5518" s="103" t="s">
        <v>197</v>
      </c>
      <c r="H5518" s="103" t="s">
        <v>303</v>
      </c>
      <c r="I5518" s="103" t="s">
        <v>842</v>
      </c>
      <c r="J5518" s="215">
        <v>-12330.58</v>
      </c>
      <c r="K5518" s="216" t="s">
        <v>88</v>
      </c>
    </row>
    <row r="5519" spans="1:11" x14ac:dyDescent="0.25">
      <c r="A5519" s="103" t="s">
        <v>828</v>
      </c>
      <c r="B5519" s="103" t="s">
        <v>88</v>
      </c>
      <c r="C5519" s="103" t="s">
        <v>481</v>
      </c>
      <c r="D5519" s="103" t="s">
        <v>847</v>
      </c>
      <c r="E5519" s="111"/>
      <c r="F5519" s="103" t="s">
        <v>848</v>
      </c>
      <c r="G5519" s="103" t="s">
        <v>197</v>
      </c>
      <c r="H5519" s="103" t="s">
        <v>303</v>
      </c>
      <c r="I5519" s="103" t="s">
        <v>842</v>
      </c>
      <c r="J5519" s="215">
        <v>-82.34</v>
      </c>
      <c r="K5519" s="216" t="s">
        <v>88</v>
      </c>
    </row>
    <row r="5520" spans="1:11" x14ac:dyDescent="0.25">
      <c r="A5520" s="103" t="s">
        <v>829</v>
      </c>
      <c r="B5520" s="103" t="s">
        <v>88</v>
      </c>
      <c r="C5520" s="103" t="s">
        <v>481</v>
      </c>
      <c r="D5520" s="103" t="s">
        <v>847</v>
      </c>
      <c r="E5520" s="111"/>
      <c r="F5520" s="103" t="s">
        <v>848</v>
      </c>
      <c r="G5520" s="103" t="s">
        <v>197</v>
      </c>
      <c r="H5520" s="103" t="s">
        <v>303</v>
      </c>
      <c r="I5520" s="103" t="s">
        <v>842</v>
      </c>
      <c r="J5520" s="215">
        <v>10236.32</v>
      </c>
      <c r="K5520" s="216" t="s">
        <v>88</v>
      </c>
    </row>
    <row r="5521" spans="1:11" x14ac:dyDescent="0.25">
      <c r="A5521" s="103" t="s">
        <v>825</v>
      </c>
      <c r="B5521" s="103" t="s">
        <v>88</v>
      </c>
      <c r="C5521" s="103" t="s">
        <v>481</v>
      </c>
      <c r="D5521" s="103" t="s">
        <v>847</v>
      </c>
      <c r="E5521" s="111"/>
      <c r="F5521" s="103" t="s">
        <v>848</v>
      </c>
      <c r="G5521" s="103" t="s">
        <v>197</v>
      </c>
      <c r="H5521" s="103" t="s">
        <v>303</v>
      </c>
      <c r="I5521" s="103" t="s">
        <v>842</v>
      </c>
      <c r="J5521" s="215">
        <v>2377.83</v>
      </c>
      <c r="K5521" s="216" t="s">
        <v>88</v>
      </c>
    </row>
    <row r="5522" spans="1:11" x14ac:dyDescent="0.25">
      <c r="A5522" s="103" t="s">
        <v>826</v>
      </c>
      <c r="B5522" s="103" t="s">
        <v>88</v>
      </c>
      <c r="C5522" s="103" t="s">
        <v>481</v>
      </c>
      <c r="D5522" s="103" t="s">
        <v>847</v>
      </c>
      <c r="E5522" s="111"/>
      <c r="F5522" s="103" t="s">
        <v>848</v>
      </c>
      <c r="G5522" s="103" t="s">
        <v>197</v>
      </c>
      <c r="H5522" s="103" t="s">
        <v>303</v>
      </c>
      <c r="I5522" s="103" t="s">
        <v>842</v>
      </c>
      <c r="J5522" s="215">
        <v>-5946.57</v>
      </c>
      <c r="K5522" s="216" t="s">
        <v>88</v>
      </c>
    </row>
    <row r="5523" spans="1:11" x14ac:dyDescent="0.25">
      <c r="A5523" s="103" t="s">
        <v>825</v>
      </c>
      <c r="B5523" s="103" t="s">
        <v>88</v>
      </c>
      <c r="C5523" s="103" t="s">
        <v>481</v>
      </c>
      <c r="D5523" s="103" t="s">
        <v>847</v>
      </c>
      <c r="E5523" s="111"/>
      <c r="F5523" s="103" t="s">
        <v>848</v>
      </c>
      <c r="G5523" s="103" t="s">
        <v>178</v>
      </c>
      <c r="H5523" s="103" t="s">
        <v>315</v>
      </c>
      <c r="I5523" s="103" t="s">
        <v>842</v>
      </c>
      <c r="J5523" s="215">
        <v>-3456.72</v>
      </c>
      <c r="K5523" s="216" t="s">
        <v>88</v>
      </c>
    </row>
    <row r="5524" spans="1:11" x14ac:dyDescent="0.25">
      <c r="A5524" s="103" t="s">
        <v>826</v>
      </c>
      <c r="B5524" s="103" t="s">
        <v>88</v>
      </c>
      <c r="C5524" s="103" t="s">
        <v>481</v>
      </c>
      <c r="D5524" s="103" t="s">
        <v>847</v>
      </c>
      <c r="E5524" s="111"/>
      <c r="F5524" s="103" t="s">
        <v>848</v>
      </c>
      <c r="G5524" s="103" t="s">
        <v>178</v>
      </c>
      <c r="H5524" s="103" t="s">
        <v>315</v>
      </c>
      <c r="I5524" s="103" t="s">
        <v>842</v>
      </c>
      <c r="J5524" s="215">
        <v>3456.72</v>
      </c>
      <c r="K5524" s="216" t="s">
        <v>88</v>
      </c>
    </row>
    <row r="5525" spans="1:11" x14ac:dyDescent="0.25">
      <c r="A5525" s="103" t="s">
        <v>827</v>
      </c>
      <c r="B5525" s="103" t="s">
        <v>88</v>
      </c>
      <c r="C5525" s="103" t="s">
        <v>481</v>
      </c>
      <c r="D5525" s="103" t="s">
        <v>847</v>
      </c>
      <c r="E5525" s="111"/>
      <c r="F5525" s="103" t="s">
        <v>848</v>
      </c>
      <c r="G5525" s="103" t="s">
        <v>192</v>
      </c>
      <c r="H5525" s="103" t="s">
        <v>316</v>
      </c>
      <c r="I5525" s="103" t="s">
        <v>842</v>
      </c>
      <c r="J5525" s="215">
        <v>-2295.5100000000002</v>
      </c>
      <c r="K5525" s="216" t="s">
        <v>88</v>
      </c>
    </row>
    <row r="5526" spans="1:11" x14ac:dyDescent="0.25">
      <c r="A5526" s="103" t="s">
        <v>830</v>
      </c>
      <c r="B5526" s="103" t="s">
        <v>88</v>
      </c>
      <c r="C5526" s="103" t="s">
        <v>481</v>
      </c>
      <c r="D5526" s="103" t="s">
        <v>847</v>
      </c>
      <c r="E5526" s="111"/>
      <c r="F5526" s="103" t="s">
        <v>848</v>
      </c>
      <c r="G5526" s="103" t="s">
        <v>192</v>
      </c>
      <c r="H5526" s="103" t="s">
        <v>316</v>
      </c>
      <c r="I5526" s="103" t="s">
        <v>842</v>
      </c>
      <c r="J5526" s="215">
        <v>-9366.07</v>
      </c>
      <c r="K5526" s="216" t="s">
        <v>88</v>
      </c>
    </row>
    <row r="5527" spans="1:11" x14ac:dyDescent="0.25">
      <c r="A5527" s="103" t="s">
        <v>828</v>
      </c>
      <c r="B5527" s="103" t="s">
        <v>88</v>
      </c>
      <c r="C5527" s="103" t="s">
        <v>481</v>
      </c>
      <c r="D5527" s="103" t="s">
        <v>847</v>
      </c>
      <c r="E5527" s="111"/>
      <c r="F5527" s="103" t="s">
        <v>848</v>
      </c>
      <c r="G5527" s="103" t="s">
        <v>192</v>
      </c>
      <c r="H5527" s="103" t="s">
        <v>316</v>
      </c>
      <c r="I5527" s="103" t="s">
        <v>842</v>
      </c>
      <c r="J5527" s="215">
        <v>-12573.84</v>
      </c>
      <c r="K5527" s="216" t="s">
        <v>88</v>
      </c>
    </row>
    <row r="5528" spans="1:11" x14ac:dyDescent="0.25">
      <c r="A5528" s="103" t="s">
        <v>829</v>
      </c>
      <c r="B5528" s="103" t="s">
        <v>88</v>
      </c>
      <c r="C5528" s="103" t="s">
        <v>481</v>
      </c>
      <c r="D5528" s="103" t="s">
        <v>847</v>
      </c>
      <c r="E5528" s="111"/>
      <c r="F5528" s="103" t="s">
        <v>848</v>
      </c>
      <c r="G5528" s="103" t="s">
        <v>192</v>
      </c>
      <c r="H5528" s="103" t="s">
        <v>316</v>
      </c>
      <c r="I5528" s="103" t="s">
        <v>842</v>
      </c>
      <c r="J5528" s="215">
        <v>13425.35</v>
      </c>
      <c r="K5528" s="216" t="s">
        <v>88</v>
      </c>
    </row>
    <row r="5529" spans="1:11" x14ac:dyDescent="0.25">
      <c r="A5529" s="103" t="s">
        <v>825</v>
      </c>
      <c r="B5529" s="103" t="s">
        <v>88</v>
      </c>
      <c r="C5529" s="103" t="s">
        <v>481</v>
      </c>
      <c r="D5529" s="103" t="s">
        <v>847</v>
      </c>
      <c r="E5529" s="111"/>
      <c r="F5529" s="103" t="s">
        <v>848</v>
      </c>
      <c r="G5529" s="103" t="s">
        <v>192</v>
      </c>
      <c r="H5529" s="103" t="s">
        <v>316</v>
      </c>
      <c r="I5529" s="103" t="s">
        <v>842</v>
      </c>
      <c r="J5529" s="215">
        <v>-5722.38</v>
      </c>
      <c r="K5529" s="216" t="s">
        <v>88</v>
      </c>
    </row>
    <row r="5530" spans="1:11" x14ac:dyDescent="0.25">
      <c r="A5530" s="103" t="s">
        <v>826</v>
      </c>
      <c r="B5530" s="103" t="s">
        <v>88</v>
      </c>
      <c r="C5530" s="103" t="s">
        <v>481</v>
      </c>
      <c r="D5530" s="103" t="s">
        <v>847</v>
      </c>
      <c r="E5530" s="111"/>
      <c r="F5530" s="103" t="s">
        <v>848</v>
      </c>
      <c r="G5530" s="103" t="s">
        <v>192</v>
      </c>
      <c r="H5530" s="103" t="s">
        <v>316</v>
      </c>
      <c r="I5530" s="103" t="s">
        <v>842</v>
      </c>
      <c r="J5530" s="215">
        <v>5535.59</v>
      </c>
      <c r="K5530" s="216" t="s">
        <v>88</v>
      </c>
    </row>
    <row r="5531" spans="1:11" x14ac:dyDescent="0.25">
      <c r="A5531" s="103" t="s">
        <v>828</v>
      </c>
      <c r="B5531" s="103" t="s">
        <v>88</v>
      </c>
      <c r="C5531" s="103" t="s">
        <v>481</v>
      </c>
      <c r="D5531" s="103" t="s">
        <v>847</v>
      </c>
      <c r="E5531" s="111"/>
      <c r="F5531" s="103" t="s">
        <v>848</v>
      </c>
      <c r="G5531" s="103" t="s">
        <v>177</v>
      </c>
      <c r="H5531" s="103" t="s">
        <v>317</v>
      </c>
      <c r="I5531" s="103" t="s">
        <v>842</v>
      </c>
      <c r="J5531" s="215">
        <v>-1420.1</v>
      </c>
      <c r="K5531" s="216" t="s">
        <v>88</v>
      </c>
    </row>
    <row r="5532" spans="1:11" x14ac:dyDescent="0.25">
      <c r="A5532" s="103" t="s">
        <v>827</v>
      </c>
      <c r="B5532" s="103" t="s">
        <v>88</v>
      </c>
      <c r="C5532" s="103" t="s">
        <v>481</v>
      </c>
      <c r="D5532" s="103" t="s">
        <v>847</v>
      </c>
      <c r="E5532" s="111"/>
      <c r="F5532" s="103" t="s">
        <v>848</v>
      </c>
      <c r="G5532" s="103" t="s">
        <v>153</v>
      </c>
      <c r="H5532" s="103" t="s">
        <v>318</v>
      </c>
      <c r="I5532" s="103" t="s">
        <v>842</v>
      </c>
      <c r="J5532" s="215">
        <v>-6467.37</v>
      </c>
      <c r="K5532" s="216" t="s">
        <v>88</v>
      </c>
    </row>
    <row r="5533" spans="1:11" x14ac:dyDescent="0.25">
      <c r="A5533" s="103" t="s">
        <v>830</v>
      </c>
      <c r="B5533" s="103" t="s">
        <v>88</v>
      </c>
      <c r="C5533" s="103" t="s">
        <v>481</v>
      </c>
      <c r="D5533" s="103" t="s">
        <v>847</v>
      </c>
      <c r="E5533" s="111"/>
      <c r="F5533" s="103" t="s">
        <v>848</v>
      </c>
      <c r="G5533" s="103" t="s">
        <v>153</v>
      </c>
      <c r="H5533" s="103" t="s">
        <v>318</v>
      </c>
      <c r="I5533" s="103" t="s">
        <v>842</v>
      </c>
      <c r="J5533" s="215">
        <v>-549.24</v>
      </c>
      <c r="K5533" s="216" t="s">
        <v>88</v>
      </c>
    </row>
    <row r="5534" spans="1:11" x14ac:dyDescent="0.25">
      <c r="A5534" s="103" t="s">
        <v>828</v>
      </c>
      <c r="B5534" s="103" t="s">
        <v>88</v>
      </c>
      <c r="C5534" s="103" t="s">
        <v>481</v>
      </c>
      <c r="D5534" s="103" t="s">
        <v>847</v>
      </c>
      <c r="E5534" s="111"/>
      <c r="F5534" s="103" t="s">
        <v>848</v>
      </c>
      <c r="G5534" s="103" t="s">
        <v>153</v>
      </c>
      <c r="H5534" s="103" t="s">
        <v>318</v>
      </c>
      <c r="I5534" s="103" t="s">
        <v>842</v>
      </c>
      <c r="J5534" s="215">
        <v>13238.34</v>
      </c>
      <c r="K5534" s="216" t="s">
        <v>88</v>
      </c>
    </row>
    <row r="5535" spans="1:11" x14ac:dyDescent="0.25">
      <c r="A5535" s="103" t="s">
        <v>829</v>
      </c>
      <c r="B5535" s="103" t="s">
        <v>88</v>
      </c>
      <c r="C5535" s="103" t="s">
        <v>481</v>
      </c>
      <c r="D5535" s="103" t="s">
        <v>847</v>
      </c>
      <c r="E5535" s="111"/>
      <c r="F5535" s="103" t="s">
        <v>848</v>
      </c>
      <c r="G5535" s="103" t="s">
        <v>153</v>
      </c>
      <c r="H5535" s="103" t="s">
        <v>318</v>
      </c>
      <c r="I5535" s="103" t="s">
        <v>842</v>
      </c>
      <c r="J5535" s="215">
        <v>2438.46</v>
      </c>
      <c r="K5535" s="216" t="s">
        <v>88</v>
      </c>
    </row>
    <row r="5536" spans="1:11" x14ac:dyDescent="0.25">
      <c r="A5536" s="103" t="s">
        <v>825</v>
      </c>
      <c r="B5536" s="103" t="s">
        <v>88</v>
      </c>
      <c r="C5536" s="103" t="s">
        <v>481</v>
      </c>
      <c r="D5536" s="103" t="s">
        <v>847</v>
      </c>
      <c r="E5536" s="111"/>
      <c r="F5536" s="103" t="s">
        <v>848</v>
      </c>
      <c r="G5536" s="103" t="s">
        <v>153</v>
      </c>
      <c r="H5536" s="103" t="s">
        <v>318</v>
      </c>
      <c r="I5536" s="103" t="s">
        <v>842</v>
      </c>
      <c r="J5536" s="215">
        <v>-4993.46</v>
      </c>
      <c r="K5536" s="216" t="s">
        <v>88</v>
      </c>
    </row>
    <row r="5537" spans="1:11" x14ac:dyDescent="0.25">
      <c r="A5537" s="103" t="s">
        <v>826</v>
      </c>
      <c r="B5537" s="103" t="s">
        <v>88</v>
      </c>
      <c r="C5537" s="103" t="s">
        <v>481</v>
      </c>
      <c r="D5537" s="103" t="s">
        <v>847</v>
      </c>
      <c r="E5537" s="111"/>
      <c r="F5537" s="103" t="s">
        <v>848</v>
      </c>
      <c r="G5537" s="103" t="s">
        <v>153</v>
      </c>
      <c r="H5537" s="103" t="s">
        <v>318</v>
      </c>
      <c r="I5537" s="103" t="s">
        <v>842</v>
      </c>
      <c r="J5537" s="215">
        <v>-163.25</v>
      </c>
      <c r="K5537" s="216" t="s">
        <v>88</v>
      </c>
    </row>
    <row r="5538" spans="1:11" x14ac:dyDescent="0.25">
      <c r="A5538" s="103" t="s">
        <v>827</v>
      </c>
      <c r="B5538" s="103" t="s">
        <v>88</v>
      </c>
      <c r="C5538" s="103" t="s">
        <v>481</v>
      </c>
      <c r="D5538" s="103" t="s">
        <v>847</v>
      </c>
      <c r="E5538" s="111"/>
      <c r="F5538" s="103" t="s">
        <v>848</v>
      </c>
      <c r="G5538" s="103" t="s">
        <v>102</v>
      </c>
      <c r="H5538" s="103" t="s">
        <v>338</v>
      </c>
      <c r="I5538" s="103" t="s">
        <v>842</v>
      </c>
      <c r="J5538" s="215">
        <v>-6053.23</v>
      </c>
      <c r="K5538" s="216" t="s">
        <v>88</v>
      </c>
    </row>
    <row r="5539" spans="1:11" x14ac:dyDescent="0.25">
      <c r="A5539" s="103" t="s">
        <v>830</v>
      </c>
      <c r="B5539" s="103" t="s">
        <v>88</v>
      </c>
      <c r="C5539" s="103" t="s">
        <v>481</v>
      </c>
      <c r="D5539" s="103" t="s">
        <v>847</v>
      </c>
      <c r="E5539" s="111"/>
      <c r="F5539" s="103" t="s">
        <v>848</v>
      </c>
      <c r="G5539" s="103" t="s">
        <v>102</v>
      </c>
      <c r="H5539" s="103" t="s">
        <v>338</v>
      </c>
      <c r="I5539" s="103" t="s">
        <v>842</v>
      </c>
      <c r="J5539" s="215">
        <v>1091.67</v>
      </c>
      <c r="K5539" s="216" t="s">
        <v>88</v>
      </c>
    </row>
    <row r="5540" spans="1:11" x14ac:dyDescent="0.25">
      <c r="A5540" s="103" t="s">
        <v>828</v>
      </c>
      <c r="B5540" s="103" t="s">
        <v>88</v>
      </c>
      <c r="C5540" s="103" t="s">
        <v>481</v>
      </c>
      <c r="D5540" s="103" t="s">
        <v>847</v>
      </c>
      <c r="E5540" s="111"/>
      <c r="F5540" s="103" t="s">
        <v>848</v>
      </c>
      <c r="G5540" s="103" t="s">
        <v>102</v>
      </c>
      <c r="H5540" s="103" t="s">
        <v>338</v>
      </c>
      <c r="I5540" s="103" t="s">
        <v>842</v>
      </c>
      <c r="J5540" s="215">
        <v>3103.37</v>
      </c>
      <c r="K5540" s="216" t="s">
        <v>88</v>
      </c>
    </row>
    <row r="5541" spans="1:11" x14ac:dyDescent="0.25">
      <c r="A5541" s="103" t="s">
        <v>829</v>
      </c>
      <c r="B5541" s="103" t="s">
        <v>88</v>
      </c>
      <c r="C5541" s="103" t="s">
        <v>481</v>
      </c>
      <c r="D5541" s="103" t="s">
        <v>847</v>
      </c>
      <c r="E5541" s="111"/>
      <c r="F5541" s="103" t="s">
        <v>848</v>
      </c>
      <c r="G5541" s="103" t="s">
        <v>102</v>
      </c>
      <c r="H5541" s="103" t="s">
        <v>338</v>
      </c>
      <c r="I5541" s="103" t="s">
        <v>842</v>
      </c>
      <c r="J5541" s="215">
        <v>464.68</v>
      </c>
      <c r="K5541" s="216" t="s">
        <v>88</v>
      </c>
    </row>
    <row r="5542" spans="1:11" x14ac:dyDescent="0.25">
      <c r="A5542" s="103" t="s">
        <v>825</v>
      </c>
      <c r="B5542" s="103" t="s">
        <v>88</v>
      </c>
      <c r="C5542" s="103" t="s">
        <v>481</v>
      </c>
      <c r="D5542" s="103" t="s">
        <v>847</v>
      </c>
      <c r="E5542" s="111"/>
      <c r="F5542" s="103" t="s">
        <v>848</v>
      </c>
      <c r="G5542" s="103" t="s">
        <v>102</v>
      </c>
      <c r="H5542" s="103" t="s">
        <v>338</v>
      </c>
      <c r="I5542" s="103" t="s">
        <v>842</v>
      </c>
      <c r="J5542" s="215">
        <v>0</v>
      </c>
      <c r="K5542" s="216" t="s">
        <v>88</v>
      </c>
    </row>
    <row r="5543" spans="1:11" x14ac:dyDescent="0.25">
      <c r="A5543" s="103" t="s">
        <v>826</v>
      </c>
      <c r="B5543" s="103" t="s">
        <v>88</v>
      </c>
      <c r="C5543" s="103" t="s">
        <v>481</v>
      </c>
      <c r="D5543" s="103" t="s">
        <v>847</v>
      </c>
      <c r="E5543" s="111"/>
      <c r="F5543" s="103" t="s">
        <v>848</v>
      </c>
      <c r="G5543" s="103" t="s">
        <v>102</v>
      </c>
      <c r="H5543" s="103" t="s">
        <v>338</v>
      </c>
      <c r="I5543" s="103" t="s">
        <v>842</v>
      </c>
      <c r="J5543" s="215">
        <v>-246.39</v>
      </c>
      <c r="K5543" s="216" t="s">
        <v>88</v>
      </c>
    </row>
    <row r="5544" spans="1:11" x14ac:dyDescent="0.25">
      <c r="A5544" s="103" t="s">
        <v>830</v>
      </c>
      <c r="B5544" s="103" t="s">
        <v>88</v>
      </c>
      <c r="C5544" s="103" t="s">
        <v>481</v>
      </c>
      <c r="D5544" s="103" t="s">
        <v>847</v>
      </c>
      <c r="E5544" s="111"/>
      <c r="F5544" s="103" t="s">
        <v>848</v>
      </c>
      <c r="G5544" s="103" t="s">
        <v>109</v>
      </c>
      <c r="H5544" s="103" t="s">
        <v>403</v>
      </c>
      <c r="I5544" s="103" t="s">
        <v>842</v>
      </c>
      <c r="J5544" s="215">
        <v>3332.5</v>
      </c>
      <c r="K5544" s="216" t="s">
        <v>88</v>
      </c>
    </row>
    <row r="5545" spans="1:11" x14ac:dyDescent="0.25">
      <c r="A5545" s="103" t="s">
        <v>827</v>
      </c>
      <c r="B5545" s="103" t="s">
        <v>88</v>
      </c>
      <c r="C5545" s="103" t="s">
        <v>481</v>
      </c>
      <c r="D5545" s="103" t="s">
        <v>847</v>
      </c>
      <c r="E5545" s="111"/>
      <c r="F5545" s="103" t="s">
        <v>848</v>
      </c>
      <c r="G5545" s="103" t="s">
        <v>467</v>
      </c>
      <c r="H5545" s="103" t="s">
        <v>468</v>
      </c>
      <c r="I5545" s="103" t="s">
        <v>842</v>
      </c>
      <c r="J5545" s="215">
        <v>55</v>
      </c>
      <c r="K5545" s="216" t="s">
        <v>88</v>
      </c>
    </row>
    <row r="5546" spans="1:11" x14ac:dyDescent="0.25">
      <c r="A5546" s="103" t="s">
        <v>826</v>
      </c>
      <c r="B5546" s="103" t="s">
        <v>88</v>
      </c>
      <c r="C5546" s="103" t="s">
        <v>481</v>
      </c>
      <c r="D5546" s="103" t="s">
        <v>847</v>
      </c>
      <c r="E5546" s="111"/>
      <c r="F5546" s="103" t="s">
        <v>848</v>
      </c>
      <c r="G5546" s="103" t="s">
        <v>467</v>
      </c>
      <c r="H5546" s="103" t="s">
        <v>468</v>
      </c>
      <c r="I5546" s="103" t="s">
        <v>842</v>
      </c>
      <c r="J5546" s="215">
        <v>-55</v>
      </c>
      <c r="K5546" s="216" t="s">
        <v>88</v>
      </c>
    </row>
    <row r="5547" spans="1:11" x14ac:dyDescent="0.25">
      <c r="A5547" s="103" t="s">
        <v>827</v>
      </c>
      <c r="B5547" s="103" t="s">
        <v>88</v>
      </c>
      <c r="C5547" s="103" t="s">
        <v>481</v>
      </c>
      <c r="D5547" s="103" t="s">
        <v>847</v>
      </c>
      <c r="E5547" s="111"/>
      <c r="F5547" s="103" t="s">
        <v>848</v>
      </c>
      <c r="G5547" s="103" t="s">
        <v>750</v>
      </c>
      <c r="H5547" s="103" t="s">
        <v>935</v>
      </c>
      <c r="I5547" s="103" t="s">
        <v>842</v>
      </c>
      <c r="J5547" s="215">
        <v>-1716.14</v>
      </c>
      <c r="K5547" s="216" t="s">
        <v>88</v>
      </c>
    </row>
    <row r="5548" spans="1:11" x14ac:dyDescent="0.25">
      <c r="A5548" s="103" t="s">
        <v>828</v>
      </c>
      <c r="B5548" s="103" t="s">
        <v>88</v>
      </c>
      <c r="C5548" s="103" t="s">
        <v>481</v>
      </c>
      <c r="D5548" s="103" t="s">
        <v>847</v>
      </c>
      <c r="E5548" s="111"/>
      <c r="F5548" s="103" t="s">
        <v>848</v>
      </c>
      <c r="G5548" s="103" t="s">
        <v>750</v>
      </c>
      <c r="H5548" s="103" t="s">
        <v>935</v>
      </c>
      <c r="I5548" s="103" t="s">
        <v>842</v>
      </c>
      <c r="J5548" s="215">
        <v>282.20999999999998</v>
      </c>
      <c r="K5548" s="216" t="s">
        <v>88</v>
      </c>
    </row>
    <row r="5549" spans="1:11" x14ac:dyDescent="0.25">
      <c r="A5549" s="103" t="s">
        <v>830</v>
      </c>
      <c r="B5549" s="103" t="s">
        <v>88</v>
      </c>
      <c r="C5549" s="103" t="s">
        <v>481</v>
      </c>
      <c r="D5549" s="103" t="s">
        <v>847</v>
      </c>
      <c r="E5549" s="111"/>
      <c r="F5549" s="103" t="s">
        <v>848</v>
      </c>
      <c r="G5549" s="103" t="s">
        <v>860</v>
      </c>
      <c r="H5549" s="103" t="s">
        <v>861</v>
      </c>
      <c r="I5549" s="103" t="s">
        <v>842</v>
      </c>
      <c r="J5549" s="215">
        <v>2240</v>
      </c>
      <c r="K5549" s="216" t="s">
        <v>88</v>
      </c>
    </row>
    <row r="5550" spans="1:11" x14ac:dyDescent="0.25">
      <c r="A5550" s="103" t="s">
        <v>828</v>
      </c>
      <c r="B5550" s="103" t="s">
        <v>88</v>
      </c>
      <c r="C5550" s="103" t="s">
        <v>481</v>
      </c>
      <c r="D5550" s="103" t="s">
        <v>847</v>
      </c>
      <c r="E5550" s="111"/>
      <c r="F5550" s="103" t="s">
        <v>848</v>
      </c>
      <c r="G5550" s="103" t="s">
        <v>860</v>
      </c>
      <c r="H5550" s="103" t="s">
        <v>861</v>
      </c>
      <c r="I5550" s="103" t="s">
        <v>842</v>
      </c>
      <c r="J5550" s="215">
        <v>-4876</v>
      </c>
      <c r="K5550" s="216" t="s">
        <v>88</v>
      </c>
    </row>
    <row r="5551" spans="1:11" x14ac:dyDescent="0.25">
      <c r="A5551" s="103" t="s">
        <v>827</v>
      </c>
      <c r="B5551" s="103" t="s">
        <v>88</v>
      </c>
      <c r="C5551" s="103" t="s">
        <v>481</v>
      </c>
      <c r="D5551" s="103" t="s">
        <v>847</v>
      </c>
      <c r="E5551" s="111"/>
      <c r="F5551" s="103" t="s">
        <v>848</v>
      </c>
      <c r="G5551" s="103" t="s">
        <v>862</v>
      </c>
      <c r="H5551" s="103" t="s">
        <v>863</v>
      </c>
      <c r="I5551" s="103" t="s">
        <v>842</v>
      </c>
      <c r="J5551" s="215">
        <v>13246.18</v>
      </c>
      <c r="K5551" s="216" t="s">
        <v>88</v>
      </c>
    </row>
    <row r="5552" spans="1:11" x14ac:dyDescent="0.25">
      <c r="A5552" s="103" t="s">
        <v>830</v>
      </c>
      <c r="B5552" s="103" t="s">
        <v>88</v>
      </c>
      <c r="C5552" s="103" t="s">
        <v>481</v>
      </c>
      <c r="D5552" s="103" t="s">
        <v>847</v>
      </c>
      <c r="E5552" s="111"/>
      <c r="F5552" s="103" t="s">
        <v>848</v>
      </c>
      <c r="G5552" s="103" t="s">
        <v>862</v>
      </c>
      <c r="H5552" s="103" t="s">
        <v>863</v>
      </c>
      <c r="I5552" s="103" t="s">
        <v>842</v>
      </c>
      <c r="J5552" s="215">
        <v>4122.87</v>
      </c>
      <c r="K5552" s="216" t="s">
        <v>88</v>
      </c>
    </row>
    <row r="5553" spans="1:11" x14ac:dyDescent="0.25">
      <c r="A5553" s="103" t="s">
        <v>829</v>
      </c>
      <c r="B5553" s="103" t="s">
        <v>88</v>
      </c>
      <c r="C5553" s="103" t="s">
        <v>481</v>
      </c>
      <c r="D5553" s="103" t="s">
        <v>847</v>
      </c>
      <c r="E5553" s="111"/>
      <c r="F5553" s="103" t="s">
        <v>848</v>
      </c>
      <c r="G5553" s="103" t="s">
        <v>862</v>
      </c>
      <c r="H5553" s="103" t="s">
        <v>863</v>
      </c>
      <c r="I5553" s="103" t="s">
        <v>842</v>
      </c>
      <c r="J5553" s="215">
        <v>-5312.56</v>
      </c>
      <c r="K5553" s="216" t="s">
        <v>88</v>
      </c>
    </row>
    <row r="5554" spans="1:11" x14ac:dyDescent="0.25">
      <c r="A5554" s="103" t="s">
        <v>825</v>
      </c>
      <c r="B5554" s="103" t="s">
        <v>88</v>
      </c>
      <c r="C5554" s="103" t="s">
        <v>481</v>
      </c>
      <c r="D5554" s="103" t="s">
        <v>847</v>
      </c>
      <c r="E5554" s="111"/>
      <c r="F5554" s="103" t="s">
        <v>848</v>
      </c>
      <c r="G5554" s="103" t="s">
        <v>862</v>
      </c>
      <c r="H5554" s="103" t="s">
        <v>863</v>
      </c>
      <c r="I5554" s="103" t="s">
        <v>842</v>
      </c>
      <c r="J5554" s="215">
        <v>-5521.25</v>
      </c>
      <c r="K5554" s="216" t="s">
        <v>88</v>
      </c>
    </row>
    <row r="5555" spans="1:11" x14ac:dyDescent="0.25">
      <c r="A5555" s="103" t="s">
        <v>826</v>
      </c>
      <c r="B5555" s="103" t="s">
        <v>88</v>
      </c>
      <c r="C5555" s="103" t="s">
        <v>481</v>
      </c>
      <c r="D5555" s="103" t="s">
        <v>847</v>
      </c>
      <c r="E5555" s="111"/>
      <c r="F5555" s="103" t="s">
        <v>848</v>
      </c>
      <c r="G5555" s="103" t="s">
        <v>862</v>
      </c>
      <c r="H5555" s="103" t="s">
        <v>863</v>
      </c>
      <c r="I5555" s="103" t="s">
        <v>842</v>
      </c>
      <c r="J5555" s="215">
        <v>-2412.37</v>
      </c>
      <c r="K5555" s="216" t="s">
        <v>88</v>
      </c>
    </row>
    <row r="5556" spans="1:11" x14ac:dyDescent="0.25">
      <c r="A5556" s="103" t="s">
        <v>830</v>
      </c>
      <c r="B5556" s="103" t="s">
        <v>88</v>
      </c>
      <c r="C5556" s="103" t="s">
        <v>481</v>
      </c>
      <c r="D5556" s="103" t="s">
        <v>847</v>
      </c>
      <c r="E5556" s="111"/>
      <c r="F5556" s="103" t="s">
        <v>848</v>
      </c>
      <c r="G5556" s="103" t="s">
        <v>208</v>
      </c>
      <c r="H5556" s="103" t="s">
        <v>357</v>
      </c>
      <c r="I5556" s="103" t="s">
        <v>842</v>
      </c>
      <c r="J5556" s="215">
        <v>-58.94</v>
      </c>
      <c r="K5556" s="216" t="s">
        <v>88</v>
      </c>
    </row>
    <row r="5557" spans="1:11" x14ac:dyDescent="0.25">
      <c r="A5557" s="103" t="s">
        <v>829</v>
      </c>
      <c r="B5557" s="103" t="s">
        <v>88</v>
      </c>
      <c r="C5557" s="103" t="s">
        <v>481</v>
      </c>
      <c r="D5557" s="103" t="s">
        <v>847</v>
      </c>
      <c r="E5557" s="111"/>
      <c r="F5557" s="103" t="s">
        <v>848</v>
      </c>
      <c r="G5557" s="103" t="s">
        <v>208</v>
      </c>
      <c r="H5557" s="103" t="s">
        <v>357</v>
      </c>
      <c r="I5557" s="103" t="s">
        <v>842</v>
      </c>
      <c r="J5557" s="215">
        <v>58.94</v>
      </c>
      <c r="K5557" s="216" t="s">
        <v>88</v>
      </c>
    </row>
    <row r="5558" spans="1:11" x14ac:dyDescent="0.25">
      <c r="A5558" s="103" t="s">
        <v>825</v>
      </c>
      <c r="B5558" s="103" t="s">
        <v>88</v>
      </c>
      <c r="C5558" s="103" t="s">
        <v>481</v>
      </c>
      <c r="D5558" s="103" t="s">
        <v>847</v>
      </c>
      <c r="E5558" s="111"/>
      <c r="F5558" s="103" t="s">
        <v>848</v>
      </c>
      <c r="G5558" s="103" t="s">
        <v>208</v>
      </c>
      <c r="H5558" s="103" t="s">
        <v>357</v>
      </c>
      <c r="I5558" s="103" t="s">
        <v>842</v>
      </c>
      <c r="J5558" s="215">
        <v>12140</v>
      </c>
      <c r="K5558" s="216" t="s">
        <v>88</v>
      </c>
    </row>
    <row r="5559" spans="1:11" x14ac:dyDescent="0.25">
      <c r="A5559" s="103" t="s">
        <v>827</v>
      </c>
      <c r="B5559" s="103" t="s">
        <v>88</v>
      </c>
      <c r="C5559" s="103" t="s">
        <v>481</v>
      </c>
      <c r="D5559" s="103" t="s">
        <v>847</v>
      </c>
      <c r="E5559" s="111"/>
      <c r="F5559" s="103" t="s">
        <v>848</v>
      </c>
      <c r="G5559" s="103" t="s">
        <v>218</v>
      </c>
      <c r="H5559" s="103" t="s">
        <v>466</v>
      </c>
      <c r="I5559" s="103" t="s">
        <v>842</v>
      </c>
      <c r="J5559" s="215">
        <v>1122.92</v>
      </c>
      <c r="K5559" s="216" t="s">
        <v>88</v>
      </c>
    </row>
    <row r="5560" spans="1:11" x14ac:dyDescent="0.25">
      <c r="A5560" s="103" t="s">
        <v>830</v>
      </c>
      <c r="B5560" s="103" t="s">
        <v>88</v>
      </c>
      <c r="C5560" s="103" t="s">
        <v>481</v>
      </c>
      <c r="D5560" s="103" t="s">
        <v>847</v>
      </c>
      <c r="E5560" s="111"/>
      <c r="F5560" s="103" t="s">
        <v>848</v>
      </c>
      <c r="G5560" s="103" t="s">
        <v>218</v>
      </c>
      <c r="H5560" s="103" t="s">
        <v>466</v>
      </c>
      <c r="I5560" s="103" t="s">
        <v>842</v>
      </c>
      <c r="J5560" s="215">
        <v>-6900.18</v>
      </c>
      <c r="K5560" s="216" t="s">
        <v>88</v>
      </c>
    </row>
    <row r="5561" spans="1:11" x14ac:dyDescent="0.25">
      <c r="A5561" s="103" t="s">
        <v>828</v>
      </c>
      <c r="B5561" s="103" t="s">
        <v>88</v>
      </c>
      <c r="C5561" s="103" t="s">
        <v>481</v>
      </c>
      <c r="D5561" s="103" t="s">
        <v>847</v>
      </c>
      <c r="E5561" s="111"/>
      <c r="F5561" s="103" t="s">
        <v>848</v>
      </c>
      <c r="G5561" s="103" t="s">
        <v>218</v>
      </c>
      <c r="H5561" s="103" t="s">
        <v>466</v>
      </c>
      <c r="I5561" s="103" t="s">
        <v>842</v>
      </c>
      <c r="J5561" s="215">
        <v>-685.14</v>
      </c>
      <c r="K5561" s="216" t="s">
        <v>88</v>
      </c>
    </row>
    <row r="5562" spans="1:11" x14ac:dyDescent="0.25">
      <c r="A5562" s="103" t="s">
        <v>829</v>
      </c>
      <c r="B5562" s="103" t="s">
        <v>88</v>
      </c>
      <c r="C5562" s="103" t="s">
        <v>481</v>
      </c>
      <c r="D5562" s="103" t="s">
        <v>847</v>
      </c>
      <c r="E5562" s="111"/>
      <c r="F5562" s="103" t="s">
        <v>848</v>
      </c>
      <c r="G5562" s="103" t="s">
        <v>218</v>
      </c>
      <c r="H5562" s="103" t="s">
        <v>466</v>
      </c>
      <c r="I5562" s="103" t="s">
        <v>842</v>
      </c>
      <c r="J5562" s="215">
        <v>6625.77</v>
      </c>
      <c r="K5562" s="216" t="s">
        <v>88</v>
      </c>
    </row>
    <row r="5563" spans="1:11" x14ac:dyDescent="0.25">
      <c r="A5563" s="103" t="s">
        <v>825</v>
      </c>
      <c r="B5563" s="103" t="s">
        <v>88</v>
      </c>
      <c r="C5563" s="103" t="s">
        <v>481</v>
      </c>
      <c r="D5563" s="103" t="s">
        <v>847</v>
      </c>
      <c r="E5563" s="111"/>
      <c r="F5563" s="103" t="s">
        <v>848</v>
      </c>
      <c r="G5563" s="103" t="s">
        <v>218</v>
      </c>
      <c r="H5563" s="103" t="s">
        <v>466</v>
      </c>
      <c r="I5563" s="103" t="s">
        <v>842</v>
      </c>
      <c r="J5563" s="215">
        <v>2300.41</v>
      </c>
      <c r="K5563" s="216" t="s">
        <v>88</v>
      </c>
    </row>
    <row r="5564" spans="1:11" x14ac:dyDescent="0.25">
      <c r="A5564" s="103" t="s">
        <v>826</v>
      </c>
      <c r="B5564" s="103" t="s">
        <v>88</v>
      </c>
      <c r="C5564" s="103" t="s">
        <v>481</v>
      </c>
      <c r="D5564" s="103" t="s">
        <v>847</v>
      </c>
      <c r="E5564" s="111"/>
      <c r="F5564" s="103" t="s">
        <v>848</v>
      </c>
      <c r="G5564" s="103" t="s">
        <v>218</v>
      </c>
      <c r="H5564" s="103" t="s">
        <v>466</v>
      </c>
      <c r="I5564" s="103" t="s">
        <v>842</v>
      </c>
      <c r="J5564" s="215">
        <v>6066.58</v>
      </c>
      <c r="K5564" s="216" t="s">
        <v>88</v>
      </c>
    </row>
    <row r="5565" spans="1:11" x14ac:dyDescent="0.25">
      <c r="A5565" s="103" t="s">
        <v>830</v>
      </c>
      <c r="B5565" s="103" t="s">
        <v>88</v>
      </c>
      <c r="C5565" s="103" t="s">
        <v>481</v>
      </c>
      <c r="D5565" s="103" t="s">
        <v>847</v>
      </c>
      <c r="E5565" s="111"/>
      <c r="F5565" s="103" t="s">
        <v>848</v>
      </c>
      <c r="G5565" s="103" t="s">
        <v>936</v>
      </c>
      <c r="H5565" s="103" t="s">
        <v>937</v>
      </c>
      <c r="I5565" s="103" t="s">
        <v>842</v>
      </c>
      <c r="J5565" s="215">
        <v>-3824.18</v>
      </c>
      <c r="K5565" s="216" t="s">
        <v>88</v>
      </c>
    </row>
    <row r="5566" spans="1:11" x14ac:dyDescent="0.25">
      <c r="A5566" s="103" t="s">
        <v>829</v>
      </c>
      <c r="B5566" s="103" t="s">
        <v>88</v>
      </c>
      <c r="C5566" s="103" t="s">
        <v>481</v>
      </c>
      <c r="D5566" s="103" t="s">
        <v>847</v>
      </c>
      <c r="E5566" s="111"/>
      <c r="F5566" s="103" t="s">
        <v>848</v>
      </c>
      <c r="G5566" s="103" t="s">
        <v>936</v>
      </c>
      <c r="H5566" s="103" t="s">
        <v>937</v>
      </c>
      <c r="I5566" s="103" t="s">
        <v>842</v>
      </c>
      <c r="J5566" s="215">
        <v>3824.18</v>
      </c>
      <c r="K5566" s="216" t="s">
        <v>88</v>
      </c>
    </row>
    <row r="5567" spans="1:11" x14ac:dyDescent="0.25">
      <c r="A5567" s="103" t="s">
        <v>825</v>
      </c>
      <c r="B5567" s="103" t="s">
        <v>88</v>
      </c>
      <c r="C5567" s="103" t="s">
        <v>481</v>
      </c>
      <c r="D5567" s="103" t="s">
        <v>847</v>
      </c>
      <c r="E5567" s="111"/>
      <c r="F5567" s="103" t="s">
        <v>848</v>
      </c>
      <c r="G5567" s="103" t="s">
        <v>147</v>
      </c>
      <c r="H5567" s="103" t="s">
        <v>617</v>
      </c>
      <c r="I5567" s="103" t="s">
        <v>842</v>
      </c>
      <c r="J5567" s="215">
        <v>-18039.8</v>
      </c>
      <c r="K5567" s="216" t="s">
        <v>88</v>
      </c>
    </row>
    <row r="5568" spans="1:11" x14ac:dyDescent="0.25">
      <c r="A5568" s="103" t="s">
        <v>826</v>
      </c>
      <c r="B5568" s="103" t="s">
        <v>88</v>
      </c>
      <c r="C5568" s="103" t="s">
        <v>481</v>
      </c>
      <c r="D5568" s="103" t="s">
        <v>847</v>
      </c>
      <c r="E5568" s="111"/>
      <c r="F5568" s="103" t="s">
        <v>848</v>
      </c>
      <c r="G5568" s="103" t="s">
        <v>147</v>
      </c>
      <c r="H5568" s="103" t="s">
        <v>617</v>
      </c>
      <c r="I5568" s="103" t="s">
        <v>842</v>
      </c>
      <c r="J5568" s="215">
        <v>18039.8</v>
      </c>
      <c r="K5568" s="216" t="s">
        <v>88</v>
      </c>
    </row>
    <row r="5569" spans="1:11" x14ac:dyDescent="0.25">
      <c r="A5569" s="103" t="s">
        <v>830</v>
      </c>
      <c r="B5569" s="103" t="s">
        <v>88</v>
      </c>
      <c r="C5569" s="103" t="s">
        <v>481</v>
      </c>
      <c r="D5569" s="103" t="s">
        <v>847</v>
      </c>
      <c r="E5569" s="111"/>
      <c r="F5569" s="103" t="s">
        <v>848</v>
      </c>
      <c r="G5569" s="103" t="s">
        <v>138</v>
      </c>
      <c r="H5569" s="103" t="s">
        <v>647</v>
      </c>
      <c r="I5569" s="103" t="s">
        <v>842</v>
      </c>
      <c r="J5569" s="215">
        <v>580.72</v>
      </c>
      <c r="K5569" s="216" t="s">
        <v>88</v>
      </c>
    </row>
    <row r="5570" spans="1:11" x14ac:dyDescent="0.25">
      <c r="A5570" s="103" t="s">
        <v>828</v>
      </c>
      <c r="B5570" s="103" t="s">
        <v>88</v>
      </c>
      <c r="C5570" s="103" t="s">
        <v>481</v>
      </c>
      <c r="D5570" s="103" t="s">
        <v>847</v>
      </c>
      <c r="E5570" s="111"/>
      <c r="F5570" s="103" t="s">
        <v>848</v>
      </c>
      <c r="G5570" s="103" t="s">
        <v>138</v>
      </c>
      <c r="H5570" s="103" t="s">
        <v>647</v>
      </c>
      <c r="I5570" s="103" t="s">
        <v>842</v>
      </c>
      <c r="J5570" s="215">
        <v>-8960</v>
      </c>
      <c r="K5570" s="216" t="s">
        <v>88</v>
      </c>
    </row>
    <row r="5571" spans="1:11" x14ac:dyDescent="0.25">
      <c r="A5571" s="103" t="s">
        <v>825</v>
      </c>
      <c r="B5571" s="103" t="s">
        <v>88</v>
      </c>
      <c r="C5571" s="103" t="s">
        <v>481</v>
      </c>
      <c r="D5571" s="103" t="s">
        <v>847</v>
      </c>
      <c r="E5571" s="111"/>
      <c r="F5571" s="103" t="s">
        <v>848</v>
      </c>
      <c r="G5571" s="103" t="s">
        <v>138</v>
      </c>
      <c r="H5571" s="103" t="s">
        <v>647</v>
      </c>
      <c r="I5571" s="103" t="s">
        <v>842</v>
      </c>
      <c r="J5571" s="215">
        <v>-71.430000000000007</v>
      </c>
      <c r="K5571" s="216" t="s">
        <v>88</v>
      </c>
    </row>
    <row r="5572" spans="1:11" x14ac:dyDescent="0.25">
      <c r="A5572" s="103" t="s">
        <v>826</v>
      </c>
      <c r="B5572" s="103" t="s">
        <v>88</v>
      </c>
      <c r="C5572" s="103" t="s">
        <v>481</v>
      </c>
      <c r="D5572" s="103" t="s">
        <v>847</v>
      </c>
      <c r="E5572" s="111"/>
      <c r="F5572" s="103" t="s">
        <v>848</v>
      </c>
      <c r="G5572" s="103" t="s">
        <v>138</v>
      </c>
      <c r="H5572" s="103" t="s">
        <v>647</v>
      </c>
      <c r="I5572" s="103" t="s">
        <v>842</v>
      </c>
      <c r="J5572" s="215">
        <v>71.430000000000007</v>
      </c>
      <c r="K5572" s="216" t="s">
        <v>88</v>
      </c>
    </row>
    <row r="5573" spans="1:11" x14ac:dyDescent="0.25">
      <c r="A5573" s="103" t="s">
        <v>827</v>
      </c>
      <c r="B5573" s="103" t="s">
        <v>88</v>
      </c>
      <c r="C5573" s="103" t="s">
        <v>481</v>
      </c>
      <c r="D5573" s="103" t="s">
        <v>847</v>
      </c>
      <c r="E5573" s="111"/>
      <c r="F5573" s="103" t="s">
        <v>848</v>
      </c>
      <c r="G5573" s="103" t="s">
        <v>169</v>
      </c>
      <c r="H5573" s="103" t="s">
        <v>380</v>
      </c>
      <c r="I5573" s="103" t="s">
        <v>842</v>
      </c>
      <c r="J5573" s="215">
        <v>30.26</v>
      </c>
      <c r="K5573" s="216" t="s">
        <v>88</v>
      </c>
    </row>
    <row r="5574" spans="1:11" x14ac:dyDescent="0.25">
      <c r="A5574" s="103" t="s">
        <v>828</v>
      </c>
      <c r="B5574" s="103" t="s">
        <v>88</v>
      </c>
      <c r="C5574" s="103" t="s">
        <v>481</v>
      </c>
      <c r="D5574" s="103" t="s">
        <v>847</v>
      </c>
      <c r="E5574" s="111"/>
      <c r="F5574" s="103" t="s">
        <v>848</v>
      </c>
      <c r="G5574" s="103" t="s">
        <v>169</v>
      </c>
      <c r="H5574" s="103" t="s">
        <v>380</v>
      </c>
      <c r="I5574" s="103" t="s">
        <v>842</v>
      </c>
      <c r="J5574" s="215">
        <v>-30.26</v>
      </c>
      <c r="K5574" s="216" t="s">
        <v>88</v>
      </c>
    </row>
    <row r="5575" spans="1:11" x14ac:dyDescent="0.25">
      <c r="A5575" s="103" t="s">
        <v>827</v>
      </c>
      <c r="B5575" s="103" t="s">
        <v>88</v>
      </c>
      <c r="C5575" s="103" t="s">
        <v>481</v>
      </c>
      <c r="D5575" s="103" t="s">
        <v>847</v>
      </c>
      <c r="E5575" s="111"/>
      <c r="F5575" s="103" t="s">
        <v>848</v>
      </c>
      <c r="G5575" s="103" t="s">
        <v>127</v>
      </c>
      <c r="H5575" s="103" t="s">
        <v>391</v>
      </c>
      <c r="I5575" s="103" t="s">
        <v>842</v>
      </c>
      <c r="J5575" s="215">
        <v>2942.55</v>
      </c>
      <c r="K5575" s="216" t="s">
        <v>88</v>
      </c>
    </row>
    <row r="5576" spans="1:11" x14ac:dyDescent="0.25">
      <c r="A5576" s="103" t="s">
        <v>830</v>
      </c>
      <c r="B5576" s="103" t="s">
        <v>88</v>
      </c>
      <c r="C5576" s="103" t="s">
        <v>481</v>
      </c>
      <c r="D5576" s="103" t="s">
        <v>847</v>
      </c>
      <c r="E5576" s="111"/>
      <c r="F5576" s="103" t="s">
        <v>848</v>
      </c>
      <c r="G5576" s="103" t="s">
        <v>127</v>
      </c>
      <c r="H5576" s="103" t="s">
        <v>391</v>
      </c>
      <c r="I5576" s="103" t="s">
        <v>842</v>
      </c>
      <c r="J5576" s="215">
        <v>-7688.95</v>
      </c>
      <c r="K5576" s="216" t="s">
        <v>88</v>
      </c>
    </row>
    <row r="5577" spans="1:11" x14ac:dyDescent="0.25">
      <c r="A5577" s="103" t="s">
        <v>828</v>
      </c>
      <c r="B5577" s="103" t="s">
        <v>88</v>
      </c>
      <c r="C5577" s="103" t="s">
        <v>481</v>
      </c>
      <c r="D5577" s="103" t="s">
        <v>847</v>
      </c>
      <c r="E5577" s="111"/>
      <c r="F5577" s="103" t="s">
        <v>848</v>
      </c>
      <c r="G5577" s="103" t="s">
        <v>127</v>
      </c>
      <c r="H5577" s="103" t="s">
        <v>391</v>
      </c>
      <c r="I5577" s="103" t="s">
        <v>842</v>
      </c>
      <c r="J5577" s="215">
        <v>-4262.5</v>
      </c>
      <c r="K5577" s="216" t="s">
        <v>88</v>
      </c>
    </row>
    <row r="5578" spans="1:11" x14ac:dyDescent="0.25">
      <c r="A5578" s="103" t="s">
        <v>829</v>
      </c>
      <c r="B5578" s="103" t="s">
        <v>88</v>
      </c>
      <c r="C5578" s="103" t="s">
        <v>481</v>
      </c>
      <c r="D5578" s="103" t="s">
        <v>847</v>
      </c>
      <c r="E5578" s="111"/>
      <c r="F5578" s="103" t="s">
        <v>848</v>
      </c>
      <c r="G5578" s="103" t="s">
        <v>127</v>
      </c>
      <c r="H5578" s="103" t="s">
        <v>391</v>
      </c>
      <c r="I5578" s="103" t="s">
        <v>842</v>
      </c>
      <c r="J5578" s="215">
        <v>5278.53</v>
      </c>
      <c r="K5578" s="216" t="s">
        <v>88</v>
      </c>
    </row>
    <row r="5579" spans="1:11" x14ac:dyDescent="0.25">
      <c r="A5579" s="103" t="s">
        <v>825</v>
      </c>
      <c r="B5579" s="103" t="s">
        <v>88</v>
      </c>
      <c r="C5579" s="103" t="s">
        <v>481</v>
      </c>
      <c r="D5579" s="103" t="s">
        <v>847</v>
      </c>
      <c r="E5579" s="111"/>
      <c r="F5579" s="103" t="s">
        <v>848</v>
      </c>
      <c r="G5579" s="103" t="s">
        <v>127</v>
      </c>
      <c r="H5579" s="103" t="s">
        <v>391</v>
      </c>
      <c r="I5579" s="103" t="s">
        <v>842</v>
      </c>
      <c r="J5579" s="215">
        <v>1388.64</v>
      </c>
      <c r="K5579" s="216" t="s">
        <v>88</v>
      </c>
    </row>
    <row r="5580" spans="1:11" x14ac:dyDescent="0.25">
      <c r="A5580" s="103" t="s">
        <v>826</v>
      </c>
      <c r="B5580" s="103" t="s">
        <v>88</v>
      </c>
      <c r="C5580" s="103" t="s">
        <v>481</v>
      </c>
      <c r="D5580" s="103" t="s">
        <v>847</v>
      </c>
      <c r="E5580" s="111"/>
      <c r="F5580" s="103" t="s">
        <v>848</v>
      </c>
      <c r="G5580" s="103" t="s">
        <v>127</v>
      </c>
      <c r="H5580" s="103" t="s">
        <v>391</v>
      </c>
      <c r="I5580" s="103" t="s">
        <v>842</v>
      </c>
      <c r="J5580" s="215">
        <v>-2537.64</v>
      </c>
      <c r="K5580" s="216" t="s">
        <v>88</v>
      </c>
    </row>
    <row r="5581" spans="1:11" x14ac:dyDescent="0.25">
      <c r="A5581" s="103" t="s">
        <v>828</v>
      </c>
      <c r="B5581" s="103" t="s">
        <v>88</v>
      </c>
      <c r="C5581" s="103" t="s">
        <v>481</v>
      </c>
      <c r="D5581" s="103" t="s">
        <v>847</v>
      </c>
      <c r="E5581" s="111"/>
      <c r="F5581" s="103" t="s">
        <v>848</v>
      </c>
      <c r="G5581" s="103" t="s">
        <v>490</v>
      </c>
      <c r="H5581" s="103" t="s">
        <v>742</v>
      </c>
      <c r="I5581" s="103" t="s">
        <v>842</v>
      </c>
      <c r="J5581" s="215">
        <v>-10205.799999999999</v>
      </c>
      <c r="K5581" s="216" t="s">
        <v>88</v>
      </c>
    </row>
    <row r="5582" spans="1:11" x14ac:dyDescent="0.25">
      <c r="A5582" s="103" t="s">
        <v>828</v>
      </c>
      <c r="B5582" s="103" t="s">
        <v>88</v>
      </c>
      <c r="C5582" s="103" t="s">
        <v>481</v>
      </c>
      <c r="D5582" s="103" t="s">
        <v>847</v>
      </c>
      <c r="E5582" s="111"/>
      <c r="F5582" s="103" t="s">
        <v>848</v>
      </c>
      <c r="G5582" s="103" t="s">
        <v>124</v>
      </c>
      <c r="H5582" s="103" t="s">
        <v>394</v>
      </c>
      <c r="I5582" s="103" t="s">
        <v>842</v>
      </c>
      <c r="J5582" s="215">
        <v>-1250</v>
      </c>
      <c r="K5582" s="216" t="s">
        <v>88</v>
      </c>
    </row>
    <row r="5583" spans="1:11" x14ac:dyDescent="0.25">
      <c r="A5583" s="103" t="s">
        <v>829</v>
      </c>
      <c r="B5583" s="103" t="s">
        <v>88</v>
      </c>
      <c r="C5583" s="103" t="s">
        <v>481</v>
      </c>
      <c r="D5583" s="103" t="s">
        <v>847</v>
      </c>
      <c r="E5583" s="111"/>
      <c r="F5583" s="103" t="s">
        <v>848</v>
      </c>
      <c r="G5583" s="103" t="s">
        <v>124</v>
      </c>
      <c r="H5583" s="103" t="s">
        <v>394</v>
      </c>
      <c r="I5583" s="103" t="s">
        <v>842</v>
      </c>
      <c r="J5583" s="215">
        <v>-5841.11</v>
      </c>
      <c r="K5583" s="216" t="s">
        <v>88</v>
      </c>
    </row>
    <row r="5584" spans="1:11" x14ac:dyDescent="0.25">
      <c r="A5584" s="103" t="s">
        <v>825</v>
      </c>
      <c r="B5584" s="103" t="s">
        <v>88</v>
      </c>
      <c r="C5584" s="103" t="s">
        <v>481</v>
      </c>
      <c r="D5584" s="103" t="s">
        <v>847</v>
      </c>
      <c r="E5584" s="111"/>
      <c r="F5584" s="103" t="s">
        <v>848</v>
      </c>
      <c r="G5584" s="103" t="s">
        <v>124</v>
      </c>
      <c r="H5584" s="103" t="s">
        <v>394</v>
      </c>
      <c r="I5584" s="103" t="s">
        <v>842</v>
      </c>
      <c r="J5584" s="215">
        <v>5841.11</v>
      </c>
      <c r="K5584" s="216" t="s">
        <v>88</v>
      </c>
    </row>
    <row r="5585" spans="1:11" x14ac:dyDescent="0.25">
      <c r="A5585" s="103" t="s">
        <v>830</v>
      </c>
      <c r="B5585" s="103" t="s">
        <v>88</v>
      </c>
      <c r="C5585" s="103" t="s">
        <v>481</v>
      </c>
      <c r="D5585" s="103" t="s">
        <v>847</v>
      </c>
      <c r="E5585" s="111"/>
      <c r="F5585" s="103" t="s">
        <v>848</v>
      </c>
      <c r="G5585" s="103" t="s">
        <v>155</v>
      </c>
      <c r="H5585" s="103" t="s">
        <v>395</v>
      </c>
      <c r="I5585" s="103" t="s">
        <v>842</v>
      </c>
      <c r="J5585" s="215">
        <v>836.45</v>
      </c>
      <c r="K5585" s="216" t="s">
        <v>88</v>
      </c>
    </row>
    <row r="5586" spans="1:11" x14ac:dyDescent="0.25">
      <c r="A5586" s="103" t="s">
        <v>828</v>
      </c>
      <c r="B5586" s="103" t="s">
        <v>88</v>
      </c>
      <c r="C5586" s="103" t="s">
        <v>481</v>
      </c>
      <c r="D5586" s="103" t="s">
        <v>847</v>
      </c>
      <c r="E5586" s="111"/>
      <c r="F5586" s="103" t="s">
        <v>848</v>
      </c>
      <c r="G5586" s="103" t="s">
        <v>155</v>
      </c>
      <c r="H5586" s="103" t="s">
        <v>395</v>
      </c>
      <c r="I5586" s="103" t="s">
        <v>842</v>
      </c>
      <c r="J5586" s="215">
        <v>-4925.21</v>
      </c>
      <c r="K5586" s="216" t="s">
        <v>88</v>
      </c>
    </row>
    <row r="5587" spans="1:11" x14ac:dyDescent="0.25">
      <c r="A5587" s="103" t="s">
        <v>830</v>
      </c>
      <c r="B5587" s="103" t="s">
        <v>88</v>
      </c>
      <c r="C5587" s="103" t="s">
        <v>481</v>
      </c>
      <c r="D5587" s="103" t="s">
        <v>847</v>
      </c>
      <c r="E5587" s="111"/>
      <c r="F5587" s="103" t="s">
        <v>848</v>
      </c>
      <c r="G5587" s="103" t="s">
        <v>123</v>
      </c>
      <c r="H5587" s="103" t="s">
        <v>396</v>
      </c>
      <c r="I5587" s="103" t="s">
        <v>842</v>
      </c>
      <c r="J5587" s="215">
        <v>-646.17999999999995</v>
      </c>
      <c r="K5587" s="216" t="s">
        <v>88</v>
      </c>
    </row>
    <row r="5588" spans="1:11" x14ac:dyDescent="0.25">
      <c r="A5588" s="103" t="s">
        <v>829</v>
      </c>
      <c r="B5588" s="103" t="s">
        <v>88</v>
      </c>
      <c r="C5588" s="103" t="s">
        <v>481</v>
      </c>
      <c r="D5588" s="103" t="s">
        <v>847</v>
      </c>
      <c r="E5588" s="111"/>
      <c r="F5588" s="103" t="s">
        <v>848</v>
      </c>
      <c r="G5588" s="103" t="s">
        <v>123</v>
      </c>
      <c r="H5588" s="103" t="s">
        <v>396</v>
      </c>
      <c r="I5588" s="103" t="s">
        <v>842</v>
      </c>
      <c r="J5588" s="215">
        <v>1455.18</v>
      </c>
      <c r="K5588" s="216" t="s">
        <v>88</v>
      </c>
    </row>
    <row r="5589" spans="1:11" x14ac:dyDescent="0.25">
      <c r="A5589" s="103" t="s">
        <v>827</v>
      </c>
      <c r="B5589" s="103" t="s">
        <v>88</v>
      </c>
      <c r="C5589" s="103" t="s">
        <v>481</v>
      </c>
      <c r="D5589" s="103" t="s">
        <v>242</v>
      </c>
      <c r="E5589" s="111"/>
      <c r="F5589" s="103" t="s">
        <v>243</v>
      </c>
      <c r="G5589" s="103" t="s">
        <v>200</v>
      </c>
      <c r="H5589" s="103" t="s">
        <v>297</v>
      </c>
      <c r="I5589" s="103" t="s">
        <v>842</v>
      </c>
      <c r="J5589" s="215">
        <v>534.5</v>
      </c>
      <c r="K5589" s="216" t="s">
        <v>88</v>
      </c>
    </row>
    <row r="5590" spans="1:11" x14ac:dyDescent="0.25">
      <c r="A5590" s="103" t="s">
        <v>830</v>
      </c>
      <c r="B5590" s="103" t="s">
        <v>88</v>
      </c>
      <c r="C5590" s="103" t="s">
        <v>481</v>
      </c>
      <c r="D5590" s="103" t="s">
        <v>242</v>
      </c>
      <c r="E5590" s="111"/>
      <c r="F5590" s="103" t="s">
        <v>243</v>
      </c>
      <c r="G5590" s="103" t="s">
        <v>200</v>
      </c>
      <c r="H5590" s="103" t="s">
        <v>297</v>
      </c>
      <c r="I5590" s="103" t="s">
        <v>842</v>
      </c>
      <c r="J5590" s="215">
        <v>100.74</v>
      </c>
      <c r="K5590" s="216" t="s">
        <v>88</v>
      </c>
    </row>
    <row r="5591" spans="1:11" x14ac:dyDescent="0.25">
      <c r="A5591" s="103" t="s">
        <v>828</v>
      </c>
      <c r="B5591" s="103" t="s">
        <v>88</v>
      </c>
      <c r="C5591" s="103" t="s">
        <v>481</v>
      </c>
      <c r="D5591" s="103" t="s">
        <v>242</v>
      </c>
      <c r="E5591" s="111"/>
      <c r="F5591" s="103" t="s">
        <v>243</v>
      </c>
      <c r="G5591" s="103" t="s">
        <v>200</v>
      </c>
      <c r="H5591" s="103" t="s">
        <v>297</v>
      </c>
      <c r="I5591" s="103" t="s">
        <v>842</v>
      </c>
      <c r="J5591" s="215">
        <v>-5015.2299999999996</v>
      </c>
      <c r="K5591" s="216" t="s">
        <v>88</v>
      </c>
    </row>
    <row r="5592" spans="1:11" x14ac:dyDescent="0.25">
      <c r="A5592" s="103" t="s">
        <v>829</v>
      </c>
      <c r="B5592" s="103" t="s">
        <v>88</v>
      </c>
      <c r="C5592" s="103" t="s">
        <v>481</v>
      </c>
      <c r="D5592" s="103" t="s">
        <v>242</v>
      </c>
      <c r="E5592" s="111"/>
      <c r="F5592" s="103" t="s">
        <v>243</v>
      </c>
      <c r="G5592" s="103" t="s">
        <v>200</v>
      </c>
      <c r="H5592" s="103" t="s">
        <v>297</v>
      </c>
      <c r="I5592" s="103" t="s">
        <v>842</v>
      </c>
      <c r="J5592" s="215">
        <v>-3664.22</v>
      </c>
      <c r="K5592" s="216" t="s">
        <v>88</v>
      </c>
    </row>
    <row r="5593" spans="1:11" x14ac:dyDescent="0.25">
      <c r="A5593" s="103" t="s">
        <v>825</v>
      </c>
      <c r="B5593" s="103" t="s">
        <v>88</v>
      </c>
      <c r="C5593" s="103" t="s">
        <v>481</v>
      </c>
      <c r="D5593" s="103" t="s">
        <v>242</v>
      </c>
      <c r="E5593" s="111"/>
      <c r="F5593" s="103" t="s">
        <v>243</v>
      </c>
      <c r="G5593" s="103" t="s">
        <v>200</v>
      </c>
      <c r="H5593" s="103" t="s">
        <v>297</v>
      </c>
      <c r="I5593" s="103" t="s">
        <v>842</v>
      </c>
      <c r="J5593" s="215">
        <v>3694.22</v>
      </c>
      <c r="K5593" s="216" t="s">
        <v>88</v>
      </c>
    </row>
    <row r="5594" spans="1:11" x14ac:dyDescent="0.25">
      <c r="A5594" s="103" t="s">
        <v>826</v>
      </c>
      <c r="B5594" s="103" t="s">
        <v>88</v>
      </c>
      <c r="C5594" s="103" t="s">
        <v>481</v>
      </c>
      <c r="D5594" s="103" t="s">
        <v>242</v>
      </c>
      <c r="E5594" s="111"/>
      <c r="F5594" s="103" t="s">
        <v>243</v>
      </c>
      <c r="G5594" s="103" t="s">
        <v>200</v>
      </c>
      <c r="H5594" s="103" t="s">
        <v>297</v>
      </c>
      <c r="I5594" s="103" t="s">
        <v>842</v>
      </c>
      <c r="J5594" s="215">
        <v>-534.5</v>
      </c>
      <c r="K5594" s="216" t="s">
        <v>88</v>
      </c>
    </row>
    <row r="5595" spans="1:11" x14ac:dyDescent="0.25">
      <c r="A5595" s="103" t="s">
        <v>829</v>
      </c>
      <c r="B5595" s="103" t="s">
        <v>88</v>
      </c>
      <c r="C5595" s="103" t="s">
        <v>481</v>
      </c>
      <c r="D5595" s="103" t="s">
        <v>242</v>
      </c>
      <c r="E5595" s="111"/>
      <c r="F5595" s="103" t="s">
        <v>243</v>
      </c>
      <c r="G5595" s="103" t="s">
        <v>179</v>
      </c>
      <c r="H5595" s="103" t="s">
        <v>299</v>
      </c>
      <c r="I5595" s="103" t="s">
        <v>842</v>
      </c>
      <c r="J5595" s="215">
        <v>-1377.5</v>
      </c>
      <c r="K5595" s="216" t="s">
        <v>88</v>
      </c>
    </row>
    <row r="5596" spans="1:11" x14ac:dyDescent="0.25">
      <c r="A5596" s="103" t="s">
        <v>825</v>
      </c>
      <c r="B5596" s="103" t="s">
        <v>88</v>
      </c>
      <c r="C5596" s="103" t="s">
        <v>481</v>
      </c>
      <c r="D5596" s="103" t="s">
        <v>242</v>
      </c>
      <c r="E5596" s="111"/>
      <c r="F5596" s="103" t="s">
        <v>243</v>
      </c>
      <c r="G5596" s="103" t="s">
        <v>179</v>
      </c>
      <c r="H5596" s="103" t="s">
        <v>299</v>
      </c>
      <c r="I5596" s="103" t="s">
        <v>842</v>
      </c>
      <c r="J5596" s="215">
        <v>1377.5</v>
      </c>
      <c r="K5596" s="216" t="s">
        <v>88</v>
      </c>
    </row>
    <row r="5597" spans="1:11" x14ac:dyDescent="0.25">
      <c r="A5597" s="103" t="s">
        <v>827</v>
      </c>
      <c r="B5597" s="103" t="s">
        <v>88</v>
      </c>
      <c r="C5597" s="103" t="s">
        <v>481</v>
      </c>
      <c r="D5597" s="103" t="s">
        <v>242</v>
      </c>
      <c r="E5597" s="111"/>
      <c r="F5597" s="103" t="s">
        <v>243</v>
      </c>
      <c r="G5597" s="103" t="s">
        <v>197</v>
      </c>
      <c r="H5597" s="103" t="s">
        <v>303</v>
      </c>
      <c r="I5597" s="103" t="s">
        <v>842</v>
      </c>
      <c r="J5597" s="215">
        <v>-55.36</v>
      </c>
      <c r="K5597" s="216" t="s">
        <v>88</v>
      </c>
    </row>
    <row r="5598" spans="1:11" x14ac:dyDescent="0.25">
      <c r="A5598" s="103" t="s">
        <v>830</v>
      </c>
      <c r="B5598" s="103" t="s">
        <v>88</v>
      </c>
      <c r="C5598" s="103" t="s">
        <v>481</v>
      </c>
      <c r="D5598" s="103" t="s">
        <v>242</v>
      </c>
      <c r="E5598" s="111"/>
      <c r="F5598" s="103" t="s">
        <v>243</v>
      </c>
      <c r="G5598" s="103" t="s">
        <v>197</v>
      </c>
      <c r="H5598" s="103" t="s">
        <v>303</v>
      </c>
      <c r="I5598" s="103" t="s">
        <v>842</v>
      </c>
      <c r="J5598" s="215">
        <v>353.6</v>
      </c>
      <c r="K5598" s="216" t="s">
        <v>88</v>
      </c>
    </row>
    <row r="5599" spans="1:11" x14ac:dyDescent="0.25">
      <c r="A5599" s="103" t="s">
        <v>828</v>
      </c>
      <c r="B5599" s="103" t="s">
        <v>88</v>
      </c>
      <c r="C5599" s="103" t="s">
        <v>481</v>
      </c>
      <c r="D5599" s="103" t="s">
        <v>242</v>
      </c>
      <c r="E5599" s="111"/>
      <c r="F5599" s="103" t="s">
        <v>243</v>
      </c>
      <c r="G5599" s="103" t="s">
        <v>197</v>
      </c>
      <c r="H5599" s="103" t="s">
        <v>303</v>
      </c>
      <c r="I5599" s="103" t="s">
        <v>842</v>
      </c>
      <c r="J5599" s="215">
        <v>-6231.45</v>
      </c>
      <c r="K5599" s="216" t="s">
        <v>88</v>
      </c>
    </row>
    <row r="5600" spans="1:11" x14ac:dyDescent="0.25">
      <c r="A5600" s="103" t="s">
        <v>827</v>
      </c>
      <c r="B5600" s="103" t="s">
        <v>88</v>
      </c>
      <c r="C5600" s="103" t="s">
        <v>481</v>
      </c>
      <c r="D5600" s="103" t="s">
        <v>242</v>
      </c>
      <c r="E5600" s="111"/>
      <c r="F5600" s="103" t="s">
        <v>243</v>
      </c>
      <c r="G5600" s="103" t="s">
        <v>181</v>
      </c>
      <c r="H5600" s="103" t="s">
        <v>304</v>
      </c>
      <c r="I5600" s="103" t="s">
        <v>842</v>
      </c>
      <c r="J5600" s="215">
        <v>1952.49</v>
      </c>
      <c r="K5600" s="216" t="s">
        <v>88</v>
      </c>
    </row>
    <row r="5601" spans="1:11" x14ac:dyDescent="0.25">
      <c r="A5601" s="103" t="s">
        <v>830</v>
      </c>
      <c r="B5601" s="103" t="s">
        <v>88</v>
      </c>
      <c r="C5601" s="103" t="s">
        <v>481</v>
      </c>
      <c r="D5601" s="103" t="s">
        <v>242</v>
      </c>
      <c r="E5601" s="111"/>
      <c r="F5601" s="103" t="s">
        <v>243</v>
      </c>
      <c r="G5601" s="103" t="s">
        <v>181</v>
      </c>
      <c r="H5601" s="103" t="s">
        <v>304</v>
      </c>
      <c r="I5601" s="103" t="s">
        <v>842</v>
      </c>
      <c r="J5601" s="215">
        <v>6538.54</v>
      </c>
      <c r="K5601" s="216" t="s">
        <v>88</v>
      </c>
    </row>
    <row r="5602" spans="1:11" x14ac:dyDescent="0.25">
      <c r="A5602" s="103" t="s">
        <v>828</v>
      </c>
      <c r="B5602" s="103" t="s">
        <v>88</v>
      </c>
      <c r="C5602" s="103" t="s">
        <v>481</v>
      </c>
      <c r="D5602" s="103" t="s">
        <v>242</v>
      </c>
      <c r="E5602" s="111"/>
      <c r="F5602" s="103" t="s">
        <v>243</v>
      </c>
      <c r="G5602" s="103" t="s">
        <v>181</v>
      </c>
      <c r="H5602" s="103" t="s">
        <v>304</v>
      </c>
      <c r="I5602" s="103" t="s">
        <v>842</v>
      </c>
      <c r="J5602" s="215">
        <v>688.84</v>
      </c>
      <c r="K5602" s="216" t="s">
        <v>88</v>
      </c>
    </row>
    <row r="5603" spans="1:11" x14ac:dyDescent="0.25">
      <c r="A5603" s="103" t="s">
        <v>829</v>
      </c>
      <c r="B5603" s="103" t="s">
        <v>88</v>
      </c>
      <c r="C5603" s="103" t="s">
        <v>481</v>
      </c>
      <c r="D5603" s="103" t="s">
        <v>242</v>
      </c>
      <c r="E5603" s="111"/>
      <c r="F5603" s="103" t="s">
        <v>243</v>
      </c>
      <c r="G5603" s="103" t="s">
        <v>181</v>
      </c>
      <c r="H5603" s="103" t="s">
        <v>304</v>
      </c>
      <c r="I5603" s="103" t="s">
        <v>842</v>
      </c>
      <c r="J5603" s="215">
        <v>-18435.41</v>
      </c>
      <c r="K5603" s="216" t="s">
        <v>88</v>
      </c>
    </row>
    <row r="5604" spans="1:11" x14ac:dyDescent="0.25">
      <c r="A5604" s="103" t="s">
        <v>825</v>
      </c>
      <c r="B5604" s="103" t="s">
        <v>88</v>
      </c>
      <c r="C5604" s="103" t="s">
        <v>481</v>
      </c>
      <c r="D5604" s="103" t="s">
        <v>242</v>
      </c>
      <c r="E5604" s="111"/>
      <c r="F5604" s="103" t="s">
        <v>243</v>
      </c>
      <c r="G5604" s="103" t="s">
        <v>181</v>
      </c>
      <c r="H5604" s="103" t="s">
        <v>304</v>
      </c>
      <c r="I5604" s="103" t="s">
        <v>842</v>
      </c>
      <c r="J5604" s="215">
        <v>15414.36</v>
      </c>
      <c r="K5604" s="216" t="s">
        <v>88</v>
      </c>
    </row>
    <row r="5605" spans="1:11" x14ac:dyDescent="0.25">
      <c r="A5605" s="103" t="s">
        <v>826</v>
      </c>
      <c r="B5605" s="103" t="s">
        <v>88</v>
      </c>
      <c r="C5605" s="103" t="s">
        <v>481</v>
      </c>
      <c r="D5605" s="103" t="s">
        <v>242</v>
      </c>
      <c r="E5605" s="111"/>
      <c r="F5605" s="103" t="s">
        <v>243</v>
      </c>
      <c r="G5605" s="103" t="s">
        <v>181</v>
      </c>
      <c r="H5605" s="103" t="s">
        <v>304</v>
      </c>
      <c r="I5605" s="103" t="s">
        <v>842</v>
      </c>
      <c r="J5605" s="215">
        <v>379.72</v>
      </c>
      <c r="K5605" s="216" t="s">
        <v>88</v>
      </c>
    </row>
    <row r="5606" spans="1:11" x14ac:dyDescent="0.25">
      <c r="A5606" s="103" t="s">
        <v>830</v>
      </c>
      <c r="B5606" s="103" t="s">
        <v>88</v>
      </c>
      <c r="C5606" s="103" t="s">
        <v>481</v>
      </c>
      <c r="D5606" s="103" t="s">
        <v>242</v>
      </c>
      <c r="E5606" s="111"/>
      <c r="F5606" s="103" t="s">
        <v>243</v>
      </c>
      <c r="G5606" s="103" t="s">
        <v>173</v>
      </c>
      <c r="H5606" s="103" t="s">
        <v>305</v>
      </c>
      <c r="I5606" s="103" t="s">
        <v>842</v>
      </c>
      <c r="J5606" s="215">
        <v>1640.5</v>
      </c>
      <c r="K5606" s="216" t="s">
        <v>88</v>
      </c>
    </row>
    <row r="5607" spans="1:11" x14ac:dyDescent="0.25">
      <c r="A5607" s="103" t="s">
        <v>829</v>
      </c>
      <c r="B5607" s="103" t="s">
        <v>88</v>
      </c>
      <c r="C5607" s="103" t="s">
        <v>481</v>
      </c>
      <c r="D5607" s="103" t="s">
        <v>242</v>
      </c>
      <c r="E5607" s="111"/>
      <c r="F5607" s="103" t="s">
        <v>243</v>
      </c>
      <c r="G5607" s="103" t="s">
        <v>173</v>
      </c>
      <c r="H5607" s="103" t="s">
        <v>305</v>
      </c>
      <c r="I5607" s="103" t="s">
        <v>842</v>
      </c>
      <c r="J5607" s="215">
        <v>4320</v>
      </c>
      <c r="K5607" s="216" t="s">
        <v>88</v>
      </c>
    </row>
    <row r="5608" spans="1:11" x14ac:dyDescent="0.25">
      <c r="A5608" s="103" t="s">
        <v>830</v>
      </c>
      <c r="B5608" s="103" t="s">
        <v>88</v>
      </c>
      <c r="C5608" s="103" t="s">
        <v>481</v>
      </c>
      <c r="D5608" s="103" t="s">
        <v>242</v>
      </c>
      <c r="E5608" s="111"/>
      <c r="F5608" s="103" t="s">
        <v>243</v>
      </c>
      <c r="G5608" s="103" t="s">
        <v>119</v>
      </c>
      <c r="H5608" s="103" t="s">
        <v>308</v>
      </c>
      <c r="I5608" s="103" t="s">
        <v>842</v>
      </c>
      <c r="J5608" s="215">
        <v>6020</v>
      </c>
      <c r="K5608" s="216" t="s">
        <v>88</v>
      </c>
    </row>
    <row r="5609" spans="1:11" x14ac:dyDescent="0.25">
      <c r="A5609" s="103" t="s">
        <v>827</v>
      </c>
      <c r="B5609" s="103" t="s">
        <v>88</v>
      </c>
      <c r="C5609" s="103" t="s">
        <v>481</v>
      </c>
      <c r="D5609" s="103" t="s">
        <v>242</v>
      </c>
      <c r="E5609" s="111"/>
      <c r="F5609" s="103" t="s">
        <v>243</v>
      </c>
      <c r="G5609" s="103" t="s">
        <v>196</v>
      </c>
      <c r="H5609" s="103" t="s">
        <v>309</v>
      </c>
      <c r="I5609" s="103" t="s">
        <v>842</v>
      </c>
      <c r="J5609" s="215">
        <v>-6793.52</v>
      </c>
      <c r="K5609" s="216" t="s">
        <v>88</v>
      </c>
    </row>
    <row r="5610" spans="1:11" x14ac:dyDescent="0.25">
      <c r="A5610" s="103" t="s">
        <v>828</v>
      </c>
      <c r="B5610" s="103" t="s">
        <v>88</v>
      </c>
      <c r="C5610" s="103" t="s">
        <v>481</v>
      </c>
      <c r="D5610" s="103" t="s">
        <v>242</v>
      </c>
      <c r="E5610" s="111"/>
      <c r="F5610" s="103" t="s">
        <v>243</v>
      </c>
      <c r="G5610" s="103" t="s">
        <v>196</v>
      </c>
      <c r="H5610" s="103" t="s">
        <v>309</v>
      </c>
      <c r="I5610" s="103" t="s">
        <v>842</v>
      </c>
      <c r="J5610" s="215">
        <v>6793.52</v>
      </c>
      <c r="K5610" s="216" t="s">
        <v>88</v>
      </c>
    </row>
    <row r="5611" spans="1:11" x14ac:dyDescent="0.25">
      <c r="A5611" s="103" t="s">
        <v>829</v>
      </c>
      <c r="B5611" s="103" t="s">
        <v>88</v>
      </c>
      <c r="C5611" s="103" t="s">
        <v>481</v>
      </c>
      <c r="D5611" s="103" t="s">
        <v>242</v>
      </c>
      <c r="E5611" s="111"/>
      <c r="F5611" s="103" t="s">
        <v>243</v>
      </c>
      <c r="G5611" s="103" t="s">
        <v>194</v>
      </c>
      <c r="H5611" s="103" t="s">
        <v>731</v>
      </c>
      <c r="I5611" s="103" t="s">
        <v>842</v>
      </c>
      <c r="J5611" s="215">
        <v>-2470</v>
      </c>
      <c r="K5611" s="216" t="s">
        <v>88</v>
      </c>
    </row>
    <row r="5612" spans="1:11" x14ac:dyDescent="0.25">
      <c r="A5612" s="103" t="s">
        <v>825</v>
      </c>
      <c r="B5612" s="103" t="s">
        <v>88</v>
      </c>
      <c r="C5612" s="103" t="s">
        <v>481</v>
      </c>
      <c r="D5612" s="103" t="s">
        <v>242</v>
      </c>
      <c r="E5612" s="111"/>
      <c r="F5612" s="103" t="s">
        <v>243</v>
      </c>
      <c r="G5612" s="103" t="s">
        <v>194</v>
      </c>
      <c r="H5612" s="103" t="s">
        <v>731</v>
      </c>
      <c r="I5612" s="103" t="s">
        <v>842</v>
      </c>
      <c r="J5612" s="215">
        <v>2470</v>
      </c>
      <c r="K5612" s="216" t="s">
        <v>88</v>
      </c>
    </row>
    <row r="5613" spans="1:11" x14ac:dyDescent="0.25">
      <c r="A5613" s="103" t="s">
        <v>827</v>
      </c>
      <c r="B5613" s="103" t="s">
        <v>88</v>
      </c>
      <c r="C5613" s="103" t="s">
        <v>481</v>
      </c>
      <c r="D5613" s="103" t="s">
        <v>242</v>
      </c>
      <c r="E5613" s="111"/>
      <c r="F5613" s="103" t="s">
        <v>243</v>
      </c>
      <c r="G5613" s="103" t="s">
        <v>192</v>
      </c>
      <c r="H5613" s="103" t="s">
        <v>316</v>
      </c>
      <c r="I5613" s="103" t="s">
        <v>842</v>
      </c>
      <c r="J5613" s="215">
        <v>-5534.18</v>
      </c>
      <c r="K5613" s="216" t="s">
        <v>88</v>
      </c>
    </row>
    <row r="5614" spans="1:11" x14ac:dyDescent="0.25">
      <c r="A5614" s="103" t="s">
        <v>830</v>
      </c>
      <c r="B5614" s="103" t="s">
        <v>88</v>
      </c>
      <c r="C5614" s="103" t="s">
        <v>481</v>
      </c>
      <c r="D5614" s="103" t="s">
        <v>242</v>
      </c>
      <c r="E5614" s="111"/>
      <c r="F5614" s="103" t="s">
        <v>243</v>
      </c>
      <c r="G5614" s="103" t="s">
        <v>192</v>
      </c>
      <c r="H5614" s="103" t="s">
        <v>316</v>
      </c>
      <c r="I5614" s="103" t="s">
        <v>842</v>
      </c>
      <c r="J5614" s="215">
        <v>38903.160000000003</v>
      </c>
      <c r="K5614" s="216" t="s">
        <v>88</v>
      </c>
    </row>
    <row r="5615" spans="1:11" x14ac:dyDescent="0.25">
      <c r="A5615" s="103" t="s">
        <v>828</v>
      </c>
      <c r="B5615" s="103" t="s">
        <v>88</v>
      </c>
      <c r="C5615" s="103" t="s">
        <v>481</v>
      </c>
      <c r="D5615" s="103" t="s">
        <v>242</v>
      </c>
      <c r="E5615" s="111"/>
      <c r="F5615" s="103" t="s">
        <v>243</v>
      </c>
      <c r="G5615" s="103" t="s">
        <v>192</v>
      </c>
      <c r="H5615" s="103" t="s">
        <v>316</v>
      </c>
      <c r="I5615" s="103" t="s">
        <v>842</v>
      </c>
      <c r="J5615" s="215">
        <v>12780.42</v>
      </c>
      <c r="K5615" s="216" t="s">
        <v>88</v>
      </c>
    </row>
    <row r="5616" spans="1:11" x14ac:dyDescent="0.25">
      <c r="A5616" s="103" t="s">
        <v>829</v>
      </c>
      <c r="B5616" s="103" t="s">
        <v>88</v>
      </c>
      <c r="C5616" s="103" t="s">
        <v>481</v>
      </c>
      <c r="D5616" s="103" t="s">
        <v>242</v>
      </c>
      <c r="E5616" s="111"/>
      <c r="F5616" s="103" t="s">
        <v>243</v>
      </c>
      <c r="G5616" s="103" t="s">
        <v>192</v>
      </c>
      <c r="H5616" s="103" t="s">
        <v>316</v>
      </c>
      <c r="I5616" s="103" t="s">
        <v>842</v>
      </c>
      <c r="J5616" s="215">
        <v>53976.68</v>
      </c>
      <c r="K5616" s="216" t="s">
        <v>88</v>
      </c>
    </row>
    <row r="5617" spans="1:11" x14ac:dyDescent="0.25">
      <c r="A5617" s="103" t="s">
        <v>826</v>
      </c>
      <c r="B5617" s="103" t="s">
        <v>88</v>
      </c>
      <c r="C5617" s="103" t="s">
        <v>481</v>
      </c>
      <c r="D5617" s="103" t="s">
        <v>242</v>
      </c>
      <c r="E5617" s="111"/>
      <c r="F5617" s="103" t="s">
        <v>243</v>
      </c>
      <c r="G5617" s="103" t="s">
        <v>192</v>
      </c>
      <c r="H5617" s="103" t="s">
        <v>316</v>
      </c>
      <c r="I5617" s="103" t="s">
        <v>842</v>
      </c>
      <c r="J5617" s="215">
        <v>-8044.88</v>
      </c>
      <c r="K5617" s="216" t="s">
        <v>88</v>
      </c>
    </row>
    <row r="5618" spans="1:11" x14ac:dyDescent="0.25">
      <c r="A5618" s="103" t="s">
        <v>827</v>
      </c>
      <c r="B5618" s="103" t="s">
        <v>88</v>
      </c>
      <c r="C5618" s="103" t="s">
        <v>481</v>
      </c>
      <c r="D5618" s="103" t="s">
        <v>242</v>
      </c>
      <c r="E5618" s="111"/>
      <c r="F5618" s="103" t="s">
        <v>243</v>
      </c>
      <c r="G5618" s="103" t="s">
        <v>177</v>
      </c>
      <c r="H5618" s="103" t="s">
        <v>317</v>
      </c>
      <c r="I5618" s="103" t="s">
        <v>842</v>
      </c>
      <c r="J5618" s="215">
        <v>0</v>
      </c>
      <c r="K5618" s="216" t="s">
        <v>88</v>
      </c>
    </row>
    <row r="5619" spans="1:11" x14ac:dyDescent="0.25">
      <c r="A5619" s="103" t="s">
        <v>830</v>
      </c>
      <c r="B5619" s="103" t="s">
        <v>88</v>
      </c>
      <c r="C5619" s="103" t="s">
        <v>481</v>
      </c>
      <c r="D5619" s="103" t="s">
        <v>242</v>
      </c>
      <c r="E5619" s="111"/>
      <c r="F5619" s="103" t="s">
        <v>243</v>
      </c>
      <c r="G5619" s="103" t="s">
        <v>177</v>
      </c>
      <c r="H5619" s="103" t="s">
        <v>317</v>
      </c>
      <c r="I5619" s="103" t="s">
        <v>842</v>
      </c>
      <c r="J5619" s="215">
        <v>-2543.9299999999998</v>
      </c>
      <c r="K5619" s="216" t="s">
        <v>88</v>
      </c>
    </row>
    <row r="5620" spans="1:11" x14ac:dyDescent="0.25">
      <c r="A5620" s="103" t="s">
        <v>828</v>
      </c>
      <c r="B5620" s="103" t="s">
        <v>88</v>
      </c>
      <c r="C5620" s="103" t="s">
        <v>481</v>
      </c>
      <c r="D5620" s="103" t="s">
        <v>242</v>
      </c>
      <c r="E5620" s="111"/>
      <c r="F5620" s="103" t="s">
        <v>243</v>
      </c>
      <c r="G5620" s="103" t="s">
        <v>177</v>
      </c>
      <c r="H5620" s="103" t="s">
        <v>317</v>
      </c>
      <c r="I5620" s="103" t="s">
        <v>842</v>
      </c>
      <c r="J5620" s="215">
        <v>378.61</v>
      </c>
      <c r="K5620" s="216" t="s">
        <v>88</v>
      </c>
    </row>
    <row r="5621" spans="1:11" x14ac:dyDescent="0.25">
      <c r="A5621" s="103" t="s">
        <v>829</v>
      </c>
      <c r="B5621" s="103" t="s">
        <v>88</v>
      </c>
      <c r="C5621" s="103" t="s">
        <v>481</v>
      </c>
      <c r="D5621" s="103" t="s">
        <v>242</v>
      </c>
      <c r="E5621" s="111"/>
      <c r="F5621" s="103" t="s">
        <v>243</v>
      </c>
      <c r="G5621" s="103" t="s">
        <v>177</v>
      </c>
      <c r="H5621" s="103" t="s">
        <v>317</v>
      </c>
      <c r="I5621" s="103" t="s">
        <v>842</v>
      </c>
      <c r="J5621" s="215">
        <v>-174.13</v>
      </c>
      <c r="K5621" s="216" t="s">
        <v>88</v>
      </c>
    </row>
    <row r="5622" spans="1:11" x14ac:dyDescent="0.25">
      <c r="A5622" s="103" t="s">
        <v>825</v>
      </c>
      <c r="B5622" s="103" t="s">
        <v>88</v>
      </c>
      <c r="C5622" s="103" t="s">
        <v>481</v>
      </c>
      <c r="D5622" s="103" t="s">
        <v>242</v>
      </c>
      <c r="E5622" s="111"/>
      <c r="F5622" s="103" t="s">
        <v>243</v>
      </c>
      <c r="G5622" s="103" t="s">
        <v>177</v>
      </c>
      <c r="H5622" s="103" t="s">
        <v>317</v>
      </c>
      <c r="I5622" s="103" t="s">
        <v>842</v>
      </c>
      <c r="J5622" s="215">
        <v>2522.62</v>
      </c>
      <c r="K5622" s="216" t="s">
        <v>88</v>
      </c>
    </row>
    <row r="5623" spans="1:11" x14ac:dyDescent="0.25">
      <c r="A5623" s="103" t="s">
        <v>826</v>
      </c>
      <c r="B5623" s="103" t="s">
        <v>88</v>
      </c>
      <c r="C5623" s="103" t="s">
        <v>481</v>
      </c>
      <c r="D5623" s="103" t="s">
        <v>242</v>
      </c>
      <c r="E5623" s="111"/>
      <c r="F5623" s="103" t="s">
        <v>243</v>
      </c>
      <c r="G5623" s="103" t="s">
        <v>177</v>
      </c>
      <c r="H5623" s="103" t="s">
        <v>317</v>
      </c>
      <c r="I5623" s="103" t="s">
        <v>842</v>
      </c>
      <c r="J5623" s="215">
        <v>-183.17</v>
      </c>
      <c r="K5623" s="216" t="s">
        <v>88</v>
      </c>
    </row>
    <row r="5624" spans="1:11" x14ac:dyDescent="0.25">
      <c r="A5624" s="103" t="s">
        <v>830</v>
      </c>
      <c r="B5624" s="103" t="s">
        <v>88</v>
      </c>
      <c r="C5624" s="103" t="s">
        <v>481</v>
      </c>
      <c r="D5624" s="103" t="s">
        <v>242</v>
      </c>
      <c r="E5624" s="111"/>
      <c r="F5624" s="103" t="s">
        <v>243</v>
      </c>
      <c r="G5624" s="103" t="s">
        <v>462</v>
      </c>
      <c r="H5624" s="103" t="s">
        <v>463</v>
      </c>
      <c r="I5624" s="103" t="s">
        <v>842</v>
      </c>
      <c r="J5624" s="215">
        <v>-277.18</v>
      </c>
      <c r="K5624" s="216" t="s">
        <v>88</v>
      </c>
    </row>
    <row r="5625" spans="1:11" x14ac:dyDescent="0.25">
      <c r="A5625" s="103" t="s">
        <v>828</v>
      </c>
      <c r="B5625" s="103" t="s">
        <v>88</v>
      </c>
      <c r="C5625" s="103" t="s">
        <v>481</v>
      </c>
      <c r="D5625" s="103" t="s">
        <v>242</v>
      </c>
      <c r="E5625" s="111"/>
      <c r="F5625" s="103" t="s">
        <v>243</v>
      </c>
      <c r="G5625" s="103" t="s">
        <v>462</v>
      </c>
      <c r="H5625" s="103" t="s">
        <v>463</v>
      </c>
      <c r="I5625" s="103" t="s">
        <v>842</v>
      </c>
      <c r="J5625" s="215">
        <v>-550.89</v>
      </c>
      <c r="K5625" s="216" t="s">
        <v>88</v>
      </c>
    </row>
    <row r="5626" spans="1:11" x14ac:dyDescent="0.25">
      <c r="A5626" s="103" t="s">
        <v>829</v>
      </c>
      <c r="B5626" s="103" t="s">
        <v>88</v>
      </c>
      <c r="C5626" s="103" t="s">
        <v>481</v>
      </c>
      <c r="D5626" s="103" t="s">
        <v>242</v>
      </c>
      <c r="E5626" s="111"/>
      <c r="F5626" s="103" t="s">
        <v>243</v>
      </c>
      <c r="G5626" s="103" t="s">
        <v>462</v>
      </c>
      <c r="H5626" s="103" t="s">
        <v>463</v>
      </c>
      <c r="I5626" s="103" t="s">
        <v>842</v>
      </c>
      <c r="J5626" s="215">
        <v>277.18</v>
      </c>
      <c r="K5626" s="216" t="s">
        <v>88</v>
      </c>
    </row>
    <row r="5627" spans="1:11" x14ac:dyDescent="0.25">
      <c r="A5627" s="103" t="s">
        <v>827</v>
      </c>
      <c r="B5627" s="103" t="s">
        <v>88</v>
      </c>
      <c r="C5627" s="103" t="s">
        <v>481</v>
      </c>
      <c r="D5627" s="103" t="s">
        <v>242</v>
      </c>
      <c r="E5627" s="111"/>
      <c r="F5627" s="103" t="s">
        <v>243</v>
      </c>
      <c r="G5627" s="103" t="s">
        <v>153</v>
      </c>
      <c r="H5627" s="103" t="s">
        <v>318</v>
      </c>
      <c r="I5627" s="103" t="s">
        <v>842</v>
      </c>
      <c r="J5627" s="215">
        <v>960.02</v>
      </c>
      <c r="K5627" s="216" t="s">
        <v>88</v>
      </c>
    </row>
    <row r="5628" spans="1:11" x14ac:dyDescent="0.25">
      <c r="A5628" s="103" t="s">
        <v>828</v>
      </c>
      <c r="B5628" s="103" t="s">
        <v>88</v>
      </c>
      <c r="C5628" s="103" t="s">
        <v>481</v>
      </c>
      <c r="D5628" s="103" t="s">
        <v>242</v>
      </c>
      <c r="E5628" s="111"/>
      <c r="F5628" s="103" t="s">
        <v>243</v>
      </c>
      <c r="G5628" s="103" t="s">
        <v>153</v>
      </c>
      <c r="H5628" s="103" t="s">
        <v>318</v>
      </c>
      <c r="I5628" s="103" t="s">
        <v>842</v>
      </c>
      <c r="J5628" s="215">
        <v>-5445.26</v>
      </c>
      <c r="K5628" s="216" t="s">
        <v>88</v>
      </c>
    </row>
    <row r="5629" spans="1:11" x14ac:dyDescent="0.25">
      <c r="A5629" s="103" t="s">
        <v>829</v>
      </c>
      <c r="B5629" s="103" t="s">
        <v>88</v>
      </c>
      <c r="C5629" s="103" t="s">
        <v>481</v>
      </c>
      <c r="D5629" s="103" t="s">
        <v>242</v>
      </c>
      <c r="E5629" s="111"/>
      <c r="F5629" s="103" t="s">
        <v>243</v>
      </c>
      <c r="G5629" s="103" t="s">
        <v>153</v>
      </c>
      <c r="H5629" s="103" t="s">
        <v>318</v>
      </c>
      <c r="I5629" s="103" t="s">
        <v>842</v>
      </c>
      <c r="J5629" s="215">
        <v>-172.64</v>
      </c>
      <c r="K5629" s="216" t="s">
        <v>88</v>
      </c>
    </row>
    <row r="5630" spans="1:11" x14ac:dyDescent="0.25">
      <c r="A5630" s="103" t="s">
        <v>825</v>
      </c>
      <c r="B5630" s="103" t="s">
        <v>88</v>
      </c>
      <c r="C5630" s="103" t="s">
        <v>481</v>
      </c>
      <c r="D5630" s="103" t="s">
        <v>242</v>
      </c>
      <c r="E5630" s="111"/>
      <c r="F5630" s="103" t="s">
        <v>243</v>
      </c>
      <c r="G5630" s="103" t="s">
        <v>153</v>
      </c>
      <c r="H5630" s="103" t="s">
        <v>318</v>
      </c>
      <c r="I5630" s="103" t="s">
        <v>842</v>
      </c>
      <c r="J5630" s="215">
        <v>2309.9499999999998</v>
      </c>
      <c r="K5630" s="216" t="s">
        <v>88</v>
      </c>
    </row>
    <row r="5631" spans="1:11" x14ac:dyDescent="0.25">
      <c r="A5631" s="103" t="s">
        <v>826</v>
      </c>
      <c r="B5631" s="103" t="s">
        <v>88</v>
      </c>
      <c r="C5631" s="103" t="s">
        <v>481</v>
      </c>
      <c r="D5631" s="103" t="s">
        <v>242</v>
      </c>
      <c r="E5631" s="111"/>
      <c r="F5631" s="103" t="s">
        <v>243</v>
      </c>
      <c r="G5631" s="103" t="s">
        <v>153</v>
      </c>
      <c r="H5631" s="103" t="s">
        <v>318</v>
      </c>
      <c r="I5631" s="103" t="s">
        <v>842</v>
      </c>
      <c r="J5631" s="215">
        <v>-3097.33</v>
      </c>
      <c r="K5631" s="216" t="s">
        <v>88</v>
      </c>
    </row>
    <row r="5632" spans="1:11" x14ac:dyDescent="0.25">
      <c r="A5632" s="103" t="s">
        <v>827</v>
      </c>
      <c r="B5632" s="103" t="s">
        <v>88</v>
      </c>
      <c r="C5632" s="103" t="s">
        <v>481</v>
      </c>
      <c r="D5632" s="103" t="s">
        <v>242</v>
      </c>
      <c r="E5632" s="111"/>
      <c r="F5632" s="103" t="s">
        <v>243</v>
      </c>
      <c r="G5632" s="103" t="s">
        <v>166</v>
      </c>
      <c r="H5632" s="103" t="s">
        <v>322</v>
      </c>
      <c r="I5632" s="103" t="s">
        <v>842</v>
      </c>
      <c r="J5632" s="215">
        <v>822.3</v>
      </c>
      <c r="K5632" s="216" t="s">
        <v>88</v>
      </c>
    </row>
    <row r="5633" spans="1:11" x14ac:dyDescent="0.25">
      <c r="A5633" s="103" t="s">
        <v>830</v>
      </c>
      <c r="B5633" s="103" t="s">
        <v>88</v>
      </c>
      <c r="C5633" s="103" t="s">
        <v>481</v>
      </c>
      <c r="D5633" s="103" t="s">
        <v>242</v>
      </c>
      <c r="E5633" s="111"/>
      <c r="F5633" s="103" t="s">
        <v>243</v>
      </c>
      <c r="G5633" s="103" t="s">
        <v>166</v>
      </c>
      <c r="H5633" s="103" t="s">
        <v>322</v>
      </c>
      <c r="I5633" s="103" t="s">
        <v>842</v>
      </c>
      <c r="J5633" s="215">
        <v>-14990</v>
      </c>
      <c r="K5633" s="216" t="s">
        <v>88</v>
      </c>
    </row>
    <row r="5634" spans="1:11" x14ac:dyDescent="0.25">
      <c r="A5634" s="103" t="s">
        <v>829</v>
      </c>
      <c r="B5634" s="103" t="s">
        <v>88</v>
      </c>
      <c r="C5634" s="103" t="s">
        <v>481</v>
      </c>
      <c r="D5634" s="103" t="s">
        <v>242</v>
      </c>
      <c r="E5634" s="111"/>
      <c r="F5634" s="103" t="s">
        <v>243</v>
      </c>
      <c r="G5634" s="103" t="s">
        <v>166</v>
      </c>
      <c r="H5634" s="103" t="s">
        <v>322</v>
      </c>
      <c r="I5634" s="103" t="s">
        <v>842</v>
      </c>
      <c r="J5634" s="215">
        <v>14990</v>
      </c>
      <c r="K5634" s="216" t="s">
        <v>88</v>
      </c>
    </row>
    <row r="5635" spans="1:11" x14ac:dyDescent="0.25">
      <c r="A5635" s="103" t="s">
        <v>825</v>
      </c>
      <c r="B5635" s="103" t="s">
        <v>88</v>
      </c>
      <c r="C5635" s="103" t="s">
        <v>481</v>
      </c>
      <c r="D5635" s="103" t="s">
        <v>242</v>
      </c>
      <c r="E5635" s="111"/>
      <c r="F5635" s="103" t="s">
        <v>243</v>
      </c>
      <c r="G5635" s="103" t="s">
        <v>166</v>
      </c>
      <c r="H5635" s="103" t="s">
        <v>322</v>
      </c>
      <c r="I5635" s="103" t="s">
        <v>842</v>
      </c>
      <c r="J5635" s="215">
        <v>-5058</v>
      </c>
      <c r="K5635" s="216" t="s">
        <v>88</v>
      </c>
    </row>
    <row r="5636" spans="1:11" x14ac:dyDescent="0.25">
      <c r="A5636" s="103" t="s">
        <v>826</v>
      </c>
      <c r="B5636" s="103" t="s">
        <v>88</v>
      </c>
      <c r="C5636" s="103" t="s">
        <v>481</v>
      </c>
      <c r="D5636" s="103" t="s">
        <v>242</v>
      </c>
      <c r="E5636" s="111"/>
      <c r="F5636" s="103" t="s">
        <v>243</v>
      </c>
      <c r="G5636" s="103" t="s">
        <v>166</v>
      </c>
      <c r="H5636" s="103" t="s">
        <v>322</v>
      </c>
      <c r="I5636" s="103" t="s">
        <v>842</v>
      </c>
      <c r="J5636" s="215">
        <v>4235.7</v>
      </c>
      <c r="K5636" s="216" t="s">
        <v>88</v>
      </c>
    </row>
    <row r="5637" spans="1:11" x14ac:dyDescent="0.25">
      <c r="A5637" s="103" t="s">
        <v>827</v>
      </c>
      <c r="B5637" s="103" t="s">
        <v>88</v>
      </c>
      <c r="C5637" s="103" t="s">
        <v>481</v>
      </c>
      <c r="D5637" s="103" t="s">
        <v>242</v>
      </c>
      <c r="E5637" s="111"/>
      <c r="F5637" s="103" t="s">
        <v>243</v>
      </c>
      <c r="G5637" s="103" t="s">
        <v>623</v>
      </c>
      <c r="H5637" s="103" t="s">
        <v>624</v>
      </c>
      <c r="I5637" s="103" t="s">
        <v>842</v>
      </c>
      <c r="J5637" s="215">
        <v>-1820.21</v>
      </c>
      <c r="K5637" s="216" t="s">
        <v>88</v>
      </c>
    </row>
    <row r="5638" spans="1:11" x14ac:dyDescent="0.25">
      <c r="A5638" s="103" t="s">
        <v>830</v>
      </c>
      <c r="B5638" s="103" t="s">
        <v>88</v>
      </c>
      <c r="C5638" s="103" t="s">
        <v>481</v>
      </c>
      <c r="D5638" s="103" t="s">
        <v>242</v>
      </c>
      <c r="E5638" s="111"/>
      <c r="F5638" s="103" t="s">
        <v>243</v>
      </c>
      <c r="G5638" s="103" t="s">
        <v>623</v>
      </c>
      <c r="H5638" s="103" t="s">
        <v>624</v>
      </c>
      <c r="I5638" s="103" t="s">
        <v>842</v>
      </c>
      <c r="J5638" s="215">
        <v>0</v>
      </c>
      <c r="K5638" s="216" t="s">
        <v>88</v>
      </c>
    </row>
    <row r="5639" spans="1:11" x14ac:dyDescent="0.25">
      <c r="A5639" s="103" t="s">
        <v>828</v>
      </c>
      <c r="B5639" s="103" t="s">
        <v>88</v>
      </c>
      <c r="C5639" s="103" t="s">
        <v>481</v>
      </c>
      <c r="D5639" s="103" t="s">
        <v>242</v>
      </c>
      <c r="E5639" s="111"/>
      <c r="F5639" s="103" t="s">
        <v>243</v>
      </c>
      <c r="G5639" s="103" t="s">
        <v>623</v>
      </c>
      <c r="H5639" s="103" t="s">
        <v>624</v>
      </c>
      <c r="I5639" s="103" t="s">
        <v>842</v>
      </c>
      <c r="J5639" s="215">
        <v>1820.21</v>
      </c>
      <c r="K5639" s="216" t="s">
        <v>88</v>
      </c>
    </row>
    <row r="5640" spans="1:11" x14ac:dyDescent="0.25">
      <c r="A5640" s="103" t="s">
        <v>829</v>
      </c>
      <c r="B5640" s="103" t="s">
        <v>88</v>
      </c>
      <c r="C5640" s="103" t="s">
        <v>481</v>
      </c>
      <c r="D5640" s="103" t="s">
        <v>242</v>
      </c>
      <c r="E5640" s="111"/>
      <c r="F5640" s="103" t="s">
        <v>243</v>
      </c>
      <c r="G5640" s="103" t="s">
        <v>623</v>
      </c>
      <c r="H5640" s="103" t="s">
        <v>624</v>
      </c>
      <c r="I5640" s="103" t="s">
        <v>842</v>
      </c>
      <c r="J5640" s="215">
        <v>0</v>
      </c>
      <c r="K5640" s="216" t="s">
        <v>88</v>
      </c>
    </row>
    <row r="5641" spans="1:11" x14ac:dyDescent="0.25">
      <c r="A5641" s="103" t="s">
        <v>825</v>
      </c>
      <c r="B5641" s="103" t="s">
        <v>88</v>
      </c>
      <c r="C5641" s="103" t="s">
        <v>481</v>
      </c>
      <c r="D5641" s="103" t="s">
        <v>242</v>
      </c>
      <c r="E5641" s="111"/>
      <c r="F5641" s="103" t="s">
        <v>243</v>
      </c>
      <c r="G5641" s="103" t="s">
        <v>623</v>
      </c>
      <c r="H5641" s="103" t="s">
        <v>624</v>
      </c>
      <c r="I5641" s="103" t="s">
        <v>842</v>
      </c>
      <c r="J5641" s="215">
        <v>0</v>
      </c>
      <c r="K5641" s="216" t="s">
        <v>88</v>
      </c>
    </row>
    <row r="5642" spans="1:11" x14ac:dyDescent="0.25">
      <c r="A5642" s="103" t="s">
        <v>826</v>
      </c>
      <c r="B5642" s="103" t="s">
        <v>88</v>
      </c>
      <c r="C5642" s="103" t="s">
        <v>481</v>
      </c>
      <c r="D5642" s="103" t="s">
        <v>242</v>
      </c>
      <c r="E5642" s="111"/>
      <c r="F5642" s="103" t="s">
        <v>243</v>
      </c>
      <c r="G5642" s="103" t="s">
        <v>623</v>
      </c>
      <c r="H5642" s="103" t="s">
        <v>624</v>
      </c>
      <c r="I5642" s="103" t="s">
        <v>842</v>
      </c>
      <c r="J5642" s="215">
        <v>1820.21</v>
      </c>
      <c r="K5642" s="216" t="s">
        <v>88</v>
      </c>
    </row>
    <row r="5643" spans="1:11" x14ac:dyDescent="0.25">
      <c r="A5643" s="103" t="s">
        <v>830</v>
      </c>
      <c r="B5643" s="103" t="s">
        <v>88</v>
      </c>
      <c r="C5643" s="103" t="s">
        <v>481</v>
      </c>
      <c r="D5643" s="103" t="s">
        <v>242</v>
      </c>
      <c r="E5643" s="111"/>
      <c r="F5643" s="103" t="s">
        <v>243</v>
      </c>
      <c r="G5643" s="103" t="s">
        <v>118</v>
      </c>
      <c r="H5643" s="103" t="s">
        <v>323</v>
      </c>
      <c r="I5643" s="103" t="s">
        <v>842</v>
      </c>
      <c r="J5643" s="215">
        <v>-5000</v>
      </c>
      <c r="K5643" s="216" t="s">
        <v>88</v>
      </c>
    </row>
    <row r="5644" spans="1:11" x14ac:dyDescent="0.25">
      <c r="A5644" s="103" t="s">
        <v>828</v>
      </c>
      <c r="B5644" s="103" t="s">
        <v>88</v>
      </c>
      <c r="C5644" s="103" t="s">
        <v>481</v>
      </c>
      <c r="D5644" s="103" t="s">
        <v>242</v>
      </c>
      <c r="E5644" s="111"/>
      <c r="F5644" s="103" t="s">
        <v>243</v>
      </c>
      <c r="G5644" s="103" t="s">
        <v>118</v>
      </c>
      <c r="H5644" s="103" t="s">
        <v>323</v>
      </c>
      <c r="I5644" s="103" t="s">
        <v>842</v>
      </c>
      <c r="J5644" s="215">
        <v>-3308.94</v>
      </c>
      <c r="K5644" s="216" t="s">
        <v>88</v>
      </c>
    </row>
    <row r="5645" spans="1:11" x14ac:dyDescent="0.25">
      <c r="A5645" s="103" t="s">
        <v>829</v>
      </c>
      <c r="B5645" s="103" t="s">
        <v>88</v>
      </c>
      <c r="C5645" s="103" t="s">
        <v>481</v>
      </c>
      <c r="D5645" s="103" t="s">
        <v>242</v>
      </c>
      <c r="E5645" s="111"/>
      <c r="F5645" s="103" t="s">
        <v>243</v>
      </c>
      <c r="G5645" s="103" t="s">
        <v>118</v>
      </c>
      <c r="H5645" s="103" t="s">
        <v>323</v>
      </c>
      <c r="I5645" s="103" t="s">
        <v>842</v>
      </c>
      <c r="J5645" s="215">
        <v>4847.12</v>
      </c>
      <c r="K5645" s="216" t="s">
        <v>88</v>
      </c>
    </row>
    <row r="5646" spans="1:11" x14ac:dyDescent="0.25">
      <c r="A5646" s="103" t="s">
        <v>825</v>
      </c>
      <c r="B5646" s="103" t="s">
        <v>88</v>
      </c>
      <c r="C5646" s="103" t="s">
        <v>481</v>
      </c>
      <c r="D5646" s="103" t="s">
        <v>242</v>
      </c>
      <c r="E5646" s="111"/>
      <c r="F5646" s="103" t="s">
        <v>243</v>
      </c>
      <c r="G5646" s="103" t="s">
        <v>118</v>
      </c>
      <c r="H5646" s="103" t="s">
        <v>323</v>
      </c>
      <c r="I5646" s="103" t="s">
        <v>842</v>
      </c>
      <c r="J5646" s="215">
        <v>152.88</v>
      </c>
      <c r="K5646" s="216" t="s">
        <v>88</v>
      </c>
    </row>
    <row r="5647" spans="1:11" x14ac:dyDescent="0.25">
      <c r="A5647" s="103" t="s">
        <v>830</v>
      </c>
      <c r="B5647" s="103" t="s">
        <v>88</v>
      </c>
      <c r="C5647" s="103" t="s">
        <v>481</v>
      </c>
      <c r="D5647" s="103" t="s">
        <v>242</v>
      </c>
      <c r="E5647" s="111"/>
      <c r="F5647" s="103" t="s">
        <v>243</v>
      </c>
      <c r="G5647" s="103" t="s">
        <v>189</v>
      </c>
      <c r="H5647" s="103" t="s">
        <v>329</v>
      </c>
      <c r="I5647" s="103" t="s">
        <v>842</v>
      </c>
      <c r="J5647" s="215">
        <v>5280</v>
      </c>
      <c r="K5647" s="216" t="s">
        <v>88</v>
      </c>
    </row>
    <row r="5648" spans="1:11" x14ac:dyDescent="0.25">
      <c r="A5648" s="103" t="s">
        <v>829</v>
      </c>
      <c r="B5648" s="103" t="s">
        <v>88</v>
      </c>
      <c r="C5648" s="103" t="s">
        <v>481</v>
      </c>
      <c r="D5648" s="103" t="s">
        <v>242</v>
      </c>
      <c r="E5648" s="111"/>
      <c r="F5648" s="103" t="s">
        <v>243</v>
      </c>
      <c r="G5648" s="103" t="s">
        <v>189</v>
      </c>
      <c r="H5648" s="103" t="s">
        <v>329</v>
      </c>
      <c r="I5648" s="103" t="s">
        <v>842</v>
      </c>
      <c r="J5648" s="215">
        <v>-558</v>
      </c>
      <c r="K5648" s="216" t="s">
        <v>88</v>
      </c>
    </row>
    <row r="5649" spans="1:11" x14ac:dyDescent="0.25">
      <c r="A5649" s="103" t="s">
        <v>825</v>
      </c>
      <c r="B5649" s="103" t="s">
        <v>88</v>
      </c>
      <c r="C5649" s="103" t="s">
        <v>481</v>
      </c>
      <c r="D5649" s="103" t="s">
        <v>242</v>
      </c>
      <c r="E5649" s="111"/>
      <c r="F5649" s="103" t="s">
        <v>243</v>
      </c>
      <c r="G5649" s="103" t="s">
        <v>189</v>
      </c>
      <c r="H5649" s="103" t="s">
        <v>329</v>
      </c>
      <c r="I5649" s="103" t="s">
        <v>842</v>
      </c>
      <c r="J5649" s="215">
        <v>0</v>
      </c>
      <c r="K5649" s="216" t="s">
        <v>88</v>
      </c>
    </row>
    <row r="5650" spans="1:11" x14ac:dyDescent="0.25">
      <c r="A5650" s="103" t="s">
        <v>826</v>
      </c>
      <c r="B5650" s="103" t="s">
        <v>88</v>
      </c>
      <c r="C5650" s="103" t="s">
        <v>481</v>
      </c>
      <c r="D5650" s="103" t="s">
        <v>242</v>
      </c>
      <c r="E5650" s="111"/>
      <c r="F5650" s="103" t="s">
        <v>243</v>
      </c>
      <c r="G5650" s="103" t="s">
        <v>189</v>
      </c>
      <c r="H5650" s="103" t="s">
        <v>329</v>
      </c>
      <c r="I5650" s="103" t="s">
        <v>842</v>
      </c>
      <c r="J5650" s="215">
        <v>558</v>
      </c>
      <c r="K5650" s="216" t="s">
        <v>88</v>
      </c>
    </row>
    <row r="5651" spans="1:11" x14ac:dyDescent="0.25">
      <c r="A5651" s="103" t="s">
        <v>828</v>
      </c>
      <c r="B5651" s="103" t="s">
        <v>88</v>
      </c>
      <c r="C5651" s="103" t="s">
        <v>481</v>
      </c>
      <c r="D5651" s="103" t="s">
        <v>242</v>
      </c>
      <c r="E5651" s="111"/>
      <c r="F5651" s="103" t="s">
        <v>243</v>
      </c>
      <c r="G5651" s="103" t="s">
        <v>116</v>
      </c>
      <c r="H5651" s="103" t="s">
        <v>400</v>
      </c>
      <c r="I5651" s="103" t="s">
        <v>842</v>
      </c>
      <c r="J5651" s="215">
        <v>-5600</v>
      </c>
      <c r="K5651" s="216" t="s">
        <v>88</v>
      </c>
    </row>
    <row r="5652" spans="1:11" x14ac:dyDescent="0.25">
      <c r="A5652" s="103" t="s">
        <v>830</v>
      </c>
      <c r="B5652" s="103" t="s">
        <v>88</v>
      </c>
      <c r="C5652" s="103" t="s">
        <v>481</v>
      </c>
      <c r="D5652" s="103" t="s">
        <v>242</v>
      </c>
      <c r="E5652" s="111"/>
      <c r="F5652" s="103" t="s">
        <v>243</v>
      </c>
      <c r="G5652" s="103" t="s">
        <v>107</v>
      </c>
      <c r="H5652" s="103" t="s">
        <v>331</v>
      </c>
      <c r="I5652" s="103" t="s">
        <v>842</v>
      </c>
      <c r="J5652" s="215">
        <v>0</v>
      </c>
      <c r="K5652" s="216" t="s">
        <v>88</v>
      </c>
    </row>
    <row r="5653" spans="1:11" x14ac:dyDescent="0.25">
      <c r="A5653" s="103" t="s">
        <v>829</v>
      </c>
      <c r="B5653" s="103" t="s">
        <v>88</v>
      </c>
      <c r="C5653" s="103" t="s">
        <v>481</v>
      </c>
      <c r="D5653" s="103" t="s">
        <v>242</v>
      </c>
      <c r="E5653" s="111"/>
      <c r="F5653" s="103" t="s">
        <v>243</v>
      </c>
      <c r="G5653" s="103" t="s">
        <v>107</v>
      </c>
      <c r="H5653" s="103" t="s">
        <v>331</v>
      </c>
      <c r="I5653" s="103" t="s">
        <v>842</v>
      </c>
      <c r="J5653" s="215">
        <v>0</v>
      </c>
      <c r="K5653" s="216" t="s">
        <v>88</v>
      </c>
    </row>
    <row r="5654" spans="1:11" x14ac:dyDescent="0.25">
      <c r="A5654" s="103" t="s">
        <v>825</v>
      </c>
      <c r="B5654" s="103" t="s">
        <v>88</v>
      </c>
      <c r="C5654" s="103" t="s">
        <v>481</v>
      </c>
      <c r="D5654" s="103" t="s">
        <v>242</v>
      </c>
      <c r="E5654" s="111"/>
      <c r="F5654" s="103" t="s">
        <v>243</v>
      </c>
      <c r="G5654" s="103" t="s">
        <v>107</v>
      </c>
      <c r="H5654" s="103" t="s">
        <v>331</v>
      </c>
      <c r="I5654" s="103" t="s">
        <v>842</v>
      </c>
      <c r="J5654" s="215">
        <v>0</v>
      </c>
      <c r="K5654" s="216" t="s">
        <v>88</v>
      </c>
    </row>
    <row r="5655" spans="1:11" x14ac:dyDescent="0.25">
      <c r="A5655" s="103" t="s">
        <v>826</v>
      </c>
      <c r="B5655" s="103" t="s">
        <v>88</v>
      </c>
      <c r="C5655" s="103" t="s">
        <v>481</v>
      </c>
      <c r="D5655" s="103" t="s">
        <v>242</v>
      </c>
      <c r="E5655" s="111"/>
      <c r="F5655" s="103" t="s">
        <v>243</v>
      </c>
      <c r="G5655" s="103" t="s">
        <v>107</v>
      </c>
      <c r="H5655" s="103" t="s">
        <v>331</v>
      </c>
      <c r="I5655" s="103" t="s">
        <v>842</v>
      </c>
      <c r="J5655" s="215">
        <v>5263.94</v>
      </c>
      <c r="K5655" s="216" t="s">
        <v>88</v>
      </c>
    </row>
    <row r="5656" spans="1:11" x14ac:dyDescent="0.25">
      <c r="A5656" s="103" t="s">
        <v>827</v>
      </c>
      <c r="B5656" s="103" t="s">
        <v>88</v>
      </c>
      <c r="C5656" s="103" t="s">
        <v>481</v>
      </c>
      <c r="D5656" s="103" t="s">
        <v>242</v>
      </c>
      <c r="E5656" s="111"/>
      <c r="F5656" s="103" t="s">
        <v>243</v>
      </c>
      <c r="G5656" s="103" t="s">
        <v>217</v>
      </c>
      <c r="H5656" s="103" t="s">
        <v>402</v>
      </c>
      <c r="I5656" s="103" t="s">
        <v>842</v>
      </c>
      <c r="J5656" s="215">
        <v>-794.12</v>
      </c>
      <c r="K5656" s="216" t="s">
        <v>88</v>
      </c>
    </row>
    <row r="5657" spans="1:11" x14ac:dyDescent="0.25">
      <c r="A5657" s="103" t="s">
        <v>828</v>
      </c>
      <c r="B5657" s="103" t="s">
        <v>88</v>
      </c>
      <c r="C5657" s="103" t="s">
        <v>481</v>
      </c>
      <c r="D5657" s="103" t="s">
        <v>242</v>
      </c>
      <c r="E5657" s="111"/>
      <c r="F5657" s="103" t="s">
        <v>243</v>
      </c>
      <c r="G5657" s="103" t="s">
        <v>217</v>
      </c>
      <c r="H5657" s="103" t="s">
        <v>402</v>
      </c>
      <c r="I5657" s="103" t="s">
        <v>842</v>
      </c>
      <c r="J5657" s="215">
        <v>0</v>
      </c>
      <c r="K5657" s="216" t="s">
        <v>88</v>
      </c>
    </row>
    <row r="5658" spans="1:11" x14ac:dyDescent="0.25">
      <c r="A5658" s="103" t="s">
        <v>830</v>
      </c>
      <c r="B5658" s="103" t="s">
        <v>88</v>
      </c>
      <c r="C5658" s="103" t="s">
        <v>481</v>
      </c>
      <c r="D5658" s="103" t="s">
        <v>242</v>
      </c>
      <c r="E5658" s="111"/>
      <c r="F5658" s="103" t="s">
        <v>243</v>
      </c>
      <c r="G5658" s="103" t="s">
        <v>103</v>
      </c>
      <c r="H5658" s="103" t="s">
        <v>337</v>
      </c>
      <c r="I5658" s="103" t="s">
        <v>842</v>
      </c>
      <c r="J5658" s="215">
        <v>8602.02</v>
      </c>
      <c r="K5658" s="216" t="s">
        <v>88</v>
      </c>
    </row>
    <row r="5659" spans="1:11" x14ac:dyDescent="0.25">
      <c r="A5659" s="103" t="s">
        <v>829</v>
      </c>
      <c r="B5659" s="103" t="s">
        <v>88</v>
      </c>
      <c r="C5659" s="103" t="s">
        <v>481</v>
      </c>
      <c r="D5659" s="103" t="s">
        <v>242</v>
      </c>
      <c r="E5659" s="111"/>
      <c r="F5659" s="103" t="s">
        <v>243</v>
      </c>
      <c r="G5659" s="103" t="s">
        <v>103</v>
      </c>
      <c r="H5659" s="103" t="s">
        <v>337</v>
      </c>
      <c r="I5659" s="103" t="s">
        <v>842</v>
      </c>
      <c r="J5659" s="215">
        <v>-1340</v>
      </c>
      <c r="K5659" s="216" t="s">
        <v>88</v>
      </c>
    </row>
    <row r="5660" spans="1:11" x14ac:dyDescent="0.25">
      <c r="A5660" s="103" t="s">
        <v>825</v>
      </c>
      <c r="B5660" s="103" t="s">
        <v>88</v>
      </c>
      <c r="C5660" s="103" t="s">
        <v>481</v>
      </c>
      <c r="D5660" s="103" t="s">
        <v>242</v>
      </c>
      <c r="E5660" s="111"/>
      <c r="F5660" s="103" t="s">
        <v>243</v>
      </c>
      <c r="G5660" s="103" t="s">
        <v>103</v>
      </c>
      <c r="H5660" s="103" t="s">
        <v>337</v>
      </c>
      <c r="I5660" s="103" t="s">
        <v>842</v>
      </c>
      <c r="J5660" s="215">
        <v>1340</v>
      </c>
      <c r="K5660" s="216" t="s">
        <v>88</v>
      </c>
    </row>
    <row r="5661" spans="1:11" x14ac:dyDescent="0.25">
      <c r="A5661" s="103" t="s">
        <v>828</v>
      </c>
      <c r="B5661" s="103" t="s">
        <v>88</v>
      </c>
      <c r="C5661" s="103" t="s">
        <v>481</v>
      </c>
      <c r="D5661" s="103" t="s">
        <v>242</v>
      </c>
      <c r="E5661" s="111"/>
      <c r="F5661" s="103" t="s">
        <v>243</v>
      </c>
      <c r="G5661" s="103" t="s">
        <v>102</v>
      </c>
      <c r="H5661" s="103" t="s">
        <v>338</v>
      </c>
      <c r="I5661" s="103" t="s">
        <v>842</v>
      </c>
      <c r="J5661" s="215">
        <v>-3005.6</v>
      </c>
      <c r="K5661" s="216" t="s">
        <v>88</v>
      </c>
    </row>
    <row r="5662" spans="1:11" x14ac:dyDescent="0.25">
      <c r="A5662" s="103" t="s">
        <v>825</v>
      </c>
      <c r="B5662" s="103" t="s">
        <v>88</v>
      </c>
      <c r="C5662" s="103" t="s">
        <v>481</v>
      </c>
      <c r="D5662" s="103" t="s">
        <v>242</v>
      </c>
      <c r="E5662" s="111"/>
      <c r="F5662" s="103" t="s">
        <v>243</v>
      </c>
      <c r="G5662" s="103" t="s">
        <v>102</v>
      </c>
      <c r="H5662" s="103" t="s">
        <v>338</v>
      </c>
      <c r="I5662" s="103" t="s">
        <v>842</v>
      </c>
      <c r="J5662" s="215">
        <v>-21.78</v>
      </c>
      <c r="K5662" s="216" t="s">
        <v>88</v>
      </c>
    </row>
    <row r="5663" spans="1:11" x14ac:dyDescent="0.25">
      <c r="A5663" s="103" t="s">
        <v>826</v>
      </c>
      <c r="B5663" s="103" t="s">
        <v>88</v>
      </c>
      <c r="C5663" s="103" t="s">
        <v>481</v>
      </c>
      <c r="D5663" s="103" t="s">
        <v>242</v>
      </c>
      <c r="E5663" s="111"/>
      <c r="F5663" s="103" t="s">
        <v>243</v>
      </c>
      <c r="G5663" s="103" t="s">
        <v>102</v>
      </c>
      <c r="H5663" s="103" t="s">
        <v>338</v>
      </c>
      <c r="I5663" s="103" t="s">
        <v>842</v>
      </c>
      <c r="J5663" s="215">
        <v>21.78</v>
      </c>
      <c r="K5663" s="216" t="s">
        <v>88</v>
      </c>
    </row>
    <row r="5664" spans="1:11" x14ac:dyDescent="0.25">
      <c r="A5664" s="103" t="s">
        <v>827</v>
      </c>
      <c r="B5664" s="103" t="s">
        <v>88</v>
      </c>
      <c r="C5664" s="103" t="s">
        <v>481</v>
      </c>
      <c r="D5664" s="103" t="s">
        <v>242</v>
      </c>
      <c r="E5664" s="111"/>
      <c r="F5664" s="103" t="s">
        <v>243</v>
      </c>
      <c r="G5664" s="103" t="s">
        <v>467</v>
      </c>
      <c r="H5664" s="103" t="s">
        <v>468</v>
      </c>
      <c r="I5664" s="103" t="s">
        <v>842</v>
      </c>
      <c r="J5664" s="215">
        <v>703.94</v>
      </c>
      <c r="K5664" s="216" t="s">
        <v>88</v>
      </c>
    </row>
    <row r="5665" spans="1:11" x14ac:dyDescent="0.25">
      <c r="A5665" s="103" t="s">
        <v>828</v>
      </c>
      <c r="B5665" s="103" t="s">
        <v>88</v>
      </c>
      <c r="C5665" s="103" t="s">
        <v>481</v>
      </c>
      <c r="D5665" s="103" t="s">
        <v>242</v>
      </c>
      <c r="E5665" s="111"/>
      <c r="F5665" s="103" t="s">
        <v>243</v>
      </c>
      <c r="G5665" s="103" t="s">
        <v>467</v>
      </c>
      <c r="H5665" s="103" t="s">
        <v>468</v>
      </c>
      <c r="I5665" s="103" t="s">
        <v>842</v>
      </c>
      <c r="J5665" s="215">
        <v>690</v>
      </c>
      <c r="K5665" s="216" t="s">
        <v>88</v>
      </c>
    </row>
    <row r="5666" spans="1:11" x14ac:dyDescent="0.25">
      <c r="A5666" s="103" t="s">
        <v>826</v>
      </c>
      <c r="B5666" s="103" t="s">
        <v>88</v>
      </c>
      <c r="C5666" s="103" t="s">
        <v>481</v>
      </c>
      <c r="D5666" s="103" t="s">
        <v>242</v>
      </c>
      <c r="E5666" s="111"/>
      <c r="F5666" s="103" t="s">
        <v>243</v>
      </c>
      <c r="G5666" s="103" t="s">
        <v>467</v>
      </c>
      <c r="H5666" s="103" t="s">
        <v>468</v>
      </c>
      <c r="I5666" s="103" t="s">
        <v>842</v>
      </c>
      <c r="J5666" s="215">
        <v>-1393.94</v>
      </c>
      <c r="K5666" s="216" t="s">
        <v>88</v>
      </c>
    </row>
    <row r="5667" spans="1:11" x14ac:dyDescent="0.25">
      <c r="A5667" s="103" t="s">
        <v>828</v>
      </c>
      <c r="B5667" s="103" t="s">
        <v>88</v>
      </c>
      <c r="C5667" s="103" t="s">
        <v>481</v>
      </c>
      <c r="D5667" s="103" t="s">
        <v>242</v>
      </c>
      <c r="E5667" s="111"/>
      <c r="F5667" s="103" t="s">
        <v>243</v>
      </c>
      <c r="G5667" s="103" t="s">
        <v>860</v>
      </c>
      <c r="H5667" s="103" t="s">
        <v>861</v>
      </c>
      <c r="I5667" s="103" t="s">
        <v>842</v>
      </c>
      <c r="J5667" s="215">
        <v>-10527.51</v>
      </c>
      <c r="K5667" s="216" t="s">
        <v>88</v>
      </c>
    </row>
    <row r="5668" spans="1:11" x14ac:dyDescent="0.25">
      <c r="A5668" s="103" t="s">
        <v>825</v>
      </c>
      <c r="B5668" s="103" t="s">
        <v>88</v>
      </c>
      <c r="C5668" s="103" t="s">
        <v>481</v>
      </c>
      <c r="D5668" s="103" t="s">
        <v>242</v>
      </c>
      <c r="E5668" s="111"/>
      <c r="F5668" s="103" t="s">
        <v>243</v>
      </c>
      <c r="G5668" s="103" t="s">
        <v>860</v>
      </c>
      <c r="H5668" s="103" t="s">
        <v>861</v>
      </c>
      <c r="I5668" s="103" t="s">
        <v>842</v>
      </c>
      <c r="J5668" s="215">
        <v>-15696</v>
      </c>
      <c r="K5668" s="216" t="s">
        <v>88</v>
      </c>
    </row>
    <row r="5669" spans="1:11" x14ac:dyDescent="0.25">
      <c r="A5669" s="103" t="s">
        <v>826</v>
      </c>
      <c r="B5669" s="103" t="s">
        <v>88</v>
      </c>
      <c r="C5669" s="103" t="s">
        <v>481</v>
      </c>
      <c r="D5669" s="103" t="s">
        <v>242</v>
      </c>
      <c r="E5669" s="111"/>
      <c r="F5669" s="103" t="s">
        <v>243</v>
      </c>
      <c r="G5669" s="103" t="s">
        <v>860</v>
      </c>
      <c r="H5669" s="103" t="s">
        <v>861</v>
      </c>
      <c r="I5669" s="103" t="s">
        <v>842</v>
      </c>
      <c r="J5669" s="215">
        <v>15696</v>
      </c>
      <c r="K5669" s="216" t="s">
        <v>88</v>
      </c>
    </row>
    <row r="5670" spans="1:11" x14ac:dyDescent="0.25">
      <c r="A5670" s="103" t="s">
        <v>827</v>
      </c>
      <c r="B5670" s="103" t="s">
        <v>88</v>
      </c>
      <c r="C5670" s="103" t="s">
        <v>481</v>
      </c>
      <c r="D5670" s="103" t="s">
        <v>242</v>
      </c>
      <c r="E5670" s="111"/>
      <c r="F5670" s="103" t="s">
        <v>243</v>
      </c>
      <c r="G5670" s="103" t="s">
        <v>862</v>
      </c>
      <c r="H5670" s="103" t="s">
        <v>863</v>
      </c>
      <c r="I5670" s="103" t="s">
        <v>842</v>
      </c>
      <c r="J5670" s="215">
        <v>-1100</v>
      </c>
      <c r="K5670" s="216" t="s">
        <v>88</v>
      </c>
    </row>
    <row r="5671" spans="1:11" x14ac:dyDescent="0.25">
      <c r="A5671" s="103" t="s">
        <v>830</v>
      </c>
      <c r="B5671" s="103" t="s">
        <v>88</v>
      </c>
      <c r="C5671" s="103" t="s">
        <v>481</v>
      </c>
      <c r="D5671" s="103" t="s">
        <v>242</v>
      </c>
      <c r="E5671" s="111"/>
      <c r="F5671" s="103" t="s">
        <v>243</v>
      </c>
      <c r="G5671" s="103" t="s">
        <v>862</v>
      </c>
      <c r="H5671" s="103" t="s">
        <v>863</v>
      </c>
      <c r="I5671" s="103" t="s">
        <v>842</v>
      </c>
      <c r="J5671" s="215">
        <v>-5265.3</v>
      </c>
      <c r="K5671" s="216" t="s">
        <v>88</v>
      </c>
    </row>
    <row r="5672" spans="1:11" x14ac:dyDescent="0.25">
      <c r="A5672" s="103" t="s">
        <v>828</v>
      </c>
      <c r="B5672" s="103" t="s">
        <v>88</v>
      </c>
      <c r="C5672" s="103" t="s">
        <v>481</v>
      </c>
      <c r="D5672" s="103" t="s">
        <v>242</v>
      </c>
      <c r="E5672" s="111"/>
      <c r="F5672" s="103" t="s">
        <v>243</v>
      </c>
      <c r="G5672" s="103" t="s">
        <v>862</v>
      </c>
      <c r="H5672" s="103" t="s">
        <v>863</v>
      </c>
      <c r="I5672" s="103" t="s">
        <v>842</v>
      </c>
      <c r="J5672" s="215">
        <v>-6587.66</v>
      </c>
      <c r="K5672" s="216" t="s">
        <v>88</v>
      </c>
    </row>
    <row r="5673" spans="1:11" x14ac:dyDescent="0.25">
      <c r="A5673" s="103" t="s">
        <v>829</v>
      </c>
      <c r="B5673" s="103" t="s">
        <v>88</v>
      </c>
      <c r="C5673" s="103" t="s">
        <v>481</v>
      </c>
      <c r="D5673" s="103" t="s">
        <v>242</v>
      </c>
      <c r="E5673" s="111"/>
      <c r="F5673" s="103" t="s">
        <v>243</v>
      </c>
      <c r="G5673" s="103" t="s">
        <v>862</v>
      </c>
      <c r="H5673" s="103" t="s">
        <v>863</v>
      </c>
      <c r="I5673" s="103" t="s">
        <v>842</v>
      </c>
      <c r="J5673" s="215">
        <v>1214.6099999999999</v>
      </c>
      <c r="K5673" s="216" t="s">
        <v>88</v>
      </c>
    </row>
    <row r="5674" spans="1:11" x14ac:dyDescent="0.25">
      <c r="A5674" s="103" t="s">
        <v>825</v>
      </c>
      <c r="B5674" s="103" t="s">
        <v>88</v>
      </c>
      <c r="C5674" s="103" t="s">
        <v>481</v>
      </c>
      <c r="D5674" s="103" t="s">
        <v>242</v>
      </c>
      <c r="E5674" s="111"/>
      <c r="F5674" s="103" t="s">
        <v>243</v>
      </c>
      <c r="G5674" s="103" t="s">
        <v>862</v>
      </c>
      <c r="H5674" s="103" t="s">
        <v>863</v>
      </c>
      <c r="I5674" s="103" t="s">
        <v>842</v>
      </c>
      <c r="J5674" s="215">
        <v>3708.34</v>
      </c>
      <c r="K5674" s="216" t="s">
        <v>88</v>
      </c>
    </row>
    <row r="5675" spans="1:11" x14ac:dyDescent="0.25">
      <c r="A5675" s="103" t="s">
        <v>826</v>
      </c>
      <c r="B5675" s="103" t="s">
        <v>88</v>
      </c>
      <c r="C5675" s="103" t="s">
        <v>481</v>
      </c>
      <c r="D5675" s="103" t="s">
        <v>242</v>
      </c>
      <c r="E5675" s="111"/>
      <c r="F5675" s="103" t="s">
        <v>243</v>
      </c>
      <c r="G5675" s="103" t="s">
        <v>862</v>
      </c>
      <c r="H5675" s="103" t="s">
        <v>863</v>
      </c>
      <c r="I5675" s="103" t="s">
        <v>842</v>
      </c>
      <c r="J5675" s="215">
        <v>1676.91</v>
      </c>
      <c r="K5675" s="216" t="s">
        <v>88</v>
      </c>
    </row>
    <row r="5676" spans="1:11" x14ac:dyDescent="0.25">
      <c r="A5676" s="103" t="s">
        <v>828</v>
      </c>
      <c r="B5676" s="103" t="s">
        <v>88</v>
      </c>
      <c r="C5676" s="103" t="s">
        <v>481</v>
      </c>
      <c r="D5676" s="103" t="s">
        <v>242</v>
      </c>
      <c r="E5676" s="111"/>
      <c r="F5676" s="103" t="s">
        <v>243</v>
      </c>
      <c r="G5676" s="103" t="s">
        <v>208</v>
      </c>
      <c r="H5676" s="103" t="s">
        <v>357</v>
      </c>
      <c r="I5676" s="103" t="s">
        <v>842</v>
      </c>
      <c r="J5676" s="215">
        <v>-1195.1199999999999</v>
      </c>
      <c r="K5676" s="216" t="s">
        <v>88</v>
      </c>
    </row>
    <row r="5677" spans="1:11" x14ac:dyDescent="0.25">
      <c r="A5677" s="103" t="s">
        <v>827</v>
      </c>
      <c r="B5677" s="103" t="s">
        <v>88</v>
      </c>
      <c r="C5677" s="103" t="s">
        <v>481</v>
      </c>
      <c r="D5677" s="103" t="s">
        <v>242</v>
      </c>
      <c r="E5677" s="111"/>
      <c r="F5677" s="103" t="s">
        <v>243</v>
      </c>
      <c r="G5677" s="103" t="s">
        <v>174</v>
      </c>
      <c r="H5677" s="103" t="s">
        <v>358</v>
      </c>
      <c r="I5677" s="103" t="s">
        <v>842</v>
      </c>
      <c r="J5677" s="215">
        <v>0</v>
      </c>
      <c r="K5677" s="216" t="s">
        <v>88</v>
      </c>
    </row>
    <row r="5678" spans="1:11" x14ac:dyDescent="0.25">
      <c r="A5678" s="103" t="s">
        <v>828</v>
      </c>
      <c r="B5678" s="103" t="s">
        <v>88</v>
      </c>
      <c r="C5678" s="103" t="s">
        <v>481</v>
      </c>
      <c r="D5678" s="103" t="s">
        <v>242</v>
      </c>
      <c r="E5678" s="111"/>
      <c r="F5678" s="103" t="s">
        <v>243</v>
      </c>
      <c r="G5678" s="103" t="s">
        <v>174</v>
      </c>
      <c r="H5678" s="103" t="s">
        <v>358</v>
      </c>
      <c r="I5678" s="103" t="s">
        <v>842</v>
      </c>
      <c r="J5678" s="215">
        <v>11923.99</v>
      </c>
      <c r="K5678" s="216" t="s">
        <v>88</v>
      </c>
    </row>
    <row r="5679" spans="1:11" x14ac:dyDescent="0.25">
      <c r="A5679" s="103" t="s">
        <v>825</v>
      </c>
      <c r="B5679" s="103" t="s">
        <v>88</v>
      </c>
      <c r="C5679" s="103" t="s">
        <v>481</v>
      </c>
      <c r="D5679" s="103" t="s">
        <v>242</v>
      </c>
      <c r="E5679" s="111"/>
      <c r="F5679" s="103" t="s">
        <v>243</v>
      </c>
      <c r="G5679" s="103" t="s">
        <v>174</v>
      </c>
      <c r="H5679" s="103" t="s">
        <v>358</v>
      </c>
      <c r="I5679" s="103" t="s">
        <v>842</v>
      </c>
      <c r="J5679" s="215">
        <v>-1698.02</v>
      </c>
      <c r="K5679" s="216" t="s">
        <v>88</v>
      </c>
    </row>
    <row r="5680" spans="1:11" x14ac:dyDescent="0.25">
      <c r="A5680" s="103" t="s">
        <v>826</v>
      </c>
      <c r="B5680" s="103" t="s">
        <v>88</v>
      </c>
      <c r="C5680" s="103" t="s">
        <v>481</v>
      </c>
      <c r="D5680" s="103" t="s">
        <v>242</v>
      </c>
      <c r="E5680" s="111"/>
      <c r="F5680" s="103" t="s">
        <v>243</v>
      </c>
      <c r="G5680" s="103" t="s">
        <v>174</v>
      </c>
      <c r="H5680" s="103" t="s">
        <v>358</v>
      </c>
      <c r="I5680" s="103" t="s">
        <v>842</v>
      </c>
      <c r="J5680" s="215">
        <v>-10508.18</v>
      </c>
      <c r="K5680" s="216" t="s">
        <v>88</v>
      </c>
    </row>
    <row r="5681" spans="1:11" x14ac:dyDescent="0.25">
      <c r="A5681" s="103" t="s">
        <v>827</v>
      </c>
      <c r="B5681" s="103" t="s">
        <v>88</v>
      </c>
      <c r="C5681" s="103" t="s">
        <v>481</v>
      </c>
      <c r="D5681" s="103" t="s">
        <v>242</v>
      </c>
      <c r="E5681" s="111"/>
      <c r="F5681" s="103" t="s">
        <v>243</v>
      </c>
      <c r="G5681" s="103" t="s">
        <v>866</v>
      </c>
      <c r="H5681" s="103" t="s">
        <v>867</v>
      </c>
      <c r="I5681" s="103" t="s">
        <v>842</v>
      </c>
      <c r="J5681" s="215">
        <v>1250</v>
      </c>
      <c r="K5681" s="216" t="s">
        <v>88</v>
      </c>
    </row>
    <row r="5682" spans="1:11" x14ac:dyDescent="0.25">
      <c r="A5682" s="103" t="s">
        <v>826</v>
      </c>
      <c r="B5682" s="103" t="s">
        <v>88</v>
      </c>
      <c r="C5682" s="103" t="s">
        <v>481</v>
      </c>
      <c r="D5682" s="103" t="s">
        <v>242</v>
      </c>
      <c r="E5682" s="111"/>
      <c r="F5682" s="103" t="s">
        <v>243</v>
      </c>
      <c r="G5682" s="103" t="s">
        <v>866</v>
      </c>
      <c r="H5682" s="103" t="s">
        <v>867</v>
      </c>
      <c r="I5682" s="103" t="s">
        <v>842</v>
      </c>
      <c r="J5682" s="215">
        <v>-1250</v>
      </c>
      <c r="K5682" s="216" t="s">
        <v>88</v>
      </c>
    </row>
    <row r="5683" spans="1:11" x14ac:dyDescent="0.25">
      <c r="A5683" s="103" t="s">
        <v>828</v>
      </c>
      <c r="B5683" s="103" t="s">
        <v>88</v>
      </c>
      <c r="C5683" s="103" t="s">
        <v>481</v>
      </c>
      <c r="D5683" s="103" t="s">
        <v>242</v>
      </c>
      <c r="E5683" s="111"/>
      <c r="F5683" s="103" t="s">
        <v>243</v>
      </c>
      <c r="G5683" s="103" t="s">
        <v>147</v>
      </c>
      <c r="H5683" s="103" t="s">
        <v>617</v>
      </c>
      <c r="I5683" s="103" t="s">
        <v>842</v>
      </c>
      <c r="J5683" s="215">
        <v>-11720</v>
      </c>
      <c r="K5683" s="216" t="s">
        <v>88</v>
      </c>
    </row>
    <row r="5684" spans="1:11" x14ac:dyDescent="0.25">
      <c r="A5684" s="103" t="s">
        <v>827</v>
      </c>
      <c r="B5684" s="103" t="s">
        <v>88</v>
      </c>
      <c r="C5684" s="103" t="s">
        <v>481</v>
      </c>
      <c r="D5684" s="103" t="s">
        <v>242</v>
      </c>
      <c r="E5684" s="111"/>
      <c r="F5684" s="103" t="s">
        <v>243</v>
      </c>
      <c r="G5684" s="103" t="s">
        <v>140</v>
      </c>
      <c r="H5684" s="103" t="s">
        <v>649</v>
      </c>
      <c r="I5684" s="103" t="s">
        <v>842</v>
      </c>
      <c r="J5684" s="215">
        <v>-2115.2199999999998</v>
      </c>
      <c r="K5684" s="216" t="s">
        <v>88</v>
      </c>
    </row>
    <row r="5685" spans="1:11" x14ac:dyDescent="0.25">
      <c r="A5685" s="103" t="s">
        <v>830</v>
      </c>
      <c r="B5685" s="103" t="s">
        <v>88</v>
      </c>
      <c r="C5685" s="103" t="s">
        <v>481</v>
      </c>
      <c r="D5685" s="103" t="s">
        <v>242</v>
      </c>
      <c r="E5685" s="111"/>
      <c r="F5685" s="103" t="s">
        <v>243</v>
      </c>
      <c r="G5685" s="103" t="s">
        <v>140</v>
      </c>
      <c r="H5685" s="103" t="s">
        <v>649</v>
      </c>
      <c r="I5685" s="103" t="s">
        <v>842</v>
      </c>
      <c r="J5685" s="215">
        <v>2279.25</v>
      </c>
      <c r="K5685" s="216" t="s">
        <v>88</v>
      </c>
    </row>
    <row r="5686" spans="1:11" x14ac:dyDescent="0.25">
      <c r="A5686" s="103" t="s">
        <v>828</v>
      </c>
      <c r="B5686" s="103" t="s">
        <v>88</v>
      </c>
      <c r="C5686" s="103" t="s">
        <v>481</v>
      </c>
      <c r="D5686" s="103" t="s">
        <v>242</v>
      </c>
      <c r="E5686" s="111"/>
      <c r="F5686" s="103" t="s">
        <v>243</v>
      </c>
      <c r="G5686" s="103" t="s">
        <v>140</v>
      </c>
      <c r="H5686" s="103" t="s">
        <v>649</v>
      </c>
      <c r="I5686" s="103" t="s">
        <v>842</v>
      </c>
      <c r="J5686" s="215">
        <v>2115.2199999999998</v>
      </c>
      <c r="K5686" s="216" t="s">
        <v>88</v>
      </c>
    </row>
    <row r="5687" spans="1:11" x14ac:dyDescent="0.25">
      <c r="A5687" s="103" t="s">
        <v>830</v>
      </c>
      <c r="B5687" s="103" t="s">
        <v>88</v>
      </c>
      <c r="C5687" s="103" t="s">
        <v>481</v>
      </c>
      <c r="D5687" s="103" t="s">
        <v>242</v>
      </c>
      <c r="E5687" s="111"/>
      <c r="F5687" s="103" t="s">
        <v>243</v>
      </c>
      <c r="G5687" s="103" t="s">
        <v>138</v>
      </c>
      <c r="H5687" s="103" t="s">
        <v>647</v>
      </c>
      <c r="I5687" s="103" t="s">
        <v>842</v>
      </c>
      <c r="J5687" s="215">
        <v>-18.440000000000001</v>
      </c>
      <c r="K5687" s="216" t="s">
        <v>88</v>
      </c>
    </row>
    <row r="5688" spans="1:11" x14ac:dyDescent="0.25">
      <c r="A5688" s="103" t="s">
        <v>829</v>
      </c>
      <c r="B5688" s="103" t="s">
        <v>88</v>
      </c>
      <c r="C5688" s="103" t="s">
        <v>481</v>
      </c>
      <c r="D5688" s="103" t="s">
        <v>242</v>
      </c>
      <c r="E5688" s="111"/>
      <c r="F5688" s="103" t="s">
        <v>243</v>
      </c>
      <c r="G5688" s="103" t="s">
        <v>138</v>
      </c>
      <c r="H5688" s="103" t="s">
        <v>647</v>
      </c>
      <c r="I5688" s="103" t="s">
        <v>842</v>
      </c>
      <c r="J5688" s="215">
        <v>8253.35</v>
      </c>
      <c r="K5688" s="216" t="s">
        <v>88</v>
      </c>
    </row>
    <row r="5689" spans="1:11" x14ac:dyDescent="0.25">
      <c r="A5689" s="103" t="s">
        <v>825</v>
      </c>
      <c r="B5689" s="103" t="s">
        <v>88</v>
      </c>
      <c r="C5689" s="103" t="s">
        <v>481</v>
      </c>
      <c r="D5689" s="103" t="s">
        <v>242</v>
      </c>
      <c r="E5689" s="111"/>
      <c r="F5689" s="103" t="s">
        <v>243</v>
      </c>
      <c r="G5689" s="103" t="s">
        <v>138</v>
      </c>
      <c r="H5689" s="103" t="s">
        <v>647</v>
      </c>
      <c r="I5689" s="103" t="s">
        <v>842</v>
      </c>
      <c r="J5689" s="215">
        <v>-11664.68</v>
      </c>
      <c r="K5689" s="216" t="s">
        <v>88</v>
      </c>
    </row>
    <row r="5690" spans="1:11" x14ac:dyDescent="0.25">
      <c r="A5690" s="103" t="s">
        <v>826</v>
      </c>
      <c r="B5690" s="103" t="s">
        <v>88</v>
      </c>
      <c r="C5690" s="103" t="s">
        <v>481</v>
      </c>
      <c r="D5690" s="103" t="s">
        <v>242</v>
      </c>
      <c r="E5690" s="111"/>
      <c r="F5690" s="103" t="s">
        <v>243</v>
      </c>
      <c r="G5690" s="103" t="s">
        <v>138</v>
      </c>
      <c r="H5690" s="103" t="s">
        <v>647</v>
      </c>
      <c r="I5690" s="103" t="s">
        <v>842</v>
      </c>
      <c r="J5690" s="215">
        <v>5700.68</v>
      </c>
      <c r="K5690" s="216" t="s">
        <v>88</v>
      </c>
    </row>
    <row r="5691" spans="1:11" x14ac:dyDescent="0.25">
      <c r="A5691" s="103" t="s">
        <v>827</v>
      </c>
      <c r="B5691" s="103" t="s">
        <v>88</v>
      </c>
      <c r="C5691" s="103" t="s">
        <v>481</v>
      </c>
      <c r="D5691" s="103" t="s">
        <v>242</v>
      </c>
      <c r="E5691" s="111"/>
      <c r="F5691" s="103" t="s">
        <v>243</v>
      </c>
      <c r="G5691" s="103" t="s">
        <v>121</v>
      </c>
      <c r="H5691" s="103" t="s">
        <v>372</v>
      </c>
      <c r="I5691" s="103" t="s">
        <v>842</v>
      </c>
      <c r="J5691" s="215">
        <v>1755</v>
      </c>
      <c r="K5691" s="216" t="s">
        <v>88</v>
      </c>
    </row>
    <row r="5692" spans="1:11" x14ac:dyDescent="0.25">
      <c r="A5692" s="103" t="s">
        <v>826</v>
      </c>
      <c r="B5692" s="103" t="s">
        <v>88</v>
      </c>
      <c r="C5692" s="103" t="s">
        <v>481</v>
      </c>
      <c r="D5692" s="103" t="s">
        <v>242</v>
      </c>
      <c r="E5692" s="111"/>
      <c r="F5692" s="103" t="s">
        <v>243</v>
      </c>
      <c r="G5692" s="103" t="s">
        <v>121</v>
      </c>
      <c r="H5692" s="103" t="s">
        <v>372</v>
      </c>
      <c r="I5692" s="103" t="s">
        <v>842</v>
      </c>
      <c r="J5692" s="215">
        <v>-1755</v>
      </c>
      <c r="K5692" s="216" t="s">
        <v>88</v>
      </c>
    </row>
    <row r="5693" spans="1:11" x14ac:dyDescent="0.25">
      <c r="A5693" s="103" t="s">
        <v>828</v>
      </c>
      <c r="B5693" s="103" t="s">
        <v>88</v>
      </c>
      <c r="C5693" s="103" t="s">
        <v>481</v>
      </c>
      <c r="D5693" s="103" t="s">
        <v>242</v>
      </c>
      <c r="E5693" s="111"/>
      <c r="F5693" s="103" t="s">
        <v>243</v>
      </c>
      <c r="G5693" s="103" t="s">
        <v>169</v>
      </c>
      <c r="H5693" s="103" t="s">
        <v>380</v>
      </c>
      <c r="I5693" s="103" t="s">
        <v>842</v>
      </c>
      <c r="J5693" s="215">
        <v>-11984.18</v>
      </c>
      <c r="K5693" s="216" t="s">
        <v>88</v>
      </c>
    </row>
    <row r="5694" spans="1:11" x14ac:dyDescent="0.25">
      <c r="A5694" s="103" t="s">
        <v>827</v>
      </c>
      <c r="B5694" s="103" t="s">
        <v>88</v>
      </c>
      <c r="C5694" s="103" t="s">
        <v>481</v>
      </c>
      <c r="D5694" s="103" t="s">
        <v>242</v>
      </c>
      <c r="E5694" s="111"/>
      <c r="F5694" s="103" t="s">
        <v>243</v>
      </c>
      <c r="G5694" s="103" t="s">
        <v>475</v>
      </c>
      <c r="H5694" s="103" t="s">
        <v>476</v>
      </c>
      <c r="I5694" s="103" t="s">
        <v>842</v>
      </c>
      <c r="J5694" s="215">
        <v>0</v>
      </c>
      <c r="K5694" s="216" t="s">
        <v>88</v>
      </c>
    </row>
    <row r="5695" spans="1:11" x14ac:dyDescent="0.25">
      <c r="A5695" s="103" t="s">
        <v>828</v>
      </c>
      <c r="B5695" s="103" t="s">
        <v>88</v>
      </c>
      <c r="C5695" s="103" t="s">
        <v>481</v>
      </c>
      <c r="D5695" s="103" t="s">
        <v>242</v>
      </c>
      <c r="E5695" s="111"/>
      <c r="F5695" s="103" t="s">
        <v>243</v>
      </c>
      <c r="G5695" s="103" t="s">
        <v>475</v>
      </c>
      <c r="H5695" s="103" t="s">
        <v>476</v>
      </c>
      <c r="I5695" s="103" t="s">
        <v>842</v>
      </c>
      <c r="J5695" s="215">
        <v>0</v>
      </c>
      <c r="K5695" s="216" t="s">
        <v>88</v>
      </c>
    </row>
    <row r="5696" spans="1:11" x14ac:dyDescent="0.25">
      <c r="A5696" s="103" t="s">
        <v>826</v>
      </c>
      <c r="B5696" s="103" t="s">
        <v>88</v>
      </c>
      <c r="C5696" s="103" t="s">
        <v>481</v>
      </c>
      <c r="D5696" s="103" t="s">
        <v>242</v>
      </c>
      <c r="E5696" s="111"/>
      <c r="F5696" s="103" t="s">
        <v>243</v>
      </c>
      <c r="G5696" s="103" t="s">
        <v>475</v>
      </c>
      <c r="H5696" s="103" t="s">
        <v>476</v>
      </c>
      <c r="I5696" s="103" t="s">
        <v>842</v>
      </c>
      <c r="J5696" s="215">
        <v>-8222.39</v>
      </c>
      <c r="K5696" s="216" t="s">
        <v>88</v>
      </c>
    </row>
    <row r="5697" spans="1:11" x14ac:dyDescent="0.25">
      <c r="A5697" s="103" t="s">
        <v>828</v>
      </c>
      <c r="B5697" s="103" t="s">
        <v>88</v>
      </c>
      <c r="C5697" s="103" t="s">
        <v>481</v>
      </c>
      <c r="D5697" s="103" t="s">
        <v>242</v>
      </c>
      <c r="E5697" s="111"/>
      <c r="F5697" s="103" t="s">
        <v>243</v>
      </c>
      <c r="G5697" s="103" t="s">
        <v>128</v>
      </c>
      <c r="H5697" s="103" t="s">
        <v>386</v>
      </c>
      <c r="I5697" s="103" t="s">
        <v>842</v>
      </c>
      <c r="J5697" s="215">
        <v>-16.079999999999998</v>
      </c>
      <c r="K5697" s="216" t="s">
        <v>88</v>
      </c>
    </row>
    <row r="5698" spans="1:11" x14ac:dyDescent="0.25">
      <c r="A5698" s="103" t="s">
        <v>830</v>
      </c>
      <c r="B5698" s="103" t="s">
        <v>88</v>
      </c>
      <c r="C5698" s="103" t="s">
        <v>481</v>
      </c>
      <c r="D5698" s="103" t="s">
        <v>242</v>
      </c>
      <c r="E5698" s="111"/>
      <c r="F5698" s="103" t="s">
        <v>243</v>
      </c>
      <c r="G5698" s="103" t="s">
        <v>185</v>
      </c>
      <c r="H5698" s="103" t="s">
        <v>387</v>
      </c>
      <c r="I5698" s="103" t="s">
        <v>842</v>
      </c>
      <c r="J5698" s="215">
        <v>-910</v>
      </c>
      <c r="K5698" s="216" t="s">
        <v>88</v>
      </c>
    </row>
    <row r="5699" spans="1:11" x14ac:dyDescent="0.25">
      <c r="A5699" s="103" t="s">
        <v>829</v>
      </c>
      <c r="B5699" s="103" t="s">
        <v>88</v>
      </c>
      <c r="C5699" s="103" t="s">
        <v>481</v>
      </c>
      <c r="D5699" s="103" t="s">
        <v>242</v>
      </c>
      <c r="E5699" s="111"/>
      <c r="F5699" s="103" t="s">
        <v>243</v>
      </c>
      <c r="G5699" s="103" t="s">
        <v>185</v>
      </c>
      <c r="H5699" s="103" t="s">
        <v>387</v>
      </c>
      <c r="I5699" s="103" t="s">
        <v>842</v>
      </c>
      <c r="J5699" s="215">
        <v>910</v>
      </c>
      <c r="K5699" s="216" t="s">
        <v>88</v>
      </c>
    </row>
    <row r="5700" spans="1:11" x14ac:dyDescent="0.25">
      <c r="A5700" s="103" t="s">
        <v>825</v>
      </c>
      <c r="B5700" s="103" t="s">
        <v>88</v>
      </c>
      <c r="C5700" s="103" t="s">
        <v>481</v>
      </c>
      <c r="D5700" s="103" t="s">
        <v>242</v>
      </c>
      <c r="E5700" s="111"/>
      <c r="F5700" s="103" t="s">
        <v>243</v>
      </c>
      <c r="G5700" s="103" t="s">
        <v>185</v>
      </c>
      <c r="H5700" s="103" t="s">
        <v>387</v>
      </c>
      <c r="I5700" s="103" t="s">
        <v>842</v>
      </c>
      <c r="J5700" s="215">
        <v>-800</v>
      </c>
      <c r="K5700" s="216" t="s">
        <v>88</v>
      </c>
    </row>
    <row r="5701" spans="1:11" x14ac:dyDescent="0.25">
      <c r="A5701" s="103" t="s">
        <v>826</v>
      </c>
      <c r="B5701" s="103" t="s">
        <v>88</v>
      </c>
      <c r="C5701" s="103" t="s">
        <v>481</v>
      </c>
      <c r="D5701" s="103" t="s">
        <v>242</v>
      </c>
      <c r="E5701" s="111"/>
      <c r="F5701" s="103" t="s">
        <v>243</v>
      </c>
      <c r="G5701" s="103" t="s">
        <v>185</v>
      </c>
      <c r="H5701" s="103" t="s">
        <v>387</v>
      </c>
      <c r="I5701" s="103" t="s">
        <v>842</v>
      </c>
      <c r="J5701" s="215">
        <v>800</v>
      </c>
      <c r="K5701" s="216" t="s">
        <v>88</v>
      </c>
    </row>
    <row r="5702" spans="1:11" x14ac:dyDescent="0.25">
      <c r="A5702" s="103" t="s">
        <v>828</v>
      </c>
      <c r="B5702" s="103" t="s">
        <v>88</v>
      </c>
      <c r="C5702" s="103" t="s">
        <v>481</v>
      </c>
      <c r="D5702" s="103" t="s">
        <v>242</v>
      </c>
      <c r="E5702" s="111"/>
      <c r="F5702" s="103" t="s">
        <v>243</v>
      </c>
      <c r="G5702" s="103" t="s">
        <v>594</v>
      </c>
      <c r="H5702" s="103" t="s">
        <v>735</v>
      </c>
      <c r="I5702" s="103" t="s">
        <v>842</v>
      </c>
      <c r="J5702" s="215">
        <v>-42</v>
      </c>
      <c r="K5702" s="216" t="s">
        <v>88</v>
      </c>
    </row>
    <row r="5703" spans="1:11" x14ac:dyDescent="0.25">
      <c r="A5703" s="103" t="s">
        <v>830</v>
      </c>
      <c r="B5703" s="103" t="s">
        <v>88</v>
      </c>
      <c r="C5703" s="103" t="s">
        <v>481</v>
      </c>
      <c r="D5703" s="103" t="s">
        <v>242</v>
      </c>
      <c r="E5703" s="111"/>
      <c r="F5703" s="103" t="s">
        <v>243</v>
      </c>
      <c r="G5703" s="103" t="s">
        <v>619</v>
      </c>
      <c r="H5703" s="103" t="s">
        <v>620</v>
      </c>
      <c r="I5703" s="103" t="s">
        <v>842</v>
      </c>
      <c r="J5703" s="215">
        <v>-9708</v>
      </c>
      <c r="K5703" s="216" t="s">
        <v>88</v>
      </c>
    </row>
    <row r="5704" spans="1:11" x14ac:dyDescent="0.25">
      <c r="A5704" s="103" t="s">
        <v>829</v>
      </c>
      <c r="B5704" s="103" t="s">
        <v>88</v>
      </c>
      <c r="C5704" s="103" t="s">
        <v>481</v>
      </c>
      <c r="D5704" s="103" t="s">
        <v>242</v>
      </c>
      <c r="E5704" s="111"/>
      <c r="F5704" s="103" t="s">
        <v>243</v>
      </c>
      <c r="G5704" s="103" t="s">
        <v>619</v>
      </c>
      <c r="H5704" s="103" t="s">
        <v>620</v>
      </c>
      <c r="I5704" s="103" t="s">
        <v>842</v>
      </c>
      <c r="J5704" s="215">
        <v>9708</v>
      </c>
      <c r="K5704" s="216" t="s">
        <v>88</v>
      </c>
    </row>
    <row r="5705" spans="1:11" x14ac:dyDescent="0.25">
      <c r="A5705" s="103" t="s">
        <v>828</v>
      </c>
      <c r="B5705" s="103" t="s">
        <v>88</v>
      </c>
      <c r="C5705" s="103" t="s">
        <v>481</v>
      </c>
      <c r="D5705" s="103" t="s">
        <v>242</v>
      </c>
      <c r="E5705" s="111"/>
      <c r="F5705" s="103" t="s">
        <v>243</v>
      </c>
      <c r="G5705" s="103" t="s">
        <v>736</v>
      </c>
      <c r="H5705" s="103" t="s">
        <v>737</v>
      </c>
      <c r="I5705" s="103" t="s">
        <v>842</v>
      </c>
      <c r="J5705" s="215">
        <v>-18281.25</v>
      </c>
      <c r="K5705" s="216" t="s">
        <v>88</v>
      </c>
    </row>
    <row r="5706" spans="1:11" x14ac:dyDescent="0.25">
      <c r="A5706" s="103" t="s">
        <v>830</v>
      </c>
      <c r="B5706" s="103" t="s">
        <v>88</v>
      </c>
      <c r="C5706" s="103" t="s">
        <v>481</v>
      </c>
      <c r="D5706" s="103" t="s">
        <v>242</v>
      </c>
      <c r="E5706" s="111"/>
      <c r="F5706" s="103" t="s">
        <v>243</v>
      </c>
      <c r="G5706" s="103" t="s">
        <v>131</v>
      </c>
      <c r="H5706" s="103" t="s">
        <v>389</v>
      </c>
      <c r="I5706" s="103" t="s">
        <v>842</v>
      </c>
      <c r="J5706" s="215">
        <v>854.1</v>
      </c>
      <c r="K5706" s="216" t="s">
        <v>88</v>
      </c>
    </row>
    <row r="5707" spans="1:11" x14ac:dyDescent="0.25">
      <c r="A5707" s="103" t="s">
        <v>829</v>
      </c>
      <c r="B5707" s="103" t="s">
        <v>88</v>
      </c>
      <c r="C5707" s="103" t="s">
        <v>481</v>
      </c>
      <c r="D5707" s="103" t="s">
        <v>242</v>
      </c>
      <c r="E5707" s="111"/>
      <c r="F5707" s="103" t="s">
        <v>243</v>
      </c>
      <c r="G5707" s="103" t="s">
        <v>131</v>
      </c>
      <c r="H5707" s="103" t="s">
        <v>389</v>
      </c>
      <c r="I5707" s="103" t="s">
        <v>842</v>
      </c>
      <c r="J5707" s="215">
        <v>-1475.41</v>
      </c>
      <c r="K5707" s="216" t="s">
        <v>88</v>
      </c>
    </row>
    <row r="5708" spans="1:11" x14ac:dyDescent="0.25">
      <c r="A5708" s="103" t="s">
        <v>825</v>
      </c>
      <c r="B5708" s="103" t="s">
        <v>88</v>
      </c>
      <c r="C5708" s="103" t="s">
        <v>481</v>
      </c>
      <c r="D5708" s="103" t="s">
        <v>242</v>
      </c>
      <c r="E5708" s="111"/>
      <c r="F5708" s="103" t="s">
        <v>243</v>
      </c>
      <c r="G5708" s="103" t="s">
        <v>131</v>
      </c>
      <c r="H5708" s="103" t="s">
        <v>389</v>
      </c>
      <c r="I5708" s="103" t="s">
        <v>842</v>
      </c>
      <c r="J5708" s="215">
        <v>1475.41</v>
      </c>
      <c r="K5708" s="216" t="s">
        <v>88</v>
      </c>
    </row>
    <row r="5709" spans="1:11" x14ac:dyDescent="0.25">
      <c r="A5709" s="103" t="s">
        <v>827</v>
      </c>
      <c r="B5709" s="103" t="s">
        <v>88</v>
      </c>
      <c r="C5709" s="103" t="s">
        <v>481</v>
      </c>
      <c r="D5709" s="103" t="s">
        <v>242</v>
      </c>
      <c r="E5709" s="111"/>
      <c r="F5709" s="103" t="s">
        <v>243</v>
      </c>
      <c r="G5709" s="103" t="s">
        <v>127</v>
      </c>
      <c r="H5709" s="103" t="s">
        <v>391</v>
      </c>
      <c r="I5709" s="103" t="s">
        <v>842</v>
      </c>
      <c r="J5709" s="215">
        <v>-21797.86</v>
      </c>
      <c r="K5709" s="216" t="s">
        <v>88</v>
      </c>
    </row>
    <row r="5710" spans="1:11" x14ac:dyDescent="0.25">
      <c r="A5710" s="103" t="s">
        <v>830</v>
      </c>
      <c r="B5710" s="103" t="s">
        <v>88</v>
      </c>
      <c r="C5710" s="103" t="s">
        <v>481</v>
      </c>
      <c r="D5710" s="103" t="s">
        <v>242</v>
      </c>
      <c r="E5710" s="111"/>
      <c r="F5710" s="103" t="s">
        <v>243</v>
      </c>
      <c r="G5710" s="103" t="s">
        <v>127</v>
      </c>
      <c r="H5710" s="103" t="s">
        <v>391</v>
      </c>
      <c r="I5710" s="103" t="s">
        <v>842</v>
      </c>
      <c r="J5710" s="215">
        <v>-15634.57</v>
      </c>
      <c r="K5710" s="216" t="s">
        <v>88</v>
      </c>
    </row>
    <row r="5711" spans="1:11" x14ac:dyDescent="0.25">
      <c r="A5711" s="103" t="s">
        <v>828</v>
      </c>
      <c r="B5711" s="103" t="s">
        <v>88</v>
      </c>
      <c r="C5711" s="103" t="s">
        <v>481</v>
      </c>
      <c r="D5711" s="103" t="s">
        <v>242</v>
      </c>
      <c r="E5711" s="111"/>
      <c r="F5711" s="103" t="s">
        <v>243</v>
      </c>
      <c r="G5711" s="103" t="s">
        <v>127</v>
      </c>
      <c r="H5711" s="103" t="s">
        <v>391</v>
      </c>
      <c r="I5711" s="103" t="s">
        <v>842</v>
      </c>
      <c r="J5711" s="215">
        <v>-4763.67</v>
      </c>
      <c r="K5711" s="216" t="s">
        <v>88</v>
      </c>
    </row>
    <row r="5712" spans="1:11" x14ac:dyDescent="0.25">
      <c r="A5712" s="103" t="s">
        <v>829</v>
      </c>
      <c r="B5712" s="103" t="s">
        <v>88</v>
      </c>
      <c r="C5712" s="103" t="s">
        <v>481</v>
      </c>
      <c r="D5712" s="103" t="s">
        <v>242</v>
      </c>
      <c r="E5712" s="111"/>
      <c r="F5712" s="103" t="s">
        <v>243</v>
      </c>
      <c r="G5712" s="103" t="s">
        <v>127</v>
      </c>
      <c r="H5712" s="103" t="s">
        <v>391</v>
      </c>
      <c r="I5712" s="103" t="s">
        <v>842</v>
      </c>
      <c r="J5712" s="215">
        <v>8696.27</v>
      </c>
      <c r="K5712" s="232"/>
    </row>
    <row r="5713" spans="1:11" x14ac:dyDescent="0.25">
      <c r="A5713" s="103" t="s">
        <v>825</v>
      </c>
      <c r="B5713" s="103" t="s">
        <v>88</v>
      </c>
      <c r="C5713" s="103" t="s">
        <v>481</v>
      </c>
      <c r="D5713" s="103" t="s">
        <v>242</v>
      </c>
      <c r="E5713" s="111"/>
      <c r="F5713" s="103" t="s">
        <v>243</v>
      </c>
      <c r="G5713" s="103" t="s">
        <v>127</v>
      </c>
      <c r="H5713" s="103" t="s">
        <v>391</v>
      </c>
      <c r="I5713" s="103" t="s">
        <v>842</v>
      </c>
      <c r="J5713" s="215">
        <v>4439.3</v>
      </c>
      <c r="K5713" s="216" t="s">
        <v>88</v>
      </c>
    </row>
    <row r="5714" spans="1:11" x14ac:dyDescent="0.25">
      <c r="A5714" s="103" t="s">
        <v>826</v>
      </c>
      <c r="B5714" s="103" t="s">
        <v>88</v>
      </c>
      <c r="C5714" s="103" t="s">
        <v>481</v>
      </c>
      <c r="D5714" s="103" t="s">
        <v>242</v>
      </c>
      <c r="E5714" s="111"/>
      <c r="F5714" s="103" t="s">
        <v>243</v>
      </c>
      <c r="G5714" s="103" t="s">
        <v>127</v>
      </c>
      <c r="H5714" s="103" t="s">
        <v>391</v>
      </c>
      <c r="I5714" s="103" t="s">
        <v>842</v>
      </c>
      <c r="J5714" s="215">
        <v>-140.83000000000001</v>
      </c>
      <c r="K5714" s="216" t="s">
        <v>88</v>
      </c>
    </row>
    <row r="5715" spans="1:11" x14ac:dyDescent="0.25">
      <c r="A5715" s="103" t="s">
        <v>830</v>
      </c>
      <c r="B5715" s="103" t="s">
        <v>88</v>
      </c>
      <c r="C5715" s="103" t="s">
        <v>481</v>
      </c>
      <c r="D5715" s="103" t="s">
        <v>242</v>
      </c>
      <c r="E5715" s="111"/>
      <c r="F5715" s="103" t="s">
        <v>243</v>
      </c>
      <c r="G5715" s="103" t="s">
        <v>490</v>
      </c>
      <c r="H5715" s="103" t="s">
        <v>742</v>
      </c>
      <c r="I5715" s="103" t="s">
        <v>842</v>
      </c>
      <c r="J5715" s="215">
        <v>-2579.87</v>
      </c>
      <c r="K5715" s="216" t="s">
        <v>88</v>
      </c>
    </row>
    <row r="5716" spans="1:11" x14ac:dyDescent="0.25">
      <c r="A5716" s="103" t="s">
        <v>828</v>
      </c>
      <c r="B5716" s="103" t="s">
        <v>88</v>
      </c>
      <c r="C5716" s="103" t="s">
        <v>481</v>
      </c>
      <c r="D5716" s="103" t="s">
        <v>242</v>
      </c>
      <c r="E5716" s="111"/>
      <c r="F5716" s="103" t="s">
        <v>243</v>
      </c>
      <c r="G5716" s="103" t="s">
        <v>490</v>
      </c>
      <c r="H5716" s="103" t="s">
        <v>742</v>
      </c>
      <c r="I5716" s="103" t="s">
        <v>842</v>
      </c>
      <c r="J5716" s="215">
        <v>-17784.490000000002</v>
      </c>
      <c r="K5716" s="216" t="s">
        <v>88</v>
      </c>
    </row>
    <row r="5717" spans="1:11" x14ac:dyDescent="0.25">
      <c r="A5717" s="103" t="s">
        <v>829</v>
      </c>
      <c r="B5717" s="103" t="s">
        <v>88</v>
      </c>
      <c r="C5717" s="103" t="s">
        <v>481</v>
      </c>
      <c r="D5717" s="103" t="s">
        <v>242</v>
      </c>
      <c r="E5717" s="111"/>
      <c r="F5717" s="103" t="s">
        <v>243</v>
      </c>
      <c r="G5717" s="103" t="s">
        <v>490</v>
      </c>
      <c r="H5717" s="103" t="s">
        <v>742</v>
      </c>
      <c r="I5717" s="103" t="s">
        <v>842</v>
      </c>
      <c r="J5717" s="215">
        <v>3919.87</v>
      </c>
      <c r="K5717" s="216" t="s">
        <v>88</v>
      </c>
    </row>
    <row r="5718" spans="1:11" x14ac:dyDescent="0.25">
      <c r="A5718" s="103" t="s">
        <v>827</v>
      </c>
      <c r="B5718" s="103" t="s">
        <v>88</v>
      </c>
      <c r="C5718" s="103" t="s">
        <v>481</v>
      </c>
      <c r="D5718" s="103" t="s">
        <v>242</v>
      </c>
      <c r="E5718" s="111"/>
      <c r="F5718" s="103" t="s">
        <v>243</v>
      </c>
      <c r="G5718" s="103" t="s">
        <v>124</v>
      </c>
      <c r="H5718" s="103" t="s">
        <v>394</v>
      </c>
      <c r="I5718" s="103" t="s">
        <v>842</v>
      </c>
      <c r="J5718" s="215">
        <v>4996.24</v>
      </c>
      <c r="K5718" s="216" t="s">
        <v>88</v>
      </c>
    </row>
    <row r="5719" spans="1:11" x14ac:dyDescent="0.25">
      <c r="A5719" s="103" t="s">
        <v>830</v>
      </c>
      <c r="B5719" s="103" t="s">
        <v>88</v>
      </c>
      <c r="C5719" s="103" t="s">
        <v>481</v>
      </c>
      <c r="D5719" s="103" t="s">
        <v>242</v>
      </c>
      <c r="E5719" s="111"/>
      <c r="F5719" s="103" t="s">
        <v>243</v>
      </c>
      <c r="G5719" s="103" t="s">
        <v>124</v>
      </c>
      <c r="H5719" s="103" t="s">
        <v>394</v>
      </c>
      <c r="I5719" s="103" t="s">
        <v>842</v>
      </c>
      <c r="J5719" s="215">
        <v>-1547.36</v>
      </c>
      <c r="K5719" s="216" t="s">
        <v>88</v>
      </c>
    </row>
    <row r="5720" spans="1:11" x14ac:dyDescent="0.25">
      <c r="A5720" s="103" t="s">
        <v>828</v>
      </c>
      <c r="B5720" s="103" t="s">
        <v>88</v>
      </c>
      <c r="C5720" s="103" t="s">
        <v>481</v>
      </c>
      <c r="D5720" s="103" t="s">
        <v>242</v>
      </c>
      <c r="E5720" s="111"/>
      <c r="F5720" s="103" t="s">
        <v>243</v>
      </c>
      <c r="G5720" s="103" t="s">
        <v>124</v>
      </c>
      <c r="H5720" s="103" t="s">
        <v>394</v>
      </c>
      <c r="I5720" s="103" t="s">
        <v>842</v>
      </c>
      <c r="J5720" s="215">
        <v>-1748</v>
      </c>
      <c r="K5720" s="216" t="s">
        <v>88</v>
      </c>
    </row>
    <row r="5721" spans="1:11" x14ac:dyDescent="0.25">
      <c r="A5721" s="103" t="s">
        <v>829</v>
      </c>
      <c r="B5721" s="103" t="s">
        <v>88</v>
      </c>
      <c r="C5721" s="103" t="s">
        <v>481</v>
      </c>
      <c r="D5721" s="103" t="s">
        <v>242</v>
      </c>
      <c r="E5721" s="111"/>
      <c r="F5721" s="103" t="s">
        <v>243</v>
      </c>
      <c r="G5721" s="103" t="s">
        <v>124</v>
      </c>
      <c r="H5721" s="103" t="s">
        <v>394</v>
      </c>
      <c r="I5721" s="103" t="s">
        <v>842</v>
      </c>
      <c r="J5721" s="215">
        <v>10149</v>
      </c>
      <c r="K5721" s="216" t="s">
        <v>88</v>
      </c>
    </row>
    <row r="5722" spans="1:11" x14ac:dyDescent="0.25">
      <c r="A5722" s="103" t="s">
        <v>825</v>
      </c>
      <c r="B5722" s="103" t="s">
        <v>88</v>
      </c>
      <c r="C5722" s="103" t="s">
        <v>481</v>
      </c>
      <c r="D5722" s="103" t="s">
        <v>242</v>
      </c>
      <c r="E5722" s="111"/>
      <c r="F5722" s="103" t="s">
        <v>243</v>
      </c>
      <c r="G5722" s="103" t="s">
        <v>124</v>
      </c>
      <c r="H5722" s="103" t="s">
        <v>394</v>
      </c>
      <c r="I5722" s="103" t="s">
        <v>842</v>
      </c>
      <c r="J5722" s="215">
        <v>3440.75</v>
      </c>
      <c r="K5722" s="216" t="s">
        <v>88</v>
      </c>
    </row>
    <row r="5723" spans="1:11" x14ac:dyDescent="0.25">
      <c r="A5723" s="103" t="s">
        <v>826</v>
      </c>
      <c r="B5723" s="103" t="s">
        <v>88</v>
      </c>
      <c r="C5723" s="103" t="s">
        <v>481</v>
      </c>
      <c r="D5723" s="103" t="s">
        <v>242</v>
      </c>
      <c r="E5723" s="111"/>
      <c r="F5723" s="103" t="s">
        <v>243</v>
      </c>
      <c r="G5723" s="103" t="s">
        <v>124</v>
      </c>
      <c r="H5723" s="103" t="s">
        <v>394</v>
      </c>
      <c r="I5723" s="103" t="s">
        <v>842</v>
      </c>
      <c r="J5723" s="215">
        <v>-2114.9899999999998</v>
      </c>
      <c r="K5723" s="216" t="s">
        <v>88</v>
      </c>
    </row>
    <row r="5724" spans="1:11" x14ac:dyDescent="0.25">
      <c r="A5724" s="103" t="s">
        <v>827</v>
      </c>
      <c r="B5724" s="103" t="s">
        <v>88</v>
      </c>
      <c r="C5724" s="103" t="s">
        <v>481</v>
      </c>
      <c r="D5724" s="103" t="s">
        <v>242</v>
      </c>
      <c r="E5724" s="111"/>
      <c r="F5724" s="103" t="s">
        <v>243</v>
      </c>
      <c r="G5724" s="103" t="s">
        <v>155</v>
      </c>
      <c r="H5724" s="103" t="s">
        <v>395</v>
      </c>
      <c r="I5724" s="103" t="s">
        <v>842</v>
      </c>
      <c r="J5724" s="215">
        <v>-15500</v>
      </c>
      <c r="K5724" s="216" t="s">
        <v>88</v>
      </c>
    </row>
    <row r="5725" spans="1:11" x14ac:dyDescent="0.25">
      <c r="A5725" s="103" t="s">
        <v>828</v>
      </c>
      <c r="B5725" s="103" t="s">
        <v>88</v>
      </c>
      <c r="C5725" s="103" t="s">
        <v>481</v>
      </c>
      <c r="D5725" s="103" t="s">
        <v>242</v>
      </c>
      <c r="E5725" s="111"/>
      <c r="F5725" s="103" t="s">
        <v>243</v>
      </c>
      <c r="G5725" s="103" t="s">
        <v>155</v>
      </c>
      <c r="H5725" s="103" t="s">
        <v>395</v>
      </c>
      <c r="I5725" s="103" t="s">
        <v>842</v>
      </c>
      <c r="J5725" s="215">
        <v>15500</v>
      </c>
      <c r="K5725" s="216" t="s">
        <v>88</v>
      </c>
    </row>
    <row r="5726" spans="1:11" x14ac:dyDescent="0.25">
      <c r="A5726" s="103" t="s">
        <v>827</v>
      </c>
      <c r="B5726" s="103" t="s">
        <v>88</v>
      </c>
      <c r="C5726" s="103" t="s">
        <v>481</v>
      </c>
      <c r="D5726" s="103" t="s">
        <v>242</v>
      </c>
      <c r="E5726" s="111"/>
      <c r="F5726" s="103" t="s">
        <v>243</v>
      </c>
      <c r="G5726" s="103" t="s">
        <v>650</v>
      </c>
      <c r="H5726" s="103" t="s">
        <v>651</v>
      </c>
      <c r="I5726" s="103" t="s">
        <v>842</v>
      </c>
      <c r="J5726" s="215">
        <v>503.25</v>
      </c>
      <c r="K5726" s="216" t="s">
        <v>88</v>
      </c>
    </row>
    <row r="5727" spans="1:11" x14ac:dyDescent="0.25">
      <c r="A5727" s="103" t="s">
        <v>828</v>
      </c>
      <c r="B5727" s="103" t="s">
        <v>88</v>
      </c>
      <c r="C5727" s="103" t="s">
        <v>481</v>
      </c>
      <c r="D5727" s="103" t="s">
        <v>242</v>
      </c>
      <c r="E5727" s="111"/>
      <c r="F5727" s="103" t="s">
        <v>243</v>
      </c>
      <c r="G5727" s="103" t="s">
        <v>650</v>
      </c>
      <c r="H5727" s="103" t="s">
        <v>651</v>
      </c>
      <c r="I5727" s="103" t="s">
        <v>842</v>
      </c>
      <c r="J5727" s="215">
        <v>-798.17</v>
      </c>
      <c r="K5727" s="216" t="s">
        <v>88</v>
      </c>
    </row>
    <row r="5728" spans="1:11" x14ac:dyDescent="0.25">
      <c r="A5728" s="103" t="s">
        <v>829</v>
      </c>
      <c r="B5728" s="103" t="s">
        <v>88</v>
      </c>
      <c r="C5728" s="103" t="s">
        <v>481</v>
      </c>
      <c r="D5728" s="103" t="s">
        <v>242</v>
      </c>
      <c r="E5728" s="111"/>
      <c r="F5728" s="103" t="s">
        <v>243</v>
      </c>
      <c r="G5728" s="103" t="s">
        <v>650</v>
      </c>
      <c r="H5728" s="103" t="s">
        <v>651</v>
      </c>
      <c r="I5728" s="103" t="s">
        <v>842</v>
      </c>
      <c r="J5728" s="215">
        <v>-3015.68</v>
      </c>
      <c r="K5728" s="216" t="s">
        <v>88</v>
      </c>
    </row>
    <row r="5729" spans="1:11" x14ac:dyDescent="0.25">
      <c r="A5729" s="103" t="s">
        <v>825</v>
      </c>
      <c r="B5729" s="103" t="s">
        <v>88</v>
      </c>
      <c r="C5729" s="103" t="s">
        <v>481</v>
      </c>
      <c r="D5729" s="103" t="s">
        <v>242</v>
      </c>
      <c r="E5729" s="111"/>
      <c r="F5729" s="103" t="s">
        <v>243</v>
      </c>
      <c r="G5729" s="103" t="s">
        <v>650</v>
      </c>
      <c r="H5729" s="103" t="s">
        <v>651</v>
      </c>
      <c r="I5729" s="103" t="s">
        <v>842</v>
      </c>
      <c r="J5729" s="215">
        <v>1455.76</v>
      </c>
      <c r="K5729" s="216" t="s">
        <v>88</v>
      </c>
    </row>
    <row r="5730" spans="1:11" x14ac:dyDescent="0.25">
      <c r="A5730" s="103" t="s">
        <v>826</v>
      </c>
      <c r="B5730" s="103" t="s">
        <v>88</v>
      </c>
      <c r="C5730" s="103" t="s">
        <v>481</v>
      </c>
      <c r="D5730" s="103" t="s">
        <v>242</v>
      </c>
      <c r="E5730" s="111"/>
      <c r="F5730" s="103" t="s">
        <v>243</v>
      </c>
      <c r="G5730" s="103" t="s">
        <v>650</v>
      </c>
      <c r="H5730" s="103" t="s">
        <v>651</v>
      </c>
      <c r="I5730" s="103" t="s">
        <v>842</v>
      </c>
      <c r="J5730" s="215">
        <v>1056.67</v>
      </c>
      <c r="K5730" s="216" t="s">
        <v>88</v>
      </c>
    </row>
    <row r="5731" spans="1:11" x14ac:dyDescent="0.25">
      <c r="A5731" s="103" t="s">
        <v>830</v>
      </c>
      <c r="B5731" s="103" t="s">
        <v>88</v>
      </c>
      <c r="C5731" s="103" t="s">
        <v>481</v>
      </c>
      <c r="D5731" s="103" t="s">
        <v>242</v>
      </c>
      <c r="E5731" s="111"/>
      <c r="F5731" s="103" t="s">
        <v>243</v>
      </c>
      <c r="G5731" s="103" t="s">
        <v>123</v>
      </c>
      <c r="H5731" s="103" t="s">
        <v>396</v>
      </c>
      <c r="I5731" s="103" t="s">
        <v>842</v>
      </c>
      <c r="J5731" s="215">
        <v>3448.55</v>
      </c>
      <c r="K5731" s="216" t="s">
        <v>88</v>
      </c>
    </row>
    <row r="5732" spans="1:11" x14ac:dyDescent="0.25">
      <c r="A5732" s="103" t="s">
        <v>830</v>
      </c>
      <c r="B5732" s="103" t="s">
        <v>88</v>
      </c>
      <c r="C5732" s="103" t="s">
        <v>481</v>
      </c>
      <c r="D5732" s="103" t="s">
        <v>242</v>
      </c>
      <c r="E5732" s="111"/>
      <c r="F5732" s="103" t="s">
        <v>243</v>
      </c>
      <c r="G5732" s="103" t="s">
        <v>448</v>
      </c>
      <c r="H5732" s="103" t="s">
        <v>449</v>
      </c>
      <c r="I5732" s="103" t="s">
        <v>842</v>
      </c>
      <c r="J5732" s="215">
        <v>5000</v>
      </c>
      <c r="K5732" s="216" t="s">
        <v>88</v>
      </c>
    </row>
    <row r="5733" spans="1:11" x14ac:dyDescent="0.25">
      <c r="A5733" s="103" t="s">
        <v>830</v>
      </c>
      <c r="B5733" s="103" t="s">
        <v>88</v>
      </c>
      <c r="C5733" s="103" t="s">
        <v>481</v>
      </c>
      <c r="D5733" s="103" t="s">
        <v>938</v>
      </c>
      <c r="E5733" s="103" t="s">
        <v>939</v>
      </c>
      <c r="F5733" s="103" t="s">
        <v>939</v>
      </c>
      <c r="G5733" s="103" t="s">
        <v>200</v>
      </c>
      <c r="H5733" s="103" t="s">
        <v>297</v>
      </c>
      <c r="I5733" s="103" t="s">
        <v>842</v>
      </c>
      <c r="J5733" s="215">
        <v>250</v>
      </c>
      <c r="K5733" s="216" t="s">
        <v>88</v>
      </c>
    </row>
    <row r="5734" spans="1:11" x14ac:dyDescent="0.25">
      <c r="A5734" s="103" t="s">
        <v>827</v>
      </c>
      <c r="B5734" s="103" t="s">
        <v>88</v>
      </c>
      <c r="C5734" s="103" t="s">
        <v>481</v>
      </c>
      <c r="D5734" s="103" t="s">
        <v>938</v>
      </c>
      <c r="E5734" s="103" t="s">
        <v>939</v>
      </c>
      <c r="F5734" s="103" t="s">
        <v>939</v>
      </c>
      <c r="G5734" s="103" t="s">
        <v>118</v>
      </c>
      <c r="H5734" s="103" t="s">
        <v>323</v>
      </c>
      <c r="I5734" s="103" t="s">
        <v>842</v>
      </c>
      <c r="J5734" s="215">
        <v>11229</v>
      </c>
      <c r="K5734" s="216" t="s">
        <v>88</v>
      </c>
    </row>
    <row r="5735" spans="1:11" x14ac:dyDescent="0.25">
      <c r="A5735" s="103" t="s">
        <v>827</v>
      </c>
      <c r="B5735" s="103" t="s">
        <v>88</v>
      </c>
      <c r="C5735" s="103" t="s">
        <v>481</v>
      </c>
      <c r="D5735" s="103" t="s">
        <v>938</v>
      </c>
      <c r="E5735" s="111"/>
      <c r="F5735" s="103" t="s">
        <v>939</v>
      </c>
      <c r="G5735" s="103" t="s">
        <v>118</v>
      </c>
      <c r="H5735" s="103" t="s">
        <v>323</v>
      </c>
      <c r="I5735" s="103" t="s">
        <v>842</v>
      </c>
      <c r="J5735" s="215">
        <v>6614.39</v>
      </c>
      <c r="K5735" s="216" t="s">
        <v>88</v>
      </c>
    </row>
    <row r="5736" spans="1:11" x14ac:dyDescent="0.25">
      <c r="A5736" s="103" t="s">
        <v>830</v>
      </c>
      <c r="B5736" s="103" t="s">
        <v>88</v>
      </c>
      <c r="C5736" s="103" t="s">
        <v>481</v>
      </c>
      <c r="D5736" s="103" t="s">
        <v>938</v>
      </c>
      <c r="E5736" s="103" t="s">
        <v>939</v>
      </c>
      <c r="F5736" s="103" t="s">
        <v>939</v>
      </c>
      <c r="G5736" s="103" t="s">
        <v>118</v>
      </c>
      <c r="H5736" s="103" t="s">
        <v>323</v>
      </c>
      <c r="I5736" s="103" t="s">
        <v>842</v>
      </c>
      <c r="J5736" s="215">
        <v>3900</v>
      </c>
      <c r="K5736" s="216" t="s">
        <v>88</v>
      </c>
    </row>
    <row r="5737" spans="1:11" x14ac:dyDescent="0.25">
      <c r="A5737" s="103" t="s">
        <v>830</v>
      </c>
      <c r="B5737" s="103" t="s">
        <v>88</v>
      </c>
      <c r="C5737" s="103" t="s">
        <v>481</v>
      </c>
      <c r="D5737" s="103" t="s">
        <v>938</v>
      </c>
      <c r="E5737" s="111"/>
      <c r="F5737" s="103" t="s">
        <v>939</v>
      </c>
      <c r="G5737" s="103" t="s">
        <v>118</v>
      </c>
      <c r="H5737" s="103" t="s">
        <v>323</v>
      </c>
      <c r="I5737" s="103" t="s">
        <v>842</v>
      </c>
      <c r="J5737" s="215">
        <v>6614.35</v>
      </c>
      <c r="K5737" s="216" t="s">
        <v>88</v>
      </c>
    </row>
    <row r="5738" spans="1:11" x14ac:dyDescent="0.25">
      <c r="A5738" s="103" t="s">
        <v>828</v>
      </c>
      <c r="B5738" s="103" t="s">
        <v>88</v>
      </c>
      <c r="C5738" s="103" t="s">
        <v>481</v>
      </c>
      <c r="D5738" s="103" t="s">
        <v>938</v>
      </c>
      <c r="E5738" s="103" t="s">
        <v>939</v>
      </c>
      <c r="F5738" s="103" t="s">
        <v>939</v>
      </c>
      <c r="G5738" s="103" t="s">
        <v>118</v>
      </c>
      <c r="H5738" s="103" t="s">
        <v>323</v>
      </c>
      <c r="I5738" s="103" t="s">
        <v>842</v>
      </c>
      <c r="J5738" s="215">
        <v>1760</v>
      </c>
      <c r="K5738" s="216" t="s">
        <v>88</v>
      </c>
    </row>
    <row r="5739" spans="1:11" x14ac:dyDescent="0.25">
      <c r="A5739" s="103" t="s">
        <v>828</v>
      </c>
      <c r="B5739" s="103" t="s">
        <v>88</v>
      </c>
      <c r="C5739" s="103" t="s">
        <v>481</v>
      </c>
      <c r="D5739" s="103" t="s">
        <v>938</v>
      </c>
      <c r="E5739" s="111"/>
      <c r="F5739" s="103" t="s">
        <v>939</v>
      </c>
      <c r="G5739" s="103" t="s">
        <v>118</v>
      </c>
      <c r="H5739" s="103" t="s">
        <v>323</v>
      </c>
      <c r="I5739" s="103" t="s">
        <v>842</v>
      </c>
      <c r="J5739" s="215">
        <v>6614.39</v>
      </c>
      <c r="K5739" s="216" t="s">
        <v>88</v>
      </c>
    </row>
    <row r="5740" spans="1:11" x14ac:dyDescent="0.25">
      <c r="A5740" s="103" t="s">
        <v>829</v>
      </c>
      <c r="B5740" s="103" t="s">
        <v>88</v>
      </c>
      <c r="C5740" s="103" t="s">
        <v>481</v>
      </c>
      <c r="D5740" s="103" t="s">
        <v>938</v>
      </c>
      <c r="E5740" s="111"/>
      <c r="F5740" s="103" t="s">
        <v>939</v>
      </c>
      <c r="G5740" s="103" t="s">
        <v>118</v>
      </c>
      <c r="H5740" s="103" t="s">
        <v>323</v>
      </c>
      <c r="I5740" s="103" t="s">
        <v>842</v>
      </c>
      <c r="J5740" s="215">
        <v>6614.39</v>
      </c>
      <c r="K5740" s="216" t="s">
        <v>88</v>
      </c>
    </row>
    <row r="5741" spans="1:11" x14ac:dyDescent="0.25">
      <c r="A5741" s="103" t="s">
        <v>825</v>
      </c>
      <c r="B5741" s="103" t="s">
        <v>88</v>
      </c>
      <c r="C5741" s="103" t="s">
        <v>481</v>
      </c>
      <c r="D5741" s="103" t="s">
        <v>938</v>
      </c>
      <c r="E5741" s="111"/>
      <c r="F5741" s="103" t="s">
        <v>939</v>
      </c>
      <c r="G5741" s="103" t="s">
        <v>118</v>
      </c>
      <c r="H5741" s="103" t="s">
        <v>323</v>
      </c>
      <c r="I5741" s="103" t="s">
        <v>842</v>
      </c>
      <c r="J5741" s="215">
        <v>6614.39</v>
      </c>
      <c r="K5741" s="216" t="s">
        <v>88</v>
      </c>
    </row>
    <row r="5742" spans="1:11" x14ac:dyDescent="0.25">
      <c r="A5742" s="103" t="s">
        <v>826</v>
      </c>
      <c r="B5742" s="103" t="s">
        <v>88</v>
      </c>
      <c r="C5742" s="103" t="s">
        <v>481</v>
      </c>
      <c r="D5742" s="103" t="s">
        <v>938</v>
      </c>
      <c r="E5742" s="111"/>
      <c r="F5742" s="103" t="s">
        <v>939</v>
      </c>
      <c r="G5742" s="103" t="s">
        <v>118</v>
      </c>
      <c r="H5742" s="103" t="s">
        <v>323</v>
      </c>
      <c r="I5742" s="103" t="s">
        <v>842</v>
      </c>
      <c r="J5742" s="215">
        <v>6614.39</v>
      </c>
      <c r="K5742" s="216" t="s">
        <v>88</v>
      </c>
    </row>
    <row r="5743" spans="1:11" x14ac:dyDescent="0.25">
      <c r="A5743" s="103" t="s">
        <v>828</v>
      </c>
      <c r="B5743" s="103" t="s">
        <v>88</v>
      </c>
      <c r="C5743" s="103" t="s">
        <v>481</v>
      </c>
      <c r="D5743" s="103" t="s">
        <v>938</v>
      </c>
      <c r="E5743" s="103" t="s">
        <v>939</v>
      </c>
      <c r="F5743" s="103" t="s">
        <v>939</v>
      </c>
      <c r="G5743" s="103" t="s">
        <v>467</v>
      </c>
      <c r="H5743" s="103" t="s">
        <v>468</v>
      </c>
      <c r="I5743" s="103" t="s">
        <v>842</v>
      </c>
      <c r="J5743" s="215">
        <v>30030</v>
      </c>
      <c r="K5743" s="216" t="s">
        <v>88</v>
      </c>
    </row>
    <row r="5744" spans="1:11" x14ac:dyDescent="0.25">
      <c r="A5744" s="103" t="s">
        <v>827</v>
      </c>
      <c r="B5744" s="103" t="s">
        <v>88</v>
      </c>
      <c r="C5744" s="103" t="s">
        <v>481</v>
      </c>
      <c r="D5744" s="103" t="s">
        <v>938</v>
      </c>
      <c r="E5744" s="103" t="s">
        <v>939</v>
      </c>
      <c r="F5744" s="103" t="s">
        <v>939</v>
      </c>
      <c r="G5744" s="103" t="s">
        <v>94</v>
      </c>
      <c r="H5744" s="103" t="s">
        <v>397</v>
      </c>
      <c r="I5744" s="103" t="s">
        <v>842</v>
      </c>
      <c r="J5744" s="215">
        <v>580</v>
      </c>
      <c r="K5744" s="216" t="s">
        <v>88</v>
      </c>
    </row>
    <row r="5745" spans="1:11" x14ac:dyDescent="0.25">
      <c r="A5745" s="103" t="s">
        <v>827</v>
      </c>
      <c r="B5745" s="103" t="s">
        <v>88</v>
      </c>
      <c r="C5745" s="103" t="s">
        <v>481</v>
      </c>
      <c r="D5745" s="103" t="s">
        <v>489</v>
      </c>
      <c r="E5745" s="103" t="s">
        <v>940</v>
      </c>
      <c r="F5745" s="103" t="s">
        <v>940</v>
      </c>
      <c r="G5745" s="103" t="s">
        <v>194</v>
      </c>
      <c r="H5745" s="103" t="s">
        <v>731</v>
      </c>
      <c r="I5745" s="103" t="s">
        <v>842</v>
      </c>
      <c r="J5745" s="215">
        <v>182.48</v>
      </c>
      <c r="K5745" s="216" t="s">
        <v>88</v>
      </c>
    </row>
    <row r="5746" spans="1:11" x14ac:dyDescent="0.25">
      <c r="A5746" s="103" t="s">
        <v>830</v>
      </c>
      <c r="B5746" s="103" t="s">
        <v>88</v>
      </c>
      <c r="C5746" s="103" t="s">
        <v>481</v>
      </c>
      <c r="D5746" s="103" t="s">
        <v>489</v>
      </c>
      <c r="E5746" s="103" t="s">
        <v>940</v>
      </c>
      <c r="F5746" s="103" t="s">
        <v>940</v>
      </c>
      <c r="G5746" s="103" t="s">
        <v>194</v>
      </c>
      <c r="H5746" s="103" t="s">
        <v>731</v>
      </c>
      <c r="I5746" s="103" t="s">
        <v>842</v>
      </c>
      <c r="J5746" s="215">
        <v>757.45</v>
      </c>
      <c r="K5746" s="216" t="s">
        <v>88</v>
      </c>
    </row>
    <row r="5747" spans="1:11" x14ac:dyDescent="0.25">
      <c r="A5747" s="103" t="s">
        <v>828</v>
      </c>
      <c r="B5747" s="103" t="s">
        <v>88</v>
      </c>
      <c r="C5747" s="103" t="s">
        <v>481</v>
      </c>
      <c r="D5747" s="103" t="s">
        <v>489</v>
      </c>
      <c r="E5747" s="103" t="s">
        <v>940</v>
      </c>
      <c r="F5747" s="103" t="s">
        <v>940</v>
      </c>
      <c r="G5747" s="103" t="s">
        <v>194</v>
      </c>
      <c r="H5747" s="103" t="s">
        <v>731</v>
      </c>
      <c r="I5747" s="103" t="s">
        <v>842</v>
      </c>
      <c r="J5747" s="215">
        <v>3352.75</v>
      </c>
      <c r="K5747" s="216" t="s">
        <v>88</v>
      </c>
    </row>
    <row r="5748" spans="1:11" x14ac:dyDescent="0.25">
      <c r="A5748" s="103" t="s">
        <v>826</v>
      </c>
      <c r="B5748" s="103" t="s">
        <v>88</v>
      </c>
      <c r="C5748" s="103" t="s">
        <v>481</v>
      </c>
      <c r="D5748" s="103" t="s">
        <v>489</v>
      </c>
      <c r="E5748" s="103" t="s">
        <v>940</v>
      </c>
      <c r="F5748" s="103" t="s">
        <v>940</v>
      </c>
      <c r="G5748" s="103" t="s">
        <v>194</v>
      </c>
      <c r="H5748" s="103" t="s">
        <v>731</v>
      </c>
      <c r="I5748" s="103" t="s">
        <v>842</v>
      </c>
      <c r="J5748" s="215">
        <v>161.69999999999999</v>
      </c>
      <c r="K5748" s="216" t="s">
        <v>88</v>
      </c>
    </row>
    <row r="5749" spans="1:11" x14ac:dyDescent="0.25">
      <c r="A5749" s="103" t="s">
        <v>827</v>
      </c>
      <c r="B5749" s="103" t="s">
        <v>88</v>
      </c>
      <c r="C5749" s="103" t="s">
        <v>481</v>
      </c>
      <c r="D5749" s="103" t="s">
        <v>489</v>
      </c>
      <c r="E5749" s="103" t="s">
        <v>940</v>
      </c>
      <c r="F5749" s="103" t="s">
        <v>940</v>
      </c>
      <c r="G5749" s="103" t="s">
        <v>118</v>
      </c>
      <c r="H5749" s="103" t="s">
        <v>323</v>
      </c>
      <c r="I5749" s="103" t="s">
        <v>842</v>
      </c>
      <c r="J5749" s="215">
        <v>37.979999999999997</v>
      </c>
      <c r="K5749" s="216" t="s">
        <v>88</v>
      </c>
    </row>
    <row r="5750" spans="1:11" x14ac:dyDescent="0.25">
      <c r="A5750" s="103" t="s">
        <v>828</v>
      </c>
      <c r="B5750" s="103" t="s">
        <v>88</v>
      </c>
      <c r="C5750" s="103" t="s">
        <v>481</v>
      </c>
      <c r="D5750" s="103" t="s">
        <v>489</v>
      </c>
      <c r="E5750" s="103" t="s">
        <v>940</v>
      </c>
      <c r="F5750" s="103" t="s">
        <v>940</v>
      </c>
      <c r="G5750" s="103" t="s">
        <v>118</v>
      </c>
      <c r="H5750" s="103" t="s">
        <v>323</v>
      </c>
      <c r="I5750" s="103" t="s">
        <v>842</v>
      </c>
      <c r="J5750" s="215">
        <v>74.55</v>
      </c>
      <c r="K5750" s="216" t="s">
        <v>88</v>
      </c>
    </row>
    <row r="5751" spans="1:11" x14ac:dyDescent="0.25">
      <c r="A5751" s="103" t="s">
        <v>829</v>
      </c>
      <c r="B5751" s="103" t="s">
        <v>88</v>
      </c>
      <c r="C5751" s="103" t="s">
        <v>481</v>
      </c>
      <c r="D5751" s="103" t="s">
        <v>489</v>
      </c>
      <c r="E5751" s="103" t="s">
        <v>940</v>
      </c>
      <c r="F5751" s="103" t="s">
        <v>940</v>
      </c>
      <c r="G5751" s="103" t="s">
        <v>118</v>
      </c>
      <c r="H5751" s="103" t="s">
        <v>323</v>
      </c>
      <c r="I5751" s="103" t="s">
        <v>842</v>
      </c>
      <c r="J5751" s="215">
        <v>3305</v>
      </c>
      <c r="K5751" s="216" t="s">
        <v>88</v>
      </c>
    </row>
    <row r="5752" spans="1:11" x14ac:dyDescent="0.25">
      <c r="A5752" s="103" t="s">
        <v>830</v>
      </c>
      <c r="B5752" s="103" t="s">
        <v>88</v>
      </c>
      <c r="C5752" s="103" t="s">
        <v>481</v>
      </c>
      <c r="D5752" s="103" t="s">
        <v>489</v>
      </c>
      <c r="E5752" s="103" t="s">
        <v>940</v>
      </c>
      <c r="F5752" s="103" t="s">
        <v>940</v>
      </c>
      <c r="G5752" s="103" t="s">
        <v>104</v>
      </c>
      <c r="H5752" s="103" t="s">
        <v>336</v>
      </c>
      <c r="I5752" s="103" t="s">
        <v>842</v>
      </c>
      <c r="J5752" s="215">
        <v>8.17</v>
      </c>
      <c r="K5752" s="216" t="s">
        <v>88</v>
      </c>
    </row>
    <row r="5753" spans="1:11" x14ac:dyDescent="0.25">
      <c r="A5753" s="103" t="s">
        <v>830</v>
      </c>
      <c r="B5753" s="103" t="s">
        <v>88</v>
      </c>
      <c r="C5753" s="103" t="s">
        <v>481</v>
      </c>
      <c r="D5753" s="103" t="s">
        <v>489</v>
      </c>
      <c r="E5753" s="111"/>
      <c r="F5753" s="103" t="s">
        <v>940</v>
      </c>
      <c r="G5753" s="103" t="s">
        <v>104</v>
      </c>
      <c r="H5753" s="103" t="s">
        <v>336</v>
      </c>
      <c r="I5753" s="103" t="s">
        <v>842</v>
      </c>
      <c r="J5753" s="215">
        <v>-4.09</v>
      </c>
      <c r="K5753" s="216" t="s">
        <v>88</v>
      </c>
    </row>
    <row r="5754" spans="1:11" x14ac:dyDescent="0.25">
      <c r="A5754" s="103" t="s">
        <v>830</v>
      </c>
      <c r="B5754" s="103" t="s">
        <v>88</v>
      </c>
      <c r="C5754" s="103" t="s">
        <v>481</v>
      </c>
      <c r="D5754" s="103" t="s">
        <v>489</v>
      </c>
      <c r="E5754" s="103" t="s">
        <v>940</v>
      </c>
      <c r="F5754" s="103" t="s">
        <v>940</v>
      </c>
      <c r="G5754" s="103" t="s">
        <v>99</v>
      </c>
      <c r="H5754" s="103" t="s">
        <v>363</v>
      </c>
      <c r="I5754" s="103" t="s">
        <v>842</v>
      </c>
      <c r="J5754" s="215">
        <v>6.34</v>
      </c>
      <c r="K5754" s="216" t="s">
        <v>88</v>
      </c>
    </row>
    <row r="5755" spans="1:11" x14ac:dyDescent="0.25">
      <c r="A5755" s="103" t="s">
        <v>827</v>
      </c>
      <c r="B5755" s="103" t="s">
        <v>88</v>
      </c>
      <c r="C5755" s="103" t="s">
        <v>481</v>
      </c>
      <c r="D5755" s="103" t="s">
        <v>489</v>
      </c>
      <c r="E5755" s="111"/>
      <c r="F5755" s="103" t="s">
        <v>940</v>
      </c>
      <c r="G5755" s="103" t="s">
        <v>140</v>
      </c>
      <c r="H5755" s="103" t="s">
        <v>649</v>
      </c>
      <c r="I5755" s="103" t="s">
        <v>842</v>
      </c>
      <c r="J5755" s="215">
        <v>4650.41</v>
      </c>
      <c r="K5755" s="216" t="s">
        <v>88</v>
      </c>
    </row>
    <row r="5756" spans="1:11" x14ac:dyDescent="0.25">
      <c r="A5756" s="103" t="s">
        <v>830</v>
      </c>
      <c r="B5756" s="103" t="s">
        <v>88</v>
      </c>
      <c r="C5756" s="103" t="s">
        <v>481</v>
      </c>
      <c r="D5756" s="103" t="s">
        <v>489</v>
      </c>
      <c r="E5756" s="103" t="s">
        <v>940</v>
      </c>
      <c r="F5756" s="103" t="s">
        <v>940</v>
      </c>
      <c r="G5756" s="103" t="s">
        <v>140</v>
      </c>
      <c r="H5756" s="103" t="s">
        <v>649</v>
      </c>
      <c r="I5756" s="103" t="s">
        <v>842</v>
      </c>
      <c r="J5756" s="215">
        <v>188.6</v>
      </c>
      <c r="K5756" s="216" t="s">
        <v>88</v>
      </c>
    </row>
    <row r="5757" spans="1:11" x14ac:dyDescent="0.25">
      <c r="A5757" s="103" t="s">
        <v>830</v>
      </c>
      <c r="B5757" s="103" t="s">
        <v>88</v>
      </c>
      <c r="C5757" s="103" t="s">
        <v>481</v>
      </c>
      <c r="D5757" s="103" t="s">
        <v>489</v>
      </c>
      <c r="E5757" s="111"/>
      <c r="F5757" s="103" t="s">
        <v>940</v>
      </c>
      <c r="G5757" s="103" t="s">
        <v>140</v>
      </c>
      <c r="H5757" s="103" t="s">
        <v>649</v>
      </c>
      <c r="I5757" s="103" t="s">
        <v>842</v>
      </c>
      <c r="J5757" s="215">
        <v>4598.9399999999996</v>
      </c>
      <c r="K5757" s="216" t="s">
        <v>88</v>
      </c>
    </row>
    <row r="5758" spans="1:11" x14ac:dyDescent="0.25">
      <c r="A5758" s="103" t="s">
        <v>828</v>
      </c>
      <c r="B5758" s="103" t="s">
        <v>88</v>
      </c>
      <c r="C5758" s="103" t="s">
        <v>481</v>
      </c>
      <c r="D5758" s="103" t="s">
        <v>489</v>
      </c>
      <c r="E5758" s="103" t="s">
        <v>940</v>
      </c>
      <c r="F5758" s="103" t="s">
        <v>940</v>
      </c>
      <c r="G5758" s="103" t="s">
        <v>140</v>
      </c>
      <c r="H5758" s="103" t="s">
        <v>649</v>
      </c>
      <c r="I5758" s="103" t="s">
        <v>842</v>
      </c>
      <c r="J5758" s="215">
        <v>76750</v>
      </c>
      <c r="K5758" s="216" t="s">
        <v>88</v>
      </c>
    </row>
    <row r="5759" spans="1:11" x14ac:dyDescent="0.25">
      <c r="A5759" s="103" t="s">
        <v>828</v>
      </c>
      <c r="B5759" s="103" t="s">
        <v>88</v>
      </c>
      <c r="C5759" s="103" t="s">
        <v>481</v>
      </c>
      <c r="D5759" s="103" t="s">
        <v>489</v>
      </c>
      <c r="E5759" s="111"/>
      <c r="F5759" s="103" t="s">
        <v>940</v>
      </c>
      <c r="G5759" s="103" t="s">
        <v>140</v>
      </c>
      <c r="H5759" s="103" t="s">
        <v>649</v>
      </c>
      <c r="I5759" s="103" t="s">
        <v>842</v>
      </c>
      <c r="J5759" s="215">
        <v>-72099.59</v>
      </c>
      <c r="K5759" s="216" t="s">
        <v>88</v>
      </c>
    </row>
    <row r="5760" spans="1:11" x14ac:dyDescent="0.25">
      <c r="A5760" s="103" t="s">
        <v>829</v>
      </c>
      <c r="B5760" s="103" t="s">
        <v>88</v>
      </c>
      <c r="C5760" s="103" t="s">
        <v>481</v>
      </c>
      <c r="D5760" s="103" t="s">
        <v>489</v>
      </c>
      <c r="E5760" s="111"/>
      <c r="F5760" s="103" t="s">
        <v>940</v>
      </c>
      <c r="G5760" s="103" t="s">
        <v>140</v>
      </c>
      <c r="H5760" s="103" t="s">
        <v>649</v>
      </c>
      <c r="I5760" s="103" t="s">
        <v>842</v>
      </c>
      <c r="J5760" s="215">
        <v>4650.41</v>
      </c>
      <c r="K5760" s="216" t="s">
        <v>88</v>
      </c>
    </row>
    <row r="5761" spans="1:11" x14ac:dyDescent="0.25">
      <c r="A5761" s="103" t="s">
        <v>825</v>
      </c>
      <c r="B5761" s="103" t="s">
        <v>88</v>
      </c>
      <c r="C5761" s="103" t="s">
        <v>481</v>
      </c>
      <c r="D5761" s="103" t="s">
        <v>489</v>
      </c>
      <c r="E5761" s="103" t="s">
        <v>940</v>
      </c>
      <c r="F5761" s="103" t="s">
        <v>940</v>
      </c>
      <c r="G5761" s="103" t="s">
        <v>140</v>
      </c>
      <c r="H5761" s="103" t="s">
        <v>649</v>
      </c>
      <c r="I5761" s="103" t="s">
        <v>842</v>
      </c>
      <c r="J5761" s="215">
        <v>169.54</v>
      </c>
      <c r="K5761" s="216" t="s">
        <v>88</v>
      </c>
    </row>
    <row r="5762" spans="1:11" x14ac:dyDescent="0.25">
      <c r="A5762" s="103" t="s">
        <v>825</v>
      </c>
      <c r="B5762" s="103" t="s">
        <v>88</v>
      </c>
      <c r="C5762" s="103" t="s">
        <v>481</v>
      </c>
      <c r="D5762" s="103" t="s">
        <v>489</v>
      </c>
      <c r="E5762" s="111"/>
      <c r="F5762" s="103" t="s">
        <v>940</v>
      </c>
      <c r="G5762" s="103" t="s">
        <v>140</v>
      </c>
      <c r="H5762" s="103" t="s">
        <v>649</v>
      </c>
      <c r="I5762" s="103" t="s">
        <v>842</v>
      </c>
      <c r="J5762" s="215">
        <v>4604.1499999999996</v>
      </c>
      <c r="K5762" s="216" t="s">
        <v>88</v>
      </c>
    </row>
    <row r="5763" spans="1:11" x14ac:dyDescent="0.25">
      <c r="A5763" s="103" t="s">
        <v>826</v>
      </c>
      <c r="B5763" s="103" t="s">
        <v>88</v>
      </c>
      <c r="C5763" s="103" t="s">
        <v>481</v>
      </c>
      <c r="D5763" s="103" t="s">
        <v>489</v>
      </c>
      <c r="E5763" s="111"/>
      <c r="F5763" s="103" t="s">
        <v>940</v>
      </c>
      <c r="G5763" s="103" t="s">
        <v>140</v>
      </c>
      <c r="H5763" s="103" t="s">
        <v>649</v>
      </c>
      <c r="I5763" s="103" t="s">
        <v>842</v>
      </c>
      <c r="J5763" s="215">
        <v>4650.41</v>
      </c>
      <c r="K5763" s="216" t="s">
        <v>88</v>
      </c>
    </row>
    <row r="5764" spans="1:11" x14ac:dyDescent="0.25">
      <c r="A5764" s="103" t="s">
        <v>827</v>
      </c>
      <c r="B5764" s="103" t="s">
        <v>88</v>
      </c>
      <c r="C5764" s="103" t="s">
        <v>481</v>
      </c>
      <c r="D5764" s="103" t="s">
        <v>489</v>
      </c>
      <c r="E5764" s="111"/>
      <c r="F5764" s="103" t="s">
        <v>940</v>
      </c>
      <c r="G5764" s="103" t="s">
        <v>138</v>
      </c>
      <c r="H5764" s="103" t="s">
        <v>647</v>
      </c>
      <c r="I5764" s="103" t="s">
        <v>842</v>
      </c>
      <c r="J5764" s="215">
        <v>1207.23</v>
      </c>
      <c r="K5764" s="216" t="s">
        <v>88</v>
      </c>
    </row>
    <row r="5765" spans="1:11" x14ac:dyDescent="0.25">
      <c r="A5765" s="103" t="s">
        <v>830</v>
      </c>
      <c r="B5765" s="103" t="s">
        <v>88</v>
      </c>
      <c r="C5765" s="103" t="s">
        <v>481</v>
      </c>
      <c r="D5765" s="103" t="s">
        <v>489</v>
      </c>
      <c r="E5765" s="103" t="s">
        <v>940</v>
      </c>
      <c r="F5765" s="103" t="s">
        <v>940</v>
      </c>
      <c r="G5765" s="103" t="s">
        <v>138</v>
      </c>
      <c r="H5765" s="103" t="s">
        <v>647</v>
      </c>
      <c r="I5765" s="103" t="s">
        <v>842</v>
      </c>
      <c r="J5765" s="215">
        <v>77.099999999999994</v>
      </c>
      <c r="K5765" s="216" t="s">
        <v>88</v>
      </c>
    </row>
    <row r="5766" spans="1:11" x14ac:dyDescent="0.25">
      <c r="A5766" s="103" t="s">
        <v>830</v>
      </c>
      <c r="B5766" s="103" t="s">
        <v>88</v>
      </c>
      <c r="C5766" s="103" t="s">
        <v>481</v>
      </c>
      <c r="D5766" s="103" t="s">
        <v>489</v>
      </c>
      <c r="E5766" s="111"/>
      <c r="F5766" s="103" t="s">
        <v>940</v>
      </c>
      <c r="G5766" s="103" t="s">
        <v>138</v>
      </c>
      <c r="H5766" s="103" t="s">
        <v>647</v>
      </c>
      <c r="I5766" s="103" t="s">
        <v>842</v>
      </c>
      <c r="J5766" s="215">
        <v>1186.19</v>
      </c>
      <c r="K5766" s="216" t="s">
        <v>88</v>
      </c>
    </row>
    <row r="5767" spans="1:11" x14ac:dyDescent="0.25">
      <c r="A5767" s="103" t="s">
        <v>828</v>
      </c>
      <c r="B5767" s="103" t="s">
        <v>88</v>
      </c>
      <c r="C5767" s="103" t="s">
        <v>481</v>
      </c>
      <c r="D5767" s="103" t="s">
        <v>489</v>
      </c>
      <c r="E5767" s="103" t="s">
        <v>940</v>
      </c>
      <c r="F5767" s="103" t="s">
        <v>940</v>
      </c>
      <c r="G5767" s="103" t="s">
        <v>138</v>
      </c>
      <c r="H5767" s="103" t="s">
        <v>647</v>
      </c>
      <c r="I5767" s="103" t="s">
        <v>842</v>
      </c>
      <c r="J5767" s="215">
        <v>144.31</v>
      </c>
      <c r="K5767" s="216" t="s">
        <v>88</v>
      </c>
    </row>
    <row r="5768" spans="1:11" x14ac:dyDescent="0.25">
      <c r="A5768" s="103" t="s">
        <v>828</v>
      </c>
      <c r="B5768" s="103" t="s">
        <v>88</v>
      </c>
      <c r="C5768" s="103" t="s">
        <v>481</v>
      </c>
      <c r="D5768" s="103" t="s">
        <v>489</v>
      </c>
      <c r="E5768" s="111"/>
      <c r="F5768" s="103" t="s">
        <v>940</v>
      </c>
      <c r="G5768" s="103" t="s">
        <v>138</v>
      </c>
      <c r="H5768" s="103" t="s">
        <v>647</v>
      </c>
      <c r="I5768" s="103" t="s">
        <v>842</v>
      </c>
      <c r="J5768" s="215">
        <v>1167.8399999999999</v>
      </c>
      <c r="K5768" s="216" t="s">
        <v>88</v>
      </c>
    </row>
    <row r="5769" spans="1:11" x14ac:dyDescent="0.25">
      <c r="A5769" s="103" t="s">
        <v>829</v>
      </c>
      <c r="B5769" s="103" t="s">
        <v>88</v>
      </c>
      <c r="C5769" s="103" t="s">
        <v>481</v>
      </c>
      <c r="D5769" s="103" t="s">
        <v>489</v>
      </c>
      <c r="E5769" s="111"/>
      <c r="F5769" s="103" t="s">
        <v>940</v>
      </c>
      <c r="G5769" s="103" t="s">
        <v>138</v>
      </c>
      <c r="H5769" s="103" t="s">
        <v>647</v>
      </c>
      <c r="I5769" s="103" t="s">
        <v>842</v>
      </c>
      <c r="J5769" s="215">
        <v>1207.23</v>
      </c>
      <c r="K5769" s="216" t="s">
        <v>88</v>
      </c>
    </row>
    <row r="5770" spans="1:11" x14ac:dyDescent="0.25">
      <c r="A5770" s="103" t="s">
        <v>825</v>
      </c>
      <c r="B5770" s="103" t="s">
        <v>88</v>
      </c>
      <c r="C5770" s="103" t="s">
        <v>481</v>
      </c>
      <c r="D5770" s="103" t="s">
        <v>489</v>
      </c>
      <c r="E5770" s="111"/>
      <c r="F5770" s="103" t="s">
        <v>940</v>
      </c>
      <c r="G5770" s="103" t="s">
        <v>138</v>
      </c>
      <c r="H5770" s="103" t="s">
        <v>647</v>
      </c>
      <c r="I5770" s="103" t="s">
        <v>842</v>
      </c>
      <c r="J5770" s="215">
        <v>1207.23</v>
      </c>
      <c r="K5770" s="216" t="s">
        <v>88</v>
      </c>
    </row>
    <row r="5771" spans="1:11" x14ac:dyDescent="0.25">
      <c r="A5771" s="103" t="s">
        <v>826</v>
      </c>
      <c r="B5771" s="103" t="s">
        <v>88</v>
      </c>
      <c r="C5771" s="103" t="s">
        <v>481</v>
      </c>
      <c r="D5771" s="103" t="s">
        <v>489</v>
      </c>
      <c r="E5771" s="111"/>
      <c r="F5771" s="103" t="s">
        <v>940</v>
      </c>
      <c r="G5771" s="103" t="s">
        <v>138</v>
      </c>
      <c r="H5771" s="103" t="s">
        <v>647</v>
      </c>
      <c r="I5771" s="103" t="s">
        <v>842</v>
      </c>
      <c r="J5771" s="215">
        <v>1207.23</v>
      </c>
      <c r="K5771" s="216" t="s">
        <v>88</v>
      </c>
    </row>
    <row r="5772" spans="1:11" x14ac:dyDescent="0.25">
      <c r="A5772" s="103" t="s">
        <v>830</v>
      </c>
      <c r="B5772" s="103" t="s">
        <v>88</v>
      </c>
      <c r="C5772" s="103" t="s">
        <v>481</v>
      </c>
      <c r="D5772" s="103" t="s">
        <v>489</v>
      </c>
      <c r="E5772" s="103" t="s">
        <v>940</v>
      </c>
      <c r="F5772" s="103" t="s">
        <v>940</v>
      </c>
      <c r="G5772" s="103" t="s">
        <v>136</v>
      </c>
      <c r="H5772" s="103" t="s">
        <v>370</v>
      </c>
      <c r="I5772" s="103" t="s">
        <v>842</v>
      </c>
      <c r="J5772" s="215">
        <v>146.75</v>
      </c>
      <c r="K5772" s="216" t="s">
        <v>88</v>
      </c>
    </row>
    <row r="5773" spans="1:11" x14ac:dyDescent="0.25">
      <c r="A5773" s="103" t="s">
        <v>829</v>
      </c>
      <c r="B5773" s="103" t="s">
        <v>88</v>
      </c>
      <c r="C5773" s="103" t="s">
        <v>481</v>
      </c>
      <c r="D5773" s="103" t="s">
        <v>489</v>
      </c>
      <c r="E5773" s="103" t="s">
        <v>940</v>
      </c>
      <c r="F5773" s="103" t="s">
        <v>940</v>
      </c>
      <c r="G5773" s="103" t="s">
        <v>93</v>
      </c>
      <c r="H5773" s="103" t="s">
        <v>375</v>
      </c>
      <c r="I5773" s="103" t="s">
        <v>842</v>
      </c>
      <c r="J5773" s="215">
        <v>450</v>
      </c>
      <c r="K5773" s="216" t="s">
        <v>88</v>
      </c>
    </row>
    <row r="5774" spans="1:11" x14ac:dyDescent="0.25">
      <c r="A5774" s="103" t="s">
        <v>825</v>
      </c>
      <c r="B5774" s="103" t="s">
        <v>88</v>
      </c>
      <c r="C5774" s="103" t="s">
        <v>481</v>
      </c>
      <c r="D5774" s="103" t="s">
        <v>489</v>
      </c>
      <c r="E5774" s="103" t="s">
        <v>940</v>
      </c>
      <c r="F5774" s="103" t="s">
        <v>940</v>
      </c>
      <c r="G5774" s="103" t="s">
        <v>168</v>
      </c>
      <c r="H5774" s="103" t="s">
        <v>377</v>
      </c>
      <c r="I5774" s="103" t="s">
        <v>842</v>
      </c>
      <c r="J5774" s="215">
        <v>140</v>
      </c>
      <c r="K5774" s="216" t="s">
        <v>88</v>
      </c>
    </row>
    <row r="5775" spans="1:11" x14ac:dyDescent="0.25">
      <c r="A5775" s="103" t="s">
        <v>826</v>
      </c>
      <c r="B5775" s="103" t="s">
        <v>88</v>
      </c>
      <c r="C5775" s="103" t="s">
        <v>481</v>
      </c>
      <c r="D5775" s="103" t="s">
        <v>489</v>
      </c>
      <c r="E5775" s="103" t="s">
        <v>940</v>
      </c>
      <c r="F5775" s="103" t="s">
        <v>940</v>
      </c>
      <c r="G5775" s="103" t="s">
        <v>165</v>
      </c>
      <c r="H5775" s="103" t="s">
        <v>383</v>
      </c>
      <c r="I5775" s="103" t="s">
        <v>842</v>
      </c>
      <c r="J5775" s="215">
        <v>130.44</v>
      </c>
      <c r="K5775" s="216" t="s">
        <v>88</v>
      </c>
    </row>
    <row r="5776" spans="1:11" x14ac:dyDescent="0.25">
      <c r="A5776" s="103" t="s">
        <v>829</v>
      </c>
      <c r="B5776" s="103" t="s">
        <v>88</v>
      </c>
      <c r="C5776" s="103" t="s">
        <v>481</v>
      </c>
      <c r="D5776" s="103" t="s">
        <v>489</v>
      </c>
      <c r="E5776" s="103" t="s">
        <v>940</v>
      </c>
      <c r="F5776" s="103" t="s">
        <v>940</v>
      </c>
      <c r="G5776" s="103" t="s">
        <v>751</v>
      </c>
      <c r="H5776" s="103" t="s">
        <v>812</v>
      </c>
      <c r="I5776" s="103" t="s">
        <v>842</v>
      </c>
      <c r="J5776" s="215">
        <v>270.66000000000003</v>
      </c>
      <c r="K5776" s="216" t="s">
        <v>88</v>
      </c>
    </row>
    <row r="5777" spans="1:11" x14ac:dyDescent="0.25">
      <c r="A5777" s="103" t="s">
        <v>827</v>
      </c>
      <c r="B5777" s="103" t="s">
        <v>88</v>
      </c>
      <c r="C5777" s="103" t="s">
        <v>481</v>
      </c>
      <c r="D5777" s="103" t="s">
        <v>489</v>
      </c>
      <c r="E5777" s="103" t="s">
        <v>940</v>
      </c>
      <c r="F5777" s="103" t="s">
        <v>940</v>
      </c>
      <c r="G5777" s="103" t="s">
        <v>128</v>
      </c>
      <c r="H5777" s="103" t="s">
        <v>386</v>
      </c>
      <c r="I5777" s="103" t="s">
        <v>842</v>
      </c>
      <c r="J5777" s="215">
        <v>53.25</v>
      </c>
      <c r="K5777" s="216" t="s">
        <v>88</v>
      </c>
    </row>
    <row r="5778" spans="1:11" x14ac:dyDescent="0.25">
      <c r="A5778" s="103" t="s">
        <v>830</v>
      </c>
      <c r="B5778" s="103" t="s">
        <v>88</v>
      </c>
      <c r="C5778" s="103" t="s">
        <v>481</v>
      </c>
      <c r="D5778" s="103" t="s">
        <v>489</v>
      </c>
      <c r="E5778" s="103" t="s">
        <v>940</v>
      </c>
      <c r="F5778" s="103" t="s">
        <v>940</v>
      </c>
      <c r="G5778" s="103" t="s">
        <v>128</v>
      </c>
      <c r="H5778" s="103" t="s">
        <v>386</v>
      </c>
      <c r="I5778" s="103" t="s">
        <v>842</v>
      </c>
      <c r="J5778" s="215">
        <v>20.65</v>
      </c>
      <c r="K5778" s="216" t="s">
        <v>88</v>
      </c>
    </row>
    <row r="5779" spans="1:11" x14ac:dyDescent="0.25">
      <c r="A5779" s="103" t="s">
        <v>828</v>
      </c>
      <c r="B5779" s="103" t="s">
        <v>88</v>
      </c>
      <c r="C5779" s="103" t="s">
        <v>481</v>
      </c>
      <c r="D5779" s="103" t="s">
        <v>489</v>
      </c>
      <c r="E5779" s="103" t="s">
        <v>940</v>
      </c>
      <c r="F5779" s="103" t="s">
        <v>940</v>
      </c>
      <c r="G5779" s="103" t="s">
        <v>128</v>
      </c>
      <c r="H5779" s="103" t="s">
        <v>386</v>
      </c>
      <c r="I5779" s="103" t="s">
        <v>842</v>
      </c>
      <c r="J5779" s="215">
        <v>53.25</v>
      </c>
      <c r="K5779" s="216" t="s">
        <v>88</v>
      </c>
    </row>
    <row r="5780" spans="1:11" x14ac:dyDescent="0.25">
      <c r="A5780" s="103" t="s">
        <v>829</v>
      </c>
      <c r="B5780" s="103" t="s">
        <v>88</v>
      </c>
      <c r="C5780" s="103" t="s">
        <v>481</v>
      </c>
      <c r="D5780" s="103" t="s">
        <v>489</v>
      </c>
      <c r="E5780" s="103" t="s">
        <v>940</v>
      </c>
      <c r="F5780" s="103" t="s">
        <v>940</v>
      </c>
      <c r="G5780" s="103" t="s">
        <v>128</v>
      </c>
      <c r="H5780" s="103" t="s">
        <v>386</v>
      </c>
      <c r="I5780" s="103" t="s">
        <v>842</v>
      </c>
      <c r="J5780" s="215">
        <v>20.65</v>
      </c>
      <c r="K5780" s="216" t="s">
        <v>88</v>
      </c>
    </row>
    <row r="5781" spans="1:11" x14ac:dyDescent="0.25">
      <c r="A5781" s="103" t="s">
        <v>825</v>
      </c>
      <c r="B5781" s="103" t="s">
        <v>88</v>
      </c>
      <c r="C5781" s="103" t="s">
        <v>481</v>
      </c>
      <c r="D5781" s="103" t="s">
        <v>489</v>
      </c>
      <c r="E5781" s="103" t="s">
        <v>940</v>
      </c>
      <c r="F5781" s="103" t="s">
        <v>940</v>
      </c>
      <c r="G5781" s="103" t="s">
        <v>128</v>
      </c>
      <c r="H5781" s="103" t="s">
        <v>386</v>
      </c>
      <c r="I5781" s="103" t="s">
        <v>842</v>
      </c>
      <c r="J5781" s="215">
        <v>9078.44</v>
      </c>
      <c r="K5781" s="216" t="s">
        <v>88</v>
      </c>
    </row>
    <row r="5782" spans="1:11" x14ac:dyDescent="0.25">
      <c r="A5782" s="103" t="s">
        <v>826</v>
      </c>
      <c r="B5782" s="103" t="s">
        <v>88</v>
      </c>
      <c r="C5782" s="103" t="s">
        <v>481</v>
      </c>
      <c r="D5782" s="103" t="s">
        <v>489</v>
      </c>
      <c r="E5782" s="103" t="s">
        <v>940</v>
      </c>
      <c r="F5782" s="103" t="s">
        <v>940</v>
      </c>
      <c r="G5782" s="103" t="s">
        <v>128</v>
      </c>
      <c r="H5782" s="103" t="s">
        <v>386</v>
      </c>
      <c r="I5782" s="103" t="s">
        <v>842</v>
      </c>
      <c r="J5782" s="215">
        <v>53.25</v>
      </c>
      <c r="K5782" s="216" t="s">
        <v>88</v>
      </c>
    </row>
    <row r="5783" spans="1:11" x14ac:dyDescent="0.25">
      <c r="A5783" s="103" t="s">
        <v>827</v>
      </c>
      <c r="B5783" s="103" t="s">
        <v>88</v>
      </c>
      <c r="C5783" s="103" t="s">
        <v>481</v>
      </c>
      <c r="D5783" s="103" t="s">
        <v>489</v>
      </c>
      <c r="E5783" s="103" t="s">
        <v>940</v>
      </c>
      <c r="F5783" s="103" t="s">
        <v>940</v>
      </c>
      <c r="G5783" s="103" t="s">
        <v>127</v>
      </c>
      <c r="H5783" s="103" t="s">
        <v>391</v>
      </c>
      <c r="I5783" s="103" t="s">
        <v>842</v>
      </c>
      <c r="J5783" s="215">
        <v>54.02</v>
      </c>
      <c r="K5783" s="216" t="s">
        <v>88</v>
      </c>
    </row>
    <row r="5784" spans="1:11" x14ac:dyDescent="0.25">
      <c r="A5784" s="103" t="s">
        <v>830</v>
      </c>
      <c r="B5784" s="103" t="s">
        <v>88</v>
      </c>
      <c r="C5784" s="103" t="s">
        <v>481</v>
      </c>
      <c r="D5784" s="103" t="s">
        <v>489</v>
      </c>
      <c r="E5784" s="103" t="s">
        <v>940</v>
      </c>
      <c r="F5784" s="103" t="s">
        <v>940</v>
      </c>
      <c r="G5784" s="103" t="s">
        <v>127</v>
      </c>
      <c r="H5784" s="103" t="s">
        <v>391</v>
      </c>
      <c r="I5784" s="103" t="s">
        <v>842</v>
      </c>
      <c r="J5784" s="215">
        <v>86.37</v>
      </c>
      <c r="K5784" s="216" t="s">
        <v>88</v>
      </c>
    </row>
    <row r="5785" spans="1:11" x14ac:dyDescent="0.25">
      <c r="A5785" s="103" t="s">
        <v>828</v>
      </c>
      <c r="B5785" s="103" t="s">
        <v>88</v>
      </c>
      <c r="C5785" s="103" t="s">
        <v>481</v>
      </c>
      <c r="D5785" s="103" t="s">
        <v>489</v>
      </c>
      <c r="E5785" s="103" t="s">
        <v>940</v>
      </c>
      <c r="F5785" s="103" t="s">
        <v>940</v>
      </c>
      <c r="G5785" s="103" t="s">
        <v>127</v>
      </c>
      <c r="H5785" s="103" t="s">
        <v>391</v>
      </c>
      <c r="I5785" s="103" t="s">
        <v>842</v>
      </c>
      <c r="J5785" s="215">
        <v>196.37</v>
      </c>
      <c r="K5785" s="216" t="s">
        <v>88</v>
      </c>
    </row>
    <row r="5786" spans="1:11" x14ac:dyDescent="0.25">
      <c r="A5786" s="103" t="s">
        <v>829</v>
      </c>
      <c r="B5786" s="103" t="s">
        <v>88</v>
      </c>
      <c r="C5786" s="103" t="s">
        <v>481</v>
      </c>
      <c r="D5786" s="103" t="s">
        <v>489</v>
      </c>
      <c r="E5786" s="103" t="s">
        <v>940</v>
      </c>
      <c r="F5786" s="103" t="s">
        <v>940</v>
      </c>
      <c r="G5786" s="103" t="s">
        <v>127</v>
      </c>
      <c r="H5786" s="103" t="s">
        <v>391</v>
      </c>
      <c r="I5786" s="103" t="s">
        <v>842</v>
      </c>
      <c r="J5786" s="215">
        <v>74.02</v>
      </c>
      <c r="K5786" s="216" t="s">
        <v>88</v>
      </c>
    </row>
    <row r="5787" spans="1:11" x14ac:dyDescent="0.25">
      <c r="A5787" s="103" t="s">
        <v>825</v>
      </c>
      <c r="B5787" s="103" t="s">
        <v>88</v>
      </c>
      <c r="C5787" s="103" t="s">
        <v>481</v>
      </c>
      <c r="D5787" s="103" t="s">
        <v>489</v>
      </c>
      <c r="E5787" s="103" t="s">
        <v>940</v>
      </c>
      <c r="F5787" s="103" t="s">
        <v>940</v>
      </c>
      <c r="G5787" s="103" t="s">
        <v>127</v>
      </c>
      <c r="H5787" s="103" t="s">
        <v>391</v>
      </c>
      <c r="I5787" s="103" t="s">
        <v>842</v>
      </c>
      <c r="J5787" s="215">
        <v>71.02</v>
      </c>
      <c r="K5787" s="216" t="s">
        <v>88</v>
      </c>
    </row>
    <row r="5788" spans="1:11" x14ac:dyDescent="0.25">
      <c r="A5788" s="103" t="s">
        <v>826</v>
      </c>
      <c r="B5788" s="103" t="s">
        <v>88</v>
      </c>
      <c r="C5788" s="103" t="s">
        <v>481</v>
      </c>
      <c r="D5788" s="103" t="s">
        <v>489</v>
      </c>
      <c r="E5788" s="103" t="s">
        <v>940</v>
      </c>
      <c r="F5788" s="103" t="s">
        <v>940</v>
      </c>
      <c r="G5788" s="103" t="s">
        <v>127</v>
      </c>
      <c r="H5788" s="103" t="s">
        <v>391</v>
      </c>
      <c r="I5788" s="103" t="s">
        <v>842</v>
      </c>
      <c r="J5788" s="215">
        <v>39.71</v>
      </c>
      <c r="K5788" s="216" t="s">
        <v>88</v>
      </c>
    </row>
    <row r="5789" spans="1:11" x14ac:dyDescent="0.25">
      <c r="A5789" s="103" t="s">
        <v>827</v>
      </c>
      <c r="B5789" s="103" t="s">
        <v>88</v>
      </c>
      <c r="C5789" s="103" t="s">
        <v>481</v>
      </c>
      <c r="D5789" s="103" t="s">
        <v>489</v>
      </c>
      <c r="E5789" s="103" t="s">
        <v>940</v>
      </c>
      <c r="F5789" s="103" t="s">
        <v>940</v>
      </c>
      <c r="G5789" s="103" t="s">
        <v>125</v>
      </c>
      <c r="H5789" s="103" t="s">
        <v>393</v>
      </c>
      <c r="I5789" s="103" t="s">
        <v>842</v>
      </c>
      <c r="J5789" s="215">
        <v>705.92</v>
      </c>
      <c r="K5789" s="216" t="s">
        <v>88</v>
      </c>
    </row>
    <row r="5790" spans="1:11" x14ac:dyDescent="0.25">
      <c r="A5790" s="103" t="s">
        <v>830</v>
      </c>
      <c r="B5790" s="103" t="s">
        <v>88</v>
      </c>
      <c r="C5790" s="103" t="s">
        <v>481</v>
      </c>
      <c r="D5790" s="103" t="s">
        <v>489</v>
      </c>
      <c r="E5790" s="103" t="s">
        <v>940</v>
      </c>
      <c r="F5790" s="103" t="s">
        <v>940</v>
      </c>
      <c r="G5790" s="103" t="s">
        <v>125</v>
      </c>
      <c r="H5790" s="103" t="s">
        <v>393</v>
      </c>
      <c r="I5790" s="103" t="s">
        <v>842</v>
      </c>
      <c r="J5790" s="215">
        <v>4244.92</v>
      </c>
      <c r="K5790" s="216" t="s">
        <v>88</v>
      </c>
    </row>
    <row r="5791" spans="1:11" x14ac:dyDescent="0.25">
      <c r="A5791" s="103" t="s">
        <v>828</v>
      </c>
      <c r="B5791" s="103" t="s">
        <v>88</v>
      </c>
      <c r="C5791" s="103" t="s">
        <v>481</v>
      </c>
      <c r="D5791" s="103" t="s">
        <v>489</v>
      </c>
      <c r="E5791" s="103" t="s">
        <v>940</v>
      </c>
      <c r="F5791" s="103" t="s">
        <v>940</v>
      </c>
      <c r="G5791" s="103" t="s">
        <v>125</v>
      </c>
      <c r="H5791" s="103" t="s">
        <v>393</v>
      </c>
      <c r="I5791" s="103" t="s">
        <v>842</v>
      </c>
      <c r="J5791" s="215">
        <v>34.11</v>
      </c>
      <c r="K5791" s="216" t="s">
        <v>88</v>
      </c>
    </row>
    <row r="5792" spans="1:11" x14ac:dyDescent="0.25">
      <c r="A5792" s="103" t="s">
        <v>829</v>
      </c>
      <c r="B5792" s="103" t="s">
        <v>88</v>
      </c>
      <c r="C5792" s="103" t="s">
        <v>481</v>
      </c>
      <c r="D5792" s="103" t="s">
        <v>489</v>
      </c>
      <c r="E5792" s="103" t="s">
        <v>940</v>
      </c>
      <c r="F5792" s="103" t="s">
        <v>940</v>
      </c>
      <c r="G5792" s="103" t="s">
        <v>125</v>
      </c>
      <c r="H5792" s="103" t="s">
        <v>393</v>
      </c>
      <c r="I5792" s="103" t="s">
        <v>842</v>
      </c>
      <c r="J5792" s="215">
        <v>37.11</v>
      </c>
      <c r="K5792" s="216" t="s">
        <v>88</v>
      </c>
    </row>
    <row r="5793" spans="1:11" x14ac:dyDescent="0.25">
      <c r="A5793" s="103" t="s">
        <v>825</v>
      </c>
      <c r="B5793" s="103" t="s">
        <v>88</v>
      </c>
      <c r="C5793" s="103" t="s">
        <v>481</v>
      </c>
      <c r="D5793" s="103" t="s">
        <v>489</v>
      </c>
      <c r="E5793" s="103" t="s">
        <v>940</v>
      </c>
      <c r="F5793" s="103" t="s">
        <v>940</v>
      </c>
      <c r="G5793" s="103" t="s">
        <v>125</v>
      </c>
      <c r="H5793" s="103" t="s">
        <v>393</v>
      </c>
      <c r="I5793" s="103" t="s">
        <v>842</v>
      </c>
      <c r="J5793" s="215">
        <v>689</v>
      </c>
      <c r="K5793" s="216" t="s">
        <v>88</v>
      </c>
    </row>
    <row r="5794" spans="1:11" x14ac:dyDescent="0.25">
      <c r="A5794" s="103" t="s">
        <v>827</v>
      </c>
      <c r="B5794" s="103" t="s">
        <v>88</v>
      </c>
      <c r="C5794" s="103" t="s">
        <v>481</v>
      </c>
      <c r="D5794" s="103" t="s">
        <v>489</v>
      </c>
      <c r="E5794" s="103" t="s">
        <v>940</v>
      </c>
      <c r="F5794" s="103" t="s">
        <v>940</v>
      </c>
      <c r="G5794" s="103" t="s">
        <v>744</v>
      </c>
      <c r="H5794" s="103" t="s">
        <v>745</v>
      </c>
      <c r="I5794" s="103" t="s">
        <v>842</v>
      </c>
      <c r="J5794" s="215">
        <v>49</v>
      </c>
      <c r="K5794" s="216" t="s">
        <v>88</v>
      </c>
    </row>
    <row r="5795" spans="1:11" x14ac:dyDescent="0.25">
      <c r="A5795" s="103" t="s">
        <v>827</v>
      </c>
      <c r="B5795" s="103" t="s">
        <v>88</v>
      </c>
      <c r="C5795" s="103" t="s">
        <v>481</v>
      </c>
      <c r="D5795" s="103" t="s">
        <v>489</v>
      </c>
      <c r="E5795" s="103" t="s">
        <v>940</v>
      </c>
      <c r="F5795" s="103" t="s">
        <v>940</v>
      </c>
      <c r="G5795" s="103" t="s">
        <v>155</v>
      </c>
      <c r="H5795" s="103" t="s">
        <v>395</v>
      </c>
      <c r="I5795" s="103" t="s">
        <v>842</v>
      </c>
      <c r="J5795" s="215">
        <v>126.96</v>
      </c>
      <c r="K5795" s="216" t="s">
        <v>88</v>
      </c>
    </row>
    <row r="5796" spans="1:11" x14ac:dyDescent="0.25">
      <c r="A5796" s="103" t="s">
        <v>830</v>
      </c>
      <c r="B5796" s="103" t="s">
        <v>88</v>
      </c>
      <c r="C5796" s="103" t="s">
        <v>481</v>
      </c>
      <c r="D5796" s="103" t="s">
        <v>489</v>
      </c>
      <c r="E5796" s="103" t="s">
        <v>940</v>
      </c>
      <c r="F5796" s="103" t="s">
        <v>940</v>
      </c>
      <c r="G5796" s="103" t="s">
        <v>155</v>
      </c>
      <c r="H5796" s="103" t="s">
        <v>395</v>
      </c>
      <c r="I5796" s="103" t="s">
        <v>842</v>
      </c>
      <c r="J5796" s="215">
        <v>48</v>
      </c>
      <c r="K5796" s="216" t="s">
        <v>88</v>
      </c>
    </row>
    <row r="5797" spans="1:11" x14ac:dyDescent="0.25">
      <c r="A5797" s="103" t="s">
        <v>828</v>
      </c>
      <c r="B5797" s="103" t="s">
        <v>88</v>
      </c>
      <c r="C5797" s="103" t="s">
        <v>481</v>
      </c>
      <c r="D5797" s="103" t="s">
        <v>489</v>
      </c>
      <c r="E5797" s="103" t="s">
        <v>940</v>
      </c>
      <c r="F5797" s="103" t="s">
        <v>940</v>
      </c>
      <c r="G5797" s="103" t="s">
        <v>155</v>
      </c>
      <c r="H5797" s="103" t="s">
        <v>395</v>
      </c>
      <c r="I5797" s="103" t="s">
        <v>842</v>
      </c>
      <c r="J5797" s="215">
        <v>74.88</v>
      </c>
      <c r="K5797" s="216" t="s">
        <v>88</v>
      </c>
    </row>
    <row r="5798" spans="1:11" x14ac:dyDescent="0.25">
      <c r="A5798" s="103" t="s">
        <v>827</v>
      </c>
      <c r="B5798" s="103" t="s">
        <v>88</v>
      </c>
      <c r="C5798" s="103" t="s">
        <v>481</v>
      </c>
      <c r="D5798" s="103" t="s">
        <v>489</v>
      </c>
      <c r="E5798" s="103" t="s">
        <v>940</v>
      </c>
      <c r="F5798" s="103" t="s">
        <v>940</v>
      </c>
      <c r="G5798" s="103" t="s">
        <v>94</v>
      </c>
      <c r="H5798" s="103" t="s">
        <v>397</v>
      </c>
      <c r="I5798" s="103" t="s">
        <v>842</v>
      </c>
      <c r="J5798" s="215">
        <v>5531.72</v>
      </c>
      <c r="K5798" s="216" t="s">
        <v>88</v>
      </c>
    </row>
    <row r="5799" spans="1:11" x14ac:dyDescent="0.25">
      <c r="A5799" s="103" t="s">
        <v>830</v>
      </c>
      <c r="B5799" s="103" t="s">
        <v>88</v>
      </c>
      <c r="C5799" s="103" t="s">
        <v>481</v>
      </c>
      <c r="D5799" s="103" t="s">
        <v>489</v>
      </c>
      <c r="E5799" s="103" t="s">
        <v>940</v>
      </c>
      <c r="F5799" s="103" t="s">
        <v>940</v>
      </c>
      <c r="G5799" s="103" t="s">
        <v>94</v>
      </c>
      <c r="H5799" s="103" t="s">
        <v>397</v>
      </c>
      <c r="I5799" s="103" t="s">
        <v>842</v>
      </c>
      <c r="J5799" s="215">
        <v>6433.74</v>
      </c>
      <c r="K5799" s="216" t="s">
        <v>88</v>
      </c>
    </row>
    <row r="5800" spans="1:11" x14ac:dyDescent="0.25">
      <c r="A5800" s="103" t="s">
        <v>828</v>
      </c>
      <c r="B5800" s="103" t="s">
        <v>88</v>
      </c>
      <c r="C5800" s="103" t="s">
        <v>481</v>
      </c>
      <c r="D5800" s="103" t="s">
        <v>489</v>
      </c>
      <c r="E5800" s="103" t="s">
        <v>940</v>
      </c>
      <c r="F5800" s="103" t="s">
        <v>940</v>
      </c>
      <c r="G5800" s="103" t="s">
        <v>94</v>
      </c>
      <c r="H5800" s="103" t="s">
        <v>397</v>
      </c>
      <c r="I5800" s="103" t="s">
        <v>842</v>
      </c>
      <c r="J5800" s="215">
        <v>5531.71</v>
      </c>
      <c r="K5800" s="216" t="s">
        <v>88</v>
      </c>
    </row>
    <row r="5801" spans="1:11" x14ac:dyDescent="0.25">
      <c r="A5801" s="103" t="s">
        <v>829</v>
      </c>
      <c r="B5801" s="103" t="s">
        <v>88</v>
      </c>
      <c r="C5801" s="103" t="s">
        <v>481</v>
      </c>
      <c r="D5801" s="103" t="s">
        <v>489</v>
      </c>
      <c r="E5801" s="103" t="s">
        <v>940</v>
      </c>
      <c r="F5801" s="103" t="s">
        <v>940</v>
      </c>
      <c r="G5801" s="103" t="s">
        <v>94</v>
      </c>
      <c r="H5801" s="103" t="s">
        <v>397</v>
      </c>
      <c r="I5801" s="103" t="s">
        <v>842</v>
      </c>
      <c r="J5801" s="215">
        <v>13130.84</v>
      </c>
      <c r="K5801" s="216" t="s">
        <v>88</v>
      </c>
    </row>
    <row r="5802" spans="1:11" x14ac:dyDescent="0.25">
      <c r="A5802" s="103" t="s">
        <v>826</v>
      </c>
      <c r="B5802" s="103" t="s">
        <v>88</v>
      </c>
      <c r="C5802" s="103" t="s">
        <v>481</v>
      </c>
      <c r="D5802" s="103" t="s">
        <v>489</v>
      </c>
      <c r="E5802" s="103" t="s">
        <v>940</v>
      </c>
      <c r="F5802" s="103" t="s">
        <v>940</v>
      </c>
      <c r="G5802" s="103" t="s">
        <v>94</v>
      </c>
      <c r="H5802" s="103" t="s">
        <v>397</v>
      </c>
      <c r="I5802" s="103" t="s">
        <v>842</v>
      </c>
      <c r="J5802" s="215">
        <v>5531.73</v>
      </c>
      <c r="K5802" s="216" t="s">
        <v>88</v>
      </c>
    </row>
    <row r="5803" spans="1:11" x14ac:dyDescent="0.25">
      <c r="A5803" s="103" t="s">
        <v>830</v>
      </c>
      <c r="B5803" s="103" t="s">
        <v>88</v>
      </c>
      <c r="C5803" s="103" t="s">
        <v>481</v>
      </c>
      <c r="D5803" s="103" t="s">
        <v>489</v>
      </c>
      <c r="E5803" s="103" t="s">
        <v>940</v>
      </c>
      <c r="F5803" s="103" t="s">
        <v>940</v>
      </c>
      <c r="G5803" s="103" t="s">
        <v>448</v>
      </c>
      <c r="H5803" s="103" t="s">
        <v>449</v>
      </c>
      <c r="I5803" s="103" t="s">
        <v>842</v>
      </c>
      <c r="J5803" s="215">
        <v>29.71</v>
      </c>
      <c r="K5803" s="216" t="s">
        <v>88</v>
      </c>
    </row>
    <row r="5804" spans="1:11" x14ac:dyDescent="0.25">
      <c r="A5804" s="103" t="s">
        <v>829</v>
      </c>
      <c r="B5804" s="103" t="s">
        <v>88</v>
      </c>
      <c r="C5804" s="103" t="s">
        <v>481</v>
      </c>
      <c r="D5804" s="103" t="s">
        <v>489</v>
      </c>
      <c r="E5804" s="103" t="s">
        <v>940</v>
      </c>
      <c r="F5804" s="103" t="s">
        <v>940</v>
      </c>
      <c r="G5804" s="103" t="s">
        <v>448</v>
      </c>
      <c r="H5804" s="103" t="s">
        <v>449</v>
      </c>
      <c r="I5804" s="103" t="s">
        <v>842</v>
      </c>
      <c r="J5804" s="215">
        <v>29.71</v>
      </c>
      <c r="K5804" s="216" t="s">
        <v>88</v>
      </c>
    </row>
    <row r="5805" spans="1:11" x14ac:dyDescent="0.25">
      <c r="A5805" s="103" t="s">
        <v>825</v>
      </c>
      <c r="B5805" s="103" t="s">
        <v>88</v>
      </c>
      <c r="C5805" s="103" t="s">
        <v>481</v>
      </c>
      <c r="D5805" s="103" t="s">
        <v>489</v>
      </c>
      <c r="E5805" s="103" t="s">
        <v>940</v>
      </c>
      <c r="F5805" s="103" t="s">
        <v>940</v>
      </c>
      <c r="G5805" s="103" t="s">
        <v>448</v>
      </c>
      <c r="H5805" s="103" t="s">
        <v>449</v>
      </c>
      <c r="I5805" s="103" t="s">
        <v>842</v>
      </c>
      <c r="J5805" s="215">
        <v>24.4</v>
      </c>
      <c r="K5805" s="216" t="s">
        <v>88</v>
      </c>
    </row>
    <row r="5806" spans="1:11" x14ac:dyDescent="0.25">
      <c r="A5806" s="103" t="s">
        <v>826</v>
      </c>
      <c r="B5806" s="103" t="s">
        <v>88</v>
      </c>
      <c r="C5806" s="103" t="s">
        <v>481</v>
      </c>
      <c r="D5806" s="103" t="s">
        <v>489</v>
      </c>
      <c r="E5806" s="103" t="s">
        <v>940</v>
      </c>
      <c r="F5806" s="103" t="s">
        <v>940</v>
      </c>
      <c r="G5806" s="103" t="s">
        <v>448</v>
      </c>
      <c r="H5806" s="103" t="s">
        <v>449</v>
      </c>
      <c r="I5806" s="103" t="s">
        <v>842</v>
      </c>
      <c r="J5806" s="215">
        <v>24.4</v>
      </c>
      <c r="K5806" s="216" t="s">
        <v>88</v>
      </c>
    </row>
    <row r="5807" spans="1:11" x14ac:dyDescent="0.25">
      <c r="A5807" s="103" t="s">
        <v>827</v>
      </c>
      <c r="B5807" s="103" t="s">
        <v>88</v>
      </c>
      <c r="C5807" s="103" t="s">
        <v>481</v>
      </c>
      <c r="D5807" s="103" t="s">
        <v>490</v>
      </c>
      <c r="E5807" s="111"/>
      <c r="F5807" s="103" t="s">
        <v>941</v>
      </c>
      <c r="G5807" s="103" t="s">
        <v>95</v>
      </c>
      <c r="H5807" s="103" t="s">
        <v>366</v>
      </c>
      <c r="I5807" s="103" t="s">
        <v>842</v>
      </c>
      <c r="J5807" s="215">
        <v>111.79</v>
      </c>
      <c r="K5807" s="216" t="s">
        <v>88</v>
      </c>
    </row>
    <row r="5808" spans="1:11" x14ac:dyDescent="0.25">
      <c r="A5808" s="103" t="s">
        <v>830</v>
      </c>
      <c r="B5808" s="103" t="s">
        <v>88</v>
      </c>
      <c r="C5808" s="103" t="s">
        <v>481</v>
      </c>
      <c r="D5808" s="103" t="s">
        <v>490</v>
      </c>
      <c r="E5808" s="111"/>
      <c r="F5808" s="103" t="s">
        <v>941</v>
      </c>
      <c r="G5808" s="103" t="s">
        <v>95</v>
      </c>
      <c r="H5808" s="103" t="s">
        <v>366</v>
      </c>
      <c r="I5808" s="103" t="s">
        <v>842</v>
      </c>
      <c r="J5808" s="215">
        <v>329.04</v>
      </c>
      <c r="K5808" s="216" t="s">
        <v>88</v>
      </c>
    </row>
    <row r="5809" spans="1:11" x14ac:dyDescent="0.25">
      <c r="A5809" s="103" t="s">
        <v>828</v>
      </c>
      <c r="B5809" s="103" t="s">
        <v>88</v>
      </c>
      <c r="C5809" s="103" t="s">
        <v>481</v>
      </c>
      <c r="D5809" s="103" t="s">
        <v>490</v>
      </c>
      <c r="E5809" s="111"/>
      <c r="F5809" s="103" t="s">
        <v>941</v>
      </c>
      <c r="G5809" s="103" t="s">
        <v>95</v>
      </c>
      <c r="H5809" s="103" t="s">
        <v>366</v>
      </c>
      <c r="I5809" s="103" t="s">
        <v>842</v>
      </c>
      <c r="J5809" s="215">
        <v>-934.81</v>
      </c>
      <c r="K5809" s="216" t="s">
        <v>88</v>
      </c>
    </row>
    <row r="5810" spans="1:11" x14ac:dyDescent="0.25">
      <c r="A5810" s="103" t="s">
        <v>829</v>
      </c>
      <c r="B5810" s="103" t="s">
        <v>88</v>
      </c>
      <c r="C5810" s="103" t="s">
        <v>481</v>
      </c>
      <c r="D5810" s="103" t="s">
        <v>490</v>
      </c>
      <c r="E5810" s="111"/>
      <c r="F5810" s="103" t="s">
        <v>941</v>
      </c>
      <c r="G5810" s="103" t="s">
        <v>95</v>
      </c>
      <c r="H5810" s="103" t="s">
        <v>366</v>
      </c>
      <c r="I5810" s="103" t="s">
        <v>842</v>
      </c>
      <c r="J5810" s="215">
        <v>494.73</v>
      </c>
      <c r="K5810" s="216" t="s">
        <v>88</v>
      </c>
    </row>
    <row r="5811" spans="1:11" x14ac:dyDescent="0.25">
      <c r="A5811" s="103" t="s">
        <v>825</v>
      </c>
      <c r="B5811" s="103" t="s">
        <v>88</v>
      </c>
      <c r="C5811" s="103" t="s">
        <v>481</v>
      </c>
      <c r="D5811" s="103" t="s">
        <v>490</v>
      </c>
      <c r="E5811" s="111"/>
      <c r="F5811" s="103" t="s">
        <v>941</v>
      </c>
      <c r="G5811" s="103" t="s">
        <v>95</v>
      </c>
      <c r="H5811" s="103" t="s">
        <v>366</v>
      </c>
      <c r="I5811" s="103" t="s">
        <v>842</v>
      </c>
      <c r="J5811" s="215">
        <v>821.6</v>
      </c>
      <c r="K5811" s="216" t="s">
        <v>88</v>
      </c>
    </row>
    <row r="5812" spans="1:11" x14ac:dyDescent="0.25">
      <c r="A5812" s="103" t="s">
        <v>826</v>
      </c>
      <c r="B5812" s="103" t="s">
        <v>88</v>
      </c>
      <c r="C5812" s="103" t="s">
        <v>481</v>
      </c>
      <c r="D5812" s="103" t="s">
        <v>490</v>
      </c>
      <c r="E5812" s="111"/>
      <c r="F5812" s="103" t="s">
        <v>941</v>
      </c>
      <c r="G5812" s="103" t="s">
        <v>95</v>
      </c>
      <c r="H5812" s="103" t="s">
        <v>366</v>
      </c>
      <c r="I5812" s="103" t="s">
        <v>842</v>
      </c>
      <c r="J5812" s="215">
        <v>89.95</v>
      </c>
      <c r="K5812" s="216" t="s">
        <v>88</v>
      </c>
    </row>
    <row r="5813" spans="1:11" x14ac:dyDescent="0.25">
      <c r="A5813" s="103" t="s">
        <v>825</v>
      </c>
      <c r="B5813" s="103" t="s">
        <v>88</v>
      </c>
      <c r="C5813" s="103" t="s">
        <v>481</v>
      </c>
      <c r="D5813" s="103" t="s">
        <v>942</v>
      </c>
      <c r="E5813" s="103" t="s">
        <v>943</v>
      </c>
      <c r="F5813" s="103" t="s">
        <v>943</v>
      </c>
      <c r="G5813" s="103" t="s">
        <v>158</v>
      </c>
      <c r="H5813" s="103" t="s">
        <v>311</v>
      </c>
      <c r="I5813" s="103" t="s">
        <v>842</v>
      </c>
      <c r="J5813" s="215">
        <v>1693.44</v>
      </c>
      <c r="K5813" s="216" t="s">
        <v>88</v>
      </c>
    </row>
    <row r="5814" spans="1:11" x14ac:dyDescent="0.25">
      <c r="A5814" s="103" t="s">
        <v>827</v>
      </c>
      <c r="B5814" s="103" t="s">
        <v>88</v>
      </c>
      <c r="C5814" s="103" t="s">
        <v>481</v>
      </c>
      <c r="D5814" s="103" t="s">
        <v>942</v>
      </c>
      <c r="E5814" s="103" t="s">
        <v>943</v>
      </c>
      <c r="F5814" s="103" t="s">
        <v>943</v>
      </c>
      <c r="G5814" s="103" t="s">
        <v>154</v>
      </c>
      <c r="H5814" s="103" t="s">
        <v>313</v>
      </c>
      <c r="I5814" s="103" t="s">
        <v>842</v>
      </c>
      <c r="J5814" s="215">
        <v>58.37</v>
      </c>
      <c r="K5814" s="216" t="s">
        <v>88</v>
      </c>
    </row>
    <row r="5815" spans="1:11" x14ac:dyDescent="0.25">
      <c r="A5815" s="103" t="s">
        <v>828</v>
      </c>
      <c r="B5815" s="103" t="s">
        <v>88</v>
      </c>
      <c r="C5815" s="103" t="s">
        <v>481</v>
      </c>
      <c r="D5815" s="103" t="s">
        <v>942</v>
      </c>
      <c r="E5815" s="103" t="s">
        <v>943</v>
      </c>
      <c r="F5815" s="103" t="s">
        <v>943</v>
      </c>
      <c r="G5815" s="103" t="s">
        <v>153</v>
      </c>
      <c r="H5815" s="103" t="s">
        <v>318</v>
      </c>
      <c r="I5815" s="103" t="s">
        <v>842</v>
      </c>
      <c r="J5815" s="215">
        <v>1445.29</v>
      </c>
      <c r="K5815" s="216" t="s">
        <v>88</v>
      </c>
    </row>
    <row r="5816" spans="1:11" x14ac:dyDescent="0.25">
      <c r="A5816" s="103" t="s">
        <v>829</v>
      </c>
      <c r="B5816" s="103" t="s">
        <v>88</v>
      </c>
      <c r="C5816" s="103" t="s">
        <v>481</v>
      </c>
      <c r="D5816" s="103" t="s">
        <v>942</v>
      </c>
      <c r="E5816" s="103" t="s">
        <v>943</v>
      </c>
      <c r="F5816" s="103" t="s">
        <v>943</v>
      </c>
      <c r="G5816" s="103" t="s">
        <v>118</v>
      </c>
      <c r="H5816" s="103" t="s">
        <v>323</v>
      </c>
      <c r="I5816" s="103" t="s">
        <v>842</v>
      </c>
      <c r="J5816" s="215">
        <v>233.16</v>
      </c>
      <c r="K5816" s="216" t="s">
        <v>88</v>
      </c>
    </row>
    <row r="5817" spans="1:11" x14ac:dyDescent="0.25">
      <c r="A5817" s="103" t="s">
        <v>827</v>
      </c>
      <c r="B5817" s="103" t="s">
        <v>88</v>
      </c>
      <c r="C5817" s="103" t="s">
        <v>481</v>
      </c>
      <c r="D5817" s="103" t="s">
        <v>942</v>
      </c>
      <c r="E5817" s="103" t="s">
        <v>943</v>
      </c>
      <c r="F5817" s="103" t="s">
        <v>943</v>
      </c>
      <c r="G5817" s="103" t="s">
        <v>150</v>
      </c>
      <c r="H5817" s="103" t="s">
        <v>361</v>
      </c>
      <c r="I5817" s="103" t="s">
        <v>842</v>
      </c>
      <c r="J5817" s="215">
        <v>3490</v>
      </c>
      <c r="K5817" s="216" t="s">
        <v>88</v>
      </c>
    </row>
    <row r="5818" spans="1:11" x14ac:dyDescent="0.25">
      <c r="A5818" s="103" t="s">
        <v>826</v>
      </c>
      <c r="B5818" s="103" t="s">
        <v>88</v>
      </c>
      <c r="C5818" s="103" t="s">
        <v>481</v>
      </c>
      <c r="D5818" s="103" t="s">
        <v>942</v>
      </c>
      <c r="E5818" s="103" t="s">
        <v>943</v>
      </c>
      <c r="F5818" s="103" t="s">
        <v>943</v>
      </c>
      <c r="G5818" s="103" t="s">
        <v>150</v>
      </c>
      <c r="H5818" s="103" t="s">
        <v>361</v>
      </c>
      <c r="I5818" s="103" t="s">
        <v>842</v>
      </c>
      <c r="J5818" s="215">
        <v>0</v>
      </c>
      <c r="K5818" s="216" t="s">
        <v>88</v>
      </c>
    </row>
    <row r="5819" spans="1:11" x14ac:dyDescent="0.25">
      <c r="A5819" s="103" t="s">
        <v>825</v>
      </c>
      <c r="B5819" s="103" t="s">
        <v>88</v>
      </c>
      <c r="C5819" s="103" t="s">
        <v>481</v>
      </c>
      <c r="D5819" s="103" t="s">
        <v>942</v>
      </c>
      <c r="E5819" s="103" t="s">
        <v>943</v>
      </c>
      <c r="F5819" s="103" t="s">
        <v>943</v>
      </c>
      <c r="G5819" s="103" t="s">
        <v>99</v>
      </c>
      <c r="H5819" s="103" t="s">
        <v>363</v>
      </c>
      <c r="I5819" s="103" t="s">
        <v>842</v>
      </c>
      <c r="J5819" s="215">
        <v>300.01</v>
      </c>
      <c r="K5819" s="216" t="s">
        <v>88</v>
      </c>
    </row>
    <row r="5820" spans="1:11" x14ac:dyDescent="0.25">
      <c r="A5820" s="103" t="s">
        <v>825</v>
      </c>
      <c r="B5820" s="103" t="s">
        <v>88</v>
      </c>
      <c r="C5820" s="103" t="s">
        <v>481</v>
      </c>
      <c r="D5820" s="103" t="s">
        <v>942</v>
      </c>
      <c r="E5820" s="103" t="s">
        <v>943</v>
      </c>
      <c r="F5820" s="103" t="s">
        <v>943</v>
      </c>
      <c r="G5820" s="103" t="s">
        <v>732</v>
      </c>
      <c r="H5820" s="103" t="s">
        <v>733</v>
      </c>
      <c r="I5820" s="103" t="s">
        <v>842</v>
      </c>
      <c r="J5820" s="215">
        <v>4675.68</v>
      </c>
      <c r="K5820" s="216" t="s">
        <v>88</v>
      </c>
    </row>
    <row r="5821" spans="1:11" x14ac:dyDescent="0.25">
      <c r="A5821" s="103" t="s">
        <v>825</v>
      </c>
      <c r="B5821" s="103" t="s">
        <v>88</v>
      </c>
      <c r="C5821" s="103" t="s">
        <v>481</v>
      </c>
      <c r="D5821" s="103" t="s">
        <v>942</v>
      </c>
      <c r="E5821" s="111"/>
      <c r="F5821" s="103" t="s">
        <v>943</v>
      </c>
      <c r="G5821" s="103" t="s">
        <v>732</v>
      </c>
      <c r="H5821" s="103" t="s">
        <v>733</v>
      </c>
      <c r="I5821" s="103" t="s">
        <v>842</v>
      </c>
      <c r="J5821" s="215">
        <v>-4652.3</v>
      </c>
      <c r="K5821" s="216" t="s">
        <v>88</v>
      </c>
    </row>
    <row r="5822" spans="1:11" x14ac:dyDescent="0.25">
      <c r="A5822" s="103" t="s">
        <v>830</v>
      </c>
      <c r="B5822" s="103" t="s">
        <v>88</v>
      </c>
      <c r="C5822" s="103" t="s">
        <v>481</v>
      </c>
      <c r="D5822" s="103" t="s">
        <v>942</v>
      </c>
      <c r="E5822" s="103" t="s">
        <v>943</v>
      </c>
      <c r="F5822" s="103" t="s">
        <v>943</v>
      </c>
      <c r="G5822" s="103" t="s">
        <v>127</v>
      </c>
      <c r="H5822" s="103" t="s">
        <v>391</v>
      </c>
      <c r="I5822" s="103" t="s">
        <v>842</v>
      </c>
      <c r="J5822" s="215">
        <v>183.92</v>
      </c>
      <c r="K5822" s="216" t="s">
        <v>88</v>
      </c>
    </row>
    <row r="5823" spans="1:11" x14ac:dyDescent="0.25">
      <c r="A5823" s="103" t="s">
        <v>830</v>
      </c>
      <c r="B5823" s="103" t="s">
        <v>88</v>
      </c>
      <c r="C5823" s="103" t="s">
        <v>481</v>
      </c>
      <c r="D5823" s="103" t="s">
        <v>942</v>
      </c>
      <c r="E5823" s="103" t="s">
        <v>943</v>
      </c>
      <c r="F5823" s="103" t="s">
        <v>943</v>
      </c>
      <c r="G5823" s="103" t="s">
        <v>126</v>
      </c>
      <c r="H5823" s="103" t="s">
        <v>392</v>
      </c>
      <c r="I5823" s="103" t="s">
        <v>842</v>
      </c>
      <c r="J5823" s="215">
        <v>6840.69</v>
      </c>
      <c r="K5823" s="216" t="s">
        <v>88</v>
      </c>
    </row>
    <row r="5824" spans="1:11" x14ac:dyDescent="0.25">
      <c r="A5824" s="103" t="s">
        <v>828</v>
      </c>
      <c r="B5824" s="103" t="s">
        <v>88</v>
      </c>
      <c r="C5824" s="103" t="s">
        <v>481</v>
      </c>
      <c r="D5824" s="103" t="s">
        <v>942</v>
      </c>
      <c r="E5824" s="103" t="s">
        <v>943</v>
      </c>
      <c r="F5824" s="103" t="s">
        <v>943</v>
      </c>
      <c r="G5824" s="103" t="s">
        <v>126</v>
      </c>
      <c r="H5824" s="103" t="s">
        <v>392</v>
      </c>
      <c r="I5824" s="103" t="s">
        <v>842</v>
      </c>
      <c r="J5824" s="215">
        <v>11293.91</v>
      </c>
      <c r="K5824" s="216" t="s">
        <v>88</v>
      </c>
    </row>
    <row r="5825" spans="1:11" x14ac:dyDescent="0.25">
      <c r="A5825" s="103" t="s">
        <v>829</v>
      </c>
      <c r="B5825" s="103" t="s">
        <v>88</v>
      </c>
      <c r="C5825" s="103" t="s">
        <v>481</v>
      </c>
      <c r="D5825" s="103" t="s">
        <v>942</v>
      </c>
      <c r="E5825" s="103" t="s">
        <v>943</v>
      </c>
      <c r="F5825" s="103" t="s">
        <v>943</v>
      </c>
      <c r="G5825" s="103" t="s">
        <v>126</v>
      </c>
      <c r="H5825" s="103" t="s">
        <v>392</v>
      </c>
      <c r="I5825" s="103" t="s">
        <v>842</v>
      </c>
      <c r="J5825" s="215">
        <v>6391.56</v>
      </c>
      <c r="K5825" s="216" t="s">
        <v>88</v>
      </c>
    </row>
    <row r="5826" spans="1:11" x14ac:dyDescent="0.25">
      <c r="A5826" s="103" t="s">
        <v>825</v>
      </c>
      <c r="B5826" s="103" t="s">
        <v>88</v>
      </c>
      <c r="C5826" s="103" t="s">
        <v>481</v>
      </c>
      <c r="D5826" s="103" t="s">
        <v>942</v>
      </c>
      <c r="E5826" s="103" t="s">
        <v>943</v>
      </c>
      <c r="F5826" s="103" t="s">
        <v>943</v>
      </c>
      <c r="G5826" s="103" t="s">
        <v>125</v>
      </c>
      <c r="H5826" s="103" t="s">
        <v>393</v>
      </c>
      <c r="I5826" s="103" t="s">
        <v>842</v>
      </c>
      <c r="J5826" s="215">
        <v>2954.05</v>
      </c>
      <c r="K5826" s="216" t="s">
        <v>88</v>
      </c>
    </row>
    <row r="5827" spans="1:11" x14ac:dyDescent="0.25">
      <c r="A5827" s="103" t="s">
        <v>829</v>
      </c>
      <c r="B5827" s="103" t="s">
        <v>88</v>
      </c>
      <c r="C5827" s="103" t="s">
        <v>481</v>
      </c>
      <c r="D5827" s="103" t="s">
        <v>942</v>
      </c>
      <c r="E5827" s="103" t="s">
        <v>943</v>
      </c>
      <c r="F5827" s="103" t="s">
        <v>943</v>
      </c>
      <c r="G5827" s="103" t="s">
        <v>124</v>
      </c>
      <c r="H5827" s="103" t="s">
        <v>746</v>
      </c>
      <c r="I5827" s="103" t="s">
        <v>842</v>
      </c>
      <c r="J5827" s="215">
        <v>304.3</v>
      </c>
      <c r="K5827" s="216" t="s">
        <v>88</v>
      </c>
    </row>
    <row r="5828" spans="1:11" x14ac:dyDescent="0.25">
      <c r="A5828" s="103" t="s">
        <v>827</v>
      </c>
      <c r="B5828" s="103" t="s">
        <v>88</v>
      </c>
      <c r="C5828" s="103" t="s">
        <v>481</v>
      </c>
      <c r="D5828" s="103" t="s">
        <v>942</v>
      </c>
      <c r="E5828" s="103" t="s">
        <v>943</v>
      </c>
      <c r="F5828" s="103" t="s">
        <v>943</v>
      </c>
      <c r="G5828" s="103" t="s">
        <v>155</v>
      </c>
      <c r="H5828" s="103" t="s">
        <v>395</v>
      </c>
      <c r="I5828" s="103" t="s">
        <v>842</v>
      </c>
      <c r="J5828" s="215">
        <v>328.16</v>
      </c>
      <c r="K5828" s="216" t="s">
        <v>88</v>
      </c>
    </row>
    <row r="5829" spans="1:11" x14ac:dyDescent="0.25">
      <c r="A5829" s="103" t="s">
        <v>830</v>
      </c>
      <c r="B5829" s="103" t="s">
        <v>88</v>
      </c>
      <c r="C5829" s="103" t="s">
        <v>481</v>
      </c>
      <c r="D5829" s="103" t="s">
        <v>944</v>
      </c>
      <c r="E5829" s="103" t="s">
        <v>945</v>
      </c>
      <c r="F5829" s="103" t="s">
        <v>945</v>
      </c>
      <c r="G5829" s="103" t="s">
        <v>836</v>
      </c>
      <c r="H5829" s="103" t="s">
        <v>837</v>
      </c>
      <c r="I5829" s="103" t="s">
        <v>842</v>
      </c>
      <c r="J5829" s="215">
        <v>-735</v>
      </c>
      <c r="K5829" s="216" t="s">
        <v>347</v>
      </c>
    </row>
    <row r="5830" spans="1:11" x14ac:dyDescent="0.25">
      <c r="A5830" s="103" t="s">
        <v>829</v>
      </c>
      <c r="B5830" s="103" t="s">
        <v>88</v>
      </c>
      <c r="C5830" s="103" t="s">
        <v>481</v>
      </c>
      <c r="D5830" s="103" t="s">
        <v>944</v>
      </c>
      <c r="E5830" s="103" t="s">
        <v>945</v>
      </c>
      <c r="F5830" s="103" t="s">
        <v>945</v>
      </c>
      <c r="G5830" s="103" t="s">
        <v>836</v>
      </c>
      <c r="H5830" s="103" t="s">
        <v>837</v>
      </c>
      <c r="I5830" s="103" t="s">
        <v>842</v>
      </c>
      <c r="J5830" s="215">
        <v>735</v>
      </c>
      <c r="K5830" s="216" t="s">
        <v>347</v>
      </c>
    </row>
    <row r="5831" spans="1:11" x14ac:dyDescent="0.25">
      <c r="A5831" s="103" t="s">
        <v>827</v>
      </c>
      <c r="B5831" s="103" t="s">
        <v>88</v>
      </c>
      <c r="C5831" s="103" t="s">
        <v>481</v>
      </c>
      <c r="D5831" s="103" t="s">
        <v>944</v>
      </c>
      <c r="E5831" s="103" t="s">
        <v>945</v>
      </c>
      <c r="F5831" s="103" t="s">
        <v>945</v>
      </c>
      <c r="G5831" s="103" t="s">
        <v>147</v>
      </c>
      <c r="H5831" s="103" t="s">
        <v>617</v>
      </c>
      <c r="I5831" s="103" t="s">
        <v>842</v>
      </c>
      <c r="J5831" s="215">
        <v>9420</v>
      </c>
      <c r="K5831" s="216" t="s">
        <v>88</v>
      </c>
    </row>
    <row r="5832" spans="1:11" x14ac:dyDescent="0.25">
      <c r="A5832" s="103" t="s">
        <v>830</v>
      </c>
      <c r="B5832" s="103" t="s">
        <v>88</v>
      </c>
      <c r="C5832" s="103" t="s">
        <v>481</v>
      </c>
      <c r="D5832" s="103" t="s">
        <v>944</v>
      </c>
      <c r="E5832" s="103" t="s">
        <v>945</v>
      </c>
      <c r="F5832" s="103" t="s">
        <v>945</v>
      </c>
      <c r="G5832" s="103" t="s">
        <v>147</v>
      </c>
      <c r="H5832" s="103" t="s">
        <v>617</v>
      </c>
      <c r="I5832" s="103" t="s">
        <v>842</v>
      </c>
      <c r="J5832" s="215">
        <v>4110</v>
      </c>
      <c r="K5832" s="216" t="s">
        <v>88</v>
      </c>
    </row>
    <row r="5833" spans="1:11" x14ac:dyDescent="0.25">
      <c r="A5833" s="103" t="s">
        <v>829</v>
      </c>
      <c r="B5833" s="103" t="s">
        <v>88</v>
      </c>
      <c r="C5833" s="103" t="s">
        <v>481</v>
      </c>
      <c r="D5833" s="103" t="s">
        <v>944</v>
      </c>
      <c r="E5833" s="103" t="s">
        <v>945</v>
      </c>
      <c r="F5833" s="103" t="s">
        <v>945</v>
      </c>
      <c r="G5833" s="103" t="s">
        <v>147</v>
      </c>
      <c r="H5833" s="103" t="s">
        <v>617</v>
      </c>
      <c r="I5833" s="103" t="s">
        <v>842</v>
      </c>
      <c r="J5833" s="215">
        <v>5950</v>
      </c>
      <c r="K5833" s="216" t="s">
        <v>88</v>
      </c>
    </row>
    <row r="5834" spans="1:11" x14ac:dyDescent="0.25">
      <c r="A5834" s="103" t="s">
        <v>825</v>
      </c>
      <c r="B5834" s="103" t="s">
        <v>88</v>
      </c>
      <c r="C5834" s="103" t="s">
        <v>481</v>
      </c>
      <c r="D5834" s="103" t="s">
        <v>944</v>
      </c>
      <c r="E5834" s="103" t="s">
        <v>945</v>
      </c>
      <c r="F5834" s="103" t="s">
        <v>945</v>
      </c>
      <c r="G5834" s="103" t="s">
        <v>147</v>
      </c>
      <c r="H5834" s="103" t="s">
        <v>617</v>
      </c>
      <c r="I5834" s="103" t="s">
        <v>842</v>
      </c>
      <c r="J5834" s="215">
        <v>9610</v>
      </c>
      <c r="K5834" s="216" t="s">
        <v>88</v>
      </c>
    </row>
    <row r="5835" spans="1:11" x14ac:dyDescent="0.25">
      <c r="A5835" s="103" t="s">
        <v>826</v>
      </c>
      <c r="B5835" s="103" t="s">
        <v>88</v>
      </c>
      <c r="C5835" s="103" t="s">
        <v>481</v>
      </c>
      <c r="D5835" s="103" t="s">
        <v>944</v>
      </c>
      <c r="E5835" s="103" t="s">
        <v>945</v>
      </c>
      <c r="F5835" s="103" t="s">
        <v>945</v>
      </c>
      <c r="G5835" s="103" t="s">
        <v>147</v>
      </c>
      <c r="H5835" s="103" t="s">
        <v>617</v>
      </c>
      <c r="I5835" s="103" t="s">
        <v>842</v>
      </c>
      <c r="J5835" s="215">
        <v>7690</v>
      </c>
      <c r="K5835" s="216" t="s">
        <v>88</v>
      </c>
    </row>
    <row r="5836" spans="1:11" x14ac:dyDescent="0.25">
      <c r="A5836" s="103" t="s">
        <v>826</v>
      </c>
      <c r="B5836" s="103" t="s">
        <v>88</v>
      </c>
      <c r="C5836" s="103" t="s">
        <v>481</v>
      </c>
      <c r="D5836" s="103" t="s">
        <v>944</v>
      </c>
      <c r="E5836" s="103" t="s">
        <v>945</v>
      </c>
      <c r="F5836" s="103" t="s">
        <v>945</v>
      </c>
      <c r="G5836" s="103" t="s">
        <v>594</v>
      </c>
      <c r="H5836" s="103" t="s">
        <v>735</v>
      </c>
      <c r="I5836" s="103" t="s">
        <v>842</v>
      </c>
      <c r="J5836" s="215">
        <v>1500</v>
      </c>
      <c r="K5836" s="216" t="s">
        <v>88</v>
      </c>
    </row>
    <row r="5837" spans="1:11" x14ac:dyDescent="0.25">
      <c r="A5837" s="103" t="s">
        <v>829</v>
      </c>
      <c r="B5837" s="103" t="s">
        <v>88</v>
      </c>
      <c r="C5837" s="103" t="s">
        <v>481</v>
      </c>
      <c r="D5837" s="103" t="s">
        <v>926</v>
      </c>
      <c r="E5837" s="111"/>
      <c r="F5837" s="103" t="s">
        <v>927</v>
      </c>
      <c r="G5837" s="103" t="s">
        <v>497</v>
      </c>
      <c r="H5837" s="103" t="s">
        <v>498</v>
      </c>
      <c r="I5837" s="103" t="s">
        <v>842</v>
      </c>
      <c r="J5837" s="215">
        <v>400</v>
      </c>
      <c r="K5837" s="216" t="s">
        <v>88</v>
      </c>
    </row>
    <row r="5838" spans="1:11" x14ac:dyDescent="0.25">
      <c r="A5838" s="103" t="s">
        <v>829</v>
      </c>
      <c r="B5838" s="103" t="s">
        <v>88</v>
      </c>
      <c r="C5838" s="103" t="s">
        <v>481</v>
      </c>
      <c r="D5838" s="103" t="s">
        <v>926</v>
      </c>
      <c r="E5838" s="103" t="s">
        <v>927</v>
      </c>
      <c r="F5838" s="103" t="s">
        <v>927</v>
      </c>
      <c r="G5838" s="103" t="s">
        <v>119</v>
      </c>
      <c r="H5838" s="103" t="s">
        <v>308</v>
      </c>
      <c r="I5838" s="103" t="s">
        <v>842</v>
      </c>
      <c r="J5838" s="215">
        <v>2890</v>
      </c>
      <c r="K5838" s="216" t="s">
        <v>88</v>
      </c>
    </row>
    <row r="5839" spans="1:11" x14ac:dyDescent="0.25">
      <c r="A5839" s="103" t="s">
        <v>827</v>
      </c>
      <c r="B5839" s="103" t="s">
        <v>88</v>
      </c>
      <c r="C5839" s="103" t="s">
        <v>481</v>
      </c>
      <c r="D5839" s="103" t="s">
        <v>926</v>
      </c>
      <c r="E5839" s="103" t="s">
        <v>927</v>
      </c>
      <c r="F5839" s="103" t="s">
        <v>927</v>
      </c>
      <c r="G5839" s="103" t="s">
        <v>194</v>
      </c>
      <c r="H5839" s="103" t="s">
        <v>731</v>
      </c>
      <c r="I5839" s="103" t="s">
        <v>842</v>
      </c>
      <c r="J5839" s="215">
        <v>3563.75</v>
      </c>
      <c r="K5839" s="216" t="s">
        <v>88</v>
      </c>
    </row>
    <row r="5840" spans="1:11" x14ac:dyDescent="0.25">
      <c r="A5840" s="103" t="s">
        <v>828</v>
      </c>
      <c r="B5840" s="103" t="s">
        <v>88</v>
      </c>
      <c r="C5840" s="103" t="s">
        <v>481</v>
      </c>
      <c r="D5840" s="103" t="s">
        <v>926</v>
      </c>
      <c r="E5840" s="103" t="s">
        <v>927</v>
      </c>
      <c r="F5840" s="103" t="s">
        <v>927</v>
      </c>
      <c r="G5840" s="103" t="s">
        <v>194</v>
      </c>
      <c r="H5840" s="103" t="s">
        <v>731</v>
      </c>
      <c r="I5840" s="103" t="s">
        <v>842</v>
      </c>
      <c r="J5840" s="215">
        <v>266</v>
      </c>
      <c r="K5840" s="216" t="s">
        <v>88</v>
      </c>
    </row>
    <row r="5841" spans="1:11" x14ac:dyDescent="0.25">
      <c r="A5841" s="103" t="s">
        <v>829</v>
      </c>
      <c r="B5841" s="103" t="s">
        <v>88</v>
      </c>
      <c r="C5841" s="103" t="s">
        <v>481</v>
      </c>
      <c r="D5841" s="103" t="s">
        <v>926</v>
      </c>
      <c r="E5841" s="103" t="s">
        <v>927</v>
      </c>
      <c r="F5841" s="103" t="s">
        <v>927</v>
      </c>
      <c r="G5841" s="103" t="s">
        <v>194</v>
      </c>
      <c r="H5841" s="103" t="s">
        <v>731</v>
      </c>
      <c r="I5841" s="103" t="s">
        <v>842</v>
      </c>
      <c r="J5841" s="215">
        <v>0</v>
      </c>
      <c r="K5841" s="216" t="s">
        <v>88</v>
      </c>
    </row>
    <row r="5842" spans="1:11" x14ac:dyDescent="0.25">
      <c r="A5842" s="103" t="s">
        <v>825</v>
      </c>
      <c r="B5842" s="103" t="s">
        <v>88</v>
      </c>
      <c r="C5842" s="103" t="s">
        <v>481</v>
      </c>
      <c r="D5842" s="103" t="s">
        <v>926</v>
      </c>
      <c r="E5842" s="103" t="s">
        <v>927</v>
      </c>
      <c r="F5842" s="103" t="s">
        <v>927</v>
      </c>
      <c r="G5842" s="103" t="s">
        <v>194</v>
      </c>
      <c r="H5842" s="103" t="s">
        <v>731</v>
      </c>
      <c r="I5842" s="103" t="s">
        <v>842</v>
      </c>
      <c r="J5842" s="215">
        <v>5415</v>
      </c>
      <c r="K5842" s="216" t="s">
        <v>88</v>
      </c>
    </row>
    <row r="5843" spans="1:11" x14ac:dyDescent="0.25">
      <c r="A5843" s="103" t="s">
        <v>828</v>
      </c>
      <c r="B5843" s="103" t="s">
        <v>88</v>
      </c>
      <c r="C5843" s="103" t="s">
        <v>481</v>
      </c>
      <c r="D5843" s="103" t="s">
        <v>926</v>
      </c>
      <c r="E5843" s="111"/>
      <c r="F5843" s="103" t="s">
        <v>927</v>
      </c>
      <c r="G5843" s="103" t="s">
        <v>153</v>
      </c>
      <c r="H5843" s="103" t="s">
        <v>318</v>
      </c>
      <c r="I5843" s="103" t="s">
        <v>842</v>
      </c>
      <c r="J5843" s="215">
        <v>-499</v>
      </c>
      <c r="K5843" s="216" t="s">
        <v>88</v>
      </c>
    </row>
    <row r="5844" spans="1:11" x14ac:dyDescent="0.25">
      <c r="A5844" s="103" t="s">
        <v>829</v>
      </c>
      <c r="B5844" s="103" t="s">
        <v>88</v>
      </c>
      <c r="C5844" s="103" t="s">
        <v>481</v>
      </c>
      <c r="D5844" s="103" t="s">
        <v>926</v>
      </c>
      <c r="E5844" s="103" t="s">
        <v>927</v>
      </c>
      <c r="F5844" s="103" t="s">
        <v>927</v>
      </c>
      <c r="G5844" s="103" t="s">
        <v>153</v>
      </c>
      <c r="H5844" s="103" t="s">
        <v>318</v>
      </c>
      <c r="I5844" s="103" t="s">
        <v>842</v>
      </c>
      <c r="J5844" s="215">
        <v>495</v>
      </c>
      <c r="K5844" s="216" t="s">
        <v>88</v>
      </c>
    </row>
    <row r="5845" spans="1:11" x14ac:dyDescent="0.25">
      <c r="A5845" s="103" t="s">
        <v>829</v>
      </c>
      <c r="B5845" s="103" t="s">
        <v>88</v>
      </c>
      <c r="C5845" s="103" t="s">
        <v>481</v>
      </c>
      <c r="D5845" s="103" t="s">
        <v>926</v>
      </c>
      <c r="E5845" s="103" t="s">
        <v>927</v>
      </c>
      <c r="F5845" s="103" t="s">
        <v>927</v>
      </c>
      <c r="G5845" s="103" t="s">
        <v>96</v>
      </c>
      <c r="H5845" s="103" t="s">
        <v>319</v>
      </c>
      <c r="I5845" s="103" t="s">
        <v>842</v>
      </c>
      <c r="J5845" s="215">
        <v>1895</v>
      </c>
      <c r="K5845" s="216" t="s">
        <v>88</v>
      </c>
    </row>
    <row r="5846" spans="1:11" x14ac:dyDescent="0.25">
      <c r="A5846" s="103" t="s">
        <v>827</v>
      </c>
      <c r="B5846" s="103" t="s">
        <v>88</v>
      </c>
      <c r="C5846" s="103" t="s">
        <v>481</v>
      </c>
      <c r="D5846" s="103" t="s">
        <v>926</v>
      </c>
      <c r="E5846" s="103" t="s">
        <v>927</v>
      </c>
      <c r="F5846" s="103" t="s">
        <v>927</v>
      </c>
      <c r="G5846" s="103" t="s">
        <v>118</v>
      </c>
      <c r="H5846" s="103" t="s">
        <v>323</v>
      </c>
      <c r="I5846" s="103" t="s">
        <v>842</v>
      </c>
      <c r="J5846" s="215">
        <v>10</v>
      </c>
      <c r="K5846" s="216" t="s">
        <v>88</v>
      </c>
    </row>
    <row r="5847" spans="1:11" x14ac:dyDescent="0.25">
      <c r="A5847" s="103" t="s">
        <v>830</v>
      </c>
      <c r="B5847" s="103" t="s">
        <v>88</v>
      </c>
      <c r="C5847" s="103" t="s">
        <v>481</v>
      </c>
      <c r="D5847" s="103" t="s">
        <v>926</v>
      </c>
      <c r="E5847" s="103" t="s">
        <v>927</v>
      </c>
      <c r="F5847" s="103" t="s">
        <v>927</v>
      </c>
      <c r="G5847" s="103" t="s">
        <v>118</v>
      </c>
      <c r="H5847" s="103" t="s">
        <v>323</v>
      </c>
      <c r="I5847" s="103" t="s">
        <v>842</v>
      </c>
      <c r="J5847" s="215">
        <v>595.99</v>
      </c>
      <c r="K5847" s="216" t="s">
        <v>88</v>
      </c>
    </row>
    <row r="5848" spans="1:11" x14ac:dyDescent="0.25">
      <c r="A5848" s="103" t="s">
        <v>828</v>
      </c>
      <c r="B5848" s="103" t="s">
        <v>88</v>
      </c>
      <c r="C5848" s="103" t="s">
        <v>481</v>
      </c>
      <c r="D5848" s="103" t="s">
        <v>926</v>
      </c>
      <c r="E5848" s="103" t="s">
        <v>927</v>
      </c>
      <c r="F5848" s="103" t="s">
        <v>927</v>
      </c>
      <c r="G5848" s="103" t="s">
        <v>118</v>
      </c>
      <c r="H5848" s="103" t="s">
        <v>323</v>
      </c>
      <c r="I5848" s="103" t="s">
        <v>842</v>
      </c>
      <c r="J5848" s="215">
        <v>805</v>
      </c>
      <c r="K5848" s="216" t="s">
        <v>88</v>
      </c>
    </row>
    <row r="5849" spans="1:11" x14ac:dyDescent="0.25">
      <c r="A5849" s="103" t="s">
        <v>829</v>
      </c>
      <c r="B5849" s="103" t="s">
        <v>88</v>
      </c>
      <c r="C5849" s="103" t="s">
        <v>481</v>
      </c>
      <c r="D5849" s="103" t="s">
        <v>926</v>
      </c>
      <c r="E5849" s="103" t="s">
        <v>927</v>
      </c>
      <c r="F5849" s="103" t="s">
        <v>927</v>
      </c>
      <c r="G5849" s="103" t="s">
        <v>118</v>
      </c>
      <c r="H5849" s="103" t="s">
        <v>323</v>
      </c>
      <c r="I5849" s="103" t="s">
        <v>842</v>
      </c>
      <c r="J5849" s="215">
        <v>30</v>
      </c>
      <c r="K5849" s="216" t="s">
        <v>88</v>
      </c>
    </row>
    <row r="5850" spans="1:11" x14ac:dyDescent="0.25">
      <c r="A5850" s="103" t="s">
        <v>825</v>
      </c>
      <c r="B5850" s="103" t="s">
        <v>88</v>
      </c>
      <c r="C5850" s="103" t="s">
        <v>481</v>
      </c>
      <c r="D5850" s="103" t="s">
        <v>926</v>
      </c>
      <c r="E5850" s="103" t="s">
        <v>927</v>
      </c>
      <c r="F5850" s="103" t="s">
        <v>927</v>
      </c>
      <c r="G5850" s="103" t="s">
        <v>118</v>
      </c>
      <c r="H5850" s="103" t="s">
        <v>323</v>
      </c>
      <c r="I5850" s="103" t="s">
        <v>842</v>
      </c>
      <c r="J5850" s="215">
        <v>1355</v>
      </c>
      <c r="K5850" s="216" t="s">
        <v>88</v>
      </c>
    </row>
    <row r="5851" spans="1:11" x14ac:dyDescent="0.25">
      <c r="A5851" s="103" t="s">
        <v>826</v>
      </c>
      <c r="B5851" s="103" t="s">
        <v>88</v>
      </c>
      <c r="C5851" s="103" t="s">
        <v>481</v>
      </c>
      <c r="D5851" s="103" t="s">
        <v>926</v>
      </c>
      <c r="E5851" s="103" t="s">
        <v>927</v>
      </c>
      <c r="F5851" s="103" t="s">
        <v>927</v>
      </c>
      <c r="G5851" s="103" t="s">
        <v>118</v>
      </c>
      <c r="H5851" s="103" t="s">
        <v>323</v>
      </c>
      <c r="I5851" s="103" t="s">
        <v>842</v>
      </c>
      <c r="J5851" s="215">
        <v>416.97</v>
      </c>
      <c r="K5851" s="216" t="s">
        <v>88</v>
      </c>
    </row>
    <row r="5852" spans="1:11" x14ac:dyDescent="0.25">
      <c r="A5852" s="103" t="s">
        <v>827</v>
      </c>
      <c r="B5852" s="103" t="s">
        <v>88</v>
      </c>
      <c r="C5852" s="103" t="s">
        <v>481</v>
      </c>
      <c r="D5852" s="103" t="s">
        <v>926</v>
      </c>
      <c r="E5852" s="103" t="s">
        <v>927</v>
      </c>
      <c r="F5852" s="103" t="s">
        <v>927</v>
      </c>
      <c r="G5852" s="103" t="s">
        <v>104</v>
      </c>
      <c r="H5852" s="103" t="s">
        <v>336</v>
      </c>
      <c r="I5852" s="103" t="s">
        <v>842</v>
      </c>
      <c r="J5852" s="215">
        <v>3396</v>
      </c>
      <c r="K5852" s="216" t="s">
        <v>88</v>
      </c>
    </row>
    <row r="5853" spans="1:11" x14ac:dyDescent="0.25">
      <c r="A5853" s="103" t="s">
        <v>827</v>
      </c>
      <c r="B5853" s="103" t="s">
        <v>88</v>
      </c>
      <c r="C5853" s="103" t="s">
        <v>481</v>
      </c>
      <c r="D5853" s="103" t="s">
        <v>926</v>
      </c>
      <c r="E5853" s="111"/>
      <c r="F5853" s="103" t="s">
        <v>927</v>
      </c>
      <c r="G5853" s="103" t="s">
        <v>104</v>
      </c>
      <c r="H5853" s="103" t="s">
        <v>336</v>
      </c>
      <c r="I5853" s="103" t="s">
        <v>842</v>
      </c>
      <c r="J5853" s="215">
        <v>-1698</v>
      </c>
      <c r="K5853" s="216" t="s">
        <v>88</v>
      </c>
    </row>
    <row r="5854" spans="1:11" x14ac:dyDescent="0.25">
      <c r="A5854" s="103" t="s">
        <v>830</v>
      </c>
      <c r="B5854" s="103" t="s">
        <v>88</v>
      </c>
      <c r="C5854" s="103" t="s">
        <v>481</v>
      </c>
      <c r="D5854" s="103" t="s">
        <v>926</v>
      </c>
      <c r="E5854" s="103" t="s">
        <v>927</v>
      </c>
      <c r="F5854" s="103" t="s">
        <v>927</v>
      </c>
      <c r="G5854" s="103" t="s">
        <v>101</v>
      </c>
      <c r="H5854" s="103" t="s">
        <v>339</v>
      </c>
      <c r="I5854" s="103" t="s">
        <v>842</v>
      </c>
      <c r="J5854" s="215">
        <v>200</v>
      </c>
      <c r="K5854" s="216" t="s">
        <v>88</v>
      </c>
    </row>
    <row r="5855" spans="1:11" x14ac:dyDescent="0.25">
      <c r="A5855" s="103" t="s">
        <v>830</v>
      </c>
      <c r="B5855" s="103" t="s">
        <v>88</v>
      </c>
      <c r="C5855" s="103" t="s">
        <v>481</v>
      </c>
      <c r="D5855" s="103" t="s">
        <v>926</v>
      </c>
      <c r="E5855" s="111"/>
      <c r="F5855" s="103" t="s">
        <v>927</v>
      </c>
      <c r="G5855" s="103" t="s">
        <v>101</v>
      </c>
      <c r="H5855" s="103" t="s">
        <v>339</v>
      </c>
      <c r="I5855" s="103" t="s">
        <v>842</v>
      </c>
      <c r="J5855" s="215">
        <v>-100</v>
      </c>
      <c r="K5855" s="216" t="s">
        <v>88</v>
      </c>
    </row>
    <row r="5856" spans="1:11" x14ac:dyDescent="0.25">
      <c r="A5856" s="103" t="s">
        <v>827</v>
      </c>
      <c r="B5856" s="103" t="s">
        <v>88</v>
      </c>
      <c r="C5856" s="103" t="s">
        <v>481</v>
      </c>
      <c r="D5856" s="103" t="s">
        <v>926</v>
      </c>
      <c r="E5856" s="103" t="s">
        <v>927</v>
      </c>
      <c r="F5856" s="103" t="s">
        <v>927</v>
      </c>
      <c r="G5856" s="103" t="s">
        <v>849</v>
      </c>
      <c r="H5856" s="103" t="s">
        <v>850</v>
      </c>
      <c r="I5856" s="103" t="s">
        <v>842</v>
      </c>
      <c r="J5856" s="215">
        <v>345</v>
      </c>
      <c r="K5856" s="216" t="s">
        <v>347</v>
      </c>
    </row>
    <row r="5857" spans="1:11" x14ac:dyDescent="0.25">
      <c r="A5857" s="103" t="s">
        <v>828</v>
      </c>
      <c r="B5857" s="103" t="s">
        <v>88</v>
      </c>
      <c r="C5857" s="103" t="s">
        <v>481</v>
      </c>
      <c r="D5857" s="103" t="s">
        <v>926</v>
      </c>
      <c r="E5857" s="103" t="s">
        <v>927</v>
      </c>
      <c r="F5857" s="103" t="s">
        <v>927</v>
      </c>
      <c r="G5857" s="103" t="s">
        <v>145</v>
      </c>
      <c r="H5857" s="103" t="s">
        <v>359</v>
      </c>
      <c r="I5857" s="103" t="s">
        <v>842</v>
      </c>
      <c r="J5857" s="215">
        <v>3200</v>
      </c>
      <c r="K5857" s="216" t="s">
        <v>88</v>
      </c>
    </row>
    <row r="5858" spans="1:11" x14ac:dyDescent="0.25">
      <c r="A5858" s="103" t="s">
        <v>826</v>
      </c>
      <c r="B5858" s="103" t="s">
        <v>88</v>
      </c>
      <c r="C5858" s="103" t="s">
        <v>481</v>
      </c>
      <c r="D5858" s="103" t="s">
        <v>926</v>
      </c>
      <c r="E5858" s="103" t="s">
        <v>927</v>
      </c>
      <c r="F5858" s="103" t="s">
        <v>927</v>
      </c>
      <c r="G5858" s="103" t="s">
        <v>145</v>
      </c>
      <c r="H5858" s="103" t="s">
        <v>359</v>
      </c>
      <c r="I5858" s="103" t="s">
        <v>842</v>
      </c>
      <c r="J5858" s="215">
        <v>60</v>
      </c>
      <c r="K5858" s="216" t="s">
        <v>88</v>
      </c>
    </row>
    <row r="5859" spans="1:11" x14ac:dyDescent="0.25">
      <c r="A5859" s="103" t="s">
        <v>827</v>
      </c>
      <c r="B5859" s="103" t="s">
        <v>88</v>
      </c>
      <c r="C5859" s="103" t="s">
        <v>481</v>
      </c>
      <c r="D5859" s="103" t="s">
        <v>926</v>
      </c>
      <c r="E5859" s="103" t="s">
        <v>927</v>
      </c>
      <c r="F5859" s="103" t="s">
        <v>927</v>
      </c>
      <c r="G5859" s="103" t="s">
        <v>150</v>
      </c>
      <c r="H5859" s="103" t="s">
        <v>361</v>
      </c>
      <c r="I5859" s="103" t="s">
        <v>842</v>
      </c>
      <c r="J5859" s="215">
        <v>1950</v>
      </c>
      <c r="K5859" s="216" t="s">
        <v>88</v>
      </c>
    </row>
    <row r="5860" spans="1:11" x14ac:dyDescent="0.25">
      <c r="A5860" s="103" t="s">
        <v>830</v>
      </c>
      <c r="B5860" s="103" t="s">
        <v>88</v>
      </c>
      <c r="C5860" s="103" t="s">
        <v>481</v>
      </c>
      <c r="D5860" s="103" t="s">
        <v>926</v>
      </c>
      <c r="E5860" s="103" t="s">
        <v>927</v>
      </c>
      <c r="F5860" s="103" t="s">
        <v>927</v>
      </c>
      <c r="G5860" s="103" t="s">
        <v>150</v>
      </c>
      <c r="H5860" s="103" t="s">
        <v>361</v>
      </c>
      <c r="I5860" s="103" t="s">
        <v>842</v>
      </c>
      <c r="J5860" s="215">
        <v>130</v>
      </c>
      <c r="K5860" s="216" t="s">
        <v>88</v>
      </c>
    </row>
    <row r="5861" spans="1:11" x14ac:dyDescent="0.25">
      <c r="A5861" s="103" t="s">
        <v>825</v>
      </c>
      <c r="B5861" s="103" t="s">
        <v>88</v>
      </c>
      <c r="C5861" s="103" t="s">
        <v>481</v>
      </c>
      <c r="D5861" s="103" t="s">
        <v>926</v>
      </c>
      <c r="E5861" s="103" t="s">
        <v>927</v>
      </c>
      <c r="F5861" s="103" t="s">
        <v>927</v>
      </c>
      <c r="G5861" s="103" t="s">
        <v>150</v>
      </c>
      <c r="H5861" s="103" t="s">
        <v>361</v>
      </c>
      <c r="I5861" s="103" t="s">
        <v>842</v>
      </c>
      <c r="J5861" s="215">
        <v>435</v>
      </c>
      <c r="K5861" s="216" t="s">
        <v>88</v>
      </c>
    </row>
    <row r="5862" spans="1:11" x14ac:dyDescent="0.25">
      <c r="A5862" s="103" t="s">
        <v>825</v>
      </c>
      <c r="B5862" s="103" t="s">
        <v>88</v>
      </c>
      <c r="C5862" s="103" t="s">
        <v>481</v>
      </c>
      <c r="D5862" s="103" t="s">
        <v>926</v>
      </c>
      <c r="E5862" s="111"/>
      <c r="F5862" s="103" t="s">
        <v>927</v>
      </c>
      <c r="G5862" s="103" t="s">
        <v>150</v>
      </c>
      <c r="H5862" s="103" t="s">
        <v>361</v>
      </c>
      <c r="I5862" s="103" t="s">
        <v>842</v>
      </c>
      <c r="J5862" s="215">
        <v>62.04</v>
      </c>
      <c r="K5862" s="216" t="s">
        <v>88</v>
      </c>
    </row>
    <row r="5863" spans="1:11" x14ac:dyDescent="0.25">
      <c r="A5863" s="103" t="s">
        <v>829</v>
      </c>
      <c r="B5863" s="103" t="s">
        <v>88</v>
      </c>
      <c r="C5863" s="103" t="s">
        <v>481</v>
      </c>
      <c r="D5863" s="103" t="s">
        <v>926</v>
      </c>
      <c r="E5863" s="103" t="s">
        <v>927</v>
      </c>
      <c r="F5863" s="103" t="s">
        <v>927</v>
      </c>
      <c r="G5863" s="103" t="s">
        <v>149</v>
      </c>
      <c r="H5863" s="103" t="s">
        <v>362</v>
      </c>
      <c r="I5863" s="103" t="s">
        <v>842</v>
      </c>
      <c r="J5863" s="215">
        <v>1150</v>
      </c>
      <c r="K5863" s="216" t="s">
        <v>88</v>
      </c>
    </row>
    <row r="5864" spans="1:11" x14ac:dyDescent="0.25">
      <c r="A5864" s="103" t="s">
        <v>827</v>
      </c>
      <c r="B5864" s="103" t="s">
        <v>88</v>
      </c>
      <c r="C5864" s="103" t="s">
        <v>481</v>
      </c>
      <c r="D5864" s="103" t="s">
        <v>926</v>
      </c>
      <c r="E5864" s="103" t="s">
        <v>927</v>
      </c>
      <c r="F5864" s="103" t="s">
        <v>927</v>
      </c>
      <c r="G5864" s="103" t="s">
        <v>99</v>
      </c>
      <c r="H5864" s="103" t="s">
        <v>363</v>
      </c>
      <c r="I5864" s="103" t="s">
        <v>842</v>
      </c>
      <c r="J5864" s="215">
        <v>2256.04</v>
      </c>
      <c r="K5864" s="216" t="s">
        <v>88</v>
      </c>
    </row>
    <row r="5865" spans="1:11" x14ac:dyDescent="0.25">
      <c r="A5865" s="103" t="s">
        <v>830</v>
      </c>
      <c r="B5865" s="103" t="s">
        <v>88</v>
      </c>
      <c r="C5865" s="103" t="s">
        <v>481</v>
      </c>
      <c r="D5865" s="103" t="s">
        <v>926</v>
      </c>
      <c r="E5865" s="103" t="s">
        <v>927</v>
      </c>
      <c r="F5865" s="103" t="s">
        <v>927</v>
      </c>
      <c r="G5865" s="103" t="s">
        <v>99</v>
      </c>
      <c r="H5865" s="103" t="s">
        <v>363</v>
      </c>
      <c r="I5865" s="103" t="s">
        <v>842</v>
      </c>
      <c r="J5865" s="215">
        <v>747</v>
      </c>
      <c r="K5865" s="216" t="s">
        <v>88</v>
      </c>
    </row>
    <row r="5866" spans="1:11" x14ac:dyDescent="0.25">
      <c r="A5866" s="103" t="s">
        <v>828</v>
      </c>
      <c r="B5866" s="103" t="s">
        <v>88</v>
      </c>
      <c r="C5866" s="103" t="s">
        <v>481</v>
      </c>
      <c r="D5866" s="103" t="s">
        <v>926</v>
      </c>
      <c r="E5866" s="103" t="s">
        <v>927</v>
      </c>
      <c r="F5866" s="103" t="s">
        <v>927</v>
      </c>
      <c r="G5866" s="103" t="s">
        <v>99</v>
      </c>
      <c r="H5866" s="103" t="s">
        <v>363</v>
      </c>
      <c r="I5866" s="103" t="s">
        <v>842</v>
      </c>
      <c r="J5866" s="215">
        <v>1199</v>
      </c>
      <c r="K5866" s="216" t="s">
        <v>88</v>
      </c>
    </row>
    <row r="5867" spans="1:11" x14ac:dyDescent="0.25">
      <c r="A5867" s="103" t="s">
        <v>825</v>
      </c>
      <c r="B5867" s="103" t="s">
        <v>88</v>
      </c>
      <c r="C5867" s="103" t="s">
        <v>481</v>
      </c>
      <c r="D5867" s="103" t="s">
        <v>926</v>
      </c>
      <c r="E5867" s="103" t="s">
        <v>927</v>
      </c>
      <c r="F5867" s="103" t="s">
        <v>927</v>
      </c>
      <c r="G5867" s="103" t="s">
        <v>99</v>
      </c>
      <c r="H5867" s="103" t="s">
        <v>363</v>
      </c>
      <c r="I5867" s="103" t="s">
        <v>842</v>
      </c>
      <c r="J5867" s="215">
        <v>3190</v>
      </c>
      <c r="K5867" s="216" t="s">
        <v>88</v>
      </c>
    </row>
    <row r="5868" spans="1:11" x14ac:dyDescent="0.25">
      <c r="A5868" s="103" t="s">
        <v>828</v>
      </c>
      <c r="B5868" s="103" t="s">
        <v>88</v>
      </c>
      <c r="C5868" s="103" t="s">
        <v>481</v>
      </c>
      <c r="D5868" s="103" t="s">
        <v>926</v>
      </c>
      <c r="E5868" s="103" t="s">
        <v>927</v>
      </c>
      <c r="F5868" s="103" t="s">
        <v>927</v>
      </c>
      <c r="G5868" s="103" t="s">
        <v>146</v>
      </c>
      <c r="H5868" s="103" t="s">
        <v>364</v>
      </c>
      <c r="I5868" s="103" t="s">
        <v>842</v>
      </c>
      <c r="J5868" s="215">
        <v>1600</v>
      </c>
      <c r="K5868" s="216" t="s">
        <v>88</v>
      </c>
    </row>
    <row r="5869" spans="1:11" x14ac:dyDescent="0.25">
      <c r="A5869" s="103" t="s">
        <v>829</v>
      </c>
      <c r="B5869" s="103" t="s">
        <v>88</v>
      </c>
      <c r="C5869" s="103" t="s">
        <v>481</v>
      </c>
      <c r="D5869" s="103" t="s">
        <v>926</v>
      </c>
      <c r="E5869" s="103" t="s">
        <v>927</v>
      </c>
      <c r="F5869" s="103" t="s">
        <v>927</v>
      </c>
      <c r="G5869" s="103" t="s">
        <v>146</v>
      </c>
      <c r="H5869" s="103" t="s">
        <v>364</v>
      </c>
      <c r="I5869" s="103" t="s">
        <v>842</v>
      </c>
      <c r="J5869" s="215">
        <v>200</v>
      </c>
      <c r="K5869" s="216" t="s">
        <v>88</v>
      </c>
    </row>
    <row r="5870" spans="1:11" x14ac:dyDescent="0.25">
      <c r="A5870" s="103" t="s">
        <v>827</v>
      </c>
      <c r="B5870" s="103" t="s">
        <v>88</v>
      </c>
      <c r="C5870" s="103" t="s">
        <v>481</v>
      </c>
      <c r="D5870" s="103" t="s">
        <v>926</v>
      </c>
      <c r="E5870" s="103" t="s">
        <v>927</v>
      </c>
      <c r="F5870" s="103" t="s">
        <v>927</v>
      </c>
      <c r="G5870" s="103" t="s">
        <v>143</v>
      </c>
      <c r="H5870" s="103" t="s">
        <v>365</v>
      </c>
      <c r="I5870" s="103" t="s">
        <v>842</v>
      </c>
      <c r="J5870" s="215">
        <v>38.950000000000003</v>
      </c>
      <c r="K5870" s="216" t="s">
        <v>88</v>
      </c>
    </row>
    <row r="5871" spans="1:11" x14ac:dyDescent="0.25">
      <c r="A5871" s="103" t="s">
        <v>830</v>
      </c>
      <c r="B5871" s="103" t="s">
        <v>88</v>
      </c>
      <c r="C5871" s="103" t="s">
        <v>481</v>
      </c>
      <c r="D5871" s="103" t="s">
        <v>926</v>
      </c>
      <c r="E5871" s="103" t="s">
        <v>927</v>
      </c>
      <c r="F5871" s="103" t="s">
        <v>927</v>
      </c>
      <c r="G5871" s="103" t="s">
        <v>142</v>
      </c>
      <c r="H5871" s="103" t="s">
        <v>367</v>
      </c>
      <c r="I5871" s="103" t="s">
        <v>842</v>
      </c>
      <c r="J5871" s="215">
        <v>100</v>
      </c>
      <c r="K5871" s="216" t="s">
        <v>88</v>
      </c>
    </row>
    <row r="5872" spans="1:11" x14ac:dyDescent="0.25">
      <c r="A5872" s="103" t="s">
        <v>830</v>
      </c>
      <c r="B5872" s="103" t="s">
        <v>88</v>
      </c>
      <c r="C5872" s="103" t="s">
        <v>481</v>
      </c>
      <c r="D5872" s="103" t="s">
        <v>926</v>
      </c>
      <c r="E5872" s="111"/>
      <c r="F5872" s="103" t="s">
        <v>927</v>
      </c>
      <c r="G5872" s="103" t="s">
        <v>142</v>
      </c>
      <c r="H5872" s="103" t="s">
        <v>367</v>
      </c>
      <c r="I5872" s="103" t="s">
        <v>842</v>
      </c>
      <c r="J5872" s="215">
        <v>-27.29</v>
      </c>
      <c r="K5872" s="216" t="s">
        <v>88</v>
      </c>
    </row>
    <row r="5873" spans="1:11" x14ac:dyDescent="0.25">
      <c r="A5873" s="103" t="s">
        <v>829</v>
      </c>
      <c r="B5873" s="103" t="s">
        <v>88</v>
      </c>
      <c r="C5873" s="103" t="s">
        <v>481</v>
      </c>
      <c r="D5873" s="103" t="s">
        <v>926</v>
      </c>
      <c r="E5873" s="103" t="s">
        <v>927</v>
      </c>
      <c r="F5873" s="103" t="s">
        <v>927</v>
      </c>
      <c r="G5873" s="103" t="s">
        <v>142</v>
      </c>
      <c r="H5873" s="103" t="s">
        <v>367</v>
      </c>
      <c r="I5873" s="103" t="s">
        <v>842</v>
      </c>
      <c r="J5873" s="215">
        <v>299</v>
      </c>
      <c r="K5873" s="216" t="s">
        <v>88</v>
      </c>
    </row>
    <row r="5874" spans="1:11" x14ac:dyDescent="0.25">
      <c r="A5874" s="103" t="s">
        <v>829</v>
      </c>
      <c r="B5874" s="103" t="s">
        <v>88</v>
      </c>
      <c r="C5874" s="103" t="s">
        <v>481</v>
      </c>
      <c r="D5874" s="103" t="s">
        <v>926</v>
      </c>
      <c r="E5874" s="111"/>
      <c r="F5874" s="103" t="s">
        <v>927</v>
      </c>
      <c r="G5874" s="103" t="s">
        <v>142</v>
      </c>
      <c r="H5874" s="103" t="s">
        <v>367</v>
      </c>
      <c r="I5874" s="103" t="s">
        <v>842</v>
      </c>
      <c r="J5874" s="215">
        <v>-81.599999999999994</v>
      </c>
      <c r="K5874" s="216" t="s">
        <v>88</v>
      </c>
    </row>
    <row r="5875" spans="1:11" x14ac:dyDescent="0.25">
      <c r="A5875" s="103" t="s">
        <v>827</v>
      </c>
      <c r="B5875" s="103" t="s">
        <v>88</v>
      </c>
      <c r="C5875" s="103" t="s">
        <v>481</v>
      </c>
      <c r="D5875" s="103" t="s">
        <v>926</v>
      </c>
      <c r="E5875" s="103" t="s">
        <v>927</v>
      </c>
      <c r="F5875" s="103" t="s">
        <v>927</v>
      </c>
      <c r="G5875" s="103" t="s">
        <v>141</v>
      </c>
      <c r="H5875" s="103" t="s">
        <v>368</v>
      </c>
      <c r="I5875" s="103" t="s">
        <v>842</v>
      </c>
      <c r="J5875" s="215">
        <v>1648</v>
      </c>
      <c r="K5875" s="216" t="s">
        <v>88</v>
      </c>
    </row>
    <row r="5876" spans="1:11" x14ac:dyDescent="0.25">
      <c r="A5876" s="103" t="s">
        <v>827</v>
      </c>
      <c r="B5876" s="103" t="s">
        <v>88</v>
      </c>
      <c r="C5876" s="103" t="s">
        <v>481</v>
      </c>
      <c r="D5876" s="103" t="s">
        <v>926</v>
      </c>
      <c r="E5876" s="111"/>
      <c r="F5876" s="103" t="s">
        <v>927</v>
      </c>
      <c r="G5876" s="103" t="s">
        <v>141</v>
      </c>
      <c r="H5876" s="103" t="s">
        <v>368</v>
      </c>
      <c r="I5876" s="103" t="s">
        <v>842</v>
      </c>
      <c r="J5876" s="215">
        <v>-449.75</v>
      </c>
      <c r="K5876" s="216" t="s">
        <v>88</v>
      </c>
    </row>
    <row r="5877" spans="1:11" x14ac:dyDescent="0.25">
      <c r="A5877" s="103" t="s">
        <v>828</v>
      </c>
      <c r="B5877" s="103" t="s">
        <v>88</v>
      </c>
      <c r="C5877" s="103" t="s">
        <v>481</v>
      </c>
      <c r="D5877" s="103" t="s">
        <v>926</v>
      </c>
      <c r="E5877" s="103" t="s">
        <v>927</v>
      </c>
      <c r="F5877" s="103" t="s">
        <v>927</v>
      </c>
      <c r="G5877" s="103" t="s">
        <v>141</v>
      </c>
      <c r="H5877" s="103" t="s">
        <v>368</v>
      </c>
      <c r="I5877" s="103" t="s">
        <v>842</v>
      </c>
      <c r="J5877" s="215">
        <v>600</v>
      </c>
      <c r="K5877" s="216" t="s">
        <v>88</v>
      </c>
    </row>
    <row r="5878" spans="1:11" x14ac:dyDescent="0.25">
      <c r="A5878" s="103" t="s">
        <v>828</v>
      </c>
      <c r="B5878" s="103" t="s">
        <v>88</v>
      </c>
      <c r="C5878" s="103" t="s">
        <v>481</v>
      </c>
      <c r="D5878" s="103" t="s">
        <v>926</v>
      </c>
      <c r="E5878" s="111"/>
      <c r="F5878" s="103" t="s">
        <v>927</v>
      </c>
      <c r="G5878" s="103" t="s">
        <v>141</v>
      </c>
      <c r="H5878" s="103" t="s">
        <v>368</v>
      </c>
      <c r="I5878" s="103" t="s">
        <v>842</v>
      </c>
      <c r="J5878" s="215">
        <v>-163.74</v>
      </c>
      <c r="K5878" s="216" t="s">
        <v>88</v>
      </c>
    </row>
    <row r="5879" spans="1:11" x14ac:dyDescent="0.25">
      <c r="A5879" s="103" t="s">
        <v>829</v>
      </c>
      <c r="B5879" s="103" t="s">
        <v>88</v>
      </c>
      <c r="C5879" s="103" t="s">
        <v>481</v>
      </c>
      <c r="D5879" s="103" t="s">
        <v>926</v>
      </c>
      <c r="E5879" s="103" t="s">
        <v>927</v>
      </c>
      <c r="F5879" s="103" t="s">
        <v>927</v>
      </c>
      <c r="G5879" s="103" t="s">
        <v>141</v>
      </c>
      <c r="H5879" s="103" t="s">
        <v>368</v>
      </c>
      <c r="I5879" s="103" t="s">
        <v>842</v>
      </c>
      <c r="J5879" s="215">
        <v>0</v>
      </c>
      <c r="K5879" s="216" t="s">
        <v>88</v>
      </c>
    </row>
    <row r="5880" spans="1:11" x14ac:dyDescent="0.25">
      <c r="A5880" s="103" t="s">
        <v>829</v>
      </c>
      <c r="B5880" s="103" t="s">
        <v>88</v>
      </c>
      <c r="C5880" s="103" t="s">
        <v>481</v>
      </c>
      <c r="D5880" s="103" t="s">
        <v>926</v>
      </c>
      <c r="E5880" s="111"/>
      <c r="F5880" s="103" t="s">
        <v>927</v>
      </c>
      <c r="G5880" s="103" t="s">
        <v>141</v>
      </c>
      <c r="H5880" s="103" t="s">
        <v>368</v>
      </c>
      <c r="I5880" s="103" t="s">
        <v>842</v>
      </c>
      <c r="J5880" s="215">
        <v>0</v>
      </c>
      <c r="K5880" s="216" t="s">
        <v>88</v>
      </c>
    </row>
    <row r="5881" spans="1:11" x14ac:dyDescent="0.25">
      <c r="A5881" s="103" t="s">
        <v>825</v>
      </c>
      <c r="B5881" s="103" t="s">
        <v>88</v>
      </c>
      <c r="C5881" s="103" t="s">
        <v>481</v>
      </c>
      <c r="D5881" s="103" t="s">
        <v>926</v>
      </c>
      <c r="E5881" s="103" t="s">
        <v>927</v>
      </c>
      <c r="F5881" s="103" t="s">
        <v>927</v>
      </c>
      <c r="G5881" s="103" t="s">
        <v>141</v>
      </c>
      <c r="H5881" s="103" t="s">
        <v>368</v>
      </c>
      <c r="I5881" s="103" t="s">
        <v>842</v>
      </c>
      <c r="J5881" s="215">
        <v>2608.75</v>
      </c>
      <c r="K5881" s="216" t="s">
        <v>88</v>
      </c>
    </row>
    <row r="5882" spans="1:11" x14ac:dyDescent="0.25">
      <c r="A5882" s="103" t="s">
        <v>825</v>
      </c>
      <c r="B5882" s="103" t="s">
        <v>88</v>
      </c>
      <c r="C5882" s="103" t="s">
        <v>481</v>
      </c>
      <c r="D5882" s="103" t="s">
        <v>926</v>
      </c>
      <c r="E5882" s="111"/>
      <c r="F5882" s="103" t="s">
        <v>927</v>
      </c>
      <c r="G5882" s="103" t="s">
        <v>141</v>
      </c>
      <c r="H5882" s="103" t="s">
        <v>368</v>
      </c>
      <c r="I5882" s="103" t="s">
        <v>842</v>
      </c>
      <c r="J5882" s="215">
        <v>-711.94</v>
      </c>
      <c r="K5882" s="216" t="s">
        <v>88</v>
      </c>
    </row>
    <row r="5883" spans="1:11" x14ac:dyDescent="0.25">
      <c r="A5883" s="103" t="s">
        <v>826</v>
      </c>
      <c r="B5883" s="103" t="s">
        <v>88</v>
      </c>
      <c r="C5883" s="103" t="s">
        <v>481</v>
      </c>
      <c r="D5883" s="103" t="s">
        <v>926</v>
      </c>
      <c r="E5883" s="103" t="s">
        <v>927</v>
      </c>
      <c r="F5883" s="103" t="s">
        <v>927</v>
      </c>
      <c r="G5883" s="103" t="s">
        <v>141</v>
      </c>
      <c r="H5883" s="103" t="s">
        <v>368</v>
      </c>
      <c r="I5883" s="103" t="s">
        <v>842</v>
      </c>
      <c r="J5883" s="215">
        <v>2050</v>
      </c>
      <c r="K5883" s="216" t="s">
        <v>88</v>
      </c>
    </row>
    <row r="5884" spans="1:11" x14ac:dyDescent="0.25">
      <c r="A5884" s="103" t="s">
        <v>826</v>
      </c>
      <c r="B5884" s="103" t="s">
        <v>88</v>
      </c>
      <c r="C5884" s="103" t="s">
        <v>481</v>
      </c>
      <c r="D5884" s="103" t="s">
        <v>926</v>
      </c>
      <c r="E5884" s="111"/>
      <c r="F5884" s="103" t="s">
        <v>927</v>
      </c>
      <c r="G5884" s="103" t="s">
        <v>141</v>
      </c>
      <c r="H5884" s="103" t="s">
        <v>368</v>
      </c>
      <c r="I5884" s="103" t="s">
        <v>842</v>
      </c>
      <c r="J5884" s="215">
        <v>-559.45000000000005</v>
      </c>
      <c r="K5884" s="216" t="s">
        <v>88</v>
      </c>
    </row>
    <row r="5885" spans="1:11" x14ac:dyDescent="0.25">
      <c r="A5885" s="103" t="s">
        <v>827</v>
      </c>
      <c r="B5885" s="103" t="s">
        <v>88</v>
      </c>
      <c r="C5885" s="103" t="s">
        <v>481</v>
      </c>
      <c r="D5885" s="103" t="s">
        <v>926</v>
      </c>
      <c r="E5885" s="103" t="s">
        <v>927</v>
      </c>
      <c r="F5885" s="103" t="s">
        <v>927</v>
      </c>
      <c r="G5885" s="103" t="s">
        <v>140</v>
      </c>
      <c r="H5885" s="103" t="s">
        <v>649</v>
      </c>
      <c r="I5885" s="103" t="s">
        <v>842</v>
      </c>
      <c r="J5885" s="215">
        <v>725</v>
      </c>
      <c r="K5885" s="216" t="s">
        <v>88</v>
      </c>
    </row>
    <row r="5886" spans="1:11" x14ac:dyDescent="0.25">
      <c r="A5886" s="103" t="s">
        <v>827</v>
      </c>
      <c r="B5886" s="103" t="s">
        <v>88</v>
      </c>
      <c r="C5886" s="103" t="s">
        <v>481</v>
      </c>
      <c r="D5886" s="103" t="s">
        <v>926</v>
      </c>
      <c r="E5886" s="111"/>
      <c r="F5886" s="103" t="s">
        <v>927</v>
      </c>
      <c r="G5886" s="103" t="s">
        <v>140</v>
      </c>
      <c r="H5886" s="103" t="s">
        <v>649</v>
      </c>
      <c r="I5886" s="103" t="s">
        <v>842</v>
      </c>
      <c r="J5886" s="215">
        <v>-197.85</v>
      </c>
      <c r="K5886" s="216" t="s">
        <v>88</v>
      </c>
    </row>
    <row r="5887" spans="1:11" x14ac:dyDescent="0.25">
      <c r="A5887" s="103" t="s">
        <v>830</v>
      </c>
      <c r="B5887" s="103" t="s">
        <v>88</v>
      </c>
      <c r="C5887" s="103" t="s">
        <v>481</v>
      </c>
      <c r="D5887" s="103" t="s">
        <v>926</v>
      </c>
      <c r="E5887" s="103" t="s">
        <v>927</v>
      </c>
      <c r="F5887" s="103" t="s">
        <v>927</v>
      </c>
      <c r="G5887" s="103" t="s">
        <v>140</v>
      </c>
      <c r="H5887" s="103" t="s">
        <v>649</v>
      </c>
      <c r="I5887" s="103" t="s">
        <v>842</v>
      </c>
      <c r="J5887" s="215">
        <v>404.57</v>
      </c>
      <c r="K5887" s="216" t="s">
        <v>88</v>
      </c>
    </row>
    <row r="5888" spans="1:11" x14ac:dyDescent="0.25">
      <c r="A5888" s="103" t="s">
        <v>830</v>
      </c>
      <c r="B5888" s="103" t="s">
        <v>88</v>
      </c>
      <c r="C5888" s="103" t="s">
        <v>481</v>
      </c>
      <c r="D5888" s="103" t="s">
        <v>926</v>
      </c>
      <c r="E5888" s="111"/>
      <c r="F5888" s="103" t="s">
        <v>927</v>
      </c>
      <c r="G5888" s="103" t="s">
        <v>140</v>
      </c>
      <c r="H5888" s="103" t="s">
        <v>649</v>
      </c>
      <c r="I5888" s="103" t="s">
        <v>842</v>
      </c>
      <c r="J5888" s="215">
        <v>-110.41</v>
      </c>
      <c r="K5888" s="216" t="s">
        <v>88</v>
      </c>
    </row>
    <row r="5889" spans="1:11" x14ac:dyDescent="0.25">
      <c r="A5889" s="103" t="s">
        <v>829</v>
      </c>
      <c r="B5889" s="103" t="s">
        <v>88</v>
      </c>
      <c r="C5889" s="103" t="s">
        <v>481</v>
      </c>
      <c r="D5889" s="103" t="s">
        <v>926</v>
      </c>
      <c r="E5889" s="103" t="s">
        <v>927</v>
      </c>
      <c r="F5889" s="103" t="s">
        <v>927</v>
      </c>
      <c r="G5889" s="103" t="s">
        <v>140</v>
      </c>
      <c r="H5889" s="103" t="s">
        <v>649</v>
      </c>
      <c r="I5889" s="103" t="s">
        <v>842</v>
      </c>
      <c r="J5889" s="215">
        <v>23.18</v>
      </c>
      <c r="K5889" s="216" t="s">
        <v>88</v>
      </c>
    </row>
    <row r="5890" spans="1:11" x14ac:dyDescent="0.25">
      <c r="A5890" s="103" t="s">
        <v>829</v>
      </c>
      <c r="B5890" s="103" t="s">
        <v>88</v>
      </c>
      <c r="C5890" s="103" t="s">
        <v>481</v>
      </c>
      <c r="D5890" s="103" t="s">
        <v>926</v>
      </c>
      <c r="E5890" s="111"/>
      <c r="F5890" s="103" t="s">
        <v>927</v>
      </c>
      <c r="G5890" s="103" t="s">
        <v>140</v>
      </c>
      <c r="H5890" s="103" t="s">
        <v>649</v>
      </c>
      <c r="I5890" s="103" t="s">
        <v>842</v>
      </c>
      <c r="J5890" s="215">
        <v>-6.33</v>
      </c>
      <c r="K5890" s="216" t="s">
        <v>88</v>
      </c>
    </row>
    <row r="5891" spans="1:11" x14ac:dyDescent="0.25">
      <c r="A5891" s="103" t="s">
        <v>826</v>
      </c>
      <c r="B5891" s="103" t="s">
        <v>88</v>
      </c>
      <c r="C5891" s="103" t="s">
        <v>481</v>
      </c>
      <c r="D5891" s="103" t="s">
        <v>926</v>
      </c>
      <c r="E5891" s="103" t="s">
        <v>927</v>
      </c>
      <c r="F5891" s="103" t="s">
        <v>927</v>
      </c>
      <c r="G5891" s="103" t="s">
        <v>140</v>
      </c>
      <c r="H5891" s="103" t="s">
        <v>649</v>
      </c>
      <c r="I5891" s="103" t="s">
        <v>842</v>
      </c>
      <c r="J5891" s="215">
        <v>5299.59</v>
      </c>
      <c r="K5891" s="216" t="s">
        <v>88</v>
      </c>
    </row>
    <row r="5892" spans="1:11" x14ac:dyDescent="0.25">
      <c r="A5892" s="103" t="s">
        <v>826</v>
      </c>
      <c r="B5892" s="103" t="s">
        <v>88</v>
      </c>
      <c r="C5892" s="103" t="s">
        <v>481</v>
      </c>
      <c r="D5892" s="103" t="s">
        <v>926</v>
      </c>
      <c r="E5892" s="111"/>
      <c r="F5892" s="103" t="s">
        <v>927</v>
      </c>
      <c r="G5892" s="103" t="s">
        <v>140</v>
      </c>
      <c r="H5892" s="103" t="s">
        <v>649</v>
      </c>
      <c r="I5892" s="103" t="s">
        <v>842</v>
      </c>
      <c r="J5892" s="215">
        <v>-1043.43</v>
      </c>
      <c r="K5892" s="216" t="s">
        <v>88</v>
      </c>
    </row>
    <row r="5893" spans="1:11" x14ac:dyDescent="0.25">
      <c r="A5893" s="103" t="s">
        <v>827</v>
      </c>
      <c r="B5893" s="103" t="s">
        <v>88</v>
      </c>
      <c r="C5893" s="103" t="s">
        <v>481</v>
      </c>
      <c r="D5893" s="103" t="s">
        <v>926</v>
      </c>
      <c r="E5893" s="111"/>
      <c r="F5893" s="103" t="s">
        <v>927</v>
      </c>
      <c r="G5893" s="103" t="s">
        <v>138</v>
      </c>
      <c r="H5893" s="103" t="s">
        <v>647</v>
      </c>
      <c r="I5893" s="103" t="s">
        <v>842</v>
      </c>
      <c r="J5893" s="215">
        <v>21.14</v>
      </c>
      <c r="K5893" s="216" t="s">
        <v>88</v>
      </c>
    </row>
    <row r="5894" spans="1:11" x14ac:dyDescent="0.25">
      <c r="A5894" s="103" t="s">
        <v>830</v>
      </c>
      <c r="B5894" s="103" t="s">
        <v>88</v>
      </c>
      <c r="C5894" s="103" t="s">
        <v>481</v>
      </c>
      <c r="D5894" s="103" t="s">
        <v>926</v>
      </c>
      <c r="E5894" s="111"/>
      <c r="F5894" s="103" t="s">
        <v>927</v>
      </c>
      <c r="G5894" s="103" t="s">
        <v>138</v>
      </c>
      <c r="H5894" s="103" t="s">
        <v>647</v>
      </c>
      <c r="I5894" s="103" t="s">
        <v>842</v>
      </c>
      <c r="J5894" s="215">
        <v>21.14</v>
      </c>
      <c r="K5894" s="216" t="s">
        <v>88</v>
      </c>
    </row>
    <row r="5895" spans="1:11" x14ac:dyDescent="0.25">
      <c r="A5895" s="103" t="s">
        <v>828</v>
      </c>
      <c r="B5895" s="103" t="s">
        <v>88</v>
      </c>
      <c r="C5895" s="103" t="s">
        <v>481</v>
      </c>
      <c r="D5895" s="103" t="s">
        <v>926</v>
      </c>
      <c r="E5895" s="111"/>
      <c r="F5895" s="103" t="s">
        <v>927</v>
      </c>
      <c r="G5895" s="103" t="s">
        <v>138</v>
      </c>
      <c r="H5895" s="103" t="s">
        <v>647</v>
      </c>
      <c r="I5895" s="103" t="s">
        <v>842</v>
      </c>
      <c r="J5895" s="215">
        <v>21.14</v>
      </c>
      <c r="K5895" s="216" t="s">
        <v>88</v>
      </c>
    </row>
    <row r="5896" spans="1:11" x14ac:dyDescent="0.25">
      <c r="A5896" s="103" t="s">
        <v>829</v>
      </c>
      <c r="B5896" s="103" t="s">
        <v>88</v>
      </c>
      <c r="C5896" s="103" t="s">
        <v>481</v>
      </c>
      <c r="D5896" s="103" t="s">
        <v>926</v>
      </c>
      <c r="E5896" s="111"/>
      <c r="F5896" s="103" t="s">
        <v>927</v>
      </c>
      <c r="G5896" s="103" t="s">
        <v>138</v>
      </c>
      <c r="H5896" s="103" t="s">
        <v>647</v>
      </c>
      <c r="I5896" s="103" t="s">
        <v>842</v>
      </c>
      <c r="J5896" s="215">
        <v>21.14</v>
      </c>
      <c r="K5896" s="216" t="s">
        <v>88</v>
      </c>
    </row>
    <row r="5897" spans="1:11" x14ac:dyDescent="0.25">
      <c r="A5897" s="103" t="s">
        <v>825</v>
      </c>
      <c r="B5897" s="103" t="s">
        <v>88</v>
      </c>
      <c r="C5897" s="103" t="s">
        <v>481</v>
      </c>
      <c r="D5897" s="103" t="s">
        <v>926</v>
      </c>
      <c r="E5897" s="111"/>
      <c r="F5897" s="103" t="s">
        <v>927</v>
      </c>
      <c r="G5897" s="103" t="s">
        <v>138</v>
      </c>
      <c r="H5897" s="103" t="s">
        <v>647</v>
      </c>
      <c r="I5897" s="103" t="s">
        <v>842</v>
      </c>
      <c r="J5897" s="215">
        <v>21.14</v>
      </c>
      <c r="K5897" s="216" t="s">
        <v>88</v>
      </c>
    </row>
    <row r="5898" spans="1:11" x14ac:dyDescent="0.25">
      <c r="A5898" s="103" t="s">
        <v>826</v>
      </c>
      <c r="B5898" s="103" t="s">
        <v>88</v>
      </c>
      <c r="C5898" s="103" t="s">
        <v>481</v>
      </c>
      <c r="D5898" s="103" t="s">
        <v>926</v>
      </c>
      <c r="E5898" s="103" t="s">
        <v>927</v>
      </c>
      <c r="F5898" s="103" t="s">
        <v>927</v>
      </c>
      <c r="G5898" s="103" t="s">
        <v>138</v>
      </c>
      <c r="H5898" s="103" t="s">
        <v>647</v>
      </c>
      <c r="I5898" s="103" t="s">
        <v>842</v>
      </c>
      <c r="J5898" s="215">
        <v>1556.88</v>
      </c>
      <c r="K5898" s="216" t="s">
        <v>88</v>
      </c>
    </row>
    <row r="5899" spans="1:11" x14ac:dyDescent="0.25">
      <c r="A5899" s="103" t="s">
        <v>826</v>
      </c>
      <c r="B5899" s="103" t="s">
        <v>88</v>
      </c>
      <c r="C5899" s="103" t="s">
        <v>481</v>
      </c>
      <c r="D5899" s="103" t="s">
        <v>926</v>
      </c>
      <c r="E5899" s="111"/>
      <c r="F5899" s="103" t="s">
        <v>927</v>
      </c>
      <c r="G5899" s="103" t="s">
        <v>138</v>
      </c>
      <c r="H5899" s="103" t="s">
        <v>647</v>
      </c>
      <c r="I5899" s="103" t="s">
        <v>842</v>
      </c>
      <c r="J5899" s="215">
        <v>-403.73</v>
      </c>
      <c r="K5899" s="216" t="s">
        <v>88</v>
      </c>
    </row>
    <row r="5900" spans="1:11" x14ac:dyDescent="0.25">
      <c r="A5900" s="103" t="s">
        <v>827</v>
      </c>
      <c r="B5900" s="103" t="s">
        <v>88</v>
      </c>
      <c r="C5900" s="103" t="s">
        <v>481</v>
      </c>
      <c r="D5900" s="103" t="s">
        <v>926</v>
      </c>
      <c r="E5900" s="103" t="s">
        <v>927</v>
      </c>
      <c r="F5900" s="103" t="s">
        <v>927</v>
      </c>
      <c r="G5900" s="103" t="s">
        <v>136</v>
      </c>
      <c r="H5900" s="103" t="s">
        <v>370</v>
      </c>
      <c r="I5900" s="103" t="s">
        <v>842</v>
      </c>
      <c r="J5900" s="215">
        <v>0</v>
      </c>
      <c r="K5900" s="216" t="s">
        <v>88</v>
      </c>
    </row>
    <row r="5901" spans="1:11" x14ac:dyDescent="0.25">
      <c r="A5901" s="103" t="s">
        <v>828</v>
      </c>
      <c r="B5901" s="103" t="s">
        <v>88</v>
      </c>
      <c r="C5901" s="103" t="s">
        <v>481</v>
      </c>
      <c r="D5901" s="103" t="s">
        <v>926</v>
      </c>
      <c r="E5901" s="103" t="s">
        <v>927</v>
      </c>
      <c r="F5901" s="103" t="s">
        <v>927</v>
      </c>
      <c r="G5901" s="103" t="s">
        <v>136</v>
      </c>
      <c r="H5901" s="103" t="s">
        <v>370</v>
      </c>
      <c r="I5901" s="103" t="s">
        <v>842</v>
      </c>
      <c r="J5901" s="215">
        <v>6463.5</v>
      </c>
      <c r="K5901" s="216" t="s">
        <v>88</v>
      </c>
    </row>
    <row r="5902" spans="1:11" x14ac:dyDescent="0.25">
      <c r="A5902" s="103" t="s">
        <v>827</v>
      </c>
      <c r="B5902" s="103" t="s">
        <v>88</v>
      </c>
      <c r="C5902" s="103" t="s">
        <v>481</v>
      </c>
      <c r="D5902" s="103" t="s">
        <v>926</v>
      </c>
      <c r="E5902" s="103" t="s">
        <v>927</v>
      </c>
      <c r="F5902" s="103" t="s">
        <v>927</v>
      </c>
      <c r="G5902" s="103" t="s">
        <v>133</v>
      </c>
      <c r="H5902" s="103" t="s">
        <v>378</v>
      </c>
      <c r="I5902" s="103" t="s">
        <v>842</v>
      </c>
      <c r="J5902" s="215">
        <v>325.20999999999998</v>
      </c>
      <c r="K5902" s="216" t="s">
        <v>88</v>
      </c>
    </row>
    <row r="5903" spans="1:11" x14ac:dyDescent="0.25">
      <c r="A5903" s="103" t="s">
        <v>830</v>
      </c>
      <c r="B5903" s="103" t="s">
        <v>88</v>
      </c>
      <c r="C5903" s="103" t="s">
        <v>481</v>
      </c>
      <c r="D5903" s="103" t="s">
        <v>926</v>
      </c>
      <c r="E5903" s="103" t="s">
        <v>927</v>
      </c>
      <c r="F5903" s="103" t="s">
        <v>927</v>
      </c>
      <c r="G5903" s="103" t="s">
        <v>133</v>
      </c>
      <c r="H5903" s="103" t="s">
        <v>378</v>
      </c>
      <c r="I5903" s="103" t="s">
        <v>842</v>
      </c>
      <c r="J5903" s="215">
        <v>39.99</v>
      </c>
      <c r="K5903" s="216" t="s">
        <v>88</v>
      </c>
    </row>
    <row r="5904" spans="1:11" x14ac:dyDescent="0.25">
      <c r="A5904" s="103" t="s">
        <v>828</v>
      </c>
      <c r="B5904" s="103" t="s">
        <v>88</v>
      </c>
      <c r="C5904" s="103" t="s">
        <v>481</v>
      </c>
      <c r="D5904" s="103" t="s">
        <v>926</v>
      </c>
      <c r="E5904" s="103" t="s">
        <v>927</v>
      </c>
      <c r="F5904" s="103" t="s">
        <v>927</v>
      </c>
      <c r="G5904" s="103" t="s">
        <v>132</v>
      </c>
      <c r="H5904" s="103" t="s">
        <v>379</v>
      </c>
      <c r="I5904" s="103" t="s">
        <v>842</v>
      </c>
      <c r="J5904" s="215">
        <v>3898</v>
      </c>
      <c r="K5904" s="216" t="s">
        <v>88</v>
      </c>
    </row>
    <row r="5905" spans="1:11" x14ac:dyDescent="0.25">
      <c r="A5905" s="103" t="s">
        <v>829</v>
      </c>
      <c r="B5905" s="103" t="s">
        <v>88</v>
      </c>
      <c r="C5905" s="103" t="s">
        <v>481</v>
      </c>
      <c r="D5905" s="103" t="s">
        <v>926</v>
      </c>
      <c r="E5905" s="103" t="s">
        <v>927</v>
      </c>
      <c r="F5905" s="103" t="s">
        <v>927</v>
      </c>
      <c r="G5905" s="103" t="s">
        <v>132</v>
      </c>
      <c r="H5905" s="103" t="s">
        <v>379</v>
      </c>
      <c r="I5905" s="103" t="s">
        <v>842</v>
      </c>
      <c r="J5905" s="215">
        <v>96.29</v>
      </c>
      <c r="K5905" s="216" t="s">
        <v>88</v>
      </c>
    </row>
    <row r="5906" spans="1:11" x14ac:dyDescent="0.25">
      <c r="A5906" s="103" t="s">
        <v>826</v>
      </c>
      <c r="B5906" s="103" t="s">
        <v>88</v>
      </c>
      <c r="C5906" s="103" t="s">
        <v>481</v>
      </c>
      <c r="D5906" s="103" t="s">
        <v>926</v>
      </c>
      <c r="E5906" s="103" t="s">
        <v>927</v>
      </c>
      <c r="F5906" s="103" t="s">
        <v>927</v>
      </c>
      <c r="G5906" s="103" t="s">
        <v>132</v>
      </c>
      <c r="H5906" s="103" t="s">
        <v>379</v>
      </c>
      <c r="I5906" s="103" t="s">
        <v>842</v>
      </c>
      <c r="J5906" s="215">
        <v>300</v>
      </c>
      <c r="K5906" s="216" t="s">
        <v>88</v>
      </c>
    </row>
    <row r="5907" spans="1:11" x14ac:dyDescent="0.25">
      <c r="A5907" s="103" t="s">
        <v>827</v>
      </c>
      <c r="B5907" s="103" t="s">
        <v>88</v>
      </c>
      <c r="C5907" s="103" t="s">
        <v>481</v>
      </c>
      <c r="D5907" s="103" t="s">
        <v>926</v>
      </c>
      <c r="E5907" s="103" t="s">
        <v>927</v>
      </c>
      <c r="F5907" s="103" t="s">
        <v>927</v>
      </c>
      <c r="G5907" s="103" t="s">
        <v>618</v>
      </c>
      <c r="H5907" s="103" t="s">
        <v>824</v>
      </c>
      <c r="I5907" s="103" t="s">
        <v>842</v>
      </c>
      <c r="J5907" s="215">
        <v>695</v>
      </c>
      <c r="K5907" s="216" t="s">
        <v>88</v>
      </c>
    </row>
    <row r="5908" spans="1:11" x14ac:dyDescent="0.25">
      <c r="A5908" s="103" t="s">
        <v>828</v>
      </c>
      <c r="B5908" s="103" t="s">
        <v>88</v>
      </c>
      <c r="C5908" s="103" t="s">
        <v>481</v>
      </c>
      <c r="D5908" s="103" t="s">
        <v>926</v>
      </c>
      <c r="E5908" s="103" t="s">
        <v>927</v>
      </c>
      <c r="F5908" s="103" t="s">
        <v>927</v>
      </c>
      <c r="G5908" s="103" t="s">
        <v>618</v>
      </c>
      <c r="H5908" s="103" t="s">
        <v>824</v>
      </c>
      <c r="I5908" s="103" t="s">
        <v>842</v>
      </c>
      <c r="J5908" s="215">
        <v>299</v>
      </c>
      <c r="K5908" s="216" t="s">
        <v>88</v>
      </c>
    </row>
    <row r="5909" spans="1:11" x14ac:dyDescent="0.25">
      <c r="A5909" s="103" t="s">
        <v>825</v>
      </c>
      <c r="B5909" s="103" t="s">
        <v>88</v>
      </c>
      <c r="C5909" s="103" t="s">
        <v>481</v>
      </c>
      <c r="D5909" s="103" t="s">
        <v>926</v>
      </c>
      <c r="E5909" s="103" t="s">
        <v>927</v>
      </c>
      <c r="F5909" s="103" t="s">
        <v>927</v>
      </c>
      <c r="G5909" s="103" t="s">
        <v>618</v>
      </c>
      <c r="H5909" s="103" t="s">
        <v>824</v>
      </c>
      <c r="I5909" s="103" t="s">
        <v>842</v>
      </c>
      <c r="J5909" s="215">
        <v>1845</v>
      </c>
      <c r="K5909" s="216" t="s">
        <v>88</v>
      </c>
    </row>
    <row r="5910" spans="1:11" x14ac:dyDescent="0.25">
      <c r="A5910" s="103" t="s">
        <v>826</v>
      </c>
      <c r="B5910" s="103" t="s">
        <v>88</v>
      </c>
      <c r="C5910" s="103" t="s">
        <v>481</v>
      </c>
      <c r="D5910" s="103" t="s">
        <v>926</v>
      </c>
      <c r="E5910" s="103" t="s">
        <v>927</v>
      </c>
      <c r="F5910" s="103" t="s">
        <v>927</v>
      </c>
      <c r="G5910" s="103" t="s">
        <v>618</v>
      </c>
      <c r="H5910" s="103" t="s">
        <v>824</v>
      </c>
      <c r="I5910" s="103" t="s">
        <v>842</v>
      </c>
      <c r="J5910" s="215">
        <v>1605</v>
      </c>
      <c r="K5910" s="216" t="s">
        <v>88</v>
      </c>
    </row>
    <row r="5911" spans="1:11" x14ac:dyDescent="0.25">
      <c r="A5911" s="103" t="s">
        <v>827</v>
      </c>
      <c r="B5911" s="103" t="s">
        <v>88</v>
      </c>
      <c r="C5911" s="103" t="s">
        <v>481</v>
      </c>
      <c r="D5911" s="103" t="s">
        <v>926</v>
      </c>
      <c r="E5911" s="111"/>
      <c r="F5911" s="103" t="s">
        <v>927</v>
      </c>
      <c r="G5911" s="103" t="s">
        <v>131</v>
      </c>
      <c r="H5911" s="103" t="s">
        <v>389</v>
      </c>
      <c r="I5911" s="103" t="s">
        <v>842</v>
      </c>
      <c r="J5911" s="215">
        <v>599</v>
      </c>
      <c r="K5911" s="216" t="s">
        <v>88</v>
      </c>
    </row>
    <row r="5912" spans="1:11" x14ac:dyDescent="0.25">
      <c r="A5912" s="103" t="s">
        <v>829</v>
      </c>
      <c r="B5912" s="103" t="s">
        <v>88</v>
      </c>
      <c r="C5912" s="103" t="s">
        <v>481</v>
      </c>
      <c r="D5912" s="103" t="s">
        <v>926</v>
      </c>
      <c r="E5912" s="103" t="s">
        <v>927</v>
      </c>
      <c r="F5912" s="103" t="s">
        <v>927</v>
      </c>
      <c r="G5912" s="103" t="s">
        <v>148</v>
      </c>
      <c r="H5912" s="103" t="s">
        <v>390</v>
      </c>
      <c r="I5912" s="103" t="s">
        <v>842</v>
      </c>
      <c r="J5912" s="215">
        <v>995</v>
      </c>
      <c r="K5912" s="216" t="s">
        <v>88</v>
      </c>
    </row>
    <row r="5913" spans="1:11" x14ac:dyDescent="0.25">
      <c r="A5913" s="103" t="s">
        <v>827</v>
      </c>
      <c r="B5913" s="103" t="s">
        <v>88</v>
      </c>
      <c r="C5913" s="103" t="s">
        <v>481</v>
      </c>
      <c r="D5913" s="103" t="s">
        <v>926</v>
      </c>
      <c r="E5913" s="103" t="s">
        <v>927</v>
      </c>
      <c r="F5913" s="103" t="s">
        <v>927</v>
      </c>
      <c r="G5913" s="103" t="s">
        <v>127</v>
      </c>
      <c r="H5913" s="103" t="s">
        <v>391</v>
      </c>
      <c r="I5913" s="103" t="s">
        <v>842</v>
      </c>
      <c r="J5913" s="215">
        <v>11.21</v>
      </c>
      <c r="K5913" s="216" t="s">
        <v>88</v>
      </c>
    </row>
    <row r="5914" spans="1:11" x14ac:dyDescent="0.25">
      <c r="A5914" s="103" t="s">
        <v>830</v>
      </c>
      <c r="B5914" s="103" t="s">
        <v>88</v>
      </c>
      <c r="C5914" s="103" t="s">
        <v>481</v>
      </c>
      <c r="D5914" s="103" t="s">
        <v>926</v>
      </c>
      <c r="E5914" s="103" t="s">
        <v>927</v>
      </c>
      <c r="F5914" s="103" t="s">
        <v>927</v>
      </c>
      <c r="G5914" s="103" t="s">
        <v>127</v>
      </c>
      <c r="H5914" s="103" t="s">
        <v>391</v>
      </c>
      <c r="I5914" s="103" t="s">
        <v>842</v>
      </c>
      <c r="J5914" s="215">
        <v>7.59</v>
      </c>
      <c r="K5914" s="216" t="s">
        <v>88</v>
      </c>
    </row>
    <row r="5915" spans="1:11" x14ac:dyDescent="0.25">
      <c r="A5915" s="103" t="s">
        <v>825</v>
      </c>
      <c r="B5915" s="103" t="s">
        <v>88</v>
      </c>
      <c r="C5915" s="103" t="s">
        <v>481</v>
      </c>
      <c r="D5915" s="103" t="s">
        <v>926</v>
      </c>
      <c r="E5915" s="103" t="s">
        <v>927</v>
      </c>
      <c r="F5915" s="103" t="s">
        <v>927</v>
      </c>
      <c r="G5915" s="103" t="s">
        <v>127</v>
      </c>
      <c r="H5915" s="103" t="s">
        <v>391</v>
      </c>
      <c r="I5915" s="103" t="s">
        <v>842</v>
      </c>
      <c r="J5915" s="215">
        <v>171.29</v>
      </c>
      <c r="K5915" s="216" t="s">
        <v>88</v>
      </c>
    </row>
    <row r="5916" spans="1:11" x14ac:dyDescent="0.25">
      <c r="A5916" s="103" t="s">
        <v>825</v>
      </c>
      <c r="B5916" s="103" t="s">
        <v>88</v>
      </c>
      <c r="C5916" s="103" t="s">
        <v>481</v>
      </c>
      <c r="D5916" s="103" t="s">
        <v>926</v>
      </c>
      <c r="E5916" s="111"/>
      <c r="F5916" s="103" t="s">
        <v>927</v>
      </c>
      <c r="G5916" s="103" t="s">
        <v>126</v>
      </c>
      <c r="H5916" s="103" t="s">
        <v>392</v>
      </c>
      <c r="I5916" s="103" t="s">
        <v>842</v>
      </c>
      <c r="J5916" s="215">
        <v>100</v>
      </c>
      <c r="K5916" s="216" t="s">
        <v>88</v>
      </c>
    </row>
    <row r="5917" spans="1:11" x14ac:dyDescent="0.25">
      <c r="A5917" s="103" t="s">
        <v>827</v>
      </c>
      <c r="B5917" s="103" t="s">
        <v>88</v>
      </c>
      <c r="C5917" s="103" t="s">
        <v>481</v>
      </c>
      <c r="D5917" s="103" t="s">
        <v>926</v>
      </c>
      <c r="E5917" s="103" t="s">
        <v>927</v>
      </c>
      <c r="F5917" s="103" t="s">
        <v>927</v>
      </c>
      <c r="G5917" s="103" t="s">
        <v>125</v>
      </c>
      <c r="H5917" s="103" t="s">
        <v>393</v>
      </c>
      <c r="I5917" s="103" t="s">
        <v>842</v>
      </c>
      <c r="J5917" s="215">
        <v>1210</v>
      </c>
      <c r="K5917" s="216" t="s">
        <v>88</v>
      </c>
    </row>
    <row r="5918" spans="1:11" x14ac:dyDescent="0.25">
      <c r="A5918" s="103" t="s">
        <v>829</v>
      </c>
      <c r="B5918" s="103" t="s">
        <v>88</v>
      </c>
      <c r="C5918" s="103" t="s">
        <v>481</v>
      </c>
      <c r="D5918" s="103" t="s">
        <v>926</v>
      </c>
      <c r="E5918" s="103" t="s">
        <v>927</v>
      </c>
      <c r="F5918" s="103" t="s">
        <v>927</v>
      </c>
      <c r="G5918" s="103" t="s">
        <v>125</v>
      </c>
      <c r="H5918" s="103" t="s">
        <v>393</v>
      </c>
      <c r="I5918" s="103" t="s">
        <v>842</v>
      </c>
      <c r="J5918" s="215">
        <v>300</v>
      </c>
      <c r="K5918" s="216" t="s">
        <v>88</v>
      </c>
    </row>
    <row r="5919" spans="1:11" x14ac:dyDescent="0.25">
      <c r="A5919" s="103" t="s">
        <v>829</v>
      </c>
      <c r="B5919" s="103" t="s">
        <v>88</v>
      </c>
      <c r="C5919" s="103" t="s">
        <v>481</v>
      </c>
      <c r="D5919" s="103" t="s">
        <v>926</v>
      </c>
      <c r="E5919" s="111"/>
      <c r="F5919" s="103" t="s">
        <v>927</v>
      </c>
      <c r="G5919" s="103" t="s">
        <v>125</v>
      </c>
      <c r="H5919" s="103" t="s">
        <v>393</v>
      </c>
      <c r="I5919" s="103" t="s">
        <v>842</v>
      </c>
      <c r="J5919" s="215">
        <v>10</v>
      </c>
      <c r="K5919" s="216" t="s">
        <v>88</v>
      </c>
    </row>
    <row r="5920" spans="1:11" x14ac:dyDescent="0.25">
      <c r="A5920" s="103" t="s">
        <v>825</v>
      </c>
      <c r="B5920" s="103" t="s">
        <v>88</v>
      </c>
      <c r="C5920" s="103" t="s">
        <v>481</v>
      </c>
      <c r="D5920" s="103" t="s">
        <v>926</v>
      </c>
      <c r="E5920" s="103" t="s">
        <v>927</v>
      </c>
      <c r="F5920" s="103" t="s">
        <v>927</v>
      </c>
      <c r="G5920" s="103" t="s">
        <v>125</v>
      </c>
      <c r="H5920" s="103" t="s">
        <v>393</v>
      </c>
      <c r="I5920" s="103" t="s">
        <v>842</v>
      </c>
      <c r="J5920" s="215">
        <v>175</v>
      </c>
      <c r="K5920" s="216" t="s">
        <v>88</v>
      </c>
    </row>
    <row r="5921" spans="1:11" x14ac:dyDescent="0.25">
      <c r="A5921" s="103" t="s">
        <v>826</v>
      </c>
      <c r="B5921" s="103" t="s">
        <v>88</v>
      </c>
      <c r="C5921" s="103" t="s">
        <v>481</v>
      </c>
      <c r="D5921" s="103" t="s">
        <v>926</v>
      </c>
      <c r="E5921" s="103" t="s">
        <v>927</v>
      </c>
      <c r="F5921" s="103" t="s">
        <v>927</v>
      </c>
      <c r="G5921" s="103" t="s">
        <v>125</v>
      </c>
      <c r="H5921" s="103" t="s">
        <v>393</v>
      </c>
      <c r="I5921" s="103" t="s">
        <v>842</v>
      </c>
      <c r="J5921" s="215">
        <v>90</v>
      </c>
      <c r="K5921" s="216" t="s">
        <v>88</v>
      </c>
    </row>
    <row r="5922" spans="1:11" x14ac:dyDescent="0.25">
      <c r="A5922" s="103" t="s">
        <v>830</v>
      </c>
      <c r="B5922" s="103" t="s">
        <v>88</v>
      </c>
      <c r="C5922" s="103" t="s">
        <v>481</v>
      </c>
      <c r="D5922" s="103" t="s">
        <v>926</v>
      </c>
      <c r="E5922" s="103" t="s">
        <v>927</v>
      </c>
      <c r="F5922" s="103" t="s">
        <v>927</v>
      </c>
      <c r="G5922" s="103" t="s">
        <v>480</v>
      </c>
      <c r="H5922" s="103" t="s">
        <v>739</v>
      </c>
      <c r="I5922" s="103" t="s">
        <v>842</v>
      </c>
      <c r="J5922" s="215">
        <v>278</v>
      </c>
      <c r="K5922" s="216" t="s">
        <v>88</v>
      </c>
    </row>
    <row r="5923" spans="1:11" x14ac:dyDescent="0.25">
      <c r="A5923" s="103" t="s">
        <v>827</v>
      </c>
      <c r="B5923" s="103" t="s">
        <v>88</v>
      </c>
      <c r="C5923" s="103" t="s">
        <v>481</v>
      </c>
      <c r="D5923" s="103" t="s">
        <v>926</v>
      </c>
      <c r="E5923" s="103" t="s">
        <v>927</v>
      </c>
      <c r="F5923" s="103" t="s">
        <v>927</v>
      </c>
      <c r="G5923" s="103" t="s">
        <v>489</v>
      </c>
      <c r="H5923" s="103" t="s">
        <v>743</v>
      </c>
      <c r="I5923" s="103" t="s">
        <v>842</v>
      </c>
      <c r="J5923" s="215">
        <v>1199</v>
      </c>
      <c r="K5923" s="216" t="s">
        <v>88</v>
      </c>
    </row>
    <row r="5924" spans="1:11" x14ac:dyDescent="0.25">
      <c r="A5924" s="103" t="s">
        <v>827</v>
      </c>
      <c r="B5924" s="103" t="s">
        <v>88</v>
      </c>
      <c r="C5924" s="103" t="s">
        <v>481</v>
      </c>
      <c r="D5924" s="103" t="s">
        <v>926</v>
      </c>
      <c r="E5924" s="111"/>
      <c r="F5924" s="103" t="s">
        <v>927</v>
      </c>
      <c r="G5924" s="103" t="s">
        <v>489</v>
      </c>
      <c r="H5924" s="103" t="s">
        <v>743</v>
      </c>
      <c r="I5924" s="103" t="s">
        <v>842</v>
      </c>
      <c r="J5924" s="215">
        <v>498</v>
      </c>
      <c r="K5924" s="216" t="s">
        <v>88</v>
      </c>
    </row>
    <row r="5925" spans="1:11" x14ac:dyDescent="0.25">
      <c r="A5925" s="103" t="s">
        <v>825</v>
      </c>
      <c r="B5925" s="103" t="s">
        <v>88</v>
      </c>
      <c r="C5925" s="103" t="s">
        <v>481</v>
      </c>
      <c r="D5925" s="103" t="s">
        <v>926</v>
      </c>
      <c r="E5925" s="103" t="s">
        <v>927</v>
      </c>
      <c r="F5925" s="103" t="s">
        <v>927</v>
      </c>
      <c r="G5925" s="103" t="s">
        <v>489</v>
      </c>
      <c r="H5925" s="103" t="s">
        <v>743</v>
      </c>
      <c r="I5925" s="103" t="s">
        <v>842</v>
      </c>
      <c r="J5925" s="215">
        <v>499</v>
      </c>
      <c r="K5925" s="216" t="s">
        <v>88</v>
      </c>
    </row>
    <row r="5926" spans="1:11" x14ac:dyDescent="0.25">
      <c r="A5926" s="103" t="s">
        <v>826</v>
      </c>
      <c r="B5926" s="103" t="s">
        <v>88</v>
      </c>
      <c r="C5926" s="103" t="s">
        <v>481</v>
      </c>
      <c r="D5926" s="103" t="s">
        <v>926</v>
      </c>
      <c r="E5926" s="103" t="s">
        <v>927</v>
      </c>
      <c r="F5926" s="103" t="s">
        <v>927</v>
      </c>
      <c r="G5926" s="103" t="s">
        <v>489</v>
      </c>
      <c r="H5926" s="103" t="s">
        <v>743</v>
      </c>
      <c r="I5926" s="103" t="s">
        <v>842</v>
      </c>
      <c r="J5926" s="215">
        <v>1265</v>
      </c>
      <c r="K5926" s="216" t="s">
        <v>88</v>
      </c>
    </row>
    <row r="5927" spans="1:11" x14ac:dyDescent="0.25">
      <c r="A5927" s="103" t="s">
        <v>826</v>
      </c>
      <c r="B5927" s="103" t="s">
        <v>88</v>
      </c>
      <c r="C5927" s="103" t="s">
        <v>481</v>
      </c>
      <c r="D5927" s="103" t="s">
        <v>926</v>
      </c>
      <c r="E5927" s="103" t="s">
        <v>927</v>
      </c>
      <c r="F5927" s="103" t="s">
        <v>927</v>
      </c>
      <c r="G5927" s="103" t="s">
        <v>124</v>
      </c>
      <c r="H5927" s="103" t="s">
        <v>746</v>
      </c>
      <c r="I5927" s="103" t="s">
        <v>842</v>
      </c>
      <c r="J5927" s="215">
        <v>500</v>
      </c>
      <c r="K5927" s="216" t="s">
        <v>88</v>
      </c>
    </row>
    <row r="5928" spans="1:11" x14ac:dyDescent="0.25">
      <c r="A5928" s="103" t="s">
        <v>829</v>
      </c>
      <c r="B5928" s="103" t="s">
        <v>88</v>
      </c>
      <c r="C5928" s="103" t="s">
        <v>481</v>
      </c>
      <c r="D5928" s="103" t="s">
        <v>926</v>
      </c>
      <c r="E5928" s="103" t="s">
        <v>927</v>
      </c>
      <c r="F5928" s="103" t="s">
        <v>927</v>
      </c>
      <c r="G5928" s="103" t="s">
        <v>650</v>
      </c>
      <c r="H5928" s="103" t="s">
        <v>651</v>
      </c>
      <c r="I5928" s="103" t="s">
        <v>842</v>
      </c>
      <c r="J5928" s="215">
        <v>90</v>
      </c>
      <c r="K5928" s="216" t="s">
        <v>88</v>
      </c>
    </row>
    <row r="5929" spans="1:11" x14ac:dyDescent="0.25">
      <c r="A5929" s="103" t="s">
        <v>825</v>
      </c>
      <c r="B5929" s="103" t="s">
        <v>88</v>
      </c>
      <c r="C5929" s="103" t="s">
        <v>481</v>
      </c>
      <c r="D5929" s="103" t="s">
        <v>926</v>
      </c>
      <c r="E5929" s="103" t="s">
        <v>927</v>
      </c>
      <c r="F5929" s="103" t="s">
        <v>927</v>
      </c>
      <c r="G5929" s="103" t="s">
        <v>650</v>
      </c>
      <c r="H5929" s="103" t="s">
        <v>651</v>
      </c>
      <c r="I5929" s="103" t="s">
        <v>842</v>
      </c>
      <c r="J5929" s="215">
        <v>40</v>
      </c>
      <c r="K5929" s="216" t="s">
        <v>88</v>
      </c>
    </row>
    <row r="5930" spans="1:11" x14ac:dyDescent="0.25">
      <c r="A5930" s="103" t="s">
        <v>826</v>
      </c>
      <c r="B5930" s="103" t="s">
        <v>88</v>
      </c>
      <c r="C5930" s="103" t="s">
        <v>481</v>
      </c>
      <c r="D5930" s="103" t="s">
        <v>926</v>
      </c>
      <c r="E5930" s="103" t="s">
        <v>927</v>
      </c>
      <c r="F5930" s="103" t="s">
        <v>927</v>
      </c>
      <c r="G5930" s="103" t="s">
        <v>123</v>
      </c>
      <c r="H5930" s="103" t="s">
        <v>396</v>
      </c>
      <c r="I5930" s="103" t="s">
        <v>842</v>
      </c>
      <c r="J5930" s="215">
        <v>750</v>
      </c>
      <c r="K5930" s="216" t="s">
        <v>88</v>
      </c>
    </row>
    <row r="5931" spans="1:11" x14ac:dyDescent="0.25">
      <c r="A5931" s="103" t="s">
        <v>828</v>
      </c>
      <c r="B5931" s="103" t="s">
        <v>88</v>
      </c>
      <c r="C5931" s="103" t="s">
        <v>481</v>
      </c>
      <c r="D5931" s="103" t="s">
        <v>926</v>
      </c>
      <c r="E5931" s="103" t="s">
        <v>927</v>
      </c>
      <c r="F5931" s="103" t="s">
        <v>927</v>
      </c>
      <c r="G5931" s="103" t="s">
        <v>454</v>
      </c>
      <c r="H5931" s="103" t="s">
        <v>455</v>
      </c>
      <c r="I5931" s="103" t="s">
        <v>842</v>
      </c>
      <c r="J5931" s="215">
        <v>0</v>
      </c>
      <c r="K5931" s="216" t="s">
        <v>88</v>
      </c>
    </row>
    <row r="5932" spans="1:11" x14ac:dyDescent="0.25">
      <c r="A5932" s="103" t="s">
        <v>825</v>
      </c>
      <c r="B5932" s="103" t="s">
        <v>88</v>
      </c>
      <c r="C5932" s="103" t="s">
        <v>481</v>
      </c>
      <c r="D5932" s="103" t="s">
        <v>926</v>
      </c>
      <c r="E5932" s="103" t="s">
        <v>927</v>
      </c>
      <c r="F5932" s="103" t="s">
        <v>927</v>
      </c>
      <c r="G5932" s="103" t="s">
        <v>94</v>
      </c>
      <c r="H5932" s="103" t="s">
        <v>397</v>
      </c>
      <c r="I5932" s="103" t="s">
        <v>842</v>
      </c>
      <c r="J5932" s="215">
        <v>1800</v>
      </c>
      <c r="K5932" s="216" t="s">
        <v>88</v>
      </c>
    </row>
    <row r="5933" spans="1:11" x14ac:dyDescent="0.25">
      <c r="A5933" s="103" t="s">
        <v>827</v>
      </c>
      <c r="B5933" s="103" t="s">
        <v>88</v>
      </c>
      <c r="C5933" s="103" t="s">
        <v>481</v>
      </c>
      <c r="D5933" s="103" t="s">
        <v>926</v>
      </c>
      <c r="E5933" s="103" t="s">
        <v>927</v>
      </c>
      <c r="F5933" s="103" t="s">
        <v>927</v>
      </c>
      <c r="G5933" s="103" t="s">
        <v>120</v>
      </c>
      <c r="H5933" s="103" t="s">
        <v>398</v>
      </c>
      <c r="I5933" s="103" t="s">
        <v>842</v>
      </c>
      <c r="J5933" s="215">
        <v>725</v>
      </c>
      <c r="K5933" s="216" t="s">
        <v>88</v>
      </c>
    </row>
    <row r="5934" spans="1:11" x14ac:dyDescent="0.25">
      <c r="A5934" s="103" t="s">
        <v>830</v>
      </c>
      <c r="B5934" s="103" t="s">
        <v>88</v>
      </c>
      <c r="C5934" s="103" t="s">
        <v>481</v>
      </c>
      <c r="D5934" s="103" t="s">
        <v>926</v>
      </c>
      <c r="E5934" s="103" t="s">
        <v>927</v>
      </c>
      <c r="F5934" s="103" t="s">
        <v>927</v>
      </c>
      <c r="G5934" s="103" t="s">
        <v>120</v>
      </c>
      <c r="H5934" s="103" t="s">
        <v>398</v>
      </c>
      <c r="I5934" s="103" t="s">
        <v>842</v>
      </c>
      <c r="J5934" s="215">
        <v>1570.99</v>
      </c>
      <c r="K5934" s="216" t="s">
        <v>88</v>
      </c>
    </row>
    <row r="5935" spans="1:11" x14ac:dyDescent="0.25">
      <c r="A5935" s="103" t="s">
        <v>825</v>
      </c>
      <c r="B5935" s="103" t="s">
        <v>88</v>
      </c>
      <c r="C5935" s="103" t="s">
        <v>481</v>
      </c>
      <c r="D5935" s="103" t="s">
        <v>926</v>
      </c>
      <c r="E5935" s="103" t="s">
        <v>927</v>
      </c>
      <c r="F5935" s="103" t="s">
        <v>927</v>
      </c>
      <c r="G5935" s="103" t="s">
        <v>120</v>
      </c>
      <c r="H5935" s="103" t="s">
        <v>398</v>
      </c>
      <c r="I5935" s="103" t="s">
        <v>842</v>
      </c>
      <c r="J5935" s="215">
        <v>995</v>
      </c>
      <c r="K5935" s="216" t="s">
        <v>88</v>
      </c>
    </row>
    <row r="5936" spans="1:11" x14ac:dyDescent="0.25">
      <c r="A5936" s="103" t="s">
        <v>830</v>
      </c>
      <c r="B5936" s="103" t="s">
        <v>88</v>
      </c>
      <c r="C5936" s="103" t="s">
        <v>481</v>
      </c>
      <c r="D5936" s="103" t="s">
        <v>926</v>
      </c>
      <c r="E5936" s="103" t="s">
        <v>927</v>
      </c>
      <c r="F5936" s="103" t="s">
        <v>927</v>
      </c>
      <c r="G5936" s="103" t="s">
        <v>448</v>
      </c>
      <c r="H5936" s="103" t="s">
        <v>449</v>
      </c>
      <c r="I5936" s="103" t="s">
        <v>842</v>
      </c>
      <c r="J5936" s="215">
        <v>1500</v>
      </c>
      <c r="K5936" s="216" t="s">
        <v>88</v>
      </c>
    </row>
    <row r="5937" spans="1:11" x14ac:dyDescent="0.25">
      <c r="A5937" s="103" t="s">
        <v>829</v>
      </c>
      <c r="B5937" s="103" t="s">
        <v>88</v>
      </c>
      <c r="C5937" s="103" t="s">
        <v>481</v>
      </c>
      <c r="D5937" s="103" t="s">
        <v>926</v>
      </c>
      <c r="E5937" s="103" t="s">
        <v>927</v>
      </c>
      <c r="F5937" s="103" t="s">
        <v>927</v>
      </c>
      <c r="G5937" s="103" t="s">
        <v>448</v>
      </c>
      <c r="H5937" s="103" t="s">
        <v>449</v>
      </c>
      <c r="I5937" s="103" t="s">
        <v>842</v>
      </c>
      <c r="J5937" s="215">
        <v>1848</v>
      </c>
      <c r="K5937" s="216" t="s">
        <v>88</v>
      </c>
    </row>
    <row r="5938" spans="1:11" x14ac:dyDescent="0.25">
      <c r="A5938" s="103" t="s">
        <v>829</v>
      </c>
      <c r="B5938" s="103" t="s">
        <v>88</v>
      </c>
      <c r="C5938" s="103" t="s">
        <v>481</v>
      </c>
      <c r="D5938" s="103" t="s">
        <v>946</v>
      </c>
      <c r="E5938" s="103" t="s">
        <v>947</v>
      </c>
      <c r="F5938" s="103" t="s">
        <v>947</v>
      </c>
      <c r="G5938" s="103" t="s">
        <v>200</v>
      </c>
      <c r="H5938" s="103" t="s">
        <v>297</v>
      </c>
      <c r="I5938" s="103" t="s">
        <v>842</v>
      </c>
      <c r="J5938" s="215">
        <v>5</v>
      </c>
      <c r="K5938" s="216" t="s">
        <v>88</v>
      </c>
    </row>
    <row r="5939" spans="1:11" x14ac:dyDescent="0.25">
      <c r="A5939" s="103" t="s">
        <v>829</v>
      </c>
      <c r="B5939" s="103" t="s">
        <v>88</v>
      </c>
      <c r="C5939" s="103" t="s">
        <v>481</v>
      </c>
      <c r="D5939" s="103" t="s">
        <v>946</v>
      </c>
      <c r="E5939" s="103" t="s">
        <v>947</v>
      </c>
      <c r="F5939" s="103" t="s">
        <v>947</v>
      </c>
      <c r="G5939" s="103" t="s">
        <v>179</v>
      </c>
      <c r="H5939" s="103" t="s">
        <v>299</v>
      </c>
      <c r="I5939" s="103" t="s">
        <v>842</v>
      </c>
      <c r="J5939" s="215">
        <v>3357.06</v>
      </c>
      <c r="K5939" s="216" t="s">
        <v>88</v>
      </c>
    </row>
    <row r="5940" spans="1:11" x14ac:dyDescent="0.25">
      <c r="A5940" s="103" t="s">
        <v>827</v>
      </c>
      <c r="B5940" s="103" t="s">
        <v>88</v>
      </c>
      <c r="C5940" s="103" t="s">
        <v>481</v>
      </c>
      <c r="D5940" s="103" t="s">
        <v>946</v>
      </c>
      <c r="E5940" s="103" t="s">
        <v>947</v>
      </c>
      <c r="F5940" s="103" t="s">
        <v>947</v>
      </c>
      <c r="G5940" s="103" t="s">
        <v>153</v>
      </c>
      <c r="H5940" s="103" t="s">
        <v>318</v>
      </c>
      <c r="I5940" s="103" t="s">
        <v>842</v>
      </c>
      <c r="J5940" s="215">
        <v>1230</v>
      </c>
      <c r="K5940" s="216" t="s">
        <v>88</v>
      </c>
    </row>
    <row r="5941" spans="1:11" x14ac:dyDescent="0.25">
      <c r="A5941" s="103" t="s">
        <v>830</v>
      </c>
      <c r="B5941" s="103" t="s">
        <v>88</v>
      </c>
      <c r="C5941" s="103" t="s">
        <v>481</v>
      </c>
      <c r="D5941" s="103" t="s">
        <v>946</v>
      </c>
      <c r="E5941" s="103" t="s">
        <v>947</v>
      </c>
      <c r="F5941" s="103" t="s">
        <v>947</v>
      </c>
      <c r="G5941" s="103" t="s">
        <v>153</v>
      </c>
      <c r="H5941" s="103" t="s">
        <v>318</v>
      </c>
      <c r="I5941" s="103" t="s">
        <v>842</v>
      </c>
      <c r="J5941" s="215">
        <v>495</v>
      </c>
      <c r="K5941" s="216" t="s">
        <v>88</v>
      </c>
    </row>
    <row r="5942" spans="1:11" x14ac:dyDescent="0.25">
      <c r="A5942" s="103" t="s">
        <v>829</v>
      </c>
      <c r="B5942" s="103" t="s">
        <v>88</v>
      </c>
      <c r="C5942" s="103" t="s">
        <v>481</v>
      </c>
      <c r="D5942" s="103" t="s">
        <v>946</v>
      </c>
      <c r="E5942" s="103" t="s">
        <v>947</v>
      </c>
      <c r="F5942" s="103" t="s">
        <v>947</v>
      </c>
      <c r="G5942" s="103" t="s">
        <v>153</v>
      </c>
      <c r="H5942" s="103" t="s">
        <v>318</v>
      </c>
      <c r="I5942" s="103" t="s">
        <v>842</v>
      </c>
      <c r="J5942" s="215">
        <v>495</v>
      </c>
      <c r="K5942" s="216" t="s">
        <v>88</v>
      </c>
    </row>
    <row r="5943" spans="1:11" x14ac:dyDescent="0.25">
      <c r="A5943" s="103" t="s">
        <v>830</v>
      </c>
      <c r="B5943" s="103" t="s">
        <v>88</v>
      </c>
      <c r="C5943" s="103" t="s">
        <v>481</v>
      </c>
      <c r="D5943" s="103" t="s">
        <v>946</v>
      </c>
      <c r="E5943" s="103" t="s">
        <v>947</v>
      </c>
      <c r="F5943" s="103" t="s">
        <v>947</v>
      </c>
      <c r="G5943" s="103" t="s">
        <v>118</v>
      </c>
      <c r="H5943" s="103" t="s">
        <v>323</v>
      </c>
      <c r="I5943" s="103" t="s">
        <v>842</v>
      </c>
      <c r="J5943" s="215">
        <v>53.46</v>
      </c>
      <c r="K5943" s="216" t="s">
        <v>88</v>
      </c>
    </row>
    <row r="5944" spans="1:11" x14ac:dyDescent="0.25">
      <c r="A5944" s="103" t="s">
        <v>825</v>
      </c>
      <c r="B5944" s="103" t="s">
        <v>88</v>
      </c>
      <c r="C5944" s="103" t="s">
        <v>481</v>
      </c>
      <c r="D5944" s="103" t="s">
        <v>946</v>
      </c>
      <c r="E5944" s="103" t="s">
        <v>947</v>
      </c>
      <c r="F5944" s="103" t="s">
        <v>947</v>
      </c>
      <c r="G5944" s="103" t="s">
        <v>118</v>
      </c>
      <c r="H5944" s="103" t="s">
        <v>323</v>
      </c>
      <c r="I5944" s="103" t="s">
        <v>842</v>
      </c>
      <c r="J5944" s="215">
        <v>3750</v>
      </c>
      <c r="K5944" s="216" t="s">
        <v>88</v>
      </c>
    </row>
    <row r="5945" spans="1:11" x14ac:dyDescent="0.25">
      <c r="A5945" s="103" t="s">
        <v>828</v>
      </c>
      <c r="B5945" s="103" t="s">
        <v>88</v>
      </c>
      <c r="C5945" s="103" t="s">
        <v>481</v>
      </c>
      <c r="D5945" s="103" t="s">
        <v>946</v>
      </c>
      <c r="E5945" s="103" t="s">
        <v>947</v>
      </c>
      <c r="F5945" s="103" t="s">
        <v>947</v>
      </c>
      <c r="G5945" s="103" t="s">
        <v>104</v>
      </c>
      <c r="H5945" s="103" t="s">
        <v>336</v>
      </c>
      <c r="I5945" s="103" t="s">
        <v>842</v>
      </c>
      <c r="J5945" s="215">
        <v>5.8</v>
      </c>
      <c r="K5945" s="216" t="s">
        <v>88</v>
      </c>
    </row>
    <row r="5946" spans="1:11" x14ac:dyDescent="0.25">
      <c r="A5946" s="103" t="s">
        <v>828</v>
      </c>
      <c r="B5946" s="103" t="s">
        <v>88</v>
      </c>
      <c r="C5946" s="103" t="s">
        <v>481</v>
      </c>
      <c r="D5946" s="103" t="s">
        <v>946</v>
      </c>
      <c r="E5946" s="111"/>
      <c r="F5946" s="103" t="s">
        <v>947</v>
      </c>
      <c r="G5946" s="103" t="s">
        <v>104</v>
      </c>
      <c r="H5946" s="103" t="s">
        <v>336</v>
      </c>
      <c r="I5946" s="103" t="s">
        <v>842</v>
      </c>
      <c r="J5946" s="215">
        <v>-2.9</v>
      </c>
      <c r="K5946" s="216" t="s">
        <v>88</v>
      </c>
    </row>
    <row r="5947" spans="1:11" x14ac:dyDescent="0.25">
      <c r="A5947" s="103" t="s">
        <v>827</v>
      </c>
      <c r="B5947" s="103" t="s">
        <v>88</v>
      </c>
      <c r="C5947" s="103" t="s">
        <v>481</v>
      </c>
      <c r="D5947" s="103" t="s">
        <v>946</v>
      </c>
      <c r="E5947" s="103" t="s">
        <v>947</v>
      </c>
      <c r="F5947" s="103" t="s">
        <v>947</v>
      </c>
      <c r="G5947" s="103" t="s">
        <v>99</v>
      </c>
      <c r="H5947" s="103" t="s">
        <v>363</v>
      </c>
      <c r="I5947" s="103" t="s">
        <v>842</v>
      </c>
      <c r="J5947" s="215">
        <v>1128.02</v>
      </c>
      <c r="K5947" s="216" t="s">
        <v>88</v>
      </c>
    </row>
    <row r="5948" spans="1:11" x14ac:dyDescent="0.25">
      <c r="A5948" s="103" t="s">
        <v>826</v>
      </c>
      <c r="B5948" s="103" t="s">
        <v>88</v>
      </c>
      <c r="C5948" s="103" t="s">
        <v>481</v>
      </c>
      <c r="D5948" s="103" t="s">
        <v>946</v>
      </c>
      <c r="E5948" s="103" t="s">
        <v>947</v>
      </c>
      <c r="F5948" s="103" t="s">
        <v>947</v>
      </c>
      <c r="G5948" s="103" t="s">
        <v>99</v>
      </c>
      <c r="H5948" s="103" t="s">
        <v>363</v>
      </c>
      <c r="I5948" s="103" t="s">
        <v>842</v>
      </c>
      <c r="J5948" s="215">
        <v>-104.3</v>
      </c>
      <c r="K5948" s="216" t="s">
        <v>88</v>
      </c>
    </row>
    <row r="5949" spans="1:11" x14ac:dyDescent="0.25">
      <c r="A5949" s="103" t="s">
        <v>827</v>
      </c>
      <c r="B5949" s="103" t="s">
        <v>88</v>
      </c>
      <c r="C5949" s="103" t="s">
        <v>481</v>
      </c>
      <c r="D5949" s="103" t="s">
        <v>946</v>
      </c>
      <c r="E5949" s="103" t="s">
        <v>947</v>
      </c>
      <c r="F5949" s="103" t="s">
        <v>947</v>
      </c>
      <c r="G5949" s="103" t="s">
        <v>143</v>
      </c>
      <c r="H5949" s="103" t="s">
        <v>365</v>
      </c>
      <c r="I5949" s="103" t="s">
        <v>842</v>
      </c>
      <c r="J5949" s="215">
        <v>260.88</v>
      </c>
      <c r="K5949" s="216" t="s">
        <v>88</v>
      </c>
    </row>
    <row r="5950" spans="1:11" x14ac:dyDescent="0.25">
      <c r="A5950" s="103" t="s">
        <v>826</v>
      </c>
      <c r="B5950" s="103" t="s">
        <v>88</v>
      </c>
      <c r="C5950" s="103" t="s">
        <v>481</v>
      </c>
      <c r="D5950" s="103" t="s">
        <v>946</v>
      </c>
      <c r="E5950" s="103" t="s">
        <v>947</v>
      </c>
      <c r="F5950" s="103" t="s">
        <v>947</v>
      </c>
      <c r="G5950" s="103" t="s">
        <v>143</v>
      </c>
      <c r="H5950" s="103" t="s">
        <v>365</v>
      </c>
      <c r="I5950" s="103" t="s">
        <v>842</v>
      </c>
      <c r="J5950" s="215">
        <v>2160</v>
      </c>
      <c r="K5950" s="216" t="s">
        <v>88</v>
      </c>
    </row>
    <row r="5951" spans="1:11" x14ac:dyDescent="0.25">
      <c r="A5951" s="103" t="s">
        <v>827</v>
      </c>
      <c r="B5951" s="103" t="s">
        <v>88</v>
      </c>
      <c r="C5951" s="103" t="s">
        <v>481</v>
      </c>
      <c r="D5951" s="103" t="s">
        <v>946</v>
      </c>
      <c r="E5951" s="103" t="s">
        <v>947</v>
      </c>
      <c r="F5951" s="103" t="s">
        <v>947</v>
      </c>
      <c r="G5951" s="103" t="s">
        <v>142</v>
      </c>
      <c r="H5951" s="103" t="s">
        <v>367</v>
      </c>
      <c r="I5951" s="103" t="s">
        <v>842</v>
      </c>
      <c r="J5951" s="215">
        <v>1530</v>
      </c>
      <c r="K5951" s="216" t="s">
        <v>88</v>
      </c>
    </row>
    <row r="5952" spans="1:11" x14ac:dyDescent="0.25">
      <c r="A5952" s="103" t="s">
        <v>827</v>
      </c>
      <c r="B5952" s="103" t="s">
        <v>88</v>
      </c>
      <c r="C5952" s="103" t="s">
        <v>481</v>
      </c>
      <c r="D5952" s="103" t="s">
        <v>946</v>
      </c>
      <c r="E5952" s="111"/>
      <c r="F5952" s="103" t="s">
        <v>947</v>
      </c>
      <c r="G5952" s="103" t="s">
        <v>142</v>
      </c>
      <c r="H5952" s="103" t="s">
        <v>367</v>
      </c>
      <c r="I5952" s="103" t="s">
        <v>842</v>
      </c>
      <c r="J5952" s="215">
        <v>-417.54</v>
      </c>
      <c r="K5952" s="216" t="s">
        <v>88</v>
      </c>
    </row>
    <row r="5953" spans="1:11" x14ac:dyDescent="0.25">
      <c r="A5953" s="103" t="s">
        <v>830</v>
      </c>
      <c r="B5953" s="103" t="s">
        <v>88</v>
      </c>
      <c r="C5953" s="103" t="s">
        <v>481</v>
      </c>
      <c r="D5953" s="103" t="s">
        <v>946</v>
      </c>
      <c r="E5953" s="103" t="s">
        <v>947</v>
      </c>
      <c r="F5953" s="103" t="s">
        <v>947</v>
      </c>
      <c r="G5953" s="103" t="s">
        <v>142</v>
      </c>
      <c r="H5953" s="103" t="s">
        <v>367</v>
      </c>
      <c r="I5953" s="103" t="s">
        <v>842</v>
      </c>
      <c r="J5953" s="215">
        <v>1138.44</v>
      </c>
      <c r="K5953" s="216" t="s">
        <v>88</v>
      </c>
    </row>
    <row r="5954" spans="1:11" x14ac:dyDescent="0.25">
      <c r="A5954" s="103" t="s">
        <v>830</v>
      </c>
      <c r="B5954" s="103" t="s">
        <v>88</v>
      </c>
      <c r="C5954" s="103" t="s">
        <v>481</v>
      </c>
      <c r="D5954" s="103" t="s">
        <v>946</v>
      </c>
      <c r="E5954" s="111"/>
      <c r="F5954" s="103" t="s">
        <v>947</v>
      </c>
      <c r="G5954" s="103" t="s">
        <v>142</v>
      </c>
      <c r="H5954" s="103" t="s">
        <v>367</v>
      </c>
      <c r="I5954" s="103" t="s">
        <v>842</v>
      </c>
      <c r="J5954" s="215">
        <v>-310.69</v>
      </c>
      <c r="K5954" s="216" t="s">
        <v>88</v>
      </c>
    </row>
    <row r="5955" spans="1:11" x14ac:dyDescent="0.25">
      <c r="A5955" s="103" t="s">
        <v>830</v>
      </c>
      <c r="B5955" s="103" t="s">
        <v>88</v>
      </c>
      <c r="C5955" s="103" t="s">
        <v>481</v>
      </c>
      <c r="D5955" s="103" t="s">
        <v>946</v>
      </c>
      <c r="E5955" s="111"/>
      <c r="F5955" s="103" t="s">
        <v>947</v>
      </c>
      <c r="G5955" s="103" t="s">
        <v>142</v>
      </c>
      <c r="H5955" s="103" t="s">
        <v>734</v>
      </c>
      <c r="I5955" s="103" t="s">
        <v>842</v>
      </c>
      <c r="J5955" s="215">
        <v>3960</v>
      </c>
      <c r="K5955" s="216" t="s">
        <v>88</v>
      </c>
    </row>
    <row r="5956" spans="1:11" x14ac:dyDescent="0.25">
      <c r="A5956" s="103" t="s">
        <v>828</v>
      </c>
      <c r="B5956" s="103" t="s">
        <v>88</v>
      </c>
      <c r="C5956" s="103" t="s">
        <v>481</v>
      </c>
      <c r="D5956" s="103" t="s">
        <v>946</v>
      </c>
      <c r="E5956" s="103" t="s">
        <v>947</v>
      </c>
      <c r="F5956" s="103" t="s">
        <v>947</v>
      </c>
      <c r="G5956" s="103" t="s">
        <v>142</v>
      </c>
      <c r="H5956" s="103" t="s">
        <v>367</v>
      </c>
      <c r="I5956" s="103" t="s">
        <v>842</v>
      </c>
      <c r="J5956" s="215">
        <v>96.29</v>
      </c>
      <c r="K5956" s="216" t="s">
        <v>88</v>
      </c>
    </row>
    <row r="5957" spans="1:11" x14ac:dyDescent="0.25">
      <c r="A5957" s="103" t="s">
        <v>828</v>
      </c>
      <c r="B5957" s="103" t="s">
        <v>88</v>
      </c>
      <c r="C5957" s="103" t="s">
        <v>481</v>
      </c>
      <c r="D5957" s="103" t="s">
        <v>946</v>
      </c>
      <c r="E5957" s="111"/>
      <c r="F5957" s="103" t="s">
        <v>947</v>
      </c>
      <c r="G5957" s="103" t="s">
        <v>142</v>
      </c>
      <c r="H5957" s="103" t="s">
        <v>367</v>
      </c>
      <c r="I5957" s="103" t="s">
        <v>842</v>
      </c>
      <c r="J5957" s="215">
        <v>-26.28</v>
      </c>
      <c r="K5957" s="216" t="s">
        <v>88</v>
      </c>
    </row>
    <row r="5958" spans="1:11" x14ac:dyDescent="0.25">
      <c r="A5958" s="103" t="s">
        <v>829</v>
      </c>
      <c r="B5958" s="103" t="s">
        <v>88</v>
      </c>
      <c r="C5958" s="103" t="s">
        <v>481</v>
      </c>
      <c r="D5958" s="103" t="s">
        <v>946</v>
      </c>
      <c r="E5958" s="103" t="s">
        <v>947</v>
      </c>
      <c r="F5958" s="103" t="s">
        <v>947</v>
      </c>
      <c r="G5958" s="103" t="s">
        <v>142</v>
      </c>
      <c r="H5958" s="103" t="s">
        <v>367</v>
      </c>
      <c r="I5958" s="103" t="s">
        <v>842</v>
      </c>
      <c r="J5958" s="215">
        <v>260.88</v>
      </c>
      <c r="K5958" s="216" t="s">
        <v>88</v>
      </c>
    </row>
    <row r="5959" spans="1:11" x14ac:dyDescent="0.25">
      <c r="A5959" s="103" t="s">
        <v>829</v>
      </c>
      <c r="B5959" s="103" t="s">
        <v>88</v>
      </c>
      <c r="C5959" s="103" t="s">
        <v>481</v>
      </c>
      <c r="D5959" s="103" t="s">
        <v>946</v>
      </c>
      <c r="E5959" s="111"/>
      <c r="F5959" s="103" t="s">
        <v>947</v>
      </c>
      <c r="G5959" s="103" t="s">
        <v>142</v>
      </c>
      <c r="H5959" s="103" t="s">
        <v>367</v>
      </c>
      <c r="I5959" s="103" t="s">
        <v>842</v>
      </c>
      <c r="J5959" s="215">
        <v>-71.19</v>
      </c>
      <c r="K5959" s="216" t="s">
        <v>88</v>
      </c>
    </row>
    <row r="5960" spans="1:11" x14ac:dyDescent="0.25">
      <c r="A5960" s="103" t="s">
        <v>829</v>
      </c>
      <c r="B5960" s="103" t="s">
        <v>88</v>
      </c>
      <c r="C5960" s="103" t="s">
        <v>481</v>
      </c>
      <c r="D5960" s="103" t="s">
        <v>946</v>
      </c>
      <c r="E5960" s="111"/>
      <c r="F5960" s="103" t="s">
        <v>947</v>
      </c>
      <c r="G5960" s="103" t="s">
        <v>142</v>
      </c>
      <c r="H5960" s="103" t="s">
        <v>734</v>
      </c>
      <c r="I5960" s="103" t="s">
        <v>842</v>
      </c>
      <c r="J5960" s="215">
        <v>3960</v>
      </c>
      <c r="K5960" s="216" t="s">
        <v>88</v>
      </c>
    </row>
    <row r="5961" spans="1:11" x14ac:dyDescent="0.25">
      <c r="A5961" s="103" t="s">
        <v>825</v>
      </c>
      <c r="B5961" s="103" t="s">
        <v>88</v>
      </c>
      <c r="C5961" s="103" t="s">
        <v>481</v>
      </c>
      <c r="D5961" s="103" t="s">
        <v>946</v>
      </c>
      <c r="E5961" s="103" t="s">
        <v>947</v>
      </c>
      <c r="F5961" s="103" t="s">
        <v>947</v>
      </c>
      <c r="G5961" s="103" t="s">
        <v>142</v>
      </c>
      <c r="H5961" s="103" t="s">
        <v>367</v>
      </c>
      <c r="I5961" s="103" t="s">
        <v>842</v>
      </c>
      <c r="J5961" s="215">
        <v>649</v>
      </c>
      <c r="K5961" s="216" t="s">
        <v>88</v>
      </c>
    </row>
    <row r="5962" spans="1:11" x14ac:dyDescent="0.25">
      <c r="A5962" s="103" t="s">
        <v>825</v>
      </c>
      <c r="B5962" s="103" t="s">
        <v>88</v>
      </c>
      <c r="C5962" s="103" t="s">
        <v>481</v>
      </c>
      <c r="D5962" s="103" t="s">
        <v>946</v>
      </c>
      <c r="E5962" s="103" t="s">
        <v>947</v>
      </c>
      <c r="F5962" s="103" t="s">
        <v>947</v>
      </c>
      <c r="G5962" s="103" t="s">
        <v>142</v>
      </c>
      <c r="H5962" s="103" t="s">
        <v>734</v>
      </c>
      <c r="I5962" s="103" t="s">
        <v>842</v>
      </c>
      <c r="J5962" s="215">
        <v>71380</v>
      </c>
      <c r="K5962" s="216" t="s">
        <v>88</v>
      </c>
    </row>
    <row r="5963" spans="1:11" x14ac:dyDescent="0.25">
      <c r="A5963" s="103" t="s">
        <v>825</v>
      </c>
      <c r="B5963" s="103" t="s">
        <v>88</v>
      </c>
      <c r="C5963" s="103" t="s">
        <v>481</v>
      </c>
      <c r="D5963" s="103" t="s">
        <v>946</v>
      </c>
      <c r="E5963" s="111"/>
      <c r="F5963" s="103" t="s">
        <v>947</v>
      </c>
      <c r="G5963" s="103" t="s">
        <v>142</v>
      </c>
      <c r="H5963" s="103" t="s">
        <v>367</v>
      </c>
      <c r="I5963" s="103" t="s">
        <v>842</v>
      </c>
      <c r="J5963" s="215">
        <v>-177.12</v>
      </c>
      <c r="K5963" s="216" t="s">
        <v>88</v>
      </c>
    </row>
    <row r="5964" spans="1:11" x14ac:dyDescent="0.25">
      <c r="A5964" s="103" t="s">
        <v>825</v>
      </c>
      <c r="B5964" s="103" t="s">
        <v>88</v>
      </c>
      <c r="C5964" s="103" t="s">
        <v>481</v>
      </c>
      <c r="D5964" s="103" t="s">
        <v>946</v>
      </c>
      <c r="E5964" s="111"/>
      <c r="F5964" s="103" t="s">
        <v>947</v>
      </c>
      <c r="G5964" s="103" t="s">
        <v>142</v>
      </c>
      <c r="H5964" s="103" t="s">
        <v>734</v>
      </c>
      <c r="I5964" s="103" t="s">
        <v>842</v>
      </c>
      <c r="J5964" s="215">
        <v>-67320</v>
      </c>
      <c r="K5964" s="216" t="s">
        <v>88</v>
      </c>
    </row>
    <row r="5965" spans="1:11" x14ac:dyDescent="0.25">
      <c r="A5965" s="103" t="s">
        <v>827</v>
      </c>
      <c r="B5965" s="103" t="s">
        <v>88</v>
      </c>
      <c r="C5965" s="103" t="s">
        <v>481</v>
      </c>
      <c r="D5965" s="103" t="s">
        <v>946</v>
      </c>
      <c r="E5965" s="103" t="s">
        <v>947</v>
      </c>
      <c r="F5965" s="103" t="s">
        <v>947</v>
      </c>
      <c r="G5965" s="103" t="s">
        <v>141</v>
      </c>
      <c r="H5965" s="103" t="s">
        <v>368</v>
      </c>
      <c r="I5965" s="103" t="s">
        <v>842</v>
      </c>
      <c r="J5965" s="215">
        <v>1845</v>
      </c>
      <c r="K5965" s="216" t="s">
        <v>88</v>
      </c>
    </row>
    <row r="5966" spans="1:11" x14ac:dyDescent="0.25">
      <c r="A5966" s="103" t="s">
        <v>827</v>
      </c>
      <c r="B5966" s="103" t="s">
        <v>88</v>
      </c>
      <c r="C5966" s="103" t="s">
        <v>481</v>
      </c>
      <c r="D5966" s="103" t="s">
        <v>946</v>
      </c>
      <c r="E5966" s="111"/>
      <c r="F5966" s="103" t="s">
        <v>947</v>
      </c>
      <c r="G5966" s="103" t="s">
        <v>141</v>
      </c>
      <c r="H5966" s="103" t="s">
        <v>368</v>
      </c>
      <c r="I5966" s="103" t="s">
        <v>842</v>
      </c>
      <c r="J5966" s="215">
        <v>-503.5</v>
      </c>
      <c r="K5966" s="216" t="s">
        <v>88</v>
      </c>
    </row>
    <row r="5967" spans="1:11" x14ac:dyDescent="0.25">
      <c r="A5967" s="103" t="s">
        <v>830</v>
      </c>
      <c r="B5967" s="103" t="s">
        <v>88</v>
      </c>
      <c r="C5967" s="103" t="s">
        <v>481</v>
      </c>
      <c r="D5967" s="103" t="s">
        <v>946</v>
      </c>
      <c r="E5967" s="103" t="s">
        <v>947</v>
      </c>
      <c r="F5967" s="103" t="s">
        <v>947</v>
      </c>
      <c r="G5967" s="103" t="s">
        <v>141</v>
      </c>
      <c r="H5967" s="103" t="s">
        <v>368</v>
      </c>
      <c r="I5967" s="103" t="s">
        <v>842</v>
      </c>
      <c r="J5967" s="215">
        <v>1868.81</v>
      </c>
      <c r="K5967" s="216" t="s">
        <v>88</v>
      </c>
    </row>
    <row r="5968" spans="1:11" x14ac:dyDescent="0.25">
      <c r="A5968" s="103" t="s">
        <v>830</v>
      </c>
      <c r="B5968" s="103" t="s">
        <v>88</v>
      </c>
      <c r="C5968" s="103" t="s">
        <v>481</v>
      </c>
      <c r="D5968" s="103" t="s">
        <v>946</v>
      </c>
      <c r="E5968" s="111"/>
      <c r="F5968" s="103" t="s">
        <v>947</v>
      </c>
      <c r="G5968" s="103" t="s">
        <v>141</v>
      </c>
      <c r="H5968" s="103" t="s">
        <v>368</v>
      </c>
      <c r="I5968" s="103" t="s">
        <v>842</v>
      </c>
      <c r="J5968" s="215">
        <v>-510.01</v>
      </c>
      <c r="K5968" s="216" t="s">
        <v>88</v>
      </c>
    </row>
    <row r="5969" spans="1:11" x14ac:dyDescent="0.25">
      <c r="A5969" s="103" t="s">
        <v>828</v>
      </c>
      <c r="B5969" s="103" t="s">
        <v>88</v>
      </c>
      <c r="C5969" s="103" t="s">
        <v>481</v>
      </c>
      <c r="D5969" s="103" t="s">
        <v>946</v>
      </c>
      <c r="E5969" s="103" t="s">
        <v>947</v>
      </c>
      <c r="F5969" s="103" t="s">
        <v>947</v>
      </c>
      <c r="G5969" s="103" t="s">
        <v>141</v>
      </c>
      <c r="H5969" s="103" t="s">
        <v>368</v>
      </c>
      <c r="I5969" s="103" t="s">
        <v>842</v>
      </c>
      <c r="J5969" s="215">
        <v>1230.45</v>
      </c>
      <c r="K5969" s="216" t="s">
        <v>88</v>
      </c>
    </row>
    <row r="5970" spans="1:11" x14ac:dyDescent="0.25">
      <c r="A5970" s="103" t="s">
        <v>828</v>
      </c>
      <c r="B5970" s="103" t="s">
        <v>88</v>
      </c>
      <c r="C5970" s="103" t="s">
        <v>481</v>
      </c>
      <c r="D5970" s="103" t="s">
        <v>946</v>
      </c>
      <c r="E5970" s="111"/>
      <c r="F5970" s="103" t="s">
        <v>947</v>
      </c>
      <c r="G5970" s="103" t="s">
        <v>141</v>
      </c>
      <c r="H5970" s="103" t="s">
        <v>368</v>
      </c>
      <c r="I5970" s="103" t="s">
        <v>842</v>
      </c>
      <c r="J5970" s="215">
        <v>-335.79</v>
      </c>
      <c r="K5970" s="216" t="s">
        <v>88</v>
      </c>
    </row>
    <row r="5971" spans="1:11" x14ac:dyDescent="0.25">
      <c r="A5971" s="103" t="s">
        <v>829</v>
      </c>
      <c r="B5971" s="103" t="s">
        <v>88</v>
      </c>
      <c r="C5971" s="103" t="s">
        <v>481</v>
      </c>
      <c r="D5971" s="103" t="s">
        <v>946</v>
      </c>
      <c r="E5971" s="103" t="s">
        <v>947</v>
      </c>
      <c r="F5971" s="103" t="s">
        <v>947</v>
      </c>
      <c r="G5971" s="103" t="s">
        <v>141</v>
      </c>
      <c r="H5971" s="103" t="s">
        <v>368</v>
      </c>
      <c r="I5971" s="103" t="s">
        <v>842</v>
      </c>
      <c r="J5971" s="215">
        <v>971.22</v>
      </c>
      <c r="K5971" s="216" t="s">
        <v>88</v>
      </c>
    </row>
    <row r="5972" spans="1:11" x14ac:dyDescent="0.25">
      <c r="A5972" s="103" t="s">
        <v>829</v>
      </c>
      <c r="B5972" s="103" t="s">
        <v>88</v>
      </c>
      <c r="C5972" s="103" t="s">
        <v>481</v>
      </c>
      <c r="D5972" s="103" t="s">
        <v>946</v>
      </c>
      <c r="E5972" s="111"/>
      <c r="F5972" s="103" t="s">
        <v>947</v>
      </c>
      <c r="G5972" s="103" t="s">
        <v>141</v>
      </c>
      <c r="H5972" s="103" t="s">
        <v>368</v>
      </c>
      <c r="I5972" s="103" t="s">
        <v>842</v>
      </c>
      <c r="J5972" s="215">
        <v>-265.05</v>
      </c>
      <c r="K5972" s="216" t="s">
        <v>88</v>
      </c>
    </row>
    <row r="5973" spans="1:11" x14ac:dyDescent="0.25">
      <c r="A5973" s="103" t="s">
        <v>825</v>
      </c>
      <c r="B5973" s="103" t="s">
        <v>88</v>
      </c>
      <c r="C5973" s="103" t="s">
        <v>481</v>
      </c>
      <c r="D5973" s="103" t="s">
        <v>946</v>
      </c>
      <c r="E5973" s="103" t="s">
        <v>947</v>
      </c>
      <c r="F5973" s="103" t="s">
        <v>947</v>
      </c>
      <c r="G5973" s="103" t="s">
        <v>141</v>
      </c>
      <c r="H5973" s="103" t="s">
        <v>368</v>
      </c>
      <c r="I5973" s="103" t="s">
        <v>842</v>
      </c>
      <c r="J5973" s="215">
        <v>1700</v>
      </c>
      <c r="K5973" s="216" t="s">
        <v>88</v>
      </c>
    </row>
    <row r="5974" spans="1:11" x14ac:dyDescent="0.25">
      <c r="A5974" s="103" t="s">
        <v>825</v>
      </c>
      <c r="B5974" s="103" t="s">
        <v>88</v>
      </c>
      <c r="C5974" s="103" t="s">
        <v>481</v>
      </c>
      <c r="D5974" s="103" t="s">
        <v>946</v>
      </c>
      <c r="E5974" s="111"/>
      <c r="F5974" s="103" t="s">
        <v>947</v>
      </c>
      <c r="G5974" s="103" t="s">
        <v>141</v>
      </c>
      <c r="H5974" s="103" t="s">
        <v>368</v>
      </c>
      <c r="I5974" s="103" t="s">
        <v>842</v>
      </c>
      <c r="J5974" s="215">
        <v>-463.93</v>
      </c>
      <c r="K5974" s="216" t="s">
        <v>88</v>
      </c>
    </row>
    <row r="5975" spans="1:11" x14ac:dyDescent="0.25">
      <c r="A5975" s="103" t="s">
        <v>826</v>
      </c>
      <c r="B5975" s="103" t="s">
        <v>88</v>
      </c>
      <c r="C5975" s="103" t="s">
        <v>481</v>
      </c>
      <c r="D5975" s="103" t="s">
        <v>946</v>
      </c>
      <c r="E5975" s="103" t="s">
        <v>947</v>
      </c>
      <c r="F5975" s="103" t="s">
        <v>947</v>
      </c>
      <c r="G5975" s="103" t="s">
        <v>141</v>
      </c>
      <c r="H5975" s="103" t="s">
        <v>368</v>
      </c>
      <c r="I5975" s="103" t="s">
        <v>842</v>
      </c>
      <c r="J5975" s="215">
        <v>850</v>
      </c>
      <c r="K5975" s="216" t="s">
        <v>88</v>
      </c>
    </row>
    <row r="5976" spans="1:11" x14ac:dyDescent="0.25">
      <c r="A5976" s="103" t="s">
        <v>826</v>
      </c>
      <c r="B5976" s="103" t="s">
        <v>88</v>
      </c>
      <c r="C5976" s="103" t="s">
        <v>481</v>
      </c>
      <c r="D5976" s="103" t="s">
        <v>946</v>
      </c>
      <c r="E5976" s="111"/>
      <c r="F5976" s="103" t="s">
        <v>947</v>
      </c>
      <c r="G5976" s="103" t="s">
        <v>141</v>
      </c>
      <c r="H5976" s="103" t="s">
        <v>368</v>
      </c>
      <c r="I5976" s="103" t="s">
        <v>842</v>
      </c>
      <c r="J5976" s="215">
        <v>-231.97</v>
      </c>
      <c r="K5976" s="216" t="s">
        <v>88</v>
      </c>
    </row>
    <row r="5977" spans="1:11" x14ac:dyDescent="0.25">
      <c r="A5977" s="103" t="s">
        <v>830</v>
      </c>
      <c r="B5977" s="103" t="s">
        <v>88</v>
      </c>
      <c r="C5977" s="103" t="s">
        <v>481</v>
      </c>
      <c r="D5977" s="103" t="s">
        <v>946</v>
      </c>
      <c r="E5977" s="103" t="s">
        <v>947</v>
      </c>
      <c r="F5977" s="103" t="s">
        <v>947</v>
      </c>
      <c r="G5977" s="103" t="s">
        <v>140</v>
      </c>
      <c r="H5977" s="103" t="s">
        <v>649</v>
      </c>
      <c r="I5977" s="103" t="s">
        <v>842</v>
      </c>
      <c r="J5977" s="215">
        <v>39330.129999999997</v>
      </c>
      <c r="K5977" s="216" t="s">
        <v>88</v>
      </c>
    </row>
    <row r="5978" spans="1:11" x14ac:dyDescent="0.25">
      <c r="A5978" s="103" t="s">
        <v>830</v>
      </c>
      <c r="B5978" s="103" t="s">
        <v>88</v>
      </c>
      <c r="C5978" s="103" t="s">
        <v>481</v>
      </c>
      <c r="D5978" s="103" t="s">
        <v>946</v>
      </c>
      <c r="E5978" s="111"/>
      <c r="F5978" s="103" t="s">
        <v>947</v>
      </c>
      <c r="G5978" s="103" t="s">
        <v>140</v>
      </c>
      <c r="H5978" s="103" t="s">
        <v>649</v>
      </c>
      <c r="I5978" s="103" t="s">
        <v>842</v>
      </c>
      <c r="J5978" s="215">
        <v>-10733.19</v>
      </c>
      <c r="K5978" s="216" t="s">
        <v>88</v>
      </c>
    </row>
    <row r="5979" spans="1:11" x14ac:dyDescent="0.25">
      <c r="A5979" s="103" t="s">
        <v>829</v>
      </c>
      <c r="B5979" s="103" t="s">
        <v>88</v>
      </c>
      <c r="C5979" s="103" t="s">
        <v>481</v>
      </c>
      <c r="D5979" s="103" t="s">
        <v>946</v>
      </c>
      <c r="E5979" s="103" t="s">
        <v>947</v>
      </c>
      <c r="F5979" s="103" t="s">
        <v>947</v>
      </c>
      <c r="G5979" s="103" t="s">
        <v>140</v>
      </c>
      <c r="H5979" s="103" t="s">
        <v>649</v>
      </c>
      <c r="I5979" s="103" t="s">
        <v>842</v>
      </c>
      <c r="J5979" s="215">
        <v>9303.6299999999992</v>
      </c>
      <c r="K5979" s="216" t="s">
        <v>88</v>
      </c>
    </row>
    <row r="5980" spans="1:11" x14ac:dyDescent="0.25">
      <c r="A5980" s="103" t="s">
        <v>829</v>
      </c>
      <c r="B5980" s="103" t="s">
        <v>88</v>
      </c>
      <c r="C5980" s="103" t="s">
        <v>481</v>
      </c>
      <c r="D5980" s="103" t="s">
        <v>946</v>
      </c>
      <c r="E5980" s="111"/>
      <c r="F5980" s="103" t="s">
        <v>947</v>
      </c>
      <c r="G5980" s="103" t="s">
        <v>140</v>
      </c>
      <c r="H5980" s="103" t="s">
        <v>649</v>
      </c>
      <c r="I5980" s="103" t="s">
        <v>842</v>
      </c>
      <c r="J5980" s="215">
        <v>-2538.96</v>
      </c>
      <c r="K5980" s="216" t="s">
        <v>88</v>
      </c>
    </row>
    <row r="5981" spans="1:11" x14ac:dyDescent="0.25">
      <c r="A5981" s="103" t="s">
        <v>826</v>
      </c>
      <c r="B5981" s="103" t="s">
        <v>88</v>
      </c>
      <c r="C5981" s="103" t="s">
        <v>481</v>
      </c>
      <c r="D5981" s="103" t="s">
        <v>946</v>
      </c>
      <c r="E5981" s="103" t="s">
        <v>947</v>
      </c>
      <c r="F5981" s="103" t="s">
        <v>947</v>
      </c>
      <c r="G5981" s="103" t="s">
        <v>140</v>
      </c>
      <c r="H5981" s="103" t="s">
        <v>649</v>
      </c>
      <c r="I5981" s="103" t="s">
        <v>842</v>
      </c>
      <c r="J5981" s="215">
        <v>10481</v>
      </c>
      <c r="K5981" s="216" t="s">
        <v>88</v>
      </c>
    </row>
    <row r="5982" spans="1:11" x14ac:dyDescent="0.25">
      <c r="A5982" s="103" t="s">
        <v>826</v>
      </c>
      <c r="B5982" s="103" t="s">
        <v>88</v>
      </c>
      <c r="C5982" s="103" t="s">
        <v>481</v>
      </c>
      <c r="D5982" s="103" t="s">
        <v>946</v>
      </c>
      <c r="E5982" s="111"/>
      <c r="F5982" s="103" t="s">
        <v>947</v>
      </c>
      <c r="G5982" s="103" t="s">
        <v>140</v>
      </c>
      <c r="H5982" s="103" t="s">
        <v>649</v>
      </c>
      <c r="I5982" s="103" t="s">
        <v>842</v>
      </c>
      <c r="J5982" s="215">
        <v>-2459.16</v>
      </c>
      <c r="K5982" s="216" t="s">
        <v>88</v>
      </c>
    </row>
    <row r="5983" spans="1:11" x14ac:dyDescent="0.25">
      <c r="A5983" s="103" t="s">
        <v>828</v>
      </c>
      <c r="B5983" s="103" t="s">
        <v>88</v>
      </c>
      <c r="C5983" s="103" t="s">
        <v>481</v>
      </c>
      <c r="D5983" s="103" t="s">
        <v>946</v>
      </c>
      <c r="E5983" s="103" t="s">
        <v>947</v>
      </c>
      <c r="F5983" s="103" t="s">
        <v>947</v>
      </c>
      <c r="G5983" s="103" t="s">
        <v>139</v>
      </c>
      <c r="H5983" s="103" t="s">
        <v>646</v>
      </c>
      <c r="I5983" s="103" t="s">
        <v>842</v>
      </c>
      <c r="J5983" s="215">
        <v>9042.1</v>
      </c>
      <c r="K5983" s="216" t="s">
        <v>88</v>
      </c>
    </row>
    <row r="5984" spans="1:11" x14ac:dyDescent="0.25">
      <c r="A5984" s="103" t="s">
        <v>828</v>
      </c>
      <c r="B5984" s="103" t="s">
        <v>88</v>
      </c>
      <c r="C5984" s="103" t="s">
        <v>481</v>
      </c>
      <c r="D5984" s="103" t="s">
        <v>946</v>
      </c>
      <c r="E5984" s="111"/>
      <c r="F5984" s="103" t="s">
        <v>947</v>
      </c>
      <c r="G5984" s="103" t="s">
        <v>139</v>
      </c>
      <c r="H5984" s="103" t="s">
        <v>646</v>
      </c>
      <c r="I5984" s="103" t="s">
        <v>842</v>
      </c>
      <c r="J5984" s="215">
        <v>-2467.58</v>
      </c>
      <c r="K5984" s="216" t="s">
        <v>88</v>
      </c>
    </row>
    <row r="5985" spans="1:11" x14ac:dyDescent="0.25">
      <c r="A5985" s="103" t="s">
        <v>829</v>
      </c>
      <c r="B5985" s="103" t="s">
        <v>88</v>
      </c>
      <c r="C5985" s="103" t="s">
        <v>481</v>
      </c>
      <c r="D5985" s="103" t="s">
        <v>946</v>
      </c>
      <c r="E5985" s="103" t="s">
        <v>947</v>
      </c>
      <c r="F5985" s="103" t="s">
        <v>947</v>
      </c>
      <c r="G5985" s="103" t="s">
        <v>139</v>
      </c>
      <c r="H5985" s="103" t="s">
        <v>646</v>
      </c>
      <c r="I5985" s="103" t="s">
        <v>842</v>
      </c>
      <c r="J5985" s="215">
        <v>425</v>
      </c>
      <c r="K5985" s="216" t="s">
        <v>88</v>
      </c>
    </row>
    <row r="5986" spans="1:11" x14ac:dyDescent="0.25">
      <c r="A5986" s="103" t="s">
        <v>829</v>
      </c>
      <c r="B5986" s="103" t="s">
        <v>88</v>
      </c>
      <c r="C5986" s="103" t="s">
        <v>481</v>
      </c>
      <c r="D5986" s="103" t="s">
        <v>946</v>
      </c>
      <c r="E5986" s="111"/>
      <c r="F5986" s="103" t="s">
        <v>947</v>
      </c>
      <c r="G5986" s="103" t="s">
        <v>139</v>
      </c>
      <c r="H5986" s="103" t="s">
        <v>646</v>
      </c>
      <c r="I5986" s="103" t="s">
        <v>842</v>
      </c>
      <c r="J5986" s="215">
        <v>-115.98</v>
      </c>
      <c r="K5986" s="216" t="s">
        <v>88</v>
      </c>
    </row>
    <row r="5987" spans="1:11" x14ac:dyDescent="0.25">
      <c r="A5987" s="103" t="s">
        <v>827</v>
      </c>
      <c r="B5987" s="103" t="s">
        <v>88</v>
      </c>
      <c r="C5987" s="103" t="s">
        <v>481</v>
      </c>
      <c r="D5987" s="103" t="s">
        <v>946</v>
      </c>
      <c r="E5987" s="103" t="s">
        <v>947</v>
      </c>
      <c r="F5987" s="103" t="s">
        <v>947</v>
      </c>
      <c r="G5987" s="103" t="s">
        <v>138</v>
      </c>
      <c r="H5987" s="103" t="s">
        <v>647</v>
      </c>
      <c r="I5987" s="103" t="s">
        <v>842</v>
      </c>
      <c r="J5987" s="215">
        <v>7505</v>
      </c>
      <c r="K5987" s="216" t="s">
        <v>88</v>
      </c>
    </row>
    <row r="5988" spans="1:11" x14ac:dyDescent="0.25">
      <c r="A5988" s="103" t="s">
        <v>827</v>
      </c>
      <c r="B5988" s="103" t="s">
        <v>88</v>
      </c>
      <c r="C5988" s="103" t="s">
        <v>481</v>
      </c>
      <c r="D5988" s="103" t="s">
        <v>946</v>
      </c>
      <c r="E5988" s="111"/>
      <c r="F5988" s="103" t="s">
        <v>947</v>
      </c>
      <c r="G5988" s="103" t="s">
        <v>138</v>
      </c>
      <c r="H5988" s="103" t="s">
        <v>647</v>
      </c>
      <c r="I5988" s="103" t="s">
        <v>842</v>
      </c>
      <c r="J5988" s="215">
        <v>-2048.12</v>
      </c>
      <c r="K5988" s="216" t="s">
        <v>88</v>
      </c>
    </row>
    <row r="5989" spans="1:11" x14ac:dyDescent="0.25">
      <c r="A5989" s="103" t="s">
        <v>830</v>
      </c>
      <c r="B5989" s="103" t="s">
        <v>88</v>
      </c>
      <c r="C5989" s="103" t="s">
        <v>481</v>
      </c>
      <c r="D5989" s="103" t="s">
        <v>946</v>
      </c>
      <c r="E5989" s="111"/>
      <c r="F5989" s="103" t="s">
        <v>947</v>
      </c>
      <c r="G5989" s="103" t="s">
        <v>138</v>
      </c>
      <c r="H5989" s="103" t="s">
        <v>647</v>
      </c>
      <c r="I5989" s="103" t="s">
        <v>842</v>
      </c>
      <c r="J5989" s="215">
        <v>247.63</v>
      </c>
      <c r="K5989" s="216" t="s">
        <v>88</v>
      </c>
    </row>
    <row r="5990" spans="1:11" x14ac:dyDescent="0.25">
      <c r="A5990" s="103" t="s">
        <v>828</v>
      </c>
      <c r="B5990" s="103" t="s">
        <v>88</v>
      </c>
      <c r="C5990" s="103" t="s">
        <v>481</v>
      </c>
      <c r="D5990" s="103" t="s">
        <v>946</v>
      </c>
      <c r="E5990" s="103" t="s">
        <v>947</v>
      </c>
      <c r="F5990" s="103" t="s">
        <v>947</v>
      </c>
      <c r="G5990" s="103" t="s">
        <v>138</v>
      </c>
      <c r="H5990" s="103" t="s">
        <v>647</v>
      </c>
      <c r="I5990" s="103" t="s">
        <v>842</v>
      </c>
      <c r="J5990" s="215">
        <v>1530</v>
      </c>
      <c r="K5990" s="216" t="s">
        <v>88</v>
      </c>
    </row>
    <row r="5991" spans="1:11" x14ac:dyDescent="0.25">
      <c r="A5991" s="103" t="s">
        <v>828</v>
      </c>
      <c r="B5991" s="103" t="s">
        <v>88</v>
      </c>
      <c r="C5991" s="103" t="s">
        <v>481</v>
      </c>
      <c r="D5991" s="103" t="s">
        <v>946</v>
      </c>
      <c r="E5991" s="111"/>
      <c r="F5991" s="103" t="s">
        <v>947</v>
      </c>
      <c r="G5991" s="103" t="s">
        <v>138</v>
      </c>
      <c r="H5991" s="103" t="s">
        <v>647</v>
      </c>
      <c r="I5991" s="103" t="s">
        <v>842</v>
      </c>
      <c r="J5991" s="215">
        <v>-417.54</v>
      </c>
      <c r="K5991" s="216" t="s">
        <v>88</v>
      </c>
    </row>
    <row r="5992" spans="1:11" x14ac:dyDescent="0.25">
      <c r="A5992" s="103" t="s">
        <v>829</v>
      </c>
      <c r="B5992" s="103" t="s">
        <v>88</v>
      </c>
      <c r="C5992" s="103" t="s">
        <v>481</v>
      </c>
      <c r="D5992" s="103" t="s">
        <v>946</v>
      </c>
      <c r="E5992" s="111"/>
      <c r="F5992" s="103" t="s">
        <v>947</v>
      </c>
      <c r="G5992" s="103" t="s">
        <v>138</v>
      </c>
      <c r="H5992" s="103" t="s">
        <v>647</v>
      </c>
      <c r="I5992" s="103" t="s">
        <v>842</v>
      </c>
      <c r="J5992" s="215">
        <v>247.63</v>
      </c>
      <c r="K5992" s="216" t="s">
        <v>88</v>
      </c>
    </row>
    <row r="5993" spans="1:11" x14ac:dyDescent="0.25">
      <c r="A5993" s="103" t="s">
        <v>825</v>
      </c>
      <c r="B5993" s="103" t="s">
        <v>88</v>
      </c>
      <c r="C5993" s="103" t="s">
        <v>481</v>
      </c>
      <c r="D5993" s="103" t="s">
        <v>946</v>
      </c>
      <c r="E5993" s="103" t="s">
        <v>947</v>
      </c>
      <c r="F5993" s="103" t="s">
        <v>947</v>
      </c>
      <c r="G5993" s="103" t="s">
        <v>138</v>
      </c>
      <c r="H5993" s="103" t="s">
        <v>647</v>
      </c>
      <c r="I5993" s="103" t="s">
        <v>842</v>
      </c>
      <c r="J5993" s="215">
        <v>12260.92</v>
      </c>
      <c r="K5993" s="216" t="s">
        <v>88</v>
      </c>
    </row>
    <row r="5994" spans="1:11" x14ac:dyDescent="0.25">
      <c r="A5994" s="103" t="s">
        <v>825</v>
      </c>
      <c r="B5994" s="103" t="s">
        <v>88</v>
      </c>
      <c r="C5994" s="103" t="s">
        <v>481</v>
      </c>
      <c r="D5994" s="103" t="s">
        <v>946</v>
      </c>
      <c r="E5994" s="111"/>
      <c r="F5994" s="103" t="s">
        <v>947</v>
      </c>
      <c r="G5994" s="103" t="s">
        <v>138</v>
      </c>
      <c r="H5994" s="103" t="s">
        <v>647</v>
      </c>
      <c r="I5994" s="103" t="s">
        <v>842</v>
      </c>
      <c r="J5994" s="215">
        <v>-12013.29</v>
      </c>
      <c r="K5994" s="216" t="s">
        <v>88</v>
      </c>
    </row>
    <row r="5995" spans="1:11" x14ac:dyDescent="0.25">
      <c r="A5995" s="103" t="s">
        <v>826</v>
      </c>
      <c r="B5995" s="103" t="s">
        <v>88</v>
      </c>
      <c r="C5995" s="103" t="s">
        <v>481</v>
      </c>
      <c r="D5995" s="103" t="s">
        <v>946</v>
      </c>
      <c r="E5995" s="103" t="s">
        <v>947</v>
      </c>
      <c r="F5995" s="103" t="s">
        <v>947</v>
      </c>
      <c r="G5995" s="103" t="s">
        <v>138</v>
      </c>
      <c r="H5995" s="103" t="s">
        <v>647</v>
      </c>
      <c r="I5995" s="103" t="s">
        <v>842</v>
      </c>
      <c r="J5995" s="215">
        <v>0</v>
      </c>
      <c r="K5995" s="216" t="s">
        <v>88</v>
      </c>
    </row>
    <row r="5996" spans="1:11" x14ac:dyDescent="0.25">
      <c r="A5996" s="103" t="s">
        <v>826</v>
      </c>
      <c r="B5996" s="103" t="s">
        <v>88</v>
      </c>
      <c r="C5996" s="103" t="s">
        <v>481</v>
      </c>
      <c r="D5996" s="103" t="s">
        <v>946</v>
      </c>
      <c r="E5996" s="111"/>
      <c r="F5996" s="103" t="s">
        <v>947</v>
      </c>
      <c r="G5996" s="103" t="s">
        <v>138</v>
      </c>
      <c r="H5996" s="103" t="s">
        <v>647</v>
      </c>
      <c r="I5996" s="103" t="s">
        <v>842</v>
      </c>
      <c r="J5996" s="215">
        <v>0</v>
      </c>
      <c r="K5996" s="216" t="s">
        <v>88</v>
      </c>
    </row>
    <row r="5997" spans="1:11" x14ac:dyDescent="0.25">
      <c r="A5997" s="103" t="s">
        <v>825</v>
      </c>
      <c r="B5997" s="103" t="s">
        <v>88</v>
      </c>
      <c r="C5997" s="103" t="s">
        <v>481</v>
      </c>
      <c r="D5997" s="103" t="s">
        <v>946</v>
      </c>
      <c r="E5997" s="103" t="s">
        <v>947</v>
      </c>
      <c r="F5997" s="103" t="s">
        <v>947</v>
      </c>
      <c r="G5997" s="103" t="s">
        <v>136</v>
      </c>
      <c r="H5997" s="103" t="s">
        <v>370</v>
      </c>
      <c r="I5997" s="103" t="s">
        <v>842</v>
      </c>
      <c r="J5997" s="215">
        <v>470</v>
      </c>
      <c r="K5997" s="216" t="s">
        <v>88</v>
      </c>
    </row>
    <row r="5998" spans="1:11" x14ac:dyDescent="0.25">
      <c r="A5998" s="103" t="s">
        <v>828</v>
      </c>
      <c r="B5998" s="103" t="s">
        <v>88</v>
      </c>
      <c r="C5998" s="103" t="s">
        <v>481</v>
      </c>
      <c r="D5998" s="103" t="s">
        <v>946</v>
      </c>
      <c r="E5998" s="103" t="s">
        <v>947</v>
      </c>
      <c r="F5998" s="103" t="s">
        <v>947</v>
      </c>
      <c r="G5998" s="103" t="s">
        <v>167</v>
      </c>
      <c r="H5998" s="103" t="s">
        <v>373</v>
      </c>
      <c r="I5998" s="103" t="s">
        <v>842</v>
      </c>
      <c r="J5998" s="215">
        <v>649</v>
      </c>
      <c r="K5998" s="216" t="s">
        <v>88</v>
      </c>
    </row>
    <row r="5999" spans="1:11" x14ac:dyDescent="0.25">
      <c r="A5999" s="103" t="s">
        <v>826</v>
      </c>
      <c r="B5999" s="103" t="s">
        <v>88</v>
      </c>
      <c r="C5999" s="103" t="s">
        <v>481</v>
      </c>
      <c r="D5999" s="103" t="s">
        <v>946</v>
      </c>
      <c r="E5999" s="103" t="s">
        <v>947</v>
      </c>
      <c r="F5999" s="103" t="s">
        <v>947</v>
      </c>
      <c r="G5999" s="103" t="s">
        <v>134</v>
      </c>
      <c r="H5999" s="103" t="s">
        <v>374</v>
      </c>
      <c r="I5999" s="103" t="s">
        <v>842</v>
      </c>
      <c r="J5999" s="215">
        <v>3598</v>
      </c>
      <c r="K5999" s="216" t="s">
        <v>88</v>
      </c>
    </row>
    <row r="6000" spans="1:11" x14ac:dyDescent="0.25">
      <c r="A6000" s="103" t="s">
        <v>827</v>
      </c>
      <c r="B6000" s="103" t="s">
        <v>88</v>
      </c>
      <c r="C6000" s="103" t="s">
        <v>481</v>
      </c>
      <c r="D6000" s="103" t="s">
        <v>946</v>
      </c>
      <c r="E6000" s="103" t="s">
        <v>947</v>
      </c>
      <c r="F6000" s="103" t="s">
        <v>947</v>
      </c>
      <c r="G6000" s="103" t="s">
        <v>133</v>
      </c>
      <c r="H6000" s="103" t="s">
        <v>378</v>
      </c>
      <c r="I6000" s="103" t="s">
        <v>842</v>
      </c>
      <c r="J6000" s="215">
        <v>9626.4599999999991</v>
      </c>
      <c r="K6000" s="216" t="s">
        <v>88</v>
      </c>
    </row>
    <row r="6001" spans="1:11" x14ac:dyDescent="0.25">
      <c r="A6001" s="103" t="s">
        <v>826</v>
      </c>
      <c r="B6001" s="103" t="s">
        <v>88</v>
      </c>
      <c r="C6001" s="103" t="s">
        <v>481</v>
      </c>
      <c r="D6001" s="103" t="s">
        <v>946</v>
      </c>
      <c r="E6001" s="103" t="s">
        <v>947</v>
      </c>
      <c r="F6001" s="103" t="s">
        <v>947</v>
      </c>
      <c r="G6001" s="103" t="s">
        <v>133</v>
      </c>
      <c r="H6001" s="103" t="s">
        <v>378</v>
      </c>
      <c r="I6001" s="103" t="s">
        <v>842</v>
      </c>
      <c r="J6001" s="215">
        <v>1500</v>
      </c>
      <c r="K6001" s="216" t="s">
        <v>88</v>
      </c>
    </row>
    <row r="6002" spans="1:11" x14ac:dyDescent="0.25">
      <c r="A6002" s="103" t="s">
        <v>828</v>
      </c>
      <c r="B6002" s="103" t="s">
        <v>88</v>
      </c>
      <c r="C6002" s="103" t="s">
        <v>481</v>
      </c>
      <c r="D6002" s="103" t="s">
        <v>946</v>
      </c>
      <c r="E6002" s="103" t="s">
        <v>947</v>
      </c>
      <c r="F6002" s="103" t="s">
        <v>947</v>
      </c>
      <c r="G6002" s="103" t="s">
        <v>132</v>
      </c>
      <c r="H6002" s="103" t="s">
        <v>379</v>
      </c>
      <c r="I6002" s="103" t="s">
        <v>842</v>
      </c>
      <c r="J6002" s="215">
        <v>1899</v>
      </c>
      <c r="K6002" s="216" t="s">
        <v>88</v>
      </c>
    </row>
    <row r="6003" spans="1:11" x14ac:dyDescent="0.25">
      <c r="A6003" s="103" t="s">
        <v>825</v>
      </c>
      <c r="B6003" s="103" t="s">
        <v>88</v>
      </c>
      <c r="C6003" s="103" t="s">
        <v>481</v>
      </c>
      <c r="D6003" s="103" t="s">
        <v>946</v>
      </c>
      <c r="E6003" s="103" t="s">
        <v>947</v>
      </c>
      <c r="F6003" s="103" t="s">
        <v>947</v>
      </c>
      <c r="G6003" s="103" t="s">
        <v>132</v>
      </c>
      <c r="H6003" s="103" t="s">
        <v>379</v>
      </c>
      <c r="I6003" s="103" t="s">
        <v>842</v>
      </c>
      <c r="J6003" s="215">
        <v>1595</v>
      </c>
      <c r="K6003" s="216" t="s">
        <v>88</v>
      </c>
    </row>
    <row r="6004" spans="1:11" x14ac:dyDescent="0.25">
      <c r="A6004" s="103" t="s">
        <v>826</v>
      </c>
      <c r="B6004" s="103" t="s">
        <v>88</v>
      </c>
      <c r="C6004" s="103" t="s">
        <v>481</v>
      </c>
      <c r="D6004" s="103" t="s">
        <v>946</v>
      </c>
      <c r="E6004" s="103" t="s">
        <v>947</v>
      </c>
      <c r="F6004" s="103" t="s">
        <v>947</v>
      </c>
      <c r="G6004" s="103" t="s">
        <v>132</v>
      </c>
      <c r="H6004" s="103" t="s">
        <v>379</v>
      </c>
      <c r="I6004" s="103" t="s">
        <v>842</v>
      </c>
      <c r="J6004" s="215">
        <v>300</v>
      </c>
      <c r="K6004" s="216" t="s">
        <v>88</v>
      </c>
    </row>
    <row r="6005" spans="1:11" x14ac:dyDescent="0.25">
      <c r="A6005" s="103" t="s">
        <v>827</v>
      </c>
      <c r="B6005" s="103" t="s">
        <v>88</v>
      </c>
      <c r="C6005" s="103" t="s">
        <v>481</v>
      </c>
      <c r="D6005" s="103" t="s">
        <v>946</v>
      </c>
      <c r="E6005" s="103" t="s">
        <v>947</v>
      </c>
      <c r="F6005" s="103" t="s">
        <v>947</v>
      </c>
      <c r="G6005" s="103" t="s">
        <v>129</v>
      </c>
      <c r="H6005" s="103" t="s">
        <v>382</v>
      </c>
      <c r="I6005" s="103" t="s">
        <v>842</v>
      </c>
      <c r="J6005" s="215">
        <v>497</v>
      </c>
      <c r="K6005" s="216" t="s">
        <v>88</v>
      </c>
    </row>
    <row r="6006" spans="1:11" x14ac:dyDescent="0.25">
      <c r="A6006" s="103" t="s">
        <v>830</v>
      </c>
      <c r="B6006" s="103" t="s">
        <v>88</v>
      </c>
      <c r="C6006" s="103" t="s">
        <v>481</v>
      </c>
      <c r="D6006" s="103" t="s">
        <v>946</v>
      </c>
      <c r="E6006" s="103" t="s">
        <v>947</v>
      </c>
      <c r="F6006" s="103" t="s">
        <v>947</v>
      </c>
      <c r="G6006" s="103" t="s">
        <v>129</v>
      </c>
      <c r="H6006" s="103" t="s">
        <v>382</v>
      </c>
      <c r="I6006" s="103" t="s">
        <v>842</v>
      </c>
      <c r="J6006" s="215">
        <v>183.6</v>
      </c>
      <c r="K6006" s="216" t="s">
        <v>88</v>
      </c>
    </row>
    <row r="6007" spans="1:11" x14ac:dyDescent="0.25">
      <c r="A6007" s="103" t="s">
        <v>828</v>
      </c>
      <c r="B6007" s="103" t="s">
        <v>88</v>
      </c>
      <c r="C6007" s="103" t="s">
        <v>481</v>
      </c>
      <c r="D6007" s="103" t="s">
        <v>946</v>
      </c>
      <c r="E6007" s="103" t="s">
        <v>947</v>
      </c>
      <c r="F6007" s="103" t="s">
        <v>947</v>
      </c>
      <c r="G6007" s="103" t="s">
        <v>129</v>
      </c>
      <c r="H6007" s="103" t="s">
        <v>382</v>
      </c>
      <c r="I6007" s="103" t="s">
        <v>842</v>
      </c>
      <c r="J6007" s="215">
        <v>2549</v>
      </c>
      <c r="K6007" s="216" t="s">
        <v>88</v>
      </c>
    </row>
    <row r="6008" spans="1:11" x14ac:dyDescent="0.25">
      <c r="A6008" s="103" t="s">
        <v>826</v>
      </c>
      <c r="B6008" s="103" t="s">
        <v>88</v>
      </c>
      <c r="C6008" s="103" t="s">
        <v>481</v>
      </c>
      <c r="D6008" s="103" t="s">
        <v>946</v>
      </c>
      <c r="E6008" s="103" t="s">
        <v>947</v>
      </c>
      <c r="F6008" s="103" t="s">
        <v>947</v>
      </c>
      <c r="G6008" s="103" t="s">
        <v>129</v>
      </c>
      <c r="H6008" s="103" t="s">
        <v>382</v>
      </c>
      <c r="I6008" s="103" t="s">
        <v>842</v>
      </c>
      <c r="J6008" s="215">
        <v>2400</v>
      </c>
      <c r="K6008" s="216" t="s">
        <v>88</v>
      </c>
    </row>
    <row r="6009" spans="1:11" x14ac:dyDescent="0.25">
      <c r="A6009" s="103" t="s">
        <v>826</v>
      </c>
      <c r="B6009" s="103" t="s">
        <v>88</v>
      </c>
      <c r="C6009" s="103" t="s">
        <v>481</v>
      </c>
      <c r="D6009" s="103" t="s">
        <v>946</v>
      </c>
      <c r="E6009" s="103" t="s">
        <v>947</v>
      </c>
      <c r="F6009" s="103" t="s">
        <v>947</v>
      </c>
      <c r="G6009" s="103" t="s">
        <v>618</v>
      </c>
      <c r="H6009" s="103" t="s">
        <v>824</v>
      </c>
      <c r="I6009" s="103" t="s">
        <v>842</v>
      </c>
      <c r="J6009" s="215">
        <v>2250</v>
      </c>
      <c r="K6009" s="216" t="s">
        <v>88</v>
      </c>
    </row>
    <row r="6010" spans="1:11" x14ac:dyDescent="0.25">
      <c r="A6010" s="103" t="s">
        <v>827</v>
      </c>
      <c r="B6010" s="103" t="s">
        <v>88</v>
      </c>
      <c r="C6010" s="103" t="s">
        <v>481</v>
      </c>
      <c r="D6010" s="103" t="s">
        <v>946</v>
      </c>
      <c r="E6010" s="103" t="s">
        <v>947</v>
      </c>
      <c r="F6010" s="103" t="s">
        <v>947</v>
      </c>
      <c r="G6010" s="103" t="s">
        <v>736</v>
      </c>
      <c r="H6010" s="103" t="s">
        <v>737</v>
      </c>
      <c r="I6010" s="103" t="s">
        <v>842</v>
      </c>
      <c r="J6010" s="215">
        <v>1045</v>
      </c>
      <c r="K6010" s="216" t="s">
        <v>88</v>
      </c>
    </row>
    <row r="6011" spans="1:11" x14ac:dyDescent="0.25">
      <c r="A6011" s="103" t="s">
        <v>826</v>
      </c>
      <c r="B6011" s="103" t="s">
        <v>88</v>
      </c>
      <c r="C6011" s="103" t="s">
        <v>481</v>
      </c>
      <c r="D6011" s="103" t="s">
        <v>946</v>
      </c>
      <c r="E6011" s="103" t="s">
        <v>947</v>
      </c>
      <c r="F6011" s="103" t="s">
        <v>947</v>
      </c>
      <c r="G6011" s="103" t="s">
        <v>736</v>
      </c>
      <c r="H6011" s="103" t="s">
        <v>737</v>
      </c>
      <c r="I6011" s="103" t="s">
        <v>842</v>
      </c>
      <c r="J6011" s="215">
        <v>0</v>
      </c>
      <c r="K6011" s="216" t="s">
        <v>88</v>
      </c>
    </row>
    <row r="6012" spans="1:11" x14ac:dyDescent="0.25">
      <c r="A6012" s="103" t="s">
        <v>828</v>
      </c>
      <c r="B6012" s="103" t="s">
        <v>88</v>
      </c>
      <c r="C6012" s="103" t="s">
        <v>481</v>
      </c>
      <c r="D6012" s="103" t="s">
        <v>946</v>
      </c>
      <c r="E6012" s="103" t="s">
        <v>947</v>
      </c>
      <c r="F6012" s="103" t="s">
        <v>947</v>
      </c>
      <c r="G6012" s="103" t="s">
        <v>127</v>
      </c>
      <c r="H6012" s="103" t="s">
        <v>391</v>
      </c>
      <c r="I6012" s="103" t="s">
        <v>842</v>
      </c>
      <c r="J6012" s="215">
        <v>27.72</v>
      </c>
      <c r="K6012" s="216" t="s">
        <v>88</v>
      </c>
    </row>
    <row r="6013" spans="1:11" x14ac:dyDescent="0.25">
      <c r="A6013" s="103" t="s">
        <v>825</v>
      </c>
      <c r="B6013" s="103" t="s">
        <v>88</v>
      </c>
      <c r="C6013" s="103" t="s">
        <v>481</v>
      </c>
      <c r="D6013" s="103" t="s">
        <v>946</v>
      </c>
      <c r="E6013" s="103" t="s">
        <v>947</v>
      </c>
      <c r="F6013" s="103" t="s">
        <v>947</v>
      </c>
      <c r="G6013" s="103" t="s">
        <v>126</v>
      </c>
      <c r="H6013" s="103" t="s">
        <v>392</v>
      </c>
      <c r="I6013" s="103" t="s">
        <v>842</v>
      </c>
      <c r="J6013" s="215">
        <v>0</v>
      </c>
      <c r="K6013" s="216" t="s">
        <v>88</v>
      </c>
    </row>
    <row r="6014" spans="1:11" x14ac:dyDescent="0.25">
      <c r="A6014" s="103" t="s">
        <v>826</v>
      </c>
      <c r="B6014" s="103" t="s">
        <v>88</v>
      </c>
      <c r="C6014" s="103" t="s">
        <v>481</v>
      </c>
      <c r="D6014" s="103" t="s">
        <v>946</v>
      </c>
      <c r="E6014" s="103" t="s">
        <v>947</v>
      </c>
      <c r="F6014" s="103" t="s">
        <v>947</v>
      </c>
      <c r="G6014" s="103" t="s">
        <v>126</v>
      </c>
      <c r="H6014" s="103" t="s">
        <v>392</v>
      </c>
      <c r="I6014" s="103" t="s">
        <v>842</v>
      </c>
      <c r="J6014" s="215">
        <v>10242</v>
      </c>
      <c r="K6014" s="216" t="s">
        <v>88</v>
      </c>
    </row>
    <row r="6015" spans="1:11" x14ac:dyDescent="0.25">
      <c r="A6015" s="103" t="s">
        <v>826</v>
      </c>
      <c r="B6015" s="103" t="s">
        <v>88</v>
      </c>
      <c r="C6015" s="103" t="s">
        <v>481</v>
      </c>
      <c r="D6015" s="103" t="s">
        <v>946</v>
      </c>
      <c r="E6015" s="103" t="s">
        <v>947</v>
      </c>
      <c r="F6015" s="103" t="s">
        <v>947</v>
      </c>
      <c r="G6015" s="103" t="s">
        <v>125</v>
      </c>
      <c r="H6015" s="103" t="s">
        <v>393</v>
      </c>
      <c r="I6015" s="103" t="s">
        <v>842</v>
      </c>
      <c r="J6015" s="215">
        <v>600</v>
      </c>
      <c r="K6015" s="216" t="s">
        <v>88</v>
      </c>
    </row>
    <row r="6016" spans="1:11" x14ac:dyDescent="0.25">
      <c r="A6016" s="103" t="s">
        <v>827</v>
      </c>
      <c r="B6016" s="103" t="s">
        <v>88</v>
      </c>
      <c r="C6016" s="103" t="s">
        <v>481</v>
      </c>
      <c r="D6016" s="103" t="s">
        <v>946</v>
      </c>
      <c r="E6016" s="103" t="s">
        <v>947</v>
      </c>
      <c r="F6016" s="103" t="s">
        <v>947</v>
      </c>
      <c r="G6016" s="103" t="s">
        <v>740</v>
      </c>
      <c r="H6016" s="103" t="s">
        <v>741</v>
      </c>
      <c r="I6016" s="103" t="s">
        <v>842</v>
      </c>
      <c r="J6016" s="215">
        <v>2054.4499999999998</v>
      </c>
      <c r="K6016" s="216" t="s">
        <v>88</v>
      </c>
    </row>
    <row r="6017" spans="1:11" x14ac:dyDescent="0.25">
      <c r="A6017" s="103" t="s">
        <v>829</v>
      </c>
      <c r="B6017" s="103" t="s">
        <v>88</v>
      </c>
      <c r="C6017" s="103" t="s">
        <v>481</v>
      </c>
      <c r="D6017" s="103" t="s">
        <v>946</v>
      </c>
      <c r="E6017" s="103" t="s">
        <v>947</v>
      </c>
      <c r="F6017" s="103" t="s">
        <v>947</v>
      </c>
      <c r="G6017" s="103" t="s">
        <v>744</v>
      </c>
      <c r="H6017" s="103" t="s">
        <v>745</v>
      </c>
      <c r="I6017" s="103" t="s">
        <v>842</v>
      </c>
      <c r="J6017" s="215">
        <v>0</v>
      </c>
      <c r="K6017" s="216" t="s">
        <v>88</v>
      </c>
    </row>
    <row r="6018" spans="1:11" x14ac:dyDescent="0.25">
      <c r="A6018" s="103" t="s">
        <v>825</v>
      </c>
      <c r="B6018" s="103" t="s">
        <v>88</v>
      </c>
      <c r="C6018" s="103" t="s">
        <v>481</v>
      </c>
      <c r="D6018" s="103" t="s">
        <v>946</v>
      </c>
      <c r="E6018" s="103" t="s">
        <v>947</v>
      </c>
      <c r="F6018" s="103" t="s">
        <v>947</v>
      </c>
      <c r="G6018" s="103" t="s">
        <v>744</v>
      </c>
      <c r="H6018" s="103" t="s">
        <v>745</v>
      </c>
      <c r="I6018" s="103" t="s">
        <v>842</v>
      </c>
      <c r="J6018" s="215">
        <v>2090</v>
      </c>
      <c r="K6018" s="216" t="s">
        <v>88</v>
      </c>
    </row>
    <row r="6019" spans="1:11" x14ac:dyDescent="0.25">
      <c r="A6019" s="103" t="s">
        <v>826</v>
      </c>
      <c r="B6019" s="103" t="s">
        <v>88</v>
      </c>
      <c r="C6019" s="103" t="s">
        <v>481</v>
      </c>
      <c r="D6019" s="103" t="s">
        <v>946</v>
      </c>
      <c r="E6019" s="103" t="s">
        <v>947</v>
      </c>
      <c r="F6019" s="103" t="s">
        <v>947</v>
      </c>
      <c r="G6019" s="103" t="s">
        <v>744</v>
      </c>
      <c r="H6019" s="103" t="s">
        <v>745</v>
      </c>
      <c r="I6019" s="103" t="s">
        <v>842</v>
      </c>
      <c r="J6019" s="215">
        <v>9000</v>
      </c>
      <c r="K6019" s="216" t="s">
        <v>88</v>
      </c>
    </row>
    <row r="6020" spans="1:11" x14ac:dyDescent="0.25">
      <c r="A6020" s="103" t="s">
        <v>827</v>
      </c>
      <c r="B6020" s="103" t="s">
        <v>88</v>
      </c>
      <c r="C6020" s="103" t="s">
        <v>481</v>
      </c>
      <c r="D6020" s="103" t="s">
        <v>946</v>
      </c>
      <c r="E6020" s="103" t="s">
        <v>947</v>
      </c>
      <c r="F6020" s="103" t="s">
        <v>947</v>
      </c>
      <c r="G6020" s="103" t="s">
        <v>124</v>
      </c>
      <c r="H6020" s="103" t="s">
        <v>746</v>
      </c>
      <c r="I6020" s="103" t="s">
        <v>842</v>
      </c>
      <c r="J6020" s="215">
        <v>-5471.87</v>
      </c>
      <c r="K6020" s="216" t="s">
        <v>88</v>
      </c>
    </row>
    <row r="6021" spans="1:11" x14ac:dyDescent="0.25">
      <c r="A6021" s="103" t="s">
        <v>830</v>
      </c>
      <c r="B6021" s="103" t="s">
        <v>88</v>
      </c>
      <c r="C6021" s="103" t="s">
        <v>481</v>
      </c>
      <c r="D6021" s="103" t="s">
        <v>946</v>
      </c>
      <c r="E6021" s="103" t="s">
        <v>947</v>
      </c>
      <c r="F6021" s="103" t="s">
        <v>947</v>
      </c>
      <c r="G6021" s="103" t="s">
        <v>124</v>
      </c>
      <c r="H6021" s="103" t="s">
        <v>746</v>
      </c>
      <c r="I6021" s="103" t="s">
        <v>842</v>
      </c>
      <c r="J6021" s="215">
        <v>36421.879999999997</v>
      </c>
      <c r="K6021" s="216" t="s">
        <v>88</v>
      </c>
    </row>
    <row r="6022" spans="1:11" x14ac:dyDescent="0.25">
      <c r="A6022" s="103" t="s">
        <v>828</v>
      </c>
      <c r="B6022" s="103" t="s">
        <v>88</v>
      </c>
      <c r="C6022" s="103" t="s">
        <v>481</v>
      </c>
      <c r="D6022" s="103" t="s">
        <v>946</v>
      </c>
      <c r="E6022" s="103" t="s">
        <v>947</v>
      </c>
      <c r="F6022" s="103" t="s">
        <v>947</v>
      </c>
      <c r="G6022" s="103" t="s">
        <v>124</v>
      </c>
      <c r="H6022" s="103" t="s">
        <v>746</v>
      </c>
      <c r="I6022" s="103" t="s">
        <v>842</v>
      </c>
      <c r="J6022" s="215">
        <v>93649.42</v>
      </c>
      <c r="K6022" s="216" t="s">
        <v>88</v>
      </c>
    </row>
    <row r="6023" spans="1:11" x14ac:dyDescent="0.25">
      <c r="A6023" s="103" t="s">
        <v>829</v>
      </c>
      <c r="B6023" s="103" t="s">
        <v>88</v>
      </c>
      <c r="C6023" s="103" t="s">
        <v>481</v>
      </c>
      <c r="D6023" s="103" t="s">
        <v>946</v>
      </c>
      <c r="E6023" s="103" t="s">
        <v>947</v>
      </c>
      <c r="F6023" s="103" t="s">
        <v>947</v>
      </c>
      <c r="G6023" s="103" t="s">
        <v>124</v>
      </c>
      <c r="H6023" s="103" t="s">
        <v>746</v>
      </c>
      <c r="I6023" s="103" t="s">
        <v>842</v>
      </c>
      <c r="J6023" s="215">
        <v>5687.5</v>
      </c>
      <c r="K6023" s="216" t="s">
        <v>88</v>
      </c>
    </row>
    <row r="6024" spans="1:11" x14ac:dyDescent="0.25">
      <c r="A6024" s="103" t="s">
        <v>825</v>
      </c>
      <c r="B6024" s="103" t="s">
        <v>88</v>
      </c>
      <c r="C6024" s="103" t="s">
        <v>481</v>
      </c>
      <c r="D6024" s="103" t="s">
        <v>946</v>
      </c>
      <c r="E6024" s="103" t="s">
        <v>947</v>
      </c>
      <c r="F6024" s="103" t="s">
        <v>947</v>
      </c>
      <c r="G6024" s="103" t="s">
        <v>124</v>
      </c>
      <c r="H6024" s="103" t="s">
        <v>746</v>
      </c>
      <c r="I6024" s="103" t="s">
        <v>842</v>
      </c>
      <c r="J6024" s="215">
        <v>32093.75</v>
      </c>
      <c r="K6024" s="216" t="s">
        <v>88</v>
      </c>
    </row>
    <row r="6025" spans="1:11" x14ac:dyDescent="0.25">
      <c r="A6025" s="103" t="s">
        <v>826</v>
      </c>
      <c r="B6025" s="103" t="s">
        <v>88</v>
      </c>
      <c r="C6025" s="103" t="s">
        <v>481</v>
      </c>
      <c r="D6025" s="103" t="s">
        <v>946</v>
      </c>
      <c r="E6025" s="103" t="s">
        <v>947</v>
      </c>
      <c r="F6025" s="103" t="s">
        <v>947</v>
      </c>
      <c r="G6025" s="103" t="s">
        <v>124</v>
      </c>
      <c r="H6025" s="103" t="s">
        <v>746</v>
      </c>
      <c r="I6025" s="103" t="s">
        <v>842</v>
      </c>
      <c r="J6025" s="215">
        <v>25390.63</v>
      </c>
      <c r="K6025" s="216" t="s">
        <v>88</v>
      </c>
    </row>
    <row r="6026" spans="1:11" x14ac:dyDescent="0.25">
      <c r="A6026" s="103" t="s">
        <v>830</v>
      </c>
      <c r="B6026" s="103" t="s">
        <v>88</v>
      </c>
      <c r="C6026" s="103" t="s">
        <v>481</v>
      </c>
      <c r="D6026" s="103" t="s">
        <v>946</v>
      </c>
      <c r="E6026" s="103" t="s">
        <v>947</v>
      </c>
      <c r="F6026" s="103" t="s">
        <v>947</v>
      </c>
      <c r="G6026" s="103" t="s">
        <v>155</v>
      </c>
      <c r="H6026" s="103" t="s">
        <v>395</v>
      </c>
      <c r="I6026" s="103" t="s">
        <v>842</v>
      </c>
      <c r="J6026" s="215">
        <v>897</v>
      </c>
      <c r="K6026" s="216" t="s">
        <v>88</v>
      </c>
    </row>
    <row r="6027" spans="1:11" x14ac:dyDescent="0.25">
      <c r="A6027" s="103" t="s">
        <v>828</v>
      </c>
      <c r="B6027" s="103" t="s">
        <v>88</v>
      </c>
      <c r="C6027" s="103" t="s">
        <v>481</v>
      </c>
      <c r="D6027" s="103" t="s">
        <v>946</v>
      </c>
      <c r="E6027" s="103" t="s">
        <v>947</v>
      </c>
      <c r="F6027" s="103" t="s">
        <v>947</v>
      </c>
      <c r="G6027" s="103" t="s">
        <v>155</v>
      </c>
      <c r="H6027" s="103" t="s">
        <v>395</v>
      </c>
      <c r="I6027" s="103" t="s">
        <v>842</v>
      </c>
      <c r="J6027" s="215">
        <v>295</v>
      </c>
      <c r="K6027" s="216" t="s">
        <v>88</v>
      </c>
    </row>
    <row r="6028" spans="1:11" x14ac:dyDescent="0.25">
      <c r="A6028" s="103" t="s">
        <v>825</v>
      </c>
      <c r="B6028" s="103" t="s">
        <v>88</v>
      </c>
      <c r="C6028" s="103" t="s">
        <v>481</v>
      </c>
      <c r="D6028" s="103" t="s">
        <v>946</v>
      </c>
      <c r="E6028" s="103" t="s">
        <v>947</v>
      </c>
      <c r="F6028" s="103" t="s">
        <v>947</v>
      </c>
      <c r="G6028" s="103" t="s">
        <v>155</v>
      </c>
      <c r="H6028" s="103" t="s">
        <v>395</v>
      </c>
      <c r="I6028" s="103" t="s">
        <v>842</v>
      </c>
      <c r="J6028" s="215">
        <v>30</v>
      </c>
      <c r="K6028" s="216" t="s">
        <v>88</v>
      </c>
    </row>
    <row r="6029" spans="1:11" x14ac:dyDescent="0.25">
      <c r="A6029" s="103" t="s">
        <v>827</v>
      </c>
      <c r="B6029" s="103" t="s">
        <v>88</v>
      </c>
      <c r="C6029" s="103" t="s">
        <v>481</v>
      </c>
      <c r="D6029" s="103" t="s">
        <v>946</v>
      </c>
      <c r="E6029" s="103" t="s">
        <v>947</v>
      </c>
      <c r="F6029" s="103" t="s">
        <v>947</v>
      </c>
      <c r="G6029" s="103" t="s">
        <v>123</v>
      </c>
      <c r="H6029" s="103" t="s">
        <v>396</v>
      </c>
      <c r="I6029" s="103" t="s">
        <v>842</v>
      </c>
      <c r="J6029" s="215">
        <v>1280</v>
      </c>
      <c r="K6029" s="216" t="s">
        <v>88</v>
      </c>
    </row>
    <row r="6030" spans="1:11" x14ac:dyDescent="0.25">
      <c r="A6030" s="103" t="s">
        <v>826</v>
      </c>
      <c r="B6030" s="103" t="s">
        <v>88</v>
      </c>
      <c r="C6030" s="103" t="s">
        <v>481</v>
      </c>
      <c r="D6030" s="103" t="s">
        <v>946</v>
      </c>
      <c r="E6030" s="103" t="s">
        <v>947</v>
      </c>
      <c r="F6030" s="103" t="s">
        <v>947</v>
      </c>
      <c r="G6030" s="103" t="s">
        <v>123</v>
      </c>
      <c r="H6030" s="103" t="s">
        <v>396</v>
      </c>
      <c r="I6030" s="103" t="s">
        <v>842</v>
      </c>
      <c r="J6030" s="215">
        <v>1355</v>
      </c>
      <c r="K6030" s="216" t="s">
        <v>88</v>
      </c>
    </row>
    <row r="6031" spans="1:11" x14ac:dyDescent="0.25">
      <c r="A6031" s="103" t="s">
        <v>830</v>
      </c>
      <c r="B6031" s="103" t="s">
        <v>88</v>
      </c>
      <c r="C6031" s="103" t="s">
        <v>481</v>
      </c>
      <c r="D6031" s="103" t="s">
        <v>946</v>
      </c>
      <c r="E6031" s="103" t="s">
        <v>947</v>
      </c>
      <c r="F6031" s="103" t="s">
        <v>947</v>
      </c>
      <c r="G6031" s="103" t="s">
        <v>454</v>
      </c>
      <c r="H6031" s="103" t="s">
        <v>455</v>
      </c>
      <c r="I6031" s="103" t="s">
        <v>842</v>
      </c>
      <c r="J6031" s="215">
        <v>650</v>
      </c>
      <c r="K6031" s="216" t="s">
        <v>88</v>
      </c>
    </row>
    <row r="6032" spans="1:11" x14ac:dyDescent="0.25">
      <c r="A6032" s="103" t="s">
        <v>827</v>
      </c>
      <c r="B6032" s="103" t="s">
        <v>88</v>
      </c>
      <c r="C6032" s="103" t="s">
        <v>481</v>
      </c>
      <c r="D6032" s="103" t="s">
        <v>946</v>
      </c>
      <c r="E6032" s="103" t="s">
        <v>947</v>
      </c>
      <c r="F6032" s="103" t="s">
        <v>947</v>
      </c>
      <c r="G6032" s="103" t="s">
        <v>120</v>
      </c>
      <c r="H6032" s="103" t="s">
        <v>398</v>
      </c>
      <c r="I6032" s="103" t="s">
        <v>842</v>
      </c>
      <c r="J6032" s="215">
        <v>199</v>
      </c>
      <c r="K6032" s="216" t="s">
        <v>88</v>
      </c>
    </row>
    <row r="6033" spans="1:11" x14ac:dyDescent="0.25">
      <c r="A6033" s="103" t="s">
        <v>827</v>
      </c>
      <c r="B6033" s="103" t="s">
        <v>88</v>
      </c>
      <c r="C6033" s="103" t="s">
        <v>481</v>
      </c>
      <c r="D6033" s="103" t="s">
        <v>948</v>
      </c>
      <c r="E6033" s="103" t="s">
        <v>949</v>
      </c>
      <c r="F6033" s="103" t="s">
        <v>949</v>
      </c>
      <c r="G6033" s="103" t="s">
        <v>142</v>
      </c>
      <c r="H6033" s="103" t="s">
        <v>367</v>
      </c>
      <c r="I6033" s="103" t="s">
        <v>842</v>
      </c>
      <c r="J6033" s="215">
        <v>22059.8</v>
      </c>
      <c r="K6033" s="216" t="s">
        <v>88</v>
      </c>
    </row>
    <row r="6034" spans="1:11" x14ac:dyDescent="0.25">
      <c r="A6034" s="103" t="s">
        <v>827</v>
      </c>
      <c r="B6034" s="103" t="s">
        <v>88</v>
      </c>
      <c r="C6034" s="103" t="s">
        <v>481</v>
      </c>
      <c r="D6034" s="103" t="s">
        <v>948</v>
      </c>
      <c r="E6034" s="111"/>
      <c r="F6034" s="103" t="s">
        <v>949</v>
      </c>
      <c r="G6034" s="103" t="s">
        <v>142</v>
      </c>
      <c r="H6034" s="103" t="s">
        <v>367</v>
      </c>
      <c r="I6034" s="103" t="s">
        <v>842</v>
      </c>
      <c r="J6034" s="215">
        <v>-6020.12</v>
      </c>
      <c r="K6034" s="216" t="s">
        <v>88</v>
      </c>
    </row>
    <row r="6035" spans="1:11" x14ac:dyDescent="0.25">
      <c r="A6035" s="103" t="s">
        <v>830</v>
      </c>
      <c r="B6035" s="103" t="s">
        <v>88</v>
      </c>
      <c r="C6035" s="103" t="s">
        <v>481</v>
      </c>
      <c r="D6035" s="103" t="s">
        <v>948</v>
      </c>
      <c r="E6035" s="103" t="s">
        <v>949</v>
      </c>
      <c r="F6035" s="103" t="s">
        <v>949</v>
      </c>
      <c r="G6035" s="103" t="s">
        <v>97</v>
      </c>
      <c r="H6035" s="103" t="s">
        <v>369</v>
      </c>
      <c r="I6035" s="103" t="s">
        <v>842</v>
      </c>
      <c r="J6035" s="215">
        <v>7315.28</v>
      </c>
      <c r="K6035" s="216" t="s">
        <v>88</v>
      </c>
    </row>
    <row r="6036" spans="1:11" x14ac:dyDescent="0.25">
      <c r="A6036" s="103" t="s">
        <v>830</v>
      </c>
      <c r="B6036" s="103" t="s">
        <v>88</v>
      </c>
      <c r="C6036" s="103" t="s">
        <v>481</v>
      </c>
      <c r="D6036" s="103" t="s">
        <v>948</v>
      </c>
      <c r="E6036" s="111"/>
      <c r="F6036" s="103" t="s">
        <v>949</v>
      </c>
      <c r="G6036" s="103" t="s">
        <v>97</v>
      </c>
      <c r="H6036" s="103" t="s">
        <v>369</v>
      </c>
      <c r="I6036" s="103" t="s">
        <v>842</v>
      </c>
      <c r="J6036" s="215">
        <v>-1996.34</v>
      </c>
      <c r="K6036" s="216" t="s">
        <v>88</v>
      </c>
    </row>
    <row r="6037" spans="1:11" x14ac:dyDescent="0.25">
      <c r="A6037" s="103" t="s">
        <v>827</v>
      </c>
      <c r="B6037" s="103" t="s">
        <v>88</v>
      </c>
      <c r="C6037" s="103" t="s">
        <v>481</v>
      </c>
      <c r="D6037" s="103" t="s">
        <v>948</v>
      </c>
      <c r="E6037" s="103" t="s">
        <v>949</v>
      </c>
      <c r="F6037" s="103" t="s">
        <v>949</v>
      </c>
      <c r="G6037" s="103" t="s">
        <v>135</v>
      </c>
      <c r="H6037" s="103" t="s">
        <v>371</v>
      </c>
      <c r="I6037" s="103" t="s">
        <v>842</v>
      </c>
      <c r="J6037" s="215">
        <v>30160.36</v>
      </c>
      <c r="K6037" s="216" t="s">
        <v>88</v>
      </c>
    </row>
    <row r="6038" spans="1:11" x14ac:dyDescent="0.25">
      <c r="A6038" s="103" t="s">
        <v>826</v>
      </c>
      <c r="B6038" s="103" t="s">
        <v>88</v>
      </c>
      <c r="C6038" s="103" t="s">
        <v>481</v>
      </c>
      <c r="D6038" s="103" t="s">
        <v>948</v>
      </c>
      <c r="E6038" s="103" t="s">
        <v>949</v>
      </c>
      <c r="F6038" s="103" t="s">
        <v>949</v>
      </c>
      <c r="G6038" s="103" t="s">
        <v>133</v>
      </c>
      <c r="H6038" s="103" t="s">
        <v>378</v>
      </c>
      <c r="I6038" s="103" t="s">
        <v>842</v>
      </c>
      <c r="J6038" s="215">
        <v>19370.46</v>
      </c>
      <c r="K6038" s="216" t="s">
        <v>88</v>
      </c>
    </row>
    <row r="6039" spans="1:11" x14ac:dyDescent="0.25">
      <c r="A6039" s="103" t="s">
        <v>827</v>
      </c>
      <c r="B6039" s="103" t="s">
        <v>88</v>
      </c>
      <c r="C6039" s="103" t="s">
        <v>481</v>
      </c>
      <c r="D6039" s="103" t="s">
        <v>948</v>
      </c>
      <c r="E6039" s="103" t="s">
        <v>949</v>
      </c>
      <c r="F6039" s="103" t="s">
        <v>949</v>
      </c>
      <c r="G6039" s="103" t="s">
        <v>618</v>
      </c>
      <c r="H6039" s="103" t="s">
        <v>824</v>
      </c>
      <c r="I6039" s="103" t="s">
        <v>842</v>
      </c>
      <c r="J6039" s="215">
        <v>22340.28</v>
      </c>
      <c r="K6039" s="216" t="s">
        <v>88</v>
      </c>
    </row>
    <row r="6040" spans="1:11" x14ac:dyDescent="0.25">
      <c r="A6040" s="103" t="s">
        <v>830</v>
      </c>
      <c r="B6040" s="103" t="s">
        <v>88</v>
      </c>
      <c r="C6040" s="103" t="s">
        <v>481</v>
      </c>
      <c r="D6040" s="103" t="s">
        <v>948</v>
      </c>
      <c r="E6040" s="103" t="s">
        <v>949</v>
      </c>
      <c r="F6040" s="103" t="s">
        <v>949</v>
      </c>
      <c r="G6040" s="103" t="s">
        <v>740</v>
      </c>
      <c r="H6040" s="103" t="s">
        <v>741</v>
      </c>
      <c r="I6040" s="103" t="s">
        <v>842</v>
      </c>
      <c r="J6040" s="215">
        <v>5895.36</v>
      </c>
      <c r="K6040" s="216" t="s">
        <v>88</v>
      </c>
    </row>
    <row r="6041" spans="1:11" x14ac:dyDescent="0.25">
      <c r="A6041" s="103" t="s">
        <v>829</v>
      </c>
      <c r="B6041" s="103" t="s">
        <v>88</v>
      </c>
      <c r="C6041" s="103" t="s">
        <v>481</v>
      </c>
      <c r="D6041" s="103" t="s">
        <v>948</v>
      </c>
      <c r="E6041" s="103" t="s">
        <v>949</v>
      </c>
      <c r="F6041" s="103" t="s">
        <v>949</v>
      </c>
      <c r="G6041" s="103" t="s">
        <v>740</v>
      </c>
      <c r="H6041" s="103" t="s">
        <v>741</v>
      </c>
      <c r="I6041" s="103" t="s">
        <v>842</v>
      </c>
      <c r="J6041" s="215">
        <v>5446.35</v>
      </c>
      <c r="K6041" s="216" t="s">
        <v>88</v>
      </c>
    </row>
    <row r="6042" spans="1:11" x14ac:dyDescent="0.25">
      <c r="A6042" s="103" t="s">
        <v>827</v>
      </c>
      <c r="B6042" s="103" t="s">
        <v>88</v>
      </c>
      <c r="C6042" s="103" t="s">
        <v>481</v>
      </c>
      <c r="D6042" s="103" t="s">
        <v>747</v>
      </c>
      <c r="E6042" s="111"/>
      <c r="F6042" s="103" t="s">
        <v>748</v>
      </c>
      <c r="G6042" s="103" t="s">
        <v>104</v>
      </c>
      <c r="H6042" s="103" t="s">
        <v>336</v>
      </c>
      <c r="I6042" s="103" t="s">
        <v>842</v>
      </c>
      <c r="J6042" s="215">
        <v>-849</v>
      </c>
      <c r="K6042" s="216" t="s">
        <v>88</v>
      </c>
    </row>
    <row r="6043" spans="1:11" x14ac:dyDescent="0.25">
      <c r="A6043" s="103" t="s">
        <v>830</v>
      </c>
      <c r="B6043" s="103" t="s">
        <v>88</v>
      </c>
      <c r="C6043" s="103" t="s">
        <v>481</v>
      </c>
      <c r="D6043" s="103" t="s">
        <v>747</v>
      </c>
      <c r="E6043" s="111"/>
      <c r="F6043" s="103" t="s">
        <v>748</v>
      </c>
      <c r="G6043" s="103" t="s">
        <v>104</v>
      </c>
      <c r="H6043" s="103" t="s">
        <v>336</v>
      </c>
      <c r="I6043" s="103" t="s">
        <v>842</v>
      </c>
      <c r="J6043" s="215">
        <v>-2.0499999999999998</v>
      </c>
      <c r="K6043" s="216" t="s">
        <v>88</v>
      </c>
    </row>
    <row r="6044" spans="1:11" x14ac:dyDescent="0.25">
      <c r="A6044" s="103" t="s">
        <v>828</v>
      </c>
      <c r="B6044" s="103" t="s">
        <v>88</v>
      </c>
      <c r="C6044" s="103" t="s">
        <v>481</v>
      </c>
      <c r="D6044" s="103" t="s">
        <v>747</v>
      </c>
      <c r="E6044" s="111"/>
      <c r="F6044" s="103" t="s">
        <v>748</v>
      </c>
      <c r="G6044" s="103" t="s">
        <v>104</v>
      </c>
      <c r="H6044" s="103" t="s">
        <v>336</v>
      </c>
      <c r="I6044" s="103" t="s">
        <v>842</v>
      </c>
      <c r="J6044" s="215">
        <v>-1.45</v>
      </c>
      <c r="K6044" s="216" t="s">
        <v>88</v>
      </c>
    </row>
    <row r="6045" spans="1:11" x14ac:dyDescent="0.25">
      <c r="A6045" s="103" t="s">
        <v>830</v>
      </c>
      <c r="B6045" s="103" t="s">
        <v>88</v>
      </c>
      <c r="C6045" s="103" t="s">
        <v>481</v>
      </c>
      <c r="D6045" s="103" t="s">
        <v>747</v>
      </c>
      <c r="E6045" s="111"/>
      <c r="F6045" s="103" t="s">
        <v>748</v>
      </c>
      <c r="G6045" s="103" t="s">
        <v>103</v>
      </c>
      <c r="H6045" s="103" t="s">
        <v>337</v>
      </c>
      <c r="I6045" s="103" t="s">
        <v>842</v>
      </c>
      <c r="J6045" s="215">
        <v>-335.9</v>
      </c>
      <c r="K6045" s="216" t="s">
        <v>88</v>
      </c>
    </row>
    <row r="6046" spans="1:11" x14ac:dyDescent="0.25">
      <c r="A6046" s="103" t="s">
        <v>830</v>
      </c>
      <c r="B6046" s="103" t="s">
        <v>88</v>
      </c>
      <c r="C6046" s="103" t="s">
        <v>481</v>
      </c>
      <c r="D6046" s="103" t="s">
        <v>747</v>
      </c>
      <c r="E6046" s="111"/>
      <c r="F6046" s="103" t="s">
        <v>748</v>
      </c>
      <c r="G6046" s="103" t="s">
        <v>101</v>
      </c>
      <c r="H6046" s="103" t="s">
        <v>339</v>
      </c>
      <c r="I6046" s="103" t="s">
        <v>842</v>
      </c>
      <c r="J6046" s="215">
        <v>-50</v>
      </c>
      <c r="K6046" s="216" t="s">
        <v>88</v>
      </c>
    </row>
    <row r="6047" spans="1:11" x14ac:dyDescent="0.25">
      <c r="A6047" s="103" t="s">
        <v>830</v>
      </c>
      <c r="B6047" s="103" t="s">
        <v>88</v>
      </c>
      <c r="C6047" s="103" t="s">
        <v>481</v>
      </c>
      <c r="D6047" s="103" t="s">
        <v>747</v>
      </c>
      <c r="E6047" s="111"/>
      <c r="F6047" s="103" t="s">
        <v>748</v>
      </c>
      <c r="G6047" s="103" t="s">
        <v>129</v>
      </c>
      <c r="H6047" s="103" t="s">
        <v>382</v>
      </c>
      <c r="I6047" s="103" t="s">
        <v>842</v>
      </c>
      <c r="J6047" s="215">
        <v>18.75</v>
      </c>
      <c r="K6047" s="216" t="s">
        <v>88</v>
      </c>
    </row>
    <row r="6048" spans="1:11" x14ac:dyDescent="0.25">
      <c r="A6048" s="103" t="s">
        <v>828</v>
      </c>
      <c r="B6048" s="103" t="s">
        <v>88</v>
      </c>
      <c r="C6048" s="103" t="s">
        <v>481</v>
      </c>
      <c r="D6048" s="103" t="s">
        <v>747</v>
      </c>
      <c r="E6048" s="111"/>
      <c r="F6048" s="103" t="s">
        <v>748</v>
      </c>
      <c r="G6048" s="103" t="s">
        <v>129</v>
      </c>
      <c r="H6048" s="103" t="s">
        <v>382</v>
      </c>
      <c r="I6048" s="103" t="s">
        <v>842</v>
      </c>
      <c r="J6048" s="215">
        <v>-18.75</v>
      </c>
      <c r="K6048" s="216" t="s">
        <v>88</v>
      </c>
    </row>
    <row r="6049" spans="1:11" x14ac:dyDescent="0.25">
      <c r="A6049" s="103" t="s">
        <v>830</v>
      </c>
      <c r="B6049" s="103" t="s">
        <v>88</v>
      </c>
      <c r="C6049" s="103" t="s">
        <v>481</v>
      </c>
      <c r="D6049" s="103" t="s">
        <v>747</v>
      </c>
      <c r="E6049" s="111"/>
      <c r="F6049" s="103" t="s">
        <v>748</v>
      </c>
      <c r="G6049" s="103" t="s">
        <v>131</v>
      </c>
      <c r="H6049" s="103" t="s">
        <v>389</v>
      </c>
      <c r="I6049" s="103" t="s">
        <v>842</v>
      </c>
      <c r="J6049" s="215">
        <v>-18.75</v>
      </c>
      <c r="K6049" s="216" t="s">
        <v>88</v>
      </c>
    </row>
    <row r="6050" spans="1:11" x14ac:dyDescent="0.25">
      <c r="A6050" s="103" t="s">
        <v>829</v>
      </c>
      <c r="B6050" s="103" t="s">
        <v>88</v>
      </c>
      <c r="C6050" s="103" t="s">
        <v>481</v>
      </c>
      <c r="D6050" s="103" t="s">
        <v>747</v>
      </c>
      <c r="E6050" s="111"/>
      <c r="F6050" s="103" t="s">
        <v>748</v>
      </c>
      <c r="G6050" s="103" t="s">
        <v>131</v>
      </c>
      <c r="H6050" s="103" t="s">
        <v>389</v>
      </c>
      <c r="I6050" s="103" t="s">
        <v>842</v>
      </c>
      <c r="J6050" s="215">
        <v>18.75</v>
      </c>
      <c r="K6050" s="216" t="s">
        <v>88</v>
      </c>
    </row>
    <row r="6051" spans="1:11" x14ac:dyDescent="0.25">
      <c r="A6051" s="103" t="s">
        <v>825</v>
      </c>
      <c r="B6051" s="103" t="s">
        <v>88</v>
      </c>
      <c r="C6051" s="103" t="s">
        <v>481</v>
      </c>
      <c r="D6051" s="103" t="s">
        <v>950</v>
      </c>
      <c r="E6051" s="103" t="s">
        <v>951</v>
      </c>
      <c r="F6051" s="103" t="s">
        <v>951</v>
      </c>
      <c r="G6051" s="103" t="s">
        <v>200</v>
      </c>
      <c r="H6051" s="103" t="s">
        <v>297</v>
      </c>
      <c r="I6051" s="103" t="s">
        <v>842</v>
      </c>
      <c r="J6051" s="215">
        <v>24.97</v>
      </c>
      <c r="K6051" s="216" t="s">
        <v>88</v>
      </c>
    </row>
    <row r="6052" spans="1:11" x14ac:dyDescent="0.25">
      <c r="A6052" s="103" t="s">
        <v>830</v>
      </c>
      <c r="B6052" s="103" t="s">
        <v>88</v>
      </c>
      <c r="C6052" s="103" t="s">
        <v>481</v>
      </c>
      <c r="D6052" s="103" t="s">
        <v>950</v>
      </c>
      <c r="E6052" s="103" t="s">
        <v>951</v>
      </c>
      <c r="F6052" s="103" t="s">
        <v>951</v>
      </c>
      <c r="G6052" s="103" t="s">
        <v>158</v>
      </c>
      <c r="H6052" s="103" t="s">
        <v>311</v>
      </c>
      <c r="I6052" s="103" t="s">
        <v>842</v>
      </c>
      <c r="J6052" s="215">
        <v>137.22999999999999</v>
      </c>
      <c r="K6052" s="216" t="s">
        <v>88</v>
      </c>
    </row>
    <row r="6053" spans="1:11" x14ac:dyDescent="0.25">
      <c r="A6053" s="103" t="s">
        <v>830</v>
      </c>
      <c r="B6053" s="103" t="s">
        <v>88</v>
      </c>
      <c r="C6053" s="103" t="s">
        <v>481</v>
      </c>
      <c r="D6053" s="103" t="s">
        <v>950</v>
      </c>
      <c r="E6053" s="103" t="s">
        <v>951</v>
      </c>
      <c r="F6053" s="103" t="s">
        <v>951</v>
      </c>
      <c r="G6053" s="103" t="s">
        <v>462</v>
      </c>
      <c r="H6053" s="103" t="s">
        <v>463</v>
      </c>
      <c r="I6053" s="103" t="s">
        <v>842</v>
      </c>
      <c r="J6053" s="215">
        <v>62</v>
      </c>
      <c r="K6053" s="216" t="s">
        <v>88</v>
      </c>
    </row>
    <row r="6054" spans="1:11" x14ac:dyDescent="0.25">
      <c r="A6054" s="103" t="s">
        <v>827</v>
      </c>
      <c r="B6054" s="103" t="s">
        <v>88</v>
      </c>
      <c r="C6054" s="103" t="s">
        <v>481</v>
      </c>
      <c r="D6054" s="103" t="s">
        <v>950</v>
      </c>
      <c r="E6054" s="103" t="s">
        <v>951</v>
      </c>
      <c r="F6054" s="103" t="s">
        <v>951</v>
      </c>
      <c r="G6054" s="103" t="s">
        <v>153</v>
      </c>
      <c r="H6054" s="103" t="s">
        <v>318</v>
      </c>
      <c r="I6054" s="103" t="s">
        <v>842</v>
      </c>
      <c r="J6054" s="215">
        <v>13860.53</v>
      </c>
      <c r="K6054" s="216" t="s">
        <v>88</v>
      </c>
    </row>
    <row r="6055" spans="1:11" x14ac:dyDescent="0.25">
      <c r="A6055" s="103" t="s">
        <v>827</v>
      </c>
      <c r="B6055" s="103" t="s">
        <v>88</v>
      </c>
      <c r="C6055" s="103" t="s">
        <v>481</v>
      </c>
      <c r="D6055" s="103" t="s">
        <v>950</v>
      </c>
      <c r="E6055" s="111"/>
      <c r="F6055" s="103" t="s">
        <v>951</v>
      </c>
      <c r="G6055" s="103" t="s">
        <v>153</v>
      </c>
      <c r="H6055" s="103" t="s">
        <v>318</v>
      </c>
      <c r="I6055" s="103" t="s">
        <v>842</v>
      </c>
      <c r="J6055" s="215">
        <v>-112784.4</v>
      </c>
      <c r="K6055" s="216" t="s">
        <v>88</v>
      </c>
    </row>
    <row r="6056" spans="1:11" x14ac:dyDescent="0.25">
      <c r="A6056" s="103" t="s">
        <v>826</v>
      </c>
      <c r="B6056" s="103" t="s">
        <v>88</v>
      </c>
      <c r="C6056" s="103" t="s">
        <v>481</v>
      </c>
      <c r="D6056" s="103" t="s">
        <v>950</v>
      </c>
      <c r="E6056" s="103" t="s">
        <v>951</v>
      </c>
      <c r="F6056" s="103" t="s">
        <v>951</v>
      </c>
      <c r="G6056" s="103" t="s">
        <v>153</v>
      </c>
      <c r="H6056" s="103" t="s">
        <v>318</v>
      </c>
      <c r="I6056" s="103" t="s">
        <v>842</v>
      </c>
      <c r="J6056" s="215">
        <v>-122848.53</v>
      </c>
      <c r="K6056" s="216" t="s">
        <v>88</v>
      </c>
    </row>
    <row r="6057" spans="1:11" x14ac:dyDescent="0.25">
      <c r="A6057" s="103" t="s">
        <v>826</v>
      </c>
      <c r="B6057" s="103" t="s">
        <v>88</v>
      </c>
      <c r="C6057" s="103" t="s">
        <v>481</v>
      </c>
      <c r="D6057" s="103" t="s">
        <v>950</v>
      </c>
      <c r="E6057" s="111"/>
      <c r="F6057" s="103" t="s">
        <v>951</v>
      </c>
      <c r="G6057" s="103" t="s">
        <v>153</v>
      </c>
      <c r="H6057" s="103" t="s">
        <v>318</v>
      </c>
      <c r="I6057" s="103" t="s">
        <v>842</v>
      </c>
      <c r="J6057" s="215">
        <v>112784.4</v>
      </c>
      <c r="K6057" s="216" t="s">
        <v>88</v>
      </c>
    </row>
    <row r="6058" spans="1:11" x14ac:dyDescent="0.25">
      <c r="A6058" s="103" t="s">
        <v>830</v>
      </c>
      <c r="B6058" s="103" t="s">
        <v>88</v>
      </c>
      <c r="C6058" s="103" t="s">
        <v>481</v>
      </c>
      <c r="D6058" s="103" t="s">
        <v>950</v>
      </c>
      <c r="E6058" s="103" t="s">
        <v>951</v>
      </c>
      <c r="F6058" s="103" t="s">
        <v>951</v>
      </c>
      <c r="G6058" s="103" t="s">
        <v>103</v>
      </c>
      <c r="H6058" s="103" t="s">
        <v>337</v>
      </c>
      <c r="I6058" s="103" t="s">
        <v>842</v>
      </c>
      <c r="J6058" s="215">
        <v>1343.57</v>
      </c>
      <c r="K6058" s="216" t="s">
        <v>88</v>
      </c>
    </row>
    <row r="6059" spans="1:11" x14ac:dyDescent="0.25">
      <c r="A6059" s="103" t="s">
        <v>830</v>
      </c>
      <c r="B6059" s="103" t="s">
        <v>88</v>
      </c>
      <c r="C6059" s="103" t="s">
        <v>481</v>
      </c>
      <c r="D6059" s="103" t="s">
        <v>950</v>
      </c>
      <c r="E6059" s="111"/>
      <c r="F6059" s="103" t="s">
        <v>951</v>
      </c>
      <c r="G6059" s="103" t="s">
        <v>103</v>
      </c>
      <c r="H6059" s="103" t="s">
        <v>337</v>
      </c>
      <c r="I6059" s="103" t="s">
        <v>842</v>
      </c>
      <c r="J6059" s="215">
        <v>-671.79</v>
      </c>
      <c r="K6059" s="216" t="s">
        <v>88</v>
      </c>
    </row>
    <row r="6060" spans="1:11" x14ac:dyDescent="0.25">
      <c r="A6060" s="103" t="s">
        <v>828</v>
      </c>
      <c r="B6060" s="103" t="s">
        <v>88</v>
      </c>
      <c r="C6060" s="103" t="s">
        <v>481</v>
      </c>
      <c r="D6060" s="103" t="s">
        <v>950</v>
      </c>
      <c r="E6060" s="103" t="s">
        <v>951</v>
      </c>
      <c r="F6060" s="103" t="s">
        <v>951</v>
      </c>
      <c r="G6060" s="103" t="s">
        <v>142</v>
      </c>
      <c r="H6060" s="103" t="s">
        <v>367</v>
      </c>
      <c r="I6060" s="103" t="s">
        <v>842</v>
      </c>
      <c r="J6060" s="215">
        <v>48.86</v>
      </c>
      <c r="K6060" s="216" t="s">
        <v>88</v>
      </c>
    </row>
    <row r="6061" spans="1:11" x14ac:dyDescent="0.25">
      <c r="A6061" s="103" t="s">
        <v>828</v>
      </c>
      <c r="B6061" s="103" t="s">
        <v>88</v>
      </c>
      <c r="C6061" s="103" t="s">
        <v>481</v>
      </c>
      <c r="D6061" s="103" t="s">
        <v>950</v>
      </c>
      <c r="E6061" s="111"/>
      <c r="F6061" s="103" t="s">
        <v>951</v>
      </c>
      <c r="G6061" s="103" t="s">
        <v>142</v>
      </c>
      <c r="H6061" s="103" t="s">
        <v>367</v>
      </c>
      <c r="I6061" s="103" t="s">
        <v>842</v>
      </c>
      <c r="J6061" s="215">
        <v>-13.33</v>
      </c>
      <c r="K6061" s="216" t="s">
        <v>88</v>
      </c>
    </row>
    <row r="6062" spans="1:11" x14ac:dyDescent="0.25">
      <c r="A6062" s="103" t="s">
        <v>830</v>
      </c>
      <c r="B6062" s="103" t="s">
        <v>88</v>
      </c>
      <c r="C6062" s="103" t="s">
        <v>481</v>
      </c>
      <c r="D6062" s="103" t="s">
        <v>950</v>
      </c>
      <c r="E6062" s="103" t="s">
        <v>951</v>
      </c>
      <c r="F6062" s="103" t="s">
        <v>951</v>
      </c>
      <c r="G6062" s="103" t="s">
        <v>129</v>
      </c>
      <c r="H6062" s="103" t="s">
        <v>382</v>
      </c>
      <c r="I6062" s="103" t="s">
        <v>842</v>
      </c>
      <c r="J6062" s="215">
        <v>-75</v>
      </c>
      <c r="K6062" s="216" t="s">
        <v>88</v>
      </c>
    </row>
    <row r="6063" spans="1:11" x14ac:dyDescent="0.25">
      <c r="A6063" s="103" t="s">
        <v>830</v>
      </c>
      <c r="B6063" s="103" t="s">
        <v>88</v>
      </c>
      <c r="C6063" s="103" t="s">
        <v>481</v>
      </c>
      <c r="D6063" s="103" t="s">
        <v>950</v>
      </c>
      <c r="E6063" s="111"/>
      <c r="F6063" s="103" t="s">
        <v>951</v>
      </c>
      <c r="G6063" s="103" t="s">
        <v>129</v>
      </c>
      <c r="H6063" s="103" t="s">
        <v>382</v>
      </c>
      <c r="I6063" s="103" t="s">
        <v>842</v>
      </c>
      <c r="J6063" s="215">
        <v>37.5</v>
      </c>
      <c r="K6063" s="216" t="s">
        <v>88</v>
      </c>
    </row>
    <row r="6064" spans="1:11" x14ac:dyDescent="0.25">
      <c r="A6064" s="103" t="s">
        <v>828</v>
      </c>
      <c r="B6064" s="103" t="s">
        <v>88</v>
      </c>
      <c r="C6064" s="103" t="s">
        <v>481</v>
      </c>
      <c r="D6064" s="103" t="s">
        <v>950</v>
      </c>
      <c r="E6064" s="103" t="s">
        <v>951</v>
      </c>
      <c r="F6064" s="103" t="s">
        <v>951</v>
      </c>
      <c r="G6064" s="103" t="s">
        <v>129</v>
      </c>
      <c r="H6064" s="103" t="s">
        <v>382</v>
      </c>
      <c r="I6064" s="103" t="s">
        <v>842</v>
      </c>
      <c r="J6064" s="215">
        <v>82.96</v>
      </c>
      <c r="K6064" s="216" t="s">
        <v>88</v>
      </c>
    </row>
    <row r="6065" spans="1:11" x14ac:dyDescent="0.25">
      <c r="A6065" s="103" t="s">
        <v>828</v>
      </c>
      <c r="B6065" s="103" t="s">
        <v>88</v>
      </c>
      <c r="C6065" s="103" t="s">
        <v>481</v>
      </c>
      <c r="D6065" s="103" t="s">
        <v>950</v>
      </c>
      <c r="E6065" s="111"/>
      <c r="F6065" s="103" t="s">
        <v>951</v>
      </c>
      <c r="G6065" s="103" t="s">
        <v>129</v>
      </c>
      <c r="H6065" s="103" t="s">
        <v>382</v>
      </c>
      <c r="I6065" s="103" t="s">
        <v>842</v>
      </c>
      <c r="J6065" s="215">
        <v>-37.5</v>
      </c>
      <c r="K6065" s="216" t="s">
        <v>88</v>
      </c>
    </row>
    <row r="6066" spans="1:11" x14ac:dyDescent="0.25">
      <c r="A6066" s="103" t="s">
        <v>826</v>
      </c>
      <c r="B6066" s="103" t="s">
        <v>88</v>
      </c>
      <c r="C6066" s="103" t="s">
        <v>481</v>
      </c>
      <c r="D6066" s="103" t="s">
        <v>950</v>
      </c>
      <c r="E6066" s="103" t="s">
        <v>951</v>
      </c>
      <c r="F6066" s="103" t="s">
        <v>951</v>
      </c>
      <c r="G6066" s="103" t="s">
        <v>618</v>
      </c>
      <c r="H6066" s="103" t="s">
        <v>824</v>
      </c>
      <c r="I6066" s="103" t="s">
        <v>842</v>
      </c>
      <c r="J6066" s="215">
        <v>9</v>
      </c>
      <c r="K6066" s="216" t="s">
        <v>88</v>
      </c>
    </row>
    <row r="6067" spans="1:11" x14ac:dyDescent="0.25">
      <c r="A6067" s="103" t="s">
        <v>830</v>
      </c>
      <c r="B6067" s="103" t="s">
        <v>88</v>
      </c>
      <c r="C6067" s="103" t="s">
        <v>481</v>
      </c>
      <c r="D6067" s="103" t="s">
        <v>950</v>
      </c>
      <c r="E6067" s="103" t="s">
        <v>951</v>
      </c>
      <c r="F6067" s="103" t="s">
        <v>951</v>
      </c>
      <c r="G6067" s="103" t="s">
        <v>131</v>
      </c>
      <c r="H6067" s="103" t="s">
        <v>389</v>
      </c>
      <c r="I6067" s="103" t="s">
        <v>842</v>
      </c>
      <c r="J6067" s="215">
        <v>75</v>
      </c>
      <c r="K6067" s="216" t="s">
        <v>88</v>
      </c>
    </row>
    <row r="6068" spans="1:11" x14ac:dyDescent="0.25">
      <c r="A6068" s="103" t="s">
        <v>830</v>
      </c>
      <c r="B6068" s="103" t="s">
        <v>88</v>
      </c>
      <c r="C6068" s="103" t="s">
        <v>481</v>
      </c>
      <c r="D6068" s="103" t="s">
        <v>950</v>
      </c>
      <c r="E6068" s="111"/>
      <c r="F6068" s="103" t="s">
        <v>951</v>
      </c>
      <c r="G6068" s="103" t="s">
        <v>131</v>
      </c>
      <c r="H6068" s="103" t="s">
        <v>389</v>
      </c>
      <c r="I6068" s="103" t="s">
        <v>842</v>
      </c>
      <c r="J6068" s="215">
        <v>-37.5</v>
      </c>
      <c r="K6068" s="216" t="s">
        <v>88</v>
      </c>
    </row>
    <row r="6069" spans="1:11" x14ac:dyDescent="0.25">
      <c r="A6069" s="103" t="s">
        <v>829</v>
      </c>
      <c r="B6069" s="103" t="s">
        <v>88</v>
      </c>
      <c r="C6069" s="103" t="s">
        <v>481</v>
      </c>
      <c r="D6069" s="103" t="s">
        <v>950</v>
      </c>
      <c r="E6069" s="103" t="s">
        <v>951</v>
      </c>
      <c r="F6069" s="103" t="s">
        <v>951</v>
      </c>
      <c r="G6069" s="103" t="s">
        <v>131</v>
      </c>
      <c r="H6069" s="103" t="s">
        <v>389</v>
      </c>
      <c r="I6069" s="103" t="s">
        <v>842</v>
      </c>
      <c r="J6069" s="215">
        <v>-75</v>
      </c>
      <c r="K6069" s="216" t="s">
        <v>88</v>
      </c>
    </row>
    <row r="6070" spans="1:11" x14ac:dyDescent="0.25">
      <c r="A6070" s="103" t="s">
        <v>829</v>
      </c>
      <c r="B6070" s="103" t="s">
        <v>88</v>
      </c>
      <c r="C6070" s="103" t="s">
        <v>481</v>
      </c>
      <c r="D6070" s="103" t="s">
        <v>950</v>
      </c>
      <c r="E6070" s="111"/>
      <c r="F6070" s="103" t="s">
        <v>951</v>
      </c>
      <c r="G6070" s="103" t="s">
        <v>131</v>
      </c>
      <c r="H6070" s="103" t="s">
        <v>389</v>
      </c>
      <c r="I6070" s="103" t="s">
        <v>842</v>
      </c>
      <c r="J6070" s="215">
        <v>37.5</v>
      </c>
      <c r="K6070" s="216" t="s">
        <v>88</v>
      </c>
    </row>
    <row r="6071" spans="1:11" x14ac:dyDescent="0.25">
      <c r="A6071" s="103" t="s">
        <v>827</v>
      </c>
      <c r="B6071" s="103" t="s">
        <v>88</v>
      </c>
      <c r="C6071" s="103" t="s">
        <v>481</v>
      </c>
      <c r="D6071" s="103" t="s">
        <v>950</v>
      </c>
      <c r="E6071" s="103" t="s">
        <v>951</v>
      </c>
      <c r="F6071" s="103" t="s">
        <v>951</v>
      </c>
      <c r="G6071" s="103" t="s">
        <v>124</v>
      </c>
      <c r="H6071" s="103" t="s">
        <v>746</v>
      </c>
      <c r="I6071" s="103" t="s">
        <v>842</v>
      </c>
      <c r="J6071" s="215">
        <v>2000</v>
      </c>
      <c r="K6071" s="216" t="s">
        <v>88</v>
      </c>
    </row>
    <row r="6072" spans="1:11" x14ac:dyDescent="0.25">
      <c r="A6072" s="103" t="s">
        <v>830</v>
      </c>
      <c r="B6072" s="103" t="s">
        <v>88</v>
      </c>
      <c r="C6072" s="103" t="s">
        <v>481</v>
      </c>
      <c r="D6072" s="103" t="s">
        <v>950</v>
      </c>
      <c r="E6072" s="103" t="s">
        <v>951</v>
      </c>
      <c r="F6072" s="103" t="s">
        <v>951</v>
      </c>
      <c r="G6072" s="103" t="s">
        <v>124</v>
      </c>
      <c r="H6072" s="103" t="s">
        <v>746</v>
      </c>
      <c r="I6072" s="103" t="s">
        <v>842</v>
      </c>
      <c r="J6072" s="215">
        <v>2000</v>
      </c>
      <c r="K6072" s="216" t="s">
        <v>88</v>
      </c>
    </row>
    <row r="6073" spans="1:11" x14ac:dyDescent="0.25">
      <c r="A6073" s="103" t="s">
        <v>828</v>
      </c>
      <c r="B6073" s="103" t="s">
        <v>88</v>
      </c>
      <c r="C6073" s="103" t="s">
        <v>481</v>
      </c>
      <c r="D6073" s="103" t="s">
        <v>950</v>
      </c>
      <c r="E6073" s="103" t="s">
        <v>951</v>
      </c>
      <c r="F6073" s="103" t="s">
        <v>951</v>
      </c>
      <c r="G6073" s="103" t="s">
        <v>124</v>
      </c>
      <c r="H6073" s="103" t="s">
        <v>746</v>
      </c>
      <c r="I6073" s="103" t="s">
        <v>842</v>
      </c>
      <c r="J6073" s="215">
        <v>10000</v>
      </c>
      <c r="K6073" s="216" t="s">
        <v>88</v>
      </c>
    </row>
    <row r="6074" spans="1:11" x14ac:dyDescent="0.25">
      <c r="A6074" s="103" t="s">
        <v>829</v>
      </c>
      <c r="B6074" s="103" t="s">
        <v>88</v>
      </c>
      <c r="C6074" s="103" t="s">
        <v>481</v>
      </c>
      <c r="D6074" s="103" t="s">
        <v>950</v>
      </c>
      <c r="E6074" s="103" t="s">
        <v>951</v>
      </c>
      <c r="F6074" s="103" t="s">
        <v>951</v>
      </c>
      <c r="G6074" s="103" t="s">
        <v>124</v>
      </c>
      <c r="H6074" s="103" t="s">
        <v>746</v>
      </c>
      <c r="I6074" s="103" t="s">
        <v>842</v>
      </c>
      <c r="J6074" s="215">
        <v>2000</v>
      </c>
      <c r="K6074" s="216" t="s">
        <v>88</v>
      </c>
    </row>
    <row r="6075" spans="1:11" x14ac:dyDescent="0.25">
      <c r="A6075" s="103" t="s">
        <v>825</v>
      </c>
      <c r="B6075" s="103" t="s">
        <v>88</v>
      </c>
      <c r="C6075" s="103" t="s">
        <v>481</v>
      </c>
      <c r="D6075" s="103" t="s">
        <v>950</v>
      </c>
      <c r="E6075" s="103" t="s">
        <v>951</v>
      </c>
      <c r="F6075" s="103" t="s">
        <v>951</v>
      </c>
      <c r="G6075" s="103" t="s">
        <v>124</v>
      </c>
      <c r="H6075" s="103" t="s">
        <v>746</v>
      </c>
      <c r="I6075" s="103" t="s">
        <v>842</v>
      </c>
      <c r="J6075" s="215">
        <v>2000</v>
      </c>
      <c r="K6075" s="216" t="s">
        <v>88</v>
      </c>
    </row>
    <row r="6076" spans="1:11" x14ac:dyDescent="0.25">
      <c r="A6076" s="103" t="s">
        <v>826</v>
      </c>
      <c r="B6076" s="103" t="s">
        <v>88</v>
      </c>
      <c r="C6076" s="103" t="s">
        <v>481</v>
      </c>
      <c r="D6076" s="103" t="s">
        <v>950</v>
      </c>
      <c r="E6076" s="103" t="s">
        <v>951</v>
      </c>
      <c r="F6076" s="103" t="s">
        <v>951</v>
      </c>
      <c r="G6076" s="103" t="s">
        <v>124</v>
      </c>
      <c r="H6076" s="103" t="s">
        <v>746</v>
      </c>
      <c r="I6076" s="103" t="s">
        <v>842</v>
      </c>
      <c r="J6076" s="215">
        <v>2000</v>
      </c>
      <c r="K6076" s="216" t="s">
        <v>88</v>
      </c>
    </row>
    <row r="6077" spans="1:11" x14ac:dyDescent="0.25">
      <c r="A6077" s="103" t="s">
        <v>827</v>
      </c>
      <c r="B6077" s="103" t="s">
        <v>88</v>
      </c>
      <c r="C6077" s="103" t="s">
        <v>481</v>
      </c>
      <c r="D6077" s="103" t="s">
        <v>950</v>
      </c>
      <c r="E6077" s="103" t="s">
        <v>951</v>
      </c>
      <c r="F6077" s="103" t="s">
        <v>951</v>
      </c>
      <c r="G6077" s="103" t="s">
        <v>454</v>
      </c>
      <c r="H6077" s="103" t="s">
        <v>455</v>
      </c>
      <c r="I6077" s="103" t="s">
        <v>842</v>
      </c>
      <c r="J6077" s="215">
        <v>11.5</v>
      </c>
      <c r="K6077" s="216" t="s">
        <v>88</v>
      </c>
    </row>
    <row r="6078" spans="1:11" x14ac:dyDescent="0.25">
      <c r="A6078" s="103" t="s">
        <v>828</v>
      </c>
      <c r="B6078" s="103" t="s">
        <v>88</v>
      </c>
      <c r="C6078" s="103" t="s">
        <v>481</v>
      </c>
      <c r="D6078" s="103" t="s">
        <v>950</v>
      </c>
      <c r="E6078" s="103" t="s">
        <v>951</v>
      </c>
      <c r="F6078" s="103" t="s">
        <v>951</v>
      </c>
      <c r="G6078" s="103" t="s">
        <v>454</v>
      </c>
      <c r="H6078" s="103" t="s">
        <v>455</v>
      </c>
      <c r="I6078" s="103" t="s">
        <v>842</v>
      </c>
      <c r="J6078" s="215">
        <v>19</v>
      </c>
      <c r="K6078" s="216" t="s">
        <v>88</v>
      </c>
    </row>
    <row r="6079" spans="1:11" x14ac:dyDescent="0.25">
      <c r="A6079" s="103" t="s">
        <v>825</v>
      </c>
      <c r="B6079" s="103" t="s">
        <v>88</v>
      </c>
      <c r="C6079" s="103" t="s">
        <v>481</v>
      </c>
      <c r="D6079" s="103" t="s">
        <v>950</v>
      </c>
      <c r="E6079" s="103" t="s">
        <v>951</v>
      </c>
      <c r="F6079" s="103" t="s">
        <v>951</v>
      </c>
      <c r="G6079" s="103" t="s">
        <v>454</v>
      </c>
      <c r="H6079" s="103" t="s">
        <v>455</v>
      </c>
      <c r="I6079" s="103" t="s">
        <v>842</v>
      </c>
      <c r="J6079" s="215">
        <v>2</v>
      </c>
      <c r="K6079" s="216" t="s">
        <v>88</v>
      </c>
    </row>
    <row r="6080" spans="1:11" x14ac:dyDescent="0.25">
      <c r="A6080" s="103" t="s">
        <v>826</v>
      </c>
      <c r="B6080" s="103" t="s">
        <v>88</v>
      </c>
      <c r="C6080" s="103" t="s">
        <v>481</v>
      </c>
      <c r="D6080" s="103" t="s">
        <v>950</v>
      </c>
      <c r="E6080" s="103" t="s">
        <v>951</v>
      </c>
      <c r="F6080" s="103" t="s">
        <v>951</v>
      </c>
      <c r="G6080" s="103" t="s">
        <v>454</v>
      </c>
      <c r="H6080" s="103" t="s">
        <v>455</v>
      </c>
      <c r="I6080" s="103" t="s">
        <v>842</v>
      </c>
      <c r="J6080" s="215">
        <v>23.36</v>
      </c>
      <c r="K6080" s="216" t="s">
        <v>88</v>
      </c>
    </row>
    <row r="6081" spans="1:11" x14ac:dyDescent="0.25">
      <c r="A6081" s="103" t="s">
        <v>827</v>
      </c>
      <c r="B6081" s="103" t="s">
        <v>88</v>
      </c>
      <c r="C6081" s="103" t="s">
        <v>481</v>
      </c>
      <c r="D6081" s="103" t="s">
        <v>950</v>
      </c>
      <c r="E6081" s="111"/>
      <c r="F6081" s="103" t="s">
        <v>951</v>
      </c>
      <c r="G6081" s="103" t="s">
        <v>117</v>
      </c>
      <c r="H6081" s="103" t="s">
        <v>408</v>
      </c>
      <c r="I6081" s="103" t="s">
        <v>842</v>
      </c>
      <c r="J6081" s="215">
        <v>0.09</v>
      </c>
      <c r="K6081" s="216" t="s">
        <v>88</v>
      </c>
    </row>
    <row r="6082" spans="1:11" x14ac:dyDescent="0.25">
      <c r="A6082" s="103" t="s">
        <v>830</v>
      </c>
      <c r="B6082" s="103" t="s">
        <v>88</v>
      </c>
      <c r="C6082" s="103" t="s">
        <v>481</v>
      </c>
      <c r="D6082" s="103" t="s">
        <v>950</v>
      </c>
      <c r="E6082" s="111"/>
      <c r="F6082" s="103" t="s">
        <v>951</v>
      </c>
      <c r="G6082" s="103" t="s">
        <v>117</v>
      </c>
      <c r="H6082" s="103" t="s">
        <v>408</v>
      </c>
      <c r="I6082" s="103" t="s">
        <v>842</v>
      </c>
      <c r="J6082" s="215">
        <v>-1163.0899999999999</v>
      </c>
      <c r="K6082" s="216" t="s">
        <v>88</v>
      </c>
    </row>
    <row r="6083" spans="1:11" x14ac:dyDescent="0.25">
      <c r="A6083" s="103" t="s">
        <v>828</v>
      </c>
      <c r="B6083" s="103" t="s">
        <v>88</v>
      </c>
      <c r="C6083" s="103" t="s">
        <v>481</v>
      </c>
      <c r="D6083" s="103" t="s">
        <v>950</v>
      </c>
      <c r="E6083" s="111"/>
      <c r="F6083" s="103" t="s">
        <v>951</v>
      </c>
      <c r="G6083" s="103" t="s">
        <v>117</v>
      </c>
      <c r="H6083" s="103" t="s">
        <v>408</v>
      </c>
      <c r="I6083" s="103" t="s">
        <v>842</v>
      </c>
      <c r="J6083" s="215">
        <v>16.63</v>
      </c>
      <c r="K6083" s="216" t="s">
        <v>88</v>
      </c>
    </row>
    <row r="6084" spans="1:11" x14ac:dyDescent="0.25">
      <c r="A6084" s="103" t="s">
        <v>829</v>
      </c>
      <c r="B6084" s="103" t="s">
        <v>88</v>
      </c>
      <c r="C6084" s="103" t="s">
        <v>481</v>
      </c>
      <c r="D6084" s="103" t="s">
        <v>950</v>
      </c>
      <c r="E6084" s="111"/>
      <c r="F6084" s="103" t="s">
        <v>951</v>
      </c>
      <c r="G6084" s="103" t="s">
        <v>117</v>
      </c>
      <c r="H6084" s="103" t="s">
        <v>408</v>
      </c>
      <c r="I6084" s="103" t="s">
        <v>842</v>
      </c>
      <c r="J6084" s="215">
        <v>7.0000000000000007E-2</v>
      </c>
      <c r="K6084" s="216" t="s">
        <v>88</v>
      </c>
    </row>
    <row r="6085" spans="1:11" x14ac:dyDescent="0.25">
      <c r="A6085" s="103" t="s">
        <v>825</v>
      </c>
      <c r="B6085" s="103" t="s">
        <v>88</v>
      </c>
      <c r="C6085" s="103" t="s">
        <v>481</v>
      </c>
      <c r="D6085" s="103" t="s">
        <v>950</v>
      </c>
      <c r="E6085" s="111"/>
      <c r="F6085" s="103" t="s">
        <v>951</v>
      </c>
      <c r="G6085" s="103" t="s">
        <v>117</v>
      </c>
      <c r="H6085" s="103" t="s">
        <v>408</v>
      </c>
      <c r="I6085" s="103" t="s">
        <v>842</v>
      </c>
      <c r="J6085" s="215">
        <v>662.29</v>
      </c>
      <c r="K6085" s="216" t="s">
        <v>88</v>
      </c>
    </row>
    <row r="6086" spans="1:11" x14ac:dyDescent="0.25">
      <c r="A6086" s="103" t="s">
        <v>826</v>
      </c>
      <c r="B6086" s="103" t="s">
        <v>88</v>
      </c>
      <c r="C6086" s="103" t="s">
        <v>481</v>
      </c>
      <c r="D6086" s="103" t="s">
        <v>950</v>
      </c>
      <c r="E6086" s="111"/>
      <c r="F6086" s="103" t="s">
        <v>951</v>
      </c>
      <c r="G6086" s="103" t="s">
        <v>117</v>
      </c>
      <c r="H6086" s="103" t="s">
        <v>408</v>
      </c>
      <c r="I6086" s="103" t="s">
        <v>842</v>
      </c>
      <c r="J6086" s="215">
        <v>0.03</v>
      </c>
      <c r="K6086" s="216" t="s">
        <v>88</v>
      </c>
    </row>
    <row r="6087" spans="1:11" x14ac:dyDescent="0.25">
      <c r="A6087" s="103" t="s">
        <v>826</v>
      </c>
      <c r="B6087" s="103" t="s">
        <v>88</v>
      </c>
      <c r="C6087" s="103" t="s">
        <v>481</v>
      </c>
      <c r="D6087" s="103" t="s">
        <v>952</v>
      </c>
      <c r="E6087" s="103" t="s">
        <v>953</v>
      </c>
      <c r="F6087" s="103" t="s">
        <v>953</v>
      </c>
      <c r="G6087" s="103" t="s">
        <v>140</v>
      </c>
      <c r="H6087" s="103" t="s">
        <v>649</v>
      </c>
      <c r="I6087" s="103" t="s">
        <v>842</v>
      </c>
      <c r="J6087" s="215">
        <v>113247.35</v>
      </c>
      <c r="K6087" s="216" t="s">
        <v>88</v>
      </c>
    </row>
    <row r="6088" spans="1:11" x14ac:dyDescent="0.25">
      <c r="A6088" s="103" t="s">
        <v>826</v>
      </c>
      <c r="B6088" s="103" t="s">
        <v>88</v>
      </c>
      <c r="C6088" s="103" t="s">
        <v>481</v>
      </c>
      <c r="D6088" s="103" t="s">
        <v>952</v>
      </c>
      <c r="E6088" s="103" t="s">
        <v>953</v>
      </c>
      <c r="F6088" s="103" t="s">
        <v>953</v>
      </c>
      <c r="G6088" s="103" t="s">
        <v>123</v>
      </c>
      <c r="H6088" s="103" t="s">
        <v>396</v>
      </c>
      <c r="I6088" s="103" t="s">
        <v>842</v>
      </c>
      <c r="J6088" s="215">
        <v>144.16</v>
      </c>
      <c r="K6088" s="216" t="s">
        <v>88</v>
      </c>
    </row>
    <row r="6089" spans="1:11" x14ac:dyDescent="0.25">
      <c r="A6089" s="103" t="s">
        <v>827</v>
      </c>
      <c r="B6089" s="103" t="s">
        <v>88</v>
      </c>
      <c r="C6089" s="103" t="s">
        <v>481</v>
      </c>
      <c r="D6089" s="103" t="s">
        <v>494</v>
      </c>
      <c r="E6089" s="111"/>
      <c r="F6089" s="103" t="s">
        <v>495</v>
      </c>
      <c r="G6089" s="103" t="s">
        <v>159</v>
      </c>
      <c r="H6089" s="103" t="s">
        <v>296</v>
      </c>
      <c r="I6089" s="103" t="s">
        <v>92</v>
      </c>
      <c r="J6089" s="215">
        <v>146.41999999999999</v>
      </c>
      <c r="K6089" s="216" t="s">
        <v>88</v>
      </c>
    </row>
    <row r="6090" spans="1:11" x14ac:dyDescent="0.25">
      <c r="A6090" s="103" t="s">
        <v>826</v>
      </c>
      <c r="B6090" s="103" t="s">
        <v>88</v>
      </c>
      <c r="C6090" s="103" t="s">
        <v>481</v>
      </c>
      <c r="D6090" s="103" t="s">
        <v>494</v>
      </c>
      <c r="E6090" s="111"/>
      <c r="F6090" s="103" t="s">
        <v>495</v>
      </c>
      <c r="G6090" s="103" t="s">
        <v>159</v>
      </c>
      <c r="H6090" s="103" t="s">
        <v>296</v>
      </c>
      <c r="I6090" s="103" t="s">
        <v>92</v>
      </c>
      <c r="J6090" s="215">
        <v>-73.209999999999994</v>
      </c>
      <c r="K6090" s="216" t="s">
        <v>88</v>
      </c>
    </row>
    <row r="6091" spans="1:11" x14ac:dyDescent="0.25">
      <c r="A6091" s="103" t="s">
        <v>827</v>
      </c>
      <c r="B6091" s="103" t="s">
        <v>88</v>
      </c>
      <c r="C6091" s="103" t="s">
        <v>481</v>
      </c>
      <c r="D6091" s="103" t="s">
        <v>494</v>
      </c>
      <c r="E6091" s="111"/>
      <c r="F6091" s="103" t="s">
        <v>495</v>
      </c>
      <c r="G6091" s="103" t="s">
        <v>179</v>
      </c>
      <c r="H6091" s="103" t="s">
        <v>299</v>
      </c>
      <c r="I6091" s="103" t="s">
        <v>92</v>
      </c>
      <c r="J6091" s="215">
        <v>296.64999999999998</v>
      </c>
      <c r="K6091" s="216" t="s">
        <v>88</v>
      </c>
    </row>
    <row r="6092" spans="1:11" x14ac:dyDescent="0.25">
      <c r="A6092" s="103" t="s">
        <v>830</v>
      </c>
      <c r="B6092" s="103" t="s">
        <v>88</v>
      </c>
      <c r="C6092" s="103" t="s">
        <v>481</v>
      </c>
      <c r="D6092" s="103" t="s">
        <v>494</v>
      </c>
      <c r="E6092" s="111"/>
      <c r="F6092" s="103" t="s">
        <v>495</v>
      </c>
      <c r="G6092" s="103" t="s">
        <v>179</v>
      </c>
      <c r="H6092" s="103" t="s">
        <v>299</v>
      </c>
      <c r="I6092" s="103" t="s">
        <v>92</v>
      </c>
      <c r="J6092" s="215">
        <v>-37.090000000000003</v>
      </c>
      <c r="K6092" s="216" t="s">
        <v>88</v>
      </c>
    </row>
    <row r="6093" spans="1:11" x14ac:dyDescent="0.25">
      <c r="A6093" s="103" t="s">
        <v>829</v>
      </c>
      <c r="B6093" s="103" t="s">
        <v>88</v>
      </c>
      <c r="C6093" s="103" t="s">
        <v>481</v>
      </c>
      <c r="D6093" s="103" t="s">
        <v>494</v>
      </c>
      <c r="E6093" s="111"/>
      <c r="F6093" s="103" t="s">
        <v>495</v>
      </c>
      <c r="G6093" s="103" t="s">
        <v>179</v>
      </c>
      <c r="H6093" s="103" t="s">
        <v>299</v>
      </c>
      <c r="I6093" s="103" t="s">
        <v>92</v>
      </c>
      <c r="J6093" s="215">
        <v>111.25</v>
      </c>
      <c r="K6093" s="216" t="s">
        <v>88</v>
      </c>
    </row>
    <row r="6094" spans="1:11" x14ac:dyDescent="0.25">
      <c r="A6094" s="103" t="s">
        <v>825</v>
      </c>
      <c r="B6094" s="103" t="s">
        <v>88</v>
      </c>
      <c r="C6094" s="103" t="s">
        <v>481</v>
      </c>
      <c r="D6094" s="103" t="s">
        <v>494</v>
      </c>
      <c r="E6094" s="111"/>
      <c r="F6094" s="103" t="s">
        <v>495</v>
      </c>
      <c r="G6094" s="103" t="s">
        <v>179</v>
      </c>
      <c r="H6094" s="103" t="s">
        <v>299</v>
      </c>
      <c r="I6094" s="103" t="s">
        <v>92</v>
      </c>
      <c r="J6094" s="215">
        <v>148.32</v>
      </c>
      <c r="K6094" s="216" t="s">
        <v>88</v>
      </c>
    </row>
    <row r="6095" spans="1:11" x14ac:dyDescent="0.25">
      <c r="A6095" s="103" t="s">
        <v>827</v>
      </c>
      <c r="B6095" s="103" t="s">
        <v>88</v>
      </c>
      <c r="C6095" s="103" t="s">
        <v>481</v>
      </c>
      <c r="D6095" s="103" t="s">
        <v>494</v>
      </c>
      <c r="E6095" s="111"/>
      <c r="F6095" s="103" t="s">
        <v>495</v>
      </c>
      <c r="G6095" s="103" t="s">
        <v>497</v>
      </c>
      <c r="H6095" s="103" t="s">
        <v>498</v>
      </c>
      <c r="I6095" s="103" t="s">
        <v>92</v>
      </c>
      <c r="J6095" s="215">
        <v>332.08</v>
      </c>
      <c r="K6095" s="216" t="s">
        <v>88</v>
      </c>
    </row>
    <row r="6096" spans="1:11" x14ac:dyDescent="0.25">
      <c r="A6096" s="103" t="s">
        <v>826</v>
      </c>
      <c r="B6096" s="103" t="s">
        <v>88</v>
      </c>
      <c r="C6096" s="103" t="s">
        <v>481</v>
      </c>
      <c r="D6096" s="103" t="s">
        <v>494</v>
      </c>
      <c r="E6096" s="111"/>
      <c r="F6096" s="103" t="s">
        <v>495</v>
      </c>
      <c r="G6096" s="103" t="s">
        <v>497</v>
      </c>
      <c r="H6096" s="103" t="s">
        <v>498</v>
      </c>
      <c r="I6096" s="103" t="s">
        <v>92</v>
      </c>
      <c r="J6096" s="215">
        <v>-83.02</v>
      </c>
      <c r="K6096" s="216" t="s">
        <v>88</v>
      </c>
    </row>
    <row r="6097" spans="1:11" x14ac:dyDescent="0.25">
      <c r="A6097" s="103" t="s">
        <v>827</v>
      </c>
      <c r="B6097" s="103" t="s">
        <v>88</v>
      </c>
      <c r="C6097" s="103" t="s">
        <v>481</v>
      </c>
      <c r="D6097" s="103" t="s">
        <v>494</v>
      </c>
      <c r="E6097" s="111"/>
      <c r="F6097" s="103" t="s">
        <v>495</v>
      </c>
      <c r="G6097" s="103" t="s">
        <v>119</v>
      </c>
      <c r="H6097" s="103" t="s">
        <v>308</v>
      </c>
      <c r="I6097" s="103" t="s">
        <v>92</v>
      </c>
      <c r="J6097" s="215">
        <v>25891.62</v>
      </c>
      <c r="K6097" s="216" t="s">
        <v>88</v>
      </c>
    </row>
    <row r="6098" spans="1:11" x14ac:dyDescent="0.25">
      <c r="A6098" s="103" t="s">
        <v>830</v>
      </c>
      <c r="B6098" s="103" t="s">
        <v>88</v>
      </c>
      <c r="C6098" s="103" t="s">
        <v>481</v>
      </c>
      <c r="D6098" s="103" t="s">
        <v>494</v>
      </c>
      <c r="E6098" s="111"/>
      <c r="F6098" s="103" t="s">
        <v>495</v>
      </c>
      <c r="G6098" s="103" t="s">
        <v>119</v>
      </c>
      <c r="H6098" s="103" t="s">
        <v>308</v>
      </c>
      <c r="I6098" s="103" t="s">
        <v>92</v>
      </c>
      <c r="J6098" s="215">
        <v>23606.34</v>
      </c>
      <c r="K6098" s="216" t="s">
        <v>88</v>
      </c>
    </row>
    <row r="6099" spans="1:11" x14ac:dyDescent="0.25">
      <c r="A6099" s="103" t="s">
        <v>828</v>
      </c>
      <c r="B6099" s="103" t="s">
        <v>88</v>
      </c>
      <c r="C6099" s="103" t="s">
        <v>481</v>
      </c>
      <c r="D6099" s="103" t="s">
        <v>494</v>
      </c>
      <c r="E6099" s="111"/>
      <c r="F6099" s="103" t="s">
        <v>495</v>
      </c>
      <c r="G6099" s="103" t="s">
        <v>119</v>
      </c>
      <c r="H6099" s="103" t="s">
        <v>308</v>
      </c>
      <c r="I6099" s="103" t="s">
        <v>92</v>
      </c>
      <c r="J6099" s="215">
        <v>11044.65</v>
      </c>
      <c r="K6099" s="216" t="s">
        <v>88</v>
      </c>
    </row>
    <row r="6100" spans="1:11" x14ac:dyDescent="0.25">
      <c r="A6100" s="103" t="s">
        <v>829</v>
      </c>
      <c r="B6100" s="103" t="s">
        <v>88</v>
      </c>
      <c r="C6100" s="103" t="s">
        <v>481</v>
      </c>
      <c r="D6100" s="103" t="s">
        <v>494</v>
      </c>
      <c r="E6100" s="111"/>
      <c r="F6100" s="103" t="s">
        <v>495</v>
      </c>
      <c r="G6100" s="103" t="s">
        <v>119</v>
      </c>
      <c r="H6100" s="103" t="s">
        <v>308</v>
      </c>
      <c r="I6100" s="103" t="s">
        <v>92</v>
      </c>
      <c r="J6100" s="215">
        <v>24314.21</v>
      </c>
      <c r="K6100" s="216" t="s">
        <v>88</v>
      </c>
    </row>
    <row r="6101" spans="1:11" x14ac:dyDescent="0.25">
      <c r="A6101" s="103" t="s">
        <v>825</v>
      </c>
      <c r="B6101" s="103" t="s">
        <v>88</v>
      </c>
      <c r="C6101" s="103" t="s">
        <v>481</v>
      </c>
      <c r="D6101" s="103" t="s">
        <v>494</v>
      </c>
      <c r="E6101" s="111"/>
      <c r="F6101" s="103" t="s">
        <v>495</v>
      </c>
      <c r="G6101" s="103" t="s">
        <v>119</v>
      </c>
      <c r="H6101" s="103" t="s">
        <v>308</v>
      </c>
      <c r="I6101" s="103" t="s">
        <v>92</v>
      </c>
      <c r="J6101" s="215">
        <v>28168.48</v>
      </c>
      <c r="K6101" s="216" t="s">
        <v>88</v>
      </c>
    </row>
    <row r="6102" spans="1:11" x14ac:dyDescent="0.25">
      <c r="A6102" s="103" t="s">
        <v>826</v>
      </c>
      <c r="B6102" s="103" t="s">
        <v>88</v>
      </c>
      <c r="C6102" s="103" t="s">
        <v>481</v>
      </c>
      <c r="D6102" s="103" t="s">
        <v>494</v>
      </c>
      <c r="E6102" s="111"/>
      <c r="F6102" s="103" t="s">
        <v>495</v>
      </c>
      <c r="G6102" s="103" t="s">
        <v>119</v>
      </c>
      <c r="H6102" s="103" t="s">
        <v>308</v>
      </c>
      <c r="I6102" s="103" t="s">
        <v>92</v>
      </c>
      <c r="J6102" s="215">
        <v>20878.66</v>
      </c>
      <c r="K6102" s="216" t="s">
        <v>88</v>
      </c>
    </row>
    <row r="6103" spans="1:11" x14ac:dyDescent="0.25">
      <c r="A6103" s="103" t="s">
        <v>829</v>
      </c>
      <c r="B6103" s="103" t="s">
        <v>88</v>
      </c>
      <c r="C6103" s="103" t="s">
        <v>481</v>
      </c>
      <c r="D6103" s="103" t="s">
        <v>494</v>
      </c>
      <c r="E6103" s="111"/>
      <c r="F6103" s="103" t="s">
        <v>495</v>
      </c>
      <c r="G6103" s="103" t="s">
        <v>196</v>
      </c>
      <c r="H6103" s="103" t="s">
        <v>309</v>
      </c>
      <c r="I6103" s="103" t="s">
        <v>92</v>
      </c>
      <c r="J6103" s="215">
        <v>-51.56</v>
      </c>
      <c r="K6103" s="216" t="s">
        <v>88</v>
      </c>
    </row>
    <row r="6104" spans="1:11" x14ac:dyDescent="0.25">
      <c r="A6104" s="103" t="s">
        <v>825</v>
      </c>
      <c r="B6104" s="103" t="s">
        <v>88</v>
      </c>
      <c r="C6104" s="103" t="s">
        <v>481</v>
      </c>
      <c r="D6104" s="103" t="s">
        <v>494</v>
      </c>
      <c r="E6104" s="111"/>
      <c r="F6104" s="103" t="s">
        <v>495</v>
      </c>
      <c r="G6104" s="103" t="s">
        <v>196</v>
      </c>
      <c r="H6104" s="103" t="s">
        <v>309</v>
      </c>
      <c r="I6104" s="103" t="s">
        <v>92</v>
      </c>
      <c r="J6104" s="215">
        <v>154.66999999999999</v>
      </c>
      <c r="K6104" s="216" t="s">
        <v>88</v>
      </c>
    </row>
    <row r="6105" spans="1:11" x14ac:dyDescent="0.25">
      <c r="A6105" s="103" t="s">
        <v>830</v>
      </c>
      <c r="B6105" s="103" t="s">
        <v>88</v>
      </c>
      <c r="C6105" s="103" t="s">
        <v>481</v>
      </c>
      <c r="D6105" s="103" t="s">
        <v>494</v>
      </c>
      <c r="E6105" s="111"/>
      <c r="F6105" s="103" t="s">
        <v>495</v>
      </c>
      <c r="G6105" s="103" t="s">
        <v>158</v>
      </c>
      <c r="H6105" s="103" t="s">
        <v>311</v>
      </c>
      <c r="I6105" s="103" t="s">
        <v>842</v>
      </c>
      <c r="J6105" s="215">
        <v>57.98</v>
      </c>
      <c r="K6105" s="216" t="s">
        <v>88</v>
      </c>
    </row>
    <row r="6106" spans="1:11" x14ac:dyDescent="0.25">
      <c r="A6106" s="103" t="s">
        <v>827</v>
      </c>
      <c r="B6106" s="103" t="s">
        <v>88</v>
      </c>
      <c r="C6106" s="103" t="s">
        <v>481</v>
      </c>
      <c r="D6106" s="103" t="s">
        <v>494</v>
      </c>
      <c r="E6106" s="111"/>
      <c r="F6106" s="103" t="s">
        <v>495</v>
      </c>
      <c r="G6106" s="103" t="s">
        <v>195</v>
      </c>
      <c r="H6106" s="103" t="s">
        <v>312</v>
      </c>
      <c r="I6106" s="103" t="s">
        <v>92</v>
      </c>
      <c r="J6106" s="215">
        <v>44220.62</v>
      </c>
      <c r="K6106" s="216" t="s">
        <v>88</v>
      </c>
    </row>
    <row r="6107" spans="1:11" x14ac:dyDescent="0.25">
      <c r="A6107" s="103" t="s">
        <v>827</v>
      </c>
      <c r="B6107" s="103" t="s">
        <v>88</v>
      </c>
      <c r="C6107" s="103" t="s">
        <v>481</v>
      </c>
      <c r="D6107" s="103" t="s">
        <v>494</v>
      </c>
      <c r="E6107" s="111"/>
      <c r="F6107" s="103" t="s">
        <v>495</v>
      </c>
      <c r="G6107" s="103" t="s">
        <v>195</v>
      </c>
      <c r="H6107" s="103" t="s">
        <v>312</v>
      </c>
      <c r="I6107" s="103" t="s">
        <v>842</v>
      </c>
      <c r="J6107" s="215">
        <v>130.27000000000001</v>
      </c>
      <c r="K6107" s="216" t="s">
        <v>88</v>
      </c>
    </row>
    <row r="6108" spans="1:11" x14ac:dyDescent="0.25">
      <c r="A6108" s="103" t="s">
        <v>830</v>
      </c>
      <c r="B6108" s="103" t="s">
        <v>88</v>
      </c>
      <c r="C6108" s="103" t="s">
        <v>481</v>
      </c>
      <c r="D6108" s="103" t="s">
        <v>494</v>
      </c>
      <c r="E6108" s="111"/>
      <c r="F6108" s="103" t="s">
        <v>495</v>
      </c>
      <c r="G6108" s="103" t="s">
        <v>195</v>
      </c>
      <c r="H6108" s="103" t="s">
        <v>312</v>
      </c>
      <c r="I6108" s="103" t="s">
        <v>92</v>
      </c>
      <c r="J6108" s="215">
        <v>47402.86</v>
      </c>
      <c r="K6108" s="216" t="s">
        <v>88</v>
      </c>
    </row>
    <row r="6109" spans="1:11" x14ac:dyDescent="0.25">
      <c r="A6109" s="103" t="s">
        <v>828</v>
      </c>
      <c r="B6109" s="103" t="s">
        <v>88</v>
      </c>
      <c r="C6109" s="103" t="s">
        <v>481</v>
      </c>
      <c r="D6109" s="103" t="s">
        <v>494</v>
      </c>
      <c r="E6109" s="111"/>
      <c r="F6109" s="103" t="s">
        <v>495</v>
      </c>
      <c r="G6109" s="103" t="s">
        <v>195</v>
      </c>
      <c r="H6109" s="103" t="s">
        <v>312</v>
      </c>
      <c r="I6109" s="103" t="s">
        <v>92</v>
      </c>
      <c r="J6109" s="215">
        <v>44845.82</v>
      </c>
      <c r="K6109" s="216" t="s">
        <v>88</v>
      </c>
    </row>
    <row r="6110" spans="1:11" x14ac:dyDescent="0.25">
      <c r="A6110" s="103" t="s">
        <v>829</v>
      </c>
      <c r="B6110" s="103" t="s">
        <v>88</v>
      </c>
      <c r="C6110" s="103" t="s">
        <v>481</v>
      </c>
      <c r="D6110" s="103" t="s">
        <v>494</v>
      </c>
      <c r="E6110" s="111"/>
      <c r="F6110" s="103" t="s">
        <v>495</v>
      </c>
      <c r="G6110" s="103" t="s">
        <v>195</v>
      </c>
      <c r="H6110" s="103" t="s">
        <v>312</v>
      </c>
      <c r="I6110" s="103" t="s">
        <v>92</v>
      </c>
      <c r="J6110" s="215">
        <v>43792.27</v>
      </c>
      <c r="K6110" s="216" t="s">
        <v>88</v>
      </c>
    </row>
    <row r="6111" spans="1:11" x14ac:dyDescent="0.25">
      <c r="A6111" s="103" t="s">
        <v>829</v>
      </c>
      <c r="B6111" s="103" t="s">
        <v>88</v>
      </c>
      <c r="C6111" s="103" t="s">
        <v>481</v>
      </c>
      <c r="D6111" s="103" t="s">
        <v>494</v>
      </c>
      <c r="E6111" s="111"/>
      <c r="F6111" s="103" t="s">
        <v>495</v>
      </c>
      <c r="G6111" s="103" t="s">
        <v>195</v>
      </c>
      <c r="H6111" s="103" t="s">
        <v>312</v>
      </c>
      <c r="I6111" s="103" t="s">
        <v>842</v>
      </c>
      <c r="J6111" s="215">
        <v>93.25</v>
      </c>
      <c r="K6111" s="216" t="s">
        <v>88</v>
      </c>
    </row>
    <row r="6112" spans="1:11" x14ac:dyDescent="0.25">
      <c r="A6112" s="103" t="s">
        <v>825</v>
      </c>
      <c r="B6112" s="103" t="s">
        <v>88</v>
      </c>
      <c r="C6112" s="103" t="s">
        <v>481</v>
      </c>
      <c r="D6112" s="103" t="s">
        <v>494</v>
      </c>
      <c r="E6112" s="111"/>
      <c r="F6112" s="103" t="s">
        <v>495</v>
      </c>
      <c r="G6112" s="103" t="s">
        <v>195</v>
      </c>
      <c r="H6112" s="103" t="s">
        <v>312</v>
      </c>
      <c r="I6112" s="103" t="s">
        <v>92</v>
      </c>
      <c r="J6112" s="215">
        <v>56290.239999999998</v>
      </c>
      <c r="K6112" s="216" t="s">
        <v>88</v>
      </c>
    </row>
    <row r="6113" spans="1:11" x14ac:dyDescent="0.25">
      <c r="A6113" s="103" t="s">
        <v>826</v>
      </c>
      <c r="B6113" s="103" t="s">
        <v>88</v>
      </c>
      <c r="C6113" s="103" t="s">
        <v>481</v>
      </c>
      <c r="D6113" s="103" t="s">
        <v>494</v>
      </c>
      <c r="E6113" s="111"/>
      <c r="F6113" s="103" t="s">
        <v>495</v>
      </c>
      <c r="G6113" s="103" t="s">
        <v>195</v>
      </c>
      <c r="H6113" s="103" t="s">
        <v>312</v>
      </c>
      <c r="I6113" s="103" t="s">
        <v>92</v>
      </c>
      <c r="J6113" s="215">
        <v>33900.97</v>
      </c>
      <c r="K6113" s="216" t="s">
        <v>88</v>
      </c>
    </row>
    <row r="6114" spans="1:11" x14ac:dyDescent="0.25">
      <c r="A6114" s="103" t="s">
        <v>830</v>
      </c>
      <c r="B6114" s="103" t="s">
        <v>88</v>
      </c>
      <c r="C6114" s="103" t="s">
        <v>481</v>
      </c>
      <c r="D6114" s="103" t="s">
        <v>494</v>
      </c>
      <c r="E6114" s="111"/>
      <c r="F6114" s="103" t="s">
        <v>495</v>
      </c>
      <c r="G6114" s="103" t="s">
        <v>206</v>
      </c>
      <c r="H6114" s="103" t="s">
        <v>314</v>
      </c>
      <c r="I6114" s="103" t="s">
        <v>92</v>
      </c>
      <c r="J6114" s="215">
        <v>161.79</v>
      </c>
      <c r="K6114" s="216" t="s">
        <v>88</v>
      </c>
    </row>
    <row r="6115" spans="1:11" x14ac:dyDescent="0.25">
      <c r="A6115" s="103" t="s">
        <v>829</v>
      </c>
      <c r="B6115" s="103" t="s">
        <v>88</v>
      </c>
      <c r="C6115" s="103" t="s">
        <v>481</v>
      </c>
      <c r="D6115" s="103" t="s">
        <v>494</v>
      </c>
      <c r="E6115" s="111"/>
      <c r="F6115" s="103" t="s">
        <v>495</v>
      </c>
      <c r="G6115" s="103" t="s">
        <v>206</v>
      </c>
      <c r="H6115" s="103" t="s">
        <v>314</v>
      </c>
      <c r="I6115" s="103" t="s">
        <v>92</v>
      </c>
      <c r="J6115" s="215">
        <v>333.07</v>
      </c>
      <c r="K6115" s="216" t="s">
        <v>88</v>
      </c>
    </row>
    <row r="6116" spans="1:11" x14ac:dyDescent="0.25">
      <c r="A6116" s="103" t="s">
        <v>827</v>
      </c>
      <c r="B6116" s="103" t="s">
        <v>88</v>
      </c>
      <c r="C6116" s="103" t="s">
        <v>481</v>
      </c>
      <c r="D6116" s="103" t="s">
        <v>494</v>
      </c>
      <c r="E6116" s="111"/>
      <c r="F6116" s="103" t="s">
        <v>495</v>
      </c>
      <c r="G6116" s="103" t="s">
        <v>178</v>
      </c>
      <c r="H6116" s="103" t="s">
        <v>315</v>
      </c>
      <c r="I6116" s="103" t="s">
        <v>92</v>
      </c>
      <c r="J6116" s="215">
        <v>226.12</v>
      </c>
      <c r="K6116" s="216" t="s">
        <v>88</v>
      </c>
    </row>
    <row r="6117" spans="1:11" x14ac:dyDescent="0.25">
      <c r="A6117" s="103" t="s">
        <v>830</v>
      </c>
      <c r="B6117" s="103" t="s">
        <v>88</v>
      </c>
      <c r="C6117" s="103" t="s">
        <v>481</v>
      </c>
      <c r="D6117" s="103" t="s">
        <v>494</v>
      </c>
      <c r="E6117" s="111"/>
      <c r="F6117" s="103" t="s">
        <v>495</v>
      </c>
      <c r="G6117" s="103" t="s">
        <v>153</v>
      </c>
      <c r="H6117" s="103" t="s">
        <v>318</v>
      </c>
      <c r="I6117" s="103" t="s">
        <v>842</v>
      </c>
      <c r="J6117" s="215">
        <v>800.46</v>
      </c>
      <c r="K6117" s="216" t="s">
        <v>88</v>
      </c>
    </row>
    <row r="6118" spans="1:11" x14ac:dyDescent="0.25">
      <c r="A6118" s="103" t="s">
        <v>827</v>
      </c>
      <c r="B6118" s="103" t="s">
        <v>88</v>
      </c>
      <c r="C6118" s="103" t="s">
        <v>481</v>
      </c>
      <c r="D6118" s="103" t="s">
        <v>494</v>
      </c>
      <c r="E6118" s="111"/>
      <c r="F6118" s="103" t="s">
        <v>495</v>
      </c>
      <c r="G6118" s="103" t="s">
        <v>96</v>
      </c>
      <c r="H6118" s="103" t="s">
        <v>319</v>
      </c>
      <c r="I6118" s="103" t="s">
        <v>92</v>
      </c>
      <c r="J6118" s="215">
        <v>-1048.94</v>
      </c>
      <c r="K6118" s="216" t="s">
        <v>88</v>
      </c>
    </row>
    <row r="6119" spans="1:11" x14ac:dyDescent="0.25">
      <c r="A6119" s="103" t="s">
        <v>828</v>
      </c>
      <c r="B6119" s="103" t="s">
        <v>88</v>
      </c>
      <c r="C6119" s="103" t="s">
        <v>481</v>
      </c>
      <c r="D6119" s="103" t="s">
        <v>494</v>
      </c>
      <c r="E6119" s="111"/>
      <c r="F6119" s="103" t="s">
        <v>495</v>
      </c>
      <c r="G6119" s="103" t="s">
        <v>96</v>
      </c>
      <c r="H6119" s="103" t="s">
        <v>319</v>
      </c>
      <c r="I6119" s="103" t="s">
        <v>92</v>
      </c>
      <c r="J6119" s="215">
        <v>2658.85</v>
      </c>
      <c r="K6119" s="216" t="s">
        <v>88</v>
      </c>
    </row>
    <row r="6120" spans="1:11" x14ac:dyDescent="0.25">
      <c r="A6120" s="103" t="s">
        <v>829</v>
      </c>
      <c r="B6120" s="103" t="s">
        <v>88</v>
      </c>
      <c r="C6120" s="103" t="s">
        <v>481</v>
      </c>
      <c r="D6120" s="103" t="s">
        <v>494</v>
      </c>
      <c r="E6120" s="111"/>
      <c r="F6120" s="103" t="s">
        <v>495</v>
      </c>
      <c r="G6120" s="103" t="s">
        <v>191</v>
      </c>
      <c r="H6120" s="103" t="s">
        <v>320</v>
      </c>
      <c r="I6120" s="103" t="s">
        <v>92</v>
      </c>
      <c r="J6120" s="215">
        <v>-82.54</v>
      </c>
      <c r="K6120" s="216" t="s">
        <v>88</v>
      </c>
    </row>
    <row r="6121" spans="1:11" x14ac:dyDescent="0.25">
      <c r="A6121" s="103" t="s">
        <v>825</v>
      </c>
      <c r="B6121" s="103" t="s">
        <v>88</v>
      </c>
      <c r="C6121" s="103" t="s">
        <v>481</v>
      </c>
      <c r="D6121" s="103" t="s">
        <v>494</v>
      </c>
      <c r="E6121" s="111"/>
      <c r="F6121" s="103" t="s">
        <v>495</v>
      </c>
      <c r="G6121" s="103" t="s">
        <v>191</v>
      </c>
      <c r="H6121" s="103" t="s">
        <v>320</v>
      </c>
      <c r="I6121" s="103" t="s">
        <v>92</v>
      </c>
      <c r="J6121" s="215">
        <v>412.7</v>
      </c>
      <c r="K6121" s="216" t="s">
        <v>88</v>
      </c>
    </row>
    <row r="6122" spans="1:11" x14ac:dyDescent="0.25">
      <c r="A6122" s="103" t="s">
        <v>827</v>
      </c>
      <c r="B6122" s="103" t="s">
        <v>88</v>
      </c>
      <c r="C6122" s="103" t="s">
        <v>481</v>
      </c>
      <c r="D6122" s="103" t="s">
        <v>494</v>
      </c>
      <c r="E6122" s="111"/>
      <c r="F6122" s="103" t="s">
        <v>495</v>
      </c>
      <c r="G6122" s="103" t="s">
        <v>118</v>
      </c>
      <c r="H6122" s="103" t="s">
        <v>323</v>
      </c>
      <c r="I6122" s="103" t="s">
        <v>92</v>
      </c>
      <c r="J6122" s="215">
        <v>27382.48</v>
      </c>
      <c r="K6122" s="216" t="s">
        <v>88</v>
      </c>
    </row>
    <row r="6123" spans="1:11" x14ac:dyDescent="0.25">
      <c r="A6123" s="103" t="s">
        <v>827</v>
      </c>
      <c r="B6123" s="103" t="s">
        <v>88</v>
      </c>
      <c r="C6123" s="103" t="s">
        <v>481</v>
      </c>
      <c r="D6123" s="103" t="s">
        <v>494</v>
      </c>
      <c r="E6123" s="111"/>
      <c r="F6123" s="103" t="s">
        <v>495</v>
      </c>
      <c r="G6123" s="103" t="s">
        <v>118</v>
      </c>
      <c r="H6123" s="103" t="s">
        <v>323</v>
      </c>
      <c r="I6123" s="103" t="s">
        <v>842</v>
      </c>
      <c r="J6123" s="215">
        <v>195.6</v>
      </c>
      <c r="K6123" s="216" t="s">
        <v>88</v>
      </c>
    </row>
    <row r="6124" spans="1:11" x14ac:dyDescent="0.25">
      <c r="A6124" s="103" t="s">
        <v>830</v>
      </c>
      <c r="B6124" s="103" t="s">
        <v>88</v>
      </c>
      <c r="C6124" s="103" t="s">
        <v>481</v>
      </c>
      <c r="D6124" s="103" t="s">
        <v>494</v>
      </c>
      <c r="E6124" s="111"/>
      <c r="F6124" s="103" t="s">
        <v>495</v>
      </c>
      <c r="G6124" s="103" t="s">
        <v>118</v>
      </c>
      <c r="H6124" s="103" t="s">
        <v>323</v>
      </c>
      <c r="I6124" s="103" t="s">
        <v>92</v>
      </c>
      <c r="J6124" s="215">
        <v>20260.740000000002</v>
      </c>
      <c r="K6124" s="216" t="s">
        <v>88</v>
      </c>
    </row>
    <row r="6125" spans="1:11" x14ac:dyDescent="0.25">
      <c r="A6125" s="103" t="s">
        <v>830</v>
      </c>
      <c r="B6125" s="103" t="s">
        <v>88</v>
      </c>
      <c r="C6125" s="103" t="s">
        <v>481</v>
      </c>
      <c r="D6125" s="103" t="s">
        <v>494</v>
      </c>
      <c r="E6125" s="111"/>
      <c r="F6125" s="103" t="s">
        <v>495</v>
      </c>
      <c r="G6125" s="103" t="s">
        <v>118</v>
      </c>
      <c r="H6125" s="103" t="s">
        <v>323</v>
      </c>
      <c r="I6125" s="103" t="s">
        <v>842</v>
      </c>
      <c r="J6125" s="215">
        <v>2349.36</v>
      </c>
      <c r="K6125" s="216" t="s">
        <v>88</v>
      </c>
    </row>
    <row r="6126" spans="1:11" x14ac:dyDescent="0.25">
      <c r="A6126" s="103" t="s">
        <v>828</v>
      </c>
      <c r="B6126" s="103" t="s">
        <v>88</v>
      </c>
      <c r="C6126" s="103" t="s">
        <v>481</v>
      </c>
      <c r="D6126" s="103" t="s">
        <v>494</v>
      </c>
      <c r="E6126" s="111"/>
      <c r="F6126" s="103" t="s">
        <v>495</v>
      </c>
      <c r="G6126" s="103" t="s">
        <v>118</v>
      </c>
      <c r="H6126" s="103" t="s">
        <v>323</v>
      </c>
      <c r="I6126" s="103" t="s">
        <v>92</v>
      </c>
      <c r="J6126" s="215">
        <v>19126.759999999998</v>
      </c>
      <c r="K6126" s="216" t="s">
        <v>88</v>
      </c>
    </row>
    <row r="6127" spans="1:11" x14ac:dyDescent="0.25">
      <c r="A6127" s="103" t="s">
        <v>828</v>
      </c>
      <c r="B6127" s="103" t="s">
        <v>88</v>
      </c>
      <c r="C6127" s="103" t="s">
        <v>481</v>
      </c>
      <c r="D6127" s="103" t="s">
        <v>494</v>
      </c>
      <c r="E6127" s="111"/>
      <c r="F6127" s="103" t="s">
        <v>495</v>
      </c>
      <c r="G6127" s="103" t="s">
        <v>118</v>
      </c>
      <c r="H6127" s="103" t="s">
        <v>323</v>
      </c>
      <c r="I6127" s="103" t="s">
        <v>842</v>
      </c>
      <c r="J6127" s="215">
        <v>566.82000000000005</v>
      </c>
      <c r="K6127" s="216" t="s">
        <v>88</v>
      </c>
    </row>
    <row r="6128" spans="1:11" x14ac:dyDescent="0.25">
      <c r="A6128" s="103" t="s">
        <v>829</v>
      </c>
      <c r="B6128" s="103" t="s">
        <v>88</v>
      </c>
      <c r="C6128" s="103" t="s">
        <v>481</v>
      </c>
      <c r="D6128" s="103" t="s">
        <v>494</v>
      </c>
      <c r="E6128" s="111"/>
      <c r="F6128" s="103" t="s">
        <v>495</v>
      </c>
      <c r="G6128" s="103" t="s">
        <v>118</v>
      </c>
      <c r="H6128" s="103" t="s">
        <v>323</v>
      </c>
      <c r="I6128" s="103" t="s">
        <v>92</v>
      </c>
      <c r="J6128" s="215">
        <v>22557.21</v>
      </c>
      <c r="K6128" s="216" t="s">
        <v>88</v>
      </c>
    </row>
    <row r="6129" spans="1:11" x14ac:dyDescent="0.25">
      <c r="A6129" s="103" t="s">
        <v>829</v>
      </c>
      <c r="B6129" s="103" t="s">
        <v>88</v>
      </c>
      <c r="C6129" s="103" t="s">
        <v>481</v>
      </c>
      <c r="D6129" s="103" t="s">
        <v>494</v>
      </c>
      <c r="E6129" s="111"/>
      <c r="F6129" s="103" t="s">
        <v>495</v>
      </c>
      <c r="G6129" s="103" t="s">
        <v>118</v>
      </c>
      <c r="H6129" s="103" t="s">
        <v>323</v>
      </c>
      <c r="I6129" s="103" t="s">
        <v>842</v>
      </c>
      <c r="J6129" s="215">
        <v>1529.61</v>
      </c>
      <c r="K6129" s="216" t="s">
        <v>88</v>
      </c>
    </row>
    <row r="6130" spans="1:11" x14ac:dyDescent="0.25">
      <c r="A6130" s="103" t="s">
        <v>825</v>
      </c>
      <c r="B6130" s="103" t="s">
        <v>88</v>
      </c>
      <c r="C6130" s="103" t="s">
        <v>481</v>
      </c>
      <c r="D6130" s="103" t="s">
        <v>494</v>
      </c>
      <c r="E6130" s="111"/>
      <c r="F6130" s="103" t="s">
        <v>495</v>
      </c>
      <c r="G6130" s="103" t="s">
        <v>118</v>
      </c>
      <c r="H6130" s="103" t="s">
        <v>323</v>
      </c>
      <c r="I6130" s="103" t="s">
        <v>92</v>
      </c>
      <c r="J6130" s="215">
        <v>31170.05</v>
      </c>
      <c r="K6130" s="216" t="s">
        <v>88</v>
      </c>
    </row>
    <row r="6131" spans="1:11" x14ac:dyDescent="0.25">
      <c r="A6131" s="103" t="s">
        <v>825</v>
      </c>
      <c r="B6131" s="103" t="s">
        <v>88</v>
      </c>
      <c r="C6131" s="103" t="s">
        <v>481</v>
      </c>
      <c r="D6131" s="103" t="s">
        <v>494</v>
      </c>
      <c r="E6131" s="111"/>
      <c r="F6131" s="103" t="s">
        <v>495</v>
      </c>
      <c r="G6131" s="103" t="s">
        <v>118</v>
      </c>
      <c r="H6131" s="103" t="s">
        <v>323</v>
      </c>
      <c r="I6131" s="103" t="s">
        <v>842</v>
      </c>
      <c r="J6131" s="215">
        <v>2598.85</v>
      </c>
      <c r="K6131" s="216" t="s">
        <v>88</v>
      </c>
    </row>
    <row r="6132" spans="1:11" x14ac:dyDescent="0.25">
      <c r="A6132" s="103" t="s">
        <v>826</v>
      </c>
      <c r="B6132" s="103" t="s">
        <v>88</v>
      </c>
      <c r="C6132" s="103" t="s">
        <v>481</v>
      </c>
      <c r="D6132" s="103" t="s">
        <v>494</v>
      </c>
      <c r="E6132" s="111"/>
      <c r="F6132" s="103" t="s">
        <v>495</v>
      </c>
      <c r="G6132" s="103" t="s">
        <v>118</v>
      </c>
      <c r="H6132" s="103" t="s">
        <v>323</v>
      </c>
      <c r="I6132" s="103" t="s">
        <v>92</v>
      </c>
      <c r="J6132" s="215">
        <v>14721.38</v>
      </c>
      <c r="K6132" s="216" t="s">
        <v>88</v>
      </c>
    </row>
    <row r="6133" spans="1:11" x14ac:dyDescent="0.25">
      <c r="A6133" s="103" t="s">
        <v>826</v>
      </c>
      <c r="B6133" s="103" t="s">
        <v>88</v>
      </c>
      <c r="C6133" s="103" t="s">
        <v>481</v>
      </c>
      <c r="D6133" s="103" t="s">
        <v>494</v>
      </c>
      <c r="E6133" s="111"/>
      <c r="F6133" s="103" t="s">
        <v>495</v>
      </c>
      <c r="G6133" s="103" t="s">
        <v>118</v>
      </c>
      <c r="H6133" s="103" t="s">
        <v>323</v>
      </c>
      <c r="I6133" s="103" t="s">
        <v>842</v>
      </c>
      <c r="J6133" s="215">
        <v>1407.56</v>
      </c>
      <c r="K6133" s="216" t="s">
        <v>88</v>
      </c>
    </row>
    <row r="6134" spans="1:11" x14ac:dyDescent="0.25">
      <c r="A6134" s="103" t="s">
        <v>830</v>
      </c>
      <c r="B6134" s="103" t="s">
        <v>88</v>
      </c>
      <c r="C6134" s="103" t="s">
        <v>481</v>
      </c>
      <c r="D6134" s="103" t="s">
        <v>494</v>
      </c>
      <c r="E6134" s="111"/>
      <c r="F6134" s="103" t="s">
        <v>495</v>
      </c>
      <c r="G6134" s="103" t="s">
        <v>98</v>
      </c>
      <c r="H6134" s="103" t="s">
        <v>341</v>
      </c>
      <c r="I6134" s="103" t="s">
        <v>92</v>
      </c>
      <c r="J6134" s="215">
        <v>318.04000000000002</v>
      </c>
      <c r="K6134" s="216" t="s">
        <v>88</v>
      </c>
    </row>
    <row r="6135" spans="1:11" x14ac:dyDescent="0.25">
      <c r="A6135" s="103" t="s">
        <v>827</v>
      </c>
      <c r="B6135" s="103" t="s">
        <v>88</v>
      </c>
      <c r="C6135" s="103" t="s">
        <v>481</v>
      </c>
      <c r="D6135" s="103" t="s">
        <v>494</v>
      </c>
      <c r="E6135" s="111"/>
      <c r="F6135" s="103" t="s">
        <v>495</v>
      </c>
      <c r="G6135" s="103" t="s">
        <v>478</v>
      </c>
      <c r="H6135" s="103" t="s">
        <v>479</v>
      </c>
      <c r="I6135" s="103" t="s">
        <v>92</v>
      </c>
      <c r="J6135" s="215">
        <v>1389.33</v>
      </c>
      <c r="K6135" s="216" t="s">
        <v>344</v>
      </c>
    </row>
    <row r="6136" spans="1:11" x14ac:dyDescent="0.25">
      <c r="A6136" s="103" t="s">
        <v>830</v>
      </c>
      <c r="B6136" s="103" t="s">
        <v>88</v>
      </c>
      <c r="C6136" s="103" t="s">
        <v>481</v>
      </c>
      <c r="D6136" s="103" t="s">
        <v>494</v>
      </c>
      <c r="E6136" s="111"/>
      <c r="F6136" s="103" t="s">
        <v>495</v>
      </c>
      <c r="G6136" s="103" t="s">
        <v>478</v>
      </c>
      <c r="H6136" s="103" t="s">
        <v>479</v>
      </c>
      <c r="I6136" s="103" t="s">
        <v>92</v>
      </c>
      <c r="J6136" s="215">
        <v>1902.09</v>
      </c>
      <c r="K6136" s="216" t="s">
        <v>344</v>
      </c>
    </row>
    <row r="6137" spans="1:11" x14ac:dyDescent="0.25">
      <c r="A6137" s="103" t="s">
        <v>828</v>
      </c>
      <c r="B6137" s="103" t="s">
        <v>88</v>
      </c>
      <c r="C6137" s="103" t="s">
        <v>481</v>
      </c>
      <c r="D6137" s="103" t="s">
        <v>494</v>
      </c>
      <c r="E6137" s="111"/>
      <c r="F6137" s="103" t="s">
        <v>495</v>
      </c>
      <c r="G6137" s="103" t="s">
        <v>478</v>
      </c>
      <c r="H6137" s="103" t="s">
        <v>479</v>
      </c>
      <c r="I6137" s="103" t="s">
        <v>92</v>
      </c>
      <c r="J6137" s="215">
        <v>2044.9</v>
      </c>
      <c r="K6137" s="216" t="s">
        <v>344</v>
      </c>
    </row>
    <row r="6138" spans="1:11" x14ac:dyDescent="0.25">
      <c r="A6138" s="103" t="s">
        <v>829</v>
      </c>
      <c r="B6138" s="103" t="s">
        <v>88</v>
      </c>
      <c r="C6138" s="103" t="s">
        <v>481</v>
      </c>
      <c r="D6138" s="103" t="s">
        <v>494</v>
      </c>
      <c r="E6138" s="111"/>
      <c r="F6138" s="103" t="s">
        <v>495</v>
      </c>
      <c r="G6138" s="103" t="s">
        <v>478</v>
      </c>
      <c r="H6138" s="103" t="s">
        <v>479</v>
      </c>
      <c r="I6138" s="103" t="s">
        <v>92</v>
      </c>
      <c r="J6138" s="215">
        <v>1373.71</v>
      </c>
      <c r="K6138" s="216" t="s">
        <v>344</v>
      </c>
    </row>
    <row r="6139" spans="1:11" x14ac:dyDescent="0.25">
      <c r="A6139" s="103" t="s">
        <v>825</v>
      </c>
      <c r="B6139" s="103" t="s">
        <v>88</v>
      </c>
      <c r="C6139" s="103" t="s">
        <v>481</v>
      </c>
      <c r="D6139" s="103" t="s">
        <v>494</v>
      </c>
      <c r="E6139" s="111"/>
      <c r="F6139" s="103" t="s">
        <v>495</v>
      </c>
      <c r="G6139" s="103" t="s">
        <v>478</v>
      </c>
      <c r="H6139" s="103" t="s">
        <v>479</v>
      </c>
      <c r="I6139" s="103" t="s">
        <v>92</v>
      </c>
      <c r="J6139" s="215">
        <v>387.49</v>
      </c>
      <c r="K6139" s="216" t="s">
        <v>344</v>
      </c>
    </row>
    <row r="6140" spans="1:11" x14ac:dyDescent="0.25">
      <c r="A6140" s="103" t="s">
        <v>826</v>
      </c>
      <c r="B6140" s="103" t="s">
        <v>88</v>
      </c>
      <c r="C6140" s="103" t="s">
        <v>481</v>
      </c>
      <c r="D6140" s="103" t="s">
        <v>494</v>
      </c>
      <c r="E6140" s="111"/>
      <c r="F6140" s="103" t="s">
        <v>495</v>
      </c>
      <c r="G6140" s="103" t="s">
        <v>478</v>
      </c>
      <c r="H6140" s="103" t="s">
        <v>479</v>
      </c>
      <c r="I6140" s="103" t="s">
        <v>92</v>
      </c>
      <c r="J6140" s="215">
        <v>2068.7199999999998</v>
      </c>
      <c r="K6140" s="216" t="s">
        <v>344</v>
      </c>
    </row>
    <row r="6141" spans="1:11" x14ac:dyDescent="0.25">
      <c r="A6141" s="103" t="s">
        <v>827</v>
      </c>
      <c r="B6141" s="103" t="s">
        <v>88</v>
      </c>
      <c r="C6141" s="103" t="s">
        <v>481</v>
      </c>
      <c r="D6141" s="103" t="s">
        <v>494</v>
      </c>
      <c r="E6141" s="111"/>
      <c r="F6141" s="103" t="s">
        <v>495</v>
      </c>
      <c r="G6141" s="103" t="s">
        <v>511</v>
      </c>
      <c r="H6141" s="103" t="s">
        <v>512</v>
      </c>
      <c r="I6141" s="103" t="s">
        <v>92</v>
      </c>
      <c r="J6141" s="215">
        <v>880.97</v>
      </c>
      <c r="K6141" s="216" t="s">
        <v>344</v>
      </c>
    </row>
    <row r="6142" spans="1:11" x14ac:dyDescent="0.25">
      <c r="A6142" s="103" t="s">
        <v>830</v>
      </c>
      <c r="B6142" s="103" t="s">
        <v>88</v>
      </c>
      <c r="C6142" s="103" t="s">
        <v>481</v>
      </c>
      <c r="D6142" s="103" t="s">
        <v>494</v>
      </c>
      <c r="E6142" s="111"/>
      <c r="F6142" s="103" t="s">
        <v>495</v>
      </c>
      <c r="G6142" s="103" t="s">
        <v>511</v>
      </c>
      <c r="H6142" s="103" t="s">
        <v>512</v>
      </c>
      <c r="I6142" s="103" t="s">
        <v>92</v>
      </c>
      <c r="J6142" s="215">
        <v>198.16</v>
      </c>
      <c r="K6142" s="216" t="s">
        <v>344</v>
      </c>
    </row>
    <row r="6143" spans="1:11" x14ac:dyDescent="0.25">
      <c r="A6143" s="103" t="s">
        <v>828</v>
      </c>
      <c r="B6143" s="103" t="s">
        <v>88</v>
      </c>
      <c r="C6143" s="103" t="s">
        <v>481</v>
      </c>
      <c r="D6143" s="103" t="s">
        <v>494</v>
      </c>
      <c r="E6143" s="111"/>
      <c r="F6143" s="103" t="s">
        <v>495</v>
      </c>
      <c r="G6143" s="103" t="s">
        <v>511</v>
      </c>
      <c r="H6143" s="103" t="s">
        <v>512</v>
      </c>
      <c r="I6143" s="103" t="s">
        <v>92</v>
      </c>
      <c r="J6143" s="215">
        <v>102.42</v>
      </c>
      <c r="K6143" s="216" t="s">
        <v>344</v>
      </c>
    </row>
    <row r="6144" spans="1:11" x14ac:dyDescent="0.25">
      <c r="A6144" s="103" t="s">
        <v>829</v>
      </c>
      <c r="B6144" s="103" t="s">
        <v>88</v>
      </c>
      <c r="C6144" s="103" t="s">
        <v>481</v>
      </c>
      <c r="D6144" s="103" t="s">
        <v>494</v>
      </c>
      <c r="E6144" s="111"/>
      <c r="F6144" s="103" t="s">
        <v>495</v>
      </c>
      <c r="G6144" s="103" t="s">
        <v>511</v>
      </c>
      <c r="H6144" s="103" t="s">
        <v>512</v>
      </c>
      <c r="I6144" s="103" t="s">
        <v>92</v>
      </c>
      <c r="J6144" s="215">
        <v>330.26</v>
      </c>
      <c r="K6144" s="216" t="s">
        <v>344</v>
      </c>
    </row>
    <row r="6145" spans="1:11" x14ac:dyDescent="0.25">
      <c r="A6145" s="103" t="s">
        <v>825</v>
      </c>
      <c r="B6145" s="103" t="s">
        <v>88</v>
      </c>
      <c r="C6145" s="103" t="s">
        <v>481</v>
      </c>
      <c r="D6145" s="103" t="s">
        <v>494</v>
      </c>
      <c r="E6145" s="111"/>
      <c r="F6145" s="103" t="s">
        <v>495</v>
      </c>
      <c r="G6145" s="103" t="s">
        <v>511</v>
      </c>
      <c r="H6145" s="103" t="s">
        <v>512</v>
      </c>
      <c r="I6145" s="103" t="s">
        <v>92</v>
      </c>
      <c r="J6145" s="215">
        <v>286.23</v>
      </c>
      <c r="K6145" s="216" t="s">
        <v>344</v>
      </c>
    </row>
    <row r="6146" spans="1:11" x14ac:dyDescent="0.25">
      <c r="A6146" s="103" t="s">
        <v>826</v>
      </c>
      <c r="B6146" s="103" t="s">
        <v>88</v>
      </c>
      <c r="C6146" s="103" t="s">
        <v>481</v>
      </c>
      <c r="D6146" s="103" t="s">
        <v>494</v>
      </c>
      <c r="E6146" s="111"/>
      <c r="F6146" s="103" t="s">
        <v>495</v>
      </c>
      <c r="G6146" s="103" t="s">
        <v>511</v>
      </c>
      <c r="H6146" s="103" t="s">
        <v>512</v>
      </c>
      <c r="I6146" s="103" t="s">
        <v>92</v>
      </c>
      <c r="J6146" s="215">
        <v>528.59</v>
      </c>
      <c r="K6146" s="216" t="s">
        <v>344</v>
      </c>
    </row>
    <row r="6147" spans="1:11" x14ac:dyDescent="0.25">
      <c r="A6147" s="103" t="s">
        <v>829</v>
      </c>
      <c r="B6147" s="103" t="s">
        <v>88</v>
      </c>
      <c r="C6147" s="103" t="s">
        <v>481</v>
      </c>
      <c r="D6147" s="103" t="s">
        <v>494</v>
      </c>
      <c r="E6147" s="111"/>
      <c r="F6147" s="103" t="s">
        <v>495</v>
      </c>
      <c r="G6147" s="103" t="s">
        <v>519</v>
      </c>
      <c r="H6147" s="103" t="s">
        <v>520</v>
      </c>
      <c r="I6147" s="103" t="s">
        <v>842</v>
      </c>
      <c r="J6147" s="215">
        <v>146.38</v>
      </c>
      <c r="K6147" s="216" t="s">
        <v>344</v>
      </c>
    </row>
    <row r="6148" spans="1:11" x14ac:dyDescent="0.25">
      <c r="A6148" s="103" t="s">
        <v>825</v>
      </c>
      <c r="B6148" s="103" t="s">
        <v>88</v>
      </c>
      <c r="C6148" s="103" t="s">
        <v>481</v>
      </c>
      <c r="D6148" s="103" t="s">
        <v>494</v>
      </c>
      <c r="E6148" s="111"/>
      <c r="F6148" s="103" t="s">
        <v>495</v>
      </c>
      <c r="G6148" s="103" t="s">
        <v>547</v>
      </c>
      <c r="H6148" s="103" t="s">
        <v>548</v>
      </c>
      <c r="I6148" s="103" t="s">
        <v>92</v>
      </c>
      <c r="J6148" s="215">
        <v>64.150000000000006</v>
      </c>
      <c r="K6148" s="216" t="s">
        <v>344</v>
      </c>
    </row>
    <row r="6149" spans="1:11" x14ac:dyDescent="0.25">
      <c r="A6149" s="103" t="s">
        <v>827</v>
      </c>
      <c r="B6149" s="103" t="s">
        <v>88</v>
      </c>
      <c r="C6149" s="103" t="s">
        <v>481</v>
      </c>
      <c r="D6149" s="103" t="s">
        <v>494</v>
      </c>
      <c r="E6149" s="111"/>
      <c r="F6149" s="103" t="s">
        <v>495</v>
      </c>
      <c r="G6149" s="103" t="s">
        <v>172</v>
      </c>
      <c r="H6149" s="103" t="s">
        <v>345</v>
      </c>
      <c r="I6149" s="103" t="s">
        <v>92</v>
      </c>
      <c r="J6149" s="215">
        <v>994.68</v>
      </c>
      <c r="K6149" s="216" t="s">
        <v>344</v>
      </c>
    </row>
    <row r="6150" spans="1:11" x14ac:dyDescent="0.25">
      <c r="A6150" s="103" t="s">
        <v>830</v>
      </c>
      <c r="B6150" s="103" t="s">
        <v>88</v>
      </c>
      <c r="C6150" s="103" t="s">
        <v>481</v>
      </c>
      <c r="D6150" s="103" t="s">
        <v>494</v>
      </c>
      <c r="E6150" s="111"/>
      <c r="F6150" s="103" t="s">
        <v>495</v>
      </c>
      <c r="G6150" s="103" t="s">
        <v>172</v>
      </c>
      <c r="H6150" s="103" t="s">
        <v>345</v>
      </c>
      <c r="I6150" s="103" t="s">
        <v>92</v>
      </c>
      <c r="J6150" s="215">
        <v>-72.75</v>
      </c>
      <c r="K6150" s="216" t="s">
        <v>344</v>
      </c>
    </row>
    <row r="6151" spans="1:11" x14ac:dyDescent="0.25">
      <c r="A6151" s="103" t="s">
        <v>828</v>
      </c>
      <c r="B6151" s="103" t="s">
        <v>88</v>
      </c>
      <c r="C6151" s="103" t="s">
        <v>481</v>
      </c>
      <c r="D6151" s="103" t="s">
        <v>494</v>
      </c>
      <c r="E6151" s="111"/>
      <c r="F6151" s="103" t="s">
        <v>495</v>
      </c>
      <c r="G6151" s="103" t="s">
        <v>172</v>
      </c>
      <c r="H6151" s="103" t="s">
        <v>345</v>
      </c>
      <c r="I6151" s="103" t="s">
        <v>92</v>
      </c>
      <c r="J6151" s="215">
        <v>676.52</v>
      </c>
      <c r="K6151" s="216" t="s">
        <v>344</v>
      </c>
    </row>
    <row r="6152" spans="1:11" x14ac:dyDescent="0.25">
      <c r="A6152" s="103" t="s">
        <v>829</v>
      </c>
      <c r="B6152" s="103" t="s">
        <v>88</v>
      </c>
      <c r="C6152" s="103" t="s">
        <v>481</v>
      </c>
      <c r="D6152" s="103" t="s">
        <v>494</v>
      </c>
      <c r="E6152" s="111"/>
      <c r="F6152" s="103" t="s">
        <v>495</v>
      </c>
      <c r="G6152" s="103" t="s">
        <v>172</v>
      </c>
      <c r="H6152" s="103" t="s">
        <v>345</v>
      </c>
      <c r="I6152" s="103" t="s">
        <v>92</v>
      </c>
      <c r="J6152" s="215">
        <v>3046.23</v>
      </c>
      <c r="K6152" s="216" t="s">
        <v>344</v>
      </c>
    </row>
    <row r="6153" spans="1:11" x14ac:dyDescent="0.25">
      <c r="A6153" s="103" t="s">
        <v>829</v>
      </c>
      <c r="B6153" s="103" t="s">
        <v>88</v>
      </c>
      <c r="C6153" s="103" t="s">
        <v>481</v>
      </c>
      <c r="D6153" s="103" t="s">
        <v>494</v>
      </c>
      <c r="E6153" s="111"/>
      <c r="F6153" s="103" t="s">
        <v>495</v>
      </c>
      <c r="G6153" s="103" t="s">
        <v>172</v>
      </c>
      <c r="H6153" s="103" t="s">
        <v>345</v>
      </c>
      <c r="I6153" s="103" t="s">
        <v>842</v>
      </c>
      <c r="J6153" s="215">
        <v>454.41</v>
      </c>
      <c r="K6153" s="216" t="s">
        <v>344</v>
      </c>
    </row>
    <row r="6154" spans="1:11" x14ac:dyDescent="0.25">
      <c r="A6154" s="103" t="s">
        <v>825</v>
      </c>
      <c r="B6154" s="103" t="s">
        <v>88</v>
      </c>
      <c r="C6154" s="103" t="s">
        <v>481</v>
      </c>
      <c r="D6154" s="103" t="s">
        <v>494</v>
      </c>
      <c r="E6154" s="111"/>
      <c r="F6154" s="103" t="s">
        <v>495</v>
      </c>
      <c r="G6154" s="103" t="s">
        <v>172</v>
      </c>
      <c r="H6154" s="103" t="s">
        <v>345</v>
      </c>
      <c r="I6154" s="103" t="s">
        <v>92</v>
      </c>
      <c r="J6154" s="215">
        <v>376.07</v>
      </c>
      <c r="K6154" s="216" t="s">
        <v>344</v>
      </c>
    </row>
    <row r="6155" spans="1:11" x14ac:dyDescent="0.25">
      <c r="A6155" s="103" t="s">
        <v>826</v>
      </c>
      <c r="B6155" s="103" t="s">
        <v>88</v>
      </c>
      <c r="C6155" s="103" t="s">
        <v>481</v>
      </c>
      <c r="D6155" s="103" t="s">
        <v>494</v>
      </c>
      <c r="E6155" s="111"/>
      <c r="F6155" s="103" t="s">
        <v>495</v>
      </c>
      <c r="G6155" s="103" t="s">
        <v>172</v>
      </c>
      <c r="H6155" s="103" t="s">
        <v>345</v>
      </c>
      <c r="I6155" s="103" t="s">
        <v>92</v>
      </c>
      <c r="J6155" s="215">
        <v>-139.88999999999999</v>
      </c>
      <c r="K6155" s="216" t="s">
        <v>344</v>
      </c>
    </row>
    <row r="6156" spans="1:11" x14ac:dyDescent="0.25">
      <c r="A6156" s="103" t="s">
        <v>827</v>
      </c>
      <c r="B6156" s="103" t="s">
        <v>88</v>
      </c>
      <c r="C6156" s="103" t="s">
        <v>481</v>
      </c>
      <c r="D6156" s="103" t="s">
        <v>494</v>
      </c>
      <c r="E6156" s="111"/>
      <c r="F6156" s="103" t="s">
        <v>495</v>
      </c>
      <c r="G6156" s="103" t="s">
        <v>213</v>
      </c>
      <c r="H6156" s="103" t="s">
        <v>355</v>
      </c>
      <c r="I6156" s="103" t="s">
        <v>92</v>
      </c>
      <c r="J6156" s="215">
        <v>537.49</v>
      </c>
      <c r="K6156" s="216" t="s">
        <v>347</v>
      </c>
    </row>
    <row r="6157" spans="1:11" x14ac:dyDescent="0.25">
      <c r="A6157" s="103" t="s">
        <v>828</v>
      </c>
      <c r="B6157" s="103" t="s">
        <v>88</v>
      </c>
      <c r="C6157" s="103" t="s">
        <v>481</v>
      </c>
      <c r="D6157" s="103" t="s">
        <v>494</v>
      </c>
      <c r="E6157" s="111"/>
      <c r="F6157" s="103" t="s">
        <v>495</v>
      </c>
      <c r="G6157" s="103" t="s">
        <v>213</v>
      </c>
      <c r="H6157" s="103" t="s">
        <v>355</v>
      </c>
      <c r="I6157" s="103" t="s">
        <v>92</v>
      </c>
      <c r="J6157" s="215">
        <v>1025.17</v>
      </c>
      <c r="K6157" s="216" t="s">
        <v>347</v>
      </c>
    </row>
    <row r="6158" spans="1:11" x14ac:dyDescent="0.25">
      <c r="A6158" s="103" t="s">
        <v>825</v>
      </c>
      <c r="B6158" s="103" t="s">
        <v>88</v>
      </c>
      <c r="C6158" s="103" t="s">
        <v>481</v>
      </c>
      <c r="D6158" s="103" t="s">
        <v>494</v>
      </c>
      <c r="E6158" s="111"/>
      <c r="F6158" s="103" t="s">
        <v>495</v>
      </c>
      <c r="G6158" s="103" t="s">
        <v>213</v>
      </c>
      <c r="H6158" s="103" t="s">
        <v>355</v>
      </c>
      <c r="I6158" s="103" t="s">
        <v>92</v>
      </c>
      <c r="J6158" s="215">
        <v>-61.74</v>
      </c>
      <c r="K6158" s="216" t="s">
        <v>347</v>
      </c>
    </row>
    <row r="6159" spans="1:11" x14ac:dyDescent="0.25">
      <c r="A6159" s="103" t="s">
        <v>826</v>
      </c>
      <c r="B6159" s="103" t="s">
        <v>88</v>
      </c>
      <c r="C6159" s="103" t="s">
        <v>481</v>
      </c>
      <c r="D6159" s="103" t="s">
        <v>494</v>
      </c>
      <c r="E6159" s="111"/>
      <c r="F6159" s="103" t="s">
        <v>495</v>
      </c>
      <c r="G6159" s="103" t="s">
        <v>213</v>
      </c>
      <c r="H6159" s="103" t="s">
        <v>355</v>
      </c>
      <c r="I6159" s="103" t="s">
        <v>92</v>
      </c>
      <c r="J6159" s="215">
        <v>302.31</v>
      </c>
      <c r="K6159" s="216" t="s">
        <v>347</v>
      </c>
    </row>
    <row r="6160" spans="1:11" x14ac:dyDescent="0.25">
      <c r="A6160" s="103" t="s">
        <v>827</v>
      </c>
      <c r="B6160" s="103" t="s">
        <v>88</v>
      </c>
      <c r="C6160" s="103" t="s">
        <v>481</v>
      </c>
      <c r="D6160" s="103" t="s">
        <v>494</v>
      </c>
      <c r="E6160" s="111"/>
      <c r="F6160" s="103" t="s">
        <v>495</v>
      </c>
      <c r="G6160" s="103" t="s">
        <v>467</v>
      </c>
      <c r="H6160" s="103" t="s">
        <v>468</v>
      </c>
      <c r="I6160" s="103" t="s">
        <v>92</v>
      </c>
      <c r="J6160" s="215">
        <v>3805.66</v>
      </c>
      <c r="K6160" s="216" t="s">
        <v>88</v>
      </c>
    </row>
    <row r="6161" spans="1:11" x14ac:dyDescent="0.25">
      <c r="A6161" s="103" t="s">
        <v>830</v>
      </c>
      <c r="B6161" s="103" t="s">
        <v>88</v>
      </c>
      <c r="C6161" s="103" t="s">
        <v>481</v>
      </c>
      <c r="D6161" s="103" t="s">
        <v>494</v>
      </c>
      <c r="E6161" s="111"/>
      <c r="F6161" s="103" t="s">
        <v>495</v>
      </c>
      <c r="G6161" s="103" t="s">
        <v>467</v>
      </c>
      <c r="H6161" s="103" t="s">
        <v>468</v>
      </c>
      <c r="I6161" s="103" t="s">
        <v>92</v>
      </c>
      <c r="J6161" s="215">
        <v>-256.14999999999998</v>
      </c>
      <c r="K6161" s="216" t="s">
        <v>88</v>
      </c>
    </row>
    <row r="6162" spans="1:11" x14ac:dyDescent="0.25">
      <c r="A6162" s="103" t="s">
        <v>829</v>
      </c>
      <c r="B6162" s="103" t="s">
        <v>88</v>
      </c>
      <c r="C6162" s="103" t="s">
        <v>481</v>
      </c>
      <c r="D6162" s="103" t="s">
        <v>494</v>
      </c>
      <c r="E6162" s="111"/>
      <c r="F6162" s="103" t="s">
        <v>495</v>
      </c>
      <c r="G6162" s="103" t="s">
        <v>467</v>
      </c>
      <c r="H6162" s="103" t="s">
        <v>468</v>
      </c>
      <c r="I6162" s="103" t="s">
        <v>92</v>
      </c>
      <c r="J6162" s="215">
        <v>1061.19</v>
      </c>
      <c r="K6162" s="216" t="s">
        <v>88</v>
      </c>
    </row>
    <row r="6163" spans="1:11" x14ac:dyDescent="0.25">
      <c r="A6163" s="103" t="s">
        <v>825</v>
      </c>
      <c r="B6163" s="103" t="s">
        <v>88</v>
      </c>
      <c r="C6163" s="103" t="s">
        <v>481</v>
      </c>
      <c r="D6163" s="103" t="s">
        <v>494</v>
      </c>
      <c r="E6163" s="111"/>
      <c r="F6163" s="103" t="s">
        <v>495</v>
      </c>
      <c r="G6163" s="103" t="s">
        <v>467</v>
      </c>
      <c r="H6163" s="103" t="s">
        <v>468</v>
      </c>
      <c r="I6163" s="103" t="s">
        <v>92</v>
      </c>
      <c r="J6163" s="215">
        <v>2341.96</v>
      </c>
      <c r="K6163" s="216" t="s">
        <v>88</v>
      </c>
    </row>
    <row r="6164" spans="1:11" x14ac:dyDescent="0.25">
      <c r="A6164" s="103" t="s">
        <v>827</v>
      </c>
      <c r="B6164" s="103" t="s">
        <v>88</v>
      </c>
      <c r="C6164" s="103" t="s">
        <v>481</v>
      </c>
      <c r="D6164" s="103" t="s">
        <v>494</v>
      </c>
      <c r="E6164" s="111"/>
      <c r="F6164" s="103" t="s">
        <v>495</v>
      </c>
      <c r="G6164" s="103" t="s">
        <v>470</v>
      </c>
      <c r="H6164" s="103" t="s">
        <v>817</v>
      </c>
      <c r="I6164" s="103" t="s">
        <v>92</v>
      </c>
      <c r="J6164" s="215">
        <v>539.29</v>
      </c>
      <c r="K6164" s="216" t="s">
        <v>88</v>
      </c>
    </row>
    <row r="6165" spans="1:11" x14ac:dyDescent="0.25">
      <c r="A6165" s="103" t="s">
        <v>825</v>
      </c>
      <c r="B6165" s="103" t="s">
        <v>88</v>
      </c>
      <c r="C6165" s="103" t="s">
        <v>481</v>
      </c>
      <c r="D6165" s="103" t="s">
        <v>494</v>
      </c>
      <c r="E6165" s="111"/>
      <c r="F6165" s="103" t="s">
        <v>495</v>
      </c>
      <c r="G6165" s="103" t="s">
        <v>470</v>
      </c>
      <c r="H6165" s="103" t="s">
        <v>817</v>
      </c>
      <c r="I6165" s="103" t="s">
        <v>92</v>
      </c>
      <c r="J6165" s="215">
        <v>89.88</v>
      </c>
      <c r="K6165" s="216" t="s">
        <v>88</v>
      </c>
    </row>
    <row r="6166" spans="1:11" x14ac:dyDescent="0.25">
      <c r="A6166" s="103" t="s">
        <v>825</v>
      </c>
      <c r="B6166" s="103" t="s">
        <v>88</v>
      </c>
      <c r="C6166" s="103" t="s">
        <v>481</v>
      </c>
      <c r="D6166" s="103" t="s">
        <v>494</v>
      </c>
      <c r="E6166" s="111"/>
      <c r="F6166" s="103" t="s">
        <v>495</v>
      </c>
      <c r="G6166" s="103" t="s">
        <v>750</v>
      </c>
      <c r="H6166" s="103" t="s">
        <v>820</v>
      </c>
      <c r="I6166" s="103" t="s">
        <v>92</v>
      </c>
      <c r="J6166" s="215">
        <v>-174.1</v>
      </c>
      <c r="K6166" s="216" t="s">
        <v>88</v>
      </c>
    </row>
    <row r="6167" spans="1:11" x14ac:dyDescent="0.25">
      <c r="A6167" s="103" t="s">
        <v>826</v>
      </c>
      <c r="B6167" s="103" t="s">
        <v>88</v>
      </c>
      <c r="C6167" s="103" t="s">
        <v>481</v>
      </c>
      <c r="D6167" s="103" t="s">
        <v>494</v>
      </c>
      <c r="E6167" s="111"/>
      <c r="F6167" s="103" t="s">
        <v>495</v>
      </c>
      <c r="G6167" s="103" t="s">
        <v>750</v>
      </c>
      <c r="H6167" s="103" t="s">
        <v>820</v>
      </c>
      <c r="I6167" s="103" t="s">
        <v>92</v>
      </c>
      <c r="J6167" s="215">
        <v>464.27</v>
      </c>
      <c r="K6167" s="216" t="s">
        <v>88</v>
      </c>
    </row>
    <row r="6168" spans="1:11" x14ac:dyDescent="0.25">
      <c r="A6168" s="103" t="s">
        <v>830</v>
      </c>
      <c r="B6168" s="103" t="s">
        <v>88</v>
      </c>
      <c r="C6168" s="103" t="s">
        <v>481</v>
      </c>
      <c r="D6168" s="103" t="s">
        <v>494</v>
      </c>
      <c r="E6168" s="111"/>
      <c r="F6168" s="103" t="s">
        <v>495</v>
      </c>
      <c r="G6168" s="103" t="s">
        <v>174</v>
      </c>
      <c r="H6168" s="103" t="s">
        <v>358</v>
      </c>
      <c r="I6168" s="103" t="s">
        <v>92</v>
      </c>
      <c r="J6168" s="215">
        <v>400.43</v>
      </c>
      <c r="K6168" s="216" t="s">
        <v>88</v>
      </c>
    </row>
    <row r="6169" spans="1:11" x14ac:dyDescent="0.25">
      <c r="A6169" s="103" t="s">
        <v>829</v>
      </c>
      <c r="B6169" s="103" t="s">
        <v>88</v>
      </c>
      <c r="C6169" s="103" t="s">
        <v>481</v>
      </c>
      <c r="D6169" s="103" t="s">
        <v>494</v>
      </c>
      <c r="E6169" s="111"/>
      <c r="F6169" s="103" t="s">
        <v>495</v>
      </c>
      <c r="G6169" s="103" t="s">
        <v>174</v>
      </c>
      <c r="H6169" s="103" t="s">
        <v>358</v>
      </c>
      <c r="I6169" s="103" t="s">
        <v>92</v>
      </c>
      <c r="J6169" s="215">
        <v>280.63</v>
      </c>
      <c r="K6169" s="216" t="s">
        <v>88</v>
      </c>
    </row>
    <row r="6170" spans="1:11" x14ac:dyDescent="0.25">
      <c r="A6170" s="103" t="s">
        <v>825</v>
      </c>
      <c r="B6170" s="103" t="s">
        <v>88</v>
      </c>
      <c r="C6170" s="103" t="s">
        <v>481</v>
      </c>
      <c r="D6170" s="103" t="s">
        <v>494</v>
      </c>
      <c r="E6170" s="111"/>
      <c r="F6170" s="103" t="s">
        <v>495</v>
      </c>
      <c r="G6170" s="103" t="s">
        <v>174</v>
      </c>
      <c r="H6170" s="103" t="s">
        <v>358</v>
      </c>
      <c r="I6170" s="103" t="s">
        <v>92</v>
      </c>
      <c r="J6170" s="215">
        <v>420.95</v>
      </c>
      <c r="K6170" s="216" t="s">
        <v>88</v>
      </c>
    </row>
    <row r="6171" spans="1:11" x14ac:dyDescent="0.25">
      <c r="A6171" s="103" t="s">
        <v>827</v>
      </c>
      <c r="B6171" s="103" t="s">
        <v>88</v>
      </c>
      <c r="C6171" s="103" t="s">
        <v>481</v>
      </c>
      <c r="D6171" s="103" t="s">
        <v>494</v>
      </c>
      <c r="E6171" s="111"/>
      <c r="F6171" s="103" t="s">
        <v>495</v>
      </c>
      <c r="G6171" s="103" t="s">
        <v>145</v>
      </c>
      <c r="H6171" s="103" t="s">
        <v>359</v>
      </c>
      <c r="I6171" s="103" t="s">
        <v>92</v>
      </c>
      <c r="J6171" s="215">
        <v>2040.02</v>
      </c>
      <c r="K6171" s="216" t="s">
        <v>88</v>
      </c>
    </row>
    <row r="6172" spans="1:11" x14ac:dyDescent="0.25">
      <c r="A6172" s="103" t="s">
        <v>830</v>
      </c>
      <c r="B6172" s="103" t="s">
        <v>88</v>
      </c>
      <c r="C6172" s="103" t="s">
        <v>481</v>
      </c>
      <c r="D6172" s="103" t="s">
        <v>494</v>
      </c>
      <c r="E6172" s="111"/>
      <c r="F6172" s="103" t="s">
        <v>495</v>
      </c>
      <c r="G6172" s="103" t="s">
        <v>145</v>
      </c>
      <c r="H6172" s="103" t="s">
        <v>359</v>
      </c>
      <c r="I6172" s="103" t="s">
        <v>92</v>
      </c>
      <c r="J6172" s="215">
        <v>822.44</v>
      </c>
      <c r="K6172" s="216" t="s">
        <v>88</v>
      </c>
    </row>
    <row r="6173" spans="1:11" x14ac:dyDescent="0.25">
      <c r="A6173" s="103" t="s">
        <v>828</v>
      </c>
      <c r="B6173" s="103" t="s">
        <v>88</v>
      </c>
      <c r="C6173" s="103" t="s">
        <v>481</v>
      </c>
      <c r="D6173" s="103" t="s">
        <v>494</v>
      </c>
      <c r="E6173" s="111"/>
      <c r="F6173" s="103" t="s">
        <v>495</v>
      </c>
      <c r="G6173" s="103" t="s">
        <v>145</v>
      </c>
      <c r="H6173" s="103" t="s">
        <v>359</v>
      </c>
      <c r="I6173" s="103" t="s">
        <v>92</v>
      </c>
      <c r="J6173" s="215">
        <v>2718.9</v>
      </c>
      <c r="K6173" s="216" t="s">
        <v>88</v>
      </c>
    </row>
    <row r="6174" spans="1:11" x14ac:dyDescent="0.25">
      <c r="A6174" s="103" t="s">
        <v>826</v>
      </c>
      <c r="B6174" s="103" t="s">
        <v>88</v>
      </c>
      <c r="C6174" s="103" t="s">
        <v>481</v>
      </c>
      <c r="D6174" s="103" t="s">
        <v>494</v>
      </c>
      <c r="E6174" s="111"/>
      <c r="F6174" s="103" t="s">
        <v>495</v>
      </c>
      <c r="G6174" s="103" t="s">
        <v>145</v>
      </c>
      <c r="H6174" s="103" t="s">
        <v>359</v>
      </c>
      <c r="I6174" s="103" t="s">
        <v>92</v>
      </c>
      <c r="J6174" s="215">
        <v>238.8</v>
      </c>
      <c r="K6174" s="216" t="s">
        <v>88</v>
      </c>
    </row>
    <row r="6175" spans="1:11" x14ac:dyDescent="0.25">
      <c r="A6175" s="103" t="s">
        <v>827</v>
      </c>
      <c r="B6175" s="103" t="s">
        <v>88</v>
      </c>
      <c r="C6175" s="103" t="s">
        <v>481</v>
      </c>
      <c r="D6175" s="103" t="s">
        <v>494</v>
      </c>
      <c r="E6175" s="111"/>
      <c r="F6175" s="103" t="s">
        <v>495</v>
      </c>
      <c r="G6175" s="103" t="s">
        <v>149</v>
      </c>
      <c r="H6175" s="103" t="s">
        <v>362</v>
      </c>
      <c r="I6175" s="103" t="s">
        <v>92</v>
      </c>
      <c r="J6175" s="215">
        <v>22897.01</v>
      </c>
      <c r="K6175" s="216" t="s">
        <v>88</v>
      </c>
    </row>
    <row r="6176" spans="1:11" x14ac:dyDescent="0.25">
      <c r="A6176" s="103" t="s">
        <v>830</v>
      </c>
      <c r="B6176" s="103" t="s">
        <v>88</v>
      </c>
      <c r="C6176" s="103" t="s">
        <v>481</v>
      </c>
      <c r="D6176" s="103" t="s">
        <v>494</v>
      </c>
      <c r="E6176" s="111"/>
      <c r="F6176" s="103" t="s">
        <v>495</v>
      </c>
      <c r="G6176" s="103" t="s">
        <v>149</v>
      </c>
      <c r="H6176" s="103" t="s">
        <v>362</v>
      </c>
      <c r="I6176" s="103" t="s">
        <v>92</v>
      </c>
      <c r="J6176" s="215">
        <v>20910.509999999998</v>
      </c>
      <c r="K6176" s="216" t="s">
        <v>88</v>
      </c>
    </row>
    <row r="6177" spans="1:11" x14ac:dyDescent="0.25">
      <c r="A6177" s="103" t="s">
        <v>828</v>
      </c>
      <c r="B6177" s="103" t="s">
        <v>88</v>
      </c>
      <c r="C6177" s="103" t="s">
        <v>481</v>
      </c>
      <c r="D6177" s="103" t="s">
        <v>494</v>
      </c>
      <c r="E6177" s="111"/>
      <c r="F6177" s="103" t="s">
        <v>495</v>
      </c>
      <c r="G6177" s="103" t="s">
        <v>149</v>
      </c>
      <c r="H6177" s="103" t="s">
        <v>362</v>
      </c>
      <c r="I6177" s="103" t="s">
        <v>92</v>
      </c>
      <c r="J6177" s="215">
        <v>20832.169999999998</v>
      </c>
      <c r="K6177" s="216" t="s">
        <v>88</v>
      </c>
    </row>
    <row r="6178" spans="1:11" x14ac:dyDescent="0.25">
      <c r="A6178" s="103" t="s">
        <v>829</v>
      </c>
      <c r="B6178" s="103" t="s">
        <v>88</v>
      </c>
      <c r="C6178" s="103" t="s">
        <v>481</v>
      </c>
      <c r="D6178" s="103" t="s">
        <v>494</v>
      </c>
      <c r="E6178" s="111"/>
      <c r="F6178" s="103" t="s">
        <v>495</v>
      </c>
      <c r="G6178" s="103" t="s">
        <v>149</v>
      </c>
      <c r="H6178" s="103" t="s">
        <v>362</v>
      </c>
      <c r="I6178" s="103" t="s">
        <v>92</v>
      </c>
      <c r="J6178" s="215">
        <v>18819.439999999999</v>
      </c>
      <c r="K6178" s="216" t="s">
        <v>88</v>
      </c>
    </row>
    <row r="6179" spans="1:11" x14ac:dyDescent="0.25">
      <c r="A6179" s="103" t="s">
        <v>825</v>
      </c>
      <c r="B6179" s="103" t="s">
        <v>88</v>
      </c>
      <c r="C6179" s="103" t="s">
        <v>481</v>
      </c>
      <c r="D6179" s="103" t="s">
        <v>494</v>
      </c>
      <c r="E6179" s="111"/>
      <c r="F6179" s="103" t="s">
        <v>495</v>
      </c>
      <c r="G6179" s="103" t="s">
        <v>149</v>
      </c>
      <c r="H6179" s="103" t="s">
        <v>362</v>
      </c>
      <c r="I6179" s="103" t="s">
        <v>92</v>
      </c>
      <c r="J6179" s="215">
        <v>22478.79</v>
      </c>
      <c r="K6179" s="216" t="s">
        <v>88</v>
      </c>
    </row>
    <row r="6180" spans="1:11" x14ac:dyDescent="0.25">
      <c r="A6180" s="103" t="s">
        <v>826</v>
      </c>
      <c r="B6180" s="103" t="s">
        <v>88</v>
      </c>
      <c r="C6180" s="103" t="s">
        <v>481</v>
      </c>
      <c r="D6180" s="103" t="s">
        <v>494</v>
      </c>
      <c r="E6180" s="111"/>
      <c r="F6180" s="103" t="s">
        <v>495</v>
      </c>
      <c r="G6180" s="103" t="s">
        <v>149</v>
      </c>
      <c r="H6180" s="103" t="s">
        <v>362</v>
      </c>
      <c r="I6180" s="103" t="s">
        <v>92</v>
      </c>
      <c r="J6180" s="215">
        <v>23001.55</v>
      </c>
      <c r="K6180" s="216" t="s">
        <v>88</v>
      </c>
    </row>
    <row r="6181" spans="1:11" x14ac:dyDescent="0.25">
      <c r="A6181" s="103" t="s">
        <v>827</v>
      </c>
      <c r="B6181" s="103" t="s">
        <v>88</v>
      </c>
      <c r="C6181" s="103" t="s">
        <v>481</v>
      </c>
      <c r="D6181" s="103" t="s">
        <v>494</v>
      </c>
      <c r="E6181" s="111"/>
      <c r="F6181" s="103" t="s">
        <v>495</v>
      </c>
      <c r="G6181" s="103" t="s">
        <v>147</v>
      </c>
      <c r="H6181" s="103" t="s">
        <v>617</v>
      </c>
      <c r="I6181" s="103" t="s">
        <v>92</v>
      </c>
      <c r="J6181" s="215">
        <v>91.48</v>
      </c>
      <c r="K6181" s="216" t="s">
        <v>88</v>
      </c>
    </row>
    <row r="6182" spans="1:11" x14ac:dyDescent="0.25">
      <c r="A6182" s="103" t="s">
        <v>830</v>
      </c>
      <c r="B6182" s="103" t="s">
        <v>88</v>
      </c>
      <c r="C6182" s="103" t="s">
        <v>481</v>
      </c>
      <c r="D6182" s="103" t="s">
        <v>494</v>
      </c>
      <c r="E6182" s="111"/>
      <c r="F6182" s="103" t="s">
        <v>495</v>
      </c>
      <c r="G6182" s="103" t="s">
        <v>147</v>
      </c>
      <c r="H6182" s="103" t="s">
        <v>617</v>
      </c>
      <c r="I6182" s="103" t="s">
        <v>92</v>
      </c>
      <c r="J6182" s="215">
        <v>2248.42</v>
      </c>
      <c r="K6182" s="216" t="s">
        <v>88</v>
      </c>
    </row>
    <row r="6183" spans="1:11" x14ac:dyDescent="0.25">
      <c r="A6183" s="103" t="s">
        <v>828</v>
      </c>
      <c r="B6183" s="103" t="s">
        <v>88</v>
      </c>
      <c r="C6183" s="103" t="s">
        <v>481</v>
      </c>
      <c r="D6183" s="103" t="s">
        <v>494</v>
      </c>
      <c r="E6183" s="111"/>
      <c r="F6183" s="103" t="s">
        <v>495</v>
      </c>
      <c r="G6183" s="103" t="s">
        <v>147</v>
      </c>
      <c r="H6183" s="103" t="s">
        <v>617</v>
      </c>
      <c r="I6183" s="103" t="s">
        <v>92</v>
      </c>
      <c r="J6183" s="215">
        <v>-334.66</v>
      </c>
      <c r="K6183" s="216" t="s">
        <v>88</v>
      </c>
    </row>
    <row r="6184" spans="1:11" x14ac:dyDescent="0.25">
      <c r="A6184" s="103" t="s">
        <v>829</v>
      </c>
      <c r="B6184" s="103" t="s">
        <v>88</v>
      </c>
      <c r="C6184" s="103" t="s">
        <v>481</v>
      </c>
      <c r="D6184" s="103" t="s">
        <v>494</v>
      </c>
      <c r="E6184" s="111"/>
      <c r="F6184" s="103" t="s">
        <v>495</v>
      </c>
      <c r="G6184" s="103" t="s">
        <v>147</v>
      </c>
      <c r="H6184" s="103" t="s">
        <v>617</v>
      </c>
      <c r="I6184" s="103" t="s">
        <v>92</v>
      </c>
      <c r="J6184" s="215">
        <v>1518.3</v>
      </c>
      <c r="K6184" s="216" t="s">
        <v>88</v>
      </c>
    </row>
    <row r="6185" spans="1:11" x14ac:dyDescent="0.25">
      <c r="A6185" s="103" t="s">
        <v>825</v>
      </c>
      <c r="B6185" s="103" t="s">
        <v>88</v>
      </c>
      <c r="C6185" s="103" t="s">
        <v>481</v>
      </c>
      <c r="D6185" s="103" t="s">
        <v>494</v>
      </c>
      <c r="E6185" s="111"/>
      <c r="F6185" s="103" t="s">
        <v>495</v>
      </c>
      <c r="G6185" s="103" t="s">
        <v>147</v>
      </c>
      <c r="H6185" s="103" t="s">
        <v>617</v>
      </c>
      <c r="I6185" s="103" t="s">
        <v>92</v>
      </c>
      <c r="J6185" s="215">
        <v>2085.63</v>
      </c>
      <c r="K6185" s="216" t="s">
        <v>88</v>
      </c>
    </row>
    <row r="6186" spans="1:11" x14ac:dyDescent="0.25">
      <c r="A6186" s="103" t="s">
        <v>826</v>
      </c>
      <c r="B6186" s="103" t="s">
        <v>88</v>
      </c>
      <c r="C6186" s="103" t="s">
        <v>481</v>
      </c>
      <c r="D6186" s="103" t="s">
        <v>494</v>
      </c>
      <c r="E6186" s="111"/>
      <c r="F6186" s="103" t="s">
        <v>495</v>
      </c>
      <c r="G6186" s="103" t="s">
        <v>147</v>
      </c>
      <c r="H6186" s="103" t="s">
        <v>617</v>
      </c>
      <c r="I6186" s="103" t="s">
        <v>92</v>
      </c>
      <c r="J6186" s="215">
        <v>3133.62</v>
      </c>
      <c r="K6186" s="216" t="s">
        <v>88</v>
      </c>
    </row>
    <row r="6187" spans="1:11" x14ac:dyDescent="0.25">
      <c r="A6187" s="103" t="s">
        <v>827</v>
      </c>
      <c r="B6187" s="103" t="s">
        <v>88</v>
      </c>
      <c r="C6187" s="103" t="s">
        <v>481</v>
      </c>
      <c r="D6187" s="103" t="s">
        <v>494</v>
      </c>
      <c r="E6187" s="111"/>
      <c r="F6187" s="103" t="s">
        <v>495</v>
      </c>
      <c r="G6187" s="103" t="s">
        <v>144</v>
      </c>
      <c r="H6187" s="103" t="s">
        <v>583</v>
      </c>
      <c r="I6187" s="103" t="s">
        <v>92</v>
      </c>
      <c r="J6187" s="215">
        <v>19440.669999999998</v>
      </c>
      <c r="K6187" s="216" t="s">
        <v>88</v>
      </c>
    </row>
    <row r="6188" spans="1:11" x14ac:dyDescent="0.25">
      <c r="A6188" s="103" t="s">
        <v>830</v>
      </c>
      <c r="B6188" s="103" t="s">
        <v>88</v>
      </c>
      <c r="C6188" s="103" t="s">
        <v>481</v>
      </c>
      <c r="D6188" s="103" t="s">
        <v>494</v>
      </c>
      <c r="E6188" s="111"/>
      <c r="F6188" s="103" t="s">
        <v>495</v>
      </c>
      <c r="G6188" s="103" t="s">
        <v>144</v>
      </c>
      <c r="H6188" s="103" t="s">
        <v>583</v>
      </c>
      <c r="I6188" s="103" t="s">
        <v>92</v>
      </c>
      <c r="J6188" s="215">
        <v>14120.07</v>
      </c>
      <c r="K6188" s="216" t="s">
        <v>88</v>
      </c>
    </row>
    <row r="6189" spans="1:11" x14ac:dyDescent="0.25">
      <c r="A6189" s="103" t="s">
        <v>828</v>
      </c>
      <c r="B6189" s="103" t="s">
        <v>88</v>
      </c>
      <c r="C6189" s="103" t="s">
        <v>481</v>
      </c>
      <c r="D6189" s="103" t="s">
        <v>494</v>
      </c>
      <c r="E6189" s="111"/>
      <c r="F6189" s="103" t="s">
        <v>495</v>
      </c>
      <c r="G6189" s="103" t="s">
        <v>144</v>
      </c>
      <c r="H6189" s="103" t="s">
        <v>583</v>
      </c>
      <c r="I6189" s="103" t="s">
        <v>92</v>
      </c>
      <c r="J6189" s="215">
        <v>22094.54</v>
      </c>
      <c r="K6189" s="216" t="s">
        <v>88</v>
      </c>
    </row>
    <row r="6190" spans="1:11" x14ac:dyDescent="0.25">
      <c r="A6190" s="103" t="s">
        <v>829</v>
      </c>
      <c r="B6190" s="103" t="s">
        <v>88</v>
      </c>
      <c r="C6190" s="103" t="s">
        <v>481</v>
      </c>
      <c r="D6190" s="103" t="s">
        <v>494</v>
      </c>
      <c r="E6190" s="111"/>
      <c r="F6190" s="103" t="s">
        <v>495</v>
      </c>
      <c r="G6190" s="103" t="s">
        <v>144</v>
      </c>
      <c r="H6190" s="103" t="s">
        <v>583</v>
      </c>
      <c r="I6190" s="103" t="s">
        <v>92</v>
      </c>
      <c r="J6190" s="215">
        <v>18929.060000000001</v>
      </c>
      <c r="K6190" s="216" t="s">
        <v>88</v>
      </c>
    </row>
    <row r="6191" spans="1:11" x14ac:dyDescent="0.25">
      <c r="A6191" s="103" t="s">
        <v>825</v>
      </c>
      <c r="B6191" s="103" t="s">
        <v>88</v>
      </c>
      <c r="C6191" s="103" t="s">
        <v>481</v>
      </c>
      <c r="D6191" s="103" t="s">
        <v>494</v>
      </c>
      <c r="E6191" s="111"/>
      <c r="F6191" s="103" t="s">
        <v>495</v>
      </c>
      <c r="G6191" s="103" t="s">
        <v>144</v>
      </c>
      <c r="H6191" s="103" t="s">
        <v>583</v>
      </c>
      <c r="I6191" s="103" t="s">
        <v>92</v>
      </c>
      <c r="J6191" s="215">
        <v>23738.080000000002</v>
      </c>
      <c r="K6191" s="216" t="s">
        <v>88</v>
      </c>
    </row>
    <row r="6192" spans="1:11" x14ac:dyDescent="0.25">
      <c r="A6192" s="103" t="s">
        <v>826</v>
      </c>
      <c r="B6192" s="103" t="s">
        <v>88</v>
      </c>
      <c r="C6192" s="103" t="s">
        <v>481</v>
      </c>
      <c r="D6192" s="103" t="s">
        <v>494</v>
      </c>
      <c r="E6192" s="111"/>
      <c r="F6192" s="103" t="s">
        <v>495</v>
      </c>
      <c r="G6192" s="103" t="s">
        <v>144</v>
      </c>
      <c r="H6192" s="103" t="s">
        <v>583</v>
      </c>
      <c r="I6192" s="103" t="s">
        <v>92</v>
      </c>
      <c r="J6192" s="215">
        <v>18212.849999999999</v>
      </c>
      <c r="K6192" s="216" t="s">
        <v>88</v>
      </c>
    </row>
    <row r="6193" spans="1:11" x14ac:dyDescent="0.25">
      <c r="A6193" s="103" t="s">
        <v>827</v>
      </c>
      <c r="B6193" s="103" t="s">
        <v>88</v>
      </c>
      <c r="C6193" s="103" t="s">
        <v>481</v>
      </c>
      <c r="D6193" s="103" t="s">
        <v>494</v>
      </c>
      <c r="E6193" s="111"/>
      <c r="F6193" s="103" t="s">
        <v>495</v>
      </c>
      <c r="G6193" s="103" t="s">
        <v>99</v>
      </c>
      <c r="H6193" s="103" t="s">
        <v>363</v>
      </c>
      <c r="I6193" s="103" t="s">
        <v>92</v>
      </c>
      <c r="J6193" s="215">
        <v>75312.210000000006</v>
      </c>
      <c r="K6193" s="216" t="s">
        <v>88</v>
      </c>
    </row>
    <row r="6194" spans="1:11" x14ac:dyDescent="0.25">
      <c r="A6194" s="103" t="s">
        <v>830</v>
      </c>
      <c r="B6194" s="103" t="s">
        <v>88</v>
      </c>
      <c r="C6194" s="103" t="s">
        <v>481</v>
      </c>
      <c r="D6194" s="103" t="s">
        <v>494</v>
      </c>
      <c r="E6194" s="111"/>
      <c r="F6194" s="103" t="s">
        <v>495</v>
      </c>
      <c r="G6194" s="103" t="s">
        <v>99</v>
      </c>
      <c r="H6194" s="103" t="s">
        <v>363</v>
      </c>
      <c r="I6194" s="103" t="s">
        <v>92</v>
      </c>
      <c r="J6194" s="215">
        <v>89438.19</v>
      </c>
      <c r="K6194" s="216" t="s">
        <v>88</v>
      </c>
    </row>
    <row r="6195" spans="1:11" x14ac:dyDescent="0.25">
      <c r="A6195" s="103" t="s">
        <v>828</v>
      </c>
      <c r="B6195" s="103" t="s">
        <v>88</v>
      </c>
      <c r="C6195" s="103" t="s">
        <v>481</v>
      </c>
      <c r="D6195" s="103" t="s">
        <v>494</v>
      </c>
      <c r="E6195" s="111"/>
      <c r="F6195" s="103" t="s">
        <v>495</v>
      </c>
      <c r="G6195" s="103" t="s">
        <v>99</v>
      </c>
      <c r="H6195" s="103" t="s">
        <v>363</v>
      </c>
      <c r="I6195" s="103" t="s">
        <v>92</v>
      </c>
      <c r="J6195" s="215">
        <v>82363.67</v>
      </c>
      <c r="K6195" s="216" t="s">
        <v>88</v>
      </c>
    </row>
    <row r="6196" spans="1:11" x14ac:dyDescent="0.25">
      <c r="A6196" s="103" t="s">
        <v>828</v>
      </c>
      <c r="B6196" s="103" t="s">
        <v>88</v>
      </c>
      <c r="C6196" s="103" t="s">
        <v>481</v>
      </c>
      <c r="D6196" s="103" t="s">
        <v>494</v>
      </c>
      <c r="E6196" s="111"/>
      <c r="F6196" s="103" t="s">
        <v>495</v>
      </c>
      <c r="G6196" s="103" t="s">
        <v>99</v>
      </c>
      <c r="H6196" s="103" t="s">
        <v>363</v>
      </c>
      <c r="I6196" s="103" t="s">
        <v>842</v>
      </c>
      <c r="J6196" s="215">
        <v>2178.27</v>
      </c>
      <c r="K6196" s="216" t="s">
        <v>88</v>
      </c>
    </row>
    <row r="6197" spans="1:11" x14ac:dyDescent="0.25">
      <c r="A6197" s="103" t="s">
        <v>829</v>
      </c>
      <c r="B6197" s="103" t="s">
        <v>88</v>
      </c>
      <c r="C6197" s="103" t="s">
        <v>481</v>
      </c>
      <c r="D6197" s="103" t="s">
        <v>494</v>
      </c>
      <c r="E6197" s="111"/>
      <c r="F6197" s="103" t="s">
        <v>495</v>
      </c>
      <c r="G6197" s="103" t="s">
        <v>99</v>
      </c>
      <c r="H6197" s="103" t="s">
        <v>363</v>
      </c>
      <c r="I6197" s="103" t="s">
        <v>92</v>
      </c>
      <c r="J6197" s="215">
        <v>88235.67</v>
      </c>
      <c r="K6197" s="216" t="s">
        <v>88</v>
      </c>
    </row>
    <row r="6198" spans="1:11" x14ac:dyDescent="0.25">
      <c r="A6198" s="103" t="s">
        <v>829</v>
      </c>
      <c r="B6198" s="103" t="s">
        <v>88</v>
      </c>
      <c r="C6198" s="103" t="s">
        <v>481</v>
      </c>
      <c r="D6198" s="103" t="s">
        <v>494</v>
      </c>
      <c r="E6198" s="111"/>
      <c r="F6198" s="103" t="s">
        <v>495</v>
      </c>
      <c r="G6198" s="103" t="s">
        <v>99</v>
      </c>
      <c r="H6198" s="103" t="s">
        <v>363</v>
      </c>
      <c r="I6198" s="103" t="s">
        <v>842</v>
      </c>
      <c r="J6198" s="215">
        <v>1722.71</v>
      </c>
      <c r="K6198" s="216" t="s">
        <v>88</v>
      </c>
    </row>
    <row r="6199" spans="1:11" x14ac:dyDescent="0.25">
      <c r="A6199" s="103" t="s">
        <v>825</v>
      </c>
      <c r="B6199" s="103" t="s">
        <v>88</v>
      </c>
      <c r="C6199" s="103" t="s">
        <v>481</v>
      </c>
      <c r="D6199" s="103" t="s">
        <v>494</v>
      </c>
      <c r="E6199" s="111"/>
      <c r="F6199" s="103" t="s">
        <v>495</v>
      </c>
      <c r="G6199" s="103" t="s">
        <v>99</v>
      </c>
      <c r="H6199" s="103" t="s">
        <v>363</v>
      </c>
      <c r="I6199" s="103" t="s">
        <v>92</v>
      </c>
      <c r="J6199" s="215">
        <v>92096.15</v>
      </c>
      <c r="K6199" s="216" t="s">
        <v>88</v>
      </c>
    </row>
    <row r="6200" spans="1:11" x14ac:dyDescent="0.25">
      <c r="A6200" s="103" t="s">
        <v>826</v>
      </c>
      <c r="B6200" s="103" t="s">
        <v>88</v>
      </c>
      <c r="C6200" s="103" t="s">
        <v>481</v>
      </c>
      <c r="D6200" s="103" t="s">
        <v>494</v>
      </c>
      <c r="E6200" s="111"/>
      <c r="F6200" s="103" t="s">
        <v>495</v>
      </c>
      <c r="G6200" s="103" t="s">
        <v>99</v>
      </c>
      <c r="H6200" s="103" t="s">
        <v>363</v>
      </c>
      <c r="I6200" s="103" t="s">
        <v>92</v>
      </c>
      <c r="J6200" s="215">
        <v>92672.02</v>
      </c>
      <c r="K6200" s="216" t="s">
        <v>88</v>
      </c>
    </row>
    <row r="6201" spans="1:11" x14ac:dyDescent="0.25">
      <c r="A6201" s="103" t="s">
        <v>826</v>
      </c>
      <c r="B6201" s="103" t="s">
        <v>88</v>
      </c>
      <c r="C6201" s="103" t="s">
        <v>481</v>
      </c>
      <c r="D6201" s="103" t="s">
        <v>494</v>
      </c>
      <c r="E6201" s="111"/>
      <c r="F6201" s="103" t="s">
        <v>495</v>
      </c>
      <c r="G6201" s="103" t="s">
        <v>99</v>
      </c>
      <c r="H6201" s="103" t="s">
        <v>363</v>
      </c>
      <c r="I6201" s="103" t="s">
        <v>842</v>
      </c>
      <c r="J6201" s="215">
        <v>29.69</v>
      </c>
      <c r="K6201" s="216" t="s">
        <v>88</v>
      </c>
    </row>
    <row r="6202" spans="1:11" x14ac:dyDescent="0.25">
      <c r="A6202" s="103" t="s">
        <v>830</v>
      </c>
      <c r="B6202" s="103" t="s">
        <v>88</v>
      </c>
      <c r="C6202" s="103" t="s">
        <v>481</v>
      </c>
      <c r="D6202" s="103" t="s">
        <v>494</v>
      </c>
      <c r="E6202" s="111"/>
      <c r="F6202" s="103" t="s">
        <v>495</v>
      </c>
      <c r="G6202" s="103" t="s">
        <v>146</v>
      </c>
      <c r="H6202" s="103" t="s">
        <v>364</v>
      </c>
      <c r="I6202" s="103" t="s">
        <v>842</v>
      </c>
      <c r="J6202" s="215">
        <v>1742.87</v>
      </c>
      <c r="K6202" s="216" t="s">
        <v>88</v>
      </c>
    </row>
    <row r="6203" spans="1:11" x14ac:dyDescent="0.25">
      <c r="A6203" s="103" t="s">
        <v>827</v>
      </c>
      <c r="B6203" s="103" t="s">
        <v>88</v>
      </c>
      <c r="C6203" s="103" t="s">
        <v>481</v>
      </c>
      <c r="D6203" s="103" t="s">
        <v>494</v>
      </c>
      <c r="E6203" s="111"/>
      <c r="F6203" s="103" t="s">
        <v>495</v>
      </c>
      <c r="G6203" s="103" t="s">
        <v>143</v>
      </c>
      <c r="H6203" s="103" t="s">
        <v>365</v>
      </c>
      <c r="I6203" s="103" t="s">
        <v>92</v>
      </c>
      <c r="J6203" s="215">
        <v>5185.01</v>
      </c>
      <c r="K6203" s="216" t="s">
        <v>88</v>
      </c>
    </row>
    <row r="6204" spans="1:11" x14ac:dyDescent="0.25">
      <c r="A6204" s="103" t="s">
        <v>830</v>
      </c>
      <c r="B6204" s="103" t="s">
        <v>88</v>
      </c>
      <c r="C6204" s="103" t="s">
        <v>481</v>
      </c>
      <c r="D6204" s="103" t="s">
        <v>494</v>
      </c>
      <c r="E6204" s="111"/>
      <c r="F6204" s="103" t="s">
        <v>495</v>
      </c>
      <c r="G6204" s="103" t="s">
        <v>143</v>
      </c>
      <c r="H6204" s="103" t="s">
        <v>365</v>
      </c>
      <c r="I6204" s="103" t="s">
        <v>92</v>
      </c>
      <c r="J6204" s="215">
        <v>6567.34</v>
      </c>
      <c r="K6204" s="216" t="s">
        <v>88</v>
      </c>
    </row>
    <row r="6205" spans="1:11" x14ac:dyDescent="0.25">
      <c r="A6205" s="103" t="s">
        <v>828</v>
      </c>
      <c r="B6205" s="103" t="s">
        <v>88</v>
      </c>
      <c r="C6205" s="103" t="s">
        <v>481</v>
      </c>
      <c r="D6205" s="103" t="s">
        <v>494</v>
      </c>
      <c r="E6205" s="111"/>
      <c r="F6205" s="103" t="s">
        <v>495</v>
      </c>
      <c r="G6205" s="103" t="s">
        <v>143</v>
      </c>
      <c r="H6205" s="103" t="s">
        <v>365</v>
      </c>
      <c r="I6205" s="103" t="s">
        <v>92</v>
      </c>
      <c r="J6205" s="215">
        <v>9286.74</v>
      </c>
      <c r="K6205" s="216" t="s">
        <v>88</v>
      </c>
    </row>
    <row r="6206" spans="1:11" x14ac:dyDescent="0.25">
      <c r="A6206" s="103" t="s">
        <v>828</v>
      </c>
      <c r="B6206" s="103" t="s">
        <v>88</v>
      </c>
      <c r="C6206" s="103" t="s">
        <v>481</v>
      </c>
      <c r="D6206" s="103" t="s">
        <v>494</v>
      </c>
      <c r="E6206" s="111"/>
      <c r="F6206" s="103" t="s">
        <v>495</v>
      </c>
      <c r="G6206" s="103" t="s">
        <v>143</v>
      </c>
      <c r="H6206" s="103" t="s">
        <v>365</v>
      </c>
      <c r="I6206" s="103" t="s">
        <v>842</v>
      </c>
      <c r="J6206" s="215">
        <v>2510.9899999999998</v>
      </c>
      <c r="K6206" s="216" t="s">
        <v>88</v>
      </c>
    </row>
    <row r="6207" spans="1:11" x14ac:dyDescent="0.25">
      <c r="A6207" s="103" t="s">
        <v>829</v>
      </c>
      <c r="B6207" s="103" t="s">
        <v>88</v>
      </c>
      <c r="C6207" s="103" t="s">
        <v>481</v>
      </c>
      <c r="D6207" s="103" t="s">
        <v>494</v>
      </c>
      <c r="E6207" s="111"/>
      <c r="F6207" s="103" t="s">
        <v>495</v>
      </c>
      <c r="G6207" s="103" t="s">
        <v>143</v>
      </c>
      <c r="H6207" s="103" t="s">
        <v>365</v>
      </c>
      <c r="I6207" s="103" t="s">
        <v>92</v>
      </c>
      <c r="J6207" s="215">
        <v>6929.5</v>
      </c>
      <c r="K6207" s="216" t="s">
        <v>88</v>
      </c>
    </row>
    <row r="6208" spans="1:11" x14ac:dyDescent="0.25">
      <c r="A6208" s="103" t="s">
        <v>825</v>
      </c>
      <c r="B6208" s="103" t="s">
        <v>88</v>
      </c>
      <c r="C6208" s="103" t="s">
        <v>481</v>
      </c>
      <c r="D6208" s="103" t="s">
        <v>494</v>
      </c>
      <c r="E6208" s="111"/>
      <c r="F6208" s="103" t="s">
        <v>495</v>
      </c>
      <c r="G6208" s="103" t="s">
        <v>143</v>
      </c>
      <c r="H6208" s="103" t="s">
        <v>365</v>
      </c>
      <c r="I6208" s="103" t="s">
        <v>92</v>
      </c>
      <c r="J6208" s="215">
        <v>5078.07</v>
      </c>
      <c r="K6208" s="216" t="s">
        <v>88</v>
      </c>
    </row>
    <row r="6209" spans="1:11" x14ac:dyDescent="0.25">
      <c r="A6209" s="103" t="s">
        <v>826</v>
      </c>
      <c r="B6209" s="103" t="s">
        <v>88</v>
      </c>
      <c r="C6209" s="103" t="s">
        <v>481</v>
      </c>
      <c r="D6209" s="103" t="s">
        <v>494</v>
      </c>
      <c r="E6209" s="111"/>
      <c r="F6209" s="103" t="s">
        <v>495</v>
      </c>
      <c r="G6209" s="103" t="s">
        <v>143</v>
      </c>
      <c r="H6209" s="103" t="s">
        <v>365</v>
      </c>
      <c r="I6209" s="103" t="s">
        <v>92</v>
      </c>
      <c r="J6209" s="215">
        <v>3113.22</v>
      </c>
      <c r="K6209" s="216" t="s">
        <v>88</v>
      </c>
    </row>
    <row r="6210" spans="1:11" x14ac:dyDescent="0.25">
      <c r="A6210" s="103" t="s">
        <v>827</v>
      </c>
      <c r="B6210" s="103" t="s">
        <v>88</v>
      </c>
      <c r="C6210" s="103" t="s">
        <v>481</v>
      </c>
      <c r="D6210" s="103" t="s">
        <v>494</v>
      </c>
      <c r="E6210" s="111"/>
      <c r="F6210" s="103" t="s">
        <v>495</v>
      </c>
      <c r="G6210" s="103" t="s">
        <v>95</v>
      </c>
      <c r="H6210" s="103" t="s">
        <v>366</v>
      </c>
      <c r="I6210" s="103" t="s">
        <v>92</v>
      </c>
      <c r="J6210" s="215">
        <v>58.76</v>
      </c>
      <c r="K6210" s="216" t="s">
        <v>88</v>
      </c>
    </row>
    <row r="6211" spans="1:11" x14ac:dyDescent="0.25">
      <c r="A6211" s="103" t="s">
        <v>830</v>
      </c>
      <c r="B6211" s="103" t="s">
        <v>88</v>
      </c>
      <c r="C6211" s="103" t="s">
        <v>481</v>
      </c>
      <c r="D6211" s="103" t="s">
        <v>494</v>
      </c>
      <c r="E6211" s="111"/>
      <c r="F6211" s="103" t="s">
        <v>495</v>
      </c>
      <c r="G6211" s="103" t="s">
        <v>95</v>
      </c>
      <c r="H6211" s="103" t="s">
        <v>366</v>
      </c>
      <c r="I6211" s="103" t="s">
        <v>92</v>
      </c>
      <c r="J6211" s="215">
        <v>128.69999999999999</v>
      </c>
      <c r="K6211" s="216" t="s">
        <v>88</v>
      </c>
    </row>
    <row r="6212" spans="1:11" x14ac:dyDescent="0.25">
      <c r="A6212" s="103" t="s">
        <v>828</v>
      </c>
      <c r="B6212" s="103" t="s">
        <v>88</v>
      </c>
      <c r="C6212" s="103" t="s">
        <v>481</v>
      </c>
      <c r="D6212" s="103" t="s">
        <v>494</v>
      </c>
      <c r="E6212" s="111"/>
      <c r="F6212" s="103" t="s">
        <v>495</v>
      </c>
      <c r="G6212" s="103" t="s">
        <v>95</v>
      </c>
      <c r="H6212" s="103" t="s">
        <v>366</v>
      </c>
      <c r="I6212" s="103" t="s">
        <v>92</v>
      </c>
      <c r="J6212" s="215">
        <v>90.62</v>
      </c>
      <c r="K6212" s="216" t="s">
        <v>88</v>
      </c>
    </row>
    <row r="6213" spans="1:11" x14ac:dyDescent="0.25">
      <c r="A6213" s="103" t="s">
        <v>829</v>
      </c>
      <c r="B6213" s="103" t="s">
        <v>88</v>
      </c>
      <c r="C6213" s="103" t="s">
        <v>481</v>
      </c>
      <c r="D6213" s="103" t="s">
        <v>494</v>
      </c>
      <c r="E6213" s="111"/>
      <c r="F6213" s="103" t="s">
        <v>495</v>
      </c>
      <c r="G6213" s="103" t="s">
        <v>95</v>
      </c>
      <c r="H6213" s="103" t="s">
        <v>366</v>
      </c>
      <c r="I6213" s="103" t="s">
        <v>92</v>
      </c>
      <c r="J6213" s="215">
        <v>97.93</v>
      </c>
      <c r="K6213" s="216" t="s">
        <v>88</v>
      </c>
    </row>
    <row r="6214" spans="1:11" x14ac:dyDescent="0.25">
      <c r="A6214" s="103" t="s">
        <v>825</v>
      </c>
      <c r="B6214" s="103" t="s">
        <v>88</v>
      </c>
      <c r="C6214" s="103" t="s">
        <v>481</v>
      </c>
      <c r="D6214" s="103" t="s">
        <v>494</v>
      </c>
      <c r="E6214" s="111"/>
      <c r="F6214" s="103" t="s">
        <v>495</v>
      </c>
      <c r="G6214" s="103" t="s">
        <v>95</v>
      </c>
      <c r="H6214" s="103" t="s">
        <v>366</v>
      </c>
      <c r="I6214" s="103" t="s">
        <v>92</v>
      </c>
      <c r="J6214" s="215">
        <v>148.29</v>
      </c>
      <c r="K6214" s="216" t="s">
        <v>88</v>
      </c>
    </row>
    <row r="6215" spans="1:11" x14ac:dyDescent="0.25">
      <c r="A6215" s="103" t="s">
        <v>826</v>
      </c>
      <c r="B6215" s="103" t="s">
        <v>88</v>
      </c>
      <c r="C6215" s="103" t="s">
        <v>481</v>
      </c>
      <c r="D6215" s="103" t="s">
        <v>494</v>
      </c>
      <c r="E6215" s="111"/>
      <c r="F6215" s="103" t="s">
        <v>495</v>
      </c>
      <c r="G6215" s="103" t="s">
        <v>95</v>
      </c>
      <c r="H6215" s="103" t="s">
        <v>366</v>
      </c>
      <c r="I6215" s="103" t="s">
        <v>92</v>
      </c>
      <c r="J6215" s="215">
        <v>89.53</v>
      </c>
      <c r="K6215" s="216" t="s">
        <v>88</v>
      </c>
    </row>
    <row r="6216" spans="1:11" x14ac:dyDescent="0.25">
      <c r="A6216" s="103" t="s">
        <v>827</v>
      </c>
      <c r="B6216" s="103" t="s">
        <v>88</v>
      </c>
      <c r="C6216" s="103" t="s">
        <v>481</v>
      </c>
      <c r="D6216" s="103" t="s">
        <v>494</v>
      </c>
      <c r="E6216" s="111"/>
      <c r="F6216" s="103" t="s">
        <v>495</v>
      </c>
      <c r="G6216" s="103" t="s">
        <v>732</v>
      </c>
      <c r="H6216" s="103" t="s">
        <v>733</v>
      </c>
      <c r="I6216" s="103" t="s">
        <v>92</v>
      </c>
      <c r="J6216" s="215">
        <v>734.64</v>
      </c>
      <c r="K6216" s="216" t="s">
        <v>88</v>
      </c>
    </row>
    <row r="6217" spans="1:11" x14ac:dyDescent="0.25">
      <c r="A6217" s="103" t="s">
        <v>830</v>
      </c>
      <c r="B6217" s="103" t="s">
        <v>88</v>
      </c>
      <c r="C6217" s="103" t="s">
        <v>481</v>
      </c>
      <c r="D6217" s="103" t="s">
        <v>494</v>
      </c>
      <c r="E6217" s="111"/>
      <c r="F6217" s="103" t="s">
        <v>495</v>
      </c>
      <c r="G6217" s="103" t="s">
        <v>732</v>
      </c>
      <c r="H6217" s="103" t="s">
        <v>733</v>
      </c>
      <c r="I6217" s="103" t="s">
        <v>92</v>
      </c>
      <c r="J6217" s="215">
        <v>375.07</v>
      </c>
      <c r="K6217" s="216" t="s">
        <v>88</v>
      </c>
    </row>
    <row r="6218" spans="1:11" x14ac:dyDescent="0.25">
      <c r="A6218" s="103" t="s">
        <v>828</v>
      </c>
      <c r="B6218" s="103" t="s">
        <v>88</v>
      </c>
      <c r="C6218" s="103" t="s">
        <v>481</v>
      </c>
      <c r="D6218" s="103" t="s">
        <v>494</v>
      </c>
      <c r="E6218" s="111"/>
      <c r="F6218" s="103" t="s">
        <v>495</v>
      </c>
      <c r="G6218" s="103" t="s">
        <v>732</v>
      </c>
      <c r="H6218" s="103" t="s">
        <v>733</v>
      </c>
      <c r="I6218" s="103" t="s">
        <v>92</v>
      </c>
      <c r="J6218" s="215">
        <v>5069.82</v>
      </c>
      <c r="K6218" s="216" t="s">
        <v>88</v>
      </c>
    </row>
    <row r="6219" spans="1:11" x14ac:dyDescent="0.25">
      <c r="A6219" s="103" t="s">
        <v>829</v>
      </c>
      <c r="B6219" s="103" t="s">
        <v>88</v>
      </c>
      <c r="C6219" s="103" t="s">
        <v>481</v>
      </c>
      <c r="D6219" s="103" t="s">
        <v>494</v>
      </c>
      <c r="E6219" s="111"/>
      <c r="F6219" s="103" t="s">
        <v>495</v>
      </c>
      <c r="G6219" s="103" t="s">
        <v>732</v>
      </c>
      <c r="H6219" s="103" t="s">
        <v>733</v>
      </c>
      <c r="I6219" s="103" t="s">
        <v>92</v>
      </c>
      <c r="J6219" s="215">
        <v>22.33</v>
      </c>
      <c r="K6219" s="216" t="s">
        <v>88</v>
      </c>
    </row>
    <row r="6220" spans="1:11" x14ac:dyDescent="0.25">
      <c r="A6220" s="103" t="s">
        <v>825</v>
      </c>
      <c r="B6220" s="103" t="s">
        <v>88</v>
      </c>
      <c r="C6220" s="103" t="s">
        <v>481</v>
      </c>
      <c r="D6220" s="103" t="s">
        <v>494</v>
      </c>
      <c r="E6220" s="111"/>
      <c r="F6220" s="103" t="s">
        <v>495</v>
      </c>
      <c r="G6220" s="103" t="s">
        <v>732</v>
      </c>
      <c r="H6220" s="103" t="s">
        <v>733</v>
      </c>
      <c r="I6220" s="103" t="s">
        <v>92</v>
      </c>
      <c r="J6220" s="215">
        <v>-77.94</v>
      </c>
      <c r="K6220" s="216" t="s">
        <v>88</v>
      </c>
    </row>
    <row r="6221" spans="1:11" x14ac:dyDescent="0.25">
      <c r="A6221" s="103" t="s">
        <v>826</v>
      </c>
      <c r="B6221" s="103" t="s">
        <v>88</v>
      </c>
      <c r="C6221" s="103" t="s">
        <v>481</v>
      </c>
      <c r="D6221" s="103" t="s">
        <v>494</v>
      </c>
      <c r="E6221" s="111"/>
      <c r="F6221" s="103" t="s">
        <v>495</v>
      </c>
      <c r="G6221" s="103" t="s">
        <v>732</v>
      </c>
      <c r="H6221" s="103" t="s">
        <v>733</v>
      </c>
      <c r="I6221" s="103" t="s">
        <v>92</v>
      </c>
      <c r="J6221" s="215">
        <v>971.74</v>
      </c>
      <c r="K6221" s="216" t="s">
        <v>88</v>
      </c>
    </row>
    <row r="6222" spans="1:11" x14ac:dyDescent="0.25">
      <c r="A6222" s="103" t="s">
        <v>827</v>
      </c>
      <c r="B6222" s="103" t="s">
        <v>88</v>
      </c>
      <c r="C6222" s="103" t="s">
        <v>481</v>
      </c>
      <c r="D6222" s="103" t="s">
        <v>494</v>
      </c>
      <c r="E6222" s="111"/>
      <c r="F6222" s="103" t="s">
        <v>495</v>
      </c>
      <c r="G6222" s="103" t="s">
        <v>142</v>
      </c>
      <c r="H6222" s="103" t="s">
        <v>367</v>
      </c>
      <c r="I6222" s="103" t="s">
        <v>92</v>
      </c>
      <c r="J6222" s="215">
        <v>68683.94</v>
      </c>
      <c r="K6222" s="216" t="s">
        <v>88</v>
      </c>
    </row>
    <row r="6223" spans="1:11" x14ac:dyDescent="0.25">
      <c r="A6223" s="103" t="s">
        <v>830</v>
      </c>
      <c r="B6223" s="103" t="s">
        <v>88</v>
      </c>
      <c r="C6223" s="103" t="s">
        <v>481</v>
      </c>
      <c r="D6223" s="103" t="s">
        <v>494</v>
      </c>
      <c r="E6223" s="111"/>
      <c r="F6223" s="103" t="s">
        <v>495</v>
      </c>
      <c r="G6223" s="103" t="s">
        <v>142</v>
      </c>
      <c r="H6223" s="103" t="s">
        <v>367</v>
      </c>
      <c r="I6223" s="103" t="s">
        <v>92</v>
      </c>
      <c r="J6223" s="215">
        <v>61781</v>
      </c>
      <c r="K6223" s="216" t="s">
        <v>88</v>
      </c>
    </row>
    <row r="6224" spans="1:11" x14ac:dyDescent="0.25">
      <c r="A6224" s="103" t="s">
        <v>828</v>
      </c>
      <c r="B6224" s="103" t="s">
        <v>88</v>
      </c>
      <c r="C6224" s="103" t="s">
        <v>481</v>
      </c>
      <c r="D6224" s="103" t="s">
        <v>494</v>
      </c>
      <c r="E6224" s="111"/>
      <c r="F6224" s="103" t="s">
        <v>495</v>
      </c>
      <c r="G6224" s="103" t="s">
        <v>142</v>
      </c>
      <c r="H6224" s="103" t="s">
        <v>367</v>
      </c>
      <c r="I6224" s="103" t="s">
        <v>92</v>
      </c>
      <c r="J6224" s="215">
        <v>52283.46</v>
      </c>
      <c r="K6224" s="216" t="s">
        <v>88</v>
      </c>
    </row>
    <row r="6225" spans="1:11" x14ac:dyDescent="0.25">
      <c r="A6225" s="103" t="s">
        <v>829</v>
      </c>
      <c r="B6225" s="103" t="s">
        <v>88</v>
      </c>
      <c r="C6225" s="103" t="s">
        <v>481</v>
      </c>
      <c r="D6225" s="103" t="s">
        <v>494</v>
      </c>
      <c r="E6225" s="111"/>
      <c r="F6225" s="103" t="s">
        <v>495</v>
      </c>
      <c r="G6225" s="103" t="s">
        <v>142</v>
      </c>
      <c r="H6225" s="103" t="s">
        <v>367</v>
      </c>
      <c r="I6225" s="103" t="s">
        <v>92</v>
      </c>
      <c r="J6225" s="215">
        <v>53309.88</v>
      </c>
      <c r="K6225" s="216" t="s">
        <v>88</v>
      </c>
    </row>
    <row r="6226" spans="1:11" x14ac:dyDescent="0.25">
      <c r="A6226" s="103" t="s">
        <v>825</v>
      </c>
      <c r="B6226" s="103" t="s">
        <v>88</v>
      </c>
      <c r="C6226" s="103" t="s">
        <v>481</v>
      </c>
      <c r="D6226" s="103" t="s">
        <v>494</v>
      </c>
      <c r="E6226" s="111"/>
      <c r="F6226" s="103" t="s">
        <v>495</v>
      </c>
      <c r="G6226" s="103" t="s">
        <v>142</v>
      </c>
      <c r="H6226" s="103" t="s">
        <v>367</v>
      </c>
      <c r="I6226" s="103" t="s">
        <v>92</v>
      </c>
      <c r="J6226" s="215">
        <v>80186.25</v>
      </c>
      <c r="K6226" s="216" t="s">
        <v>88</v>
      </c>
    </row>
    <row r="6227" spans="1:11" x14ac:dyDescent="0.25">
      <c r="A6227" s="103" t="s">
        <v>826</v>
      </c>
      <c r="B6227" s="103" t="s">
        <v>88</v>
      </c>
      <c r="C6227" s="103" t="s">
        <v>481</v>
      </c>
      <c r="D6227" s="103" t="s">
        <v>494</v>
      </c>
      <c r="E6227" s="111"/>
      <c r="F6227" s="103" t="s">
        <v>495</v>
      </c>
      <c r="G6227" s="103" t="s">
        <v>142</v>
      </c>
      <c r="H6227" s="103" t="s">
        <v>367</v>
      </c>
      <c r="I6227" s="103" t="s">
        <v>92</v>
      </c>
      <c r="J6227" s="215">
        <v>56110.77</v>
      </c>
      <c r="K6227" s="216" t="s">
        <v>88</v>
      </c>
    </row>
    <row r="6228" spans="1:11" x14ac:dyDescent="0.25">
      <c r="A6228" s="103" t="s">
        <v>827</v>
      </c>
      <c r="B6228" s="103" t="s">
        <v>88</v>
      </c>
      <c r="C6228" s="103" t="s">
        <v>481</v>
      </c>
      <c r="D6228" s="103" t="s">
        <v>494</v>
      </c>
      <c r="E6228" s="111"/>
      <c r="F6228" s="103" t="s">
        <v>495</v>
      </c>
      <c r="G6228" s="103" t="s">
        <v>141</v>
      </c>
      <c r="H6228" s="103" t="s">
        <v>368</v>
      </c>
      <c r="I6228" s="103" t="s">
        <v>92</v>
      </c>
      <c r="J6228" s="215">
        <v>2224.9499999999998</v>
      </c>
      <c r="K6228" s="216" t="s">
        <v>88</v>
      </c>
    </row>
    <row r="6229" spans="1:11" x14ac:dyDescent="0.25">
      <c r="A6229" s="103" t="s">
        <v>830</v>
      </c>
      <c r="B6229" s="103" t="s">
        <v>88</v>
      </c>
      <c r="C6229" s="103" t="s">
        <v>481</v>
      </c>
      <c r="D6229" s="103" t="s">
        <v>494</v>
      </c>
      <c r="E6229" s="111"/>
      <c r="F6229" s="103" t="s">
        <v>495</v>
      </c>
      <c r="G6229" s="103" t="s">
        <v>141</v>
      </c>
      <c r="H6229" s="103" t="s">
        <v>368</v>
      </c>
      <c r="I6229" s="103" t="s">
        <v>92</v>
      </c>
      <c r="J6229" s="215">
        <v>468.94</v>
      </c>
      <c r="K6229" s="216" t="s">
        <v>88</v>
      </c>
    </row>
    <row r="6230" spans="1:11" x14ac:dyDescent="0.25">
      <c r="A6230" s="103" t="s">
        <v>828</v>
      </c>
      <c r="B6230" s="103" t="s">
        <v>88</v>
      </c>
      <c r="C6230" s="103" t="s">
        <v>481</v>
      </c>
      <c r="D6230" s="103" t="s">
        <v>494</v>
      </c>
      <c r="E6230" s="111"/>
      <c r="F6230" s="103" t="s">
        <v>495</v>
      </c>
      <c r="G6230" s="103" t="s">
        <v>141</v>
      </c>
      <c r="H6230" s="103" t="s">
        <v>368</v>
      </c>
      <c r="I6230" s="103" t="s">
        <v>92</v>
      </c>
      <c r="J6230" s="215">
        <v>287.01</v>
      </c>
      <c r="K6230" s="216" t="s">
        <v>88</v>
      </c>
    </row>
    <row r="6231" spans="1:11" x14ac:dyDescent="0.25">
      <c r="A6231" s="103" t="s">
        <v>829</v>
      </c>
      <c r="B6231" s="103" t="s">
        <v>88</v>
      </c>
      <c r="C6231" s="103" t="s">
        <v>481</v>
      </c>
      <c r="D6231" s="103" t="s">
        <v>494</v>
      </c>
      <c r="E6231" s="111"/>
      <c r="F6231" s="103" t="s">
        <v>495</v>
      </c>
      <c r="G6231" s="103" t="s">
        <v>141</v>
      </c>
      <c r="H6231" s="103" t="s">
        <v>368</v>
      </c>
      <c r="I6231" s="103" t="s">
        <v>92</v>
      </c>
      <c r="J6231" s="215">
        <v>265.05</v>
      </c>
      <c r="K6231" s="216" t="s">
        <v>88</v>
      </c>
    </row>
    <row r="6232" spans="1:11" x14ac:dyDescent="0.25">
      <c r="A6232" s="103" t="s">
        <v>825</v>
      </c>
      <c r="B6232" s="103" t="s">
        <v>88</v>
      </c>
      <c r="C6232" s="103" t="s">
        <v>481</v>
      </c>
      <c r="D6232" s="103" t="s">
        <v>494</v>
      </c>
      <c r="E6232" s="111"/>
      <c r="F6232" s="103" t="s">
        <v>495</v>
      </c>
      <c r="G6232" s="103" t="s">
        <v>141</v>
      </c>
      <c r="H6232" s="103" t="s">
        <v>368</v>
      </c>
      <c r="I6232" s="103" t="s">
        <v>92</v>
      </c>
      <c r="J6232" s="215">
        <v>2011.51</v>
      </c>
      <c r="K6232" s="216" t="s">
        <v>88</v>
      </c>
    </row>
    <row r="6233" spans="1:11" x14ac:dyDescent="0.25">
      <c r="A6233" s="103" t="s">
        <v>826</v>
      </c>
      <c r="B6233" s="103" t="s">
        <v>88</v>
      </c>
      <c r="C6233" s="103" t="s">
        <v>481</v>
      </c>
      <c r="D6233" s="103" t="s">
        <v>494</v>
      </c>
      <c r="E6233" s="111"/>
      <c r="F6233" s="103" t="s">
        <v>495</v>
      </c>
      <c r="G6233" s="103" t="s">
        <v>141</v>
      </c>
      <c r="H6233" s="103" t="s">
        <v>368</v>
      </c>
      <c r="I6233" s="103" t="s">
        <v>92</v>
      </c>
      <c r="J6233" s="215">
        <v>56.44</v>
      </c>
      <c r="K6233" s="216" t="s">
        <v>88</v>
      </c>
    </row>
    <row r="6234" spans="1:11" x14ac:dyDescent="0.25">
      <c r="A6234" s="103" t="s">
        <v>827</v>
      </c>
      <c r="B6234" s="103" t="s">
        <v>88</v>
      </c>
      <c r="C6234" s="103" t="s">
        <v>481</v>
      </c>
      <c r="D6234" s="103" t="s">
        <v>494</v>
      </c>
      <c r="E6234" s="111"/>
      <c r="F6234" s="103" t="s">
        <v>495</v>
      </c>
      <c r="G6234" s="103" t="s">
        <v>97</v>
      </c>
      <c r="H6234" s="103" t="s">
        <v>369</v>
      </c>
      <c r="I6234" s="103" t="s">
        <v>92</v>
      </c>
      <c r="J6234" s="215">
        <v>2420.27</v>
      </c>
      <c r="K6234" s="216" t="s">
        <v>88</v>
      </c>
    </row>
    <row r="6235" spans="1:11" x14ac:dyDescent="0.25">
      <c r="A6235" s="103" t="s">
        <v>830</v>
      </c>
      <c r="B6235" s="103" t="s">
        <v>88</v>
      </c>
      <c r="C6235" s="103" t="s">
        <v>481</v>
      </c>
      <c r="D6235" s="103" t="s">
        <v>494</v>
      </c>
      <c r="E6235" s="111"/>
      <c r="F6235" s="103" t="s">
        <v>495</v>
      </c>
      <c r="G6235" s="103" t="s">
        <v>97</v>
      </c>
      <c r="H6235" s="103" t="s">
        <v>369</v>
      </c>
      <c r="I6235" s="103" t="s">
        <v>92</v>
      </c>
      <c r="J6235" s="215">
        <v>4708.3500000000004</v>
      </c>
      <c r="K6235" s="216" t="s">
        <v>88</v>
      </c>
    </row>
    <row r="6236" spans="1:11" x14ac:dyDescent="0.25">
      <c r="A6236" s="103" t="s">
        <v>828</v>
      </c>
      <c r="B6236" s="103" t="s">
        <v>88</v>
      </c>
      <c r="C6236" s="103" t="s">
        <v>481</v>
      </c>
      <c r="D6236" s="103" t="s">
        <v>494</v>
      </c>
      <c r="E6236" s="111"/>
      <c r="F6236" s="103" t="s">
        <v>495</v>
      </c>
      <c r="G6236" s="103" t="s">
        <v>97</v>
      </c>
      <c r="H6236" s="103" t="s">
        <v>369</v>
      </c>
      <c r="I6236" s="103" t="s">
        <v>92</v>
      </c>
      <c r="J6236" s="215">
        <v>1502.37</v>
      </c>
      <c r="K6236" s="216" t="s">
        <v>88</v>
      </c>
    </row>
    <row r="6237" spans="1:11" x14ac:dyDescent="0.25">
      <c r="A6237" s="103" t="s">
        <v>829</v>
      </c>
      <c r="B6237" s="103" t="s">
        <v>88</v>
      </c>
      <c r="C6237" s="103" t="s">
        <v>481</v>
      </c>
      <c r="D6237" s="103" t="s">
        <v>494</v>
      </c>
      <c r="E6237" s="111"/>
      <c r="F6237" s="103" t="s">
        <v>495</v>
      </c>
      <c r="G6237" s="103" t="s">
        <v>97</v>
      </c>
      <c r="H6237" s="103" t="s">
        <v>369</v>
      </c>
      <c r="I6237" s="103" t="s">
        <v>92</v>
      </c>
      <c r="J6237" s="215">
        <v>3631.38</v>
      </c>
      <c r="K6237" s="216" t="s">
        <v>88</v>
      </c>
    </row>
    <row r="6238" spans="1:11" x14ac:dyDescent="0.25">
      <c r="A6238" s="103" t="s">
        <v>825</v>
      </c>
      <c r="B6238" s="103" t="s">
        <v>88</v>
      </c>
      <c r="C6238" s="103" t="s">
        <v>481</v>
      </c>
      <c r="D6238" s="103" t="s">
        <v>494</v>
      </c>
      <c r="E6238" s="111"/>
      <c r="F6238" s="103" t="s">
        <v>495</v>
      </c>
      <c r="G6238" s="103" t="s">
        <v>97</v>
      </c>
      <c r="H6238" s="103" t="s">
        <v>369</v>
      </c>
      <c r="I6238" s="103" t="s">
        <v>92</v>
      </c>
      <c r="J6238" s="215">
        <v>3923.08</v>
      </c>
      <c r="K6238" s="216" t="s">
        <v>88</v>
      </c>
    </row>
    <row r="6239" spans="1:11" x14ac:dyDescent="0.25">
      <c r="A6239" s="103" t="s">
        <v>826</v>
      </c>
      <c r="B6239" s="103" t="s">
        <v>88</v>
      </c>
      <c r="C6239" s="103" t="s">
        <v>481</v>
      </c>
      <c r="D6239" s="103" t="s">
        <v>494</v>
      </c>
      <c r="E6239" s="111"/>
      <c r="F6239" s="103" t="s">
        <v>495</v>
      </c>
      <c r="G6239" s="103" t="s">
        <v>97</v>
      </c>
      <c r="H6239" s="103" t="s">
        <v>369</v>
      </c>
      <c r="I6239" s="103" t="s">
        <v>92</v>
      </c>
      <c r="J6239" s="215">
        <v>2637.86</v>
      </c>
      <c r="K6239" s="216" t="s">
        <v>88</v>
      </c>
    </row>
    <row r="6240" spans="1:11" x14ac:dyDescent="0.25">
      <c r="A6240" s="103" t="s">
        <v>827</v>
      </c>
      <c r="B6240" s="103" t="s">
        <v>88</v>
      </c>
      <c r="C6240" s="103" t="s">
        <v>481</v>
      </c>
      <c r="D6240" s="103" t="s">
        <v>494</v>
      </c>
      <c r="E6240" s="111"/>
      <c r="F6240" s="103" t="s">
        <v>495</v>
      </c>
      <c r="G6240" s="103" t="s">
        <v>140</v>
      </c>
      <c r="H6240" s="103" t="s">
        <v>649</v>
      </c>
      <c r="I6240" s="103" t="s">
        <v>92</v>
      </c>
      <c r="J6240" s="215">
        <v>6159.98</v>
      </c>
      <c r="K6240" s="216" t="s">
        <v>88</v>
      </c>
    </row>
    <row r="6241" spans="1:11" x14ac:dyDescent="0.25">
      <c r="A6241" s="103" t="s">
        <v>830</v>
      </c>
      <c r="B6241" s="103" t="s">
        <v>88</v>
      </c>
      <c r="C6241" s="103" t="s">
        <v>481</v>
      </c>
      <c r="D6241" s="103" t="s">
        <v>494</v>
      </c>
      <c r="E6241" s="111"/>
      <c r="F6241" s="103" t="s">
        <v>495</v>
      </c>
      <c r="G6241" s="103" t="s">
        <v>140</v>
      </c>
      <c r="H6241" s="103" t="s">
        <v>649</v>
      </c>
      <c r="I6241" s="103" t="s">
        <v>92</v>
      </c>
      <c r="J6241" s="215">
        <v>2109.3200000000002</v>
      </c>
      <c r="K6241" s="216" t="s">
        <v>88</v>
      </c>
    </row>
    <row r="6242" spans="1:11" x14ac:dyDescent="0.25">
      <c r="A6242" s="103" t="s">
        <v>828</v>
      </c>
      <c r="B6242" s="103" t="s">
        <v>88</v>
      </c>
      <c r="C6242" s="103" t="s">
        <v>481</v>
      </c>
      <c r="D6242" s="103" t="s">
        <v>494</v>
      </c>
      <c r="E6242" s="111"/>
      <c r="F6242" s="103" t="s">
        <v>495</v>
      </c>
      <c r="G6242" s="103" t="s">
        <v>140</v>
      </c>
      <c r="H6242" s="103" t="s">
        <v>649</v>
      </c>
      <c r="I6242" s="103" t="s">
        <v>92</v>
      </c>
      <c r="J6242" s="215">
        <v>3373.86</v>
      </c>
      <c r="K6242" s="216" t="s">
        <v>88</v>
      </c>
    </row>
    <row r="6243" spans="1:11" x14ac:dyDescent="0.25">
      <c r="A6243" s="103" t="s">
        <v>829</v>
      </c>
      <c r="B6243" s="103" t="s">
        <v>88</v>
      </c>
      <c r="C6243" s="103" t="s">
        <v>481</v>
      </c>
      <c r="D6243" s="103" t="s">
        <v>494</v>
      </c>
      <c r="E6243" s="111"/>
      <c r="F6243" s="103" t="s">
        <v>495</v>
      </c>
      <c r="G6243" s="103" t="s">
        <v>140</v>
      </c>
      <c r="H6243" s="103" t="s">
        <v>649</v>
      </c>
      <c r="I6243" s="103" t="s">
        <v>92</v>
      </c>
      <c r="J6243" s="215">
        <v>1803.73</v>
      </c>
      <c r="K6243" s="216" t="s">
        <v>88</v>
      </c>
    </row>
    <row r="6244" spans="1:11" x14ac:dyDescent="0.25">
      <c r="A6244" s="103" t="s">
        <v>825</v>
      </c>
      <c r="B6244" s="103" t="s">
        <v>88</v>
      </c>
      <c r="C6244" s="103" t="s">
        <v>481</v>
      </c>
      <c r="D6244" s="103" t="s">
        <v>494</v>
      </c>
      <c r="E6244" s="111"/>
      <c r="F6244" s="103" t="s">
        <v>495</v>
      </c>
      <c r="G6244" s="103" t="s">
        <v>140</v>
      </c>
      <c r="H6244" s="103" t="s">
        <v>649</v>
      </c>
      <c r="I6244" s="103" t="s">
        <v>92</v>
      </c>
      <c r="J6244" s="215">
        <v>1099.53</v>
      </c>
      <c r="K6244" s="216" t="s">
        <v>88</v>
      </c>
    </row>
    <row r="6245" spans="1:11" x14ac:dyDescent="0.25">
      <c r="A6245" s="103" t="s">
        <v>826</v>
      </c>
      <c r="B6245" s="103" t="s">
        <v>88</v>
      </c>
      <c r="C6245" s="103" t="s">
        <v>481</v>
      </c>
      <c r="D6245" s="103" t="s">
        <v>494</v>
      </c>
      <c r="E6245" s="111"/>
      <c r="F6245" s="103" t="s">
        <v>495</v>
      </c>
      <c r="G6245" s="103" t="s">
        <v>140</v>
      </c>
      <c r="H6245" s="103" t="s">
        <v>649</v>
      </c>
      <c r="I6245" s="103" t="s">
        <v>92</v>
      </c>
      <c r="J6245" s="215">
        <v>2701.74</v>
      </c>
      <c r="K6245" s="216" t="s">
        <v>88</v>
      </c>
    </row>
    <row r="6246" spans="1:11" x14ac:dyDescent="0.25">
      <c r="A6246" s="103" t="s">
        <v>828</v>
      </c>
      <c r="B6246" s="103" t="s">
        <v>88</v>
      </c>
      <c r="C6246" s="103" t="s">
        <v>481</v>
      </c>
      <c r="D6246" s="103" t="s">
        <v>494</v>
      </c>
      <c r="E6246" s="111"/>
      <c r="F6246" s="103" t="s">
        <v>495</v>
      </c>
      <c r="G6246" s="103" t="s">
        <v>139</v>
      </c>
      <c r="H6246" s="103" t="s">
        <v>646</v>
      </c>
      <c r="I6246" s="103" t="s">
        <v>92</v>
      </c>
      <c r="J6246" s="215">
        <v>208.4</v>
      </c>
      <c r="K6246" s="216" t="s">
        <v>88</v>
      </c>
    </row>
    <row r="6247" spans="1:11" x14ac:dyDescent="0.25">
      <c r="A6247" s="103" t="s">
        <v>827</v>
      </c>
      <c r="B6247" s="103" t="s">
        <v>88</v>
      </c>
      <c r="C6247" s="103" t="s">
        <v>481</v>
      </c>
      <c r="D6247" s="103" t="s">
        <v>494</v>
      </c>
      <c r="E6247" s="111"/>
      <c r="F6247" s="103" t="s">
        <v>495</v>
      </c>
      <c r="G6247" s="103" t="s">
        <v>138</v>
      </c>
      <c r="H6247" s="103" t="s">
        <v>647</v>
      </c>
      <c r="I6247" s="103" t="s">
        <v>92</v>
      </c>
      <c r="J6247" s="215">
        <v>306.08</v>
      </c>
      <c r="K6247" s="216" t="s">
        <v>88</v>
      </c>
    </row>
    <row r="6248" spans="1:11" x14ac:dyDescent="0.25">
      <c r="A6248" s="103" t="s">
        <v>830</v>
      </c>
      <c r="B6248" s="103" t="s">
        <v>88</v>
      </c>
      <c r="C6248" s="103" t="s">
        <v>481</v>
      </c>
      <c r="D6248" s="103" t="s">
        <v>494</v>
      </c>
      <c r="E6248" s="111"/>
      <c r="F6248" s="103" t="s">
        <v>495</v>
      </c>
      <c r="G6248" s="103" t="s">
        <v>138</v>
      </c>
      <c r="H6248" s="103" t="s">
        <v>647</v>
      </c>
      <c r="I6248" s="103" t="s">
        <v>92</v>
      </c>
      <c r="J6248" s="215">
        <v>4186.01</v>
      </c>
      <c r="K6248" s="216" t="s">
        <v>88</v>
      </c>
    </row>
    <row r="6249" spans="1:11" x14ac:dyDescent="0.25">
      <c r="A6249" s="103" t="s">
        <v>828</v>
      </c>
      <c r="B6249" s="103" t="s">
        <v>88</v>
      </c>
      <c r="C6249" s="103" t="s">
        <v>481</v>
      </c>
      <c r="D6249" s="103" t="s">
        <v>494</v>
      </c>
      <c r="E6249" s="111"/>
      <c r="F6249" s="103" t="s">
        <v>495</v>
      </c>
      <c r="G6249" s="103" t="s">
        <v>138</v>
      </c>
      <c r="H6249" s="103" t="s">
        <v>647</v>
      </c>
      <c r="I6249" s="103" t="s">
        <v>92</v>
      </c>
      <c r="J6249" s="215">
        <v>772</v>
      </c>
      <c r="K6249" s="216" t="s">
        <v>88</v>
      </c>
    </row>
    <row r="6250" spans="1:11" x14ac:dyDescent="0.25">
      <c r="A6250" s="103" t="s">
        <v>829</v>
      </c>
      <c r="B6250" s="103" t="s">
        <v>88</v>
      </c>
      <c r="C6250" s="103" t="s">
        <v>481</v>
      </c>
      <c r="D6250" s="103" t="s">
        <v>494</v>
      </c>
      <c r="E6250" s="111"/>
      <c r="F6250" s="103" t="s">
        <v>495</v>
      </c>
      <c r="G6250" s="103" t="s">
        <v>138</v>
      </c>
      <c r="H6250" s="103" t="s">
        <v>647</v>
      </c>
      <c r="I6250" s="103" t="s">
        <v>92</v>
      </c>
      <c r="J6250" s="215">
        <v>1322.19</v>
      </c>
      <c r="K6250" s="216" t="s">
        <v>88</v>
      </c>
    </row>
    <row r="6251" spans="1:11" x14ac:dyDescent="0.25">
      <c r="A6251" s="103" t="s">
        <v>825</v>
      </c>
      <c r="B6251" s="103" t="s">
        <v>88</v>
      </c>
      <c r="C6251" s="103" t="s">
        <v>481</v>
      </c>
      <c r="D6251" s="103" t="s">
        <v>494</v>
      </c>
      <c r="E6251" s="111"/>
      <c r="F6251" s="103" t="s">
        <v>495</v>
      </c>
      <c r="G6251" s="103" t="s">
        <v>138</v>
      </c>
      <c r="H6251" s="103" t="s">
        <v>647</v>
      </c>
      <c r="I6251" s="103" t="s">
        <v>92</v>
      </c>
      <c r="J6251" s="215">
        <v>2112.4899999999998</v>
      </c>
      <c r="K6251" s="216" t="s">
        <v>88</v>
      </c>
    </row>
    <row r="6252" spans="1:11" x14ac:dyDescent="0.25">
      <c r="A6252" s="103" t="s">
        <v>826</v>
      </c>
      <c r="B6252" s="103" t="s">
        <v>88</v>
      </c>
      <c r="C6252" s="103" t="s">
        <v>481</v>
      </c>
      <c r="D6252" s="103" t="s">
        <v>494</v>
      </c>
      <c r="E6252" s="111"/>
      <c r="F6252" s="103" t="s">
        <v>495</v>
      </c>
      <c r="G6252" s="103" t="s">
        <v>138</v>
      </c>
      <c r="H6252" s="103" t="s">
        <v>647</v>
      </c>
      <c r="I6252" s="103" t="s">
        <v>92</v>
      </c>
      <c r="J6252" s="215">
        <v>876.19</v>
      </c>
      <c r="K6252" s="216" t="s">
        <v>88</v>
      </c>
    </row>
    <row r="6253" spans="1:11" x14ac:dyDescent="0.25">
      <c r="A6253" s="103" t="s">
        <v>827</v>
      </c>
      <c r="B6253" s="103" t="s">
        <v>88</v>
      </c>
      <c r="C6253" s="103" t="s">
        <v>481</v>
      </c>
      <c r="D6253" s="103" t="s">
        <v>494</v>
      </c>
      <c r="E6253" s="111"/>
      <c r="F6253" s="103" t="s">
        <v>495</v>
      </c>
      <c r="G6253" s="103" t="s">
        <v>136</v>
      </c>
      <c r="H6253" s="103" t="s">
        <v>370</v>
      </c>
      <c r="I6253" s="103" t="s">
        <v>92</v>
      </c>
      <c r="J6253" s="215">
        <v>3905.64</v>
      </c>
      <c r="K6253" s="216" t="s">
        <v>88</v>
      </c>
    </row>
    <row r="6254" spans="1:11" x14ac:dyDescent="0.25">
      <c r="A6254" s="103" t="s">
        <v>830</v>
      </c>
      <c r="B6254" s="103" t="s">
        <v>88</v>
      </c>
      <c r="C6254" s="103" t="s">
        <v>481</v>
      </c>
      <c r="D6254" s="103" t="s">
        <v>494</v>
      </c>
      <c r="E6254" s="111"/>
      <c r="F6254" s="103" t="s">
        <v>495</v>
      </c>
      <c r="G6254" s="103" t="s">
        <v>136</v>
      </c>
      <c r="H6254" s="103" t="s">
        <v>370</v>
      </c>
      <c r="I6254" s="103" t="s">
        <v>92</v>
      </c>
      <c r="J6254" s="215">
        <v>3018.97</v>
      </c>
      <c r="K6254" s="216" t="s">
        <v>88</v>
      </c>
    </row>
    <row r="6255" spans="1:11" x14ac:dyDescent="0.25">
      <c r="A6255" s="103" t="s">
        <v>828</v>
      </c>
      <c r="B6255" s="103" t="s">
        <v>88</v>
      </c>
      <c r="C6255" s="103" t="s">
        <v>481</v>
      </c>
      <c r="D6255" s="103" t="s">
        <v>494</v>
      </c>
      <c r="E6255" s="111"/>
      <c r="F6255" s="103" t="s">
        <v>495</v>
      </c>
      <c r="G6255" s="103" t="s">
        <v>136</v>
      </c>
      <c r="H6255" s="103" t="s">
        <v>370</v>
      </c>
      <c r="I6255" s="103" t="s">
        <v>92</v>
      </c>
      <c r="J6255" s="215">
        <v>1801.64</v>
      </c>
      <c r="K6255" s="216" t="s">
        <v>88</v>
      </c>
    </row>
    <row r="6256" spans="1:11" x14ac:dyDescent="0.25">
      <c r="A6256" s="103" t="s">
        <v>829</v>
      </c>
      <c r="B6256" s="103" t="s">
        <v>88</v>
      </c>
      <c r="C6256" s="103" t="s">
        <v>481</v>
      </c>
      <c r="D6256" s="103" t="s">
        <v>494</v>
      </c>
      <c r="E6256" s="111"/>
      <c r="F6256" s="103" t="s">
        <v>495</v>
      </c>
      <c r="G6256" s="103" t="s">
        <v>136</v>
      </c>
      <c r="H6256" s="103" t="s">
        <v>370</v>
      </c>
      <c r="I6256" s="103" t="s">
        <v>92</v>
      </c>
      <c r="J6256" s="215">
        <v>3797.64</v>
      </c>
      <c r="K6256" s="216" t="s">
        <v>88</v>
      </c>
    </row>
    <row r="6257" spans="1:11" x14ac:dyDescent="0.25">
      <c r="A6257" s="103" t="s">
        <v>825</v>
      </c>
      <c r="B6257" s="103" t="s">
        <v>88</v>
      </c>
      <c r="C6257" s="103" t="s">
        <v>481</v>
      </c>
      <c r="D6257" s="103" t="s">
        <v>494</v>
      </c>
      <c r="E6257" s="111"/>
      <c r="F6257" s="103" t="s">
        <v>495</v>
      </c>
      <c r="G6257" s="103" t="s">
        <v>136</v>
      </c>
      <c r="H6257" s="103" t="s">
        <v>370</v>
      </c>
      <c r="I6257" s="103" t="s">
        <v>92</v>
      </c>
      <c r="J6257" s="215">
        <v>3333.95</v>
      </c>
      <c r="K6257" s="216" t="s">
        <v>88</v>
      </c>
    </row>
    <row r="6258" spans="1:11" x14ac:dyDescent="0.25">
      <c r="A6258" s="103" t="s">
        <v>826</v>
      </c>
      <c r="B6258" s="103" t="s">
        <v>88</v>
      </c>
      <c r="C6258" s="103" t="s">
        <v>481</v>
      </c>
      <c r="D6258" s="103" t="s">
        <v>494</v>
      </c>
      <c r="E6258" s="111"/>
      <c r="F6258" s="103" t="s">
        <v>495</v>
      </c>
      <c r="G6258" s="103" t="s">
        <v>136</v>
      </c>
      <c r="H6258" s="103" t="s">
        <v>370</v>
      </c>
      <c r="I6258" s="103" t="s">
        <v>92</v>
      </c>
      <c r="J6258" s="215">
        <v>4487.87</v>
      </c>
      <c r="K6258" s="216" t="s">
        <v>88</v>
      </c>
    </row>
    <row r="6259" spans="1:11" x14ac:dyDescent="0.25">
      <c r="A6259" s="103" t="s">
        <v>827</v>
      </c>
      <c r="B6259" s="103" t="s">
        <v>88</v>
      </c>
      <c r="C6259" s="103" t="s">
        <v>481</v>
      </c>
      <c r="D6259" s="103" t="s">
        <v>494</v>
      </c>
      <c r="E6259" s="111"/>
      <c r="F6259" s="103" t="s">
        <v>495</v>
      </c>
      <c r="G6259" s="103" t="s">
        <v>135</v>
      </c>
      <c r="H6259" s="103" t="s">
        <v>371</v>
      </c>
      <c r="I6259" s="103" t="s">
        <v>92</v>
      </c>
      <c r="J6259" s="215">
        <v>29642.400000000001</v>
      </c>
      <c r="K6259" s="216" t="s">
        <v>88</v>
      </c>
    </row>
    <row r="6260" spans="1:11" x14ac:dyDescent="0.25">
      <c r="A6260" s="103" t="s">
        <v>830</v>
      </c>
      <c r="B6260" s="103" t="s">
        <v>88</v>
      </c>
      <c r="C6260" s="103" t="s">
        <v>481</v>
      </c>
      <c r="D6260" s="103" t="s">
        <v>494</v>
      </c>
      <c r="E6260" s="111"/>
      <c r="F6260" s="103" t="s">
        <v>495</v>
      </c>
      <c r="G6260" s="103" t="s">
        <v>135</v>
      </c>
      <c r="H6260" s="103" t="s">
        <v>371</v>
      </c>
      <c r="I6260" s="103" t="s">
        <v>92</v>
      </c>
      <c r="J6260" s="215">
        <v>32632.02</v>
      </c>
      <c r="K6260" s="216" t="s">
        <v>88</v>
      </c>
    </row>
    <row r="6261" spans="1:11" x14ac:dyDescent="0.25">
      <c r="A6261" s="103" t="s">
        <v>828</v>
      </c>
      <c r="B6261" s="103" t="s">
        <v>88</v>
      </c>
      <c r="C6261" s="103" t="s">
        <v>481</v>
      </c>
      <c r="D6261" s="103" t="s">
        <v>494</v>
      </c>
      <c r="E6261" s="111"/>
      <c r="F6261" s="103" t="s">
        <v>495</v>
      </c>
      <c r="G6261" s="103" t="s">
        <v>135</v>
      </c>
      <c r="H6261" s="103" t="s">
        <v>371</v>
      </c>
      <c r="I6261" s="103" t="s">
        <v>92</v>
      </c>
      <c r="J6261" s="215">
        <v>27483.9</v>
      </c>
      <c r="K6261" s="216" t="s">
        <v>88</v>
      </c>
    </row>
    <row r="6262" spans="1:11" x14ac:dyDescent="0.25">
      <c r="A6262" s="103" t="s">
        <v>829</v>
      </c>
      <c r="B6262" s="103" t="s">
        <v>88</v>
      </c>
      <c r="C6262" s="103" t="s">
        <v>481</v>
      </c>
      <c r="D6262" s="103" t="s">
        <v>494</v>
      </c>
      <c r="E6262" s="111"/>
      <c r="F6262" s="103" t="s">
        <v>495</v>
      </c>
      <c r="G6262" s="103" t="s">
        <v>135</v>
      </c>
      <c r="H6262" s="103" t="s">
        <v>371</v>
      </c>
      <c r="I6262" s="103" t="s">
        <v>92</v>
      </c>
      <c r="J6262" s="215">
        <v>30189.52</v>
      </c>
      <c r="K6262" s="216" t="s">
        <v>88</v>
      </c>
    </row>
    <row r="6263" spans="1:11" x14ac:dyDescent="0.25">
      <c r="A6263" s="103" t="s">
        <v>825</v>
      </c>
      <c r="B6263" s="103" t="s">
        <v>88</v>
      </c>
      <c r="C6263" s="103" t="s">
        <v>481</v>
      </c>
      <c r="D6263" s="103" t="s">
        <v>494</v>
      </c>
      <c r="E6263" s="111"/>
      <c r="F6263" s="103" t="s">
        <v>495</v>
      </c>
      <c r="G6263" s="103" t="s">
        <v>135</v>
      </c>
      <c r="H6263" s="103" t="s">
        <v>371</v>
      </c>
      <c r="I6263" s="103" t="s">
        <v>92</v>
      </c>
      <c r="J6263" s="215">
        <v>34019.39</v>
      </c>
      <c r="K6263" s="216" t="s">
        <v>88</v>
      </c>
    </row>
    <row r="6264" spans="1:11" x14ac:dyDescent="0.25">
      <c r="A6264" s="103" t="s">
        <v>826</v>
      </c>
      <c r="B6264" s="103" t="s">
        <v>88</v>
      </c>
      <c r="C6264" s="103" t="s">
        <v>481</v>
      </c>
      <c r="D6264" s="103" t="s">
        <v>494</v>
      </c>
      <c r="E6264" s="111"/>
      <c r="F6264" s="103" t="s">
        <v>495</v>
      </c>
      <c r="G6264" s="103" t="s">
        <v>135</v>
      </c>
      <c r="H6264" s="103" t="s">
        <v>371</v>
      </c>
      <c r="I6264" s="103" t="s">
        <v>92</v>
      </c>
      <c r="J6264" s="215">
        <v>32123.97</v>
      </c>
      <c r="K6264" s="216" t="s">
        <v>88</v>
      </c>
    </row>
    <row r="6265" spans="1:11" x14ac:dyDescent="0.25">
      <c r="A6265" s="103" t="s">
        <v>827</v>
      </c>
      <c r="B6265" s="103" t="s">
        <v>88</v>
      </c>
      <c r="C6265" s="103" t="s">
        <v>481</v>
      </c>
      <c r="D6265" s="103" t="s">
        <v>494</v>
      </c>
      <c r="E6265" s="111"/>
      <c r="F6265" s="103" t="s">
        <v>495</v>
      </c>
      <c r="G6265" s="103" t="s">
        <v>121</v>
      </c>
      <c r="H6265" s="103" t="s">
        <v>372</v>
      </c>
      <c r="I6265" s="103" t="s">
        <v>92</v>
      </c>
      <c r="J6265" s="215">
        <v>19382.32</v>
      </c>
      <c r="K6265" s="216" t="s">
        <v>88</v>
      </c>
    </row>
    <row r="6266" spans="1:11" x14ac:dyDescent="0.25">
      <c r="A6266" s="103" t="s">
        <v>827</v>
      </c>
      <c r="B6266" s="103" t="s">
        <v>88</v>
      </c>
      <c r="C6266" s="103" t="s">
        <v>481</v>
      </c>
      <c r="D6266" s="103" t="s">
        <v>494</v>
      </c>
      <c r="E6266" s="111"/>
      <c r="F6266" s="103" t="s">
        <v>495</v>
      </c>
      <c r="G6266" s="103" t="s">
        <v>121</v>
      </c>
      <c r="H6266" s="103" t="s">
        <v>372</v>
      </c>
      <c r="I6266" s="103" t="s">
        <v>842</v>
      </c>
      <c r="J6266" s="215">
        <v>155.72999999999999</v>
      </c>
      <c r="K6266" s="216" t="s">
        <v>88</v>
      </c>
    </row>
    <row r="6267" spans="1:11" x14ac:dyDescent="0.25">
      <c r="A6267" s="103" t="s">
        <v>830</v>
      </c>
      <c r="B6267" s="103" t="s">
        <v>88</v>
      </c>
      <c r="C6267" s="103" t="s">
        <v>481</v>
      </c>
      <c r="D6267" s="103" t="s">
        <v>494</v>
      </c>
      <c r="E6267" s="111"/>
      <c r="F6267" s="103" t="s">
        <v>495</v>
      </c>
      <c r="G6267" s="103" t="s">
        <v>121</v>
      </c>
      <c r="H6267" s="103" t="s">
        <v>372</v>
      </c>
      <c r="I6267" s="103" t="s">
        <v>92</v>
      </c>
      <c r="J6267" s="215">
        <v>27854.13</v>
      </c>
      <c r="K6267" s="216" t="s">
        <v>88</v>
      </c>
    </row>
    <row r="6268" spans="1:11" x14ac:dyDescent="0.25">
      <c r="A6268" s="103" t="s">
        <v>830</v>
      </c>
      <c r="B6268" s="103" t="s">
        <v>88</v>
      </c>
      <c r="C6268" s="103" t="s">
        <v>481</v>
      </c>
      <c r="D6268" s="103" t="s">
        <v>494</v>
      </c>
      <c r="E6268" s="111"/>
      <c r="F6268" s="103" t="s">
        <v>495</v>
      </c>
      <c r="G6268" s="103" t="s">
        <v>121</v>
      </c>
      <c r="H6268" s="103" t="s">
        <v>372</v>
      </c>
      <c r="I6268" s="103" t="s">
        <v>842</v>
      </c>
      <c r="J6268" s="215">
        <v>-282.87</v>
      </c>
      <c r="K6268" s="216" t="s">
        <v>88</v>
      </c>
    </row>
    <row r="6269" spans="1:11" x14ac:dyDescent="0.25">
      <c r="A6269" s="103" t="s">
        <v>828</v>
      </c>
      <c r="B6269" s="103" t="s">
        <v>88</v>
      </c>
      <c r="C6269" s="103" t="s">
        <v>481</v>
      </c>
      <c r="D6269" s="103" t="s">
        <v>494</v>
      </c>
      <c r="E6269" s="111"/>
      <c r="F6269" s="103" t="s">
        <v>495</v>
      </c>
      <c r="G6269" s="103" t="s">
        <v>121</v>
      </c>
      <c r="H6269" s="103" t="s">
        <v>372</v>
      </c>
      <c r="I6269" s="103" t="s">
        <v>92</v>
      </c>
      <c r="J6269" s="215">
        <v>29598.799999999999</v>
      </c>
      <c r="K6269" s="216" t="s">
        <v>88</v>
      </c>
    </row>
    <row r="6270" spans="1:11" x14ac:dyDescent="0.25">
      <c r="A6270" s="103" t="s">
        <v>828</v>
      </c>
      <c r="B6270" s="103" t="s">
        <v>88</v>
      </c>
      <c r="C6270" s="103" t="s">
        <v>481</v>
      </c>
      <c r="D6270" s="103" t="s">
        <v>494</v>
      </c>
      <c r="E6270" s="111"/>
      <c r="F6270" s="103" t="s">
        <v>495</v>
      </c>
      <c r="G6270" s="103" t="s">
        <v>121</v>
      </c>
      <c r="H6270" s="103" t="s">
        <v>372</v>
      </c>
      <c r="I6270" s="103" t="s">
        <v>842</v>
      </c>
      <c r="J6270" s="215">
        <v>1268.08</v>
      </c>
      <c r="K6270" s="216" t="s">
        <v>88</v>
      </c>
    </row>
    <row r="6271" spans="1:11" x14ac:dyDescent="0.25">
      <c r="A6271" s="103" t="s">
        <v>829</v>
      </c>
      <c r="B6271" s="103" t="s">
        <v>88</v>
      </c>
      <c r="C6271" s="103" t="s">
        <v>481</v>
      </c>
      <c r="D6271" s="103" t="s">
        <v>494</v>
      </c>
      <c r="E6271" s="111"/>
      <c r="F6271" s="103" t="s">
        <v>495</v>
      </c>
      <c r="G6271" s="103" t="s">
        <v>121</v>
      </c>
      <c r="H6271" s="103" t="s">
        <v>372</v>
      </c>
      <c r="I6271" s="103" t="s">
        <v>92</v>
      </c>
      <c r="J6271" s="215">
        <v>27237.43</v>
      </c>
      <c r="K6271" s="216" t="s">
        <v>88</v>
      </c>
    </row>
    <row r="6272" spans="1:11" x14ac:dyDescent="0.25">
      <c r="A6272" s="103" t="s">
        <v>829</v>
      </c>
      <c r="B6272" s="103" t="s">
        <v>88</v>
      </c>
      <c r="C6272" s="103" t="s">
        <v>481</v>
      </c>
      <c r="D6272" s="103" t="s">
        <v>494</v>
      </c>
      <c r="E6272" s="111"/>
      <c r="F6272" s="103" t="s">
        <v>495</v>
      </c>
      <c r="G6272" s="103" t="s">
        <v>121</v>
      </c>
      <c r="H6272" s="103" t="s">
        <v>372</v>
      </c>
      <c r="I6272" s="103" t="s">
        <v>842</v>
      </c>
      <c r="J6272" s="215">
        <v>2975.2</v>
      </c>
      <c r="K6272" s="216" t="s">
        <v>88</v>
      </c>
    </row>
    <row r="6273" spans="1:11" x14ac:dyDescent="0.25">
      <c r="A6273" s="103" t="s">
        <v>825</v>
      </c>
      <c r="B6273" s="103" t="s">
        <v>88</v>
      </c>
      <c r="C6273" s="103" t="s">
        <v>481</v>
      </c>
      <c r="D6273" s="103" t="s">
        <v>494</v>
      </c>
      <c r="E6273" s="111"/>
      <c r="F6273" s="103" t="s">
        <v>495</v>
      </c>
      <c r="G6273" s="103" t="s">
        <v>121</v>
      </c>
      <c r="H6273" s="103" t="s">
        <v>372</v>
      </c>
      <c r="I6273" s="103" t="s">
        <v>92</v>
      </c>
      <c r="J6273" s="215">
        <v>30226.32</v>
      </c>
      <c r="K6273" s="216" t="s">
        <v>88</v>
      </c>
    </row>
    <row r="6274" spans="1:11" x14ac:dyDescent="0.25">
      <c r="A6274" s="103" t="s">
        <v>825</v>
      </c>
      <c r="B6274" s="103" t="s">
        <v>88</v>
      </c>
      <c r="C6274" s="103" t="s">
        <v>481</v>
      </c>
      <c r="D6274" s="103" t="s">
        <v>494</v>
      </c>
      <c r="E6274" s="111"/>
      <c r="F6274" s="103" t="s">
        <v>495</v>
      </c>
      <c r="G6274" s="103" t="s">
        <v>121</v>
      </c>
      <c r="H6274" s="103" t="s">
        <v>372</v>
      </c>
      <c r="I6274" s="103" t="s">
        <v>842</v>
      </c>
      <c r="J6274" s="215">
        <v>1923.58</v>
      </c>
      <c r="K6274" s="216" t="s">
        <v>88</v>
      </c>
    </row>
    <row r="6275" spans="1:11" x14ac:dyDescent="0.25">
      <c r="A6275" s="103" t="s">
        <v>826</v>
      </c>
      <c r="B6275" s="103" t="s">
        <v>88</v>
      </c>
      <c r="C6275" s="103" t="s">
        <v>481</v>
      </c>
      <c r="D6275" s="103" t="s">
        <v>494</v>
      </c>
      <c r="E6275" s="111"/>
      <c r="F6275" s="103" t="s">
        <v>495</v>
      </c>
      <c r="G6275" s="103" t="s">
        <v>121</v>
      </c>
      <c r="H6275" s="103" t="s">
        <v>372</v>
      </c>
      <c r="I6275" s="103" t="s">
        <v>92</v>
      </c>
      <c r="J6275" s="215">
        <v>24029.24</v>
      </c>
      <c r="K6275" s="216" t="s">
        <v>88</v>
      </c>
    </row>
    <row r="6276" spans="1:11" x14ac:dyDescent="0.25">
      <c r="A6276" s="103" t="s">
        <v>826</v>
      </c>
      <c r="B6276" s="103" t="s">
        <v>88</v>
      </c>
      <c r="C6276" s="103" t="s">
        <v>481</v>
      </c>
      <c r="D6276" s="103" t="s">
        <v>494</v>
      </c>
      <c r="E6276" s="111"/>
      <c r="F6276" s="103" t="s">
        <v>495</v>
      </c>
      <c r="G6276" s="103" t="s">
        <v>121</v>
      </c>
      <c r="H6276" s="103" t="s">
        <v>372</v>
      </c>
      <c r="I6276" s="103" t="s">
        <v>842</v>
      </c>
      <c r="J6276" s="215">
        <v>491.27</v>
      </c>
      <c r="K6276" s="216" t="s">
        <v>88</v>
      </c>
    </row>
    <row r="6277" spans="1:11" x14ac:dyDescent="0.25">
      <c r="A6277" s="103" t="s">
        <v>827</v>
      </c>
      <c r="B6277" s="103" t="s">
        <v>88</v>
      </c>
      <c r="C6277" s="103" t="s">
        <v>481</v>
      </c>
      <c r="D6277" s="103" t="s">
        <v>494</v>
      </c>
      <c r="E6277" s="111"/>
      <c r="F6277" s="103" t="s">
        <v>495</v>
      </c>
      <c r="G6277" s="103" t="s">
        <v>203</v>
      </c>
      <c r="H6277" s="103" t="s">
        <v>477</v>
      </c>
      <c r="I6277" s="103" t="s">
        <v>92</v>
      </c>
      <c r="J6277" s="215">
        <v>16207.27</v>
      </c>
      <c r="K6277" s="216" t="s">
        <v>88</v>
      </c>
    </row>
    <row r="6278" spans="1:11" x14ac:dyDescent="0.25">
      <c r="A6278" s="103" t="s">
        <v>827</v>
      </c>
      <c r="B6278" s="103" t="s">
        <v>88</v>
      </c>
      <c r="C6278" s="103" t="s">
        <v>481</v>
      </c>
      <c r="D6278" s="103" t="s">
        <v>494</v>
      </c>
      <c r="E6278" s="111"/>
      <c r="F6278" s="103" t="s">
        <v>495</v>
      </c>
      <c r="G6278" s="103" t="s">
        <v>203</v>
      </c>
      <c r="H6278" s="103" t="s">
        <v>477</v>
      </c>
      <c r="I6278" s="103" t="s">
        <v>842</v>
      </c>
      <c r="J6278" s="215">
        <v>3712.67</v>
      </c>
      <c r="K6278" s="216" t="s">
        <v>88</v>
      </c>
    </row>
    <row r="6279" spans="1:11" x14ac:dyDescent="0.25">
      <c r="A6279" s="103" t="s">
        <v>830</v>
      </c>
      <c r="B6279" s="103" t="s">
        <v>88</v>
      </c>
      <c r="C6279" s="103" t="s">
        <v>481</v>
      </c>
      <c r="D6279" s="103" t="s">
        <v>494</v>
      </c>
      <c r="E6279" s="111"/>
      <c r="F6279" s="103" t="s">
        <v>495</v>
      </c>
      <c r="G6279" s="103" t="s">
        <v>203</v>
      </c>
      <c r="H6279" s="103" t="s">
        <v>477</v>
      </c>
      <c r="I6279" s="103" t="s">
        <v>92</v>
      </c>
      <c r="J6279" s="215">
        <v>10284.11</v>
      </c>
      <c r="K6279" s="216" t="s">
        <v>88</v>
      </c>
    </row>
    <row r="6280" spans="1:11" x14ac:dyDescent="0.25">
      <c r="A6280" s="103" t="s">
        <v>830</v>
      </c>
      <c r="B6280" s="103" t="s">
        <v>88</v>
      </c>
      <c r="C6280" s="103" t="s">
        <v>481</v>
      </c>
      <c r="D6280" s="103" t="s">
        <v>494</v>
      </c>
      <c r="E6280" s="111"/>
      <c r="F6280" s="103" t="s">
        <v>495</v>
      </c>
      <c r="G6280" s="103" t="s">
        <v>203</v>
      </c>
      <c r="H6280" s="103" t="s">
        <v>477</v>
      </c>
      <c r="I6280" s="103" t="s">
        <v>842</v>
      </c>
      <c r="J6280" s="215">
        <v>688.84</v>
      </c>
      <c r="K6280" s="216" t="s">
        <v>88</v>
      </c>
    </row>
    <row r="6281" spans="1:11" x14ac:dyDescent="0.25">
      <c r="A6281" s="103" t="s">
        <v>828</v>
      </c>
      <c r="B6281" s="103" t="s">
        <v>88</v>
      </c>
      <c r="C6281" s="103" t="s">
        <v>481</v>
      </c>
      <c r="D6281" s="103" t="s">
        <v>494</v>
      </c>
      <c r="E6281" s="111"/>
      <c r="F6281" s="103" t="s">
        <v>495</v>
      </c>
      <c r="G6281" s="103" t="s">
        <v>203</v>
      </c>
      <c r="H6281" s="103" t="s">
        <v>477</v>
      </c>
      <c r="I6281" s="103" t="s">
        <v>92</v>
      </c>
      <c r="J6281" s="215">
        <v>13845.39</v>
      </c>
      <c r="K6281" s="216" t="s">
        <v>88</v>
      </c>
    </row>
    <row r="6282" spans="1:11" x14ac:dyDescent="0.25">
      <c r="A6282" s="103" t="s">
        <v>828</v>
      </c>
      <c r="B6282" s="103" t="s">
        <v>88</v>
      </c>
      <c r="C6282" s="103" t="s">
        <v>481</v>
      </c>
      <c r="D6282" s="103" t="s">
        <v>494</v>
      </c>
      <c r="E6282" s="111"/>
      <c r="F6282" s="103" t="s">
        <v>495</v>
      </c>
      <c r="G6282" s="103" t="s">
        <v>203</v>
      </c>
      <c r="H6282" s="103" t="s">
        <v>477</v>
      </c>
      <c r="I6282" s="103" t="s">
        <v>842</v>
      </c>
      <c r="J6282" s="215">
        <v>72.69</v>
      </c>
      <c r="K6282" s="216" t="s">
        <v>88</v>
      </c>
    </row>
    <row r="6283" spans="1:11" x14ac:dyDescent="0.25">
      <c r="A6283" s="103" t="s">
        <v>829</v>
      </c>
      <c r="B6283" s="103" t="s">
        <v>88</v>
      </c>
      <c r="C6283" s="103" t="s">
        <v>481</v>
      </c>
      <c r="D6283" s="103" t="s">
        <v>494</v>
      </c>
      <c r="E6283" s="111"/>
      <c r="F6283" s="103" t="s">
        <v>495</v>
      </c>
      <c r="G6283" s="103" t="s">
        <v>203</v>
      </c>
      <c r="H6283" s="103" t="s">
        <v>477</v>
      </c>
      <c r="I6283" s="103" t="s">
        <v>92</v>
      </c>
      <c r="J6283" s="215">
        <v>8269.8700000000008</v>
      </c>
      <c r="K6283" s="216" t="s">
        <v>88</v>
      </c>
    </row>
    <row r="6284" spans="1:11" x14ac:dyDescent="0.25">
      <c r="A6284" s="103" t="s">
        <v>829</v>
      </c>
      <c r="B6284" s="103" t="s">
        <v>88</v>
      </c>
      <c r="C6284" s="103" t="s">
        <v>481</v>
      </c>
      <c r="D6284" s="103" t="s">
        <v>494</v>
      </c>
      <c r="E6284" s="111"/>
      <c r="F6284" s="103" t="s">
        <v>495</v>
      </c>
      <c r="G6284" s="103" t="s">
        <v>203</v>
      </c>
      <c r="H6284" s="103" t="s">
        <v>477</v>
      </c>
      <c r="I6284" s="103" t="s">
        <v>842</v>
      </c>
      <c r="J6284" s="215">
        <v>451.88</v>
      </c>
      <c r="K6284" s="216" t="s">
        <v>88</v>
      </c>
    </row>
    <row r="6285" spans="1:11" x14ac:dyDescent="0.25">
      <c r="A6285" s="103" t="s">
        <v>825</v>
      </c>
      <c r="B6285" s="103" t="s">
        <v>88</v>
      </c>
      <c r="C6285" s="103" t="s">
        <v>481</v>
      </c>
      <c r="D6285" s="103" t="s">
        <v>494</v>
      </c>
      <c r="E6285" s="111"/>
      <c r="F6285" s="103" t="s">
        <v>495</v>
      </c>
      <c r="G6285" s="103" t="s">
        <v>203</v>
      </c>
      <c r="H6285" s="103" t="s">
        <v>477</v>
      </c>
      <c r="I6285" s="103" t="s">
        <v>92</v>
      </c>
      <c r="J6285" s="215">
        <v>12239.4</v>
      </c>
      <c r="K6285" s="216" t="s">
        <v>88</v>
      </c>
    </row>
    <row r="6286" spans="1:11" x14ac:dyDescent="0.25">
      <c r="A6286" s="103" t="s">
        <v>825</v>
      </c>
      <c r="B6286" s="103" t="s">
        <v>88</v>
      </c>
      <c r="C6286" s="103" t="s">
        <v>481</v>
      </c>
      <c r="D6286" s="103" t="s">
        <v>494</v>
      </c>
      <c r="E6286" s="111"/>
      <c r="F6286" s="103" t="s">
        <v>495</v>
      </c>
      <c r="G6286" s="103" t="s">
        <v>203</v>
      </c>
      <c r="H6286" s="103" t="s">
        <v>477</v>
      </c>
      <c r="I6286" s="103" t="s">
        <v>842</v>
      </c>
      <c r="J6286" s="215">
        <v>33.86</v>
      </c>
      <c r="K6286" s="216" t="s">
        <v>88</v>
      </c>
    </row>
    <row r="6287" spans="1:11" x14ac:dyDescent="0.25">
      <c r="A6287" s="103" t="s">
        <v>826</v>
      </c>
      <c r="B6287" s="103" t="s">
        <v>88</v>
      </c>
      <c r="C6287" s="103" t="s">
        <v>481</v>
      </c>
      <c r="D6287" s="103" t="s">
        <v>494</v>
      </c>
      <c r="E6287" s="111"/>
      <c r="F6287" s="103" t="s">
        <v>495</v>
      </c>
      <c r="G6287" s="103" t="s">
        <v>203</v>
      </c>
      <c r="H6287" s="103" t="s">
        <v>477</v>
      </c>
      <c r="I6287" s="103" t="s">
        <v>92</v>
      </c>
      <c r="J6287" s="215">
        <v>21425.37</v>
      </c>
      <c r="K6287" s="216" t="s">
        <v>88</v>
      </c>
    </row>
    <row r="6288" spans="1:11" x14ac:dyDescent="0.25">
      <c r="A6288" s="103" t="s">
        <v>826</v>
      </c>
      <c r="B6288" s="103" t="s">
        <v>88</v>
      </c>
      <c r="C6288" s="103" t="s">
        <v>481</v>
      </c>
      <c r="D6288" s="103" t="s">
        <v>494</v>
      </c>
      <c r="E6288" s="111"/>
      <c r="F6288" s="103" t="s">
        <v>495</v>
      </c>
      <c r="G6288" s="103" t="s">
        <v>203</v>
      </c>
      <c r="H6288" s="103" t="s">
        <v>477</v>
      </c>
      <c r="I6288" s="103" t="s">
        <v>842</v>
      </c>
      <c r="J6288" s="215">
        <v>0</v>
      </c>
      <c r="K6288" s="216" t="s">
        <v>88</v>
      </c>
    </row>
    <row r="6289" spans="1:11" x14ac:dyDescent="0.25">
      <c r="A6289" s="103" t="s">
        <v>827</v>
      </c>
      <c r="B6289" s="103" t="s">
        <v>88</v>
      </c>
      <c r="C6289" s="103" t="s">
        <v>481</v>
      </c>
      <c r="D6289" s="103" t="s">
        <v>494</v>
      </c>
      <c r="E6289" s="111"/>
      <c r="F6289" s="103" t="s">
        <v>495</v>
      </c>
      <c r="G6289" s="103" t="s">
        <v>167</v>
      </c>
      <c r="H6289" s="103" t="s">
        <v>373</v>
      </c>
      <c r="I6289" s="103" t="s">
        <v>92</v>
      </c>
      <c r="J6289" s="215">
        <v>40387.480000000003</v>
      </c>
      <c r="K6289" s="216" t="s">
        <v>88</v>
      </c>
    </row>
    <row r="6290" spans="1:11" x14ac:dyDescent="0.25">
      <c r="A6290" s="103" t="s">
        <v>830</v>
      </c>
      <c r="B6290" s="103" t="s">
        <v>88</v>
      </c>
      <c r="C6290" s="103" t="s">
        <v>481</v>
      </c>
      <c r="D6290" s="103" t="s">
        <v>494</v>
      </c>
      <c r="E6290" s="111"/>
      <c r="F6290" s="103" t="s">
        <v>495</v>
      </c>
      <c r="G6290" s="103" t="s">
        <v>167</v>
      </c>
      <c r="H6290" s="103" t="s">
        <v>373</v>
      </c>
      <c r="I6290" s="103" t="s">
        <v>92</v>
      </c>
      <c r="J6290" s="215">
        <v>50254.64</v>
      </c>
      <c r="K6290" s="216" t="s">
        <v>88</v>
      </c>
    </row>
    <row r="6291" spans="1:11" x14ac:dyDescent="0.25">
      <c r="A6291" s="103" t="s">
        <v>828</v>
      </c>
      <c r="B6291" s="103" t="s">
        <v>88</v>
      </c>
      <c r="C6291" s="103" t="s">
        <v>481</v>
      </c>
      <c r="D6291" s="103" t="s">
        <v>494</v>
      </c>
      <c r="E6291" s="111"/>
      <c r="F6291" s="103" t="s">
        <v>495</v>
      </c>
      <c r="G6291" s="103" t="s">
        <v>167</v>
      </c>
      <c r="H6291" s="103" t="s">
        <v>373</v>
      </c>
      <c r="I6291" s="103" t="s">
        <v>92</v>
      </c>
      <c r="J6291" s="215">
        <v>43934.02</v>
      </c>
      <c r="K6291" s="216" t="s">
        <v>88</v>
      </c>
    </row>
    <row r="6292" spans="1:11" x14ac:dyDescent="0.25">
      <c r="A6292" s="103" t="s">
        <v>828</v>
      </c>
      <c r="B6292" s="103" t="s">
        <v>88</v>
      </c>
      <c r="C6292" s="103" t="s">
        <v>481</v>
      </c>
      <c r="D6292" s="103" t="s">
        <v>494</v>
      </c>
      <c r="E6292" s="111"/>
      <c r="F6292" s="103" t="s">
        <v>495</v>
      </c>
      <c r="G6292" s="103" t="s">
        <v>167</v>
      </c>
      <c r="H6292" s="103" t="s">
        <v>373</v>
      </c>
      <c r="I6292" s="103" t="s">
        <v>842</v>
      </c>
      <c r="J6292" s="215">
        <v>44.29</v>
      </c>
      <c r="K6292" s="216" t="s">
        <v>88</v>
      </c>
    </row>
    <row r="6293" spans="1:11" x14ac:dyDescent="0.25">
      <c r="A6293" s="103" t="s">
        <v>829</v>
      </c>
      <c r="B6293" s="103" t="s">
        <v>88</v>
      </c>
      <c r="C6293" s="103" t="s">
        <v>481</v>
      </c>
      <c r="D6293" s="103" t="s">
        <v>494</v>
      </c>
      <c r="E6293" s="111"/>
      <c r="F6293" s="103" t="s">
        <v>495</v>
      </c>
      <c r="G6293" s="103" t="s">
        <v>167</v>
      </c>
      <c r="H6293" s="103" t="s">
        <v>373</v>
      </c>
      <c r="I6293" s="103" t="s">
        <v>92</v>
      </c>
      <c r="J6293" s="215">
        <v>37935.75</v>
      </c>
      <c r="K6293" s="216" t="s">
        <v>88</v>
      </c>
    </row>
    <row r="6294" spans="1:11" x14ac:dyDescent="0.25">
      <c r="A6294" s="103" t="s">
        <v>829</v>
      </c>
      <c r="B6294" s="103" t="s">
        <v>88</v>
      </c>
      <c r="C6294" s="103" t="s">
        <v>481</v>
      </c>
      <c r="D6294" s="103" t="s">
        <v>494</v>
      </c>
      <c r="E6294" s="111"/>
      <c r="F6294" s="103" t="s">
        <v>495</v>
      </c>
      <c r="G6294" s="103" t="s">
        <v>167</v>
      </c>
      <c r="H6294" s="103" t="s">
        <v>373</v>
      </c>
      <c r="I6294" s="103" t="s">
        <v>842</v>
      </c>
      <c r="J6294" s="215">
        <v>221.28</v>
      </c>
      <c r="K6294" s="216" t="s">
        <v>88</v>
      </c>
    </row>
    <row r="6295" spans="1:11" x14ac:dyDescent="0.25">
      <c r="A6295" s="103" t="s">
        <v>825</v>
      </c>
      <c r="B6295" s="103" t="s">
        <v>88</v>
      </c>
      <c r="C6295" s="103" t="s">
        <v>481</v>
      </c>
      <c r="D6295" s="103" t="s">
        <v>494</v>
      </c>
      <c r="E6295" s="111"/>
      <c r="F6295" s="103" t="s">
        <v>495</v>
      </c>
      <c r="G6295" s="103" t="s">
        <v>167</v>
      </c>
      <c r="H6295" s="103" t="s">
        <v>373</v>
      </c>
      <c r="I6295" s="103" t="s">
        <v>92</v>
      </c>
      <c r="J6295" s="215">
        <v>40446.17</v>
      </c>
      <c r="K6295" s="216" t="s">
        <v>88</v>
      </c>
    </row>
    <row r="6296" spans="1:11" x14ac:dyDescent="0.25">
      <c r="A6296" s="103" t="s">
        <v>826</v>
      </c>
      <c r="B6296" s="103" t="s">
        <v>88</v>
      </c>
      <c r="C6296" s="103" t="s">
        <v>481</v>
      </c>
      <c r="D6296" s="103" t="s">
        <v>494</v>
      </c>
      <c r="E6296" s="111"/>
      <c r="F6296" s="103" t="s">
        <v>495</v>
      </c>
      <c r="G6296" s="103" t="s">
        <v>167</v>
      </c>
      <c r="H6296" s="103" t="s">
        <v>373</v>
      </c>
      <c r="I6296" s="103" t="s">
        <v>92</v>
      </c>
      <c r="J6296" s="215">
        <v>29132.04</v>
      </c>
      <c r="K6296" s="216" t="s">
        <v>88</v>
      </c>
    </row>
    <row r="6297" spans="1:11" x14ac:dyDescent="0.25">
      <c r="A6297" s="103" t="s">
        <v>826</v>
      </c>
      <c r="B6297" s="103" t="s">
        <v>88</v>
      </c>
      <c r="C6297" s="103" t="s">
        <v>481</v>
      </c>
      <c r="D6297" s="103" t="s">
        <v>494</v>
      </c>
      <c r="E6297" s="111"/>
      <c r="F6297" s="103" t="s">
        <v>495</v>
      </c>
      <c r="G6297" s="103" t="s">
        <v>167</v>
      </c>
      <c r="H6297" s="103" t="s">
        <v>373</v>
      </c>
      <c r="I6297" s="103" t="s">
        <v>842</v>
      </c>
      <c r="J6297" s="215">
        <v>65.11</v>
      </c>
      <c r="K6297" s="216" t="s">
        <v>88</v>
      </c>
    </row>
    <row r="6298" spans="1:11" x14ac:dyDescent="0.25">
      <c r="A6298" s="103" t="s">
        <v>827</v>
      </c>
      <c r="B6298" s="103" t="s">
        <v>88</v>
      </c>
      <c r="C6298" s="103" t="s">
        <v>481</v>
      </c>
      <c r="D6298" s="103" t="s">
        <v>494</v>
      </c>
      <c r="E6298" s="111"/>
      <c r="F6298" s="103" t="s">
        <v>495</v>
      </c>
      <c r="G6298" s="103" t="s">
        <v>134</v>
      </c>
      <c r="H6298" s="103" t="s">
        <v>374</v>
      </c>
      <c r="I6298" s="103" t="s">
        <v>92</v>
      </c>
      <c r="J6298" s="215">
        <v>48215.99</v>
      </c>
      <c r="K6298" s="216" t="s">
        <v>88</v>
      </c>
    </row>
    <row r="6299" spans="1:11" x14ac:dyDescent="0.25">
      <c r="A6299" s="103" t="s">
        <v>830</v>
      </c>
      <c r="B6299" s="103" t="s">
        <v>88</v>
      </c>
      <c r="C6299" s="103" t="s">
        <v>481</v>
      </c>
      <c r="D6299" s="103" t="s">
        <v>494</v>
      </c>
      <c r="E6299" s="111"/>
      <c r="F6299" s="103" t="s">
        <v>495</v>
      </c>
      <c r="G6299" s="103" t="s">
        <v>134</v>
      </c>
      <c r="H6299" s="103" t="s">
        <v>374</v>
      </c>
      <c r="I6299" s="103" t="s">
        <v>92</v>
      </c>
      <c r="J6299" s="215">
        <v>48427.38</v>
      </c>
      <c r="K6299" s="216" t="s">
        <v>88</v>
      </c>
    </row>
    <row r="6300" spans="1:11" x14ac:dyDescent="0.25">
      <c r="A6300" s="103" t="s">
        <v>828</v>
      </c>
      <c r="B6300" s="103" t="s">
        <v>88</v>
      </c>
      <c r="C6300" s="103" t="s">
        <v>481</v>
      </c>
      <c r="D6300" s="103" t="s">
        <v>494</v>
      </c>
      <c r="E6300" s="111"/>
      <c r="F6300" s="103" t="s">
        <v>495</v>
      </c>
      <c r="G6300" s="103" t="s">
        <v>134</v>
      </c>
      <c r="H6300" s="103" t="s">
        <v>374</v>
      </c>
      <c r="I6300" s="103" t="s">
        <v>92</v>
      </c>
      <c r="J6300" s="215">
        <v>57438.85</v>
      </c>
      <c r="K6300" s="216" t="s">
        <v>88</v>
      </c>
    </row>
    <row r="6301" spans="1:11" x14ac:dyDescent="0.25">
      <c r="A6301" s="103" t="s">
        <v>829</v>
      </c>
      <c r="B6301" s="103" t="s">
        <v>88</v>
      </c>
      <c r="C6301" s="103" t="s">
        <v>481</v>
      </c>
      <c r="D6301" s="103" t="s">
        <v>494</v>
      </c>
      <c r="E6301" s="111"/>
      <c r="F6301" s="103" t="s">
        <v>495</v>
      </c>
      <c r="G6301" s="103" t="s">
        <v>134</v>
      </c>
      <c r="H6301" s="103" t="s">
        <v>374</v>
      </c>
      <c r="I6301" s="103" t="s">
        <v>92</v>
      </c>
      <c r="J6301" s="215">
        <v>46179.51</v>
      </c>
      <c r="K6301" s="216" t="s">
        <v>88</v>
      </c>
    </row>
    <row r="6302" spans="1:11" x14ac:dyDescent="0.25">
      <c r="A6302" s="103" t="s">
        <v>825</v>
      </c>
      <c r="B6302" s="103" t="s">
        <v>88</v>
      </c>
      <c r="C6302" s="103" t="s">
        <v>481</v>
      </c>
      <c r="D6302" s="103" t="s">
        <v>494</v>
      </c>
      <c r="E6302" s="111"/>
      <c r="F6302" s="103" t="s">
        <v>495</v>
      </c>
      <c r="G6302" s="103" t="s">
        <v>134</v>
      </c>
      <c r="H6302" s="103" t="s">
        <v>374</v>
      </c>
      <c r="I6302" s="103" t="s">
        <v>92</v>
      </c>
      <c r="J6302" s="215">
        <v>51915.65</v>
      </c>
      <c r="K6302" s="216" t="s">
        <v>88</v>
      </c>
    </row>
    <row r="6303" spans="1:11" x14ac:dyDescent="0.25">
      <c r="A6303" s="103" t="s">
        <v>825</v>
      </c>
      <c r="B6303" s="103" t="s">
        <v>88</v>
      </c>
      <c r="C6303" s="103" t="s">
        <v>481</v>
      </c>
      <c r="D6303" s="103" t="s">
        <v>494</v>
      </c>
      <c r="E6303" s="111"/>
      <c r="F6303" s="103" t="s">
        <v>495</v>
      </c>
      <c r="G6303" s="103" t="s">
        <v>134</v>
      </c>
      <c r="H6303" s="103" t="s">
        <v>374</v>
      </c>
      <c r="I6303" s="103" t="s">
        <v>842</v>
      </c>
      <c r="J6303" s="215">
        <v>29.52</v>
      </c>
      <c r="K6303" s="216" t="s">
        <v>88</v>
      </c>
    </row>
    <row r="6304" spans="1:11" x14ac:dyDescent="0.25">
      <c r="A6304" s="103" t="s">
        <v>826</v>
      </c>
      <c r="B6304" s="103" t="s">
        <v>88</v>
      </c>
      <c r="C6304" s="103" t="s">
        <v>481</v>
      </c>
      <c r="D6304" s="103" t="s">
        <v>494</v>
      </c>
      <c r="E6304" s="111"/>
      <c r="F6304" s="103" t="s">
        <v>495</v>
      </c>
      <c r="G6304" s="103" t="s">
        <v>134</v>
      </c>
      <c r="H6304" s="103" t="s">
        <v>374</v>
      </c>
      <c r="I6304" s="103" t="s">
        <v>92</v>
      </c>
      <c r="J6304" s="215">
        <v>41226.720000000001</v>
      </c>
      <c r="K6304" s="216" t="s">
        <v>88</v>
      </c>
    </row>
    <row r="6305" spans="1:11" x14ac:dyDescent="0.25">
      <c r="A6305" s="103" t="s">
        <v>827</v>
      </c>
      <c r="B6305" s="103" t="s">
        <v>88</v>
      </c>
      <c r="C6305" s="103" t="s">
        <v>481</v>
      </c>
      <c r="D6305" s="103" t="s">
        <v>494</v>
      </c>
      <c r="E6305" s="111"/>
      <c r="F6305" s="103" t="s">
        <v>495</v>
      </c>
      <c r="G6305" s="103" t="s">
        <v>168</v>
      </c>
      <c r="H6305" s="103" t="s">
        <v>377</v>
      </c>
      <c r="I6305" s="103" t="s">
        <v>92</v>
      </c>
      <c r="J6305" s="215">
        <v>16347.28</v>
      </c>
      <c r="K6305" s="216" t="s">
        <v>88</v>
      </c>
    </row>
    <row r="6306" spans="1:11" x14ac:dyDescent="0.25">
      <c r="A6306" s="103" t="s">
        <v>827</v>
      </c>
      <c r="B6306" s="103" t="s">
        <v>88</v>
      </c>
      <c r="C6306" s="103" t="s">
        <v>481</v>
      </c>
      <c r="D6306" s="103" t="s">
        <v>494</v>
      </c>
      <c r="E6306" s="111"/>
      <c r="F6306" s="103" t="s">
        <v>495</v>
      </c>
      <c r="G6306" s="103" t="s">
        <v>168</v>
      </c>
      <c r="H6306" s="103" t="s">
        <v>377</v>
      </c>
      <c r="I6306" s="103" t="s">
        <v>842</v>
      </c>
      <c r="J6306" s="215">
        <v>653.78</v>
      </c>
      <c r="K6306" s="216" t="s">
        <v>88</v>
      </c>
    </row>
    <row r="6307" spans="1:11" x14ac:dyDescent="0.25">
      <c r="A6307" s="103" t="s">
        <v>830</v>
      </c>
      <c r="B6307" s="103" t="s">
        <v>88</v>
      </c>
      <c r="C6307" s="103" t="s">
        <v>481</v>
      </c>
      <c r="D6307" s="103" t="s">
        <v>494</v>
      </c>
      <c r="E6307" s="111"/>
      <c r="F6307" s="103" t="s">
        <v>495</v>
      </c>
      <c r="G6307" s="103" t="s">
        <v>168</v>
      </c>
      <c r="H6307" s="103" t="s">
        <v>377</v>
      </c>
      <c r="I6307" s="103" t="s">
        <v>92</v>
      </c>
      <c r="J6307" s="215">
        <v>26931.360000000001</v>
      </c>
      <c r="K6307" s="216" t="s">
        <v>88</v>
      </c>
    </row>
    <row r="6308" spans="1:11" x14ac:dyDescent="0.25">
      <c r="A6308" s="103" t="s">
        <v>830</v>
      </c>
      <c r="B6308" s="103" t="s">
        <v>88</v>
      </c>
      <c r="C6308" s="103" t="s">
        <v>481</v>
      </c>
      <c r="D6308" s="103" t="s">
        <v>494</v>
      </c>
      <c r="E6308" s="111"/>
      <c r="F6308" s="103" t="s">
        <v>495</v>
      </c>
      <c r="G6308" s="103" t="s">
        <v>168</v>
      </c>
      <c r="H6308" s="103" t="s">
        <v>377</v>
      </c>
      <c r="I6308" s="103" t="s">
        <v>842</v>
      </c>
      <c r="J6308" s="215">
        <v>190.63</v>
      </c>
      <c r="K6308" s="216" t="s">
        <v>88</v>
      </c>
    </row>
    <row r="6309" spans="1:11" x14ac:dyDescent="0.25">
      <c r="A6309" s="103" t="s">
        <v>828</v>
      </c>
      <c r="B6309" s="103" t="s">
        <v>88</v>
      </c>
      <c r="C6309" s="103" t="s">
        <v>481</v>
      </c>
      <c r="D6309" s="103" t="s">
        <v>494</v>
      </c>
      <c r="E6309" s="111"/>
      <c r="F6309" s="103" t="s">
        <v>495</v>
      </c>
      <c r="G6309" s="103" t="s">
        <v>168</v>
      </c>
      <c r="H6309" s="103" t="s">
        <v>377</v>
      </c>
      <c r="I6309" s="103" t="s">
        <v>92</v>
      </c>
      <c r="J6309" s="215">
        <v>22773.06</v>
      </c>
      <c r="K6309" s="216" t="s">
        <v>88</v>
      </c>
    </row>
    <row r="6310" spans="1:11" x14ac:dyDescent="0.25">
      <c r="A6310" s="103" t="s">
        <v>828</v>
      </c>
      <c r="B6310" s="103" t="s">
        <v>88</v>
      </c>
      <c r="C6310" s="103" t="s">
        <v>481</v>
      </c>
      <c r="D6310" s="103" t="s">
        <v>494</v>
      </c>
      <c r="E6310" s="111"/>
      <c r="F6310" s="103" t="s">
        <v>495</v>
      </c>
      <c r="G6310" s="103" t="s">
        <v>168</v>
      </c>
      <c r="H6310" s="103" t="s">
        <v>377</v>
      </c>
      <c r="I6310" s="103" t="s">
        <v>842</v>
      </c>
      <c r="J6310" s="215">
        <v>-2410.4</v>
      </c>
      <c r="K6310" s="216" t="s">
        <v>88</v>
      </c>
    </row>
    <row r="6311" spans="1:11" x14ac:dyDescent="0.25">
      <c r="A6311" s="103" t="s">
        <v>829</v>
      </c>
      <c r="B6311" s="103" t="s">
        <v>88</v>
      </c>
      <c r="C6311" s="103" t="s">
        <v>481</v>
      </c>
      <c r="D6311" s="103" t="s">
        <v>494</v>
      </c>
      <c r="E6311" s="111"/>
      <c r="F6311" s="103" t="s">
        <v>495</v>
      </c>
      <c r="G6311" s="103" t="s">
        <v>168</v>
      </c>
      <c r="H6311" s="103" t="s">
        <v>377</v>
      </c>
      <c r="I6311" s="103" t="s">
        <v>92</v>
      </c>
      <c r="J6311" s="215">
        <v>30086.880000000001</v>
      </c>
      <c r="K6311" s="216" t="s">
        <v>88</v>
      </c>
    </row>
    <row r="6312" spans="1:11" x14ac:dyDescent="0.25">
      <c r="A6312" s="103" t="s">
        <v>829</v>
      </c>
      <c r="B6312" s="103" t="s">
        <v>88</v>
      </c>
      <c r="C6312" s="103" t="s">
        <v>481</v>
      </c>
      <c r="D6312" s="103" t="s">
        <v>494</v>
      </c>
      <c r="E6312" s="111"/>
      <c r="F6312" s="103" t="s">
        <v>495</v>
      </c>
      <c r="G6312" s="103" t="s">
        <v>168</v>
      </c>
      <c r="H6312" s="103" t="s">
        <v>377</v>
      </c>
      <c r="I6312" s="103" t="s">
        <v>842</v>
      </c>
      <c r="J6312" s="215">
        <v>1752.26</v>
      </c>
      <c r="K6312" s="216" t="s">
        <v>88</v>
      </c>
    </row>
    <row r="6313" spans="1:11" x14ac:dyDescent="0.25">
      <c r="A6313" s="103" t="s">
        <v>825</v>
      </c>
      <c r="B6313" s="103" t="s">
        <v>88</v>
      </c>
      <c r="C6313" s="103" t="s">
        <v>481</v>
      </c>
      <c r="D6313" s="103" t="s">
        <v>494</v>
      </c>
      <c r="E6313" s="111"/>
      <c r="F6313" s="103" t="s">
        <v>495</v>
      </c>
      <c r="G6313" s="103" t="s">
        <v>168</v>
      </c>
      <c r="H6313" s="103" t="s">
        <v>377</v>
      </c>
      <c r="I6313" s="103" t="s">
        <v>92</v>
      </c>
      <c r="J6313" s="215">
        <v>20755.419999999998</v>
      </c>
      <c r="K6313" s="216" t="s">
        <v>88</v>
      </c>
    </row>
    <row r="6314" spans="1:11" x14ac:dyDescent="0.25">
      <c r="A6314" s="103" t="s">
        <v>825</v>
      </c>
      <c r="B6314" s="103" t="s">
        <v>88</v>
      </c>
      <c r="C6314" s="103" t="s">
        <v>481</v>
      </c>
      <c r="D6314" s="103" t="s">
        <v>494</v>
      </c>
      <c r="E6314" s="111"/>
      <c r="F6314" s="103" t="s">
        <v>495</v>
      </c>
      <c r="G6314" s="103" t="s">
        <v>168</v>
      </c>
      <c r="H6314" s="103" t="s">
        <v>377</v>
      </c>
      <c r="I6314" s="103" t="s">
        <v>842</v>
      </c>
      <c r="J6314" s="215">
        <v>1524.03</v>
      </c>
      <c r="K6314" s="216" t="s">
        <v>88</v>
      </c>
    </row>
    <row r="6315" spans="1:11" x14ac:dyDescent="0.25">
      <c r="A6315" s="103" t="s">
        <v>826</v>
      </c>
      <c r="B6315" s="103" t="s">
        <v>88</v>
      </c>
      <c r="C6315" s="103" t="s">
        <v>481</v>
      </c>
      <c r="D6315" s="103" t="s">
        <v>494</v>
      </c>
      <c r="E6315" s="111"/>
      <c r="F6315" s="103" t="s">
        <v>495</v>
      </c>
      <c r="G6315" s="103" t="s">
        <v>168</v>
      </c>
      <c r="H6315" s="103" t="s">
        <v>377</v>
      </c>
      <c r="I6315" s="103" t="s">
        <v>92</v>
      </c>
      <c r="J6315" s="215">
        <v>19214.93</v>
      </c>
      <c r="K6315" s="216" t="s">
        <v>88</v>
      </c>
    </row>
    <row r="6316" spans="1:11" x14ac:dyDescent="0.25">
      <c r="A6316" s="103" t="s">
        <v>826</v>
      </c>
      <c r="B6316" s="103" t="s">
        <v>88</v>
      </c>
      <c r="C6316" s="103" t="s">
        <v>481</v>
      </c>
      <c r="D6316" s="103" t="s">
        <v>494</v>
      </c>
      <c r="E6316" s="111"/>
      <c r="F6316" s="103" t="s">
        <v>495</v>
      </c>
      <c r="G6316" s="103" t="s">
        <v>168</v>
      </c>
      <c r="H6316" s="103" t="s">
        <v>377</v>
      </c>
      <c r="I6316" s="103" t="s">
        <v>842</v>
      </c>
      <c r="J6316" s="215">
        <v>699.1</v>
      </c>
      <c r="K6316" s="216" t="s">
        <v>88</v>
      </c>
    </row>
    <row r="6317" spans="1:11" x14ac:dyDescent="0.25">
      <c r="A6317" s="103" t="s">
        <v>827</v>
      </c>
      <c r="B6317" s="103" t="s">
        <v>88</v>
      </c>
      <c r="C6317" s="103" t="s">
        <v>481</v>
      </c>
      <c r="D6317" s="103" t="s">
        <v>494</v>
      </c>
      <c r="E6317" s="111"/>
      <c r="F6317" s="103" t="s">
        <v>495</v>
      </c>
      <c r="G6317" s="103" t="s">
        <v>133</v>
      </c>
      <c r="H6317" s="103" t="s">
        <v>378</v>
      </c>
      <c r="I6317" s="103" t="s">
        <v>92</v>
      </c>
      <c r="J6317" s="215">
        <v>44258.68</v>
      </c>
      <c r="K6317" s="216" t="s">
        <v>88</v>
      </c>
    </row>
    <row r="6318" spans="1:11" x14ac:dyDescent="0.25">
      <c r="A6318" s="103" t="s">
        <v>830</v>
      </c>
      <c r="B6318" s="103" t="s">
        <v>88</v>
      </c>
      <c r="C6318" s="103" t="s">
        <v>481</v>
      </c>
      <c r="D6318" s="103" t="s">
        <v>494</v>
      </c>
      <c r="E6318" s="111"/>
      <c r="F6318" s="103" t="s">
        <v>495</v>
      </c>
      <c r="G6318" s="103" t="s">
        <v>133</v>
      </c>
      <c r="H6318" s="103" t="s">
        <v>378</v>
      </c>
      <c r="I6318" s="103" t="s">
        <v>92</v>
      </c>
      <c r="J6318" s="215">
        <v>37183.019999999997</v>
      </c>
      <c r="K6318" s="216" t="s">
        <v>88</v>
      </c>
    </row>
    <row r="6319" spans="1:11" x14ac:dyDescent="0.25">
      <c r="A6319" s="103" t="s">
        <v>828</v>
      </c>
      <c r="B6319" s="103" t="s">
        <v>88</v>
      </c>
      <c r="C6319" s="103" t="s">
        <v>481</v>
      </c>
      <c r="D6319" s="103" t="s">
        <v>494</v>
      </c>
      <c r="E6319" s="111"/>
      <c r="F6319" s="103" t="s">
        <v>495</v>
      </c>
      <c r="G6319" s="103" t="s">
        <v>133</v>
      </c>
      <c r="H6319" s="103" t="s">
        <v>378</v>
      </c>
      <c r="I6319" s="103" t="s">
        <v>92</v>
      </c>
      <c r="J6319" s="215">
        <v>58831.74</v>
      </c>
      <c r="K6319" s="216" t="s">
        <v>88</v>
      </c>
    </row>
    <row r="6320" spans="1:11" x14ac:dyDescent="0.25">
      <c r="A6320" s="103" t="s">
        <v>829</v>
      </c>
      <c r="B6320" s="103" t="s">
        <v>88</v>
      </c>
      <c r="C6320" s="103" t="s">
        <v>481</v>
      </c>
      <c r="D6320" s="103" t="s">
        <v>494</v>
      </c>
      <c r="E6320" s="111"/>
      <c r="F6320" s="103" t="s">
        <v>495</v>
      </c>
      <c r="G6320" s="103" t="s">
        <v>133</v>
      </c>
      <c r="H6320" s="103" t="s">
        <v>378</v>
      </c>
      <c r="I6320" s="103" t="s">
        <v>92</v>
      </c>
      <c r="J6320" s="215">
        <v>53226.14</v>
      </c>
      <c r="K6320" s="216" t="s">
        <v>88</v>
      </c>
    </row>
    <row r="6321" spans="1:11" x14ac:dyDescent="0.25">
      <c r="A6321" s="103" t="s">
        <v>825</v>
      </c>
      <c r="B6321" s="103" t="s">
        <v>88</v>
      </c>
      <c r="C6321" s="103" t="s">
        <v>481</v>
      </c>
      <c r="D6321" s="103" t="s">
        <v>494</v>
      </c>
      <c r="E6321" s="111"/>
      <c r="F6321" s="103" t="s">
        <v>495</v>
      </c>
      <c r="G6321" s="103" t="s">
        <v>133</v>
      </c>
      <c r="H6321" s="103" t="s">
        <v>378</v>
      </c>
      <c r="I6321" s="103" t="s">
        <v>92</v>
      </c>
      <c r="J6321" s="215">
        <v>49013.15</v>
      </c>
      <c r="K6321" s="216" t="s">
        <v>88</v>
      </c>
    </row>
    <row r="6322" spans="1:11" x14ac:dyDescent="0.25">
      <c r="A6322" s="103" t="s">
        <v>826</v>
      </c>
      <c r="B6322" s="103" t="s">
        <v>88</v>
      </c>
      <c r="C6322" s="103" t="s">
        <v>481</v>
      </c>
      <c r="D6322" s="103" t="s">
        <v>494</v>
      </c>
      <c r="E6322" s="111"/>
      <c r="F6322" s="103" t="s">
        <v>495</v>
      </c>
      <c r="G6322" s="103" t="s">
        <v>133</v>
      </c>
      <c r="H6322" s="103" t="s">
        <v>378</v>
      </c>
      <c r="I6322" s="103" t="s">
        <v>92</v>
      </c>
      <c r="J6322" s="215">
        <v>57658.75</v>
      </c>
      <c r="K6322" s="216" t="s">
        <v>88</v>
      </c>
    </row>
    <row r="6323" spans="1:11" x14ac:dyDescent="0.25">
      <c r="A6323" s="103" t="s">
        <v>827</v>
      </c>
      <c r="B6323" s="103" t="s">
        <v>88</v>
      </c>
      <c r="C6323" s="103" t="s">
        <v>481</v>
      </c>
      <c r="D6323" s="103" t="s">
        <v>494</v>
      </c>
      <c r="E6323" s="111"/>
      <c r="F6323" s="103" t="s">
        <v>495</v>
      </c>
      <c r="G6323" s="103" t="s">
        <v>132</v>
      </c>
      <c r="H6323" s="103" t="s">
        <v>379</v>
      </c>
      <c r="I6323" s="103" t="s">
        <v>92</v>
      </c>
      <c r="J6323" s="215">
        <v>9507.02</v>
      </c>
      <c r="K6323" s="216" t="s">
        <v>88</v>
      </c>
    </row>
    <row r="6324" spans="1:11" x14ac:dyDescent="0.25">
      <c r="A6324" s="103" t="s">
        <v>830</v>
      </c>
      <c r="B6324" s="103" t="s">
        <v>88</v>
      </c>
      <c r="C6324" s="103" t="s">
        <v>481</v>
      </c>
      <c r="D6324" s="103" t="s">
        <v>494</v>
      </c>
      <c r="E6324" s="111"/>
      <c r="F6324" s="103" t="s">
        <v>495</v>
      </c>
      <c r="G6324" s="103" t="s">
        <v>132</v>
      </c>
      <c r="H6324" s="103" t="s">
        <v>379</v>
      </c>
      <c r="I6324" s="103" t="s">
        <v>92</v>
      </c>
      <c r="J6324" s="215">
        <v>15741.54</v>
      </c>
      <c r="K6324" s="216" t="s">
        <v>88</v>
      </c>
    </row>
    <row r="6325" spans="1:11" x14ac:dyDescent="0.25">
      <c r="A6325" s="103" t="s">
        <v>830</v>
      </c>
      <c r="B6325" s="103" t="s">
        <v>88</v>
      </c>
      <c r="C6325" s="103" t="s">
        <v>481</v>
      </c>
      <c r="D6325" s="103" t="s">
        <v>494</v>
      </c>
      <c r="E6325" s="111"/>
      <c r="F6325" s="103" t="s">
        <v>495</v>
      </c>
      <c r="G6325" s="103" t="s">
        <v>132</v>
      </c>
      <c r="H6325" s="103" t="s">
        <v>379</v>
      </c>
      <c r="I6325" s="103" t="s">
        <v>842</v>
      </c>
      <c r="J6325" s="215">
        <v>1081.6500000000001</v>
      </c>
      <c r="K6325" s="216" t="s">
        <v>88</v>
      </c>
    </row>
    <row r="6326" spans="1:11" x14ac:dyDescent="0.25">
      <c r="A6326" s="103" t="s">
        <v>828</v>
      </c>
      <c r="B6326" s="103" t="s">
        <v>88</v>
      </c>
      <c r="C6326" s="103" t="s">
        <v>481</v>
      </c>
      <c r="D6326" s="103" t="s">
        <v>494</v>
      </c>
      <c r="E6326" s="111"/>
      <c r="F6326" s="103" t="s">
        <v>495</v>
      </c>
      <c r="G6326" s="103" t="s">
        <v>132</v>
      </c>
      <c r="H6326" s="103" t="s">
        <v>379</v>
      </c>
      <c r="I6326" s="103" t="s">
        <v>92</v>
      </c>
      <c r="J6326" s="215">
        <v>24982.89</v>
      </c>
      <c r="K6326" s="216" t="s">
        <v>88</v>
      </c>
    </row>
    <row r="6327" spans="1:11" x14ac:dyDescent="0.25">
      <c r="A6327" s="103" t="s">
        <v>829</v>
      </c>
      <c r="B6327" s="103" t="s">
        <v>88</v>
      </c>
      <c r="C6327" s="103" t="s">
        <v>481</v>
      </c>
      <c r="D6327" s="103" t="s">
        <v>494</v>
      </c>
      <c r="E6327" s="111"/>
      <c r="F6327" s="103" t="s">
        <v>495</v>
      </c>
      <c r="G6327" s="103" t="s">
        <v>132</v>
      </c>
      <c r="H6327" s="103" t="s">
        <v>379</v>
      </c>
      <c r="I6327" s="103" t="s">
        <v>92</v>
      </c>
      <c r="J6327" s="215">
        <v>17697.810000000001</v>
      </c>
      <c r="K6327" s="216" t="s">
        <v>88</v>
      </c>
    </row>
    <row r="6328" spans="1:11" x14ac:dyDescent="0.25">
      <c r="A6328" s="103" t="s">
        <v>825</v>
      </c>
      <c r="B6328" s="103" t="s">
        <v>88</v>
      </c>
      <c r="C6328" s="103" t="s">
        <v>481</v>
      </c>
      <c r="D6328" s="103" t="s">
        <v>494</v>
      </c>
      <c r="E6328" s="111"/>
      <c r="F6328" s="103" t="s">
        <v>495</v>
      </c>
      <c r="G6328" s="103" t="s">
        <v>132</v>
      </c>
      <c r="H6328" s="103" t="s">
        <v>379</v>
      </c>
      <c r="I6328" s="103" t="s">
        <v>92</v>
      </c>
      <c r="J6328" s="215">
        <v>14688.01</v>
      </c>
      <c r="K6328" s="216" t="s">
        <v>88</v>
      </c>
    </row>
    <row r="6329" spans="1:11" x14ac:dyDescent="0.25">
      <c r="A6329" s="103" t="s">
        <v>826</v>
      </c>
      <c r="B6329" s="103" t="s">
        <v>88</v>
      </c>
      <c r="C6329" s="103" t="s">
        <v>481</v>
      </c>
      <c r="D6329" s="103" t="s">
        <v>494</v>
      </c>
      <c r="E6329" s="111"/>
      <c r="F6329" s="103" t="s">
        <v>495</v>
      </c>
      <c r="G6329" s="103" t="s">
        <v>132</v>
      </c>
      <c r="H6329" s="103" t="s">
        <v>379</v>
      </c>
      <c r="I6329" s="103" t="s">
        <v>92</v>
      </c>
      <c r="J6329" s="215">
        <v>18972.12</v>
      </c>
      <c r="K6329" s="216" t="s">
        <v>88</v>
      </c>
    </row>
    <row r="6330" spans="1:11" x14ac:dyDescent="0.25">
      <c r="A6330" s="103" t="s">
        <v>830</v>
      </c>
      <c r="B6330" s="103" t="s">
        <v>88</v>
      </c>
      <c r="C6330" s="103" t="s">
        <v>481</v>
      </c>
      <c r="D6330" s="103" t="s">
        <v>494</v>
      </c>
      <c r="E6330" s="111"/>
      <c r="F6330" s="103" t="s">
        <v>495</v>
      </c>
      <c r="G6330" s="103" t="s">
        <v>129</v>
      </c>
      <c r="H6330" s="103" t="s">
        <v>382</v>
      </c>
      <c r="I6330" s="103" t="s">
        <v>92</v>
      </c>
      <c r="J6330" s="215">
        <v>-299.25</v>
      </c>
      <c r="K6330" s="216" t="s">
        <v>88</v>
      </c>
    </row>
    <row r="6331" spans="1:11" x14ac:dyDescent="0.25">
      <c r="A6331" s="103" t="s">
        <v>828</v>
      </c>
      <c r="B6331" s="103" t="s">
        <v>88</v>
      </c>
      <c r="C6331" s="103" t="s">
        <v>481</v>
      </c>
      <c r="D6331" s="103" t="s">
        <v>494</v>
      </c>
      <c r="E6331" s="111"/>
      <c r="F6331" s="103" t="s">
        <v>495</v>
      </c>
      <c r="G6331" s="103" t="s">
        <v>129</v>
      </c>
      <c r="H6331" s="103" t="s">
        <v>382</v>
      </c>
      <c r="I6331" s="103" t="s">
        <v>92</v>
      </c>
      <c r="J6331" s="215">
        <v>-172.51</v>
      </c>
      <c r="K6331" s="216" t="s">
        <v>88</v>
      </c>
    </row>
    <row r="6332" spans="1:11" x14ac:dyDescent="0.25">
      <c r="A6332" s="103" t="s">
        <v>829</v>
      </c>
      <c r="B6332" s="103" t="s">
        <v>88</v>
      </c>
      <c r="C6332" s="103" t="s">
        <v>481</v>
      </c>
      <c r="D6332" s="103" t="s">
        <v>494</v>
      </c>
      <c r="E6332" s="111"/>
      <c r="F6332" s="103" t="s">
        <v>495</v>
      </c>
      <c r="G6332" s="103" t="s">
        <v>129</v>
      </c>
      <c r="H6332" s="103" t="s">
        <v>382</v>
      </c>
      <c r="I6332" s="103" t="s">
        <v>92</v>
      </c>
      <c r="J6332" s="215">
        <v>2759.68</v>
      </c>
      <c r="K6332" s="216" t="s">
        <v>88</v>
      </c>
    </row>
    <row r="6333" spans="1:11" x14ac:dyDescent="0.25">
      <c r="A6333" s="103" t="s">
        <v>825</v>
      </c>
      <c r="B6333" s="103" t="s">
        <v>88</v>
      </c>
      <c r="C6333" s="103" t="s">
        <v>481</v>
      </c>
      <c r="D6333" s="103" t="s">
        <v>494</v>
      </c>
      <c r="E6333" s="111"/>
      <c r="F6333" s="103" t="s">
        <v>495</v>
      </c>
      <c r="G6333" s="103" t="s">
        <v>129</v>
      </c>
      <c r="H6333" s="103" t="s">
        <v>382</v>
      </c>
      <c r="I6333" s="103" t="s">
        <v>92</v>
      </c>
      <c r="J6333" s="215">
        <v>1250.57</v>
      </c>
      <c r="K6333" s="216" t="s">
        <v>88</v>
      </c>
    </row>
    <row r="6334" spans="1:11" x14ac:dyDescent="0.25">
      <c r="A6334" s="103" t="s">
        <v>827</v>
      </c>
      <c r="B6334" s="103" t="s">
        <v>88</v>
      </c>
      <c r="C6334" s="103" t="s">
        <v>481</v>
      </c>
      <c r="D6334" s="103" t="s">
        <v>494</v>
      </c>
      <c r="E6334" s="111"/>
      <c r="F6334" s="103" t="s">
        <v>495</v>
      </c>
      <c r="G6334" s="103" t="s">
        <v>165</v>
      </c>
      <c r="H6334" s="103" t="s">
        <v>383</v>
      </c>
      <c r="I6334" s="103" t="s">
        <v>92</v>
      </c>
      <c r="J6334" s="215">
        <v>18619.98</v>
      </c>
      <c r="K6334" s="216" t="s">
        <v>88</v>
      </c>
    </row>
    <row r="6335" spans="1:11" x14ac:dyDescent="0.25">
      <c r="A6335" s="103" t="s">
        <v>830</v>
      </c>
      <c r="B6335" s="103" t="s">
        <v>88</v>
      </c>
      <c r="C6335" s="103" t="s">
        <v>481</v>
      </c>
      <c r="D6335" s="103" t="s">
        <v>494</v>
      </c>
      <c r="E6335" s="111"/>
      <c r="F6335" s="103" t="s">
        <v>495</v>
      </c>
      <c r="G6335" s="103" t="s">
        <v>165</v>
      </c>
      <c r="H6335" s="103" t="s">
        <v>383</v>
      </c>
      <c r="I6335" s="103" t="s">
        <v>92</v>
      </c>
      <c r="J6335" s="215">
        <v>18952.48</v>
      </c>
      <c r="K6335" s="216" t="s">
        <v>88</v>
      </c>
    </row>
    <row r="6336" spans="1:11" x14ac:dyDescent="0.25">
      <c r="A6336" s="103" t="s">
        <v>828</v>
      </c>
      <c r="B6336" s="103" t="s">
        <v>88</v>
      </c>
      <c r="C6336" s="103" t="s">
        <v>481</v>
      </c>
      <c r="D6336" s="103" t="s">
        <v>494</v>
      </c>
      <c r="E6336" s="111"/>
      <c r="F6336" s="103" t="s">
        <v>495</v>
      </c>
      <c r="G6336" s="103" t="s">
        <v>165</v>
      </c>
      <c r="H6336" s="103" t="s">
        <v>383</v>
      </c>
      <c r="I6336" s="103" t="s">
        <v>92</v>
      </c>
      <c r="J6336" s="215">
        <v>21430.92</v>
      </c>
      <c r="K6336" s="216" t="s">
        <v>88</v>
      </c>
    </row>
    <row r="6337" spans="1:11" x14ac:dyDescent="0.25">
      <c r="A6337" s="103" t="s">
        <v>829</v>
      </c>
      <c r="B6337" s="103" t="s">
        <v>88</v>
      </c>
      <c r="C6337" s="103" t="s">
        <v>481</v>
      </c>
      <c r="D6337" s="103" t="s">
        <v>494</v>
      </c>
      <c r="E6337" s="111"/>
      <c r="F6337" s="103" t="s">
        <v>495</v>
      </c>
      <c r="G6337" s="103" t="s">
        <v>165</v>
      </c>
      <c r="H6337" s="103" t="s">
        <v>383</v>
      </c>
      <c r="I6337" s="103" t="s">
        <v>92</v>
      </c>
      <c r="J6337" s="215">
        <v>11415.83</v>
      </c>
      <c r="K6337" s="216" t="s">
        <v>88</v>
      </c>
    </row>
    <row r="6338" spans="1:11" x14ac:dyDescent="0.25">
      <c r="A6338" s="103" t="s">
        <v>825</v>
      </c>
      <c r="B6338" s="103" t="s">
        <v>88</v>
      </c>
      <c r="C6338" s="103" t="s">
        <v>481</v>
      </c>
      <c r="D6338" s="103" t="s">
        <v>494</v>
      </c>
      <c r="E6338" s="111"/>
      <c r="F6338" s="103" t="s">
        <v>495</v>
      </c>
      <c r="G6338" s="103" t="s">
        <v>165</v>
      </c>
      <c r="H6338" s="103" t="s">
        <v>383</v>
      </c>
      <c r="I6338" s="103" t="s">
        <v>92</v>
      </c>
      <c r="J6338" s="215">
        <v>21457.31</v>
      </c>
      <c r="K6338" s="216" t="s">
        <v>88</v>
      </c>
    </row>
    <row r="6339" spans="1:11" x14ac:dyDescent="0.25">
      <c r="A6339" s="103" t="s">
        <v>826</v>
      </c>
      <c r="B6339" s="103" t="s">
        <v>88</v>
      </c>
      <c r="C6339" s="103" t="s">
        <v>481</v>
      </c>
      <c r="D6339" s="103" t="s">
        <v>494</v>
      </c>
      <c r="E6339" s="111"/>
      <c r="F6339" s="103" t="s">
        <v>495</v>
      </c>
      <c r="G6339" s="103" t="s">
        <v>165</v>
      </c>
      <c r="H6339" s="103" t="s">
        <v>383</v>
      </c>
      <c r="I6339" s="103" t="s">
        <v>92</v>
      </c>
      <c r="J6339" s="215">
        <v>12457.66</v>
      </c>
      <c r="K6339" s="216" t="s">
        <v>88</v>
      </c>
    </row>
    <row r="6340" spans="1:11" x14ac:dyDescent="0.25">
      <c r="A6340" s="103" t="s">
        <v>827</v>
      </c>
      <c r="B6340" s="103" t="s">
        <v>88</v>
      </c>
      <c r="C6340" s="103" t="s">
        <v>481</v>
      </c>
      <c r="D6340" s="103" t="s">
        <v>494</v>
      </c>
      <c r="E6340" s="111"/>
      <c r="F6340" s="103" t="s">
        <v>495</v>
      </c>
      <c r="G6340" s="103" t="s">
        <v>446</v>
      </c>
      <c r="H6340" s="103" t="s">
        <v>447</v>
      </c>
      <c r="I6340" s="103" t="s">
        <v>92</v>
      </c>
      <c r="J6340" s="215">
        <v>65992.070000000007</v>
      </c>
      <c r="K6340" s="216" t="s">
        <v>88</v>
      </c>
    </row>
    <row r="6341" spans="1:11" x14ac:dyDescent="0.25">
      <c r="A6341" s="103" t="s">
        <v>830</v>
      </c>
      <c r="B6341" s="103" t="s">
        <v>88</v>
      </c>
      <c r="C6341" s="103" t="s">
        <v>481</v>
      </c>
      <c r="D6341" s="103" t="s">
        <v>494</v>
      </c>
      <c r="E6341" s="111"/>
      <c r="F6341" s="103" t="s">
        <v>495</v>
      </c>
      <c r="G6341" s="103" t="s">
        <v>446</v>
      </c>
      <c r="H6341" s="103" t="s">
        <v>447</v>
      </c>
      <c r="I6341" s="103" t="s">
        <v>92</v>
      </c>
      <c r="J6341" s="215">
        <v>27261.34</v>
      </c>
      <c r="K6341" s="216" t="s">
        <v>88</v>
      </c>
    </row>
    <row r="6342" spans="1:11" x14ac:dyDescent="0.25">
      <c r="A6342" s="103" t="s">
        <v>828</v>
      </c>
      <c r="B6342" s="103" t="s">
        <v>88</v>
      </c>
      <c r="C6342" s="103" t="s">
        <v>481</v>
      </c>
      <c r="D6342" s="103" t="s">
        <v>494</v>
      </c>
      <c r="E6342" s="111"/>
      <c r="F6342" s="103" t="s">
        <v>495</v>
      </c>
      <c r="G6342" s="103" t="s">
        <v>446</v>
      </c>
      <c r="H6342" s="103" t="s">
        <v>447</v>
      </c>
      <c r="I6342" s="103" t="s">
        <v>92</v>
      </c>
      <c r="J6342" s="215">
        <v>68810.539999999994</v>
      </c>
      <c r="K6342" s="216" t="s">
        <v>88</v>
      </c>
    </row>
    <row r="6343" spans="1:11" x14ac:dyDescent="0.25">
      <c r="A6343" s="103" t="s">
        <v>829</v>
      </c>
      <c r="B6343" s="103" t="s">
        <v>88</v>
      </c>
      <c r="C6343" s="103" t="s">
        <v>481</v>
      </c>
      <c r="D6343" s="103" t="s">
        <v>494</v>
      </c>
      <c r="E6343" s="111"/>
      <c r="F6343" s="103" t="s">
        <v>495</v>
      </c>
      <c r="G6343" s="103" t="s">
        <v>446</v>
      </c>
      <c r="H6343" s="103" t="s">
        <v>447</v>
      </c>
      <c r="I6343" s="103" t="s">
        <v>92</v>
      </c>
      <c r="J6343" s="215">
        <v>31273.14</v>
      </c>
      <c r="K6343" s="216" t="s">
        <v>88</v>
      </c>
    </row>
    <row r="6344" spans="1:11" x14ac:dyDescent="0.25">
      <c r="A6344" s="103" t="s">
        <v>825</v>
      </c>
      <c r="B6344" s="103" t="s">
        <v>88</v>
      </c>
      <c r="C6344" s="103" t="s">
        <v>481</v>
      </c>
      <c r="D6344" s="103" t="s">
        <v>494</v>
      </c>
      <c r="E6344" s="111"/>
      <c r="F6344" s="103" t="s">
        <v>495</v>
      </c>
      <c r="G6344" s="103" t="s">
        <v>446</v>
      </c>
      <c r="H6344" s="103" t="s">
        <v>447</v>
      </c>
      <c r="I6344" s="103" t="s">
        <v>92</v>
      </c>
      <c r="J6344" s="215">
        <v>32452.240000000002</v>
      </c>
      <c r="K6344" s="216" t="s">
        <v>88</v>
      </c>
    </row>
    <row r="6345" spans="1:11" x14ac:dyDescent="0.25">
      <c r="A6345" s="103" t="s">
        <v>826</v>
      </c>
      <c r="B6345" s="103" t="s">
        <v>88</v>
      </c>
      <c r="C6345" s="103" t="s">
        <v>481</v>
      </c>
      <c r="D6345" s="103" t="s">
        <v>494</v>
      </c>
      <c r="E6345" s="111"/>
      <c r="F6345" s="103" t="s">
        <v>495</v>
      </c>
      <c r="G6345" s="103" t="s">
        <v>446</v>
      </c>
      <c r="H6345" s="103" t="s">
        <v>447</v>
      </c>
      <c r="I6345" s="103" t="s">
        <v>92</v>
      </c>
      <c r="J6345" s="215">
        <v>23569.07</v>
      </c>
      <c r="K6345" s="216" t="s">
        <v>88</v>
      </c>
    </row>
    <row r="6346" spans="1:11" x14ac:dyDescent="0.25">
      <c r="A6346" s="103" t="s">
        <v>827</v>
      </c>
      <c r="B6346" s="103" t="s">
        <v>88</v>
      </c>
      <c r="C6346" s="103" t="s">
        <v>481</v>
      </c>
      <c r="D6346" s="103" t="s">
        <v>494</v>
      </c>
      <c r="E6346" s="111"/>
      <c r="F6346" s="103" t="s">
        <v>495</v>
      </c>
      <c r="G6346" s="103" t="s">
        <v>475</v>
      </c>
      <c r="H6346" s="103" t="s">
        <v>476</v>
      </c>
      <c r="I6346" s="103" t="s">
        <v>92</v>
      </c>
      <c r="J6346" s="215">
        <v>12312.71</v>
      </c>
      <c r="K6346" s="216" t="s">
        <v>88</v>
      </c>
    </row>
    <row r="6347" spans="1:11" x14ac:dyDescent="0.25">
      <c r="A6347" s="103" t="s">
        <v>830</v>
      </c>
      <c r="B6347" s="103" t="s">
        <v>88</v>
      </c>
      <c r="C6347" s="103" t="s">
        <v>481</v>
      </c>
      <c r="D6347" s="103" t="s">
        <v>494</v>
      </c>
      <c r="E6347" s="111"/>
      <c r="F6347" s="103" t="s">
        <v>495</v>
      </c>
      <c r="G6347" s="103" t="s">
        <v>475</v>
      </c>
      <c r="H6347" s="103" t="s">
        <v>476</v>
      </c>
      <c r="I6347" s="103" t="s">
        <v>92</v>
      </c>
      <c r="J6347" s="215">
        <v>11433.22</v>
      </c>
      <c r="K6347" s="216" t="s">
        <v>88</v>
      </c>
    </row>
    <row r="6348" spans="1:11" x14ac:dyDescent="0.25">
      <c r="A6348" s="103" t="s">
        <v>828</v>
      </c>
      <c r="B6348" s="103" t="s">
        <v>88</v>
      </c>
      <c r="C6348" s="103" t="s">
        <v>481</v>
      </c>
      <c r="D6348" s="103" t="s">
        <v>494</v>
      </c>
      <c r="E6348" s="111"/>
      <c r="F6348" s="103" t="s">
        <v>495</v>
      </c>
      <c r="G6348" s="103" t="s">
        <v>475</v>
      </c>
      <c r="H6348" s="103" t="s">
        <v>476</v>
      </c>
      <c r="I6348" s="103" t="s">
        <v>92</v>
      </c>
      <c r="J6348" s="215">
        <v>10991.86</v>
      </c>
      <c r="K6348" s="216" t="s">
        <v>88</v>
      </c>
    </row>
    <row r="6349" spans="1:11" x14ac:dyDescent="0.25">
      <c r="A6349" s="103" t="s">
        <v>829</v>
      </c>
      <c r="B6349" s="103" t="s">
        <v>88</v>
      </c>
      <c r="C6349" s="103" t="s">
        <v>481</v>
      </c>
      <c r="D6349" s="103" t="s">
        <v>494</v>
      </c>
      <c r="E6349" s="111"/>
      <c r="F6349" s="103" t="s">
        <v>495</v>
      </c>
      <c r="G6349" s="103" t="s">
        <v>475</v>
      </c>
      <c r="H6349" s="103" t="s">
        <v>476</v>
      </c>
      <c r="I6349" s="103" t="s">
        <v>92</v>
      </c>
      <c r="J6349" s="215">
        <v>10846.9</v>
      </c>
      <c r="K6349" s="216" t="s">
        <v>88</v>
      </c>
    </row>
    <row r="6350" spans="1:11" x14ac:dyDescent="0.25">
      <c r="A6350" s="103" t="s">
        <v>825</v>
      </c>
      <c r="B6350" s="103" t="s">
        <v>88</v>
      </c>
      <c r="C6350" s="103" t="s">
        <v>481</v>
      </c>
      <c r="D6350" s="103" t="s">
        <v>494</v>
      </c>
      <c r="E6350" s="111"/>
      <c r="F6350" s="103" t="s">
        <v>495</v>
      </c>
      <c r="G6350" s="103" t="s">
        <v>475</v>
      </c>
      <c r="H6350" s="103" t="s">
        <v>476</v>
      </c>
      <c r="I6350" s="103" t="s">
        <v>92</v>
      </c>
      <c r="J6350" s="215">
        <v>9087.9599999999991</v>
      </c>
      <c r="K6350" s="216" t="s">
        <v>88</v>
      </c>
    </row>
    <row r="6351" spans="1:11" x14ac:dyDescent="0.25">
      <c r="A6351" s="103" t="s">
        <v>826</v>
      </c>
      <c r="B6351" s="103" t="s">
        <v>88</v>
      </c>
      <c r="C6351" s="103" t="s">
        <v>481</v>
      </c>
      <c r="D6351" s="103" t="s">
        <v>494</v>
      </c>
      <c r="E6351" s="111"/>
      <c r="F6351" s="103" t="s">
        <v>495</v>
      </c>
      <c r="G6351" s="103" t="s">
        <v>475</v>
      </c>
      <c r="H6351" s="103" t="s">
        <v>476</v>
      </c>
      <c r="I6351" s="103" t="s">
        <v>92</v>
      </c>
      <c r="J6351" s="215">
        <v>13485.34</v>
      </c>
      <c r="K6351" s="216" t="s">
        <v>88</v>
      </c>
    </row>
    <row r="6352" spans="1:11" x14ac:dyDescent="0.25">
      <c r="A6352" s="103" t="s">
        <v>830</v>
      </c>
      <c r="B6352" s="103" t="s">
        <v>88</v>
      </c>
      <c r="C6352" s="103" t="s">
        <v>481</v>
      </c>
      <c r="D6352" s="103" t="s">
        <v>494</v>
      </c>
      <c r="E6352" s="111"/>
      <c r="F6352" s="103" t="s">
        <v>495</v>
      </c>
      <c r="G6352" s="103" t="s">
        <v>594</v>
      </c>
      <c r="H6352" s="103" t="s">
        <v>735</v>
      </c>
      <c r="I6352" s="103" t="s">
        <v>92</v>
      </c>
      <c r="J6352" s="215">
        <v>267.58999999999997</v>
      </c>
      <c r="K6352" s="216" t="s">
        <v>88</v>
      </c>
    </row>
    <row r="6353" spans="1:11" x14ac:dyDescent="0.25">
      <c r="A6353" s="103" t="s">
        <v>829</v>
      </c>
      <c r="B6353" s="103" t="s">
        <v>88</v>
      </c>
      <c r="C6353" s="103" t="s">
        <v>481</v>
      </c>
      <c r="D6353" s="103" t="s">
        <v>494</v>
      </c>
      <c r="E6353" s="111"/>
      <c r="F6353" s="103" t="s">
        <v>495</v>
      </c>
      <c r="G6353" s="103" t="s">
        <v>594</v>
      </c>
      <c r="H6353" s="103" t="s">
        <v>735</v>
      </c>
      <c r="I6353" s="103" t="s">
        <v>92</v>
      </c>
      <c r="J6353" s="215">
        <v>481.68</v>
      </c>
      <c r="K6353" s="216" t="s">
        <v>88</v>
      </c>
    </row>
    <row r="6354" spans="1:11" x14ac:dyDescent="0.25">
      <c r="A6354" s="103" t="s">
        <v>825</v>
      </c>
      <c r="B6354" s="103" t="s">
        <v>88</v>
      </c>
      <c r="C6354" s="103" t="s">
        <v>481</v>
      </c>
      <c r="D6354" s="103" t="s">
        <v>494</v>
      </c>
      <c r="E6354" s="111"/>
      <c r="F6354" s="103" t="s">
        <v>495</v>
      </c>
      <c r="G6354" s="103" t="s">
        <v>594</v>
      </c>
      <c r="H6354" s="103" t="s">
        <v>735</v>
      </c>
      <c r="I6354" s="103" t="s">
        <v>92</v>
      </c>
      <c r="J6354" s="215">
        <v>267.60000000000002</v>
      </c>
      <c r="K6354" s="216" t="s">
        <v>88</v>
      </c>
    </row>
    <row r="6355" spans="1:11" x14ac:dyDescent="0.25">
      <c r="A6355" s="103" t="s">
        <v>827</v>
      </c>
      <c r="B6355" s="103" t="s">
        <v>88</v>
      </c>
      <c r="C6355" s="103" t="s">
        <v>481</v>
      </c>
      <c r="D6355" s="103" t="s">
        <v>494</v>
      </c>
      <c r="E6355" s="111"/>
      <c r="F6355" s="103" t="s">
        <v>495</v>
      </c>
      <c r="G6355" s="103" t="s">
        <v>618</v>
      </c>
      <c r="H6355" s="103" t="s">
        <v>824</v>
      </c>
      <c r="I6355" s="103" t="s">
        <v>92</v>
      </c>
      <c r="J6355" s="215">
        <v>829.38</v>
      </c>
      <c r="K6355" s="216" t="s">
        <v>88</v>
      </c>
    </row>
    <row r="6356" spans="1:11" x14ac:dyDescent="0.25">
      <c r="A6356" s="103" t="s">
        <v>830</v>
      </c>
      <c r="B6356" s="103" t="s">
        <v>88</v>
      </c>
      <c r="C6356" s="103" t="s">
        <v>481</v>
      </c>
      <c r="D6356" s="103" t="s">
        <v>494</v>
      </c>
      <c r="E6356" s="111"/>
      <c r="F6356" s="103" t="s">
        <v>495</v>
      </c>
      <c r="G6356" s="103" t="s">
        <v>618</v>
      </c>
      <c r="H6356" s="103" t="s">
        <v>824</v>
      </c>
      <c r="I6356" s="103" t="s">
        <v>92</v>
      </c>
      <c r="J6356" s="215">
        <v>1947.27</v>
      </c>
      <c r="K6356" s="216" t="s">
        <v>88</v>
      </c>
    </row>
    <row r="6357" spans="1:11" x14ac:dyDescent="0.25">
      <c r="A6357" s="103" t="s">
        <v>828</v>
      </c>
      <c r="B6357" s="103" t="s">
        <v>88</v>
      </c>
      <c r="C6357" s="103" t="s">
        <v>481</v>
      </c>
      <c r="D6357" s="103" t="s">
        <v>494</v>
      </c>
      <c r="E6357" s="111"/>
      <c r="F6357" s="103" t="s">
        <v>495</v>
      </c>
      <c r="G6357" s="103" t="s">
        <v>618</v>
      </c>
      <c r="H6357" s="103" t="s">
        <v>824</v>
      </c>
      <c r="I6357" s="103" t="s">
        <v>92</v>
      </c>
      <c r="J6357" s="215">
        <v>1636.99</v>
      </c>
      <c r="K6357" s="216" t="s">
        <v>88</v>
      </c>
    </row>
    <row r="6358" spans="1:11" x14ac:dyDescent="0.25">
      <c r="A6358" s="103" t="s">
        <v>829</v>
      </c>
      <c r="B6358" s="103" t="s">
        <v>88</v>
      </c>
      <c r="C6358" s="103" t="s">
        <v>481</v>
      </c>
      <c r="D6358" s="103" t="s">
        <v>494</v>
      </c>
      <c r="E6358" s="111"/>
      <c r="F6358" s="103" t="s">
        <v>495</v>
      </c>
      <c r="G6358" s="103" t="s">
        <v>618</v>
      </c>
      <c r="H6358" s="103" t="s">
        <v>824</v>
      </c>
      <c r="I6358" s="103" t="s">
        <v>92</v>
      </c>
      <c r="J6358" s="215">
        <v>901.51</v>
      </c>
      <c r="K6358" s="216" t="s">
        <v>88</v>
      </c>
    </row>
    <row r="6359" spans="1:11" x14ac:dyDescent="0.25">
      <c r="A6359" s="103" t="s">
        <v>825</v>
      </c>
      <c r="B6359" s="103" t="s">
        <v>88</v>
      </c>
      <c r="C6359" s="103" t="s">
        <v>481</v>
      </c>
      <c r="D6359" s="103" t="s">
        <v>494</v>
      </c>
      <c r="E6359" s="111"/>
      <c r="F6359" s="103" t="s">
        <v>495</v>
      </c>
      <c r="G6359" s="103" t="s">
        <v>618</v>
      </c>
      <c r="H6359" s="103" t="s">
        <v>824</v>
      </c>
      <c r="I6359" s="103" t="s">
        <v>92</v>
      </c>
      <c r="J6359" s="215">
        <v>2821.73</v>
      </c>
      <c r="K6359" s="216" t="s">
        <v>88</v>
      </c>
    </row>
    <row r="6360" spans="1:11" x14ac:dyDescent="0.25">
      <c r="A6360" s="103" t="s">
        <v>826</v>
      </c>
      <c r="B6360" s="103" t="s">
        <v>88</v>
      </c>
      <c r="C6360" s="103" t="s">
        <v>481</v>
      </c>
      <c r="D6360" s="103" t="s">
        <v>494</v>
      </c>
      <c r="E6360" s="111"/>
      <c r="F6360" s="103" t="s">
        <v>495</v>
      </c>
      <c r="G6360" s="103" t="s">
        <v>618</v>
      </c>
      <c r="H6360" s="103" t="s">
        <v>824</v>
      </c>
      <c r="I6360" s="103" t="s">
        <v>92</v>
      </c>
      <c r="J6360" s="215">
        <v>2361.9499999999998</v>
      </c>
      <c r="K6360" s="216" t="s">
        <v>88</v>
      </c>
    </row>
    <row r="6361" spans="1:11" x14ac:dyDescent="0.25">
      <c r="A6361" s="103" t="s">
        <v>827</v>
      </c>
      <c r="B6361" s="103" t="s">
        <v>88</v>
      </c>
      <c r="C6361" s="103" t="s">
        <v>481</v>
      </c>
      <c r="D6361" s="103" t="s">
        <v>494</v>
      </c>
      <c r="E6361" s="111"/>
      <c r="F6361" s="103" t="s">
        <v>495</v>
      </c>
      <c r="G6361" s="103" t="s">
        <v>736</v>
      </c>
      <c r="H6361" s="103" t="s">
        <v>737</v>
      </c>
      <c r="I6361" s="103" t="s">
        <v>92</v>
      </c>
      <c r="J6361" s="215">
        <v>8815.5</v>
      </c>
      <c r="K6361" s="216" t="s">
        <v>88</v>
      </c>
    </row>
    <row r="6362" spans="1:11" x14ac:dyDescent="0.25">
      <c r="A6362" s="103" t="s">
        <v>830</v>
      </c>
      <c r="B6362" s="103" t="s">
        <v>88</v>
      </c>
      <c r="C6362" s="103" t="s">
        <v>481</v>
      </c>
      <c r="D6362" s="103" t="s">
        <v>494</v>
      </c>
      <c r="E6362" s="111"/>
      <c r="F6362" s="103" t="s">
        <v>495</v>
      </c>
      <c r="G6362" s="103" t="s">
        <v>736</v>
      </c>
      <c r="H6362" s="103" t="s">
        <v>737</v>
      </c>
      <c r="I6362" s="103" t="s">
        <v>92</v>
      </c>
      <c r="J6362" s="215">
        <v>11423.42</v>
      </c>
      <c r="K6362" s="216" t="s">
        <v>88</v>
      </c>
    </row>
    <row r="6363" spans="1:11" x14ac:dyDescent="0.25">
      <c r="A6363" s="103" t="s">
        <v>828</v>
      </c>
      <c r="B6363" s="103" t="s">
        <v>88</v>
      </c>
      <c r="C6363" s="103" t="s">
        <v>481</v>
      </c>
      <c r="D6363" s="103" t="s">
        <v>494</v>
      </c>
      <c r="E6363" s="111"/>
      <c r="F6363" s="103" t="s">
        <v>495</v>
      </c>
      <c r="G6363" s="103" t="s">
        <v>736</v>
      </c>
      <c r="H6363" s="103" t="s">
        <v>737</v>
      </c>
      <c r="I6363" s="103" t="s">
        <v>92</v>
      </c>
      <c r="J6363" s="215">
        <v>9113.32</v>
      </c>
      <c r="K6363" s="216" t="s">
        <v>88</v>
      </c>
    </row>
    <row r="6364" spans="1:11" x14ac:dyDescent="0.25">
      <c r="A6364" s="103" t="s">
        <v>829</v>
      </c>
      <c r="B6364" s="103" t="s">
        <v>88</v>
      </c>
      <c r="C6364" s="103" t="s">
        <v>481</v>
      </c>
      <c r="D6364" s="103" t="s">
        <v>494</v>
      </c>
      <c r="E6364" s="111"/>
      <c r="F6364" s="103" t="s">
        <v>495</v>
      </c>
      <c r="G6364" s="103" t="s">
        <v>736</v>
      </c>
      <c r="H6364" s="103" t="s">
        <v>737</v>
      </c>
      <c r="I6364" s="103" t="s">
        <v>92</v>
      </c>
      <c r="J6364" s="215">
        <v>11219.38</v>
      </c>
      <c r="K6364" s="216" t="s">
        <v>88</v>
      </c>
    </row>
    <row r="6365" spans="1:11" x14ac:dyDescent="0.25">
      <c r="A6365" s="103" t="s">
        <v>825</v>
      </c>
      <c r="B6365" s="103" t="s">
        <v>88</v>
      </c>
      <c r="C6365" s="103" t="s">
        <v>481</v>
      </c>
      <c r="D6365" s="103" t="s">
        <v>494</v>
      </c>
      <c r="E6365" s="111"/>
      <c r="F6365" s="103" t="s">
        <v>495</v>
      </c>
      <c r="G6365" s="103" t="s">
        <v>736</v>
      </c>
      <c r="H6365" s="103" t="s">
        <v>737</v>
      </c>
      <c r="I6365" s="103" t="s">
        <v>92</v>
      </c>
      <c r="J6365" s="215">
        <v>11435.94</v>
      </c>
      <c r="K6365" s="216" t="s">
        <v>88</v>
      </c>
    </row>
    <row r="6366" spans="1:11" x14ac:dyDescent="0.25">
      <c r="A6366" s="103" t="s">
        <v>826</v>
      </c>
      <c r="B6366" s="103" t="s">
        <v>88</v>
      </c>
      <c r="C6366" s="103" t="s">
        <v>481</v>
      </c>
      <c r="D6366" s="103" t="s">
        <v>494</v>
      </c>
      <c r="E6366" s="111"/>
      <c r="F6366" s="103" t="s">
        <v>495</v>
      </c>
      <c r="G6366" s="103" t="s">
        <v>736</v>
      </c>
      <c r="H6366" s="103" t="s">
        <v>737</v>
      </c>
      <c r="I6366" s="103" t="s">
        <v>92</v>
      </c>
      <c r="J6366" s="215">
        <v>5053.82</v>
      </c>
      <c r="K6366" s="216" t="s">
        <v>88</v>
      </c>
    </row>
    <row r="6367" spans="1:11" x14ac:dyDescent="0.25">
      <c r="A6367" s="103" t="s">
        <v>829</v>
      </c>
      <c r="B6367" s="103" t="s">
        <v>88</v>
      </c>
      <c r="C6367" s="103" t="s">
        <v>481</v>
      </c>
      <c r="D6367" s="103" t="s">
        <v>494</v>
      </c>
      <c r="E6367" s="111"/>
      <c r="F6367" s="103" t="s">
        <v>495</v>
      </c>
      <c r="G6367" s="103" t="s">
        <v>131</v>
      </c>
      <c r="H6367" s="103" t="s">
        <v>389</v>
      </c>
      <c r="I6367" s="103" t="s">
        <v>92</v>
      </c>
      <c r="J6367" s="215">
        <v>95.33</v>
      </c>
      <c r="K6367" s="216" t="s">
        <v>88</v>
      </c>
    </row>
    <row r="6368" spans="1:11" x14ac:dyDescent="0.25">
      <c r="A6368" s="103" t="s">
        <v>825</v>
      </c>
      <c r="B6368" s="103" t="s">
        <v>88</v>
      </c>
      <c r="C6368" s="103" t="s">
        <v>481</v>
      </c>
      <c r="D6368" s="103" t="s">
        <v>494</v>
      </c>
      <c r="E6368" s="111"/>
      <c r="F6368" s="103" t="s">
        <v>495</v>
      </c>
      <c r="G6368" s="103" t="s">
        <v>131</v>
      </c>
      <c r="H6368" s="103" t="s">
        <v>389</v>
      </c>
      <c r="I6368" s="103" t="s">
        <v>92</v>
      </c>
      <c r="J6368" s="215">
        <v>286.01</v>
      </c>
      <c r="K6368" s="216" t="s">
        <v>88</v>
      </c>
    </row>
    <row r="6369" spans="1:11" x14ac:dyDescent="0.25">
      <c r="A6369" s="103" t="s">
        <v>825</v>
      </c>
      <c r="B6369" s="103" t="s">
        <v>88</v>
      </c>
      <c r="C6369" s="103" t="s">
        <v>481</v>
      </c>
      <c r="D6369" s="103" t="s">
        <v>494</v>
      </c>
      <c r="E6369" s="111"/>
      <c r="F6369" s="103" t="s">
        <v>495</v>
      </c>
      <c r="G6369" s="103" t="s">
        <v>148</v>
      </c>
      <c r="H6369" s="103" t="s">
        <v>390</v>
      </c>
      <c r="I6369" s="103" t="s">
        <v>92</v>
      </c>
      <c r="J6369" s="215">
        <v>161.52000000000001</v>
      </c>
      <c r="K6369" s="216" t="s">
        <v>88</v>
      </c>
    </row>
    <row r="6370" spans="1:11" x14ac:dyDescent="0.25">
      <c r="A6370" s="103" t="s">
        <v>827</v>
      </c>
      <c r="B6370" s="103" t="s">
        <v>88</v>
      </c>
      <c r="C6370" s="103" t="s">
        <v>481</v>
      </c>
      <c r="D6370" s="103" t="s">
        <v>494</v>
      </c>
      <c r="E6370" s="111"/>
      <c r="F6370" s="103" t="s">
        <v>495</v>
      </c>
      <c r="G6370" s="103" t="s">
        <v>127</v>
      </c>
      <c r="H6370" s="103" t="s">
        <v>391</v>
      </c>
      <c r="I6370" s="103" t="s">
        <v>842</v>
      </c>
      <c r="J6370" s="215">
        <v>1239.29</v>
      </c>
      <c r="K6370" s="216" t="s">
        <v>88</v>
      </c>
    </row>
    <row r="6371" spans="1:11" x14ac:dyDescent="0.25">
      <c r="A6371" s="103" t="s">
        <v>830</v>
      </c>
      <c r="B6371" s="103" t="s">
        <v>88</v>
      </c>
      <c r="C6371" s="103" t="s">
        <v>481</v>
      </c>
      <c r="D6371" s="103" t="s">
        <v>494</v>
      </c>
      <c r="E6371" s="111"/>
      <c r="F6371" s="103" t="s">
        <v>495</v>
      </c>
      <c r="G6371" s="103" t="s">
        <v>127</v>
      </c>
      <c r="H6371" s="103" t="s">
        <v>391</v>
      </c>
      <c r="I6371" s="103" t="s">
        <v>842</v>
      </c>
      <c r="J6371" s="215">
        <v>202.67</v>
      </c>
      <c r="K6371" s="216" t="s">
        <v>88</v>
      </c>
    </row>
    <row r="6372" spans="1:11" x14ac:dyDescent="0.25">
      <c r="A6372" s="103" t="s">
        <v>828</v>
      </c>
      <c r="B6372" s="103" t="s">
        <v>88</v>
      </c>
      <c r="C6372" s="103" t="s">
        <v>481</v>
      </c>
      <c r="D6372" s="103" t="s">
        <v>494</v>
      </c>
      <c r="E6372" s="111"/>
      <c r="F6372" s="103" t="s">
        <v>495</v>
      </c>
      <c r="G6372" s="103" t="s">
        <v>127</v>
      </c>
      <c r="H6372" s="103" t="s">
        <v>391</v>
      </c>
      <c r="I6372" s="103" t="s">
        <v>842</v>
      </c>
      <c r="J6372" s="215">
        <v>160.72</v>
      </c>
      <c r="K6372" s="216" t="s">
        <v>88</v>
      </c>
    </row>
    <row r="6373" spans="1:11" x14ac:dyDescent="0.25">
      <c r="A6373" s="103" t="s">
        <v>829</v>
      </c>
      <c r="B6373" s="103" t="s">
        <v>88</v>
      </c>
      <c r="C6373" s="103" t="s">
        <v>481</v>
      </c>
      <c r="D6373" s="103" t="s">
        <v>494</v>
      </c>
      <c r="E6373" s="111"/>
      <c r="F6373" s="103" t="s">
        <v>495</v>
      </c>
      <c r="G6373" s="103" t="s">
        <v>127</v>
      </c>
      <c r="H6373" s="103" t="s">
        <v>391</v>
      </c>
      <c r="I6373" s="103" t="s">
        <v>842</v>
      </c>
      <c r="J6373" s="215">
        <v>195.37</v>
      </c>
      <c r="K6373" s="216" t="s">
        <v>88</v>
      </c>
    </row>
    <row r="6374" spans="1:11" x14ac:dyDescent="0.25">
      <c r="A6374" s="103" t="s">
        <v>825</v>
      </c>
      <c r="B6374" s="103" t="s">
        <v>88</v>
      </c>
      <c r="C6374" s="103" t="s">
        <v>481</v>
      </c>
      <c r="D6374" s="103" t="s">
        <v>494</v>
      </c>
      <c r="E6374" s="111"/>
      <c r="F6374" s="103" t="s">
        <v>495</v>
      </c>
      <c r="G6374" s="103" t="s">
        <v>127</v>
      </c>
      <c r="H6374" s="103" t="s">
        <v>391</v>
      </c>
      <c r="I6374" s="103" t="s">
        <v>842</v>
      </c>
      <c r="J6374" s="215">
        <v>117.25</v>
      </c>
      <c r="K6374" s="216" t="s">
        <v>88</v>
      </c>
    </row>
    <row r="6375" spans="1:11" x14ac:dyDescent="0.25">
      <c r="A6375" s="103" t="s">
        <v>826</v>
      </c>
      <c r="B6375" s="103" t="s">
        <v>88</v>
      </c>
      <c r="C6375" s="103" t="s">
        <v>481</v>
      </c>
      <c r="D6375" s="103" t="s">
        <v>494</v>
      </c>
      <c r="E6375" s="111"/>
      <c r="F6375" s="103" t="s">
        <v>495</v>
      </c>
      <c r="G6375" s="103" t="s">
        <v>127</v>
      </c>
      <c r="H6375" s="103" t="s">
        <v>391</v>
      </c>
      <c r="I6375" s="103" t="s">
        <v>842</v>
      </c>
      <c r="J6375" s="215">
        <v>312.89999999999998</v>
      </c>
      <c r="K6375" s="216" t="s">
        <v>88</v>
      </c>
    </row>
    <row r="6376" spans="1:11" x14ac:dyDescent="0.25">
      <c r="A6376" s="103" t="s">
        <v>827</v>
      </c>
      <c r="B6376" s="103" t="s">
        <v>88</v>
      </c>
      <c r="C6376" s="103" t="s">
        <v>481</v>
      </c>
      <c r="D6376" s="103" t="s">
        <v>494</v>
      </c>
      <c r="E6376" s="111"/>
      <c r="F6376" s="103" t="s">
        <v>495</v>
      </c>
      <c r="G6376" s="103" t="s">
        <v>744</v>
      </c>
      <c r="H6376" s="103" t="s">
        <v>745</v>
      </c>
      <c r="I6376" s="103" t="s">
        <v>92</v>
      </c>
      <c r="J6376" s="215">
        <v>5480.5</v>
      </c>
      <c r="K6376" s="216" t="s">
        <v>88</v>
      </c>
    </row>
    <row r="6377" spans="1:11" x14ac:dyDescent="0.25">
      <c r="A6377" s="103" t="s">
        <v>827</v>
      </c>
      <c r="B6377" s="103" t="s">
        <v>88</v>
      </c>
      <c r="C6377" s="103" t="s">
        <v>481</v>
      </c>
      <c r="D6377" s="103" t="s">
        <v>494</v>
      </c>
      <c r="E6377" s="111"/>
      <c r="F6377" s="103" t="s">
        <v>495</v>
      </c>
      <c r="G6377" s="103" t="s">
        <v>744</v>
      </c>
      <c r="H6377" s="103" t="s">
        <v>745</v>
      </c>
      <c r="I6377" s="103" t="s">
        <v>842</v>
      </c>
      <c r="J6377" s="215">
        <v>756.57</v>
      </c>
      <c r="K6377" s="216" t="s">
        <v>88</v>
      </c>
    </row>
    <row r="6378" spans="1:11" x14ac:dyDescent="0.25">
      <c r="A6378" s="103" t="s">
        <v>830</v>
      </c>
      <c r="B6378" s="103" t="s">
        <v>88</v>
      </c>
      <c r="C6378" s="103" t="s">
        <v>481</v>
      </c>
      <c r="D6378" s="103" t="s">
        <v>494</v>
      </c>
      <c r="E6378" s="111"/>
      <c r="F6378" s="103" t="s">
        <v>495</v>
      </c>
      <c r="G6378" s="103" t="s">
        <v>744</v>
      </c>
      <c r="H6378" s="103" t="s">
        <v>745</v>
      </c>
      <c r="I6378" s="103" t="s">
        <v>92</v>
      </c>
      <c r="J6378" s="215">
        <v>579.79999999999995</v>
      </c>
      <c r="K6378" s="216" t="s">
        <v>88</v>
      </c>
    </row>
    <row r="6379" spans="1:11" x14ac:dyDescent="0.25">
      <c r="A6379" s="103" t="s">
        <v>828</v>
      </c>
      <c r="B6379" s="103" t="s">
        <v>88</v>
      </c>
      <c r="C6379" s="103" t="s">
        <v>481</v>
      </c>
      <c r="D6379" s="103" t="s">
        <v>494</v>
      </c>
      <c r="E6379" s="111"/>
      <c r="F6379" s="103" t="s">
        <v>495</v>
      </c>
      <c r="G6379" s="103" t="s">
        <v>744</v>
      </c>
      <c r="H6379" s="103" t="s">
        <v>745</v>
      </c>
      <c r="I6379" s="103" t="s">
        <v>92</v>
      </c>
      <c r="J6379" s="215">
        <v>559.53</v>
      </c>
      <c r="K6379" s="216" t="s">
        <v>88</v>
      </c>
    </row>
    <row r="6380" spans="1:11" x14ac:dyDescent="0.25">
      <c r="A6380" s="103" t="s">
        <v>829</v>
      </c>
      <c r="B6380" s="103" t="s">
        <v>88</v>
      </c>
      <c r="C6380" s="103" t="s">
        <v>481</v>
      </c>
      <c r="D6380" s="103" t="s">
        <v>494</v>
      </c>
      <c r="E6380" s="111"/>
      <c r="F6380" s="103" t="s">
        <v>495</v>
      </c>
      <c r="G6380" s="103" t="s">
        <v>744</v>
      </c>
      <c r="H6380" s="103" t="s">
        <v>745</v>
      </c>
      <c r="I6380" s="103" t="s">
        <v>92</v>
      </c>
      <c r="J6380" s="215">
        <v>4160.74</v>
      </c>
      <c r="K6380" s="216" t="s">
        <v>88</v>
      </c>
    </row>
    <row r="6381" spans="1:11" x14ac:dyDescent="0.25">
      <c r="A6381" s="103" t="s">
        <v>825</v>
      </c>
      <c r="B6381" s="103" t="s">
        <v>88</v>
      </c>
      <c r="C6381" s="103" t="s">
        <v>481</v>
      </c>
      <c r="D6381" s="103" t="s">
        <v>494</v>
      </c>
      <c r="E6381" s="111"/>
      <c r="F6381" s="103" t="s">
        <v>495</v>
      </c>
      <c r="G6381" s="103" t="s">
        <v>744</v>
      </c>
      <c r="H6381" s="103" t="s">
        <v>745</v>
      </c>
      <c r="I6381" s="103" t="s">
        <v>92</v>
      </c>
      <c r="J6381" s="215">
        <v>7216.8</v>
      </c>
      <c r="K6381" s="216" t="s">
        <v>88</v>
      </c>
    </row>
    <row r="6382" spans="1:11" x14ac:dyDescent="0.25">
      <c r="A6382" s="103" t="s">
        <v>826</v>
      </c>
      <c r="B6382" s="103" t="s">
        <v>88</v>
      </c>
      <c r="C6382" s="103" t="s">
        <v>481</v>
      </c>
      <c r="D6382" s="103" t="s">
        <v>494</v>
      </c>
      <c r="E6382" s="111"/>
      <c r="F6382" s="103" t="s">
        <v>495</v>
      </c>
      <c r="G6382" s="103" t="s">
        <v>744</v>
      </c>
      <c r="H6382" s="103" t="s">
        <v>745</v>
      </c>
      <c r="I6382" s="103" t="s">
        <v>92</v>
      </c>
      <c r="J6382" s="215">
        <v>9097.5</v>
      </c>
      <c r="K6382" s="216" t="s">
        <v>88</v>
      </c>
    </row>
    <row r="6383" spans="1:11" x14ac:dyDescent="0.25">
      <c r="A6383" s="103" t="s">
        <v>827</v>
      </c>
      <c r="B6383" s="103" t="s">
        <v>88</v>
      </c>
      <c r="C6383" s="103" t="s">
        <v>481</v>
      </c>
      <c r="D6383" s="103" t="s">
        <v>494</v>
      </c>
      <c r="E6383" s="111"/>
      <c r="F6383" s="103" t="s">
        <v>495</v>
      </c>
      <c r="G6383" s="103" t="s">
        <v>124</v>
      </c>
      <c r="H6383" s="103" t="s">
        <v>394</v>
      </c>
      <c r="I6383" s="103" t="s">
        <v>92</v>
      </c>
      <c r="J6383" s="215">
        <v>16467.009999999998</v>
      </c>
      <c r="K6383" s="216" t="s">
        <v>88</v>
      </c>
    </row>
    <row r="6384" spans="1:11" x14ac:dyDescent="0.25">
      <c r="A6384" s="103" t="s">
        <v>830</v>
      </c>
      <c r="B6384" s="103" t="s">
        <v>88</v>
      </c>
      <c r="C6384" s="103" t="s">
        <v>481</v>
      </c>
      <c r="D6384" s="103" t="s">
        <v>494</v>
      </c>
      <c r="E6384" s="111"/>
      <c r="F6384" s="103" t="s">
        <v>495</v>
      </c>
      <c r="G6384" s="103" t="s">
        <v>124</v>
      </c>
      <c r="H6384" s="103" t="s">
        <v>394</v>
      </c>
      <c r="I6384" s="103" t="s">
        <v>92</v>
      </c>
      <c r="J6384" s="215">
        <v>23053.82</v>
      </c>
      <c r="K6384" s="216" t="s">
        <v>88</v>
      </c>
    </row>
    <row r="6385" spans="1:11" x14ac:dyDescent="0.25">
      <c r="A6385" s="103" t="s">
        <v>828</v>
      </c>
      <c r="B6385" s="103" t="s">
        <v>88</v>
      </c>
      <c r="C6385" s="103" t="s">
        <v>481</v>
      </c>
      <c r="D6385" s="103" t="s">
        <v>494</v>
      </c>
      <c r="E6385" s="111"/>
      <c r="F6385" s="103" t="s">
        <v>495</v>
      </c>
      <c r="G6385" s="103" t="s">
        <v>124</v>
      </c>
      <c r="H6385" s="103" t="s">
        <v>394</v>
      </c>
      <c r="I6385" s="103" t="s">
        <v>92</v>
      </c>
      <c r="J6385" s="215">
        <v>23166.82</v>
      </c>
      <c r="K6385" s="216" t="s">
        <v>88</v>
      </c>
    </row>
    <row r="6386" spans="1:11" x14ac:dyDescent="0.25">
      <c r="A6386" s="103" t="s">
        <v>829</v>
      </c>
      <c r="B6386" s="103" t="s">
        <v>88</v>
      </c>
      <c r="C6386" s="103" t="s">
        <v>481</v>
      </c>
      <c r="D6386" s="103" t="s">
        <v>494</v>
      </c>
      <c r="E6386" s="111"/>
      <c r="F6386" s="103" t="s">
        <v>495</v>
      </c>
      <c r="G6386" s="103" t="s">
        <v>124</v>
      </c>
      <c r="H6386" s="103" t="s">
        <v>746</v>
      </c>
      <c r="I6386" s="103" t="s">
        <v>842</v>
      </c>
      <c r="J6386" s="215">
        <v>109.76</v>
      </c>
      <c r="K6386" s="216" t="s">
        <v>88</v>
      </c>
    </row>
    <row r="6387" spans="1:11" x14ac:dyDescent="0.25">
      <c r="A6387" s="103" t="s">
        <v>829</v>
      </c>
      <c r="B6387" s="103" t="s">
        <v>88</v>
      </c>
      <c r="C6387" s="103" t="s">
        <v>481</v>
      </c>
      <c r="D6387" s="103" t="s">
        <v>494</v>
      </c>
      <c r="E6387" s="111"/>
      <c r="F6387" s="103" t="s">
        <v>495</v>
      </c>
      <c r="G6387" s="103" t="s">
        <v>124</v>
      </c>
      <c r="H6387" s="103" t="s">
        <v>394</v>
      </c>
      <c r="I6387" s="103" t="s">
        <v>92</v>
      </c>
      <c r="J6387" s="215">
        <v>19211.509999999998</v>
      </c>
      <c r="K6387" s="216" t="s">
        <v>88</v>
      </c>
    </row>
    <row r="6388" spans="1:11" x14ac:dyDescent="0.25">
      <c r="A6388" s="103" t="s">
        <v>825</v>
      </c>
      <c r="B6388" s="103" t="s">
        <v>88</v>
      </c>
      <c r="C6388" s="103" t="s">
        <v>481</v>
      </c>
      <c r="D6388" s="103" t="s">
        <v>494</v>
      </c>
      <c r="E6388" s="111"/>
      <c r="F6388" s="103" t="s">
        <v>495</v>
      </c>
      <c r="G6388" s="103" t="s">
        <v>124</v>
      </c>
      <c r="H6388" s="103" t="s">
        <v>394</v>
      </c>
      <c r="I6388" s="103" t="s">
        <v>92</v>
      </c>
      <c r="J6388" s="215">
        <v>24920.09</v>
      </c>
      <c r="K6388" s="216" t="s">
        <v>88</v>
      </c>
    </row>
    <row r="6389" spans="1:11" x14ac:dyDescent="0.25">
      <c r="A6389" s="103" t="s">
        <v>826</v>
      </c>
      <c r="B6389" s="103" t="s">
        <v>88</v>
      </c>
      <c r="C6389" s="103" t="s">
        <v>481</v>
      </c>
      <c r="D6389" s="103" t="s">
        <v>494</v>
      </c>
      <c r="E6389" s="111"/>
      <c r="F6389" s="103" t="s">
        <v>495</v>
      </c>
      <c r="G6389" s="103" t="s">
        <v>124</v>
      </c>
      <c r="H6389" s="103" t="s">
        <v>394</v>
      </c>
      <c r="I6389" s="103" t="s">
        <v>92</v>
      </c>
      <c r="J6389" s="215">
        <v>23383.14</v>
      </c>
      <c r="K6389" s="216" t="s">
        <v>88</v>
      </c>
    </row>
    <row r="6390" spans="1:11" x14ac:dyDescent="0.25">
      <c r="A6390" s="103" t="s">
        <v>827</v>
      </c>
      <c r="B6390" s="103" t="s">
        <v>88</v>
      </c>
      <c r="C6390" s="103" t="s">
        <v>481</v>
      </c>
      <c r="D6390" s="103" t="s">
        <v>494</v>
      </c>
      <c r="E6390" s="111"/>
      <c r="F6390" s="103" t="s">
        <v>495</v>
      </c>
      <c r="G6390" s="103" t="s">
        <v>155</v>
      </c>
      <c r="H6390" s="103" t="s">
        <v>395</v>
      </c>
      <c r="I6390" s="103" t="s">
        <v>842</v>
      </c>
      <c r="J6390" s="215">
        <v>429.56</v>
      </c>
      <c r="K6390" s="216" t="s">
        <v>88</v>
      </c>
    </row>
    <row r="6391" spans="1:11" x14ac:dyDescent="0.25">
      <c r="A6391" s="103" t="s">
        <v>830</v>
      </c>
      <c r="B6391" s="103" t="s">
        <v>88</v>
      </c>
      <c r="C6391" s="103" t="s">
        <v>481</v>
      </c>
      <c r="D6391" s="103" t="s">
        <v>494</v>
      </c>
      <c r="E6391" s="111"/>
      <c r="F6391" s="103" t="s">
        <v>495</v>
      </c>
      <c r="G6391" s="103" t="s">
        <v>155</v>
      </c>
      <c r="H6391" s="103" t="s">
        <v>395</v>
      </c>
      <c r="I6391" s="103" t="s">
        <v>842</v>
      </c>
      <c r="J6391" s="215">
        <v>17.329999999999998</v>
      </c>
      <c r="K6391" s="216" t="s">
        <v>88</v>
      </c>
    </row>
    <row r="6392" spans="1:11" x14ac:dyDescent="0.25">
      <c r="A6392" s="103" t="s">
        <v>828</v>
      </c>
      <c r="B6392" s="103" t="s">
        <v>88</v>
      </c>
      <c r="C6392" s="103" t="s">
        <v>481</v>
      </c>
      <c r="D6392" s="103" t="s">
        <v>494</v>
      </c>
      <c r="E6392" s="111"/>
      <c r="F6392" s="103" t="s">
        <v>495</v>
      </c>
      <c r="G6392" s="103" t="s">
        <v>155</v>
      </c>
      <c r="H6392" s="103" t="s">
        <v>395</v>
      </c>
      <c r="I6392" s="103" t="s">
        <v>842</v>
      </c>
      <c r="J6392" s="215">
        <v>434.83</v>
      </c>
      <c r="K6392" s="216" t="s">
        <v>88</v>
      </c>
    </row>
    <row r="6393" spans="1:11" x14ac:dyDescent="0.25">
      <c r="A6393" s="103" t="s">
        <v>829</v>
      </c>
      <c r="B6393" s="103" t="s">
        <v>88</v>
      </c>
      <c r="C6393" s="103" t="s">
        <v>481</v>
      </c>
      <c r="D6393" s="103" t="s">
        <v>494</v>
      </c>
      <c r="E6393" s="111"/>
      <c r="F6393" s="103" t="s">
        <v>495</v>
      </c>
      <c r="G6393" s="103" t="s">
        <v>155</v>
      </c>
      <c r="H6393" s="103" t="s">
        <v>395</v>
      </c>
      <c r="I6393" s="103" t="s">
        <v>842</v>
      </c>
      <c r="J6393" s="215">
        <v>504.1</v>
      </c>
      <c r="K6393" s="216" t="s">
        <v>88</v>
      </c>
    </row>
    <row r="6394" spans="1:11" x14ac:dyDescent="0.25">
      <c r="A6394" s="103" t="s">
        <v>825</v>
      </c>
      <c r="B6394" s="103" t="s">
        <v>88</v>
      </c>
      <c r="C6394" s="103" t="s">
        <v>481</v>
      </c>
      <c r="D6394" s="103" t="s">
        <v>494</v>
      </c>
      <c r="E6394" s="111"/>
      <c r="F6394" s="103" t="s">
        <v>495</v>
      </c>
      <c r="G6394" s="103" t="s">
        <v>155</v>
      </c>
      <c r="H6394" s="103" t="s">
        <v>395</v>
      </c>
      <c r="I6394" s="103" t="s">
        <v>842</v>
      </c>
      <c r="J6394" s="215">
        <v>1875.73</v>
      </c>
      <c r="K6394" s="216" t="s">
        <v>88</v>
      </c>
    </row>
    <row r="6395" spans="1:11" x14ac:dyDescent="0.25">
      <c r="A6395" s="103" t="s">
        <v>827</v>
      </c>
      <c r="B6395" s="103" t="s">
        <v>88</v>
      </c>
      <c r="C6395" s="103" t="s">
        <v>481</v>
      </c>
      <c r="D6395" s="103" t="s">
        <v>494</v>
      </c>
      <c r="E6395" s="111"/>
      <c r="F6395" s="103" t="s">
        <v>495</v>
      </c>
      <c r="G6395" s="103" t="s">
        <v>650</v>
      </c>
      <c r="H6395" s="103" t="s">
        <v>651</v>
      </c>
      <c r="I6395" s="103" t="s">
        <v>92</v>
      </c>
      <c r="J6395" s="215">
        <v>660.1</v>
      </c>
      <c r="K6395" s="216" t="s">
        <v>88</v>
      </c>
    </row>
    <row r="6396" spans="1:11" x14ac:dyDescent="0.25">
      <c r="A6396" s="103" t="s">
        <v>830</v>
      </c>
      <c r="B6396" s="103" t="s">
        <v>88</v>
      </c>
      <c r="C6396" s="103" t="s">
        <v>481</v>
      </c>
      <c r="D6396" s="103" t="s">
        <v>494</v>
      </c>
      <c r="E6396" s="111"/>
      <c r="F6396" s="103" t="s">
        <v>495</v>
      </c>
      <c r="G6396" s="103" t="s">
        <v>650</v>
      </c>
      <c r="H6396" s="103" t="s">
        <v>651</v>
      </c>
      <c r="I6396" s="103" t="s">
        <v>92</v>
      </c>
      <c r="J6396" s="215">
        <v>2231.37</v>
      </c>
      <c r="K6396" s="216" t="s">
        <v>88</v>
      </c>
    </row>
    <row r="6397" spans="1:11" x14ac:dyDescent="0.25">
      <c r="A6397" s="103" t="s">
        <v>828</v>
      </c>
      <c r="B6397" s="103" t="s">
        <v>88</v>
      </c>
      <c r="C6397" s="103" t="s">
        <v>481</v>
      </c>
      <c r="D6397" s="103" t="s">
        <v>494</v>
      </c>
      <c r="E6397" s="111"/>
      <c r="F6397" s="103" t="s">
        <v>495</v>
      </c>
      <c r="G6397" s="103" t="s">
        <v>650</v>
      </c>
      <c r="H6397" s="103" t="s">
        <v>651</v>
      </c>
      <c r="I6397" s="103" t="s">
        <v>92</v>
      </c>
      <c r="J6397" s="215">
        <v>3933.72</v>
      </c>
      <c r="K6397" s="216" t="s">
        <v>88</v>
      </c>
    </row>
    <row r="6398" spans="1:11" x14ac:dyDescent="0.25">
      <c r="A6398" s="103" t="s">
        <v>829</v>
      </c>
      <c r="B6398" s="103" t="s">
        <v>88</v>
      </c>
      <c r="C6398" s="103" t="s">
        <v>481</v>
      </c>
      <c r="D6398" s="103" t="s">
        <v>494</v>
      </c>
      <c r="E6398" s="111"/>
      <c r="F6398" s="103" t="s">
        <v>495</v>
      </c>
      <c r="G6398" s="103" t="s">
        <v>650</v>
      </c>
      <c r="H6398" s="103" t="s">
        <v>651</v>
      </c>
      <c r="I6398" s="103" t="s">
        <v>92</v>
      </c>
      <c r="J6398" s="215">
        <v>3304.45</v>
      </c>
      <c r="K6398" s="216" t="s">
        <v>88</v>
      </c>
    </row>
    <row r="6399" spans="1:11" x14ac:dyDescent="0.25">
      <c r="A6399" s="103" t="s">
        <v>825</v>
      </c>
      <c r="B6399" s="103" t="s">
        <v>88</v>
      </c>
      <c r="C6399" s="103" t="s">
        <v>481</v>
      </c>
      <c r="D6399" s="103" t="s">
        <v>494</v>
      </c>
      <c r="E6399" s="111"/>
      <c r="F6399" s="103" t="s">
        <v>495</v>
      </c>
      <c r="G6399" s="103" t="s">
        <v>650</v>
      </c>
      <c r="H6399" s="103" t="s">
        <v>651</v>
      </c>
      <c r="I6399" s="103" t="s">
        <v>92</v>
      </c>
      <c r="J6399" s="215">
        <v>2671.23</v>
      </c>
      <c r="K6399" s="216" t="s">
        <v>88</v>
      </c>
    </row>
    <row r="6400" spans="1:11" x14ac:dyDescent="0.25">
      <c r="A6400" s="103" t="s">
        <v>826</v>
      </c>
      <c r="B6400" s="103" t="s">
        <v>88</v>
      </c>
      <c r="C6400" s="103" t="s">
        <v>481</v>
      </c>
      <c r="D6400" s="103" t="s">
        <v>494</v>
      </c>
      <c r="E6400" s="111"/>
      <c r="F6400" s="103" t="s">
        <v>495</v>
      </c>
      <c r="G6400" s="103" t="s">
        <v>650</v>
      </c>
      <c r="H6400" s="103" t="s">
        <v>651</v>
      </c>
      <c r="I6400" s="103" t="s">
        <v>92</v>
      </c>
      <c r="J6400" s="215">
        <v>212.68</v>
      </c>
      <c r="K6400" s="216" t="s">
        <v>88</v>
      </c>
    </row>
    <row r="6401" spans="1:11" x14ac:dyDescent="0.25">
      <c r="A6401" s="103" t="s">
        <v>827</v>
      </c>
      <c r="B6401" s="103" t="s">
        <v>88</v>
      </c>
      <c r="C6401" s="103" t="s">
        <v>481</v>
      </c>
      <c r="D6401" s="103" t="s">
        <v>494</v>
      </c>
      <c r="E6401" s="111"/>
      <c r="F6401" s="103" t="s">
        <v>495</v>
      </c>
      <c r="G6401" s="103" t="s">
        <v>491</v>
      </c>
      <c r="H6401" s="103" t="s">
        <v>492</v>
      </c>
      <c r="I6401" s="103" t="s">
        <v>92</v>
      </c>
      <c r="J6401" s="215">
        <v>22395.119999999999</v>
      </c>
      <c r="K6401" s="216" t="s">
        <v>88</v>
      </c>
    </row>
    <row r="6402" spans="1:11" x14ac:dyDescent="0.25">
      <c r="A6402" s="103" t="s">
        <v>830</v>
      </c>
      <c r="B6402" s="103" t="s">
        <v>88</v>
      </c>
      <c r="C6402" s="103" t="s">
        <v>481</v>
      </c>
      <c r="D6402" s="103" t="s">
        <v>494</v>
      </c>
      <c r="E6402" s="111"/>
      <c r="F6402" s="103" t="s">
        <v>495</v>
      </c>
      <c r="G6402" s="103" t="s">
        <v>491</v>
      </c>
      <c r="H6402" s="103" t="s">
        <v>492</v>
      </c>
      <c r="I6402" s="103" t="s">
        <v>92</v>
      </c>
      <c r="J6402" s="215">
        <v>22928.35</v>
      </c>
      <c r="K6402" s="216" t="s">
        <v>88</v>
      </c>
    </row>
    <row r="6403" spans="1:11" x14ac:dyDescent="0.25">
      <c r="A6403" s="103" t="s">
        <v>828</v>
      </c>
      <c r="B6403" s="103" t="s">
        <v>88</v>
      </c>
      <c r="C6403" s="103" t="s">
        <v>481</v>
      </c>
      <c r="D6403" s="103" t="s">
        <v>494</v>
      </c>
      <c r="E6403" s="111"/>
      <c r="F6403" s="103" t="s">
        <v>495</v>
      </c>
      <c r="G6403" s="103" t="s">
        <v>491</v>
      </c>
      <c r="H6403" s="103" t="s">
        <v>492</v>
      </c>
      <c r="I6403" s="103" t="s">
        <v>92</v>
      </c>
      <c r="J6403" s="215">
        <v>23028.29</v>
      </c>
      <c r="K6403" s="216" t="s">
        <v>88</v>
      </c>
    </row>
    <row r="6404" spans="1:11" x14ac:dyDescent="0.25">
      <c r="A6404" s="103" t="s">
        <v>829</v>
      </c>
      <c r="B6404" s="103" t="s">
        <v>88</v>
      </c>
      <c r="C6404" s="103" t="s">
        <v>481</v>
      </c>
      <c r="D6404" s="103" t="s">
        <v>494</v>
      </c>
      <c r="E6404" s="111"/>
      <c r="F6404" s="103" t="s">
        <v>495</v>
      </c>
      <c r="G6404" s="103" t="s">
        <v>491</v>
      </c>
      <c r="H6404" s="103" t="s">
        <v>492</v>
      </c>
      <c r="I6404" s="103" t="s">
        <v>92</v>
      </c>
      <c r="J6404" s="215">
        <v>19729.05</v>
      </c>
      <c r="K6404" s="216" t="s">
        <v>88</v>
      </c>
    </row>
    <row r="6405" spans="1:11" x14ac:dyDescent="0.25">
      <c r="A6405" s="103" t="s">
        <v>825</v>
      </c>
      <c r="B6405" s="103" t="s">
        <v>88</v>
      </c>
      <c r="C6405" s="103" t="s">
        <v>481</v>
      </c>
      <c r="D6405" s="103" t="s">
        <v>494</v>
      </c>
      <c r="E6405" s="111"/>
      <c r="F6405" s="103" t="s">
        <v>495</v>
      </c>
      <c r="G6405" s="103" t="s">
        <v>491</v>
      </c>
      <c r="H6405" s="103" t="s">
        <v>492</v>
      </c>
      <c r="I6405" s="103" t="s">
        <v>92</v>
      </c>
      <c r="J6405" s="215">
        <v>23674.85</v>
      </c>
      <c r="K6405" s="216" t="s">
        <v>88</v>
      </c>
    </row>
    <row r="6406" spans="1:11" x14ac:dyDescent="0.25">
      <c r="A6406" s="103" t="s">
        <v>826</v>
      </c>
      <c r="B6406" s="103" t="s">
        <v>88</v>
      </c>
      <c r="C6406" s="103" t="s">
        <v>481</v>
      </c>
      <c r="D6406" s="103" t="s">
        <v>494</v>
      </c>
      <c r="E6406" s="111"/>
      <c r="F6406" s="103" t="s">
        <v>495</v>
      </c>
      <c r="G6406" s="103" t="s">
        <v>491</v>
      </c>
      <c r="H6406" s="103" t="s">
        <v>492</v>
      </c>
      <c r="I6406" s="103" t="s">
        <v>92</v>
      </c>
      <c r="J6406" s="215">
        <v>9384.6299999999992</v>
      </c>
      <c r="K6406" s="216" t="s">
        <v>88</v>
      </c>
    </row>
    <row r="6407" spans="1:11" x14ac:dyDescent="0.25">
      <c r="A6407" s="103" t="s">
        <v>827</v>
      </c>
      <c r="B6407" s="103" t="s">
        <v>88</v>
      </c>
      <c r="C6407" s="103" t="s">
        <v>481</v>
      </c>
      <c r="D6407" s="103" t="s">
        <v>494</v>
      </c>
      <c r="E6407" s="111"/>
      <c r="F6407" s="103" t="s">
        <v>495</v>
      </c>
      <c r="G6407" s="103" t="s">
        <v>454</v>
      </c>
      <c r="H6407" s="103" t="s">
        <v>455</v>
      </c>
      <c r="I6407" s="103" t="s">
        <v>92</v>
      </c>
      <c r="J6407" s="215">
        <v>34851.699999999997</v>
      </c>
      <c r="K6407" s="216" t="s">
        <v>88</v>
      </c>
    </row>
    <row r="6408" spans="1:11" x14ac:dyDescent="0.25">
      <c r="A6408" s="103" t="s">
        <v>830</v>
      </c>
      <c r="B6408" s="103" t="s">
        <v>88</v>
      </c>
      <c r="C6408" s="103" t="s">
        <v>481</v>
      </c>
      <c r="D6408" s="103" t="s">
        <v>494</v>
      </c>
      <c r="E6408" s="111"/>
      <c r="F6408" s="103" t="s">
        <v>495</v>
      </c>
      <c r="G6408" s="103" t="s">
        <v>454</v>
      </c>
      <c r="H6408" s="103" t="s">
        <v>455</v>
      </c>
      <c r="I6408" s="103" t="s">
        <v>92</v>
      </c>
      <c r="J6408" s="215">
        <v>34008.449999999997</v>
      </c>
      <c r="K6408" s="216" t="s">
        <v>88</v>
      </c>
    </row>
    <row r="6409" spans="1:11" x14ac:dyDescent="0.25">
      <c r="A6409" s="103" t="s">
        <v>828</v>
      </c>
      <c r="B6409" s="103" t="s">
        <v>88</v>
      </c>
      <c r="C6409" s="103" t="s">
        <v>481</v>
      </c>
      <c r="D6409" s="103" t="s">
        <v>494</v>
      </c>
      <c r="E6409" s="111"/>
      <c r="F6409" s="103" t="s">
        <v>495</v>
      </c>
      <c r="G6409" s="103" t="s">
        <v>454</v>
      </c>
      <c r="H6409" s="103" t="s">
        <v>455</v>
      </c>
      <c r="I6409" s="103" t="s">
        <v>92</v>
      </c>
      <c r="J6409" s="215">
        <v>36764.550000000003</v>
      </c>
      <c r="K6409" s="216" t="s">
        <v>88</v>
      </c>
    </row>
    <row r="6410" spans="1:11" x14ac:dyDescent="0.25">
      <c r="A6410" s="103" t="s">
        <v>829</v>
      </c>
      <c r="B6410" s="103" t="s">
        <v>88</v>
      </c>
      <c r="C6410" s="103" t="s">
        <v>481</v>
      </c>
      <c r="D6410" s="103" t="s">
        <v>494</v>
      </c>
      <c r="E6410" s="111"/>
      <c r="F6410" s="103" t="s">
        <v>495</v>
      </c>
      <c r="G6410" s="103" t="s">
        <v>454</v>
      </c>
      <c r="H6410" s="103" t="s">
        <v>455</v>
      </c>
      <c r="I6410" s="103" t="s">
        <v>92</v>
      </c>
      <c r="J6410" s="215">
        <v>30122.02</v>
      </c>
      <c r="K6410" s="216" t="s">
        <v>88</v>
      </c>
    </row>
    <row r="6411" spans="1:11" x14ac:dyDescent="0.25">
      <c r="A6411" s="103" t="s">
        <v>825</v>
      </c>
      <c r="B6411" s="103" t="s">
        <v>88</v>
      </c>
      <c r="C6411" s="103" t="s">
        <v>481</v>
      </c>
      <c r="D6411" s="103" t="s">
        <v>494</v>
      </c>
      <c r="E6411" s="111"/>
      <c r="F6411" s="103" t="s">
        <v>495</v>
      </c>
      <c r="G6411" s="103" t="s">
        <v>454</v>
      </c>
      <c r="H6411" s="103" t="s">
        <v>455</v>
      </c>
      <c r="I6411" s="103" t="s">
        <v>92</v>
      </c>
      <c r="J6411" s="215">
        <v>37670.019999999997</v>
      </c>
      <c r="K6411" s="216" t="s">
        <v>88</v>
      </c>
    </row>
    <row r="6412" spans="1:11" x14ac:dyDescent="0.25">
      <c r="A6412" s="103" t="s">
        <v>826</v>
      </c>
      <c r="B6412" s="103" t="s">
        <v>88</v>
      </c>
      <c r="C6412" s="103" t="s">
        <v>481</v>
      </c>
      <c r="D6412" s="103" t="s">
        <v>494</v>
      </c>
      <c r="E6412" s="111"/>
      <c r="F6412" s="103" t="s">
        <v>495</v>
      </c>
      <c r="G6412" s="103" t="s">
        <v>454</v>
      </c>
      <c r="H6412" s="103" t="s">
        <v>455</v>
      </c>
      <c r="I6412" s="103" t="s">
        <v>92</v>
      </c>
      <c r="J6412" s="215">
        <v>34024.269999999997</v>
      </c>
      <c r="K6412" s="216" t="s">
        <v>88</v>
      </c>
    </row>
    <row r="6413" spans="1:11" x14ac:dyDescent="0.25">
      <c r="A6413" s="103" t="s">
        <v>827</v>
      </c>
      <c r="B6413" s="103" t="s">
        <v>88</v>
      </c>
      <c r="C6413" s="103" t="s">
        <v>481</v>
      </c>
      <c r="D6413" s="103" t="s">
        <v>494</v>
      </c>
      <c r="E6413" s="111"/>
      <c r="F6413" s="103" t="s">
        <v>495</v>
      </c>
      <c r="G6413" s="103" t="s">
        <v>94</v>
      </c>
      <c r="H6413" s="103" t="s">
        <v>397</v>
      </c>
      <c r="I6413" s="103" t="s">
        <v>92</v>
      </c>
      <c r="J6413" s="215">
        <v>7981.4</v>
      </c>
      <c r="K6413" s="216" t="s">
        <v>88</v>
      </c>
    </row>
    <row r="6414" spans="1:11" x14ac:dyDescent="0.25">
      <c r="A6414" s="103" t="s">
        <v>830</v>
      </c>
      <c r="B6414" s="103" t="s">
        <v>88</v>
      </c>
      <c r="C6414" s="103" t="s">
        <v>481</v>
      </c>
      <c r="D6414" s="103" t="s">
        <v>494</v>
      </c>
      <c r="E6414" s="111"/>
      <c r="F6414" s="103" t="s">
        <v>495</v>
      </c>
      <c r="G6414" s="103" t="s">
        <v>94</v>
      </c>
      <c r="H6414" s="103" t="s">
        <v>397</v>
      </c>
      <c r="I6414" s="103" t="s">
        <v>92</v>
      </c>
      <c r="J6414" s="215">
        <v>7249.97</v>
      </c>
      <c r="K6414" s="216" t="s">
        <v>88</v>
      </c>
    </row>
    <row r="6415" spans="1:11" x14ac:dyDescent="0.25">
      <c r="A6415" s="103" t="s">
        <v>828</v>
      </c>
      <c r="B6415" s="103" t="s">
        <v>88</v>
      </c>
      <c r="C6415" s="103" t="s">
        <v>481</v>
      </c>
      <c r="D6415" s="103" t="s">
        <v>494</v>
      </c>
      <c r="E6415" s="111"/>
      <c r="F6415" s="103" t="s">
        <v>495</v>
      </c>
      <c r="G6415" s="103" t="s">
        <v>94</v>
      </c>
      <c r="H6415" s="103" t="s">
        <v>397</v>
      </c>
      <c r="I6415" s="103" t="s">
        <v>92</v>
      </c>
      <c r="J6415" s="215">
        <v>9402.9599999999991</v>
      </c>
      <c r="K6415" s="216" t="s">
        <v>88</v>
      </c>
    </row>
    <row r="6416" spans="1:11" x14ac:dyDescent="0.25">
      <c r="A6416" s="103" t="s">
        <v>829</v>
      </c>
      <c r="B6416" s="103" t="s">
        <v>88</v>
      </c>
      <c r="C6416" s="103" t="s">
        <v>481</v>
      </c>
      <c r="D6416" s="103" t="s">
        <v>494</v>
      </c>
      <c r="E6416" s="111"/>
      <c r="F6416" s="103" t="s">
        <v>495</v>
      </c>
      <c r="G6416" s="103" t="s">
        <v>94</v>
      </c>
      <c r="H6416" s="103" t="s">
        <v>397</v>
      </c>
      <c r="I6416" s="103" t="s">
        <v>92</v>
      </c>
      <c r="J6416" s="215">
        <v>9060.06</v>
      </c>
      <c r="K6416" s="216" t="s">
        <v>88</v>
      </c>
    </row>
    <row r="6417" spans="1:11" x14ac:dyDescent="0.25">
      <c r="A6417" s="103" t="s">
        <v>825</v>
      </c>
      <c r="B6417" s="103" t="s">
        <v>88</v>
      </c>
      <c r="C6417" s="103" t="s">
        <v>481</v>
      </c>
      <c r="D6417" s="103" t="s">
        <v>494</v>
      </c>
      <c r="E6417" s="111"/>
      <c r="F6417" s="103" t="s">
        <v>495</v>
      </c>
      <c r="G6417" s="103" t="s">
        <v>94</v>
      </c>
      <c r="H6417" s="103" t="s">
        <v>397</v>
      </c>
      <c r="I6417" s="103" t="s">
        <v>92</v>
      </c>
      <c r="J6417" s="215">
        <v>12575.36</v>
      </c>
      <c r="K6417" s="216" t="s">
        <v>88</v>
      </c>
    </row>
    <row r="6418" spans="1:11" x14ac:dyDescent="0.25">
      <c r="A6418" s="103" t="s">
        <v>826</v>
      </c>
      <c r="B6418" s="103" t="s">
        <v>88</v>
      </c>
      <c r="C6418" s="103" t="s">
        <v>481</v>
      </c>
      <c r="D6418" s="103" t="s">
        <v>494</v>
      </c>
      <c r="E6418" s="111"/>
      <c r="F6418" s="103" t="s">
        <v>495</v>
      </c>
      <c r="G6418" s="103" t="s">
        <v>94</v>
      </c>
      <c r="H6418" s="103" t="s">
        <v>397</v>
      </c>
      <c r="I6418" s="103" t="s">
        <v>92</v>
      </c>
      <c r="J6418" s="215">
        <v>4845.09</v>
      </c>
      <c r="K6418" s="216" t="s">
        <v>88</v>
      </c>
    </row>
    <row r="6419" spans="1:11" x14ac:dyDescent="0.25">
      <c r="A6419" s="103" t="s">
        <v>827</v>
      </c>
      <c r="B6419" s="103" t="s">
        <v>88</v>
      </c>
      <c r="C6419" s="103" t="s">
        <v>481</v>
      </c>
      <c r="D6419" s="103" t="s">
        <v>494</v>
      </c>
      <c r="E6419" s="111"/>
      <c r="F6419" s="103" t="s">
        <v>495</v>
      </c>
      <c r="G6419" s="103" t="s">
        <v>122</v>
      </c>
      <c r="H6419" s="103" t="s">
        <v>471</v>
      </c>
      <c r="I6419" s="103" t="s">
        <v>92</v>
      </c>
      <c r="J6419" s="215">
        <v>48303.58</v>
      </c>
      <c r="K6419" s="216" t="s">
        <v>88</v>
      </c>
    </row>
    <row r="6420" spans="1:11" x14ac:dyDescent="0.25">
      <c r="A6420" s="103" t="s">
        <v>830</v>
      </c>
      <c r="B6420" s="103" t="s">
        <v>88</v>
      </c>
      <c r="C6420" s="103" t="s">
        <v>481</v>
      </c>
      <c r="D6420" s="103" t="s">
        <v>494</v>
      </c>
      <c r="E6420" s="111"/>
      <c r="F6420" s="103" t="s">
        <v>495</v>
      </c>
      <c r="G6420" s="103" t="s">
        <v>122</v>
      </c>
      <c r="H6420" s="103" t="s">
        <v>471</v>
      </c>
      <c r="I6420" s="103" t="s">
        <v>92</v>
      </c>
      <c r="J6420" s="215">
        <v>49152.32</v>
      </c>
      <c r="K6420" s="216" t="s">
        <v>88</v>
      </c>
    </row>
    <row r="6421" spans="1:11" x14ac:dyDescent="0.25">
      <c r="A6421" s="103" t="s">
        <v>828</v>
      </c>
      <c r="B6421" s="103" t="s">
        <v>88</v>
      </c>
      <c r="C6421" s="103" t="s">
        <v>481</v>
      </c>
      <c r="D6421" s="103" t="s">
        <v>494</v>
      </c>
      <c r="E6421" s="111"/>
      <c r="F6421" s="103" t="s">
        <v>495</v>
      </c>
      <c r="G6421" s="103" t="s">
        <v>122</v>
      </c>
      <c r="H6421" s="103" t="s">
        <v>471</v>
      </c>
      <c r="I6421" s="103" t="s">
        <v>92</v>
      </c>
      <c r="J6421" s="215">
        <v>42817.21</v>
      </c>
      <c r="K6421" s="216" t="s">
        <v>88</v>
      </c>
    </row>
    <row r="6422" spans="1:11" x14ac:dyDescent="0.25">
      <c r="A6422" s="103" t="s">
        <v>829</v>
      </c>
      <c r="B6422" s="103" t="s">
        <v>88</v>
      </c>
      <c r="C6422" s="103" t="s">
        <v>481</v>
      </c>
      <c r="D6422" s="103" t="s">
        <v>494</v>
      </c>
      <c r="E6422" s="111"/>
      <c r="F6422" s="103" t="s">
        <v>495</v>
      </c>
      <c r="G6422" s="103" t="s">
        <v>122</v>
      </c>
      <c r="H6422" s="103" t="s">
        <v>471</v>
      </c>
      <c r="I6422" s="103" t="s">
        <v>92</v>
      </c>
      <c r="J6422" s="215">
        <v>46390.95</v>
      </c>
      <c r="K6422" s="216" t="s">
        <v>88</v>
      </c>
    </row>
    <row r="6423" spans="1:11" x14ac:dyDescent="0.25">
      <c r="A6423" s="103" t="s">
        <v>825</v>
      </c>
      <c r="B6423" s="103" t="s">
        <v>88</v>
      </c>
      <c r="C6423" s="103" t="s">
        <v>481</v>
      </c>
      <c r="D6423" s="103" t="s">
        <v>494</v>
      </c>
      <c r="E6423" s="111"/>
      <c r="F6423" s="103" t="s">
        <v>495</v>
      </c>
      <c r="G6423" s="103" t="s">
        <v>122</v>
      </c>
      <c r="H6423" s="103" t="s">
        <v>471</v>
      </c>
      <c r="I6423" s="103" t="s">
        <v>92</v>
      </c>
      <c r="J6423" s="215">
        <v>53205.31</v>
      </c>
      <c r="K6423" s="216" t="s">
        <v>88</v>
      </c>
    </row>
    <row r="6424" spans="1:11" x14ac:dyDescent="0.25">
      <c r="A6424" s="103" t="s">
        <v>826</v>
      </c>
      <c r="B6424" s="103" t="s">
        <v>88</v>
      </c>
      <c r="C6424" s="103" t="s">
        <v>481</v>
      </c>
      <c r="D6424" s="103" t="s">
        <v>494</v>
      </c>
      <c r="E6424" s="111"/>
      <c r="F6424" s="103" t="s">
        <v>495</v>
      </c>
      <c r="G6424" s="103" t="s">
        <v>122</v>
      </c>
      <c r="H6424" s="103" t="s">
        <v>471</v>
      </c>
      <c r="I6424" s="103" t="s">
        <v>92</v>
      </c>
      <c r="J6424" s="215">
        <v>49401.77</v>
      </c>
      <c r="K6424" s="216" t="s">
        <v>88</v>
      </c>
    </row>
    <row r="6425" spans="1:11" x14ac:dyDescent="0.25">
      <c r="A6425" s="103" t="s">
        <v>827</v>
      </c>
      <c r="B6425" s="103" t="s">
        <v>88</v>
      </c>
      <c r="C6425" s="103" t="s">
        <v>481</v>
      </c>
      <c r="D6425" s="103" t="s">
        <v>494</v>
      </c>
      <c r="E6425" s="111"/>
      <c r="F6425" s="103" t="s">
        <v>495</v>
      </c>
      <c r="G6425" s="103" t="s">
        <v>120</v>
      </c>
      <c r="H6425" s="103" t="s">
        <v>398</v>
      </c>
      <c r="I6425" s="103" t="s">
        <v>92</v>
      </c>
      <c r="J6425" s="215">
        <v>1441.09</v>
      </c>
      <c r="K6425" s="216" t="s">
        <v>88</v>
      </c>
    </row>
    <row r="6426" spans="1:11" x14ac:dyDescent="0.25">
      <c r="A6426" s="103" t="s">
        <v>830</v>
      </c>
      <c r="B6426" s="103" t="s">
        <v>88</v>
      </c>
      <c r="C6426" s="103" t="s">
        <v>481</v>
      </c>
      <c r="D6426" s="103" t="s">
        <v>494</v>
      </c>
      <c r="E6426" s="111"/>
      <c r="F6426" s="103" t="s">
        <v>495</v>
      </c>
      <c r="G6426" s="103" t="s">
        <v>120</v>
      </c>
      <c r="H6426" s="103" t="s">
        <v>398</v>
      </c>
      <c r="I6426" s="103" t="s">
        <v>92</v>
      </c>
      <c r="J6426" s="215">
        <v>520.08000000000004</v>
      </c>
      <c r="K6426" s="216" t="s">
        <v>88</v>
      </c>
    </row>
    <row r="6427" spans="1:11" x14ac:dyDescent="0.25">
      <c r="A6427" s="103" t="s">
        <v>828</v>
      </c>
      <c r="B6427" s="103" t="s">
        <v>88</v>
      </c>
      <c r="C6427" s="103" t="s">
        <v>481</v>
      </c>
      <c r="D6427" s="103" t="s">
        <v>494</v>
      </c>
      <c r="E6427" s="111"/>
      <c r="F6427" s="103" t="s">
        <v>495</v>
      </c>
      <c r="G6427" s="103" t="s">
        <v>120</v>
      </c>
      <c r="H6427" s="103" t="s">
        <v>398</v>
      </c>
      <c r="I6427" s="103" t="s">
        <v>92</v>
      </c>
      <c r="J6427" s="215">
        <v>1699.74</v>
      </c>
      <c r="K6427" s="216" t="s">
        <v>88</v>
      </c>
    </row>
    <row r="6428" spans="1:11" x14ac:dyDescent="0.25">
      <c r="A6428" s="103" t="s">
        <v>829</v>
      </c>
      <c r="B6428" s="103" t="s">
        <v>88</v>
      </c>
      <c r="C6428" s="103" t="s">
        <v>481</v>
      </c>
      <c r="D6428" s="103" t="s">
        <v>494</v>
      </c>
      <c r="E6428" s="111"/>
      <c r="F6428" s="103" t="s">
        <v>495</v>
      </c>
      <c r="G6428" s="103" t="s">
        <v>120</v>
      </c>
      <c r="H6428" s="103" t="s">
        <v>398</v>
      </c>
      <c r="I6428" s="103" t="s">
        <v>92</v>
      </c>
      <c r="J6428" s="215">
        <v>2305.06</v>
      </c>
      <c r="K6428" s="216" t="s">
        <v>88</v>
      </c>
    </row>
    <row r="6429" spans="1:11" x14ac:dyDescent="0.25">
      <c r="A6429" s="103" t="s">
        <v>825</v>
      </c>
      <c r="B6429" s="103" t="s">
        <v>88</v>
      </c>
      <c r="C6429" s="103" t="s">
        <v>481</v>
      </c>
      <c r="D6429" s="103" t="s">
        <v>494</v>
      </c>
      <c r="E6429" s="111"/>
      <c r="F6429" s="103" t="s">
        <v>495</v>
      </c>
      <c r="G6429" s="103" t="s">
        <v>120</v>
      </c>
      <c r="H6429" s="103" t="s">
        <v>398</v>
      </c>
      <c r="I6429" s="103" t="s">
        <v>92</v>
      </c>
      <c r="J6429" s="215">
        <v>1646.95</v>
      </c>
      <c r="K6429" s="216" t="s">
        <v>88</v>
      </c>
    </row>
    <row r="6430" spans="1:11" x14ac:dyDescent="0.25">
      <c r="A6430" s="103" t="s">
        <v>826</v>
      </c>
      <c r="B6430" s="103" t="s">
        <v>88</v>
      </c>
      <c r="C6430" s="103" t="s">
        <v>481</v>
      </c>
      <c r="D6430" s="103" t="s">
        <v>494</v>
      </c>
      <c r="E6430" s="111"/>
      <c r="F6430" s="103" t="s">
        <v>495</v>
      </c>
      <c r="G6430" s="103" t="s">
        <v>120</v>
      </c>
      <c r="H6430" s="103" t="s">
        <v>398</v>
      </c>
      <c r="I6430" s="103" t="s">
        <v>92</v>
      </c>
      <c r="J6430" s="215">
        <v>-72.650000000000006</v>
      </c>
      <c r="K6430" s="216" t="s">
        <v>88</v>
      </c>
    </row>
    <row r="6431" spans="1:11" x14ac:dyDescent="0.25">
      <c r="A6431" s="103" t="s">
        <v>827</v>
      </c>
      <c r="B6431" s="103" t="s">
        <v>88</v>
      </c>
      <c r="C6431" s="103" t="s">
        <v>481</v>
      </c>
      <c r="D6431" s="103" t="s">
        <v>494</v>
      </c>
      <c r="E6431" s="111"/>
      <c r="F6431" s="103" t="s">
        <v>495</v>
      </c>
      <c r="G6431" s="103" t="s">
        <v>448</v>
      </c>
      <c r="H6431" s="103" t="s">
        <v>449</v>
      </c>
      <c r="I6431" s="103" t="s">
        <v>92</v>
      </c>
      <c r="J6431" s="215">
        <v>67026.259999999995</v>
      </c>
      <c r="K6431" s="216" t="s">
        <v>88</v>
      </c>
    </row>
    <row r="6432" spans="1:11" x14ac:dyDescent="0.25">
      <c r="A6432" s="103" t="s">
        <v>827</v>
      </c>
      <c r="B6432" s="103" t="s">
        <v>88</v>
      </c>
      <c r="C6432" s="103" t="s">
        <v>481</v>
      </c>
      <c r="D6432" s="103" t="s">
        <v>494</v>
      </c>
      <c r="E6432" s="111"/>
      <c r="F6432" s="103" t="s">
        <v>495</v>
      </c>
      <c r="G6432" s="103" t="s">
        <v>448</v>
      </c>
      <c r="H6432" s="103" t="s">
        <v>449</v>
      </c>
      <c r="I6432" s="103" t="s">
        <v>842</v>
      </c>
      <c r="J6432" s="215">
        <v>4302.5600000000004</v>
      </c>
      <c r="K6432" s="216" t="s">
        <v>88</v>
      </c>
    </row>
    <row r="6433" spans="1:11" x14ac:dyDescent="0.25">
      <c r="A6433" s="103" t="s">
        <v>830</v>
      </c>
      <c r="B6433" s="103" t="s">
        <v>88</v>
      </c>
      <c r="C6433" s="103" t="s">
        <v>481</v>
      </c>
      <c r="D6433" s="103" t="s">
        <v>494</v>
      </c>
      <c r="E6433" s="111"/>
      <c r="F6433" s="103" t="s">
        <v>495</v>
      </c>
      <c r="G6433" s="103" t="s">
        <v>448</v>
      </c>
      <c r="H6433" s="103" t="s">
        <v>449</v>
      </c>
      <c r="I6433" s="103" t="s">
        <v>92</v>
      </c>
      <c r="J6433" s="215">
        <v>93739.76</v>
      </c>
      <c r="K6433" s="216" t="s">
        <v>88</v>
      </c>
    </row>
    <row r="6434" spans="1:11" x14ac:dyDescent="0.25">
      <c r="A6434" s="103" t="s">
        <v>830</v>
      </c>
      <c r="B6434" s="103" t="s">
        <v>88</v>
      </c>
      <c r="C6434" s="103" t="s">
        <v>481</v>
      </c>
      <c r="D6434" s="103" t="s">
        <v>494</v>
      </c>
      <c r="E6434" s="111"/>
      <c r="F6434" s="103" t="s">
        <v>495</v>
      </c>
      <c r="G6434" s="103" t="s">
        <v>448</v>
      </c>
      <c r="H6434" s="103" t="s">
        <v>449</v>
      </c>
      <c r="I6434" s="103" t="s">
        <v>842</v>
      </c>
      <c r="J6434" s="215">
        <v>6878.26</v>
      </c>
      <c r="K6434" s="216" t="s">
        <v>88</v>
      </c>
    </row>
    <row r="6435" spans="1:11" x14ac:dyDescent="0.25">
      <c r="A6435" s="103" t="s">
        <v>828</v>
      </c>
      <c r="B6435" s="103" t="s">
        <v>88</v>
      </c>
      <c r="C6435" s="103" t="s">
        <v>481</v>
      </c>
      <c r="D6435" s="103" t="s">
        <v>494</v>
      </c>
      <c r="E6435" s="111"/>
      <c r="F6435" s="103" t="s">
        <v>495</v>
      </c>
      <c r="G6435" s="103" t="s">
        <v>448</v>
      </c>
      <c r="H6435" s="103" t="s">
        <v>449</v>
      </c>
      <c r="I6435" s="103" t="s">
        <v>92</v>
      </c>
      <c r="J6435" s="215">
        <v>99140.05</v>
      </c>
      <c r="K6435" s="216" t="s">
        <v>88</v>
      </c>
    </row>
    <row r="6436" spans="1:11" x14ac:dyDescent="0.25">
      <c r="A6436" s="103" t="s">
        <v>828</v>
      </c>
      <c r="B6436" s="103" t="s">
        <v>88</v>
      </c>
      <c r="C6436" s="103" t="s">
        <v>481</v>
      </c>
      <c r="D6436" s="103" t="s">
        <v>494</v>
      </c>
      <c r="E6436" s="111"/>
      <c r="F6436" s="103" t="s">
        <v>495</v>
      </c>
      <c r="G6436" s="103" t="s">
        <v>448</v>
      </c>
      <c r="H6436" s="103" t="s">
        <v>449</v>
      </c>
      <c r="I6436" s="103" t="s">
        <v>842</v>
      </c>
      <c r="J6436" s="215">
        <v>11295.25</v>
      </c>
      <c r="K6436" s="216" t="s">
        <v>88</v>
      </c>
    </row>
    <row r="6437" spans="1:11" x14ac:dyDescent="0.25">
      <c r="A6437" s="103" t="s">
        <v>829</v>
      </c>
      <c r="B6437" s="103" t="s">
        <v>88</v>
      </c>
      <c r="C6437" s="103" t="s">
        <v>481</v>
      </c>
      <c r="D6437" s="103" t="s">
        <v>494</v>
      </c>
      <c r="E6437" s="111"/>
      <c r="F6437" s="103" t="s">
        <v>495</v>
      </c>
      <c r="G6437" s="103" t="s">
        <v>448</v>
      </c>
      <c r="H6437" s="103" t="s">
        <v>449</v>
      </c>
      <c r="I6437" s="103" t="s">
        <v>92</v>
      </c>
      <c r="J6437" s="215">
        <v>79894.27</v>
      </c>
      <c r="K6437" s="216" t="s">
        <v>88</v>
      </c>
    </row>
    <row r="6438" spans="1:11" x14ac:dyDescent="0.25">
      <c r="A6438" s="103" t="s">
        <v>829</v>
      </c>
      <c r="B6438" s="103" t="s">
        <v>88</v>
      </c>
      <c r="C6438" s="103" t="s">
        <v>481</v>
      </c>
      <c r="D6438" s="103" t="s">
        <v>494</v>
      </c>
      <c r="E6438" s="111"/>
      <c r="F6438" s="103" t="s">
        <v>495</v>
      </c>
      <c r="G6438" s="103" t="s">
        <v>448</v>
      </c>
      <c r="H6438" s="103" t="s">
        <v>449</v>
      </c>
      <c r="I6438" s="103" t="s">
        <v>842</v>
      </c>
      <c r="J6438" s="215">
        <v>1853.36</v>
      </c>
      <c r="K6438" s="216" t="s">
        <v>88</v>
      </c>
    </row>
    <row r="6439" spans="1:11" x14ac:dyDescent="0.25">
      <c r="A6439" s="103" t="s">
        <v>825</v>
      </c>
      <c r="B6439" s="103" t="s">
        <v>88</v>
      </c>
      <c r="C6439" s="103" t="s">
        <v>481</v>
      </c>
      <c r="D6439" s="103" t="s">
        <v>494</v>
      </c>
      <c r="E6439" s="111"/>
      <c r="F6439" s="103" t="s">
        <v>495</v>
      </c>
      <c r="G6439" s="103" t="s">
        <v>448</v>
      </c>
      <c r="H6439" s="103" t="s">
        <v>449</v>
      </c>
      <c r="I6439" s="103" t="s">
        <v>92</v>
      </c>
      <c r="J6439" s="215">
        <v>110204.14</v>
      </c>
      <c r="K6439" s="216" t="s">
        <v>88</v>
      </c>
    </row>
    <row r="6440" spans="1:11" x14ac:dyDescent="0.25">
      <c r="A6440" s="103" t="s">
        <v>825</v>
      </c>
      <c r="B6440" s="103" t="s">
        <v>88</v>
      </c>
      <c r="C6440" s="103" t="s">
        <v>481</v>
      </c>
      <c r="D6440" s="103" t="s">
        <v>494</v>
      </c>
      <c r="E6440" s="111"/>
      <c r="F6440" s="103" t="s">
        <v>495</v>
      </c>
      <c r="G6440" s="103" t="s">
        <v>448</v>
      </c>
      <c r="H6440" s="103" t="s">
        <v>449</v>
      </c>
      <c r="I6440" s="103" t="s">
        <v>842</v>
      </c>
      <c r="J6440" s="215">
        <v>6992.89</v>
      </c>
      <c r="K6440" s="216" t="s">
        <v>88</v>
      </c>
    </row>
    <row r="6441" spans="1:11" x14ac:dyDescent="0.25">
      <c r="A6441" s="103" t="s">
        <v>826</v>
      </c>
      <c r="B6441" s="103" t="s">
        <v>88</v>
      </c>
      <c r="C6441" s="103" t="s">
        <v>481</v>
      </c>
      <c r="D6441" s="103" t="s">
        <v>494</v>
      </c>
      <c r="E6441" s="111"/>
      <c r="F6441" s="103" t="s">
        <v>495</v>
      </c>
      <c r="G6441" s="103" t="s">
        <v>448</v>
      </c>
      <c r="H6441" s="103" t="s">
        <v>449</v>
      </c>
      <c r="I6441" s="103" t="s">
        <v>92</v>
      </c>
      <c r="J6441" s="215">
        <v>97123.27</v>
      </c>
      <c r="K6441" s="216" t="s">
        <v>88</v>
      </c>
    </row>
    <row r="6442" spans="1:11" x14ac:dyDescent="0.25">
      <c r="A6442" s="103" t="s">
        <v>826</v>
      </c>
      <c r="B6442" s="103" t="s">
        <v>88</v>
      </c>
      <c r="C6442" s="103" t="s">
        <v>481</v>
      </c>
      <c r="D6442" s="103" t="s">
        <v>494</v>
      </c>
      <c r="E6442" s="111"/>
      <c r="F6442" s="103" t="s">
        <v>495</v>
      </c>
      <c r="G6442" s="103" t="s">
        <v>448</v>
      </c>
      <c r="H6442" s="103" t="s">
        <v>449</v>
      </c>
      <c r="I6442" s="103" t="s">
        <v>842</v>
      </c>
      <c r="J6442" s="215">
        <v>1235.99</v>
      </c>
      <c r="K6442" s="216" t="s">
        <v>88</v>
      </c>
    </row>
    <row r="6443" spans="1:11" x14ac:dyDescent="0.25">
      <c r="A6443" s="103" t="s">
        <v>827</v>
      </c>
      <c r="B6443" s="103" t="s">
        <v>88</v>
      </c>
      <c r="C6443" s="103" t="s">
        <v>481</v>
      </c>
      <c r="D6443" s="103" t="s">
        <v>494</v>
      </c>
      <c r="E6443" s="111"/>
      <c r="F6443" s="103" t="s">
        <v>495</v>
      </c>
      <c r="G6443" s="103" t="s">
        <v>214</v>
      </c>
      <c r="H6443" s="103" t="s">
        <v>399</v>
      </c>
      <c r="I6443" s="103" t="s">
        <v>842</v>
      </c>
      <c r="J6443" s="215">
        <v>375.3</v>
      </c>
      <c r="K6443" s="216" t="s">
        <v>88</v>
      </c>
    </row>
    <row r="6444" spans="1:11" x14ac:dyDescent="0.25">
      <c r="A6444" s="103" t="s">
        <v>830</v>
      </c>
      <c r="B6444" s="103" t="s">
        <v>88</v>
      </c>
      <c r="C6444" s="103" t="s">
        <v>481</v>
      </c>
      <c r="D6444" s="103" t="s">
        <v>494</v>
      </c>
      <c r="E6444" s="111"/>
      <c r="F6444" s="103" t="s">
        <v>495</v>
      </c>
      <c r="G6444" s="103" t="s">
        <v>214</v>
      </c>
      <c r="H6444" s="103" t="s">
        <v>399</v>
      </c>
      <c r="I6444" s="103" t="s">
        <v>842</v>
      </c>
      <c r="J6444" s="215">
        <v>2218.02</v>
      </c>
      <c r="K6444" s="216" t="s">
        <v>88</v>
      </c>
    </row>
    <row r="6445" spans="1:11" x14ac:dyDescent="0.25">
      <c r="A6445" s="103" t="s">
        <v>828</v>
      </c>
      <c r="B6445" s="103" t="s">
        <v>88</v>
      </c>
      <c r="C6445" s="103" t="s">
        <v>481</v>
      </c>
      <c r="D6445" s="103" t="s">
        <v>494</v>
      </c>
      <c r="E6445" s="111"/>
      <c r="F6445" s="103" t="s">
        <v>495</v>
      </c>
      <c r="G6445" s="103" t="s">
        <v>214</v>
      </c>
      <c r="H6445" s="103" t="s">
        <v>399</v>
      </c>
      <c r="I6445" s="103" t="s">
        <v>842</v>
      </c>
      <c r="J6445" s="215">
        <v>1399.03</v>
      </c>
      <c r="K6445" s="216" t="s">
        <v>88</v>
      </c>
    </row>
    <row r="6446" spans="1:11" x14ac:dyDescent="0.25">
      <c r="A6446" s="103" t="s">
        <v>829</v>
      </c>
      <c r="B6446" s="103" t="s">
        <v>88</v>
      </c>
      <c r="C6446" s="103" t="s">
        <v>481</v>
      </c>
      <c r="D6446" s="103" t="s">
        <v>494</v>
      </c>
      <c r="E6446" s="111"/>
      <c r="F6446" s="103" t="s">
        <v>495</v>
      </c>
      <c r="G6446" s="103" t="s">
        <v>214</v>
      </c>
      <c r="H6446" s="103" t="s">
        <v>399</v>
      </c>
      <c r="I6446" s="103" t="s">
        <v>842</v>
      </c>
      <c r="J6446" s="215">
        <v>759.65</v>
      </c>
      <c r="K6446" s="216" t="s">
        <v>88</v>
      </c>
    </row>
    <row r="6447" spans="1:11" x14ac:dyDescent="0.25">
      <c r="A6447" s="103" t="s">
        <v>825</v>
      </c>
      <c r="B6447" s="103" t="s">
        <v>88</v>
      </c>
      <c r="C6447" s="103" t="s">
        <v>481</v>
      </c>
      <c r="D6447" s="103" t="s">
        <v>494</v>
      </c>
      <c r="E6447" s="111"/>
      <c r="F6447" s="103" t="s">
        <v>495</v>
      </c>
      <c r="G6447" s="103" t="s">
        <v>214</v>
      </c>
      <c r="H6447" s="103" t="s">
        <v>399</v>
      </c>
      <c r="I6447" s="103" t="s">
        <v>842</v>
      </c>
      <c r="J6447" s="215">
        <v>3041.54</v>
      </c>
      <c r="K6447" s="216" t="s">
        <v>88</v>
      </c>
    </row>
    <row r="6448" spans="1:11" x14ac:dyDescent="0.25">
      <c r="A6448" s="103" t="s">
        <v>826</v>
      </c>
      <c r="B6448" s="103" t="s">
        <v>88</v>
      </c>
      <c r="C6448" s="103" t="s">
        <v>481</v>
      </c>
      <c r="D6448" s="103" t="s">
        <v>494</v>
      </c>
      <c r="E6448" s="111"/>
      <c r="F6448" s="103" t="s">
        <v>495</v>
      </c>
      <c r="G6448" s="103" t="s">
        <v>214</v>
      </c>
      <c r="H6448" s="103" t="s">
        <v>399</v>
      </c>
      <c r="I6448" s="103" t="s">
        <v>842</v>
      </c>
      <c r="J6448" s="215">
        <v>285.08999999999997</v>
      </c>
      <c r="K6448" s="216" t="s">
        <v>88</v>
      </c>
    </row>
    <row r="6449" spans="1:11" x14ac:dyDescent="0.25">
      <c r="A6449" s="103" t="s">
        <v>830</v>
      </c>
      <c r="B6449" s="103" t="s">
        <v>88</v>
      </c>
      <c r="C6449" s="103" t="s">
        <v>481</v>
      </c>
      <c r="D6449" s="103" t="s">
        <v>496</v>
      </c>
      <c r="E6449" s="103" t="s">
        <v>954</v>
      </c>
      <c r="F6449" s="103" t="s">
        <v>954</v>
      </c>
      <c r="G6449" s="103" t="s">
        <v>462</v>
      </c>
      <c r="H6449" s="103" t="s">
        <v>463</v>
      </c>
      <c r="I6449" s="103" t="s">
        <v>842</v>
      </c>
      <c r="J6449" s="215">
        <v>187.94</v>
      </c>
      <c r="K6449" s="216" t="s">
        <v>88</v>
      </c>
    </row>
    <row r="6450" spans="1:11" x14ac:dyDescent="0.25">
      <c r="A6450" s="103" t="s">
        <v>828</v>
      </c>
      <c r="B6450" s="103" t="s">
        <v>88</v>
      </c>
      <c r="C6450" s="103" t="s">
        <v>481</v>
      </c>
      <c r="D6450" s="103" t="s">
        <v>496</v>
      </c>
      <c r="E6450" s="103" t="s">
        <v>954</v>
      </c>
      <c r="F6450" s="103" t="s">
        <v>954</v>
      </c>
      <c r="G6450" s="103" t="s">
        <v>105</v>
      </c>
      <c r="H6450" s="103" t="s">
        <v>335</v>
      </c>
      <c r="I6450" s="103" t="s">
        <v>842</v>
      </c>
      <c r="J6450" s="215">
        <v>90</v>
      </c>
      <c r="K6450" s="216" t="s">
        <v>88</v>
      </c>
    </row>
    <row r="6451" spans="1:11" x14ac:dyDescent="0.25">
      <c r="A6451" s="103" t="s">
        <v>829</v>
      </c>
      <c r="B6451" s="103" t="s">
        <v>88</v>
      </c>
      <c r="C6451" s="103" t="s">
        <v>481</v>
      </c>
      <c r="D6451" s="103" t="s">
        <v>496</v>
      </c>
      <c r="E6451" s="103" t="s">
        <v>954</v>
      </c>
      <c r="F6451" s="103" t="s">
        <v>954</v>
      </c>
      <c r="G6451" s="103" t="s">
        <v>126</v>
      </c>
      <c r="H6451" s="103" t="s">
        <v>392</v>
      </c>
      <c r="I6451" s="103" t="s">
        <v>842</v>
      </c>
      <c r="J6451" s="215">
        <v>10.86</v>
      </c>
      <c r="K6451" s="216" t="s">
        <v>88</v>
      </c>
    </row>
    <row r="6452" spans="1:11" x14ac:dyDescent="0.25">
      <c r="A6452" s="103" t="s">
        <v>828</v>
      </c>
      <c r="B6452" s="103" t="s">
        <v>88</v>
      </c>
      <c r="C6452" s="103" t="s">
        <v>481</v>
      </c>
      <c r="D6452" s="103" t="s">
        <v>496</v>
      </c>
      <c r="E6452" s="103" t="s">
        <v>954</v>
      </c>
      <c r="F6452" s="103" t="s">
        <v>954</v>
      </c>
      <c r="G6452" s="103" t="s">
        <v>124</v>
      </c>
      <c r="H6452" s="103" t="s">
        <v>394</v>
      </c>
      <c r="I6452" s="103" t="s">
        <v>842</v>
      </c>
      <c r="J6452" s="215">
        <v>-26.46</v>
      </c>
      <c r="K6452" s="216" t="s">
        <v>88</v>
      </c>
    </row>
    <row r="6453" spans="1:11" x14ac:dyDescent="0.25">
      <c r="A6453" s="103" t="s">
        <v>826</v>
      </c>
      <c r="B6453" s="103" t="s">
        <v>88</v>
      </c>
      <c r="C6453" s="103" t="s">
        <v>481</v>
      </c>
      <c r="D6453" s="103" t="s">
        <v>496</v>
      </c>
      <c r="E6453" s="103" t="s">
        <v>954</v>
      </c>
      <c r="F6453" s="103" t="s">
        <v>954</v>
      </c>
      <c r="G6453" s="103" t="s">
        <v>124</v>
      </c>
      <c r="H6453" s="103" t="s">
        <v>394</v>
      </c>
      <c r="I6453" s="103" t="s">
        <v>842</v>
      </c>
      <c r="J6453" s="215">
        <v>46.46</v>
      </c>
      <c r="K6453" s="216" t="s">
        <v>88</v>
      </c>
    </row>
    <row r="6454" spans="1:11" x14ac:dyDescent="0.25">
      <c r="A6454" s="103" t="s">
        <v>827</v>
      </c>
      <c r="B6454" s="103" t="s">
        <v>344</v>
      </c>
      <c r="C6454" s="103" t="s">
        <v>89</v>
      </c>
      <c r="D6454" s="103" t="s">
        <v>170</v>
      </c>
      <c r="E6454" s="103" t="s">
        <v>409</v>
      </c>
      <c r="F6454" s="103" t="s">
        <v>409</v>
      </c>
      <c r="G6454" s="103" t="s">
        <v>499</v>
      </c>
      <c r="H6454" s="103" t="s">
        <v>500</v>
      </c>
      <c r="I6454" s="103" t="s">
        <v>92</v>
      </c>
      <c r="J6454" s="215">
        <v>8323.58</v>
      </c>
      <c r="K6454" s="216" t="s">
        <v>344</v>
      </c>
    </row>
    <row r="6455" spans="1:11" x14ac:dyDescent="0.25">
      <c r="A6455" s="103" t="s">
        <v>830</v>
      </c>
      <c r="B6455" s="103" t="s">
        <v>344</v>
      </c>
      <c r="C6455" s="103" t="s">
        <v>89</v>
      </c>
      <c r="D6455" s="103" t="s">
        <v>170</v>
      </c>
      <c r="E6455" s="103" t="s">
        <v>409</v>
      </c>
      <c r="F6455" s="103" t="s">
        <v>409</v>
      </c>
      <c r="G6455" s="103" t="s">
        <v>499</v>
      </c>
      <c r="H6455" s="103" t="s">
        <v>500</v>
      </c>
      <c r="I6455" s="103" t="s">
        <v>92</v>
      </c>
      <c r="J6455" s="215">
        <v>4714.24</v>
      </c>
      <c r="K6455" s="216" t="s">
        <v>344</v>
      </c>
    </row>
    <row r="6456" spans="1:11" x14ac:dyDescent="0.25">
      <c r="A6456" s="103" t="s">
        <v>828</v>
      </c>
      <c r="B6456" s="103" t="s">
        <v>344</v>
      </c>
      <c r="C6456" s="103" t="s">
        <v>89</v>
      </c>
      <c r="D6456" s="103" t="s">
        <v>170</v>
      </c>
      <c r="E6456" s="103" t="s">
        <v>409</v>
      </c>
      <c r="F6456" s="103" t="s">
        <v>409</v>
      </c>
      <c r="G6456" s="103" t="s">
        <v>499</v>
      </c>
      <c r="H6456" s="103" t="s">
        <v>500</v>
      </c>
      <c r="I6456" s="103" t="s">
        <v>92</v>
      </c>
      <c r="J6456" s="215">
        <v>3903.98</v>
      </c>
      <c r="K6456" s="216" t="s">
        <v>344</v>
      </c>
    </row>
    <row r="6457" spans="1:11" x14ac:dyDescent="0.25">
      <c r="A6457" s="103" t="s">
        <v>829</v>
      </c>
      <c r="B6457" s="103" t="s">
        <v>344</v>
      </c>
      <c r="C6457" s="103" t="s">
        <v>89</v>
      </c>
      <c r="D6457" s="103" t="s">
        <v>170</v>
      </c>
      <c r="E6457" s="103" t="s">
        <v>409</v>
      </c>
      <c r="F6457" s="103" t="s">
        <v>409</v>
      </c>
      <c r="G6457" s="103" t="s">
        <v>499</v>
      </c>
      <c r="H6457" s="103" t="s">
        <v>500</v>
      </c>
      <c r="I6457" s="103" t="s">
        <v>92</v>
      </c>
      <c r="J6457" s="215">
        <v>5303.52</v>
      </c>
      <c r="K6457" s="216" t="s">
        <v>344</v>
      </c>
    </row>
    <row r="6458" spans="1:11" x14ac:dyDescent="0.25">
      <c r="A6458" s="103" t="s">
        <v>825</v>
      </c>
      <c r="B6458" s="103" t="s">
        <v>344</v>
      </c>
      <c r="C6458" s="103" t="s">
        <v>89</v>
      </c>
      <c r="D6458" s="103" t="s">
        <v>170</v>
      </c>
      <c r="E6458" s="103" t="s">
        <v>409</v>
      </c>
      <c r="F6458" s="103" t="s">
        <v>409</v>
      </c>
      <c r="G6458" s="103" t="s">
        <v>499</v>
      </c>
      <c r="H6458" s="103" t="s">
        <v>500</v>
      </c>
      <c r="I6458" s="103" t="s">
        <v>92</v>
      </c>
      <c r="J6458" s="215">
        <v>5671.82</v>
      </c>
      <c r="K6458" s="216" t="s">
        <v>344</v>
      </c>
    </row>
    <row r="6459" spans="1:11" x14ac:dyDescent="0.25">
      <c r="A6459" s="103" t="s">
        <v>826</v>
      </c>
      <c r="B6459" s="103" t="s">
        <v>344</v>
      </c>
      <c r="C6459" s="103" t="s">
        <v>89</v>
      </c>
      <c r="D6459" s="103" t="s">
        <v>170</v>
      </c>
      <c r="E6459" s="103" t="s">
        <v>409</v>
      </c>
      <c r="F6459" s="103" t="s">
        <v>409</v>
      </c>
      <c r="G6459" s="103" t="s">
        <v>499</v>
      </c>
      <c r="H6459" s="103" t="s">
        <v>500</v>
      </c>
      <c r="I6459" s="103" t="s">
        <v>92</v>
      </c>
      <c r="J6459" s="215">
        <v>5008.88</v>
      </c>
      <c r="K6459" s="216" t="s">
        <v>344</v>
      </c>
    </row>
    <row r="6460" spans="1:11" x14ac:dyDescent="0.25">
      <c r="A6460" s="103" t="s">
        <v>830</v>
      </c>
      <c r="B6460" s="103" t="s">
        <v>344</v>
      </c>
      <c r="C6460" s="103" t="s">
        <v>89</v>
      </c>
      <c r="D6460" s="103" t="s">
        <v>170</v>
      </c>
      <c r="E6460" s="103" t="s">
        <v>409</v>
      </c>
      <c r="F6460" s="103" t="s">
        <v>409</v>
      </c>
      <c r="G6460" s="103" t="s">
        <v>483</v>
      </c>
      <c r="H6460" s="103" t="s">
        <v>484</v>
      </c>
      <c r="I6460" s="103" t="s">
        <v>92</v>
      </c>
      <c r="J6460" s="215">
        <v>164.06</v>
      </c>
      <c r="K6460" s="216" t="s">
        <v>344</v>
      </c>
    </row>
    <row r="6461" spans="1:11" x14ac:dyDescent="0.25">
      <c r="A6461" s="103" t="s">
        <v>825</v>
      </c>
      <c r="B6461" s="103" t="s">
        <v>344</v>
      </c>
      <c r="C6461" s="103" t="s">
        <v>89</v>
      </c>
      <c r="D6461" s="103" t="s">
        <v>170</v>
      </c>
      <c r="E6461" s="103" t="s">
        <v>409</v>
      </c>
      <c r="F6461" s="103" t="s">
        <v>409</v>
      </c>
      <c r="G6461" s="103" t="s">
        <v>483</v>
      </c>
      <c r="H6461" s="103" t="s">
        <v>484</v>
      </c>
      <c r="I6461" s="103" t="s">
        <v>92</v>
      </c>
      <c r="J6461" s="215">
        <v>388.4</v>
      </c>
      <c r="K6461" s="216" t="s">
        <v>344</v>
      </c>
    </row>
    <row r="6462" spans="1:11" x14ac:dyDescent="0.25">
      <c r="A6462" s="103" t="s">
        <v>830</v>
      </c>
      <c r="B6462" s="103" t="s">
        <v>344</v>
      </c>
      <c r="C6462" s="103" t="s">
        <v>89</v>
      </c>
      <c r="D6462" s="103" t="s">
        <v>170</v>
      </c>
      <c r="E6462" s="103" t="s">
        <v>409</v>
      </c>
      <c r="F6462" s="103" t="s">
        <v>409</v>
      </c>
      <c r="G6462" s="103" t="s">
        <v>595</v>
      </c>
      <c r="H6462" s="103" t="s">
        <v>596</v>
      </c>
      <c r="I6462" s="103" t="s">
        <v>92</v>
      </c>
      <c r="J6462" s="215">
        <v>276.7</v>
      </c>
      <c r="K6462" s="216" t="s">
        <v>344</v>
      </c>
    </row>
    <row r="6463" spans="1:11" x14ac:dyDescent="0.25">
      <c r="A6463" s="103" t="s">
        <v>827</v>
      </c>
      <c r="B6463" s="103" t="s">
        <v>344</v>
      </c>
      <c r="C6463" s="103" t="s">
        <v>89</v>
      </c>
      <c r="D6463" s="103" t="s">
        <v>170</v>
      </c>
      <c r="E6463" s="103" t="s">
        <v>409</v>
      </c>
      <c r="F6463" s="103" t="s">
        <v>409</v>
      </c>
      <c r="G6463" s="103" t="s">
        <v>128</v>
      </c>
      <c r="H6463" s="103" t="s">
        <v>386</v>
      </c>
      <c r="I6463" s="103" t="s">
        <v>92</v>
      </c>
      <c r="J6463" s="215">
        <v>2202.92</v>
      </c>
      <c r="K6463" s="216" t="s">
        <v>88</v>
      </c>
    </row>
    <row r="6464" spans="1:11" x14ac:dyDescent="0.25">
      <c r="A6464" s="103" t="s">
        <v>830</v>
      </c>
      <c r="B6464" s="103" t="s">
        <v>344</v>
      </c>
      <c r="C6464" s="103" t="s">
        <v>89</v>
      </c>
      <c r="D6464" s="103" t="s">
        <v>170</v>
      </c>
      <c r="E6464" s="103" t="s">
        <v>409</v>
      </c>
      <c r="F6464" s="103" t="s">
        <v>409</v>
      </c>
      <c r="G6464" s="103" t="s">
        <v>128</v>
      </c>
      <c r="H6464" s="103" t="s">
        <v>386</v>
      </c>
      <c r="I6464" s="103" t="s">
        <v>92</v>
      </c>
      <c r="J6464" s="215">
        <v>1800.42</v>
      </c>
      <c r="K6464" s="216" t="s">
        <v>88</v>
      </c>
    </row>
    <row r="6465" spans="1:11" x14ac:dyDescent="0.25">
      <c r="A6465" s="103" t="s">
        <v>828</v>
      </c>
      <c r="B6465" s="103" t="s">
        <v>344</v>
      </c>
      <c r="C6465" s="103" t="s">
        <v>89</v>
      </c>
      <c r="D6465" s="103" t="s">
        <v>170</v>
      </c>
      <c r="E6465" s="103" t="s">
        <v>409</v>
      </c>
      <c r="F6465" s="103" t="s">
        <v>409</v>
      </c>
      <c r="G6465" s="103" t="s">
        <v>128</v>
      </c>
      <c r="H6465" s="103" t="s">
        <v>386</v>
      </c>
      <c r="I6465" s="103" t="s">
        <v>92</v>
      </c>
      <c r="J6465" s="215">
        <v>2180.8000000000002</v>
      </c>
      <c r="K6465" s="216" t="s">
        <v>88</v>
      </c>
    </row>
    <row r="6466" spans="1:11" x14ac:dyDescent="0.25">
      <c r="A6466" s="103" t="s">
        <v>829</v>
      </c>
      <c r="B6466" s="103" t="s">
        <v>344</v>
      </c>
      <c r="C6466" s="103" t="s">
        <v>89</v>
      </c>
      <c r="D6466" s="103" t="s">
        <v>170</v>
      </c>
      <c r="E6466" s="103" t="s">
        <v>409</v>
      </c>
      <c r="F6466" s="103" t="s">
        <v>409</v>
      </c>
      <c r="G6466" s="103" t="s">
        <v>128</v>
      </c>
      <c r="H6466" s="103" t="s">
        <v>386</v>
      </c>
      <c r="I6466" s="103" t="s">
        <v>92</v>
      </c>
      <c r="J6466" s="215">
        <v>2089.04</v>
      </c>
      <c r="K6466" s="216" t="s">
        <v>88</v>
      </c>
    </row>
    <row r="6467" spans="1:11" x14ac:dyDescent="0.25">
      <c r="A6467" s="103" t="s">
        <v>825</v>
      </c>
      <c r="B6467" s="103" t="s">
        <v>344</v>
      </c>
      <c r="C6467" s="103" t="s">
        <v>89</v>
      </c>
      <c r="D6467" s="103" t="s">
        <v>170</v>
      </c>
      <c r="E6467" s="103" t="s">
        <v>409</v>
      </c>
      <c r="F6467" s="103" t="s">
        <v>409</v>
      </c>
      <c r="G6467" s="103" t="s">
        <v>128</v>
      </c>
      <c r="H6467" s="103" t="s">
        <v>386</v>
      </c>
      <c r="I6467" s="103" t="s">
        <v>92</v>
      </c>
      <c r="J6467" s="215">
        <v>3104.11</v>
      </c>
      <c r="K6467" s="216" t="s">
        <v>88</v>
      </c>
    </row>
    <row r="6468" spans="1:11" x14ac:dyDescent="0.25">
      <c r="A6468" s="103" t="s">
        <v>826</v>
      </c>
      <c r="B6468" s="103" t="s">
        <v>344</v>
      </c>
      <c r="C6468" s="103" t="s">
        <v>89</v>
      </c>
      <c r="D6468" s="103" t="s">
        <v>170</v>
      </c>
      <c r="E6468" s="103" t="s">
        <v>409</v>
      </c>
      <c r="F6468" s="103" t="s">
        <v>409</v>
      </c>
      <c r="G6468" s="103" t="s">
        <v>128</v>
      </c>
      <c r="H6468" s="103" t="s">
        <v>386</v>
      </c>
      <c r="I6468" s="103" t="s">
        <v>92</v>
      </c>
      <c r="J6468" s="215">
        <v>1346.86</v>
      </c>
      <c r="K6468" s="216" t="s">
        <v>88</v>
      </c>
    </row>
    <row r="6469" spans="1:11" x14ac:dyDescent="0.25">
      <c r="A6469" s="103" t="s">
        <v>827</v>
      </c>
      <c r="B6469" s="103" t="s">
        <v>344</v>
      </c>
      <c r="C6469" s="103" t="s">
        <v>89</v>
      </c>
      <c r="D6469" s="103" t="s">
        <v>410</v>
      </c>
      <c r="E6469" s="103" t="s">
        <v>411</v>
      </c>
      <c r="F6469" s="103" t="s">
        <v>411</v>
      </c>
      <c r="G6469" s="103" t="s">
        <v>499</v>
      </c>
      <c r="H6469" s="103" t="s">
        <v>500</v>
      </c>
      <c r="I6469" s="103" t="s">
        <v>92</v>
      </c>
      <c r="J6469" s="215">
        <v>589.28</v>
      </c>
      <c r="K6469" s="216" t="s">
        <v>344</v>
      </c>
    </row>
    <row r="6470" spans="1:11" x14ac:dyDescent="0.25">
      <c r="A6470" s="103" t="s">
        <v>830</v>
      </c>
      <c r="B6470" s="103" t="s">
        <v>344</v>
      </c>
      <c r="C6470" s="103" t="s">
        <v>89</v>
      </c>
      <c r="D6470" s="103" t="s">
        <v>410</v>
      </c>
      <c r="E6470" s="103" t="s">
        <v>411</v>
      </c>
      <c r="F6470" s="103" t="s">
        <v>411</v>
      </c>
      <c r="G6470" s="103" t="s">
        <v>499</v>
      </c>
      <c r="H6470" s="103" t="s">
        <v>500</v>
      </c>
      <c r="I6470" s="103" t="s">
        <v>92</v>
      </c>
      <c r="J6470" s="215">
        <v>1031.24</v>
      </c>
      <c r="K6470" s="216" t="s">
        <v>344</v>
      </c>
    </row>
    <row r="6471" spans="1:11" x14ac:dyDescent="0.25">
      <c r="A6471" s="103" t="s">
        <v>829</v>
      </c>
      <c r="B6471" s="103" t="s">
        <v>344</v>
      </c>
      <c r="C6471" s="103" t="s">
        <v>89</v>
      </c>
      <c r="D6471" s="103" t="s">
        <v>410</v>
      </c>
      <c r="E6471" s="103" t="s">
        <v>411</v>
      </c>
      <c r="F6471" s="103" t="s">
        <v>411</v>
      </c>
      <c r="G6471" s="103" t="s">
        <v>499</v>
      </c>
      <c r="H6471" s="103" t="s">
        <v>500</v>
      </c>
      <c r="I6471" s="103" t="s">
        <v>92</v>
      </c>
      <c r="J6471" s="215">
        <v>736.6</v>
      </c>
      <c r="K6471" s="216" t="s">
        <v>344</v>
      </c>
    </row>
    <row r="6472" spans="1:11" x14ac:dyDescent="0.25">
      <c r="A6472" s="103" t="s">
        <v>825</v>
      </c>
      <c r="B6472" s="103" t="s">
        <v>344</v>
      </c>
      <c r="C6472" s="103" t="s">
        <v>89</v>
      </c>
      <c r="D6472" s="103" t="s">
        <v>410</v>
      </c>
      <c r="E6472" s="103" t="s">
        <v>411</v>
      </c>
      <c r="F6472" s="103" t="s">
        <v>411</v>
      </c>
      <c r="G6472" s="103" t="s">
        <v>499</v>
      </c>
      <c r="H6472" s="103" t="s">
        <v>500</v>
      </c>
      <c r="I6472" s="103" t="s">
        <v>92</v>
      </c>
      <c r="J6472" s="215">
        <v>662.94</v>
      </c>
      <c r="K6472" s="216" t="s">
        <v>344</v>
      </c>
    </row>
    <row r="6473" spans="1:11" x14ac:dyDescent="0.25">
      <c r="A6473" s="103" t="s">
        <v>826</v>
      </c>
      <c r="B6473" s="103" t="s">
        <v>344</v>
      </c>
      <c r="C6473" s="103" t="s">
        <v>89</v>
      </c>
      <c r="D6473" s="103" t="s">
        <v>410</v>
      </c>
      <c r="E6473" s="103" t="s">
        <v>411</v>
      </c>
      <c r="F6473" s="103" t="s">
        <v>411</v>
      </c>
      <c r="G6473" s="103" t="s">
        <v>499</v>
      </c>
      <c r="H6473" s="103" t="s">
        <v>500</v>
      </c>
      <c r="I6473" s="103" t="s">
        <v>92</v>
      </c>
      <c r="J6473" s="215">
        <v>736.6</v>
      </c>
      <c r="K6473" s="216" t="s">
        <v>344</v>
      </c>
    </row>
    <row r="6474" spans="1:11" x14ac:dyDescent="0.25">
      <c r="A6474" s="103" t="s">
        <v>827</v>
      </c>
      <c r="B6474" s="103" t="s">
        <v>344</v>
      </c>
      <c r="C6474" s="103" t="s">
        <v>89</v>
      </c>
      <c r="D6474" s="103" t="s">
        <v>412</v>
      </c>
      <c r="E6474" s="103" t="s">
        <v>413</v>
      </c>
      <c r="F6474" s="103" t="s">
        <v>413</v>
      </c>
      <c r="G6474" s="103" t="s">
        <v>499</v>
      </c>
      <c r="H6474" s="103" t="s">
        <v>500</v>
      </c>
      <c r="I6474" s="103" t="s">
        <v>92</v>
      </c>
      <c r="J6474" s="215">
        <v>-1001.78</v>
      </c>
      <c r="K6474" s="216" t="s">
        <v>344</v>
      </c>
    </row>
    <row r="6475" spans="1:11" x14ac:dyDescent="0.25">
      <c r="A6475" s="103" t="s">
        <v>830</v>
      </c>
      <c r="B6475" s="103" t="s">
        <v>344</v>
      </c>
      <c r="C6475" s="103" t="s">
        <v>89</v>
      </c>
      <c r="D6475" s="103" t="s">
        <v>412</v>
      </c>
      <c r="E6475" s="103" t="s">
        <v>413</v>
      </c>
      <c r="F6475" s="103" t="s">
        <v>413</v>
      </c>
      <c r="G6475" s="103" t="s">
        <v>499</v>
      </c>
      <c r="H6475" s="103" t="s">
        <v>500</v>
      </c>
      <c r="I6475" s="103" t="s">
        <v>92</v>
      </c>
      <c r="J6475" s="215">
        <v>559.82000000000005</v>
      </c>
      <c r="K6475" s="216" t="s">
        <v>344</v>
      </c>
    </row>
    <row r="6476" spans="1:11" x14ac:dyDescent="0.25">
      <c r="A6476" s="103" t="s">
        <v>828</v>
      </c>
      <c r="B6476" s="103" t="s">
        <v>344</v>
      </c>
      <c r="C6476" s="103" t="s">
        <v>89</v>
      </c>
      <c r="D6476" s="103" t="s">
        <v>412</v>
      </c>
      <c r="E6476" s="103" t="s">
        <v>413</v>
      </c>
      <c r="F6476" s="103" t="s">
        <v>413</v>
      </c>
      <c r="G6476" s="103" t="s">
        <v>499</v>
      </c>
      <c r="H6476" s="103" t="s">
        <v>500</v>
      </c>
      <c r="I6476" s="103" t="s">
        <v>92</v>
      </c>
      <c r="J6476" s="215">
        <v>854.46</v>
      </c>
      <c r="K6476" s="216" t="s">
        <v>344</v>
      </c>
    </row>
    <row r="6477" spans="1:11" x14ac:dyDescent="0.25">
      <c r="A6477" s="103" t="s">
        <v>829</v>
      </c>
      <c r="B6477" s="103" t="s">
        <v>344</v>
      </c>
      <c r="C6477" s="103" t="s">
        <v>89</v>
      </c>
      <c r="D6477" s="103" t="s">
        <v>412</v>
      </c>
      <c r="E6477" s="103" t="s">
        <v>413</v>
      </c>
      <c r="F6477" s="103" t="s">
        <v>413</v>
      </c>
      <c r="G6477" s="103" t="s">
        <v>499</v>
      </c>
      <c r="H6477" s="103" t="s">
        <v>500</v>
      </c>
      <c r="I6477" s="103" t="s">
        <v>92</v>
      </c>
      <c r="J6477" s="215">
        <v>626.11</v>
      </c>
      <c r="K6477" s="216" t="s">
        <v>344</v>
      </c>
    </row>
    <row r="6478" spans="1:11" x14ac:dyDescent="0.25">
      <c r="A6478" s="103" t="s">
        <v>825</v>
      </c>
      <c r="B6478" s="103" t="s">
        <v>344</v>
      </c>
      <c r="C6478" s="103" t="s">
        <v>89</v>
      </c>
      <c r="D6478" s="103" t="s">
        <v>412</v>
      </c>
      <c r="E6478" s="103" t="s">
        <v>413</v>
      </c>
      <c r="F6478" s="103" t="s">
        <v>413</v>
      </c>
      <c r="G6478" s="103" t="s">
        <v>499</v>
      </c>
      <c r="H6478" s="103" t="s">
        <v>500</v>
      </c>
      <c r="I6478" s="103" t="s">
        <v>92</v>
      </c>
      <c r="J6478" s="215">
        <v>-1156.46</v>
      </c>
      <c r="K6478" s="216" t="s">
        <v>344</v>
      </c>
    </row>
    <row r="6479" spans="1:11" x14ac:dyDescent="0.25">
      <c r="A6479" s="103" t="s">
        <v>826</v>
      </c>
      <c r="B6479" s="103" t="s">
        <v>344</v>
      </c>
      <c r="C6479" s="103" t="s">
        <v>89</v>
      </c>
      <c r="D6479" s="103" t="s">
        <v>412</v>
      </c>
      <c r="E6479" s="103" t="s">
        <v>413</v>
      </c>
      <c r="F6479" s="103" t="s">
        <v>413</v>
      </c>
      <c r="G6479" s="103" t="s">
        <v>499</v>
      </c>
      <c r="H6479" s="103" t="s">
        <v>500</v>
      </c>
      <c r="I6479" s="103" t="s">
        <v>92</v>
      </c>
      <c r="J6479" s="215">
        <v>383.03</v>
      </c>
      <c r="K6479" s="216" t="s">
        <v>344</v>
      </c>
    </row>
    <row r="6480" spans="1:11" x14ac:dyDescent="0.25">
      <c r="A6480" s="103" t="s">
        <v>830</v>
      </c>
      <c r="B6480" s="103" t="s">
        <v>344</v>
      </c>
      <c r="C6480" s="103" t="s">
        <v>89</v>
      </c>
      <c r="D6480" s="103" t="s">
        <v>412</v>
      </c>
      <c r="E6480" s="103" t="s">
        <v>413</v>
      </c>
      <c r="F6480" s="103" t="s">
        <v>413</v>
      </c>
      <c r="G6480" s="103" t="s">
        <v>483</v>
      </c>
      <c r="H6480" s="103" t="s">
        <v>484</v>
      </c>
      <c r="I6480" s="103" t="s">
        <v>92</v>
      </c>
      <c r="J6480" s="215">
        <v>131.25</v>
      </c>
      <c r="K6480" s="216" t="s">
        <v>344</v>
      </c>
    </row>
    <row r="6481" spans="1:11" x14ac:dyDescent="0.25">
      <c r="A6481" s="103" t="s">
        <v>827</v>
      </c>
      <c r="B6481" s="103" t="s">
        <v>344</v>
      </c>
      <c r="C6481" s="103" t="s">
        <v>89</v>
      </c>
      <c r="D6481" s="103" t="s">
        <v>412</v>
      </c>
      <c r="E6481" s="103" t="s">
        <v>413</v>
      </c>
      <c r="F6481" s="103" t="s">
        <v>413</v>
      </c>
      <c r="G6481" s="103" t="s">
        <v>128</v>
      </c>
      <c r="H6481" s="103" t="s">
        <v>386</v>
      </c>
      <c r="I6481" s="103" t="s">
        <v>92</v>
      </c>
      <c r="J6481" s="215">
        <v>58.9</v>
      </c>
      <c r="K6481" s="216" t="s">
        <v>88</v>
      </c>
    </row>
    <row r="6482" spans="1:11" x14ac:dyDescent="0.25">
      <c r="A6482" s="103" t="s">
        <v>830</v>
      </c>
      <c r="B6482" s="103" t="s">
        <v>344</v>
      </c>
      <c r="C6482" s="103" t="s">
        <v>89</v>
      </c>
      <c r="D6482" s="103" t="s">
        <v>412</v>
      </c>
      <c r="E6482" s="103" t="s">
        <v>413</v>
      </c>
      <c r="F6482" s="103" t="s">
        <v>413</v>
      </c>
      <c r="G6482" s="103" t="s">
        <v>128</v>
      </c>
      <c r="H6482" s="103" t="s">
        <v>386</v>
      </c>
      <c r="I6482" s="103" t="s">
        <v>92</v>
      </c>
      <c r="J6482" s="215">
        <v>119.76</v>
      </c>
      <c r="K6482" s="216" t="s">
        <v>88</v>
      </c>
    </row>
    <row r="6483" spans="1:11" x14ac:dyDescent="0.25">
      <c r="A6483" s="103" t="s">
        <v>828</v>
      </c>
      <c r="B6483" s="103" t="s">
        <v>344</v>
      </c>
      <c r="C6483" s="103" t="s">
        <v>89</v>
      </c>
      <c r="D6483" s="103" t="s">
        <v>412</v>
      </c>
      <c r="E6483" s="103" t="s">
        <v>413</v>
      </c>
      <c r="F6483" s="103" t="s">
        <v>413</v>
      </c>
      <c r="G6483" s="103" t="s">
        <v>128</v>
      </c>
      <c r="H6483" s="103" t="s">
        <v>386</v>
      </c>
      <c r="I6483" s="103" t="s">
        <v>92</v>
      </c>
      <c r="J6483" s="215">
        <v>400.86</v>
      </c>
      <c r="K6483" s="216" t="s">
        <v>88</v>
      </c>
    </row>
    <row r="6484" spans="1:11" x14ac:dyDescent="0.25">
      <c r="A6484" s="103" t="s">
        <v>829</v>
      </c>
      <c r="B6484" s="103" t="s">
        <v>344</v>
      </c>
      <c r="C6484" s="103" t="s">
        <v>89</v>
      </c>
      <c r="D6484" s="103" t="s">
        <v>412</v>
      </c>
      <c r="E6484" s="103" t="s">
        <v>413</v>
      </c>
      <c r="F6484" s="103" t="s">
        <v>413</v>
      </c>
      <c r="G6484" s="103" t="s">
        <v>128</v>
      </c>
      <c r="H6484" s="103" t="s">
        <v>386</v>
      </c>
      <c r="I6484" s="103" t="s">
        <v>92</v>
      </c>
      <c r="J6484" s="215">
        <v>43.19</v>
      </c>
      <c r="K6484" s="216" t="s">
        <v>88</v>
      </c>
    </row>
    <row r="6485" spans="1:11" x14ac:dyDescent="0.25">
      <c r="A6485" s="103" t="s">
        <v>825</v>
      </c>
      <c r="B6485" s="103" t="s">
        <v>344</v>
      </c>
      <c r="C6485" s="103" t="s">
        <v>89</v>
      </c>
      <c r="D6485" s="103" t="s">
        <v>412</v>
      </c>
      <c r="E6485" s="103" t="s">
        <v>413</v>
      </c>
      <c r="F6485" s="103" t="s">
        <v>413</v>
      </c>
      <c r="G6485" s="103" t="s">
        <v>128</v>
      </c>
      <c r="H6485" s="103" t="s">
        <v>386</v>
      </c>
      <c r="I6485" s="103" t="s">
        <v>92</v>
      </c>
      <c r="J6485" s="215">
        <v>-373.42</v>
      </c>
      <c r="K6485" s="216" t="s">
        <v>88</v>
      </c>
    </row>
    <row r="6486" spans="1:11" x14ac:dyDescent="0.25">
      <c r="A6486" s="103" t="s">
        <v>826</v>
      </c>
      <c r="B6486" s="103" t="s">
        <v>344</v>
      </c>
      <c r="C6486" s="103" t="s">
        <v>89</v>
      </c>
      <c r="D6486" s="103" t="s">
        <v>412</v>
      </c>
      <c r="E6486" s="103" t="s">
        <v>413</v>
      </c>
      <c r="F6486" s="103" t="s">
        <v>413</v>
      </c>
      <c r="G6486" s="103" t="s">
        <v>128</v>
      </c>
      <c r="H6486" s="103" t="s">
        <v>386</v>
      </c>
      <c r="I6486" s="103" t="s">
        <v>92</v>
      </c>
      <c r="J6486" s="215">
        <v>-192.03</v>
      </c>
      <c r="K6486" s="216" t="s">
        <v>88</v>
      </c>
    </row>
    <row r="6487" spans="1:11" x14ac:dyDescent="0.25">
      <c r="A6487" s="103" t="s">
        <v>827</v>
      </c>
      <c r="B6487" s="103" t="s">
        <v>344</v>
      </c>
      <c r="C6487" s="103" t="s">
        <v>89</v>
      </c>
      <c r="D6487" s="103" t="s">
        <v>414</v>
      </c>
      <c r="E6487" s="103" t="s">
        <v>415</v>
      </c>
      <c r="F6487" s="103" t="s">
        <v>415</v>
      </c>
      <c r="G6487" s="103" t="s">
        <v>499</v>
      </c>
      <c r="H6487" s="103" t="s">
        <v>500</v>
      </c>
      <c r="I6487" s="103" t="s">
        <v>92</v>
      </c>
      <c r="J6487" s="215">
        <v>147.32</v>
      </c>
      <c r="K6487" s="216" t="s">
        <v>344</v>
      </c>
    </row>
    <row r="6488" spans="1:11" x14ac:dyDescent="0.25">
      <c r="A6488" s="103" t="s">
        <v>830</v>
      </c>
      <c r="B6488" s="103" t="s">
        <v>344</v>
      </c>
      <c r="C6488" s="103" t="s">
        <v>89</v>
      </c>
      <c r="D6488" s="103" t="s">
        <v>414</v>
      </c>
      <c r="E6488" s="103" t="s">
        <v>415</v>
      </c>
      <c r="F6488" s="103" t="s">
        <v>415</v>
      </c>
      <c r="G6488" s="103" t="s">
        <v>499</v>
      </c>
      <c r="H6488" s="103" t="s">
        <v>500</v>
      </c>
      <c r="I6488" s="103" t="s">
        <v>92</v>
      </c>
      <c r="J6488" s="215">
        <v>441.96</v>
      </c>
      <c r="K6488" s="216" t="s">
        <v>344</v>
      </c>
    </row>
    <row r="6489" spans="1:11" x14ac:dyDescent="0.25">
      <c r="A6489" s="103" t="s">
        <v>828</v>
      </c>
      <c r="B6489" s="103" t="s">
        <v>344</v>
      </c>
      <c r="C6489" s="103" t="s">
        <v>89</v>
      </c>
      <c r="D6489" s="103" t="s">
        <v>414</v>
      </c>
      <c r="E6489" s="103" t="s">
        <v>415</v>
      </c>
      <c r="F6489" s="103" t="s">
        <v>415</v>
      </c>
      <c r="G6489" s="103" t="s">
        <v>499</v>
      </c>
      <c r="H6489" s="103" t="s">
        <v>500</v>
      </c>
      <c r="I6489" s="103" t="s">
        <v>92</v>
      </c>
      <c r="J6489" s="215">
        <v>-81.03</v>
      </c>
      <c r="K6489" s="216" t="s">
        <v>344</v>
      </c>
    </row>
    <row r="6490" spans="1:11" x14ac:dyDescent="0.25">
      <c r="A6490" s="103" t="s">
        <v>829</v>
      </c>
      <c r="B6490" s="103" t="s">
        <v>344</v>
      </c>
      <c r="C6490" s="103" t="s">
        <v>89</v>
      </c>
      <c r="D6490" s="103" t="s">
        <v>414</v>
      </c>
      <c r="E6490" s="103" t="s">
        <v>415</v>
      </c>
      <c r="F6490" s="103" t="s">
        <v>415</v>
      </c>
      <c r="G6490" s="103" t="s">
        <v>499</v>
      </c>
      <c r="H6490" s="103" t="s">
        <v>500</v>
      </c>
      <c r="I6490" s="103" t="s">
        <v>92</v>
      </c>
      <c r="J6490" s="215">
        <v>110.49</v>
      </c>
      <c r="K6490" s="216" t="s">
        <v>344</v>
      </c>
    </row>
    <row r="6491" spans="1:11" x14ac:dyDescent="0.25">
      <c r="A6491" s="103" t="s">
        <v>825</v>
      </c>
      <c r="B6491" s="103" t="s">
        <v>344</v>
      </c>
      <c r="C6491" s="103" t="s">
        <v>89</v>
      </c>
      <c r="D6491" s="103" t="s">
        <v>414</v>
      </c>
      <c r="E6491" s="103" t="s">
        <v>415</v>
      </c>
      <c r="F6491" s="103" t="s">
        <v>415</v>
      </c>
      <c r="G6491" s="103" t="s">
        <v>499</v>
      </c>
      <c r="H6491" s="103" t="s">
        <v>500</v>
      </c>
      <c r="I6491" s="103" t="s">
        <v>92</v>
      </c>
      <c r="J6491" s="215">
        <v>-169.42</v>
      </c>
      <c r="K6491" s="216" t="s">
        <v>344</v>
      </c>
    </row>
    <row r="6492" spans="1:11" x14ac:dyDescent="0.25">
      <c r="A6492" s="103" t="s">
        <v>826</v>
      </c>
      <c r="B6492" s="103" t="s">
        <v>344</v>
      </c>
      <c r="C6492" s="103" t="s">
        <v>89</v>
      </c>
      <c r="D6492" s="103" t="s">
        <v>414</v>
      </c>
      <c r="E6492" s="103" t="s">
        <v>415</v>
      </c>
      <c r="F6492" s="103" t="s">
        <v>415</v>
      </c>
      <c r="G6492" s="103" t="s">
        <v>499</v>
      </c>
      <c r="H6492" s="103" t="s">
        <v>500</v>
      </c>
      <c r="I6492" s="103" t="s">
        <v>92</v>
      </c>
      <c r="J6492" s="215">
        <v>58.93</v>
      </c>
      <c r="K6492" s="216" t="s">
        <v>344</v>
      </c>
    </row>
    <row r="6493" spans="1:11" x14ac:dyDescent="0.25">
      <c r="A6493" s="103" t="s">
        <v>827</v>
      </c>
      <c r="B6493" s="103" t="s">
        <v>344</v>
      </c>
      <c r="C6493" s="103" t="s">
        <v>89</v>
      </c>
      <c r="D6493" s="103" t="s">
        <v>416</v>
      </c>
      <c r="E6493" s="103" t="s">
        <v>417</v>
      </c>
      <c r="F6493" s="103" t="s">
        <v>417</v>
      </c>
      <c r="G6493" s="103" t="s">
        <v>119</v>
      </c>
      <c r="H6493" s="103" t="s">
        <v>308</v>
      </c>
      <c r="I6493" s="103" t="s">
        <v>92</v>
      </c>
      <c r="J6493" s="215">
        <v>366.97</v>
      </c>
      <c r="K6493" s="216" t="s">
        <v>88</v>
      </c>
    </row>
    <row r="6494" spans="1:11" x14ac:dyDescent="0.25">
      <c r="A6494" s="103" t="s">
        <v>830</v>
      </c>
      <c r="B6494" s="103" t="s">
        <v>344</v>
      </c>
      <c r="C6494" s="103" t="s">
        <v>89</v>
      </c>
      <c r="D6494" s="103" t="s">
        <v>416</v>
      </c>
      <c r="E6494" s="103" t="s">
        <v>417</v>
      </c>
      <c r="F6494" s="103" t="s">
        <v>417</v>
      </c>
      <c r="G6494" s="103" t="s">
        <v>119</v>
      </c>
      <c r="H6494" s="103" t="s">
        <v>308</v>
      </c>
      <c r="I6494" s="103" t="s">
        <v>92</v>
      </c>
      <c r="J6494" s="215">
        <v>154.63999999999999</v>
      </c>
      <c r="K6494" s="216" t="s">
        <v>88</v>
      </c>
    </row>
    <row r="6495" spans="1:11" x14ac:dyDescent="0.25">
      <c r="A6495" s="103" t="s">
        <v>828</v>
      </c>
      <c r="B6495" s="103" t="s">
        <v>344</v>
      </c>
      <c r="C6495" s="103" t="s">
        <v>89</v>
      </c>
      <c r="D6495" s="103" t="s">
        <v>416</v>
      </c>
      <c r="E6495" s="103" t="s">
        <v>417</v>
      </c>
      <c r="F6495" s="103" t="s">
        <v>417</v>
      </c>
      <c r="G6495" s="103" t="s">
        <v>119</v>
      </c>
      <c r="H6495" s="103" t="s">
        <v>308</v>
      </c>
      <c r="I6495" s="103" t="s">
        <v>92</v>
      </c>
      <c r="J6495" s="215">
        <v>463.94</v>
      </c>
      <c r="K6495" s="216" t="s">
        <v>88</v>
      </c>
    </row>
    <row r="6496" spans="1:11" x14ac:dyDescent="0.25">
      <c r="A6496" s="103" t="s">
        <v>829</v>
      </c>
      <c r="B6496" s="103" t="s">
        <v>344</v>
      </c>
      <c r="C6496" s="103" t="s">
        <v>89</v>
      </c>
      <c r="D6496" s="103" t="s">
        <v>416</v>
      </c>
      <c r="E6496" s="103" t="s">
        <v>417</v>
      </c>
      <c r="F6496" s="103" t="s">
        <v>417</v>
      </c>
      <c r="G6496" s="103" t="s">
        <v>119</v>
      </c>
      <c r="H6496" s="103" t="s">
        <v>308</v>
      </c>
      <c r="I6496" s="103" t="s">
        <v>92</v>
      </c>
      <c r="J6496" s="215">
        <v>231.96</v>
      </c>
      <c r="K6496" s="216" t="s">
        <v>88</v>
      </c>
    </row>
    <row r="6497" spans="1:11" x14ac:dyDescent="0.25">
      <c r="A6497" s="103" t="s">
        <v>825</v>
      </c>
      <c r="B6497" s="103" t="s">
        <v>344</v>
      </c>
      <c r="C6497" s="103" t="s">
        <v>89</v>
      </c>
      <c r="D6497" s="103" t="s">
        <v>416</v>
      </c>
      <c r="E6497" s="103" t="s">
        <v>417</v>
      </c>
      <c r="F6497" s="103" t="s">
        <v>417</v>
      </c>
      <c r="G6497" s="103" t="s">
        <v>119</v>
      </c>
      <c r="H6497" s="103" t="s">
        <v>308</v>
      </c>
      <c r="I6497" s="103" t="s">
        <v>92</v>
      </c>
      <c r="J6497" s="215">
        <v>386.6</v>
      </c>
      <c r="K6497" s="216" t="s">
        <v>88</v>
      </c>
    </row>
    <row r="6498" spans="1:11" x14ac:dyDescent="0.25">
      <c r="A6498" s="103" t="s">
        <v>826</v>
      </c>
      <c r="B6498" s="103" t="s">
        <v>344</v>
      </c>
      <c r="C6498" s="103" t="s">
        <v>89</v>
      </c>
      <c r="D6498" s="103" t="s">
        <v>416</v>
      </c>
      <c r="E6498" s="103" t="s">
        <v>417</v>
      </c>
      <c r="F6498" s="103" t="s">
        <v>417</v>
      </c>
      <c r="G6498" s="103" t="s">
        <v>119</v>
      </c>
      <c r="H6498" s="103" t="s">
        <v>308</v>
      </c>
      <c r="I6498" s="103" t="s">
        <v>92</v>
      </c>
      <c r="J6498" s="215">
        <v>309.27999999999997</v>
      </c>
      <c r="K6498" s="216" t="s">
        <v>88</v>
      </c>
    </row>
    <row r="6499" spans="1:11" x14ac:dyDescent="0.25">
      <c r="A6499" s="103" t="s">
        <v>827</v>
      </c>
      <c r="B6499" s="103" t="s">
        <v>344</v>
      </c>
      <c r="C6499" s="103" t="s">
        <v>89</v>
      </c>
      <c r="D6499" s="103" t="s">
        <v>416</v>
      </c>
      <c r="E6499" s="103" t="s">
        <v>417</v>
      </c>
      <c r="F6499" s="103" t="s">
        <v>417</v>
      </c>
      <c r="G6499" s="103" t="s">
        <v>96</v>
      </c>
      <c r="H6499" s="103" t="s">
        <v>319</v>
      </c>
      <c r="I6499" s="103" t="s">
        <v>92</v>
      </c>
      <c r="J6499" s="215">
        <v>301.10000000000002</v>
      </c>
      <c r="K6499" s="216" t="s">
        <v>88</v>
      </c>
    </row>
    <row r="6500" spans="1:11" x14ac:dyDescent="0.25">
      <c r="A6500" s="103" t="s">
        <v>828</v>
      </c>
      <c r="B6500" s="103" t="s">
        <v>344</v>
      </c>
      <c r="C6500" s="103" t="s">
        <v>89</v>
      </c>
      <c r="D6500" s="103" t="s">
        <v>416</v>
      </c>
      <c r="E6500" s="103" t="s">
        <v>417</v>
      </c>
      <c r="F6500" s="103" t="s">
        <v>417</v>
      </c>
      <c r="G6500" s="103" t="s">
        <v>96</v>
      </c>
      <c r="H6500" s="103" t="s">
        <v>319</v>
      </c>
      <c r="I6500" s="103" t="s">
        <v>92</v>
      </c>
      <c r="J6500" s="215">
        <v>133.82</v>
      </c>
      <c r="K6500" s="216" t="s">
        <v>88</v>
      </c>
    </row>
    <row r="6501" spans="1:11" x14ac:dyDescent="0.25">
      <c r="A6501" s="103" t="s">
        <v>830</v>
      </c>
      <c r="B6501" s="103" t="s">
        <v>344</v>
      </c>
      <c r="C6501" s="103" t="s">
        <v>89</v>
      </c>
      <c r="D6501" s="103" t="s">
        <v>416</v>
      </c>
      <c r="E6501" s="103" t="s">
        <v>417</v>
      </c>
      <c r="F6501" s="103" t="s">
        <v>417</v>
      </c>
      <c r="G6501" s="103" t="s">
        <v>118</v>
      </c>
      <c r="H6501" s="103" t="s">
        <v>323</v>
      </c>
      <c r="I6501" s="103" t="s">
        <v>92</v>
      </c>
      <c r="J6501" s="215">
        <v>299.91000000000003</v>
      </c>
      <c r="K6501" s="216" t="s">
        <v>88</v>
      </c>
    </row>
    <row r="6502" spans="1:11" x14ac:dyDescent="0.25">
      <c r="A6502" s="103" t="s">
        <v>825</v>
      </c>
      <c r="B6502" s="103" t="s">
        <v>344</v>
      </c>
      <c r="C6502" s="103" t="s">
        <v>89</v>
      </c>
      <c r="D6502" s="103" t="s">
        <v>416</v>
      </c>
      <c r="E6502" s="103" t="s">
        <v>417</v>
      </c>
      <c r="F6502" s="103" t="s">
        <v>417</v>
      </c>
      <c r="G6502" s="103" t="s">
        <v>118</v>
      </c>
      <c r="H6502" s="103" t="s">
        <v>323</v>
      </c>
      <c r="I6502" s="103" t="s">
        <v>92</v>
      </c>
      <c r="J6502" s="215">
        <v>78.989999999999995</v>
      </c>
      <c r="K6502" s="216" t="s">
        <v>88</v>
      </c>
    </row>
    <row r="6503" spans="1:11" x14ac:dyDescent="0.25">
      <c r="A6503" s="103" t="s">
        <v>826</v>
      </c>
      <c r="B6503" s="103" t="s">
        <v>344</v>
      </c>
      <c r="C6503" s="103" t="s">
        <v>89</v>
      </c>
      <c r="D6503" s="103" t="s">
        <v>416</v>
      </c>
      <c r="E6503" s="103" t="s">
        <v>417</v>
      </c>
      <c r="F6503" s="103" t="s">
        <v>417</v>
      </c>
      <c r="G6503" s="103" t="s">
        <v>118</v>
      </c>
      <c r="H6503" s="103" t="s">
        <v>323</v>
      </c>
      <c r="I6503" s="103" t="s">
        <v>92</v>
      </c>
      <c r="J6503" s="215">
        <v>2022.29</v>
      </c>
      <c r="K6503" s="216" t="s">
        <v>88</v>
      </c>
    </row>
    <row r="6504" spans="1:11" x14ac:dyDescent="0.25">
      <c r="A6504" s="103" t="s">
        <v>830</v>
      </c>
      <c r="B6504" s="103" t="s">
        <v>344</v>
      </c>
      <c r="C6504" s="103" t="s">
        <v>89</v>
      </c>
      <c r="D6504" s="103" t="s">
        <v>416</v>
      </c>
      <c r="E6504" s="103" t="s">
        <v>417</v>
      </c>
      <c r="F6504" s="103" t="s">
        <v>417</v>
      </c>
      <c r="G6504" s="103" t="s">
        <v>103</v>
      </c>
      <c r="H6504" s="103" t="s">
        <v>337</v>
      </c>
      <c r="I6504" s="103" t="s">
        <v>92</v>
      </c>
      <c r="J6504" s="215">
        <v>4171.88</v>
      </c>
      <c r="K6504" s="216" t="s">
        <v>88</v>
      </c>
    </row>
    <row r="6505" spans="1:11" x14ac:dyDescent="0.25">
      <c r="A6505" s="103" t="s">
        <v>829</v>
      </c>
      <c r="B6505" s="103" t="s">
        <v>344</v>
      </c>
      <c r="C6505" s="103" t="s">
        <v>89</v>
      </c>
      <c r="D6505" s="103" t="s">
        <v>416</v>
      </c>
      <c r="E6505" s="103" t="s">
        <v>417</v>
      </c>
      <c r="F6505" s="103" t="s">
        <v>417</v>
      </c>
      <c r="G6505" s="103" t="s">
        <v>103</v>
      </c>
      <c r="H6505" s="103" t="s">
        <v>337</v>
      </c>
      <c r="I6505" s="103" t="s">
        <v>92</v>
      </c>
      <c r="J6505" s="215">
        <v>192.55</v>
      </c>
      <c r="K6505" s="216" t="s">
        <v>88</v>
      </c>
    </row>
    <row r="6506" spans="1:11" x14ac:dyDescent="0.25">
      <c r="A6506" s="103" t="s">
        <v>827</v>
      </c>
      <c r="B6506" s="103" t="s">
        <v>344</v>
      </c>
      <c r="C6506" s="103" t="s">
        <v>89</v>
      </c>
      <c r="D6506" s="103" t="s">
        <v>416</v>
      </c>
      <c r="E6506" s="103" t="s">
        <v>417</v>
      </c>
      <c r="F6506" s="103" t="s">
        <v>417</v>
      </c>
      <c r="G6506" s="103" t="s">
        <v>478</v>
      </c>
      <c r="H6506" s="103" t="s">
        <v>479</v>
      </c>
      <c r="I6506" s="103" t="s">
        <v>92</v>
      </c>
      <c r="J6506" s="215">
        <v>5456.1</v>
      </c>
      <c r="K6506" s="216" t="s">
        <v>344</v>
      </c>
    </row>
    <row r="6507" spans="1:11" x14ac:dyDescent="0.25">
      <c r="A6507" s="103" t="s">
        <v>830</v>
      </c>
      <c r="B6507" s="103" t="s">
        <v>344</v>
      </c>
      <c r="C6507" s="103" t="s">
        <v>89</v>
      </c>
      <c r="D6507" s="103" t="s">
        <v>416</v>
      </c>
      <c r="E6507" s="103" t="s">
        <v>417</v>
      </c>
      <c r="F6507" s="103" t="s">
        <v>417</v>
      </c>
      <c r="G6507" s="103" t="s">
        <v>478</v>
      </c>
      <c r="H6507" s="103" t="s">
        <v>479</v>
      </c>
      <c r="I6507" s="103" t="s">
        <v>92</v>
      </c>
      <c r="J6507" s="215">
        <v>3568.78</v>
      </c>
      <c r="K6507" s="216" t="s">
        <v>344</v>
      </c>
    </row>
    <row r="6508" spans="1:11" x14ac:dyDescent="0.25">
      <c r="A6508" s="103" t="s">
        <v>828</v>
      </c>
      <c r="B6508" s="103" t="s">
        <v>344</v>
      </c>
      <c r="C6508" s="103" t="s">
        <v>89</v>
      </c>
      <c r="D6508" s="103" t="s">
        <v>416</v>
      </c>
      <c r="E6508" s="103" t="s">
        <v>417</v>
      </c>
      <c r="F6508" s="103" t="s">
        <v>417</v>
      </c>
      <c r="G6508" s="103" t="s">
        <v>478</v>
      </c>
      <c r="H6508" s="103" t="s">
        <v>479</v>
      </c>
      <c r="I6508" s="103" t="s">
        <v>92</v>
      </c>
      <c r="J6508" s="215">
        <v>2607.96</v>
      </c>
      <c r="K6508" s="216" t="s">
        <v>344</v>
      </c>
    </row>
    <row r="6509" spans="1:11" x14ac:dyDescent="0.25">
      <c r="A6509" s="103" t="s">
        <v>829</v>
      </c>
      <c r="B6509" s="103" t="s">
        <v>344</v>
      </c>
      <c r="C6509" s="103" t="s">
        <v>89</v>
      </c>
      <c r="D6509" s="103" t="s">
        <v>416</v>
      </c>
      <c r="E6509" s="103" t="s">
        <v>417</v>
      </c>
      <c r="F6509" s="103" t="s">
        <v>417</v>
      </c>
      <c r="G6509" s="103" t="s">
        <v>478</v>
      </c>
      <c r="H6509" s="103" t="s">
        <v>479</v>
      </c>
      <c r="I6509" s="103" t="s">
        <v>92</v>
      </c>
      <c r="J6509" s="215">
        <v>4117.83</v>
      </c>
      <c r="K6509" s="216" t="s">
        <v>344</v>
      </c>
    </row>
    <row r="6510" spans="1:11" x14ac:dyDescent="0.25">
      <c r="A6510" s="103" t="s">
        <v>825</v>
      </c>
      <c r="B6510" s="103" t="s">
        <v>344</v>
      </c>
      <c r="C6510" s="103" t="s">
        <v>89</v>
      </c>
      <c r="D6510" s="103" t="s">
        <v>416</v>
      </c>
      <c r="E6510" s="103" t="s">
        <v>417</v>
      </c>
      <c r="F6510" s="103" t="s">
        <v>417</v>
      </c>
      <c r="G6510" s="103" t="s">
        <v>478</v>
      </c>
      <c r="H6510" s="103" t="s">
        <v>479</v>
      </c>
      <c r="I6510" s="103" t="s">
        <v>92</v>
      </c>
      <c r="J6510" s="215">
        <v>3122.68</v>
      </c>
      <c r="K6510" s="216" t="s">
        <v>344</v>
      </c>
    </row>
    <row r="6511" spans="1:11" x14ac:dyDescent="0.25">
      <c r="A6511" s="103" t="s">
        <v>826</v>
      </c>
      <c r="B6511" s="103" t="s">
        <v>344</v>
      </c>
      <c r="C6511" s="103" t="s">
        <v>89</v>
      </c>
      <c r="D6511" s="103" t="s">
        <v>416</v>
      </c>
      <c r="E6511" s="103" t="s">
        <v>417</v>
      </c>
      <c r="F6511" s="103" t="s">
        <v>417</v>
      </c>
      <c r="G6511" s="103" t="s">
        <v>478</v>
      </c>
      <c r="H6511" s="103" t="s">
        <v>479</v>
      </c>
      <c r="I6511" s="103" t="s">
        <v>92</v>
      </c>
      <c r="J6511" s="215">
        <v>3156.99</v>
      </c>
      <c r="K6511" s="216" t="s">
        <v>344</v>
      </c>
    </row>
    <row r="6512" spans="1:11" x14ac:dyDescent="0.25">
      <c r="A6512" s="103" t="s">
        <v>827</v>
      </c>
      <c r="B6512" s="103" t="s">
        <v>344</v>
      </c>
      <c r="C6512" s="103" t="s">
        <v>89</v>
      </c>
      <c r="D6512" s="103" t="s">
        <v>416</v>
      </c>
      <c r="E6512" s="103" t="s">
        <v>417</v>
      </c>
      <c r="F6512" s="103" t="s">
        <v>417</v>
      </c>
      <c r="G6512" s="103" t="s">
        <v>499</v>
      </c>
      <c r="H6512" s="103" t="s">
        <v>500</v>
      </c>
      <c r="I6512" s="103" t="s">
        <v>92</v>
      </c>
      <c r="J6512" s="215">
        <v>10905.42</v>
      </c>
      <c r="K6512" s="216" t="s">
        <v>344</v>
      </c>
    </row>
    <row r="6513" spans="1:11" x14ac:dyDescent="0.25">
      <c r="A6513" s="103" t="s">
        <v>830</v>
      </c>
      <c r="B6513" s="103" t="s">
        <v>344</v>
      </c>
      <c r="C6513" s="103" t="s">
        <v>89</v>
      </c>
      <c r="D6513" s="103" t="s">
        <v>416</v>
      </c>
      <c r="E6513" s="103" t="s">
        <v>417</v>
      </c>
      <c r="F6513" s="103" t="s">
        <v>417</v>
      </c>
      <c r="G6513" s="103" t="s">
        <v>499</v>
      </c>
      <c r="H6513" s="103" t="s">
        <v>500</v>
      </c>
      <c r="I6513" s="103" t="s">
        <v>92</v>
      </c>
      <c r="J6513" s="215">
        <v>6058.56</v>
      </c>
      <c r="K6513" s="216" t="s">
        <v>344</v>
      </c>
    </row>
    <row r="6514" spans="1:11" x14ac:dyDescent="0.25">
      <c r="A6514" s="103" t="s">
        <v>828</v>
      </c>
      <c r="B6514" s="103" t="s">
        <v>344</v>
      </c>
      <c r="C6514" s="103" t="s">
        <v>89</v>
      </c>
      <c r="D6514" s="103" t="s">
        <v>416</v>
      </c>
      <c r="E6514" s="103" t="s">
        <v>417</v>
      </c>
      <c r="F6514" s="103" t="s">
        <v>417</v>
      </c>
      <c r="G6514" s="103" t="s">
        <v>499</v>
      </c>
      <c r="H6514" s="103" t="s">
        <v>500</v>
      </c>
      <c r="I6514" s="103" t="s">
        <v>92</v>
      </c>
      <c r="J6514" s="215">
        <v>5654.65</v>
      </c>
      <c r="K6514" s="216" t="s">
        <v>344</v>
      </c>
    </row>
    <row r="6515" spans="1:11" x14ac:dyDescent="0.25">
      <c r="A6515" s="103" t="s">
        <v>829</v>
      </c>
      <c r="B6515" s="103" t="s">
        <v>344</v>
      </c>
      <c r="C6515" s="103" t="s">
        <v>89</v>
      </c>
      <c r="D6515" s="103" t="s">
        <v>416</v>
      </c>
      <c r="E6515" s="103" t="s">
        <v>417</v>
      </c>
      <c r="F6515" s="103" t="s">
        <v>417</v>
      </c>
      <c r="G6515" s="103" t="s">
        <v>499</v>
      </c>
      <c r="H6515" s="103" t="s">
        <v>500</v>
      </c>
      <c r="I6515" s="103" t="s">
        <v>92</v>
      </c>
      <c r="J6515" s="215">
        <v>7674.18</v>
      </c>
      <c r="K6515" s="216" t="s">
        <v>344</v>
      </c>
    </row>
    <row r="6516" spans="1:11" x14ac:dyDescent="0.25">
      <c r="A6516" s="103" t="s">
        <v>825</v>
      </c>
      <c r="B6516" s="103" t="s">
        <v>344</v>
      </c>
      <c r="C6516" s="103" t="s">
        <v>89</v>
      </c>
      <c r="D6516" s="103" t="s">
        <v>416</v>
      </c>
      <c r="E6516" s="103" t="s">
        <v>417</v>
      </c>
      <c r="F6516" s="103" t="s">
        <v>417</v>
      </c>
      <c r="G6516" s="103" t="s">
        <v>499</v>
      </c>
      <c r="H6516" s="103" t="s">
        <v>500</v>
      </c>
      <c r="I6516" s="103" t="s">
        <v>92</v>
      </c>
      <c r="J6516" s="215">
        <v>10097.6</v>
      </c>
      <c r="K6516" s="216" t="s">
        <v>344</v>
      </c>
    </row>
    <row r="6517" spans="1:11" x14ac:dyDescent="0.25">
      <c r="A6517" s="103" t="s">
        <v>826</v>
      </c>
      <c r="B6517" s="103" t="s">
        <v>344</v>
      </c>
      <c r="C6517" s="103" t="s">
        <v>89</v>
      </c>
      <c r="D6517" s="103" t="s">
        <v>416</v>
      </c>
      <c r="E6517" s="103" t="s">
        <v>417</v>
      </c>
      <c r="F6517" s="103" t="s">
        <v>417</v>
      </c>
      <c r="G6517" s="103" t="s">
        <v>499</v>
      </c>
      <c r="H6517" s="103" t="s">
        <v>500</v>
      </c>
      <c r="I6517" s="103" t="s">
        <v>92</v>
      </c>
      <c r="J6517" s="215">
        <v>4039.04</v>
      </c>
      <c r="K6517" s="216" t="s">
        <v>344</v>
      </c>
    </row>
    <row r="6518" spans="1:11" x14ac:dyDescent="0.25">
      <c r="A6518" s="103" t="s">
        <v>827</v>
      </c>
      <c r="B6518" s="103" t="s">
        <v>344</v>
      </c>
      <c r="C6518" s="103" t="s">
        <v>89</v>
      </c>
      <c r="D6518" s="103" t="s">
        <v>416</v>
      </c>
      <c r="E6518" s="103" t="s">
        <v>417</v>
      </c>
      <c r="F6518" s="103" t="s">
        <v>417</v>
      </c>
      <c r="G6518" s="103" t="s">
        <v>503</v>
      </c>
      <c r="H6518" s="103" t="s">
        <v>504</v>
      </c>
      <c r="I6518" s="103" t="s">
        <v>92</v>
      </c>
      <c r="J6518" s="215">
        <v>8110.83</v>
      </c>
      <c r="K6518" s="216" t="s">
        <v>344</v>
      </c>
    </row>
    <row r="6519" spans="1:11" x14ac:dyDescent="0.25">
      <c r="A6519" s="103" t="s">
        <v>830</v>
      </c>
      <c r="B6519" s="103" t="s">
        <v>344</v>
      </c>
      <c r="C6519" s="103" t="s">
        <v>89</v>
      </c>
      <c r="D6519" s="103" t="s">
        <v>416</v>
      </c>
      <c r="E6519" s="103" t="s">
        <v>417</v>
      </c>
      <c r="F6519" s="103" t="s">
        <v>417</v>
      </c>
      <c r="G6519" s="103" t="s">
        <v>503</v>
      </c>
      <c r="H6519" s="103" t="s">
        <v>504</v>
      </c>
      <c r="I6519" s="103" t="s">
        <v>92</v>
      </c>
      <c r="J6519" s="215">
        <v>13236.17</v>
      </c>
      <c r="K6519" s="216" t="s">
        <v>344</v>
      </c>
    </row>
    <row r="6520" spans="1:11" x14ac:dyDescent="0.25">
      <c r="A6520" s="103" t="s">
        <v>828</v>
      </c>
      <c r="B6520" s="103" t="s">
        <v>344</v>
      </c>
      <c r="C6520" s="103" t="s">
        <v>89</v>
      </c>
      <c r="D6520" s="103" t="s">
        <v>416</v>
      </c>
      <c r="E6520" s="103" t="s">
        <v>417</v>
      </c>
      <c r="F6520" s="103" t="s">
        <v>417</v>
      </c>
      <c r="G6520" s="103" t="s">
        <v>503</v>
      </c>
      <c r="H6520" s="103" t="s">
        <v>504</v>
      </c>
      <c r="I6520" s="103" t="s">
        <v>92</v>
      </c>
      <c r="J6520" s="215">
        <v>9001.5</v>
      </c>
      <c r="K6520" s="216" t="s">
        <v>344</v>
      </c>
    </row>
    <row r="6521" spans="1:11" x14ac:dyDescent="0.25">
      <c r="A6521" s="103" t="s">
        <v>829</v>
      </c>
      <c r="B6521" s="103" t="s">
        <v>344</v>
      </c>
      <c r="C6521" s="103" t="s">
        <v>89</v>
      </c>
      <c r="D6521" s="103" t="s">
        <v>416</v>
      </c>
      <c r="E6521" s="103" t="s">
        <v>417</v>
      </c>
      <c r="F6521" s="103" t="s">
        <v>417</v>
      </c>
      <c r="G6521" s="103" t="s">
        <v>503</v>
      </c>
      <c r="H6521" s="103" t="s">
        <v>504</v>
      </c>
      <c r="I6521" s="103" t="s">
        <v>92</v>
      </c>
      <c r="J6521" s="215">
        <v>23909.65</v>
      </c>
      <c r="K6521" s="216" t="s">
        <v>344</v>
      </c>
    </row>
    <row r="6522" spans="1:11" x14ac:dyDescent="0.25">
      <c r="A6522" s="103" t="s">
        <v>825</v>
      </c>
      <c r="B6522" s="103" t="s">
        <v>344</v>
      </c>
      <c r="C6522" s="103" t="s">
        <v>89</v>
      </c>
      <c r="D6522" s="103" t="s">
        <v>416</v>
      </c>
      <c r="E6522" s="103" t="s">
        <v>417</v>
      </c>
      <c r="F6522" s="103" t="s">
        <v>417</v>
      </c>
      <c r="G6522" s="103" t="s">
        <v>503</v>
      </c>
      <c r="H6522" s="103" t="s">
        <v>504</v>
      </c>
      <c r="I6522" s="103" t="s">
        <v>92</v>
      </c>
      <c r="J6522" s="215">
        <v>17136.28</v>
      </c>
      <c r="K6522" s="216" t="s">
        <v>344</v>
      </c>
    </row>
    <row r="6523" spans="1:11" x14ac:dyDescent="0.25">
      <c r="A6523" s="103" t="s">
        <v>826</v>
      </c>
      <c r="B6523" s="103" t="s">
        <v>344</v>
      </c>
      <c r="C6523" s="103" t="s">
        <v>89</v>
      </c>
      <c r="D6523" s="103" t="s">
        <v>416</v>
      </c>
      <c r="E6523" s="103" t="s">
        <v>417</v>
      </c>
      <c r="F6523" s="103" t="s">
        <v>417</v>
      </c>
      <c r="G6523" s="103" t="s">
        <v>503</v>
      </c>
      <c r="H6523" s="103" t="s">
        <v>504</v>
      </c>
      <c r="I6523" s="103" t="s">
        <v>92</v>
      </c>
      <c r="J6523" s="215">
        <v>8418.36</v>
      </c>
      <c r="K6523" s="216" t="s">
        <v>344</v>
      </c>
    </row>
    <row r="6524" spans="1:11" x14ac:dyDescent="0.25">
      <c r="A6524" s="103" t="s">
        <v>827</v>
      </c>
      <c r="B6524" s="103" t="s">
        <v>344</v>
      </c>
      <c r="C6524" s="103" t="s">
        <v>89</v>
      </c>
      <c r="D6524" s="103" t="s">
        <v>416</v>
      </c>
      <c r="E6524" s="103" t="s">
        <v>417</v>
      </c>
      <c r="F6524" s="103" t="s">
        <v>417</v>
      </c>
      <c r="G6524" s="103" t="s">
        <v>505</v>
      </c>
      <c r="H6524" s="103" t="s">
        <v>506</v>
      </c>
      <c r="I6524" s="103" t="s">
        <v>92</v>
      </c>
      <c r="J6524" s="215">
        <v>8153.4</v>
      </c>
      <c r="K6524" s="216" t="s">
        <v>344</v>
      </c>
    </row>
    <row r="6525" spans="1:11" x14ac:dyDescent="0.25">
      <c r="A6525" s="103" t="s">
        <v>830</v>
      </c>
      <c r="B6525" s="103" t="s">
        <v>344</v>
      </c>
      <c r="C6525" s="103" t="s">
        <v>89</v>
      </c>
      <c r="D6525" s="103" t="s">
        <v>416</v>
      </c>
      <c r="E6525" s="103" t="s">
        <v>417</v>
      </c>
      <c r="F6525" s="103" t="s">
        <v>417</v>
      </c>
      <c r="G6525" s="103" t="s">
        <v>505</v>
      </c>
      <c r="H6525" s="103" t="s">
        <v>506</v>
      </c>
      <c r="I6525" s="103" t="s">
        <v>92</v>
      </c>
      <c r="J6525" s="215">
        <v>3167.2</v>
      </c>
      <c r="K6525" s="216" t="s">
        <v>344</v>
      </c>
    </row>
    <row r="6526" spans="1:11" x14ac:dyDescent="0.25">
      <c r="A6526" s="103" t="s">
        <v>828</v>
      </c>
      <c r="B6526" s="103" t="s">
        <v>344</v>
      </c>
      <c r="C6526" s="103" t="s">
        <v>89</v>
      </c>
      <c r="D6526" s="103" t="s">
        <v>416</v>
      </c>
      <c r="E6526" s="103" t="s">
        <v>417</v>
      </c>
      <c r="F6526" s="103" t="s">
        <v>417</v>
      </c>
      <c r="G6526" s="103" t="s">
        <v>505</v>
      </c>
      <c r="H6526" s="103" t="s">
        <v>506</v>
      </c>
      <c r="I6526" s="103" t="s">
        <v>92</v>
      </c>
      <c r="J6526" s="215">
        <v>4280</v>
      </c>
      <c r="K6526" s="216" t="s">
        <v>344</v>
      </c>
    </row>
    <row r="6527" spans="1:11" x14ac:dyDescent="0.25">
      <c r="A6527" s="103" t="s">
        <v>829</v>
      </c>
      <c r="B6527" s="103" t="s">
        <v>344</v>
      </c>
      <c r="C6527" s="103" t="s">
        <v>89</v>
      </c>
      <c r="D6527" s="103" t="s">
        <v>416</v>
      </c>
      <c r="E6527" s="103" t="s">
        <v>417</v>
      </c>
      <c r="F6527" s="103" t="s">
        <v>417</v>
      </c>
      <c r="G6527" s="103" t="s">
        <v>505</v>
      </c>
      <c r="H6527" s="103" t="s">
        <v>506</v>
      </c>
      <c r="I6527" s="103" t="s">
        <v>92</v>
      </c>
      <c r="J6527" s="215">
        <v>1198.4000000000001</v>
      </c>
      <c r="K6527" s="216" t="s">
        <v>344</v>
      </c>
    </row>
    <row r="6528" spans="1:11" x14ac:dyDescent="0.25">
      <c r="A6528" s="103" t="s">
        <v>825</v>
      </c>
      <c r="B6528" s="103" t="s">
        <v>344</v>
      </c>
      <c r="C6528" s="103" t="s">
        <v>89</v>
      </c>
      <c r="D6528" s="103" t="s">
        <v>416</v>
      </c>
      <c r="E6528" s="103" t="s">
        <v>417</v>
      </c>
      <c r="F6528" s="103" t="s">
        <v>417</v>
      </c>
      <c r="G6528" s="103" t="s">
        <v>505</v>
      </c>
      <c r="H6528" s="103" t="s">
        <v>506</v>
      </c>
      <c r="I6528" s="103" t="s">
        <v>92</v>
      </c>
      <c r="J6528" s="215">
        <v>1027.2</v>
      </c>
      <c r="K6528" s="216" t="s">
        <v>344</v>
      </c>
    </row>
    <row r="6529" spans="1:11" x14ac:dyDescent="0.25">
      <c r="A6529" s="103" t="s">
        <v>826</v>
      </c>
      <c r="B6529" s="103" t="s">
        <v>344</v>
      </c>
      <c r="C6529" s="103" t="s">
        <v>89</v>
      </c>
      <c r="D6529" s="103" t="s">
        <v>416</v>
      </c>
      <c r="E6529" s="103" t="s">
        <v>417</v>
      </c>
      <c r="F6529" s="103" t="s">
        <v>417</v>
      </c>
      <c r="G6529" s="103" t="s">
        <v>505</v>
      </c>
      <c r="H6529" s="103" t="s">
        <v>506</v>
      </c>
      <c r="I6529" s="103" t="s">
        <v>92</v>
      </c>
      <c r="J6529" s="215">
        <v>2568</v>
      </c>
      <c r="K6529" s="216" t="s">
        <v>344</v>
      </c>
    </row>
    <row r="6530" spans="1:11" x14ac:dyDescent="0.25">
      <c r="A6530" s="103" t="s">
        <v>827</v>
      </c>
      <c r="B6530" s="103" t="s">
        <v>344</v>
      </c>
      <c r="C6530" s="103" t="s">
        <v>89</v>
      </c>
      <c r="D6530" s="103" t="s">
        <v>416</v>
      </c>
      <c r="E6530" s="103" t="s">
        <v>417</v>
      </c>
      <c r="F6530" s="103" t="s">
        <v>417</v>
      </c>
      <c r="G6530" s="103" t="s">
        <v>205</v>
      </c>
      <c r="H6530" s="103" t="s">
        <v>343</v>
      </c>
      <c r="I6530" s="103" t="s">
        <v>92</v>
      </c>
      <c r="J6530" s="215">
        <v>3208.07</v>
      </c>
      <c r="K6530" s="216" t="s">
        <v>344</v>
      </c>
    </row>
    <row r="6531" spans="1:11" x14ac:dyDescent="0.25">
      <c r="A6531" s="103" t="s">
        <v>830</v>
      </c>
      <c r="B6531" s="103" t="s">
        <v>344</v>
      </c>
      <c r="C6531" s="103" t="s">
        <v>89</v>
      </c>
      <c r="D6531" s="103" t="s">
        <v>416</v>
      </c>
      <c r="E6531" s="103" t="s">
        <v>417</v>
      </c>
      <c r="F6531" s="103" t="s">
        <v>417</v>
      </c>
      <c r="G6531" s="103" t="s">
        <v>205</v>
      </c>
      <c r="H6531" s="103" t="s">
        <v>343</v>
      </c>
      <c r="I6531" s="103" t="s">
        <v>92</v>
      </c>
      <c r="J6531" s="215">
        <v>1694.32</v>
      </c>
      <c r="K6531" s="216" t="s">
        <v>344</v>
      </c>
    </row>
    <row r="6532" spans="1:11" x14ac:dyDescent="0.25">
      <c r="A6532" s="103" t="s">
        <v>828</v>
      </c>
      <c r="B6532" s="103" t="s">
        <v>344</v>
      </c>
      <c r="C6532" s="103" t="s">
        <v>89</v>
      </c>
      <c r="D6532" s="103" t="s">
        <v>416</v>
      </c>
      <c r="E6532" s="103" t="s">
        <v>417</v>
      </c>
      <c r="F6532" s="103" t="s">
        <v>417</v>
      </c>
      <c r="G6532" s="103" t="s">
        <v>205</v>
      </c>
      <c r="H6532" s="103" t="s">
        <v>343</v>
      </c>
      <c r="I6532" s="103" t="s">
        <v>92</v>
      </c>
      <c r="J6532" s="215">
        <v>2460.89</v>
      </c>
      <c r="K6532" s="216" t="s">
        <v>344</v>
      </c>
    </row>
    <row r="6533" spans="1:11" x14ac:dyDescent="0.25">
      <c r="A6533" s="103" t="s">
        <v>829</v>
      </c>
      <c r="B6533" s="103" t="s">
        <v>344</v>
      </c>
      <c r="C6533" s="103" t="s">
        <v>89</v>
      </c>
      <c r="D6533" s="103" t="s">
        <v>416</v>
      </c>
      <c r="E6533" s="103" t="s">
        <v>417</v>
      </c>
      <c r="F6533" s="103" t="s">
        <v>417</v>
      </c>
      <c r="G6533" s="103" t="s">
        <v>205</v>
      </c>
      <c r="H6533" s="103" t="s">
        <v>343</v>
      </c>
      <c r="I6533" s="103" t="s">
        <v>92</v>
      </c>
      <c r="J6533" s="215">
        <v>7245.83</v>
      </c>
      <c r="K6533" s="216" t="s">
        <v>344</v>
      </c>
    </row>
    <row r="6534" spans="1:11" x14ac:dyDescent="0.25">
      <c r="A6534" s="103" t="s">
        <v>825</v>
      </c>
      <c r="B6534" s="103" t="s">
        <v>344</v>
      </c>
      <c r="C6534" s="103" t="s">
        <v>89</v>
      </c>
      <c r="D6534" s="103" t="s">
        <v>416</v>
      </c>
      <c r="E6534" s="103" t="s">
        <v>417</v>
      </c>
      <c r="F6534" s="103" t="s">
        <v>417</v>
      </c>
      <c r="G6534" s="103" t="s">
        <v>205</v>
      </c>
      <c r="H6534" s="103" t="s">
        <v>343</v>
      </c>
      <c r="I6534" s="103" t="s">
        <v>92</v>
      </c>
      <c r="J6534" s="215">
        <v>3990.63</v>
      </c>
      <c r="K6534" s="216" t="s">
        <v>344</v>
      </c>
    </row>
    <row r="6535" spans="1:11" x14ac:dyDescent="0.25">
      <c r="A6535" s="103" t="s">
        <v>826</v>
      </c>
      <c r="B6535" s="103" t="s">
        <v>344</v>
      </c>
      <c r="C6535" s="103" t="s">
        <v>89</v>
      </c>
      <c r="D6535" s="103" t="s">
        <v>416</v>
      </c>
      <c r="E6535" s="103" t="s">
        <v>417</v>
      </c>
      <c r="F6535" s="103" t="s">
        <v>417</v>
      </c>
      <c r="G6535" s="103" t="s">
        <v>205</v>
      </c>
      <c r="H6535" s="103" t="s">
        <v>343</v>
      </c>
      <c r="I6535" s="103" t="s">
        <v>92</v>
      </c>
      <c r="J6535" s="215">
        <v>2672.43</v>
      </c>
      <c r="K6535" s="216" t="s">
        <v>344</v>
      </c>
    </row>
    <row r="6536" spans="1:11" x14ac:dyDescent="0.25">
      <c r="A6536" s="103" t="s">
        <v>825</v>
      </c>
      <c r="B6536" s="103" t="s">
        <v>344</v>
      </c>
      <c r="C6536" s="103" t="s">
        <v>89</v>
      </c>
      <c r="D6536" s="103" t="s">
        <v>416</v>
      </c>
      <c r="E6536" s="103" t="s">
        <v>417</v>
      </c>
      <c r="F6536" s="103" t="s">
        <v>417</v>
      </c>
      <c r="G6536" s="103" t="s">
        <v>507</v>
      </c>
      <c r="H6536" s="103" t="s">
        <v>508</v>
      </c>
      <c r="I6536" s="103" t="s">
        <v>92</v>
      </c>
      <c r="J6536" s="215">
        <v>255.12</v>
      </c>
      <c r="K6536" s="216" t="s">
        <v>344</v>
      </c>
    </row>
    <row r="6537" spans="1:11" x14ac:dyDescent="0.25">
      <c r="A6537" s="103" t="s">
        <v>827</v>
      </c>
      <c r="B6537" s="103" t="s">
        <v>344</v>
      </c>
      <c r="C6537" s="103" t="s">
        <v>89</v>
      </c>
      <c r="D6537" s="103" t="s">
        <v>416</v>
      </c>
      <c r="E6537" s="103" t="s">
        <v>417</v>
      </c>
      <c r="F6537" s="103" t="s">
        <v>417</v>
      </c>
      <c r="G6537" s="103" t="s">
        <v>529</v>
      </c>
      <c r="H6537" s="103" t="s">
        <v>530</v>
      </c>
      <c r="I6537" s="103" t="s">
        <v>92</v>
      </c>
      <c r="J6537" s="215">
        <v>9501.7999999999993</v>
      </c>
      <c r="K6537" s="216" t="s">
        <v>344</v>
      </c>
    </row>
    <row r="6538" spans="1:11" x14ac:dyDescent="0.25">
      <c r="A6538" s="103" t="s">
        <v>830</v>
      </c>
      <c r="B6538" s="103" t="s">
        <v>344</v>
      </c>
      <c r="C6538" s="103" t="s">
        <v>89</v>
      </c>
      <c r="D6538" s="103" t="s">
        <v>416</v>
      </c>
      <c r="E6538" s="103" t="s">
        <v>417</v>
      </c>
      <c r="F6538" s="103" t="s">
        <v>417</v>
      </c>
      <c r="G6538" s="103" t="s">
        <v>529</v>
      </c>
      <c r="H6538" s="103" t="s">
        <v>530</v>
      </c>
      <c r="I6538" s="103" t="s">
        <v>92</v>
      </c>
      <c r="J6538" s="215">
        <v>6078.9</v>
      </c>
      <c r="K6538" s="216" t="s">
        <v>344</v>
      </c>
    </row>
    <row r="6539" spans="1:11" x14ac:dyDescent="0.25">
      <c r="A6539" s="103" t="s">
        <v>828</v>
      </c>
      <c r="B6539" s="103" t="s">
        <v>344</v>
      </c>
      <c r="C6539" s="103" t="s">
        <v>89</v>
      </c>
      <c r="D6539" s="103" t="s">
        <v>416</v>
      </c>
      <c r="E6539" s="103" t="s">
        <v>417</v>
      </c>
      <c r="F6539" s="103" t="s">
        <v>417</v>
      </c>
      <c r="G6539" s="103" t="s">
        <v>529</v>
      </c>
      <c r="H6539" s="103" t="s">
        <v>530</v>
      </c>
      <c r="I6539" s="103" t="s">
        <v>92</v>
      </c>
      <c r="J6539" s="215">
        <v>2673.87</v>
      </c>
      <c r="K6539" s="216" t="s">
        <v>344</v>
      </c>
    </row>
    <row r="6540" spans="1:11" x14ac:dyDescent="0.25">
      <c r="A6540" s="103" t="s">
        <v>829</v>
      </c>
      <c r="B6540" s="103" t="s">
        <v>344</v>
      </c>
      <c r="C6540" s="103" t="s">
        <v>89</v>
      </c>
      <c r="D6540" s="103" t="s">
        <v>416</v>
      </c>
      <c r="E6540" s="103" t="s">
        <v>417</v>
      </c>
      <c r="F6540" s="103" t="s">
        <v>417</v>
      </c>
      <c r="G6540" s="103" t="s">
        <v>529</v>
      </c>
      <c r="H6540" s="103" t="s">
        <v>530</v>
      </c>
      <c r="I6540" s="103" t="s">
        <v>92</v>
      </c>
      <c r="J6540" s="215">
        <v>4488.29</v>
      </c>
      <c r="K6540" s="216" t="s">
        <v>344</v>
      </c>
    </row>
    <row r="6541" spans="1:11" x14ac:dyDescent="0.25">
      <c r="A6541" s="103" t="s">
        <v>825</v>
      </c>
      <c r="B6541" s="103" t="s">
        <v>344</v>
      </c>
      <c r="C6541" s="103" t="s">
        <v>89</v>
      </c>
      <c r="D6541" s="103" t="s">
        <v>416</v>
      </c>
      <c r="E6541" s="103" t="s">
        <v>417</v>
      </c>
      <c r="F6541" s="103" t="s">
        <v>417</v>
      </c>
      <c r="G6541" s="103" t="s">
        <v>529</v>
      </c>
      <c r="H6541" s="103" t="s">
        <v>530</v>
      </c>
      <c r="I6541" s="103" t="s">
        <v>92</v>
      </c>
      <c r="J6541" s="215">
        <v>8021.62</v>
      </c>
      <c r="K6541" s="216" t="s">
        <v>344</v>
      </c>
    </row>
    <row r="6542" spans="1:11" x14ac:dyDescent="0.25">
      <c r="A6542" s="103" t="s">
        <v>826</v>
      </c>
      <c r="B6542" s="103" t="s">
        <v>344</v>
      </c>
      <c r="C6542" s="103" t="s">
        <v>89</v>
      </c>
      <c r="D6542" s="103" t="s">
        <v>416</v>
      </c>
      <c r="E6542" s="103" t="s">
        <v>417</v>
      </c>
      <c r="F6542" s="103" t="s">
        <v>417</v>
      </c>
      <c r="G6542" s="103" t="s">
        <v>529</v>
      </c>
      <c r="H6542" s="103" t="s">
        <v>530</v>
      </c>
      <c r="I6542" s="103" t="s">
        <v>92</v>
      </c>
      <c r="J6542" s="215">
        <v>4631.53</v>
      </c>
      <c r="K6542" s="216" t="s">
        <v>344</v>
      </c>
    </row>
    <row r="6543" spans="1:11" x14ac:dyDescent="0.25">
      <c r="A6543" s="103" t="s">
        <v>827</v>
      </c>
      <c r="B6543" s="103" t="s">
        <v>344</v>
      </c>
      <c r="C6543" s="103" t="s">
        <v>89</v>
      </c>
      <c r="D6543" s="103" t="s">
        <v>416</v>
      </c>
      <c r="E6543" s="103" t="s">
        <v>417</v>
      </c>
      <c r="F6543" s="103" t="s">
        <v>417</v>
      </c>
      <c r="G6543" s="103" t="s">
        <v>509</v>
      </c>
      <c r="H6543" s="103" t="s">
        <v>510</v>
      </c>
      <c r="I6543" s="103" t="s">
        <v>92</v>
      </c>
      <c r="J6543" s="215">
        <v>11743.47</v>
      </c>
      <c r="K6543" s="216" t="s">
        <v>344</v>
      </c>
    </row>
    <row r="6544" spans="1:11" x14ac:dyDescent="0.25">
      <c r="A6544" s="103" t="s">
        <v>830</v>
      </c>
      <c r="B6544" s="103" t="s">
        <v>344</v>
      </c>
      <c r="C6544" s="103" t="s">
        <v>89</v>
      </c>
      <c r="D6544" s="103" t="s">
        <v>416</v>
      </c>
      <c r="E6544" s="103" t="s">
        <v>417</v>
      </c>
      <c r="F6544" s="103" t="s">
        <v>417</v>
      </c>
      <c r="G6544" s="103" t="s">
        <v>509</v>
      </c>
      <c r="H6544" s="103" t="s">
        <v>510</v>
      </c>
      <c r="I6544" s="103" t="s">
        <v>92</v>
      </c>
      <c r="J6544" s="215">
        <v>6210.81</v>
      </c>
      <c r="K6544" s="216" t="s">
        <v>344</v>
      </c>
    </row>
    <row r="6545" spans="1:11" x14ac:dyDescent="0.25">
      <c r="A6545" s="103" t="s">
        <v>828</v>
      </c>
      <c r="B6545" s="103" t="s">
        <v>344</v>
      </c>
      <c r="C6545" s="103" t="s">
        <v>89</v>
      </c>
      <c r="D6545" s="103" t="s">
        <v>416</v>
      </c>
      <c r="E6545" s="103" t="s">
        <v>417</v>
      </c>
      <c r="F6545" s="103" t="s">
        <v>417</v>
      </c>
      <c r="G6545" s="103" t="s">
        <v>509</v>
      </c>
      <c r="H6545" s="103" t="s">
        <v>510</v>
      </c>
      <c r="I6545" s="103" t="s">
        <v>92</v>
      </c>
      <c r="J6545" s="215">
        <v>7196.68</v>
      </c>
      <c r="K6545" s="216" t="s">
        <v>344</v>
      </c>
    </row>
    <row r="6546" spans="1:11" x14ac:dyDescent="0.25">
      <c r="A6546" s="103" t="s">
        <v>829</v>
      </c>
      <c r="B6546" s="103" t="s">
        <v>344</v>
      </c>
      <c r="C6546" s="103" t="s">
        <v>89</v>
      </c>
      <c r="D6546" s="103" t="s">
        <v>416</v>
      </c>
      <c r="E6546" s="103" t="s">
        <v>417</v>
      </c>
      <c r="F6546" s="103" t="s">
        <v>417</v>
      </c>
      <c r="G6546" s="103" t="s">
        <v>509</v>
      </c>
      <c r="H6546" s="103" t="s">
        <v>510</v>
      </c>
      <c r="I6546" s="103" t="s">
        <v>92</v>
      </c>
      <c r="J6546" s="215">
        <v>5775.68</v>
      </c>
      <c r="K6546" s="216" t="s">
        <v>344</v>
      </c>
    </row>
    <row r="6547" spans="1:11" x14ac:dyDescent="0.25">
      <c r="A6547" s="103" t="s">
        <v>825</v>
      </c>
      <c r="B6547" s="103" t="s">
        <v>344</v>
      </c>
      <c r="C6547" s="103" t="s">
        <v>89</v>
      </c>
      <c r="D6547" s="103" t="s">
        <v>416</v>
      </c>
      <c r="E6547" s="103" t="s">
        <v>417</v>
      </c>
      <c r="F6547" s="103" t="s">
        <v>417</v>
      </c>
      <c r="G6547" s="103" t="s">
        <v>509</v>
      </c>
      <c r="H6547" s="103" t="s">
        <v>510</v>
      </c>
      <c r="I6547" s="103" t="s">
        <v>92</v>
      </c>
      <c r="J6547" s="215">
        <v>9330.41</v>
      </c>
      <c r="K6547" s="216" t="s">
        <v>344</v>
      </c>
    </row>
    <row r="6548" spans="1:11" x14ac:dyDescent="0.25">
      <c r="A6548" s="103" t="s">
        <v>826</v>
      </c>
      <c r="B6548" s="103" t="s">
        <v>344</v>
      </c>
      <c r="C6548" s="103" t="s">
        <v>89</v>
      </c>
      <c r="D6548" s="103" t="s">
        <v>416</v>
      </c>
      <c r="E6548" s="103" t="s">
        <v>417</v>
      </c>
      <c r="F6548" s="103" t="s">
        <v>417</v>
      </c>
      <c r="G6548" s="103" t="s">
        <v>509</v>
      </c>
      <c r="H6548" s="103" t="s">
        <v>510</v>
      </c>
      <c r="I6548" s="103" t="s">
        <v>92</v>
      </c>
      <c r="J6548" s="215">
        <v>7122.84</v>
      </c>
      <c r="K6548" s="216" t="s">
        <v>344</v>
      </c>
    </row>
    <row r="6549" spans="1:11" x14ac:dyDescent="0.25">
      <c r="A6549" s="103" t="s">
        <v>827</v>
      </c>
      <c r="B6549" s="103" t="s">
        <v>344</v>
      </c>
      <c r="C6549" s="103" t="s">
        <v>89</v>
      </c>
      <c r="D6549" s="103" t="s">
        <v>416</v>
      </c>
      <c r="E6549" s="103" t="s">
        <v>417</v>
      </c>
      <c r="F6549" s="103" t="s">
        <v>417</v>
      </c>
      <c r="G6549" s="103" t="s">
        <v>483</v>
      </c>
      <c r="H6549" s="103" t="s">
        <v>484</v>
      </c>
      <c r="I6549" s="103" t="s">
        <v>92</v>
      </c>
      <c r="J6549" s="215">
        <v>3803.13</v>
      </c>
      <c r="K6549" s="216" t="s">
        <v>344</v>
      </c>
    </row>
    <row r="6550" spans="1:11" x14ac:dyDescent="0.25">
      <c r="A6550" s="103" t="s">
        <v>830</v>
      </c>
      <c r="B6550" s="103" t="s">
        <v>344</v>
      </c>
      <c r="C6550" s="103" t="s">
        <v>89</v>
      </c>
      <c r="D6550" s="103" t="s">
        <v>416</v>
      </c>
      <c r="E6550" s="103" t="s">
        <v>417</v>
      </c>
      <c r="F6550" s="103" t="s">
        <v>417</v>
      </c>
      <c r="G6550" s="103" t="s">
        <v>483</v>
      </c>
      <c r="H6550" s="103" t="s">
        <v>484</v>
      </c>
      <c r="I6550" s="103" t="s">
        <v>92</v>
      </c>
      <c r="J6550" s="215">
        <v>1901.56</v>
      </c>
      <c r="K6550" s="216" t="s">
        <v>344</v>
      </c>
    </row>
    <row r="6551" spans="1:11" x14ac:dyDescent="0.25">
      <c r="A6551" s="103" t="s">
        <v>828</v>
      </c>
      <c r="B6551" s="103" t="s">
        <v>344</v>
      </c>
      <c r="C6551" s="103" t="s">
        <v>89</v>
      </c>
      <c r="D6551" s="103" t="s">
        <v>416</v>
      </c>
      <c r="E6551" s="103" t="s">
        <v>417</v>
      </c>
      <c r="F6551" s="103" t="s">
        <v>417</v>
      </c>
      <c r="G6551" s="103" t="s">
        <v>483</v>
      </c>
      <c r="H6551" s="103" t="s">
        <v>484</v>
      </c>
      <c r="I6551" s="103" t="s">
        <v>92</v>
      </c>
      <c r="J6551" s="215">
        <v>2779.21</v>
      </c>
      <c r="K6551" s="216" t="s">
        <v>344</v>
      </c>
    </row>
    <row r="6552" spans="1:11" x14ac:dyDescent="0.25">
      <c r="A6552" s="103" t="s">
        <v>829</v>
      </c>
      <c r="B6552" s="103" t="s">
        <v>344</v>
      </c>
      <c r="C6552" s="103" t="s">
        <v>89</v>
      </c>
      <c r="D6552" s="103" t="s">
        <v>416</v>
      </c>
      <c r="E6552" s="103" t="s">
        <v>417</v>
      </c>
      <c r="F6552" s="103" t="s">
        <v>417</v>
      </c>
      <c r="G6552" s="103" t="s">
        <v>483</v>
      </c>
      <c r="H6552" s="103" t="s">
        <v>484</v>
      </c>
      <c r="I6552" s="103" t="s">
        <v>92</v>
      </c>
      <c r="J6552" s="215">
        <v>2953.9</v>
      </c>
      <c r="K6552" s="216" t="s">
        <v>344</v>
      </c>
    </row>
    <row r="6553" spans="1:11" x14ac:dyDescent="0.25">
      <c r="A6553" s="103" t="s">
        <v>825</v>
      </c>
      <c r="B6553" s="103" t="s">
        <v>344</v>
      </c>
      <c r="C6553" s="103" t="s">
        <v>89</v>
      </c>
      <c r="D6553" s="103" t="s">
        <v>416</v>
      </c>
      <c r="E6553" s="103" t="s">
        <v>417</v>
      </c>
      <c r="F6553" s="103" t="s">
        <v>417</v>
      </c>
      <c r="G6553" s="103" t="s">
        <v>483</v>
      </c>
      <c r="H6553" s="103" t="s">
        <v>484</v>
      </c>
      <c r="I6553" s="103" t="s">
        <v>92</v>
      </c>
      <c r="J6553" s="215">
        <v>3266.79</v>
      </c>
      <c r="K6553" s="216" t="s">
        <v>344</v>
      </c>
    </row>
    <row r="6554" spans="1:11" x14ac:dyDescent="0.25">
      <c r="A6554" s="103" t="s">
        <v>826</v>
      </c>
      <c r="B6554" s="103" t="s">
        <v>344</v>
      </c>
      <c r="C6554" s="103" t="s">
        <v>89</v>
      </c>
      <c r="D6554" s="103" t="s">
        <v>416</v>
      </c>
      <c r="E6554" s="103" t="s">
        <v>417</v>
      </c>
      <c r="F6554" s="103" t="s">
        <v>417</v>
      </c>
      <c r="G6554" s="103" t="s">
        <v>483</v>
      </c>
      <c r="H6554" s="103" t="s">
        <v>484</v>
      </c>
      <c r="I6554" s="103" t="s">
        <v>92</v>
      </c>
      <c r="J6554" s="215">
        <v>2486.66</v>
      </c>
      <c r="K6554" s="216" t="s">
        <v>344</v>
      </c>
    </row>
    <row r="6555" spans="1:11" x14ac:dyDescent="0.25">
      <c r="A6555" s="103" t="s">
        <v>827</v>
      </c>
      <c r="B6555" s="103" t="s">
        <v>344</v>
      </c>
      <c r="C6555" s="103" t="s">
        <v>89</v>
      </c>
      <c r="D6555" s="103" t="s">
        <v>416</v>
      </c>
      <c r="E6555" s="103" t="s">
        <v>417</v>
      </c>
      <c r="F6555" s="103" t="s">
        <v>417</v>
      </c>
      <c r="G6555" s="103" t="s">
        <v>511</v>
      </c>
      <c r="H6555" s="103" t="s">
        <v>512</v>
      </c>
      <c r="I6555" s="103" t="s">
        <v>92</v>
      </c>
      <c r="J6555" s="215">
        <v>32760.77</v>
      </c>
      <c r="K6555" s="216" t="s">
        <v>344</v>
      </c>
    </row>
    <row r="6556" spans="1:11" x14ac:dyDescent="0.25">
      <c r="A6556" s="103" t="s">
        <v>830</v>
      </c>
      <c r="B6556" s="103" t="s">
        <v>344</v>
      </c>
      <c r="C6556" s="103" t="s">
        <v>89</v>
      </c>
      <c r="D6556" s="103" t="s">
        <v>416</v>
      </c>
      <c r="E6556" s="103" t="s">
        <v>417</v>
      </c>
      <c r="F6556" s="103" t="s">
        <v>417</v>
      </c>
      <c r="G6556" s="103" t="s">
        <v>511</v>
      </c>
      <c r="H6556" s="103" t="s">
        <v>512</v>
      </c>
      <c r="I6556" s="103" t="s">
        <v>92</v>
      </c>
      <c r="J6556" s="215">
        <v>17237.84</v>
      </c>
      <c r="K6556" s="216" t="s">
        <v>344</v>
      </c>
    </row>
    <row r="6557" spans="1:11" x14ac:dyDescent="0.25">
      <c r="A6557" s="103" t="s">
        <v>828</v>
      </c>
      <c r="B6557" s="103" t="s">
        <v>344</v>
      </c>
      <c r="C6557" s="103" t="s">
        <v>89</v>
      </c>
      <c r="D6557" s="103" t="s">
        <v>416</v>
      </c>
      <c r="E6557" s="103" t="s">
        <v>417</v>
      </c>
      <c r="F6557" s="103" t="s">
        <v>417</v>
      </c>
      <c r="G6557" s="103" t="s">
        <v>511</v>
      </c>
      <c r="H6557" s="103" t="s">
        <v>512</v>
      </c>
      <c r="I6557" s="103" t="s">
        <v>92</v>
      </c>
      <c r="J6557" s="215">
        <v>21394.87</v>
      </c>
      <c r="K6557" s="216" t="s">
        <v>344</v>
      </c>
    </row>
    <row r="6558" spans="1:11" x14ac:dyDescent="0.25">
      <c r="A6558" s="103" t="s">
        <v>829</v>
      </c>
      <c r="B6558" s="103" t="s">
        <v>344</v>
      </c>
      <c r="C6558" s="103" t="s">
        <v>89</v>
      </c>
      <c r="D6558" s="103" t="s">
        <v>416</v>
      </c>
      <c r="E6558" s="103" t="s">
        <v>417</v>
      </c>
      <c r="F6558" s="103" t="s">
        <v>417</v>
      </c>
      <c r="G6558" s="103" t="s">
        <v>511</v>
      </c>
      <c r="H6558" s="103" t="s">
        <v>512</v>
      </c>
      <c r="I6558" s="103" t="s">
        <v>92</v>
      </c>
      <c r="J6558" s="215">
        <v>19622.02</v>
      </c>
      <c r="K6558" s="216" t="s">
        <v>344</v>
      </c>
    </row>
    <row r="6559" spans="1:11" x14ac:dyDescent="0.25">
      <c r="A6559" s="103" t="s">
        <v>825</v>
      </c>
      <c r="B6559" s="103" t="s">
        <v>344</v>
      </c>
      <c r="C6559" s="103" t="s">
        <v>89</v>
      </c>
      <c r="D6559" s="103" t="s">
        <v>416</v>
      </c>
      <c r="E6559" s="103" t="s">
        <v>417</v>
      </c>
      <c r="F6559" s="103" t="s">
        <v>417</v>
      </c>
      <c r="G6559" s="103" t="s">
        <v>511</v>
      </c>
      <c r="H6559" s="103" t="s">
        <v>512</v>
      </c>
      <c r="I6559" s="103" t="s">
        <v>92</v>
      </c>
      <c r="J6559" s="215">
        <v>28078.32</v>
      </c>
      <c r="K6559" s="216" t="s">
        <v>344</v>
      </c>
    </row>
    <row r="6560" spans="1:11" x14ac:dyDescent="0.25">
      <c r="A6560" s="103" t="s">
        <v>826</v>
      </c>
      <c r="B6560" s="103" t="s">
        <v>344</v>
      </c>
      <c r="C6560" s="103" t="s">
        <v>89</v>
      </c>
      <c r="D6560" s="103" t="s">
        <v>416</v>
      </c>
      <c r="E6560" s="103" t="s">
        <v>417</v>
      </c>
      <c r="F6560" s="103" t="s">
        <v>417</v>
      </c>
      <c r="G6560" s="103" t="s">
        <v>511</v>
      </c>
      <c r="H6560" s="103" t="s">
        <v>512</v>
      </c>
      <c r="I6560" s="103" t="s">
        <v>92</v>
      </c>
      <c r="J6560" s="215">
        <v>22471.61</v>
      </c>
      <c r="K6560" s="216" t="s">
        <v>344</v>
      </c>
    </row>
    <row r="6561" spans="1:11" x14ac:dyDescent="0.25">
      <c r="A6561" s="103" t="s">
        <v>827</v>
      </c>
      <c r="B6561" s="103" t="s">
        <v>344</v>
      </c>
      <c r="C6561" s="103" t="s">
        <v>89</v>
      </c>
      <c r="D6561" s="103" t="s">
        <v>416</v>
      </c>
      <c r="E6561" s="103" t="s">
        <v>417</v>
      </c>
      <c r="F6561" s="103" t="s">
        <v>417</v>
      </c>
      <c r="G6561" s="103" t="s">
        <v>513</v>
      </c>
      <c r="H6561" s="103" t="s">
        <v>514</v>
      </c>
      <c r="I6561" s="103" t="s">
        <v>92</v>
      </c>
      <c r="J6561" s="215">
        <v>4036.03</v>
      </c>
      <c r="K6561" s="216" t="s">
        <v>344</v>
      </c>
    </row>
    <row r="6562" spans="1:11" x14ac:dyDescent="0.25">
      <c r="A6562" s="103" t="s">
        <v>830</v>
      </c>
      <c r="B6562" s="103" t="s">
        <v>344</v>
      </c>
      <c r="C6562" s="103" t="s">
        <v>89</v>
      </c>
      <c r="D6562" s="103" t="s">
        <v>416</v>
      </c>
      <c r="E6562" s="103" t="s">
        <v>417</v>
      </c>
      <c r="F6562" s="103" t="s">
        <v>417</v>
      </c>
      <c r="G6562" s="103" t="s">
        <v>513</v>
      </c>
      <c r="H6562" s="103" t="s">
        <v>514</v>
      </c>
      <c r="I6562" s="103" t="s">
        <v>92</v>
      </c>
      <c r="J6562" s="215">
        <v>2690.69</v>
      </c>
      <c r="K6562" s="216" t="s">
        <v>344</v>
      </c>
    </row>
    <row r="6563" spans="1:11" x14ac:dyDescent="0.25">
      <c r="A6563" s="103" t="s">
        <v>828</v>
      </c>
      <c r="B6563" s="103" t="s">
        <v>344</v>
      </c>
      <c r="C6563" s="103" t="s">
        <v>89</v>
      </c>
      <c r="D6563" s="103" t="s">
        <v>416</v>
      </c>
      <c r="E6563" s="103" t="s">
        <v>417</v>
      </c>
      <c r="F6563" s="103" t="s">
        <v>417</v>
      </c>
      <c r="G6563" s="103" t="s">
        <v>513</v>
      </c>
      <c r="H6563" s="103" t="s">
        <v>514</v>
      </c>
      <c r="I6563" s="103" t="s">
        <v>92</v>
      </c>
      <c r="J6563" s="215">
        <v>2186.1799999999998</v>
      </c>
      <c r="K6563" s="216" t="s">
        <v>344</v>
      </c>
    </row>
    <row r="6564" spans="1:11" x14ac:dyDescent="0.25">
      <c r="A6564" s="103" t="s">
        <v>829</v>
      </c>
      <c r="B6564" s="103" t="s">
        <v>344</v>
      </c>
      <c r="C6564" s="103" t="s">
        <v>89</v>
      </c>
      <c r="D6564" s="103" t="s">
        <v>416</v>
      </c>
      <c r="E6564" s="103" t="s">
        <v>417</v>
      </c>
      <c r="F6564" s="103" t="s">
        <v>417</v>
      </c>
      <c r="G6564" s="103" t="s">
        <v>513</v>
      </c>
      <c r="H6564" s="103" t="s">
        <v>514</v>
      </c>
      <c r="I6564" s="103" t="s">
        <v>92</v>
      </c>
      <c r="J6564" s="215">
        <v>2354.35</v>
      </c>
      <c r="K6564" s="216" t="s">
        <v>344</v>
      </c>
    </row>
    <row r="6565" spans="1:11" x14ac:dyDescent="0.25">
      <c r="A6565" s="103" t="s">
        <v>825</v>
      </c>
      <c r="B6565" s="103" t="s">
        <v>344</v>
      </c>
      <c r="C6565" s="103" t="s">
        <v>89</v>
      </c>
      <c r="D6565" s="103" t="s">
        <v>416</v>
      </c>
      <c r="E6565" s="103" t="s">
        <v>417</v>
      </c>
      <c r="F6565" s="103" t="s">
        <v>417</v>
      </c>
      <c r="G6565" s="103" t="s">
        <v>513</v>
      </c>
      <c r="H6565" s="103" t="s">
        <v>514</v>
      </c>
      <c r="I6565" s="103" t="s">
        <v>92</v>
      </c>
      <c r="J6565" s="215">
        <v>4204.2</v>
      </c>
      <c r="K6565" s="216" t="s">
        <v>344</v>
      </c>
    </row>
    <row r="6566" spans="1:11" x14ac:dyDescent="0.25">
      <c r="A6566" s="103" t="s">
        <v>826</v>
      </c>
      <c r="B6566" s="103" t="s">
        <v>344</v>
      </c>
      <c r="C6566" s="103" t="s">
        <v>89</v>
      </c>
      <c r="D6566" s="103" t="s">
        <v>416</v>
      </c>
      <c r="E6566" s="103" t="s">
        <v>417</v>
      </c>
      <c r="F6566" s="103" t="s">
        <v>417</v>
      </c>
      <c r="G6566" s="103" t="s">
        <v>513</v>
      </c>
      <c r="H6566" s="103" t="s">
        <v>514</v>
      </c>
      <c r="I6566" s="103" t="s">
        <v>92</v>
      </c>
      <c r="J6566" s="215">
        <v>1609.61</v>
      </c>
      <c r="K6566" s="216" t="s">
        <v>344</v>
      </c>
    </row>
    <row r="6567" spans="1:11" x14ac:dyDescent="0.25">
      <c r="A6567" s="103" t="s">
        <v>827</v>
      </c>
      <c r="B6567" s="103" t="s">
        <v>344</v>
      </c>
      <c r="C6567" s="103" t="s">
        <v>89</v>
      </c>
      <c r="D6567" s="103" t="s">
        <v>416</v>
      </c>
      <c r="E6567" s="103" t="s">
        <v>417</v>
      </c>
      <c r="F6567" s="103" t="s">
        <v>417</v>
      </c>
      <c r="G6567" s="103" t="s">
        <v>515</v>
      </c>
      <c r="H6567" s="103" t="s">
        <v>516</v>
      </c>
      <c r="I6567" s="103" t="s">
        <v>92</v>
      </c>
      <c r="J6567" s="215">
        <v>10952.31</v>
      </c>
      <c r="K6567" s="216" t="s">
        <v>344</v>
      </c>
    </row>
    <row r="6568" spans="1:11" x14ac:dyDescent="0.25">
      <c r="A6568" s="103" t="s">
        <v>830</v>
      </c>
      <c r="B6568" s="103" t="s">
        <v>344</v>
      </c>
      <c r="C6568" s="103" t="s">
        <v>89</v>
      </c>
      <c r="D6568" s="103" t="s">
        <v>416</v>
      </c>
      <c r="E6568" s="103" t="s">
        <v>417</v>
      </c>
      <c r="F6568" s="103" t="s">
        <v>417</v>
      </c>
      <c r="G6568" s="103" t="s">
        <v>515</v>
      </c>
      <c r="H6568" s="103" t="s">
        <v>516</v>
      </c>
      <c r="I6568" s="103" t="s">
        <v>92</v>
      </c>
      <c r="J6568" s="215">
        <v>10056.34</v>
      </c>
      <c r="K6568" s="216" t="s">
        <v>344</v>
      </c>
    </row>
    <row r="6569" spans="1:11" x14ac:dyDescent="0.25">
      <c r="A6569" s="103" t="s">
        <v>828</v>
      </c>
      <c r="B6569" s="103" t="s">
        <v>344</v>
      </c>
      <c r="C6569" s="103" t="s">
        <v>89</v>
      </c>
      <c r="D6569" s="103" t="s">
        <v>416</v>
      </c>
      <c r="E6569" s="103" t="s">
        <v>417</v>
      </c>
      <c r="F6569" s="103" t="s">
        <v>417</v>
      </c>
      <c r="G6569" s="103" t="s">
        <v>515</v>
      </c>
      <c r="H6569" s="103" t="s">
        <v>516</v>
      </c>
      <c r="I6569" s="103" t="s">
        <v>92</v>
      </c>
      <c r="J6569" s="215">
        <v>7162.87</v>
      </c>
      <c r="K6569" s="216" t="s">
        <v>344</v>
      </c>
    </row>
    <row r="6570" spans="1:11" x14ac:dyDescent="0.25">
      <c r="A6570" s="103" t="s">
        <v>829</v>
      </c>
      <c r="B6570" s="103" t="s">
        <v>344</v>
      </c>
      <c r="C6570" s="103" t="s">
        <v>89</v>
      </c>
      <c r="D6570" s="103" t="s">
        <v>416</v>
      </c>
      <c r="E6570" s="103" t="s">
        <v>417</v>
      </c>
      <c r="F6570" s="103" t="s">
        <v>417</v>
      </c>
      <c r="G6570" s="103" t="s">
        <v>515</v>
      </c>
      <c r="H6570" s="103" t="s">
        <v>516</v>
      </c>
      <c r="I6570" s="103" t="s">
        <v>92</v>
      </c>
      <c r="J6570" s="215">
        <v>6890.02</v>
      </c>
      <c r="K6570" s="216" t="s">
        <v>344</v>
      </c>
    </row>
    <row r="6571" spans="1:11" x14ac:dyDescent="0.25">
      <c r="A6571" s="103" t="s">
        <v>825</v>
      </c>
      <c r="B6571" s="103" t="s">
        <v>344</v>
      </c>
      <c r="C6571" s="103" t="s">
        <v>89</v>
      </c>
      <c r="D6571" s="103" t="s">
        <v>416</v>
      </c>
      <c r="E6571" s="103" t="s">
        <v>417</v>
      </c>
      <c r="F6571" s="103" t="s">
        <v>417</v>
      </c>
      <c r="G6571" s="103" t="s">
        <v>515</v>
      </c>
      <c r="H6571" s="103" t="s">
        <v>516</v>
      </c>
      <c r="I6571" s="103" t="s">
        <v>92</v>
      </c>
      <c r="J6571" s="215">
        <v>9103.7099999999991</v>
      </c>
      <c r="K6571" s="216" t="s">
        <v>344</v>
      </c>
    </row>
    <row r="6572" spans="1:11" x14ac:dyDescent="0.25">
      <c r="A6572" s="103" t="s">
        <v>826</v>
      </c>
      <c r="B6572" s="103" t="s">
        <v>344</v>
      </c>
      <c r="C6572" s="103" t="s">
        <v>89</v>
      </c>
      <c r="D6572" s="103" t="s">
        <v>416</v>
      </c>
      <c r="E6572" s="103" t="s">
        <v>417</v>
      </c>
      <c r="F6572" s="103" t="s">
        <v>417</v>
      </c>
      <c r="G6572" s="103" t="s">
        <v>515</v>
      </c>
      <c r="H6572" s="103" t="s">
        <v>516</v>
      </c>
      <c r="I6572" s="103" t="s">
        <v>92</v>
      </c>
      <c r="J6572" s="215">
        <v>6445.64</v>
      </c>
      <c r="K6572" s="216" t="s">
        <v>344</v>
      </c>
    </row>
    <row r="6573" spans="1:11" x14ac:dyDescent="0.25">
      <c r="A6573" s="103" t="s">
        <v>827</v>
      </c>
      <c r="B6573" s="103" t="s">
        <v>344</v>
      </c>
      <c r="C6573" s="103" t="s">
        <v>89</v>
      </c>
      <c r="D6573" s="103" t="s">
        <v>416</v>
      </c>
      <c r="E6573" s="103" t="s">
        <v>417</v>
      </c>
      <c r="F6573" s="103" t="s">
        <v>417</v>
      </c>
      <c r="G6573" s="103" t="s">
        <v>533</v>
      </c>
      <c r="H6573" s="103" t="s">
        <v>534</v>
      </c>
      <c r="I6573" s="103" t="s">
        <v>92</v>
      </c>
      <c r="J6573" s="215">
        <v>2106.8000000000002</v>
      </c>
      <c r="K6573" s="216" t="s">
        <v>344</v>
      </c>
    </row>
    <row r="6574" spans="1:11" x14ac:dyDescent="0.25">
      <c r="A6574" s="103" t="s">
        <v>830</v>
      </c>
      <c r="B6574" s="103" t="s">
        <v>344</v>
      </c>
      <c r="C6574" s="103" t="s">
        <v>89</v>
      </c>
      <c r="D6574" s="103" t="s">
        <v>416</v>
      </c>
      <c r="E6574" s="103" t="s">
        <v>417</v>
      </c>
      <c r="F6574" s="103" t="s">
        <v>417</v>
      </c>
      <c r="G6574" s="103" t="s">
        <v>533</v>
      </c>
      <c r="H6574" s="103" t="s">
        <v>534</v>
      </c>
      <c r="I6574" s="103" t="s">
        <v>92</v>
      </c>
      <c r="J6574" s="215">
        <v>1282.4000000000001</v>
      </c>
      <c r="K6574" s="216" t="s">
        <v>344</v>
      </c>
    </row>
    <row r="6575" spans="1:11" x14ac:dyDescent="0.25">
      <c r="A6575" s="103" t="s">
        <v>828</v>
      </c>
      <c r="B6575" s="103" t="s">
        <v>344</v>
      </c>
      <c r="C6575" s="103" t="s">
        <v>89</v>
      </c>
      <c r="D6575" s="103" t="s">
        <v>416</v>
      </c>
      <c r="E6575" s="103" t="s">
        <v>417</v>
      </c>
      <c r="F6575" s="103" t="s">
        <v>417</v>
      </c>
      <c r="G6575" s="103" t="s">
        <v>533</v>
      </c>
      <c r="H6575" s="103" t="s">
        <v>534</v>
      </c>
      <c r="I6575" s="103" t="s">
        <v>92</v>
      </c>
      <c r="J6575" s="215">
        <v>1465.6</v>
      </c>
      <c r="K6575" s="216" t="s">
        <v>344</v>
      </c>
    </row>
    <row r="6576" spans="1:11" x14ac:dyDescent="0.25">
      <c r="A6576" s="103" t="s">
        <v>829</v>
      </c>
      <c r="B6576" s="103" t="s">
        <v>344</v>
      </c>
      <c r="C6576" s="103" t="s">
        <v>89</v>
      </c>
      <c r="D6576" s="103" t="s">
        <v>416</v>
      </c>
      <c r="E6576" s="103" t="s">
        <v>417</v>
      </c>
      <c r="F6576" s="103" t="s">
        <v>417</v>
      </c>
      <c r="G6576" s="103" t="s">
        <v>533</v>
      </c>
      <c r="H6576" s="103" t="s">
        <v>534</v>
      </c>
      <c r="I6576" s="103" t="s">
        <v>92</v>
      </c>
      <c r="J6576" s="215">
        <v>1648.8</v>
      </c>
      <c r="K6576" s="216" t="s">
        <v>344</v>
      </c>
    </row>
    <row r="6577" spans="1:11" x14ac:dyDescent="0.25">
      <c r="A6577" s="103" t="s">
        <v>825</v>
      </c>
      <c r="B6577" s="103" t="s">
        <v>344</v>
      </c>
      <c r="C6577" s="103" t="s">
        <v>89</v>
      </c>
      <c r="D6577" s="103" t="s">
        <v>416</v>
      </c>
      <c r="E6577" s="103" t="s">
        <v>417</v>
      </c>
      <c r="F6577" s="103" t="s">
        <v>417</v>
      </c>
      <c r="G6577" s="103" t="s">
        <v>533</v>
      </c>
      <c r="H6577" s="103" t="s">
        <v>534</v>
      </c>
      <c r="I6577" s="103" t="s">
        <v>92</v>
      </c>
      <c r="J6577" s="215">
        <v>2198.4</v>
      </c>
      <c r="K6577" s="216" t="s">
        <v>344</v>
      </c>
    </row>
    <row r="6578" spans="1:11" x14ac:dyDescent="0.25">
      <c r="A6578" s="103" t="s">
        <v>826</v>
      </c>
      <c r="B6578" s="103" t="s">
        <v>344</v>
      </c>
      <c r="C6578" s="103" t="s">
        <v>89</v>
      </c>
      <c r="D6578" s="103" t="s">
        <v>416</v>
      </c>
      <c r="E6578" s="103" t="s">
        <v>417</v>
      </c>
      <c r="F6578" s="103" t="s">
        <v>417</v>
      </c>
      <c r="G6578" s="103" t="s">
        <v>533</v>
      </c>
      <c r="H6578" s="103" t="s">
        <v>534</v>
      </c>
      <c r="I6578" s="103" t="s">
        <v>92</v>
      </c>
      <c r="J6578" s="215">
        <v>1740.4</v>
      </c>
      <c r="K6578" s="216" t="s">
        <v>344</v>
      </c>
    </row>
    <row r="6579" spans="1:11" x14ac:dyDescent="0.25">
      <c r="A6579" s="103" t="s">
        <v>827</v>
      </c>
      <c r="B6579" s="103" t="s">
        <v>344</v>
      </c>
      <c r="C6579" s="103" t="s">
        <v>89</v>
      </c>
      <c r="D6579" s="103" t="s">
        <v>416</v>
      </c>
      <c r="E6579" s="103" t="s">
        <v>417</v>
      </c>
      <c r="F6579" s="103" t="s">
        <v>417</v>
      </c>
      <c r="G6579" s="103" t="s">
        <v>525</v>
      </c>
      <c r="H6579" s="103" t="s">
        <v>526</v>
      </c>
      <c r="I6579" s="103" t="s">
        <v>92</v>
      </c>
      <c r="J6579" s="215">
        <v>5642.73</v>
      </c>
      <c r="K6579" s="216" t="s">
        <v>344</v>
      </c>
    </row>
    <row r="6580" spans="1:11" x14ac:dyDescent="0.25">
      <c r="A6580" s="103" t="s">
        <v>830</v>
      </c>
      <c r="B6580" s="103" t="s">
        <v>344</v>
      </c>
      <c r="C6580" s="103" t="s">
        <v>89</v>
      </c>
      <c r="D6580" s="103" t="s">
        <v>416</v>
      </c>
      <c r="E6580" s="103" t="s">
        <v>417</v>
      </c>
      <c r="F6580" s="103" t="s">
        <v>417</v>
      </c>
      <c r="G6580" s="103" t="s">
        <v>525</v>
      </c>
      <c r="H6580" s="103" t="s">
        <v>526</v>
      </c>
      <c r="I6580" s="103" t="s">
        <v>92</v>
      </c>
      <c r="J6580" s="215">
        <v>3224.43</v>
      </c>
      <c r="K6580" s="216" t="s">
        <v>344</v>
      </c>
    </row>
    <row r="6581" spans="1:11" x14ac:dyDescent="0.25">
      <c r="A6581" s="103" t="s">
        <v>828</v>
      </c>
      <c r="B6581" s="103" t="s">
        <v>344</v>
      </c>
      <c r="C6581" s="103" t="s">
        <v>89</v>
      </c>
      <c r="D6581" s="103" t="s">
        <v>416</v>
      </c>
      <c r="E6581" s="103" t="s">
        <v>417</v>
      </c>
      <c r="F6581" s="103" t="s">
        <v>417</v>
      </c>
      <c r="G6581" s="103" t="s">
        <v>525</v>
      </c>
      <c r="H6581" s="103" t="s">
        <v>526</v>
      </c>
      <c r="I6581" s="103" t="s">
        <v>92</v>
      </c>
      <c r="J6581" s="215">
        <v>3425.95</v>
      </c>
      <c r="K6581" s="216" t="s">
        <v>344</v>
      </c>
    </row>
    <row r="6582" spans="1:11" x14ac:dyDescent="0.25">
      <c r="A6582" s="103" t="s">
        <v>829</v>
      </c>
      <c r="B6582" s="103" t="s">
        <v>344</v>
      </c>
      <c r="C6582" s="103" t="s">
        <v>89</v>
      </c>
      <c r="D6582" s="103" t="s">
        <v>416</v>
      </c>
      <c r="E6582" s="103" t="s">
        <v>417</v>
      </c>
      <c r="F6582" s="103" t="s">
        <v>417</v>
      </c>
      <c r="G6582" s="103" t="s">
        <v>525</v>
      </c>
      <c r="H6582" s="103" t="s">
        <v>526</v>
      </c>
      <c r="I6582" s="103" t="s">
        <v>92</v>
      </c>
      <c r="J6582" s="215">
        <v>2351.14</v>
      </c>
      <c r="K6582" s="216" t="s">
        <v>344</v>
      </c>
    </row>
    <row r="6583" spans="1:11" x14ac:dyDescent="0.25">
      <c r="A6583" s="103" t="s">
        <v>825</v>
      </c>
      <c r="B6583" s="103" t="s">
        <v>344</v>
      </c>
      <c r="C6583" s="103" t="s">
        <v>89</v>
      </c>
      <c r="D6583" s="103" t="s">
        <v>416</v>
      </c>
      <c r="E6583" s="103" t="s">
        <v>417</v>
      </c>
      <c r="F6583" s="103" t="s">
        <v>417</v>
      </c>
      <c r="G6583" s="103" t="s">
        <v>525</v>
      </c>
      <c r="H6583" s="103" t="s">
        <v>526</v>
      </c>
      <c r="I6583" s="103" t="s">
        <v>92</v>
      </c>
      <c r="J6583" s="215">
        <v>4433.58</v>
      </c>
      <c r="K6583" s="216" t="s">
        <v>344</v>
      </c>
    </row>
    <row r="6584" spans="1:11" x14ac:dyDescent="0.25">
      <c r="A6584" s="103" t="s">
        <v>826</v>
      </c>
      <c r="B6584" s="103" t="s">
        <v>344</v>
      </c>
      <c r="C6584" s="103" t="s">
        <v>89</v>
      </c>
      <c r="D6584" s="103" t="s">
        <v>416</v>
      </c>
      <c r="E6584" s="103" t="s">
        <v>417</v>
      </c>
      <c r="F6584" s="103" t="s">
        <v>417</v>
      </c>
      <c r="G6584" s="103" t="s">
        <v>525</v>
      </c>
      <c r="H6584" s="103" t="s">
        <v>526</v>
      </c>
      <c r="I6584" s="103" t="s">
        <v>92</v>
      </c>
      <c r="J6584" s="215">
        <v>3829</v>
      </c>
      <c r="K6584" s="216" t="s">
        <v>344</v>
      </c>
    </row>
    <row r="6585" spans="1:11" x14ac:dyDescent="0.25">
      <c r="A6585" s="103" t="s">
        <v>827</v>
      </c>
      <c r="B6585" s="103" t="s">
        <v>344</v>
      </c>
      <c r="C6585" s="103" t="s">
        <v>89</v>
      </c>
      <c r="D6585" s="103" t="s">
        <v>416</v>
      </c>
      <c r="E6585" s="103" t="s">
        <v>417</v>
      </c>
      <c r="F6585" s="103" t="s">
        <v>417</v>
      </c>
      <c r="G6585" s="103" t="s">
        <v>517</v>
      </c>
      <c r="H6585" s="103" t="s">
        <v>518</v>
      </c>
      <c r="I6585" s="103" t="s">
        <v>92</v>
      </c>
      <c r="J6585" s="215">
        <v>6176.39</v>
      </c>
      <c r="K6585" s="216" t="s">
        <v>344</v>
      </c>
    </row>
    <row r="6586" spans="1:11" x14ac:dyDescent="0.25">
      <c r="A6586" s="103" t="s">
        <v>830</v>
      </c>
      <c r="B6586" s="103" t="s">
        <v>344</v>
      </c>
      <c r="C6586" s="103" t="s">
        <v>89</v>
      </c>
      <c r="D6586" s="103" t="s">
        <v>416</v>
      </c>
      <c r="E6586" s="103" t="s">
        <v>417</v>
      </c>
      <c r="F6586" s="103" t="s">
        <v>417</v>
      </c>
      <c r="G6586" s="103" t="s">
        <v>517</v>
      </c>
      <c r="H6586" s="103" t="s">
        <v>518</v>
      </c>
      <c r="I6586" s="103" t="s">
        <v>92</v>
      </c>
      <c r="J6586" s="215">
        <v>4543.55</v>
      </c>
      <c r="K6586" s="216" t="s">
        <v>344</v>
      </c>
    </row>
    <row r="6587" spans="1:11" x14ac:dyDescent="0.25">
      <c r="A6587" s="103" t="s">
        <v>828</v>
      </c>
      <c r="B6587" s="103" t="s">
        <v>344</v>
      </c>
      <c r="C6587" s="103" t="s">
        <v>89</v>
      </c>
      <c r="D6587" s="103" t="s">
        <v>416</v>
      </c>
      <c r="E6587" s="103" t="s">
        <v>417</v>
      </c>
      <c r="F6587" s="103" t="s">
        <v>417</v>
      </c>
      <c r="G6587" s="103" t="s">
        <v>517</v>
      </c>
      <c r="H6587" s="103" t="s">
        <v>518</v>
      </c>
      <c r="I6587" s="103" t="s">
        <v>92</v>
      </c>
      <c r="J6587" s="215">
        <v>3833.62</v>
      </c>
      <c r="K6587" s="216" t="s">
        <v>344</v>
      </c>
    </row>
    <row r="6588" spans="1:11" x14ac:dyDescent="0.25">
      <c r="A6588" s="103" t="s">
        <v>829</v>
      </c>
      <c r="B6588" s="103" t="s">
        <v>344</v>
      </c>
      <c r="C6588" s="103" t="s">
        <v>89</v>
      </c>
      <c r="D6588" s="103" t="s">
        <v>416</v>
      </c>
      <c r="E6588" s="103" t="s">
        <v>417</v>
      </c>
      <c r="F6588" s="103" t="s">
        <v>417</v>
      </c>
      <c r="G6588" s="103" t="s">
        <v>517</v>
      </c>
      <c r="H6588" s="103" t="s">
        <v>518</v>
      </c>
      <c r="I6588" s="103" t="s">
        <v>92</v>
      </c>
      <c r="J6588" s="215">
        <v>3833.62</v>
      </c>
      <c r="K6588" s="216" t="s">
        <v>344</v>
      </c>
    </row>
    <row r="6589" spans="1:11" x14ac:dyDescent="0.25">
      <c r="A6589" s="103" t="s">
        <v>825</v>
      </c>
      <c r="B6589" s="103" t="s">
        <v>344</v>
      </c>
      <c r="C6589" s="103" t="s">
        <v>89</v>
      </c>
      <c r="D6589" s="103" t="s">
        <v>416</v>
      </c>
      <c r="E6589" s="103" t="s">
        <v>417</v>
      </c>
      <c r="F6589" s="103" t="s">
        <v>417</v>
      </c>
      <c r="G6589" s="103" t="s">
        <v>517</v>
      </c>
      <c r="H6589" s="103" t="s">
        <v>518</v>
      </c>
      <c r="I6589" s="103" t="s">
        <v>92</v>
      </c>
      <c r="J6589" s="215">
        <v>5324.47</v>
      </c>
      <c r="K6589" s="216" t="s">
        <v>344</v>
      </c>
    </row>
    <row r="6590" spans="1:11" x14ac:dyDescent="0.25">
      <c r="A6590" s="103" t="s">
        <v>826</v>
      </c>
      <c r="B6590" s="103" t="s">
        <v>344</v>
      </c>
      <c r="C6590" s="103" t="s">
        <v>89</v>
      </c>
      <c r="D6590" s="103" t="s">
        <v>416</v>
      </c>
      <c r="E6590" s="103" t="s">
        <v>417</v>
      </c>
      <c r="F6590" s="103" t="s">
        <v>417</v>
      </c>
      <c r="G6590" s="103" t="s">
        <v>517</v>
      </c>
      <c r="H6590" s="103" t="s">
        <v>518</v>
      </c>
      <c r="I6590" s="103" t="s">
        <v>92</v>
      </c>
      <c r="J6590" s="215">
        <v>3194.68</v>
      </c>
      <c r="K6590" s="216" t="s">
        <v>344</v>
      </c>
    </row>
    <row r="6591" spans="1:11" x14ac:dyDescent="0.25">
      <c r="A6591" s="103" t="s">
        <v>830</v>
      </c>
      <c r="B6591" s="103" t="s">
        <v>344</v>
      </c>
      <c r="C6591" s="103" t="s">
        <v>89</v>
      </c>
      <c r="D6591" s="103" t="s">
        <v>416</v>
      </c>
      <c r="E6591" s="103" t="s">
        <v>417</v>
      </c>
      <c r="F6591" s="103" t="s">
        <v>417</v>
      </c>
      <c r="G6591" s="103" t="s">
        <v>485</v>
      </c>
      <c r="H6591" s="103" t="s">
        <v>486</v>
      </c>
      <c r="I6591" s="103" t="s">
        <v>92</v>
      </c>
      <c r="J6591" s="215">
        <v>970.32</v>
      </c>
      <c r="K6591" s="216" t="s">
        <v>344</v>
      </c>
    </row>
    <row r="6592" spans="1:11" x14ac:dyDescent="0.25">
      <c r="A6592" s="103" t="s">
        <v>827</v>
      </c>
      <c r="B6592" s="103" t="s">
        <v>344</v>
      </c>
      <c r="C6592" s="103" t="s">
        <v>89</v>
      </c>
      <c r="D6592" s="103" t="s">
        <v>416</v>
      </c>
      <c r="E6592" s="103" t="s">
        <v>417</v>
      </c>
      <c r="F6592" s="103" t="s">
        <v>417</v>
      </c>
      <c r="G6592" s="103" t="s">
        <v>519</v>
      </c>
      <c r="H6592" s="103" t="s">
        <v>520</v>
      </c>
      <c r="I6592" s="103" t="s">
        <v>92</v>
      </c>
      <c r="J6592" s="215">
        <v>5203.68</v>
      </c>
      <c r="K6592" s="216" t="s">
        <v>344</v>
      </c>
    </row>
    <row r="6593" spans="1:11" x14ac:dyDescent="0.25">
      <c r="A6593" s="103" t="s">
        <v>830</v>
      </c>
      <c r="B6593" s="103" t="s">
        <v>344</v>
      </c>
      <c r="C6593" s="103" t="s">
        <v>89</v>
      </c>
      <c r="D6593" s="103" t="s">
        <v>416</v>
      </c>
      <c r="E6593" s="103" t="s">
        <v>417</v>
      </c>
      <c r="F6593" s="103" t="s">
        <v>417</v>
      </c>
      <c r="G6593" s="103" t="s">
        <v>519</v>
      </c>
      <c r="H6593" s="103" t="s">
        <v>520</v>
      </c>
      <c r="I6593" s="103" t="s">
        <v>92</v>
      </c>
      <c r="J6593" s="215">
        <v>3122.21</v>
      </c>
      <c r="K6593" s="216" t="s">
        <v>344</v>
      </c>
    </row>
    <row r="6594" spans="1:11" x14ac:dyDescent="0.25">
      <c r="A6594" s="103" t="s">
        <v>828</v>
      </c>
      <c r="B6594" s="103" t="s">
        <v>344</v>
      </c>
      <c r="C6594" s="103" t="s">
        <v>89</v>
      </c>
      <c r="D6594" s="103" t="s">
        <v>416</v>
      </c>
      <c r="E6594" s="103" t="s">
        <v>417</v>
      </c>
      <c r="F6594" s="103" t="s">
        <v>417</v>
      </c>
      <c r="G6594" s="103" t="s">
        <v>519</v>
      </c>
      <c r="H6594" s="103" t="s">
        <v>520</v>
      </c>
      <c r="I6594" s="103" t="s">
        <v>92</v>
      </c>
      <c r="J6594" s="215">
        <v>3538.5</v>
      </c>
      <c r="K6594" s="216" t="s">
        <v>344</v>
      </c>
    </row>
    <row r="6595" spans="1:11" x14ac:dyDescent="0.25">
      <c r="A6595" s="103" t="s">
        <v>829</v>
      </c>
      <c r="B6595" s="103" t="s">
        <v>344</v>
      </c>
      <c r="C6595" s="103" t="s">
        <v>89</v>
      </c>
      <c r="D6595" s="103" t="s">
        <v>416</v>
      </c>
      <c r="E6595" s="103" t="s">
        <v>417</v>
      </c>
      <c r="F6595" s="103" t="s">
        <v>417</v>
      </c>
      <c r="G6595" s="103" t="s">
        <v>519</v>
      </c>
      <c r="H6595" s="103" t="s">
        <v>520</v>
      </c>
      <c r="I6595" s="103" t="s">
        <v>92</v>
      </c>
      <c r="J6595" s="215">
        <v>3954.79</v>
      </c>
      <c r="K6595" s="216" t="s">
        <v>344</v>
      </c>
    </row>
    <row r="6596" spans="1:11" x14ac:dyDescent="0.25">
      <c r="A6596" s="103" t="s">
        <v>825</v>
      </c>
      <c r="B6596" s="103" t="s">
        <v>344</v>
      </c>
      <c r="C6596" s="103" t="s">
        <v>89</v>
      </c>
      <c r="D6596" s="103" t="s">
        <v>416</v>
      </c>
      <c r="E6596" s="103" t="s">
        <v>417</v>
      </c>
      <c r="F6596" s="103" t="s">
        <v>417</v>
      </c>
      <c r="G6596" s="103" t="s">
        <v>519</v>
      </c>
      <c r="H6596" s="103" t="s">
        <v>520</v>
      </c>
      <c r="I6596" s="103" t="s">
        <v>92</v>
      </c>
      <c r="J6596" s="215">
        <v>4787.3900000000003</v>
      </c>
      <c r="K6596" s="216" t="s">
        <v>344</v>
      </c>
    </row>
    <row r="6597" spans="1:11" x14ac:dyDescent="0.25">
      <c r="A6597" s="103" t="s">
        <v>826</v>
      </c>
      <c r="B6597" s="103" t="s">
        <v>344</v>
      </c>
      <c r="C6597" s="103" t="s">
        <v>89</v>
      </c>
      <c r="D6597" s="103" t="s">
        <v>416</v>
      </c>
      <c r="E6597" s="103" t="s">
        <v>417</v>
      </c>
      <c r="F6597" s="103" t="s">
        <v>417</v>
      </c>
      <c r="G6597" s="103" t="s">
        <v>519</v>
      </c>
      <c r="H6597" s="103" t="s">
        <v>520</v>
      </c>
      <c r="I6597" s="103" t="s">
        <v>92</v>
      </c>
      <c r="J6597" s="215">
        <v>3954.79</v>
      </c>
      <c r="K6597" s="216" t="s">
        <v>344</v>
      </c>
    </row>
    <row r="6598" spans="1:11" x14ac:dyDescent="0.25">
      <c r="A6598" s="103" t="s">
        <v>827</v>
      </c>
      <c r="B6598" s="103" t="s">
        <v>344</v>
      </c>
      <c r="C6598" s="103" t="s">
        <v>89</v>
      </c>
      <c r="D6598" s="103" t="s">
        <v>416</v>
      </c>
      <c r="E6598" s="103" t="s">
        <v>417</v>
      </c>
      <c r="F6598" s="103" t="s">
        <v>417</v>
      </c>
      <c r="G6598" s="103" t="s">
        <v>539</v>
      </c>
      <c r="H6598" s="103" t="s">
        <v>540</v>
      </c>
      <c r="I6598" s="103" t="s">
        <v>92</v>
      </c>
      <c r="J6598" s="215">
        <v>3059.88</v>
      </c>
      <c r="K6598" s="216" t="s">
        <v>344</v>
      </c>
    </row>
    <row r="6599" spans="1:11" x14ac:dyDescent="0.25">
      <c r="A6599" s="103" t="s">
        <v>830</v>
      </c>
      <c r="B6599" s="103" t="s">
        <v>344</v>
      </c>
      <c r="C6599" s="103" t="s">
        <v>89</v>
      </c>
      <c r="D6599" s="103" t="s">
        <v>416</v>
      </c>
      <c r="E6599" s="103" t="s">
        <v>417</v>
      </c>
      <c r="F6599" s="103" t="s">
        <v>417</v>
      </c>
      <c r="G6599" s="103" t="s">
        <v>539</v>
      </c>
      <c r="H6599" s="103" t="s">
        <v>540</v>
      </c>
      <c r="I6599" s="103" t="s">
        <v>92</v>
      </c>
      <c r="J6599" s="215">
        <v>1894.21</v>
      </c>
      <c r="K6599" s="216" t="s">
        <v>344</v>
      </c>
    </row>
    <row r="6600" spans="1:11" x14ac:dyDescent="0.25">
      <c r="A6600" s="103" t="s">
        <v>828</v>
      </c>
      <c r="B6600" s="103" t="s">
        <v>344</v>
      </c>
      <c r="C6600" s="103" t="s">
        <v>89</v>
      </c>
      <c r="D6600" s="103" t="s">
        <v>416</v>
      </c>
      <c r="E6600" s="103" t="s">
        <v>417</v>
      </c>
      <c r="F6600" s="103" t="s">
        <v>417</v>
      </c>
      <c r="G6600" s="103" t="s">
        <v>539</v>
      </c>
      <c r="H6600" s="103" t="s">
        <v>540</v>
      </c>
      <c r="I6600" s="103" t="s">
        <v>92</v>
      </c>
      <c r="J6600" s="215">
        <v>2622.76</v>
      </c>
      <c r="K6600" s="216" t="s">
        <v>344</v>
      </c>
    </row>
    <row r="6601" spans="1:11" x14ac:dyDescent="0.25">
      <c r="A6601" s="103" t="s">
        <v>829</v>
      </c>
      <c r="B6601" s="103" t="s">
        <v>344</v>
      </c>
      <c r="C6601" s="103" t="s">
        <v>89</v>
      </c>
      <c r="D6601" s="103" t="s">
        <v>416</v>
      </c>
      <c r="E6601" s="103" t="s">
        <v>417</v>
      </c>
      <c r="F6601" s="103" t="s">
        <v>417</v>
      </c>
      <c r="G6601" s="103" t="s">
        <v>539</v>
      </c>
      <c r="H6601" s="103" t="s">
        <v>540</v>
      </c>
      <c r="I6601" s="103" t="s">
        <v>92</v>
      </c>
      <c r="J6601" s="215">
        <v>2379.91</v>
      </c>
      <c r="K6601" s="216" t="s">
        <v>344</v>
      </c>
    </row>
    <row r="6602" spans="1:11" x14ac:dyDescent="0.25">
      <c r="A6602" s="103" t="s">
        <v>825</v>
      </c>
      <c r="B6602" s="103" t="s">
        <v>344</v>
      </c>
      <c r="C6602" s="103" t="s">
        <v>89</v>
      </c>
      <c r="D6602" s="103" t="s">
        <v>416</v>
      </c>
      <c r="E6602" s="103" t="s">
        <v>417</v>
      </c>
      <c r="F6602" s="103" t="s">
        <v>417</v>
      </c>
      <c r="G6602" s="103" t="s">
        <v>539</v>
      </c>
      <c r="H6602" s="103" t="s">
        <v>540</v>
      </c>
      <c r="I6602" s="103" t="s">
        <v>92</v>
      </c>
      <c r="J6602" s="215">
        <v>2914.17</v>
      </c>
      <c r="K6602" s="216" t="s">
        <v>344</v>
      </c>
    </row>
    <row r="6603" spans="1:11" x14ac:dyDescent="0.25">
      <c r="A6603" s="103" t="s">
        <v>826</v>
      </c>
      <c r="B6603" s="103" t="s">
        <v>344</v>
      </c>
      <c r="C6603" s="103" t="s">
        <v>89</v>
      </c>
      <c r="D6603" s="103" t="s">
        <v>416</v>
      </c>
      <c r="E6603" s="103" t="s">
        <v>417</v>
      </c>
      <c r="F6603" s="103" t="s">
        <v>417</v>
      </c>
      <c r="G6603" s="103" t="s">
        <v>539</v>
      </c>
      <c r="H6603" s="103" t="s">
        <v>540</v>
      </c>
      <c r="I6603" s="103" t="s">
        <v>92</v>
      </c>
      <c r="J6603" s="215">
        <v>1408.52</v>
      </c>
      <c r="K6603" s="216" t="s">
        <v>344</v>
      </c>
    </row>
    <row r="6604" spans="1:11" x14ac:dyDescent="0.25">
      <c r="A6604" s="103" t="s">
        <v>827</v>
      </c>
      <c r="B6604" s="103" t="s">
        <v>344</v>
      </c>
      <c r="C6604" s="103" t="s">
        <v>89</v>
      </c>
      <c r="D6604" s="103" t="s">
        <v>416</v>
      </c>
      <c r="E6604" s="103" t="s">
        <v>417</v>
      </c>
      <c r="F6604" s="103" t="s">
        <v>417</v>
      </c>
      <c r="G6604" s="103" t="s">
        <v>523</v>
      </c>
      <c r="H6604" s="103" t="s">
        <v>524</v>
      </c>
      <c r="I6604" s="103" t="s">
        <v>92</v>
      </c>
      <c r="J6604" s="215">
        <v>4729.1499999999996</v>
      </c>
      <c r="K6604" s="216" t="s">
        <v>344</v>
      </c>
    </row>
    <row r="6605" spans="1:11" x14ac:dyDescent="0.25">
      <c r="A6605" s="103" t="s">
        <v>830</v>
      </c>
      <c r="B6605" s="103" t="s">
        <v>344</v>
      </c>
      <c r="C6605" s="103" t="s">
        <v>89</v>
      </c>
      <c r="D6605" s="103" t="s">
        <v>416</v>
      </c>
      <c r="E6605" s="103" t="s">
        <v>417</v>
      </c>
      <c r="F6605" s="103" t="s">
        <v>417</v>
      </c>
      <c r="G6605" s="103" t="s">
        <v>523</v>
      </c>
      <c r="H6605" s="103" t="s">
        <v>524</v>
      </c>
      <c r="I6605" s="103" t="s">
        <v>92</v>
      </c>
      <c r="J6605" s="215">
        <v>3546.86</v>
      </c>
      <c r="K6605" s="216" t="s">
        <v>344</v>
      </c>
    </row>
    <row r="6606" spans="1:11" x14ac:dyDescent="0.25">
      <c r="A6606" s="103" t="s">
        <v>828</v>
      </c>
      <c r="B6606" s="103" t="s">
        <v>344</v>
      </c>
      <c r="C6606" s="103" t="s">
        <v>89</v>
      </c>
      <c r="D6606" s="103" t="s">
        <v>416</v>
      </c>
      <c r="E6606" s="103" t="s">
        <v>417</v>
      </c>
      <c r="F6606" s="103" t="s">
        <v>417</v>
      </c>
      <c r="G6606" s="103" t="s">
        <v>523</v>
      </c>
      <c r="H6606" s="103" t="s">
        <v>524</v>
      </c>
      <c r="I6606" s="103" t="s">
        <v>92</v>
      </c>
      <c r="J6606" s="215">
        <v>2955.72</v>
      </c>
      <c r="K6606" s="216" t="s">
        <v>344</v>
      </c>
    </row>
    <row r="6607" spans="1:11" x14ac:dyDescent="0.25">
      <c r="A6607" s="103" t="s">
        <v>829</v>
      </c>
      <c r="B6607" s="103" t="s">
        <v>344</v>
      </c>
      <c r="C6607" s="103" t="s">
        <v>89</v>
      </c>
      <c r="D6607" s="103" t="s">
        <v>416</v>
      </c>
      <c r="E6607" s="103" t="s">
        <v>417</v>
      </c>
      <c r="F6607" s="103" t="s">
        <v>417</v>
      </c>
      <c r="G6607" s="103" t="s">
        <v>523</v>
      </c>
      <c r="H6607" s="103" t="s">
        <v>524</v>
      </c>
      <c r="I6607" s="103" t="s">
        <v>92</v>
      </c>
      <c r="J6607" s="215">
        <v>3021.41</v>
      </c>
      <c r="K6607" s="216" t="s">
        <v>344</v>
      </c>
    </row>
    <row r="6608" spans="1:11" x14ac:dyDescent="0.25">
      <c r="A6608" s="103" t="s">
        <v>825</v>
      </c>
      <c r="B6608" s="103" t="s">
        <v>344</v>
      </c>
      <c r="C6608" s="103" t="s">
        <v>89</v>
      </c>
      <c r="D6608" s="103" t="s">
        <v>416</v>
      </c>
      <c r="E6608" s="103" t="s">
        <v>417</v>
      </c>
      <c r="F6608" s="103" t="s">
        <v>417</v>
      </c>
      <c r="G6608" s="103" t="s">
        <v>523</v>
      </c>
      <c r="H6608" s="103" t="s">
        <v>524</v>
      </c>
      <c r="I6608" s="103" t="s">
        <v>92</v>
      </c>
      <c r="J6608" s="215">
        <v>3546.86</v>
      </c>
      <c r="K6608" s="216" t="s">
        <v>344</v>
      </c>
    </row>
    <row r="6609" spans="1:11" x14ac:dyDescent="0.25">
      <c r="A6609" s="103" t="s">
        <v>826</v>
      </c>
      <c r="B6609" s="103" t="s">
        <v>344</v>
      </c>
      <c r="C6609" s="103" t="s">
        <v>89</v>
      </c>
      <c r="D6609" s="103" t="s">
        <v>416</v>
      </c>
      <c r="E6609" s="103" t="s">
        <v>417</v>
      </c>
      <c r="F6609" s="103" t="s">
        <v>417</v>
      </c>
      <c r="G6609" s="103" t="s">
        <v>523</v>
      </c>
      <c r="H6609" s="103" t="s">
        <v>524</v>
      </c>
      <c r="I6609" s="103" t="s">
        <v>92</v>
      </c>
      <c r="J6609" s="215">
        <v>3284.14</v>
      </c>
      <c r="K6609" s="216" t="s">
        <v>344</v>
      </c>
    </row>
    <row r="6610" spans="1:11" x14ac:dyDescent="0.25">
      <c r="A6610" s="103" t="s">
        <v>827</v>
      </c>
      <c r="B6610" s="103" t="s">
        <v>344</v>
      </c>
      <c r="C6610" s="103" t="s">
        <v>89</v>
      </c>
      <c r="D6610" s="103" t="s">
        <v>416</v>
      </c>
      <c r="E6610" s="103" t="s">
        <v>417</v>
      </c>
      <c r="F6610" s="103" t="s">
        <v>417</v>
      </c>
      <c r="G6610" s="103" t="s">
        <v>547</v>
      </c>
      <c r="H6610" s="103" t="s">
        <v>548</v>
      </c>
      <c r="I6610" s="103" t="s">
        <v>92</v>
      </c>
      <c r="J6610" s="215">
        <v>4875</v>
      </c>
      <c r="K6610" s="216" t="s">
        <v>344</v>
      </c>
    </row>
    <row r="6611" spans="1:11" x14ac:dyDescent="0.25">
      <c r="A6611" s="103" t="s">
        <v>830</v>
      </c>
      <c r="B6611" s="103" t="s">
        <v>344</v>
      </c>
      <c r="C6611" s="103" t="s">
        <v>89</v>
      </c>
      <c r="D6611" s="103" t="s">
        <v>416</v>
      </c>
      <c r="E6611" s="103" t="s">
        <v>417</v>
      </c>
      <c r="F6611" s="103" t="s">
        <v>417</v>
      </c>
      <c r="G6611" s="103" t="s">
        <v>547</v>
      </c>
      <c r="H6611" s="103" t="s">
        <v>548</v>
      </c>
      <c r="I6611" s="103" t="s">
        <v>92</v>
      </c>
      <c r="J6611" s="215">
        <v>4437.5</v>
      </c>
      <c r="K6611" s="216" t="s">
        <v>344</v>
      </c>
    </row>
    <row r="6612" spans="1:11" x14ac:dyDescent="0.25">
      <c r="A6612" s="103" t="s">
        <v>828</v>
      </c>
      <c r="B6612" s="103" t="s">
        <v>344</v>
      </c>
      <c r="C6612" s="103" t="s">
        <v>89</v>
      </c>
      <c r="D6612" s="103" t="s">
        <v>416</v>
      </c>
      <c r="E6612" s="103" t="s">
        <v>417</v>
      </c>
      <c r="F6612" s="103" t="s">
        <v>417</v>
      </c>
      <c r="G6612" s="103" t="s">
        <v>547</v>
      </c>
      <c r="H6612" s="103" t="s">
        <v>548</v>
      </c>
      <c r="I6612" s="103" t="s">
        <v>92</v>
      </c>
      <c r="J6612" s="215">
        <v>2250</v>
      </c>
      <c r="K6612" s="232"/>
    </row>
    <row r="6613" spans="1:11" x14ac:dyDescent="0.25">
      <c r="A6613" s="103" t="s">
        <v>829</v>
      </c>
      <c r="B6613" s="103" t="s">
        <v>344</v>
      </c>
      <c r="C6613" s="103" t="s">
        <v>89</v>
      </c>
      <c r="D6613" s="103" t="s">
        <v>416</v>
      </c>
      <c r="E6613" s="103" t="s">
        <v>417</v>
      </c>
      <c r="F6613" s="103" t="s">
        <v>417</v>
      </c>
      <c r="G6613" s="103" t="s">
        <v>547</v>
      </c>
      <c r="H6613" s="103" t="s">
        <v>548</v>
      </c>
      <c r="I6613" s="103" t="s">
        <v>92</v>
      </c>
      <c r="J6613" s="215">
        <v>3375</v>
      </c>
      <c r="K6613" s="216" t="s">
        <v>344</v>
      </c>
    </row>
    <row r="6614" spans="1:11" x14ac:dyDescent="0.25">
      <c r="A6614" s="103" t="s">
        <v>825</v>
      </c>
      <c r="B6614" s="103" t="s">
        <v>344</v>
      </c>
      <c r="C6614" s="103" t="s">
        <v>89</v>
      </c>
      <c r="D6614" s="103" t="s">
        <v>416</v>
      </c>
      <c r="E6614" s="103" t="s">
        <v>417</v>
      </c>
      <c r="F6614" s="103" t="s">
        <v>417</v>
      </c>
      <c r="G6614" s="103" t="s">
        <v>547</v>
      </c>
      <c r="H6614" s="103" t="s">
        <v>548</v>
      </c>
      <c r="I6614" s="103" t="s">
        <v>92</v>
      </c>
      <c r="J6614" s="215">
        <v>4500</v>
      </c>
      <c r="K6614" s="216" t="s">
        <v>344</v>
      </c>
    </row>
    <row r="6615" spans="1:11" x14ac:dyDescent="0.25">
      <c r="A6615" s="103" t="s">
        <v>826</v>
      </c>
      <c r="B6615" s="103" t="s">
        <v>344</v>
      </c>
      <c r="C6615" s="103" t="s">
        <v>89</v>
      </c>
      <c r="D6615" s="103" t="s">
        <v>416</v>
      </c>
      <c r="E6615" s="103" t="s">
        <v>417</v>
      </c>
      <c r="F6615" s="103" t="s">
        <v>417</v>
      </c>
      <c r="G6615" s="103" t="s">
        <v>547</v>
      </c>
      <c r="H6615" s="103" t="s">
        <v>548</v>
      </c>
      <c r="I6615" s="103" t="s">
        <v>92</v>
      </c>
      <c r="J6615" s="215">
        <v>3562.5</v>
      </c>
      <c r="K6615" s="216" t="s">
        <v>344</v>
      </c>
    </row>
    <row r="6616" spans="1:11" x14ac:dyDescent="0.25">
      <c r="A6616" s="103" t="s">
        <v>827</v>
      </c>
      <c r="B6616" s="103" t="s">
        <v>344</v>
      </c>
      <c r="C6616" s="103" t="s">
        <v>89</v>
      </c>
      <c r="D6616" s="103" t="s">
        <v>416</v>
      </c>
      <c r="E6616" s="103" t="s">
        <v>417</v>
      </c>
      <c r="F6616" s="103" t="s">
        <v>417</v>
      </c>
      <c r="G6616" s="103" t="s">
        <v>172</v>
      </c>
      <c r="H6616" s="103" t="s">
        <v>345</v>
      </c>
      <c r="I6616" s="103" t="s">
        <v>92</v>
      </c>
      <c r="J6616" s="215">
        <v>34418.980000000003</v>
      </c>
      <c r="K6616" s="216" t="s">
        <v>344</v>
      </c>
    </row>
    <row r="6617" spans="1:11" x14ac:dyDescent="0.25">
      <c r="A6617" s="103" t="s">
        <v>830</v>
      </c>
      <c r="B6617" s="103" t="s">
        <v>344</v>
      </c>
      <c r="C6617" s="103" t="s">
        <v>89</v>
      </c>
      <c r="D6617" s="103" t="s">
        <v>416</v>
      </c>
      <c r="E6617" s="103" t="s">
        <v>417</v>
      </c>
      <c r="F6617" s="103" t="s">
        <v>417</v>
      </c>
      <c r="G6617" s="103" t="s">
        <v>172</v>
      </c>
      <c r="H6617" s="103" t="s">
        <v>345</v>
      </c>
      <c r="I6617" s="103" t="s">
        <v>92</v>
      </c>
      <c r="J6617" s="215">
        <v>28285.82</v>
      </c>
      <c r="K6617" s="216" t="s">
        <v>344</v>
      </c>
    </row>
    <row r="6618" spans="1:11" x14ac:dyDescent="0.25">
      <c r="A6618" s="103" t="s">
        <v>828</v>
      </c>
      <c r="B6618" s="103" t="s">
        <v>344</v>
      </c>
      <c r="C6618" s="103" t="s">
        <v>89</v>
      </c>
      <c r="D6618" s="103" t="s">
        <v>416</v>
      </c>
      <c r="E6618" s="103" t="s">
        <v>417</v>
      </c>
      <c r="F6618" s="103" t="s">
        <v>417</v>
      </c>
      <c r="G6618" s="103" t="s">
        <v>172</v>
      </c>
      <c r="H6618" s="103" t="s">
        <v>345</v>
      </c>
      <c r="I6618" s="103" t="s">
        <v>92</v>
      </c>
      <c r="J6618" s="215">
        <v>22553.5</v>
      </c>
      <c r="K6618" s="216" t="s">
        <v>344</v>
      </c>
    </row>
    <row r="6619" spans="1:11" x14ac:dyDescent="0.25">
      <c r="A6619" s="103" t="s">
        <v>829</v>
      </c>
      <c r="B6619" s="103" t="s">
        <v>344</v>
      </c>
      <c r="C6619" s="103" t="s">
        <v>89</v>
      </c>
      <c r="D6619" s="103" t="s">
        <v>416</v>
      </c>
      <c r="E6619" s="103" t="s">
        <v>417</v>
      </c>
      <c r="F6619" s="103" t="s">
        <v>417</v>
      </c>
      <c r="G6619" s="103" t="s">
        <v>172</v>
      </c>
      <c r="H6619" s="103" t="s">
        <v>345</v>
      </c>
      <c r="I6619" s="103" t="s">
        <v>92</v>
      </c>
      <c r="J6619" s="215">
        <v>27480.3</v>
      </c>
      <c r="K6619" s="216" t="s">
        <v>344</v>
      </c>
    </row>
    <row r="6620" spans="1:11" x14ac:dyDescent="0.25">
      <c r="A6620" s="103" t="s">
        <v>825</v>
      </c>
      <c r="B6620" s="103" t="s">
        <v>344</v>
      </c>
      <c r="C6620" s="103" t="s">
        <v>89</v>
      </c>
      <c r="D6620" s="103" t="s">
        <v>416</v>
      </c>
      <c r="E6620" s="103" t="s">
        <v>417</v>
      </c>
      <c r="F6620" s="103" t="s">
        <v>417</v>
      </c>
      <c r="G6620" s="103" t="s">
        <v>172</v>
      </c>
      <c r="H6620" s="103" t="s">
        <v>345</v>
      </c>
      <c r="I6620" s="103" t="s">
        <v>92</v>
      </c>
      <c r="J6620" s="215">
        <v>37984.769999999997</v>
      </c>
      <c r="K6620" s="216" t="s">
        <v>344</v>
      </c>
    </row>
    <row r="6621" spans="1:11" x14ac:dyDescent="0.25">
      <c r="A6621" s="103" t="s">
        <v>826</v>
      </c>
      <c r="B6621" s="103" t="s">
        <v>344</v>
      </c>
      <c r="C6621" s="103" t="s">
        <v>89</v>
      </c>
      <c r="D6621" s="103" t="s">
        <v>416</v>
      </c>
      <c r="E6621" s="103" t="s">
        <v>417</v>
      </c>
      <c r="F6621" s="103" t="s">
        <v>417</v>
      </c>
      <c r="G6621" s="103" t="s">
        <v>172</v>
      </c>
      <c r="H6621" s="103" t="s">
        <v>345</v>
      </c>
      <c r="I6621" s="103" t="s">
        <v>92</v>
      </c>
      <c r="J6621" s="215">
        <v>18138.72</v>
      </c>
      <c r="K6621" s="216" t="s">
        <v>344</v>
      </c>
    </row>
    <row r="6622" spans="1:11" x14ac:dyDescent="0.25">
      <c r="A6622" s="103" t="s">
        <v>827</v>
      </c>
      <c r="B6622" s="103" t="s">
        <v>344</v>
      </c>
      <c r="C6622" s="103" t="s">
        <v>89</v>
      </c>
      <c r="D6622" s="103" t="s">
        <v>416</v>
      </c>
      <c r="E6622" s="103" t="s">
        <v>417</v>
      </c>
      <c r="F6622" s="103" t="s">
        <v>417</v>
      </c>
      <c r="G6622" s="103" t="s">
        <v>487</v>
      </c>
      <c r="H6622" s="103" t="s">
        <v>488</v>
      </c>
      <c r="I6622" s="103" t="s">
        <v>92</v>
      </c>
      <c r="J6622" s="215">
        <v>11016.81</v>
      </c>
      <c r="K6622" s="216" t="s">
        <v>347</v>
      </c>
    </row>
    <row r="6623" spans="1:11" x14ac:dyDescent="0.25">
      <c r="A6623" s="103" t="s">
        <v>830</v>
      </c>
      <c r="B6623" s="103" t="s">
        <v>344</v>
      </c>
      <c r="C6623" s="103" t="s">
        <v>89</v>
      </c>
      <c r="D6623" s="103" t="s">
        <v>416</v>
      </c>
      <c r="E6623" s="103" t="s">
        <v>417</v>
      </c>
      <c r="F6623" s="103" t="s">
        <v>417</v>
      </c>
      <c r="G6623" s="103" t="s">
        <v>487</v>
      </c>
      <c r="H6623" s="103" t="s">
        <v>488</v>
      </c>
      <c r="I6623" s="103" t="s">
        <v>92</v>
      </c>
      <c r="J6623" s="215">
        <v>5482.09</v>
      </c>
      <c r="K6623" s="216" t="s">
        <v>347</v>
      </c>
    </row>
    <row r="6624" spans="1:11" x14ac:dyDescent="0.25">
      <c r="A6624" s="103" t="s">
        <v>828</v>
      </c>
      <c r="B6624" s="103" t="s">
        <v>344</v>
      </c>
      <c r="C6624" s="103" t="s">
        <v>89</v>
      </c>
      <c r="D6624" s="103" t="s">
        <v>416</v>
      </c>
      <c r="E6624" s="103" t="s">
        <v>417</v>
      </c>
      <c r="F6624" s="103" t="s">
        <v>417</v>
      </c>
      <c r="G6624" s="103" t="s">
        <v>487</v>
      </c>
      <c r="H6624" s="103" t="s">
        <v>488</v>
      </c>
      <c r="I6624" s="103" t="s">
        <v>92</v>
      </c>
      <c r="J6624" s="215">
        <v>6921.81</v>
      </c>
      <c r="K6624" s="216" t="s">
        <v>347</v>
      </c>
    </row>
    <row r="6625" spans="1:11" x14ac:dyDescent="0.25">
      <c r="A6625" s="103" t="s">
        <v>829</v>
      </c>
      <c r="B6625" s="103" t="s">
        <v>344</v>
      </c>
      <c r="C6625" s="103" t="s">
        <v>89</v>
      </c>
      <c r="D6625" s="103" t="s">
        <v>416</v>
      </c>
      <c r="E6625" s="103" t="s">
        <v>417</v>
      </c>
      <c r="F6625" s="103" t="s">
        <v>417</v>
      </c>
      <c r="G6625" s="103" t="s">
        <v>487</v>
      </c>
      <c r="H6625" s="103" t="s">
        <v>488</v>
      </c>
      <c r="I6625" s="103" t="s">
        <v>92</v>
      </c>
      <c r="J6625" s="215">
        <v>7248.86</v>
      </c>
      <c r="K6625" s="216" t="s">
        <v>347</v>
      </c>
    </row>
    <row r="6626" spans="1:11" x14ac:dyDescent="0.25">
      <c r="A6626" s="103" t="s">
        <v>825</v>
      </c>
      <c r="B6626" s="103" t="s">
        <v>344</v>
      </c>
      <c r="C6626" s="103" t="s">
        <v>89</v>
      </c>
      <c r="D6626" s="103" t="s">
        <v>416</v>
      </c>
      <c r="E6626" s="103" t="s">
        <v>417</v>
      </c>
      <c r="F6626" s="103" t="s">
        <v>417</v>
      </c>
      <c r="G6626" s="103" t="s">
        <v>487</v>
      </c>
      <c r="H6626" s="103" t="s">
        <v>488</v>
      </c>
      <c r="I6626" s="103" t="s">
        <v>92</v>
      </c>
      <c r="J6626" s="215">
        <v>8665.68</v>
      </c>
      <c r="K6626" s="216" t="s">
        <v>347</v>
      </c>
    </row>
    <row r="6627" spans="1:11" x14ac:dyDescent="0.25">
      <c r="A6627" s="103" t="s">
        <v>826</v>
      </c>
      <c r="B6627" s="103" t="s">
        <v>344</v>
      </c>
      <c r="C6627" s="103" t="s">
        <v>89</v>
      </c>
      <c r="D6627" s="103" t="s">
        <v>416</v>
      </c>
      <c r="E6627" s="103" t="s">
        <v>417</v>
      </c>
      <c r="F6627" s="103" t="s">
        <v>417</v>
      </c>
      <c r="G6627" s="103" t="s">
        <v>487</v>
      </c>
      <c r="H6627" s="103" t="s">
        <v>488</v>
      </c>
      <c r="I6627" s="103" t="s">
        <v>92</v>
      </c>
      <c r="J6627" s="215">
        <v>6981.28</v>
      </c>
      <c r="K6627" s="216" t="s">
        <v>347</v>
      </c>
    </row>
    <row r="6628" spans="1:11" x14ac:dyDescent="0.25">
      <c r="A6628" s="103" t="s">
        <v>827</v>
      </c>
      <c r="B6628" s="103" t="s">
        <v>344</v>
      </c>
      <c r="C6628" s="103" t="s">
        <v>89</v>
      </c>
      <c r="D6628" s="103" t="s">
        <v>416</v>
      </c>
      <c r="E6628" s="103" t="s">
        <v>417</v>
      </c>
      <c r="F6628" s="103" t="s">
        <v>417</v>
      </c>
      <c r="G6628" s="103" t="s">
        <v>209</v>
      </c>
      <c r="H6628" s="103" t="s">
        <v>352</v>
      </c>
      <c r="I6628" s="103" t="s">
        <v>92</v>
      </c>
      <c r="J6628" s="215">
        <v>1721.79</v>
      </c>
      <c r="K6628" s="216" t="s">
        <v>347</v>
      </c>
    </row>
    <row r="6629" spans="1:11" x14ac:dyDescent="0.25">
      <c r="A6629" s="103" t="s">
        <v>830</v>
      </c>
      <c r="B6629" s="103" t="s">
        <v>344</v>
      </c>
      <c r="C6629" s="103" t="s">
        <v>89</v>
      </c>
      <c r="D6629" s="103" t="s">
        <v>416</v>
      </c>
      <c r="E6629" s="103" t="s">
        <v>417</v>
      </c>
      <c r="F6629" s="103" t="s">
        <v>417</v>
      </c>
      <c r="G6629" s="103" t="s">
        <v>209</v>
      </c>
      <c r="H6629" s="103" t="s">
        <v>352</v>
      </c>
      <c r="I6629" s="103" t="s">
        <v>92</v>
      </c>
      <c r="J6629" s="215">
        <v>655.92</v>
      </c>
      <c r="K6629" s="216" t="s">
        <v>347</v>
      </c>
    </row>
    <row r="6630" spans="1:11" x14ac:dyDescent="0.25">
      <c r="A6630" s="103" t="s">
        <v>828</v>
      </c>
      <c r="B6630" s="103" t="s">
        <v>344</v>
      </c>
      <c r="C6630" s="103" t="s">
        <v>89</v>
      </c>
      <c r="D6630" s="103" t="s">
        <v>416</v>
      </c>
      <c r="E6630" s="103" t="s">
        <v>417</v>
      </c>
      <c r="F6630" s="103" t="s">
        <v>417</v>
      </c>
      <c r="G6630" s="103" t="s">
        <v>209</v>
      </c>
      <c r="H6630" s="103" t="s">
        <v>352</v>
      </c>
      <c r="I6630" s="103" t="s">
        <v>92</v>
      </c>
      <c r="J6630" s="215">
        <v>983.88</v>
      </c>
      <c r="K6630" s="216" t="s">
        <v>347</v>
      </c>
    </row>
    <row r="6631" spans="1:11" x14ac:dyDescent="0.25">
      <c r="A6631" s="103" t="s">
        <v>829</v>
      </c>
      <c r="B6631" s="103" t="s">
        <v>344</v>
      </c>
      <c r="C6631" s="103" t="s">
        <v>89</v>
      </c>
      <c r="D6631" s="103" t="s">
        <v>416</v>
      </c>
      <c r="E6631" s="103" t="s">
        <v>417</v>
      </c>
      <c r="F6631" s="103" t="s">
        <v>417</v>
      </c>
      <c r="G6631" s="103" t="s">
        <v>209</v>
      </c>
      <c r="H6631" s="103" t="s">
        <v>352</v>
      </c>
      <c r="I6631" s="103" t="s">
        <v>92</v>
      </c>
      <c r="J6631" s="215">
        <v>1065.8699999999999</v>
      </c>
      <c r="K6631" s="216" t="s">
        <v>347</v>
      </c>
    </row>
    <row r="6632" spans="1:11" x14ac:dyDescent="0.25">
      <c r="A6632" s="103" t="s">
        <v>825</v>
      </c>
      <c r="B6632" s="103" t="s">
        <v>344</v>
      </c>
      <c r="C6632" s="103" t="s">
        <v>89</v>
      </c>
      <c r="D6632" s="103" t="s">
        <v>416</v>
      </c>
      <c r="E6632" s="103" t="s">
        <v>417</v>
      </c>
      <c r="F6632" s="103" t="s">
        <v>417</v>
      </c>
      <c r="G6632" s="103" t="s">
        <v>209</v>
      </c>
      <c r="H6632" s="103" t="s">
        <v>352</v>
      </c>
      <c r="I6632" s="103" t="s">
        <v>92</v>
      </c>
      <c r="J6632" s="215">
        <v>1776.45</v>
      </c>
      <c r="K6632" s="216" t="s">
        <v>347</v>
      </c>
    </row>
    <row r="6633" spans="1:11" x14ac:dyDescent="0.25">
      <c r="A6633" s="103" t="s">
        <v>826</v>
      </c>
      <c r="B6633" s="103" t="s">
        <v>344</v>
      </c>
      <c r="C6633" s="103" t="s">
        <v>89</v>
      </c>
      <c r="D6633" s="103" t="s">
        <v>416</v>
      </c>
      <c r="E6633" s="103" t="s">
        <v>417</v>
      </c>
      <c r="F6633" s="103" t="s">
        <v>417</v>
      </c>
      <c r="G6633" s="103" t="s">
        <v>209</v>
      </c>
      <c r="H6633" s="103" t="s">
        <v>352</v>
      </c>
      <c r="I6633" s="103" t="s">
        <v>92</v>
      </c>
      <c r="J6633" s="215">
        <v>929.22</v>
      </c>
      <c r="K6633" s="216" t="s">
        <v>347</v>
      </c>
    </row>
    <row r="6634" spans="1:11" x14ac:dyDescent="0.25">
      <c r="A6634" s="103" t="s">
        <v>830</v>
      </c>
      <c r="B6634" s="103" t="s">
        <v>344</v>
      </c>
      <c r="C6634" s="103" t="s">
        <v>89</v>
      </c>
      <c r="D6634" s="103" t="s">
        <v>416</v>
      </c>
      <c r="E6634" s="103" t="s">
        <v>417</v>
      </c>
      <c r="F6634" s="103" t="s">
        <v>417</v>
      </c>
      <c r="G6634" s="103" t="s">
        <v>204</v>
      </c>
      <c r="H6634" s="103" t="s">
        <v>353</v>
      </c>
      <c r="I6634" s="103" t="s">
        <v>92</v>
      </c>
      <c r="J6634" s="215">
        <v>813.46</v>
      </c>
      <c r="K6634" s="216" t="s">
        <v>347</v>
      </c>
    </row>
    <row r="6635" spans="1:11" x14ac:dyDescent="0.25">
      <c r="A6635" s="103" t="s">
        <v>827</v>
      </c>
      <c r="B6635" s="103" t="s">
        <v>344</v>
      </c>
      <c r="C6635" s="103" t="s">
        <v>89</v>
      </c>
      <c r="D6635" s="103" t="s">
        <v>416</v>
      </c>
      <c r="E6635" s="103" t="s">
        <v>417</v>
      </c>
      <c r="F6635" s="103" t="s">
        <v>417</v>
      </c>
      <c r="G6635" s="103" t="s">
        <v>219</v>
      </c>
      <c r="H6635" s="103" t="s">
        <v>406</v>
      </c>
      <c r="I6635" s="103" t="s">
        <v>92</v>
      </c>
      <c r="J6635" s="215">
        <v>3103.22</v>
      </c>
      <c r="K6635" s="216" t="s">
        <v>347</v>
      </c>
    </row>
    <row r="6636" spans="1:11" x14ac:dyDescent="0.25">
      <c r="A6636" s="103" t="s">
        <v>830</v>
      </c>
      <c r="B6636" s="103" t="s">
        <v>344</v>
      </c>
      <c r="C6636" s="103" t="s">
        <v>89</v>
      </c>
      <c r="D6636" s="103" t="s">
        <v>416</v>
      </c>
      <c r="E6636" s="103" t="s">
        <v>417</v>
      </c>
      <c r="F6636" s="103" t="s">
        <v>417</v>
      </c>
      <c r="G6636" s="103" t="s">
        <v>219</v>
      </c>
      <c r="H6636" s="103" t="s">
        <v>406</v>
      </c>
      <c r="I6636" s="103" t="s">
        <v>92</v>
      </c>
      <c r="J6636" s="215">
        <v>1703.73</v>
      </c>
      <c r="K6636" s="216" t="s">
        <v>347</v>
      </c>
    </row>
    <row r="6637" spans="1:11" x14ac:dyDescent="0.25">
      <c r="A6637" s="103" t="s">
        <v>828</v>
      </c>
      <c r="B6637" s="103" t="s">
        <v>344</v>
      </c>
      <c r="C6637" s="103" t="s">
        <v>89</v>
      </c>
      <c r="D6637" s="103" t="s">
        <v>416</v>
      </c>
      <c r="E6637" s="103" t="s">
        <v>417</v>
      </c>
      <c r="F6637" s="103" t="s">
        <v>417</v>
      </c>
      <c r="G6637" s="103" t="s">
        <v>219</v>
      </c>
      <c r="H6637" s="103" t="s">
        <v>406</v>
      </c>
      <c r="I6637" s="103" t="s">
        <v>92</v>
      </c>
      <c r="J6637" s="215">
        <v>1947.12</v>
      </c>
      <c r="K6637" s="216" t="s">
        <v>347</v>
      </c>
    </row>
    <row r="6638" spans="1:11" x14ac:dyDescent="0.25">
      <c r="A6638" s="103" t="s">
        <v>829</v>
      </c>
      <c r="B6638" s="103" t="s">
        <v>344</v>
      </c>
      <c r="C6638" s="103" t="s">
        <v>89</v>
      </c>
      <c r="D6638" s="103" t="s">
        <v>416</v>
      </c>
      <c r="E6638" s="103" t="s">
        <v>417</v>
      </c>
      <c r="F6638" s="103" t="s">
        <v>417</v>
      </c>
      <c r="G6638" s="103" t="s">
        <v>219</v>
      </c>
      <c r="H6638" s="103" t="s">
        <v>406</v>
      </c>
      <c r="I6638" s="103" t="s">
        <v>92</v>
      </c>
      <c r="J6638" s="215">
        <v>2068.81</v>
      </c>
      <c r="K6638" s="216" t="s">
        <v>347</v>
      </c>
    </row>
    <row r="6639" spans="1:11" x14ac:dyDescent="0.25">
      <c r="A6639" s="103" t="s">
        <v>825</v>
      </c>
      <c r="B6639" s="103" t="s">
        <v>344</v>
      </c>
      <c r="C6639" s="103" t="s">
        <v>89</v>
      </c>
      <c r="D6639" s="103" t="s">
        <v>416</v>
      </c>
      <c r="E6639" s="103" t="s">
        <v>417</v>
      </c>
      <c r="F6639" s="103" t="s">
        <v>417</v>
      </c>
      <c r="G6639" s="103" t="s">
        <v>219</v>
      </c>
      <c r="H6639" s="103" t="s">
        <v>406</v>
      </c>
      <c r="I6639" s="103" t="s">
        <v>92</v>
      </c>
      <c r="J6639" s="215">
        <v>3042.37</v>
      </c>
      <c r="K6639" s="216" t="s">
        <v>347</v>
      </c>
    </row>
    <row r="6640" spans="1:11" x14ac:dyDescent="0.25">
      <c r="A6640" s="103" t="s">
        <v>826</v>
      </c>
      <c r="B6640" s="103" t="s">
        <v>344</v>
      </c>
      <c r="C6640" s="103" t="s">
        <v>89</v>
      </c>
      <c r="D6640" s="103" t="s">
        <v>416</v>
      </c>
      <c r="E6640" s="103" t="s">
        <v>417</v>
      </c>
      <c r="F6640" s="103" t="s">
        <v>417</v>
      </c>
      <c r="G6640" s="103" t="s">
        <v>219</v>
      </c>
      <c r="H6640" s="103" t="s">
        <v>406</v>
      </c>
      <c r="I6640" s="103" t="s">
        <v>92</v>
      </c>
      <c r="J6640" s="215">
        <v>2190.5</v>
      </c>
      <c r="K6640" s="216" t="s">
        <v>347</v>
      </c>
    </row>
    <row r="6641" spans="1:11" x14ac:dyDescent="0.25">
      <c r="A6641" s="103" t="s">
        <v>827</v>
      </c>
      <c r="B6641" s="103" t="s">
        <v>344</v>
      </c>
      <c r="C6641" s="103" t="s">
        <v>89</v>
      </c>
      <c r="D6641" s="103" t="s">
        <v>416</v>
      </c>
      <c r="E6641" s="103" t="s">
        <v>417</v>
      </c>
      <c r="F6641" s="103" t="s">
        <v>417</v>
      </c>
      <c r="G6641" s="103" t="s">
        <v>213</v>
      </c>
      <c r="H6641" s="103" t="s">
        <v>355</v>
      </c>
      <c r="I6641" s="103" t="s">
        <v>92</v>
      </c>
      <c r="J6641" s="215">
        <v>5280.38</v>
      </c>
      <c r="K6641" s="216" t="s">
        <v>347</v>
      </c>
    </row>
    <row r="6642" spans="1:11" x14ac:dyDescent="0.25">
      <c r="A6642" s="103" t="s">
        <v>830</v>
      </c>
      <c r="B6642" s="103" t="s">
        <v>344</v>
      </c>
      <c r="C6642" s="103" t="s">
        <v>89</v>
      </c>
      <c r="D6642" s="103" t="s">
        <v>416</v>
      </c>
      <c r="E6642" s="103" t="s">
        <v>417</v>
      </c>
      <c r="F6642" s="103" t="s">
        <v>417</v>
      </c>
      <c r="G6642" s="103" t="s">
        <v>213</v>
      </c>
      <c r="H6642" s="103" t="s">
        <v>355</v>
      </c>
      <c r="I6642" s="103" t="s">
        <v>92</v>
      </c>
      <c r="J6642" s="215">
        <v>5396.44</v>
      </c>
      <c r="K6642" s="216" t="s">
        <v>347</v>
      </c>
    </row>
    <row r="6643" spans="1:11" x14ac:dyDescent="0.25">
      <c r="A6643" s="103" t="s">
        <v>828</v>
      </c>
      <c r="B6643" s="103" t="s">
        <v>344</v>
      </c>
      <c r="C6643" s="103" t="s">
        <v>89</v>
      </c>
      <c r="D6643" s="103" t="s">
        <v>416</v>
      </c>
      <c r="E6643" s="103" t="s">
        <v>417</v>
      </c>
      <c r="F6643" s="103" t="s">
        <v>417</v>
      </c>
      <c r="G6643" s="103" t="s">
        <v>213</v>
      </c>
      <c r="H6643" s="103" t="s">
        <v>355</v>
      </c>
      <c r="I6643" s="103" t="s">
        <v>92</v>
      </c>
      <c r="J6643" s="215">
        <v>1624.73</v>
      </c>
      <c r="K6643" s="216" t="s">
        <v>347</v>
      </c>
    </row>
    <row r="6644" spans="1:11" x14ac:dyDescent="0.25">
      <c r="A6644" s="103" t="s">
        <v>829</v>
      </c>
      <c r="B6644" s="103" t="s">
        <v>344</v>
      </c>
      <c r="C6644" s="103" t="s">
        <v>89</v>
      </c>
      <c r="D6644" s="103" t="s">
        <v>416</v>
      </c>
      <c r="E6644" s="103" t="s">
        <v>417</v>
      </c>
      <c r="F6644" s="103" t="s">
        <v>417</v>
      </c>
      <c r="G6644" s="103" t="s">
        <v>213</v>
      </c>
      <c r="H6644" s="103" t="s">
        <v>355</v>
      </c>
      <c r="I6644" s="103" t="s">
        <v>92</v>
      </c>
      <c r="J6644" s="215">
        <v>2611.1799999999998</v>
      </c>
      <c r="K6644" s="216" t="s">
        <v>347</v>
      </c>
    </row>
    <row r="6645" spans="1:11" x14ac:dyDescent="0.25">
      <c r="A6645" s="103" t="s">
        <v>825</v>
      </c>
      <c r="B6645" s="103" t="s">
        <v>344</v>
      </c>
      <c r="C6645" s="103" t="s">
        <v>89</v>
      </c>
      <c r="D6645" s="103" t="s">
        <v>416</v>
      </c>
      <c r="E6645" s="103" t="s">
        <v>417</v>
      </c>
      <c r="F6645" s="103" t="s">
        <v>417</v>
      </c>
      <c r="G6645" s="103" t="s">
        <v>213</v>
      </c>
      <c r="H6645" s="103" t="s">
        <v>355</v>
      </c>
      <c r="I6645" s="103" t="s">
        <v>92</v>
      </c>
      <c r="J6645" s="215">
        <v>2785.26</v>
      </c>
      <c r="K6645" s="216" t="s">
        <v>347</v>
      </c>
    </row>
    <row r="6646" spans="1:11" x14ac:dyDescent="0.25">
      <c r="A6646" s="103" t="s">
        <v>826</v>
      </c>
      <c r="B6646" s="103" t="s">
        <v>344</v>
      </c>
      <c r="C6646" s="103" t="s">
        <v>89</v>
      </c>
      <c r="D6646" s="103" t="s">
        <v>416</v>
      </c>
      <c r="E6646" s="103" t="s">
        <v>417</v>
      </c>
      <c r="F6646" s="103" t="s">
        <v>417</v>
      </c>
      <c r="G6646" s="103" t="s">
        <v>213</v>
      </c>
      <c r="H6646" s="103" t="s">
        <v>355</v>
      </c>
      <c r="I6646" s="103" t="s">
        <v>92</v>
      </c>
      <c r="J6646" s="215">
        <v>2204.9899999999998</v>
      </c>
      <c r="K6646" s="216" t="s">
        <v>347</v>
      </c>
    </row>
    <row r="6647" spans="1:11" x14ac:dyDescent="0.25">
      <c r="A6647" s="103" t="s">
        <v>827</v>
      </c>
      <c r="B6647" s="103" t="s">
        <v>344</v>
      </c>
      <c r="C6647" s="103" t="s">
        <v>89</v>
      </c>
      <c r="D6647" s="103" t="s">
        <v>416</v>
      </c>
      <c r="E6647" s="103" t="s">
        <v>417</v>
      </c>
      <c r="F6647" s="103" t="s">
        <v>417</v>
      </c>
      <c r="G6647" s="103" t="s">
        <v>174</v>
      </c>
      <c r="H6647" s="103" t="s">
        <v>358</v>
      </c>
      <c r="I6647" s="103" t="s">
        <v>92</v>
      </c>
      <c r="J6647" s="215">
        <v>1326.92</v>
      </c>
      <c r="K6647" s="216" t="s">
        <v>88</v>
      </c>
    </row>
    <row r="6648" spans="1:11" x14ac:dyDescent="0.25">
      <c r="A6648" s="103" t="s">
        <v>826</v>
      </c>
      <c r="B6648" s="103" t="s">
        <v>344</v>
      </c>
      <c r="C6648" s="103" t="s">
        <v>89</v>
      </c>
      <c r="D6648" s="103" t="s">
        <v>416</v>
      </c>
      <c r="E6648" s="103" t="s">
        <v>417</v>
      </c>
      <c r="F6648" s="103" t="s">
        <v>417</v>
      </c>
      <c r="G6648" s="103" t="s">
        <v>174</v>
      </c>
      <c r="H6648" s="103" t="s">
        <v>358</v>
      </c>
      <c r="I6648" s="103" t="s">
        <v>92</v>
      </c>
      <c r="J6648" s="215">
        <v>288.45999999999998</v>
      </c>
      <c r="K6648" s="216" t="s">
        <v>88</v>
      </c>
    </row>
    <row r="6649" spans="1:11" x14ac:dyDescent="0.25">
      <c r="A6649" s="103" t="s">
        <v>827</v>
      </c>
      <c r="B6649" s="103" t="s">
        <v>344</v>
      </c>
      <c r="C6649" s="103" t="s">
        <v>89</v>
      </c>
      <c r="D6649" s="103" t="s">
        <v>416</v>
      </c>
      <c r="E6649" s="103" t="s">
        <v>417</v>
      </c>
      <c r="F6649" s="103" t="s">
        <v>417</v>
      </c>
      <c r="G6649" s="103" t="s">
        <v>145</v>
      </c>
      <c r="H6649" s="103" t="s">
        <v>359</v>
      </c>
      <c r="I6649" s="103" t="s">
        <v>92</v>
      </c>
      <c r="J6649" s="215">
        <v>9731.7800000000007</v>
      </c>
      <c r="K6649" s="216" t="s">
        <v>88</v>
      </c>
    </row>
    <row r="6650" spans="1:11" x14ac:dyDescent="0.25">
      <c r="A6650" s="103" t="s">
        <v>830</v>
      </c>
      <c r="B6650" s="103" t="s">
        <v>344</v>
      </c>
      <c r="C6650" s="103" t="s">
        <v>89</v>
      </c>
      <c r="D6650" s="103" t="s">
        <v>416</v>
      </c>
      <c r="E6650" s="103" t="s">
        <v>417</v>
      </c>
      <c r="F6650" s="103" t="s">
        <v>417</v>
      </c>
      <c r="G6650" s="103" t="s">
        <v>145</v>
      </c>
      <c r="H6650" s="103" t="s">
        <v>359</v>
      </c>
      <c r="I6650" s="103" t="s">
        <v>92</v>
      </c>
      <c r="J6650" s="215">
        <v>8297.4</v>
      </c>
      <c r="K6650" s="216" t="s">
        <v>88</v>
      </c>
    </row>
    <row r="6651" spans="1:11" x14ac:dyDescent="0.25">
      <c r="A6651" s="103" t="s">
        <v>828</v>
      </c>
      <c r="B6651" s="103" t="s">
        <v>344</v>
      </c>
      <c r="C6651" s="103" t="s">
        <v>89</v>
      </c>
      <c r="D6651" s="103" t="s">
        <v>416</v>
      </c>
      <c r="E6651" s="103" t="s">
        <v>417</v>
      </c>
      <c r="F6651" s="103" t="s">
        <v>417</v>
      </c>
      <c r="G6651" s="103" t="s">
        <v>145</v>
      </c>
      <c r="H6651" s="103" t="s">
        <v>359</v>
      </c>
      <c r="I6651" s="103" t="s">
        <v>92</v>
      </c>
      <c r="J6651" s="215">
        <v>8654.52</v>
      </c>
      <c r="K6651" s="216" t="s">
        <v>88</v>
      </c>
    </row>
    <row r="6652" spans="1:11" x14ac:dyDescent="0.25">
      <c r="A6652" s="103" t="s">
        <v>829</v>
      </c>
      <c r="B6652" s="103" t="s">
        <v>344</v>
      </c>
      <c r="C6652" s="103" t="s">
        <v>89</v>
      </c>
      <c r="D6652" s="103" t="s">
        <v>416</v>
      </c>
      <c r="E6652" s="103" t="s">
        <v>417</v>
      </c>
      <c r="F6652" s="103" t="s">
        <v>417</v>
      </c>
      <c r="G6652" s="103" t="s">
        <v>145</v>
      </c>
      <c r="H6652" s="103" t="s">
        <v>359</v>
      </c>
      <c r="I6652" s="103" t="s">
        <v>92</v>
      </c>
      <c r="J6652" s="215">
        <v>9264.2999999999993</v>
      </c>
      <c r="K6652" s="216" t="s">
        <v>88</v>
      </c>
    </row>
    <row r="6653" spans="1:11" x14ac:dyDescent="0.25">
      <c r="A6653" s="103" t="s">
        <v>825</v>
      </c>
      <c r="B6653" s="103" t="s">
        <v>344</v>
      </c>
      <c r="C6653" s="103" t="s">
        <v>89</v>
      </c>
      <c r="D6653" s="103" t="s">
        <v>416</v>
      </c>
      <c r="E6653" s="103" t="s">
        <v>417</v>
      </c>
      <c r="F6653" s="103" t="s">
        <v>417</v>
      </c>
      <c r="G6653" s="103" t="s">
        <v>145</v>
      </c>
      <c r="H6653" s="103" t="s">
        <v>359</v>
      </c>
      <c r="I6653" s="103" t="s">
        <v>92</v>
      </c>
      <c r="J6653" s="215">
        <v>14936.16</v>
      </c>
      <c r="K6653" s="216" t="s">
        <v>88</v>
      </c>
    </row>
    <row r="6654" spans="1:11" x14ac:dyDescent="0.25">
      <c r="A6654" s="103" t="s">
        <v>826</v>
      </c>
      <c r="B6654" s="103" t="s">
        <v>344</v>
      </c>
      <c r="C6654" s="103" t="s">
        <v>89</v>
      </c>
      <c r="D6654" s="103" t="s">
        <v>416</v>
      </c>
      <c r="E6654" s="103" t="s">
        <v>417</v>
      </c>
      <c r="F6654" s="103" t="s">
        <v>417</v>
      </c>
      <c r="G6654" s="103" t="s">
        <v>145</v>
      </c>
      <c r="H6654" s="103" t="s">
        <v>359</v>
      </c>
      <c r="I6654" s="103" t="s">
        <v>92</v>
      </c>
      <c r="J6654" s="215">
        <v>8907.27</v>
      </c>
      <c r="K6654" s="216" t="s">
        <v>88</v>
      </c>
    </row>
    <row r="6655" spans="1:11" x14ac:dyDescent="0.25">
      <c r="A6655" s="103" t="s">
        <v>827</v>
      </c>
      <c r="B6655" s="103" t="s">
        <v>344</v>
      </c>
      <c r="C6655" s="103" t="s">
        <v>89</v>
      </c>
      <c r="D6655" s="103" t="s">
        <v>416</v>
      </c>
      <c r="E6655" s="103" t="s">
        <v>417</v>
      </c>
      <c r="F6655" s="103" t="s">
        <v>417</v>
      </c>
      <c r="G6655" s="103" t="s">
        <v>149</v>
      </c>
      <c r="H6655" s="103" t="s">
        <v>362</v>
      </c>
      <c r="I6655" s="103" t="s">
        <v>92</v>
      </c>
      <c r="J6655" s="215">
        <v>1152.97</v>
      </c>
      <c r="K6655" s="216" t="s">
        <v>88</v>
      </c>
    </row>
    <row r="6656" spans="1:11" x14ac:dyDescent="0.25">
      <c r="A6656" s="103" t="s">
        <v>828</v>
      </c>
      <c r="B6656" s="103" t="s">
        <v>344</v>
      </c>
      <c r="C6656" s="103" t="s">
        <v>89</v>
      </c>
      <c r="D6656" s="103" t="s">
        <v>416</v>
      </c>
      <c r="E6656" s="103" t="s">
        <v>417</v>
      </c>
      <c r="F6656" s="103" t="s">
        <v>417</v>
      </c>
      <c r="G6656" s="103" t="s">
        <v>149</v>
      </c>
      <c r="H6656" s="103" t="s">
        <v>362</v>
      </c>
      <c r="I6656" s="103" t="s">
        <v>92</v>
      </c>
      <c r="J6656" s="215">
        <v>850.12</v>
      </c>
      <c r="K6656" s="216" t="s">
        <v>88</v>
      </c>
    </row>
    <row r="6657" spans="1:11" x14ac:dyDescent="0.25">
      <c r="A6657" s="103" t="s">
        <v>825</v>
      </c>
      <c r="B6657" s="103" t="s">
        <v>344</v>
      </c>
      <c r="C6657" s="103" t="s">
        <v>89</v>
      </c>
      <c r="D6657" s="103" t="s">
        <v>416</v>
      </c>
      <c r="E6657" s="103" t="s">
        <v>417</v>
      </c>
      <c r="F6657" s="103" t="s">
        <v>417</v>
      </c>
      <c r="G6657" s="103" t="s">
        <v>149</v>
      </c>
      <c r="H6657" s="103" t="s">
        <v>362</v>
      </c>
      <c r="I6657" s="103" t="s">
        <v>92</v>
      </c>
      <c r="J6657" s="215">
        <v>6998.9</v>
      </c>
      <c r="K6657" s="216" t="s">
        <v>88</v>
      </c>
    </row>
    <row r="6658" spans="1:11" x14ac:dyDescent="0.25">
      <c r="A6658" s="103" t="s">
        <v>826</v>
      </c>
      <c r="B6658" s="103" t="s">
        <v>344</v>
      </c>
      <c r="C6658" s="103" t="s">
        <v>89</v>
      </c>
      <c r="D6658" s="103" t="s">
        <v>416</v>
      </c>
      <c r="E6658" s="103" t="s">
        <v>417</v>
      </c>
      <c r="F6658" s="103" t="s">
        <v>417</v>
      </c>
      <c r="G6658" s="103" t="s">
        <v>149</v>
      </c>
      <c r="H6658" s="103" t="s">
        <v>362</v>
      </c>
      <c r="I6658" s="103" t="s">
        <v>92</v>
      </c>
      <c r="J6658" s="215">
        <v>721.28</v>
      </c>
      <c r="K6658" s="216" t="s">
        <v>88</v>
      </c>
    </row>
    <row r="6659" spans="1:11" x14ac:dyDescent="0.25">
      <c r="A6659" s="103" t="s">
        <v>827</v>
      </c>
      <c r="B6659" s="103" t="s">
        <v>344</v>
      </c>
      <c r="C6659" s="103" t="s">
        <v>89</v>
      </c>
      <c r="D6659" s="103" t="s">
        <v>416</v>
      </c>
      <c r="E6659" s="103" t="s">
        <v>417</v>
      </c>
      <c r="F6659" s="103" t="s">
        <v>417</v>
      </c>
      <c r="G6659" s="103" t="s">
        <v>99</v>
      </c>
      <c r="H6659" s="103" t="s">
        <v>363</v>
      </c>
      <c r="I6659" s="103" t="s">
        <v>92</v>
      </c>
      <c r="J6659" s="215">
        <v>17568.689999999999</v>
      </c>
      <c r="K6659" s="216" t="s">
        <v>88</v>
      </c>
    </row>
    <row r="6660" spans="1:11" x14ac:dyDescent="0.25">
      <c r="A6660" s="103" t="s">
        <v>830</v>
      </c>
      <c r="B6660" s="103" t="s">
        <v>344</v>
      </c>
      <c r="C6660" s="103" t="s">
        <v>89</v>
      </c>
      <c r="D6660" s="103" t="s">
        <v>416</v>
      </c>
      <c r="E6660" s="103" t="s">
        <v>417</v>
      </c>
      <c r="F6660" s="103" t="s">
        <v>417</v>
      </c>
      <c r="G6660" s="103" t="s">
        <v>99</v>
      </c>
      <c r="H6660" s="103" t="s">
        <v>363</v>
      </c>
      <c r="I6660" s="103" t="s">
        <v>92</v>
      </c>
      <c r="J6660" s="215">
        <v>7456.17</v>
      </c>
      <c r="K6660" s="216" t="s">
        <v>88</v>
      </c>
    </row>
    <row r="6661" spans="1:11" x14ac:dyDescent="0.25">
      <c r="A6661" s="103" t="s">
        <v>828</v>
      </c>
      <c r="B6661" s="103" t="s">
        <v>344</v>
      </c>
      <c r="C6661" s="103" t="s">
        <v>89</v>
      </c>
      <c r="D6661" s="103" t="s">
        <v>416</v>
      </c>
      <c r="E6661" s="103" t="s">
        <v>417</v>
      </c>
      <c r="F6661" s="103" t="s">
        <v>417</v>
      </c>
      <c r="G6661" s="103" t="s">
        <v>99</v>
      </c>
      <c r="H6661" s="103" t="s">
        <v>363</v>
      </c>
      <c r="I6661" s="103" t="s">
        <v>92</v>
      </c>
      <c r="J6661" s="215">
        <v>9054.2800000000007</v>
      </c>
      <c r="K6661" s="216" t="s">
        <v>88</v>
      </c>
    </row>
    <row r="6662" spans="1:11" x14ac:dyDescent="0.25">
      <c r="A6662" s="103" t="s">
        <v>829</v>
      </c>
      <c r="B6662" s="103" t="s">
        <v>344</v>
      </c>
      <c r="C6662" s="103" t="s">
        <v>89</v>
      </c>
      <c r="D6662" s="103" t="s">
        <v>416</v>
      </c>
      <c r="E6662" s="103" t="s">
        <v>417</v>
      </c>
      <c r="F6662" s="103" t="s">
        <v>417</v>
      </c>
      <c r="G6662" s="103" t="s">
        <v>99</v>
      </c>
      <c r="H6662" s="103" t="s">
        <v>363</v>
      </c>
      <c r="I6662" s="103" t="s">
        <v>92</v>
      </c>
      <c r="J6662" s="215">
        <v>6966.56</v>
      </c>
      <c r="K6662" s="216" t="s">
        <v>88</v>
      </c>
    </row>
    <row r="6663" spans="1:11" x14ac:dyDescent="0.25">
      <c r="A6663" s="103" t="s">
        <v>825</v>
      </c>
      <c r="B6663" s="103" t="s">
        <v>344</v>
      </c>
      <c r="C6663" s="103" t="s">
        <v>89</v>
      </c>
      <c r="D6663" s="103" t="s">
        <v>416</v>
      </c>
      <c r="E6663" s="103" t="s">
        <v>417</v>
      </c>
      <c r="F6663" s="103" t="s">
        <v>417</v>
      </c>
      <c r="G6663" s="103" t="s">
        <v>99</v>
      </c>
      <c r="H6663" s="103" t="s">
        <v>363</v>
      </c>
      <c r="I6663" s="103" t="s">
        <v>92</v>
      </c>
      <c r="J6663" s="215">
        <v>26380.62</v>
      </c>
      <c r="K6663" s="216" t="s">
        <v>88</v>
      </c>
    </row>
    <row r="6664" spans="1:11" x14ac:dyDescent="0.25">
      <c r="A6664" s="103" t="s">
        <v>826</v>
      </c>
      <c r="B6664" s="103" t="s">
        <v>344</v>
      </c>
      <c r="C6664" s="103" t="s">
        <v>89</v>
      </c>
      <c r="D6664" s="103" t="s">
        <v>416</v>
      </c>
      <c r="E6664" s="103" t="s">
        <v>417</v>
      </c>
      <c r="F6664" s="103" t="s">
        <v>417</v>
      </c>
      <c r="G6664" s="103" t="s">
        <v>99</v>
      </c>
      <c r="H6664" s="103" t="s">
        <v>363</v>
      </c>
      <c r="I6664" s="103" t="s">
        <v>92</v>
      </c>
      <c r="J6664" s="215">
        <v>7703.14</v>
      </c>
      <c r="K6664" s="216" t="s">
        <v>88</v>
      </c>
    </row>
    <row r="6665" spans="1:11" x14ac:dyDescent="0.25">
      <c r="A6665" s="103" t="s">
        <v>827</v>
      </c>
      <c r="B6665" s="103" t="s">
        <v>344</v>
      </c>
      <c r="C6665" s="103" t="s">
        <v>89</v>
      </c>
      <c r="D6665" s="103" t="s">
        <v>416</v>
      </c>
      <c r="E6665" s="103" t="s">
        <v>417</v>
      </c>
      <c r="F6665" s="103" t="s">
        <v>417</v>
      </c>
      <c r="G6665" s="103" t="s">
        <v>146</v>
      </c>
      <c r="H6665" s="103" t="s">
        <v>364</v>
      </c>
      <c r="I6665" s="103" t="s">
        <v>92</v>
      </c>
      <c r="J6665" s="215">
        <v>3562.08</v>
      </c>
      <c r="K6665" s="216" t="s">
        <v>88</v>
      </c>
    </row>
    <row r="6666" spans="1:11" x14ac:dyDescent="0.25">
      <c r="A6666" s="103" t="s">
        <v>830</v>
      </c>
      <c r="B6666" s="103" t="s">
        <v>344</v>
      </c>
      <c r="C6666" s="103" t="s">
        <v>89</v>
      </c>
      <c r="D6666" s="103" t="s">
        <v>416</v>
      </c>
      <c r="E6666" s="103" t="s">
        <v>417</v>
      </c>
      <c r="F6666" s="103" t="s">
        <v>417</v>
      </c>
      <c r="G6666" s="103" t="s">
        <v>146</v>
      </c>
      <c r="H6666" s="103" t="s">
        <v>364</v>
      </c>
      <c r="I6666" s="103" t="s">
        <v>92</v>
      </c>
      <c r="J6666" s="215">
        <v>2369.5100000000002</v>
      </c>
      <c r="K6666" s="216" t="s">
        <v>88</v>
      </c>
    </row>
    <row r="6667" spans="1:11" x14ac:dyDescent="0.25">
      <c r="A6667" s="103" t="s">
        <v>828</v>
      </c>
      <c r="B6667" s="103" t="s">
        <v>344</v>
      </c>
      <c r="C6667" s="103" t="s">
        <v>89</v>
      </c>
      <c r="D6667" s="103" t="s">
        <v>416</v>
      </c>
      <c r="E6667" s="103" t="s">
        <v>417</v>
      </c>
      <c r="F6667" s="103" t="s">
        <v>417</v>
      </c>
      <c r="G6667" s="103" t="s">
        <v>146</v>
      </c>
      <c r="H6667" s="103" t="s">
        <v>364</v>
      </c>
      <c r="I6667" s="103" t="s">
        <v>92</v>
      </c>
      <c r="J6667" s="215">
        <v>2976.54</v>
      </c>
      <c r="K6667" s="216" t="s">
        <v>88</v>
      </c>
    </row>
    <row r="6668" spans="1:11" x14ac:dyDescent="0.25">
      <c r="A6668" s="103" t="s">
        <v>829</v>
      </c>
      <c r="B6668" s="103" t="s">
        <v>344</v>
      </c>
      <c r="C6668" s="103" t="s">
        <v>89</v>
      </c>
      <c r="D6668" s="103" t="s">
        <v>416</v>
      </c>
      <c r="E6668" s="103" t="s">
        <v>417</v>
      </c>
      <c r="F6668" s="103" t="s">
        <v>417</v>
      </c>
      <c r="G6668" s="103" t="s">
        <v>146</v>
      </c>
      <c r="H6668" s="103" t="s">
        <v>364</v>
      </c>
      <c r="I6668" s="103" t="s">
        <v>92</v>
      </c>
      <c r="J6668" s="215">
        <v>2983.68</v>
      </c>
      <c r="K6668" s="216" t="s">
        <v>88</v>
      </c>
    </row>
    <row r="6669" spans="1:11" x14ac:dyDescent="0.25">
      <c r="A6669" s="103" t="s">
        <v>825</v>
      </c>
      <c r="B6669" s="103" t="s">
        <v>344</v>
      </c>
      <c r="C6669" s="103" t="s">
        <v>89</v>
      </c>
      <c r="D6669" s="103" t="s">
        <v>416</v>
      </c>
      <c r="E6669" s="103" t="s">
        <v>417</v>
      </c>
      <c r="F6669" s="103" t="s">
        <v>417</v>
      </c>
      <c r="G6669" s="103" t="s">
        <v>146</v>
      </c>
      <c r="H6669" s="103" t="s">
        <v>364</v>
      </c>
      <c r="I6669" s="103" t="s">
        <v>92</v>
      </c>
      <c r="J6669" s="215">
        <v>5193.2700000000004</v>
      </c>
      <c r="K6669" s="216" t="s">
        <v>88</v>
      </c>
    </row>
    <row r="6670" spans="1:11" x14ac:dyDescent="0.25">
      <c r="A6670" s="103" t="s">
        <v>826</v>
      </c>
      <c r="B6670" s="103" t="s">
        <v>344</v>
      </c>
      <c r="C6670" s="103" t="s">
        <v>89</v>
      </c>
      <c r="D6670" s="103" t="s">
        <v>416</v>
      </c>
      <c r="E6670" s="103" t="s">
        <v>417</v>
      </c>
      <c r="F6670" s="103" t="s">
        <v>417</v>
      </c>
      <c r="G6670" s="103" t="s">
        <v>146</v>
      </c>
      <c r="H6670" s="103" t="s">
        <v>364</v>
      </c>
      <c r="I6670" s="103" t="s">
        <v>92</v>
      </c>
      <c r="J6670" s="215">
        <v>3236.8</v>
      </c>
      <c r="K6670" s="216" t="s">
        <v>88</v>
      </c>
    </row>
    <row r="6671" spans="1:11" x14ac:dyDescent="0.25">
      <c r="A6671" s="103" t="s">
        <v>827</v>
      </c>
      <c r="B6671" s="103" t="s">
        <v>344</v>
      </c>
      <c r="C6671" s="103" t="s">
        <v>89</v>
      </c>
      <c r="D6671" s="103" t="s">
        <v>416</v>
      </c>
      <c r="E6671" s="103" t="s">
        <v>417</v>
      </c>
      <c r="F6671" s="103" t="s">
        <v>417</v>
      </c>
      <c r="G6671" s="103" t="s">
        <v>143</v>
      </c>
      <c r="H6671" s="103" t="s">
        <v>365</v>
      </c>
      <c r="I6671" s="103" t="s">
        <v>92</v>
      </c>
      <c r="J6671" s="215">
        <v>769.23</v>
      </c>
      <c r="K6671" s="216" t="s">
        <v>88</v>
      </c>
    </row>
    <row r="6672" spans="1:11" x14ac:dyDescent="0.25">
      <c r="A6672" s="103" t="s">
        <v>830</v>
      </c>
      <c r="B6672" s="103" t="s">
        <v>344</v>
      </c>
      <c r="C6672" s="103" t="s">
        <v>89</v>
      </c>
      <c r="D6672" s="103" t="s">
        <v>416</v>
      </c>
      <c r="E6672" s="103" t="s">
        <v>417</v>
      </c>
      <c r="F6672" s="103" t="s">
        <v>417</v>
      </c>
      <c r="G6672" s="103" t="s">
        <v>143</v>
      </c>
      <c r="H6672" s="103" t="s">
        <v>365</v>
      </c>
      <c r="I6672" s="103" t="s">
        <v>92</v>
      </c>
      <c r="J6672" s="215">
        <v>1654.42</v>
      </c>
      <c r="K6672" s="216" t="s">
        <v>88</v>
      </c>
    </row>
    <row r="6673" spans="1:11" x14ac:dyDescent="0.25">
      <c r="A6673" s="103" t="s">
        <v>828</v>
      </c>
      <c r="B6673" s="103" t="s">
        <v>344</v>
      </c>
      <c r="C6673" s="103" t="s">
        <v>89</v>
      </c>
      <c r="D6673" s="103" t="s">
        <v>416</v>
      </c>
      <c r="E6673" s="103" t="s">
        <v>417</v>
      </c>
      <c r="F6673" s="103" t="s">
        <v>417</v>
      </c>
      <c r="G6673" s="103" t="s">
        <v>143</v>
      </c>
      <c r="H6673" s="103" t="s">
        <v>365</v>
      </c>
      <c r="I6673" s="103" t="s">
        <v>92</v>
      </c>
      <c r="J6673" s="215">
        <v>769.23</v>
      </c>
      <c r="K6673" s="216" t="s">
        <v>88</v>
      </c>
    </row>
    <row r="6674" spans="1:11" x14ac:dyDescent="0.25">
      <c r="A6674" s="103" t="s">
        <v>829</v>
      </c>
      <c r="B6674" s="103" t="s">
        <v>344</v>
      </c>
      <c r="C6674" s="103" t="s">
        <v>89</v>
      </c>
      <c r="D6674" s="103" t="s">
        <v>416</v>
      </c>
      <c r="E6674" s="103" t="s">
        <v>417</v>
      </c>
      <c r="F6674" s="103" t="s">
        <v>417</v>
      </c>
      <c r="G6674" s="103" t="s">
        <v>143</v>
      </c>
      <c r="H6674" s="103" t="s">
        <v>365</v>
      </c>
      <c r="I6674" s="103" t="s">
        <v>92</v>
      </c>
      <c r="J6674" s="215">
        <v>1567.84</v>
      </c>
      <c r="K6674" s="216" t="s">
        <v>88</v>
      </c>
    </row>
    <row r="6675" spans="1:11" x14ac:dyDescent="0.25">
      <c r="A6675" s="103" t="s">
        <v>825</v>
      </c>
      <c r="B6675" s="103" t="s">
        <v>344</v>
      </c>
      <c r="C6675" s="103" t="s">
        <v>89</v>
      </c>
      <c r="D6675" s="103" t="s">
        <v>416</v>
      </c>
      <c r="E6675" s="103" t="s">
        <v>417</v>
      </c>
      <c r="F6675" s="103" t="s">
        <v>417</v>
      </c>
      <c r="G6675" s="103" t="s">
        <v>143</v>
      </c>
      <c r="H6675" s="103" t="s">
        <v>365</v>
      </c>
      <c r="I6675" s="103" t="s">
        <v>92</v>
      </c>
      <c r="J6675" s="215">
        <v>1646.33</v>
      </c>
      <c r="K6675" s="216" t="s">
        <v>88</v>
      </c>
    </row>
    <row r="6676" spans="1:11" x14ac:dyDescent="0.25">
      <c r="A6676" s="103" t="s">
        <v>826</v>
      </c>
      <c r="B6676" s="103" t="s">
        <v>344</v>
      </c>
      <c r="C6676" s="103" t="s">
        <v>89</v>
      </c>
      <c r="D6676" s="103" t="s">
        <v>416</v>
      </c>
      <c r="E6676" s="103" t="s">
        <v>417</v>
      </c>
      <c r="F6676" s="103" t="s">
        <v>417</v>
      </c>
      <c r="G6676" s="103" t="s">
        <v>143</v>
      </c>
      <c r="H6676" s="103" t="s">
        <v>365</v>
      </c>
      <c r="I6676" s="103" t="s">
        <v>92</v>
      </c>
      <c r="J6676" s="215">
        <v>940.17</v>
      </c>
      <c r="K6676" s="216" t="s">
        <v>88</v>
      </c>
    </row>
    <row r="6677" spans="1:11" x14ac:dyDescent="0.25">
      <c r="A6677" s="103" t="s">
        <v>827</v>
      </c>
      <c r="B6677" s="103" t="s">
        <v>344</v>
      </c>
      <c r="C6677" s="103" t="s">
        <v>89</v>
      </c>
      <c r="D6677" s="103" t="s">
        <v>416</v>
      </c>
      <c r="E6677" s="103" t="s">
        <v>417</v>
      </c>
      <c r="F6677" s="103" t="s">
        <v>417</v>
      </c>
      <c r="G6677" s="103" t="s">
        <v>95</v>
      </c>
      <c r="H6677" s="103" t="s">
        <v>366</v>
      </c>
      <c r="I6677" s="103" t="s">
        <v>92</v>
      </c>
      <c r="J6677" s="215">
        <v>1765.87</v>
      </c>
      <c r="K6677" s="216" t="s">
        <v>88</v>
      </c>
    </row>
    <row r="6678" spans="1:11" x14ac:dyDescent="0.25">
      <c r="A6678" s="103" t="s">
        <v>830</v>
      </c>
      <c r="B6678" s="103" t="s">
        <v>344</v>
      </c>
      <c r="C6678" s="103" t="s">
        <v>89</v>
      </c>
      <c r="D6678" s="103" t="s">
        <v>416</v>
      </c>
      <c r="E6678" s="103" t="s">
        <v>417</v>
      </c>
      <c r="F6678" s="103" t="s">
        <v>417</v>
      </c>
      <c r="G6678" s="103" t="s">
        <v>95</v>
      </c>
      <c r="H6678" s="103" t="s">
        <v>366</v>
      </c>
      <c r="I6678" s="103" t="s">
        <v>92</v>
      </c>
      <c r="J6678" s="215">
        <v>1465.8</v>
      </c>
      <c r="K6678" s="216" t="s">
        <v>88</v>
      </c>
    </row>
    <row r="6679" spans="1:11" x14ac:dyDescent="0.25">
      <c r="A6679" s="103" t="s">
        <v>828</v>
      </c>
      <c r="B6679" s="103" t="s">
        <v>344</v>
      </c>
      <c r="C6679" s="103" t="s">
        <v>89</v>
      </c>
      <c r="D6679" s="103" t="s">
        <v>416</v>
      </c>
      <c r="E6679" s="103" t="s">
        <v>417</v>
      </c>
      <c r="F6679" s="103" t="s">
        <v>417</v>
      </c>
      <c r="G6679" s="103" t="s">
        <v>95</v>
      </c>
      <c r="H6679" s="103" t="s">
        <v>366</v>
      </c>
      <c r="I6679" s="103" t="s">
        <v>92</v>
      </c>
      <c r="J6679" s="215">
        <v>1607.11</v>
      </c>
      <c r="K6679" s="216" t="s">
        <v>88</v>
      </c>
    </row>
    <row r="6680" spans="1:11" x14ac:dyDescent="0.25">
      <c r="A6680" s="103" t="s">
        <v>829</v>
      </c>
      <c r="B6680" s="103" t="s">
        <v>344</v>
      </c>
      <c r="C6680" s="103" t="s">
        <v>89</v>
      </c>
      <c r="D6680" s="103" t="s">
        <v>416</v>
      </c>
      <c r="E6680" s="103" t="s">
        <v>417</v>
      </c>
      <c r="F6680" s="103" t="s">
        <v>417</v>
      </c>
      <c r="G6680" s="103" t="s">
        <v>95</v>
      </c>
      <c r="H6680" s="103" t="s">
        <v>366</v>
      </c>
      <c r="I6680" s="103" t="s">
        <v>92</v>
      </c>
      <c r="J6680" s="215">
        <v>1589.41</v>
      </c>
      <c r="K6680" s="216" t="s">
        <v>88</v>
      </c>
    </row>
    <row r="6681" spans="1:11" x14ac:dyDescent="0.25">
      <c r="A6681" s="103" t="s">
        <v>825</v>
      </c>
      <c r="B6681" s="103" t="s">
        <v>344</v>
      </c>
      <c r="C6681" s="103" t="s">
        <v>89</v>
      </c>
      <c r="D6681" s="103" t="s">
        <v>416</v>
      </c>
      <c r="E6681" s="103" t="s">
        <v>417</v>
      </c>
      <c r="F6681" s="103" t="s">
        <v>417</v>
      </c>
      <c r="G6681" s="103" t="s">
        <v>95</v>
      </c>
      <c r="H6681" s="103" t="s">
        <v>366</v>
      </c>
      <c r="I6681" s="103" t="s">
        <v>92</v>
      </c>
      <c r="J6681" s="215">
        <v>2145.6999999999998</v>
      </c>
      <c r="K6681" s="216" t="s">
        <v>88</v>
      </c>
    </row>
    <row r="6682" spans="1:11" x14ac:dyDescent="0.25">
      <c r="A6682" s="103" t="s">
        <v>826</v>
      </c>
      <c r="B6682" s="103" t="s">
        <v>344</v>
      </c>
      <c r="C6682" s="103" t="s">
        <v>89</v>
      </c>
      <c r="D6682" s="103" t="s">
        <v>416</v>
      </c>
      <c r="E6682" s="103" t="s">
        <v>417</v>
      </c>
      <c r="F6682" s="103" t="s">
        <v>417</v>
      </c>
      <c r="G6682" s="103" t="s">
        <v>95</v>
      </c>
      <c r="H6682" s="103" t="s">
        <v>366</v>
      </c>
      <c r="I6682" s="103" t="s">
        <v>92</v>
      </c>
      <c r="J6682" s="215">
        <v>1642.41</v>
      </c>
      <c r="K6682" s="216" t="s">
        <v>88</v>
      </c>
    </row>
    <row r="6683" spans="1:11" x14ac:dyDescent="0.25">
      <c r="A6683" s="103" t="s">
        <v>830</v>
      </c>
      <c r="B6683" s="103" t="s">
        <v>344</v>
      </c>
      <c r="C6683" s="103" t="s">
        <v>89</v>
      </c>
      <c r="D6683" s="103" t="s">
        <v>416</v>
      </c>
      <c r="E6683" s="103" t="s">
        <v>417</v>
      </c>
      <c r="F6683" s="103" t="s">
        <v>417</v>
      </c>
      <c r="G6683" s="103" t="s">
        <v>142</v>
      </c>
      <c r="H6683" s="103" t="s">
        <v>734</v>
      </c>
      <c r="I6683" s="103" t="s">
        <v>92</v>
      </c>
      <c r="J6683" s="215">
        <v>69.42</v>
      </c>
      <c r="K6683" s="216" t="s">
        <v>88</v>
      </c>
    </row>
    <row r="6684" spans="1:11" x14ac:dyDescent="0.25">
      <c r="A6684" s="103" t="s">
        <v>829</v>
      </c>
      <c r="B6684" s="103" t="s">
        <v>344</v>
      </c>
      <c r="C6684" s="103" t="s">
        <v>89</v>
      </c>
      <c r="D6684" s="103" t="s">
        <v>416</v>
      </c>
      <c r="E6684" s="103" t="s">
        <v>417</v>
      </c>
      <c r="F6684" s="103" t="s">
        <v>417</v>
      </c>
      <c r="G6684" s="103" t="s">
        <v>142</v>
      </c>
      <c r="H6684" s="103" t="s">
        <v>734</v>
      </c>
      <c r="I6684" s="103" t="s">
        <v>92</v>
      </c>
      <c r="J6684" s="215">
        <v>208.27</v>
      </c>
      <c r="K6684" s="216" t="s">
        <v>88</v>
      </c>
    </row>
    <row r="6685" spans="1:11" x14ac:dyDescent="0.25">
      <c r="A6685" s="103" t="s">
        <v>825</v>
      </c>
      <c r="B6685" s="103" t="s">
        <v>344</v>
      </c>
      <c r="C6685" s="103" t="s">
        <v>89</v>
      </c>
      <c r="D6685" s="103" t="s">
        <v>416</v>
      </c>
      <c r="E6685" s="103" t="s">
        <v>417</v>
      </c>
      <c r="F6685" s="103" t="s">
        <v>417</v>
      </c>
      <c r="G6685" s="103" t="s">
        <v>142</v>
      </c>
      <c r="H6685" s="103" t="s">
        <v>734</v>
      </c>
      <c r="I6685" s="103" t="s">
        <v>92</v>
      </c>
      <c r="J6685" s="215">
        <v>416.55</v>
      </c>
      <c r="K6685" s="216" t="s">
        <v>88</v>
      </c>
    </row>
    <row r="6686" spans="1:11" x14ac:dyDescent="0.25">
      <c r="A6686" s="103" t="s">
        <v>827</v>
      </c>
      <c r="B6686" s="103" t="s">
        <v>344</v>
      </c>
      <c r="C6686" s="103" t="s">
        <v>89</v>
      </c>
      <c r="D6686" s="103" t="s">
        <v>416</v>
      </c>
      <c r="E6686" s="103" t="s">
        <v>417</v>
      </c>
      <c r="F6686" s="103" t="s">
        <v>417</v>
      </c>
      <c r="G6686" s="103" t="s">
        <v>141</v>
      </c>
      <c r="H6686" s="103" t="s">
        <v>368</v>
      </c>
      <c r="I6686" s="103" t="s">
        <v>92</v>
      </c>
      <c r="J6686" s="215">
        <v>348.59</v>
      </c>
      <c r="K6686" s="216" t="s">
        <v>88</v>
      </c>
    </row>
    <row r="6687" spans="1:11" x14ac:dyDescent="0.25">
      <c r="A6687" s="103" t="s">
        <v>830</v>
      </c>
      <c r="B6687" s="103" t="s">
        <v>344</v>
      </c>
      <c r="C6687" s="103" t="s">
        <v>89</v>
      </c>
      <c r="D6687" s="103" t="s">
        <v>416</v>
      </c>
      <c r="E6687" s="103" t="s">
        <v>417</v>
      </c>
      <c r="F6687" s="103" t="s">
        <v>417</v>
      </c>
      <c r="G6687" s="103" t="s">
        <v>141</v>
      </c>
      <c r="H6687" s="103" t="s">
        <v>368</v>
      </c>
      <c r="I6687" s="103" t="s">
        <v>92</v>
      </c>
      <c r="J6687" s="215">
        <v>174.3</v>
      </c>
      <c r="K6687" s="216" t="s">
        <v>88</v>
      </c>
    </row>
    <row r="6688" spans="1:11" x14ac:dyDescent="0.25">
      <c r="A6688" s="103" t="s">
        <v>829</v>
      </c>
      <c r="B6688" s="103" t="s">
        <v>344</v>
      </c>
      <c r="C6688" s="103" t="s">
        <v>89</v>
      </c>
      <c r="D6688" s="103" t="s">
        <v>416</v>
      </c>
      <c r="E6688" s="103" t="s">
        <v>417</v>
      </c>
      <c r="F6688" s="103" t="s">
        <v>417</v>
      </c>
      <c r="G6688" s="103" t="s">
        <v>141</v>
      </c>
      <c r="H6688" s="103" t="s">
        <v>368</v>
      </c>
      <c r="I6688" s="103" t="s">
        <v>92</v>
      </c>
      <c r="J6688" s="215">
        <v>592.6</v>
      </c>
      <c r="K6688" s="216" t="s">
        <v>88</v>
      </c>
    </row>
    <row r="6689" spans="1:11" x14ac:dyDescent="0.25">
      <c r="A6689" s="103" t="s">
        <v>825</v>
      </c>
      <c r="B6689" s="103" t="s">
        <v>344</v>
      </c>
      <c r="C6689" s="103" t="s">
        <v>89</v>
      </c>
      <c r="D6689" s="103" t="s">
        <v>416</v>
      </c>
      <c r="E6689" s="103" t="s">
        <v>417</v>
      </c>
      <c r="F6689" s="103" t="s">
        <v>417</v>
      </c>
      <c r="G6689" s="103" t="s">
        <v>141</v>
      </c>
      <c r="H6689" s="103" t="s">
        <v>368</v>
      </c>
      <c r="I6689" s="103" t="s">
        <v>92</v>
      </c>
      <c r="J6689" s="215">
        <v>1533.79</v>
      </c>
      <c r="K6689" s="216" t="s">
        <v>88</v>
      </c>
    </row>
    <row r="6690" spans="1:11" x14ac:dyDescent="0.25">
      <c r="A6690" s="103" t="s">
        <v>826</v>
      </c>
      <c r="B6690" s="103" t="s">
        <v>344</v>
      </c>
      <c r="C6690" s="103" t="s">
        <v>89</v>
      </c>
      <c r="D6690" s="103" t="s">
        <v>416</v>
      </c>
      <c r="E6690" s="103" t="s">
        <v>417</v>
      </c>
      <c r="F6690" s="103" t="s">
        <v>417</v>
      </c>
      <c r="G6690" s="103" t="s">
        <v>141</v>
      </c>
      <c r="H6690" s="103" t="s">
        <v>368</v>
      </c>
      <c r="I6690" s="103" t="s">
        <v>92</v>
      </c>
      <c r="J6690" s="215">
        <v>488.03</v>
      </c>
      <c r="K6690" s="216" t="s">
        <v>88</v>
      </c>
    </row>
    <row r="6691" spans="1:11" x14ac:dyDescent="0.25">
      <c r="A6691" s="103" t="s">
        <v>827</v>
      </c>
      <c r="B6691" s="103" t="s">
        <v>344</v>
      </c>
      <c r="C6691" s="103" t="s">
        <v>89</v>
      </c>
      <c r="D6691" s="103" t="s">
        <v>416</v>
      </c>
      <c r="E6691" s="103" t="s">
        <v>417</v>
      </c>
      <c r="F6691" s="103" t="s">
        <v>417</v>
      </c>
      <c r="G6691" s="103" t="s">
        <v>138</v>
      </c>
      <c r="H6691" s="103" t="s">
        <v>647</v>
      </c>
      <c r="I6691" s="103" t="s">
        <v>92</v>
      </c>
      <c r="J6691" s="215">
        <v>694.96</v>
      </c>
      <c r="K6691" s="216" t="s">
        <v>88</v>
      </c>
    </row>
    <row r="6692" spans="1:11" x14ac:dyDescent="0.25">
      <c r="A6692" s="103" t="s">
        <v>830</v>
      </c>
      <c r="B6692" s="103" t="s">
        <v>344</v>
      </c>
      <c r="C6692" s="103" t="s">
        <v>89</v>
      </c>
      <c r="D6692" s="103" t="s">
        <v>416</v>
      </c>
      <c r="E6692" s="103" t="s">
        <v>417</v>
      </c>
      <c r="F6692" s="103" t="s">
        <v>417</v>
      </c>
      <c r="G6692" s="103" t="s">
        <v>138</v>
      </c>
      <c r="H6692" s="103" t="s">
        <v>647</v>
      </c>
      <c r="I6692" s="103" t="s">
        <v>92</v>
      </c>
      <c r="J6692" s="215">
        <v>513.66999999999996</v>
      </c>
      <c r="K6692" s="216" t="s">
        <v>88</v>
      </c>
    </row>
    <row r="6693" spans="1:11" x14ac:dyDescent="0.25">
      <c r="A6693" s="103" t="s">
        <v>828</v>
      </c>
      <c r="B6693" s="103" t="s">
        <v>344</v>
      </c>
      <c r="C6693" s="103" t="s">
        <v>89</v>
      </c>
      <c r="D6693" s="103" t="s">
        <v>416</v>
      </c>
      <c r="E6693" s="103" t="s">
        <v>417</v>
      </c>
      <c r="F6693" s="103" t="s">
        <v>417</v>
      </c>
      <c r="G6693" s="103" t="s">
        <v>138</v>
      </c>
      <c r="H6693" s="103" t="s">
        <v>647</v>
      </c>
      <c r="I6693" s="103" t="s">
        <v>92</v>
      </c>
      <c r="J6693" s="215">
        <v>332.38</v>
      </c>
      <c r="K6693" s="216" t="s">
        <v>88</v>
      </c>
    </row>
    <row r="6694" spans="1:11" x14ac:dyDescent="0.25">
      <c r="A6694" s="103" t="s">
        <v>829</v>
      </c>
      <c r="B6694" s="103" t="s">
        <v>344</v>
      </c>
      <c r="C6694" s="103" t="s">
        <v>89</v>
      </c>
      <c r="D6694" s="103" t="s">
        <v>416</v>
      </c>
      <c r="E6694" s="103" t="s">
        <v>417</v>
      </c>
      <c r="F6694" s="103" t="s">
        <v>417</v>
      </c>
      <c r="G6694" s="103" t="s">
        <v>138</v>
      </c>
      <c r="H6694" s="103" t="s">
        <v>647</v>
      </c>
      <c r="I6694" s="103" t="s">
        <v>92</v>
      </c>
      <c r="J6694" s="215">
        <v>2175.56</v>
      </c>
      <c r="K6694" s="216" t="s">
        <v>88</v>
      </c>
    </row>
    <row r="6695" spans="1:11" x14ac:dyDescent="0.25">
      <c r="A6695" s="103" t="s">
        <v>825</v>
      </c>
      <c r="B6695" s="103" t="s">
        <v>344</v>
      </c>
      <c r="C6695" s="103" t="s">
        <v>89</v>
      </c>
      <c r="D6695" s="103" t="s">
        <v>416</v>
      </c>
      <c r="E6695" s="103" t="s">
        <v>417</v>
      </c>
      <c r="F6695" s="103" t="s">
        <v>417</v>
      </c>
      <c r="G6695" s="103" t="s">
        <v>138</v>
      </c>
      <c r="H6695" s="103" t="s">
        <v>647</v>
      </c>
      <c r="I6695" s="103" t="s">
        <v>92</v>
      </c>
      <c r="J6695" s="215">
        <v>2175.5500000000002</v>
      </c>
      <c r="K6695" s="216" t="s">
        <v>88</v>
      </c>
    </row>
    <row r="6696" spans="1:11" x14ac:dyDescent="0.25">
      <c r="A6696" s="103" t="s">
        <v>826</v>
      </c>
      <c r="B6696" s="103" t="s">
        <v>344</v>
      </c>
      <c r="C6696" s="103" t="s">
        <v>89</v>
      </c>
      <c r="D6696" s="103" t="s">
        <v>416</v>
      </c>
      <c r="E6696" s="103" t="s">
        <v>417</v>
      </c>
      <c r="F6696" s="103" t="s">
        <v>417</v>
      </c>
      <c r="G6696" s="103" t="s">
        <v>138</v>
      </c>
      <c r="H6696" s="103" t="s">
        <v>647</v>
      </c>
      <c r="I6696" s="103" t="s">
        <v>92</v>
      </c>
      <c r="J6696" s="215">
        <v>1027.3399999999999</v>
      </c>
      <c r="K6696" s="216" t="s">
        <v>88</v>
      </c>
    </row>
    <row r="6697" spans="1:11" x14ac:dyDescent="0.25">
      <c r="A6697" s="103" t="s">
        <v>827</v>
      </c>
      <c r="B6697" s="103" t="s">
        <v>344</v>
      </c>
      <c r="C6697" s="103" t="s">
        <v>89</v>
      </c>
      <c r="D6697" s="103" t="s">
        <v>416</v>
      </c>
      <c r="E6697" s="103" t="s">
        <v>417</v>
      </c>
      <c r="F6697" s="103" t="s">
        <v>417</v>
      </c>
      <c r="G6697" s="103" t="s">
        <v>121</v>
      </c>
      <c r="H6697" s="103" t="s">
        <v>372</v>
      </c>
      <c r="I6697" s="103" t="s">
        <v>92</v>
      </c>
      <c r="J6697" s="215">
        <v>2381.5</v>
      </c>
      <c r="K6697" s="216" t="s">
        <v>88</v>
      </c>
    </row>
    <row r="6698" spans="1:11" x14ac:dyDescent="0.25">
      <c r="A6698" s="103" t="s">
        <v>830</v>
      </c>
      <c r="B6698" s="103" t="s">
        <v>344</v>
      </c>
      <c r="C6698" s="103" t="s">
        <v>89</v>
      </c>
      <c r="D6698" s="103" t="s">
        <v>416</v>
      </c>
      <c r="E6698" s="103" t="s">
        <v>417</v>
      </c>
      <c r="F6698" s="103" t="s">
        <v>417</v>
      </c>
      <c r="G6698" s="103" t="s">
        <v>121</v>
      </c>
      <c r="H6698" s="103" t="s">
        <v>372</v>
      </c>
      <c r="I6698" s="103" t="s">
        <v>92</v>
      </c>
      <c r="J6698" s="215">
        <v>6043.02</v>
      </c>
      <c r="K6698" s="216" t="s">
        <v>88</v>
      </c>
    </row>
    <row r="6699" spans="1:11" x14ac:dyDescent="0.25">
      <c r="A6699" s="103" t="s">
        <v>828</v>
      </c>
      <c r="B6699" s="103" t="s">
        <v>344</v>
      </c>
      <c r="C6699" s="103" t="s">
        <v>89</v>
      </c>
      <c r="D6699" s="103" t="s">
        <v>416</v>
      </c>
      <c r="E6699" s="103" t="s">
        <v>417</v>
      </c>
      <c r="F6699" s="103" t="s">
        <v>417</v>
      </c>
      <c r="G6699" s="103" t="s">
        <v>121</v>
      </c>
      <c r="H6699" s="103" t="s">
        <v>372</v>
      </c>
      <c r="I6699" s="103" t="s">
        <v>92</v>
      </c>
      <c r="J6699" s="215">
        <v>4064.95</v>
      </c>
      <c r="K6699" s="216" t="s">
        <v>88</v>
      </c>
    </row>
    <row r="6700" spans="1:11" x14ac:dyDescent="0.25">
      <c r="A6700" s="103" t="s">
        <v>829</v>
      </c>
      <c r="B6700" s="103" t="s">
        <v>344</v>
      </c>
      <c r="C6700" s="103" t="s">
        <v>89</v>
      </c>
      <c r="D6700" s="103" t="s">
        <v>416</v>
      </c>
      <c r="E6700" s="103" t="s">
        <v>417</v>
      </c>
      <c r="F6700" s="103" t="s">
        <v>417</v>
      </c>
      <c r="G6700" s="103" t="s">
        <v>121</v>
      </c>
      <c r="H6700" s="103" t="s">
        <v>372</v>
      </c>
      <c r="I6700" s="103" t="s">
        <v>92</v>
      </c>
      <c r="J6700" s="215">
        <v>4586.5600000000004</v>
      </c>
      <c r="K6700" s="216" t="s">
        <v>88</v>
      </c>
    </row>
    <row r="6701" spans="1:11" x14ac:dyDescent="0.25">
      <c r="A6701" s="103" t="s">
        <v>825</v>
      </c>
      <c r="B6701" s="103" t="s">
        <v>344</v>
      </c>
      <c r="C6701" s="103" t="s">
        <v>89</v>
      </c>
      <c r="D6701" s="103" t="s">
        <v>416</v>
      </c>
      <c r="E6701" s="103" t="s">
        <v>417</v>
      </c>
      <c r="F6701" s="103" t="s">
        <v>417</v>
      </c>
      <c r="G6701" s="103" t="s">
        <v>121</v>
      </c>
      <c r="H6701" s="103" t="s">
        <v>372</v>
      </c>
      <c r="I6701" s="103" t="s">
        <v>92</v>
      </c>
      <c r="J6701" s="215">
        <v>7123.95</v>
      </c>
      <c r="K6701" s="216" t="s">
        <v>88</v>
      </c>
    </row>
    <row r="6702" spans="1:11" x14ac:dyDescent="0.25">
      <c r="A6702" s="103" t="s">
        <v>826</v>
      </c>
      <c r="B6702" s="103" t="s">
        <v>344</v>
      </c>
      <c r="C6702" s="103" t="s">
        <v>89</v>
      </c>
      <c r="D6702" s="103" t="s">
        <v>416</v>
      </c>
      <c r="E6702" s="103" t="s">
        <v>417</v>
      </c>
      <c r="F6702" s="103" t="s">
        <v>417</v>
      </c>
      <c r="G6702" s="103" t="s">
        <v>121</v>
      </c>
      <c r="H6702" s="103" t="s">
        <v>372</v>
      </c>
      <c r="I6702" s="103" t="s">
        <v>92</v>
      </c>
      <c r="J6702" s="215">
        <v>3035.29</v>
      </c>
      <c r="K6702" s="216" t="s">
        <v>88</v>
      </c>
    </row>
    <row r="6703" spans="1:11" x14ac:dyDescent="0.25">
      <c r="A6703" s="103" t="s">
        <v>827</v>
      </c>
      <c r="B6703" s="103" t="s">
        <v>344</v>
      </c>
      <c r="C6703" s="103" t="s">
        <v>89</v>
      </c>
      <c r="D6703" s="103" t="s">
        <v>416</v>
      </c>
      <c r="E6703" s="103" t="s">
        <v>417</v>
      </c>
      <c r="F6703" s="103" t="s">
        <v>417</v>
      </c>
      <c r="G6703" s="103" t="s">
        <v>168</v>
      </c>
      <c r="H6703" s="103" t="s">
        <v>377</v>
      </c>
      <c r="I6703" s="103" t="s">
        <v>92</v>
      </c>
      <c r="J6703" s="215">
        <v>7909.2</v>
      </c>
      <c r="K6703" s="216" t="s">
        <v>88</v>
      </c>
    </row>
    <row r="6704" spans="1:11" x14ac:dyDescent="0.25">
      <c r="A6704" s="103" t="s">
        <v>830</v>
      </c>
      <c r="B6704" s="103" t="s">
        <v>344</v>
      </c>
      <c r="C6704" s="103" t="s">
        <v>89</v>
      </c>
      <c r="D6704" s="103" t="s">
        <v>416</v>
      </c>
      <c r="E6704" s="103" t="s">
        <v>417</v>
      </c>
      <c r="F6704" s="103" t="s">
        <v>417</v>
      </c>
      <c r="G6704" s="103" t="s">
        <v>168</v>
      </c>
      <c r="H6704" s="103" t="s">
        <v>377</v>
      </c>
      <c r="I6704" s="103" t="s">
        <v>92</v>
      </c>
      <c r="J6704" s="215">
        <v>5701.06</v>
      </c>
      <c r="K6704" s="216" t="s">
        <v>88</v>
      </c>
    </row>
    <row r="6705" spans="1:11" x14ac:dyDescent="0.25">
      <c r="A6705" s="103" t="s">
        <v>828</v>
      </c>
      <c r="B6705" s="103" t="s">
        <v>344</v>
      </c>
      <c r="C6705" s="103" t="s">
        <v>89</v>
      </c>
      <c r="D6705" s="103" t="s">
        <v>416</v>
      </c>
      <c r="E6705" s="103" t="s">
        <v>417</v>
      </c>
      <c r="F6705" s="103" t="s">
        <v>417</v>
      </c>
      <c r="G6705" s="103" t="s">
        <v>168</v>
      </c>
      <c r="H6705" s="103" t="s">
        <v>377</v>
      </c>
      <c r="I6705" s="103" t="s">
        <v>92</v>
      </c>
      <c r="J6705" s="215">
        <v>7919.73</v>
      </c>
      <c r="K6705" s="216" t="s">
        <v>88</v>
      </c>
    </row>
    <row r="6706" spans="1:11" x14ac:dyDescent="0.25">
      <c r="A6706" s="103" t="s">
        <v>829</v>
      </c>
      <c r="B6706" s="103" t="s">
        <v>344</v>
      </c>
      <c r="C6706" s="103" t="s">
        <v>89</v>
      </c>
      <c r="D6706" s="103" t="s">
        <v>416</v>
      </c>
      <c r="E6706" s="103" t="s">
        <v>417</v>
      </c>
      <c r="F6706" s="103" t="s">
        <v>417</v>
      </c>
      <c r="G6706" s="103" t="s">
        <v>168</v>
      </c>
      <c r="H6706" s="103" t="s">
        <v>377</v>
      </c>
      <c r="I6706" s="103" t="s">
        <v>92</v>
      </c>
      <c r="J6706" s="215">
        <v>4395.16</v>
      </c>
      <c r="K6706" s="216" t="s">
        <v>88</v>
      </c>
    </row>
    <row r="6707" spans="1:11" x14ac:dyDescent="0.25">
      <c r="A6707" s="103" t="s">
        <v>825</v>
      </c>
      <c r="B6707" s="103" t="s">
        <v>344</v>
      </c>
      <c r="C6707" s="103" t="s">
        <v>89</v>
      </c>
      <c r="D6707" s="103" t="s">
        <v>416</v>
      </c>
      <c r="E6707" s="103" t="s">
        <v>417</v>
      </c>
      <c r="F6707" s="103" t="s">
        <v>417</v>
      </c>
      <c r="G6707" s="103" t="s">
        <v>168</v>
      </c>
      <c r="H6707" s="103" t="s">
        <v>377</v>
      </c>
      <c r="I6707" s="103" t="s">
        <v>92</v>
      </c>
      <c r="J6707" s="215">
        <v>8722.89</v>
      </c>
      <c r="K6707" s="216" t="s">
        <v>88</v>
      </c>
    </row>
    <row r="6708" spans="1:11" x14ac:dyDescent="0.25">
      <c r="A6708" s="103" t="s">
        <v>826</v>
      </c>
      <c r="B6708" s="103" t="s">
        <v>344</v>
      </c>
      <c r="C6708" s="103" t="s">
        <v>89</v>
      </c>
      <c r="D6708" s="103" t="s">
        <v>416</v>
      </c>
      <c r="E6708" s="103" t="s">
        <v>417</v>
      </c>
      <c r="F6708" s="103" t="s">
        <v>417</v>
      </c>
      <c r="G6708" s="103" t="s">
        <v>168</v>
      </c>
      <c r="H6708" s="103" t="s">
        <v>377</v>
      </c>
      <c r="I6708" s="103" t="s">
        <v>92</v>
      </c>
      <c r="J6708" s="215">
        <v>4510.83</v>
      </c>
      <c r="K6708" s="216" t="s">
        <v>88</v>
      </c>
    </row>
    <row r="6709" spans="1:11" x14ac:dyDescent="0.25">
      <c r="A6709" s="103" t="s">
        <v>827</v>
      </c>
      <c r="B6709" s="103" t="s">
        <v>344</v>
      </c>
      <c r="C6709" s="103" t="s">
        <v>89</v>
      </c>
      <c r="D6709" s="103" t="s">
        <v>416</v>
      </c>
      <c r="E6709" s="103" t="s">
        <v>417</v>
      </c>
      <c r="F6709" s="103" t="s">
        <v>417</v>
      </c>
      <c r="G6709" s="103" t="s">
        <v>133</v>
      </c>
      <c r="H6709" s="103" t="s">
        <v>378</v>
      </c>
      <c r="I6709" s="103" t="s">
        <v>92</v>
      </c>
      <c r="J6709" s="215">
        <v>985.72</v>
      </c>
      <c r="K6709" s="216" t="s">
        <v>88</v>
      </c>
    </row>
    <row r="6710" spans="1:11" x14ac:dyDescent="0.25">
      <c r="A6710" s="103" t="s">
        <v>830</v>
      </c>
      <c r="B6710" s="103" t="s">
        <v>344</v>
      </c>
      <c r="C6710" s="103" t="s">
        <v>89</v>
      </c>
      <c r="D6710" s="103" t="s">
        <v>416</v>
      </c>
      <c r="E6710" s="103" t="s">
        <v>417</v>
      </c>
      <c r="F6710" s="103" t="s">
        <v>417</v>
      </c>
      <c r="G6710" s="103" t="s">
        <v>133</v>
      </c>
      <c r="H6710" s="103" t="s">
        <v>378</v>
      </c>
      <c r="I6710" s="103" t="s">
        <v>92</v>
      </c>
      <c r="J6710" s="215">
        <v>2721.79</v>
      </c>
      <c r="K6710" s="216" t="s">
        <v>88</v>
      </c>
    </row>
    <row r="6711" spans="1:11" x14ac:dyDescent="0.25">
      <c r="A6711" s="103" t="s">
        <v>828</v>
      </c>
      <c r="B6711" s="103" t="s">
        <v>344</v>
      </c>
      <c r="C6711" s="103" t="s">
        <v>89</v>
      </c>
      <c r="D6711" s="103" t="s">
        <v>416</v>
      </c>
      <c r="E6711" s="103" t="s">
        <v>417</v>
      </c>
      <c r="F6711" s="103" t="s">
        <v>417</v>
      </c>
      <c r="G6711" s="103" t="s">
        <v>133</v>
      </c>
      <c r="H6711" s="103" t="s">
        <v>378</v>
      </c>
      <c r="I6711" s="103" t="s">
        <v>92</v>
      </c>
      <c r="J6711" s="215">
        <v>1724.2</v>
      </c>
      <c r="K6711" s="216" t="s">
        <v>88</v>
      </c>
    </row>
    <row r="6712" spans="1:11" x14ac:dyDescent="0.25">
      <c r="A6712" s="103" t="s">
        <v>829</v>
      </c>
      <c r="B6712" s="103" t="s">
        <v>344</v>
      </c>
      <c r="C6712" s="103" t="s">
        <v>89</v>
      </c>
      <c r="D6712" s="103" t="s">
        <v>416</v>
      </c>
      <c r="E6712" s="103" t="s">
        <v>417</v>
      </c>
      <c r="F6712" s="103" t="s">
        <v>417</v>
      </c>
      <c r="G6712" s="103" t="s">
        <v>133</v>
      </c>
      <c r="H6712" s="103" t="s">
        <v>378</v>
      </c>
      <c r="I6712" s="103" t="s">
        <v>92</v>
      </c>
      <c r="J6712" s="215">
        <v>1302.1199999999999</v>
      </c>
      <c r="K6712" s="216" t="s">
        <v>88</v>
      </c>
    </row>
    <row r="6713" spans="1:11" x14ac:dyDescent="0.25">
      <c r="A6713" s="103" t="s">
        <v>825</v>
      </c>
      <c r="B6713" s="103" t="s">
        <v>344</v>
      </c>
      <c r="C6713" s="103" t="s">
        <v>89</v>
      </c>
      <c r="D6713" s="103" t="s">
        <v>416</v>
      </c>
      <c r="E6713" s="103" t="s">
        <v>417</v>
      </c>
      <c r="F6713" s="103" t="s">
        <v>417</v>
      </c>
      <c r="G6713" s="103" t="s">
        <v>133</v>
      </c>
      <c r="H6713" s="103" t="s">
        <v>378</v>
      </c>
      <c r="I6713" s="103" t="s">
        <v>92</v>
      </c>
      <c r="J6713" s="215">
        <v>2767.07</v>
      </c>
      <c r="K6713" s="216" t="s">
        <v>88</v>
      </c>
    </row>
    <row r="6714" spans="1:11" x14ac:dyDescent="0.25">
      <c r="A6714" s="103" t="s">
        <v>826</v>
      </c>
      <c r="B6714" s="103" t="s">
        <v>344</v>
      </c>
      <c r="C6714" s="103" t="s">
        <v>89</v>
      </c>
      <c r="D6714" s="103" t="s">
        <v>416</v>
      </c>
      <c r="E6714" s="103" t="s">
        <v>417</v>
      </c>
      <c r="F6714" s="103" t="s">
        <v>417</v>
      </c>
      <c r="G6714" s="103" t="s">
        <v>133</v>
      </c>
      <c r="H6714" s="103" t="s">
        <v>378</v>
      </c>
      <c r="I6714" s="103" t="s">
        <v>92</v>
      </c>
      <c r="J6714" s="215">
        <v>756.52</v>
      </c>
      <c r="K6714" s="216" t="s">
        <v>88</v>
      </c>
    </row>
    <row r="6715" spans="1:11" x14ac:dyDescent="0.25">
      <c r="A6715" s="103" t="s">
        <v>827</v>
      </c>
      <c r="B6715" s="103" t="s">
        <v>344</v>
      </c>
      <c r="C6715" s="103" t="s">
        <v>89</v>
      </c>
      <c r="D6715" s="103" t="s">
        <v>416</v>
      </c>
      <c r="E6715" s="103" t="s">
        <v>417</v>
      </c>
      <c r="F6715" s="103" t="s">
        <v>417</v>
      </c>
      <c r="G6715" s="103" t="s">
        <v>132</v>
      </c>
      <c r="H6715" s="103" t="s">
        <v>379</v>
      </c>
      <c r="I6715" s="103" t="s">
        <v>92</v>
      </c>
      <c r="J6715" s="215">
        <v>3698.34</v>
      </c>
      <c r="K6715" s="216" t="s">
        <v>88</v>
      </c>
    </row>
    <row r="6716" spans="1:11" x14ac:dyDescent="0.25">
      <c r="A6716" s="103" t="s">
        <v>830</v>
      </c>
      <c r="B6716" s="103" t="s">
        <v>344</v>
      </c>
      <c r="C6716" s="103" t="s">
        <v>89</v>
      </c>
      <c r="D6716" s="103" t="s">
        <v>416</v>
      </c>
      <c r="E6716" s="103" t="s">
        <v>417</v>
      </c>
      <c r="F6716" s="103" t="s">
        <v>417</v>
      </c>
      <c r="G6716" s="103" t="s">
        <v>132</v>
      </c>
      <c r="H6716" s="103" t="s">
        <v>379</v>
      </c>
      <c r="I6716" s="103" t="s">
        <v>92</v>
      </c>
      <c r="J6716" s="215">
        <v>4064.71</v>
      </c>
      <c r="K6716" s="216" t="s">
        <v>88</v>
      </c>
    </row>
    <row r="6717" spans="1:11" x14ac:dyDescent="0.25">
      <c r="A6717" s="103" t="s">
        <v>828</v>
      </c>
      <c r="B6717" s="103" t="s">
        <v>344</v>
      </c>
      <c r="C6717" s="103" t="s">
        <v>89</v>
      </c>
      <c r="D6717" s="103" t="s">
        <v>416</v>
      </c>
      <c r="E6717" s="103" t="s">
        <v>417</v>
      </c>
      <c r="F6717" s="103" t="s">
        <v>417</v>
      </c>
      <c r="G6717" s="103" t="s">
        <v>132</v>
      </c>
      <c r="H6717" s="103" t="s">
        <v>379</v>
      </c>
      <c r="I6717" s="103" t="s">
        <v>92</v>
      </c>
      <c r="J6717" s="215">
        <v>4432.83</v>
      </c>
      <c r="K6717" s="216" t="s">
        <v>88</v>
      </c>
    </row>
    <row r="6718" spans="1:11" x14ac:dyDescent="0.25">
      <c r="A6718" s="103" t="s">
        <v>829</v>
      </c>
      <c r="B6718" s="103" t="s">
        <v>344</v>
      </c>
      <c r="C6718" s="103" t="s">
        <v>89</v>
      </c>
      <c r="D6718" s="103" t="s">
        <v>416</v>
      </c>
      <c r="E6718" s="103" t="s">
        <v>417</v>
      </c>
      <c r="F6718" s="103" t="s">
        <v>417</v>
      </c>
      <c r="G6718" s="103" t="s">
        <v>132</v>
      </c>
      <c r="H6718" s="103" t="s">
        <v>379</v>
      </c>
      <c r="I6718" s="103" t="s">
        <v>92</v>
      </c>
      <c r="J6718" s="215">
        <v>5671.17</v>
      </c>
      <c r="K6718" s="216" t="s">
        <v>88</v>
      </c>
    </row>
    <row r="6719" spans="1:11" x14ac:dyDescent="0.25">
      <c r="A6719" s="103" t="s">
        <v>825</v>
      </c>
      <c r="B6719" s="103" t="s">
        <v>344</v>
      </c>
      <c r="C6719" s="103" t="s">
        <v>89</v>
      </c>
      <c r="D6719" s="103" t="s">
        <v>416</v>
      </c>
      <c r="E6719" s="103" t="s">
        <v>417</v>
      </c>
      <c r="F6719" s="103" t="s">
        <v>417</v>
      </c>
      <c r="G6719" s="103" t="s">
        <v>132</v>
      </c>
      <c r="H6719" s="103" t="s">
        <v>379</v>
      </c>
      <c r="I6719" s="103" t="s">
        <v>92</v>
      </c>
      <c r="J6719" s="215">
        <v>5503.33</v>
      </c>
      <c r="K6719" s="216" t="s">
        <v>88</v>
      </c>
    </row>
    <row r="6720" spans="1:11" x14ac:dyDescent="0.25">
      <c r="A6720" s="103" t="s">
        <v>826</v>
      </c>
      <c r="B6720" s="103" t="s">
        <v>344</v>
      </c>
      <c r="C6720" s="103" t="s">
        <v>89</v>
      </c>
      <c r="D6720" s="103" t="s">
        <v>416</v>
      </c>
      <c r="E6720" s="103" t="s">
        <v>417</v>
      </c>
      <c r="F6720" s="103" t="s">
        <v>417</v>
      </c>
      <c r="G6720" s="103" t="s">
        <v>132</v>
      </c>
      <c r="H6720" s="103" t="s">
        <v>379</v>
      </c>
      <c r="I6720" s="103" t="s">
        <v>92</v>
      </c>
      <c r="J6720" s="215">
        <v>3955.09</v>
      </c>
      <c r="K6720" s="216" t="s">
        <v>88</v>
      </c>
    </row>
    <row r="6721" spans="1:11" x14ac:dyDescent="0.25">
      <c r="A6721" s="103" t="s">
        <v>827</v>
      </c>
      <c r="B6721" s="103" t="s">
        <v>344</v>
      </c>
      <c r="C6721" s="103" t="s">
        <v>89</v>
      </c>
      <c r="D6721" s="103" t="s">
        <v>416</v>
      </c>
      <c r="E6721" s="103" t="s">
        <v>417</v>
      </c>
      <c r="F6721" s="103" t="s">
        <v>417</v>
      </c>
      <c r="G6721" s="103" t="s">
        <v>169</v>
      </c>
      <c r="H6721" s="103" t="s">
        <v>380</v>
      </c>
      <c r="I6721" s="103" t="s">
        <v>92</v>
      </c>
      <c r="J6721" s="215">
        <v>4758.9399999999996</v>
      </c>
      <c r="K6721" s="216" t="s">
        <v>88</v>
      </c>
    </row>
    <row r="6722" spans="1:11" x14ac:dyDescent="0.25">
      <c r="A6722" s="103" t="s">
        <v>830</v>
      </c>
      <c r="B6722" s="103" t="s">
        <v>344</v>
      </c>
      <c r="C6722" s="103" t="s">
        <v>89</v>
      </c>
      <c r="D6722" s="103" t="s">
        <v>416</v>
      </c>
      <c r="E6722" s="103" t="s">
        <v>417</v>
      </c>
      <c r="F6722" s="103" t="s">
        <v>417</v>
      </c>
      <c r="G6722" s="103" t="s">
        <v>169</v>
      </c>
      <c r="H6722" s="103" t="s">
        <v>380</v>
      </c>
      <c r="I6722" s="103" t="s">
        <v>92</v>
      </c>
      <c r="J6722" s="215">
        <v>4678.13</v>
      </c>
      <c r="K6722" s="216" t="s">
        <v>88</v>
      </c>
    </row>
    <row r="6723" spans="1:11" x14ac:dyDescent="0.25">
      <c r="A6723" s="103" t="s">
        <v>828</v>
      </c>
      <c r="B6723" s="103" t="s">
        <v>344</v>
      </c>
      <c r="C6723" s="103" t="s">
        <v>89</v>
      </c>
      <c r="D6723" s="103" t="s">
        <v>416</v>
      </c>
      <c r="E6723" s="103" t="s">
        <v>417</v>
      </c>
      <c r="F6723" s="103" t="s">
        <v>417</v>
      </c>
      <c r="G6723" s="103" t="s">
        <v>169</v>
      </c>
      <c r="H6723" s="103" t="s">
        <v>380</v>
      </c>
      <c r="I6723" s="103" t="s">
        <v>92</v>
      </c>
      <c r="J6723" s="215">
        <v>5906.49</v>
      </c>
      <c r="K6723" s="216" t="s">
        <v>88</v>
      </c>
    </row>
    <row r="6724" spans="1:11" x14ac:dyDescent="0.25">
      <c r="A6724" s="103" t="s">
        <v>829</v>
      </c>
      <c r="B6724" s="103" t="s">
        <v>344</v>
      </c>
      <c r="C6724" s="103" t="s">
        <v>89</v>
      </c>
      <c r="D6724" s="103" t="s">
        <v>416</v>
      </c>
      <c r="E6724" s="103" t="s">
        <v>417</v>
      </c>
      <c r="F6724" s="103" t="s">
        <v>417</v>
      </c>
      <c r="G6724" s="103" t="s">
        <v>169</v>
      </c>
      <c r="H6724" s="103" t="s">
        <v>380</v>
      </c>
      <c r="I6724" s="103" t="s">
        <v>92</v>
      </c>
      <c r="J6724" s="215">
        <v>4835.5</v>
      </c>
      <c r="K6724" s="216" t="s">
        <v>88</v>
      </c>
    </row>
    <row r="6725" spans="1:11" x14ac:dyDescent="0.25">
      <c r="A6725" s="103" t="s">
        <v>825</v>
      </c>
      <c r="B6725" s="103" t="s">
        <v>344</v>
      </c>
      <c r="C6725" s="103" t="s">
        <v>89</v>
      </c>
      <c r="D6725" s="103" t="s">
        <v>416</v>
      </c>
      <c r="E6725" s="103" t="s">
        <v>417</v>
      </c>
      <c r="F6725" s="103" t="s">
        <v>417</v>
      </c>
      <c r="G6725" s="103" t="s">
        <v>169</v>
      </c>
      <c r="H6725" s="103" t="s">
        <v>380</v>
      </c>
      <c r="I6725" s="103" t="s">
        <v>92</v>
      </c>
      <c r="J6725" s="215">
        <v>7741.36</v>
      </c>
      <c r="K6725" s="216" t="s">
        <v>88</v>
      </c>
    </row>
    <row r="6726" spans="1:11" x14ac:dyDescent="0.25">
      <c r="A6726" s="103" t="s">
        <v>826</v>
      </c>
      <c r="B6726" s="103" t="s">
        <v>344</v>
      </c>
      <c r="C6726" s="103" t="s">
        <v>89</v>
      </c>
      <c r="D6726" s="103" t="s">
        <v>416</v>
      </c>
      <c r="E6726" s="103" t="s">
        <v>417</v>
      </c>
      <c r="F6726" s="103" t="s">
        <v>417</v>
      </c>
      <c r="G6726" s="103" t="s">
        <v>169</v>
      </c>
      <c r="H6726" s="103" t="s">
        <v>380</v>
      </c>
      <c r="I6726" s="103" t="s">
        <v>92</v>
      </c>
      <c r="J6726" s="215">
        <v>4600.1099999999997</v>
      </c>
      <c r="K6726" s="216" t="s">
        <v>88</v>
      </c>
    </row>
    <row r="6727" spans="1:11" x14ac:dyDescent="0.25">
      <c r="A6727" s="103" t="s">
        <v>830</v>
      </c>
      <c r="B6727" s="103" t="s">
        <v>344</v>
      </c>
      <c r="C6727" s="103" t="s">
        <v>89</v>
      </c>
      <c r="D6727" s="103" t="s">
        <v>416</v>
      </c>
      <c r="E6727" s="103" t="s">
        <v>417</v>
      </c>
      <c r="F6727" s="103" t="s">
        <v>417</v>
      </c>
      <c r="G6727" s="103" t="s">
        <v>130</v>
      </c>
      <c r="H6727" s="103" t="s">
        <v>381</v>
      </c>
      <c r="I6727" s="103" t="s">
        <v>92</v>
      </c>
      <c r="J6727" s="215">
        <v>600.04999999999995</v>
      </c>
      <c r="K6727" s="216" t="s">
        <v>88</v>
      </c>
    </row>
    <row r="6728" spans="1:11" x14ac:dyDescent="0.25">
      <c r="A6728" s="103" t="s">
        <v>828</v>
      </c>
      <c r="B6728" s="103" t="s">
        <v>344</v>
      </c>
      <c r="C6728" s="103" t="s">
        <v>89</v>
      </c>
      <c r="D6728" s="103" t="s">
        <v>416</v>
      </c>
      <c r="E6728" s="103" t="s">
        <v>417</v>
      </c>
      <c r="F6728" s="103" t="s">
        <v>417</v>
      </c>
      <c r="G6728" s="103" t="s">
        <v>130</v>
      </c>
      <c r="H6728" s="103" t="s">
        <v>381</v>
      </c>
      <c r="I6728" s="103" t="s">
        <v>92</v>
      </c>
      <c r="J6728" s="215">
        <v>463.67</v>
      </c>
      <c r="K6728" s="216" t="s">
        <v>88</v>
      </c>
    </row>
    <row r="6729" spans="1:11" x14ac:dyDescent="0.25">
      <c r="A6729" s="103" t="s">
        <v>829</v>
      </c>
      <c r="B6729" s="103" t="s">
        <v>344</v>
      </c>
      <c r="C6729" s="103" t="s">
        <v>89</v>
      </c>
      <c r="D6729" s="103" t="s">
        <v>416</v>
      </c>
      <c r="E6729" s="103" t="s">
        <v>417</v>
      </c>
      <c r="F6729" s="103" t="s">
        <v>417</v>
      </c>
      <c r="G6729" s="103" t="s">
        <v>130</v>
      </c>
      <c r="H6729" s="103" t="s">
        <v>381</v>
      </c>
      <c r="I6729" s="103" t="s">
        <v>92</v>
      </c>
      <c r="J6729" s="215">
        <v>981.9</v>
      </c>
      <c r="K6729" s="216" t="s">
        <v>88</v>
      </c>
    </row>
    <row r="6730" spans="1:11" x14ac:dyDescent="0.25">
      <c r="A6730" s="103" t="s">
        <v>827</v>
      </c>
      <c r="B6730" s="103" t="s">
        <v>344</v>
      </c>
      <c r="C6730" s="103" t="s">
        <v>89</v>
      </c>
      <c r="D6730" s="103" t="s">
        <v>416</v>
      </c>
      <c r="E6730" s="103" t="s">
        <v>417</v>
      </c>
      <c r="F6730" s="103" t="s">
        <v>417</v>
      </c>
      <c r="G6730" s="103" t="s">
        <v>129</v>
      </c>
      <c r="H6730" s="103" t="s">
        <v>382</v>
      </c>
      <c r="I6730" s="103" t="s">
        <v>92</v>
      </c>
      <c r="J6730" s="215">
        <v>484.92</v>
      </c>
      <c r="K6730" s="216" t="s">
        <v>88</v>
      </c>
    </row>
    <row r="6731" spans="1:11" x14ac:dyDescent="0.25">
      <c r="A6731" s="103" t="s">
        <v>830</v>
      </c>
      <c r="B6731" s="103" t="s">
        <v>344</v>
      </c>
      <c r="C6731" s="103" t="s">
        <v>89</v>
      </c>
      <c r="D6731" s="103" t="s">
        <v>416</v>
      </c>
      <c r="E6731" s="103" t="s">
        <v>417</v>
      </c>
      <c r="F6731" s="103" t="s">
        <v>417</v>
      </c>
      <c r="G6731" s="103" t="s">
        <v>129</v>
      </c>
      <c r="H6731" s="103" t="s">
        <v>382</v>
      </c>
      <c r="I6731" s="103" t="s">
        <v>92</v>
      </c>
      <c r="J6731" s="215">
        <v>573.09</v>
      </c>
      <c r="K6731" s="216" t="s">
        <v>88</v>
      </c>
    </row>
    <row r="6732" spans="1:11" x14ac:dyDescent="0.25">
      <c r="A6732" s="103" t="s">
        <v>828</v>
      </c>
      <c r="B6732" s="103" t="s">
        <v>344</v>
      </c>
      <c r="C6732" s="103" t="s">
        <v>89</v>
      </c>
      <c r="D6732" s="103" t="s">
        <v>416</v>
      </c>
      <c r="E6732" s="103" t="s">
        <v>417</v>
      </c>
      <c r="F6732" s="103" t="s">
        <v>417</v>
      </c>
      <c r="G6732" s="103" t="s">
        <v>129</v>
      </c>
      <c r="H6732" s="103" t="s">
        <v>382</v>
      </c>
      <c r="I6732" s="103" t="s">
        <v>92</v>
      </c>
      <c r="J6732" s="215">
        <v>506.97</v>
      </c>
      <c r="K6732" s="216" t="s">
        <v>88</v>
      </c>
    </row>
    <row r="6733" spans="1:11" x14ac:dyDescent="0.25">
      <c r="A6733" s="103" t="s">
        <v>829</v>
      </c>
      <c r="B6733" s="103" t="s">
        <v>344</v>
      </c>
      <c r="C6733" s="103" t="s">
        <v>89</v>
      </c>
      <c r="D6733" s="103" t="s">
        <v>416</v>
      </c>
      <c r="E6733" s="103" t="s">
        <v>417</v>
      </c>
      <c r="F6733" s="103" t="s">
        <v>417</v>
      </c>
      <c r="G6733" s="103" t="s">
        <v>129</v>
      </c>
      <c r="H6733" s="103" t="s">
        <v>382</v>
      </c>
      <c r="I6733" s="103" t="s">
        <v>92</v>
      </c>
      <c r="J6733" s="215">
        <v>661.27</v>
      </c>
      <c r="K6733" s="216" t="s">
        <v>88</v>
      </c>
    </row>
    <row r="6734" spans="1:11" x14ac:dyDescent="0.25">
      <c r="A6734" s="103" t="s">
        <v>825</v>
      </c>
      <c r="B6734" s="103" t="s">
        <v>344</v>
      </c>
      <c r="C6734" s="103" t="s">
        <v>89</v>
      </c>
      <c r="D6734" s="103" t="s">
        <v>416</v>
      </c>
      <c r="E6734" s="103" t="s">
        <v>417</v>
      </c>
      <c r="F6734" s="103" t="s">
        <v>417</v>
      </c>
      <c r="G6734" s="103" t="s">
        <v>129</v>
      </c>
      <c r="H6734" s="103" t="s">
        <v>382</v>
      </c>
      <c r="I6734" s="103" t="s">
        <v>92</v>
      </c>
      <c r="J6734" s="215">
        <v>837.6</v>
      </c>
      <c r="K6734" s="216" t="s">
        <v>88</v>
      </c>
    </row>
    <row r="6735" spans="1:11" x14ac:dyDescent="0.25">
      <c r="A6735" s="103" t="s">
        <v>826</v>
      </c>
      <c r="B6735" s="103" t="s">
        <v>344</v>
      </c>
      <c r="C6735" s="103" t="s">
        <v>89</v>
      </c>
      <c r="D6735" s="103" t="s">
        <v>416</v>
      </c>
      <c r="E6735" s="103" t="s">
        <v>417</v>
      </c>
      <c r="F6735" s="103" t="s">
        <v>417</v>
      </c>
      <c r="G6735" s="103" t="s">
        <v>129</v>
      </c>
      <c r="H6735" s="103" t="s">
        <v>382</v>
      </c>
      <c r="I6735" s="103" t="s">
        <v>92</v>
      </c>
      <c r="J6735" s="215">
        <v>551.05999999999995</v>
      </c>
      <c r="K6735" s="216" t="s">
        <v>88</v>
      </c>
    </row>
    <row r="6736" spans="1:11" x14ac:dyDescent="0.25">
      <c r="A6736" s="103" t="s">
        <v>827</v>
      </c>
      <c r="B6736" s="103" t="s">
        <v>344</v>
      </c>
      <c r="C6736" s="103" t="s">
        <v>89</v>
      </c>
      <c r="D6736" s="103" t="s">
        <v>416</v>
      </c>
      <c r="E6736" s="103" t="s">
        <v>417</v>
      </c>
      <c r="F6736" s="103" t="s">
        <v>417</v>
      </c>
      <c r="G6736" s="103" t="s">
        <v>446</v>
      </c>
      <c r="H6736" s="103" t="s">
        <v>447</v>
      </c>
      <c r="I6736" s="103" t="s">
        <v>92</v>
      </c>
      <c r="J6736" s="215">
        <v>2287.25</v>
      </c>
      <c r="K6736" s="216" t="s">
        <v>88</v>
      </c>
    </row>
    <row r="6737" spans="1:11" x14ac:dyDescent="0.25">
      <c r="A6737" s="103" t="s">
        <v>830</v>
      </c>
      <c r="B6737" s="103" t="s">
        <v>344</v>
      </c>
      <c r="C6737" s="103" t="s">
        <v>89</v>
      </c>
      <c r="D6737" s="103" t="s">
        <v>416</v>
      </c>
      <c r="E6737" s="103" t="s">
        <v>417</v>
      </c>
      <c r="F6737" s="103" t="s">
        <v>417</v>
      </c>
      <c r="G6737" s="103" t="s">
        <v>446</v>
      </c>
      <c r="H6737" s="103" t="s">
        <v>447</v>
      </c>
      <c r="I6737" s="103" t="s">
        <v>92</v>
      </c>
      <c r="J6737" s="215">
        <v>1079.8499999999999</v>
      </c>
      <c r="K6737" s="216" t="s">
        <v>88</v>
      </c>
    </row>
    <row r="6738" spans="1:11" x14ac:dyDescent="0.25">
      <c r="A6738" s="103" t="s">
        <v>828</v>
      </c>
      <c r="B6738" s="103" t="s">
        <v>344</v>
      </c>
      <c r="C6738" s="103" t="s">
        <v>89</v>
      </c>
      <c r="D6738" s="103" t="s">
        <v>416</v>
      </c>
      <c r="E6738" s="103" t="s">
        <v>417</v>
      </c>
      <c r="F6738" s="103" t="s">
        <v>417</v>
      </c>
      <c r="G6738" s="103" t="s">
        <v>446</v>
      </c>
      <c r="H6738" s="103" t="s">
        <v>447</v>
      </c>
      <c r="I6738" s="103" t="s">
        <v>92</v>
      </c>
      <c r="J6738" s="215">
        <v>1907.01</v>
      </c>
      <c r="K6738" s="216" t="s">
        <v>88</v>
      </c>
    </row>
    <row r="6739" spans="1:11" x14ac:dyDescent="0.25">
      <c r="A6739" s="103" t="s">
        <v>829</v>
      </c>
      <c r="B6739" s="103" t="s">
        <v>344</v>
      </c>
      <c r="C6739" s="103" t="s">
        <v>89</v>
      </c>
      <c r="D6739" s="103" t="s">
        <v>416</v>
      </c>
      <c r="E6739" s="103" t="s">
        <v>417</v>
      </c>
      <c r="F6739" s="103" t="s">
        <v>417</v>
      </c>
      <c r="G6739" s="103" t="s">
        <v>446</v>
      </c>
      <c r="H6739" s="103" t="s">
        <v>447</v>
      </c>
      <c r="I6739" s="103" t="s">
        <v>92</v>
      </c>
      <c r="J6739" s="215">
        <v>1218.3399999999999</v>
      </c>
      <c r="K6739" s="216" t="s">
        <v>88</v>
      </c>
    </row>
    <row r="6740" spans="1:11" x14ac:dyDescent="0.25">
      <c r="A6740" s="103" t="s">
        <v>825</v>
      </c>
      <c r="B6740" s="103" t="s">
        <v>344</v>
      </c>
      <c r="C6740" s="103" t="s">
        <v>89</v>
      </c>
      <c r="D6740" s="103" t="s">
        <v>416</v>
      </c>
      <c r="E6740" s="103" t="s">
        <v>417</v>
      </c>
      <c r="F6740" s="103" t="s">
        <v>417</v>
      </c>
      <c r="G6740" s="103" t="s">
        <v>446</v>
      </c>
      <c r="H6740" s="103" t="s">
        <v>447</v>
      </c>
      <c r="I6740" s="103" t="s">
        <v>92</v>
      </c>
      <c r="J6740" s="215">
        <v>2926.86</v>
      </c>
      <c r="K6740" s="216" t="s">
        <v>88</v>
      </c>
    </row>
    <row r="6741" spans="1:11" x14ac:dyDescent="0.25">
      <c r="A6741" s="103" t="s">
        <v>826</v>
      </c>
      <c r="B6741" s="103" t="s">
        <v>344</v>
      </c>
      <c r="C6741" s="103" t="s">
        <v>89</v>
      </c>
      <c r="D6741" s="103" t="s">
        <v>416</v>
      </c>
      <c r="E6741" s="103" t="s">
        <v>417</v>
      </c>
      <c r="F6741" s="103" t="s">
        <v>417</v>
      </c>
      <c r="G6741" s="103" t="s">
        <v>446</v>
      </c>
      <c r="H6741" s="103" t="s">
        <v>447</v>
      </c>
      <c r="I6741" s="103" t="s">
        <v>92</v>
      </c>
      <c r="J6741" s="215">
        <v>2246.02</v>
      </c>
      <c r="K6741" s="216" t="s">
        <v>88</v>
      </c>
    </row>
    <row r="6742" spans="1:11" x14ac:dyDescent="0.25">
      <c r="A6742" s="103" t="s">
        <v>827</v>
      </c>
      <c r="B6742" s="103" t="s">
        <v>344</v>
      </c>
      <c r="C6742" s="103" t="s">
        <v>89</v>
      </c>
      <c r="D6742" s="103" t="s">
        <v>416</v>
      </c>
      <c r="E6742" s="103" t="s">
        <v>417</v>
      </c>
      <c r="F6742" s="103" t="s">
        <v>417</v>
      </c>
      <c r="G6742" s="103" t="s">
        <v>740</v>
      </c>
      <c r="H6742" s="103" t="s">
        <v>741</v>
      </c>
      <c r="I6742" s="103" t="s">
        <v>92</v>
      </c>
      <c r="J6742" s="215">
        <v>6313.71</v>
      </c>
      <c r="K6742" s="216" t="s">
        <v>88</v>
      </c>
    </row>
    <row r="6743" spans="1:11" x14ac:dyDescent="0.25">
      <c r="A6743" s="103" t="s">
        <v>830</v>
      </c>
      <c r="B6743" s="103" t="s">
        <v>344</v>
      </c>
      <c r="C6743" s="103" t="s">
        <v>89</v>
      </c>
      <c r="D6743" s="103" t="s">
        <v>416</v>
      </c>
      <c r="E6743" s="103" t="s">
        <v>417</v>
      </c>
      <c r="F6743" s="103" t="s">
        <v>417</v>
      </c>
      <c r="G6743" s="103" t="s">
        <v>740</v>
      </c>
      <c r="H6743" s="103" t="s">
        <v>741</v>
      </c>
      <c r="I6743" s="103" t="s">
        <v>92</v>
      </c>
      <c r="J6743" s="215">
        <v>10282.69</v>
      </c>
      <c r="K6743" s="216" t="s">
        <v>88</v>
      </c>
    </row>
    <row r="6744" spans="1:11" x14ac:dyDescent="0.25">
      <c r="A6744" s="103" t="s">
        <v>828</v>
      </c>
      <c r="B6744" s="103" t="s">
        <v>344</v>
      </c>
      <c r="C6744" s="103" t="s">
        <v>89</v>
      </c>
      <c r="D6744" s="103" t="s">
        <v>416</v>
      </c>
      <c r="E6744" s="103" t="s">
        <v>417</v>
      </c>
      <c r="F6744" s="103" t="s">
        <v>417</v>
      </c>
      <c r="G6744" s="103" t="s">
        <v>740</v>
      </c>
      <c r="H6744" s="103" t="s">
        <v>741</v>
      </c>
      <c r="I6744" s="103" t="s">
        <v>92</v>
      </c>
      <c r="J6744" s="215">
        <v>4905.78</v>
      </c>
      <c r="K6744" s="216" t="s">
        <v>88</v>
      </c>
    </row>
    <row r="6745" spans="1:11" x14ac:dyDescent="0.25">
      <c r="A6745" s="103" t="s">
        <v>829</v>
      </c>
      <c r="B6745" s="103" t="s">
        <v>344</v>
      </c>
      <c r="C6745" s="103" t="s">
        <v>89</v>
      </c>
      <c r="D6745" s="103" t="s">
        <v>416</v>
      </c>
      <c r="E6745" s="103" t="s">
        <v>417</v>
      </c>
      <c r="F6745" s="103" t="s">
        <v>417</v>
      </c>
      <c r="G6745" s="103" t="s">
        <v>740</v>
      </c>
      <c r="H6745" s="103" t="s">
        <v>741</v>
      </c>
      <c r="I6745" s="103" t="s">
        <v>92</v>
      </c>
      <c r="J6745" s="215">
        <v>876.93</v>
      </c>
      <c r="K6745" s="216" t="s">
        <v>88</v>
      </c>
    </row>
    <row r="6746" spans="1:11" x14ac:dyDescent="0.25">
      <c r="A6746" s="103" t="s">
        <v>825</v>
      </c>
      <c r="B6746" s="103" t="s">
        <v>344</v>
      </c>
      <c r="C6746" s="103" t="s">
        <v>89</v>
      </c>
      <c r="D6746" s="103" t="s">
        <v>416</v>
      </c>
      <c r="E6746" s="103" t="s">
        <v>417</v>
      </c>
      <c r="F6746" s="103" t="s">
        <v>417</v>
      </c>
      <c r="G6746" s="103" t="s">
        <v>740</v>
      </c>
      <c r="H6746" s="103" t="s">
        <v>741</v>
      </c>
      <c r="I6746" s="103" t="s">
        <v>92</v>
      </c>
      <c r="J6746" s="215">
        <v>605.77</v>
      </c>
      <c r="K6746" s="216" t="s">
        <v>88</v>
      </c>
    </row>
    <row r="6747" spans="1:11" x14ac:dyDescent="0.25">
      <c r="A6747" s="103" t="s">
        <v>826</v>
      </c>
      <c r="B6747" s="103" t="s">
        <v>344</v>
      </c>
      <c r="C6747" s="103" t="s">
        <v>89</v>
      </c>
      <c r="D6747" s="103" t="s">
        <v>416</v>
      </c>
      <c r="E6747" s="103" t="s">
        <v>417</v>
      </c>
      <c r="F6747" s="103" t="s">
        <v>417</v>
      </c>
      <c r="G6747" s="103" t="s">
        <v>740</v>
      </c>
      <c r="H6747" s="103" t="s">
        <v>741</v>
      </c>
      <c r="I6747" s="103" t="s">
        <v>92</v>
      </c>
      <c r="J6747" s="215">
        <v>1050.71</v>
      </c>
      <c r="K6747" s="216" t="s">
        <v>88</v>
      </c>
    </row>
    <row r="6748" spans="1:11" x14ac:dyDescent="0.25">
      <c r="A6748" s="103" t="s">
        <v>827</v>
      </c>
      <c r="B6748" s="103" t="s">
        <v>344</v>
      </c>
      <c r="C6748" s="103" t="s">
        <v>89</v>
      </c>
      <c r="D6748" s="103" t="s">
        <v>416</v>
      </c>
      <c r="E6748" s="103" t="s">
        <v>417</v>
      </c>
      <c r="F6748" s="103" t="s">
        <v>417</v>
      </c>
      <c r="G6748" s="103" t="s">
        <v>490</v>
      </c>
      <c r="H6748" s="103" t="s">
        <v>742</v>
      </c>
      <c r="I6748" s="103" t="s">
        <v>92</v>
      </c>
      <c r="J6748" s="215">
        <v>2826.15</v>
      </c>
      <c r="K6748" s="216" t="s">
        <v>88</v>
      </c>
    </row>
    <row r="6749" spans="1:11" x14ac:dyDescent="0.25">
      <c r="A6749" s="103" t="s">
        <v>830</v>
      </c>
      <c r="B6749" s="103" t="s">
        <v>344</v>
      </c>
      <c r="C6749" s="103" t="s">
        <v>89</v>
      </c>
      <c r="D6749" s="103" t="s">
        <v>416</v>
      </c>
      <c r="E6749" s="103" t="s">
        <v>417</v>
      </c>
      <c r="F6749" s="103" t="s">
        <v>417</v>
      </c>
      <c r="G6749" s="103" t="s">
        <v>490</v>
      </c>
      <c r="H6749" s="103" t="s">
        <v>742</v>
      </c>
      <c r="I6749" s="103" t="s">
        <v>92</v>
      </c>
      <c r="J6749" s="215">
        <v>1445.87</v>
      </c>
      <c r="K6749" s="216" t="s">
        <v>88</v>
      </c>
    </row>
    <row r="6750" spans="1:11" x14ac:dyDescent="0.25">
      <c r="A6750" s="103" t="s">
        <v>828</v>
      </c>
      <c r="B6750" s="103" t="s">
        <v>344</v>
      </c>
      <c r="C6750" s="103" t="s">
        <v>89</v>
      </c>
      <c r="D6750" s="103" t="s">
        <v>416</v>
      </c>
      <c r="E6750" s="103" t="s">
        <v>417</v>
      </c>
      <c r="F6750" s="103" t="s">
        <v>417</v>
      </c>
      <c r="G6750" s="103" t="s">
        <v>490</v>
      </c>
      <c r="H6750" s="103" t="s">
        <v>742</v>
      </c>
      <c r="I6750" s="103" t="s">
        <v>92</v>
      </c>
      <c r="J6750" s="215">
        <v>2413.4</v>
      </c>
      <c r="K6750" s="216" t="s">
        <v>88</v>
      </c>
    </row>
    <row r="6751" spans="1:11" x14ac:dyDescent="0.25">
      <c r="A6751" s="103" t="s">
        <v>829</v>
      </c>
      <c r="B6751" s="103" t="s">
        <v>344</v>
      </c>
      <c r="C6751" s="103" t="s">
        <v>89</v>
      </c>
      <c r="D6751" s="103" t="s">
        <v>416</v>
      </c>
      <c r="E6751" s="103" t="s">
        <v>417</v>
      </c>
      <c r="F6751" s="103" t="s">
        <v>417</v>
      </c>
      <c r="G6751" s="103" t="s">
        <v>490</v>
      </c>
      <c r="H6751" s="103" t="s">
        <v>742</v>
      </c>
      <c r="I6751" s="103" t="s">
        <v>92</v>
      </c>
      <c r="J6751" s="215">
        <v>2076.94</v>
      </c>
      <c r="K6751" s="216" t="s">
        <v>88</v>
      </c>
    </row>
    <row r="6752" spans="1:11" x14ac:dyDescent="0.25">
      <c r="A6752" s="103" t="s">
        <v>825</v>
      </c>
      <c r="B6752" s="103" t="s">
        <v>344</v>
      </c>
      <c r="C6752" s="103" t="s">
        <v>89</v>
      </c>
      <c r="D6752" s="103" t="s">
        <v>416</v>
      </c>
      <c r="E6752" s="103" t="s">
        <v>417</v>
      </c>
      <c r="F6752" s="103" t="s">
        <v>417</v>
      </c>
      <c r="G6752" s="103" t="s">
        <v>490</v>
      </c>
      <c r="H6752" s="103" t="s">
        <v>742</v>
      </c>
      <c r="I6752" s="103" t="s">
        <v>92</v>
      </c>
      <c r="J6752" s="215">
        <v>4410.7299999999996</v>
      </c>
      <c r="K6752" s="216" t="s">
        <v>88</v>
      </c>
    </row>
    <row r="6753" spans="1:11" x14ac:dyDescent="0.25">
      <c r="A6753" s="103" t="s">
        <v>826</v>
      </c>
      <c r="B6753" s="103" t="s">
        <v>344</v>
      </c>
      <c r="C6753" s="103" t="s">
        <v>89</v>
      </c>
      <c r="D6753" s="103" t="s">
        <v>416</v>
      </c>
      <c r="E6753" s="103" t="s">
        <v>417</v>
      </c>
      <c r="F6753" s="103" t="s">
        <v>417</v>
      </c>
      <c r="G6753" s="103" t="s">
        <v>490</v>
      </c>
      <c r="H6753" s="103" t="s">
        <v>742</v>
      </c>
      <c r="I6753" s="103" t="s">
        <v>92</v>
      </c>
      <c r="J6753" s="215">
        <v>2571.7399999999998</v>
      </c>
      <c r="K6753" s="216" t="s">
        <v>88</v>
      </c>
    </row>
    <row r="6754" spans="1:11" x14ac:dyDescent="0.25">
      <c r="A6754" s="103" t="s">
        <v>828</v>
      </c>
      <c r="B6754" s="103" t="s">
        <v>344</v>
      </c>
      <c r="C6754" s="103" t="s">
        <v>89</v>
      </c>
      <c r="D6754" s="103" t="s">
        <v>416</v>
      </c>
      <c r="E6754" s="103" t="s">
        <v>417</v>
      </c>
      <c r="F6754" s="103" t="s">
        <v>417</v>
      </c>
      <c r="G6754" s="103" t="s">
        <v>124</v>
      </c>
      <c r="H6754" s="103" t="s">
        <v>394</v>
      </c>
      <c r="I6754" s="103" t="s">
        <v>92</v>
      </c>
      <c r="J6754" s="215">
        <v>616.07000000000005</v>
      </c>
      <c r="K6754" s="216" t="s">
        <v>88</v>
      </c>
    </row>
    <row r="6755" spans="1:11" x14ac:dyDescent="0.25">
      <c r="A6755" s="103" t="s">
        <v>827</v>
      </c>
      <c r="B6755" s="103" t="s">
        <v>344</v>
      </c>
      <c r="C6755" s="103" t="s">
        <v>89</v>
      </c>
      <c r="D6755" s="103" t="s">
        <v>416</v>
      </c>
      <c r="E6755" s="103" t="s">
        <v>417</v>
      </c>
      <c r="F6755" s="103" t="s">
        <v>417</v>
      </c>
      <c r="G6755" s="103" t="s">
        <v>650</v>
      </c>
      <c r="H6755" s="103" t="s">
        <v>651</v>
      </c>
      <c r="I6755" s="103" t="s">
        <v>92</v>
      </c>
      <c r="J6755" s="215">
        <v>2731.56</v>
      </c>
      <c r="K6755" s="216" t="s">
        <v>88</v>
      </c>
    </row>
    <row r="6756" spans="1:11" x14ac:dyDescent="0.25">
      <c r="A6756" s="103" t="s">
        <v>830</v>
      </c>
      <c r="B6756" s="103" t="s">
        <v>344</v>
      </c>
      <c r="C6756" s="103" t="s">
        <v>89</v>
      </c>
      <c r="D6756" s="103" t="s">
        <v>416</v>
      </c>
      <c r="E6756" s="103" t="s">
        <v>417</v>
      </c>
      <c r="F6756" s="103" t="s">
        <v>417</v>
      </c>
      <c r="G6756" s="103" t="s">
        <v>650</v>
      </c>
      <c r="H6756" s="103" t="s">
        <v>651</v>
      </c>
      <c r="I6756" s="103" t="s">
        <v>92</v>
      </c>
      <c r="J6756" s="215">
        <v>3146.82</v>
      </c>
      <c r="K6756" s="216" t="s">
        <v>88</v>
      </c>
    </row>
    <row r="6757" spans="1:11" x14ac:dyDescent="0.25">
      <c r="A6757" s="103" t="s">
        <v>828</v>
      </c>
      <c r="B6757" s="103" t="s">
        <v>344</v>
      </c>
      <c r="C6757" s="103" t="s">
        <v>89</v>
      </c>
      <c r="D6757" s="103" t="s">
        <v>416</v>
      </c>
      <c r="E6757" s="103" t="s">
        <v>417</v>
      </c>
      <c r="F6757" s="103" t="s">
        <v>417</v>
      </c>
      <c r="G6757" s="103" t="s">
        <v>650</v>
      </c>
      <c r="H6757" s="103" t="s">
        <v>651</v>
      </c>
      <c r="I6757" s="103" t="s">
        <v>92</v>
      </c>
      <c r="J6757" s="215">
        <v>3077.83</v>
      </c>
      <c r="K6757" s="216" t="s">
        <v>88</v>
      </c>
    </row>
    <row r="6758" spans="1:11" x14ac:dyDescent="0.25">
      <c r="A6758" s="103" t="s">
        <v>829</v>
      </c>
      <c r="B6758" s="103" t="s">
        <v>344</v>
      </c>
      <c r="C6758" s="103" t="s">
        <v>89</v>
      </c>
      <c r="D6758" s="103" t="s">
        <v>416</v>
      </c>
      <c r="E6758" s="103" t="s">
        <v>417</v>
      </c>
      <c r="F6758" s="103" t="s">
        <v>417</v>
      </c>
      <c r="G6758" s="103" t="s">
        <v>650</v>
      </c>
      <c r="H6758" s="103" t="s">
        <v>651</v>
      </c>
      <c r="I6758" s="103" t="s">
        <v>92</v>
      </c>
      <c r="J6758" s="215">
        <v>3295.7</v>
      </c>
      <c r="K6758" s="216" t="s">
        <v>88</v>
      </c>
    </row>
    <row r="6759" spans="1:11" x14ac:dyDescent="0.25">
      <c r="A6759" s="103" t="s">
        <v>825</v>
      </c>
      <c r="B6759" s="103" t="s">
        <v>344</v>
      </c>
      <c r="C6759" s="103" t="s">
        <v>89</v>
      </c>
      <c r="D6759" s="103" t="s">
        <v>416</v>
      </c>
      <c r="E6759" s="103" t="s">
        <v>417</v>
      </c>
      <c r="F6759" s="103" t="s">
        <v>417</v>
      </c>
      <c r="G6759" s="103" t="s">
        <v>650</v>
      </c>
      <c r="H6759" s="103" t="s">
        <v>651</v>
      </c>
      <c r="I6759" s="103" t="s">
        <v>92</v>
      </c>
      <c r="J6759" s="215">
        <v>5604.93</v>
      </c>
      <c r="K6759" s="216" t="s">
        <v>88</v>
      </c>
    </row>
    <row r="6760" spans="1:11" x14ac:dyDescent="0.25">
      <c r="A6760" s="103" t="s">
        <v>826</v>
      </c>
      <c r="B6760" s="103" t="s">
        <v>344</v>
      </c>
      <c r="C6760" s="103" t="s">
        <v>89</v>
      </c>
      <c r="D6760" s="103" t="s">
        <v>416</v>
      </c>
      <c r="E6760" s="103" t="s">
        <v>417</v>
      </c>
      <c r="F6760" s="103" t="s">
        <v>417</v>
      </c>
      <c r="G6760" s="103" t="s">
        <v>650</v>
      </c>
      <c r="H6760" s="103" t="s">
        <v>651</v>
      </c>
      <c r="I6760" s="103" t="s">
        <v>92</v>
      </c>
      <c r="J6760" s="215">
        <v>2574.8000000000002</v>
      </c>
      <c r="K6760" s="216" t="s">
        <v>88</v>
      </c>
    </row>
    <row r="6761" spans="1:11" x14ac:dyDescent="0.25">
      <c r="A6761" s="103" t="s">
        <v>827</v>
      </c>
      <c r="B6761" s="103" t="s">
        <v>344</v>
      </c>
      <c r="C6761" s="103" t="s">
        <v>89</v>
      </c>
      <c r="D6761" s="103" t="s">
        <v>416</v>
      </c>
      <c r="E6761" s="103" t="s">
        <v>417</v>
      </c>
      <c r="F6761" s="103" t="s">
        <v>417</v>
      </c>
      <c r="G6761" s="103" t="s">
        <v>491</v>
      </c>
      <c r="H6761" s="103" t="s">
        <v>492</v>
      </c>
      <c r="I6761" s="103" t="s">
        <v>92</v>
      </c>
      <c r="J6761" s="215">
        <v>14261.54</v>
      </c>
      <c r="K6761" s="216" t="s">
        <v>88</v>
      </c>
    </row>
    <row r="6762" spans="1:11" x14ac:dyDescent="0.25">
      <c r="A6762" s="103" t="s">
        <v>830</v>
      </c>
      <c r="B6762" s="103" t="s">
        <v>344</v>
      </c>
      <c r="C6762" s="103" t="s">
        <v>89</v>
      </c>
      <c r="D6762" s="103" t="s">
        <v>416</v>
      </c>
      <c r="E6762" s="103" t="s">
        <v>417</v>
      </c>
      <c r="F6762" s="103" t="s">
        <v>417</v>
      </c>
      <c r="G6762" s="103" t="s">
        <v>491</v>
      </c>
      <c r="H6762" s="103" t="s">
        <v>492</v>
      </c>
      <c r="I6762" s="103" t="s">
        <v>92</v>
      </c>
      <c r="J6762" s="215">
        <v>14261.54</v>
      </c>
      <c r="K6762" s="216" t="s">
        <v>88</v>
      </c>
    </row>
    <row r="6763" spans="1:11" x14ac:dyDescent="0.25">
      <c r="A6763" s="103" t="s">
        <v>828</v>
      </c>
      <c r="B6763" s="103" t="s">
        <v>344</v>
      </c>
      <c r="C6763" s="103" t="s">
        <v>89</v>
      </c>
      <c r="D6763" s="103" t="s">
        <v>416</v>
      </c>
      <c r="E6763" s="103" t="s">
        <v>417</v>
      </c>
      <c r="F6763" s="103" t="s">
        <v>417</v>
      </c>
      <c r="G6763" s="103" t="s">
        <v>491</v>
      </c>
      <c r="H6763" s="103" t="s">
        <v>492</v>
      </c>
      <c r="I6763" s="103" t="s">
        <v>92</v>
      </c>
      <c r="J6763" s="215">
        <v>15239.89</v>
      </c>
      <c r="K6763" s="216" t="s">
        <v>88</v>
      </c>
    </row>
    <row r="6764" spans="1:11" x14ac:dyDescent="0.25">
      <c r="A6764" s="103" t="s">
        <v>829</v>
      </c>
      <c r="B6764" s="103" t="s">
        <v>344</v>
      </c>
      <c r="C6764" s="103" t="s">
        <v>89</v>
      </c>
      <c r="D6764" s="103" t="s">
        <v>416</v>
      </c>
      <c r="E6764" s="103" t="s">
        <v>417</v>
      </c>
      <c r="F6764" s="103" t="s">
        <v>417</v>
      </c>
      <c r="G6764" s="103" t="s">
        <v>491</v>
      </c>
      <c r="H6764" s="103" t="s">
        <v>492</v>
      </c>
      <c r="I6764" s="103" t="s">
        <v>92</v>
      </c>
      <c r="J6764" s="215">
        <v>13469.24</v>
      </c>
      <c r="K6764" s="216" t="s">
        <v>88</v>
      </c>
    </row>
    <row r="6765" spans="1:11" x14ac:dyDescent="0.25">
      <c r="A6765" s="103" t="s">
        <v>825</v>
      </c>
      <c r="B6765" s="103" t="s">
        <v>344</v>
      </c>
      <c r="C6765" s="103" t="s">
        <v>89</v>
      </c>
      <c r="D6765" s="103" t="s">
        <v>416</v>
      </c>
      <c r="E6765" s="103" t="s">
        <v>417</v>
      </c>
      <c r="F6765" s="103" t="s">
        <v>417</v>
      </c>
      <c r="G6765" s="103" t="s">
        <v>491</v>
      </c>
      <c r="H6765" s="103" t="s">
        <v>492</v>
      </c>
      <c r="I6765" s="103" t="s">
        <v>92</v>
      </c>
      <c r="J6765" s="215">
        <v>21392.3</v>
      </c>
      <c r="K6765" s="216" t="s">
        <v>88</v>
      </c>
    </row>
    <row r="6766" spans="1:11" x14ac:dyDescent="0.25">
      <c r="A6766" s="103" t="s">
        <v>826</v>
      </c>
      <c r="B6766" s="103" t="s">
        <v>344</v>
      </c>
      <c r="C6766" s="103" t="s">
        <v>89</v>
      </c>
      <c r="D6766" s="103" t="s">
        <v>416</v>
      </c>
      <c r="E6766" s="103" t="s">
        <v>417</v>
      </c>
      <c r="F6766" s="103" t="s">
        <v>417</v>
      </c>
      <c r="G6766" s="103" t="s">
        <v>491</v>
      </c>
      <c r="H6766" s="103" t="s">
        <v>492</v>
      </c>
      <c r="I6766" s="103" t="s">
        <v>92</v>
      </c>
      <c r="J6766" s="215">
        <v>13469.24</v>
      </c>
      <c r="K6766" s="216" t="s">
        <v>88</v>
      </c>
    </row>
    <row r="6767" spans="1:11" x14ac:dyDescent="0.25">
      <c r="A6767" s="103" t="s">
        <v>827</v>
      </c>
      <c r="B6767" s="103" t="s">
        <v>344</v>
      </c>
      <c r="C6767" s="103" t="s">
        <v>89</v>
      </c>
      <c r="D6767" s="103" t="s">
        <v>416</v>
      </c>
      <c r="E6767" s="103" t="s">
        <v>417</v>
      </c>
      <c r="F6767" s="103" t="s">
        <v>417</v>
      </c>
      <c r="G6767" s="103" t="s">
        <v>94</v>
      </c>
      <c r="H6767" s="103" t="s">
        <v>397</v>
      </c>
      <c r="I6767" s="103" t="s">
        <v>92</v>
      </c>
      <c r="J6767" s="215">
        <v>961.54</v>
      </c>
      <c r="K6767" s="216" t="s">
        <v>88</v>
      </c>
    </row>
    <row r="6768" spans="1:11" x14ac:dyDescent="0.25">
      <c r="A6768" s="103" t="s">
        <v>828</v>
      </c>
      <c r="B6768" s="103" t="s">
        <v>344</v>
      </c>
      <c r="C6768" s="103" t="s">
        <v>89</v>
      </c>
      <c r="D6768" s="103" t="s">
        <v>416</v>
      </c>
      <c r="E6768" s="103" t="s">
        <v>417</v>
      </c>
      <c r="F6768" s="103" t="s">
        <v>417</v>
      </c>
      <c r="G6768" s="103" t="s">
        <v>94</v>
      </c>
      <c r="H6768" s="103" t="s">
        <v>397</v>
      </c>
      <c r="I6768" s="103" t="s">
        <v>92</v>
      </c>
      <c r="J6768" s="215">
        <v>384.62</v>
      </c>
      <c r="K6768" s="216" t="s">
        <v>88</v>
      </c>
    </row>
    <row r="6769" spans="1:11" x14ac:dyDescent="0.25">
      <c r="A6769" s="103" t="s">
        <v>825</v>
      </c>
      <c r="B6769" s="103" t="s">
        <v>344</v>
      </c>
      <c r="C6769" s="103" t="s">
        <v>89</v>
      </c>
      <c r="D6769" s="103" t="s">
        <v>416</v>
      </c>
      <c r="E6769" s="103" t="s">
        <v>417</v>
      </c>
      <c r="F6769" s="103" t="s">
        <v>417</v>
      </c>
      <c r="G6769" s="103" t="s">
        <v>94</v>
      </c>
      <c r="H6769" s="103" t="s">
        <v>397</v>
      </c>
      <c r="I6769" s="103" t="s">
        <v>92</v>
      </c>
      <c r="J6769" s="215">
        <v>3667.07</v>
      </c>
      <c r="K6769" s="216" t="s">
        <v>88</v>
      </c>
    </row>
    <row r="6770" spans="1:11" x14ac:dyDescent="0.25">
      <c r="A6770" s="103" t="s">
        <v>826</v>
      </c>
      <c r="B6770" s="103" t="s">
        <v>344</v>
      </c>
      <c r="C6770" s="103" t="s">
        <v>89</v>
      </c>
      <c r="D6770" s="103" t="s">
        <v>416</v>
      </c>
      <c r="E6770" s="103" t="s">
        <v>417</v>
      </c>
      <c r="F6770" s="103" t="s">
        <v>417</v>
      </c>
      <c r="G6770" s="103" t="s">
        <v>94</v>
      </c>
      <c r="H6770" s="103" t="s">
        <v>397</v>
      </c>
      <c r="I6770" s="103" t="s">
        <v>92</v>
      </c>
      <c r="J6770" s="215">
        <v>1060.0999999999999</v>
      </c>
      <c r="K6770" s="216" t="s">
        <v>88</v>
      </c>
    </row>
    <row r="6771" spans="1:11" x14ac:dyDescent="0.25">
      <c r="A6771" s="103" t="s">
        <v>827</v>
      </c>
      <c r="B6771" s="103" t="s">
        <v>344</v>
      </c>
      <c r="C6771" s="103" t="s">
        <v>89</v>
      </c>
      <c r="D6771" s="103" t="s">
        <v>416</v>
      </c>
      <c r="E6771" s="103" t="s">
        <v>417</v>
      </c>
      <c r="F6771" s="103" t="s">
        <v>417</v>
      </c>
      <c r="G6771" s="103" t="s">
        <v>120</v>
      </c>
      <c r="H6771" s="103" t="s">
        <v>398</v>
      </c>
      <c r="I6771" s="103" t="s">
        <v>92</v>
      </c>
      <c r="J6771" s="215">
        <v>4442.76</v>
      </c>
      <c r="K6771" s="216" t="s">
        <v>88</v>
      </c>
    </row>
    <row r="6772" spans="1:11" x14ac:dyDescent="0.25">
      <c r="A6772" s="103" t="s">
        <v>830</v>
      </c>
      <c r="B6772" s="103" t="s">
        <v>344</v>
      </c>
      <c r="C6772" s="103" t="s">
        <v>89</v>
      </c>
      <c r="D6772" s="103" t="s">
        <v>416</v>
      </c>
      <c r="E6772" s="103" t="s">
        <v>417</v>
      </c>
      <c r="F6772" s="103" t="s">
        <v>417</v>
      </c>
      <c r="G6772" s="103" t="s">
        <v>120</v>
      </c>
      <c r="H6772" s="103" t="s">
        <v>398</v>
      </c>
      <c r="I6772" s="103" t="s">
        <v>92</v>
      </c>
      <c r="J6772" s="215">
        <v>1936.08</v>
      </c>
      <c r="K6772" s="216" t="s">
        <v>88</v>
      </c>
    </row>
    <row r="6773" spans="1:11" x14ac:dyDescent="0.25">
      <c r="A6773" s="103" t="s">
        <v>828</v>
      </c>
      <c r="B6773" s="103" t="s">
        <v>344</v>
      </c>
      <c r="C6773" s="103" t="s">
        <v>89</v>
      </c>
      <c r="D6773" s="103" t="s">
        <v>416</v>
      </c>
      <c r="E6773" s="103" t="s">
        <v>417</v>
      </c>
      <c r="F6773" s="103" t="s">
        <v>417</v>
      </c>
      <c r="G6773" s="103" t="s">
        <v>120</v>
      </c>
      <c r="H6773" s="103" t="s">
        <v>398</v>
      </c>
      <c r="I6773" s="103" t="s">
        <v>92</v>
      </c>
      <c r="J6773" s="215">
        <v>2779.83</v>
      </c>
      <c r="K6773" s="216" t="s">
        <v>88</v>
      </c>
    </row>
    <row r="6774" spans="1:11" x14ac:dyDescent="0.25">
      <c r="A6774" s="103" t="s">
        <v>829</v>
      </c>
      <c r="B6774" s="103" t="s">
        <v>344</v>
      </c>
      <c r="C6774" s="103" t="s">
        <v>89</v>
      </c>
      <c r="D6774" s="103" t="s">
        <v>416</v>
      </c>
      <c r="E6774" s="103" t="s">
        <v>417</v>
      </c>
      <c r="F6774" s="103" t="s">
        <v>417</v>
      </c>
      <c r="G6774" s="103" t="s">
        <v>120</v>
      </c>
      <c r="H6774" s="103" t="s">
        <v>398</v>
      </c>
      <c r="I6774" s="103" t="s">
        <v>92</v>
      </c>
      <c r="J6774" s="215">
        <v>3711.75</v>
      </c>
      <c r="K6774" s="216" t="s">
        <v>88</v>
      </c>
    </row>
    <row r="6775" spans="1:11" x14ac:dyDescent="0.25">
      <c r="A6775" s="103" t="s">
        <v>825</v>
      </c>
      <c r="B6775" s="103" t="s">
        <v>344</v>
      </c>
      <c r="C6775" s="103" t="s">
        <v>89</v>
      </c>
      <c r="D6775" s="103" t="s">
        <v>416</v>
      </c>
      <c r="E6775" s="103" t="s">
        <v>417</v>
      </c>
      <c r="F6775" s="103" t="s">
        <v>417</v>
      </c>
      <c r="G6775" s="103" t="s">
        <v>120</v>
      </c>
      <c r="H6775" s="103" t="s">
        <v>398</v>
      </c>
      <c r="I6775" s="103" t="s">
        <v>92</v>
      </c>
      <c r="J6775" s="215">
        <v>22363.42</v>
      </c>
      <c r="K6775" s="216" t="s">
        <v>88</v>
      </c>
    </row>
    <row r="6776" spans="1:11" x14ac:dyDescent="0.25">
      <c r="A6776" s="103" t="s">
        <v>826</v>
      </c>
      <c r="B6776" s="103" t="s">
        <v>344</v>
      </c>
      <c r="C6776" s="103" t="s">
        <v>89</v>
      </c>
      <c r="D6776" s="103" t="s">
        <v>416</v>
      </c>
      <c r="E6776" s="103" t="s">
        <v>417</v>
      </c>
      <c r="F6776" s="103" t="s">
        <v>417</v>
      </c>
      <c r="G6776" s="103" t="s">
        <v>120</v>
      </c>
      <c r="H6776" s="103" t="s">
        <v>398</v>
      </c>
      <c r="I6776" s="103" t="s">
        <v>92</v>
      </c>
      <c r="J6776" s="215">
        <v>2337.21</v>
      </c>
      <c r="K6776" s="216" t="s">
        <v>88</v>
      </c>
    </row>
    <row r="6777" spans="1:11" x14ac:dyDescent="0.25">
      <c r="A6777" s="103" t="s">
        <v>827</v>
      </c>
      <c r="B6777" s="103" t="s">
        <v>344</v>
      </c>
      <c r="C6777" s="103" t="s">
        <v>89</v>
      </c>
      <c r="D6777" s="103" t="s">
        <v>418</v>
      </c>
      <c r="E6777" s="103" t="s">
        <v>419</v>
      </c>
      <c r="F6777" s="103" t="s">
        <v>419</v>
      </c>
      <c r="G6777" s="103" t="s">
        <v>505</v>
      </c>
      <c r="H6777" s="103" t="s">
        <v>506</v>
      </c>
      <c r="I6777" s="103" t="s">
        <v>92</v>
      </c>
      <c r="J6777" s="215">
        <v>449.4</v>
      </c>
      <c r="K6777" s="216" t="s">
        <v>344</v>
      </c>
    </row>
    <row r="6778" spans="1:11" x14ac:dyDescent="0.25">
      <c r="A6778" s="103" t="s">
        <v>825</v>
      </c>
      <c r="B6778" s="103" t="s">
        <v>344</v>
      </c>
      <c r="C6778" s="103" t="s">
        <v>89</v>
      </c>
      <c r="D6778" s="103" t="s">
        <v>418</v>
      </c>
      <c r="E6778" s="103" t="s">
        <v>419</v>
      </c>
      <c r="F6778" s="103" t="s">
        <v>419</v>
      </c>
      <c r="G6778" s="103" t="s">
        <v>505</v>
      </c>
      <c r="H6778" s="103" t="s">
        <v>506</v>
      </c>
      <c r="I6778" s="103" t="s">
        <v>92</v>
      </c>
      <c r="J6778" s="215">
        <v>256.8</v>
      </c>
      <c r="K6778" s="216" t="s">
        <v>344</v>
      </c>
    </row>
    <row r="6779" spans="1:11" x14ac:dyDescent="0.25">
      <c r="A6779" s="103" t="s">
        <v>826</v>
      </c>
      <c r="B6779" s="103" t="s">
        <v>344</v>
      </c>
      <c r="C6779" s="103" t="s">
        <v>89</v>
      </c>
      <c r="D6779" s="103" t="s">
        <v>418</v>
      </c>
      <c r="E6779" s="103" t="s">
        <v>419</v>
      </c>
      <c r="F6779" s="103" t="s">
        <v>419</v>
      </c>
      <c r="G6779" s="103" t="s">
        <v>505</v>
      </c>
      <c r="H6779" s="103" t="s">
        <v>506</v>
      </c>
      <c r="I6779" s="103" t="s">
        <v>92</v>
      </c>
      <c r="J6779" s="215">
        <v>128.4</v>
      </c>
      <c r="K6779" s="216" t="s">
        <v>344</v>
      </c>
    </row>
    <row r="6780" spans="1:11" x14ac:dyDescent="0.25">
      <c r="A6780" s="103" t="s">
        <v>829</v>
      </c>
      <c r="B6780" s="103" t="s">
        <v>344</v>
      </c>
      <c r="C6780" s="103" t="s">
        <v>89</v>
      </c>
      <c r="D6780" s="103" t="s">
        <v>418</v>
      </c>
      <c r="E6780" s="103" t="s">
        <v>419</v>
      </c>
      <c r="F6780" s="103" t="s">
        <v>419</v>
      </c>
      <c r="G6780" s="103" t="s">
        <v>209</v>
      </c>
      <c r="H6780" s="103" t="s">
        <v>352</v>
      </c>
      <c r="I6780" s="103" t="s">
        <v>92</v>
      </c>
      <c r="J6780" s="215">
        <v>327.97</v>
      </c>
      <c r="K6780" s="216" t="s">
        <v>347</v>
      </c>
    </row>
    <row r="6781" spans="1:11" x14ac:dyDescent="0.25">
      <c r="A6781" s="103" t="s">
        <v>825</v>
      </c>
      <c r="B6781" s="103" t="s">
        <v>344</v>
      </c>
      <c r="C6781" s="103" t="s">
        <v>89</v>
      </c>
      <c r="D6781" s="103" t="s">
        <v>418</v>
      </c>
      <c r="E6781" s="103" t="s">
        <v>419</v>
      </c>
      <c r="F6781" s="103" t="s">
        <v>419</v>
      </c>
      <c r="G6781" s="103" t="s">
        <v>209</v>
      </c>
      <c r="H6781" s="103" t="s">
        <v>352</v>
      </c>
      <c r="I6781" s="103" t="s">
        <v>92</v>
      </c>
      <c r="J6781" s="215">
        <v>163.98</v>
      </c>
      <c r="K6781" s="216" t="s">
        <v>347</v>
      </c>
    </row>
    <row r="6782" spans="1:11" x14ac:dyDescent="0.25">
      <c r="A6782" s="103" t="s">
        <v>826</v>
      </c>
      <c r="B6782" s="103" t="s">
        <v>344</v>
      </c>
      <c r="C6782" s="103" t="s">
        <v>89</v>
      </c>
      <c r="D6782" s="103" t="s">
        <v>418</v>
      </c>
      <c r="E6782" s="103" t="s">
        <v>419</v>
      </c>
      <c r="F6782" s="103" t="s">
        <v>419</v>
      </c>
      <c r="G6782" s="103" t="s">
        <v>209</v>
      </c>
      <c r="H6782" s="103" t="s">
        <v>352</v>
      </c>
      <c r="I6782" s="103" t="s">
        <v>92</v>
      </c>
      <c r="J6782" s="215">
        <v>184.48</v>
      </c>
      <c r="K6782" s="216" t="s">
        <v>347</v>
      </c>
    </row>
    <row r="6783" spans="1:11" x14ac:dyDescent="0.25">
      <c r="A6783" s="103" t="s">
        <v>827</v>
      </c>
      <c r="B6783" s="103" t="s">
        <v>344</v>
      </c>
      <c r="C6783" s="103" t="s">
        <v>89</v>
      </c>
      <c r="D6783" s="103" t="s">
        <v>418</v>
      </c>
      <c r="E6783" s="103" t="s">
        <v>419</v>
      </c>
      <c r="F6783" s="103" t="s">
        <v>419</v>
      </c>
      <c r="G6783" s="103" t="s">
        <v>169</v>
      </c>
      <c r="H6783" s="103" t="s">
        <v>380</v>
      </c>
      <c r="I6783" s="103" t="s">
        <v>92</v>
      </c>
      <c r="J6783" s="215">
        <v>15.63</v>
      </c>
      <c r="K6783" s="216" t="s">
        <v>88</v>
      </c>
    </row>
    <row r="6784" spans="1:11" x14ac:dyDescent="0.25">
      <c r="A6784" s="103" t="s">
        <v>829</v>
      </c>
      <c r="B6784" s="103" t="s">
        <v>344</v>
      </c>
      <c r="C6784" s="103" t="s">
        <v>89</v>
      </c>
      <c r="D6784" s="103" t="s">
        <v>418</v>
      </c>
      <c r="E6784" s="103" t="s">
        <v>419</v>
      </c>
      <c r="F6784" s="103" t="s">
        <v>419</v>
      </c>
      <c r="G6784" s="103" t="s">
        <v>169</v>
      </c>
      <c r="H6784" s="103" t="s">
        <v>380</v>
      </c>
      <c r="I6784" s="103" t="s">
        <v>92</v>
      </c>
      <c r="J6784" s="215">
        <v>11.84</v>
      </c>
      <c r="K6784" s="216" t="s">
        <v>88</v>
      </c>
    </row>
    <row r="6785" spans="1:11" x14ac:dyDescent="0.25">
      <c r="A6785" s="103" t="s">
        <v>825</v>
      </c>
      <c r="B6785" s="103" t="s">
        <v>344</v>
      </c>
      <c r="C6785" s="103" t="s">
        <v>89</v>
      </c>
      <c r="D6785" s="103" t="s">
        <v>418</v>
      </c>
      <c r="E6785" s="103" t="s">
        <v>419</v>
      </c>
      <c r="F6785" s="103" t="s">
        <v>419</v>
      </c>
      <c r="G6785" s="103" t="s">
        <v>169</v>
      </c>
      <c r="H6785" s="103" t="s">
        <v>380</v>
      </c>
      <c r="I6785" s="103" t="s">
        <v>92</v>
      </c>
      <c r="J6785" s="215">
        <v>7.58</v>
      </c>
      <c r="K6785" s="216" t="s">
        <v>88</v>
      </c>
    </row>
    <row r="6786" spans="1:11" x14ac:dyDescent="0.25">
      <c r="A6786" s="103" t="s">
        <v>826</v>
      </c>
      <c r="B6786" s="103" t="s">
        <v>344</v>
      </c>
      <c r="C6786" s="103" t="s">
        <v>89</v>
      </c>
      <c r="D6786" s="103" t="s">
        <v>418</v>
      </c>
      <c r="E6786" s="103" t="s">
        <v>419</v>
      </c>
      <c r="F6786" s="103" t="s">
        <v>419</v>
      </c>
      <c r="G6786" s="103" t="s">
        <v>169</v>
      </c>
      <c r="H6786" s="103" t="s">
        <v>380</v>
      </c>
      <c r="I6786" s="103" t="s">
        <v>92</v>
      </c>
      <c r="J6786" s="215">
        <v>11.84</v>
      </c>
      <c r="K6786" s="216" t="s">
        <v>88</v>
      </c>
    </row>
    <row r="6787" spans="1:11" x14ac:dyDescent="0.25">
      <c r="A6787" s="103" t="s">
        <v>828</v>
      </c>
      <c r="B6787" s="103" t="s">
        <v>344</v>
      </c>
      <c r="C6787" s="103" t="s">
        <v>89</v>
      </c>
      <c r="D6787" s="103" t="s">
        <v>418</v>
      </c>
      <c r="E6787" s="103" t="s">
        <v>419</v>
      </c>
      <c r="F6787" s="103" t="s">
        <v>419</v>
      </c>
      <c r="G6787" s="103" t="s">
        <v>446</v>
      </c>
      <c r="H6787" s="103" t="s">
        <v>447</v>
      </c>
      <c r="I6787" s="103" t="s">
        <v>92</v>
      </c>
      <c r="J6787" s="215">
        <v>164.4</v>
      </c>
      <c r="K6787" s="216" t="s">
        <v>88</v>
      </c>
    </row>
    <row r="6788" spans="1:11" x14ac:dyDescent="0.25">
      <c r="A6788" s="103" t="s">
        <v>825</v>
      </c>
      <c r="B6788" s="103" t="s">
        <v>344</v>
      </c>
      <c r="C6788" s="103" t="s">
        <v>89</v>
      </c>
      <c r="D6788" s="103" t="s">
        <v>418</v>
      </c>
      <c r="E6788" s="103" t="s">
        <v>419</v>
      </c>
      <c r="F6788" s="103" t="s">
        <v>419</v>
      </c>
      <c r="G6788" s="103" t="s">
        <v>446</v>
      </c>
      <c r="H6788" s="103" t="s">
        <v>447</v>
      </c>
      <c r="I6788" s="103" t="s">
        <v>92</v>
      </c>
      <c r="J6788" s="215">
        <v>123.3</v>
      </c>
      <c r="K6788" s="216" t="s">
        <v>88</v>
      </c>
    </row>
    <row r="6789" spans="1:11" x14ac:dyDescent="0.25">
      <c r="A6789" s="103" t="s">
        <v>827</v>
      </c>
      <c r="B6789" s="103" t="s">
        <v>344</v>
      </c>
      <c r="C6789" s="103" t="s">
        <v>89</v>
      </c>
      <c r="D6789" s="103" t="s">
        <v>420</v>
      </c>
      <c r="E6789" s="103" t="s">
        <v>421</v>
      </c>
      <c r="F6789" s="103" t="s">
        <v>421</v>
      </c>
      <c r="G6789" s="103" t="s">
        <v>119</v>
      </c>
      <c r="H6789" s="103" t="s">
        <v>308</v>
      </c>
      <c r="I6789" s="103" t="s">
        <v>92</v>
      </c>
      <c r="J6789" s="215">
        <v>3.56</v>
      </c>
      <c r="K6789" s="216" t="s">
        <v>88</v>
      </c>
    </row>
    <row r="6790" spans="1:11" x14ac:dyDescent="0.25">
      <c r="A6790" s="103" t="s">
        <v>830</v>
      </c>
      <c r="B6790" s="103" t="s">
        <v>344</v>
      </c>
      <c r="C6790" s="103" t="s">
        <v>89</v>
      </c>
      <c r="D6790" s="103" t="s">
        <v>420</v>
      </c>
      <c r="E6790" s="103" t="s">
        <v>421</v>
      </c>
      <c r="F6790" s="103" t="s">
        <v>421</v>
      </c>
      <c r="G6790" s="103" t="s">
        <v>119</v>
      </c>
      <c r="H6790" s="103" t="s">
        <v>308</v>
      </c>
      <c r="I6790" s="103" t="s">
        <v>92</v>
      </c>
      <c r="J6790" s="215">
        <v>85.05</v>
      </c>
      <c r="K6790" s="216" t="s">
        <v>88</v>
      </c>
    </row>
    <row r="6791" spans="1:11" x14ac:dyDescent="0.25">
      <c r="A6791" s="103" t="s">
        <v>828</v>
      </c>
      <c r="B6791" s="103" t="s">
        <v>344</v>
      </c>
      <c r="C6791" s="103" t="s">
        <v>89</v>
      </c>
      <c r="D6791" s="103" t="s">
        <v>420</v>
      </c>
      <c r="E6791" s="103" t="s">
        <v>421</v>
      </c>
      <c r="F6791" s="103" t="s">
        <v>421</v>
      </c>
      <c r="G6791" s="103" t="s">
        <v>119</v>
      </c>
      <c r="H6791" s="103" t="s">
        <v>308</v>
      </c>
      <c r="I6791" s="103" t="s">
        <v>92</v>
      </c>
      <c r="J6791" s="215">
        <v>69.59</v>
      </c>
      <c r="K6791" s="216" t="s">
        <v>88</v>
      </c>
    </row>
    <row r="6792" spans="1:11" x14ac:dyDescent="0.25">
      <c r="A6792" s="103" t="s">
        <v>829</v>
      </c>
      <c r="B6792" s="103" t="s">
        <v>344</v>
      </c>
      <c r="C6792" s="103" t="s">
        <v>89</v>
      </c>
      <c r="D6792" s="103" t="s">
        <v>420</v>
      </c>
      <c r="E6792" s="103" t="s">
        <v>421</v>
      </c>
      <c r="F6792" s="103" t="s">
        <v>421</v>
      </c>
      <c r="G6792" s="103" t="s">
        <v>119</v>
      </c>
      <c r="H6792" s="103" t="s">
        <v>308</v>
      </c>
      <c r="I6792" s="103" t="s">
        <v>92</v>
      </c>
      <c r="J6792" s="215">
        <v>0</v>
      </c>
      <c r="K6792" s="216" t="s">
        <v>88</v>
      </c>
    </row>
    <row r="6793" spans="1:11" x14ac:dyDescent="0.25">
      <c r="A6793" s="103" t="s">
        <v>825</v>
      </c>
      <c r="B6793" s="103" t="s">
        <v>344</v>
      </c>
      <c r="C6793" s="103" t="s">
        <v>89</v>
      </c>
      <c r="D6793" s="103" t="s">
        <v>420</v>
      </c>
      <c r="E6793" s="103" t="s">
        <v>421</v>
      </c>
      <c r="F6793" s="103" t="s">
        <v>421</v>
      </c>
      <c r="G6793" s="103" t="s">
        <v>119</v>
      </c>
      <c r="H6793" s="103" t="s">
        <v>308</v>
      </c>
      <c r="I6793" s="103" t="s">
        <v>92</v>
      </c>
      <c r="J6793" s="215">
        <v>-146.91</v>
      </c>
      <c r="K6793" s="216" t="s">
        <v>88</v>
      </c>
    </row>
    <row r="6794" spans="1:11" x14ac:dyDescent="0.25">
      <c r="A6794" s="103" t="s">
        <v>826</v>
      </c>
      <c r="B6794" s="103" t="s">
        <v>344</v>
      </c>
      <c r="C6794" s="103" t="s">
        <v>89</v>
      </c>
      <c r="D6794" s="103" t="s">
        <v>420</v>
      </c>
      <c r="E6794" s="103" t="s">
        <v>421</v>
      </c>
      <c r="F6794" s="103" t="s">
        <v>421</v>
      </c>
      <c r="G6794" s="103" t="s">
        <v>119</v>
      </c>
      <c r="H6794" s="103" t="s">
        <v>308</v>
      </c>
      <c r="I6794" s="103" t="s">
        <v>92</v>
      </c>
      <c r="J6794" s="215">
        <v>-26.76</v>
      </c>
      <c r="K6794" s="216" t="s">
        <v>88</v>
      </c>
    </row>
    <row r="6795" spans="1:11" x14ac:dyDescent="0.25">
      <c r="A6795" s="103" t="s">
        <v>827</v>
      </c>
      <c r="B6795" s="103" t="s">
        <v>344</v>
      </c>
      <c r="C6795" s="103" t="s">
        <v>89</v>
      </c>
      <c r="D6795" s="103" t="s">
        <v>420</v>
      </c>
      <c r="E6795" s="103" t="s">
        <v>421</v>
      </c>
      <c r="F6795" s="103" t="s">
        <v>421</v>
      </c>
      <c r="G6795" s="103" t="s">
        <v>96</v>
      </c>
      <c r="H6795" s="103" t="s">
        <v>319</v>
      </c>
      <c r="I6795" s="103" t="s">
        <v>92</v>
      </c>
      <c r="J6795" s="215">
        <v>-120.44</v>
      </c>
      <c r="K6795" s="216" t="s">
        <v>88</v>
      </c>
    </row>
    <row r="6796" spans="1:11" x14ac:dyDescent="0.25">
      <c r="A6796" s="103" t="s">
        <v>828</v>
      </c>
      <c r="B6796" s="103" t="s">
        <v>344</v>
      </c>
      <c r="C6796" s="103" t="s">
        <v>89</v>
      </c>
      <c r="D6796" s="103" t="s">
        <v>420</v>
      </c>
      <c r="E6796" s="103" t="s">
        <v>421</v>
      </c>
      <c r="F6796" s="103" t="s">
        <v>421</v>
      </c>
      <c r="G6796" s="103" t="s">
        <v>96</v>
      </c>
      <c r="H6796" s="103" t="s">
        <v>319</v>
      </c>
      <c r="I6796" s="103" t="s">
        <v>92</v>
      </c>
      <c r="J6796" s="215">
        <v>120.44</v>
      </c>
      <c r="K6796" s="216" t="s">
        <v>88</v>
      </c>
    </row>
    <row r="6797" spans="1:11" x14ac:dyDescent="0.25">
      <c r="A6797" s="103" t="s">
        <v>830</v>
      </c>
      <c r="B6797" s="103" t="s">
        <v>344</v>
      </c>
      <c r="C6797" s="103" t="s">
        <v>89</v>
      </c>
      <c r="D6797" s="103" t="s">
        <v>420</v>
      </c>
      <c r="E6797" s="103" t="s">
        <v>421</v>
      </c>
      <c r="F6797" s="103" t="s">
        <v>421</v>
      </c>
      <c r="G6797" s="103" t="s">
        <v>118</v>
      </c>
      <c r="H6797" s="103" t="s">
        <v>323</v>
      </c>
      <c r="I6797" s="103" t="s">
        <v>92</v>
      </c>
      <c r="J6797" s="215">
        <v>189.43</v>
      </c>
      <c r="K6797" s="216" t="s">
        <v>88</v>
      </c>
    </row>
    <row r="6798" spans="1:11" x14ac:dyDescent="0.25">
      <c r="A6798" s="103" t="s">
        <v>825</v>
      </c>
      <c r="B6798" s="103" t="s">
        <v>344</v>
      </c>
      <c r="C6798" s="103" t="s">
        <v>89</v>
      </c>
      <c r="D6798" s="103" t="s">
        <v>420</v>
      </c>
      <c r="E6798" s="103" t="s">
        <v>421</v>
      </c>
      <c r="F6798" s="103" t="s">
        <v>421</v>
      </c>
      <c r="G6798" s="103" t="s">
        <v>118</v>
      </c>
      <c r="H6798" s="103" t="s">
        <v>323</v>
      </c>
      <c r="I6798" s="103" t="s">
        <v>92</v>
      </c>
      <c r="J6798" s="215">
        <v>-2123.77</v>
      </c>
      <c r="K6798" s="216" t="s">
        <v>88</v>
      </c>
    </row>
    <row r="6799" spans="1:11" x14ac:dyDescent="0.25">
      <c r="A6799" s="103" t="s">
        <v>826</v>
      </c>
      <c r="B6799" s="103" t="s">
        <v>344</v>
      </c>
      <c r="C6799" s="103" t="s">
        <v>89</v>
      </c>
      <c r="D6799" s="103" t="s">
        <v>420</v>
      </c>
      <c r="E6799" s="103" t="s">
        <v>421</v>
      </c>
      <c r="F6799" s="103" t="s">
        <v>421</v>
      </c>
      <c r="G6799" s="103" t="s">
        <v>118</v>
      </c>
      <c r="H6799" s="103" t="s">
        <v>323</v>
      </c>
      <c r="I6799" s="103" t="s">
        <v>92</v>
      </c>
      <c r="J6799" s="215">
        <v>2123.77</v>
      </c>
      <c r="K6799" s="216" t="s">
        <v>88</v>
      </c>
    </row>
    <row r="6800" spans="1:11" x14ac:dyDescent="0.25">
      <c r="A6800" s="103" t="s">
        <v>830</v>
      </c>
      <c r="B6800" s="103" t="s">
        <v>344</v>
      </c>
      <c r="C6800" s="103" t="s">
        <v>89</v>
      </c>
      <c r="D6800" s="103" t="s">
        <v>420</v>
      </c>
      <c r="E6800" s="103" t="s">
        <v>421</v>
      </c>
      <c r="F6800" s="103" t="s">
        <v>421</v>
      </c>
      <c r="G6800" s="103" t="s">
        <v>103</v>
      </c>
      <c r="H6800" s="103" t="s">
        <v>337</v>
      </c>
      <c r="I6800" s="103" t="s">
        <v>92</v>
      </c>
      <c r="J6800" s="215">
        <v>1546.8</v>
      </c>
      <c r="K6800" s="216" t="s">
        <v>88</v>
      </c>
    </row>
    <row r="6801" spans="1:11" x14ac:dyDescent="0.25">
      <c r="A6801" s="103" t="s">
        <v>829</v>
      </c>
      <c r="B6801" s="103" t="s">
        <v>344</v>
      </c>
      <c r="C6801" s="103" t="s">
        <v>89</v>
      </c>
      <c r="D6801" s="103" t="s">
        <v>420</v>
      </c>
      <c r="E6801" s="103" t="s">
        <v>421</v>
      </c>
      <c r="F6801" s="103" t="s">
        <v>421</v>
      </c>
      <c r="G6801" s="103" t="s">
        <v>103</v>
      </c>
      <c r="H6801" s="103" t="s">
        <v>337</v>
      </c>
      <c r="I6801" s="103" t="s">
        <v>92</v>
      </c>
      <c r="J6801" s="215">
        <v>96.28</v>
      </c>
      <c r="K6801" s="216" t="s">
        <v>88</v>
      </c>
    </row>
    <row r="6802" spans="1:11" x14ac:dyDescent="0.25">
      <c r="A6802" s="103" t="s">
        <v>827</v>
      </c>
      <c r="B6802" s="103" t="s">
        <v>344</v>
      </c>
      <c r="C6802" s="103" t="s">
        <v>89</v>
      </c>
      <c r="D6802" s="103" t="s">
        <v>420</v>
      </c>
      <c r="E6802" s="103" t="s">
        <v>421</v>
      </c>
      <c r="F6802" s="103" t="s">
        <v>421</v>
      </c>
      <c r="G6802" s="103" t="s">
        <v>478</v>
      </c>
      <c r="H6802" s="103" t="s">
        <v>479</v>
      </c>
      <c r="I6802" s="103" t="s">
        <v>92</v>
      </c>
      <c r="J6802" s="215">
        <v>-466.69</v>
      </c>
      <c r="K6802" s="216" t="s">
        <v>344</v>
      </c>
    </row>
    <row r="6803" spans="1:11" x14ac:dyDescent="0.25">
      <c r="A6803" s="103" t="s">
        <v>830</v>
      </c>
      <c r="B6803" s="103" t="s">
        <v>344</v>
      </c>
      <c r="C6803" s="103" t="s">
        <v>89</v>
      </c>
      <c r="D6803" s="103" t="s">
        <v>420</v>
      </c>
      <c r="E6803" s="103" t="s">
        <v>421</v>
      </c>
      <c r="F6803" s="103" t="s">
        <v>421</v>
      </c>
      <c r="G6803" s="103" t="s">
        <v>478</v>
      </c>
      <c r="H6803" s="103" t="s">
        <v>479</v>
      </c>
      <c r="I6803" s="103" t="s">
        <v>92</v>
      </c>
      <c r="J6803" s="215">
        <v>583.34</v>
      </c>
      <c r="K6803" s="216" t="s">
        <v>344</v>
      </c>
    </row>
    <row r="6804" spans="1:11" x14ac:dyDescent="0.25">
      <c r="A6804" s="103" t="s">
        <v>828</v>
      </c>
      <c r="B6804" s="103" t="s">
        <v>344</v>
      </c>
      <c r="C6804" s="103" t="s">
        <v>89</v>
      </c>
      <c r="D6804" s="103" t="s">
        <v>420</v>
      </c>
      <c r="E6804" s="103" t="s">
        <v>421</v>
      </c>
      <c r="F6804" s="103" t="s">
        <v>421</v>
      </c>
      <c r="G6804" s="103" t="s">
        <v>478</v>
      </c>
      <c r="H6804" s="103" t="s">
        <v>479</v>
      </c>
      <c r="I6804" s="103" t="s">
        <v>92</v>
      </c>
      <c r="J6804" s="215">
        <v>48.05</v>
      </c>
      <c r="K6804" s="216" t="s">
        <v>344</v>
      </c>
    </row>
    <row r="6805" spans="1:11" x14ac:dyDescent="0.25">
      <c r="A6805" s="103" t="s">
        <v>829</v>
      </c>
      <c r="B6805" s="103" t="s">
        <v>344</v>
      </c>
      <c r="C6805" s="103" t="s">
        <v>89</v>
      </c>
      <c r="D6805" s="103" t="s">
        <v>420</v>
      </c>
      <c r="E6805" s="103" t="s">
        <v>421</v>
      </c>
      <c r="F6805" s="103" t="s">
        <v>421</v>
      </c>
      <c r="G6805" s="103" t="s">
        <v>478</v>
      </c>
      <c r="H6805" s="103" t="s">
        <v>479</v>
      </c>
      <c r="I6805" s="103" t="s">
        <v>92</v>
      </c>
      <c r="J6805" s="215">
        <v>566.21</v>
      </c>
      <c r="K6805" s="216" t="s">
        <v>344</v>
      </c>
    </row>
    <row r="6806" spans="1:11" x14ac:dyDescent="0.25">
      <c r="A6806" s="103" t="s">
        <v>825</v>
      </c>
      <c r="B6806" s="103" t="s">
        <v>344</v>
      </c>
      <c r="C6806" s="103" t="s">
        <v>89</v>
      </c>
      <c r="D6806" s="103" t="s">
        <v>420</v>
      </c>
      <c r="E6806" s="103" t="s">
        <v>421</v>
      </c>
      <c r="F6806" s="103" t="s">
        <v>421</v>
      </c>
      <c r="G6806" s="103" t="s">
        <v>478</v>
      </c>
      <c r="H6806" s="103" t="s">
        <v>479</v>
      </c>
      <c r="I6806" s="103" t="s">
        <v>92</v>
      </c>
      <c r="J6806" s="215">
        <v>-823.56</v>
      </c>
      <c r="K6806" s="216" t="s">
        <v>344</v>
      </c>
    </row>
    <row r="6807" spans="1:11" x14ac:dyDescent="0.25">
      <c r="A6807" s="103" t="s">
        <v>826</v>
      </c>
      <c r="B6807" s="103" t="s">
        <v>344</v>
      </c>
      <c r="C6807" s="103" t="s">
        <v>89</v>
      </c>
      <c r="D6807" s="103" t="s">
        <v>420</v>
      </c>
      <c r="E6807" s="103" t="s">
        <v>421</v>
      </c>
      <c r="F6807" s="103" t="s">
        <v>421</v>
      </c>
      <c r="G6807" s="103" t="s">
        <v>478</v>
      </c>
      <c r="H6807" s="103" t="s">
        <v>479</v>
      </c>
      <c r="I6807" s="103" t="s">
        <v>92</v>
      </c>
      <c r="J6807" s="215">
        <v>154.41</v>
      </c>
      <c r="K6807" s="216" t="s">
        <v>344</v>
      </c>
    </row>
    <row r="6808" spans="1:11" x14ac:dyDescent="0.25">
      <c r="A6808" s="103" t="s">
        <v>827</v>
      </c>
      <c r="B6808" s="103" t="s">
        <v>344</v>
      </c>
      <c r="C6808" s="103" t="s">
        <v>89</v>
      </c>
      <c r="D6808" s="103" t="s">
        <v>420</v>
      </c>
      <c r="E6808" s="103" t="s">
        <v>421</v>
      </c>
      <c r="F6808" s="103" t="s">
        <v>421</v>
      </c>
      <c r="G6808" s="103" t="s">
        <v>499</v>
      </c>
      <c r="H6808" s="103" t="s">
        <v>500</v>
      </c>
      <c r="I6808" s="103" t="s">
        <v>92</v>
      </c>
      <c r="J6808" s="215">
        <v>-269.27</v>
      </c>
      <c r="K6808" s="216" t="s">
        <v>344</v>
      </c>
    </row>
    <row r="6809" spans="1:11" x14ac:dyDescent="0.25">
      <c r="A6809" s="103" t="s">
        <v>830</v>
      </c>
      <c r="B6809" s="103" t="s">
        <v>344</v>
      </c>
      <c r="C6809" s="103" t="s">
        <v>89</v>
      </c>
      <c r="D6809" s="103" t="s">
        <v>420</v>
      </c>
      <c r="E6809" s="103" t="s">
        <v>421</v>
      </c>
      <c r="F6809" s="103" t="s">
        <v>421</v>
      </c>
      <c r="G6809" s="103" t="s">
        <v>499</v>
      </c>
      <c r="H6809" s="103" t="s">
        <v>500</v>
      </c>
      <c r="I6809" s="103" t="s">
        <v>92</v>
      </c>
      <c r="J6809" s="215">
        <v>1518.65</v>
      </c>
      <c r="K6809" s="216" t="s">
        <v>344</v>
      </c>
    </row>
    <row r="6810" spans="1:11" x14ac:dyDescent="0.25">
      <c r="A6810" s="103" t="s">
        <v>828</v>
      </c>
      <c r="B6810" s="103" t="s">
        <v>344</v>
      </c>
      <c r="C6810" s="103" t="s">
        <v>89</v>
      </c>
      <c r="D6810" s="103" t="s">
        <v>420</v>
      </c>
      <c r="E6810" s="103" t="s">
        <v>421</v>
      </c>
      <c r="F6810" s="103" t="s">
        <v>421</v>
      </c>
      <c r="G6810" s="103" t="s">
        <v>499</v>
      </c>
      <c r="H6810" s="103" t="s">
        <v>500</v>
      </c>
      <c r="I6810" s="103" t="s">
        <v>92</v>
      </c>
      <c r="J6810" s="215">
        <v>-1736.79</v>
      </c>
      <c r="K6810" s="216" t="s">
        <v>344</v>
      </c>
    </row>
    <row r="6811" spans="1:11" x14ac:dyDescent="0.25">
      <c r="A6811" s="103" t="s">
        <v>829</v>
      </c>
      <c r="B6811" s="103" t="s">
        <v>344</v>
      </c>
      <c r="C6811" s="103" t="s">
        <v>89</v>
      </c>
      <c r="D6811" s="103" t="s">
        <v>420</v>
      </c>
      <c r="E6811" s="103" t="s">
        <v>421</v>
      </c>
      <c r="F6811" s="103" t="s">
        <v>421</v>
      </c>
      <c r="G6811" s="103" t="s">
        <v>499</v>
      </c>
      <c r="H6811" s="103" t="s">
        <v>500</v>
      </c>
      <c r="I6811" s="103" t="s">
        <v>92</v>
      </c>
      <c r="J6811" s="215">
        <v>-201.95</v>
      </c>
      <c r="K6811" s="216" t="s">
        <v>344</v>
      </c>
    </row>
    <row r="6812" spans="1:11" x14ac:dyDescent="0.25">
      <c r="A6812" s="103" t="s">
        <v>825</v>
      </c>
      <c r="B6812" s="103" t="s">
        <v>344</v>
      </c>
      <c r="C6812" s="103" t="s">
        <v>89</v>
      </c>
      <c r="D6812" s="103" t="s">
        <v>420</v>
      </c>
      <c r="E6812" s="103" t="s">
        <v>421</v>
      </c>
      <c r="F6812" s="103" t="s">
        <v>421</v>
      </c>
      <c r="G6812" s="103" t="s">
        <v>499</v>
      </c>
      <c r="H6812" s="103" t="s">
        <v>500</v>
      </c>
      <c r="I6812" s="103" t="s">
        <v>92</v>
      </c>
      <c r="J6812" s="215">
        <v>-877.8</v>
      </c>
      <c r="K6812" s="216" t="s">
        <v>344</v>
      </c>
    </row>
    <row r="6813" spans="1:11" x14ac:dyDescent="0.25">
      <c r="A6813" s="103" t="s">
        <v>826</v>
      </c>
      <c r="B6813" s="103" t="s">
        <v>344</v>
      </c>
      <c r="C6813" s="103" t="s">
        <v>89</v>
      </c>
      <c r="D6813" s="103" t="s">
        <v>420</v>
      </c>
      <c r="E6813" s="103" t="s">
        <v>421</v>
      </c>
      <c r="F6813" s="103" t="s">
        <v>421</v>
      </c>
      <c r="G6813" s="103" t="s">
        <v>499</v>
      </c>
      <c r="H6813" s="103" t="s">
        <v>500</v>
      </c>
      <c r="I6813" s="103" t="s">
        <v>92</v>
      </c>
      <c r="J6813" s="215">
        <v>1079.75</v>
      </c>
      <c r="K6813" s="216" t="s">
        <v>344</v>
      </c>
    </row>
    <row r="6814" spans="1:11" x14ac:dyDescent="0.25">
      <c r="A6814" s="103" t="s">
        <v>827</v>
      </c>
      <c r="B6814" s="103" t="s">
        <v>344</v>
      </c>
      <c r="C6814" s="103" t="s">
        <v>89</v>
      </c>
      <c r="D6814" s="103" t="s">
        <v>420</v>
      </c>
      <c r="E6814" s="103" t="s">
        <v>421</v>
      </c>
      <c r="F6814" s="103" t="s">
        <v>421</v>
      </c>
      <c r="G6814" s="103" t="s">
        <v>503</v>
      </c>
      <c r="H6814" s="103" t="s">
        <v>504</v>
      </c>
      <c r="I6814" s="103" t="s">
        <v>92</v>
      </c>
      <c r="J6814" s="215">
        <v>-1666.38</v>
      </c>
      <c r="K6814" s="216" t="s">
        <v>344</v>
      </c>
    </row>
    <row r="6815" spans="1:11" x14ac:dyDescent="0.25">
      <c r="A6815" s="103" t="s">
        <v>830</v>
      </c>
      <c r="B6815" s="103" t="s">
        <v>344</v>
      </c>
      <c r="C6815" s="103" t="s">
        <v>89</v>
      </c>
      <c r="D6815" s="103" t="s">
        <v>420</v>
      </c>
      <c r="E6815" s="103" t="s">
        <v>421</v>
      </c>
      <c r="F6815" s="103" t="s">
        <v>421</v>
      </c>
      <c r="G6815" s="103" t="s">
        <v>503</v>
      </c>
      <c r="H6815" s="103" t="s">
        <v>504</v>
      </c>
      <c r="I6815" s="103" t="s">
        <v>92</v>
      </c>
      <c r="J6815" s="215">
        <v>-1950.12</v>
      </c>
      <c r="K6815" s="216" t="s">
        <v>344</v>
      </c>
    </row>
    <row r="6816" spans="1:11" x14ac:dyDescent="0.25">
      <c r="A6816" s="103" t="s">
        <v>828</v>
      </c>
      <c r="B6816" s="103" t="s">
        <v>344</v>
      </c>
      <c r="C6816" s="103" t="s">
        <v>89</v>
      </c>
      <c r="D6816" s="103" t="s">
        <v>420</v>
      </c>
      <c r="E6816" s="103" t="s">
        <v>421</v>
      </c>
      <c r="F6816" s="103" t="s">
        <v>421</v>
      </c>
      <c r="G6816" s="103" t="s">
        <v>503</v>
      </c>
      <c r="H6816" s="103" t="s">
        <v>504</v>
      </c>
      <c r="I6816" s="103" t="s">
        <v>92</v>
      </c>
      <c r="J6816" s="215">
        <v>-7059.1</v>
      </c>
      <c r="K6816" s="216" t="s">
        <v>344</v>
      </c>
    </row>
    <row r="6817" spans="1:11" x14ac:dyDescent="0.25">
      <c r="A6817" s="103" t="s">
        <v>829</v>
      </c>
      <c r="B6817" s="103" t="s">
        <v>344</v>
      </c>
      <c r="C6817" s="103" t="s">
        <v>89</v>
      </c>
      <c r="D6817" s="103" t="s">
        <v>420</v>
      </c>
      <c r="E6817" s="103" t="s">
        <v>421</v>
      </c>
      <c r="F6817" s="103" t="s">
        <v>421</v>
      </c>
      <c r="G6817" s="103" t="s">
        <v>503</v>
      </c>
      <c r="H6817" s="103" t="s">
        <v>504</v>
      </c>
      <c r="I6817" s="103" t="s">
        <v>92</v>
      </c>
      <c r="J6817" s="215">
        <v>1659.26</v>
      </c>
      <c r="K6817" s="216" t="s">
        <v>344</v>
      </c>
    </row>
    <row r="6818" spans="1:11" x14ac:dyDescent="0.25">
      <c r="A6818" s="103" t="s">
        <v>825</v>
      </c>
      <c r="B6818" s="103" t="s">
        <v>344</v>
      </c>
      <c r="C6818" s="103" t="s">
        <v>89</v>
      </c>
      <c r="D6818" s="103" t="s">
        <v>420</v>
      </c>
      <c r="E6818" s="103" t="s">
        <v>421</v>
      </c>
      <c r="F6818" s="103" t="s">
        <v>421</v>
      </c>
      <c r="G6818" s="103" t="s">
        <v>503</v>
      </c>
      <c r="H6818" s="103" t="s">
        <v>504</v>
      </c>
      <c r="I6818" s="103" t="s">
        <v>92</v>
      </c>
      <c r="J6818" s="215">
        <v>2824.78</v>
      </c>
      <c r="K6818" s="216" t="s">
        <v>344</v>
      </c>
    </row>
    <row r="6819" spans="1:11" x14ac:dyDescent="0.25">
      <c r="A6819" s="103" t="s">
        <v>826</v>
      </c>
      <c r="B6819" s="103" t="s">
        <v>344</v>
      </c>
      <c r="C6819" s="103" t="s">
        <v>89</v>
      </c>
      <c r="D6819" s="103" t="s">
        <v>420</v>
      </c>
      <c r="E6819" s="103" t="s">
        <v>421</v>
      </c>
      <c r="F6819" s="103" t="s">
        <v>421</v>
      </c>
      <c r="G6819" s="103" t="s">
        <v>503</v>
      </c>
      <c r="H6819" s="103" t="s">
        <v>504</v>
      </c>
      <c r="I6819" s="103" t="s">
        <v>92</v>
      </c>
      <c r="J6819" s="215">
        <v>-667.13</v>
      </c>
      <c r="K6819" s="216" t="s">
        <v>344</v>
      </c>
    </row>
    <row r="6820" spans="1:11" x14ac:dyDescent="0.25">
      <c r="A6820" s="103" t="s">
        <v>827</v>
      </c>
      <c r="B6820" s="103" t="s">
        <v>344</v>
      </c>
      <c r="C6820" s="103" t="s">
        <v>89</v>
      </c>
      <c r="D6820" s="103" t="s">
        <v>420</v>
      </c>
      <c r="E6820" s="103" t="s">
        <v>421</v>
      </c>
      <c r="F6820" s="103" t="s">
        <v>421</v>
      </c>
      <c r="G6820" s="103" t="s">
        <v>505</v>
      </c>
      <c r="H6820" s="103" t="s">
        <v>506</v>
      </c>
      <c r="I6820" s="103" t="s">
        <v>92</v>
      </c>
      <c r="J6820" s="215">
        <v>-333.84</v>
      </c>
      <c r="K6820" s="216" t="s">
        <v>344</v>
      </c>
    </row>
    <row r="6821" spans="1:11" x14ac:dyDescent="0.25">
      <c r="A6821" s="103" t="s">
        <v>830</v>
      </c>
      <c r="B6821" s="103" t="s">
        <v>344</v>
      </c>
      <c r="C6821" s="103" t="s">
        <v>89</v>
      </c>
      <c r="D6821" s="103" t="s">
        <v>420</v>
      </c>
      <c r="E6821" s="103" t="s">
        <v>421</v>
      </c>
      <c r="F6821" s="103" t="s">
        <v>421</v>
      </c>
      <c r="G6821" s="103" t="s">
        <v>505</v>
      </c>
      <c r="H6821" s="103" t="s">
        <v>506</v>
      </c>
      <c r="I6821" s="103" t="s">
        <v>92</v>
      </c>
      <c r="J6821" s="215">
        <v>1729.12</v>
      </c>
      <c r="K6821" s="216" t="s">
        <v>344</v>
      </c>
    </row>
    <row r="6822" spans="1:11" x14ac:dyDescent="0.25">
      <c r="A6822" s="103" t="s">
        <v>828</v>
      </c>
      <c r="B6822" s="103" t="s">
        <v>344</v>
      </c>
      <c r="C6822" s="103" t="s">
        <v>89</v>
      </c>
      <c r="D6822" s="103" t="s">
        <v>420</v>
      </c>
      <c r="E6822" s="103" t="s">
        <v>421</v>
      </c>
      <c r="F6822" s="103" t="s">
        <v>421</v>
      </c>
      <c r="G6822" s="103" t="s">
        <v>505</v>
      </c>
      <c r="H6822" s="103" t="s">
        <v>506</v>
      </c>
      <c r="I6822" s="103" t="s">
        <v>92</v>
      </c>
      <c r="J6822" s="215">
        <v>410.88</v>
      </c>
      <c r="K6822" s="216" t="s">
        <v>344</v>
      </c>
    </row>
    <row r="6823" spans="1:11" x14ac:dyDescent="0.25">
      <c r="A6823" s="103" t="s">
        <v>829</v>
      </c>
      <c r="B6823" s="103" t="s">
        <v>344</v>
      </c>
      <c r="C6823" s="103" t="s">
        <v>89</v>
      </c>
      <c r="D6823" s="103" t="s">
        <v>420</v>
      </c>
      <c r="E6823" s="103" t="s">
        <v>421</v>
      </c>
      <c r="F6823" s="103" t="s">
        <v>421</v>
      </c>
      <c r="G6823" s="103" t="s">
        <v>505</v>
      </c>
      <c r="H6823" s="103" t="s">
        <v>506</v>
      </c>
      <c r="I6823" s="103" t="s">
        <v>92</v>
      </c>
      <c r="J6823" s="215">
        <v>-256.8</v>
      </c>
      <c r="K6823" s="216" t="s">
        <v>344</v>
      </c>
    </row>
    <row r="6824" spans="1:11" x14ac:dyDescent="0.25">
      <c r="A6824" s="103" t="s">
        <v>825</v>
      </c>
      <c r="B6824" s="103" t="s">
        <v>344</v>
      </c>
      <c r="C6824" s="103" t="s">
        <v>89</v>
      </c>
      <c r="D6824" s="103" t="s">
        <v>420</v>
      </c>
      <c r="E6824" s="103" t="s">
        <v>421</v>
      </c>
      <c r="F6824" s="103" t="s">
        <v>421</v>
      </c>
      <c r="G6824" s="103" t="s">
        <v>505</v>
      </c>
      <c r="H6824" s="103" t="s">
        <v>506</v>
      </c>
      <c r="I6824" s="103" t="s">
        <v>92</v>
      </c>
      <c r="J6824" s="215">
        <v>-205.44</v>
      </c>
      <c r="K6824" s="216" t="s">
        <v>344</v>
      </c>
    </row>
    <row r="6825" spans="1:11" x14ac:dyDescent="0.25">
      <c r="A6825" s="103" t="s">
        <v>826</v>
      </c>
      <c r="B6825" s="103" t="s">
        <v>344</v>
      </c>
      <c r="C6825" s="103" t="s">
        <v>89</v>
      </c>
      <c r="D6825" s="103" t="s">
        <v>420</v>
      </c>
      <c r="E6825" s="103" t="s">
        <v>421</v>
      </c>
      <c r="F6825" s="103" t="s">
        <v>421</v>
      </c>
      <c r="G6825" s="103" t="s">
        <v>505</v>
      </c>
      <c r="H6825" s="103" t="s">
        <v>506</v>
      </c>
      <c r="I6825" s="103" t="s">
        <v>92</v>
      </c>
      <c r="J6825" s="215">
        <v>-864.56</v>
      </c>
      <c r="K6825" s="216" t="s">
        <v>344</v>
      </c>
    </row>
    <row r="6826" spans="1:11" x14ac:dyDescent="0.25">
      <c r="A6826" s="103" t="s">
        <v>827</v>
      </c>
      <c r="B6826" s="103" t="s">
        <v>344</v>
      </c>
      <c r="C6826" s="103" t="s">
        <v>89</v>
      </c>
      <c r="D6826" s="103" t="s">
        <v>420</v>
      </c>
      <c r="E6826" s="103" t="s">
        <v>421</v>
      </c>
      <c r="F6826" s="103" t="s">
        <v>421</v>
      </c>
      <c r="G6826" s="103" t="s">
        <v>205</v>
      </c>
      <c r="H6826" s="103" t="s">
        <v>343</v>
      </c>
      <c r="I6826" s="103" t="s">
        <v>92</v>
      </c>
      <c r="J6826" s="215">
        <v>-1119.72</v>
      </c>
      <c r="K6826" s="216" t="s">
        <v>344</v>
      </c>
    </row>
    <row r="6827" spans="1:11" x14ac:dyDescent="0.25">
      <c r="A6827" s="103" t="s">
        <v>830</v>
      </c>
      <c r="B6827" s="103" t="s">
        <v>344</v>
      </c>
      <c r="C6827" s="103" t="s">
        <v>89</v>
      </c>
      <c r="D6827" s="103" t="s">
        <v>420</v>
      </c>
      <c r="E6827" s="103" t="s">
        <v>421</v>
      </c>
      <c r="F6827" s="103" t="s">
        <v>421</v>
      </c>
      <c r="G6827" s="103" t="s">
        <v>205</v>
      </c>
      <c r="H6827" s="103" t="s">
        <v>343</v>
      </c>
      <c r="I6827" s="103" t="s">
        <v>92</v>
      </c>
      <c r="J6827" s="215">
        <v>185.16</v>
      </c>
      <c r="K6827" s="216" t="s">
        <v>344</v>
      </c>
    </row>
    <row r="6828" spans="1:11" x14ac:dyDescent="0.25">
      <c r="A6828" s="103" t="s">
        <v>828</v>
      </c>
      <c r="B6828" s="103" t="s">
        <v>344</v>
      </c>
      <c r="C6828" s="103" t="s">
        <v>89</v>
      </c>
      <c r="D6828" s="103" t="s">
        <v>420</v>
      </c>
      <c r="E6828" s="103" t="s">
        <v>421</v>
      </c>
      <c r="F6828" s="103" t="s">
        <v>421</v>
      </c>
      <c r="G6828" s="103" t="s">
        <v>205</v>
      </c>
      <c r="H6828" s="103" t="s">
        <v>343</v>
      </c>
      <c r="I6828" s="103" t="s">
        <v>92</v>
      </c>
      <c r="J6828" s="215">
        <v>681.23</v>
      </c>
      <c r="K6828" s="216" t="s">
        <v>344</v>
      </c>
    </row>
    <row r="6829" spans="1:11" x14ac:dyDescent="0.25">
      <c r="A6829" s="103" t="s">
        <v>829</v>
      </c>
      <c r="B6829" s="103" t="s">
        <v>344</v>
      </c>
      <c r="C6829" s="103" t="s">
        <v>89</v>
      </c>
      <c r="D6829" s="103" t="s">
        <v>420</v>
      </c>
      <c r="E6829" s="103" t="s">
        <v>421</v>
      </c>
      <c r="F6829" s="103" t="s">
        <v>421</v>
      </c>
      <c r="G6829" s="103" t="s">
        <v>205</v>
      </c>
      <c r="H6829" s="103" t="s">
        <v>343</v>
      </c>
      <c r="I6829" s="103" t="s">
        <v>92</v>
      </c>
      <c r="J6829" s="215">
        <v>74.73</v>
      </c>
      <c r="K6829" s="216" t="s">
        <v>344</v>
      </c>
    </row>
    <row r="6830" spans="1:11" x14ac:dyDescent="0.25">
      <c r="A6830" s="103" t="s">
        <v>825</v>
      </c>
      <c r="B6830" s="103" t="s">
        <v>344</v>
      </c>
      <c r="C6830" s="103" t="s">
        <v>89</v>
      </c>
      <c r="D6830" s="103" t="s">
        <v>420</v>
      </c>
      <c r="E6830" s="103" t="s">
        <v>421</v>
      </c>
      <c r="F6830" s="103" t="s">
        <v>421</v>
      </c>
      <c r="G6830" s="103" t="s">
        <v>205</v>
      </c>
      <c r="H6830" s="103" t="s">
        <v>343</v>
      </c>
      <c r="I6830" s="103" t="s">
        <v>92</v>
      </c>
      <c r="J6830" s="215">
        <v>-539.85</v>
      </c>
      <c r="K6830" s="216" t="s">
        <v>344</v>
      </c>
    </row>
    <row r="6831" spans="1:11" x14ac:dyDescent="0.25">
      <c r="A6831" s="103" t="s">
        <v>826</v>
      </c>
      <c r="B6831" s="103" t="s">
        <v>344</v>
      </c>
      <c r="C6831" s="103" t="s">
        <v>89</v>
      </c>
      <c r="D6831" s="103" t="s">
        <v>420</v>
      </c>
      <c r="E6831" s="103" t="s">
        <v>421</v>
      </c>
      <c r="F6831" s="103" t="s">
        <v>421</v>
      </c>
      <c r="G6831" s="103" t="s">
        <v>205</v>
      </c>
      <c r="H6831" s="103" t="s">
        <v>343</v>
      </c>
      <c r="I6831" s="103" t="s">
        <v>92</v>
      </c>
      <c r="J6831" s="215">
        <v>483.97</v>
      </c>
      <c r="K6831" s="216" t="s">
        <v>344</v>
      </c>
    </row>
    <row r="6832" spans="1:11" x14ac:dyDescent="0.25">
      <c r="A6832" s="103" t="s">
        <v>827</v>
      </c>
      <c r="B6832" s="103" t="s">
        <v>344</v>
      </c>
      <c r="C6832" s="103" t="s">
        <v>89</v>
      </c>
      <c r="D6832" s="103" t="s">
        <v>420</v>
      </c>
      <c r="E6832" s="103" t="s">
        <v>421</v>
      </c>
      <c r="F6832" s="103" t="s">
        <v>421</v>
      </c>
      <c r="G6832" s="103" t="s">
        <v>529</v>
      </c>
      <c r="H6832" s="103" t="s">
        <v>530</v>
      </c>
      <c r="I6832" s="103" t="s">
        <v>92</v>
      </c>
      <c r="J6832" s="215">
        <v>1504.06</v>
      </c>
      <c r="K6832" s="216" t="s">
        <v>344</v>
      </c>
    </row>
    <row r="6833" spans="1:11" x14ac:dyDescent="0.25">
      <c r="A6833" s="103" t="s">
        <v>830</v>
      </c>
      <c r="B6833" s="103" t="s">
        <v>344</v>
      </c>
      <c r="C6833" s="103" t="s">
        <v>89</v>
      </c>
      <c r="D6833" s="103" t="s">
        <v>420</v>
      </c>
      <c r="E6833" s="103" t="s">
        <v>421</v>
      </c>
      <c r="F6833" s="103" t="s">
        <v>421</v>
      </c>
      <c r="G6833" s="103" t="s">
        <v>529</v>
      </c>
      <c r="H6833" s="103" t="s">
        <v>530</v>
      </c>
      <c r="I6833" s="103" t="s">
        <v>92</v>
      </c>
      <c r="J6833" s="215">
        <v>1738.02</v>
      </c>
      <c r="K6833" s="216" t="s">
        <v>344</v>
      </c>
    </row>
    <row r="6834" spans="1:11" x14ac:dyDescent="0.25">
      <c r="A6834" s="103" t="s">
        <v>828</v>
      </c>
      <c r="B6834" s="103" t="s">
        <v>344</v>
      </c>
      <c r="C6834" s="103" t="s">
        <v>89</v>
      </c>
      <c r="D6834" s="103" t="s">
        <v>420</v>
      </c>
      <c r="E6834" s="103" t="s">
        <v>421</v>
      </c>
      <c r="F6834" s="103" t="s">
        <v>421</v>
      </c>
      <c r="G6834" s="103" t="s">
        <v>529</v>
      </c>
      <c r="H6834" s="103" t="s">
        <v>530</v>
      </c>
      <c r="I6834" s="103" t="s">
        <v>92</v>
      </c>
      <c r="J6834" s="215">
        <v>-4724.4399999999996</v>
      </c>
      <c r="K6834" s="216" t="s">
        <v>344</v>
      </c>
    </row>
    <row r="6835" spans="1:11" x14ac:dyDescent="0.25">
      <c r="A6835" s="103" t="s">
        <v>829</v>
      </c>
      <c r="B6835" s="103" t="s">
        <v>344</v>
      </c>
      <c r="C6835" s="103" t="s">
        <v>89</v>
      </c>
      <c r="D6835" s="103" t="s">
        <v>420</v>
      </c>
      <c r="E6835" s="103" t="s">
        <v>421</v>
      </c>
      <c r="F6835" s="103" t="s">
        <v>421</v>
      </c>
      <c r="G6835" s="103" t="s">
        <v>529</v>
      </c>
      <c r="H6835" s="103" t="s">
        <v>530</v>
      </c>
      <c r="I6835" s="103" t="s">
        <v>92</v>
      </c>
      <c r="J6835" s="215">
        <v>-835.59</v>
      </c>
      <c r="K6835" s="216" t="s">
        <v>344</v>
      </c>
    </row>
    <row r="6836" spans="1:11" x14ac:dyDescent="0.25">
      <c r="A6836" s="103" t="s">
        <v>825</v>
      </c>
      <c r="B6836" s="103" t="s">
        <v>344</v>
      </c>
      <c r="C6836" s="103" t="s">
        <v>89</v>
      </c>
      <c r="D6836" s="103" t="s">
        <v>420</v>
      </c>
      <c r="E6836" s="103" t="s">
        <v>421</v>
      </c>
      <c r="F6836" s="103" t="s">
        <v>421</v>
      </c>
      <c r="G6836" s="103" t="s">
        <v>529</v>
      </c>
      <c r="H6836" s="103" t="s">
        <v>530</v>
      </c>
      <c r="I6836" s="103" t="s">
        <v>92</v>
      </c>
      <c r="J6836" s="215">
        <v>-568.19000000000005</v>
      </c>
      <c r="K6836" s="216" t="s">
        <v>344</v>
      </c>
    </row>
    <row r="6837" spans="1:11" x14ac:dyDescent="0.25">
      <c r="A6837" s="103" t="s">
        <v>826</v>
      </c>
      <c r="B6837" s="103" t="s">
        <v>344</v>
      </c>
      <c r="C6837" s="103" t="s">
        <v>89</v>
      </c>
      <c r="D6837" s="103" t="s">
        <v>420</v>
      </c>
      <c r="E6837" s="103" t="s">
        <v>421</v>
      </c>
      <c r="F6837" s="103" t="s">
        <v>421</v>
      </c>
      <c r="G6837" s="103" t="s">
        <v>529</v>
      </c>
      <c r="H6837" s="103" t="s">
        <v>530</v>
      </c>
      <c r="I6837" s="103" t="s">
        <v>92</v>
      </c>
      <c r="J6837" s="215">
        <v>568.19000000000005</v>
      </c>
      <c r="K6837" s="216" t="s">
        <v>344</v>
      </c>
    </row>
    <row r="6838" spans="1:11" x14ac:dyDescent="0.25">
      <c r="A6838" s="103" t="s">
        <v>827</v>
      </c>
      <c r="B6838" s="103" t="s">
        <v>344</v>
      </c>
      <c r="C6838" s="103" t="s">
        <v>89</v>
      </c>
      <c r="D6838" s="103" t="s">
        <v>420</v>
      </c>
      <c r="E6838" s="103" t="s">
        <v>421</v>
      </c>
      <c r="F6838" s="103" t="s">
        <v>421</v>
      </c>
      <c r="G6838" s="103" t="s">
        <v>509</v>
      </c>
      <c r="H6838" s="103" t="s">
        <v>510</v>
      </c>
      <c r="I6838" s="103" t="s">
        <v>92</v>
      </c>
      <c r="J6838" s="215">
        <v>-2835.64</v>
      </c>
      <c r="K6838" s="216" t="s">
        <v>344</v>
      </c>
    </row>
    <row r="6839" spans="1:11" x14ac:dyDescent="0.25">
      <c r="A6839" s="103" t="s">
        <v>830</v>
      </c>
      <c r="B6839" s="103" t="s">
        <v>344</v>
      </c>
      <c r="C6839" s="103" t="s">
        <v>89</v>
      </c>
      <c r="D6839" s="103" t="s">
        <v>420</v>
      </c>
      <c r="E6839" s="103" t="s">
        <v>421</v>
      </c>
      <c r="F6839" s="103" t="s">
        <v>421</v>
      </c>
      <c r="G6839" s="103" t="s">
        <v>509</v>
      </c>
      <c r="H6839" s="103" t="s">
        <v>510</v>
      </c>
      <c r="I6839" s="103" t="s">
        <v>92</v>
      </c>
      <c r="J6839" s="215">
        <v>1849.99</v>
      </c>
      <c r="K6839" s="216" t="s">
        <v>344</v>
      </c>
    </row>
    <row r="6840" spans="1:11" x14ac:dyDescent="0.25">
      <c r="A6840" s="103" t="s">
        <v>828</v>
      </c>
      <c r="B6840" s="103" t="s">
        <v>344</v>
      </c>
      <c r="C6840" s="103" t="s">
        <v>89</v>
      </c>
      <c r="D6840" s="103" t="s">
        <v>420</v>
      </c>
      <c r="E6840" s="103" t="s">
        <v>421</v>
      </c>
      <c r="F6840" s="103" t="s">
        <v>421</v>
      </c>
      <c r="G6840" s="103" t="s">
        <v>509</v>
      </c>
      <c r="H6840" s="103" t="s">
        <v>510</v>
      </c>
      <c r="I6840" s="103" t="s">
        <v>92</v>
      </c>
      <c r="J6840" s="215">
        <v>161.41999999999999</v>
      </c>
      <c r="K6840" s="216" t="s">
        <v>344</v>
      </c>
    </row>
    <row r="6841" spans="1:11" x14ac:dyDescent="0.25">
      <c r="A6841" s="103" t="s">
        <v>829</v>
      </c>
      <c r="B6841" s="103" t="s">
        <v>344</v>
      </c>
      <c r="C6841" s="103" t="s">
        <v>89</v>
      </c>
      <c r="D6841" s="103" t="s">
        <v>420</v>
      </c>
      <c r="E6841" s="103" t="s">
        <v>421</v>
      </c>
      <c r="F6841" s="103" t="s">
        <v>421</v>
      </c>
      <c r="G6841" s="103" t="s">
        <v>509</v>
      </c>
      <c r="H6841" s="103" t="s">
        <v>510</v>
      </c>
      <c r="I6841" s="103" t="s">
        <v>92</v>
      </c>
      <c r="J6841" s="215">
        <v>-251.12</v>
      </c>
      <c r="K6841" s="216" t="s">
        <v>344</v>
      </c>
    </row>
    <row r="6842" spans="1:11" x14ac:dyDescent="0.25">
      <c r="A6842" s="103" t="s">
        <v>825</v>
      </c>
      <c r="B6842" s="103" t="s">
        <v>344</v>
      </c>
      <c r="C6842" s="103" t="s">
        <v>89</v>
      </c>
      <c r="D6842" s="103" t="s">
        <v>420</v>
      </c>
      <c r="E6842" s="103" t="s">
        <v>421</v>
      </c>
      <c r="F6842" s="103" t="s">
        <v>421</v>
      </c>
      <c r="G6842" s="103" t="s">
        <v>509</v>
      </c>
      <c r="H6842" s="103" t="s">
        <v>510</v>
      </c>
      <c r="I6842" s="103" t="s">
        <v>92</v>
      </c>
      <c r="J6842" s="215">
        <v>-559.72</v>
      </c>
      <c r="K6842" s="216" t="s">
        <v>344</v>
      </c>
    </row>
    <row r="6843" spans="1:11" x14ac:dyDescent="0.25">
      <c r="A6843" s="103" t="s">
        <v>826</v>
      </c>
      <c r="B6843" s="103" t="s">
        <v>344</v>
      </c>
      <c r="C6843" s="103" t="s">
        <v>89</v>
      </c>
      <c r="D6843" s="103" t="s">
        <v>420</v>
      </c>
      <c r="E6843" s="103" t="s">
        <v>421</v>
      </c>
      <c r="F6843" s="103" t="s">
        <v>421</v>
      </c>
      <c r="G6843" s="103" t="s">
        <v>509</v>
      </c>
      <c r="H6843" s="103" t="s">
        <v>510</v>
      </c>
      <c r="I6843" s="103" t="s">
        <v>92</v>
      </c>
      <c r="J6843" s="215">
        <v>452.22</v>
      </c>
      <c r="K6843" s="216" t="s">
        <v>344</v>
      </c>
    </row>
    <row r="6844" spans="1:11" x14ac:dyDescent="0.25">
      <c r="A6844" s="103" t="s">
        <v>827</v>
      </c>
      <c r="B6844" s="103" t="s">
        <v>344</v>
      </c>
      <c r="C6844" s="103" t="s">
        <v>89</v>
      </c>
      <c r="D6844" s="103" t="s">
        <v>420</v>
      </c>
      <c r="E6844" s="103" t="s">
        <v>421</v>
      </c>
      <c r="F6844" s="103" t="s">
        <v>421</v>
      </c>
      <c r="G6844" s="103" t="s">
        <v>483</v>
      </c>
      <c r="H6844" s="103" t="s">
        <v>484</v>
      </c>
      <c r="I6844" s="103" t="s">
        <v>92</v>
      </c>
      <c r="J6844" s="215">
        <v>-1426.69</v>
      </c>
      <c r="K6844" s="216" t="s">
        <v>344</v>
      </c>
    </row>
    <row r="6845" spans="1:11" x14ac:dyDescent="0.25">
      <c r="A6845" s="103" t="s">
        <v>830</v>
      </c>
      <c r="B6845" s="103" t="s">
        <v>344</v>
      </c>
      <c r="C6845" s="103" t="s">
        <v>89</v>
      </c>
      <c r="D6845" s="103" t="s">
        <v>420</v>
      </c>
      <c r="E6845" s="103" t="s">
        <v>421</v>
      </c>
      <c r="F6845" s="103" t="s">
        <v>421</v>
      </c>
      <c r="G6845" s="103" t="s">
        <v>483</v>
      </c>
      <c r="H6845" s="103" t="s">
        <v>484</v>
      </c>
      <c r="I6845" s="103" t="s">
        <v>92</v>
      </c>
      <c r="J6845" s="215">
        <v>557.91</v>
      </c>
      <c r="K6845" s="216" t="s">
        <v>344</v>
      </c>
    </row>
    <row r="6846" spans="1:11" x14ac:dyDescent="0.25">
      <c r="A6846" s="103" t="s">
        <v>828</v>
      </c>
      <c r="B6846" s="103" t="s">
        <v>344</v>
      </c>
      <c r="C6846" s="103" t="s">
        <v>89</v>
      </c>
      <c r="D6846" s="103" t="s">
        <v>420</v>
      </c>
      <c r="E6846" s="103" t="s">
        <v>421</v>
      </c>
      <c r="F6846" s="103" t="s">
        <v>421</v>
      </c>
      <c r="G6846" s="103" t="s">
        <v>483</v>
      </c>
      <c r="H6846" s="103" t="s">
        <v>484</v>
      </c>
      <c r="I6846" s="103" t="s">
        <v>92</v>
      </c>
      <c r="J6846" s="215">
        <v>2333.06</v>
      </c>
      <c r="K6846" s="216" t="s">
        <v>344</v>
      </c>
    </row>
    <row r="6847" spans="1:11" x14ac:dyDescent="0.25">
      <c r="A6847" s="103" t="s">
        <v>829</v>
      </c>
      <c r="B6847" s="103" t="s">
        <v>344</v>
      </c>
      <c r="C6847" s="103" t="s">
        <v>89</v>
      </c>
      <c r="D6847" s="103" t="s">
        <v>420</v>
      </c>
      <c r="E6847" s="103" t="s">
        <v>421</v>
      </c>
      <c r="F6847" s="103" t="s">
        <v>421</v>
      </c>
      <c r="G6847" s="103" t="s">
        <v>483</v>
      </c>
      <c r="H6847" s="103" t="s">
        <v>484</v>
      </c>
      <c r="I6847" s="103" t="s">
        <v>92</v>
      </c>
      <c r="J6847" s="215">
        <v>-73.13</v>
      </c>
      <c r="K6847" s="216" t="s">
        <v>344</v>
      </c>
    </row>
    <row r="6848" spans="1:11" x14ac:dyDescent="0.25">
      <c r="A6848" s="103" t="s">
        <v>825</v>
      </c>
      <c r="B6848" s="103" t="s">
        <v>344</v>
      </c>
      <c r="C6848" s="103" t="s">
        <v>89</v>
      </c>
      <c r="D6848" s="103" t="s">
        <v>420</v>
      </c>
      <c r="E6848" s="103" t="s">
        <v>421</v>
      </c>
      <c r="F6848" s="103" t="s">
        <v>421</v>
      </c>
      <c r="G6848" s="103" t="s">
        <v>483</v>
      </c>
      <c r="H6848" s="103" t="s">
        <v>484</v>
      </c>
      <c r="I6848" s="103" t="s">
        <v>92</v>
      </c>
      <c r="J6848" s="215">
        <v>-87.76</v>
      </c>
      <c r="K6848" s="216" t="s">
        <v>344</v>
      </c>
    </row>
    <row r="6849" spans="1:11" x14ac:dyDescent="0.25">
      <c r="A6849" s="103" t="s">
        <v>826</v>
      </c>
      <c r="B6849" s="103" t="s">
        <v>344</v>
      </c>
      <c r="C6849" s="103" t="s">
        <v>89</v>
      </c>
      <c r="D6849" s="103" t="s">
        <v>420</v>
      </c>
      <c r="E6849" s="103" t="s">
        <v>421</v>
      </c>
      <c r="F6849" s="103" t="s">
        <v>421</v>
      </c>
      <c r="G6849" s="103" t="s">
        <v>483</v>
      </c>
      <c r="H6849" s="103" t="s">
        <v>484</v>
      </c>
      <c r="I6849" s="103" t="s">
        <v>92</v>
      </c>
      <c r="J6849" s="215">
        <v>-87.24</v>
      </c>
      <c r="K6849" s="216" t="s">
        <v>344</v>
      </c>
    </row>
    <row r="6850" spans="1:11" x14ac:dyDescent="0.25">
      <c r="A6850" s="103" t="s">
        <v>827</v>
      </c>
      <c r="B6850" s="103" t="s">
        <v>344</v>
      </c>
      <c r="C6850" s="103" t="s">
        <v>89</v>
      </c>
      <c r="D6850" s="103" t="s">
        <v>420</v>
      </c>
      <c r="E6850" s="103" t="s">
        <v>421</v>
      </c>
      <c r="F6850" s="103" t="s">
        <v>421</v>
      </c>
      <c r="G6850" s="103" t="s">
        <v>511</v>
      </c>
      <c r="H6850" s="103" t="s">
        <v>512</v>
      </c>
      <c r="I6850" s="103" t="s">
        <v>92</v>
      </c>
      <c r="J6850" s="215">
        <v>-6925.28</v>
      </c>
      <c r="K6850" s="216" t="s">
        <v>344</v>
      </c>
    </row>
    <row r="6851" spans="1:11" x14ac:dyDescent="0.25">
      <c r="A6851" s="103" t="s">
        <v>830</v>
      </c>
      <c r="B6851" s="103" t="s">
        <v>344</v>
      </c>
      <c r="C6851" s="103" t="s">
        <v>89</v>
      </c>
      <c r="D6851" s="103" t="s">
        <v>420</v>
      </c>
      <c r="E6851" s="103" t="s">
        <v>421</v>
      </c>
      <c r="F6851" s="103" t="s">
        <v>421</v>
      </c>
      <c r="G6851" s="103" t="s">
        <v>511</v>
      </c>
      <c r="H6851" s="103" t="s">
        <v>512</v>
      </c>
      <c r="I6851" s="103" t="s">
        <v>92</v>
      </c>
      <c r="J6851" s="215">
        <v>3486.22</v>
      </c>
      <c r="K6851" s="216" t="s">
        <v>344</v>
      </c>
    </row>
    <row r="6852" spans="1:11" x14ac:dyDescent="0.25">
      <c r="A6852" s="103" t="s">
        <v>828</v>
      </c>
      <c r="B6852" s="103" t="s">
        <v>344</v>
      </c>
      <c r="C6852" s="103" t="s">
        <v>89</v>
      </c>
      <c r="D6852" s="103" t="s">
        <v>420</v>
      </c>
      <c r="E6852" s="103" t="s">
        <v>421</v>
      </c>
      <c r="F6852" s="103" t="s">
        <v>421</v>
      </c>
      <c r="G6852" s="103" t="s">
        <v>511</v>
      </c>
      <c r="H6852" s="103" t="s">
        <v>512</v>
      </c>
      <c r="I6852" s="103" t="s">
        <v>92</v>
      </c>
      <c r="J6852" s="215">
        <v>-1103.1099999999999</v>
      </c>
      <c r="K6852" s="216" t="s">
        <v>344</v>
      </c>
    </row>
    <row r="6853" spans="1:11" x14ac:dyDescent="0.25">
      <c r="A6853" s="103" t="s">
        <v>829</v>
      </c>
      <c r="B6853" s="103" t="s">
        <v>344</v>
      </c>
      <c r="C6853" s="103" t="s">
        <v>89</v>
      </c>
      <c r="D6853" s="103" t="s">
        <v>420</v>
      </c>
      <c r="E6853" s="103" t="s">
        <v>421</v>
      </c>
      <c r="F6853" s="103" t="s">
        <v>421</v>
      </c>
      <c r="G6853" s="103" t="s">
        <v>511</v>
      </c>
      <c r="H6853" s="103" t="s">
        <v>512</v>
      </c>
      <c r="I6853" s="103" t="s">
        <v>92</v>
      </c>
      <c r="J6853" s="215">
        <v>-593.91</v>
      </c>
      <c r="K6853" s="216" t="s">
        <v>344</v>
      </c>
    </row>
    <row r="6854" spans="1:11" x14ac:dyDescent="0.25">
      <c r="A6854" s="103" t="s">
        <v>825</v>
      </c>
      <c r="B6854" s="103" t="s">
        <v>344</v>
      </c>
      <c r="C6854" s="103" t="s">
        <v>89</v>
      </c>
      <c r="D6854" s="103" t="s">
        <v>420</v>
      </c>
      <c r="E6854" s="103" t="s">
        <v>421</v>
      </c>
      <c r="F6854" s="103" t="s">
        <v>421</v>
      </c>
      <c r="G6854" s="103" t="s">
        <v>511</v>
      </c>
      <c r="H6854" s="103" t="s">
        <v>512</v>
      </c>
      <c r="I6854" s="103" t="s">
        <v>92</v>
      </c>
      <c r="J6854" s="215">
        <v>-3426.78</v>
      </c>
      <c r="K6854" s="216" t="s">
        <v>344</v>
      </c>
    </row>
    <row r="6855" spans="1:11" x14ac:dyDescent="0.25">
      <c r="A6855" s="103" t="s">
        <v>826</v>
      </c>
      <c r="B6855" s="103" t="s">
        <v>344</v>
      </c>
      <c r="C6855" s="103" t="s">
        <v>89</v>
      </c>
      <c r="D6855" s="103" t="s">
        <v>420</v>
      </c>
      <c r="E6855" s="103" t="s">
        <v>421</v>
      </c>
      <c r="F6855" s="103" t="s">
        <v>421</v>
      </c>
      <c r="G6855" s="103" t="s">
        <v>511</v>
      </c>
      <c r="H6855" s="103" t="s">
        <v>512</v>
      </c>
      <c r="I6855" s="103" t="s">
        <v>92</v>
      </c>
      <c r="J6855" s="215">
        <v>2591.9299999999998</v>
      </c>
      <c r="K6855" s="216" t="s">
        <v>344</v>
      </c>
    </row>
    <row r="6856" spans="1:11" x14ac:dyDescent="0.25">
      <c r="A6856" s="103" t="s">
        <v>827</v>
      </c>
      <c r="B6856" s="103" t="s">
        <v>344</v>
      </c>
      <c r="C6856" s="103" t="s">
        <v>89</v>
      </c>
      <c r="D6856" s="103" t="s">
        <v>420</v>
      </c>
      <c r="E6856" s="103" t="s">
        <v>421</v>
      </c>
      <c r="F6856" s="103" t="s">
        <v>421</v>
      </c>
      <c r="G6856" s="103" t="s">
        <v>513</v>
      </c>
      <c r="H6856" s="103" t="s">
        <v>514</v>
      </c>
      <c r="I6856" s="103" t="s">
        <v>92</v>
      </c>
      <c r="J6856" s="215">
        <v>-1378.97</v>
      </c>
      <c r="K6856" s="216" t="s">
        <v>344</v>
      </c>
    </row>
    <row r="6857" spans="1:11" x14ac:dyDescent="0.25">
      <c r="A6857" s="103" t="s">
        <v>830</v>
      </c>
      <c r="B6857" s="103" t="s">
        <v>344</v>
      </c>
      <c r="C6857" s="103" t="s">
        <v>89</v>
      </c>
      <c r="D6857" s="103" t="s">
        <v>420</v>
      </c>
      <c r="E6857" s="103" t="s">
        <v>421</v>
      </c>
      <c r="F6857" s="103" t="s">
        <v>421</v>
      </c>
      <c r="G6857" s="103" t="s">
        <v>513</v>
      </c>
      <c r="H6857" s="103" t="s">
        <v>514</v>
      </c>
      <c r="I6857" s="103" t="s">
        <v>92</v>
      </c>
      <c r="J6857" s="215">
        <v>924.92</v>
      </c>
      <c r="K6857" s="216" t="s">
        <v>344</v>
      </c>
    </row>
    <row r="6858" spans="1:11" x14ac:dyDescent="0.25">
      <c r="A6858" s="103" t="s">
        <v>828</v>
      </c>
      <c r="B6858" s="103" t="s">
        <v>344</v>
      </c>
      <c r="C6858" s="103" t="s">
        <v>89</v>
      </c>
      <c r="D6858" s="103" t="s">
        <v>420</v>
      </c>
      <c r="E6858" s="103" t="s">
        <v>421</v>
      </c>
      <c r="F6858" s="103" t="s">
        <v>421</v>
      </c>
      <c r="G6858" s="103" t="s">
        <v>513</v>
      </c>
      <c r="H6858" s="103" t="s">
        <v>514</v>
      </c>
      <c r="I6858" s="103" t="s">
        <v>92</v>
      </c>
      <c r="J6858" s="215">
        <v>-166.38</v>
      </c>
      <c r="K6858" s="216" t="s">
        <v>344</v>
      </c>
    </row>
    <row r="6859" spans="1:11" x14ac:dyDescent="0.25">
      <c r="A6859" s="103" t="s">
        <v>829</v>
      </c>
      <c r="B6859" s="103" t="s">
        <v>344</v>
      </c>
      <c r="C6859" s="103" t="s">
        <v>89</v>
      </c>
      <c r="D6859" s="103" t="s">
        <v>420</v>
      </c>
      <c r="E6859" s="103" t="s">
        <v>421</v>
      </c>
      <c r="F6859" s="103" t="s">
        <v>421</v>
      </c>
      <c r="G6859" s="103" t="s">
        <v>513</v>
      </c>
      <c r="H6859" s="103" t="s">
        <v>514</v>
      </c>
      <c r="I6859" s="103" t="s">
        <v>92</v>
      </c>
      <c r="J6859" s="215">
        <v>-420.42</v>
      </c>
      <c r="K6859" s="216" t="s">
        <v>344</v>
      </c>
    </row>
    <row r="6860" spans="1:11" x14ac:dyDescent="0.25">
      <c r="A6860" s="103" t="s">
        <v>825</v>
      </c>
      <c r="B6860" s="103" t="s">
        <v>344</v>
      </c>
      <c r="C6860" s="103" t="s">
        <v>89</v>
      </c>
      <c r="D6860" s="103" t="s">
        <v>420</v>
      </c>
      <c r="E6860" s="103" t="s">
        <v>421</v>
      </c>
      <c r="F6860" s="103" t="s">
        <v>421</v>
      </c>
      <c r="G6860" s="103" t="s">
        <v>513</v>
      </c>
      <c r="H6860" s="103" t="s">
        <v>514</v>
      </c>
      <c r="I6860" s="103" t="s">
        <v>92</v>
      </c>
      <c r="J6860" s="215">
        <v>-530.89</v>
      </c>
      <c r="K6860" s="216" t="s">
        <v>344</v>
      </c>
    </row>
    <row r="6861" spans="1:11" x14ac:dyDescent="0.25">
      <c r="A6861" s="103" t="s">
        <v>826</v>
      </c>
      <c r="B6861" s="103" t="s">
        <v>344</v>
      </c>
      <c r="C6861" s="103" t="s">
        <v>89</v>
      </c>
      <c r="D6861" s="103" t="s">
        <v>420</v>
      </c>
      <c r="E6861" s="103" t="s">
        <v>421</v>
      </c>
      <c r="F6861" s="103" t="s">
        <v>421</v>
      </c>
      <c r="G6861" s="103" t="s">
        <v>513</v>
      </c>
      <c r="H6861" s="103" t="s">
        <v>514</v>
      </c>
      <c r="I6861" s="103" t="s">
        <v>92</v>
      </c>
      <c r="J6861" s="215">
        <v>867.22</v>
      </c>
      <c r="K6861" s="216" t="s">
        <v>344</v>
      </c>
    </row>
    <row r="6862" spans="1:11" x14ac:dyDescent="0.25">
      <c r="A6862" s="103" t="s">
        <v>827</v>
      </c>
      <c r="B6862" s="103" t="s">
        <v>344</v>
      </c>
      <c r="C6862" s="103" t="s">
        <v>89</v>
      </c>
      <c r="D6862" s="103" t="s">
        <v>420</v>
      </c>
      <c r="E6862" s="103" t="s">
        <v>421</v>
      </c>
      <c r="F6862" s="103" t="s">
        <v>421</v>
      </c>
      <c r="G6862" s="103" t="s">
        <v>515</v>
      </c>
      <c r="H6862" s="103" t="s">
        <v>516</v>
      </c>
      <c r="I6862" s="103" t="s">
        <v>92</v>
      </c>
      <c r="J6862" s="215">
        <v>-3089.44</v>
      </c>
      <c r="K6862" s="216" t="s">
        <v>344</v>
      </c>
    </row>
    <row r="6863" spans="1:11" x14ac:dyDescent="0.25">
      <c r="A6863" s="103" t="s">
        <v>830</v>
      </c>
      <c r="B6863" s="103" t="s">
        <v>344</v>
      </c>
      <c r="C6863" s="103" t="s">
        <v>89</v>
      </c>
      <c r="D6863" s="103" t="s">
        <v>420</v>
      </c>
      <c r="E6863" s="103" t="s">
        <v>421</v>
      </c>
      <c r="F6863" s="103" t="s">
        <v>421</v>
      </c>
      <c r="G6863" s="103" t="s">
        <v>515</v>
      </c>
      <c r="H6863" s="103" t="s">
        <v>516</v>
      </c>
      <c r="I6863" s="103" t="s">
        <v>92</v>
      </c>
      <c r="J6863" s="215">
        <v>2028.46</v>
      </c>
      <c r="K6863" s="216" t="s">
        <v>344</v>
      </c>
    </row>
    <row r="6864" spans="1:11" x14ac:dyDescent="0.25">
      <c r="A6864" s="103" t="s">
        <v>828</v>
      </c>
      <c r="B6864" s="103" t="s">
        <v>344</v>
      </c>
      <c r="C6864" s="103" t="s">
        <v>89</v>
      </c>
      <c r="D6864" s="103" t="s">
        <v>420</v>
      </c>
      <c r="E6864" s="103" t="s">
        <v>421</v>
      </c>
      <c r="F6864" s="103" t="s">
        <v>421</v>
      </c>
      <c r="G6864" s="103" t="s">
        <v>515</v>
      </c>
      <c r="H6864" s="103" t="s">
        <v>516</v>
      </c>
      <c r="I6864" s="103" t="s">
        <v>92</v>
      </c>
      <c r="J6864" s="215">
        <v>679.67</v>
      </c>
      <c r="K6864" s="216" t="s">
        <v>344</v>
      </c>
    </row>
    <row r="6865" spans="1:11" x14ac:dyDescent="0.25">
      <c r="A6865" s="103" t="s">
        <v>829</v>
      </c>
      <c r="B6865" s="103" t="s">
        <v>344</v>
      </c>
      <c r="C6865" s="103" t="s">
        <v>89</v>
      </c>
      <c r="D6865" s="103" t="s">
        <v>420</v>
      </c>
      <c r="E6865" s="103" t="s">
        <v>421</v>
      </c>
      <c r="F6865" s="103" t="s">
        <v>421</v>
      </c>
      <c r="G6865" s="103" t="s">
        <v>515</v>
      </c>
      <c r="H6865" s="103" t="s">
        <v>516</v>
      </c>
      <c r="I6865" s="103" t="s">
        <v>92</v>
      </c>
      <c r="J6865" s="215">
        <v>-450.82</v>
      </c>
      <c r="K6865" s="216" t="s">
        <v>344</v>
      </c>
    </row>
    <row r="6866" spans="1:11" x14ac:dyDescent="0.25">
      <c r="A6866" s="103" t="s">
        <v>825</v>
      </c>
      <c r="B6866" s="103" t="s">
        <v>344</v>
      </c>
      <c r="C6866" s="103" t="s">
        <v>89</v>
      </c>
      <c r="D6866" s="103" t="s">
        <v>420</v>
      </c>
      <c r="E6866" s="103" t="s">
        <v>421</v>
      </c>
      <c r="F6866" s="103" t="s">
        <v>421</v>
      </c>
      <c r="G6866" s="103" t="s">
        <v>515</v>
      </c>
      <c r="H6866" s="103" t="s">
        <v>516</v>
      </c>
      <c r="I6866" s="103" t="s">
        <v>92</v>
      </c>
      <c r="J6866" s="215">
        <v>-395.83</v>
      </c>
      <c r="K6866" s="216" t="s">
        <v>344</v>
      </c>
    </row>
    <row r="6867" spans="1:11" x14ac:dyDescent="0.25">
      <c r="A6867" s="103" t="s">
        <v>826</v>
      </c>
      <c r="B6867" s="103" t="s">
        <v>344</v>
      </c>
      <c r="C6867" s="103" t="s">
        <v>89</v>
      </c>
      <c r="D6867" s="103" t="s">
        <v>420</v>
      </c>
      <c r="E6867" s="103" t="s">
        <v>421</v>
      </c>
      <c r="F6867" s="103" t="s">
        <v>421</v>
      </c>
      <c r="G6867" s="103" t="s">
        <v>515</v>
      </c>
      <c r="H6867" s="103" t="s">
        <v>516</v>
      </c>
      <c r="I6867" s="103" t="s">
        <v>92</v>
      </c>
      <c r="J6867" s="215">
        <v>808.62</v>
      </c>
      <c r="K6867" s="216" t="s">
        <v>344</v>
      </c>
    </row>
    <row r="6868" spans="1:11" x14ac:dyDescent="0.25">
      <c r="A6868" s="103" t="s">
        <v>827</v>
      </c>
      <c r="B6868" s="103" t="s">
        <v>344</v>
      </c>
      <c r="C6868" s="103" t="s">
        <v>89</v>
      </c>
      <c r="D6868" s="103" t="s">
        <v>420</v>
      </c>
      <c r="E6868" s="103" t="s">
        <v>421</v>
      </c>
      <c r="F6868" s="103" t="s">
        <v>421</v>
      </c>
      <c r="G6868" s="103" t="s">
        <v>533</v>
      </c>
      <c r="H6868" s="103" t="s">
        <v>534</v>
      </c>
      <c r="I6868" s="103" t="s">
        <v>92</v>
      </c>
      <c r="J6868" s="215">
        <v>-357.24</v>
      </c>
      <c r="K6868" s="216" t="s">
        <v>344</v>
      </c>
    </row>
    <row r="6869" spans="1:11" x14ac:dyDescent="0.25">
      <c r="A6869" s="103" t="s">
        <v>830</v>
      </c>
      <c r="B6869" s="103" t="s">
        <v>344</v>
      </c>
      <c r="C6869" s="103" t="s">
        <v>89</v>
      </c>
      <c r="D6869" s="103" t="s">
        <v>420</v>
      </c>
      <c r="E6869" s="103" t="s">
        <v>421</v>
      </c>
      <c r="F6869" s="103" t="s">
        <v>421</v>
      </c>
      <c r="G6869" s="103" t="s">
        <v>533</v>
      </c>
      <c r="H6869" s="103" t="s">
        <v>534</v>
      </c>
      <c r="I6869" s="103" t="s">
        <v>92</v>
      </c>
      <c r="J6869" s="215">
        <v>146.56</v>
      </c>
      <c r="K6869" s="216" t="s">
        <v>344</v>
      </c>
    </row>
    <row r="6870" spans="1:11" x14ac:dyDescent="0.25">
      <c r="A6870" s="103" t="s">
        <v>828</v>
      </c>
      <c r="B6870" s="103" t="s">
        <v>344</v>
      </c>
      <c r="C6870" s="103" t="s">
        <v>89</v>
      </c>
      <c r="D6870" s="103" t="s">
        <v>420</v>
      </c>
      <c r="E6870" s="103" t="s">
        <v>421</v>
      </c>
      <c r="F6870" s="103" t="s">
        <v>421</v>
      </c>
      <c r="G6870" s="103" t="s">
        <v>533</v>
      </c>
      <c r="H6870" s="103" t="s">
        <v>534</v>
      </c>
      <c r="I6870" s="103" t="s">
        <v>92</v>
      </c>
      <c r="J6870" s="215">
        <v>-238.16</v>
      </c>
      <c r="K6870" s="216" t="s">
        <v>344</v>
      </c>
    </row>
    <row r="6871" spans="1:11" x14ac:dyDescent="0.25">
      <c r="A6871" s="103" t="s">
        <v>829</v>
      </c>
      <c r="B6871" s="103" t="s">
        <v>344</v>
      </c>
      <c r="C6871" s="103" t="s">
        <v>89</v>
      </c>
      <c r="D6871" s="103" t="s">
        <v>420</v>
      </c>
      <c r="E6871" s="103" t="s">
        <v>421</v>
      </c>
      <c r="F6871" s="103" t="s">
        <v>421</v>
      </c>
      <c r="G6871" s="103" t="s">
        <v>533</v>
      </c>
      <c r="H6871" s="103" t="s">
        <v>534</v>
      </c>
      <c r="I6871" s="103" t="s">
        <v>92</v>
      </c>
      <c r="J6871" s="215">
        <v>-91.6</v>
      </c>
      <c r="K6871" s="216" t="s">
        <v>344</v>
      </c>
    </row>
    <row r="6872" spans="1:11" x14ac:dyDescent="0.25">
      <c r="A6872" s="103" t="s">
        <v>825</v>
      </c>
      <c r="B6872" s="103" t="s">
        <v>344</v>
      </c>
      <c r="C6872" s="103" t="s">
        <v>89</v>
      </c>
      <c r="D6872" s="103" t="s">
        <v>420</v>
      </c>
      <c r="E6872" s="103" t="s">
        <v>421</v>
      </c>
      <c r="F6872" s="103" t="s">
        <v>421</v>
      </c>
      <c r="G6872" s="103" t="s">
        <v>533</v>
      </c>
      <c r="H6872" s="103" t="s">
        <v>534</v>
      </c>
      <c r="I6872" s="103" t="s">
        <v>92</v>
      </c>
      <c r="J6872" s="215">
        <v>-183.2</v>
      </c>
      <c r="K6872" s="216" t="s">
        <v>344</v>
      </c>
    </row>
    <row r="6873" spans="1:11" x14ac:dyDescent="0.25">
      <c r="A6873" s="103" t="s">
        <v>826</v>
      </c>
      <c r="B6873" s="103" t="s">
        <v>344</v>
      </c>
      <c r="C6873" s="103" t="s">
        <v>89</v>
      </c>
      <c r="D6873" s="103" t="s">
        <v>420</v>
      </c>
      <c r="E6873" s="103" t="s">
        <v>421</v>
      </c>
      <c r="F6873" s="103" t="s">
        <v>421</v>
      </c>
      <c r="G6873" s="103" t="s">
        <v>533</v>
      </c>
      <c r="H6873" s="103" t="s">
        <v>534</v>
      </c>
      <c r="I6873" s="103" t="s">
        <v>92</v>
      </c>
      <c r="J6873" s="215">
        <v>229</v>
      </c>
      <c r="K6873" s="216" t="s">
        <v>344</v>
      </c>
    </row>
    <row r="6874" spans="1:11" x14ac:dyDescent="0.25">
      <c r="A6874" s="103" t="s">
        <v>827</v>
      </c>
      <c r="B6874" s="103" t="s">
        <v>344</v>
      </c>
      <c r="C6874" s="103" t="s">
        <v>89</v>
      </c>
      <c r="D6874" s="103" t="s">
        <v>420</v>
      </c>
      <c r="E6874" s="103" t="s">
        <v>421</v>
      </c>
      <c r="F6874" s="103" t="s">
        <v>421</v>
      </c>
      <c r="G6874" s="103" t="s">
        <v>525</v>
      </c>
      <c r="H6874" s="103" t="s">
        <v>526</v>
      </c>
      <c r="I6874" s="103" t="s">
        <v>92</v>
      </c>
      <c r="J6874" s="215">
        <v>-1450.98</v>
      </c>
      <c r="K6874" s="216" t="s">
        <v>344</v>
      </c>
    </row>
    <row r="6875" spans="1:11" x14ac:dyDescent="0.25">
      <c r="A6875" s="103" t="s">
        <v>830</v>
      </c>
      <c r="B6875" s="103" t="s">
        <v>344</v>
      </c>
      <c r="C6875" s="103" t="s">
        <v>89</v>
      </c>
      <c r="D6875" s="103" t="s">
        <v>420</v>
      </c>
      <c r="E6875" s="103" t="s">
        <v>421</v>
      </c>
      <c r="F6875" s="103" t="s">
        <v>421</v>
      </c>
      <c r="G6875" s="103" t="s">
        <v>525</v>
      </c>
      <c r="H6875" s="103" t="s">
        <v>526</v>
      </c>
      <c r="I6875" s="103" t="s">
        <v>92</v>
      </c>
      <c r="J6875" s="215">
        <v>1148.7</v>
      </c>
      <c r="K6875" s="216" t="s">
        <v>344</v>
      </c>
    </row>
    <row r="6876" spans="1:11" x14ac:dyDescent="0.25">
      <c r="A6876" s="103" t="s">
        <v>828</v>
      </c>
      <c r="B6876" s="103" t="s">
        <v>344</v>
      </c>
      <c r="C6876" s="103" t="s">
        <v>89</v>
      </c>
      <c r="D6876" s="103" t="s">
        <v>420</v>
      </c>
      <c r="E6876" s="103" t="s">
        <v>421</v>
      </c>
      <c r="F6876" s="103" t="s">
        <v>421</v>
      </c>
      <c r="G6876" s="103" t="s">
        <v>525</v>
      </c>
      <c r="H6876" s="103" t="s">
        <v>526</v>
      </c>
      <c r="I6876" s="103" t="s">
        <v>92</v>
      </c>
      <c r="J6876" s="215">
        <v>40.299999999999997</v>
      </c>
      <c r="K6876" s="216" t="s">
        <v>344</v>
      </c>
    </row>
    <row r="6877" spans="1:11" x14ac:dyDescent="0.25">
      <c r="A6877" s="103" t="s">
        <v>829</v>
      </c>
      <c r="B6877" s="103" t="s">
        <v>344</v>
      </c>
      <c r="C6877" s="103" t="s">
        <v>89</v>
      </c>
      <c r="D6877" s="103" t="s">
        <v>420</v>
      </c>
      <c r="E6877" s="103" t="s">
        <v>421</v>
      </c>
      <c r="F6877" s="103" t="s">
        <v>421</v>
      </c>
      <c r="G6877" s="103" t="s">
        <v>525</v>
      </c>
      <c r="H6877" s="103" t="s">
        <v>526</v>
      </c>
      <c r="I6877" s="103" t="s">
        <v>92</v>
      </c>
      <c r="J6877" s="215">
        <v>-503.82</v>
      </c>
      <c r="K6877" s="216" t="s">
        <v>344</v>
      </c>
    </row>
    <row r="6878" spans="1:11" x14ac:dyDescent="0.25">
      <c r="A6878" s="103" t="s">
        <v>825</v>
      </c>
      <c r="B6878" s="103" t="s">
        <v>344</v>
      </c>
      <c r="C6878" s="103" t="s">
        <v>89</v>
      </c>
      <c r="D6878" s="103" t="s">
        <v>420</v>
      </c>
      <c r="E6878" s="103" t="s">
        <v>421</v>
      </c>
      <c r="F6878" s="103" t="s">
        <v>421</v>
      </c>
      <c r="G6878" s="103" t="s">
        <v>525</v>
      </c>
      <c r="H6878" s="103" t="s">
        <v>526</v>
      </c>
      <c r="I6878" s="103" t="s">
        <v>92</v>
      </c>
      <c r="J6878" s="215">
        <v>-604.57000000000005</v>
      </c>
      <c r="K6878" s="216" t="s">
        <v>344</v>
      </c>
    </row>
    <row r="6879" spans="1:11" x14ac:dyDescent="0.25">
      <c r="A6879" s="103" t="s">
        <v>826</v>
      </c>
      <c r="B6879" s="103" t="s">
        <v>344</v>
      </c>
      <c r="C6879" s="103" t="s">
        <v>89</v>
      </c>
      <c r="D6879" s="103" t="s">
        <v>420</v>
      </c>
      <c r="E6879" s="103" t="s">
        <v>421</v>
      </c>
      <c r="F6879" s="103" t="s">
        <v>421</v>
      </c>
      <c r="G6879" s="103" t="s">
        <v>525</v>
      </c>
      <c r="H6879" s="103" t="s">
        <v>526</v>
      </c>
      <c r="I6879" s="103" t="s">
        <v>92</v>
      </c>
      <c r="J6879" s="215">
        <v>604.57000000000005</v>
      </c>
      <c r="K6879" s="216" t="s">
        <v>344</v>
      </c>
    </row>
    <row r="6880" spans="1:11" x14ac:dyDescent="0.25">
      <c r="A6880" s="103" t="s">
        <v>827</v>
      </c>
      <c r="B6880" s="103" t="s">
        <v>344</v>
      </c>
      <c r="C6880" s="103" t="s">
        <v>89</v>
      </c>
      <c r="D6880" s="103" t="s">
        <v>420</v>
      </c>
      <c r="E6880" s="103" t="s">
        <v>421</v>
      </c>
      <c r="F6880" s="103" t="s">
        <v>421</v>
      </c>
      <c r="G6880" s="103" t="s">
        <v>517</v>
      </c>
      <c r="H6880" s="103" t="s">
        <v>518</v>
      </c>
      <c r="I6880" s="103" t="s">
        <v>92</v>
      </c>
      <c r="J6880" s="215">
        <v>-1618.63</v>
      </c>
      <c r="K6880" s="216" t="s">
        <v>344</v>
      </c>
    </row>
    <row r="6881" spans="1:11" x14ac:dyDescent="0.25">
      <c r="A6881" s="103" t="s">
        <v>830</v>
      </c>
      <c r="B6881" s="103" t="s">
        <v>344</v>
      </c>
      <c r="C6881" s="103" t="s">
        <v>89</v>
      </c>
      <c r="D6881" s="103" t="s">
        <v>420</v>
      </c>
      <c r="E6881" s="103" t="s">
        <v>421</v>
      </c>
      <c r="F6881" s="103" t="s">
        <v>421</v>
      </c>
      <c r="G6881" s="103" t="s">
        <v>517</v>
      </c>
      <c r="H6881" s="103" t="s">
        <v>518</v>
      </c>
      <c r="I6881" s="103" t="s">
        <v>92</v>
      </c>
      <c r="J6881" s="215">
        <v>2165.2800000000002</v>
      </c>
      <c r="K6881" s="216" t="s">
        <v>344</v>
      </c>
    </row>
    <row r="6882" spans="1:11" x14ac:dyDescent="0.25">
      <c r="A6882" s="103" t="s">
        <v>828</v>
      </c>
      <c r="B6882" s="103" t="s">
        <v>344</v>
      </c>
      <c r="C6882" s="103" t="s">
        <v>89</v>
      </c>
      <c r="D6882" s="103" t="s">
        <v>420</v>
      </c>
      <c r="E6882" s="103" t="s">
        <v>421</v>
      </c>
      <c r="F6882" s="103" t="s">
        <v>421</v>
      </c>
      <c r="G6882" s="103" t="s">
        <v>517</v>
      </c>
      <c r="H6882" s="103" t="s">
        <v>518</v>
      </c>
      <c r="I6882" s="103" t="s">
        <v>92</v>
      </c>
      <c r="J6882" s="215">
        <v>575.04</v>
      </c>
      <c r="K6882" s="216" t="s">
        <v>344</v>
      </c>
    </row>
    <row r="6883" spans="1:11" x14ac:dyDescent="0.25">
      <c r="A6883" s="103" t="s">
        <v>829</v>
      </c>
      <c r="B6883" s="103" t="s">
        <v>344</v>
      </c>
      <c r="C6883" s="103" t="s">
        <v>89</v>
      </c>
      <c r="D6883" s="103" t="s">
        <v>420</v>
      </c>
      <c r="E6883" s="103" t="s">
        <v>421</v>
      </c>
      <c r="F6883" s="103" t="s">
        <v>421</v>
      </c>
      <c r="G6883" s="103" t="s">
        <v>517</v>
      </c>
      <c r="H6883" s="103" t="s">
        <v>518</v>
      </c>
      <c r="I6883" s="103" t="s">
        <v>92</v>
      </c>
      <c r="J6883" s="215">
        <v>-106.49</v>
      </c>
      <c r="K6883" s="216" t="s">
        <v>344</v>
      </c>
    </row>
    <row r="6884" spans="1:11" x14ac:dyDescent="0.25">
      <c r="A6884" s="103" t="s">
        <v>825</v>
      </c>
      <c r="B6884" s="103" t="s">
        <v>344</v>
      </c>
      <c r="C6884" s="103" t="s">
        <v>89</v>
      </c>
      <c r="D6884" s="103" t="s">
        <v>420</v>
      </c>
      <c r="E6884" s="103" t="s">
        <v>421</v>
      </c>
      <c r="F6884" s="103" t="s">
        <v>421</v>
      </c>
      <c r="G6884" s="103" t="s">
        <v>517</v>
      </c>
      <c r="H6884" s="103" t="s">
        <v>518</v>
      </c>
      <c r="I6884" s="103" t="s">
        <v>92</v>
      </c>
      <c r="J6884" s="215">
        <v>170.39</v>
      </c>
      <c r="K6884" s="216" t="s">
        <v>344</v>
      </c>
    </row>
    <row r="6885" spans="1:11" x14ac:dyDescent="0.25">
      <c r="A6885" s="103" t="s">
        <v>826</v>
      </c>
      <c r="B6885" s="103" t="s">
        <v>344</v>
      </c>
      <c r="C6885" s="103" t="s">
        <v>89</v>
      </c>
      <c r="D6885" s="103" t="s">
        <v>420</v>
      </c>
      <c r="E6885" s="103" t="s">
        <v>421</v>
      </c>
      <c r="F6885" s="103" t="s">
        <v>421</v>
      </c>
      <c r="G6885" s="103" t="s">
        <v>517</v>
      </c>
      <c r="H6885" s="103" t="s">
        <v>518</v>
      </c>
      <c r="I6885" s="103" t="s">
        <v>92</v>
      </c>
      <c r="J6885" s="215">
        <v>-170.39</v>
      </c>
      <c r="K6885" s="216" t="s">
        <v>344</v>
      </c>
    </row>
    <row r="6886" spans="1:11" x14ac:dyDescent="0.25">
      <c r="A6886" s="103" t="s">
        <v>830</v>
      </c>
      <c r="B6886" s="103" t="s">
        <v>344</v>
      </c>
      <c r="C6886" s="103" t="s">
        <v>89</v>
      </c>
      <c r="D6886" s="103" t="s">
        <v>420</v>
      </c>
      <c r="E6886" s="103" t="s">
        <v>421</v>
      </c>
      <c r="F6886" s="103" t="s">
        <v>421</v>
      </c>
      <c r="G6886" s="103" t="s">
        <v>545</v>
      </c>
      <c r="H6886" s="103" t="s">
        <v>546</v>
      </c>
      <c r="I6886" s="103" t="s">
        <v>92</v>
      </c>
      <c r="J6886" s="215">
        <v>280</v>
      </c>
      <c r="K6886" s="216" t="s">
        <v>344</v>
      </c>
    </row>
    <row r="6887" spans="1:11" x14ac:dyDescent="0.25">
      <c r="A6887" s="103" t="s">
        <v>827</v>
      </c>
      <c r="B6887" s="103" t="s">
        <v>344</v>
      </c>
      <c r="C6887" s="103" t="s">
        <v>89</v>
      </c>
      <c r="D6887" s="103" t="s">
        <v>420</v>
      </c>
      <c r="E6887" s="103" t="s">
        <v>421</v>
      </c>
      <c r="F6887" s="103" t="s">
        <v>421</v>
      </c>
      <c r="G6887" s="103" t="s">
        <v>485</v>
      </c>
      <c r="H6887" s="103" t="s">
        <v>486</v>
      </c>
      <c r="I6887" s="103" t="s">
        <v>92</v>
      </c>
      <c r="J6887" s="215">
        <v>-490</v>
      </c>
      <c r="K6887" s="216" t="s">
        <v>344</v>
      </c>
    </row>
    <row r="6888" spans="1:11" x14ac:dyDescent="0.25">
      <c r="A6888" s="103" t="s">
        <v>830</v>
      </c>
      <c r="B6888" s="103" t="s">
        <v>344</v>
      </c>
      <c r="C6888" s="103" t="s">
        <v>89</v>
      </c>
      <c r="D6888" s="103" t="s">
        <v>420</v>
      </c>
      <c r="E6888" s="103" t="s">
        <v>421</v>
      </c>
      <c r="F6888" s="103" t="s">
        <v>421</v>
      </c>
      <c r="G6888" s="103" t="s">
        <v>485</v>
      </c>
      <c r="H6888" s="103" t="s">
        <v>486</v>
      </c>
      <c r="I6888" s="103" t="s">
        <v>92</v>
      </c>
      <c r="J6888" s="215">
        <v>776.26</v>
      </c>
      <c r="K6888" s="216" t="s">
        <v>344</v>
      </c>
    </row>
    <row r="6889" spans="1:11" x14ac:dyDescent="0.25">
      <c r="A6889" s="103" t="s">
        <v>828</v>
      </c>
      <c r="B6889" s="103" t="s">
        <v>344</v>
      </c>
      <c r="C6889" s="103" t="s">
        <v>89</v>
      </c>
      <c r="D6889" s="103" t="s">
        <v>420</v>
      </c>
      <c r="E6889" s="103" t="s">
        <v>421</v>
      </c>
      <c r="F6889" s="103" t="s">
        <v>421</v>
      </c>
      <c r="G6889" s="103" t="s">
        <v>485</v>
      </c>
      <c r="H6889" s="103" t="s">
        <v>486</v>
      </c>
      <c r="I6889" s="103" t="s">
        <v>92</v>
      </c>
      <c r="J6889" s="215">
        <v>105</v>
      </c>
      <c r="K6889" s="216" t="s">
        <v>344</v>
      </c>
    </row>
    <row r="6890" spans="1:11" x14ac:dyDescent="0.25">
      <c r="A6890" s="103" t="s">
        <v>829</v>
      </c>
      <c r="B6890" s="103" t="s">
        <v>344</v>
      </c>
      <c r="C6890" s="103" t="s">
        <v>89</v>
      </c>
      <c r="D6890" s="103" t="s">
        <v>420</v>
      </c>
      <c r="E6890" s="103" t="s">
        <v>421</v>
      </c>
      <c r="F6890" s="103" t="s">
        <v>421</v>
      </c>
      <c r="G6890" s="103" t="s">
        <v>485</v>
      </c>
      <c r="H6890" s="103" t="s">
        <v>486</v>
      </c>
      <c r="I6890" s="103" t="s">
        <v>92</v>
      </c>
      <c r="J6890" s="215">
        <v>-175</v>
      </c>
      <c r="K6890" s="216" t="s">
        <v>344</v>
      </c>
    </row>
    <row r="6891" spans="1:11" x14ac:dyDescent="0.25">
      <c r="A6891" s="103" t="s">
        <v>825</v>
      </c>
      <c r="B6891" s="103" t="s">
        <v>344</v>
      </c>
      <c r="C6891" s="103" t="s">
        <v>89</v>
      </c>
      <c r="D6891" s="103" t="s">
        <v>420</v>
      </c>
      <c r="E6891" s="103" t="s">
        <v>421</v>
      </c>
      <c r="F6891" s="103" t="s">
        <v>421</v>
      </c>
      <c r="G6891" s="103" t="s">
        <v>485</v>
      </c>
      <c r="H6891" s="103" t="s">
        <v>486</v>
      </c>
      <c r="I6891" s="103" t="s">
        <v>92</v>
      </c>
      <c r="J6891" s="215">
        <v>-70</v>
      </c>
      <c r="K6891" s="216" t="s">
        <v>344</v>
      </c>
    </row>
    <row r="6892" spans="1:11" x14ac:dyDescent="0.25">
      <c r="A6892" s="103" t="s">
        <v>826</v>
      </c>
      <c r="B6892" s="103" t="s">
        <v>344</v>
      </c>
      <c r="C6892" s="103" t="s">
        <v>89</v>
      </c>
      <c r="D6892" s="103" t="s">
        <v>420</v>
      </c>
      <c r="E6892" s="103" t="s">
        <v>421</v>
      </c>
      <c r="F6892" s="103" t="s">
        <v>421</v>
      </c>
      <c r="G6892" s="103" t="s">
        <v>485</v>
      </c>
      <c r="H6892" s="103" t="s">
        <v>486</v>
      </c>
      <c r="I6892" s="103" t="s">
        <v>92</v>
      </c>
      <c r="J6892" s="215">
        <v>245</v>
      </c>
      <c r="K6892" s="216" t="s">
        <v>344</v>
      </c>
    </row>
    <row r="6893" spans="1:11" x14ac:dyDescent="0.25">
      <c r="A6893" s="103" t="s">
        <v>827</v>
      </c>
      <c r="B6893" s="103" t="s">
        <v>344</v>
      </c>
      <c r="C6893" s="103" t="s">
        <v>89</v>
      </c>
      <c r="D6893" s="103" t="s">
        <v>420</v>
      </c>
      <c r="E6893" s="103" t="s">
        <v>421</v>
      </c>
      <c r="F6893" s="103" t="s">
        <v>421</v>
      </c>
      <c r="G6893" s="103" t="s">
        <v>519</v>
      </c>
      <c r="H6893" s="103" t="s">
        <v>520</v>
      </c>
      <c r="I6893" s="103" t="s">
        <v>92</v>
      </c>
      <c r="J6893" s="215">
        <v>-999.1</v>
      </c>
      <c r="K6893" s="216" t="s">
        <v>344</v>
      </c>
    </row>
    <row r="6894" spans="1:11" x14ac:dyDescent="0.25">
      <c r="A6894" s="103" t="s">
        <v>830</v>
      </c>
      <c r="B6894" s="103" t="s">
        <v>344</v>
      </c>
      <c r="C6894" s="103" t="s">
        <v>89</v>
      </c>
      <c r="D6894" s="103" t="s">
        <v>420</v>
      </c>
      <c r="E6894" s="103" t="s">
        <v>421</v>
      </c>
      <c r="F6894" s="103" t="s">
        <v>421</v>
      </c>
      <c r="G6894" s="103" t="s">
        <v>519</v>
      </c>
      <c r="H6894" s="103" t="s">
        <v>520</v>
      </c>
      <c r="I6894" s="103" t="s">
        <v>92</v>
      </c>
      <c r="J6894" s="215">
        <v>728.52</v>
      </c>
      <c r="K6894" s="216" t="s">
        <v>344</v>
      </c>
    </row>
    <row r="6895" spans="1:11" x14ac:dyDescent="0.25">
      <c r="A6895" s="103" t="s">
        <v>828</v>
      </c>
      <c r="B6895" s="103" t="s">
        <v>344</v>
      </c>
      <c r="C6895" s="103" t="s">
        <v>89</v>
      </c>
      <c r="D6895" s="103" t="s">
        <v>420</v>
      </c>
      <c r="E6895" s="103" t="s">
        <v>421</v>
      </c>
      <c r="F6895" s="103" t="s">
        <v>421</v>
      </c>
      <c r="G6895" s="103" t="s">
        <v>519</v>
      </c>
      <c r="H6895" s="103" t="s">
        <v>520</v>
      </c>
      <c r="I6895" s="103" t="s">
        <v>92</v>
      </c>
      <c r="J6895" s="215">
        <v>-249.78</v>
      </c>
      <c r="K6895" s="216" t="s">
        <v>344</v>
      </c>
    </row>
    <row r="6896" spans="1:11" x14ac:dyDescent="0.25">
      <c r="A6896" s="103" t="s">
        <v>829</v>
      </c>
      <c r="B6896" s="103" t="s">
        <v>344</v>
      </c>
      <c r="C6896" s="103" t="s">
        <v>89</v>
      </c>
      <c r="D6896" s="103" t="s">
        <v>420</v>
      </c>
      <c r="E6896" s="103" t="s">
        <v>421</v>
      </c>
      <c r="F6896" s="103" t="s">
        <v>421</v>
      </c>
      <c r="G6896" s="103" t="s">
        <v>519</v>
      </c>
      <c r="H6896" s="103" t="s">
        <v>520</v>
      </c>
      <c r="I6896" s="103" t="s">
        <v>92</v>
      </c>
      <c r="J6896" s="215">
        <v>-104.08</v>
      </c>
      <c r="K6896" s="216" t="s">
        <v>344</v>
      </c>
    </row>
    <row r="6897" spans="1:11" x14ac:dyDescent="0.25">
      <c r="A6897" s="103" t="s">
        <v>825</v>
      </c>
      <c r="B6897" s="103" t="s">
        <v>344</v>
      </c>
      <c r="C6897" s="103" t="s">
        <v>89</v>
      </c>
      <c r="D6897" s="103" t="s">
        <v>420</v>
      </c>
      <c r="E6897" s="103" t="s">
        <v>421</v>
      </c>
      <c r="F6897" s="103" t="s">
        <v>421</v>
      </c>
      <c r="G6897" s="103" t="s">
        <v>519</v>
      </c>
      <c r="H6897" s="103" t="s">
        <v>520</v>
      </c>
      <c r="I6897" s="103" t="s">
        <v>92</v>
      </c>
      <c r="J6897" s="215">
        <v>-416.29</v>
      </c>
      <c r="K6897" s="216" t="s">
        <v>344</v>
      </c>
    </row>
    <row r="6898" spans="1:11" x14ac:dyDescent="0.25">
      <c r="A6898" s="103" t="s">
        <v>826</v>
      </c>
      <c r="B6898" s="103" t="s">
        <v>344</v>
      </c>
      <c r="C6898" s="103" t="s">
        <v>89</v>
      </c>
      <c r="D6898" s="103" t="s">
        <v>420</v>
      </c>
      <c r="E6898" s="103" t="s">
        <v>421</v>
      </c>
      <c r="F6898" s="103" t="s">
        <v>421</v>
      </c>
      <c r="G6898" s="103" t="s">
        <v>519</v>
      </c>
      <c r="H6898" s="103" t="s">
        <v>520</v>
      </c>
      <c r="I6898" s="103" t="s">
        <v>92</v>
      </c>
      <c r="J6898" s="215">
        <v>416.29</v>
      </c>
      <c r="K6898" s="216" t="s">
        <v>344</v>
      </c>
    </row>
    <row r="6899" spans="1:11" x14ac:dyDescent="0.25">
      <c r="A6899" s="103" t="s">
        <v>827</v>
      </c>
      <c r="B6899" s="103" t="s">
        <v>344</v>
      </c>
      <c r="C6899" s="103" t="s">
        <v>89</v>
      </c>
      <c r="D6899" s="103" t="s">
        <v>420</v>
      </c>
      <c r="E6899" s="103" t="s">
        <v>421</v>
      </c>
      <c r="F6899" s="103" t="s">
        <v>421</v>
      </c>
      <c r="G6899" s="103" t="s">
        <v>539</v>
      </c>
      <c r="H6899" s="103" t="s">
        <v>540</v>
      </c>
      <c r="I6899" s="103" t="s">
        <v>92</v>
      </c>
      <c r="J6899" s="215">
        <v>-1471.66</v>
      </c>
      <c r="K6899" s="216" t="s">
        <v>344</v>
      </c>
    </row>
    <row r="6900" spans="1:11" x14ac:dyDescent="0.25">
      <c r="A6900" s="103" t="s">
        <v>830</v>
      </c>
      <c r="B6900" s="103" t="s">
        <v>344</v>
      </c>
      <c r="C6900" s="103" t="s">
        <v>89</v>
      </c>
      <c r="D6900" s="103" t="s">
        <v>420</v>
      </c>
      <c r="E6900" s="103" t="s">
        <v>421</v>
      </c>
      <c r="F6900" s="103" t="s">
        <v>421</v>
      </c>
      <c r="G6900" s="103" t="s">
        <v>539</v>
      </c>
      <c r="H6900" s="103" t="s">
        <v>540</v>
      </c>
      <c r="I6900" s="103" t="s">
        <v>92</v>
      </c>
      <c r="J6900" s="215">
        <v>369.12</v>
      </c>
      <c r="K6900" s="216" t="s">
        <v>344</v>
      </c>
    </row>
    <row r="6901" spans="1:11" x14ac:dyDescent="0.25">
      <c r="A6901" s="103" t="s">
        <v>828</v>
      </c>
      <c r="B6901" s="103" t="s">
        <v>344</v>
      </c>
      <c r="C6901" s="103" t="s">
        <v>89</v>
      </c>
      <c r="D6901" s="103" t="s">
        <v>420</v>
      </c>
      <c r="E6901" s="103" t="s">
        <v>421</v>
      </c>
      <c r="F6901" s="103" t="s">
        <v>421</v>
      </c>
      <c r="G6901" s="103" t="s">
        <v>539</v>
      </c>
      <c r="H6901" s="103" t="s">
        <v>540</v>
      </c>
      <c r="I6901" s="103" t="s">
        <v>92</v>
      </c>
      <c r="J6901" s="215">
        <v>233.13</v>
      </c>
      <c r="K6901" s="216" t="s">
        <v>344</v>
      </c>
    </row>
    <row r="6902" spans="1:11" x14ac:dyDescent="0.25">
      <c r="A6902" s="103" t="s">
        <v>829</v>
      </c>
      <c r="B6902" s="103" t="s">
        <v>344</v>
      </c>
      <c r="C6902" s="103" t="s">
        <v>89</v>
      </c>
      <c r="D6902" s="103" t="s">
        <v>420</v>
      </c>
      <c r="E6902" s="103" t="s">
        <v>421</v>
      </c>
      <c r="F6902" s="103" t="s">
        <v>421</v>
      </c>
      <c r="G6902" s="103" t="s">
        <v>539</v>
      </c>
      <c r="H6902" s="103" t="s">
        <v>540</v>
      </c>
      <c r="I6902" s="103" t="s">
        <v>92</v>
      </c>
      <c r="J6902" s="215">
        <v>-175</v>
      </c>
      <c r="K6902" s="216" t="s">
        <v>344</v>
      </c>
    </row>
    <row r="6903" spans="1:11" x14ac:dyDescent="0.25">
      <c r="A6903" s="103" t="s">
        <v>825</v>
      </c>
      <c r="B6903" s="103" t="s">
        <v>344</v>
      </c>
      <c r="C6903" s="103" t="s">
        <v>89</v>
      </c>
      <c r="D6903" s="103" t="s">
        <v>420</v>
      </c>
      <c r="E6903" s="103" t="s">
        <v>421</v>
      </c>
      <c r="F6903" s="103" t="s">
        <v>421</v>
      </c>
      <c r="G6903" s="103" t="s">
        <v>539</v>
      </c>
      <c r="H6903" s="103" t="s">
        <v>540</v>
      </c>
      <c r="I6903" s="103" t="s">
        <v>92</v>
      </c>
      <c r="J6903" s="215">
        <v>175.01</v>
      </c>
      <c r="K6903" s="216" t="s">
        <v>344</v>
      </c>
    </row>
    <row r="6904" spans="1:11" x14ac:dyDescent="0.25">
      <c r="A6904" s="103" t="s">
        <v>826</v>
      </c>
      <c r="B6904" s="103" t="s">
        <v>344</v>
      </c>
      <c r="C6904" s="103" t="s">
        <v>89</v>
      </c>
      <c r="D6904" s="103" t="s">
        <v>420</v>
      </c>
      <c r="E6904" s="103" t="s">
        <v>421</v>
      </c>
      <c r="F6904" s="103" t="s">
        <v>421</v>
      </c>
      <c r="G6904" s="103" t="s">
        <v>539</v>
      </c>
      <c r="H6904" s="103" t="s">
        <v>540</v>
      </c>
      <c r="I6904" s="103" t="s">
        <v>92</v>
      </c>
      <c r="J6904" s="215">
        <v>315.7</v>
      </c>
      <c r="K6904" s="216" t="s">
        <v>344</v>
      </c>
    </row>
    <row r="6905" spans="1:11" x14ac:dyDescent="0.25">
      <c r="A6905" s="103" t="s">
        <v>827</v>
      </c>
      <c r="B6905" s="103" t="s">
        <v>344</v>
      </c>
      <c r="C6905" s="103" t="s">
        <v>89</v>
      </c>
      <c r="D6905" s="103" t="s">
        <v>420</v>
      </c>
      <c r="E6905" s="103" t="s">
        <v>421</v>
      </c>
      <c r="F6905" s="103" t="s">
        <v>421</v>
      </c>
      <c r="G6905" s="103" t="s">
        <v>523</v>
      </c>
      <c r="H6905" s="103" t="s">
        <v>524</v>
      </c>
      <c r="I6905" s="103" t="s">
        <v>92</v>
      </c>
      <c r="J6905" s="215">
        <v>-1044.3599999999999</v>
      </c>
      <c r="K6905" s="216" t="s">
        <v>344</v>
      </c>
    </row>
    <row r="6906" spans="1:11" x14ac:dyDescent="0.25">
      <c r="A6906" s="103" t="s">
        <v>830</v>
      </c>
      <c r="B6906" s="103" t="s">
        <v>344</v>
      </c>
      <c r="C6906" s="103" t="s">
        <v>89</v>
      </c>
      <c r="D6906" s="103" t="s">
        <v>420</v>
      </c>
      <c r="E6906" s="103" t="s">
        <v>421</v>
      </c>
      <c r="F6906" s="103" t="s">
        <v>421</v>
      </c>
      <c r="G6906" s="103" t="s">
        <v>523</v>
      </c>
      <c r="H6906" s="103" t="s">
        <v>524</v>
      </c>
      <c r="I6906" s="103" t="s">
        <v>92</v>
      </c>
      <c r="J6906" s="215">
        <v>755.34</v>
      </c>
      <c r="K6906" s="216" t="s">
        <v>344</v>
      </c>
    </row>
    <row r="6907" spans="1:11" x14ac:dyDescent="0.25">
      <c r="A6907" s="103" t="s">
        <v>828</v>
      </c>
      <c r="B6907" s="103" t="s">
        <v>344</v>
      </c>
      <c r="C6907" s="103" t="s">
        <v>89</v>
      </c>
      <c r="D6907" s="103" t="s">
        <v>420</v>
      </c>
      <c r="E6907" s="103" t="s">
        <v>421</v>
      </c>
      <c r="F6907" s="103" t="s">
        <v>421</v>
      </c>
      <c r="G6907" s="103" t="s">
        <v>523</v>
      </c>
      <c r="H6907" s="103" t="s">
        <v>524</v>
      </c>
      <c r="I6907" s="103" t="s">
        <v>92</v>
      </c>
      <c r="J6907" s="215">
        <v>-236.45</v>
      </c>
      <c r="K6907" s="216" t="s">
        <v>344</v>
      </c>
    </row>
    <row r="6908" spans="1:11" x14ac:dyDescent="0.25">
      <c r="A6908" s="103" t="s">
        <v>829</v>
      </c>
      <c r="B6908" s="103" t="s">
        <v>344</v>
      </c>
      <c r="C6908" s="103" t="s">
        <v>89</v>
      </c>
      <c r="D6908" s="103" t="s">
        <v>420</v>
      </c>
      <c r="E6908" s="103" t="s">
        <v>421</v>
      </c>
      <c r="F6908" s="103" t="s">
        <v>421</v>
      </c>
      <c r="G6908" s="103" t="s">
        <v>523</v>
      </c>
      <c r="H6908" s="103" t="s">
        <v>524</v>
      </c>
      <c r="I6908" s="103" t="s">
        <v>92</v>
      </c>
      <c r="J6908" s="215">
        <v>525.47</v>
      </c>
      <c r="K6908" s="216" t="s">
        <v>344</v>
      </c>
    </row>
    <row r="6909" spans="1:11" x14ac:dyDescent="0.25">
      <c r="A6909" s="103" t="s">
        <v>825</v>
      </c>
      <c r="B6909" s="103" t="s">
        <v>344</v>
      </c>
      <c r="C6909" s="103" t="s">
        <v>89</v>
      </c>
      <c r="D6909" s="103" t="s">
        <v>420</v>
      </c>
      <c r="E6909" s="103" t="s">
        <v>421</v>
      </c>
      <c r="F6909" s="103" t="s">
        <v>421</v>
      </c>
      <c r="G6909" s="103" t="s">
        <v>523</v>
      </c>
      <c r="H6909" s="103" t="s">
        <v>524</v>
      </c>
      <c r="I6909" s="103" t="s">
        <v>92</v>
      </c>
      <c r="J6909" s="215">
        <v>-1037.79</v>
      </c>
      <c r="K6909" s="216" t="s">
        <v>344</v>
      </c>
    </row>
    <row r="6910" spans="1:11" x14ac:dyDescent="0.25">
      <c r="A6910" s="103" t="s">
        <v>826</v>
      </c>
      <c r="B6910" s="103" t="s">
        <v>344</v>
      </c>
      <c r="C6910" s="103" t="s">
        <v>89</v>
      </c>
      <c r="D6910" s="103" t="s">
        <v>420</v>
      </c>
      <c r="E6910" s="103" t="s">
        <v>421</v>
      </c>
      <c r="F6910" s="103" t="s">
        <v>421</v>
      </c>
      <c r="G6910" s="103" t="s">
        <v>523</v>
      </c>
      <c r="H6910" s="103" t="s">
        <v>524</v>
      </c>
      <c r="I6910" s="103" t="s">
        <v>92</v>
      </c>
      <c r="J6910" s="215">
        <v>446.64</v>
      </c>
      <c r="K6910" s="216" t="s">
        <v>344</v>
      </c>
    </row>
    <row r="6911" spans="1:11" x14ac:dyDescent="0.25">
      <c r="A6911" s="103" t="s">
        <v>827</v>
      </c>
      <c r="B6911" s="103" t="s">
        <v>344</v>
      </c>
      <c r="C6911" s="103" t="s">
        <v>89</v>
      </c>
      <c r="D6911" s="103" t="s">
        <v>420</v>
      </c>
      <c r="E6911" s="103" t="s">
        <v>421</v>
      </c>
      <c r="F6911" s="103" t="s">
        <v>421</v>
      </c>
      <c r="G6911" s="103" t="s">
        <v>547</v>
      </c>
      <c r="H6911" s="103" t="s">
        <v>548</v>
      </c>
      <c r="I6911" s="103" t="s">
        <v>92</v>
      </c>
      <c r="J6911" s="215">
        <v>-1162.5</v>
      </c>
      <c r="K6911" s="216" t="s">
        <v>344</v>
      </c>
    </row>
    <row r="6912" spans="1:11" x14ac:dyDescent="0.25">
      <c r="A6912" s="103" t="s">
        <v>830</v>
      </c>
      <c r="B6912" s="103" t="s">
        <v>344</v>
      </c>
      <c r="C6912" s="103" t="s">
        <v>89</v>
      </c>
      <c r="D6912" s="103" t="s">
        <v>420</v>
      </c>
      <c r="E6912" s="103" t="s">
        <v>421</v>
      </c>
      <c r="F6912" s="103" t="s">
        <v>421</v>
      </c>
      <c r="G6912" s="103" t="s">
        <v>547</v>
      </c>
      <c r="H6912" s="103" t="s">
        <v>548</v>
      </c>
      <c r="I6912" s="103" t="s">
        <v>92</v>
      </c>
      <c r="J6912" s="215">
        <v>506.25</v>
      </c>
      <c r="K6912" s="232"/>
    </row>
    <row r="6913" spans="1:11" x14ac:dyDescent="0.25">
      <c r="A6913" s="103" t="s">
        <v>828</v>
      </c>
      <c r="B6913" s="103" t="s">
        <v>344</v>
      </c>
      <c r="C6913" s="103" t="s">
        <v>89</v>
      </c>
      <c r="D6913" s="103" t="s">
        <v>420</v>
      </c>
      <c r="E6913" s="103" t="s">
        <v>421</v>
      </c>
      <c r="F6913" s="103" t="s">
        <v>421</v>
      </c>
      <c r="G6913" s="103" t="s">
        <v>547</v>
      </c>
      <c r="H6913" s="103" t="s">
        <v>548</v>
      </c>
      <c r="I6913" s="103" t="s">
        <v>92</v>
      </c>
      <c r="J6913" s="215">
        <v>37.5</v>
      </c>
      <c r="K6913" s="216" t="s">
        <v>344</v>
      </c>
    </row>
    <row r="6914" spans="1:11" x14ac:dyDescent="0.25">
      <c r="A6914" s="103" t="s">
        <v>829</v>
      </c>
      <c r="B6914" s="103" t="s">
        <v>344</v>
      </c>
      <c r="C6914" s="103" t="s">
        <v>89</v>
      </c>
      <c r="D6914" s="103" t="s">
        <v>420</v>
      </c>
      <c r="E6914" s="103" t="s">
        <v>421</v>
      </c>
      <c r="F6914" s="103" t="s">
        <v>421</v>
      </c>
      <c r="G6914" s="103" t="s">
        <v>547</v>
      </c>
      <c r="H6914" s="103" t="s">
        <v>548</v>
      </c>
      <c r="I6914" s="103" t="s">
        <v>92</v>
      </c>
      <c r="J6914" s="215">
        <v>-93.75</v>
      </c>
      <c r="K6914" s="216" t="s">
        <v>344</v>
      </c>
    </row>
    <row r="6915" spans="1:11" x14ac:dyDescent="0.25">
      <c r="A6915" s="103" t="s">
        <v>825</v>
      </c>
      <c r="B6915" s="103" t="s">
        <v>344</v>
      </c>
      <c r="C6915" s="103" t="s">
        <v>89</v>
      </c>
      <c r="D6915" s="103" t="s">
        <v>420</v>
      </c>
      <c r="E6915" s="103" t="s">
        <v>421</v>
      </c>
      <c r="F6915" s="103" t="s">
        <v>421</v>
      </c>
      <c r="G6915" s="103" t="s">
        <v>547</v>
      </c>
      <c r="H6915" s="103" t="s">
        <v>548</v>
      </c>
      <c r="I6915" s="103" t="s">
        <v>92</v>
      </c>
      <c r="J6915" s="215">
        <v>-375</v>
      </c>
      <c r="K6915" s="216" t="s">
        <v>344</v>
      </c>
    </row>
    <row r="6916" spans="1:11" x14ac:dyDescent="0.25">
      <c r="A6916" s="103" t="s">
        <v>826</v>
      </c>
      <c r="B6916" s="103" t="s">
        <v>344</v>
      </c>
      <c r="C6916" s="103" t="s">
        <v>89</v>
      </c>
      <c r="D6916" s="103" t="s">
        <v>420</v>
      </c>
      <c r="E6916" s="103" t="s">
        <v>421</v>
      </c>
      <c r="F6916" s="103" t="s">
        <v>421</v>
      </c>
      <c r="G6916" s="103" t="s">
        <v>547</v>
      </c>
      <c r="H6916" s="103" t="s">
        <v>548</v>
      </c>
      <c r="I6916" s="103" t="s">
        <v>92</v>
      </c>
      <c r="J6916" s="215">
        <v>375</v>
      </c>
      <c r="K6916" s="216" t="s">
        <v>344</v>
      </c>
    </row>
    <row r="6917" spans="1:11" x14ac:dyDescent="0.25">
      <c r="A6917" s="103" t="s">
        <v>827</v>
      </c>
      <c r="B6917" s="103" t="s">
        <v>344</v>
      </c>
      <c r="C6917" s="103" t="s">
        <v>89</v>
      </c>
      <c r="D6917" s="103" t="s">
        <v>420</v>
      </c>
      <c r="E6917" s="103" t="s">
        <v>421</v>
      </c>
      <c r="F6917" s="103" t="s">
        <v>421</v>
      </c>
      <c r="G6917" s="103" t="s">
        <v>172</v>
      </c>
      <c r="H6917" s="103" t="s">
        <v>345</v>
      </c>
      <c r="I6917" s="103" t="s">
        <v>92</v>
      </c>
      <c r="J6917" s="215">
        <v>-9060.16</v>
      </c>
      <c r="K6917" s="216" t="s">
        <v>344</v>
      </c>
    </row>
    <row r="6918" spans="1:11" x14ac:dyDescent="0.25">
      <c r="A6918" s="103" t="s">
        <v>830</v>
      </c>
      <c r="B6918" s="103" t="s">
        <v>344</v>
      </c>
      <c r="C6918" s="103" t="s">
        <v>89</v>
      </c>
      <c r="D6918" s="103" t="s">
        <v>420</v>
      </c>
      <c r="E6918" s="103" t="s">
        <v>421</v>
      </c>
      <c r="F6918" s="103" t="s">
        <v>421</v>
      </c>
      <c r="G6918" s="103" t="s">
        <v>172</v>
      </c>
      <c r="H6918" s="103" t="s">
        <v>345</v>
      </c>
      <c r="I6918" s="103" t="s">
        <v>92</v>
      </c>
      <c r="J6918" s="215">
        <v>6237.56</v>
      </c>
      <c r="K6918" s="216" t="s">
        <v>344</v>
      </c>
    </row>
    <row r="6919" spans="1:11" x14ac:dyDescent="0.25">
      <c r="A6919" s="103" t="s">
        <v>828</v>
      </c>
      <c r="B6919" s="103" t="s">
        <v>344</v>
      </c>
      <c r="C6919" s="103" t="s">
        <v>89</v>
      </c>
      <c r="D6919" s="103" t="s">
        <v>420</v>
      </c>
      <c r="E6919" s="103" t="s">
        <v>421</v>
      </c>
      <c r="F6919" s="103" t="s">
        <v>421</v>
      </c>
      <c r="G6919" s="103" t="s">
        <v>172</v>
      </c>
      <c r="H6919" s="103" t="s">
        <v>345</v>
      </c>
      <c r="I6919" s="103" t="s">
        <v>92</v>
      </c>
      <c r="J6919" s="215">
        <v>2211.5700000000002</v>
      </c>
      <c r="K6919" s="216" t="s">
        <v>344</v>
      </c>
    </row>
    <row r="6920" spans="1:11" x14ac:dyDescent="0.25">
      <c r="A6920" s="103" t="s">
        <v>829</v>
      </c>
      <c r="B6920" s="103" t="s">
        <v>344</v>
      </c>
      <c r="C6920" s="103" t="s">
        <v>89</v>
      </c>
      <c r="D6920" s="103" t="s">
        <v>420</v>
      </c>
      <c r="E6920" s="103" t="s">
        <v>421</v>
      </c>
      <c r="F6920" s="103" t="s">
        <v>421</v>
      </c>
      <c r="G6920" s="103" t="s">
        <v>172</v>
      </c>
      <c r="H6920" s="103" t="s">
        <v>345</v>
      </c>
      <c r="I6920" s="103" t="s">
        <v>92</v>
      </c>
      <c r="J6920" s="215">
        <v>-864.35</v>
      </c>
      <c r="K6920" s="216" t="s">
        <v>344</v>
      </c>
    </row>
    <row r="6921" spans="1:11" x14ac:dyDescent="0.25">
      <c r="A6921" s="103" t="s">
        <v>825</v>
      </c>
      <c r="B6921" s="103" t="s">
        <v>344</v>
      </c>
      <c r="C6921" s="103" t="s">
        <v>89</v>
      </c>
      <c r="D6921" s="103" t="s">
        <v>420</v>
      </c>
      <c r="E6921" s="103" t="s">
        <v>421</v>
      </c>
      <c r="F6921" s="103" t="s">
        <v>421</v>
      </c>
      <c r="G6921" s="103" t="s">
        <v>172</v>
      </c>
      <c r="H6921" s="103" t="s">
        <v>345</v>
      </c>
      <c r="I6921" s="103" t="s">
        <v>92</v>
      </c>
      <c r="J6921" s="215">
        <v>1960.4</v>
      </c>
      <c r="K6921" s="216" t="s">
        <v>344</v>
      </c>
    </row>
    <row r="6922" spans="1:11" x14ac:dyDescent="0.25">
      <c r="A6922" s="103" t="s">
        <v>826</v>
      </c>
      <c r="B6922" s="103" t="s">
        <v>344</v>
      </c>
      <c r="C6922" s="103" t="s">
        <v>89</v>
      </c>
      <c r="D6922" s="103" t="s">
        <v>420</v>
      </c>
      <c r="E6922" s="103" t="s">
        <v>421</v>
      </c>
      <c r="F6922" s="103" t="s">
        <v>421</v>
      </c>
      <c r="G6922" s="103" t="s">
        <v>172</v>
      </c>
      <c r="H6922" s="103" t="s">
        <v>345</v>
      </c>
      <c r="I6922" s="103" t="s">
        <v>92</v>
      </c>
      <c r="J6922" s="215">
        <v>707.22</v>
      </c>
      <c r="K6922" s="216" t="s">
        <v>344</v>
      </c>
    </row>
    <row r="6923" spans="1:11" x14ac:dyDescent="0.25">
      <c r="A6923" s="103" t="s">
        <v>827</v>
      </c>
      <c r="B6923" s="103" t="s">
        <v>344</v>
      </c>
      <c r="C6923" s="103" t="s">
        <v>89</v>
      </c>
      <c r="D6923" s="103" t="s">
        <v>420</v>
      </c>
      <c r="E6923" s="103" t="s">
        <v>421</v>
      </c>
      <c r="F6923" s="103" t="s">
        <v>421</v>
      </c>
      <c r="G6923" s="103" t="s">
        <v>487</v>
      </c>
      <c r="H6923" s="103" t="s">
        <v>488</v>
      </c>
      <c r="I6923" s="103" t="s">
        <v>92</v>
      </c>
      <c r="J6923" s="215">
        <v>-2578.4299999999998</v>
      </c>
      <c r="K6923" s="216" t="s">
        <v>347</v>
      </c>
    </row>
    <row r="6924" spans="1:11" x14ac:dyDescent="0.25">
      <c r="A6924" s="103" t="s">
        <v>830</v>
      </c>
      <c r="B6924" s="103" t="s">
        <v>344</v>
      </c>
      <c r="C6924" s="103" t="s">
        <v>89</v>
      </c>
      <c r="D6924" s="103" t="s">
        <v>420</v>
      </c>
      <c r="E6924" s="103" t="s">
        <v>421</v>
      </c>
      <c r="F6924" s="103" t="s">
        <v>421</v>
      </c>
      <c r="G6924" s="103" t="s">
        <v>487</v>
      </c>
      <c r="H6924" s="103" t="s">
        <v>488</v>
      </c>
      <c r="I6924" s="103" t="s">
        <v>92</v>
      </c>
      <c r="J6924" s="215">
        <v>918.14</v>
      </c>
      <c r="K6924" s="216" t="s">
        <v>347</v>
      </c>
    </row>
    <row r="6925" spans="1:11" x14ac:dyDescent="0.25">
      <c r="A6925" s="103" t="s">
        <v>828</v>
      </c>
      <c r="B6925" s="103" t="s">
        <v>344</v>
      </c>
      <c r="C6925" s="103" t="s">
        <v>89</v>
      </c>
      <c r="D6925" s="103" t="s">
        <v>420</v>
      </c>
      <c r="E6925" s="103" t="s">
        <v>421</v>
      </c>
      <c r="F6925" s="103" t="s">
        <v>421</v>
      </c>
      <c r="G6925" s="103" t="s">
        <v>487</v>
      </c>
      <c r="H6925" s="103" t="s">
        <v>488</v>
      </c>
      <c r="I6925" s="103" t="s">
        <v>92</v>
      </c>
      <c r="J6925" s="215">
        <v>1122.72</v>
      </c>
      <c r="K6925" s="216" t="s">
        <v>347</v>
      </c>
    </row>
    <row r="6926" spans="1:11" x14ac:dyDescent="0.25">
      <c r="A6926" s="103" t="s">
        <v>829</v>
      </c>
      <c r="B6926" s="103" t="s">
        <v>344</v>
      </c>
      <c r="C6926" s="103" t="s">
        <v>89</v>
      </c>
      <c r="D6926" s="103" t="s">
        <v>420</v>
      </c>
      <c r="E6926" s="103" t="s">
        <v>421</v>
      </c>
      <c r="F6926" s="103" t="s">
        <v>421</v>
      </c>
      <c r="G6926" s="103" t="s">
        <v>487</v>
      </c>
      <c r="H6926" s="103" t="s">
        <v>488</v>
      </c>
      <c r="I6926" s="103" t="s">
        <v>92</v>
      </c>
      <c r="J6926" s="215">
        <v>264.16000000000003</v>
      </c>
      <c r="K6926" s="216" t="s">
        <v>347</v>
      </c>
    </row>
    <row r="6927" spans="1:11" x14ac:dyDescent="0.25">
      <c r="A6927" s="103" t="s">
        <v>825</v>
      </c>
      <c r="B6927" s="103" t="s">
        <v>344</v>
      </c>
      <c r="C6927" s="103" t="s">
        <v>89</v>
      </c>
      <c r="D6927" s="103" t="s">
        <v>420</v>
      </c>
      <c r="E6927" s="103" t="s">
        <v>421</v>
      </c>
      <c r="F6927" s="103" t="s">
        <v>421</v>
      </c>
      <c r="G6927" s="103" t="s">
        <v>487</v>
      </c>
      <c r="H6927" s="103" t="s">
        <v>488</v>
      </c>
      <c r="I6927" s="103" t="s">
        <v>92</v>
      </c>
      <c r="J6927" s="215">
        <v>-1013.75</v>
      </c>
      <c r="K6927" s="216" t="s">
        <v>347</v>
      </c>
    </row>
    <row r="6928" spans="1:11" x14ac:dyDescent="0.25">
      <c r="A6928" s="103" t="s">
        <v>826</v>
      </c>
      <c r="B6928" s="103" t="s">
        <v>344</v>
      </c>
      <c r="C6928" s="103" t="s">
        <v>89</v>
      </c>
      <c r="D6928" s="103" t="s">
        <v>420</v>
      </c>
      <c r="E6928" s="103" t="s">
        <v>421</v>
      </c>
      <c r="F6928" s="103" t="s">
        <v>421</v>
      </c>
      <c r="G6928" s="103" t="s">
        <v>487</v>
      </c>
      <c r="H6928" s="103" t="s">
        <v>488</v>
      </c>
      <c r="I6928" s="103" t="s">
        <v>92</v>
      </c>
      <c r="J6928" s="215">
        <v>558.04</v>
      </c>
      <c r="K6928" s="216" t="s">
        <v>347</v>
      </c>
    </row>
    <row r="6929" spans="1:11" x14ac:dyDescent="0.25">
      <c r="A6929" s="103" t="s">
        <v>827</v>
      </c>
      <c r="B6929" s="103" t="s">
        <v>344</v>
      </c>
      <c r="C6929" s="103" t="s">
        <v>89</v>
      </c>
      <c r="D6929" s="103" t="s">
        <v>420</v>
      </c>
      <c r="E6929" s="103" t="s">
        <v>421</v>
      </c>
      <c r="F6929" s="103" t="s">
        <v>421</v>
      </c>
      <c r="G6929" s="103" t="s">
        <v>209</v>
      </c>
      <c r="H6929" s="103" t="s">
        <v>352</v>
      </c>
      <c r="I6929" s="103" t="s">
        <v>92</v>
      </c>
      <c r="J6929" s="215">
        <v>-106.58</v>
      </c>
      <c r="K6929" s="216" t="s">
        <v>347</v>
      </c>
    </row>
    <row r="6930" spans="1:11" x14ac:dyDescent="0.25">
      <c r="A6930" s="103" t="s">
        <v>830</v>
      </c>
      <c r="B6930" s="103" t="s">
        <v>344</v>
      </c>
      <c r="C6930" s="103" t="s">
        <v>89</v>
      </c>
      <c r="D6930" s="103" t="s">
        <v>420</v>
      </c>
      <c r="E6930" s="103" t="s">
        <v>421</v>
      </c>
      <c r="F6930" s="103" t="s">
        <v>421</v>
      </c>
      <c r="G6930" s="103" t="s">
        <v>209</v>
      </c>
      <c r="H6930" s="103" t="s">
        <v>352</v>
      </c>
      <c r="I6930" s="103" t="s">
        <v>92</v>
      </c>
      <c r="J6930" s="215">
        <v>-174.91</v>
      </c>
      <c r="K6930" s="216" t="s">
        <v>347</v>
      </c>
    </row>
    <row r="6931" spans="1:11" x14ac:dyDescent="0.25">
      <c r="A6931" s="103" t="s">
        <v>828</v>
      </c>
      <c r="B6931" s="103" t="s">
        <v>344</v>
      </c>
      <c r="C6931" s="103" t="s">
        <v>89</v>
      </c>
      <c r="D6931" s="103" t="s">
        <v>420</v>
      </c>
      <c r="E6931" s="103" t="s">
        <v>421</v>
      </c>
      <c r="F6931" s="103" t="s">
        <v>421</v>
      </c>
      <c r="G6931" s="103" t="s">
        <v>209</v>
      </c>
      <c r="H6931" s="103" t="s">
        <v>352</v>
      </c>
      <c r="I6931" s="103" t="s">
        <v>92</v>
      </c>
      <c r="J6931" s="215">
        <v>240.5</v>
      </c>
      <c r="K6931" s="216" t="s">
        <v>347</v>
      </c>
    </row>
    <row r="6932" spans="1:11" x14ac:dyDescent="0.25">
      <c r="A6932" s="103" t="s">
        <v>829</v>
      </c>
      <c r="B6932" s="103" t="s">
        <v>344</v>
      </c>
      <c r="C6932" s="103" t="s">
        <v>89</v>
      </c>
      <c r="D6932" s="103" t="s">
        <v>420</v>
      </c>
      <c r="E6932" s="103" t="s">
        <v>421</v>
      </c>
      <c r="F6932" s="103" t="s">
        <v>421</v>
      </c>
      <c r="G6932" s="103" t="s">
        <v>209</v>
      </c>
      <c r="H6932" s="103" t="s">
        <v>352</v>
      </c>
      <c r="I6932" s="103" t="s">
        <v>92</v>
      </c>
      <c r="J6932" s="215">
        <v>-27.33</v>
      </c>
      <c r="K6932" s="216" t="s">
        <v>347</v>
      </c>
    </row>
    <row r="6933" spans="1:11" x14ac:dyDescent="0.25">
      <c r="A6933" s="103" t="s">
        <v>825</v>
      </c>
      <c r="B6933" s="103" t="s">
        <v>344</v>
      </c>
      <c r="C6933" s="103" t="s">
        <v>89</v>
      </c>
      <c r="D6933" s="103" t="s">
        <v>420</v>
      </c>
      <c r="E6933" s="103" t="s">
        <v>421</v>
      </c>
      <c r="F6933" s="103" t="s">
        <v>421</v>
      </c>
      <c r="G6933" s="103" t="s">
        <v>209</v>
      </c>
      <c r="H6933" s="103" t="s">
        <v>352</v>
      </c>
      <c r="I6933" s="103" t="s">
        <v>92</v>
      </c>
      <c r="J6933" s="215">
        <v>49.19</v>
      </c>
      <c r="K6933" s="216" t="s">
        <v>347</v>
      </c>
    </row>
    <row r="6934" spans="1:11" x14ac:dyDescent="0.25">
      <c r="A6934" s="103" t="s">
        <v>826</v>
      </c>
      <c r="B6934" s="103" t="s">
        <v>344</v>
      </c>
      <c r="C6934" s="103" t="s">
        <v>89</v>
      </c>
      <c r="D6934" s="103" t="s">
        <v>420</v>
      </c>
      <c r="E6934" s="103" t="s">
        <v>421</v>
      </c>
      <c r="F6934" s="103" t="s">
        <v>421</v>
      </c>
      <c r="G6934" s="103" t="s">
        <v>209</v>
      </c>
      <c r="H6934" s="103" t="s">
        <v>352</v>
      </c>
      <c r="I6934" s="103" t="s">
        <v>92</v>
      </c>
      <c r="J6934" s="215">
        <v>-8.1999999999999993</v>
      </c>
      <c r="K6934" s="216" t="s">
        <v>347</v>
      </c>
    </row>
    <row r="6935" spans="1:11" x14ac:dyDescent="0.25">
      <c r="A6935" s="103" t="s">
        <v>830</v>
      </c>
      <c r="B6935" s="103" t="s">
        <v>344</v>
      </c>
      <c r="C6935" s="103" t="s">
        <v>89</v>
      </c>
      <c r="D6935" s="103" t="s">
        <v>420</v>
      </c>
      <c r="E6935" s="103" t="s">
        <v>421</v>
      </c>
      <c r="F6935" s="103" t="s">
        <v>421</v>
      </c>
      <c r="G6935" s="103" t="s">
        <v>204</v>
      </c>
      <c r="H6935" s="103" t="s">
        <v>353</v>
      </c>
      <c r="I6935" s="103" t="s">
        <v>92</v>
      </c>
      <c r="J6935" s="215">
        <v>650.77</v>
      </c>
      <c r="K6935" s="216" t="s">
        <v>347</v>
      </c>
    </row>
    <row r="6936" spans="1:11" x14ac:dyDescent="0.25">
      <c r="A6936" s="103" t="s">
        <v>827</v>
      </c>
      <c r="B6936" s="103" t="s">
        <v>344</v>
      </c>
      <c r="C6936" s="103" t="s">
        <v>89</v>
      </c>
      <c r="D6936" s="103" t="s">
        <v>420</v>
      </c>
      <c r="E6936" s="103" t="s">
        <v>421</v>
      </c>
      <c r="F6936" s="103" t="s">
        <v>421</v>
      </c>
      <c r="G6936" s="103" t="s">
        <v>219</v>
      </c>
      <c r="H6936" s="103" t="s">
        <v>406</v>
      </c>
      <c r="I6936" s="103" t="s">
        <v>92</v>
      </c>
      <c r="J6936" s="215">
        <v>-413.76</v>
      </c>
      <c r="K6936" s="216" t="s">
        <v>347</v>
      </c>
    </row>
    <row r="6937" spans="1:11" x14ac:dyDescent="0.25">
      <c r="A6937" s="103" t="s">
        <v>830</v>
      </c>
      <c r="B6937" s="103" t="s">
        <v>344</v>
      </c>
      <c r="C6937" s="103" t="s">
        <v>89</v>
      </c>
      <c r="D6937" s="103" t="s">
        <v>420</v>
      </c>
      <c r="E6937" s="103" t="s">
        <v>421</v>
      </c>
      <c r="F6937" s="103" t="s">
        <v>421</v>
      </c>
      <c r="G6937" s="103" t="s">
        <v>219</v>
      </c>
      <c r="H6937" s="103" t="s">
        <v>406</v>
      </c>
      <c r="I6937" s="103" t="s">
        <v>92</v>
      </c>
      <c r="J6937" s="215">
        <v>292.07</v>
      </c>
      <c r="K6937" s="216" t="s">
        <v>347</v>
      </c>
    </row>
    <row r="6938" spans="1:11" x14ac:dyDescent="0.25">
      <c r="A6938" s="103" t="s">
        <v>828</v>
      </c>
      <c r="B6938" s="103" t="s">
        <v>344</v>
      </c>
      <c r="C6938" s="103" t="s">
        <v>89</v>
      </c>
      <c r="D6938" s="103" t="s">
        <v>420</v>
      </c>
      <c r="E6938" s="103" t="s">
        <v>421</v>
      </c>
      <c r="F6938" s="103" t="s">
        <v>421</v>
      </c>
      <c r="G6938" s="103" t="s">
        <v>219</v>
      </c>
      <c r="H6938" s="103" t="s">
        <v>406</v>
      </c>
      <c r="I6938" s="103" t="s">
        <v>92</v>
      </c>
      <c r="J6938" s="215">
        <v>-316.41000000000003</v>
      </c>
      <c r="K6938" s="216" t="s">
        <v>347</v>
      </c>
    </row>
    <row r="6939" spans="1:11" x14ac:dyDescent="0.25">
      <c r="A6939" s="103" t="s">
        <v>829</v>
      </c>
      <c r="B6939" s="103" t="s">
        <v>344</v>
      </c>
      <c r="C6939" s="103" t="s">
        <v>89</v>
      </c>
      <c r="D6939" s="103" t="s">
        <v>420</v>
      </c>
      <c r="E6939" s="103" t="s">
        <v>421</v>
      </c>
      <c r="F6939" s="103" t="s">
        <v>421</v>
      </c>
      <c r="G6939" s="103" t="s">
        <v>219</v>
      </c>
      <c r="H6939" s="103" t="s">
        <v>406</v>
      </c>
      <c r="I6939" s="103" t="s">
        <v>92</v>
      </c>
      <c r="J6939" s="215">
        <v>-121.7</v>
      </c>
      <c r="K6939" s="216" t="s">
        <v>347</v>
      </c>
    </row>
    <row r="6940" spans="1:11" x14ac:dyDescent="0.25">
      <c r="A6940" s="103" t="s">
        <v>825</v>
      </c>
      <c r="B6940" s="103" t="s">
        <v>344</v>
      </c>
      <c r="C6940" s="103" t="s">
        <v>89</v>
      </c>
      <c r="D6940" s="103" t="s">
        <v>420</v>
      </c>
      <c r="E6940" s="103" t="s">
        <v>421</v>
      </c>
      <c r="F6940" s="103" t="s">
        <v>421</v>
      </c>
      <c r="G6940" s="103" t="s">
        <v>219</v>
      </c>
      <c r="H6940" s="103" t="s">
        <v>406</v>
      </c>
      <c r="I6940" s="103" t="s">
        <v>92</v>
      </c>
      <c r="J6940" s="215">
        <v>-158.19999999999999</v>
      </c>
      <c r="K6940" s="216" t="s">
        <v>347</v>
      </c>
    </row>
    <row r="6941" spans="1:11" x14ac:dyDescent="0.25">
      <c r="A6941" s="103" t="s">
        <v>826</v>
      </c>
      <c r="B6941" s="103" t="s">
        <v>344</v>
      </c>
      <c r="C6941" s="103" t="s">
        <v>89</v>
      </c>
      <c r="D6941" s="103" t="s">
        <v>420</v>
      </c>
      <c r="E6941" s="103" t="s">
        <v>421</v>
      </c>
      <c r="F6941" s="103" t="s">
        <v>421</v>
      </c>
      <c r="G6941" s="103" t="s">
        <v>219</v>
      </c>
      <c r="H6941" s="103" t="s">
        <v>406</v>
      </c>
      <c r="I6941" s="103" t="s">
        <v>92</v>
      </c>
      <c r="J6941" s="215">
        <v>158.19999999999999</v>
      </c>
      <c r="K6941" s="216" t="s">
        <v>347</v>
      </c>
    </row>
    <row r="6942" spans="1:11" x14ac:dyDescent="0.25">
      <c r="A6942" s="103" t="s">
        <v>827</v>
      </c>
      <c r="B6942" s="103" t="s">
        <v>344</v>
      </c>
      <c r="C6942" s="103" t="s">
        <v>89</v>
      </c>
      <c r="D6942" s="103" t="s">
        <v>420</v>
      </c>
      <c r="E6942" s="103" t="s">
        <v>421</v>
      </c>
      <c r="F6942" s="103" t="s">
        <v>421</v>
      </c>
      <c r="G6942" s="103" t="s">
        <v>213</v>
      </c>
      <c r="H6942" s="103" t="s">
        <v>355</v>
      </c>
      <c r="I6942" s="103" t="s">
        <v>92</v>
      </c>
      <c r="J6942" s="215">
        <v>-632.49</v>
      </c>
      <c r="K6942" s="216" t="s">
        <v>347</v>
      </c>
    </row>
    <row r="6943" spans="1:11" x14ac:dyDescent="0.25">
      <c r="A6943" s="103" t="s">
        <v>830</v>
      </c>
      <c r="B6943" s="103" t="s">
        <v>344</v>
      </c>
      <c r="C6943" s="103" t="s">
        <v>89</v>
      </c>
      <c r="D6943" s="103" t="s">
        <v>420</v>
      </c>
      <c r="E6943" s="103" t="s">
        <v>421</v>
      </c>
      <c r="F6943" s="103" t="s">
        <v>421</v>
      </c>
      <c r="G6943" s="103" t="s">
        <v>213</v>
      </c>
      <c r="H6943" s="103" t="s">
        <v>355</v>
      </c>
      <c r="I6943" s="103" t="s">
        <v>92</v>
      </c>
      <c r="J6943" s="215">
        <v>1822.03</v>
      </c>
      <c r="K6943" s="216" t="s">
        <v>347</v>
      </c>
    </row>
    <row r="6944" spans="1:11" x14ac:dyDescent="0.25">
      <c r="A6944" s="103" t="s">
        <v>828</v>
      </c>
      <c r="B6944" s="103" t="s">
        <v>344</v>
      </c>
      <c r="C6944" s="103" t="s">
        <v>89</v>
      </c>
      <c r="D6944" s="103" t="s">
        <v>420</v>
      </c>
      <c r="E6944" s="103" t="s">
        <v>421</v>
      </c>
      <c r="F6944" s="103" t="s">
        <v>421</v>
      </c>
      <c r="G6944" s="103" t="s">
        <v>213</v>
      </c>
      <c r="H6944" s="103" t="s">
        <v>355</v>
      </c>
      <c r="I6944" s="103" t="s">
        <v>92</v>
      </c>
      <c r="J6944" s="215">
        <v>-934.23</v>
      </c>
      <c r="K6944" s="216" t="s">
        <v>347</v>
      </c>
    </row>
    <row r="6945" spans="1:11" x14ac:dyDescent="0.25">
      <c r="A6945" s="103" t="s">
        <v>829</v>
      </c>
      <c r="B6945" s="103" t="s">
        <v>344</v>
      </c>
      <c r="C6945" s="103" t="s">
        <v>89</v>
      </c>
      <c r="D6945" s="103" t="s">
        <v>420</v>
      </c>
      <c r="E6945" s="103" t="s">
        <v>421</v>
      </c>
      <c r="F6945" s="103" t="s">
        <v>421</v>
      </c>
      <c r="G6945" s="103" t="s">
        <v>213</v>
      </c>
      <c r="H6945" s="103" t="s">
        <v>355</v>
      </c>
      <c r="I6945" s="103" t="s">
        <v>92</v>
      </c>
      <c r="J6945" s="215">
        <v>87.04</v>
      </c>
      <c r="K6945" s="216" t="s">
        <v>347</v>
      </c>
    </row>
    <row r="6946" spans="1:11" x14ac:dyDescent="0.25">
      <c r="A6946" s="103" t="s">
        <v>825</v>
      </c>
      <c r="B6946" s="103" t="s">
        <v>344</v>
      </c>
      <c r="C6946" s="103" t="s">
        <v>89</v>
      </c>
      <c r="D6946" s="103" t="s">
        <v>420</v>
      </c>
      <c r="E6946" s="103" t="s">
        <v>421</v>
      </c>
      <c r="F6946" s="103" t="s">
        <v>421</v>
      </c>
      <c r="G6946" s="103" t="s">
        <v>213</v>
      </c>
      <c r="H6946" s="103" t="s">
        <v>355</v>
      </c>
      <c r="I6946" s="103" t="s">
        <v>92</v>
      </c>
      <c r="J6946" s="215">
        <v>-382.97</v>
      </c>
      <c r="K6946" s="216" t="s">
        <v>347</v>
      </c>
    </row>
    <row r="6947" spans="1:11" x14ac:dyDescent="0.25">
      <c r="A6947" s="103" t="s">
        <v>826</v>
      </c>
      <c r="B6947" s="103" t="s">
        <v>344</v>
      </c>
      <c r="C6947" s="103" t="s">
        <v>89</v>
      </c>
      <c r="D6947" s="103" t="s">
        <v>420</v>
      </c>
      <c r="E6947" s="103" t="s">
        <v>421</v>
      </c>
      <c r="F6947" s="103" t="s">
        <v>421</v>
      </c>
      <c r="G6947" s="103" t="s">
        <v>213</v>
      </c>
      <c r="H6947" s="103" t="s">
        <v>355</v>
      </c>
      <c r="I6947" s="103" t="s">
        <v>92</v>
      </c>
      <c r="J6947" s="215">
        <v>266.92</v>
      </c>
      <c r="K6947" s="216" t="s">
        <v>347</v>
      </c>
    </row>
    <row r="6948" spans="1:11" x14ac:dyDescent="0.25">
      <c r="A6948" s="103" t="s">
        <v>827</v>
      </c>
      <c r="B6948" s="103" t="s">
        <v>344</v>
      </c>
      <c r="C6948" s="103" t="s">
        <v>89</v>
      </c>
      <c r="D6948" s="103" t="s">
        <v>420</v>
      </c>
      <c r="E6948" s="103" t="s">
        <v>421</v>
      </c>
      <c r="F6948" s="103" t="s">
        <v>421</v>
      </c>
      <c r="G6948" s="103" t="s">
        <v>174</v>
      </c>
      <c r="H6948" s="103" t="s">
        <v>358</v>
      </c>
      <c r="I6948" s="103" t="s">
        <v>92</v>
      </c>
      <c r="J6948" s="215">
        <v>519.23</v>
      </c>
      <c r="K6948" s="216" t="s">
        <v>88</v>
      </c>
    </row>
    <row r="6949" spans="1:11" x14ac:dyDescent="0.25">
      <c r="A6949" s="103" t="s">
        <v>826</v>
      </c>
      <c r="B6949" s="103" t="s">
        <v>344</v>
      </c>
      <c r="C6949" s="103" t="s">
        <v>89</v>
      </c>
      <c r="D6949" s="103" t="s">
        <v>420</v>
      </c>
      <c r="E6949" s="103" t="s">
        <v>421</v>
      </c>
      <c r="F6949" s="103" t="s">
        <v>421</v>
      </c>
      <c r="G6949" s="103" t="s">
        <v>174</v>
      </c>
      <c r="H6949" s="103" t="s">
        <v>358</v>
      </c>
      <c r="I6949" s="103" t="s">
        <v>92</v>
      </c>
      <c r="J6949" s="215">
        <v>-519.23</v>
      </c>
      <c r="K6949" s="216" t="s">
        <v>88</v>
      </c>
    </row>
    <row r="6950" spans="1:11" x14ac:dyDescent="0.25">
      <c r="A6950" s="103" t="s">
        <v>827</v>
      </c>
      <c r="B6950" s="103" t="s">
        <v>344</v>
      </c>
      <c r="C6950" s="103" t="s">
        <v>89</v>
      </c>
      <c r="D6950" s="103" t="s">
        <v>420</v>
      </c>
      <c r="E6950" s="103" t="s">
        <v>421</v>
      </c>
      <c r="F6950" s="103" t="s">
        <v>421</v>
      </c>
      <c r="G6950" s="103" t="s">
        <v>145</v>
      </c>
      <c r="H6950" s="103" t="s">
        <v>359</v>
      </c>
      <c r="I6950" s="103" t="s">
        <v>92</v>
      </c>
      <c r="J6950" s="215">
        <v>1032.93</v>
      </c>
      <c r="K6950" s="216" t="s">
        <v>88</v>
      </c>
    </row>
    <row r="6951" spans="1:11" x14ac:dyDescent="0.25">
      <c r="A6951" s="103" t="s">
        <v>830</v>
      </c>
      <c r="B6951" s="103" t="s">
        <v>344</v>
      </c>
      <c r="C6951" s="103" t="s">
        <v>89</v>
      </c>
      <c r="D6951" s="103" t="s">
        <v>420</v>
      </c>
      <c r="E6951" s="103" t="s">
        <v>421</v>
      </c>
      <c r="F6951" s="103" t="s">
        <v>421</v>
      </c>
      <c r="G6951" s="103" t="s">
        <v>145</v>
      </c>
      <c r="H6951" s="103" t="s">
        <v>359</v>
      </c>
      <c r="I6951" s="103" t="s">
        <v>92</v>
      </c>
      <c r="J6951" s="215">
        <v>1738</v>
      </c>
      <c r="K6951" s="216" t="s">
        <v>88</v>
      </c>
    </row>
    <row r="6952" spans="1:11" x14ac:dyDescent="0.25">
      <c r="A6952" s="103" t="s">
        <v>828</v>
      </c>
      <c r="B6952" s="103" t="s">
        <v>344</v>
      </c>
      <c r="C6952" s="103" t="s">
        <v>89</v>
      </c>
      <c r="D6952" s="103" t="s">
        <v>420</v>
      </c>
      <c r="E6952" s="103" t="s">
        <v>421</v>
      </c>
      <c r="F6952" s="103" t="s">
        <v>421</v>
      </c>
      <c r="G6952" s="103" t="s">
        <v>145</v>
      </c>
      <c r="H6952" s="103" t="s">
        <v>359</v>
      </c>
      <c r="I6952" s="103" t="s">
        <v>92</v>
      </c>
      <c r="J6952" s="215">
        <v>950.4</v>
      </c>
      <c r="K6952" s="216" t="s">
        <v>88</v>
      </c>
    </row>
    <row r="6953" spans="1:11" x14ac:dyDescent="0.25">
      <c r="A6953" s="103" t="s">
        <v>829</v>
      </c>
      <c r="B6953" s="103" t="s">
        <v>344</v>
      </c>
      <c r="C6953" s="103" t="s">
        <v>89</v>
      </c>
      <c r="D6953" s="103" t="s">
        <v>420</v>
      </c>
      <c r="E6953" s="103" t="s">
        <v>421</v>
      </c>
      <c r="F6953" s="103" t="s">
        <v>421</v>
      </c>
      <c r="G6953" s="103" t="s">
        <v>145</v>
      </c>
      <c r="H6953" s="103" t="s">
        <v>359</v>
      </c>
      <c r="I6953" s="103" t="s">
        <v>92</v>
      </c>
      <c r="J6953" s="215">
        <v>-431.87</v>
      </c>
      <c r="K6953" s="216" t="s">
        <v>88</v>
      </c>
    </row>
    <row r="6954" spans="1:11" x14ac:dyDescent="0.25">
      <c r="A6954" s="103" t="s">
        <v>825</v>
      </c>
      <c r="B6954" s="103" t="s">
        <v>344</v>
      </c>
      <c r="C6954" s="103" t="s">
        <v>89</v>
      </c>
      <c r="D6954" s="103" t="s">
        <v>420</v>
      </c>
      <c r="E6954" s="103" t="s">
        <v>421</v>
      </c>
      <c r="F6954" s="103" t="s">
        <v>421</v>
      </c>
      <c r="G6954" s="103" t="s">
        <v>145</v>
      </c>
      <c r="H6954" s="103" t="s">
        <v>359</v>
      </c>
      <c r="I6954" s="103" t="s">
        <v>92</v>
      </c>
      <c r="J6954" s="215">
        <v>-2169.4899999999998</v>
      </c>
      <c r="K6954" s="216" t="s">
        <v>88</v>
      </c>
    </row>
    <row r="6955" spans="1:11" x14ac:dyDescent="0.25">
      <c r="A6955" s="103" t="s">
        <v>826</v>
      </c>
      <c r="B6955" s="103" t="s">
        <v>344</v>
      </c>
      <c r="C6955" s="103" t="s">
        <v>89</v>
      </c>
      <c r="D6955" s="103" t="s">
        <v>420</v>
      </c>
      <c r="E6955" s="103" t="s">
        <v>421</v>
      </c>
      <c r="F6955" s="103" t="s">
        <v>421</v>
      </c>
      <c r="G6955" s="103" t="s">
        <v>145</v>
      </c>
      <c r="H6955" s="103" t="s">
        <v>359</v>
      </c>
      <c r="I6955" s="103" t="s">
        <v>92</v>
      </c>
      <c r="J6955" s="215">
        <v>-306.85000000000002</v>
      </c>
      <c r="K6955" s="216" t="s">
        <v>88</v>
      </c>
    </row>
    <row r="6956" spans="1:11" x14ac:dyDescent="0.25">
      <c r="A6956" s="103" t="s">
        <v>827</v>
      </c>
      <c r="B6956" s="103" t="s">
        <v>344</v>
      </c>
      <c r="C6956" s="103" t="s">
        <v>89</v>
      </c>
      <c r="D6956" s="103" t="s">
        <v>420</v>
      </c>
      <c r="E6956" s="103" t="s">
        <v>421</v>
      </c>
      <c r="F6956" s="103" t="s">
        <v>421</v>
      </c>
      <c r="G6956" s="103" t="s">
        <v>149</v>
      </c>
      <c r="H6956" s="103" t="s">
        <v>362</v>
      </c>
      <c r="I6956" s="103" t="s">
        <v>92</v>
      </c>
      <c r="J6956" s="215">
        <v>-378.57</v>
      </c>
      <c r="K6956" s="216" t="s">
        <v>88</v>
      </c>
    </row>
    <row r="6957" spans="1:11" x14ac:dyDescent="0.25">
      <c r="A6957" s="103" t="s">
        <v>828</v>
      </c>
      <c r="B6957" s="103" t="s">
        <v>344</v>
      </c>
      <c r="C6957" s="103" t="s">
        <v>89</v>
      </c>
      <c r="D6957" s="103" t="s">
        <v>420</v>
      </c>
      <c r="E6957" s="103" t="s">
        <v>421</v>
      </c>
      <c r="F6957" s="103" t="s">
        <v>421</v>
      </c>
      <c r="G6957" s="103" t="s">
        <v>149</v>
      </c>
      <c r="H6957" s="103" t="s">
        <v>362</v>
      </c>
      <c r="I6957" s="103" t="s">
        <v>92</v>
      </c>
      <c r="J6957" s="215">
        <v>714.9</v>
      </c>
      <c r="K6957" s="216" t="s">
        <v>88</v>
      </c>
    </row>
    <row r="6958" spans="1:11" x14ac:dyDescent="0.25">
      <c r="A6958" s="103" t="s">
        <v>829</v>
      </c>
      <c r="B6958" s="103" t="s">
        <v>344</v>
      </c>
      <c r="C6958" s="103" t="s">
        <v>89</v>
      </c>
      <c r="D6958" s="103" t="s">
        <v>420</v>
      </c>
      <c r="E6958" s="103" t="s">
        <v>421</v>
      </c>
      <c r="F6958" s="103" t="s">
        <v>421</v>
      </c>
      <c r="G6958" s="103" t="s">
        <v>149</v>
      </c>
      <c r="H6958" s="103" t="s">
        <v>362</v>
      </c>
      <c r="I6958" s="103" t="s">
        <v>92</v>
      </c>
      <c r="J6958" s="215">
        <v>-1139.7</v>
      </c>
      <c r="K6958" s="216" t="s">
        <v>88</v>
      </c>
    </row>
    <row r="6959" spans="1:11" x14ac:dyDescent="0.25">
      <c r="A6959" s="103" t="s">
        <v>825</v>
      </c>
      <c r="B6959" s="103" t="s">
        <v>344</v>
      </c>
      <c r="C6959" s="103" t="s">
        <v>89</v>
      </c>
      <c r="D6959" s="103" t="s">
        <v>420</v>
      </c>
      <c r="E6959" s="103" t="s">
        <v>421</v>
      </c>
      <c r="F6959" s="103" t="s">
        <v>421</v>
      </c>
      <c r="G6959" s="103" t="s">
        <v>149</v>
      </c>
      <c r="H6959" s="103" t="s">
        <v>362</v>
      </c>
      <c r="I6959" s="103" t="s">
        <v>92</v>
      </c>
      <c r="J6959" s="215">
        <v>428.78</v>
      </c>
      <c r="K6959" s="216" t="s">
        <v>88</v>
      </c>
    </row>
    <row r="6960" spans="1:11" x14ac:dyDescent="0.25">
      <c r="A6960" s="103" t="s">
        <v>826</v>
      </c>
      <c r="B6960" s="103" t="s">
        <v>344</v>
      </c>
      <c r="C6960" s="103" t="s">
        <v>89</v>
      </c>
      <c r="D6960" s="103" t="s">
        <v>420</v>
      </c>
      <c r="E6960" s="103" t="s">
        <v>421</v>
      </c>
      <c r="F6960" s="103" t="s">
        <v>421</v>
      </c>
      <c r="G6960" s="103" t="s">
        <v>149</v>
      </c>
      <c r="H6960" s="103" t="s">
        <v>362</v>
      </c>
      <c r="I6960" s="103" t="s">
        <v>92</v>
      </c>
      <c r="J6960" s="215">
        <v>324.38</v>
      </c>
      <c r="K6960" s="216" t="s">
        <v>88</v>
      </c>
    </row>
    <row r="6961" spans="1:11" x14ac:dyDescent="0.25">
      <c r="A6961" s="103" t="s">
        <v>827</v>
      </c>
      <c r="B6961" s="103" t="s">
        <v>344</v>
      </c>
      <c r="C6961" s="103" t="s">
        <v>89</v>
      </c>
      <c r="D6961" s="103" t="s">
        <v>420</v>
      </c>
      <c r="E6961" s="103" t="s">
        <v>421</v>
      </c>
      <c r="F6961" s="103" t="s">
        <v>421</v>
      </c>
      <c r="G6961" s="103" t="s">
        <v>99</v>
      </c>
      <c r="H6961" s="103" t="s">
        <v>363</v>
      </c>
      <c r="I6961" s="103" t="s">
        <v>92</v>
      </c>
      <c r="J6961" s="215">
        <v>4370.01</v>
      </c>
      <c r="K6961" s="216" t="s">
        <v>88</v>
      </c>
    </row>
    <row r="6962" spans="1:11" x14ac:dyDescent="0.25">
      <c r="A6962" s="103" t="s">
        <v>830</v>
      </c>
      <c r="B6962" s="103" t="s">
        <v>344</v>
      </c>
      <c r="C6962" s="103" t="s">
        <v>89</v>
      </c>
      <c r="D6962" s="103" t="s">
        <v>420</v>
      </c>
      <c r="E6962" s="103" t="s">
        <v>421</v>
      </c>
      <c r="F6962" s="103" t="s">
        <v>421</v>
      </c>
      <c r="G6962" s="103" t="s">
        <v>99</v>
      </c>
      <c r="H6962" s="103" t="s">
        <v>363</v>
      </c>
      <c r="I6962" s="103" t="s">
        <v>92</v>
      </c>
      <c r="J6962" s="215">
        <v>1776.12</v>
      </c>
      <c r="K6962" s="216" t="s">
        <v>88</v>
      </c>
    </row>
    <row r="6963" spans="1:11" x14ac:dyDescent="0.25">
      <c r="A6963" s="103" t="s">
        <v>828</v>
      </c>
      <c r="B6963" s="103" t="s">
        <v>344</v>
      </c>
      <c r="C6963" s="103" t="s">
        <v>89</v>
      </c>
      <c r="D6963" s="103" t="s">
        <v>420</v>
      </c>
      <c r="E6963" s="103" t="s">
        <v>421</v>
      </c>
      <c r="F6963" s="103" t="s">
        <v>421</v>
      </c>
      <c r="G6963" s="103" t="s">
        <v>99</v>
      </c>
      <c r="H6963" s="103" t="s">
        <v>363</v>
      </c>
      <c r="I6963" s="103" t="s">
        <v>92</v>
      </c>
      <c r="J6963" s="215">
        <v>2780.21</v>
      </c>
      <c r="K6963" s="216" t="s">
        <v>88</v>
      </c>
    </row>
    <row r="6964" spans="1:11" x14ac:dyDescent="0.25">
      <c r="A6964" s="103" t="s">
        <v>829</v>
      </c>
      <c r="B6964" s="103" t="s">
        <v>344</v>
      </c>
      <c r="C6964" s="103" t="s">
        <v>89</v>
      </c>
      <c r="D6964" s="103" t="s">
        <v>420</v>
      </c>
      <c r="E6964" s="103" t="s">
        <v>421</v>
      </c>
      <c r="F6964" s="103" t="s">
        <v>421</v>
      </c>
      <c r="G6964" s="103" t="s">
        <v>99</v>
      </c>
      <c r="H6964" s="103" t="s">
        <v>363</v>
      </c>
      <c r="I6964" s="103" t="s">
        <v>92</v>
      </c>
      <c r="J6964" s="215">
        <v>-1288.56</v>
      </c>
      <c r="K6964" s="216" t="s">
        <v>88</v>
      </c>
    </row>
    <row r="6965" spans="1:11" x14ac:dyDescent="0.25">
      <c r="A6965" s="103" t="s">
        <v>825</v>
      </c>
      <c r="B6965" s="103" t="s">
        <v>344</v>
      </c>
      <c r="C6965" s="103" t="s">
        <v>89</v>
      </c>
      <c r="D6965" s="103" t="s">
        <v>420</v>
      </c>
      <c r="E6965" s="103" t="s">
        <v>421</v>
      </c>
      <c r="F6965" s="103" t="s">
        <v>421</v>
      </c>
      <c r="G6965" s="103" t="s">
        <v>99</v>
      </c>
      <c r="H6965" s="103" t="s">
        <v>363</v>
      </c>
      <c r="I6965" s="103" t="s">
        <v>92</v>
      </c>
      <c r="J6965" s="215">
        <v>-2395.41</v>
      </c>
      <c r="K6965" s="216" t="s">
        <v>88</v>
      </c>
    </row>
    <row r="6966" spans="1:11" x14ac:dyDescent="0.25">
      <c r="A6966" s="103" t="s">
        <v>826</v>
      </c>
      <c r="B6966" s="103" t="s">
        <v>344</v>
      </c>
      <c r="C6966" s="103" t="s">
        <v>89</v>
      </c>
      <c r="D6966" s="103" t="s">
        <v>420</v>
      </c>
      <c r="E6966" s="103" t="s">
        <v>421</v>
      </c>
      <c r="F6966" s="103" t="s">
        <v>421</v>
      </c>
      <c r="G6966" s="103" t="s">
        <v>99</v>
      </c>
      <c r="H6966" s="103" t="s">
        <v>363</v>
      </c>
      <c r="I6966" s="103" t="s">
        <v>92</v>
      </c>
      <c r="J6966" s="215">
        <v>-3945.31</v>
      </c>
      <c r="K6966" s="216" t="s">
        <v>88</v>
      </c>
    </row>
    <row r="6967" spans="1:11" x14ac:dyDescent="0.25">
      <c r="A6967" s="103" t="s">
        <v>827</v>
      </c>
      <c r="B6967" s="103" t="s">
        <v>344</v>
      </c>
      <c r="C6967" s="103" t="s">
        <v>89</v>
      </c>
      <c r="D6967" s="103" t="s">
        <v>420</v>
      </c>
      <c r="E6967" s="103" t="s">
        <v>421</v>
      </c>
      <c r="F6967" s="103" t="s">
        <v>421</v>
      </c>
      <c r="G6967" s="103" t="s">
        <v>146</v>
      </c>
      <c r="H6967" s="103" t="s">
        <v>364</v>
      </c>
      <c r="I6967" s="103" t="s">
        <v>92</v>
      </c>
      <c r="J6967" s="215">
        <v>416.55</v>
      </c>
      <c r="K6967" s="216" t="s">
        <v>88</v>
      </c>
    </row>
    <row r="6968" spans="1:11" x14ac:dyDescent="0.25">
      <c r="A6968" s="103" t="s">
        <v>830</v>
      </c>
      <c r="B6968" s="103" t="s">
        <v>344</v>
      </c>
      <c r="C6968" s="103" t="s">
        <v>89</v>
      </c>
      <c r="D6968" s="103" t="s">
        <v>420</v>
      </c>
      <c r="E6968" s="103" t="s">
        <v>421</v>
      </c>
      <c r="F6968" s="103" t="s">
        <v>421</v>
      </c>
      <c r="G6968" s="103" t="s">
        <v>146</v>
      </c>
      <c r="H6968" s="103" t="s">
        <v>364</v>
      </c>
      <c r="I6968" s="103" t="s">
        <v>92</v>
      </c>
      <c r="J6968" s="215">
        <v>319.67</v>
      </c>
      <c r="K6968" s="216" t="s">
        <v>88</v>
      </c>
    </row>
    <row r="6969" spans="1:11" x14ac:dyDescent="0.25">
      <c r="A6969" s="103" t="s">
        <v>828</v>
      </c>
      <c r="B6969" s="103" t="s">
        <v>344</v>
      </c>
      <c r="C6969" s="103" t="s">
        <v>89</v>
      </c>
      <c r="D6969" s="103" t="s">
        <v>420</v>
      </c>
      <c r="E6969" s="103" t="s">
        <v>421</v>
      </c>
      <c r="F6969" s="103" t="s">
        <v>421</v>
      </c>
      <c r="G6969" s="103" t="s">
        <v>146</v>
      </c>
      <c r="H6969" s="103" t="s">
        <v>364</v>
      </c>
      <c r="I6969" s="103" t="s">
        <v>92</v>
      </c>
      <c r="J6969" s="215">
        <v>458.2</v>
      </c>
      <c r="K6969" s="216" t="s">
        <v>88</v>
      </c>
    </row>
    <row r="6970" spans="1:11" x14ac:dyDescent="0.25">
      <c r="A6970" s="103" t="s">
        <v>829</v>
      </c>
      <c r="B6970" s="103" t="s">
        <v>344</v>
      </c>
      <c r="C6970" s="103" t="s">
        <v>89</v>
      </c>
      <c r="D6970" s="103" t="s">
        <v>420</v>
      </c>
      <c r="E6970" s="103" t="s">
        <v>421</v>
      </c>
      <c r="F6970" s="103" t="s">
        <v>421</v>
      </c>
      <c r="G6970" s="103" t="s">
        <v>146</v>
      </c>
      <c r="H6970" s="103" t="s">
        <v>364</v>
      </c>
      <c r="I6970" s="103" t="s">
        <v>92</v>
      </c>
      <c r="J6970" s="215">
        <v>-310.38</v>
      </c>
      <c r="K6970" s="216" t="s">
        <v>88</v>
      </c>
    </row>
    <row r="6971" spans="1:11" x14ac:dyDescent="0.25">
      <c r="A6971" s="103" t="s">
        <v>825</v>
      </c>
      <c r="B6971" s="103" t="s">
        <v>344</v>
      </c>
      <c r="C6971" s="103" t="s">
        <v>89</v>
      </c>
      <c r="D6971" s="103" t="s">
        <v>420</v>
      </c>
      <c r="E6971" s="103" t="s">
        <v>421</v>
      </c>
      <c r="F6971" s="103" t="s">
        <v>421</v>
      </c>
      <c r="G6971" s="103" t="s">
        <v>146</v>
      </c>
      <c r="H6971" s="103" t="s">
        <v>364</v>
      </c>
      <c r="I6971" s="103" t="s">
        <v>92</v>
      </c>
      <c r="J6971" s="215">
        <v>-1130.22</v>
      </c>
      <c r="K6971" s="216" t="s">
        <v>88</v>
      </c>
    </row>
    <row r="6972" spans="1:11" x14ac:dyDescent="0.25">
      <c r="A6972" s="103" t="s">
        <v>826</v>
      </c>
      <c r="B6972" s="103" t="s">
        <v>344</v>
      </c>
      <c r="C6972" s="103" t="s">
        <v>89</v>
      </c>
      <c r="D6972" s="103" t="s">
        <v>420</v>
      </c>
      <c r="E6972" s="103" t="s">
        <v>421</v>
      </c>
      <c r="F6972" s="103" t="s">
        <v>421</v>
      </c>
      <c r="G6972" s="103" t="s">
        <v>146</v>
      </c>
      <c r="H6972" s="103" t="s">
        <v>364</v>
      </c>
      <c r="I6972" s="103" t="s">
        <v>92</v>
      </c>
      <c r="J6972" s="215">
        <v>168.08</v>
      </c>
      <c r="K6972" s="216" t="s">
        <v>88</v>
      </c>
    </row>
    <row r="6973" spans="1:11" x14ac:dyDescent="0.25">
      <c r="A6973" s="103" t="s">
        <v>827</v>
      </c>
      <c r="B6973" s="103" t="s">
        <v>344</v>
      </c>
      <c r="C6973" s="103" t="s">
        <v>89</v>
      </c>
      <c r="D6973" s="103" t="s">
        <v>420</v>
      </c>
      <c r="E6973" s="103" t="s">
        <v>421</v>
      </c>
      <c r="F6973" s="103" t="s">
        <v>421</v>
      </c>
      <c r="G6973" s="103" t="s">
        <v>143</v>
      </c>
      <c r="H6973" s="103" t="s">
        <v>365</v>
      </c>
      <c r="I6973" s="103" t="s">
        <v>92</v>
      </c>
      <c r="J6973" s="215">
        <v>-34.19</v>
      </c>
      <c r="K6973" s="216" t="s">
        <v>88</v>
      </c>
    </row>
    <row r="6974" spans="1:11" x14ac:dyDescent="0.25">
      <c r="A6974" s="103" t="s">
        <v>830</v>
      </c>
      <c r="B6974" s="103" t="s">
        <v>344</v>
      </c>
      <c r="C6974" s="103" t="s">
        <v>89</v>
      </c>
      <c r="D6974" s="103" t="s">
        <v>420</v>
      </c>
      <c r="E6974" s="103" t="s">
        <v>421</v>
      </c>
      <c r="F6974" s="103" t="s">
        <v>421</v>
      </c>
      <c r="G6974" s="103" t="s">
        <v>143</v>
      </c>
      <c r="H6974" s="103" t="s">
        <v>365</v>
      </c>
      <c r="I6974" s="103" t="s">
        <v>92</v>
      </c>
      <c r="J6974" s="215">
        <v>288.35000000000002</v>
      </c>
      <c r="K6974" s="216" t="s">
        <v>88</v>
      </c>
    </row>
    <row r="6975" spans="1:11" x14ac:dyDescent="0.25">
      <c r="A6975" s="103" t="s">
        <v>828</v>
      </c>
      <c r="B6975" s="103" t="s">
        <v>344</v>
      </c>
      <c r="C6975" s="103" t="s">
        <v>89</v>
      </c>
      <c r="D6975" s="103" t="s">
        <v>420</v>
      </c>
      <c r="E6975" s="103" t="s">
        <v>421</v>
      </c>
      <c r="F6975" s="103" t="s">
        <v>421</v>
      </c>
      <c r="G6975" s="103" t="s">
        <v>143</v>
      </c>
      <c r="H6975" s="103" t="s">
        <v>365</v>
      </c>
      <c r="I6975" s="103" t="s">
        <v>92</v>
      </c>
      <c r="J6975" s="215">
        <v>256.41000000000003</v>
      </c>
      <c r="K6975" s="216" t="s">
        <v>88</v>
      </c>
    </row>
    <row r="6976" spans="1:11" x14ac:dyDescent="0.25">
      <c r="A6976" s="103" t="s">
        <v>829</v>
      </c>
      <c r="B6976" s="103" t="s">
        <v>344</v>
      </c>
      <c r="C6976" s="103" t="s">
        <v>89</v>
      </c>
      <c r="D6976" s="103" t="s">
        <v>420</v>
      </c>
      <c r="E6976" s="103" t="s">
        <v>421</v>
      </c>
      <c r="F6976" s="103" t="s">
        <v>421</v>
      </c>
      <c r="G6976" s="103" t="s">
        <v>143</v>
      </c>
      <c r="H6976" s="103" t="s">
        <v>365</v>
      </c>
      <c r="I6976" s="103" t="s">
        <v>92</v>
      </c>
      <c r="J6976" s="215">
        <v>-4.0199999999999996</v>
      </c>
      <c r="K6976" s="216" t="s">
        <v>88</v>
      </c>
    </row>
    <row r="6977" spans="1:11" x14ac:dyDescent="0.25">
      <c r="A6977" s="103" t="s">
        <v>825</v>
      </c>
      <c r="B6977" s="103" t="s">
        <v>344</v>
      </c>
      <c r="C6977" s="103" t="s">
        <v>89</v>
      </c>
      <c r="D6977" s="103" t="s">
        <v>420</v>
      </c>
      <c r="E6977" s="103" t="s">
        <v>421</v>
      </c>
      <c r="F6977" s="103" t="s">
        <v>421</v>
      </c>
      <c r="G6977" s="103" t="s">
        <v>143</v>
      </c>
      <c r="H6977" s="103" t="s">
        <v>365</v>
      </c>
      <c r="I6977" s="103" t="s">
        <v>92</v>
      </c>
      <c r="J6977" s="215">
        <v>-207.7</v>
      </c>
      <c r="K6977" s="216" t="s">
        <v>88</v>
      </c>
    </row>
    <row r="6978" spans="1:11" x14ac:dyDescent="0.25">
      <c r="A6978" s="103" t="s">
        <v>826</v>
      </c>
      <c r="B6978" s="103" t="s">
        <v>344</v>
      </c>
      <c r="C6978" s="103" t="s">
        <v>89</v>
      </c>
      <c r="D6978" s="103" t="s">
        <v>420</v>
      </c>
      <c r="E6978" s="103" t="s">
        <v>421</v>
      </c>
      <c r="F6978" s="103" t="s">
        <v>421</v>
      </c>
      <c r="G6978" s="103" t="s">
        <v>143</v>
      </c>
      <c r="H6978" s="103" t="s">
        <v>365</v>
      </c>
      <c r="I6978" s="103" t="s">
        <v>92</v>
      </c>
      <c r="J6978" s="215">
        <v>188.03</v>
      </c>
      <c r="K6978" s="216" t="s">
        <v>88</v>
      </c>
    </row>
    <row r="6979" spans="1:11" x14ac:dyDescent="0.25">
      <c r="A6979" s="103" t="s">
        <v>827</v>
      </c>
      <c r="B6979" s="103" t="s">
        <v>344</v>
      </c>
      <c r="C6979" s="103" t="s">
        <v>89</v>
      </c>
      <c r="D6979" s="103" t="s">
        <v>420</v>
      </c>
      <c r="E6979" s="103" t="s">
        <v>421</v>
      </c>
      <c r="F6979" s="103" t="s">
        <v>421</v>
      </c>
      <c r="G6979" s="103" t="s">
        <v>95</v>
      </c>
      <c r="H6979" s="103" t="s">
        <v>366</v>
      </c>
      <c r="I6979" s="103" t="s">
        <v>92</v>
      </c>
      <c r="J6979" s="215">
        <v>88.3</v>
      </c>
      <c r="K6979" s="216" t="s">
        <v>88</v>
      </c>
    </row>
    <row r="6980" spans="1:11" x14ac:dyDescent="0.25">
      <c r="A6980" s="103" t="s">
        <v>830</v>
      </c>
      <c r="B6980" s="103" t="s">
        <v>344</v>
      </c>
      <c r="C6980" s="103" t="s">
        <v>89</v>
      </c>
      <c r="D6980" s="103" t="s">
        <v>420</v>
      </c>
      <c r="E6980" s="103" t="s">
        <v>421</v>
      </c>
      <c r="F6980" s="103" t="s">
        <v>421</v>
      </c>
      <c r="G6980" s="103" t="s">
        <v>95</v>
      </c>
      <c r="H6980" s="103" t="s">
        <v>366</v>
      </c>
      <c r="I6980" s="103" t="s">
        <v>92</v>
      </c>
      <c r="J6980" s="215">
        <v>236.66</v>
      </c>
      <c r="K6980" s="216" t="s">
        <v>88</v>
      </c>
    </row>
    <row r="6981" spans="1:11" x14ac:dyDescent="0.25">
      <c r="A6981" s="103" t="s">
        <v>828</v>
      </c>
      <c r="B6981" s="103" t="s">
        <v>344</v>
      </c>
      <c r="C6981" s="103" t="s">
        <v>89</v>
      </c>
      <c r="D6981" s="103" t="s">
        <v>420</v>
      </c>
      <c r="E6981" s="103" t="s">
        <v>421</v>
      </c>
      <c r="F6981" s="103" t="s">
        <v>421</v>
      </c>
      <c r="G6981" s="103" t="s">
        <v>95</v>
      </c>
      <c r="H6981" s="103" t="s">
        <v>366</v>
      </c>
      <c r="I6981" s="103" t="s">
        <v>92</v>
      </c>
      <c r="J6981" s="215">
        <v>360.32</v>
      </c>
      <c r="K6981" s="216" t="s">
        <v>88</v>
      </c>
    </row>
    <row r="6982" spans="1:11" x14ac:dyDescent="0.25">
      <c r="A6982" s="103" t="s">
        <v>829</v>
      </c>
      <c r="B6982" s="103" t="s">
        <v>344</v>
      </c>
      <c r="C6982" s="103" t="s">
        <v>89</v>
      </c>
      <c r="D6982" s="103" t="s">
        <v>420</v>
      </c>
      <c r="E6982" s="103" t="s">
        <v>421</v>
      </c>
      <c r="F6982" s="103" t="s">
        <v>421</v>
      </c>
      <c r="G6982" s="103" t="s">
        <v>95</v>
      </c>
      <c r="H6982" s="103" t="s">
        <v>366</v>
      </c>
      <c r="I6982" s="103" t="s">
        <v>92</v>
      </c>
      <c r="J6982" s="215">
        <v>-39.75</v>
      </c>
      <c r="K6982" s="216" t="s">
        <v>88</v>
      </c>
    </row>
    <row r="6983" spans="1:11" x14ac:dyDescent="0.25">
      <c r="A6983" s="103" t="s">
        <v>825</v>
      </c>
      <c r="B6983" s="103" t="s">
        <v>344</v>
      </c>
      <c r="C6983" s="103" t="s">
        <v>89</v>
      </c>
      <c r="D6983" s="103" t="s">
        <v>420</v>
      </c>
      <c r="E6983" s="103" t="s">
        <v>421</v>
      </c>
      <c r="F6983" s="103" t="s">
        <v>421</v>
      </c>
      <c r="G6983" s="103" t="s">
        <v>95</v>
      </c>
      <c r="H6983" s="103" t="s">
        <v>366</v>
      </c>
      <c r="I6983" s="103" t="s">
        <v>92</v>
      </c>
      <c r="J6983" s="215">
        <v>-543.03</v>
      </c>
      <c r="K6983" s="216" t="s">
        <v>88</v>
      </c>
    </row>
    <row r="6984" spans="1:11" x14ac:dyDescent="0.25">
      <c r="A6984" s="103" t="s">
        <v>826</v>
      </c>
      <c r="B6984" s="103" t="s">
        <v>344</v>
      </c>
      <c r="C6984" s="103" t="s">
        <v>89</v>
      </c>
      <c r="D6984" s="103" t="s">
        <v>420</v>
      </c>
      <c r="E6984" s="103" t="s">
        <v>421</v>
      </c>
      <c r="F6984" s="103" t="s">
        <v>421</v>
      </c>
      <c r="G6984" s="103" t="s">
        <v>95</v>
      </c>
      <c r="H6984" s="103" t="s">
        <v>366</v>
      </c>
      <c r="I6984" s="103" t="s">
        <v>92</v>
      </c>
      <c r="J6984" s="215">
        <v>70.64</v>
      </c>
      <c r="K6984" s="216" t="s">
        <v>88</v>
      </c>
    </row>
    <row r="6985" spans="1:11" x14ac:dyDescent="0.25">
      <c r="A6985" s="103" t="s">
        <v>829</v>
      </c>
      <c r="B6985" s="103" t="s">
        <v>344</v>
      </c>
      <c r="C6985" s="103" t="s">
        <v>89</v>
      </c>
      <c r="D6985" s="103" t="s">
        <v>420</v>
      </c>
      <c r="E6985" s="103" t="s">
        <v>421</v>
      </c>
      <c r="F6985" s="103" t="s">
        <v>421</v>
      </c>
      <c r="G6985" s="103" t="s">
        <v>142</v>
      </c>
      <c r="H6985" s="103" t="s">
        <v>734</v>
      </c>
      <c r="I6985" s="103" t="s">
        <v>92</v>
      </c>
      <c r="J6985" s="215">
        <v>-69.430000000000007</v>
      </c>
      <c r="K6985" s="216" t="s">
        <v>88</v>
      </c>
    </row>
    <row r="6986" spans="1:11" x14ac:dyDescent="0.25">
      <c r="A6986" s="103" t="s">
        <v>825</v>
      </c>
      <c r="B6986" s="103" t="s">
        <v>344</v>
      </c>
      <c r="C6986" s="103" t="s">
        <v>89</v>
      </c>
      <c r="D6986" s="103" t="s">
        <v>420</v>
      </c>
      <c r="E6986" s="103" t="s">
        <v>421</v>
      </c>
      <c r="F6986" s="103" t="s">
        <v>421</v>
      </c>
      <c r="G6986" s="103" t="s">
        <v>142</v>
      </c>
      <c r="H6986" s="103" t="s">
        <v>734</v>
      </c>
      <c r="I6986" s="103" t="s">
        <v>92</v>
      </c>
      <c r="J6986" s="215">
        <v>69.430000000000007</v>
      </c>
      <c r="K6986" s="216" t="s">
        <v>88</v>
      </c>
    </row>
    <row r="6987" spans="1:11" x14ac:dyDescent="0.25">
      <c r="A6987" s="103" t="s">
        <v>830</v>
      </c>
      <c r="B6987" s="103" t="s">
        <v>344</v>
      </c>
      <c r="C6987" s="103" t="s">
        <v>89</v>
      </c>
      <c r="D6987" s="103" t="s">
        <v>420</v>
      </c>
      <c r="E6987" s="103" t="s">
        <v>421</v>
      </c>
      <c r="F6987" s="103" t="s">
        <v>421</v>
      </c>
      <c r="G6987" s="103" t="s">
        <v>141</v>
      </c>
      <c r="H6987" s="103" t="s">
        <v>368</v>
      </c>
      <c r="I6987" s="103" t="s">
        <v>92</v>
      </c>
      <c r="J6987" s="215">
        <v>-48.8</v>
      </c>
      <c r="K6987" s="216" t="s">
        <v>88</v>
      </c>
    </row>
    <row r="6988" spans="1:11" x14ac:dyDescent="0.25">
      <c r="A6988" s="103" t="s">
        <v>829</v>
      </c>
      <c r="B6988" s="103" t="s">
        <v>344</v>
      </c>
      <c r="C6988" s="103" t="s">
        <v>89</v>
      </c>
      <c r="D6988" s="103" t="s">
        <v>420</v>
      </c>
      <c r="E6988" s="103" t="s">
        <v>421</v>
      </c>
      <c r="F6988" s="103" t="s">
        <v>421</v>
      </c>
      <c r="G6988" s="103" t="s">
        <v>141</v>
      </c>
      <c r="H6988" s="103" t="s">
        <v>368</v>
      </c>
      <c r="I6988" s="103" t="s">
        <v>92</v>
      </c>
      <c r="J6988" s="215">
        <v>-191.72</v>
      </c>
      <c r="K6988" s="216" t="s">
        <v>88</v>
      </c>
    </row>
    <row r="6989" spans="1:11" x14ac:dyDescent="0.25">
      <c r="A6989" s="103" t="s">
        <v>825</v>
      </c>
      <c r="B6989" s="103" t="s">
        <v>344</v>
      </c>
      <c r="C6989" s="103" t="s">
        <v>89</v>
      </c>
      <c r="D6989" s="103" t="s">
        <v>420</v>
      </c>
      <c r="E6989" s="103" t="s">
        <v>421</v>
      </c>
      <c r="F6989" s="103" t="s">
        <v>421</v>
      </c>
      <c r="G6989" s="103" t="s">
        <v>141</v>
      </c>
      <c r="H6989" s="103" t="s">
        <v>368</v>
      </c>
      <c r="I6989" s="103" t="s">
        <v>92</v>
      </c>
      <c r="J6989" s="215">
        <v>212.64</v>
      </c>
      <c r="K6989" s="216" t="s">
        <v>88</v>
      </c>
    </row>
    <row r="6990" spans="1:11" x14ac:dyDescent="0.25">
      <c r="A6990" s="103" t="s">
        <v>826</v>
      </c>
      <c r="B6990" s="103" t="s">
        <v>344</v>
      </c>
      <c r="C6990" s="103" t="s">
        <v>89</v>
      </c>
      <c r="D6990" s="103" t="s">
        <v>420</v>
      </c>
      <c r="E6990" s="103" t="s">
        <v>421</v>
      </c>
      <c r="F6990" s="103" t="s">
        <v>421</v>
      </c>
      <c r="G6990" s="103" t="s">
        <v>141</v>
      </c>
      <c r="H6990" s="103" t="s">
        <v>368</v>
      </c>
      <c r="I6990" s="103" t="s">
        <v>92</v>
      </c>
      <c r="J6990" s="215">
        <v>83.66</v>
      </c>
      <c r="K6990" s="216" t="s">
        <v>88</v>
      </c>
    </row>
    <row r="6991" spans="1:11" x14ac:dyDescent="0.25">
      <c r="A6991" s="103" t="s">
        <v>827</v>
      </c>
      <c r="B6991" s="103" t="s">
        <v>344</v>
      </c>
      <c r="C6991" s="103" t="s">
        <v>89</v>
      </c>
      <c r="D6991" s="103" t="s">
        <v>420</v>
      </c>
      <c r="E6991" s="103" t="s">
        <v>421</v>
      </c>
      <c r="F6991" s="103" t="s">
        <v>421</v>
      </c>
      <c r="G6991" s="103" t="s">
        <v>138</v>
      </c>
      <c r="H6991" s="103" t="s">
        <v>647</v>
      </c>
      <c r="I6991" s="103" t="s">
        <v>92</v>
      </c>
      <c r="J6991" s="215">
        <v>423.02</v>
      </c>
      <c r="K6991" s="216" t="s">
        <v>88</v>
      </c>
    </row>
    <row r="6992" spans="1:11" x14ac:dyDescent="0.25">
      <c r="A6992" s="103" t="s">
        <v>830</v>
      </c>
      <c r="B6992" s="103" t="s">
        <v>344</v>
      </c>
      <c r="C6992" s="103" t="s">
        <v>89</v>
      </c>
      <c r="D6992" s="103" t="s">
        <v>420</v>
      </c>
      <c r="E6992" s="103" t="s">
        <v>421</v>
      </c>
      <c r="F6992" s="103" t="s">
        <v>421</v>
      </c>
      <c r="G6992" s="103" t="s">
        <v>138</v>
      </c>
      <c r="H6992" s="103" t="s">
        <v>647</v>
      </c>
      <c r="I6992" s="103" t="s">
        <v>92</v>
      </c>
      <c r="J6992" s="215">
        <v>-30.22</v>
      </c>
      <c r="K6992" s="216" t="s">
        <v>88</v>
      </c>
    </row>
    <row r="6993" spans="1:11" x14ac:dyDescent="0.25">
      <c r="A6993" s="103" t="s">
        <v>828</v>
      </c>
      <c r="B6993" s="103" t="s">
        <v>344</v>
      </c>
      <c r="C6993" s="103" t="s">
        <v>89</v>
      </c>
      <c r="D6993" s="103" t="s">
        <v>420</v>
      </c>
      <c r="E6993" s="103" t="s">
        <v>421</v>
      </c>
      <c r="F6993" s="103" t="s">
        <v>421</v>
      </c>
      <c r="G6993" s="103" t="s">
        <v>138</v>
      </c>
      <c r="H6993" s="103" t="s">
        <v>647</v>
      </c>
      <c r="I6993" s="103" t="s">
        <v>92</v>
      </c>
      <c r="J6993" s="215">
        <v>-145.04</v>
      </c>
      <c r="K6993" s="216" t="s">
        <v>88</v>
      </c>
    </row>
    <row r="6994" spans="1:11" x14ac:dyDescent="0.25">
      <c r="A6994" s="103" t="s">
        <v>829</v>
      </c>
      <c r="B6994" s="103" t="s">
        <v>344</v>
      </c>
      <c r="C6994" s="103" t="s">
        <v>89</v>
      </c>
      <c r="D6994" s="103" t="s">
        <v>420</v>
      </c>
      <c r="E6994" s="103" t="s">
        <v>421</v>
      </c>
      <c r="F6994" s="103" t="s">
        <v>421</v>
      </c>
      <c r="G6994" s="103" t="s">
        <v>138</v>
      </c>
      <c r="H6994" s="103" t="s">
        <v>647</v>
      </c>
      <c r="I6994" s="103" t="s">
        <v>92</v>
      </c>
      <c r="J6994" s="215">
        <v>90.65</v>
      </c>
      <c r="K6994" s="216" t="s">
        <v>88</v>
      </c>
    </row>
    <row r="6995" spans="1:11" x14ac:dyDescent="0.25">
      <c r="A6995" s="103" t="s">
        <v>825</v>
      </c>
      <c r="B6995" s="103" t="s">
        <v>344</v>
      </c>
      <c r="C6995" s="103" t="s">
        <v>89</v>
      </c>
      <c r="D6995" s="103" t="s">
        <v>420</v>
      </c>
      <c r="E6995" s="103" t="s">
        <v>421</v>
      </c>
      <c r="F6995" s="103" t="s">
        <v>421</v>
      </c>
      <c r="G6995" s="103" t="s">
        <v>138</v>
      </c>
      <c r="H6995" s="103" t="s">
        <v>647</v>
      </c>
      <c r="I6995" s="103" t="s">
        <v>92</v>
      </c>
      <c r="J6995" s="215">
        <v>-253.81</v>
      </c>
      <c r="K6995" s="216" t="s">
        <v>88</v>
      </c>
    </row>
    <row r="6996" spans="1:11" x14ac:dyDescent="0.25">
      <c r="A6996" s="103" t="s">
        <v>826</v>
      </c>
      <c r="B6996" s="103" t="s">
        <v>344</v>
      </c>
      <c r="C6996" s="103" t="s">
        <v>89</v>
      </c>
      <c r="D6996" s="103" t="s">
        <v>420</v>
      </c>
      <c r="E6996" s="103" t="s">
        <v>421</v>
      </c>
      <c r="F6996" s="103" t="s">
        <v>421</v>
      </c>
      <c r="G6996" s="103" t="s">
        <v>138</v>
      </c>
      <c r="H6996" s="103" t="s">
        <v>647</v>
      </c>
      <c r="I6996" s="103" t="s">
        <v>92</v>
      </c>
      <c r="J6996" s="215">
        <v>12.09</v>
      </c>
      <c r="K6996" s="216" t="s">
        <v>88</v>
      </c>
    </row>
    <row r="6997" spans="1:11" x14ac:dyDescent="0.25">
      <c r="A6997" s="103" t="s">
        <v>827</v>
      </c>
      <c r="B6997" s="103" t="s">
        <v>344</v>
      </c>
      <c r="C6997" s="103" t="s">
        <v>89</v>
      </c>
      <c r="D6997" s="103" t="s">
        <v>420</v>
      </c>
      <c r="E6997" s="103" t="s">
        <v>421</v>
      </c>
      <c r="F6997" s="103" t="s">
        <v>421</v>
      </c>
      <c r="G6997" s="103" t="s">
        <v>121</v>
      </c>
      <c r="H6997" s="103" t="s">
        <v>372</v>
      </c>
      <c r="I6997" s="103" t="s">
        <v>92</v>
      </c>
      <c r="J6997" s="215">
        <v>-1125.82</v>
      </c>
      <c r="K6997" s="216" t="s">
        <v>88</v>
      </c>
    </row>
    <row r="6998" spans="1:11" x14ac:dyDescent="0.25">
      <c r="A6998" s="103" t="s">
        <v>830</v>
      </c>
      <c r="B6998" s="103" t="s">
        <v>344</v>
      </c>
      <c r="C6998" s="103" t="s">
        <v>89</v>
      </c>
      <c r="D6998" s="103" t="s">
        <v>420</v>
      </c>
      <c r="E6998" s="103" t="s">
        <v>421</v>
      </c>
      <c r="F6998" s="103" t="s">
        <v>421</v>
      </c>
      <c r="G6998" s="103" t="s">
        <v>121</v>
      </c>
      <c r="H6998" s="103" t="s">
        <v>372</v>
      </c>
      <c r="I6998" s="103" t="s">
        <v>92</v>
      </c>
      <c r="J6998" s="215">
        <v>1351.39</v>
      </c>
      <c r="K6998" s="216" t="s">
        <v>88</v>
      </c>
    </row>
    <row r="6999" spans="1:11" x14ac:dyDescent="0.25">
      <c r="A6999" s="103" t="s">
        <v>828</v>
      </c>
      <c r="B6999" s="103" t="s">
        <v>344</v>
      </c>
      <c r="C6999" s="103" t="s">
        <v>89</v>
      </c>
      <c r="D6999" s="103" t="s">
        <v>420</v>
      </c>
      <c r="E6999" s="103" t="s">
        <v>421</v>
      </c>
      <c r="F6999" s="103" t="s">
        <v>421</v>
      </c>
      <c r="G6999" s="103" t="s">
        <v>121</v>
      </c>
      <c r="H6999" s="103" t="s">
        <v>372</v>
      </c>
      <c r="I6999" s="103" t="s">
        <v>92</v>
      </c>
      <c r="J6999" s="215">
        <v>541.16</v>
      </c>
      <c r="K6999" s="216" t="s">
        <v>88</v>
      </c>
    </row>
    <row r="7000" spans="1:11" x14ac:dyDescent="0.25">
      <c r="A7000" s="103" t="s">
        <v>829</v>
      </c>
      <c r="B7000" s="103" t="s">
        <v>344</v>
      </c>
      <c r="C7000" s="103" t="s">
        <v>89</v>
      </c>
      <c r="D7000" s="103" t="s">
        <v>420</v>
      </c>
      <c r="E7000" s="103" t="s">
        <v>421</v>
      </c>
      <c r="F7000" s="103" t="s">
        <v>421</v>
      </c>
      <c r="G7000" s="103" t="s">
        <v>121</v>
      </c>
      <c r="H7000" s="103" t="s">
        <v>372</v>
      </c>
      <c r="I7000" s="103" t="s">
        <v>92</v>
      </c>
      <c r="J7000" s="215">
        <v>-508.05</v>
      </c>
      <c r="K7000" s="216" t="s">
        <v>88</v>
      </c>
    </row>
    <row r="7001" spans="1:11" x14ac:dyDescent="0.25">
      <c r="A7001" s="103" t="s">
        <v>825</v>
      </c>
      <c r="B7001" s="103" t="s">
        <v>344</v>
      </c>
      <c r="C7001" s="103" t="s">
        <v>89</v>
      </c>
      <c r="D7001" s="103" t="s">
        <v>420</v>
      </c>
      <c r="E7001" s="103" t="s">
        <v>421</v>
      </c>
      <c r="F7001" s="103" t="s">
        <v>421</v>
      </c>
      <c r="G7001" s="103" t="s">
        <v>121</v>
      </c>
      <c r="H7001" s="103" t="s">
        <v>372</v>
      </c>
      <c r="I7001" s="103" t="s">
        <v>92</v>
      </c>
      <c r="J7001" s="215">
        <v>430.98</v>
      </c>
      <c r="K7001" s="216" t="s">
        <v>88</v>
      </c>
    </row>
    <row r="7002" spans="1:11" x14ac:dyDescent="0.25">
      <c r="A7002" s="103" t="s">
        <v>826</v>
      </c>
      <c r="B7002" s="103" t="s">
        <v>344</v>
      </c>
      <c r="C7002" s="103" t="s">
        <v>89</v>
      </c>
      <c r="D7002" s="103" t="s">
        <v>420</v>
      </c>
      <c r="E7002" s="103" t="s">
        <v>421</v>
      </c>
      <c r="F7002" s="103" t="s">
        <v>421</v>
      </c>
      <c r="G7002" s="103" t="s">
        <v>121</v>
      </c>
      <c r="H7002" s="103" t="s">
        <v>372</v>
      </c>
      <c r="I7002" s="103" t="s">
        <v>92</v>
      </c>
      <c r="J7002" s="215">
        <v>532.75</v>
      </c>
      <c r="K7002" s="216" t="s">
        <v>88</v>
      </c>
    </row>
    <row r="7003" spans="1:11" x14ac:dyDescent="0.25">
      <c r="A7003" s="103" t="s">
        <v>827</v>
      </c>
      <c r="B7003" s="103" t="s">
        <v>344</v>
      </c>
      <c r="C7003" s="103" t="s">
        <v>89</v>
      </c>
      <c r="D7003" s="103" t="s">
        <v>420</v>
      </c>
      <c r="E7003" s="103" t="s">
        <v>421</v>
      </c>
      <c r="F7003" s="103" t="s">
        <v>421</v>
      </c>
      <c r="G7003" s="103" t="s">
        <v>168</v>
      </c>
      <c r="H7003" s="103" t="s">
        <v>377</v>
      </c>
      <c r="I7003" s="103" t="s">
        <v>92</v>
      </c>
      <c r="J7003" s="215">
        <v>-1039.78</v>
      </c>
      <c r="K7003" s="216" t="s">
        <v>88</v>
      </c>
    </row>
    <row r="7004" spans="1:11" x14ac:dyDescent="0.25">
      <c r="A7004" s="103" t="s">
        <v>830</v>
      </c>
      <c r="B7004" s="103" t="s">
        <v>344</v>
      </c>
      <c r="C7004" s="103" t="s">
        <v>89</v>
      </c>
      <c r="D7004" s="103" t="s">
        <v>420</v>
      </c>
      <c r="E7004" s="103" t="s">
        <v>421</v>
      </c>
      <c r="F7004" s="103" t="s">
        <v>421</v>
      </c>
      <c r="G7004" s="103" t="s">
        <v>168</v>
      </c>
      <c r="H7004" s="103" t="s">
        <v>377</v>
      </c>
      <c r="I7004" s="103" t="s">
        <v>92</v>
      </c>
      <c r="J7004" s="215">
        <v>1848.92</v>
      </c>
      <c r="K7004" s="216" t="s">
        <v>88</v>
      </c>
    </row>
    <row r="7005" spans="1:11" x14ac:dyDescent="0.25">
      <c r="A7005" s="103" t="s">
        <v>828</v>
      </c>
      <c r="B7005" s="103" t="s">
        <v>344</v>
      </c>
      <c r="C7005" s="103" t="s">
        <v>89</v>
      </c>
      <c r="D7005" s="103" t="s">
        <v>420</v>
      </c>
      <c r="E7005" s="103" t="s">
        <v>421</v>
      </c>
      <c r="F7005" s="103" t="s">
        <v>421</v>
      </c>
      <c r="G7005" s="103" t="s">
        <v>168</v>
      </c>
      <c r="H7005" s="103" t="s">
        <v>377</v>
      </c>
      <c r="I7005" s="103" t="s">
        <v>92</v>
      </c>
      <c r="J7005" s="215">
        <v>1899.88</v>
      </c>
      <c r="K7005" s="216" t="s">
        <v>88</v>
      </c>
    </row>
    <row r="7006" spans="1:11" x14ac:dyDescent="0.25">
      <c r="A7006" s="103" t="s">
        <v>829</v>
      </c>
      <c r="B7006" s="103" t="s">
        <v>344</v>
      </c>
      <c r="C7006" s="103" t="s">
        <v>89</v>
      </c>
      <c r="D7006" s="103" t="s">
        <v>420</v>
      </c>
      <c r="E7006" s="103" t="s">
        <v>421</v>
      </c>
      <c r="F7006" s="103" t="s">
        <v>421</v>
      </c>
      <c r="G7006" s="103" t="s">
        <v>168</v>
      </c>
      <c r="H7006" s="103" t="s">
        <v>377</v>
      </c>
      <c r="I7006" s="103" t="s">
        <v>92</v>
      </c>
      <c r="J7006" s="215">
        <v>-884.45</v>
      </c>
      <c r="K7006" s="216" t="s">
        <v>88</v>
      </c>
    </row>
    <row r="7007" spans="1:11" x14ac:dyDescent="0.25">
      <c r="A7007" s="103" t="s">
        <v>825</v>
      </c>
      <c r="B7007" s="103" t="s">
        <v>344</v>
      </c>
      <c r="C7007" s="103" t="s">
        <v>89</v>
      </c>
      <c r="D7007" s="103" t="s">
        <v>420</v>
      </c>
      <c r="E7007" s="103" t="s">
        <v>421</v>
      </c>
      <c r="F7007" s="103" t="s">
        <v>421</v>
      </c>
      <c r="G7007" s="103" t="s">
        <v>168</v>
      </c>
      <c r="H7007" s="103" t="s">
        <v>377</v>
      </c>
      <c r="I7007" s="103" t="s">
        <v>92</v>
      </c>
      <c r="J7007" s="215">
        <v>-1238.52</v>
      </c>
      <c r="K7007" s="216" t="s">
        <v>88</v>
      </c>
    </row>
    <row r="7008" spans="1:11" x14ac:dyDescent="0.25">
      <c r="A7008" s="103" t="s">
        <v>826</v>
      </c>
      <c r="B7008" s="103" t="s">
        <v>344</v>
      </c>
      <c r="C7008" s="103" t="s">
        <v>89</v>
      </c>
      <c r="D7008" s="103" t="s">
        <v>420</v>
      </c>
      <c r="E7008" s="103" t="s">
        <v>421</v>
      </c>
      <c r="F7008" s="103" t="s">
        <v>421</v>
      </c>
      <c r="G7008" s="103" t="s">
        <v>168</v>
      </c>
      <c r="H7008" s="103" t="s">
        <v>377</v>
      </c>
      <c r="I7008" s="103" t="s">
        <v>92</v>
      </c>
      <c r="J7008" s="215">
        <v>26.12</v>
      </c>
      <c r="K7008" s="216" t="s">
        <v>88</v>
      </c>
    </row>
    <row r="7009" spans="1:11" x14ac:dyDescent="0.25">
      <c r="A7009" s="103" t="s">
        <v>827</v>
      </c>
      <c r="B7009" s="103" t="s">
        <v>344</v>
      </c>
      <c r="C7009" s="103" t="s">
        <v>89</v>
      </c>
      <c r="D7009" s="103" t="s">
        <v>420</v>
      </c>
      <c r="E7009" s="103" t="s">
        <v>421</v>
      </c>
      <c r="F7009" s="103" t="s">
        <v>421</v>
      </c>
      <c r="G7009" s="103" t="s">
        <v>133</v>
      </c>
      <c r="H7009" s="103" t="s">
        <v>378</v>
      </c>
      <c r="I7009" s="103" t="s">
        <v>92</v>
      </c>
      <c r="J7009" s="215">
        <v>-109.75</v>
      </c>
      <c r="K7009" s="216" t="s">
        <v>88</v>
      </c>
    </row>
    <row r="7010" spans="1:11" x14ac:dyDescent="0.25">
      <c r="A7010" s="103" t="s">
        <v>830</v>
      </c>
      <c r="B7010" s="103" t="s">
        <v>344</v>
      </c>
      <c r="C7010" s="103" t="s">
        <v>89</v>
      </c>
      <c r="D7010" s="103" t="s">
        <v>420</v>
      </c>
      <c r="E7010" s="103" t="s">
        <v>421</v>
      </c>
      <c r="F7010" s="103" t="s">
        <v>421</v>
      </c>
      <c r="G7010" s="103" t="s">
        <v>133</v>
      </c>
      <c r="H7010" s="103" t="s">
        <v>378</v>
      </c>
      <c r="I7010" s="103" t="s">
        <v>92</v>
      </c>
      <c r="J7010" s="215">
        <v>1320.85</v>
      </c>
      <c r="K7010" s="216" t="s">
        <v>88</v>
      </c>
    </row>
    <row r="7011" spans="1:11" x14ac:dyDescent="0.25">
      <c r="A7011" s="103" t="s">
        <v>828</v>
      </c>
      <c r="B7011" s="103" t="s">
        <v>344</v>
      </c>
      <c r="C7011" s="103" t="s">
        <v>89</v>
      </c>
      <c r="D7011" s="103" t="s">
        <v>420</v>
      </c>
      <c r="E7011" s="103" t="s">
        <v>421</v>
      </c>
      <c r="F7011" s="103" t="s">
        <v>421</v>
      </c>
      <c r="G7011" s="103" t="s">
        <v>133</v>
      </c>
      <c r="H7011" s="103" t="s">
        <v>378</v>
      </c>
      <c r="I7011" s="103" t="s">
        <v>92</v>
      </c>
      <c r="J7011" s="215">
        <v>459.05</v>
      </c>
      <c r="K7011" s="216" t="s">
        <v>88</v>
      </c>
    </row>
    <row r="7012" spans="1:11" x14ac:dyDescent="0.25">
      <c r="A7012" s="103" t="s">
        <v>829</v>
      </c>
      <c r="B7012" s="103" t="s">
        <v>344</v>
      </c>
      <c r="C7012" s="103" t="s">
        <v>89</v>
      </c>
      <c r="D7012" s="103" t="s">
        <v>420</v>
      </c>
      <c r="E7012" s="103" t="s">
        <v>421</v>
      </c>
      <c r="F7012" s="103" t="s">
        <v>421</v>
      </c>
      <c r="G7012" s="103" t="s">
        <v>133</v>
      </c>
      <c r="H7012" s="103" t="s">
        <v>378</v>
      </c>
      <c r="I7012" s="103" t="s">
        <v>92</v>
      </c>
      <c r="J7012" s="215">
        <v>-29.88</v>
      </c>
      <c r="K7012" s="216" t="s">
        <v>88</v>
      </c>
    </row>
    <row r="7013" spans="1:11" x14ac:dyDescent="0.25">
      <c r="A7013" s="103" t="s">
        <v>825</v>
      </c>
      <c r="B7013" s="103" t="s">
        <v>344</v>
      </c>
      <c r="C7013" s="103" t="s">
        <v>89</v>
      </c>
      <c r="D7013" s="103" t="s">
        <v>420</v>
      </c>
      <c r="E7013" s="103" t="s">
        <v>421</v>
      </c>
      <c r="F7013" s="103" t="s">
        <v>421</v>
      </c>
      <c r="G7013" s="103" t="s">
        <v>133</v>
      </c>
      <c r="H7013" s="103" t="s">
        <v>378</v>
      </c>
      <c r="I7013" s="103" t="s">
        <v>92</v>
      </c>
      <c r="J7013" s="215">
        <v>-653.24</v>
      </c>
      <c r="K7013" s="216" t="s">
        <v>88</v>
      </c>
    </row>
    <row r="7014" spans="1:11" x14ac:dyDescent="0.25">
      <c r="A7014" s="103" t="s">
        <v>826</v>
      </c>
      <c r="B7014" s="103" t="s">
        <v>344</v>
      </c>
      <c r="C7014" s="103" t="s">
        <v>89</v>
      </c>
      <c r="D7014" s="103" t="s">
        <v>420</v>
      </c>
      <c r="E7014" s="103" t="s">
        <v>421</v>
      </c>
      <c r="F7014" s="103" t="s">
        <v>421</v>
      </c>
      <c r="G7014" s="103" t="s">
        <v>133</v>
      </c>
      <c r="H7014" s="103" t="s">
        <v>378</v>
      </c>
      <c r="I7014" s="103" t="s">
        <v>92</v>
      </c>
      <c r="J7014" s="215">
        <v>448.6</v>
      </c>
      <c r="K7014" s="216" t="s">
        <v>88</v>
      </c>
    </row>
    <row r="7015" spans="1:11" x14ac:dyDescent="0.25">
      <c r="A7015" s="103" t="s">
        <v>827</v>
      </c>
      <c r="B7015" s="103" t="s">
        <v>344</v>
      </c>
      <c r="C7015" s="103" t="s">
        <v>89</v>
      </c>
      <c r="D7015" s="103" t="s">
        <v>420</v>
      </c>
      <c r="E7015" s="103" t="s">
        <v>421</v>
      </c>
      <c r="F7015" s="103" t="s">
        <v>421</v>
      </c>
      <c r="G7015" s="103" t="s">
        <v>132</v>
      </c>
      <c r="H7015" s="103" t="s">
        <v>379</v>
      </c>
      <c r="I7015" s="103" t="s">
        <v>92</v>
      </c>
      <c r="J7015" s="215">
        <v>320.29000000000002</v>
      </c>
      <c r="K7015" s="216" t="s">
        <v>88</v>
      </c>
    </row>
    <row r="7016" spans="1:11" x14ac:dyDescent="0.25">
      <c r="A7016" s="103" t="s">
        <v>830</v>
      </c>
      <c r="B7016" s="103" t="s">
        <v>344</v>
      </c>
      <c r="C7016" s="103" t="s">
        <v>89</v>
      </c>
      <c r="D7016" s="103" t="s">
        <v>420</v>
      </c>
      <c r="E7016" s="103" t="s">
        <v>421</v>
      </c>
      <c r="F7016" s="103" t="s">
        <v>421</v>
      </c>
      <c r="G7016" s="103" t="s">
        <v>132</v>
      </c>
      <c r="H7016" s="103" t="s">
        <v>379</v>
      </c>
      <c r="I7016" s="103" t="s">
        <v>92</v>
      </c>
      <c r="J7016" s="215">
        <v>240.58</v>
      </c>
      <c r="K7016" s="216" t="s">
        <v>88</v>
      </c>
    </row>
    <row r="7017" spans="1:11" x14ac:dyDescent="0.25">
      <c r="A7017" s="103" t="s">
        <v>828</v>
      </c>
      <c r="B7017" s="103" t="s">
        <v>344</v>
      </c>
      <c r="C7017" s="103" t="s">
        <v>89</v>
      </c>
      <c r="D7017" s="103" t="s">
        <v>420</v>
      </c>
      <c r="E7017" s="103" t="s">
        <v>421</v>
      </c>
      <c r="F7017" s="103" t="s">
        <v>421</v>
      </c>
      <c r="G7017" s="103" t="s">
        <v>132</v>
      </c>
      <c r="H7017" s="103" t="s">
        <v>379</v>
      </c>
      <c r="I7017" s="103" t="s">
        <v>92</v>
      </c>
      <c r="J7017" s="215">
        <v>1140.1400000000001</v>
      </c>
      <c r="K7017" s="216" t="s">
        <v>88</v>
      </c>
    </row>
    <row r="7018" spans="1:11" x14ac:dyDescent="0.25">
      <c r="A7018" s="103" t="s">
        <v>829</v>
      </c>
      <c r="B7018" s="103" t="s">
        <v>344</v>
      </c>
      <c r="C7018" s="103" t="s">
        <v>89</v>
      </c>
      <c r="D7018" s="103" t="s">
        <v>420</v>
      </c>
      <c r="E7018" s="103" t="s">
        <v>421</v>
      </c>
      <c r="F7018" s="103" t="s">
        <v>421</v>
      </c>
      <c r="G7018" s="103" t="s">
        <v>132</v>
      </c>
      <c r="H7018" s="103" t="s">
        <v>379</v>
      </c>
      <c r="I7018" s="103" t="s">
        <v>92</v>
      </c>
      <c r="J7018" s="215">
        <v>718.17</v>
      </c>
      <c r="K7018" s="216" t="s">
        <v>88</v>
      </c>
    </row>
    <row r="7019" spans="1:11" x14ac:dyDescent="0.25">
      <c r="A7019" s="103" t="s">
        <v>825</v>
      </c>
      <c r="B7019" s="103" t="s">
        <v>344</v>
      </c>
      <c r="C7019" s="103" t="s">
        <v>89</v>
      </c>
      <c r="D7019" s="103" t="s">
        <v>420</v>
      </c>
      <c r="E7019" s="103" t="s">
        <v>421</v>
      </c>
      <c r="F7019" s="103" t="s">
        <v>421</v>
      </c>
      <c r="G7019" s="103" t="s">
        <v>132</v>
      </c>
      <c r="H7019" s="103" t="s">
        <v>379</v>
      </c>
      <c r="I7019" s="103" t="s">
        <v>92</v>
      </c>
      <c r="J7019" s="215">
        <v>-2960.51</v>
      </c>
      <c r="K7019" s="216" t="s">
        <v>88</v>
      </c>
    </row>
    <row r="7020" spans="1:11" x14ac:dyDescent="0.25">
      <c r="A7020" s="103" t="s">
        <v>826</v>
      </c>
      <c r="B7020" s="103" t="s">
        <v>344</v>
      </c>
      <c r="C7020" s="103" t="s">
        <v>89</v>
      </c>
      <c r="D7020" s="103" t="s">
        <v>420</v>
      </c>
      <c r="E7020" s="103" t="s">
        <v>421</v>
      </c>
      <c r="F7020" s="103" t="s">
        <v>421</v>
      </c>
      <c r="G7020" s="103" t="s">
        <v>132</v>
      </c>
      <c r="H7020" s="103" t="s">
        <v>379</v>
      </c>
      <c r="I7020" s="103" t="s">
        <v>92</v>
      </c>
      <c r="J7020" s="215">
        <v>1215.6400000000001</v>
      </c>
      <c r="K7020" s="216" t="s">
        <v>88</v>
      </c>
    </row>
    <row r="7021" spans="1:11" x14ac:dyDescent="0.25">
      <c r="A7021" s="103" t="s">
        <v>827</v>
      </c>
      <c r="B7021" s="103" t="s">
        <v>344</v>
      </c>
      <c r="C7021" s="103" t="s">
        <v>89</v>
      </c>
      <c r="D7021" s="103" t="s">
        <v>420</v>
      </c>
      <c r="E7021" s="103" t="s">
        <v>421</v>
      </c>
      <c r="F7021" s="103" t="s">
        <v>421</v>
      </c>
      <c r="G7021" s="103" t="s">
        <v>169</v>
      </c>
      <c r="H7021" s="103" t="s">
        <v>380</v>
      </c>
      <c r="I7021" s="103" t="s">
        <v>92</v>
      </c>
      <c r="J7021" s="215">
        <v>-912.56</v>
      </c>
      <c r="K7021" s="216" t="s">
        <v>88</v>
      </c>
    </row>
    <row r="7022" spans="1:11" x14ac:dyDescent="0.25">
      <c r="A7022" s="103" t="s">
        <v>830</v>
      </c>
      <c r="B7022" s="103" t="s">
        <v>344</v>
      </c>
      <c r="C7022" s="103" t="s">
        <v>89</v>
      </c>
      <c r="D7022" s="103" t="s">
        <v>420</v>
      </c>
      <c r="E7022" s="103" t="s">
        <v>421</v>
      </c>
      <c r="F7022" s="103" t="s">
        <v>421</v>
      </c>
      <c r="G7022" s="103" t="s">
        <v>169</v>
      </c>
      <c r="H7022" s="103" t="s">
        <v>380</v>
      </c>
      <c r="I7022" s="103" t="s">
        <v>92</v>
      </c>
      <c r="J7022" s="215">
        <v>951.35</v>
      </c>
      <c r="K7022" s="216" t="s">
        <v>88</v>
      </c>
    </row>
    <row r="7023" spans="1:11" x14ac:dyDescent="0.25">
      <c r="A7023" s="103" t="s">
        <v>828</v>
      </c>
      <c r="B7023" s="103" t="s">
        <v>344</v>
      </c>
      <c r="C7023" s="103" t="s">
        <v>89</v>
      </c>
      <c r="D7023" s="103" t="s">
        <v>420</v>
      </c>
      <c r="E7023" s="103" t="s">
        <v>421</v>
      </c>
      <c r="F7023" s="103" t="s">
        <v>421</v>
      </c>
      <c r="G7023" s="103" t="s">
        <v>169</v>
      </c>
      <c r="H7023" s="103" t="s">
        <v>380</v>
      </c>
      <c r="I7023" s="103" t="s">
        <v>92</v>
      </c>
      <c r="J7023" s="215">
        <v>864.11</v>
      </c>
      <c r="K7023" s="216" t="s">
        <v>88</v>
      </c>
    </row>
    <row r="7024" spans="1:11" x14ac:dyDescent="0.25">
      <c r="A7024" s="103" t="s">
        <v>829</v>
      </c>
      <c r="B7024" s="103" t="s">
        <v>344</v>
      </c>
      <c r="C7024" s="103" t="s">
        <v>89</v>
      </c>
      <c r="D7024" s="103" t="s">
        <v>420</v>
      </c>
      <c r="E7024" s="103" t="s">
        <v>421</v>
      </c>
      <c r="F7024" s="103" t="s">
        <v>421</v>
      </c>
      <c r="G7024" s="103" t="s">
        <v>169</v>
      </c>
      <c r="H7024" s="103" t="s">
        <v>380</v>
      </c>
      <c r="I7024" s="103" t="s">
        <v>92</v>
      </c>
      <c r="J7024" s="215">
        <v>-93.76</v>
      </c>
      <c r="K7024" s="216" t="s">
        <v>88</v>
      </c>
    </row>
    <row r="7025" spans="1:11" x14ac:dyDescent="0.25">
      <c r="A7025" s="103" t="s">
        <v>825</v>
      </c>
      <c r="B7025" s="103" t="s">
        <v>344</v>
      </c>
      <c r="C7025" s="103" t="s">
        <v>89</v>
      </c>
      <c r="D7025" s="103" t="s">
        <v>420</v>
      </c>
      <c r="E7025" s="103" t="s">
        <v>421</v>
      </c>
      <c r="F7025" s="103" t="s">
        <v>421</v>
      </c>
      <c r="G7025" s="103" t="s">
        <v>169</v>
      </c>
      <c r="H7025" s="103" t="s">
        <v>380</v>
      </c>
      <c r="I7025" s="103" t="s">
        <v>92</v>
      </c>
      <c r="J7025" s="215">
        <v>-1205.44</v>
      </c>
      <c r="K7025" s="216" t="s">
        <v>88</v>
      </c>
    </row>
    <row r="7026" spans="1:11" x14ac:dyDescent="0.25">
      <c r="A7026" s="103" t="s">
        <v>826</v>
      </c>
      <c r="B7026" s="103" t="s">
        <v>344</v>
      </c>
      <c r="C7026" s="103" t="s">
        <v>89</v>
      </c>
      <c r="D7026" s="103" t="s">
        <v>420</v>
      </c>
      <c r="E7026" s="103" t="s">
        <v>421</v>
      </c>
      <c r="F7026" s="103" t="s">
        <v>421</v>
      </c>
      <c r="G7026" s="103" t="s">
        <v>169</v>
      </c>
      <c r="H7026" s="103" t="s">
        <v>380</v>
      </c>
      <c r="I7026" s="103" t="s">
        <v>92</v>
      </c>
      <c r="J7026" s="215">
        <v>354.46</v>
      </c>
      <c r="K7026" s="216" t="s">
        <v>88</v>
      </c>
    </row>
    <row r="7027" spans="1:11" x14ac:dyDescent="0.25">
      <c r="A7027" s="103" t="s">
        <v>830</v>
      </c>
      <c r="B7027" s="103" t="s">
        <v>344</v>
      </c>
      <c r="C7027" s="103" t="s">
        <v>89</v>
      </c>
      <c r="D7027" s="103" t="s">
        <v>420</v>
      </c>
      <c r="E7027" s="103" t="s">
        <v>421</v>
      </c>
      <c r="F7027" s="103" t="s">
        <v>421</v>
      </c>
      <c r="G7027" s="103" t="s">
        <v>130</v>
      </c>
      <c r="H7027" s="103" t="s">
        <v>381</v>
      </c>
      <c r="I7027" s="103" t="s">
        <v>92</v>
      </c>
      <c r="J7027" s="215">
        <v>-283.66000000000003</v>
      </c>
      <c r="K7027" s="216" t="s">
        <v>88</v>
      </c>
    </row>
    <row r="7028" spans="1:11" x14ac:dyDescent="0.25">
      <c r="A7028" s="103" t="s">
        <v>829</v>
      </c>
      <c r="B7028" s="103" t="s">
        <v>344</v>
      </c>
      <c r="C7028" s="103" t="s">
        <v>89</v>
      </c>
      <c r="D7028" s="103" t="s">
        <v>420</v>
      </c>
      <c r="E7028" s="103" t="s">
        <v>421</v>
      </c>
      <c r="F7028" s="103" t="s">
        <v>421</v>
      </c>
      <c r="G7028" s="103" t="s">
        <v>130</v>
      </c>
      <c r="H7028" s="103" t="s">
        <v>381</v>
      </c>
      <c r="I7028" s="103" t="s">
        <v>92</v>
      </c>
      <c r="J7028" s="215">
        <v>327.3</v>
      </c>
      <c r="K7028" s="216" t="s">
        <v>88</v>
      </c>
    </row>
    <row r="7029" spans="1:11" x14ac:dyDescent="0.25">
      <c r="A7029" s="103" t="s">
        <v>827</v>
      </c>
      <c r="B7029" s="103" t="s">
        <v>344</v>
      </c>
      <c r="C7029" s="103" t="s">
        <v>89</v>
      </c>
      <c r="D7029" s="103" t="s">
        <v>420</v>
      </c>
      <c r="E7029" s="103" t="s">
        <v>421</v>
      </c>
      <c r="F7029" s="103" t="s">
        <v>421</v>
      </c>
      <c r="G7029" s="103" t="s">
        <v>129</v>
      </c>
      <c r="H7029" s="103" t="s">
        <v>382</v>
      </c>
      <c r="I7029" s="103" t="s">
        <v>92</v>
      </c>
      <c r="J7029" s="215">
        <v>24.25</v>
      </c>
      <c r="K7029" s="216" t="s">
        <v>88</v>
      </c>
    </row>
    <row r="7030" spans="1:11" x14ac:dyDescent="0.25">
      <c r="A7030" s="103" t="s">
        <v>830</v>
      </c>
      <c r="B7030" s="103" t="s">
        <v>344</v>
      </c>
      <c r="C7030" s="103" t="s">
        <v>89</v>
      </c>
      <c r="D7030" s="103" t="s">
        <v>420</v>
      </c>
      <c r="E7030" s="103" t="s">
        <v>421</v>
      </c>
      <c r="F7030" s="103" t="s">
        <v>421</v>
      </c>
      <c r="G7030" s="103" t="s">
        <v>129</v>
      </c>
      <c r="H7030" s="103" t="s">
        <v>382</v>
      </c>
      <c r="I7030" s="103" t="s">
        <v>92</v>
      </c>
      <c r="J7030" s="215">
        <v>77.14</v>
      </c>
      <c r="K7030" s="216" t="s">
        <v>88</v>
      </c>
    </row>
    <row r="7031" spans="1:11" x14ac:dyDescent="0.25">
      <c r="A7031" s="103" t="s">
        <v>828</v>
      </c>
      <c r="B7031" s="103" t="s">
        <v>344</v>
      </c>
      <c r="C7031" s="103" t="s">
        <v>89</v>
      </c>
      <c r="D7031" s="103" t="s">
        <v>420</v>
      </c>
      <c r="E7031" s="103" t="s">
        <v>421</v>
      </c>
      <c r="F7031" s="103" t="s">
        <v>421</v>
      </c>
      <c r="G7031" s="103" t="s">
        <v>129</v>
      </c>
      <c r="H7031" s="103" t="s">
        <v>382</v>
      </c>
      <c r="I7031" s="103" t="s">
        <v>92</v>
      </c>
      <c r="J7031" s="215">
        <v>19.829999999999998</v>
      </c>
      <c r="K7031" s="216" t="s">
        <v>88</v>
      </c>
    </row>
    <row r="7032" spans="1:11" x14ac:dyDescent="0.25">
      <c r="A7032" s="103" t="s">
        <v>829</v>
      </c>
      <c r="B7032" s="103" t="s">
        <v>344</v>
      </c>
      <c r="C7032" s="103" t="s">
        <v>89</v>
      </c>
      <c r="D7032" s="103" t="s">
        <v>420</v>
      </c>
      <c r="E7032" s="103" t="s">
        <v>421</v>
      </c>
      <c r="F7032" s="103" t="s">
        <v>421</v>
      </c>
      <c r="G7032" s="103" t="s">
        <v>129</v>
      </c>
      <c r="H7032" s="103" t="s">
        <v>382</v>
      </c>
      <c r="I7032" s="103" t="s">
        <v>92</v>
      </c>
      <c r="J7032" s="215">
        <v>33.06</v>
      </c>
      <c r="K7032" s="216" t="s">
        <v>88</v>
      </c>
    </row>
    <row r="7033" spans="1:11" x14ac:dyDescent="0.25">
      <c r="A7033" s="103" t="s">
        <v>825</v>
      </c>
      <c r="B7033" s="103" t="s">
        <v>344</v>
      </c>
      <c r="C7033" s="103" t="s">
        <v>89</v>
      </c>
      <c r="D7033" s="103" t="s">
        <v>420</v>
      </c>
      <c r="E7033" s="103" t="s">
        <v>421</v>
      </c>
      <c r="F7033" s="103" t="s">
        <v>421</v>
      </c>
      <c r="G7033" s="103" t="s">
        <v>129</v>
      </c>
      <c r="H7033" s="103" t="s">
        <v>382</v>
      </c>
      <c r="I7033" s="103" t="s">
        <v>92</v>
      </c>
      <c r="J7033" s="215">
        <v>-189.56</v>
      </c>
      <c r="K7033" s="216" t="s">
        <v>88</v>
      </c>
    </row>
    <row r="7034" spans="1:11" x14ac:dyDescent="0.25">
      <c r="A7034" s="103" t="s">
        <v>826</v>
      </c>
      <c r="B7034" s="103" t="s">
        <v>344</v>
      </c>
      <c r="C7034" s="103" t="s">
        <v>89</v>
      </c>
      <c r="D7034" s="103" t="s">
        <v>420</v>
      </c>
      <c r="E7034" s="103" t="s">
        <v>421</v>
      </c>
      <c r="F7034" s="103" t="s">
        <v>421</v>
      </c>
      <c r="G7034" s="103" t="s">
        <v>129</v>
      </c>
      <c r="H7034" s="103" t="s">
        <v>382</v>
      </c>
      <c r="I7034" s="103" t="s">
        <v>92</v>
      </c>
      <c r="J7034" s="215">
        <v>101.4</v>
      </c>
      <c r="K7034" s="216" t="s">
        <v>88</v>
      </c>
    </row>
    <row r="7035" spans="1:11" x14ac:dyDescent="0.25">
      <c r="A7035" s="103" t="s">
        <v>827</v>
      </c>
      <c r="B7035" s="103" t="s">
        <v>344</v>
      </c>
      <c r="C7035" s="103" t="s">
        <v>89</v>
      </c>
      <c r="D7035" s="103" t="s">
        <v>420</v>
      </c>
      <c r="E7035" s="103" t="s">
        <v>421</v>
      </c>
      <c r="F7035" s="103" t="s">
        <v>421</v>
      </c>
      <c r="G7035" s="103" t="s">
        <v>446</v>
      </c>
      <c r="H7035" s="103" t="s">
        <v>447</v>
      </c>
      <c r="I7035" s="103" t="s">
        <v>92</v>
      </c>
      <c r="J7035" s="215">
        <v>613.34</v>
      </c>
      <c r="K7035" s="216" t="s">
        <v>88</v>
      </c>
    </row>
    <row r="7036" spans="1:11" x14ac:dyDescent="0.25">
      <c r="A7036" s="103" t="s">
        <v>830</v>
      </c>
      <c r="B7036" s="103" t="s">
        <v>344</v>
      </c>
      <c r="C7036" s="103" t="s">
        <v>89</v>
      </c>
      <c r="D7036" s="103" t="s">
        <v>420</v>
      </c>
      <c r="E7036" s="103" t="s">
        <v>421</v>
      </c>
      <c r="F7036" s="103" t="s">
        <v>421</v>
      </c>
      <c r="G7036" s="103" t="s">
        <v>446</v>
      </c>
      <c r="H7036" s="103" t="s">
        <v>447</v>
      </c>
      <c r="I7036" s="103" t="s">
        <v>92</v>
      </c>
      <c r="J7036" s="215">
        <v>121.98</v>
      </c>
      <c r="K7036" s="216" t="s">
        <v>88</v>
      </c>
    </row>
    <row r="7037" spans="1:11" x14ac:dyDescent="0.25">
      <c r="A7037" s="103" t="s">
        <v>828</v>
      </c>
      <c r="B7037" s="103" t="s">
        <v>344</v>
      </c>
      <c r="C7037" s="103" t="s">
        <v>89</v>
      </c>
      <c r="D7037" s="103" t="s">
        <v>420</v>
      </c>
      <c r="E7037" s="103" t="s">
        <v>421</v>
      </c>
      <c r="F7037" s="103" t="s">
        <v>421</v>
      </c>
      <c r="G7037" s="103" t="s">
        <v>446</v>
      </c>
      <c r="H7037" s="103" t="s">
        <v>447</v>
      </c>
      <c r="I7037" s="103" t="s">
        <v>92</v>
      </c>
      <c r="J7037" s="215">
        <v>229.95</v>
      </c>
      <c r="K7037" s="216" t="s">
        <v>88</v>
      </c>
    </row>
    <row r="7038" spans="1:11" x14ac:dyDescent="0.25">
      <c r="A7038" s="103" t="s">
        <v>829</v>
      </c>
      <c r="B7038" s="103" t="s">
        <v>344</v>
      </c>
      <c r="C7038" s="103" t="s">
        <v>89</v>
      </c>
      <c r="D7038" s="103" t="s">
        <v>420</v>
      </c>
      <c r="E7038" s="103" t="s">
        <v>421</v>
      </c>
      <c r="F7038" s="103" t="s">
        <v>421</v>
      </c>
      <c r="G7038" s="103" t="s">
        <v>446</v>
      </c>
      <c r="H7038" s="103" t="s">
        <v>447</v>
      </c>
      <c r="I7038" s="103" t="s">
        <v>92</v>
      </c>
      <c r="J7038" s="215">
        <v>-0.37</v>
      </c>
      <c r="K7038" s="216" t="s">
        <v>88</v>
      </c>
    </row>
    <row r="7039" spans="1:11" x14ac:dyDescent="0.25">
      <c r="A7039" s="103" t="s">
        <v>825</v>
      </c>
      <c r="B7039" s="103" t="s">
        <v>344</v>
      </c>
      <c r="C7039" s="103" t="s">
        <v>89</v>
      </c>
      <c r="D7039" s="103" t="s">
        <v>420</v>
      </c>
      <c r="E7039" s="103" t="s">
        <v>421</v>
      </c>
      <c r="F7039" s="103" t="s">
        <v>421</v>
      </c>
      <c r="G7039" s="103" t="s">
        <v>446</v>
      </c>
      <c r="H7039" s="103" t="s">
        <v>447</v>
      </c>
      <c r="I7039" s="103" t="s">
        <v>92</v>
      </c>
      <c r="J7039" s="215">
        <v>-945.59</v>
      </c>
      <c r="K7039" s="216" t="s">
        <v>88</v>
      </c>
    </row>
    <row r="7040" spans="1:11" x14ac:dyDescent="0.25">
      <c r="A7040" s="103" t="s">
        <v>826</v>
      </c>
      <c r="B7040" s="103" t="s">
        <v>344</v>
      </c>
      <c r="C7040" s="103" t="s">
        <v>89</v>
      </c>
      <c r="D7040" s="103" t="s">
        <v>420</v>
      </c>
      <c r="E7040" s="103" t="s">
        <v>421</v>
      </c>
      <c r="F7040" s="103" t="s">
        <v>421</v>
      </c>
      <c r="G7040" s="103" t="s">
        <v>446</v>
      </c>
      <c r="H7040" s="103" t="s">
        <v>447</v>
      </c>
      <c r="I7040" s="103" t="s">
        <v>92</v>
      </c>
      <c r="J7040" s="215">
        <v>-264.67</v>
      </c>
      <c r="K7040" s="216" t="s">
        <v>88</v>
      </c>
    </row>
    <row r="7041" spans="1:11" x14ac:dyDescent="0.25">
      <c r="A7041" s="103" t="s">
        <v>827</v>
      </c>
      <c r="B7041" s="103" t="s">
        <v>344</v>
      </c>
      <c r="C7041" s="103" t="s">
        <v>89</v>
      </c>
      <c r="D7041" s="103" t="s">
        <v>420</v>
      </c>
      <c r="E7041" s="103" t="s">
        <v>421</v>
      </c>
      <c r="F7041" s="103" t="s">
        <v>421</v>
      </c>
      <c r="G7041" s="103" t="s">
        <v>740</v>
      </c>
      <c r="H7041" s="103" t="s">
        <v>741</v>
      </c>
      <c r="I7041" s="103" t="s">
        <v>92</v>
      </c>
      <c r="J7041" s="215">
        <v>-629.49</v>
      </c>
      <c r="K7041" s="216" t="s">
        <v>88</v>
      </c>
    </row>
    <row r="7042" spans="1:11" x14ac:dyDescent="0.25">
      <c r="A7042" s="103" t="s">
        <v>830</v>
      </c>
      <c r="B7042" s="103" t="s">
        <v>344</v>
      </c>
      <c r="C7042" s="103" t="s">
        <v>89</v>
      </c>
      <c r="D7042" s="103" t="s">
        <v>420</v>
      </c>
      <c r="E7042" s="103" t="s">
        <v>421</v>
      </c>
      <c r="F7042" s="103" t="s">
        <v>421</v>
      </c>
      <c r="G7042" s="103" t="s">
        <v>740</v>
      </c>
      <c r="H7042" s="103" t="s">
        <v>741</v>
      </c>
      <c r="I7042" s="103" t="s">
        <v>92</v>
      </c>
      <c r="J7042" s="215">
        <v>3680.27</v>
      </c>
      <c r="K7042" s="216" t="s">
        <v>88</v>
      </c>
    </row>
    <row r="7043" spans="1:11" x14ac:dyDescent="0.25">
      <c r="A7043" s="103" t="s">
        <v>828</v>
      </c>
      <c r="B7043" s="103" t="s">
        <v>344</v>
      </c>
      <c r="C7043" s="103" t="s">
        <v>89</v>
      </c>
      <c r="D7043" s="103" t="s">
        <v>420</v>
      </c>
      <c r="E7043" s="103" t="s">
        <v>421</v>
      </c>
      <c r="F7043" s="103" t="s">
        <v>421</v>
      </c>
      <c r="G7043" s="103" t="s">
        <v>740</v>
      </c>
      <c r="H7043" s="103" t="s">
        <v>741</v>
      </c>
      <c r="I7043" s="103" t="s">
        <v>92</v>
      </c>
      <c r="J7043" s="215">
        <v>236.13</v>
      </c>
      <c r="K7043" s="216" t="s">
        <v>88</v>
      </c>
    </row>
    <row r="7044" spans="1:11" x14ac:dyDescent="0.25">
      <c r="A7044" s="103" t="s">
        <v>829</v>
      </c>
      <c r="B7044" s="103" t="s">
        <v>344</v>
      </c>
      <c r="C7044" s="103" t="s">
        <v>89</v>
      </c>
      <c r="D7044" s="103" t="s">
        <v>420</v>
      </c>
      <c r="E7044" s="103" t="s">
        <v>421</v>
      </c>
      <c r="F7044" s="103" t="s">
        <v>421</v>
      </c>
      <c r="G7044" s="103" t="s">
        <v>740</v>
      </c>
      <c r="H7044" s="103" t="s">
        <v>741</v>
      </c>
      <c r="I7044" s="103" t="s">
        <v>92</v>
      </c>
      <c r="J7044" s="215">
        <v>303.86</v>
      </c>
      <c r="K7044" s="216" t="s">
        <v>88</v>
      </c>
    </row>
    <row r="7045" spans="1:11" x14ac:dyDescent="0.25">
      <c r="A7045" s="103" t="s">
        <v>825</v>
      </c>
      <c r="B7045" s="103" t="s">
        <v>344</v>
      </c>
      <c r="C7045" s="103" t="s">
        <v>89</v>
      </c>
      <c r="D7045" s="103" t="s">
        <v>420</v>
      </c>
      <c r="E7045" s="103" t="s">
        <v>421</v>
      </c>
      <c r="F7045" s="103" t="s">
        <v>421</v>
      </c>
      <c r="G7045" s="103" t="s">
        <v>740</v>
      </c>
      <c r="H7045" s="103" t="s">
        <v>741</v>
      </c>
      <c r="I7045" s="103" t="s">
        <v>92</v>
      </c>
      <c r="J7045" s="215">
        <v>-111.06</v>
      </c>
      <c r="K7045" s="216" t="s">
        <v>88</v>
      </c>
    </row>
    <row r="7046" spans="1:11" x14ac:dyDescent="0.25">
      <c r="A7046" s="103" t="s">
        <v>826</v>
      </c>
      <c r="B7046" s="103" t="s">
        <v>344</v>
      </c>
      <c r="C7046" s="103" t="s">
        <v>89</v>
      </c>
      <c r="D7046" s="103" t="s">
        <v>420</v>
      </c>
      <c r="E7046" s="103" t="s">
        <v>421</v>
      </c>
      <c r="F7046" s="103" t="s">
        <v>421</v>
      </c>
      <c r="G7046" s="103" t="s">
        <v>740</v>
      </c>
      <c r="H7046" s="103" t="s">
        <v>741</v>
      </c>
      <c r="I7046" s="103" t="s">
        <v>92</v>
      </c>
      <c r="J7046" s="215">
        <v>-576.94000000000005</v>
      </c>
      <c r="K7046" s="216" t="s">
        <v>88</v>
      </c>
    </row>
    <row r="7047" spans="1:11" x14ac:dyDescent="0.25">
      <c r="A7047" s="103" t="s">
        <v>827</v>
      </c>
      <c r="B7047" s="103" t="s">
        <v>344</v>
      </c>
      <c r="C7047" s="103" t="s">
        <v>89</v>
      </c>
      <c r="D7047" s="103" t="s">
        <v>420</v>
      </c>
      <c r="E7047" s="103" t="s">
        <v>421</v>
      </c>
      <c r="F7047" s="103" t="s">
        <v>421</v>
      </c>
      <c r="G7047" s="103" t="s">
        <v>490</v>
      </c>
      <c r="H7047" s="103" t="s">
        <v>742</v>
      </c>
      <c r="I7047" s="103" t="s">
        <v>92</v>
      </c>
      <c r="J7047" s="215">
        <v>328.11</v>
      </c>
      <c r="K7047" s="216" t="s">
        <v>88</v>
      </c>
    </row>
    <row r="7048" spans="1:11" x14ac:dyDescent="0.25">
      <c r="A7048" s="103" t="s">
        <v>830</v>
      </c>
      <c r="B7048" s="103" t="s">
        <v>344</v>
      </c>
      <c r="C7048" s="103" t="s">
        <v>89</v>
      </c>
      <c r="D7048" s="103" t="s">
        <v>420</v>
      </c>
      <c r="E7048" s="103" t="s">
        <v>421</v>
      </c>
      <c r="F7048" s="103" t="s">
        <v>421</v>
      </c>
      <c r="G7048" s="103" t="s">
        <v>490</v>
      </c>
      <c r="H7048" s="103" t="s">
        <v>742</v>
      </c>
      <c r="I7048" s="103" t="s">
        <v>92</v>
      </c>
      <c r="J7048" s="215">
        <v>148.36000000000001</v>
      </c>
      <c r="K7048" s="216" t="s">
        <v>88</v>
      </c>
    </row>
    <row r="7049" spans="1:11" x14ac:dyDescent="0.25">
      <c r="A7049" s="103" t="s">
        <v>828</v>
      </c>
      <c r="B7049" s="103" t="s">
        <v>344</v>
      </c>
      <c r="C7049" s="103" t="s">
        <v>89</v>
      </c>
      <c r="D7049" s="103" t="s">
        <v>420</v>
      </c>
      <c r="E7049" s="103" t="s">
        <v>421</v>
      </c>
      <c r="F7049" s="103" t="s">
        <v>421</v>
      </c>
      <c r="G7049" s="103" t="s">
        <v>490</v>
      </c>
      <c r="H7049" s="103" t="s">
        <v>742</v>
      </c>
      <c r="I7049" s="103" t="s">
        <v>92</v>
      </c>
      <c r="J7049" s="215">
        <v>273.29000000000002</v>
      </c>
      <c r="K7049" s="216" t="s">
        <v>88</v>
      </c>
    </row>
    <row r="7050" spans="1:11" x14ac:dyDescent="0.25">
      <c r="A7050" s="103" t="s">
        <v>829</v>
      </c>
      <c r="B7050" s="103" t="s">
        <v>344</v>
      </c>
      <c r="C7050" s="103" t="s">
        <v>89</v>
      </c>
      <c r="D7050" s="103" t="s">
        <v>420</v>
      </c>
      <c r="E7050" s="103" t="s">
        <v>421</v>
      </c>
      <c r="F7050" s="103" t="s">
        <v>421</v>
      </c>
      <c r="G7050" s="103" t="s">
        <v>490</v>
      </c>
      <c r="H7050" s="103" t="s">
        <v>742</v>
      </c>
      <c r="I7050" s="103" t="s">
        <v>92</v>
      </c>
      <c r="J7050" s="215">
        <v>-222.09</v>
      </c>
      <c r="K7050" s="216" t="s">
        <v>88</v>
      </c>
    </row>
    <row r="7051" spans="1:11" x14ac:dyDescent="0.25">
      <c r="A7051" s="103" t="s">
        <v>825</v>
      </c>
      <c r="B7051" s="103" t="s">
        <v>344</v>
      </c>
      <c r="C7051" s="103" t="s">
        <v>89</v>
      </c>
      <c r="D7051" s="103" t="s">
        <v>420</v>
      </c>
      <c r="E7051" s="103" t="s">
        <v>421</v>
      </c>
      <c r="F7051" s="103" t="s">
        <v>421</v>
      </c>
      <c r="G7051" s="103" t="s">
        <v>490</v>
      </c>
      <c r="H7051" s="103" t="s">
        <v>742</v>
      </c>
      <c r="I7051" s="103" t="s">
        <v>92</v>
      </c>
      <c r="J7051" s="215">
        <v>-636.51</v>
      </c>
      <c r="K7051" s="216" t="s">
        <v>88</v>
      </c>
    </row>
    <row r="7052" spans="1:11" x14ac:dyDescent="0.25">
      <c r="A7052" s="103" t="s">
        <v>826</v>
      </c>
      <c r="B7052" s="103" t="s">
        <v>344</v>
      </c>
      <c r="C7052" s="103" t="s">
        <v>89</v>
      </c>
      <c r="D7052" s="103" t="s">
        <v>420</v>
      </c>
      <c r="E7052" s="103" t="s">
        <v>421</v>
      </c>
      <c r="F7052" s="103" t="s">
        <v>421</v>
      </c>
      <c r="G7052" s="103" t="s">
        <v>490</v>
      </c>
      <c r="H7052" s="103" t="s">
        <v>742</v>
      </c>
      <c r="I7052" s="103" t="s">
        <v>92</v>
      </c>
      <c r="J7052" s="215">
        <v>37.15</v>
      </c>
      <c r="K7052" s="216" t="s">
        <v>88</v>
      </c>
    </row>
    <row r="7053" spans="1:11" x14ac:dyDescent="0.25">
      <c r="A7053" s="103" t="s">
        <v>827</v>
      </c>
      <c r="B7053" s="103" t="s">
        <v>344</v>
      </c>
      <c r="C7053" s="103" t="s">
        <v>89</v>
      </c>
      <c r="D7053" s="103" t="s">
        <v>420</v>
      </c>
      <c r="E7053" s="103" t="s">
        <v>421</v>
      </c>
      <c r="F7053" s="103" t="s">
        <v>421</v>
      </c>
      <c r="G7053" s="103" t="s">
        <v>124</v>
      </c>
      <c r="H7053" s="103" t="s">
        <v>394</v>
      </c>
      <c r="I7053" s="103" t="s">
        <v>92</v>
      </c>
      <c r="J7053" s="215">
        <v>-369.64</v>
      </c>
      <c r="K7053" s="216" t="s">
        <v>88</v>
      </c>
    </row>
    <row r="7054" spans="1:11" x14ac:dyDescent="0.25">
      <c r="A7054" s="103" t="s">
        <v>828</v>
      </c>
      <c r="B7054" s="103" t="s">
        <v>344</v>
      </c>
      <c r="C7054" s="103" t="s">
        <v>89</v>
      </c>
      <c r="D7054" s="103" t="s">
        <v>420</v>
      </c>
      <c r="E7054" s="103" t="s">
        <v>421</v>
      </c>
      <c r="F7054" s="103" t="s">
        <v>421</v>
      </c>
      <c r="G7054" s="103" t="s">
        <v>124</v>
      </c>
      <c r="H7054" s="103" t="s">
        <v>394</v>
      </c>
      <c r="I7054" s="103" t="s">
        <v>92</v>
      </c>
      <c r="J7054" s="215">
        <v>369.64</v>
      </c>
      <c r="K7054" s="216" t="s">
        <v>88</v>
      </c>
    </row>
    <row r="7055" spans="1:11" x14ac:dyDescent="0.25">
      <c r="A7055" s="103" t="s">
        <v>827</v>
      </c>
      <c r="B7055" s="103" t="s">
        <v>344</v>
      </c>
      <c r="C7055" s="103" t="s">
        <v>89</v>
      </c>
      <c r="D7055" s="103" t="s">
        <v>420</v>
      </c>
      <c r="E7055" s="103" t="s">
        <v>421</v>
      </c>
      <c r="F7055" s="103" t="s">
        <v>421</v>
      </c>
      <c r="G7055" s="103" t="s">
        <v>650</v>
      </c>
      <c r="H7055" s="103" t="s">
        <v>651</v>
      </c>
      <c r="I7055" s="103" t="s">
        <v>92</v>
      </c>
      <c r="J7055" s="215">
        <v>86.09</v>
      </c>
      <c r="K7055" s="216" t="s">
        <v>88</v>
      </c>
    </row>
    <row r="7056" spans="1:11" x14ac:dyDescent="0.25">
      <c r="A7056" s="103" t="s">
        <v>830</v>
      </c>
      <c r="B7056" s="103" t="s">
        <v>344</v>
      </c>
      <c r="C7056" s="103" t="s">
        <v>89</v>
      </c>
      <c r="D7056" s="103" t="s">
        <v>420</v>
      </c>
      <c r="E7056" s="103" t="s">
        <v>421</v>
      </c>
      <c r="F7056" s="103" t="s">
        <v>421</v>
      </c>
      <c r="G7056" s="103" t="s">
        <v>650</v>
      </c>
      <c r="H7056" s="103" t="s">
        <v>651</v>
      </c>
      <c r="I7056" s="103" t="s">
        <v>92</v>
      </c>
      <c r="J7056" s="215">
        <v>693.76</v>
      </c>
      <c r="K7056" s="216" t="s">
        <v>88</v>
      </c>
    </row>
    <row r="7057" spans="1:11" x14ac:dyDescent="0.25">
      <c r="A7057" s="103" t="s">
        <v>828</v>
      </c>
      <c r="B7057" s="103" t="s">
        <v>344</v>
      </c>
      <c r="C7057" s="103" t="s">
        <v>89</v>
      </c>
      <c r="D7057" s="103" t="s">
        <v>420</v>
      </c>
      <c r="E7057" s="103" t="s">
        <v>421</v>
      </c>
      <c r="F7057" s="103" t="s">
        <v>421</v>
      </c>
      <c r="G7057" s="103" t="s">
        <v>650</v>
      </c>
      <c r="H7057" s="103" t="s">
        <v>651</v>
      </c>
      <c r="I7057" s="103" t="s">
        <v>92</v>
      </c>
      <c r="J7057" s="215">
        <v>579.36</v>
      </c>
      <c r="K7057" s="216" t="s">
        <v>88</v>
      </c>
    </row>
    <row r="7058" spans="1:11" x14ac:dyDescent="0.25">
      <c r="A7058" s="103" t="s">
        <v>829</v>
      </c>
      <c r="B7058" s="103" t="s">
        <v>344</v>
      </c>
      <c r="C7058" s="103" t="s">
        <v>89</v>
      </c>
      <c r="D7058" s="103" t="s">
        <v>420</v>
      </c>
      <c r="E7058" s="103" t="s">
        <v>421</v>
      </c>
      <c r="F7058" s="103" t="s">
        <v>421</v>
      </c>
      <c r="G7058" s="103" t="s">
        <v>650</v>
      </c>
      <c r="H7058" s="103" t="s">
        <v>651</v>
      </c>
      <c r="I7058" s="103" t="s">
        <v>92</v>
      </c>
      <c r="J7058" s="215">
        <v>-33.869999999999997</v>
      </c>
      <c r="K7058" s="216" t="s">
        <v>88</v>
      </c>
    </row>
    <row r="7059" spans="1:11" x14ac:dyDescent="0.25">
      <c r="A7059" s="103" t="s">
        <v>825</v>
      </c>
      <c r="B7059" s="103" t="s">
        <v>344</v>
      </c>
      <c r="C7059" s="103" t="s">
        <v>89</v>
      </c>
      <c r="D7059" s="103" t="s">
        <v>420</v>
      </c>
      <c r="E7059" s="103" t="s">
        <v>421</v>
      </c>
      <c r="F7059" s="103" t="s">
        <v>421</v>
      </c>
      <c r="G7059" s="103" t="s">
        <v>650</v>
      </c>
      <c r="H7059" s="103" t="s">
        <v>651</v>
      </c>
      <c r="I7059" s="103" t="s">
        <v>92</v>
      </c>
      <c r="J7059" s="215">
        <v>-550.02</v>
      </c>
      <c r="K7059" s="216" t="s">
        <v>88</v>
      </c>
    </row>
    <row r="7060" spans="1:11" x14ac:dyDescent="0.25">
      <c r="A7060" s="103" t="s">
        <v>826</v>
      </c>
      <c r="B7060" s="103" t="s">
        <v>344</v>
      </c>
      <c r="C7060" s="103" t="s">
        <v>89</v>
      </c>
      <c r="D7060" s="103" t="s">
        <v>420</v>
      </c>
      <c r="E7060" s="103" t="s">
        <v>421</v>
      </c>
      <c r="F7060" s="103" t="s">
        <v>421</v>
      </c>
      <c r="G7060" s="103" t="s">
        <v>650</v>
      </c>
      <c r="H7060" s="103" t="s">
        <v>651</v>
      </c>
      <c r="I7060" s="103" t="s">
        <v>92</v>
      </c>
      <c r="J7060" s="215">
        <v>21.42</v>
      </c>
      <c r="K7060" s="216" t="s">
        <v>88</v>
      </c>
    </row>
    <row r="7061" spans="1:11" x14ac:dyDescent="0.25">
      <c r="A7061" s="103" t="s">
        <v>827</v>
      </c>
      <c r="B7061" s="103" t="s">
        <v>344</v>
      </c>
      <c r="C7061" s="103" t="s">
        <v>89</v>
      </c>
      <c r="D7061" s="103" t="s">
        <v>420</v>
      </c>
      <c r="E7061" s="103" t="s">
        <v>421</v>
      </c>
      <c r="F7061" s="103" t="s">
        <v>421</v>
      </c>
      <c r="G7061" s="103" t="s">
        <v>491</v>
      </c>
      <c r="H7061" s="103" t="s">
        <v>492</v>
      </c>
      <c r="I7061" s="103" t="s">
        <v>92</v>
      </c>
      <c r="J7061" s="215">
        <v>-792.32</v>
      </c>
      <c r="K7061" s="216" t="s">
        <v>88</v>
      </c>
    </row>
    <row r="7062" spans="1:11" x14ac:dyDescent="0.25">
      <c r="A7062" s="103" t="s">
        <v>830</v>
      </c>
      <c r="B7062" s="103" t="s">
        <v>344</v>
      </c>
      <c r="C7062" s="103" t="s">
        <v>89</v>
      </c>
      <c r="D7062" s="103" t="s">
        <v>420</v>
      </c>
      <c r="E7062" s="103" t="s">
        <v>421</v>
      </c>
      <c r="F7062" s="103" t="s">
        <v>421</v>
      </c>
      <c r="G7062" s="103" t="s">
        <v>491</v>
      </c>
      <c r="H7062" s="103" t="s">
        <v>492</v>
      </c>
      <c r="I7062" s="103" t="s">
        <v>92</v>
      </c>
      <c r="J7062" s="215">
        <v>3565.38</v>
      </c>
      <c r="K7062" s="216" t="s">
        <v>88</v>
      </c>
    </row>
    <row r="7063" spans="1:11" x14ac:dyDescent="0.25">
      <c r="A7063" s="103" t="s">
        <v>828</v>
      </c>
      <c r="B7063" s="103" t="s">
        <v>344</v>
      </c>
      <c r="C7063" s="103" t="s">
        <v>89</v>
      </c>
      <c r="D7063" s="103" t="s">
        <v>420</v>
      </c>
      <c r="E7063" s="103" t="s">
        <v>421</v>
      </c>
      <c r="F7063" s="103" t="s">
        <v>421</v>
      </c>
      <c r="G7063" s="103" t="s">
        <v>491</v>
      </c>
      <c r="H7063" s="103" t="s">
        <v>492</v>
      </c>
      <c r="I7063" s="103" t="s">
        <v>92</v>
      </c>
      <c r="J7063" s="215">
        <v>6180</v>
      </c>
      <c r="K7063" s="216" t="s">
        <v>88</v>
      </c>
    </row>
    <row r="7064" spans="1:11" x14ac:dyDescent="0.25">
      <c r="A7064" s="103" t="s">
        <v>829</v>
      </c>
      <c r="B7064" s="103" t="s">
        <v>344</v>
      </c>
      <c r="C7064" s="103" t="s">
        <v>89</v>
      </c>
      <c r="D7064" s="103" t="s">
        <v>420</v>
      </c>
      <c r="E7064" s="103" t="s">
        <v>421</v>
      </c>
      <c r="F7064" s="103" t="s">
        <v>421</v>
      </c>
      <c r="G7064" s="103" t="s">
        <v>491</v>
      </c>
      <c r="H7064" s="103" t="s">
        <v>492</v>
      </c>
      <c r="I7064" s="103" t="s">
        <v>92</v>
      </c>
      <c r="J7064" s="215">
        <v>-396.16</v>
      </c>
      <c r="K7064" s="216" t="s">
        <v>88</v>
      </c>
    </row>
    <row r="7065" spans="1:11" x14ac:dyDescent="0.25">
      <c r="A7065" s="103" t="s">
        <v>825</v>
      </c>
      <c r="B7065" s="103" t="s">
        <v>344</v>
      </c>
      <c r="C7065" s="103" t="s">
        <v>89</v>
      </c>
      <c r="D7065" s="103" t="s">
        <v>420</v>
      </c>
      <c r="E7065" s="103" t="s">
        <v>421</v>
      </c>
      <c r="F7065" s="103" t="s">
        <v>421</v>
      </c>
      <c r="G7065" s="103" t="s">
        <v>491</v>
      </c>
      <c r="H7065" s="103" t="s">
        <v>492</v>
      </c>
      <c r="I7065" s="103" t="s">
        <v>92</v>
      </c>
      <c r="J7065" s="215">
        <v>-3486.16</v>
      </c>
      <c r="K7065" s="216" t="s">
        <v>88</v>
      </c>
    </row>
    <row r="7066" spans="1:11" x14ac:dyDescent="0.25">
      <c r="A7066" s="103" t="s">
        <v>826</v>
      </c>
      <c r="B7066" s="103" t="s">
        <v>344</v>
      </c>
      <c r="C7066" s="103" t="s">
        <v>89</v>
      </c>
      <c r="D7066" s="103" t="s">
        <v>420</v>
      </c>
      <c r="E7066" s="103" t="s">
        <v>421</v>
      </c>
      <c r="F7066" s="103" t="s">
        <v>421</v>
      </c>
      <c r="G7066" s="103" t="s">
        <v>491</v>
      </c>
      <c r="H7066" s="103" t="s">
        <v>492</v>
      </c>
      <c r="I7066" s="103" t="s">
        <v>92</v>
      </c>
      <c r="J7066" s="215">
        <v>316.94</v>
      </c>
      <c r="K7066" s="216" t="s">
        <v>88</v>
      </c>
    </row>
    <row r="7067" spans="1:11" x14ac:dyDescent="0.25">
      <c r="A7067" s="103" t="s">
        <v>827</v>
      </c>
      <c r="B7067" s="103" t="s">
        <v>344</v>
      </c>
      <c r="C7067" s="103" t="s">
        <v>89</v>
      </c>
      <c r="D7067" s="103" t="s">
        <v>420</v>
      </c>
      <c r="E7067" s="103" t="s">
        <v>421</v>
      </c>
      <c r="F7067" s="103" t="s">
        <v>421</v>
      </c>
      <c r="G7067" s="103" t="s">
        <v>94</v>
      </c>
      <c r="H7067" s="103" t="s">
        <v>397</v>
      </c>
      <c r="I7067" s="103" t="s">
        <v>92</v>
      </c>
      <c r="J7067" s="215">
        <v>134.61000000000001</v>
      </c>
      <c r="K7067" s="216" t="s">
        <v>88</v>
      </c>
    </row>
    <row r="7068" spans="1:11" x14ac:dyDescent="0.25">
      <c r="A7068" s="103" t="s">
        <v>828</v>
      </c>
      <c r="B7068" s="103" t="s">
        <v>344</v>
      </c>
      <c r="C7068" s="103" t="s">
        <v>89</v>
      </c>
      <c r="D7068" s="103" t="s">
        <v>420</v>
      </c>
      <c r="E7068" s="103" t="s">
        <v>421</v>
      </c>
      <c r="F7068" s="103" t="s">
        <v>421</v>
      </c>
      <c r="G7068" s="103" t="s">
        <v>94</v>
      </c>
      <c r="H7068" s="103" t="s">
        <v>397</v>
      </c>
      <c r="I7068" s="103" t="s">
        <v>92</v>
      </c>
      <c r="J7068" s="215">
        <v>346.16</v>
      </c>
      <c r="K7068" s="216" t="s">
        <v>88</v>
      </c>
    </row>
    <row r="7069" spans="1:11" x14ac:dyDescent="0.25">
      <c r="A7069" s="103" t="s">
        <v>829</v>
      </c>
      <c r="B7069" s="103" t="s">
        <v>344</v>
      </c>
      <c r="C7069" s="103" t="s">
        <v>89</v>
      </c>
      <c r="D7069" s="103" t="s">
        <v>420</v>
      </c>
      <c r="E7069" s="103" t="s">
        <v>421</v>
      </c>
      <c r="F7069" s="103" t="s">
        <v>421</v>
      </c>
      <c r="G7069" s="103" t="s">
        <v>94</v>
      </c>
      <c r="H7069" s="103" t="s">
        <v>397</v>
      </c>
      <c r="I7069" s="103" t="s">
        <v>92</v>
      </c>
      <c r="J7069" s="215">
        <v>-103.37</v>
      </c>
      <c r="K7069" s="216" t="s">
        <v>88</v>
      </c>
    </row>
    <row r="7070" spans="1:11" x14ac:dyDescent="0.25">
      <c r="A7070" s="103" t="s">
        <v>825</v>
      </c>
      <c r="B7070" s="103" t="s">
        <v>344</v>
      </c>
      <c r="C7070" s="103" t="s">
        <v>89</v>
      </c>
      <c r="D7070" s="103" t="s">
        <v>420</v>
      </c>
      <c r="E7070" s="103" t="s">
        <v>421</v>
      </c>
      <c r="F7070" s="103" t="s">
        <v>421</v>
      </c>
      <c r="G7070" s="103" t="s">
        <v>94</v>
      </c>
      <c r="H7070" s="103" t="s">
        <v>397</v>
      </c>
      <c r="I7070" s="103" t="s">
        <v>92</v>
      </c>
      <c r="J7070" s="215">
        <v>-591.82000000000005</v>
      </c>
      <c r="K7070" s="216" t="s">
        <v>88</v>
      </c>
    </row>
    <row r="7071" spans="1:11" x14ac:dyDescent="0.25">
      <c r="A7071" s="103" t="s">
        <v>826</v>
      </c>
      <c r="B7071" s="103" t="s">
        <v>344</v>
      </c>
      <c r="C7071" s="103" t="s">
        <v>89</v>
      </c>
      <c r="D7071" s="103" t="s">
        <v>420</v>
      </c>
      <c r="E7071" s="103" t="s">
        <v>421</v>
      </c>
      <c r="F7071" s="103" t="s">
        <v>421</v>
      </c>
      <c r="G7071" s="103" t="s">
        <v>94</v>
      </c>
      <c r="H7071" s="103" t="s">
        <v>397</v>
      </c>
      <c r="I7071" s="103" t="s">
        <v>92</v>
      </c>
      <c r="J7071" s="215">
        <v>214.42</v>
      </c>
      <c r="K7071" s="216" t="s">
        <v>88</v>
      </c>
    </row>
    <row r="7072" spans="1:11" x14ac:dyDescent="0.25">
      <c r="A7072" s="103" t="s">
        <v>827</v>
      </c>
      <c r="B7072" s="103" t="s">
        <v>344</v>
      </c>
      <c r="C7072" s="103" t="s">
        <v>89</v>
      </c>
      <c r="D7072" s="103" t="s">
        <v>420</v>
      </c>
      <c r="E7072" s="103" t="s">
        <v>421</v>
      </c>
      <c r="F7072" s="103" t="s">
        <v>421</v>
      </c>
      <c r="G7072" s="103" t="s">
        <v>120</v>
      </c>
      <c r="H7072" s="103" t="s">
        <v>398</v>
      </c>
      <c r="I7072" s="103" t="s">
        <v>92</v>
      </c>
      <c r="J7072" s="215">
        <v>1753.75</v>
      </c>
      <c r="K7072" s="216" t="s">
        <v>88</v>
      </c>
    </row>
    <row r="7073" spans="1:11" x14ac:dyDescent="0.25">
      <c r="A7073" s="103" t="s">
        <v>830</v>
      </c>
      <c r="B7073" s="103" t="s">
        <v>344</v>
      </c>
      <c r="C7073" s="103" t="s">
        <v>89</v>
      </c>
      <c r="D7073" s="103" t="s">
        <v>420</v>
      </c>
      <c r="E7073" s="103" t="s">
        <v>421</v>
      </c>
      <c r="F7073" s="103" t="s">
        <v>421</v>
      </c>
      <c r="G7073" s="103" t="s">
        <v>120</v>
      </c>
      <c r="H7073" s="103" t="s">
        <v>398</v>
      </c>
      <c r="I7073" s="103" t="s">
        <v>92</v>
      </c>
      <c r="J7073" s="215">
        <v>-95.17</v>
      </c>
      <c r="K7073" s="216" t="s">
        <v>88</v>
      </c>
    </row>
    <row r="7074" spans="1:11" x14ac:dyDescent="0.25">
      <c r="A7074" s="103" t="s">
        <v>828</v>
      </c>
      <c r="B7074" s="103" t="s">
        <v>344</v>
      </c>
      <c r="C7074" s="103" t="s">
        <v>89</v>
      </c>
      <c r="D7074" s="103" t="s">
        <v>420</v>
      </c>
      <c r="E7074" s="103" t="s">
        <v>421</v>
      </c>
      <c r="F7074" s="103" t="s">
        <v>421</v>
      </c>
      <c r="G7074" s="103" t="s">
        <v>120</v>
      </c>
      <c r="H7074" s="103" t="s">
        <v>398</v>
      </c>
      <c r="I7074" s="103" t="s">
        <v>92</v>
      </c>
      <c r="J7074" s="215">
        <v>100.32</v>
      </c>
      <c r="K7074" s="216" t="s">
        <v>88</v>
      </c>
    </row>
    <row r="7075" spans="1:11" x14ac:dyDescent="0.25">
      <c r="A7075" s="103" t="s">
        <v>829</v>
      </c>
      <c r="B7075" s="103" t="s">
        <v>344</v>
      </c>
      <c r="C7075" s="103" t="s">
        <v>89</v>
      </c>
      <c r="D7075" s="103" t="s">
        <v>420</v>
      </c>
      <c r="E7075" s="103" t="s">
        <v>421</v>
      </c>
      <c r="F7075" s="103" t="s">
        <v>421</v>
      </c>
      <c r="G7075" s="103" t="s">
        <v>120</v>
      </c>
      <c r="H7075" s="103" t="s">
        <v>398</v>
      </c>
      <c r="I7075" s="103" t="s">
        <v>92</v>
      </c>
      <c r="J7075" s="215">
        <v>-2506.1999999999998</v>
      </c>
      <c r="K7075" s="216" t="s">
        <v>88</v>
      </c>
    </row>
    <row r="7076" spans="1:11" x14ac:dyDescent="0.25">
      <c r="A7076" s="103" t="s">
        <v>825</v>
      </c>
      <c r="B7076" s="103" t="s">
        <v>344</v>
      </c>
      <c r="C7076" s="103" t="s">
        <v>89</v>
      </c>
      <c r="D7076" s="103" t="s">
        <v>420</v>
      </c>
      <c r="E7076" s="103" t="s">
        <v>421</v>
      </c>
      <c r="F7076" s="103" t="s">
        <v>421</v>
      </c>
      <c r="G7076" s="103" t="s">
        <v>120</v>
      </c>
      <c r="H7076" s="103" t="s">
        <v>398</v>
      </c>
      <c r="I7076" s="103" t="s">
        <v>92</v>
      </c>
      <c r="J7076" s="215">
        <v>1830.68</v>
      </c>
      <c r="K7076" s="216" t="s">
        <v>88</v>
      </c>
    </row>
    <row r="7077" spans="1:11" x14ac:dyDescent="0.25">
      <c r="A7077" s="103" t="s">
        <v>826</v>
      </c>
      <c r="B7077" s="103" t="s">
        <v>344</v>
      </c>
      <c r="C7077" s="103" t="s">
        <v>89</v>
      </c>
      <c r="D7077" s="103" t="s">
        <v>420</v>
      </c>
      <c r="E7077" s="103" t="s">
        <v>421</v>
      </c>
      <c r="F7077" s="103" t="s">
        <v>421</v>
      </c>
      <c r="G7077" s="103" t="s">
        <v>120</v>
      </c>
      <c r="H7077" s="103" t="s">
        <v>398</v>
      </c>
      <c r="I7077" s="103" t="s">
        <v>92</v>
      </c>
      <c r="J7077" s="215">
        <v>-1001.44</v>
      </c>
      <c r="K7077" s="216" t="s">
        <v>88</v>
      </c>
    </row>
    <row r="7078" spans="1:11" x14ac:dyDescent="0.25">
      <c r="A7078" s="103" t="s">
        <v>827</v>
      </c>
      <c r="B7078" s="103" t="s">
        <v>344</v>
      </c>
      <c r="C7078" s="103" t="s">
        <v>89</v>
      </c>
      <c r="D7078" s="103" t="s">
        <v>527</v>
      </c>
      <c r="E7078" s="103" t="s">
        <v>528</v>
      </c>
      <c r="F7078" s="103" t="s">
        <v>528</v>
      </c>
      <c r="G7078" s="103" t="s">
        <v>499</v>
      </c>
      <c r="H7078" s="103" t="s">
        <v>500</v>
      </c>
      <c r="I7078" s="103" t="s">
        <v>92</v>
      </c>
      <c r="J7078" s="215">
        <v>700</v>
      </c>
      <c r="K7078" s="216" t="s">
        <v>344</v>
      </c>
    </row>
    <row r="7079" spans="1:11" x14ac:dyDescent="0.25">
      <c r="A7079" s="103" t="s">
        <v>830</v>
      </c>
      <c r="B7079" s="103" t="s">
        <v>344</v>
      </c>
      <c r="C7079" s="103" t="s">
        <v>89</v>
      </c>
      <c r="D7079" s="103" t="s">
        <v>527</v>
      </c>
      <c r="E7079" s="103" t="s">
        <v>528</v>
      </c>
      <c r="F7079" s="103" t="s">
        <v>528</v>
      </c>
      <c r="G7079" s="103" t="s">
        <v>499</v>
      </c>
      <c r="H7079" s="103" t="s">
        <v>500</v>
      </c>
      <c r="I7079" s="103" t="s">
        <v>92</v>
      </c>
      <c r="J7079" s="215">
        <v>350</v>
      </c>
      <c r="K7079" s="216" t="s">
        <v>344</v>
      </c>
    </row>
    <row r="7080" spans="1:11" x14ac:dyDescent="0.25">
      <c r="A7080" s="103" t="s">
        <v>828</v>
      </c>
      <c r="B7080" s="103" t="s">
        <v>344</v>
      </c>
      <c r="C7080" s="103" t="s">
        <v>89</v>
      </c>
      <c r="D7080" s="103" t="s">
        <v>527</v>
      </c>
      <c r="E7080" s="103" t="s">
        <v>528</v>
      </c>
      <c r="F7080" s="103" t="s">
        <v>528</v>
      </c>
      <c r="G7080" s="103" t="s">
        <v>499</v>
      </c>
      <c r="H7080" s="103" t="s">
        <v>500</v>
      </c>
      <c r="I7080" s="103" t="s">
        <v>92</v>
      </c>
      <c r="J7080" s="215">
        <v>350</v>
      </c>
      <c r="K7080" s="216" t="s">
        <v>344</v>
      </c>
    </row>
    <row r="7081" spans="1:11" x14ac:dyDescent="0.25">
      <c r="A7081" s="103" t="s">
        <v>829</v>
      </c>
      <c r="B7081" s="103" t="s">
        <v>344</v>
      </c>
      <c r="C7081" s="103" t="s">
        <v>89</v>
      </c>
      <c r="D7081" s="103" t="s">
        <v>527</v>
      </c>
      <c r="E7081" s="103" t="s">
        <v>528</v>
      </c>
      <c r="F7081" s="103" t="s">
        <v>528</v>
      </c>
      <c r="G7081" s="103" t="s">
        <v>499</v>
      </c>
      <c r="H7081" s="103" t="s">
        <v>500</v>
      </c>
      <c r="I7081" s="103" t="s">
        <v>92</v>
      </c>
      <c r="J7081" s="215">
        <v>350</v>
      </c>
      <c r="K7081" s="216" t="s">
        <v>344</v>
      </c>
    </row>
    <row r="7082" spans="1:11" x14ac:dyDescent="0.25">
      <c r="A7082" s="103" t="s">
        <v>825</v>
      </c>
      <c r="B7082" s="103" t="s">
        <v>344</v>
      </c>
      <c r="C7082" s="103" t="s">
        <v>89</v>
      </c>
      <c r="D7082" s="103" t="s">
        <v>527</v>
      </c>
      <c r="E7082" s="103" t="s">
        <v>528</v>
      </c>
      <c r="F7082" s="103" t="s">
        <v>528</v>
      </c>
      <c r="G7082" s="103" t="s">
        <v>499</v>
      </c>
      <c r="H7082" s="103" t="s">
        <v>500</v>
      </c>
      <c r="I7082" s="103" t="s">
        <v>92</v>
      </c>
      <c r="J7082" s="215">
        <v>350</v>
      </c>
      <c r="K7082" s="216" t="s">
        <v>344</v>
      </c>
    </row>
    <row r="7083" spans="1:11" x14ac:dyDescent="0.25">
      <c r="A7083" s="103" t="s">
        <v>826</v>
      </c>
      <c r="B7083" s="103" t="s">
        <v>344</v>
      </c>
      <c r="C7083" s="103" t="s">
        <v>89</v>
      </c>
      <c r="D7083" s="103" t="s">
        <v>527</v>
      </c>
      <c r="E7083" s="103" t="s">
        <v>528</v>
      </c>
      <c r="F7083" s="103" t="s">
        <v>528</v>
      </c>
      <c r="G7083" s="103" t="s">
        <v>499</v>
      </c>
      <c r="H7083" s="103" t="s">
        <v>500</v>
      </c>
      <c r="I7083" s="103" t="s">
        <v>92</v>
      </c>
      <c r="J7083" s="215">
        <v>350</v>
      </c>
      <c r="K7083" s="216" t="s">
        <v>344</v>
      </c>
    </row>
    <row r="7084" spans="1:11" x14ac:dyDescent="0.25">
      <c r="A7084" s="103" t="s">
        <v>827</v>
      </c>
      <c r="B7084" s="103" t="s">
        <v>344</v>
      </c>
      <c r="C7084" s="103" t="s">
        <v>89</v>
      </c>
      <c r="D7084" s="103" t="s">
        <v>527</v>
      </c>
      <c r="E7084" s="103" t="s">
        <v>528</v>
      </c>
      <c r="F7084" s="103" t="s">
        <v>528</v>
      </c>
      <c r="G7084" s="103" t="s">
        <v>483</v>
      </c>
      <c r="H7084" s="103" t="s">
        <v>484</v>
      </c>
      <c r="I7084" s="103" t="s">
        <v>92</v>
      </c>
      <c r="J7084" s="215">
        <v>350</v>
      </c>
      <c r="K7084" s="216" t="s">
        <v>344</v>
      </c>
    </row>
    <row r="7085" spans="1:11" x14ac:dyDescent="0.25">
      <c r="A7085" s="103" t="s">
        <v>830</v>
      </c>
      <c r="B7085" s="103" t="s">
        <v>344</v>
      </c>
      <c r="C7085" s="103" t="s">
        <v>89</v>
      </c>
      <c r="D7085" s="103" t="s">
        <v>527</v>
      </c>
      <c r="E7085" s="103" t="s">
        <v>528</v>
      </c>
      <c r="F7085" s="103" t="s">
        <v>528</v>
      </c>
      <c r="G7085" s="103" t="s">
        <v>483</v>
      </c>
      <c r="H7085" s="103" t="s">
        <v>484</v>
      </c>
      <c r="I7085" s="103" t="s">
        <v>92</v>
      </c>
      <c r="J7085" s="215">
        <v>350</v>
      </c>
      <c r="K7085" s="216" t="s">
        <v>344</v>
      </c>
    </row>
    <row r="7086" spans="1:11" x14ac:dyDescent="0.25">
      <c r="A7086" s="103" t="s">
        <v>828</v>
      </c>
      <c r="B7086" s="103" t="s">
        <v>344</v>
      </c>
      <c r="C7086" s="103" t="s">
        <v>89</v>
      </c>
      <c r="D7086" s="103" t="s">
        <v>527</v>
      </c>
      <c r="E7086" s="103" t="s">
        <v>528</v>
      </c>
      <c r="F7086" s="103" t="s">
        <v>528</v>
      </c>
      <c r="G7086" s="103" t="s">
        <v>483</v>
      </c>
      <c r="H7086" s="103" t="s">
        <v>484</v>
      </c>
      <c r="I7086" s="103" t="s">
        <v>92</v>
      </c>
      <c r="J7086" s="215">
        <v>350</v>
      </c>
      <c r="K7086" s="216" t="s">
        <v>344</v>
      </c>
    </row>
    <row r="7087" spans="1:11" x14ac:dyDescent="0.25">
      <c r="A7087" s="103" t="s">
        <v>825</v>
      </c>
      <c r="B7087" s="103" t="s">
        <v>344</v>
      </c>
      <c r="C7087" s="103" t="s">
        <v>89</v>
      </c>
      <c r="D7087" s="103" t="s">
        <v>527</v>
      </c>
      <c r="E7087" s="103" t="s">
        <v>528</v>
      </c>
      <c r="F7087" s="103" t="s">
        <v>528</v>
      </c>
      <c r="G7087" s="103" t="s">
        <v>483</v>
      </c>
      <c r="H7087" s="103" t="s">
        <v>484</v>
      </c>
      <c r="I7087" s="103" t="s">
        <v>92</v>
      </c>
      <c r="J7087" s="215">
        <v>350</v>
      </c>
      <c r="K7087" s="216" t="s">
        <v>344</v>
      </c>
    </row>
    <row r="7088" spans="1:11" x14ac:dyDescent="0.25">
      <c r="A7088" s="103" t="s">
        <v>827</v>
      </c>
      <c r="B7088" s="103" t="s">
        <v>344</v>
      </c>
      <c r="C7088" s="103" t="s">
        <v>89</v>
      </c>
      <c r="D7088" s="103" t="s">
        <v>527</v>
      </c>
      <c r="E7088" s="103" t="s">
        <v>528</v>
      </c>
      <c r="F7088" s="103" t="s">
        <v>528</v>
      </c>
      <c r="G7088" s="103" t="s">
        <v>513</v>
      </c>
      <c r="H7088" s="103" t="s">
        <v>514</v>
      </c>
      <c r="I7088" s="103" t="s">
        <v>92</v>
      </c>
      <c r="J7088" s="215">
        <v>350</v>
      </c>
      <c r="K7088" s="216" t="s">
        <v>344</v>
      </c>
    </row>
    <row r="7089" spans="1:11" x14ac:dyDescent="0.25">
      <c r="A7089" s="103" t="s">
        <v>830</v>
      </c>
      <c r="B7089" s="103" t="s">
        <v>344</v>
      </c>
      <c r="C7089" s="103" t="s">
        <v>89</v>
      </c>
      <c r="D7089" s="103" t="s">
        <v>527</v>
      </c>
      <c r="E7089" s="103" t="s">
        <v>528</v>
      </c>
      <c r="F7089" s="103" t="s">
        <v>528</v>
      </c>
      <c r="G7089" s="103" t="s">
        <v>513</v>
      </c>
      <c r="H7089" s="103" t="s">
        <v>514</v>
      </c>
      <c r="I7089" s="103" t="s">
        <v>92</v>
      </c>
      <c r="J7089" s="215">
        <v>700</v>
      </c>
      <c r="K7089" s="216" t="s">
        <v>344</v>
      </c>
    </row>
    <row r="7090" spans="1:11" x14ac:dyDescent="0.25">
      <c r="A7090" s="103" t="s">
        <v>829</v>
      </c>
      <c r="B7090" s="103" t="s">
        <v>344</v>
      </c>
      <c r="C7090" s="103" t="s">
        <v>89</v>
      </c>
      <c r="D7090" s="103" t="s">
        <v>527</v>
      </c>
      <c r="E7090" s="103" t="s">
        <v>528</v>
      </c>
      <c r="F7090" s="103" t="s">
        <v>528</v>
      </c>
      <c r="G7090" s="103" t="s">
        <v>513</v>
      </c>
      <c r="H7090" s="103" t="s">
        <v>514</v>
      </c>
      <c r="I7090" s="103" t="s">
        <v>92</v>
      </c>
      <c r="J7090" s="215">
        <v>350</v>
      </c>
      <c r="K7090" s="216" t="s">
        <v>344</v>
      </c>
    </row>
    <row r="7091" spans="1:11" x14ac:dyDescent="0.25">
      <c r="A7091" s="103" t="s">
        <v>825</v>
      </c>
      <c r="B7091" s="103" t="s">
        <v>344</v>
      </c>
      <c r="C7091" s="103" t="s">
        <v>89</v>
      </c>
      <c r="D7091" s="103" t="s">
        <v>527</v>
      </c>
      <c r="E7091" s="103" t="s">
        <v>528</v>
      </c>
      <c r="F7091" s="103" t="s">
        <v>528</v>
      </c>
      <c r="G7091" s="103" t="s">
        <v>513</v>
      </c>
      <c r="H7091" s="103" t="s">
        <v>514</v>
      </c>
      <c r="I7091" s="103" t="s">
        <v>92</v>
      </c>
      <c r="J7091" s="215">
        <v>350</v>
      </c>
      <c r="K7091" s="216" t="s">
        <v>344</v>
      </c>
    </row>
    <row r="7092" spans="1:11" x14ac:dyDescent="0.25">
      <c r="A7092" s="103" t="s">
        <v>826</v>
      </c>
      <c r="B7092" s="103" t="s">
        <v>344</v>
      </c>
      <c r="C7092" s="103" t="s">
        <v>89</v>
      </c>
      <c r="D7092" s="103" t="s">
        <v>527</v>
      </c>
      <c r="E7092" s="103" t="s">
        <v>528</v>
      </c>
      <c r="F7092" s="103" t="s">
        <v>528</v>
      </c>
      <c r="G7092" s="103" t="s">
        <v>513</v>
      </c>
      <c r="H7092" s="103" t="s">
        <v>514</v>
      </c>
      <c r="I7092" s="103" t="s">
        <v>92</v>
      </c>
      <c r="J7092" s="215">
        <v>350</v>
      </c>
      <c r="K7092" s="216" t="s">
        <v>344</v>
      </c>
    </row>
    <row r="7093" spans="1:11" x14ac:dyDescent="0.25">
      <c r="A7093" s="103" t="s">
        <v>827</v>
      </c>
      <c r="B7093" s="103" t="s">
        <v>344</v>
      </c>
      <c r="C7093" s="103" t="s">
        <v>89</v>
      </c>
      <c r="D7093" s="103" t="s">
        <v>527</v>
      </c>
      <c r="E7093" s="103" t="s">
        <v>528</v>
      </c>
      <c r="F7093" s="103" t="s">
        <v>528</v>
      </c>
      <c r="G7093" s="103" t="s">
        <v>545</v>
      </c>
      <c r="H7093" s="103" t="s">
        <v>546</v>
      </c>
      <c r="I7093" s="103" t="s">
        <v>92</v>
      </c>
      <c r="J7093" s="215">
        <v>700</v>
      </c>
      <c r="K7093" s="216" t="s">
        <v>344</v>
      </c>
    </row>
    <row r="7094" spans="1:11" x14ac:dyDescent="0.25">
      <c r="A7094" s="103" t="s">
        <v>830</v>
      </c>
      <c r="B7094" s="103" t="s">
        <v>344</v>
      </c>
      <c r="C7094" s="103" t="s">
        <v>89</v>
      </c>
      <c r="D7094" s="103" t="s">
        <v>527</v>
      </c>
      <c r="E7094" s="103" t="s">
        <v>528</v>
      </c>
      <c r="F7094" s="103" t="s">
        <v>528</v>
      </c>
      <c r="G7094" s="103" t="s">
        <v>545</v>
      </c>
      <c r="H7094" s="103" t="s">
        <v>546</v>
      </c>
      <c r="I7094" s="103" t="s">
        <v>92</v>
      </c>
      <c r="J7094" s="215">
        <v>700</v>
      </c>
      <c r="K7094" s="216" t="s">
        <v>344</v>
      </c>
    </row>
    <row r="7095" spans="1:11" x14ac:dyDescent="0.25">
      <c r="A7095" s="103" t="s">
        <v>829</v>
      </c>
      <c r="B7095" s="103" t="s">
        <v>344</v>
      </c>
      <c r="C7095" s="103" t="s">
        <v>89</v>
      </c>
      <c r="D7095" s="103" t="s">
        <v>527</v>
      </c>
      <c r="E7095" s="103" t="s">
        <v>528</v>
      </c>
      <c r="F7095" s="103" t="s">
        <v>528</v>
      </c>
      <c r="G7095" s="103" t="s">
        <v>545</v>
      </c>
      <c r="H7095" s="103" t="s">
        <v>546</v>
      </c>
      <c r="I7095" s="103" t="s">
        <v>92</v>
      </c>
      <c r="J7095" s="215">
        <v>350</v>
      </c>
      <c r="K7095" s="216" t="s">
        <v>344</v>
      </c>
    </row>
    <row r="7096" spans="1:11" x14ac:dyDescent="0.25">
      <c r="A7096" s="103" t="s">
        <v>828</v>
      </c>
      <c r="B7096" s="103" t="s">
        <v>344</v>
      </c>
      <c r="C7096" s="103" t="s">
        <v>89</v>
      </c>
      <c r="D7096" s="103" t="s">
        <v>527</v>
      </c>
      <c r="E7096" s="103" t="s">
        <v>528</v>
      </c>
      <c r="F7096" s="103" t="s">
        <v>528</v>
      </c>
      <c r="G7096" s="103" t="s">
        <v>485</v>
      </c>
      <c r="H7096" s="103" t="s">
        <v>486</v>
      </c>
      <c r="I7096" s="103" t="s">
        <v>92</v>
      </c>
      <c r="J7096" s="215">
        <v>350</v>
      </c>
      <c r="K7096" s="216" t="s">
        <v>344</v>
      </c>
    </row>
    <row r="7097" spans="1:11" x14ac:dyDescent="0.25">
      <c r="A7097" s="103" t="s">
        <v>829</v>
      </c>
      <c r="B7097" s="103" t="s">
        <v>344</v>
      </c>
      <c r="C7097" s="103" t="s">
        <v>89</v>
      </c>
      <c r="D7097" s="103" t="s">
        <v>527</v>
      </c>
      <c r="E7097" s="103" t="s">
        <v>528</v>
      </c>
      <c r="F7097" s="103" t="s">
        <v>528</v>
      </c>
      <c r="G7097" s="103" t="s">
        <v>485</v>
      </c>
      <c r="H7097" s="103" t="s">
        <v>486</v>
      </c>
      <c r="I7097" s="103" t="s">
        <v>92</v>
      </c>
      <c r="J7097" s="215">
        <v>350</v>
      </c>
      <c r="K7097" s="216" t="s">
        <v>344</v>
      </c>
    </row>
    <row r="7098" spans="1:11" x14ac:dyDescent="0.25">
      <c r="A7098" s="103" t="s">
        <v>825</v>
      </c>
      <c r="B7098" s="103" t="s">
        <v>344</v>
      </c>
      <c r="C7098" s="103" t="s">
        <v>89</v>
      </c>
      <c r="D7098" s="103" t="s">
        <v>527</v>
      </c>
      <c r="E7098" s="103" t="s">
        <v>528</v>
      </c>
      <c r="F7098" s="103" t="s">
        <v>528</v>
      </c>
      <c r="G7098" s="103" t="s">
        <v>485</v>
      </c>
      <c r="H7098" s="103" t="s">
        <v>486</v>
      </c>
      <c r="I7098" s="103" t="s">
        <v>92</v>
      </c>
      <c r="J7098" s="215">
        <v>700</v>
      </c>
      <c r="K7098" s="216" t="s">
        <v>344</v>
      </c>
    </row>
    <row r="7099" spans="1:11" x14ac:dyDescent="0.25">
      <c r="A7099" s="103" t="s">
        <v>826</v>
      </c>
      <c r="B7099" s="103" t="s">
        <v>344</v>
      </c>
      <c r="C7099" s="103" t="s">
        <v>89</v>
      </c>
      <c r="D7099" s="103" t="s">
        <v>527</v>
      </c>
      <c r="E7099" s="103" t="s">
        <v>528</v>
      </c>
      <c r="F7099" s="103" t="s">
        <v>528</v>
      </c>
      <c r="G7099" s="103" t="s">
        <v>485</v>
      </c>
      <c r="H7099" s="103" t="s">
        <v>486</v>
      </c>
      <c r="I7099" s="103" t="s">
        <v>92</v>
      </c>
      <c r="J7099" s="215">
        <v>700</v>
      </c>
      <c r="K7099" s="216" t="s">
        <v>344</v>
      </c>
    </row>
    <row r="7100" spans="1:11" x14ac:dyDescent="0.25">
      <c r="A7100" s="103" t="s">
        <v>827</v>
      </c>
      <c r="B7100" s="103" t="s">
        <v>344</v>
      </c>
      <c r="C7100" s="103" t="s">
        <v>89</v>
      </c>
      <c r="D7100" s="103" t="s">
        <v>527</v>
      </c>
      <c r="E7100" s="103" t="s">
        <v>528</v>
      </c>
      <c r="F7100" s="103" t="s">
        <v>528</v>
      </c>
      <c r="G7100" s="103" t="s">
        <v>539</v>
      </c>
      <c r="H7100" s="103" t="s">
        <v>540</v>
      </c>
      <c r="I7100" s="103" t="s">
        <v>92</v>
      </c>
      <c r="J7100" s="215">
        <v>350</v>
      </c>
      <c r="K7100" s="216" t="s">
        <v>344</v>
      </c>
    </row>
    <row r="7101" spans="1:11" x14ac:dyDescent="0.25">
      <c r="A7101" s="103" t="s">
        <v>830</v>
      </c>
      <c r="B7101" s="103" t="s">
        <v>344</v>
      </c>
      <c r="C7101" s="103" t="s">
        <v>89</v>
      </c>
      <c r="D7101" s="103" t="s">
        <v>527</v>
      </c>
      <c r="E7101" s="103" t="s">
        <v>528</v>
      </c>
      <c r="F7101" s="103" t="s">
        <v>528</v>
      </c>
      <c r="G7101" s="103" t="s">
        <v>539</v>
      </c>
      <c r="H7101" s="103" t="s">
        <v>540</v>
      </c>
      <c r="I7101" s="103" t="s">
        <v>92</v>
      </c>
      <c r="J7101" s="215">
        <v>350</v>
      </c>
      <c r="K7101" s="216" t="s">
        <v>344</v>
      </c>
    </row>
    <row r="7102" spans="1:11" x14ac:dyDescent="0.25">
      <c r="A7102" s="103" t="s">
        <v>828</v>
      </c>
      <c r="B7102" s="103" t="s">
        <v>344</v>
      </c>
      <c r="C7102" s="103" t="s">
        <v>89</v>
      </c>
      <c r="D7102" s="103" t="s">
        <v>527</v>
      </c>
      <c r="E7102" s="103" t="s">
        <v>528</v>
      </c>
      <c r="F7102" s="103" t="s">
        <v>528</v>
      </c>
      <c r="G7102" s="103" t="s">
        <v>539</v>
      </c>
      <c r="H7102" s="103" t="s">
        <v>540</v>
      </c>
      <c r="I7102" s="103" t="s">
        <v>92</v>
      </c>
      <c r="J7102" s="215">
        <v>350</v>
      </c>
      <c r="K7102" s="216" t="s">
        <v>344</v>
      </c>
    </row>
    <row r="7103" spans="1:11" x14ac:dyDescent="0.25">
      <c r="A7103" s="103" t="s">
        <v>825</v>
      </c>
      <c r="B7103" s="103" t="s">
        <v>344</v>
      </c>
      <c r="C7103" s="103" t="s">
        <v>89</v>
      </c>
      <c r="D7103" s="103" t="s">
        <v>527</v>
      </c>
      <c r="E7103" s="103" t="s">
        <v>528</v>
      </c>
      <c r="F7103" s="103" t="s">
        <v>528</v>
      </c>
      <c r="G7103" s="103" t="s">
        <v>539</v>
      </c>
      <c r="H7103" s="103" t="s">
        <v>540</v>
      </c>
      <c r="I7103" s="103" t="s">
        <v>92</v>
      </c>
      <c r="J7103" s="215">
        <v>350</v>
      </c>
      <c r="K7103" s="216" t="s">
        <v>344</v>
      </c>
    </row>
    <row r="7104" spans="1:11" x14ac:dyDescent="0.25">
      <c r="A7104" s="103" t="s">
        <v>826</v>
      </c>
      <c r="B7104" s="103" t="s">
        <v>344</v>
      </c>
      <c r="C7104" s="103" t="s">
        <v>89</v>
      </c>
      <c r="D7104" s="103" t="s">
        <v>527</v>
      </c>
      <c r="E7104" s="103" t="s">
        <v>528</v>
      </c>
      <c r="F7104" s="103" t="s">
        <v>528</v>
      </c>
      <c r="G7104" s="103" t="s">
        <v>539</v>
      </c>
      <c r="H7104" s="103" t="s">
        <v>540</v>
      </c>
      <c r="I7104" s="103" t="s">
        <v>92</v>
      </c>
      <c r="J7104" s="215">
        <v>350</v>
      </c>
      <c r="K7104" s="216" t="s">
        <v>344</v>
      </c>
    </row>
    <row r="7105" spans="1:11" x14ac:dyDescent="0.25">
      <c r="A7105" s="103" t="s">
        <v>827</v>
      </c>
      <c r="B7105" s="103" t="s">
        <v>344</v>
      </c>
      <c r="C7105" s="103" t="s">
        <v>89</v>
      </c>
      <c r="D7105" s="103" t="s">
        <v>422</v>
      </c>
      <c r="E7105" s="103" t="s">
        <v>423</v>
      </c>
      <c r="F7105" s="103" t="s">
        <v>423</v>
      </c>
      <c r="G7105" s="103" t="s">
        <v>99</v>
      </c>
      <c r="H7105" s="103" t="s">
        <v>363</v>
      </c>
      <c r="I7105" s="103" t="s">
        <v>92</v>
      </c>
      <c r="J7105" s="215">
        <v>753</v>
      </c>
      <c r="K7105" s="216" t="s">
        <v>88</v>
      </c>
    </row>
    <row r="7106" spans="1:11" x14ac:dyDescent="0.25">
      <c r="A7106" s="103" t="s">
        <v>830</v>
      </c>
      <c r="B7106" s="103" t="s">
        <v>344</v>
      </c>
      <c r="C7106" s="103" t="s">
        <v>89</v>
      </c>
      <c r="D7106" s="103" t="s">
        <v>422</v>
      </c>
      <c r="E7106" s="103" t="s">
        <v>423</v>
      </c>
      <c r="F7106" s="103" t="s">
        <v>423</v>
      </c>
      <c r="G7106" s="103" t="s">
        <v>99</v>
      </c>
      <c r="H7106" s="103" t="s">
        <v>363</v>
      </c>
      <c r="I7106" s="103" t="s">
        <v>92</v>
      </c>
      <c r="J7106" s="215">
        <v>704</v>
      </c>
      <c r="K7106" s="216" t="s">
        <v>88</v>
      </c>
    </row>
    <row r="7107" spans="1:11" x14ac:dyDescent="0.25">
      <c r="A7107" s="103" t="s">
        <v>828</v>
      </c>
      <c r="B7107" s="103" t="s">
        <v>344</v>
      </c>
      <c r="C7107" s="103" t="s">
        <v>89</v>
      </c>
      <c r="D7107" s="103" t="s">
        <v>422</v>
      </c>
      <c r="E7107" s="103" t="s">
        <v>423</v>
      </c>
      <c r="F7107" s="103" t="s">
        <v>423</v>
      </c>
      <c r="G7107" s="103" t="s">
        <v>99</v>
      </c>
      <c r="H7107" s="103" t="s">
        <v>363</v>
      </c>
      <c r="I7107" s="103" t="s">
        <v>92</v>
      </c>
      <c r="J7107" s="215">
        <v>672</v>
      </c>
      <c r="K7107" s="216" t="s">
        <v>88</v>
      </c>
    </row>
    <row r="7108" spans="1:11" x14ac:dyDescent="0.25">
      <c r="A7108" s="103" t="s">
        <v>829</v>
      </c>
      <c r="B7108" s="103" t="s">
        <v>344</v>
      </c>
      <c r="C7108" s="103" t="s">
        <v>89</v>
      </c>
      <c r="D7108" s="103" t="s">
        <v>422</v>
      </c>
      <c r="E7108" s="103" t="s">
        <v>423</v>
      </c>
      <c r="F7108" s="103" t="s">
        <v>423</v>
      </c>
      <c r="G7108" s="103" t="s">
        <v>99</v>
      </c>
      <c r="H7108" s="103" t="s">
        <v>363</v>
      </c>
      <c r="I7108" s="103" t="s">
        <v>92</v>
      </c>
      <c r="J7108" s="215">
        <v>528</v>
      </c>
      <c r="K7108" s="216" t="s">
        <v>88</v>
      </c>
    </row>
    <row r="7109" spans="1:11" x14ac:dyDescent="0.25">
      <c r="A7109" s="103" t="s">
        <v>825</v>
      </c>
      <c r="B7109" s="103" t="s">
        <v>344</v>
      </c>
      <c r="C7109" s="103" t="s">
        <v>89</v>
      </c>
      <c r="D7109" s="103" t="s">
        <v>422</v>
      </c>
      <c r="E7109" s="103" t="s">
        <v>423</v>
      </c>
      <c r="F7109" s="103" t="s">
        <v>423</v>
      </c>
      <c r="G7109" s="103" t="s">
        <v>99</v>
      </c>
      <c r="H7109" s="103" t="s">
        <v>363</v>
      </c>
      <c r="I7109" s="103" t="s">
        <v>92</v>
      </c>
      <c r="J7109" s="215">
        <v>572</v>
      </c>
      <c r="K7109" s="216" t="s">
        <v>88</v>
      </c>
    </row>
    <row r="7110" spans="1:11" x14ac:dyDescent="0.25">
      <c r="A7110" s="103" t="s">
        <v>826</v>
      </c>
      <c r="B7110" s="103" t="s">
        <v>344</v>
      </c>
      <c r="C7110" s="103" t="s">
        <v>89</v>
      </c>
      <c r="D7110" s="103" t="s">
        <v>422</v>
      </c>
      <c r="E7110" s="103" t="s">
        <v>423</v>
      </c>
      <c r="F7110" s="103" t="s">
        <v>423</v>
      </c>
      <c r="G7110" s="103" t="s">
        <v>99</v>
      </c>
      <c r="H7110" s="103" t="s">
        <v>363</v>
      </c>
      <c r="I7110" s="103" t="s">
        <v>92</v>
      </c>
      <c r="J7110" s="215">
        <v>506</v>
      </c>
      <c r="K7110" s="216" t="s">
        <v>88</v>
      </c>
    </row>
    <row r="7111" spans="1:11" x14ac:dyDescent="0.25">
      <c r="A7111" s="103" t="s">
        <v>830</v>
      </c>
      <c r="B7111" s="103" t="s">
        <v>344</v>
      </c>
      <c r="C7111" s="103" t="s">
        <v>89</v>
      </c>
      <c r="D7111" s="103" t="s">
        <v>422</v>
      </c>
      <c r="E7111" s="103" t="s">
        <v>423</v>
      </c>
      <c r="F7111" s="103" t="s">
        <v>423</v>
      </c>
      <c r="G7111" s="103" t="s">
        <v>133</v>
      </c>
      <c r="H7111" s="103" t="s">
        <v>378</v>
      </c>
      <c r="I7111" s="103" t="s">
        <v>92</v>
      </c>
      <c r="J7111" s="215">
        <v>125</v>
      </c>
      <c r="K7111" s="216" t="s">
        <v>88</v>
      </c>
    </row>
    <row r="7112" spans="1:11" x14ac:dyDescent="0.25">
      <c r="A7112" s="103" t="s">
        <v>827</v>
      </c>
      <c r="B7112" s="103" t="s">
        <v>344</v>
      </c>
      <c r="C7112" s="103" t="s">
        <v>89</v>
      </c>
      <c r="D7112" s="103" t="s">
        <v>422</v>
      </c>
      <c r="E7112" s="103" t="s">
        <v>423</v>
      </c>
      <c r="F7112" s="103" t="s">
        <v>423</v>
      </c>
      <c r="G7112" s="103" t="s">
        <v>650</v>
      </c>
      <c r="H7112" s="103" t="s">
        <v>651</v>
      </c>
      <c r="I7112" s="103" t="s">
        <v>92</v>
      </c>
      <c r="J7112" s="215">
        <v>712.5</v>
      </c>
      <c r="K7112" s="216" t="s">
        <v>88</v>
      </c>
    </row>
    <row r="7113" spans="1:11" x14ac:dyDescent="0.25">
      <c r="A7113" s="103" t="s">
        <v>830</v>
      </c>
      <c r="B7113" s="103" t="s">
        <v>344</v>
      </c>
      <c r="C7113" s="103" t="s">
        <v>89</v>
      </c>
      <c r="D7113" s="103" t="s">
        <v>422</v>
      </c>
      <c r="E7113" s="103" t="s">
        <v>423</v>
      </c>
      <c r="F7113" s="103" t="s">
        <v>423</v>
      </c>
      <c r="G7113" s="103" t="s">
        <v>650</v>
      </c>
      <c r="H7113" s="103" t="s">
        <v>651</v>
      </c>
      <c r="I7113" s="103" t="s">
        <v>92</v>
      </c>
      <c r="J7113" s="215">
        <v>528.75</v>
      </c>
      <c r="K7113" s="216" t="s">
        <v>88</v>
      </c>
    </row>
    <row r="7114" spans="1:11" x14ac:dyDescent="0.25">
      <c r="A7114" s="103" t="s">
        <v>828</v>
      </c>
      <c r="B7114" s="103" t="s">
        <v>344</v>
      </c>
      <c r="C7114" s="103" t="s">
        <v>89</v>
      </c>
      <c r="D7114" s="103" t="s">
        <v>422</v>
      </c>
      <c r="E7114" s="103" t="s">
        <v>423</v>
      </c>
      <c r="F7114" s="103" t="s">
        <v>423</v>
      </c>
      <c r="G7114" s="103" t="s">
        <v>650</v>
      </c>
      <c r="H7114" s="103" t="s">
        <v>651</v>
      </c>
      <c r="I7114" s="103" t="s">
        <v>92</v>
      </c>
      <c r="J7114" s="215">
        <v>583</v>
      </c>
      <c r="K7114" s="216" t="s">
        <v>88</v>
      </c>
    </row>
    <row r="7115" spans="1:11" x14ac:dyDescent="0.25">
      <c r="A7115" s="103" t="s">
        <v>829</v>
      </c>
      <c r="B7115" s="103" t="s">
        <v>344</v>
      </c>
      <c r="C7115" s="103" t="s">
        <v>89</v>
      </c>
      <c r="D7115" s="103" t="s">
        <v>422</v>
      </c>
      <c r="E7115" s="103" t="s">
        <v>423</v>
      </c>
      <c r="F7115" s="103" t="s">
        <v>423</v>
      </c>
      <c r="G7115" s="103" t="s">
        <v>650</v>
      </c>
      <c r="H7115" s="103" t="s">
        <v>651</v>
      </c>
      <c r="I7115" s="103" t="s">
        <v>92</v>
      </c>
      <c r="J7115" s="215">
        <v>631.25</v>
      </c>
      <c r="K7115" s="216" t="s">
        <v>88</v>
      </c>
    </row>
    <row r="7116" spans="1:11" x14ac:dyDescent="0.25">
      <c r="A7116" s="103" t="s">
        <v>825</v>
      </c>
      <c r="B7116" s="103" t="s">
        <v>344</v>
      </c>
      <c r="C7116" s="103" t="s">
        <v>89</v>
      </c>
      <c r="D7116" s="103" t="s">
        <v>422</v>
      </c>
      <c r="E7116" s="103" t="s">
        <v>423</v>
      </c>
      <c r="F7116" s="103" t="s">
        <v>423</v>
      </c>
      <c r="G7116" s="103" t="s">
        <v>650</v>
      </c>
      <c r="H7116" s="103" t="s">
        <v>651</v>
      </c>
      <c r="I7116" s="103" t="s">
        <v>92</v>
      </c>
      <c r="J7116" s="215">
        <v>568.75</v>
      </c>
      <c r="K7116" s="216" t="s">
        <v>88</v>
      </c>
    </row>
    <row r="7117" spans="1:11" x14ac:dyDescent="0.25">
      <c r="A7117" s="103" t="s">
        <v>826</v>
      </c>
      <c r="B7117" s="103" t="s">
        <v>344</v>
      </c>
      <c r="C7117" s="103" t="s">
        <v>89</v>
      </c>
      <c r="D7117" s="103" t="s">
        <v>422</v>
      </c>
      <c r="E7117" s="103" t="s">
        <v>423</v>
      </c>
      <c r="F7117" s="103" t="s">
        <v>423</v>
      </c>
      <c r="G7117" s="103" t="s">
        <v>650</v>
      </c>
      <c r="H7117" s="103" t="s">
        <v>651</v>
      </c>
      <c r="I7117" s="103" t="s">
        <v>92</v>
      </c>
      <c r="J7117" s="215">
        <v>537.5</v>
      </c>
      <c r="K7117" s="216" t="s">
        <v>88</v>
      </c>
    </row>
    <row r="7118" spans="1:11" x14ac:dyDescent="0.25">
      <c r="A7118" s="103" t="s">
        <v>827</v>
      </c>
      <c r="B7118" s="103" t="s">
        <v>344</v>
      </c>
      <c r="C7118" s="103" t="s">
        <v>89</v>
      </c>
      <c r="D7118" s="103" t="s">
        <v>425</v>
      </c>
      <c r="E7118" s="103" t="s">
        <v>426</v>
      </c>
      <c r="F7118" s="103" t="s">
        <v>426</v>
      </c>
      <c r="G7118" s="103" t="s">
        <v>99</v>
      </c>
      <c r="H7118" s="103" t="s">
        <v>363</v>
      </c>
      <c r="I7118" s="103" t="s">
        <v>92</v>
      </c>
      <c r="J7118" s="215">
        <v>93.6</v>
      </c>
      <c r="K7118" s="216" t="s">
        <v>88</v>
      </c>
    </row>
    <row r="7119" spans="1:11" x14ac:dyDescent="0.25">
      <c r="A7119" s="103" t="s">
        <v>830</v>
      </c>
      <c r="B7119" s="103" t="s">
        <v>344</v>
      </c>
      <c r="C7119" s="103" t="s">
        <v>89</v>
      </c>
      <c r="D7119" s="103" t="s">
        <v>425</v>
      </c>
      <c r="E7119" s="103" t="s">
        <v>426</v>
      </c>
      <c r="F7119" s="103" t="s">
        <v>426</v>
      </c>
      <c r="G7119" s="103" t="s">
        <v>99</v>
      </c>
      <c r="H7119" s="103" t="s">
        <v>363</v>
      </c>
      <c r="I7119" s="103" t="s">
        <v>92</v>
      </c>
      <c r="J7119" s="215">
        <v>178.2</v>
      </c>
      <c r="K7119" s="216" t="s">
        <v>88</v>
      </c>
    </row>
    <row r="7120" spans="1:11" x14ac:dyDescent="0.25">
      <c r="A7120" s="103" t="s">
        <v>828</v>
      </c>
      <c r="B7120" s="103" t="s">
        <v>344</v>
      </c>
      <c r="C7120" s="103" t="s">
        <v>89</v>
      </c>
      <c r="D7120" s="103" t="s">
        <v>425</v>
      </c>
      <c r="E7120" s="103" t="s">
        <v>426</v>
      </c>
      <c r="F7120" s="103" t="s">
        <v>426</v>
      </c>
      <c r="G7120" s="103" t="s">
        <v>99</v>
      </c>
      <c r="H7120" s="103" t="s">
        <v>363</v>
      </c>
      <c r="I7120" s="103" t="s">
        <v>92</v>
      </c>
      <c r="J7120" s="215">
        <v>151.19999999999999</v>
      </c>
      <c r="K7120" s="216" t="s">
        <v>88</v>
      </c>
    </row>
    <row r="7121" spans="1:11" x14ac:dyDescent="0.25">
      <c r="A7121" s="103" t="s">
        <v>829</v>
      </c>
      <c r="B7121" s="103" t="s">
        <v>344</v>
      </c>
      <c r="C7121" s="103" t="s">
        <v>89</v>
      </c>
      <c r="D7121" s="103" t="s">
        <v>425</v>
      </c>
      <c r="E7121" s="103" t="s">
        <v>426</v>
      </c>
      <c r="F7121" s="103" t="s">
        <v>426</v>
      </c>
      <c r="G7121" s="103" t="s">
        <v>99</v>
      </c>
      <c r="H7121" s="103" t="s">
        <v>363</v>
      </c>
      <c r="I7121" s="103" t="s">
        <v>92</v>
      </c>
      <c r="J7121" s="215">
        <v>22</v>
      </c>
      <c r="K7121" s="216" t="s">
        <v>88</v>
      </c>
    </row>
    <row r="7122" spans="1:11" x14ac:dyDescent="0.25">
      <c r="A7122" s="103" t="s">
        <v>825</v>
      </c>
      <c r="B7122" s="103" t="s">
        <v>344</v>
      </c>
      <c r="C7122" s="103" t="s">
        <v>89</v>
      </c>
      <c r="D7122" s="103" t="s">
        <v>425</v>
      </c>
      <c r="E7122" s="103" t="s">
        <v>426</v>
      </c>
      <c r="F7122" s="103" t="s">
        <v>426</v>
      </c>
      <c r="G7122" s="103" t="s">
        <v>99</v>
      </c>
      <c r="H7122" s="103" t="s">
        <v>363</v>
      </c>
      <c r="I7122" s="103" t="s">
        <v>92</v>
      </c>
      <c r="J7122" s="215">
        <v>-165</v>
      </c>
      <c r="K7122" s="216" t="s">
        <v>88</v>
      </c>
    </row>
    <row r="7123" spans="1:11" x14ac:dyDescent="0.25">
      <c r="A7123" s="103" t="s">
        <v>826</v>
      </c>
      <c r="B7123" s="103" t="s">
        <v>344</v>
      </c>
      <c r="C7123" s="103" t="s">
        <v>89</v>
      </c>
      <c r="D7123" s="103" t="s">
        <v>425</v>
      </c>
      <c r="E7123" s="103" t="s">
        <v>426</v>
      </c>
      <c r="F7123" s="103" t="s">
        <v>426</v>
      </c>
      <c r="G7123" s="103" t="s">
        <v>99</v>
      </c>
      <c r="H7123" s="103" t="s">
        <v>363</v>
      </c>
      <c r="I7123" s="103" t="s">
        <v>92</v>
      </c>
      <c r="J7123" s="215">
        <v>-132</v>
      </c>
      <c r="K7123" s="216" t="s">
        <v>88</v>
      </c>
    </row>
    <row r="7124" spans="1:11" x14ac:dyDescent="0.25">
      <c r="A7124" s="103" t="s">
        <v>830</v>
      </c>
      <c r="B7124" s="103" t="s">
        <v>344</v>
      </c>
      <c r="C7124" s="103" t="s">
        <v>89</v>
      </c>
      <c r="D7124" s="103" t="s">
        <v>425</v>
      </c>
      <c r="E7124" s="103" t="s">
        <v>426</v>
      </c>
      <c r="F7124" s="103" t="s">
        <v>426</v>
      </c>
      <c r="G7124" s="103" t="s">
        <v>133</v>
      </c>
      <c r="H7124" s="103" t="s">
        <v>378</v>
      </c>
      <c r="I7124" s="103" t="s">
        <v>92</v>
      </c>
      <c r="J7124" s="215">
        <v>100</v>
      </c>
      <c r="K7124" s="216" t="s">
        <v>88</v>
      </c>
    </row>
    <row r="7125" spans="1:11" x14ac:dyDescent="0.25">
      <c r="A7125" s="103" t="s">
        <v>827</v>
      </c>
      <c r="B7125" s="103" t="s">
        <v>344</v>
      </c>
      <c r="C7125" s="103" t="s">
        <v>89</v>
      </c>
      <c r="D7125" s="103" t="s">
        <v>425</v>
      </c>
      <c r="E7125" s="103" t="s">
        <v>426</v>
      </c>
      <c r="F7125" s="103" t="s">
        <v>426</v>
      </c>
      <c r="G7125" s="103" t="s">
        <v>650</v>
      </c>
      <c r="H7125" s="103" t="s">
        <v>651</v>
      </c>
      <c r="I7125" s="103" t="s">
        <v>92</v>
      </c>
      <c r="J7125" s="215">
        <v>204.85</v>
      </c>
      <c r="K7125" s="216" t="s">
        <v>88</v>
      </c>
    </row>
    <row r="7126" spans="1:11" x14ac:dyDescent="0.25">
      <c r="A7126" s="103" t="s">
        <v>830</v>
      </c>
      <c r="B7126" s="103" t="s">
        <v>344</v>
      </c>
      <c r="C7126" s="103" t="s">
        <v>89</v>
      </c>
      <c r="D7126" s="103" t="s">
        <v>425</v>
      </c>
      <c r="E7126" s="103" t="s">
        <v>426</v>
      </c>
      <c r="F7126" s="103" t="s">
        <v>426</v>
      </c>
      <c r="G7126" s="103" t="s">
        <v>650</v>
      </c>
      <c r="H7126" s="103" t="s">
        <v>651</v>
      </c>
      <c r="I7126" s="103" t="s">
        <v>92</v>
      </c>
      <c r="J7126" s="215">
        <v>95.5</v>
      </c>
      <c r="K7126" s="216" t="s">
        <v>88</v>
      </c>
    </row>
    <row r="7127" spans="1:11" x14ac:dyDescent="0.25">
      <c r="A7127" s="103" t="s">
        <v>828</v>
      </c>
      <c r="B7127" s="103" t="s">
        <v>344</v>
      </c>
      <c r="C7127" s="103" t="s">
        <v>89</v>
      </c>
      <c r="D7127" s="103" t="s">
        <v>425</v>
      </c>
      <c r="E7127" s="103" t="s">
        <v>426</v>
      </c>
      <c r="F7127" s="103" t="s">
        <v>426</v>
      </c>
      <c r="G7127" s="103" t="s">
        <v>650</v>
      </c>
      <c r="H7127" s="103" t="s">
        <v>651</v>
      </c>
      <c r="I7127" s="103" t="s">
        <v>92</v>
      </c>
      <c r="J7127" s="215">
        <v>8.25</v>
      </c>
      <c r="K7127" s="216" t="s">
        <v>88</v>
      </c>
    </row>
    <row r="7128" spans="1:11" x14ac:dyDescent="0.25">
      <c r="A7128" s="103" t="s">
        <v>829</v>
      </c>
      <c r="B7128" s="103" t="s">
        <v>344</v>
      </c>
      <c r="C7128" s="103" t="s">
        <v>89</v>
      </c>
      <c r="D7128" s="103" t="s">
        <v>425</v>
      </c>
      <c r="E7128" s="103" t="s">
        <v>426</v>
      </c>
      <c r="F7128" s="103" t="s">
        <v>426</v>
      </c>
      <c r="G7128" s="103" t="s">
        <v>650</v>
      </c>
      <c r="H7128" s="103" t="s">
        <v>651</v>
      </c>
      <c r="I7128" s="103" t="s">
        <v>92</v>
      </c>
      <c r="J7128" s="215">
        <v>50</v>
      </c>
      <c r="K7128" s="216" t="s">
        <v>88</v>
      </c>
    </row>
    <row r="7129" spans="1:11" x14ac:dyDescent="0.25">
      <c r="A7129" s="103" t="s">
        <v>825</v>
      </c>
      <c r="B7129" s="103" t="s">
        <v>344</v>
      </c>
      <c r="C7129" s="103" t="s">
        <v>89</v>
      </c>
      <c r="D7129" s="103" t="s">
        <v>425</v>
      </c>
      <c r="E7129" s="103" t="s">
        <v>426</v>
      </c>
      <c r="F7129" s="103" t="s">
        <v>426</v>
      </c>
      <c r="G7129" s="103" t="s">
        <v>650</v>
      </c>
      <c r="H7129" s="103" t="s">
        <v>651</v>
      </c>
      <c r="I7129" s="103" t="s">
        <v>92</v>
      </c>
      <c r="J7129" s="215">
        <v>-152.5</v>
      </c>
      <c r="K7129" s="216" t="s">
        <v>88</v>
      </c>
    </row>
    <row r="7130" spans="1:11" x14ac:dyDescent="0.25">
      <c r="A7130" s="103" t="s">
        <v>826</v>
      </c>
      <c r="B7130" s="103" t="s">
        <v>344</v>
      </c>
      <c r="C7130" s="103" t="s">
        <v>89</v>
      </c>
      <c r="D7130" s="103" t="s">
        <v>425</v>
      </c>
      <c r="E7130" s="103" t="s">
        <v>426</v>
      </c>
      <c r="F7130" s="103" t="s">
        <v>426</v>
      </c>
      <c r="G7130" s="103" t="s">
        <v>650</v>
      </c>
      <c r="H7130" s="103" t="s">
        <v>651</v>
      </c>
      <c r="I7130" s="103" t="s">
        <v>92</v>
      </c>
      <c r="J7130" s="215">
        <v>-197.5</v>
      </c>
      <c r="K7130" s="216" t="s">
        <v>88</v>
      </c>
    </row>
    <row r="7131" spans="1:11" x14ac:dyDescent="0.25">
      <c r="A7131" s="103" t="s">
        <v>827</v>
      </c>
      <c r="B7131" s="103" t="s">
        <v>344</v>
      </c>
      <c r="C7131" s="103" t="s">
        <v>89</v>
      </c>
      <c r="D7131" s="103" t="s">
        <v>429</v>
      </c>
      <c r="E7131" s="103" t="s">
        <v>430</v>
      </c>
      <c r="F7131" s="103" t="s">
        <v>430</v>
      </c>
      <c r="G7131" s="103" t="s">
        <v>505</v>
      </c>
      <c r="H7131" s="103" t="s">
        <v>506</v>
      </c>
      <c r="I7131" s="103" t="s">
        <v>92</v>
      </c>
      <c r="J7131" s="215">
        <v>224.7</v>
      </c>
      <c r="K7131" s="216" t="s">
        <v>344</v>
      </c>
    </row>
    <row r="7132" spans="1:11" x14ac:dyDescent="0.25">
      <c r="A7132" s="103" t="s">
        <v>829</v>
      </c>
      <c r="B7132" s="103" t="s">
        <v>344</v>
      </c>
      <c r="C7132" s="103" t="s">
        <v>89</v>
      </c>
      <c r="D7132" s="103" t="s">
        <v>429</v>
      </c>
      <c r="E7132" s="103" t="s">
        <v>430</v>
      </c>
      <c r="F7132" s="103" t="s">
        <v>430</v>
      </c>
      <c r="G7132" s="103" t="s">
        <v>505</v>
      </c>
      <c r="H7132" s="103" t="s">
        <v>506</v>
      </c>
      <c r="I7132" s="103" t="s">
        <v>92</v>
      </c>
      <c r="J7132" s="215">
        <v>-128.4</v>
      </c>
      <c r="K7132" s="216" t="s">
        <v>344</v>
      </c>
    </row>
    <row r="7133" spans="1:11" x14ac:dyDescent="0.25">
      <c r="A7133" s="103" t="s">
        <v>825</v>
      </c>
      <c r="B7133" s="103" t="s">
        <v>344</v>
      </c>
      <c r="C7133" s="103" t="s">
        <v>89</v>
      </c>
      <c r="D7133" s="103" t="s">
        <v>429</v>
      </c>
      <c r="E7133" s="103" t="s">
        <v>430</v>
      </c>
      <c r="F7133" s="103" t="s">
        <v>430</v>
      </c>
      <c r="G7133" s="103" t="s">
        <v>505</v>
      </c>
      <c r="H7133" s="103" t="s">
        <v>506</v>
      </c>
      <c r="I7133" s="103" t="s">
        <v>92</v>
      </c>
      <c r="J7133" s="215">
        <v>38.520000000000003</v>
      </c>
      <c r="K7133" s="216" t="s">
        <v>344</v>
      </c>
    </row>
    <row r="7134" spans="1:11" x14ac:dyDescent="0.25">
      <c r="A7134" s="103" t="s">
        <v>826</v>
      </c>
      <c r="B7134" s="103" t="s">
        <v>344</v>
      </c>
      <c r="C7134" s="103" t="s">
        <v>89</v>
      </c>
      <c r="D7134" s="103" t="s">
        <v>429</v>
      </c>
      <c r="E7134" s="103" t="s">
        <v>430</v>
      </c>
      <c r="F7134" s="103" t="s">
        <v>430</v>
      </c>
      <c r="G7134" s="103" t="s">
        <v>505</v>
      </c>
      <c r="H7134" s="103" t="s">
        <v>506</v>
      </c>
      <c r="I7134" s="103" t="s">
        <v>92</v>
      </c>
      <c r="J7134" s="215">
        <v>-134.82</v>
      </c>
      <c r="K7134" s="216" t="s">
        <v>344</v>
      </c>
    </row>
    <row r="7135" spans="1:11" x14ac:dyDescent="0.25">
      <c r="A7135" s="103" t="s">
        <v>830</v>
      </c>
      <c r="B7135" s="103" t="s">
        <v>344</v>
      </c>
      <c r="C7135" s="103" t="s">
        <v>89</v>
      </c>
      <c r="D7135" s="103" t="s">
        <v>429</v>
      </c>
      <c r="E7135" s="103" t="s">
        <v>430</v>
      </c>
      <c r="F7135" s="103" t="s">
        <v>430</v>
      </c>
      <c r="G7135" s="103" t="s">
        <v>209</v>
      </c>
      <c r="H7135" s="103" t="s">
        <v>352</v>
      </c>
      <c r="I7135" s="103" t="s">
        <v>92</v>
      </c>
      <c r="J7135" s="215">
        <v>-20.5</v>
      </c>
      <c r="K7135" s="216" t="s">
        <v>347</v>
      </c>
    </row>
    <row r="7136" spans="1:11" x14ac:dyDescent="0.25">
      <c r="A7136" s="103" t="s">
        <v>829</v>
      </c>
      <c r="B7136" s="103" t="s">
        <v>344</v>
      </c>
      <c r="C7136" s="103" t="s">
        <v>89</v>
      </c>
      <c r="D7136" s="103" t="s">
        <v>429</v>
      </c>
      <c r="E7136" s="103" t="s">
        <v>430</v>
      </c>
      <c r="F7136" s="103" t="s">
        <v>430</v>
      </c>
      <c r="G7136" s="103" t="s">
        <v>209</v>
      </c>
      <c r="H7136" s="103" t="s">
        <v>352</v>
      </c>
      <c r="I7136" s="103" t="s">
        <v>92</v>
      </c>
      <c r="J7136" s="215">
        <v>20.5</v>
      </c>
      <c r="K7136" s="216" t="s">
        <v>347</v>
      </c>
    </row>
    <row r="7137" spans="1:11" x14ac:dyDescent="0.25">
      <c r="A7137" s="103" t="s">
        <v>825</v>
      </c>
      <c r="B7137" s="103" t="s">
        <v>344</v>
      </c>
      <c r="C7137" s="103" t="s">
        <v>89</v>
      </c>
      <c r="D7137" s="103" t="s">
        <v>429</v>
      </c>
      <c r="E7137" s="103" t="s">
        <v>430</v>
      </c>
      <c r="F7137" s="103" t="s">
        <v>430</v>
      </c>
      <c r="G7137" s="103" t="s">
        <v>209</v>
      </c>
      <c r="H7137" s="103" t="s">
        <v>352</v>
      </c>
      <c r="I7137" s="103" t="s">
        <v>92</v>
      </c>
      <c r="J7137" s="215">
        <v>-129.13999999999999</v>
      </c>
      <c r="K7137" s="216" t="s">
        <v>347</v>
      </c>
    </row>
    <row r="7138" spans="1:11" x14ac:dyDescent="0.25">
      <c r="A7138" s="103" t="s">
        <v>826</v>
      </c>
      <c r="B7138" s="103" t="s">
        <v>344</v>
      </c>
      <c r="C7138" s="103" t="s">
        <v>89</v>
      </c>
      <c r="D7138" s="103" t="s">
        <v>429</v>
      </c>
      <c r="E7138" s="103" t="s">
        <v>430</v>
      </c>
      <c r="F7138" s="103" t="s">
        <v>430</v>
      </c>
      <c r="G7138" s="103" t="s">
        <v>209</v>
      </c>
      <c r="H7138" s="103" t="s">
        <v>352</v>
      </c>
      <c r="I7138" s="103" t="s">
        <v>92</v>
      </c>
      <c r="J7138" s="215">
        <v>129.13999999999999</v>
      </c>
      <c r="K7138" s="216" t="s">
        <v>347</v>
      </c>
    </row>
    <row r="7139" spans="1:11" x14ac:dyDescent="0.25">
      <c r="A7139" s="103" t="s">
        <v>827</v>
      </c>
      <c r="B7139" s="103" t="s">
        <v>344</v>
      </c>
      <c r="C7139" s="103" t="s">
        <v>89</v>
      </c>
      <c r="D7139" s="103" t="s">
        <v>91</v>
      </c>
      <c r="E7139" s="103" t="s">
        <v>295</v>
      </c>
      <c r="F7139" s="103" t="s">
        <v>295</v>
      </c>
      <c r="G7139" s="103" t="s">
        <v>119</v>
      </c>
      <c r="H7139" s="103" t="s">
        <v>308</v>
      </c>
      <c r="I7139" s="103" t="s">
        <v>92</v>
      </c>
      <c r="J7139" s="215">
        <v>92.92</v>
      </c>
      <c r="K7139" s="216" t="s">
        <v>88</v>
      </c>
    </row>
    <row r="7140" spans="1:11" x14ac:dyDescent="0.25">
      <c r="A7140" s="103" t="s">
        <v>830</v>
      </c>
      <c r="B7140" s="103" t="s">
        <v>344</v>
      </c>
      <c r="C7140" s="103" t="s">
        <v>89</v>
      </c>
      <c r="D7140" s="103" t="s">
        <v>91</v>
      </c>
      <c r="E7140" s="103" t="s">
        <v>295</v>
      </c>
      <c r="F7140" s="103" t="s">
        <v>295</v>
      </c>
      <c r="G7140" s="103" t="s">
        <v>119</v>
      </c>
      <c r="H7140" s="103" t="s">
        <v>308</v>
      </c>
      <c r="I7140" s="103" t="s">
        <v>92</v>
      </c>
      <c r="J7140" s="215">
        <v>60.11</v>
      </c>
      <c r="K7140" s="216" t="s">
        <v>88</v>
      </c>
    </row>
    <row r="7141" spans="1:11" x14ac:dyDescent="0.25">
      <c r="A7141" s="103" t="s">
        <v>828</v>
      </c>
      <c r="B7141" s="103" t="s">
        <v>344</v>
      </c>
      <c r="C7141" s="103" t="s">
        <v>89</v>
      </c>
      <c r="D7141" s="103" t="s">
        <v>91</v>
      </c>
      <c r="E7141" s="103" t="s">
        <v>295</v>
      </c>
      <c r="F7141" s="103" t="s">
        <v>295</v>
      </c>
      <c r="G7141" s="103" t="s">
        <v>119</v>
      </c>
      <c r="H7141" s="103" t="s">
        <v>308</v>
      </c>
      <c r="I7141" s="103" t="s">
        <v>92</v>
      </c>
      <c r="J7141" s="215">
        <v>121.49</v>
      </c>
      <c r="K7141" s="216" t="s">
        <v>88</v>
      </c>
    </row>
    <row r="7142" spans="1:11" x14ac:dyDescent="0.25">
      <c r="A7142" s="103" t="s">
        <v>829</v>
      </c>
      <c r="B7142" s="103" t="s">
        <v>344</v>
      </c>
      <c r="C7142" s="103" t="s">
        <v>89</v>
      </c>
      <c r="D7142" s="103" t="s">
        <v>91</v>
      </c>
      <c r="E7142" s="103" t="s">
        <v>295</v>
      </c>
      <c r="F7142" s="103" t="s">
        <v>295</v>
      </c>
      <c r="G7142" s="103" t="s">
        <v>119</v>
      </c>
      <c r="H7142" s="103" t="s">
        <v>308</v>
      </c>
      <c r="I7142" s="103" t="s">
        <v>92</v>
      </c>
      <c r="J7142" s="215">
        <v>58.17</v>
      </c>
      <c r="K7142" s="216" t="s">
        <v>88</v>
      </c>
    </row>
    <row r="7143" spans="1:11" x14ac:dyDescent="0.25">
      <c r="A7143" s="103" t="s">
        <v>825</v>
      </c>
      <c r="B7143" s="103" t="s">
        <v>344</v>
      </c>
      <c r="C7143" s="103" t="s">
        <v>89</v>
      </c>
      <c r="D7143" s="103" t="s">
        <v>91</v>
      </c>
      <c r="E7143" s="103" t="s">
        <v>295</v>
      </c>
      <c r="F7143" s="103" t="s">
        <v>295</v>
      </c>
      <c r="G7143" s="103" t="s">
        <v>119</v>
      </c>
      <c r="H7143" s="103" t="s">
        <v>308</v>
      </c>
      <c r="I7143" s="103" t="s">
        <v>92</v>
      </c>
      <c r="J7143" s="215">
        <v>60.11</v>
      </c>
      <c r="K7143" s="216" t="s">
        <v>88</v>
      </c>
    </row>
    <row r="7144" spans="1:11" x14ac:dyDescent="0.25">
      <c r="A7144" s="103" t="s">
        <v>826</v>
      </c>
      <c r="B7144" s="103" t="s">
        <v>344</v>
      </c>
      <c r="C7144" s="103" t="s">
        <v>89</v>
      </c>
      <c r="D7144" s="103" t="s">
        <v>91</v>
      </c>
      <c r="E7144" s="103" t="s">
        <v>295</v>
      </c>
      <c r="F7144" s="103" t="s">
        <v>295</v>
      </c>
      <c r="G7144" s="103" t="s">
        <v>119</v>
      </c>
      <c r="H7144" s="103" t="s">
        <v>308</v>
      </c>
      <c r="I7144" s="103" t="s">
        <v>92</v>
      </c>
      <c r="J7144" s="215">
        <v>70.849999999999994</v>
      </c>
      <c r="K7144" s="216" t="s">
        <v>88</v>
      </c>
    </row>
    <row r="7145" spans="1:11" x14ac:dyDescent="0.25">
      <c r="A7145" s="103" t="s">
        <v>827</v>
      </c>
      <c r="B7145" s="103" t="s">
        <v>344</v>
      </c>
      <c r="C7145" s="103" t="s">
        <v>89</v>
      </c>
      <c r="D7145" s="103" t="s">
        <v>91</v>
      </c>
      <c r="E7145" s="103" t="s">
        <v>295</v>
      </c>
      <c r="F7145" s="103" t="s">
        <v>295</v>
      </c>
      <c r="G7145" s="103" t="s">
        <v>96</v>
      </c>
      <c r="H7145" s="103" t="s">
        <v>319</v>
      </c>
      <c r="I7145" s="103" t="s">
        <v>92</v>
      </c>
      <c r="J7145" s="215">
        <v>45.31</v>
      </c>
      <c r="K7145" s="216" t="s">
        <v>88</v>
      </c>
    </row>
    <row r="7146" spans="1:11" x14ac:dyDescent="0.25">
      <c r="A7146" s="103" t="s">
        <v>828</v>
      </c>
      <c r="B7146" s="103" t="s">
        <v>344</v>
      </c>
      <c r="C7146" s="103" t="s">
        <v>89</v>
      </c>
      <c r="D7146" s="103" t="s">
        <v>91</v>
      </c>
      <c r="E7146" s="103" t="s">
        <v>295</v>
      </c>
      <c r="F7146" s="103" t="s">
        <v>295</v>
      </c>
      <c r="G7146" s="103" t="s">
        <v>96</v>
      </c>
      <c r="H7146" s="103" t="s">
        <v>319</v>
      </c>
      <c r="I7146" s="103" t="s">
        <v>92</v>
      </c>
      <c r="J7146" s="215">
        <v>57.89</v>
      </c>
      <c r="K7146" s="216" t="s">
        <v>88</v>
      </c>
    </row>
    <row r="7147" spans="1:11" x14ac:dyDescent="0.25">
      <c r="A7147" s="103" t="s">
        <v>830</v>
      </c>
      <c r="B7147" s="103" t="s">
        <v>344</v>
      </c>
      <c r="C7147" s="103" t="s">
        <v>89</v>
      </c>
      <c r="D7147" s="103" t="s">
        <v>91</v>
      </c>
      <c r="E7147" s="103" t="s">
        <v>295</v>
      </c>
      <c r="F7147" s="103" t="s">
        <v>295</v>
      </c>
      <c r="G7147" s="103" t="s">
        <v>118</v>
      </c>
      <c r="H7147" s="103" t="s">
        <v>323</v>
      </c>
      <c r="I7147" s="103" t="s">
        <v>92</v>
      </c>
      <c r="J7147" s="215">
        <v>122.73</v>
      </c>
      <c r="K7147" s="216" t="s">
        <v>88</v>
      </c>
    </row>
    <row r="7148" spans="1:11" x14ac:dyDescent="0.25">
      <c r="A7148" s="103" t="s">
        <v>825</v>
      </c>
      <c r="B7148" s="103" t="s">
        <v>344</v>
      </c>
      <c r="C7148" s="103" t="s">
        <v>89</v>
      </c>
      <c r="D7148" s="103" t="s">
        <v>91</v>
      </c>
      <c r="E7148" s="103" t="s">
        <v>295</v>
      </c>
      <c r="F7148" s="103" t="s">
        <v>295</v>
      </c>
      <c r="G7148" s="103" t="s">
        <v>118</v>
      </c>
      <c r="H7148" s="103" t="s">
        <v>323</v>
      </c>
      <c r="I7148" s="103" t="s">
        <v>92</v>
      </c>
      <c r="J7148" s="215">
        <v>-512.83000000000004</v>
      </c>
      <c r="K7148" s="216" t="s">
        <v>88</v>
      </c>
    </row>
    <row r="7149" spans="1:11" x14ac:dyDescent="0.25">
      <c r="A7149" s="103" t="s">
        <v>826</v>
      </c>
      <c r="B7149" s="103" t="s">
        <v>344</v>
      </c>
      <c r="C7149" s="103" t="s">
        <v>89</v>
      </c>
      <c r="D7149" s="103" t="s">
        <v>91</v>
      </c>
      <c r="E7149" s="103" t="s">
        <v>295</v>
      </c>
      <c r="F7149" s="103" t="s">
        <v>295</v>
      </c>
      <c r="G7149" s="103" t="s">
        <v>118</v>
      </c>
      <c r="H7149" s="103" t="s">
        <v>323</v>
      </c>
      <c r="I7149" s="103" t="s">
        <v>92</v>
      </c>
      <c r="J7149" s="215">
        <v>1039.83</v>
      </c>
      <c r="K7149" s="216" t="s">
        <v>88</v>
      </c>
    </row>
    <row r="7150" spans="1:11" x14ac:dyDescent="0.25">
      <c r="A7150" s="103" t="s">
        <v>830</v>
      </c>
      <c r="B7150" s="103" t="s">
        <v>344</v>
      </c>
      <c r="C7150" s="103" t="s">
        <v>89</v>
      </c>
      <c r="D7150" s="103" t="s">
        <v>91</v>
      </c>
      <c r="E7150" s="103" t="s">
        <v>295</v>
      </c>
      <c r="F7150" s="103" t="s">
        <v>295</v>
      </c>
      <c r="G7150" s="103" t="s">
        <v>103</v>
      </c>
      <c r="H7150" s="103" t="s">
        <v>337</v>
      </c>
      <c r="I7150" s="103" t="s">
        <v>92</v>
      </c>
      <c r="J7150" s="215">
        <v>1151.75</v>
      </c>
      <c r="K7150" s="216" t="s">
        <v>88</v>
      </c>
    </row>
    <row r="7151" spans="1:11" x14ac:dyDescent="0.25">
      <c r="A7151" s="103" t="s">
        <v>829</v>
      </c>
      <c r="B7151" s="103" t="s">
        <v>344</v>
      </c>
      <c r="C7151" s="103" t="s">
        <v>89</v>
      </c>
      <c r="D7151" s="103" t="s">
        <v>91</v>
      </c>
      <c r="E7151" s="103" t="s">
        <v>295</v>
      </c>
      <c r="F7151" s="103" t="s">
        <v>295</v>
      </c>
      <c r="G7151" s="103" t="s">
        <v>103</v>
      </c>
      <c r="H7151" s="103" t="s">
        <v>337</v>
      </c>
      <c r="I7151" s="103" t="s">
        <v>92</v>
      </c>
      <c r="J7151" s="215">
        <v>58.17</v>
      </c>
      <c r="K7151" s="216" t="s">
        <v>88</v>
      </c>
    </row>
    <row r="7152" spans="1:11" x14ac:dyDescent="0.25">
      <c r="A7152" s="103" t="s">
        <v>830</v>
      </c>
      <c r="B7152" s="103" t="s">
        <v>344</v>
      </c>
      <c r="C7152" s="103" t="s">
        <v>89</v>
      </c>
      <c r="D7152" s="103" t="s">
        <v>91</v>
      </c>
      <c r="E7152" s="111"/>
      <c r="F7152" s="103" t="s">
        <v>295</v>
      </c>
      <c r="G7152" s="103" t="s">
        <v>501</v>
      </c>
      <c r="H7152" s="103" t="s">
        <v>502</v>
      </c>
      <c r="I7152" s="103" t="s">
        <v>92</v>
      </c>
      <c r="J7152" s="215">
        <v>-9790.5400000000009</v>
      </c>
      <c r="K7152" s="216" t="s">
        <v>344</v>
      </c>
    </row>
    <row r="7153" spans="1:11" x14ac:dyDescent="0.25">
      <c r="A7153" s="103" t="s">
        <v>827</v>
      </c>
      <c r="B7153" s="103" t="s">
        <v>344</v>
      </c>
      <c r="C7153" s="103" t="s">
        <v>89</v>
      </c>
      <c r="D7153" s="103" t="s">
        <v>91</v>
      </c>
      <c r="E7153" s="103" t="s">
        <v>342</v>
      </c>
      <c r="F7153" s="103" t="s">
        <v>295</v>
      </c>
      <c r="G7153" s="103" t="s">
        <v>478</v>
      </c>
      <c r="H7153" s="103" t="s">
        <v>479</v>
      </c>
      <c r="I7153" s="103" t="s">
        <v>92</v>
      </c>
      <c r="J7153" s="215">
        <v>1078.71</v>
      </c>
      <c r="K7153" s="216" t="s">
        <v>344</v>
      </c>
    </row>
    <row r="7154" spans="1:11" x14ac:dyDescent="0.25">
      <c r="A7154" s="103" t="s">
        <v>830</v>
      </c>
      <c r="B7154" s="103" t="s">
        <v>344</v>
      </c>
      <c r="C7154" s="103" t="s">
        <v>89</v>
      </c>
      <c r="D7154" s="103" t="s">
        <v>91</v>
      </c>
      <c r="E7154" s="103" t="s">
        <v>342</v>
      </c>
      <c r="F7154" s="103" t="s">
        <v>295</v>
      </c>
      <c r="G7154" s="103" t="s">
        <v>478</v>
      </c>
      <c r="H7154" s="103" t="s">
        <v>479</v>
      </c>
      <c r="I7154" s="103" t="s">
        <v>92</v>
      </c>
      <c r="J7154" s="215">
        <v>897.68</v>
      </c>
      <c r="K7154" s="216" t="s">
        <v>344</v>
      </c>
    </row>
    <row r="7155" spans="1:11" x14ac:dyDescent="0.25">
      <c r="A7155" s="103" t="s">
        <v>828</v>
      </c>
      <c r="B7155" s="103" t="s">
        <v>344</v>
      </c>
      <c r="C7155" s="103" t="s">
        <v>89</v>
      </c>
      <c r="D7155" s="103" t="s">
        <v>91</v>
      </c>
      <c r="E7155" s="103" t="s">
        <v>342</v>
      </c>
      <c r="F7155" s="103" t="s">
        <v>295</v>
      </c>
      <c r="G7155" s="103" t="s">
        <v>478</v>
      </c>
      <c r="H7155" s="103" t="s">
        <v>479</v>
      </c>
      <c r="I7155" s="103" t="s">
        <v>92</v>
      </c>
      <c r="J7155" s="215">
        <v>604.51</v>
      </c>
      <c r="K7155" s="216" t="s">
        <v>344</v>
      </c>
    </row>
    <row r="7156" spans="1:11" x14ac:dyDescent="0.25">
      <c r="A7156" s="103" t="s">
        <v>829</v>
      </c>
      <c r="B7156" s="103" t="s">
        <v>344</v>
      </c>
      <c r="C7156" s="103" t="s">
        <v>89</v>
      </c>
      <c r="D7156" s="103" t="s">
        <v>91</v>
      </c>
      <c r="E7156" s="103" t="s">
        <v>342</v>
      </c>
      <c r="F7156" s="103" t="s">
        <v>295</v>
      </c>
      <c r="G7156" s="103" t="s">
        <v>478</v>
      </c>
      <c r="H7156" s="103" t="s">
        <v>479</v>
      </c>
      <c r="I7156" s="103" t="s">
        <v>92</v>
      </c>
      <c r="J7156" s="215">
        <v>1012.68</v>
      </c>
      <c r="K7156" s="216" t="s">
        <v>344</v>
      </c>
    </row>
    <row r="7157" spans="1:11" x14ac:dyDescent="0.25">
      <c r="A7157" s="103" t="s">
        <v>825</v>
      </c>
      <c r="B7157" s="103" t="s">
        <v>344</v>
      </c>
      <c r="C7157" s="103" t="s">
        <v>89</v>
      </c>
      <c r="D7157" s="103" t="s">
        <v>91</v>
      </c>
      <c r="E7157" s="103" t="s">
        <v>342</v>
      </c>
      <c r="F7157" s="103" t="s">
        <v>295</v>
      </c>
      <c r="G7157" s="103" t="s">
        <v>478</v>
      </c>
      <c r="H7157" s="103" t="s">
        <v>479</v>
      </c>
      <c r="I7157" s="103" t="s">
        <v>92</v>
      </c>
      <c r="J7157" s="215">
        <v>497.07</v>
      </c>
      <c r="K7157" s="216" t="s">
        <v>344</v>
      </c>
    </row>
    <row r="7158" spans="1:11" x14ac:dyDescent="0.25">
      <c r="A7158" s="103" t="s">
        <v>826</v>
      </c>
      <c r="B7158" s="103" t="s">
        <v>344</v>
      </c>
      <c r="C7158" s="103" t="s">
        <v>89</v>
      </c>
      <c r="D7158" s="103" t="s">
        <v>91</v>
      </c>
      <c r="E7158" s="103" t="s">
        <v>342</v>
      </c>
      <c r="F7158" s="103" t="s">
        <v>295</v>
      </c>
      <c r="G7158" s="103" t="s">
        <v>478</v>
      </c>
      <c r="H7158" s="103" t="s">
        <v>479</v>
      </c>
      <c r="I7158" s="103" t="s">
        <v>92</v>
      </c>
      <c r="J7158" s="215">
        <v>715.93</v>
      </c>
      <c r="K7158" s="216" t="s">
        <v>344</v>
      </c>
    </row>
    <row r="7159" spans="1:11" x14ac:dyDescent="0.25">
      <c r="A7159" s="103" t="s">
        <v>827</v>
      </c>
      <c r="B7159" s="103" t="s">
        <v>344</v>
      </c>
      <c r="C7159" s="103" t="s">
        <v>89</v>
      </c>
      <c r="D7159" s="103" t="s">
        <v>91</v>
      </c>
      <c r="E7159" s="103" t="s">
        <v>342</v>
      </c>
      <c r="F7159" s="103" t="s">
        <v>295</v>
      </c>
      <c r="G7159" s="103" t="s">
        <v>499</v>
      </c>
      <c r="H7159" s="103" t="s">
        <v>500</v>
      </c>
      <c r="I7159" s="103" t="s">
        <v>92</v>
      </c>
      <c r="J7159" s="215">
        <v>3882.54</v>
      </c>
      <c r="K7159" s="216" t="s">
        <v>344</v>
      </c>
    </row>
    <row r="7160" spans="1:11" x14ac:dyDescent="0.25">
      <c r="A7160" s="103" t="s">
        <v>830</v>
      </c>
      <c r="B7160" s="103" t="s">
        <v>344</v>
      </c>
      <c r="C7160" s="103" t="s">
        <v>89</v>
      </c>
      <c r="D7160" s="103" t="s">
        <v>91</v>
      </c>
      <c r="E7160" s="103" t="s">
        <v>342</v>
      </c>
      <c r="F7160" s="103" t="s">
        <v>295</v>
      </c>
      <c r="G7160" s="103" t="s">
        <v>499</v>
      </c>
      <c r="H7160" s="103" t="s">
        <v>500</v>
      </c>
      <c r="I7160" s="103" t="s">
        <v>92</v>
      </c>
      <c r="J7160" s="215">
        <v>2778.44</v>
      </c>
      <c r="K7160" s="216" t="s">
        <v>344</v>
      </c>
    </row>
    <row r="7161" spans="1:11" x14ac:dyDescent="0.25">
      <c r="A7161" s="103" t="s">
        <v>828</v>
      </c>
      <c r="B7161" s="103" t="s">
        <v>344</v>
      </c>
      <c r="C7161" s="103" t="s">
        <v>89</v>
      </c>
      <c r="D7161" s="103" t="s">
        <v>91</v>
      </c>
      <c r="E7161" s="103" t="s">
        <v>342</v>
      </c>
      <c r="F7161" s="103" t="s">
        <v>295</v>
      </c>
      <c r="G7161" s="103" t="s">
        <v>499</v>
      </c>
      <c r="H7161" s="103" t="s">
        <v>500</v>
      </c>
      <c r="I7161" s="103" t="s">
        <v>92</v>
      </c>
      <c r="J7161" s="215">
        <v>1974.75</v>
      </c>
      <c r="K7161" s="216" t="s">
        <v>344</v>
      </c>
    </row>
    <row r="7162" spans="1:11" x14ac:dyDescent="0.25">
      <c r="A7162" s="103" t="s">
        <v>829</v>
      </c>
      <c r="B7162" s="103" t="s">
        <v>344</v>
      </c>
      <c r="C7162" s="103" t="s">
        <v>89</v>
      </c>
      <c r="D7162" s="103" t="s">
        <v>91</v>
      </c>
      <c r="E7162" s="103" t="s">
        <v>342</v>
      </c>
      <c r="F7162" s="103" t="s">
        <v>295</v>
      </c>
      <c r="G7162" s="103" t="s">
        <v>499</v>
      </c>
      <c r="H7162" s="103" t="s">
        <v>500</v>
      </c>
      <c r="I7162" s="103" t="s">
        <v>92</v>
      </c>
      <c r="J7162" s="215">
        <v>2897.5</v>
      </c>
      <c r="K7162" s="216" t="s">
        <v>344</v>
      </c>
    </row>
    <row r="7163" spans="1:11" x14ac:dyDescent="0.25">
      <c r="A7163" s="103" t="s">
        <v>825</v>
      </c>
      <c r="B7163" s="103" t="s">
        <v>344</v>
      </c>
      <c r="C7163" s="103" t="s">
        <v>89</v>
      </c>
      <c r="D7163" s="103" t="s">
        <v>91</v>
      </c>
      <c r="E7163" s="103" t="s">
        <v>342</v>
      </c>
      <c r="F7163" s="103" t="s">
        <v>295</v>
      </c>
      <c r="G7163" s="103" t="s">
        <v>499</v>
      </c>
      <c r="H7163" s="103" t="s">
        <v>500</v>
      </c>
      <c r="I7163" s="103" t="s">
        <v>92</v>
      </c>
      <c r="J7163" s="215">
        <v>2969.56</v>
      </c>
      <c r="K7163" s="216" t="s">
        <v>344</v>
      </c>
    </row>
    <row r="7164" spans="1:11" x14ac:dyDescent="0.25">
      <c r="A7164" s="103" t="s">
        <v>826</v>
      </c>
      <c r="B7164" s="103" t="s">
        <v>344</v>
      </c>
      <c r="C7164" s="103" t="s">
        <v>89</v>
      </c>
      <c r="D7164" s="103" t="s">
        <v>91</v>
      </c>
      <c r="E7164" s="103" t="s">
        <v>342</v>
      </c>
      <c r="F7164" s="103" t="s">
        <v>295</v>
      </c>
      <c r="G7164" s="103" t="s">
        <v>499</v>
      </c>
      <c r="H7164" s="103" t="s">
        <v>500</v>
      </c>
      <c r="I7164" s="103" t="s">
        <v>92</v>
      </c>
      <c r="J7164" s="215">
        <v>2272.4</v>
      </c>
      <c r="K7164" s="216" t="s">
        <v>344</v>
      </c>
    </row>
    <row r="7165" spans="1:11" x14ac:dyDescent="0.25">
      <c r="A7165" s="103" t="s">
        <v>827</v>
      </c>
      <c r="B7165" s="103" t="s">
        <v>344</v>
      </c>
      <c r="C7165" s="103" t="s">
        <v>89</v>
      </c>
      <c r="D7165" s="103" t="s">
        <v>91</v>
      </c>
      <c r="E7165" s="103" t="s">
        <v>342</v>
      </c>
      <c r="F7165" s="103" t="s">
        <v>295</v>
      </c>
      <c r="G7165" s="103" t="s">
        <v>503</v>
      </c>
      <c r="H7165" s="103" t="s">
        <v>504</v>
      </c>
      <c r="I7165" s="103" t="s">
        <v>92</v>
      </c>
      <c r="J7165" s="215">
        <v>1393.3</v>
      </c>
      <c r="K7165" s="216" t="s">
        <v>344</v>
      </c>
    </row>
    <row r="7166" spans="1:11" x14ac:dyDescent="0.25">
      <c r="A7166" s="103" t="s">
        <v>830</v>
      </c>
      <c r="B7166" s="103" t="s">
        <v>344</v>
      </c>
      <c r="C7166" s="103" t="s">
        <v>89</v>
      </c>
      <c r="D7166" s="103" t="s">
        <v>91</v>
      </c>
      <c r="E7166" s="103" t="s">
        <v>342</v>
      </c>
      <c r="F7166" s="103" t="s">
        <v>295</v>
      </c>
      <c r="G7166" s="103" t="s">
        <v>503</v>
      </c>
      <c r="H7166" s="103" t="s">
        <v>504</v>
      </c>
      <c r="I7166" s="103" t="s">
        <v>92</v>
      </c>
      <c r="J7166" s="215">
        <v>2440.04</v>
      </c>
      <c r="K7166" s="216" t="s">
        <v>344</v>
      </c>
    </row>
    <row r="7167" spans="1:11" x14ac:dyDescent="0.25">
      <c r="A7167" s="103" t="s">
        <v>828</v>
      </c>
      <c r="B7167" s="103" t="s">
        <v>344</v>
      </c>
      <c r="C7167" s="103" t="s">
        <v>89</v>
      </c>
      <c r="D7167" s="103" t="s">
        <v>91</v>
      </c>
      <c r="E7167" s="103" t="s">
        <v>342</v>
      </c>
      <c r="F7167" s="103" t="s">
        <v>295</v>
      </c>
      <c r="G7167" s="103" t="s">
        <v>503</v>
      </c>
      <c r="H7167" s="103" t="s">
        <v>504</v>
      </c>
      <c r="I7167" s="103" t="s">
        <v>92</v>
      </c>
      <c r="J7167" s="215">
        <v>442.09</v>
      </c>
      <c r="K7167" s="216" t="s">
        <v>344</v>
      </c>
    </row>
    <row r="7168" spans="1:11" x14ac:dyDescent="0.25">
      <c r="A7168" s="103" t="s">
        <v>829</v>
      </c>
      <c r="B7168" s="103" t="s">
        <v>344</v>
      </c>
      <c r="C7168" s="103" t="s">
        <v>89</v>
      </c>
      <c r="D7168" s="103" t="s">
        <v>91</v>
      </c>
      <c r="E7168" s="103" t="s">
        <v>342</v>
      </c>
      <c r="F7168" s="103" t="s">
        <v>295</v>
      </c>
      <c r="G7168" s="103" t="s">
        <v>503</v>
      </c>
      <c r="H7168" s="103" t="s">
        <v>504</v>
      </c>
      <c r="I7168" s="103" t="s">
        <v>92</v>
      </c>
      <c r="J7168" s="215">
        <v>5528.01</v>
      </c>
      <c r="K7168" s="216" t="s">
        <v>344</v>
      </c>
    </row>
    <row r="7169" spans="1:11" x14ac:dyDescent="0.25">
      <c r="A7169" s="103" t="s">
        <v>825</v>
      </c>
      <c r="B7169" s="103" t="s">
        <v>344</v>
      </c>
      <c r="C7169" s="103" t="s">
        <v>89</v>
      </c>
      <c r="D7169" s="103" t="s">
        <v>91</v>
      </c>
      <c r="E7169" s="103" t="s">
        <v>342</v>
      </c>
      <c r="F7169" s="103" t="s">
        <v>295</v>
      </c>
      <c r="G7169" s="103" t="s">
        <v>503</v>
      </c>
      <c r="H7169" s="103" t="s">
        <v>504</v>
      </c>
      <c r="I7169" s="103" t="s">
        <v>92</v>
      </c>
      <c r="J7169" s="215">
        <v>4315.58</v>
      </c>
      <c r="K7169" s="216" t="s">
        <v>344</v>
      </c>
    </row>
    <row r="7170" spans="1:11" x14ac:dyDescent="0.25">
      <c r="A7170" s="103" t="s">
        <v>826</v>
      </c>
      <c r="B7170" s="103" t="s">
        <v>344</v>
      </c>
      <c r="C7170" s="103" t="s">
        <v>89</v>
      </c>
      <c r="D7170" s="103" t="s">
        <v>91</v>
      </c>
      <c r="E7170" s="103" t="s">
        <v>342</v>
      </c>
      <c r="F7170" s="103" t="s">
        <v>295</v>
      </c>
      <c r="G7170" s="103" t="s">
        <v>503</v>
      </c>
      <c r="H7170" s="103" t="s">
        <v>504</v>
      </c>
      <c r="I7170" s="103" t="s">
        <v>92</v>
      </c>
      <c r="J7170" s="215">
        <v>1675.81</v>
      </c>
      <c r="K7170" s="216" t="s">
        <v>344</v>
      </c>
    </row>
    <row r="7171" spans="1:11" x14ac:dyDescent="0.25">
      <c r="A7171" s="103" t="s">
        <v>827</v>
      </c>
      <c r="B7171" s="103" t="s">
        <v>344</v>
      </c>
      <c r="C7171" s="103" t="s">
        <v>89</v>
      </c>
      <c r="D7171" s="103" t="s">
        <v>91</v>
      </c>
      <c r="E7171" s="103" t="s">
        <v>342</v>
      </c>
      <c r="F7171" s="103" t="s">
        <v>295</v>
      </c>
      <c r="G7171" s="103" t="s">
        <v>505</v>
      </c>
      <c r="H7171" s="103" t="s">
        <v>506</v>
      </c>
      <c r="I7171" s="103" t="s">
        <v>92</v>
      </c>
      <c r="J7171" s="215">
        <v>1690.59</v>
      </c>
      <c r="K7171" s="216" t="s">
        <v>344</v>
      </c>
    </row>
    <row r="7172" spans="1:11" x14ac:dyDescent="0.25">
      <c r="A7172" s="103" t="s">
        <v>830</v>
      </c>
      <c r="B7172" s="103" t="s">
        <v>344</v>
      </c>
      <c r="C7172" s="103" t="s">
        <v>89</v>
      </c>
      <c r="D7172" s="103" t="s">
        <v>91</v>
      </c>
      <c r="E7172" s="103" t="s">
        <v>342</v>
      </c>
      <c r="F7172" s="103" t="s">
        <v>295</v>
      </c>
      <c r="G7172" s="103" t="s">
        <v>505</v>
      </c>
      <c r="H7172" s="103" t="s">
        <v>506</v>
      </c>
      <c r="I7172" s="103" t="s">
        <v>92</v>
      </c>
      <c r="J7172" s="215">
        <v>1058.58</v>
      </c>
      <c r="K7172" s="216" t="s">
        <v>344</v>
      </c>
    </row>
    <row r="7173" spans="1:11" x14ac:dyDescent="0.25">
      <c r="A7173" s="103" t="s">
        <v>828</v>
      </c>
      <c r="B7173" s="103" t="s">
        <v>344</v>
      </c>
      <c r="C7173" s="103" t="s">
        <v>89</v>
      </c>
      <c r="D7173" s="103" t="s">
        <v>91</v>
      </c>
      <c r="E7173" s="103" t="s">
        <v>342</v>
      </c>
      <c r="F7173" s="103" t="s">
        <v>295</v>
      </c>
      <c r="G7173" s="103" t="s">
        <v>505</v>
      </c>
      <c r="H7173" s="103" t="s">
        <v>506</v>
      </c>
      <c r="I7173" s="103" t="s">
        <v>92</v>
      </c>
      <c r="J7173" s="215">
        <v>1067.6500000000001</v>
      </c>
      <c r="K7173" s="216" t="s">
        <v>344</v>
      </c>
    </row>
    <row r="7174" spans="1:11" x14ac:dyDescent="0.25">
      <c r="A7174" s="103" t="s">
        <v>829</v>
      </c>
      <c r="B7174" s="103" t="s">
        <v>344</v>
      </c>
      <c r="C7174" s="103" t="s">
        <v>89</v>
      </c>
      <c r="D7174" s="103" t="s">
        <v>91</v>
      </c>
      <c r="E7174" s="103" t="s">
        <v>342</v>
      </c>
      <c r="F7174" s="103" t="s">
        <v>295</v>
      </c>
      <c r="G7174" s="103" t="s">
        <v>505</v>
      </c>
      <c r="H7174" s="103" t="s">
        <v>506</v>
      </c>
      <c r="I7174" s="103" t="s">
        <v>92</v>
      </c>
      <c r="J7174" s="215">
        <v>203.57</v>
      </c>
      <c r="K7174" s="216" t="s">
        <v>344</v>
      </c>
    </row>
    <row r="7175" spans="1:11" x14ac:dyDescent="0.25">
      <c r="A7175" s="103" t="s">
        <v>825</v>
      </c>
      <c r="B7175" s="103" t="s">
        <v>344</v>
      </c>
      <c r="C7175" s="103" t="s">
        <v>89</v>
      </c>
      <c r="D7175" s="103" t="s">
        <v>91</v>
      </c>
      <c r="E7175" s="103" t="s">
        <v>342</v>
      </c>
      <c r="F7175" s="103" t="s">
        <v>295</v>
      </c>
      <c r="G7175" s="103" t="s">
        <v>505</v>
      </c>
      <c r="H7175" s="103" t="s">
        <v>506</v>
      </c>
      <c r="I7175" s="103" t="s">
        <v>92</v>
      </c>
      <c r="J7175" s="215">
        <v>177.66</v>
      </c>
      <c r="K7175" s="216" t="s">
        <v>344</v>
      </c>
    </row>
    <row r="7176" spans="1:11" x14ac:dyDescent="0.25">
      <c r="A7176" s="103" t="s">
        <v>826</v>
      </c>
      <c r="B7176" s="103" t="s">
        <v>344</v>
      </c>
      <c r="C7176" s="103" t="s">
        <v>89</v>
      </c>
      <c r="D7176" s="103" t="s">
        <v>91</v>
      </c>
      <c r="E7176" s="103" t="s">
        <v>342</v>
      </c>
      <c r="F7176" s="103" t="s">
        <v>295</v>
      </c>
      <c r="G7176" s="103" t="s">
        <v>505</v>
      </c>
      <c r="H7176" s="103" t="s">
        <v>506</v>
      </c>
      <c r="I7176" s="103" t="s">
        <v>92</v>
      </c>
      <c r="J7176" s="215">
        <v>368.29</v>
      </c>
      <c r="K7176" s="216" t="s">
        <v>344</v>
      </c>
    </row>
    <row r="7177" spans="1:11" x14ac:dyDescent="0.25">
      <c r="A7177" s="103" t="s">
        <v>827</v>
      </c>
      <c r="B7177" s="103" t="s">
        <v>344</v>
      </c>
      <c r="C7177" s="103" t="s">
        <v>89</v>
      </c>
      <c r="D7177" s="103" t="s">
        <v>91</v>
      </c>
      <c r="E7177" s="103" t="s">
        <v>342</v>
      </c>
      <c r="F7177" s="103" t="s">
        <v>295</v>
      </c>
      <c r="G7177" s="103" t="s">
        <v>205</v>
      </c>
      <c r="H7177" s="103" t="s">
        <v>343</v>
      </c>
      <c r="I7177" s="103" t="s">
        <v>92</v>
      </c>
      <c r="J7177" s="215">
        <v>451.49</v>
      </c>
      <c r="K7177" s="216" t="s">
        <v>344</v>
      </c>
    </row>
    <row r="7178" spans="1:11" x14ac:dyDescent="0.25">
      <c r="A7178" s="103" t="s">
        <v>830</v>
      </c>
      <c r="B7178" s="103" t="s">
        <v>344</v>
      </c>
      <c r="C7178" s="103" t="s">
        <v>89</v>
      </c>
      <c r="D7178" s="103" t="s">
        <v>91</v>
      </c>
      <c r="E7178" s="103" t="s">
        <v>342</v>
      </c>
      <c r="F7178" s="103" t="s">
        <v>295</v>
      </c>
      <c r="G7178" s="103" t="s">
        <v>205</v>
      </c>
      <c r="H7178" s="103" t="s">
        <v>343</v>
      </c>
      <c r="I7178" s="103" t="s">
        <v>92</v>
      </c>
      <c r="J7178" s="215">
        <v>406.35</v>
      </c>
      <c r="K7178" s="216" t="s">
        <v>344</v>
      </c>
    </row>
    <row r="7179" spans="1:11" x14ac:dyDescent="0.25">
      <c r="A7179" s="103" t="s">
        <v>828</v>
      </c>
      <c r="B7179" s="103" t="s">
        <v>344</v>
      </c>
      <c r="C7179" s="103" t="s">
        <v>89</v>
      </c>
      <c r="D7179" s="103" t="s">
        <v>91</v>
      </c>
      <c r="E7179" s="103" t="s">
        <v>342</v>
      </c>
      <c r="F7179" s="103" t="s">
        <v>295</v>
      </c>
      <c r="G7179" s="103" t="s">
        <v>205</v>
      </c>
      <c r="H7179" s="103" t="s">
        <v>343</v>
      </c>
      <c r="I7179" s="103" t="s">
        <v>92</v>
      </c>
      <c r="J7179" s="215">
        <v>715.15</v>
      </c>
      <c r="K7179" s="216" t="s">
        <v>344</v>
      </c>
    </row>
    <row r="7180" spans="1:11" x14ac:dyDescent="0.25">
      <c r="A7180" s="103" t="s">
        <v>829</v>
      </c>
      <c r="B7180" s="103" t="s">
        <v>344</v>
      </c>
      <c r="C7180" s="103" t="s">
        <v>89</v>
      </c>
      <c r="D7180" s="103" t="s">
        <v>91</v>
      </c>
      <c r="E7180" s="103" t="s">
        <v>342</v>
      </c>
      <c r="F7180" s="103" t="s">
        <v>295</v>
      </c>
      <c r="G7180" s="103" t="s">
        <v>205</v>
      </c>
      <c r="H7180" s="103" t="s">
        <v>343</v>
      </c>
      <c r="I7180" s="103" t="s">
        <v>92</v>
      </c>
      <c r="J7180" s="215">
        <v>1582.71</v>
      </c>
      <c r="K7180" s="216" t="s">
        <v>344</v>
      </c>
    </row>
    <row r="7181" spans="1:11" x14ac:dyDescent="0.25">
      <c r="A7181" s="103" t="s">
        <v>825</v>
      </c>
      <c r="B7181" s="103" t="s">
        <v>344</v>
      </c>
      <c r="C7181" s="103" t="s">
        <v>89</v>
      </c>
      <c r="D7181" s="103" t="s">
        <v>91</v>
      </c>
      <c r="E7181" s="103" t="s">
        <v>342</v>
      </c>
      <c r="F7181" s="103" t="s">
        <v>295</v>
      </c>
      <c r="G7181" s="103" t="s">
        <v>205</v>
      </c>
      <c r="H7181" s="103" t="s">
        <v>343</v>
      </c>
      <c r="I7181" s="103" t="s">
        <v>92</v>
      </c>
      <c r="J7181" s="215">
        <v>746.05</v>
      </c>
      <c r="K7181" s="216" t="s">
        <v>344</v>
      </c>
    </row>
    <row r="7182" spans="1:11" x14ac:dyDescent="0.25">
      <c r="A7182" s="103" t="s">
        <v>826</v>
      </c>
      <c r="B7182" s="103" t="s">
        <v>344</v>
      </c>
      <c r="C7182" s="103" t="s">
        <v>89</v>
      </c>
      <c r="D7182" s="103" t="s">
        <v>91</v>
      </c>
      <c r="E7182" s="103" t="s">
        <v>342</v>
      </c>
      <c r="F7182" s="103" t="s">
        <v>295</v>
      </c>
      <c r="G7182" s="103" t="s">
        <v>205</v>
      </c>
      <c r="H7182" s="103" t="s">
        <v>343</v>
      </c>
      <c r="I7182" s="103" t="s">
        <v>92</v>
      </c>
      <c r="J7182" s="215">
        <v>682.42</v>
      </c>
      <c r="K7182" s="216" t="s">
        <v>344</v>
      </c>
    </row>
    <row r="7183" spans="1:11" x14ac:dyDescent="0.25">
      <c r="A7183" s="103" t="s">
        <v>825</v>
      </c>
      <c r="B7183" s="103" t="s">
        <v>344</v>
      </c>
      <c r="C7183" s="103" t="s">
        <v>89</v>
      </c>
      <c r="D7183" s="103" t="s">
        <v>91</v>
      </c>
      <c r="E7183" s="103" t="s">
        <v>342</v>
      </c>
      <c r="F7183" s="103" t="s">
        <v>295</v>
      </c>
      <c r="G7183" s="103" t="s">
        <v>507</v>
      </c>
      <c r="H7183" s="103" t="s">
        <v>508</v>
      </c>
      <c r="I7183" s="103" t="s">
        <v>92</v>
      </c>
      <c r="J7183" s="215">
        <v>55.16</v>
      </c>
      <c r="K7183" s="216" t="s">
        <v>344</v>
      </c>
    </row>
    <row r="7184" spans="1:11" x14ac:dyDescent="0.25">
      <c r="A7184" s="103" t="s">
        <v>827</v>
      </c>
      <c r="B7184" s="103" t="s">
        <v>344</v>
      </c>
      <c r="C7184" s="103" t="s">
        <v>89</v>
      </c>
      <c r="D7184" s="103" t="s">
        <v>91</v>
      </c>
      <c r="E7184" s="103" t="s">
        <v>342</v>
      </c>
      <c r="F7184" s="103" t="s">
        <v>295</v>
      </c>
      <c r="G7184" s="103" t="s">
        <v>529</v>
      </c>
      <c r="H7184" s="103" t="s">
        <v>530</v>
      </c>
      <c r="I7184" s="103" t="s">
        <v>92</v>
      </c>
      <c r="J7184" s="215">
        <v>2379.46</v>
      </c>
      <c r="K7184" s="216" t="s">
        <v>344</v>
      </c>
    </row>
    <row r="7185" spans="1:11" x14ac:dyDescent="0.25">
      <c r="A7185" s="103" t="s">
        <v>830</v>
      </c>
      <c r="B7185" s="103" t="s">
        <v>344</v>
      </c>
      <c r="C7185" s="103" t="s">
        <v>89</v>
      </c>
      <c r="D7185" s="103" t="s">
        <v>91</v>
      </c>
      <c r="E7185" s="103" t="s">
        <v>342</v>
      </c>
      <c r="F7185" s="103" t="s">
        <v>295</v>
      </c>
      <c r="G7185" s="103" t="s">
        <v>529</v>
      </c>
      <c r="H7185" s="103" t="s">
        <v>530</v>
      </c>
      <c r="I7185" s="103" t="s">
        <v>92</v>
      </c>
      <c r="J7185" s="215">
        <v>1690.01</v>
      </c>
      <c r="K7185" s="216" t="s">
        <v>344</v>
      </c>
    </row>
    <row r="7186" spans="1:11" x14ac:dyDescent="0.25">
      <c r="A7186" s="103" t="s">
        <v>828</v>
      </c>
      <c r="B7186" s="103" t="s">
        <v>344</v>
      </c>
      <c r="C7186" s="103" t="s">
        <v>89</v>
      </c>
      <c r="D7186" s="103" t="s">
        <v>91</v>
      </c>
      <c r="E7186" s="103" t="s">
        <v>342</v>
      </c>
      <c r="F7186" s="103" t="s">
        <v>295</v>
      </c>
      <c r="G7186" s="103" t="s">
        <v>529</v>
      </c>
      <c r="H7186" s="103" t="s">
        <v>530</v>
      </c>
      <c r="I7186" s="103" t="s">
        <v>92</v>
      </c>
      <c r="J7186" s="215">
        <v>-466.71</v>
      </c>
      <c r="K7186" s="216" t="s">
        <v>344</v>
      </c>
    </row>
    <row r="7187" spans="1:11" x14ac:dyDescent="0.25">
      <c r="A7187" s="103" t="s">
        <v>829</v>
      </c>
      <c r="B7187" s="103" t="s">
        <v>344</v>
      </c>
      <c r="C7187" s="103" t="s">
        <v>89</v>
      </c>
      <c r="D7187" s="103" t="s">
        <v>91</v>
      </c>
      <c r="E7187" s="103" t="s">
        <v>342</v>
      </c>
      <c r="F7187" s="103" t="s">
        <v>295</v>
      </c>
      <c r="G7187" s="103" t="s">
        <v>529</v>
      </c>
      <c r="H7187" s="103" t="s">
        <v>530</v>
      </c>
      <c r="I7187" s="103" t="s">
        <v>92</v>
      </c>
      <c r="J7187" s="215">
        <v>789.71</v>
      </c>
      <c r="K7187" s="216" t="s">
        <v>344</v>
      </c>
    </row>
    <row r="7188" spans="1:11" x14ac:dyDescent="0.25">
      <c r="A7188" s="103" t="s">
        <v>825</v>
      </c>
      <c r="B7188" s="103" t="s">
        <v>344</v>
      </c>
      <c r="C7188" s="103" t="s">
        <v>89</v>
      </c>
      <c r="D7188" s="103" t="s">
        <v>91</v>
      </c>
      <c r="E7188" s="103" t="s">
        <v>342</v>
      </c>
      <c r="F7188" s="103" t="s">
        <v>295</v>
      </c>
      <c r="G7188" s="103" t="s">
        <v>529</v>
      </c>
      <c r="H7188" s="103" t="s">
        <v>530</v>
      </c>
      <c r="I7188" s="103" t="s">
        <v>92</v>
      </c>
      <c r="J7188" s="215">
        <v>1611.43</v>
      </c>
      <c r="K7188" s="216" t="s">
        <v>344</v>
      </c>
    </row>
    <row r="7189" spans="1:11" x14ac:dyDescent="0.25">
      <c r="A7189" s="103" t="s">
        <v>826</v>
      </c>
      <c r="B7189" s="103" t="s">
        <v>344</v>
      </c>
      <c r="C7189" s="103" t="s">
        <v>89</v>
      </c>
      <c r="D7189" s="103" t="s">
        <v>91</v>
      </c>
      <c r="E7189" s="103" t="s">
        <v>342</v>
      </c>
      <c r="F7189" s="103" t="s">
        <v>295</v>
      </c>
      <c r="G7189" s="103" t="s">
        <v>529</v>
      </c>
      <c r="H7189" s="103" t="s">
        <v>530</v>
      </c>
      <c r="I7189" s="103" t="s">
        <v>92</v>
      </c>
      <c r="J7189" s="215">
        <v>1124.18</v>
      </c>
      <c r="K7189" s="216" t="s">
        <v>344</v>
      </c>
    </row>
    <row r="7190" spans="1:11" x14ac:dyDescent="0.25">
      <c r="A7190" s="103" t="s">
        <v>827</v>
      </c>
      <c r="B7190" s="103" t="s">
        <v>344</v>
      </c>
      <c r="C7190" s="103" t="s">
        <v>89</v>
      </c>
      <c r="D7190" s="103" t="s">
        <v>91</v>
      </c>
      <c r="E7190" s="103" t="s">
        <v>342</v>
      </c>
      <c r="F7190" s="103" t="s">
        <v>295</v>
      </c>
      <c r="G7190" s="103" t="s">
        <v>509</v>
      </c>
      <c r="H7190" s="103" t="s">
        <v>510</v>
      </c>
      <c r="I7190" s="103" t="s">
        <v>92</v>
      </c>
      <c r="J7190" s="215">
        <v>1925.87</v>
      </c>
      <c r="K7190" s="216" t="s">
        <v>344</v>
      </c>
    </row>
    <row r="7191" spans="1:11" x14ac:dyDescent="0.25">
      <c r="A7191" s="103" t="s">
        <v>830</v>
      </c>
      <c r="B7191" s="103" t="s">
        <v>344</v>
      </c>
      <c r="C7191" s="103" t="s">
        <v>89</v>
      </c>
      <c r="D7191" s="103" t="s">
        <v>91</v>
      </c>
      <c r="E7191" s="103" t="s">
        <v>342</v>
      </c>
      <c r="F7191" s="103" t="s">
        <v>295</v>
      </c>
      <c r="G7191" s="103" t="s">
        <v>509</v>
      </c>
      <c r="H7191" s="103" t="s">
        <v>510</v>
      </c>
      <c r="I7191" s="103" t="s">
        <v>92</v>
      </c>
      <c r="J7191" s="215">
        <v>1742.73</v>
      </c>
      <c r="K7191" s="216" t="s">
        <v>344</v>
      </c>
    </row>
    <row r="7192" spans="1:11" x14ac:dyDescent="0.25">
      <c r="A7192" s="103" t="s">
        <v>828</v>
      </c>
      <c r="B7192" s="103" t="s">
        <v>344</v>
      </c>
      <c r="C7192" s="103" t="s">
        <v>89</v>
      </c>
      <c r="D7192" s="103" t="s">
        <v>91</v>
      </c>
      <c r="E7192" s="103" t="s">
        <v>342</v>
      </c>
      <c r="F7192" s="103" t="s">
        <v>295</v>
      </c>
      <c r="G7192" s="103" t="s">
        <v>509</v>
      </c>
      <c r="H7192" s="103" t="s">
        <v>510</v>
      </c>
      <c r="I7192" s="103" t="s">
        <v>92</v>
      </c>
      <c r="J7192" s="215">
        <v>1674.7</v>
      </c>
      <c r="K7192" s="216" t="s">
        <v>344</v>
      </c>
    </row>
    <row r="7193" spans="1:11" x14ac:dyDescent="0.25">
      <c r="A7193" s="103" t="s">
        <v>829</v>
      </c>
      <c r="B7193" s="103" t="s">
        <v>344</v>
      </c>
      <c r="C7193" s="103" t="s">
        <v>89</v>
      </c>
      <c r="D7193" s="103" t="s">
        <v>91</v>
      </c>
      <c r="E7193" s="103" t="s">
        <v>342</v>
      </c>
      <c r="F7193" s="103" t="s">
        <v>295</v>
      </c>
      <c r="G7193" s="103" t="s">
        <v>509</v>
      </c>
      <c r="H7193" s="103" t="s">
        <v>510</v>
      </c>
      <c r="I7193" s="103" t="s">
        <v>92</v>
      </c>
      <c r="J7193" s="215">
        <v>1194.4100000000001</v>
      </c>
      <c r="K7193" s="216" t="s">
        <v>344</v>
      </c>
    </row>
    <row r="7194" spans="1:11" x14ac:dyDescent="0.25">
      <c r="A7194" s="103" t="s">
        <v>825</v>
      </c>
      <c r="B7194" s="103" t="s">
        <v>344</v>
      </c>
      <c r="C7194" s="103" t="s">
        <v>89</v>
      </c>
      <c r="D7194" s="103" t="s">
        <v>91</v>
      </c>
      <c r="E7194" s="103" t="s">
        <v>342</v>
      </c>
      <c r="F7194" s="103" t="s">
        <v>295</v>
      </c>
      <c r="G7194" s="103" t="s">
        <v>509</v>
      </c>
      <c r="H7194" s="103" t="s">
        <v>510</v>
      </c>
      <c r="I7194" s="103" t="s">
        <v>92</v>
      </c>
      <c r="J7194" s="215">
        <v>1896.23</v>
      </c>
      <c r="K7194" s="216" t="s">
        <v>344</v>
      </c>
    </row>
    <row r="7195" spans="1:11" x14ac:dyDescent="0.25">
      <c r="A7195" s="103" t="s">
        <v>826</v>
      </c>
      <c r="B7195" s="103" t="s">
        <v>344</v>
      </c>
      <c r="C7195" s="103" t="s">
        <v>89</v>
      </c>
      <c r="D7195" s="103" t="s">
        <v>91</v>
      </c>
      <c r="E7195" s="103" t="s">
        <v>342</v>
      </c>
      <c r="F7195" s="103" t="s">
        <v>295</v>
      </c>
      <c r="G7195" s="103" t="s">
        <v>509</v>
      </c>
      <c r="H7195" s="103" t="s">
        <v>510</v>
      </c>
      <c r="I7195" s="103" t="s">
        <v>92</v>
      </c>
      <c r="J7195" s="215">
        <v>1637.72</v>
      </c>
      <c r="K7195" s="216" t="s">
        <v>344</v>
      </c>
    </row>
    <row r="7196" spans="1:11" x14ac:dyDescent="0.25">
      <c r="A7196" s="103" t="s">
        <v>827</v>
      </c>
      <c r="B7196" s="103" t="s">
        <v>344</v>
      </c>
      <c r="C7196" s="103" t="s">
        <v>89</v>
      </c>
      <c r="D7196" s="103" t="s">
        <v>91</v>
      </c>
      <c r="E7196" s="103" t="s">
        <v>342</v>
      </c>
      <c r="F7196" s="103" t="s">
        <v>295</v>
      </c>
      <c r="G7196" s="103" t="s">
        <v>483</v>
      </c>
      <c r="H7196" s="103" t="s">
        <v>484</v>
      </c>
      <c r="I7196" s="103" t="s">
        <v>92</v>
      </c>
      <c r="J7196" s="215">
        <v>513.78</v>
      </c>
      <c r="K7196" s="216" t="s">
        <v>344</v>
      </c>
    </row>
    <row r="7197" spans="1:11" x14ac:dyDescent="0.25">
      <c r="A7197" s="103" t="s">
        <v>830</v>
      </c>
      <c r="B7197" s="103" t="s">
        <v>344</v>
      </c>
      <c r="C7197" s="103" t="s">
        <v>89</v>
      </c>
      <c r="D7197" s="103" t="s">
        <v>91</v>
      </c>
      <c r="E7197" s="103" t="s">
        <v>342</v>
      </c>
      <c r="F7197" s="103" t="s">
        <v>295</v>
      </c>
      <c r="G7197" s="103" t="s">
        <v>483</v>
      </c>
      <c r="H7197" s="103" t="s">
        <v>484</v>
      </c>
      <c r="I7197" s="103" t="s">
        <v>92</v>
      </c>
      <c r="J7197" s="215">
        <v>595.6</v>
      </c>
      <c r="K7197" s="216" t="s">
        <v>344</v>
      </c>
    </row>
    <row r="7198" spans="1:11" x14ac:dyDescent="0.25">
      <c r="A7198" s="103" t="s">
        <v>828</v>
      </c>
      <c r="B7198" s="103" t="s">
        <v>344</v>
      </c>
      <c r="C7198" s="103" t="s">
        <v>89</v>
      </c>
      <c r="D7198" s="103" t="s">
        <v>91</v>
      </c>
      <c r="E7198" s="103" t="s">
        <v>342</v>
      </c>
      <c r="F7198" s="103" t="s">
        <v>295</v>
      </c>
      <c r="G7198" s="103" t="s">
        <v>483</v>
      </c>
      <c r="H7198" s="103" t="s">
        <v>484</v>
      </c>
      <c r="I7198" s="103" t="s">
        <v>92</v>
      </c>
      <c r="J7198" s="215">
        <v>1163.55</v>
      </c>
      <c r="K7198" s="216" t="s">
        <v>344</v>
      </c>
    </row>
    <row r="7199" spans="1:11" x14ac:dyDescent="0.25">
      <c r="A7199" s="103" t="s">
        <v>829</v>
      </c>
      <c r="B7199" s="103" t="s">
        <v>344</v>
      </c>
      <c r="C7199" s="103" t="s">
        <v>89</v>
      </c>
      <c r="D7199" s="103" t="s">
        <v>91</v>
      </c>
      <c r="E7199" s="103" t="s">
        <v>342</v>
      </c>
      <c r="F7199" s="103" t="s">
        <v>295</v>
      </c>
      <c r="G7199" s="103" t="s">
        <v>483</v>
      </c>
      <c r="H7199" s="103" t="s">
        <v>484</v>
      </c>
      <c r="I7199" s="103" t="s">
        <v>92</v>
      </c>
      <c r="J7199" s="215">
        <v>622.82000000000005</v>
      </c>
      <c r="K7199" s="216" t="s">
        <v>344</v>
      </c>
    </row>
    <row r="7200" spans="1:11" x14ac:dyDescent="0.25">
      <c r="A7200" s="103" t="s">
        <v>825</v>
      </c>
      <c r="B7200" s="103" t="s">
        <v>344</v>
      </c>
      <c r="C7200" s="103" t="s">
        <v>89</v>
      </c>
      <c r="D7200" s="103" t="s">
        <v>91</v>
      </c>
      <c r="E7200" s="103" t="s">
        <v>342</v>
      </c>
      <c r="F7200" s="103" t="s">
        <v>295</v>
      </c>
      <c r="G7200" s="103" t="s">
        <v>483</v>
      </c>
      <c r="H7200" s="103" t="s">
        <v>484</v>
      </c>
      <c r="I7200" s="103" t="s">
        <v>92</v>
      </c>
      <c r="J7200" s="215">
        <v>771.27</v>
      </c>
      <c r="K7200" s="216" t="s">
        <v>344</v>
      </c>
    </row>
    <row r="7201" spans="1:11" x14ac:dyDescent="0.25">
      <c r="A7201" s="103" t="s">
        <v>826</v>
      </c>
      <c r="B7201" s="103" t="s">
        <v>344</v>
      </c>
      <c r="C7201" s="103" t="s">
        <v>89</v>
      </c>
      <c r="D7201" s="103" t="s">
        <v>91</v>
      </c>
      <c r="E7201" s="103" t="s">
        <v>342</v>
      </c>
      <c r="F7201" s="103" t="s">
        <v>295</v>
      </c>
      <c r="G7201" s="103" t="s">
        <v>483</v>
      </c>
      <c r="H7201" s="103" t="s">
        <v>484</v>
      </c>
      <c r="I7201" s="103" t="s">
        <v>92</v>
      </c>
      <c r="J7201" s="215">
        <v>518.76</v>
      </c>
      <c r="K7201" s="216" t="s">
        <v>344</v>
      </c>
    </row>
    <row r="7202" spans="1:11" x14ac:dyDescent="0.25">
      <c r="A7202" s="103" t="s">
        <v>827</v>
      </c>
      <c r="B7202" s="103" t="s">
        <v>344</v>
      </c>
      <c r="C7202" s="103" t="s">
        <v>89</v>
      </c>
      <c r="D7202" s="103" t="s">
        <v>91</v>
      </c>
      <c r="E7202" s="103" t="s">
        <v>342</v>
      </c>
      <c r="F7202" s="103" t="s">
        <v>295</v>
      </c>
      <c r="G7202" s="103" t="s">
        <v>511</v>
      </c>
      <c r="H7202" s="103" t="s">
        <v>512</v>
      </c>
      <c r="I7202" s="103" t="s">
        <v>92</v>
      </c>
      <c r="J7202" s="215">
        <v>5585.66</v>
      </c>
      <c r="K7202" s="216" t="s">
        <v>344</v>
      </c>
    </row>
    <row r="7203" spans="1:11" x14ac:dyDescent="0.25">
      <c r="A7203" s="103" t="s">
        <v>830</v>
      </c>
      <c r="B7203" s="103" t="s">
        <v>344</v>
      </c>
      <c r="C7203" s="103" t="s">
        <v>89</v>
      </c>
      <c r="D7203" s="103" t="s">
        <v>91</v>
      </c>
      <c r="E7203" s="103" t="s">
        <v>342</v>
      </c>
      <c r="F7203" s="103" t="s">
        <v>295</v>
      </c>
      <c r="G7203" s="103" t="s">
        <v>511</v>
      </c>
      <c r="H7203" s="103" t="s">
        <v>512</v>
      </c>
      <c r="I7203" s="103" t="s">
        <v>92</v>
      </c>
      <c r="J7203" s="215">
        <v>4480.5600000000004</v>
      </c>
      <c r="K7203" s="216" t="s">
        <v>344</v>
      </c>
    </row>
    <row r="7204" spans="1:11" x14ac:dyDescent="0.25">
      <c r="A7204" s="103" t="s">
        <v>828</v>
      </c>
      <c r="B7204" s="103" t="s">
        <v>344</v>
      </c>
      <c r="C7204" s="103" t="s">
        <v>89</v>
      </c>
      <c r="D7204" s="103" t="s">
        <v>91</v>
      </c>
      <c r="E7204" s="103" t="s">
        <v>342</v>
      </c>
      <c r="F7204" s="103" t="s">
        <v>295</v>
      </c>
      <c r="G7204" s="103" t="s">
        <v>511</v>
      </c>
      <c r="H7204" s="103" t="s">
        <v>512</v>
      </c>
      <c r="I7204" s="103" t="s">
        <v>92</v>
      </c>
      <c r="J7204" s="215">
        <v>4618.3999999999996</v>
      </c>
      <c r="K7204" s="216" t="s">
        <v>344</v>
      </c>
    </row>
    <row r="7205" spans="1:11" x14ac:dyDescent="0.25">
      <c r="A7205" s="103" t="s">
        <v>829</v>
      </c>
      <c r="B7205" s="103" t="s">
        <v>344</v>
      </c>
      <c r="C7205" s="103" t="s">
        <v>89</v>
      </c>
      <c r="D7205" s="103" t="s">
        <v>91</v>
      </c>
      <c r="E7205" s="103" t="s">
        <v>342</v>
      </c>
      <c r="F7205" s="103" t="s">
        <v>295</v>
      </c>
      <c r="G7205" s="103" t="s">
        <v>511</v>
      </c>
      <c r="H7205" s="103" t="s">
        <v>512</v>
      </c>
      <c r="I7205" s="103" t="s">
        <v>92</v>
      </c>
      <c r="J7205" s="215">
        <v>4113.8900000000003</v>
      </c>
      <c r="K7205" s="216" t="s">
        <v>344</v>
      </c>
    </row>
    <row r="7206" spans="1:11" x14ac:dyDescent="0.25">
      <c r="A7206" s="103" t="s">
        <v>825</v>
      </c>
      <c r="B7206" s="103" t="s">
        <v>344</v>
      </c>
      <c r="C7206" s="103" t="s">
        <v>89</v>
      </c>
      <c r="D7206" s="103" t="s">
        <v>91</v>
      </c>
      <c r="E7206" s="103" t="s">
        <v>342</v>
      </c>
      <c r="F7206" s="103" t="s">
        <v>295</v>
      </c>
      <c r="G7206" s="103" t="s">
        <v>511</v>
      </c>
      <c r="H7206" s="103" t="s">
        <v>512</v>
      </c>
      <c r="I7206" s="103" t="s">
        <v>92</v>
      </c>
      <c r="J7206" s="215">
        <v>5329.67</v>
      </c>
      <c r="K7206" s="216" t="s">
        <v>344</v>
      </c>
    </row>
    <row r="7207" spans="1:11" x14ac:dyDescent="0.25">
      <c r="A7207" s="103" t="s">
        <v>826</v>
      </c>
      <c r="B7207" s="103" t="s">
        <v>344</v>
      </c>
      <c r="C7207" s="103" t="s">
        <v>89</v>
      </c>
      <c r="D7207" s="103" t="s">
        <v>91</v>
      </c>
      <c r="E7207" s="103" t="s">
        <v>342</v>
      </c>
      <c r="F7207" s="103" t="s">
        <v>295</v>
      </c>
      <c r="G7207" s="103" t="s">
        <v>511</v>
      </c>
      <c r="H7207" s="103" t="s">
        <v>512</v>
      </c>
      <c r="I7207" s="103" t="s">
        <v>92</v>
      </c>
      <c r="J7207" s="215">
        <v>5418.74</v>
      </c>
      <c r="K7207" s="216" t="s">
        <v>344</v>
      </c>
    </row>
    <row r="7208" spans="1:11" x14ac:dyDescent="0.25">
      <c r="A7208" s="103" t="s">
        <v>827</v>
      </c>
      <c r="B7208" s="103" t="s">
        <v>344</v>
      </c>
      <c r="C7208" s="103" t="s">
        <v>89</v>
      </c>
      <c r="D7208" s="103" t="s">
        <v>91</v>
      </c>
      <c r="E7208" s="103" t="s">
        <v>342</v>
      </c>
      <c r="F7208" s="103" t="s">
        <v>295</v>
      </c>
      <c r="G7208" s="103" t="s">
        <v>513</v>
      </c>
      <c r="H7208" s="103" t="s">
        <v>514</v>
      </c>
      <c r="I7208" s="103" t="s">
        <v>92</v>
      </c>
      <c r="J7208" s="215">
        <v>574.46</v>
      </c>
      <c r="K7208" s="216" t="s">
        <v>344</v>
      </c>
    </row>
    <row r="7209" spans="1:11" x14ac:dyDescent="0.25">
      <c r="A7209" s="103" t="s">
        <v>830</v>
      </c>
      <c r="B7209" s="103" t="s">
        <v>344</v>
      </c>
      <c r="C7209" s="103" t="s">
        <v>89</v>
      </c>
      <c r="D7209" s="103" t="s">
        <v>91</v>
      </c>
      <c r="E7209" s="103" t="s">
        <v>342</v>
      </c>
      <c r="F7209" s="103" t="s">
        <v>295</v>
      </c>
      <c r="G7209" s="103" t="s">
        <v>513</v>
      </c>
      <c r="H7209" s="103" t="s">
        <v>514</v>
      </c>
      <c r="I7209" s="103" t="s">
        <v>92</v>
      </c>
      <c r="J7209" s="215">
        <v>781.7</v>
      </c>
      <c r="K7209" s="216" t="s">
        <v>344</v>
      </c>
    </row>
    <row r="7210" spans="1:11" x14ac:dyDescent="0.25">
      <c r="A7210" s="103" t="s">
        <v>828</v>
      </c>
      <c r="B7210" s="103" t="s">
        <v>344</v>
      </c>
      <c r="C7210" s="103" t="s">
        <v>89</v>
      </c>
      <c r="D7210" s="103" t="s">
        <v>91</v>
      </c>
      <c r="E7210" s="103" t="s">
        <v>342</v>
      </c>
      <c r="F7210" s="103" t="s">
        <v>295</v>
      </c>
      <c r="G7210" s="103" t="s">
        <v>513</v>
      </c>
      <c r="H7210" s="103" t="s">
        <v>514</v>
      </c>
      <c r="I7210" s="103" t="s">
        <v>92</v>
      </c>
      <c r="J7210" s="215">
        <v>459.71</v>
      </c>
      <c r="K7210" s="216" t="s">
        <v>344</v>
      </c>
    </row>
    <row r="7211" spans="1:11" x14ac:dyDescent="0.25">
      <c r="A7211" s="103" t="s">
        <v>829</v>
      </c>
      <c r="B7211" s="103" t="s">
        <v>344</v>
      </c>
      <c r="C7211" s="103" t="s">
        <v>89</v>
      </c>
      <c r="D7211" s="103" t="s">
        <v>91</v>
      </c>
      <c r="E7211" s="103" t="s">
        <v>342</v>
      </c>
      <c r="F7211" s="103" t="s">
        <v>295</v>
      </c>
      <c r="G7211" s="103" t="s">
        <v>513</v>
      </c>
      <c r="H7211" s="103" t="s">
        <v>514</v>
      </c>
      <c r="I7211" s="103" t="s">
        <v>92</v>
      </c>
      <c r="J7211" s="215">
        <v>418.11</v>
      </c>
      <c r="K7211" s="216" t="s">
        <v>344</v>
      </c>
    </row>
    <row r="7212" spans="1:11" x14ac:dyDescent="0.25">
      <c r="A7212" s="103" t="s">
        <v>825</v>
      </c>
      <c r="B7212" s="103" t="s">
        <v>344</v>
      </c>
      <c r="C7212" s="103" t="s">
        <v>89</v>
      </c>
      <c r="D7212" s="103" t="s">
        <v>91</v>
      </c>
      <c r="E7212" s="103" t="s">
        <v>342</v>
      </c>
      <c r="F7212" s="103" t="s">
        <v>295</v>
      </c>
      <c r="G7212" s="103" t="s">
        <v>513</v>
      </c>
      <c r="H7212" s="103" t="s">
        <v>514</v>
      </c>
      <c r="I7212" s="103" t="s">
        <v>92</v>
      </c>
      <c r="J7212" s="215">
        <v>794.17</v>
      </c>
      <c r="K7212" s="232"/>
    </row>
    <row r="7213" spans="1:11" x14ac:dyDescent="0.25">
      <c r="A7213" s="103" t="s">
        <v>826</v>
      </c>
      <c r="B7213" s="103" t="s">
        <v>344</v>
      </c>
      <c r="C7213" s="103" t="s">
        <v>89</v>
      </c>
      <c r="D7213" s="103" t="s">
        <v>91</v>
      </c>
      <c r="E7213" s="103" t="s">
        <v>342</v>
      </c>
      <c r="F7213" s="103" t="s">
        <v>295</v>
      </c>
      <c r="G7213" s="103" t="s">
        <v>513</v>
      </c>
      <c r="H7213" s="103" t="s">
        <v>514</v>
      </c>
      <c r="I7213" s="103" t="s">
        <v>92</v>
      </c>
      <c r="J7213" s="215">
        <v>535.49</v>
      </c>
      <c r="K7213" s="216" t="s">
        <v>344</v>
      </c>
    </row>
    <row r="7214" spans="1:11" x14ac:dyDescent="0.25">
      <c r="A7214" s="103" t="s">
        <v>827</v>
      </c>
      <c r="B7214" s="103" t="s">
        <v>344</v>
      </c>
      <c r="C7214" s="103" t="s">
        <v>89</v>
      </c>
      <c r="D7214" s="103" t="s">
        <v>91</v>
      </c>
      <c r="E7214" s="103" t="s">
        <v>342</v>
      </c>
      <c r="F7214" s="103" t="s">
        <v>295</v>
      </c>
      <c r="G7214" s="103" t="s">
        <v>515</v>
      </c>
      <c r="H7214" s="103" t="s">
        <v>516</v>
      </c>
      <c r="I7214" s="103" t="s">
        <v>92</v>
      </c>
      <c r="J7214" s="215">
        <v>1699.96</v>
      </c>
      <c r="K7214" s="216" t="s">
        <v>344</v>
      </c>
    </row>
    <row r="7215" spans="1:11" x14ac:dyDescent="0.25">
      <c r="A7215" s="103" t="s">
        <v>830</v>
      </c>
      <c r="B7215" s="103" t="s">
        <v>344</v>
      </c>
      <c r="C7215" s="103" t="s">
        <v>89</v>
      </c>
      <c r="D7215" s="103" t="s">
        <v>91</v>
      </c>
      <c r="E7215" s="103" t="s">
        <v>342</v>
      </c>
      <c r="F7215" s="103" t="s">
        <v>295</v>
      </c>
      <c r="G7215" s="103" t="s">
        <v>515</v>
      </c>
      <c r="H7215" s="103" t="s">
        <v>516</v>
      </c>
      <c r="I7215" s="103" t="s">
        <v>92</v>
      </c>
      <c r="J7215" s="215">
        <v>2612.73</v>
      </c>
      <c r="K7215" s="216" t="s">
        <v>344</v>
      </c>
    </row>
    <row r="7216" spans="1:11" x14ac:dyDescent="0.25">
      <c r="A7216" s="103" t="s">
        <v>828</v>
      </c>
      <c r="B7216" s="103" t="s">
        <v>344</v>
      </c>
      <c r="C7216" s="103" t="s">
        <v>89</v>
      </c>
      <c r="D7216" s="103" t="s">
        <v>91</v>
      </c>
      <c r="E7216" s="103" t="s">
        <v>342</v>
      </c>
      <c r="F7216" s="103" t="s">
        <v>295</v>
      </c>
      <c r="G7216" s="103" t="s">
        <v>515</v>
      </c>
      <c r="H7216" s="103" t="s">
        <v>516</v>
      </c>
      <c r="I7216" s="103" t="s">
        <v>92</v>
      </c>
      <c r="J7216" s="215">
        <v>1784.97</v>
      </c>
      <c r="K7216" s="216" t="s">
        <v>344</v>
      </c>
    </row>
    <row r="7217" spans="1:11" x14ac:dyDescent="0.25">
      <c r="A7217" s="103" t="s">
        <v>829</v>
      </c>
      <c r="B7217" s="103" t="s">
        <v>344</v>
      </c>
      <c r="C7217" s="103" t="s">
        <v>89</v>
      </c>
      <c r="D7217" s="103" t="s">
        <v>91</v>
      </c>
      <c r="E7217" s="103" t="s">
        <v>342</v>
      </c>
      <c r="F7217" s="103" t="s">
        <v>295</v>
      </c>
      <c r="G7217" s="103" t="s">
        <v>515</v>
      </c>
      <c r="H7217" s="103" t="s">
        <v>516</v>
      </c>
      <c r="I7217" s="103" t="s">
        <v>92</v>
      </c>
      <c r="J7217" s="215">
        <v>1392.16</v>
      </c>
      <c r="K7217" s="216" t="s">
        <v>344</v>
      </c>
    </row>
    <row r="7218" spans="1:11" x14ac:dyDescent="0.25">
      <c r="A7218" s="103" t="s">
        <v>825</v>
      </c>
      <c r="B7218" s="103" t="s">
        <v>344</v>
      </c>
      <c r="C7218" s="103" t="s">
        <v>89</v>
      </c>
      <c r="D7218" s="103" t="s">
        <v>91</v>
      </c>
      <c r="E7218" s="103" t="s">
        <v>342</v>
      </c>
      <c r="F7218" s="103" t="s">
        <v>295</v>
      </c>
      <c r="G7218" s="103" t="s">
        <v>515</v>
      </c>
      <c r="H7218" s="103" t="s">
        <v>516</v>
      </c>
      <c r="I7218" s="103" t="s">
        <v>92</v>
      </c>
      <c r="J7218" s="215">
        <v>1882.65</v>
      </c>
      <c r="K7218" s="216" t="s">
        <v>344</v>
      </c>
    </row>
    <row r="7219" spans="1:11" x14ac:dyDescent="0.25">
      <c r="A7219" s="103" t="s">
        <v>826</v>
      </c>
      <c r="B7219" s="103" t="s">
        <v>344</v>
      </c>
      <c r="C7219" s="103" t="s">
        <v>89</v>
      </c>
      <c r="D7219" s="103" t="s">
        <v>91</v>
      </c>
      <c r="E7219" s="103" t="s">
        <v>342</v>
      </c>
      <c r="F7219" s="103" t="s">
        <v>295</v>
      </c>
      <c r="G7219" s="103" t="s">
        <v>515</v>
      </c>
      <c r="H7219" s="103" t="s">
        <v>516</v>
      </c>
      <c r="I7219" s="103" t="s">
        <v>92</v>
      </c>
      <c r="J7219" s="215">
        <v>1568.37</v>
      </c>
      <c r="K7219" s="216" t="s">
        <v>344</v>
      </c>
    </row>
    <row r="7220" spans="1:11" x14ac:dyDescent="0.25">
      <c r="A7220" s="103" t="s">
        <v>827</v>
      </c>
      <c r="B7220" s="103" t="s">
        <v>344</v>
      </c>
      <c r="C7220" s="103" t="s">
        <v>89</v>
      </c>
      <c r="D7220" s="103" t="s">
        <v>91</v>
      </c>
      <c r="E7220" s="103" t="s">
        <v>342</v>
      </c>
      <c r="F7220" s="103" t="s">
        <v>295</v>
      </c>
      <c r="G7220" s="103" t="s">
        <v>533</v>
      </c>
      <c r="H7220" s="103" t="s">
        <v>534</v>
      </c>
      <c r="I7220" s="103" t="s">
        <v>92</v>
      </c>
      <c r="J7220" s="215">
        <v>378.27</v>
      </c>
      <c r="K7220" s="216" t="s">
        <v>344</v>
      </c>
    </row>
    <row r="7221" spans="1:11" x14ac:dyDescent="0.25">
      <c r="A7221" s="103" t="s">
        <v>830</v>
      </c>
      <c r="B7221" s="103" t="s">
        <v>344</v>
      </c>
      <c r="C7221" s="103" t="s">
        <v>89</v>
      </c>
      <c r="D7221" s="103" t="s">
        <v>91</v>
      </c>
      <c r="E7221" s="103" t="s">
        <v>342</v>
      </c>
      <c r="F7221" s="103" t="s">
        <v>295</v>
      </c>
      <c r="G7221" s="103" t="s">
        <v>533</v>
      </c>
      <c r="H7221" s="103" t="s">
        <v>534</v>
      </c>
      <c r="I7221" s="103" t="s">
        <v>92</v>
      </c>
      <c r="J7221" s="215">
        <v>308.94</v>
      </c>
      <c r="K7221" s="216" t="s">
        <v>344</v>
      </c>
    </row>
    <row r="7222" spans="1:11" x14ac:dyDescent="0.25">
      <c r="A7222" s="103" t="s">
        <v>828</v>
      </c>
      <c r="B7222" s="103" t="s">
        <v>344</v>
      </c>
      <c r="C7222" s="103" t="s">
        <v>89</v>
      </c>
      <c r="D7222" s="103" t="s">
        <v>91</v>
      </c>
      <c r="E7222" s="103" t="s">
        <v>342</v>
      </c>
      <c r="F7222" s="103" t="s">
        <v>295</v>
      </c>
      <c r="G7222" s="103" t="s">
        <v>533</v>
      </c>
      <c r="H7222" s="103" t="s">
        <v>534</v>
      </c>
      <c r="I7222" s="103" t="s">
        <v>92</v>
      </c>
      <c r="J7222" s="215">
        <v>279.36</v>
      </c>
      <c r="K7222" s="216" t="s">
        <v>344</v>
      </c>
    </row>
    <row r="7223" spans="1:11" x14ac:dyDescent="0.25">
      <c r="A7223" s="103" t="s">
        <v>829</v>
      </c>
      <c r="B7223" s="103" t="s">
        <v>344</v>
      </c>
      <c r="C7223" s="103" t="s">
        <v>89</v>
      </c>
      <c r="D7223" s="103" t="s">
        <v>91</v>
      </c>
      <c r="E7223" s="103" t="s">
        <v>342</v>
      </c>
      <c r="F7223" s="103" t="s">
        <v>295</v>
      </c>
      <c r="G7223" s="103" t="s">
        <v>533</v>
      </c>
      <c r="H7223" s="103" t="s">
        <v>534</v>
      </c>
      <c r="I7223" s="103" t="s">
        <v>92</v>
      </c>
      <c r="J7223" s="215">
        <v>336.67</v>
      </c>
      <c r="K7223" s="216" t="s">
        <v>344</v>
      </c>
    </row>
    <row r="7224" spans="1:11" x14ac:dyDescent="0.25">
      <c r="A7224" s="103" t="s">
        <v>825</v>
      </c>
      <c r="B7224" s="103" t="s">
        <v>344</v>
      </c>
      <c r="C7224" s="103" t="s">
        <v>89</v>
      </c>
      <c r="D7224" s="103" t="s">
        <v>91</v>
      </c>
      <c r="E7224" s="103" t="s">
        <v>342</v>
      </c>
      <c r="F7224" s="103" t="s">
        <v>295</v>
      </c>
      <c r="G7224" s="103" t="s">
        <v>533</v>
      </c>
      <c r="H7224" s="103" t="s">
        <v>534</v>
      </c>
      <c r="I7224" s="103" t="s">
        <v>92</v>
      </c>
      <c r="J7224" s="215">
        <v>435.69</v>
      </c>
      <c r="K7224" s="216" t="s">
        <v>344</v>
      </c>
    </row>
    <row r="7225" spans="1:11" x14ac:dyDescent="0.25">
      <c r="A7225" s="103" t="s">
        <v>826</v>
      </c>
      <c r="B7225" s="103" t="s">
        <v>344</v>
      </c>
      <c r="C7225" s="103" t="s">
        <v>89</v>
      </c>
      <c r="D7225" s="103" t="s">
        <v>91</v>
      </c>
      <c r="E7225" s="103" t="s">
        <v>342</v>
      </c>
      <c r="F7225" s="103" t="s">
        <v>295</v>
      </c>
      <c r="G7225" s="103" t="s">
        <v>533</v>
      </c>
      <c r="H7225" s="103" t="s">
        <v>534</v>
      </c>
      <c r="I7225" s="103" t="s">
        <v>92</v>
      </c>
      <c r="J7225" s="215">
        <v>425.79</v>
      </c>
      <c r="K7225" s="216" t="s">
        <v>344</v>
      </c>
    </row>
    <row r="7226" spans="1:11" x14ac:dyDescent="0.25">
      <c r="A7226" s="103" t="s">
        <v>827</v>
      </c>
      <c r="B7226" s="103" t="s">
        <v>344</v>
      </c>
      <c r="C7226" s="103" t="s">
        <v>89</v>
      </c>
      <c r="D7226" s="103" t="s">
        <v>91</v>
      </c>
      <c r="E7226" s="103" t="s">
        <v>342</v>
      </c>
      <c r="F7226" s="103" t="s">
        <v>295</v>
      </c>
      <c r="G7226" s="103" t="s">
        <v>525</v>
      </c>
      <c r="H7226" s="103" t="s">
        <v>526</v>
      </c>
      <c r="I7226" s="103" t="s">
        <v>92</v>
      </c>
      <c r="J7226" s="215">
        <v>906.26</v>
      </c>
      <c r="K7226" s="216" t="s">
        <v>344</v>
      </c>
    </row>
    <row r="7227" spans="1:11" x14ac:dyDescent="0.25">
      <c r="A7227" s="103" t="s">
        <v>830</v>
      </c>
      <c r="B7227" s="103" t="s">
        <v>344</v>
      </c>
      <c r="C7227" s="103" t="s">
        <v>89</v>
      </c>
      <c r="D7227" s="103" t="s">
        <v>91</v>
      </c>
      <c r="E7227" s="103" t="s">
        <v>342</v>
      </c>
      <c r="F7227" s="103" t="s">
        <v>295</v>
      </c>
      <c r="G7227" s="103" t="s">
        <v>525</v>
      </c>
      <c r="H7227" s="103" t="s">
        <v>526</v>
      </c>
      <c r="I7227" s="103" t="s">
        <v>92</v>
      </c>
      <c r="J7227" s="215">
        <v>945.46</v>
      </c>
      <c r="K7227" s="216" t="s">
        <v>344</v>
      </c>
    </row>
    <row r="7228" spans="1:11" x14ac:dyDescent="0.25">
      <c r="A7228" s="103" t="s">
        <v>828</v>
      </c>
      <c r="B7228" s="103" t="s">
        <v>344</v>
      </c>
      <c r="C7228" s="103" t="s">
        <v>89</v>
      </c>
      <c r="D7228" s="103" t="s">
        <v>91</v>
      </c>
      <c r="E7228" s="103" t="s">
        <v>342</v>
      </c>
      <c r="F7228" s="103" t="s">
        <v>295</v>
      </c>
      <c r="G7228" s="103" t="s">
        <v>525</v>
      </c>
      <c r="H7228" s="103" t="s">
        <v>526</v>
      </c>
      <c r="I7228" s="103" t="s">
        <v>92</v>
      </c>
      <c r="J7228" s="215">
        <v>788.92</v>
      </c>
      <c r="K7228" s="216" t="s">
        <v>344</v>
      </c>
    </row>
    <row r="7229" spans="1:11" x14ac:dyDescent="0.25">
      <c r="A7229" s="103" t="s">
        <v>829</v>
      </c>
      <c r="B7229" s="103" t="s">
        <v>344</v>
      </c>
      <c r="C7229" s="103" t="s">
        <v>89</v>
      </c>
      <c r="D7229" s="103" t="s">
        <v>91</v>
      </c>
      <c r="E7229" s="103" t="s">
        <v>342</v>
      </c>
      <c r="F7229" s="103" t="s">
        <v>295</v>
      </c>
      <c r="G7229" s="103" t="s">
        <v>525</v>
      </c>
      <c r="H7229" s="103" t="s">
        <v>526</v>
      </c>
      <c r="I7229" s="103" t="s">
        <v>92</v>
      </c>
      <c r="J7229" s="215">
        <v>399.4</v>
      </c>
      <c r="K7229" s="216" t="s">
        <v>344</v>
      </c>
    </row>
    <row r="7230" spans="1:11" x14ac:dyDescent="0.25">
      <c r="A7230" s="103" t="s">
        <v>825</v>
      </c>
      <c r="B7230" s="103" t="s">
        <v>344</v>
      </c>
      <c r="C7230" s="103" t="s">
        <v>89</v>
      </c>
      <c r="D7230" s="103" t="s">
        <v>91</v>
      </c>
      <c r="E7230" s="103" t="s">
        <v>342</v>
      </c>
      <c r="F7230" s="103" t="s">
        <v>295</v>
      </c>
      <c r="G7230" s="103" t="s">
        <v>525</v>
      </c>
      <c r="H7230" s="103" t="s">
        <v>526</v>
      </c>
      <c r="I7230" s="103" t="s">
        <v>92</v>
      </c>
      <c r="J7230" s="215">
        <v>827.83</v>
      </c>
      <c r="K7230" s="216" t="s">
        <v>344</v>
      </c>
    </row>
    <row r="7231" spans="1:11" x14ac:dyDescent="0.25">
      <c r="A7231" s="103" t="s">
        <v>826</v>
      </c>
      <c r="B7231" s="103" t="s">
        <v>344</v>
      </c>
      <c r="C7231" s="103" t="s">
        <v>89</v>
      </c>
      <c r="D7231" s="103" t="s">
        <v>91</v>
      </c>
      <c r="E7231" s="103" t="s">
        <v>342</v>
      </c>
      <c r="F7231" s="103" t="s">
        <v>295</v>
      </c>
      <c r="G7231" s="103" t="s">
        <v>525</v>
      </c>
      <c r="H7231" s="103" t="s">
        <v>526</v>
      </c>
      <c r="I7231" s="103" t="s">
        <v>92</v>
      </c>
      <c r="J7231" s="215">
        <v>958.54</v>
      </c>
      <c r="K7231" s="216" t="s">
        <v>344</v>
      </c>
    </row>
    <row r="7232" spans="1:11" x14ac:dyDescent="0.25">
      <c r="A7232" s="103" t="s">
        <v>827</v>
      </c>
      <c r="B7232" s="103" t="s">
        <v>344</v>
      </c>
      <c r="C7232" s="103" t="s">
        <v>89</v>
      </c>
      <c r="D7232" s="103" t="s">
        <v>91</v>
      </c>
      <c r="E7232" s="103" t="s">
        <v>342</v>
      </c>
      <c r="F7232" s="103" t="s">
        <v>295</v>
      </c>
      <c r="G7232" s="103" t="s">
        <v>517</v>
      </c>
      <c r="H7232" s="103" t="s">
        <v>518</v>
      </c>
      <c r="I7232" s="103" t="s">
        <v>92</v>
      </c>
      <c r="J7232" s="215">
        <v>985.38</v>
      </c>
      <c r="K7232" s="216" t="s">
        <v>344</v>
      </c>
    </row>
    <row r="7233" spans="1:11" x14ac:dyDescent="0.25">
      <c r="A7233" s="103" t="s">
        <v>830</v>
      </c>
      <c r="B7233" s="103" t="s">
        <v>344</v>
      </c>
      <c r="C7233" s="103" t="s">
        <v>89</v>
      </c>
      <c r="D7233" s="103" t="s">
        <v>91</v>
      </c>
      <c r="E7233" s="103" t="s">
        <v>342</v>
      </c>
      <c r="F7233" s="103" t="s">
        <v>295</v>
      </c>
      <c r="G7233" s="103" t="s">
        <v>517</v>
      </c>
      <c r="H7233" s="103" t="s">
        <v>518</v>
      </c>
      <c r="I7233" s="103" t="s">
        <v>92</v>
      </c>
      <c r="J7233" s="215">
        <v>1450.45</v>
      </c>
      <c r="K7233" s="216" t="s">
        <v>344</v>
      </c>
    </row>
    <row r="7234" spans="1:11" x14ac:dyDescent="0.25">
      <c r="A7234" s="103" t="s">
        <v>828</v>
      </c>
      <c r="B7234" s="103" t="s">
        <v>344</v>
      </c>
      <c r="C7234" s="103" t="s">
        <v>89</v>
      </c>
      <c r="D7234" s="103" t="s">
        <v>91</v>
      </c>
      <c r="E7234" s="103" t="s">
        <v>342</v>
      </c>
      <c r="F7234" s="103" t="s">
        <v>295</v>
      </c>
      <c r="G7234" s="103" t="s">
        <v>517</v>
      </c>
      <c r="H7234" s="103" t="s">
        <v>518</v>
      </c>
      <c r="I7234" s="103" t="s">
        <v>92</v>
      </c>
      <c r="J7234" s="215">
        <v>1003.42</v>
      </c>
      <c r="K7234" s="216" t="s">
        <v>344</v>
      </c>
    </row>
    <row r="7235" spans="1:11" x14ac:dyDescent="0.25">
      <c r="A7235" s="103" t="s">
        <v>829</v>
      </c>
      <c r="B7235" s="103" t="s">
        <v>344</v>
      </c>
      <c r="C7235" s="103" t="s">
        <v>89</v>
      </c>
      <c r="D7235" s="103" t="s">
        <v>91</v>
      </c>
      <c r="E7235" s="103" t="s">
        <v>342</v>
      </c>
      <c r="F7235" s="103" t="s">
        <v>295</v>
      </c>
      <c r="G7235" s="103" t="s">
        <v>517</v>
      </c>
      <c r="H7235" s="103" t="s">
        <v>518</v>
      </c>
      <c r="I7235" s="103" t="s">
        <v>92</v>
      </c>
      <c r="J7235" s="215">
        <v>805.8</v>
      </c>
      <c r="K7235" s="216" t="s">
        <v>344</v>
      </c>
    </row>
    <row r="7236" spans="1:11" x14ac:dyDescent="0.25">
      <c r="A7236" s="103" t="s">
        <v>825</v>
      </c>
      <c r="B7236" s="103" t="s">
        <v>344</v>
      </c>
      <c r="C7236" s="103" t="s">
        <v>89</v>
      </c>
      <c r="D7236" s="103" t="s">
        <v>91</v>
      </c>
      <c r="E7236" s="103" t="s">
        <v>342</v>
      </c>
      <c r="F7236" s="103" t="s">
        <v>295</v>
      </c>
      <c r="G7236" s="103" t="s">
        <v>517</v>
      </c>
      <c r="H7236" s="103" t="s">
        <v>518</v>
      </c>
      <c r="I7236" s="103" t="s">
        <v>92</v>
      </c>
      <c r="J7236" s="215">
        <v>1187.99</v>
      </c>
      <c r="K7236" s="216" t="s">
        <v>344</v>
      </c>
    </row>
    <row r="7237" spans="1:11" x14ac:dyDescent="0.25">
      <c r="A7237" s="103" t="s">
        <v>826</v>
      </c>
      <c r="B7237" s="103" t="s">
        <v>344</v>
      </c>
      <c r="C7237" s="103" t="s">
        <v>89</v>
      </c>
      <c r="D7237" s="103" t="s">
        <v>91</v>
      </c>
      <c r="E7237" s="103" t="s">
        <v>342</v>
      </c>
      <c r="F7237" s="103" t="s">
        <v>295</v>
      </c>
      <c r="G7237" s="103" t="s">
        <v>517</v>
      </c>
      <c r="H7237" s="103" t="s">
        <v>518</v>
      </c>
      <c r="I7237" s="103" t="s">
        <v>92</v>
      </c>
      <c r="J7237" s="215">
        <v>653.85</v>
      </c>
      <c r="K7237" s="216" t="s">
        <v>344</v>
      </c>
    </row>
    <row r="7238" spans="1:11" x14ac:dyDescent="0.25">
      <c r="A7238" s="103" t="s">
        <v>830</v>
      </c>
      <c r="B7238" s="103" t="s">
        <v>344</v>
      </c>
      <c r="C7238" s="103" t="s">
        <v>89</v>
      </c>
      <c r="D7238" s="103" t="s">
        <v>91</v>
      </c>
      <c r="E7238" s="103" t="s">
        <v>342</v>
      </c>
      <c r="F7238" s="103" t="s">
        <v>295</v>
      </c>
      <c r="G7238" s="103" t="s">
        <v>545</v>
      </c>
      <c r="H7238" s="103" t="s">
        <v>546</v>
      </c>
      <c r="I7238" s="103" t="s">
        <v>92</v>
      </c>
      <c r="J7238" s="215">
        <v>60.54</v>
      </c>
      <c r="K7238" s="216" t="s">
        <v>344</v>
      </c>
    </row>
    <row r="7239" spans="1:11" x14ac:dyDescent="0.25">
      <c r="A7239" s="103" t="s">
        <v>827</v>
      </c>
      <c r="B7239" s="103" t="s">
        <v>344</v>
      </c>
      <c r="C7239" s="103" t="s">
        <v>89</v>
      </c>
      <c r="D7239" s="103" t="s">
        <v>91</v>
      </c>
      <c r="E7239" s="103" t="s">
        <v>342</v>
      </c>
      <c r="F7239" s="103" t="s">
        <v>295</v>
      </c>
      <c r="G7239" s="103" t="s">
        <v>485</v>
      </c>
      <c r="H7239" s="103" t="s">
        <v>486</v>
      </c>
      <c r="I7239" s="103" t="s">
        <v>92</v>
      </c>
      <c r="J7239" s="215">
        <v>-105.94</v>
      </c>
      <c r="K7239" s="216" t="s">
        <v>344</v>
      </c>
    </row>
    <row r="7240" spans="1:11" x14ac:dyDescent="0.25">
      <c r="A7240" s="103" t="s">
        <v>830</v>
      </c>
      <c r="B7240" s="103" t="s">
        <v>344</v>
      </c>
      <c r="C7240" s="103" t="s">
        <v>89</v>
      </c>
      <c r="D7240" s="103" t="s">
        <v>91</v>
      </c>
      <c r="E7240" s="103" t="s">
        <v>342</v>
      </c>
      <c r="F7240" s="103" t="s">
        <v>295</v>
      </c>
      <c r="G7240" s="103" t="s">
        <v>485</v>
      </c>
      <c r="H7240" s="103" t="s">
        <v>486</v>
      </c>
      <c r="I7240" s="103" t="s">
        <v>92</v>
      </c>
      <c r="J7240" s="215">
        <v>377.61</v>
      </c>
      <c r="K7240" s="216" t="s">
        <v>344</v>
      </c>
    </row>
    <row r="7241" spans="1:11" x14ac:dyDescent="0.25">
      <c r="A7241" s="103" t="s">
        <v>828</v>
      </c>
      <c r="B7241" s="103" t="s">
        <v>344</v>
      </c>
      <c r="C7241" s="103" t="s">
        <v>89</v>
      </c>
      <c r="D7241" s="103" t="s">
        <v>91</v>
      </c>
      <c r="E7241" s="103" t="s">
        <v>342</v>
      </c>
      <c r="F7241" s="103" t="s">
        <v>295</v>
      </c>
      <c r="G7241" s="103" t="s">
        <v>485</v>
      </c>
      <c r="H7241" s="103" t="s">
        <v>486</v>
      </c>
      <c r="I7241" s="103" t="s">
        <v>92</v>
      </c>
      <c r="J7241" s="215">
        <v>23.89</v>
      </c>
      <c r="K7241" s="216" t="s">
        <v>344</v>
      </c>
    </row>
    <row r="7242" spans="1:11" x14ac:dyDescent="0.25">
      <c r="A7242" s="103" t="s">
        <v>829</v>
      </c>
      <c r="B7242" s="103" t="s">
        <v>344</v>
      </c>
      <c r="C7242" s="103" t="s">
        <v>89</v>
      </c>
      <c r="D7242" s="103" t="s">
        <v>91</v>
      </c>
      <c r="E7242" s="103" t="s">
        <v>342</v>
      </c>
      <c r="F7242" s="103" t="s">
        <v>295</v>
      </c>
      <c r="G7242" s="103" t="s">
        <v>485</v>
      </c>
      <c r="H7242" s="103" t="s">
        <v>486</v>
      </c>
      <c r="I7242" s="103" t="s">
        <v>92</v>
      </c>
      <c r="J7242" s="215">
        <v>-37.840000000000003</v>
      </c>
      <c r="K7242" s="216" t="s">
        <v>344</v>
      </c>
    </row>
    <row r="7243" spans="1:11" x14ac:dyDescent="0.25">
      <c r="A7243" s="103" t="s">
        <v>825</v>
      </c>
      <c r="B7243" s="103" t="s">
        <v>344</v>
      </c>
      <c r="C7243" s="103" t="s">
        <v>89</v>
      </c>
      <c r="D7243" s="103" t="s">
        <v>91</v>
      </c>
      <c r="E7243" s="103" t="s">
        <v>342</v>
      </c>
      <c r="F7243" s="103" t="s">
        <v>295</v>
      </c>
      <c r="G7243" s="103" t="s">
        <v>485</v>
      </c>
      <c r="H7243" s="103" t="s">
        <v>486</v>
      </c>
      <c r="I7243" s="103" t="s">
        <v>92</v>
      </c>
      <c r="J7243" s="215">
        <v>-15.13</v>
      </c>
      <c r="K7243" s="216" t="s">
        <v>344</v>
      </c>
    </row>
    <row r="7244" spans="1:11" x14ac:dyDescent="0.25">
      <c r="A7244" s="103" t="s">
        <v>826</v>
      </c>
      <c r="B7244" s="103" t="s">
        <v>344</v>
      </c>
      <c r="C7244" s="103" t="s">
        <v>89</v>
      </c>
      <c r="D7244" s="103" t="s">
        <v>91</v>
      </c>
      <c r="E7244" s="103" t="s">
        <v>342</v>
      </c>
      <c r="F7244" s="103" t="s">
        <v>295</v>
      </c>
      <c r="G7244" s="103" t="s">
        <v>485</v>
      </c>
      <c r="H7244" s="103" t="s">
        <v>486</v>
      </c>
      <c r="I7244" s="103" t="s">
        <v>92</v>
      </c>
      <c r="J7244" s="215">
        <v>52.97</v>
      </c>
      <c r="K7244" s="216" t="s">
        <v>344</v>
      </c>
    </row>
    <row r="7245" spans="1:11" x14ac:dyDescent="0.25">
      <c r="A7245" s="103" t="s">
        <v>827</v>
      </c>
      <c r="B7245" s="103" t="s">
        <v>344</v>
      </c>
      <c r="C7245" s="103" t="s">
        <v>89</v>
      </c>
      <c r="D7245" s="103" t="s">
        <v>91</v>
      </c>
      <c r="E7245" s="103" t="s">
        <v>342</v>
      </c>
      <c r="F7245" s="103" t="s">
        <v>295</v>
      </c>
      <c r="G7245" s="103" t="s">
        <v>519</v>
      </c>
      <c r="H7245" s="103" t="s">
        <v>520</v>
      </c>
      <c r="I7245" s="103" t="s">
        <v>92</v>
      </c>
      <c r="J7245" s="215">
        <v>909.03</v>
      </c>
      <c r="K7245" s="216" t="s">
        <v>344</v>
      </c>
    </row>
    <row r="7246" spans="1:11" x14ac:dyDescent="0.25">
      <c r="A7246" s="103" t="s">
        <v>830</v>
      </c>
      <c r="B7246" s="103" t="s">
        <v>344</v>
      </c>
      <c r="C7246" s="103" t="s">
        <v>89</v>
      </c>
      <c r="D7246" s="103" t="s">
        <v>91</v>
      </c>
      <c r="E7246" s="103" t="s">
        <v>342</v>
      </c>
      <c r="F7246" s="103" t="s">
        <v>295</v>
      </c>
      <c r="G7246" s="103" t="s">
        <v>519</v>
      </c>
      <c r="H7246" s="103" t="s">
        <v>520</v>
      </c>
      <c r="I7246" s="103" t="s">
        <v>92</v>
      </c>
      <c r="J7246" s="215">
        <v>832.52</v>
      </c>
      <c r="K7246" s="216" t="s">
        <v>344</v>
      </c>
    </row>
    <row r="7247" spans="1:11" x14ac:dyDescent="0.25">
      <c r="A7247" s="103" t="s">
        <v>828</v>
      </c>
      <c r="B7247" s="103" t="s">
        <v>344</v>
      </c>
      <c r="C7247" s="103" t="s">
        <v>89</v>
      </c>
      <c r="D7247" s="103" t="s">
        <v>91</v>
      </c>
      <c r="E7247" s="103" t="s">
        <v>342</v>
      </c>
      <c r="F7247" s="103" t="s">
        <v>295</v>
      </c>
      <c r="G7247" s="103" t="s">
        <v>519</v>
      </c>
      <c r="H7247" s="103" t="s">
        <v>520</v>
      </c>
      <c r="I7247" s="103" t="s">
        <v>92</v>
      </c>
      <c r="J7247" s="215">
        <v>748.51</v>
      </c>
      <c r="K7247" s="216" t="s">
        <v>344</v>
      </c>
    </row>
    <row r="7248" spans="1:11" x14ac:dyDescent="0.25">
      <c r="A7248" s="103" t="s">
        <v>829</v>
      </c>
      <c r="B7248" s="103" t="s">
        <v>344</v>
      </c>
      <c r="C7248" s="103" t="s">
        <v>89</v>
      </c>
      <c r="D7248" s="103" t="s">
        <v>91</v>
      </c>
      <c r="E7248" s="103" t="s">
        <v>342</v>
      </c>
      <c r="F7248" s="103" t="s">
        <v>295</v>
      </c>
      <c r="G7248" s="103" t="s">
        <v>519</v>
      </c>
      <c r="H7248" s="103" t="s">
        <v>520</v>
      </c>
      <c r="I7248" s="103" t="s">
        <v>92</v>
      </c>
      <c r="J7248" s="215">
        <v>832.52</v>
      </c>
      <c r="K7248" s="216" t="s">
        <v>344</v>
      </c>
    </row>
    <row r="7249" spans="1:11" x14ac:dyDescent="0.25">
      <c r="A7249" s="103" t="s">
        <v>825</v>
      </c>
      <c r="B7249" s="103" t="s">
        <v>344</v>
      </c>
      <c r="C7249" s="103" t="s">
        <v>89</v>
      </c>
      <c r="D7249" s="103" t="s">
        <v>91</v>
      </c>
      <c r="E7249" s="103" t="s">
        <v>342</v>
      </c>
      <c r="F7249" s="103" t="s">
        <v>295</v>
      </c>
      <c r="G7249" s="103" t="s">
        <v>519</v>
      </c>
      <c r="H7249" s="103" t="s">
        <v>520</v>
      </c>
      <c r="I7249" s="103" t="s">
        <v>92</v>
      </c>
      <c r="J7249" s="215">
        <v>945.03</v>
      </c>
      <c r="K7249" s="216" t="s">
        <v>344</v>
      </c>
    </row>
    <row r="7250" spans="1:11" x14ac:dyDescent="0.25">
      <c r="A7250" s="103" t="s">
        <v>826</v>
      </c>
      <c r="B7250" s="103" t="s">
        <v>344</v>
      </c>
      <c r="C7250" s="103" t="s">
        <v>89</v>
      </c>
      <c r="D7250" s="103" t="s">
        <v>91</v>
      </c>
      <c r="E7250" s="103" t="s">
        <v>342</v>
      </c>
      <c r="F7250" s="103" t="s">
        <v>295</v>
      </c>
      <c r="G7250" s="103" t="s">
        <v>519</v>
      </c>
      <c r="H7250" s="103" t="s">
        <v>520</v>
      </c>
      <c r="I7250" s="103" t="s">
        <v>92</v>
      </c>
      <c r="J7250" s="215">
        <v>945.02</v>
      </c>
      <c r="K7250" s="216" t="s">
        <v>344</v>
      </c>
    </row>
    <row r="7251" spans="1:11" x14ac:dyDescent="0.25">
      <c r="A7251" s="103" t="s">
        <v>827</v>
      </c>
      <c r="B7251" s="103" t="s">
        <v>344</v>
      </c>
      <c r="C7251" s="103" t="s">
        <v>89</v>
      </c>
      <c r="D7251" s="103" t="s">
        <v>91</v>
      </c>
      <c r="E7251" s="103" t="s">
        <v>342</v>
      </c>
      <c r="F7251" s="103" t="s">
        <v>295</v>
      </c>
      <c r="G7251" s="103" t="s">
        <v>539</v>
      </c>
      <c r="H7251" s="103" t="s">
        <v>540</v>
      </c>
      <c r="I7251" s="103" t="s">
        <v>92</v>
      </c>
      <c r="J7251" s="215">
        <v>343.38</v>
      </c>
      <c r="K7251" s="216" t="s">
        <v>344</v>
      </c>
    </row>
    <row r="7252" spans="1:11" x14ac:dyDescent="0.25">
      <c r="A7252" s="103" t="s">
        <v>830</v>
      </c>
      <c r="B7252" s="103" t="s">
        <v>344</v>
      </c>
      <c r="C7252" s="103" t="s">
        <v>89</v>
      </c>
      <c r="D7252" s="103" t="s">
        <v>91</v>
      </c>
      <c r="E7252" s="103" t="s">
        <v>342</v>
      </c>
      <c r="F7252" s="103" t="s">
        <v>295</v>
      </c>
      <c r="G7252" s="103" t="s">
        <v>539</v>
      </c>
      <c r="H7252" s="103" t="s">
        <v>540</v>
      </c>
      <c r="I7252" s="103" t="s">
        <v>92</v>
      </c>
      <c r="J7252" s="215">
        <v>489.34</v>
      </c>
      <c r="K7252" s="216" t="s">
        <v>344</v>
      </c>
    </row>
    <row r="7253" spans="1:11" x14ac:dyDescent="0.25">
      <c r="A7253" s="103" t="s">
        <v>828</v>
      </c>
      <c r="B7253" s="103" t="s">
        <v>344</v>
      </c>
      <c r="C7253" s="103" t="s">
        <v>89</v>
      </c>
      <c r="D7253" s="103" t="s">
        <v>91</v>
      </c>
      <c r="E7253" s="103" t="s">
        <v>342</v>
      </c>
      <c r="F7253" s="103" t="s">
        <v>295</v>
      </c>
      <c r="G7253" s="103" t="s">
        <v>539</v>
      </c>
      <c r="H7253" s="103" t="s">
        <v>540</v>
      </c>
      <c r="I7253" s="103" t="s">
        <v>92</v>
      </c>
      <c r="J7253" s="215">
        <v>650</v>
      </c>
      <c r="K7253" s="216" t="s">
        <v>344</v>
      </c>
    </row>
    <row r="7254" spans="1:11" x14ac:dyDescent="0.25">
      <c r="A7254" s="103" t="s">
        <v>829</v>
      </c>
      <c r="B7254" s="103" t="s">
        <v>344</v>
      </c>
      <c r="C7254" s="103" t="s">
        <v>89</v>
      </c>
      <c r="D7254" s="103" t="s">
        <v>91</v>
      </c>
      <c r="E7254" s="103" t="s">
        <v>342</v>
      </c>
      <c r="F7254" s="103" t="s">
        <v>295</v>
      </c>
      <c r="G7254" s="103" t="s">
        <v>539</v>
      </c>
      <c r="H7254" s="103" t="s">
        <v>540</v>
      </c>
      <c r="I7254" s="103" t="s">
        <v>92</v>
      </c>
      <c r="J7254" s="215">
        <v>476.7</v>
      </c>
      <c r="K7254" s="216" t="s">
        <v>344</v>
      </c>
    </row>
    <row r="7255" spans="1:11" x14ac:dyDescent="0.25">
      <c r="A7255" s="103" t="s">
        <v>825</v>
      </c>
      <c r="B7255" s="103" t="s">
        <v>344</v>
      </c>
      <c r="C7255" s="103" t="s">
        <v>89</v>
      </c>
      <c r="D7255" s="103" t="s">
        <v>91</v>
      </c>
      <c r="E7255" s="103" t="s">
        <v>342</v>
      </c>
      <c r="F7255" s="103" t="s">
        <v>295</v>
      </c>
      <c r="G7255" s="103" t="s">
        <v>539</v>
      </c>
      <c r="H7255" s="103" t="s">
        <v>540</v>
      </c>
      <c r="I7255" s="103" t="s">
        <v>92</v>
      </c>
      <c r="J7255" s="215">
        <v>667.88</v>
      </c>
      <c r="K7255" s="216" t="s">
        <v>344</v>
      </c>
    </row>
    <row r="7256" spans="1:11" x14ac:dyDescent="0.25">
      <c r="A7256" s="103" t="s">
        <v>826</v>
      </c>
      <c r="B7256" s="103" t="s">
        <v>344</v>
      </c>
      <c r="C7256" s="103" t="s">
        <v>89</v>
      </c>
      <c r="D7256" s="103" t="s">
        <v>91</v>
      </c>
      <c r="E7256" s="103" t="s">
        <v>342</v>
      </c>
      <c r="F7256" s="103" t="s">
        <v>295</v>
      </c>
      <c r="G7256" s="103" t="s">
        <v>539</v>
      </c>
      <c r="H7256" s="103" t="s">
        <v>540</v>
      </c>
      <c r="I7256" s="103" t="s">
        <v>92</v>
      </c>
      <c r="J7256" s="215">
        <v>372.77</v>
      </c>
      <c r="K7256" s="216" t="s">
        <v>344</v>
      </c>
    </row>
    <row r="7257" spans="1:11" x14ac:dyDescent="0.25">
      <c r="A7257" s="103" t="s">
        <v>827</v>
      </c>
      <c r="B7257" s="103" t="s">
        <v>344</v>
      </c>
      <c r="C7257" s="103" t="s">
        <v>89</v>
      </c>
      <c r="D7257" s="103" t="s">
        <v>91</v>
      </c>
      <c r="E7257" s="103" t="s">
        <v>342</v>
      </c>
      <c r="F7257" s="103" t="s">
        <v>295</v>
      </c>
      <c r="G7257" s="103" t="s">
        <v>523</v>
      </c>
      <c r="H7257" s="103" t="s">
        <v>524</v>
      </c>
      <c r="I7257" s="103" t="s">
        <v>92</v>
      </c>
      <c r="J7257" s="215">
        <v>796.66</v>
      </c>
      <c r="K7257" s="216" t="s">
        <v>344</v>
      </c>
    </row>
    <row r="7258" spans="1:11" x14ac:dyDescent="0.25">
      <c r="A7258" s="103" t="s">
        <v>830</v>
      </c>
      <c r="B7258" s="103" t="s">
        <v>344</v>
      </c>
      <c r="C7258" s="103" t="s">
        <v>89</v>
      </c>
      <c r="D7258" s="103" t="s">
        <v>91</v>
      </c>
      <c r="E7258" s="103" t="s">
        <v>342</v>
      </c>
      <c r="F7258" s="103" t="s">
        <v>295</v>
      </c>
      <c r="G7258" s="103" t="s">
        <v>523</v>
      </c>
      <c r="H7258" s="103" t="s">
        <v>524</v>
      </c>
      <c r="I7258" s="103" t="s">
        <v>92</v>
      </c>
      <c r="J7258" s="215">
        <v>930.13</v>
      </c>
      <c r="K7258" s="216" t="s">
        <v>344</v>
      </c>
    </row>
    <row r="7259" spans="1:11" x14ac:dyDescent="0.25">
      <c r="A7259" s="103" t="s">
        <v>828</v>
      </c>
      <c r="B7259" s="103" t="s">
        <v>344</v>
      </c>
      <c r="C7259" s="103" t="s">
        <v>89</v>
      </c>
      <c r="D7259" s="103" t="s">
        <v>91</v>
      </c>
      <c r="E7259" s="103" t="s">
        <v>342</v>
      </c>
      <c r="F7259" s="103" t="s">
        <v>295</v>
      </c>
      <c r="G7259" s="103" t="s">
        <v>523</v>
      </c>
      <c r="H7259" s="103" t="s">
        <v>524</v>
      </c>
      <c r="I7259" s="103" t="s">
        <v>92</v>
      </c>
      <c r="J7259" s="215">
        <v>618.9</v>
      </c>
      <c r="K7259" s="216" t="s">
        <v>344</v>
      </c>
    </row>
    <row r="7260" spans="1:11" x14ac:dyDescent="0.25">
      <c r="A7260" s="103" t="s">
        <v>829</v>
      </c>
      <c r="B7260" s="103" t="s">
        <v>344</v>
      </c>
      <c r="C7260" s="103" t="s">
        <v>89</v>
      </c>
      <c r="D7260" s="103" t="s">
        <v>91</v>
      </c>
      <c r="E7260" s="103" t="s">
        <v>342</v>
      </c>
      <c r="F7260" s="103" t="s">
        <v>295</v>
      </c>
      <c r="G7260" s="103" t="s">
        <v>523</v>
      </c>
      <c r="H7260" s="103" t="s">
        <v>524</v>
      </c>
      <c r="I7260" s="103" t="s">
        <v>92</v>
      </c>
      <c r="J7260" s="215">
        <v>766.84</v>
      </c>
      <c r="K7260" s="216" t="s">
        <v>344</v>
      </c>
    </row>
    <row r="7261" spans="1:11" x14ac:dyDescent="0.25">
      <c r="A7261" s="103" t="s">
        <v>825</v>
      </c>
      <c r="B7261" s="103" t="s">
        <v>344</v>
      </c>
      <c r="C7261" s="103" t="s">
        <v>89</v>
      </c>
      <c r="D7261" s="103" t="s">
        <v>91</v>
      </c>
      <c r="E7261" s="103" t="s">
        <v>342</v>
      </c>
      <c r="F7261" s="103" t="s">
        <v>295</v>
      </c>
      <c r="G7261" s="103" t="s">
        <v>523</v>
      </c>
      <c r="H7261" s="103" t="s">
        <v>524</v>
      </c>
      <c r="I7261" s="103" t="s">
        <v>92</v>
      </c>
      <c r="J7261" s="215">
        <v>542.46</v>
      </c>
      <c r="K7261" s="216" t="s">
        <v>344</v>
      </c>
    </row>
    <row r="7262" spans="1:11" x14ac:dyDescent="0.25">
      <c r="A7262" s="103" t="s">
        <v>826</v>
      </c>
      <c r="B7262" s="103" t="s">
        <v>344</v>
      </c>
      <c r="C7262" s="103" t="s">
        <v>89</v>
      </c>
      <c r="D7262" s="103" t="s">
        <v>91</v>
      </c>
      <c r="E7262" s="103" t="s">
        <v>342</v>
      </c>
      <c r="F7262" s="103" t="s">
        <v>295</v>
      </c>
      <c r="G7262" s="103" t="s">
        <v>523</v>
      </c>
      <c r="H7262" s="103" t="s">
        <v>524</v>
      </c>
      <c r="I7262" s="103" t="s">
        <v>92</v>
      </c>
      <c r="J7262" s="215">
        <v>806.59</v>
      </c>
      <c r="K7262" s="216" t="s">
        <v>344</v>
      </c>
    </row>
    <row r="7263" spans="1:11" x14ac:dyDescent="0.25">
      <c r="A7263" s="103" t="s">
        <v>827</v>
      </c>
      <c r="B7263" s="103" t="s">
        <v>344</v>
      </c>
      <c r="C7263" s="103" t="s">
        <v>89</v>
      </c>
      <c r="D7263" s="103" t="s">
        <v>91</v>
      </c>
      <c r="E7263" s="103" t="s">
        <v>342</v>
      </c>
      <c r="F7263" s="103" t="s">
        <v>295</v>
      </c>
      <c r="G7263" s="103" t="s">
        <v>547</v>
      </c>
      <c r="H7263" s="103" t="s">
        <v>548</v>
      </c>
      <c r="I7263" s="103" t="s">
        <v>92</v>
      </c>
      <c r="J7263" s="215">
        <v>802.65</v>
      </c>
      <c r="K7263" s="216" t="s">
        <v>344</v>
      </c>
    </row>
    <row r="7264" spans="1:11" x14ac:dyDescent="0.25">
      <c r="A7264" s="103" t="s">
        <v>830</v>
      </c>
      <c r="B7264" s="103" t="s">
        <v>344</v>
      </c>
      <c r="C7264" s="103" t="s">
        <v>89</v>
      </c>
      <c r="D7264" s="103" t="s">
        <v>91</v>
      </c>
      <c r="E7264" s="103" t="s">
        <v>342</v>
      </c>
      <c r="F7264" s="103" t="s">
        <v>295</v>
      </c>
      <c r="G7264" s="103" t="s">
        <v>547</v>
      </c>
      <c r="H7264" s="103" t="s">
        <v>548</v>
      </c>
      <c r="I7264" s="103" t="s">
        <v>92</v>
      </c>
      <c r="J7264" s="215">
        <v>1068.8399999999999</v>
      </c>
      <c r="K7264" s="216" t="s">
        <v>344</v>
      </c>
    </row>
    <row r="7265" spans="1:11" x14ac:dyDescent="0.25">
      <c r="A7265" s="103" t="s">
        <v>828</v>
      </c>
      <c r="B7265" s="103" t="s">
        <v>344</v>
      </c>
      <c r="C7265" s="103" t="s">
        <v>89</v>
      </c>
      <c r="D7265" s="103" t="s">
        <v>91</v>
      </c>
      <c r="E7265" s="103" t="s">
        <v>342</v>
      </c>
      <c r="F7265" s="103" t="s">
        <v>295</v>
      </c>
      <c r="G7265" s="103" t="s">
        <v>547</v>
      </c>
      <c r="H7265" s="103" t="s">
        <v>548</v>
      </c>
      <c r="I7265" s="103" t="s">
        <v>92</v>
      </c>
      <c r="J7265" s="215">
        <v>520.63</v>
      </c>
      <c r="K7265" s="216" t="s">
        <v>344</v>
      </c>
    </row>
    <row r="7266" spans="1:11" x14ac:dyDescent="0.25">
      <c r="A7266" s="103" t="s">
        <v>829</v>
      </c>
      <c r="B7266" s="103" t="s">
        <v>344</v>
      </c>
      <c r="C7266" s="103" t="s">
        <v>89</v>
      </c>
      <c r="D7266" s="103" t="s">
        <v>91</v>
      </c>
      <c r="E7266" s="103" t="s">
        <v>342</v>
      </c>
      <c r="F7266" s="103" t="s">
        <v>295</v>
      </c>
      <c r="G7266" s="103" t="s">
        <v>547</v>
      </c>
      <c r="H7266" s="103" t="s">
        <v>548</v>
      </c>
      <c r="I7266" s="103" t="s">
        <v>92</v>
      </c>
      <c r="J7266" s="215">
        <v>709.41</v>
      </c>
      <c r="K7266" s="216" t="s">
        <v>344</v>
      </c>
    </row>
    <row r="7267" spans="1:11" x14ac:dyDescent="0.25">
      <c r="A7267" s="103" t="s">
        <v>825</v>
      </c>
      <c r="B7267" s="103" t="s">
        <v>344</v>
      </c>
      <c r="C7267" s="103" t="s">
        <v>89</v>
      </c>
      <c r="D7267" s="103" t="s">
        <v>91</v>
      </c>
      <c r="E7267" s="103" t="s">
        <v>342</v>
      </c>
      <c r="F7267" s="103" t="s">
        <v>295</v>
      </c>
      <c r="G7267" s="103" t="s">
        <v>547</v>
      </c>
      <c r="H7267" s="103" t="s">
        <v>548</v>
      </c>
      <c r="I7267" s="103" t="s">
        <v>92</v>
      </c>
      <c r="J7267" s="215">
        <v>891.84</v>
      </c>
      <c r="K7267" s="216" t="s">
        <v>344</v>
      </c>
    </row>
    <row r="7268" spans="1:11" x14ac:dyDescent="0.25">
      <c r="A7268" s="103" t="s">
        <v>826</v>
      </c>
      <c r="B7268" s="103" t="s">
        <v>344</v>
      </c>
      <c r="C7268" s="103" t="s">
        <v>89</v>
      </c>
      <c r="D7268" s="103" t="s">
        <v>91</v>
      </c>
      <c r="E7268" s="103" t="s">
        <v>342</v>
      </c>
      <c r="F7268" s="103" t="s">
        <v>295</v>
      </c>
      <c r="G7268" s="103" t="s">
        <v>547</v>
      </c>
      <c r="H7268" s="103" t="s">
        <v>548</v>
      </c>
      <c r="I7268" s="103" t="s">
        <v>92</v>
      </c>
      <c r="J7268" s="215">
        <v>851.29</v>
      </c>
      <c r="K7268" s="216" t="s">
        <v>344</v>
      </c>
    </row>
    <row r="7269" spans="1:11" x14ac:dyDescent="0.25">
      <c r="A7269" s="103" t="s">
        <v>827</v>
      </c>
      <c r="B7269" s="103" t="s">
        <v>344</v>
      </c>
      <c r="C7269" s="103" t="s">
        <v>89</v>
      </c>
      <c r="D7269" s="103" t="s">
        <v>91</v>
      </c>
      <c r="E7269" s="103" t="s">
        <v>342</v>
      </c>
      <c r="F7269" s="103" t="s">
        <v>295</v>
      </c>
      <c r="G7269" s="103" t="s">
        <v>172</v>
      </c>
      <c r="H7269" s="103" t="s">
        <v>345</v>
      </c>
      <c r="I7269" s="103" t="s">
        <v>92</v>
      </c>
      <c r="J7269" s="215">
        <v>5482.59</v>
      </c>
      <c r="K7269" s="216" t="s">
        <v>344</v>
      </c>
    </row>
    <row r="7270" spans="1:11" x14ac:dyDescent="0.25">
      <c r="A7270" s="103" t="s">
        <v>830</v>
      </c>
      <c r="B7270" s="103" t="s">
        <v>344</v>
      </c>
      <c r="C7270" s="103" t="s">
        <v>89</v>
      </c>
      <c r="D7270" s="103" t="s">
        <v>91</v>
      </c>
      <c r="E7270" s="103" t="s">
        <v>342</v>
      </c>
      <c r="F7270" s="103" t="s">
        <v>295</v>
      </c>
      <c r="G7270" s="103" t="s">
        <v>172</v>
      </c>
      <c r="H7270" s="103" t="s">
        <v>345</v>
      </c>
      <c r="I7270" s="103" t="s">
        <v>92</v>
      </c>
      <c r="J7270" s="215">
        <v>7463.96</v>
      </c>
      <c r="K7270" s="216" t="s">
        <v>344</v>
      </c>
    </row>
    <row r="7271" spans="1:11" x14ac:dyDescent="0.25">
      <c r="A7271" s="103" t="s">
        <v>828</v>
      </c>
      <c r="B7271" s="103" t="s">
        <v>344</v>
      </c>
      <c r="C7271" s="103" t="s">
        <v>89</v>
      </c>
      <c r="D7271" s="103" t="s">
        <v>91</v>
      </c>
      <c r="E7271" s="103" t="s">
        <v>342</v>
      </c>
      <c r="F7271" s="103" t="s">
        <v>295</v>
      </c>
      <c r="G7271" s="103" t="s">
        <v>172</v>
      </c>
      <c r="H7271" s="103" t="s">
        <v>345</v>
      </c>
      <c r="I7271" s="103" t="s">
        <v>92</v>
      </c>
      <c r="J7271" s="215">
        <v>5636.53</v>
      </c>
      <c r="K7271" s="216" t="s">
        <v>344</v>
      </c>
    </row>
    <row r="7272" spans="1:11" x14ac:dyDescent="0.25">
      <c r="A7272" s="103" t="s">
        <v>829</v>
      </c>
      <c r="B7272" s="103" t="s">
        <v>344</v>
      </c>
      <c r="C7272" s="103" t="s">
        <v>89</v>
      </c>
      <c r="D7272" s="103" t="s">
        <v>91</v>
      </c>
      <c r="E7272" s="103" t="s">
        <v>342</v>
      </c>
      <c r="F7272" s="103" t="s">
        <v>295</v>
      </c>
      <c r="G7272" s="103" t="s">
        <v>172</v>
      </c>
      <c r="H7272" s="103" t="s">
        <v>345</v>
      </c>
      <c r="I7272" s="103" t="s">
        <v>92</v>
      </c>
      <c r="J7272" s="215">
        <v>5754.37</v>
      </c>
      <c r="K7272" s="216" t="s">
        <v>344</v>
      </c>
    </row>
    <row r="7273" spans="1:11" x14ac:dyDescent="0.25">
      <c r="A7273" s="103" t="s">
        <v>825</v>
      </c>
      <c r="B7273" s="103" t="s">
        <v>344</v>
      </c>
      <c r="C7273" s="103" t="s">
        <v>89</v>
      </c>
      <c r="D7273" s="103" t="s">
        <v>91</v>
      </c>
      <c r="E7273" s="103" t="s">
        <v>342</v>
      </c>
      <c r="F7273" s="103" t="s">
        <v>295</v>
      </c>
      <c r="G7273" s="103" t="s">
        <v>172</v>
      </c>
      <c r="H7273" s="103" t="s">
        <v>345</v>
      </c>
      <c r="I7273" s="103" t="s">
        <v>92</v>
      </c>
      <c r="J7273" s="215">
        <v>8636.1200000000008</v>
      </c>
      <c r="K7273" s="216" t="s">
        <v>344</v>
      </c>
    </row>
    <row r="7274" spans="1:11" x14ac:dyDescent="0.25">
      <c r="A7274" s="103" t="s">
        <v>826</v>
      </c>
      <c r="B7274" s="103" t="s">
        <v>344</v>
      </c>
      <c r="C7274" s="103" t="s">
        <v>89</v>
      </c>
      <c r="D7274" s="103" t="s">
        <v>91</v>
      </c>
      <c r="E7274" s="103" t="s">
        <v>342</v>
      </c>
      <c r="F7274" s="103" t="s">
        <v>295</v>
      </c>
      <c r="G7274" s="103" t="s">
        <v>172</v>
      </c>
      <c r="H7274" s="103" t="s">
        <v>345</v>
      </c>
      <c r="I7274" s="103" t="s">
        <v>92</v>
      </c>
      <c r="J7274" s="215">
        <v>4074.48</v>
      </c>
      <c r="K7274" s="216" t="s">
        <v>344</v>
      </c>
    </row>
    <row r="7275" spans="1:11" x14ac:dyDescent="0.25">
      <c r="A7275" s="103" t="s">
        <v>827</v>
      </c>
      <c r="B7275" s="103" t="s">
        <v>344</v>
      </c>
      <c r="C7275" s="103" t="s">
        <v>89</v>
      </c>
      <c r="D7275" s="103" t="s">
        <v>91</v>
      </c>
      <c r="E7275" s="103" t="s">
        <v>346</v>
      </c>
      <c r="F7275" s="103" t="s">
        <v>295</v>
      </c>
      <c r="G7275" s="103" t="s">
        <v>487</v>
      </c>
      <c r="H7275" s="103" t="s">
        <v>488</v>
      </c>
      <c r="I7275" s="103" t="s">
        <v>92</v>
      </c>
      <c r="J7275" s="215">
        <v>2224.34</v>
      </c>
      <c r="K7275" s="216" t="s">
        <v>347</v>
      </c>
    </row>
    <row r="7276" spans="1:11" x14ac:dyDescent="0.25">
      <c r="A7276" s="103" t="s">
        <v>830</v>
      </c>
      <c r="B7276" s="103" t="s">
        <v>344</v>
      </c>
      <c r="C7276" s="103" t="s">
        <v>89</v>
      </c>
      <c r="D7276" s="103" t="s">
        <v>91</v>
      </c>
      <c r="E7276" s="103" t="s">
        <v>346</v>
      </c>
      <c r="F7276" s="103" t="s">
        <v>295</v>
      </c>
      <c r="G7276" s="103" t="s">
        <v>487</v>
      </c>
      <c r="H7276" s="103" t="s">
        <v>488</v>
      </c>
      <c r="I7276" s="103" t="s">
        <v>92</v>
      </c>
      <c r="J7276" s="215">
        <v>1687.1</v>
      </c>
      <c r="K7276" s="216" t="s">
        <v>347</v>
      </c>
    </row>
    <row r="7277" spans="1:11" x14ac:dyDescent="0.25">
      <c r="A7277" s="103" t="s">
        <v>828</v>
      </c>
      <c r="B7277" s="103" t="s">
        <v>344</v>
      </c>
      <c r="C7277" s="103" t="s">
        <v>89</v>
      </c>
      <c r="D7277" s="103" t="s">
        <v>91</v>
      </c>
      <c r="E7277" s="103" t="s">
        <v>346</v>
      </c>
      <c r="F7277" s="103" t="s">
        <v>295</v>
      </c>
      <c r="G7277" s="103" t="s">
        <v>487</v>
      </c>
      <c r="H7277" s="103" t="s">
        <v>488</v>
      </c>
      <c r="I7277" s="103" t="s">
        <v>92</v>
      </c>
      <c r="J7277" s="215">
        <v>2058.58</v>
      </c>
      <c r="K7277" s="216" t="s">
        <v>347</v>
      </c>
    </row>
    <row r="7278" spans="1:11" x14ac:dyDescent="0.25">
      <c r="A7278" s="103" t="s">
        <v>829</v>
      </c>
      <c r="B7278" s="103" t="s">
        <v>344</v>
      </c>
      <c r="C7278" s="103" t="s">
        <v>89</v>
      </c>
      <c r="D7278" s="103" t="s">
        <v>91</v>
      </c>
      <c r="E7278" s="103" t="s">
        <v>346</v>
      </c>
      <c r="F7278" s="103" t="s">
        <v>295</v>
      </c>
      <c r="G7278" s="103" t="s">
        <v>487</v>
      </c>
      <c r="H7278" s="103" t="s">
        <v>488</v>
      </c>
      <c r="I7278" s="103" t="s">
        <v>92</v>
      </c>
      <c r="J7278" s="215">
        <v>1980.44</v>
      </c>
      <c r="K7278" s="216" t="s">
        <v>347</v>
      </c>
    </row>
    <row r="7279" spans="1:11" x14ac:dyDescent="0.25">
      <c r="A7279" s="103" t="s">
        <v>825</v>
      </c>
      <c r="B7279" s="103" t="s">
        <v>344</v>
      </c>
      <c r="C7279" s="103" t="s">
        <v>89</v>
      </c>
      <c r="D7279" s="103" t="s">
        <v>91</v>
      </c>
      <c r="E7279" s="103" t="s">
        <v>346</v>
      </c>
      <c r="F7279" s="103" t="s">
        <v>295</v>
      </c>
      <c r="G7279" s="103" t="s">
        <v>487</v>
      </c>
      <c r="H7279" s="103" t="s">
        <v>488</v>
      </c>
      <c r="I7279" s="103" t="s">
        <v>92</v>
      </c>
      <c r="J7279" s="215">
        <v>2017.05</v>
      </c>
      <c r="K7279" s="216" t="s">
        <v>347</v>
      </c>
    </row>
    <row r="7280" spans="1:11" x14ac:dyDescent="0.25">
      <c r="A7280" s="103" t="s">
        <v>826</v>
      </c>
      <c r="B7280" s="103" t="s">
        <v>344</v>
      </c>
      <c r="C7280" s="103" t="s">
        <v>89</v>
      </c>
      <c r="D7280" s="103" t="s">
        <v>91</v>
      </c>
      <c r="E7280" s="103" t="s">
        <v>346</v>
      </c>
      <c r="F7280" s="103" t="s">
        <v>295</v>
      </c>
      <c r="G7280" s="103" t="s">
        <v>487</v>
      </c>
      <c r="H7280" s="103" t="s">
        <v>488</v>
      </c>
      <c r="I7280" s="103" t="s">
        <v>92</v>
      </c>
      <c r="J7280" s="215">
        <v>1987.38</v>
      </c>
      <c r="K7280" s="216" t="s">
        <v>347</v>
      </c>
    </row>
    <row r="7281" spans="1:11" x14ac:dyDescent="0.25">
      <c r="A7281" s="103" t="s">
        <v>827</v>
      </c>
      <c r="B7281" s="103" t="s">
        <v>344</v>
      </c>
      <c r="C7281" s="103" t="s">
        <v>89</v>
      </c>
      <c r="D7281" s="103" t="s">
        <v>91</v>
      </c>
      <c r="E7281" s="103" t="s">
        <v>346</v>
      </c>
      <c r="F7281" s="103" t="s">
        <v>295</v>
      </c>
      <c r="G7281" s="103" t="s">
        <v>209</v>
      </c>
      <c r="H7281" s="103" t="s">
        <v>352</v>
      </c>
      <c r="I7281" s="103" t="s">
        <v>92</v>
      </c>
      <c r="J7281" s="215">
        <v>425.78</v>
      </c>
      <c r="K7281" s="216" t="s">
        <v>347</v>
      </c>
    </row>
    <row r="7282" spans="1:11" x14ac:dyDescent="0.25">
      <c r="A7282" s="103" t="s">
        <v>830</v>
      </c>
      <c r="B7282" s="103" t="s">
        <v>344</v>
      </c>
      <c r="C7282" s="103" t="s">
        <v>89</v>
      </c>
      <c r="D7282" s="103" t="s">
        <v>91</v>
      </c>
      <c r="E7282" s="103" t="s">
        <v>346</v>
      </c>
      <c r="F7282" s="103" t="s">
        <v>295</v>
      </c>
      <c r="G7282" s="103" t="s">
        <v>209</v>
      </c>
      <c r="H7282" s="103" t="s">
        <v>352</v>
      </c>
      <c r="I7282" s="103" t="s">
        <v>92</v>
      </c>
      <c r="J7282" s="215">
        <v>126.79</v>
      </c>
      <c r="K7282" s="216" t="s">
        <v>347</v>
      </c>
    </row>
    <row r="7283" spans="1:11" x14ac:dyDescent="0.25">
      <c r="A7283" s="103" t="s">
        <v>828</v>
      </c>
      <c r="B7283" s="103" t="s">
        <v>344</v>
      </c>
      <c r="C7283" s="103" t="s">
        <v>89</v>
      </c>
      <c r="D7283" s="103" t="s">
        <v>91</v>
      </c>
      <c r="E7283" s="103" t="s">
        <v>346</v>
      </c>
      <c r="F7283" s="103" t="s">
        <v>295</v>
      </c>
      <c r="G7283" s="103" t="s">
        <v>209</v>
      </c>
      <c r="H7283" s="103" t="s">
        <v>352</v>
      </c>
      <c r="I7283" s="103" t="s">
        <v>92</v>
      </c>
      <c r="J7283" s="215">
        <v>313.31</v>
      </c>
      <c r="K7283" s="216" t="s">
        <v>347</v>
      </c>
    </row>
    <row r="7284" spans="1:11" x14ac:dyDescent="0.25">
      <c r="A7284" s="103" t="s">
        <v>829</v>
      </c>
      <c r="B7284" s="103" t="s">
        <v>344</v>
      </c>
      <c r="C7284" s="103" t="s">
        <v>89</v>
      </c>
      <c r="D7284" s="103" t="s">
        <v>91</v>
      </c>
      <c r="E7284" s="103" t="s">
        <v>346</v>
      </c>
      <c r="F7284" s="103" t="s">
        <v>295</v>
      </c>
      <c r="G7284" s="103" t="s">
        <v>209</v>
      </c>
      <c r="H7284" s="103" t="s">
        <v>352</v>
      </c>
      <c r="I7284" s="103" t="s">
        <v>92</v>
      </c>
      <c r="J7284" s="215">
        <v>273.76</v>
      </c>
      <c r="K7284" s="216" t="s">
        <v>347</v>
      </c>
    </row>
    <row r="7285" spans="1:11" x14ac:dyDescent="0.25">
      <c r="A7285" s="103" t="s">
        <v>825</v>
      </c>
      <c r="B7285" s="103" t="s">
        <v>344</v>
      </c>
      <c r="C7285" s="103" t="s">
        <v>89</v>
      </c>
      <c r="D7285" s="103" t="s">
        <v>91</v>
      </c>
      <c r="E7285" s="103" t="s">
        <v>346</v>
      </c>
      <c r="F7285" s="103" t="s">
        <v>295</v>
      </c>
      <c r="G7285" s="103" t="s">
        <v>209</v>
      </c>
      <c r="H7285" s="103" t="s">
        <v>352</v>
      </c>
      <c r="I7285" s="103" t="s">
        <v>92</v>
      </c>
      <c r="J7285" s="215">
        <v>481.23</v>
      </c>
      <c r="K7285" s="216" t="s">
        <v>347</v>
      </c>
    </row>
    <row r="7286" spans="1:11" x14ac:dyDescent="0.25">
      <c r="A7286" s="103" t="s">
        <v>826</v>
      </c>
      <c r="B7286" s="103" t="s">
        <v>344</v>
      </c>
      <c r="C7286" s="103" t="s">
        <v>89</v>
      </c>
      <c r="D7286" s="103" t="s">
        <v>91</v>
      </c>
      <c r="E7286" s="103" t="s">
        <v>346</v>
      </c>
      <c r="F7286" s="103" t="s">
        <v>295</v>
      </c>
      <c r="G7286" s="103" t="s">
        <v>209</v>
      </c>
      <c r="H7286" s="103" t="s">
        <v>352</v>
      </c>
      <c r="I7286" s="103" t="s">
        <v>92</v>
      </c>
      <c r="J7286" s="215">
        <v>242.79</v>
      </c>
      <c r="K7286" s="216" t="s">
        <v>347</v>
      </c>
    </row>
    <row r="7287" spans="1:11" x14ac:dyDescent="0.25">
      <c r="A7287" s="103" t="s">
        <v>830</v>
      </c>
      <c r="B7287" s="103" t="s">
        <v>344</v>
      </c>
      <c r="C7287" s="103" t="s">
        <v>89</v>
      </c>
      <c r="D7287" s="103" t="s">
        <v>91</v>
      </c>
      <c r="E7287" s="103" t="s">
        <v>346</v>
      </c>
      <c r="F7287" s="103" t="s">
        <v>295</v>
      </c>
      <c r="G7287" s="103" t="s">
        <v>204</v>
      </c>
      <c r="H7287" s="103" t="s">
        <v>353</v>
      </c>
      <c r="I7287" s="103" t="s">
        <v>92</v>
      </c>
      <c r="J7287" s="215">
        <v>385.97</v>
      </c>
      <c r="K7287" s="216" t="s">
        <v>347</v>
      </c>
    </row>
    <row r="7288" spans="1:11" x14ac:dyDescent="0.25">
      <c r="A7288" s="103" t="s">
        <v>827</v>
      </c>
      <c r="B7288" s="103" t="s">
        <v>344</v>
      </c>
      <c r="C7288" s="103" t="s">
        <v>89</v>
      </c>
      <c r="D7288" s="103" t="s">
        <v>91</v>
      </c>
      <c r="E7288" s="103" t="s">
        <v>346</v>
      </c>
      <c r="F7288" s="103" t="s">
        <v>295</v>
      </c>
      <c r="G7288" s="103" t="s">
        <v>219</v>
      </c>
      <c r="H7288" s="103" t="s">
        <v>406</v>
      </c>
      <c r="I7288" s="103" t="s">
        <v>92</v>
      </c>
      <c r="J7288" s="215">
        <v>708.95</v>
      </c>
      <c r="K7288" s="216" t="s">
        <v>347</v>
      </c>
    </row>
    <row r="7289" spans="1:11" x14ac:dyDescent="0.25">
      <c r="A7289" s="103" t="s">
        <v>830</v>
      </c>
      <c r="B7289" s="103" t="s">
        <v>344</v>
      </c>
      <c r="C7289" s="103" t="s">
        <v>89</v>
      </c>
      <c r="D7289" s="103" t="s">
        <v>91</v>
      </c>
      <c r="E7289" s="103" t="s">
        <v>346</v>
      </c>
      <c r="F7289" s="103" t="s">
        <v>295</v>
      </c>
      <c r="G7289" s="103" t="s">
        <v>219</v>
      </c>
      <c r="H7289" s="103" t="s">
        <v>406</v>
      </c>
      <c r="I7289" s="103" t="s">
        <v>92</v>
      </c>
      <c r="J7289" s="215">
        <v>526.08000000000004</v>
      </c>
      <c r="K7289" s="216" t="s">
        <v>347</v>
      </c>
    </row>
    <row r="7290" spans="1:11" x14ac:dyDescent="0.25">
      <c r="A7290" s="103" t="s">
        <v>828</v>
      </c>
      <c r="B7290" s="103" t="s">
        <v>344</v>
      </c>
      <c r="C7290" s="103" t="s">
        <v>89</v>
      </c>
      <c r="D7290" s="103" t="s">
        <v>91</v>
      </c>
      <c r="E7290" s="103" t="s">
        <v>346</v>
      </c>
      <c r="F7290" s="103" t="s">
        <v>295</v>
      </c>
      <c r="G7290" s="103" t="s">
        <v>219</v>
      </c>
      <c r="H7290" s="103" t="s">
        <v>406</v>
      </c>
      <c r="I7290" s="103" t="s">
        <v>92</v>
      </c>
      <c r="J7290" s="215">
        <v>417.3</v>
      </c>
      <c r="K7290" s="216" t="s">
        <v>347</v>
      </c>
    </row>
    <row r="7291" spans="1:11" x14ac:dyDescent="0.25">
      <c r="A7291" s="103" t="s">
        <v>829</v>
      </c>
      <c r="B7291" s="103" t="s">
        <v>344</v>
      </c>
      <c r="C7291" s="103" t="s">
        <v>89</v>
      </c>
      <c r="D7291" s="103" t="s">
        <v>91</v>
      </c>
      <c r="E7291" s="103" t="s">
        <v>346</v>
      </c>
      <c r="F7291" s="103" t="s">
        <v>295</v>
      </c>
      <c r="G7291" s="103" t="s">
        <v>219</v>
      </c>
      <c r="H7291" s="103" t="s">
        <v>406</v>
      </c>
      <c r="I7291" s="103" t="s">
        <v>92</v>
      </c>
      <c r="J7291" s="215">
        <v>513.26</v>
      </c>
      <c r="K7291" s="216" t="s">
        <v>347</v>
      </c>
    </row>
    <row r="7292" spans="1:11" x14ac:dyDescent="0.25">
      <c r="A7292" s="103" t="s">
        <v>825</v>
      </c>
      <c r="B7292" s="103" t="s">
        <v>344</v>
      </c>
      <c r="C7292" s="103" t="s">
        <v>89</v>
      </c>
      <c r="D7292" s="103" t="s">
        <v>91</v>
      </c>
      <c r="E7292" s="103" t="s">
        <v>346</v>
      </c>
      <c r="F7292" s="103" t="s">
        <v>295</v>
      </c>
      <c r="G7292" s="103" t="s">
        <v>219</v>
      </c>
      <c r="H7292" s="103" t="s">
        <v>406</v>
      </c>
      <c r="I7292" s="103" t="s">
        <v>92</v>
      </c>
      <c r="J7292" s="215">
        <v>760.27</v>
      </c>
      <c r="K7292" s="216" t="s">
        <v>347</v>
      </c>
    </row>
    <row r="7293" spans="1:11" x14ac:dyDescent="0.25">
      <c r="A7293" s="103" t="s">
        <v>826</v>
      </c>
      <c r="B7293" s="103" t="s">
        <v>344</v>
      </c>
      <c r="C7293" s="103" t="s">
        <v>89</v>
      </c>
      <c r="D7293" s="103" t="s">
        <v>91</v>
      </c>
      <c r="E7293" s="103" t="s">
        <v>346</v>
      </c>
      <c r="F7293" s="103" t="s">
        <v>295</v>
      </c>
      <c r="G7293" s="103" t="s">
        <v>219</v>
      </c>
      <c r="H7293" s="103" t="s">
        <v>406</v>
      </c>
      <c r="I7293" s="103" t="s">
        <v>92</v>
      </c>
      <c r="J7293" s="215">
        <v>619.12</v>
      </c>
      <c r="K7293" s="216" t="s">
        <v>347</v>
      </c>
    </row>
    <row r="7294" spans="1:11" x14ac:dyDescent="0.25">
      <c r="A7294" s="103" t="s">
        <v>827</v>
      </c>
      <c r="B7294" s="103" t="s">
        <v>344</v>
      </c>
      <c r="C7294" s="103" t="s">
        <v>89</v>
      </c>
      <c r="D7294" s="103" t="s">
        <v>91</v>
      </c>
      <c r="E7294" s="103" t="s">
        <v>346</v>
      </c>
      <c r="F7294" s="103" t="s">
        <v>295</v>
      </c>
      <c r="G7294" s="103" t="s">
        <v>213</v>
      </c>
      <c r="H7294" s="103" t="s">
        <v>355</v>
      </c>
      <c r="I7294" s="103" t="s">
        <v>92</v>
      </c>
      <c r="J7294" s="215">
        <v>1225.19</v>
      </c>
      <c r="K7294" s="216" t="s">
        <v>347</v>
      </c>
    </row>
    <row r="7295" spans="1:11" x14ac:dyDescent="0.25">
      <c r="A7295" s="103" t="s">
        <v>830</v>
      </c>
      <c r="B7295" s="103" t="s">
        <v>344</v>
      </c>
      <c r="C7295" s="103" t="s">
        <v>89</v>
      </c>
      <c r="D7295" s="103" t="s">
        <v>91</v>
      </c>
      <c r="E7295" s="103" t="s">
        <v>346</v>
      </c>
      <c r="F7295" s="103" t="s">
        <v>295</v>
      </c>
      <c r="G7295" s="103" t="s">
        <v>213</v>
      </c>
      <c r="H7295" s="103" t="s">
        <v>355</v>
      </c>
      <c r="I7295" s="103" t="s">
        <v>92</v>
      </c>
      <c r="J7295" s="215">
        <v>1902.79</v>
      </c>
      <c r="K7295" s="216" t="s">
        <v>347</v>
      </c>
    </row>
    <row r="7296" spans="1:11" x14ac:dyDescent="0.25">
      <c r="A7296" s="103" t="s">
        <v>828</v>
      </c>
      <c r="B7296" s="103" t="s">
        <v>344</v>
      </c>
      <c r="C7296" s="103" t="s">
        <v>89</v>
      </c>
      <c r="D7296" s="103" t="s">
        <v>91</v>
      </c>
      <c r="E7296" s="103" t="s">
        <v>346</v>
      </c>
      <c r="F7296" s="103" t="s">
        <v>295</v>
      </c>
      <c r="G7296" s="103" t="s">
        <v>213</v>
      </c>
      <c r="H7296" s="103" t="s">
        <v>355</v>
      </c>
      <c r="I7296" s="103" t="s">
        <v>92</v>
      </c>
      <c r="J7296" s="215">
        <v>176.71</v>
      </c>
      <c r="K7296" s="216" t="s">
        <v>347</v>
      </c>
    </row>
    <row r="7297" spans="1:11" x14ac:dyDescent="0.25">
      <c r="A7297" s="103" t="s">
        <v>829</v>
      </c>
      <c r="B7297" s="103" t="s">
        <v>344</v>
      </c>
      <c r="C7297" s="103" t="s">
        <v>89</v>
      </c>
      <c r="D7297" s="103" t="s">
        <v>91</v>
      </c>
      <c r="E7297" s="103" t="s">
        <v>346</v>
      </c>
      <c r="F7297" s="103" t="s">
        <v>295</v>
      </c>
      <c r="G7297" s="103" t="s">
        <v>213</v>
      </c>
      <c r="H7297" s="103" t="s">
        <v>355</v>
      </c>
      <c r="I7297" s="103" t="s">
        <v>92</v>
      </c>
      <c r="J7297" s="215">
        <v>711.25</v>
      </c>
      <c r="K7297" s="216" t="s">
        <v>347</v>
      </c>
    </row>
    <row r="7298" spans="1:11" x14ac:dyDescent="0.25">
      <c r="A7298" s="103" t="s">
        <v>825</v>
      </c>
      <c r="B7298" s="103" t="s">
        <v>344</v>
      </c>
      <c r="C7298" s="103" t="s">
        <v>89</v>
      </c>
      <c r="D7298" s="103" t="s">
        <v>91</v>
      </c>
      <c r="E7298" s="103" t="s">
        <v>346</v>
      </c>
      <c r="F7298" s="103" t="s">
        <v>295</v>
      </c>
      <c r="G7298" s="103" t="s">
        <v>213</v>
      </c>
      <c r="H7298" s="103" t="s">
        <v>355</v>
      </c>
      <c r="I7298" s="103" t="s">
        <v>92</v>
      </c>
      <c r="J7298" s="215">
        <v>633.25</v>
      </c>
      <c r="K7298" s="216" t="s">
        <v>347</v>
      </c>
    </row>
    <row r="7299" spans="1:11" x14ac:dyDescent="0.25">
      <c r="A7299" s="103" t="s">
        <v>826</v>
      </c>
      <c r="B7299" s="103" t="s">
        <v>344</v>
      </c>
      <c r="C7299" s="103" t="s">
        <v>89</v>
      </c>
      <c r="D7299" s="103" t="s">
        <v>91</v>
      </c>
      <c r="E7299" s="103" t="s">
        <v>346</v>
      </c>
      <c r="F7299" s="103" t="s">
        <v>295</v>
      </c>
      <c r="G7299" s="103" t="s">
        <v>213</v>
      </c>
      <c r="H7299" s="103" t="s">
        <v>355</v>
      </c>
      <c r="I7299" s="103" t="s">
        <v>92</v>
      </c>
      <c r="J7299" s="215">
        <v>651.59</v>
      </c>
      <c r="K7299" s="216" t="s">
        <v>347</v>
      </c>
    </row>
    <row r="7300" spans="1:11" x14ac:dyDescent="0.25">
      <c r="A7300" s="103" t="s">
        <v>827</v>
      </c>
      <c r="B7300" s="103" t="s">
        <v>344</v>
      </c>
      <c r="C7300" s="103" t="s">
        <v>89</v>
      </c>
      <c r="D7300" s="103" t="s">
        <v>91</v>
      </c>
      <c r="E7300" s="103" t="s">
        <v>295</v>
      </c>
      <c r="F7300" s="103" t="s">
        <v>295</v>
      </c>
      <c r="G7300" s="103" t="s">
        <v>174</v>
      </c>
      <c r="H7300" s="103" t="s">
        <v>358</v>
      </c>
      <c r="I7300" s="103" t="s">
        <v>92</v>
      </c>
      <c r="J7300" s="215">
        <v>463.01</v>
      </c>
      <c r="K7300" s="216" t="s">
        <v>88</v>
      </c>
    </row>
    <row r="7301" spans="1:11" x14ac:dyDescent="0.25">
      <c r="A7301" s="103" t="s">
        <v>826</v>
      </c>
      <c r="B7301" s="103" t="s">
        <v>344</v>
      </c>
      <c r="C7301" s="103" t="s">
        <v>89</v>
      </c>
      <c r="D7301" s="103" t="s">
        <v>91</v>
      </c>
      <c r="E7301" s="103" t="s">
        <v>295</v>
      </c>
      <c r="F7301" s="103" t="s">
        <v>295</v>
      </c>
      <c r="G7301" s="103" t="s">
        <v>174</v>
      </c>
      <c r="H7301" s="103" t="s">
        <v>358</v>
      </c>
      <c r="I7301" s="103" t="s">
        <v>92</v>
      </c>
      <c r="J7301" s="215">
        <v>-57.87</v>
      </c>
      <c r="K7301" s="216" t="s">
        <v>88</v>
      </c>
    </row>
    <row r="7302" spans="1:11" x14ac:dyDescent="0.25">
      <c r="A7302" s="103" t="s">
        <v>827</v>
      </c>
      <c r="B7302" s="103" t="s">
        <v>344</v>
      </c>
      <c r="C7302" s="103" t="s">
        <v>89</v>
      </c>
      <c r="D7302" s="103" t="s">
        <v>91</v>
      </c>
      <c r="E7302" s="103" t="s">
        <v>295</v>
      </c>
      <c r="F7302" s="103" t="s">
        <v>295</v>
      </c>
      <c r="G7302" s="103" t="s">
        <v>145</v>
      </c>
      <c r="H7302" s="103" t="s">
        <v>359</v>
      </c>
      <c r="I7302" s="103" t="s">
        <v>92</v>
      </c>
      <c r="J7302" s="215">
        <v>2699.79</v>
      </c>
      <c r="K7302" s="216" t="s">
        <v>88</v>
      </c>
    </row>
    <row r="7303" spans="1:11" x14ac:dyDescent="0.25">
      <c r="A7303" s="103" t="s">
        <v>830</v>
      </c>
      <c r="B7303" s="103" t="s">
        <v>344</v>
      </c>
      <c r="C7303" s="103" t="s">
        <v>89</v>
      </c>
      <c r="D7303" s="103" t="s">
        <v>91</v>
      </c>
      <c r="E7303" s="103" t="s">
        <v>295</v>
      </c>
      <c r="F7303" s="103" t="s">
        <v>295</v>
      </c>
      <c r="G7303" s="103" t="s">
        <v>145</v>
      </c>
      <c r="H7303" s="103" t="s">
        <v>359</v>
      </c>
      <c r="I7303" s="103" t="s">
        <v>92</v>
      </c>
      <c r="J7303" s="215">
        <v>2516.88</v>
      </c>
      <c r="K7303" s="216" t="s">
        <v>88</v>
      </c>
    </row>
    <row r="7304" spans="1:11" x14ac:dyDescent="0.25">
      <c r="A7304" s="103" t="s">
        <v>828</v>
      </c>
      <c r="B7304" s="103" t="s">
        <v>344</v>
      </c>
      <c r="C7304" s="103" t="s">
        <v>89</v>
      </c>
      <c r="D7304" s="103" t="s">
        <v>91</v>
      </c>
      <c r="E7304" s="103" t="s">
        <v>295</v>
      </c>
      <c r="F7304" s="103" t="s">
        <v>295</v>
      </c>
      <c r="G7304" s="103" t="s">
        <v>145</v>
      </c>
      <c r="H7304" s="103" t="s">
        <v>359</v>
      </c>
      <c r="I7304" s="103" t="s">
        <v>92</v>
      </c>
      <c r="J7304" s="215">
        <v>2187.0300000000002</v>
      </c>
      <c r="K7304" s="216" t="s">
        <v>88</v>
      </c>
    </row>
    <row r="7305" spans="1:11" x14ac:dyDescent="0.25">
      <c r="A7305" s="103" t="s">
        <v>829</v>
      </c>
      <c r="B7305" s="103" t="s">
        <v>344</v>
      </c>
      <c r="C7305" s="103" t="s">
        <v>89</v>
      </c>
      <c r="D7305" s="103" t="s">
        <v>91</v>
      </c>
      <c r="E7305" s="103" t="s">
        <v>295</v>
      </c>
      <c r="F7305" s="103" t="s">
        <v>295</v>
      </c>
      <c r="G7305" s="103" t="s">
        <v>145</v>
      </c>
      <c r="H7305" s="103" t="s">
        <v>359</v>
      </c>
      <c r="I7305" s="103" t="s">
        <v>92</v>
      </c>
      <c r="J7305" s="215">
        <v>2215.1799999999998</v>
      </c>
      <c r="K7305" s="216" t="s">
        <v>88</v>
      </c>
    </row>
    <row r="7306" spans="1:11" x14ac:dyDescent="0.25">
      <c r="A7306" s="103" t="s">
        <v>825</v>
      </c>
      <c r="B7306" s="103" t="s">
        <v>344</v>
      </c>
      <c r="C7306" s="103" t="s">
        <v>89</v>
      </c>
      <c r="D7306" s="103" t="s">
        <v>91</v>
      </c>
      <c r="E7306" s="103" t="s">
        <v>295</v>
      </c>
      <c r="F7306" s="103" t="s">
        <v>295</v>
      </c>
      <c r="G7306" s="103" t="s">
        <v>145</v>
      </c>
      <c r="H7306" s="103" t="s">
        <v>359</v>
      </c>
      <c r="I7306" s="103" t="s">
        <v>92</v>
      </c>
      <c r="J7306" s="215">
        <v>3201.88</v>
      </c>
      <c r="K7306" s="216" t="s">
        <v>88</v>
      </c>
    </row>
    <row r="7307" spans="1:11" x14ac:dyDescent="0.25">
      <c r="A7307" s="103" t="s">
        <v>826</v>
      </c>
      <c r="B7307" s="103" t="s">
        <v>344</v>
      </c>
      <c r="C7307" s="103" t="s">
        <v>89</v>
      </c>
      <c r="D7307" s="103" t="s">
        <v>91</v>
      </c>
      <c r="E7307" s="103" t="s">
        <v>295</v>
      </c>
      <c r="F7307" s="103" t="s">
        <v>295</v>
      </c>
      <c r="G7307" s="103" t="s">
        <v>145</v>
      </c>
      <c r="H7307" s="103" t="s">
        <v>359</v>
      </c>
      <c r="I7307" s="103" t="s">
        <v>92</v>
      </c>
      <c r="J7307" s="215">
        <v>2156.9899999999998</v>
      </c>
      <c r="K7307" s="216" t="s">
        <v>88</v>
      </c>
    </row>
    <row r="7308" spans="1:11" x14ac:dyDescent="0.25">
      <c r="A7308" s="103" t="s">
        <v>827</v>
      </c>
      <c r="B7308" s="103" t="s">
        <v>344</v>
      </c>
      <c r="C7308" s="103" t="s">
        <v>89</v>
      </c>
      <c r="D7308" s="103" t="s">
        <v>91</v>
      </c>
      <c r="E7308" s="103" t="s">
        <v>295</v>
      </c>
      <c r="F7308" s="103" t="s">
        <v>295</v>
      </c>
      <c r="G7308" s="103" t="s">
        <v>149</v>
      </c>
      <c r="H7308" s="103" t="s">
        <v>362</v>
      </c>
      <c r="I7308" s="103" t="s">
        <v>92</v>
      </c>
      <c r="J7308" s="215">
        <v>194.21</v>
      </c>
      <c r="K7308" s="216" t="s">
        <v>88</v>
      </c>
    </row>
    <row r="7309" spans="1:11" x14ac:dyDescent="0.25">
      <c r="A7309" s="103" t="s">
        <v>828</v>
      </c>
      <c r="B7309" s="103" t="s">
        <v>344</v>
      </c>
      <c r="C7309" s="103" t="s">
        <v>89</v>
      </c>
      <c r="D7309" s="103" t="s">
        <v>91</v>
      </c>
      <c r="E7309" s="103" t="s">
        <v>295</v>
      </c>
      <c r="F7309" s="103" t="s">
        <v>295</v>
      </c>
      <c r="G7309" s="103" t="s">
        <v>149</v>
      </c>
      <c r="H7309" s="103" t="s">
        <v>362</v>
      </c>
      <c r="I7309" s="103" t="s">
        <v>92</v>
      </c>
      <c r="J7309" s="215">
        <v>356.36</v>
      </c>
      <c r="K7309" s="216" t="s">
        <v>88</v>
      </c>
    </row>
    <row r="7310" spans="1:11" x14ac:dyDescent="0.25">
      <c r="A7310" s="103" t="s">
        <v>829</v>
      </c>
      <c r="B7310" s="103" t="s">
        <v>344</v>
      </c>
      <c r="C7310" s="103" t="s">
        <v>89</v>
      </c>
      <c r="D7310" s="103" t="s">
        <v>91</v>
      </c>
      <c r="E7310" s="103" t="s">
        <v>295</v>
      </c>
      <c r="F7310" s="103" t="s">
        <v>295</v>
      </c>
      <c r="G7310" s="103" t="s">
        <v>149</v>
      </c>
      <c r="H7310" s="103" t="s">
        <v>362</v>
      </c>
      <c r="I7310" s="103" t="s">
        <v>92</v>
      </c>
      <c r="J7310" s="215">
        <v>-285.83999999999997</v>
      </c>
      <c r="K7310" s="216" t="s">
        <v>88</v>
      </c>
    </row>
    <row r="7311" spans="1:11" x14ac:dyDescent="0.25">
      <c r="A7311" s="103" t="s">
        <v>825</v>
      </c>
      <c r="B7311" s="103" t="s">
        <v>344</v>
      </c>
      <c r="C7311" s="103" t="s">
        <v>89</v>
      </c>
      <c r="D7311" s="103" t="s">
        <v>91</v>
      </c>
      <c r="E7311" s="103" t="s">
        <v>295</v>
      </c>
      <c r="F7311" s="103" t="s">
        <v>295</v>
      </c>
      <c r="G7311" s="103" t="s">
        <v>149</v>
      </c>
      <c r="H7311" s="103" t="s">
        <v>362</v>
      </c>
      <c r="I7311" s="103" t="s">
        <v>92</v>
      </c>
      <c r="J7311" s="215">
        <v>1862.86</v>
      </c>
      <c r="K7311" s="216" t="s">
        <v>88</v>
      </c>
    </row>
    <row r="7312" spans="1:11" x14ac:dyDescent="0.25">
      <c r="A7312" s="103" t="s">
        <v>826</v>
      </c>
      <c r="B7312" s="103" t="s">
        <v>344</v>
      </c>
      <c r="C7312" s="103" t="s">
        <v>89</v>
      </c>
      <c r="D7312" s="103" t="s">
        <v>91</v>
      </c>
      <c r="E7312" s="103" t="s">
        <v>295</v>
      </c>
      <c r="F7312" s="103" t="s">
        <v>295</v>
      </c>
      <c r="G7312" s="103" t="s">
        <v>149</v>
      </c>
      <c r="H7312" s="103" t="s">
        <v>362</v>
      </c>
      <c r="I7312" s="103" t="s">
        <v>92</v>
      </c>
      <c r="J7312" s="215">
        <v>262.26</v>
      </c>
      <c r="K7312" s="216" t="s">
        <v>88</v>
      </c>
    </row>
    <row r="7313" spans="1:11" x14ac:dyDescent="0.25">
      <c r="A7313" s="103" t="s">
        <v>827</v>
      </c>
      <c r="B7313" s="103" t="s">
        <v>344</v>
      </c>
      <c r="C7313" s="103" t="s">
        <v>89</v>
      </c>
      <c r="D7313" s="103" t="s">
        <v>91</v>
      </c>
      <c r="E7313" s="103" t="s">
        <v>295</v>
      </c>
      <c r="F7313" s="103" t="s">
        <v>295</v>
      </c>
      <c r="G7313" s="103" t="s">
        <v>99</v>
      </c>
      <c r="H7313" s="103" t="s">
        <v>363</v>
      </c>
      <c r="I7313" s="103" t="s">
        <v>92</v>
      </c>
      <c r="J7313" s="215">
        <v>5502.22</v>
      </c>
      <c r="K7313" s="216" t="s">
        <v>88</v>
      </c>
    </row>
    <row r="7314" spans="1:11" x14ac:dyDescent="0.25">
      <c r="A7314" s="103" t="s">
        <v>830</v>
      </c>
      <c r="B7314" s="103" t="s">
        <v>344</v>
      </c>
      <c r="C7314" s="103" t="s">
        <v>89</v>
      </c>
      <c r="D7314" s="103" t="s">
        <v>91</v>
      </c>
      <c r="E7314" s="103" t="s">
        <v>295</v>
      </c>
      <c r="F7314" s="103" t="s">
        <v>295</v>
      </c>
      <c r="G7314" s="103" t="s">
        <v>99</v>
      </c>
      <c r="H7314" s="103" t="s">
        <v>363</v>
      </c>
      <c r="I7314" s="103" t="s">
        <v>92</v>
      </c>
      <c r="J7314" s="215">
        <v>2315.4899999999998</v>
      </c>
      <c r="K7314" s="216" t="s">
        <v>88</v>
      </c>
    </row>
    <row r="7315" spans="1:11" x14ac:dyDescent="0.25">
      <c r="A7315" s="103" t="s">
        <v>828</v>
      </c>
      <c r="B7315" s="103" t="s">
        <v>344</v>
      </c>
      <c r="C7315" s="103" t="s">
        <v>89</v>
      </c>
      <c r="D7315" s="103" t="s">
        <v>91</v>
      </c>
      <c r="E7315" s="103" t="s">
        <v>295</v>
      </c>
      <c r="F7315" s="103" t="s">
        <v>295</v>
      </c>
      <c r="G7315" s="103" t="s">
        <v>99</v>
      </c>
      <c r="H7315" s="103" t="s">
        <v>363</v>
      </c>
      <c r="I7315" s="103" t="s">
        <v>92</v>
      </c>
      <c r="J7315" s="215">
        <v>2694.72</v>
      </c>
      <c r="K7315" s="216" t="s">
        <v>88</v>
      </c>
    </row>
    <row r="7316" spans="1:11" x14ac:dyDescent="0.25">
      <c r="A7316" s="103" t="s">
        <v>829</v>
      </c>
      <c r="B7316" s="103" t="s">
        <v>344</v>
      </c>
      <c r="C7316" s="103" t="s">
        <v>89</v>
      </c>
      <c r="D7316" s="103" t="s">
        <v>91</v>
      </c>
      <c r="E7316" s="103" t="s">
        <v>295</v>
      </c>
      <c r="F7316" s="103" t="s">
        <v>295</v>
      </c>
      <c r="G7316" s="103" t="s">
        <v>99</v>
      </c>
      <c r="H7316" s="103" t="s">
        <v>363</v>
      </c>
      <c r="I7316" s="103" t="s">
        <v>92</v>
      </c>
      <c r="J7316" s="215">
        <v>1424.04</v>
      </c>
      <c r="K7316" s="216" t="s">
        <v>88</v>
      </c>
    </row>
    <row r="7317" spans="1:11" x14ac:dyDescent="0.25">
      <c r="A7317" s="103" t="s">
        <v>825</v>
      </c>
      <c r="B7317" s="103" t="s">
        <v>344</v>
      </c>
      <c r="C7317" s="103" t="s">
        <v>89</v>
      </c>
      <c r="D7317" s="103" t="s">
        <v>91</v>
      </c>
      <c r="E7317" s="103" t="s">
        <v>295</v>
      </c>
      <c r="F7317" s="103" t="s">
        <v>295</v>
      </c>
      <c r="G7317" s="103" t="s">
        <v>99</v>
      </c>
      <c r="H7317" s="103" t="s">
        <v>363</v>
      </c>
      <c r="I7317" s="103" t="s">
        <v>92</v>
      </c>
      <c r="J7317" s="215">
        <v>6015.48</v>
      </c>
      <c r="K7317" s="216" t="s">
        <v>88</v>
      </c>
    </row>
    <row r="7318" spans="1:11" x14ac:dyDescent="0.25">
      <c r="A7318" s="103" t="s">
        <v>826</v>
      </c>
      <c r="B7318" s="103" t="s">
        <v>344</v>
      </c>
      <c r="C7318" s="103" t="s">
        <v>89</v>
      </c>
      <c r="D7318" s="103" t="s">
        <v>91</v>
      </c>
      <c r="E7318" s="103" t="s">
        <v>295</v>
      </c>
      <c r="F7318" s="103" t="s">
        <v>295</v>
      </c>
      <c r="G7318" s="103" t="s">
        <v>99</v>
      </c>
      <c r="H7318" s="103" t="s">
        <v>363</v>
      </c>
      <c r="I7318" s="103" t="s">
        <v>92</v>
      </c>
      <c r="J7318" s="215">
        <v>942.47</v>
      </c>
      <c r="K7318" s="216" t="s">
        <v>88</v>
      </c>
    </row>
    <row r="7319" spans="1:11" x14ac:dyDescent="0.25">
      <c r="A7319" s="103" t="s">
        <v>827</v>
      </c>
      <c r="B7319" s="103" t="s">
        <v>344</v>
      </c>
      <c r="C7319" s="103" t="s">
        <v>89</v>
      </c>
      <c r="D7319" s="103" t="s">
        <v>91</v>
      </c>
      <c r="E7319" s="103" t="s">
        <v>295</v>
      </c>
      <c r="F7319" s="103" t="s">
        <v>295</v>
      </c>
      <c r="G7319" s="103" t="s">
        <v>146</v>
      </c>
      <c r="H7319" s="103" t="s">
        <v>364</v>
      </c>
      <c r="I7319" s="103" t="s">
        <v>92</v>
      </c>
      <c r="J7319" s="215">
        <v>997.84</v>
      </c>
      <c r="K7319" s="216" t="s">
        <v>88</v>
      </c>
    </row>
    <row r="7320" spans="1:11" x14ac:dyDescent="0.25">
      <c r="A7320" s="103" t="s">
        <v>830</v>
      </c>
      <c r="B7320" s="103" t="s">
        <v>344</v>
      </c>
      <c r="C7320" s="103" t="s">
        <v>89</v>
      </c>
      <c r="D7320" s="103" t="s">
        <v>91</v>
      </c>
      <c r="E7320" s="103" t="s">
        <v>295</v>
      </c>
      <c r="F7320" s="103" t="s">
        <v>295</v>
      </c>
      <c r="G7320" s="103" t="s">
        <v>146</v>
      </c>
      <c r="H7320" s="103" t="s">
        <v>364</v>
      </c>
      <c r="I7320" s="103" t="s">
        <v>92</v>
      </c>
      <c r="J7320" s="215">
        <v>674.46</v>
      </c>
      <c r="K7320" s="216" t="s">
        <v>88</v>
      </c>
    </row>
    <row r="7321" spans="1:11" x14ac:dyDescent="0.25">
      <c r="A7321" s="103" t="s">
        <v>828</v>
      </c>
      <c r="B7321" s="103" t="s">
        <v>344</v>
      </c>
      <c r="C7321" s="103" t="s">
        <v>89</v>
      </c>
      <c r="D7321" s="103" t="s">
        <v>91</v>
      </c>
      <c r="E7321" s="103" t="s">
        <v>295</v>
      </c>
      <c r="F7321" s="103" t="s">
        <v>295</v>
      </c>
      <c r="G7321" s="103" t="s">
        <v>146</v>
      </c>
      <c r="H7321" s="103" t="s">
        <v>364</v>
      </c>
      <c r="I7321" s="103" t="s">
        <v>92</v>
      </c>
      <c r="J7321" s="215">
        <v>782.08</v>
      </c>
      <c r="K7321" s="216" t="s">
        <v>88</v>
      </c>
    </row>
    <row r="7322" spans="1:11" x14ac:dyDescent="0.25">
      <c r="A7322" s="103" t="s">
        <v>829</v>
      </c>
      <c r="B7322" s="103" t="s">
        <v>344</v>
      </c>
      <c r="C7322" s="103" t="s">
        <v>89</v>
      </c>
      <c r="D7322" s="103" t="s">
        <v>91</v>
      </c>
      <c r="E7322" s="103" t="s">
        <v>295</v>
      </c>
      <c r="F7322" s="103" t="s">
        <v>295</v>
      </c>
      <c r="G7322" s="103" t="s">
        <v>146</v>
      </c>
      <c r="H7322" s="103" t="s">
        <v>364</v>
      </c>
      <c r="I7322" s="103" t="s">
        <v>92</v>
      </c>
      <c r="J7322" s="215">
        <v>670.47</v>
      </c>
      <c r="K7322" s="216" t="s">
        <v>88</v>
      </c>
    </row>
    <row r="7323" spans="1:11" x14ac:dyDescent="0.25">
      <c r="A7323" s="103" t="s">
        <v>825</v>
      </c>
      <c r="B7323" s="103" t="s">
        <v>344</v>
      </c>
      <c r="C7323" s="103" t="s">
        <v>89</v>
      </c>
      <c r="D7323" s="103" t="s">
        <v>91</v>
      </c>
      <c r="E7323" s="103" t="s">
        <v>295</v>
      </c>
      <c r="F7323" s="103" t="s">
        <v>295</v>
      </c>
      <c r="G7323" s="103" t="s">
        <v>146</v>
      </c>
      <c r="H7323" s="103" t="s">
        <v>364</v>
      </c>
      <c r="I7323" s="103" t="s">
        <v>92</v>
      </c>
      <c r="J7323" s="215">
        <v>1019.02</v>
      </c>
      <c r="K7323" s="216" t="s">
        <v>88</v>
      </c>
    </row>
    <row r="7324" spans="1:11" x14ac:dyDescent="0.25">
      <c r="A7324" s="103" t="s">
        <v>826</v>
      </c>
      <c r="B7324" s="103" t="s">
        <v>344</v>
      </c>
      <c r="C7324" s="103" t="s">
        <v>89</v>
      </c>
      <c r="D7324" s="103" t="s">
        <v>91</v>
      </c>
      <c r="E7324" s="103" t="s">
        <v>295</v>
      </c>
      <c r="F7324" s="103" t="s">
        <v>295</v>
      </c>
      <c r="G7324" s="103" t="s">
        <v>146</v>
      </c>
      <c r="H7324" s="103" t="s">
        <v>364</v>
      </c>
      <c r="I7324" s="103" t="s">
        <v>92</v>
      </c>
      <c r="J7324" s="215">
        <v>853.95</v>
      </c>
      <c r="K7324" s="216" t="s">
        <v>88</v>
      </c>
    </row>
    <row r="7325" spans="1:11" x14ac:dyDescent="0.25">
      <c r="A7325" s="103" t="s">
        <v>827</v>
      </c>
      <c r="B7325" s="103" t="s">
        <v>344</v>
      </c>
      <c r="C7325" s="103" t="s">
        <v>89</v>
      </c>
      <c r="D7325" s="103" t="s">
        <v>91</v>
      </c>
      <c r="E7325" s="103" t="s">
        <v>295</v>
      </c>
      <c r="F7325" s="103" t="s">
        <v>295</v>
      </c>
      <c r="G7325" s="103" t="s">
        <v>143</v>
      </c>
      <c r="H7325" s="103" t="s">
        <v>365</v>
      </c>
      <c r="I7325" s="103" t="s">
        <v>92</v>
      </c>
      <c r="J7325" s="215">
        <v>184.35</v>
      </c>
      <c r="K7325" s="216" t="s">
        <v>88</v>
      </c>
    </row>
    <row r="7326" spans="1:11" x14ac:dyDescent="0.25">
      <c r="A7326" s="103" t="s">
        <v>830</v>
      </c>
      <c r="B7326" s="103" t="s">
        <v>344</v>
      </c>
      <c r="C7326" s="103" t="s">
        <v>89</v>
      </c>
      <c r="D7326" s="103" t="s">
        <v>91</v>
      </c>
      <c r="E7326" s="103" t="s">
        <v>295</v>
      </c>
      <c r="F7326" s="103" t="s">
        <v>295</v>
      </c>
      <c r="G7326" s="103" t="s">
        <v>143</v>
      </c>
      <c r="H7326" s="103" t="s">
        <v>365</v>
      </c>
      <c r="I7326" s="103" t="s">
        <v>92</v>
      </c>
      <c r="J7326" s="215">
        <v>487.25</v>
      </c>
      <c r="K7326" s="216" t="s">
        <v>88</v>
      </c>
    </row>
    <row r="7327" spans="1:11" x14ac:dyDescent="0.25">
      <c r="A7327" s="103" t="s">
        <v>828</v>
      </c>
      <c r="B7327" s="103" t="s">
        <v>344</v>
      </c>
      <c r="C7327" s="103" t="s">
        <v>89</v>
      </c>
      <c r="D7327" s="103" t="s">
        <v>91</v>
      </c>
      <c r="E7327" s="103" t="s">
        <v>295</v>
      </c>
      <c r="F7327" s="103" t="s">
        <v>295</v>
      </c>
      <c r="G7327" s="103" t="s">
        <v>143</v>
      </c>
      <c r="H7327" s="103" t="s">
        <v>365</v>
      </c>
      <c r="I7327" s="103" t="s">
        <v>92</v>
      </c>
      <c r="J7327" s="215">
        <v>233.53</v>
      </c>
      <c r="K7327" s="216" t="s">
        <v>88</v>
      </c>
    </row>
    <row r="7328" spans="1:11" x14ac:dyDescent="0.25">
      <c r="A7328" s="103" t="s">
        <v>829</v>
      </c>
      <c r="B7328" s="103" t="s">
        <v>344</v>
      </c>
      <c r="C7328" s="103" t="s">
        <v>89</v>
      </c>
      <c r="D7328" s="103" t="s">
        <v>91</v>
      </c>
      <c r="E7328" s="103" t="s">
        <v>295</v>
      </c>
      <c r="F7328" s="103" t="s">
        <v>295</v>
      </c>
      <c r="G7328" s="103" t="s">
        <v>143</v>
      </c>
      <c r="H7328" s="103" t="s">
        <v>365</v>
      </c>
      <c r="I7328" s="103" t="s">
        <v>92</v>
      </c>
      <c r="J7328" s="215">
        <v>392.21</v>
      </c>
      <c r="K7328" s="216" t="s">
        <v>88</v>
      </c>
    </row>
    <row r="7329" spans="1:11" x14ac:dyDescent="0.25">
      <c r="A7329" s="103" t="s">
        <v>825</v>
      </c>
      <c r="B7329" s="103" t="s">
        <v>344</v>
      </c>
      <c r="C7329" s="103" t="s">
        <v>89</v>
      </c>
      <c r="D7329" s="103" t="s">
        <v>91</v>
      </c>
      <c r="E7329" s="103" t="s">
        <v>295</v>
      </c>
      <c r="F7329" s="103" t="s">
        <v>295</v>
      </c>
      <c r="G7329" s="103" t="s">
        <v>143</v>
      </c>
      <c r="H7329" s="103" t="s">
        <v>365</v>
      </c>
      <c r="I7329" s="103" t="s">
        <v>92</v>
      </c>
      <c r="J7329" s="215">
        <v>360.82</v>
      </c>
      <c r="K7329" s="216" t="s">
        <v>88</v>
      </c>
    </row>
    <row r="7330" spans="1:11" x14ac:dyDescent="0.25">
      <c r="A7330" s="103" t="s">
        <v>826</v>
      </c>
      <c r="B7330" s="103" t="s">
        <v>344</v>
      </c>
      <c r="C7330" s="103" t="s">
        <v>89</v>
      </c>
      <c r="D7330" s="103" t="s">
        <v>91</v>
      </c>
      <c r="E7330" s="103" t="s">
        <v>295</v>
      </c>
      <c r="F7330" s="103" t="s">
        <v>295</v>
      </c>
      <c r="G7330" s="103" t="s">
        <v>143</v>
      </c>
      <c r="H7330" s="103" t="s">
        <v>365</v>
      </c>
      <c r="I7330" s="103" t="s">
        <v>92</v>
      </c>
      <c r="J7330" s="215">
        <v>282.95999999999998</v>
      </c>
      <c r="K7330" s="216" t="s">
        <v>88</v>
      </c>
    </row>
    <row r="7331" spans="1:11" x14ac:dyDescent="0.25">
      <c r="A7331" s="103" t="s">
        <v>827</v>
      </c>
      <c r="B7331" s="103" t="s">
        <v>344</v>
      </c>
      <c r="C7331" s="103" t="s">
        <v>89</v>
      </c>
      <c r="D7331" s="103" t="s">
        <v>91</v>
      </c>
      <c r="E7331" s="103" t="s">
        <v>295</v>
      </c>
      <c r="F7331" s="103" t="s">
        <v>295</v>
      </c>
      <c r="G7331" s="103" t="s">
        <v>95</v>
      </c>
      <c r="H7331" s="103" t="s">
        <v>366</v>
      </c>
      <c r="I7331" s="103" t="s">
        <v>92</v>
      </c>
      <c r="J7331" s="215">
        <v>465.03</v>
      </c>
      <c r="K7331" s="216" t="s">
        <v>88</v>
      </c>
    </row>
    <row r="7332" spans="1:11" x14ac:dyDescent="0.25">
      <c r="A7332" s="103" t="s">
        <v>830</v>
      </c>
      <c r="B7332" s="103" t="s">
        <v>344</v>
      </c>
      <c r="C7332" s="103" t="s">
        <v>89</v>
      </c>
      <c r="D7332" s="103" t="s">
        <v>91</v>
      </c>
      <c r="E7332" s="103" t="s">
        <v>295</v>
      </c>
      <c r="F7332" s="103" t="s">
        <v>295</v>
      </c>
      <c r="G7332" s="103" t="s">
        <v>95</v>
      </c>
      <c r="H7332" s="103" t="s">
        <v>366</v>
      </c>
      <c r="I7332" s="103" t="s">
        <v>92</v>
      </c>
      <c r="J7332" s="215">
        <v>426.97</v>
      </c>
      <c r="K7332" s="216" t="s">
        <v>88</v>
      </c>
    </row>
    <row r="7333" spans="1:11" x14ac:dyDescent="0.25">
      <c r="A7333" s="103" t="s">
        <v>828</v>
      </c>
      <c r="B7333" s="103" t="s">
        <v>344</v>
      </c>
      <c r="C7333" s="103" t="s">
        <v>89</v>
      </c>
      <c r="D7333" s="103" t="s">
        <v>91</v>
      </c>
      <c r="E7333" s="103" t="s">
        <v>295</v>
      </c>
      <c r="F7333" s="103" t="s">
        <v>295</v>
      </c>
      <c r="G7333" s="103" t="s">
        <v>95</v>
      </c>
      <c r="H7333" s="103" t="s">
        <v>366</v>
      </c>
      <c r="I7333" s="103" t="s">
        <v>92</v>
      </c>
      <c r="J7333" s="215">
        <v>447.97</v>
      </c>
      <c r="K7333" s="216" t="s">
        <v>88</v>
      </c>
    </row>
    <row r="7334" spans="1:11" x14ac:dyDescent="0.25">
      <c r="A7334" s="103" t="s">
        <v>829</v>
      </c>
      <c r="B7334" s="103" t="s">
        <v>344</v>
      </c>
      <c r="C7334" s="103" t="s">
        <v>89</v>
      </c>
      <c r="D7334" s="103" t="s">
        <v>91</v>
      </c>
      <c r="E7334" s="103" t="s">
        <v>295</v>
      </c>
      <c r="F7334" s="103" t="s">
        <v>295</v>
      </c>
      <c r="G7334" s="103" t="s">
        <v>95</v>
      </c>
      <c r="H7334" s="103" t="s">
        <v>366</v>
      </c>
      <c r="I7334" s="103" t="s">
        <v>92</v>
      </c>
      <c r="J7334" s="215">
        <v>388.66</v>
      </c>
      <c r="K7334" s="216" t="s">
        <v>88</v>
      </c>
    </row>
    <row r="7335" spans="1:11" x14ac:dyDescent="0.25">
      <c r="A7335" s="103" t="s">
        <v>825</v>
      </c>
      <c r="B7335" s="103" t="s">
        <v>344</v>
      </c>
      <c r="C7335" s="103" t="s">
        <v>89</v>
      </c>
      <c r="D7335" s="103" t="s">
        <v>91</v>
      </c>
      <c r="E7335" s="103" t="s">
        <v>295</v>
      </c>
      <c r="F7335" s="103" t="s">
        <v>295</v>
      </c>
      <c r="G7335" s="103" t="s">
        <v>95</v>
      </c>
      <c r="H7335" s="103" t="s">
        <v>366</v>
      </c>
      <c r="I7335" s="103" t="s">
        <v>92</v>
      </c>
      <c r="J7335" s="215">
        <v>401.96</v>
      </c>
      <c r="K7335" s="216" t="s">
        <v>88</v>
      </c>
    </row>
    <row r="7336" spans="1:11" x14ac:dyDescent="0.25">
      <c r="A7336" s="103" t="s">
        <v>826</v>
      </c>
      <c r="B7336" s="103" t="s">
        <v>344</v>
      </c>
      <c r="C7336" s="103" t="s">
        <v>89</v>
      </c>
      <c r="D7336" s="103" t="s">
        <v>91</v>
      </c>
      <c r="E7336" s="103" t="s">
        <v>295</v>
      </c>
      <c r="F7336" s="103" t="s">
        <v>295</v>
      </c>
      <c r="G7336" s="103" t="s">
        <v>95</v>
      </c>
      <c r="H7336" s="103" t="s">
        <v>366</v>
      </c>
      <c r="I7336" s="103" t="s">
        <v>92</v>
      </c>
      <c r="J7336" s="215">
        <v>429.63</v>
      </c>
      <c r="K7336" s="216" t="s">
        <v>88</v>
      </c>
    </row>
    <row r="7337" spans="1:11" x14ac:dyDescent="0.25">
      <c r="A7337" s="103" t="s">
        <v>830</v>
      </c>
      <c r="B7337" s="103" t="s">
        <v>344</v>
      </c>
      <c r="C7337" s="103" t="s">
        <v>89</v>
      </c>
      <c r="D7337" s="103" t="s">
        <v>91</v>
      </c>
      <c r="E7337" s="103" t="s">
        <v>295</v>
      </c>
      <c r="F7337" s="103" t="s">
        <v>295</v>
      </c>
      <c r="G7337" s="103" t="s">
        <v>142</v>
      </c>
      <c r="H7337" s="103" t="s">
        <v>734</v>
      </c>
      <c r="I7337" s="103" t="s">
        <v>92</v>
      </c>
      <c r="J7337" s="215">
        <v>17.41</v>
      </c>
      <c r="K7337" s="216" t="s">
        <v>88</v>
      </c>
    </row>
    <row r="7338" spans="1:11" x14ac:dyDescent="0.25">
      <c r="A7338" s="103" t="s">
        <v>829</v>
      </c>
      <c r="B7338" s="103" t="s">
        <v>344</v>
      </c>
      <c r="C7338" s="103" t="s">
        <v>89</v>
      </c>
      <c r="D7338" s="103" t="s">
        <v>91</v>
      </c>
      <c r="E7338" s="103" t="s">
        <v>295</v>
      </c>
      <c r="F7338" s="103" t="s">
        <v>295</v>
      </c>
      <c r="G7338" s="103" t="s">
        <v>142</v>
      </c>
      <c r="H7338" s="103" t="s">
        <v>734</v>
      </c>
      <c r="I7338" s="103" t="s">
        <v>92</v>
      </c>
      <c r="J7338" s="215">
        <v>34.82</v>
      </c>
      <c r="K7338" s="216" t="s">
        <v>88</v>
      </c>
    </row>
    <row r="7339" spans="1:11" x14ac:dyDescent="0.25">
      <c r="A7339" s="103" t="s">
        <v>825</v>
      </c>
      <c r="B7339" s="103" t="s">
        <v>344</v>
      </c>
      <c r="C7339" s="103" t="s">
        <v>89</v>
      </c>
      <c r="D7339" s="103" t="s">
        <v>91</v>
      </c>
      <c r="E7339" s="103" t="s">
        <v>295</v>
      </c>
      <c r="F7339" s="103" t="s">
        <v>295</v>
      </c>
      <c r="G7339" s="103" t="s">
        <v>142</v>
      </c>
      <c r="H7339" s="103" t="s">
        <v>734</v>
      </c>
      <c r="I7339" s="103" t="s">
        <v>92</v>
      </c>
      <c r="J7339" s="215">
        <v>121.88</v>
      </c>
      <c r="K7339" s="216" t="s">
        <v>88</v>
      </c>
    </row>
    <row r="7340" spans="1:11" x14ac:dyDescent="0.25">
      <c r="A7340" s="103" t="s">
        <v>827</v>
      </c>
      <c r="B7340" s="103" t="s">
        <v>344</v>
      </c>
      <c r="C7340" s="103" t="s">
        <v>89</v>
      </c>
      <c r="D7340" s="103" t="s">
        <v>91</v>
      </c>
      <c r="E7340" s="103" t="s">
        <v>295</v>
      </c>
      <c r="F7340" s="103" t="s">
        <v>295</v>
      </c>
      <c r="G7340" s="103" t="s">
        <v>141</v>
      </c>
      <c r="H7340" s="103" t="s">
        <v>368</v>
      </c>
      <c r="I7340" s="103" t="s">
        <v>92</v>
      </c>
      <c r="J7340" s="215">
        <v>87.43</v>
      </c>
      <c r="K7340" s="216" t="s">
        <v>88</v>
      </c>
    </row>
    <row r="7341" spans="1:11" x14ac:dyDescent="0.25">
      <c r="A7341" s="103" t="s">
        <v>830</v>
      </c>
      <c r="B7341" s="103" t="s">
        <v>344</v>
      </c>
      <c r="C7341" s="103" t="s">
        <v>89</v>
      </c>
      <c r="D7341" s="103" t="s">
        <v>91</v>
      </c>
      <c r="E7341" s="103" t="s">
        <v>295</v>
      </c>
      <c r="F7341" s="103" t="s">
        <v>295</v>
      </c>
      <c r="G7341" s="103" t="s">
        <v>141</v>
      </c>
      <c r="H7341" s="103" t="s">
        <v>368</v>
      </c>
      <c r="I7341" s="103" t="s">
        <v>92</v>
      </c>
      <c r="J7341" s="215">
        <v>31.48</v>
      </c>
      <c r="K7341" s="216" t="s">
        <v>88</v>
      </c>
    </row>
    <row r="7342" spans="1:11" x14ac:dyDescent="0.25">
      <c r="A7342" s="103" t="s">
        <v>829</v>
      </c>
      <c r="B7342" s="103" t="s">
        <v>344</v>
      </c>
      <c r="C7342" s="103" t="s">
        <v>89</v>
      </c>
      <c r="D7342" s="103" t="s">
        <v>91</v>
      </c>
      <c r="E7342" s="103" t="s">
        <v>295</v>
      </c>
      <c r="F7342" s="103" t="s">
        <v>295</v>
      </c>
      <c r="G7342" s="103" t="s">
        <v>141</v>
      </c>
      <c r="H7342" s="103" t="s">
        <v>368</v>
      </c>
      <c r="I7342" s="103" t="s">
        <v>92</v>
      </c>
      <c r="J7342" s="215">
        <v>100.54</v>
      </c>
      <c r="K7342" s="216" t="s">
        <v>88</v>
      </c>
    </row>
    <row r="7343" spans="1:11" x14ac:dyDescent="0.25">
      <c r="A7343" s="103" t="s">
        <v>825</v>
      </c>
      <c r="B7343" s="103" t="s">
        <v>344</v>
      </c>
      <c r="C7343" s="103" t="s">
        <v>89</v>
      </c>
      <c r="D7343" s="103" t="s">
        <v>91</v>
      </c>
      <c r="E7343" s="103" t="s">
        <v>295</v>
      </c>
      <c r="F7343" s="103" t="s">
        <v>295</v>
      </c>
      <c r="G7343" s="103" t="s">
        <v>141</v>
      </c>
      <c r="H7343" s="103" t="s">
        <v>368</v>
      </c>
      <c r="I7343" s="103" t="s">
        <v>92</v>
      </c>
      <c r="J7343" s="215">
        <v>438</v>
      </c>
      <c r="K7343" s="216" t="s">
        <v>88</v>
      </c>
    </row>
    <row r="7344" spans="1:11" x14ac:dyDescent="0.25">
      <c r="A7344" s="103" t="s">
        <v>826</v>
      </c>
      <c r="B7344" s="103" t="s">
        <v>344</v>
      </c>
      <c r="C7344" s="103" t="s">
        <v>89</v>
      </c>
      <c r="D7344" s="103" t="s">
        <v>91</v>
      </c>
      <c r="E7344" s="103" t="s">
        <v>295</v>
      </c>
      <c r="F7344" s="103" t="s">
        <v>295</v>
      </c>
      <c r="G7344" s="103" t="s">
        <v>141</v>
      </c>
      <c r="H7344" s="103" t="s">
        <v>368</v>
      </c>
      <c r="I7344" s="103" t="s">
        <v>92</v>
      </c>
      <c r="J7344" s="215">
        <v>143.38</v>
      </c>
      <c r="K7344" s="216" t="s">
        <v>88</v>
      </c>
    </row>
    <row r="7345" spans="1:11" x14ac:dyDescent="0.25">
      <c r="A7345" s="103" t="s">
        <v>827</v>
      </c>
      <c r="B7345" s="103" t="s">
        <v>344</v>
      </c>
      <c r="C7345" s="103" t="s">
        <v>89</v>
      </c>
      <c r="D7345" s="103" t="s">
        <v>91</v>
      </c>
      <c r="E7345" s="103" t="s">
        <v>295</v>
      </c>
      <c r="F7345" s="103" t="s">
        <v>295</v>
      </c>
      <c r="G7345" s="103" t="s">
        <v>138</v>
      </c>
      <c r="H7345" s="103" t="s">
        <v>647</v>
      </c>
      <c r="I7345" s="103" t="s">
        <v>92</v>
      </c>
      <c r="J7345" s="215">
        <v>280.38</v>
      </c>
      <c r="K7345" s="216" t="s">
        <v>88</v>
      </c>
    </row>
    <row r="7346" spans="1:11" x14ac:dyDescent="0.25">
      <c r="A7346" s="103" t="s">
        <v>830</v>
      </c>
      <c r="B7346" s="103" t="s">
        <v>344</v>
      </c>
      <c r="C7346" s="103" t="s">
        <v>89</v>
      </c>
      <c r="D7346" s="103" t="s">
        <v>91</v>
      </c>
      <c r="E7346" s="103" t="s">
        <v>295</v>
      </c>
      <c r="F7346" s="103" t="s">
        <v>295</v>
      </c>
      <c r="G7346" s="103" t="s">
        <v>138</v>
      </c>
      <c r="H7346" s="103" t="s">
        <v>647</v>
      </c>
      <c r="I7346" s="103" t="s">
        <v>92</v>
      </c>
      <c r="J7346" s="215">
        <v>121.25</v>
      </c>
      <c r="K7346" s="216" t="s">
        <v>88</v>
      </c>
    </row>
    <row r="7347" spans="1:11" x14ac:dyDescent="0.25">
      <c r="A7347" s="103" t="s">
        <v>828</v>
      </c>
      <c r="B7347" s="103" t="s">
        <v>344</v>
      </c>
      <c r="C7347" s="103" t="s">
        <v>89</v>
      </c>
      <c r="D7347" s="103" t="s">
        <v>91</v>
      </c>
      <c r="E7347" s="103" t="s">
        <v>295</v>
      </c>
      <c r="F7347" s="103" t="s">
        <v>295</v>
      </c>
      <c r="G7347" s="103" t="s">
        <v>138</v>
      </c>
      <c r="H7347" s="103" t="s">
        <v>647</v>
      </c>
      <c r="I7347" s="103" t="s">
        <v>92</v>
      </c>
      <c r="J7347" s="215">
        <v>42.65</v>
      </c>
      <c r="K7347" s="216" t="s">
        <v>88</v>
      </c>
    </row>
    <row r="7348" spans="1:11" x14ac:dyDescent="0.25">
      <c r="A7348" s="103" t="s">
        <v>829</v>
      </c>
      <c r="B7348" s="103" t="s">
        <v>344</v>
      </c>
      <c r="C7348" s="103" t="s">
        <v>89</v>
      </c>
      <c r="D7348" s="103" t="s">
        <v>91</v>
      </c>
      <c r="E7348" s="103" t="s">
        <v>295</v>
      </c>
      <c r="F7348" s="103" t="s">
        <v>295</v>
      </c>
      <c r="G7348" s="103" t="s">
        <v>138</v>
      </c>
      <c r="H7348" s="103" t="s">
        <v>647</v>
      </c>
      <c r="I7348" s="103" t="s">
        <v>92</v>
      </c>
      <c r="J7348" s="215">
        <v>568.37</v>
      </c>
      <c r="K7348" s="216" t="s">
        <v>88</v>
      </c>
    </row>
    <row r="7349" spans="1:11" x14ac:dyDescent="0.25">
      <c r="A7349" s="103" t="s">
        <v>825</v>
      </c>
      <c r="B7349" s="103" t="s">
        <v>344</v>
      </c>
      <c r="C7349" s="103" t="s">
        <v>89</v>
      </c>
      <c r="D7349" s="103" t="s">
        <v>91</v>
      </c>
      <c r="E7349" s="103" t="s">
        <v>295</v>
      </c>
      <c r="F7349" s="103" t="s">
        <v>295</v>
      </c>
      <c r="G7349" s="103" t="s">
        <v>138</v>
      </c>
      <c r="H7349" s="103" t="s">
        <v>647</v>
      </c>
      <c r="I7349" s="103" t="s">
        <v>92</v>
      </c>
      <c r="J7349" s="215">
        <v>481.97</v>
      </c>
      <c r="K7349" s="216" t="s">
        <v>88</v>
      </c>
    </row>
    <row r="7350" spans="1:11" x14ac:dyDescent="0.25">
      <c r="A7350" s="103" t="s">
        <v>826</v>
      </c>
      <c r="B7350" s="103" t="s">
        <v>344</v>
      </c>
      <c r="C7350" s="103" t="s">
        <v>89</v>
      </c>
      <c r="D7350" s="103" t="s">
        <v>91</v>
      </c>
      <c r="E7350" s="103" t="s">
        <v>295</v>
      </c>
      <c r="F7350" s="103" t="s">
        <v>295</v>
      </c>
      <c r="G7350" s="103" t="s">
        <v>138</v>
      </c>
      <c r="H7350" s="103" t="s">
        <v>647</v>
      </c>
      <c r="I7350" s="103" t="s">
        <v>92</v>
      </c>
      <c r="J7350" s="215">
        <v>260.7</v>
      </c>
      <c r="K7350" s="216" t="s">
        <v>88</v>
      </c>
    </row>
    <row r="7351" spans="1:11" x14ac:dyDescent="0.25">
      <c r="A7351" s="103" t="s">
        <v>827</v>
      </c>
      <c r="B7351" s="103" t="s">
        <v>344</v>
      </c>
      <c r="C7351" s="103" t="s">
        <v>89</v>
      </c>
      <c r="D7351" s="103" t="s">
        <v>91</v>
      </c>
      <c r="E7351" s="103" t="s">
        <v>295</v>
      </c>
      <c r="F7351" s="103" t="s">
        <v>295</v>
      </c>
      <c r="G7351" s="103" t="s">
        <v>121</v>
      </c>
      <c r="H7351" s="103" t="s">
        <v>372</v>
      </c>
      <c r="I7351" s="103" t="s">
        <v>92</v>
      </c>
      <c r="J7351" s="215">
        <v>314.94</v>
      </c>
      <c r="K7351" s="216" t="s">
        <v>88</v>
      </c>
    </row>
    <row r="7352" spans="1:11" x14ac:dyDescent="0.25">
      <c r="A7352" s="103" t="s">
        <v>830</v>
      </c>
      <c r="B7352" s="103" t="s">
        <v>344</v>
      </c>
      <c r="C7352" s="103" t="s">
        <v>89</v>
      </c>
      <c r="D7352" s="103" t="s">
        <v>91</v>
      </c>
      <c r="E7352" s="103" t="s">
        <v>295</v>
      </c>
      <c r="F7352" s="103" t="s">
        <v>295</v>
      </c>
      <c r="G7352" s="103" t="s">
        <v>121</v>
      </c>
      <c r="H7352" s="103" t="s">
        <v>372</v>
      </c>
      <c r="I7352" s="103" t="s">
        <v>92</v>
      </c>
      <c r="J7352" s="215">
        <v>1854.51</v>
      </c>
      <c r="K7352" s="216" t="s">
        <v>88</v>
      </c>
    </row>
    <row r="7353" spans="1:11" x14ac:dyDescent="0.25">
      <c r="A7353" s="103" t="s">
        <v>828</v>
      </c>
      <c r="B7353" s="103" t="s">
        <v>344</v>
      </c>
      <c r="C7353" s="103" t="s">
        <v>89</v>
      </c>
      <c r="D7353" s="103" t="s">
        <v>91</v>
      </c>
      <c r="E7353" s="103" t="s">
        <v>295</v>
      </c>
      <c r="F7353" s="103" t="s">
        <v>295</v>
      </c>
      <c r="G7353" s="103" t="s">
        <v>121</v>
      </c>
      <c r="H7353" s="103" t="s">
        <v>372</v>
      </c>
      <c r="I7353" s="103" t="s">
        <v>92</v>
      </c>
      <c r="J7353" s="215">
        <v>1048.81</v>
      </c>
      <c r="K7353" s="216" t="s">
        <v>88</v>
      </c>
    </row>
    <row r="7354" spans="1:11" x14ac:dyDescent="0.25">
      <c r="A7354" s="103" t="s">
        <v>829</v>
      </c>
      <c r="B7354" s="103" t="s">
        <v>344</v>
      </c>
      <c r="C7354" s="103" t="s">
        <v>89</v>
      </c>
      <c r="D7354" s="103" t="s">
        <v>91</v>
      </c>
      <c r="E7354" s="103" t="s">
        <v>295</v>
      </c>
      <c r="F7354" s="103" t="s">
        <v>295</v>
      </c>
      <c r="G7354" s="103" t="s">
        <v>121</v>
      </c>
      <c r="H7354" s="103" t="s">
        <v>372</v>
      </c>
      <c r="I7354" s="103" t="s">
        <v>92</v>
      </c>
      <c r="J7354" s="215">
        <v>1022.87</v>
      </c>
      <c r="K7354" s="216" t="s">
        <v>88</v>
      </c>
    </row>
    <row r="7355" spans="1:11" x14ac:dyDescent="0.25">
      <c r="A7355" s="103" t="s">
        <v>825</v>
      </c>
      <c r="B7355" s="103" t="s">
        <v>344</v>
      </c>
      <c r="C7355" s="103" t="s">
        <v>89</v>
      </c>
      <c r="D7355" s="103" t="s">
        <v>91</v>
      </c>
      <c r="E7355" s="103" t="s">
        <v>295</v>
      </c>
      <c r="F7355" s="103" t="s">
        <v>295</v>
      </c>
      <c r="G7355" s="103" t="s">
        <v>121</v>
      </c>
      <c r="H7355" s="103" t="s">
        <v>372</v>
      </c>
      <c r="I7355" s="103" t="s">
        <v>92</v>
      </c>
      <c r="J7355" s="215">
        <v>1894.75</v>
      </c>
      <c r="K7355" s="216" t="s">
        <v>88</v>
      </c>
    </row>
    <row r="7356" spans="1:11" x14ac:dyDescent="0.25">
      <c r="A7356" s="103" t="s">
        <v>826</v>
      </c>
      <c r="B7356" s="103" t="s">
        <v>344</v>
      </c>
      <c r="C7356" s="103" t="s">
        <v>89</v>
      </c>
      <c r="D7356" s="103" t="s">
        <v>91</v>
      </c>
      <c r="E7356" s="103" t="s">
        <v>295</v>
      </c>
      <c r="F7356" s="103" t="s">
        <v>295</v>
      </c>
      <c r="G7356" s="103" t="s">
        <v>121</v>
      </c>
      <c r="H7356" s="103" t="s">
        <v>372</v>
      </c>
      <c r="I7356" s="103" t="s">
        <v>92</v>
      </c>
      <c r="J7356" s="215">
        <v>894.85</v>
      </c>
      <c r="K7356" s="216" t="s">
        <v>88</v>
      </c>
    </row>
    <row r="7357" spans="1:11" x14ac:dyDescent="0.25">
      <c r="A7357" s="103" t="s">
        <v>827</v>
      </c>
      <c r="B7357" s="103" t="s">
        <v>344</v>
      </c>
      <c r="C7357" s="103" t="s">
        <v>89</v>
      </c>
      <c r="D7357" s="103" t="s">
        <v>91</v>
      </c>
      <c r="E7357" s="103" t="s">
        <v>295</v>
      </c>
      <c r="F7357" s="103" t="s">
        <v>295</v>
      </c>
      <c r="G7357" s="103" t="s">
        <v>168</v>
      </c>
      <c r="H7357" s="103" t="s">
        <v>377</v>
      </c>
      <c r="I7357" s="103" t="s">
        <v>92</v>
      </c>
      <c r="J7357" s="215">
        <v>1722.85</v>
      </c>
      <c r="K7357" s="216" t="s">
        <v>88</v>
      </c>
    </row>
    <row r="7358" spans="1:11" x14ac:dyDescent="0.25">
      <c r="A7358" s="103" t="s">
        <v>830</v>
      </c>
      <c r="B7358" s="103" t="s">
        <v>344</v>
      </c>
      <c r="C7358" s="103" t="s">
        <v>89</v>
      </c>
      <c r="D7358" s="103" t="s">
        <v>91</v>
      </c>
      <c r="E7358" s="103" t="s">
        <v>295</v>
      </c>
      <c r="F7358" s="103" t="s">
        <v>295</v>
      </c>
      <c r="G7358" s="103" t="s">
        <v>168</v>
      </c>
      <c r="H7358" s="103" t="s">
        <v>377</v>
      </c>
      <c r="I7358" s="103" t="s">
        <v>92</v>
      </c>
      <c r="J7358" s="215">
        <v>1893.53</v>
      </c>
      <c r="K7358" s="216" t="s">
        <v>88</v>
      </c>
    </row>
    <row r="7359" spans="1:11" x14ac:dyDescent="0.25">
      <c r="A7359" s="103" t="s">
        <v>828</v>
      </c>
      <c r="B7359" s="103" t="s">
        <v>344</v>
      </c>
      <c r="C7359" s="103" t="s">
        <v>89</v>
      </c>
      <c r="D7359" s="103" t="s">
        <v>91</v>
      </c>
      <c r="E7359" s="103" t="s">
        <v>295</v>
      </c>
      <c r="F7359" s="103" t="s">
        <v>295</v>
      </c>
      <c r="G7359" s="103" t="s">
        <v>168</v>
      </c>
      <c r="H7359" s="103" t="s">
        <v>377</v>
      </c>
      <c r="I7359" s="103" t="s">
        <v>92</v>
      </c>
      <c r="J7359" s="215">
        <v>2235.9299999999998</v>
      </c>
      <c r="K7359" s="216" t="s">
        <v>88</v>
      </c>
    </row>
    <row r="7360" spans="1:11" x14ac:dyDescent="0.25">
      <c r="A7360" s="103" t="s">
        <v>829</v>
      </c>
      <c r="B7360" s="103" t="s">
        <v>344</v>
      </c>
      <c r="C7360" s="103" t="s">
        <v>89</v>
      </c>
      <c r="D7360" s="103" t="s">
        <v>91</v>
      </c>
      <c r="E7360" s="103" t="s">
        <v>295</v>
      </c>
      <c r="F7360" s="103" t="s">
        <v>295</v>
      </c>
      <c r="G7360" s="103" t="s">
        <v>168</v>
      </c>
      <c r="H7360" s="103" t="s">
        <v>377</v>
      </c>
      <c r="I7360" s="103" t="s">
        <v>92</v>
      </c>
      <c r="J7360" s="215">
        <v>880.48</v>
      </c>
      <c r="K7360" s="216" t="s">
        <v>88</v>
      </c>
    </row>
    <row r="7361" spans="1:11" x14ac:dyDescent="0.25">
      <c r="A7361" s="103" t="s">
        <v>825</v>
      </c>
      <c r="B7361" s="103" t="s">
        <v>344</v>
      </c>
      <c r="C7361" s="103" t="s">
        <v>89</v>
      </c>
      <c r="D7361" s="103" t="s">
        <v>91</v>
      </c>
      <c r="E7361" s="103" t="s">
        <v>295</v>
      </c>
      <c r="F7361" s="103" t="s">
        <v>295</v>
      </c>
      <c r="G7361" s="103" t="s">
        <v>168</v>
      </c>
      <c r="H7361" s="103" t="s">
        <v>377</v>
      </c>
      <c r="I7361" s="103" t="s">
        <v>92</v>
      </c>
      <c r="J7361" s="215">
        <v>1877.07</v>
      </c>
      <c r="K7361" s="216" t="s">
        <v>88</v>
      </c>
    </row>
    <row r="7362" spans="1:11" x14ac:dyDescent="0.25">
      <c r="A7362" s="103" t="s">
        <v>826</v>
      </c>
      <c r="B7362" s="103" t="s">
        <v>344</v>
      </c>
      <c r="C7362" s="103" t="s">
        <v>89</v>
      </c>
      <c r="D7362" s="103" t="s">
        <v>91</v>
      </c>
      <c r="E7362" s="103" t="s">
        <v>295</v>
      </c>
      <c r="F7362" s="103" t="s">
        <v>295</v>
      </c>
      <c r="G7362" s="103" t="s">
        <v>168</v>
      </c>
      <c r="H7362" s="103" t="s">
        <v>377</v>
      </c>
      <c r="I7362" s="103" t="s">
        <v>92</v>
      </c>
      <c r="J7362" s="215">
        <v>1137.8699999999999</v>
      </c>
      <c r="K7362" s="216" t="s">
        <v>88</v>
      </c>
    </row>
    <row r="7363" spans="1:11" x14ac:dyDescent="0.25">
      <c r="A7363" s="103" t="s">
        <v>827</v>
      </c>
      <c r="B7363" s="103" t="s">
        <v>344</v>
      </c>
      <c r="C7363" s="103" t="s">
        <v>89</v>
      </c>
      <c r="D7363" s="103" t="s">
        <v>91</v>
      </c>
      <c r="E7363" s="103" t="s">
        <v>295</v>
      </c>
      <c r="F7363" s="103" t="s">
        <v>295</v>
      </c>
      <c r="G7363" s="103" t="s">
        <v>133</v>
      </c>
      <c r="H7363" s="103" t="s">
        <v>378</v>
      </c>
      <c r="I7363" s="103" t="s">
        <v>92</v>
      </c>
      <c r="J7363" s="215">
        <v>219.7</v>
      </c>
      <c r="K7363" s="216" t="s">
        <v>88</v>
      </c>
    </row>
    <row r="7364" spans="1:11" x14ac:dyDescent="0.25">
      <c r="A7364" s="103" t="s">
        <v>830</v>
      </c>
      <c r="B7364" s="103" t="s">
        <v>344</v>
      </c>
      <c r="C7364" s="103" t="s">
        <v>89</v>
      </c>
      <c r="D7364" s="103" t="s">
        <v>91</v>
      </c>
      <c r="E7364" s="103" t="s">
        <v>295</v>
      </c>
      <c r="F7364" s="103" t="s">
        <v>295</v>
      </c>
      <c r="G7364" s="103" t="s">
        <v>133</v>
      </c>
      <c r="H7364" s="103" t="s">
        <v>378</v>
      </c>
      <c r="I7364" s="103" t="s">
        <v>92</v>
      </c>
      <c r="J7364" s="215">
        <v>1013.89</v>
      </c>
      <c r="K7364" s="216" t="s">
        <v>88</v>
      </c>
    </row>
    <row r="7365" spans="1:11" x14ac:dyDescent="0.25">
      <c r="A7365" s="103" t="s">
        <v>828</v>
      </c>
      <c r="B7365" s="103" t="s">
        <v>344</v>
      </c>
      <c r="C7365" s="103" t="s">
        <v>89</v>
      </c>
      <c r="D7365" s="103" t="s">
        <v>91</v>
      </c>
      <c r="E7365" s="103" t="s">
        <v>295</v>
      </c>
      <c r="F7365" s="103" t="s">
        <v>295</v>
      </c>
      <c r="G7365" s="103" t="s">
        <v>133</v>
      </c>
      <c r="H7365" s="103" t="s">
        <v>378</v>
      </c>
      <c r="I7365" s="103" t="s">
        <v>92</v>
      </c>
      <c r="J7365" s="215">
        <v>497.12</v>
      </c>
      <c r="K7365" s="216" t="s">
        <v>88</v>
      </c>
    </row>
    <row r="7366" spans="1:11" x14ac:dyDescent="0.25">
      <c r="A7366" s="103" t="s">
        <v>829</v>
      </c>
      <c r="B7366" s="103" t="s">
        <v>344</v>
      </c>
      <c r="C7366" s="103" t="s">
        <v>89</v>
      </c>
      <c r="D7366" s="103" t="s">
        <v>91</v>
      </c>
      <c r="E7366" s="103" t="s">
        <v>295</v>
      </c>
      <c r="F7366" s="103" t="s">
        <v>295</v>
      </c>
      <c r="G7366" s="103" t="s">
        <v>133</v>
      </c>
      <c r="H7366" s="103" t="s">
        <v>378</v>
      </c>
      <c r="I7366" s="103" t="s">
        <v>92</v>
      </c>
      <c r="J7366" s="215">
        <v>319.07</v>
      </c>
      <c r="K7366" s="216" t="s">
        <v>88</v>
      </c>
    </row>
    <row r="7367" spans="1:11" x14ac:dyDescent="0.25">
      <c r="A7367" s="103" t="s">
        <v>825</v>
      </c>
      <c r="B7367" s="103" t="s">
        <v>344</v>
      </c>
      <c r="C7367" s="103" t="s">
        <v>89</v>
      </c>
      <c r="D7367" s="103" t="s">
        <v>91</v>
      </c>
      <c r="E7367" s="103" t="s">
        <v>295</v>
      </c>
      <c r="F7367" s="103" t="s">
        <v>295</v>
      </c>
      <c r="G7367" s="103" t="s">
        <v>133</v>
      </c>
      <c r="H7367" s="103" t="s">
        <v>378</v>
      </c>
      <c r="I7367" s="103" t="s">
        <v>92</v>
      </c>
      <c r="J7367" s="215">
        <v>530.13</v>
      </c>
      <c r="K7367" s="216" t="s">
        <v>88</v>
      </c>
    </row>
    <row r="7368" spans="1:11" x14ac:dyDescent="0.25">
      <c r="A7368" s="103" t="s">
        <v>826</v>
      </c>
      <c r="B7368" s="103" t="s">
        <v>344</v>
      </c>
      <c r="C7368" s="103" t="s">
        <v>89</v>
      </c>
      <c r="D7368" s="103" t="s">
        <v>91</v>
      </c>
      <c r="E7368" s="103" t="s">
        <v>295</v>
      </c>
      <c r="F7368" s="103" t="s">
        <v>295</v>
      </c>
      <c r="G7368" s="103" t="s">
        <v>133</v>
      </c>
      <c r="H7368" s="103" t="s">
        <v>378</v>
      </c>
      <c r="I7368" s="103" t="s">
        <v>92</v>
      </c>
      <c r="J7368" s="215">
        <v>302.23</v>
      </c>
      <c r="K7368" s="216" t="s">
        <v>88</v>
      </c>
    </row>
    <row r="7369" spans="1:11" x14ac:dyDescent="0.25">
      <c r="A7369" s="103" t="s">
        <v>827</v>
      </c>
      <c r="B7369" s="103" t="s">
        <v>344</v>
      </c>
      <c r="C7369" s="103" t="s">
        <v>89</v>
      </c>
      <c r="D7369" s="103" t="s">
        <v>91</v>
      </c>
      <c r="E7369" s="103" t="s">
        <v>295</v>
      </c>
      <c r="F7369" s="103" t="s">
        <v>295</v>
      </c>
      <c r="G7369" s="103" t="s">
        <v>132</v>
      </c>
      <c r="H7369" s="103" t="s">
        <v>379</v>
      </c>
      <c r="I7369" s="103" t="s">
        <v>92</v>
      </c>
      <c r="J7369" s="215">
        <v>1007.86</v>
      </c>
      <c r="K7369" s="216" t="s">
        <v>88</v>
      </c>
    </row>
    <row r="7370" spans="1:11" x14ac:dyDescent="0.25">
      <c r="A7370" s="103" t="s">
        <v>830</v>
      </c>
      <c r="B7370" s="103" t="s">
        <v>344</v>
      </c>
      <c r="C7370" s="103" t="s">
        <v>89</v>
      </c>
      <c r="D7370" s="103" t="s">
        <v>91</v>
      </c>
      <c r="E7370" s="103" t="s">
        <v>295</v>
      </c>
      <c r="F7370" s="103" t="s">
        <v>295</v>
      </c>
      <c r="G7370" s="103" t="s">
        <v>132</v>
      </c>
      <c r="H7370" s="103" t="s">
        <v>379</v>
      </c>
      <c r="I7370" s="103" t="s">
        <v>92</v>
      </c>
      <c r="J7370" s="215">
        <v>1079.78</v>
      </c>
      <c r="K7370" s="216" t="s">
        <v>88</v>
      </c>
    </row>
    <row r="7371" spans="1:11" x14ac:dyDescent="0.25">
      <c r="A7371" s="103" t="s">
        <v>828</v>
      </c>
      <c r="B7371" s="103" t="s">
        <v>344</v>
      </c>
      <c r="C7371" s="103" t="s">
        <v>89</v>
      </c>
      <c r="D7371" s="103" t="s">
        <v>91</v>
      </c>
      <c r="E7371" s="103" t="s">
        <v>295</v>
      </c>
      <c r="F7371" s="103" t="s">
        <v>295</v>
      </c>
      <c r="G7371" s="103" t="s">
        <v>132</v>
      </c>
      <c r="H7371" s="103" t="s">
        <v>379</v>
      </c>
      <c r="I7371" s="103" t="s">
        <v>92</v>
      </c>
      <c r="J7371" s="215">
        <v>1268.95</v>
      </c>
      <c r="K7371" s="216" t="s">
        <v>88</v>
      </c>
    </row>
    <row r="7372" spans="1:11" x14ac:dyDescent="0.25">
      <c r="A7372" s="103" t="s">
        <v>829</v>
      </c>
      <c r="B7372" s="103" t="s">
        <v>344</v>
      </c>
      <c r="C7372" s="103" t="s">
        <v>89</v>
      </c>
      <c r="D7372" s="103" t="s">
        <v>91</v>
      </c>
      <c r="E7372" s="103" t="s">
        <v>295</v>
      </c>
      <c r="F7372" s="103" t="s">
        <v>295</v>
      </c>
      <c r="G7372" s="103" t="s">
        <v>132</v>
      </c>
      <c r="H7372" s="103" t="s">
        <v>379</v>
      </c>
      <c r="I7372" s="103" t="s">
        <v>92</v>
      </c>
      <c r="J7372" s="215">
        <v>1602.46</v>
      </c>
      <c r="K7372" s="216" t="s">
        <v>88</v>
      </c>
    </row>
    <row r="7373" spans="1:11" x14ac:dyDescent="0.25">
      <c r="A7373" s="103" t="s">
        <v>825</v>
      </c>
      <c r="B7373" s="103" t="s">
        <v>344</v>
      </c>
      <c r="C7373" s="103" t="s">
        <v>89</v>
      </c>
      <c r="D7373" s="103" t="s">
        <v>91</v>
      </c>
      <c r="E7373" s="103" t="s">
        <v>295</v>
      </c>
      <c r="F7373" s="103" t="s">
        <v>295</v>
      </c>
      <c r="G7373" s="103" t="s">
        <v>132</v>
      </c>
      <c r="H7373" s="103" t="s">
        <v>379</v>
      </c>
      <c r="I7373" s="103" t="s">
        <v>92</v>
      </c>
      <c r="J7373" s="215">
        <v>637.76</v>
      </c>
      <c r="K7373" s="216" t="s">
        <v>88</v>
      </c>
    </row>
    <row r="7374" spans="1:11" x14ac:dyDescent="0.25">
      <c r="A7374" s="103" t="s">
        <v>826</v>
      </c>
      <c r="B7374" s="103" t="s">
        <v>344</v>
      </c>
      <c r="C7374" s="103" t="s">
        <v>89</v>
      </c>
      <c r="D7374" s="103" t="s">
        <v>91</v>
      </c>
      <c r="E7374" s="103" t="s">
        <v>295</v>
      </c>
      <c r="F7374" s="103" t="s">
        <v>295</v>
      </c>
      <c r="G7374" s="103" t="s">
        <v>132</v>
      </c>
      <c r="H7374" s="103" t="s">
        <v>379</v>
      </c>
      <c r="I7374" s="103" t="s">
        <v>92</v>
      </c>
      <c r="J7374" s="215">
        <v>1296.81</v>
      </c>
      <c r="K7374" s="216" t="s">
        <v>88</v>
      </c>
    </row>
    <row r="7375" spans="1:11" x14ac:dyDescent="0.25">
      <c r="A7375" s="103" t="s">
        <v>827</v>
      </c>
      <c r="B7375" s="103" t="s">
        <v>344</v>
      </c>
      <c r="C7375" s="103" t="s">
        <v>89</v>
      </c>
      <c r="D7375" s="103" t="s">
        <v>91</v>
      </c>
      <c r="E7375" s="103" t="s">
        <v>295</v>
      </c>
      <c r="F7375" s="103" t="s">
        <v>295</v>
      </c>
      <c r="G7375" s="103" t="s">
        <v>169</v>
      </c>
      <c r="H7375" s="103" t="s">
        <v>380</v>
      </c>
      <c r="I7375" s="103" t="s">
        <v>92</v>
      </c>
      <c r="J7375" s="215">
        <v>964.67</v>
      </c>
      <c r="K7375" s="216" t="s">
        <v>88</v>
      </c>
    </row>
    <row r="7376" spans="1:11" x14ac:dyDescent="0.25">
      <c r="A7376" s="103" t="s">
        <v>830</v>
      </c>
      <c r="B7376" s="103" t="s">
        <v>344</v>
      </c>
      <c r="C7376" s="103" t="s">
        <v>89</v>
      </c>
      <c r="D7376" s="103" t="s">
        <v>91</v>
      </c>
      <c r="E7376" s="103" t="s">
        <v>295</v>
      </c>
      <c r="F7376" s="103" t="s">
        <v>295</v>
      </c>
      <c r="G7376" s="103" t="s">
        <v>169</v>
      </c>
      <c r="H7376" s="103" t="s">
        <v>380</v>
      </c>
      <c r="I7376" s="103" t="s">
        <v>92</v>
      </c>
      <c r="J7376" s="215">
        <v>1411.87</v>
      </c>
      <c r="K7376" s="216" t="s">
        <v>88</v>
      </c>
    </row>
    <row r="7377" spans="1:11" x14ac:dyDescent="0.25">
      <c r="A7377" s="103" t="s">
        <v>828</v>
      </c>
      <c r="B7377" s="103" t="s">
        <v>344</v>
      </c>
      <c r="C7377" s="103" t="s">
        <v>89</v>
      </c>
      <c r="D7377" s="103" t="s">
        <v>91</v>
      </c>
      <c r="E7377" s="103" t="s">
        <v>295</v>
      </c>
      <c r="F7377" s="103" t="s">
        <v>295</v>
      </c>
      <c r="G7377" s="103" t="s">
        <v>169</v>
      </c>
      <c r="H7377" s="103" t="s">
        <v>380</v>
      </c>
      <c r="I7377" s="103" t="s">
        <v>92</v>
      </c>
      <c r="J7377" s="215">
        <v>1541.68</v>
      </c>
      <c r="K7377" s="216" t="s">
        <v>88</v>
      </c>
    </row>
    <row r="7378" spans="1:11" x14ac:dyDescent="0.25">
      <c r="A7378" s="103" t="s">
        <v>829</v>
      </c>
      <c r="B7378" s="103" t="s">
        <v>344</v>
      </c>
      <c r="C7378" s="103" t="s">
        <v>89</v>
      </c>
      <c r="D7378" s="103" t="s">
        <v>91</v>
      </c>
      <c r="E7378" s="103" t="s">
        <v>295</v>
      </c>
      <c r="F7378" s="103" t="s">
        <v>295</v>
      </c>
      <c r="G7378" s="103" t="s">
        <v>169</v>
      </c>
      <c r="H7378" s="103" t="s">
        <v>380</v>
      </c>
      <c r="I7378" s="103" t="s">
        <v>92</v>
      </c>
      <c r="J7378" s="215">
        <v>1189.23</v>
      </c>
      <c r="K7378" s="216" t="s">
        <v>88</v>
      </c>
    </row>
    <row r="7379" spans="1:11" x14ac:dyDescent="0.25">
      <c r="A7379" s="103" t="s">
        <v>825</v>
      </c>
      <c r="B7379" s="103" t="s">
        <v>344</v>
      </c>
      <c r="C7379" s="103" t="s">
        <v>89</v>
      </c>
      <c r="D7379" s="103" t="s">
        <v>91</v>
      </c>
      <c r="E7379" s="103" t="s">
        <v>295</v>
      </c>
      <c r="F7379" s="103" t="s">
        <v>295</v>
      </c>
      <c r="G7379" s="103" t="s">
        <v>169</v>
      </c>
      <c r="H7379" s="103" t="s">
        <v>380</v>
      </c>
      <c r="I7379" s="103" t="s">
        <v>92</v>
      </c>
      <c r="J7379" s="215">
        <v>1639.22</v>
      </c>
      <c r="K7379" s="216" t="s">
        <v>88</v>
      </c>
    </row>
    <row r="7380" spans="1:11" x14ac:dyDescent="0.25">
      <c r="A7380" s="103" t="s">
        <v>826</v>
      </c>
      <c r="B7380" s="103" t="s">
        <v>344</v>
      </c>
      <c r="C7380" s="103" t="s">
        <v>89</v>
      </c>
      <c r="D7380" s="103" t="s">
        <v>91</v>
      </c>
      <c r="E7380" s="103" t="s">
        <v>295</v>
      </c>
      <c r="F7380" s="103" t="s">
        <v>295</v>
      </c>
      <c r="G7380" s="103" t="s">
        <v>169</v>
      </c>
      <c r="H7380" s="103" t="s">
        <v>380</v>
      </c>
      <c r="I7380" s="103" t="s">
        <v>92</v>
      </c>
      <c r="J7380" s="215">
        <v>1242.6099999999999</v>
      </c>
      <c r="K7380" s="216" t="s">
        <v>88</v>
      </c>
    </row>
    <row r="7381" spans="1:11" x14ac:dyDescent="0.25">
      <c r="A7381" s="103" t="s">
        <v>830</v>
      </c>
      <c r="B7381" s="103" t="s">
        <v>344</v>
      </c>
      <c r="C7381" s="103" t="s">
        <v>89</v>
      </c>
      <c r="D7381" s="103" t="s">
        <v>91</v>
      </c>
      <c r="E7381" s="103" t="s">
        <v>295</v>
      </c>
      <c r="F7381" s="103" t="s">
        <v>295</v>
      </c>
      <c r="G7381" s="103" t="s">
        <v>130</v>
      </c>
      <c r="H7381" s="103" t="s">
        <v>381</v>
      </c>
      <c r="I7381" s="103" t="s">
        <v>92</v>
      </c>
      <c r="J7381" s="215">
        <v>79.34</v>
      </c>
      <c r="K7381" s="216" t="s">
        <v>88</v>
      </c>
    </row>
    <row r="7382" spans="1:11" x14ac:dyDescent="0.25">
      <c r="A7382" s="103" t="s">
        <v>828</v>
      </c>
      <c r="B7382" s="103" t="s">
        <v>344</v>
      </c>
      <c r="C7382" s="103" t="s">
        <v>89</v>
      </c>
      <c r="D7382" s="103" t="s">
        <v>91</v>
      </c>
      <c r="E7382" s="103" t="s">
        <v>295</v>
      </c>
      <c r="F7382" s="103" t="s">
        <v>295</v>
      </c>
      <c r="G7382" s="103" t="s">
        <v>130</v>
      </c>
      <c r="H7382" s="103" t="s">
        <v>381</v>
      </c>
      <c r="I7382" s="103" t="s">
        <v>92</v>
      </c>
      <c r="J7382" s="215">
        <v>105.58</v>
      </c>
      <c r="K7382" s="216" t="s">
        <v>88</v>
      </c>
    </row>
    <row r="7383" spans="1:11" x14ac:dyDescent="0.25">
      <c r="A7383" s="103" t="s">
        <v>829</v>
      </c>
      <c r="B7383" s="103" t="s">
        <v>344</v>
      </c>
      <c r="C7383" s="103" t="s">
        <v>89</v>
      </c>
      <c r="D7383" s="103" t="s">
        <v>91</v>
      </c>
      <c r="E7383" s="103" t="s">
        <v>295</v>
      </c>
      <c r="F7383" s="103" t="s">
        <v>295</v>
      </c>
      <c r="G7383" s="103" t="s">
        <v>130</v>
      </c>
      <c r="H7383" s="103" t="s">
        <v>381</v>
      </c>
      <c r="I7383" s="103" t="s">
        <v>92</v>
      </c>
      <c r="J7383" s="215">
        <v>328.35</v>
      </c>
      <c r="K7383" s="216" t="s">
        <v>88</v>
      </c>
    </row>
    <row r="7384" spans="1:11" x14ac:dyDescent="0.25">
      <c r="A7384" s="103" t="s">
        <v>827</v>
      </c>
      <c r="B7384" s="103" t="s">
        <v>344</v>
      </c>
      <c r="C7384" s="103" t="s">
        <v>89</v>
      </c>
      <c r="D7384" s="103" t="s">
        <v>91</v>
      </c>
      <c r="E7384" s="103" t="s">
        <v>295</v>
      </c>
      <c r="F7384" s="103" t="s">
        <v>295</v>
      </c>
      <c r="G7384" s="103" t="s">
        <v>129</v>
      </c>
      <c r="H7384" s="103" t="s">
        <v>382</v>
      </c>
      <c r="I7384" s="103" t="s">
        <v>92</v>
      </c>
      <c r="J7384" s="215">
        <v>127.7</v>
      </c>
      <c r="K7384" s="216" t="s">
        <v>88</v>
      </c>
    </row>
    <row r="7385" spans="1:11" x14ac:dyDescent="0.25">
      <c r="A7385" s="103" t="s">
        <v>830</v>
      </c>
      <c r="B7385" s="103" t="s">
        <v>344</v>
      </c>
      <c r="C7385" s="103" t="s">
        <v>89</v>
      </c>
      <c r="D7385" s="103" t="s">
        <v>91</v>
      </c>
      <c r="E7385" s="103" t="s">
        <v>295</v>
      </c>
      <c r="F7385" s="103" t="s">
        <v>295</v>
      </c>
      <c r="G7385" s="103" t="s">
        <v>129</v>
      </c>
      <c r="H7385" s="103" t="s">
        <v>382</v>
      </c>
      <c r="I7385" s="103" t="s">
        <v>92</v>
      </c>
      <c r="J7385" s="215">
        <v>163.08000000000001</v>
      </c>
      <c r="K7385" s="216" t="s">
        <v>88</v>
      </c>
    </row>
    <row r="7386" spans="1:11" x14ac:dyDescent="0.25">
      <c r="A7386" s="103" t="s">
        <v>828</v>
      </c>
      <c r="B7386" s="103" t="s">
        <v>344</v>
      </c>
      <c r="C7386" s="103" t="s">
        <v>89</v>
      </c>
      <c r="D7386" s="103" t="s">
        <v>91</v>
      </c>
      <c r="E7386" s="103" t="s">
        <v>295</v>
      </c>
      <c r="F7386" s="103" t="s">
        <v>295</v>
      </c>
      <c r="G7386" s="103" t="s">
        <v>129</v>
      </c>
      <c r="H7386" s="103" t="s">
        <v>382</v>
      </c>
      <c r="I7386" s="103" t="s">
        <v>92</v>
      </c>
      <c r="J7386" s="215">
        <v>119.96</v>
      </c>
      <c r="K7386" s="216" t="s">
        <v>88</v>
      </c>
    </row>
    <row r="7387" spans="1:11" x14ac:dyDescent="0.25">
      <c r="A7387" s="103" t="s">
        <v>829</v>
      </c>
      <c r="B7387" s="103" t="s">
        <v>344</v>
      </c>
      <c r="C7387" s="103" t="s">
        <v>89</v>
      </c>
      <c r="D7387" s="103" t="s">
        <v>91</v>
      </c>
      <c r="E7387" s="103" t="s">
        <v>295</v>
      </c>
      <c r="F7387" s="103" t="s">
        <v>295</v>
      </c>
      <c r="G7387" s="103" t="s">
        <v>129</v>
      </c>
      <c r="H7387" s="103" t="s">
        <v>382</v>
      </c>
      <c r="I7387" s="103" t="s">
        <v>92</v>
      </c>
      <c r="J7387" s="215">
        <v>174.14</v>
      </c>
      <c r="K7387" s="216" t="s">
        <v>88</v>
      </c>
    </row>
    <row r="7388" spans="1:11" x14ac:dyDescent="0.25">
      <c r="A7388" s="103" t="s">
        <v>825</v>
      </c>
      <c r="B7388" s="103" t="s">
        <v>344</v>
      </c>
      <c r="C7388" s="103" t="s">
        <v>89</v>
      </c>
      <c r="D7388" s="103" t="s">
        <v>91</v>
      </c>
      <c r="E7388" s="103" t="s">
        <v>295</v>
      </c>
      <c r="F7388" s="103" t="s">
        <v>295</v>
      </c>
      <c r="G7388" s="103" t="s">
        <v>129</v>
      </c>
      <c r="H7388" s="103" t="s">
        <v>382</v>
      </c>
      <c r="I7388" s="103" t="s">
        <v>92</v>
      </c>
      <c r="J7388" s="215">
        <v>162.53</v>
      </c>
      <c r="K7388" s="216" t="s">
        <v>88</v>
      </c>
    </row>
    <row r="7389" spans="1:11" x14ac:dyDescent="0.25">
      <c r="A7389" s="103" t="s">
        <v>826</v>
      </c>
      <c r="B7389" s="103" t="s">
        <v>344</v>
      </c>
      <c r="C7389" s="103" t="s">
        <v>89</v>
      </c>
      <c r="D7389" s="103" t="s">
        <v>91</v>
      </c>
      <c r="E7389" s="103" t="s">
        <v>295</v>
      </c>
      <c r="F7389" s="103" t="s">
        <v>295</v>
      </c>
      <c r="G7389" s="103" t="s">
        <v>129</v>
      </c>
      <c r="H7389" s="103" t="s">
        <v>382</v>
      </c>
      <c r="I7389" s="103" t="s">
        <v>92</v>
      </c>
      <c r="J7389" s="215">
        <v>163.63999999999999</v>
      </c>
      <c r="K7389" s="216" t="s">
        <v>88</v>
      </c>
    </row>
    <row r="7390" spans="1:11" x14ac:dyDescent="0.25">
      <c r="A7390" s="103" t="s">
        <v>827</v>
      </c>
      <c r="B7390" s="103" t="s">
        <v>344</v>
      </c>
      <c r="C7390" s="103" t="s">
        <v>89</v>
      </c>
      <c r="D7390" s="103" t="s">
        <v>91</v>
      </c>
      <c r="E7390" s="103" t="s">
        <v>295</v>
      </c>
      <c r="F7390" s="103" t="s">
        <v>295</v>
      </c>
      <c r="G7390" s="103" t="s">
        <v>446</v>
      </c>
      <c r="H7390" s="103" t="s">
        <v>447</v>
      </c>
      <c r="I7390" s="103" t="s">
        <v>92</v>
      </c>
      <c r="J7390" s="215">
        <v>727.47</v>
      </c>
      <c r="K7390" s="216" t="s">
        <v>88</v>
      </c>
    </row>
    <row r="7391" spans="1:11" x14ac:dyDescent="0.25">
      <c r="A7391" s="103" t="s">
        <v>830</v>
      </c>
      <c r="B7391" s="103" t="s">
        <v>344</v>
      </c>
      <c r="C7391" s="103" t="s">
        <v>89</v>
      </c>
      <c r="D7391" s="103" t="s">
        <v>91</v>
      </c>
      <c r="E7391" s="103" t="s">
        <v>295</v>
      </c>
      <c r="F7391" s="103" t="s">
        <v>295</v>
      </c>
      <c r="G7391" s="103" t="s">
        <v>446</v>
      </c>
      <c r="H7391" s="103" t="s">
        <v>447</v>
      </c>
      <c r="I7391" s="103" t="s">
        <v>92</v>
      </c>
      <c r="J7391" s="215">
        <v>301.43</v>
      </c>
      <c r="K7391" s="216" t="s">
        <v>88</v>
      </c>
    </row>
    <row r="7392" spans="1:11" x14ac:dyDescent="0.25">
      <c r="A7392" s="103" t="s">
        <v>828</v>
      </c>
      <c r="B7392" s="103" t="s">
        <v>344</v>
      </c>
      <c r="C7392" s="103" t="s">
        <v>89</v>
      </c>
      <c r="D7392" s="103" t="s">
        <v>91</v>
      </c>
      <c r="E7392" s="103" t="s">
        <v>295</v>
      </c>
      <c r="F7392" s="103" t="s">
        <v>295</v>
      </c>
      <c r="G7392" s="103" t="s">
        <v>446</v>
      </c>
      <c r="H7392" s="103" t="s">
        <v>447</v>
      </c>
      <c r="I7392" s="103" t="s">
        <v>92</v>
      </c>
      <c r="J7392" s="215">
        <v>486.59</v>
      </c>
      <c r="K7392" s="216" t="s">
        <v>88</v>
      </c>
    </row>
    <row r="7393" spans="1:11" x14ac:dyDescent="0.25">
      <c r="A7393" s="103" t="s">
        <v>829</v>
      </c>
      <c r="B7393" s="103" t="s">
        <v>344</v>
      </c>
      <c r="C7393" s="103" t="s">
        <v>89</v>
      </c>
      <c r="D7393" s="103" t="s">
        <v>91</v>
      </c>
      <c r="E7393" s="103" t="s">
        <v>295</v>
      </c>
      <c r="F7393" s="103" t="s">
        <v>295</v>
      </c>
      <c r="G7393" s="103" t="s">
        <v>446</v>
      </c>
      <c r="H7393" s="103" t="s">
        <v>447</v>
      </c>
      <c r="I7393" s="103" t="s">
        <v>92</v>
      </c>
      <c r="J7393" s="215">
        <v>305.45999999999998</v>
      </c>
      <c r="K7393" s="216" t="s">
        <v>88</v>
      </c>
    </row>
    <row r="7394" spans="1:11" x14ac:dyDescent="0.25">
      <c r="A7394" s="103" t="s">
        <v>825</v>
      </c>
      <c r="B7394" s="103" t="s">
        <v>344</v>
      </c>
      <c r="C7394" s="103" t="s">
        <v>89</v>
      </c>
      <c r="D7394" s="103" t="s">
        <v>91</v>
      </c>
      <c r="E7394" s="103" t="s">
        <v>295</v>
      </c>
      <c r="F7394" s="103" t="s">
        <v>295</v>
      </c>
      <c r="G7394" s="103" t="s">
        <v>446</v>
      </c>
      <c r="H7394" s="103" t="s">
        <v>447</v>
      </c>
      <c r="I7394" s="103" t="s">
        <v>92</v>
      </c>
      <c r="J7394" s="215">
        <v>496.9</v>
      </c>
      <c r="K7394" s="216" t="s">
        <v>88</v>
      </c>
    </row>
    <row r="7395" spans="1:11" x14ac:dyDescent="0.25">
      <c r="A7395" s="103" t="s">
        <v>826</v>
      </c>
      <c r="B7395" s="103" t="s">
        <v>344</v>
      </c>
      <c r="C7395" s="103" t="s">
        <v>89</v>
      </c>
      <c r="D7395" s="103" t="s">
        <v>91</v>
      </c>
      <c r="E7395" s="103" t="s">
        <v>295</v>
      </c>
      <c r="F7395" s="103" t="s">
        <v>295</v>
      </c>
      <c r="G7395" s="103" t="s">
        <v>446</v>
      </c>
      <c r="H7395" s="103" t="s">
        <v>447</v>
      </c>
      <c r="I7395" s="103" t="s">
        <v>92</v>
      </c>
      <c r="J7395" s="215">
        <v>496.93</v>
      </c>
      <c r="K7395" s="216" t="s">
        <v>88</v>
      </c>
    </row>
    <row r="7396" spans="1:11" x14ac:dyDescent="0.25">
      <c r="A7396" s="103" t="s">
        <v>827</v>
      </c>
      <c r="B7396" s="103" t="s">
        <v>344</v>
      </c>
      <c r="C7396" s="103" t="s">
        <v>89</v>
      </c>
      <c r="D7396" s="103" t="s">
        <v>91</v>
      </c>
      <c r="E7396" s="103" t="s">
        <v>295</v>
      </c>
      <c r="F7396" s="103" t="s">
        <v>295</v>
      </c>
      <c r="G7396" s="103" t="s">
        <v>128</v>
      </c>
      <c r="H7396" s="103" t="s">
        <v>386</v>
      </c>
      <c r="I7396" s="103" t="s">
        <v>92</v>
      </c>
      <c r="J7396" s="215">
        <v>567.27</v>
      </c>
      <c r="K7396" s="216" t="s">
        <v>88</v>
      </c>
    </row>
    <row r="7397" spans="1:11" x14ac:dyDescent="0.25">
      <c r="A7397" s="103" t="s">
        <v>830</v>
      </c>
      <c r="B7397" s="103" t="s">
        <v>344</v>
      </c>
      <c r="C7397" s="103" t="s">
        <v>89</v>
      </c>
      <c r="D7397" s="103" t="s">
        <v>91</v>
      </c>
      <c r="E7397" s="103" t="s">
        <v>295</v>
      </c>
      <c r="F7397" s="103" t="s">
        <v>295</v>
      </c>
      <c r="G7397" s="103" t="s">
        <v>128</v>
      </c>
      <c r="H7397" s="103" t="s">
        <v>386</v>
      </c>
      <c r="I7397" s="103" t="s">
        <v>92</v>
      </c>
      <c r="J7397" s="215">
        <v>481.58</v>
      </c>
      <c r="K7397" s="216" t="s">
        <v>88</v>
      </c>
    </row>
    <row r="7398" spans="1:11" x14ac:dyDescent="0.25">
      <c r="A7398" s="103" t="s">
        <v>828</v>
      </c>
      <c r="B7398" s="103" t="s">
        <v>344</v>
      </c>
      <c r="C7398" s="103" t="s">
        <v>89</v>
      </c>
      <c r="D7398" s="103" t="s">
        <v>91</v>
      </c>
      <c r="E7398" s="103" t="s">
        <v>295</v>
      </c>
      <c r="F7398" s="103" t="s">
        <v>295</v>
      </c>
      <c r="G7398" s="103" t="s">
        <v>128</v>
      </c>
      <c r="H7398" s="103" t="s">
        <v>386</v>
      </c>
      <c r="I7398" s="103" t="s">
        <v>92</v>
      </c>
      <c r="J7398" s="215">
        <v>587.84</v>
      </c>
      <c r="K7398" s="216" t="s">
        <v>88</v>
      </c>
    </row>
    <row r="7399" spans="1:11" x14ac:dyDescent="0.25">
      <c r="A7399" s="103" t="s">
        <v>829</v>
      </c>
      <c r="B7399" s="103" t="s">
        <v>344</v>
      </c>
      <c r="C7399" s="103" t="s">
        <v>89</v>
      </c>
      <c r="D7399" s="103" t="s">
        <v>91</v>
      </c>
      <c r="E7399" s="103" t="s">
        <v>295</v>
      </c>
      <c r="F7399" s="103" t="s">
        <v>295</v>
      </c>
      <c r="G7399" s="103" t="s">
        <v>128</v>
      </c>
      <c r="H7399" s="103" t="s">
        <v>386</v>
      </c>
      <c r="I7399" s="103" t="s">
        <v>92</v>
      </c>
      <c r="J7399" s="215">
        <v>534.76</v>
      </c>
      <c r="K7399" s="216" t="s">
        <v>88</v>
      </c>
    </row>
    <row r="7400" spans="1:11" x14ac:dyDescent="0.25">
      <c r="A7400" s="103" t="s">
        <v>825</v>
      </c>
      <c r="B7400" s="103" t="s">
        <v>344</v>
      </c>
      <c r="C7400" s="103" t="s">
        <v>89</v>
      </c>
      <c r="D7400" s="103" t="s">
        <v>91</v>
      </c>
      <c r="E7400" s="103" t="s">
        <v>295</v>
      </c>
      <c r="F7400" s="103" t="s">
        <v>295</v>
      </c>
      <c r="G7400" s="103" t="s">
        <v>128</v>
      </c>
      <c r="H7400" s="103" t="s">
        <v>386</v>
      </c>
      <c r="I7400" s="103" t="s">
        <v>92</v>
      </c>
      <c r="J7400" s="215">
        <v>684.85</v>
      </c>
      <c r="K7400" s="216" t="s">
        <v>88</v>
      </c>
    </row>
    <row r="7401" spans="1:11" x14ac:dyDescent="0.25">
      <c r="A7401" s="103" t="s">
        <v>826</v>
      </c>
      <c r="B7401" s="103" t="s">
        <v>344</v>
      </c>
      <c r="C7401" s="103" t="s">
        <v>89</v>
      </c>
      <c r="D7401" s="103" t="s">
        <v>91</v>
      </c>
      <c r="E7401" s="103" t="s">
        <v>295</v>
      </c>
      <c r="F7401" s="103" t="s">
        <v>295</v>
      </c>
      <c r="G7401" s="103" t="s">
        <v>128</v>
      </c>
      <c r="H7401" s="103" t="s">
        <v>386</v>
      </c>
      <c r="I7401" s="103" t="s">
        <v>92</v>
      </c>
      <c r="J7401" s="215">
        <v>289.63</v>
      </c>
      <c r="K7401" s="216" t="s">
        <v>88</v>
      </c>
    </row>
    <row r="7402" spans="1:11" x14ac:dyDescent="0.25">
      <c r="A7402" s="103" t="s">
        <v>827</v>
      </c>
      <c r="B7402" s="103" t="s">
        <v>344</v>
      </c>
      <c r="C7402" s="103" t="s">
        <v>89</v>
      </c>
      <c r="D7402" s="103" t="s">
        <v>91</v>
      </c>
      <c r="E7402" s="103" t="s">
        <v>295</v>
      </c>
      <c r="F7402" s="103" t="s">
        <v>295</v>
      </c>
      <c r="G7402" s="103" t="s">
        <v>740</v>
      </c>
      <c r="H7402" s="103" t="s">
        <v>741</v>
      </c>
      <c r="I7402" s="103" t="s">
        <v>92</v>
      </c>
      <c r="J7402" s="215">
        <v>1425.59</v>
      </c>
      <c r="K7402" s="216" t="s">
        <v>88</v>
      </c>
    </row>
    <row r="7403" spans="1:11" x14ac:dyDescent="0.25">
      <c r="A7403" s="103" t="s">
        <v>830</v>
      </c>
      <c r="B7403" s="103" t="s">
        <v>344</v>
      </c>
      <c r="C7403" s="103" t="s">
        <v>89</v>
      </c>
      <c r="D7403" s="103" t="s">
        <v>91</v>
      </c>
      <c r="E7403" s="103" t="s">
        <v>295</v>
      </c>
      <c r="F7403" s="103" t="s">
        <v>295</v>
      </c>
      <c r="G7403" s="103" t="s">
        <v>740</v>
      </c>
      <c r="H7403" s="103" t="s">
        <v>741</v>
      </c>
      <c r="I7403" s="103" t="s">
        <v>92</v>
      </c>
      <c r="J7403" s="215">
        <v>3501.91</v>
      </c>
      <c r="K7403" s="216" t="s">
        <v>88</v>
      </c>
    </row>
    <row r="7404" spans="1:11" x14ac:dyDescent="0.25">
      <c r="A7404" s="103" t="s">
        <v>828</v>
      </c>
      <c r="B7404" s="103" t="s">
        <v>344</v>
      </c>
      <c r="C7404" s="103" t="s">
        <v>89</v>
      </c>
      <c r="D7404" s="103" t="s">
        <v>91</v>
      </c>
      <c r="E7404" s="103" t="s">
        <v>295</v>
      </c>
      <c r="F7404" s="103" t="s">
        <v>295</v>
      </c>
      <c r="G7404" s="103" t="s">
        <v>740</v>
      </c>
      <c r="H7404" s="103" t="s">
        <v>741</v>
      </c>
      <c r="I7404" s="103" t="s">
        <v>92</v>
      </c>
      <c r="J7404" s="215">
        <v>1170.82</v>
      </c>
      <c r="K7404" s="216" t="s">
        <v>88</v>
      </c>
    </row>
    <row r="7405" spans="1:11" x14ac:dyDescent="0.25">
      <c r="A7405" s="103" t="s">
        <v>829</v>
      </c>
      <c r="B7405" s="103" t="s">
        <v>344</v>
      </c>
      <c r="C7405" s="103" t="s">
        <v>89</v>
      </c>
      <c r="D7405" s="103" t="s">
        <v>91</v>
      </c>
      <c r="E7405" s="103" t="s">
        <v>295</v>
      </c>
      <c r="F7405" s="103" t="s">
        <v>295</v>
      </c>
      <c r="G7405" s="103" t="s">
        <v>740</v>
      </c>
      <c r="H7405" s="103" t="s">
        <v>741</v>
      </c>
      <c r="I7405" s="103" t="s">
        <v>92</v>
      </c>
      <c r="J7405" s="215">
        <v>296.14</v>
      </c>
      <c r="K7405" s="216" t="s">
        <v>88</v>
      </c>
    </row>
    <row r="7406" spans="1:11" x14ac:dyDescent="0.25">
      <c r="A7406" s="103" t="s">
        <v>825</v>
      </c>
      <c r="B7406" s="103" t="s">
        <v>344</v>
      </c>
      <c r="C7406" s="103" t="s">
        <v>89</v>
      </c>
      <c r="D7406" s="103" t="s">
        <v>91</v>
      </c>
      <c r="E7406" s="103" t="s">
        <v>295</v>
      </c>
      <c r="F7406" s="103" t="s">
        <v>295</v>
      </c>
      <c r="G7406" s="103" t="s">
        <v>740</v>
      </c>
      <c r="H7406" s="103" t="s">
        <v>741</v>
      </c>
      <c r="I7406" s="103" t="s">
        <v>92</v>
      </c>
      <c r="J7406" s="215">
        <v>124.07</v>
      </c>
      <c r="K7406" s="216" t="s">
        <v>88</v>
      </c>
    </row>
    <row r="7407" spans="1:11" x14ac:dyDescent="0.25">
      <c r="A7407" s="103" t="s">
        <v>826</v>
      </c>
      <c r="B7407" s="103" t="s">
        <v>344</v>
      </c>
      <c r="C7407" s="103" t="s">
        <v>89</v>
      </c>
      <c r="D7407" s="103" t="s">
        <v>91</v>
      </c>
      <c r="E7407" s="103" t="s">
        <v>295</v>
      </c>
      <c r="F7407" s="103" t="s">
        <v>295</v>
      </c>
      <c r="G7407" s="103" t="s">
        <v>740</v>
      </c>
      <c r="H7407" s="103" t="s">
        <v>741</v>
      </c>
      <c r="I7407" s="103" t="s">
        <v>92</v>
      </c>
      <c r="J7407" s="215">
        <v>118.81</v>
      </c>
      <c r="K7407" s="216" t="s">
        <v>88</v>
      </c>
    </row>
    <row r="7408" spans="1:11" x14ac:dyDescent="0.25">
      <c r="A7408" s="103" t="s">
        <v>827</v>
      </c>
      <c r="B7408" s="103" t="s">
        <v>344</v>
      </c>
      <c r="C7408" s="103" t="s">
        <v>89</v>
      </c>
      <c r="D7408" s="103" t="s">
        <v>91</v>
      </c>
      <c r="E7408" s="103" t="s">
        <v>295</v>
      </c>
      <c r="F7408" s="103" t="s">
        <v>295</v>
      </c>
      <c r="G7408" s="103" t="s">
        <v>490</v>
      </c>
      <c r="H7408" s="103" t="s">
        <v>742</v>
      </c>
      <c r="I7408" s="103" t="s">
        <v>92</v>
      </c>
      <c r="J7408" s="215">
        <v>791.09</v>
      </c>
      <c r="K7408" s="216" t="s">
        <v>88</v>
      </c>
    </row>
    <row r="7409" spans="1:11" x14ac:dyDescent="0.25">
      <c r="A7409" s="103" t="s">
        <v>830</v>
      </c>
      <c r="B7409" s="103" t="s">
        <v>344</v>
      </c>
      <c r="C7409" s="103" t="s">
        <v>89</v>
      </c>
      <c r="D7409" s="103" t="s">
        <v>91</v>
      </c>
      <c r="E7409" s="103" t="s">
        <v>295</v>
      </c>
      <c r="F7409" s="103" t="s">
        <v>295</v>
      </c>
      <c r="G7409" s="103" t="s">
        <v>490</v>
      </c>
      <c r="H7409" s="103" t="s">
        <v>742</v>
      </c>
      <c r="I7409" s="103" t="s">
        <v>92</v>
      </c>
      <c r="J7409" s="215">
        <v>399.82</v>
      </c>
      <c r="K7409" s="216" t="s">
        <v>88</v>
      </c>
    </row>
    <row r="7410" spans="1:11" x14ac:dyDescent="0.25">
      <c r="A7410" s="103" t="s">
        <v>828</v>
      </c>
      <c r="B7410" s="103" t="s">
        <v>344</v>
      </c>
      <c r="C7410" s="103" t="s">
        <v>89</v>
      </c>
      <c r="D7410" s="103" t="s">
        <v>91</v>
      </c>
      <c r="E7410" s="103" t="s">
        <v>295</v>
      </c>
      <c r="F7410" s="103" t="s">
        <v>295</v>
      </c>
      <c r="G7410" s="103" t="s">
        <v>490</v>
      </c>
      <c r="H7410" s="103" t="s">
        <v>742</v>
      </c>
      <c r="I7410" s="103" t="s">
        <v>92</v>
      </c>
      <c r="J7410" s="215">
        <v>611.76</v>
      </c>
      <c r="K7410" s="216" t="s">
        <v>88</v>
      </c>
    </row>
    <row r="7411" spans="1:11" x14ac:dyDescent="0.25">
      <c r="A7411" s="103" t="s">
        <v>829</v>
      </c>
      <c r="B7411" s="103" t="s">
        <v>344</v>
      </c>
      <c r="C7411" s="103" t="s">
        <v>89</v>
      </c>
      <c r="D7411" s="103" t="s">
        <v>91</v>
      </c>
      <c r="E7411" s="103" t="s">
        <v>295</v>
      </c>
      <c r="F7411" s="103" t="s">
        <v>295</v>
      </c>
      <c r="G7411" s="103" t="s">
        <v>490</v>
      </c>
      <c r="H7411" s="103" t="s">
        <v>742</v>
      </c>
      <c r="I7411" s="103" t="s">
        <v>92</v>
      </c>
      <c r="J7411" s="215">
        <v>465.2</v>
      </c>
      <c r="K7411" s="216" t="s">
        <v>88</v>
      </c>
    </row>
    <row r="7412" spans="1:11" x14ac:dyDescent="0.25">
      <c r="A7412" s="103" t="s">
        <v>825</v>
      </c>
      <c r="B7412" s="103" t="s">
        <v>344</v>
      </c>
      <c r="C7412" s="103" t="s">
        <v>89</v>
      </c>
      <c r="D7412" s="103" t="s">
        <v>91</v>
      </c>
      <c r="E7412" s="103" t="s">
        <v>295</v>
      </c>
      <c r="F7412" s="103" t="s">
        <v>295</v>
      </c>
      <c r="G7412" s="103" t="s">
        <v>490</v>
      </c>
      <c r="H7412" s="103" t="s">
        <v>742</v>
      </c>
      <c r="I7412" s="103" t="s">
        <v>92</v>
      </c>
      <c r="J7412" s="215">
        <v>946.57</v>
      </c>
      <c r="K7412" s="216" t="s">
        <v>88</v>
      </c>
    </row>
    <row r="7413" spans="1:11" x14ac:dyDescent="0.25">
      <c r="A7413" s="103" t="s">
        <v>826</v>
      </c>
      <c r="B7413" s="103" t="s">
        <v>344</v>
      </c>
      <c r="C7413" s="103" t="s">
        <v>89</v>
      </c>
      <c r="D7413" s="103" t="s">
        <v>91</v>
      </c>
      <c r="E7413" s="103" t="s">
        <v>295</v>
      </c>
      <c r="F7413" s="103" t="s">
        <v>295</v>
      </c>
      <c r="G7413" s="103" t="s">
        <v>490</v>
      </c>
      <c r="H7413" s="103" t="s">
        <v>742</v>
      </c>
      <c r="I7413" s="103" t="s">
        <v>92</v>
      </c>
      <c r="J7413" s="215">
        <v>654.32000000000005</v>
      </c>
      <c r="K7413" s="216" t="s">
        <v>88</v>
      </c>
    </row>
    <row r="7414" spans="1:11" x14ac:dyDescent="0.25">
      <c r="A7414" s="103" t="s">
        <v>827</v>
      </c>
      <c r="B7414" s="103" t="s">
        <v>344</v>
      </c>
      <c r="C7414" s="103" t="s">
        <v>89</v>
      </c>
      <c r="D7414" s="103" t="s">
        <v>91</v>
      </c>
      <c r="E7414" s="103" t="s">
        <v>295</v>
      </c>
      <c r="F7414" s="103" t="s">
        <v>295</v>
      </c>
      <c r="G7414" s="103" t="s">
        <v>124</v>
      </c>
      <c r="H7414" s="103" t="s">
        <v>394</v>
      </c>
      <c r="I7414" s="103" t="s">
        <v>92</v>
      </c>
      <c r="J7414" s="215">
        <v>-92.71</v>
      </c>
      <c r="K7414" s="216" t="s">
        <v>88</v>
      </c>
    </row>
    <row r="7415" spans="1:11" x14ac:dyDescent="0.25">
      <c r="A7415" s="103" t="s">
        <v>828</v>
      </c>
      <c r="B7415" s="103" t="s">
        <v>344</v>
      </c>
      <c r="C7415" s="103" t="s">
        <v>89</v>
      </c>
      <c r="D7415" s="103" t="s">
        <v>91</v>
      </c>
      <c r="E7415" s="103" t="s">
        <v>295</v>
      </c>
      <c r="F7415" s="103" t="s">
        <v>295</v>
      </c>
      <c r="G7415" s="103" t="s">
        <v>124</v>
      </c>
      <c r="H7415" s="103" t="s">
        <v>394</v>
      </c>
      <c r="I7415" s="103" t="s">
        <v>92</v>
      </c>
      <c r="J7415" s="215">
        <v>224.45</v>
      </c>
      <c r="K7415" s="216" t="s">
        <v>88</v>
      </c>
    </row>
    <row r="7416" spans="1:11" x14ac:dyDescent="0.25">
      <c r="A7416" s="103" t="s">
        <v>827</v>
      </c>
      <c r="B7416" s="103" t="s">
        <v>344</v>
      </c>
      <c r="C7416" s="103" t="s">
        <v>89</v>
      </c>
      <c r="D7416" s="103" t="s">
        <v>91</v>
      </c>
      <c r="E7416" s="103" t="s">
        <v>295</v>
      </c>
      <c r="F7416" s="103" t="s">
        <v>295</v>
      </c>
      <c r="G7416" s="103" t="s">
        <v>650</v>
      </c>
      <c r="H7416" s="103" t="s">
        <v>651</v>
      </c>
      <c r="I7416" s="103" t="s">
        <v>92</v>
      </c>
      <c r="J7416" s="215">
        <v>706.66</v>
      </c>
      <c r="K7416" s="216" t="s">
        <v>88</v>
      </c>
    </row>
    <row r="7417" spans="1:11" x14ac:dyDescent="0.25">
      <c r="A7417" s="103" t="s">
        <v>830</v>
      </c>
      <c r="B7417" s="103" t="s">
        <v>344</v>
      </c>
      <c r="C7417" s="103" t="s">
        <v>89</v>
      </c>
      <c r="D7417" s="103" t="s">
        <v>91</v>
      </c>
      <c r="E7417" s="103" t="s">
        <v>295</v>
      </c>
      <c r="F7417" s="103" t="s">
        <v>295</v>
      </c>
      <c r="G7417" s="103" t="s">
        <v>650</v>
      </c>
      <c r="H7417" s="103" t="s">
        <v>651</v>
      </c>
      <c r="I7417" s="103" t="s">
        <v>92</v>
      </c>
      <c r="J7417" s="215">
        <v>963.22</v>
      </c>
      <c r="K7417" s="216" t="s">
        <v>88</v>
      </c>
    </row>
    <row r="7418" spans="1:11" x14ac:dyDescent="0.25">
      <c r="A7418" s="103" t="s">
        <v>828</v>
      </c>
      <c r="B7418" s="103" t="s">
        <v>344</v>
      </c>
      <c r="C7418" s="103" t="s">
        <v>89</v>
      </c>
      <c r="D7418" s="103" t="s">
        <v>91</v>
      </c>
      <c r="E7418" s="103" t="s">
        <v>295</v>
      </c>
      <c r="F7418" s="103" t="s">
        <v>295</v>
      </c>
      <c r="G7418" s="103" t="s">
        <v>650</v>
      </c>
      <c r="H7418" s="103" t="s">
        <v>651</v>
      </c>
      <c r="I7418" s="103" t="s">
        <v>92</v>
      </c>
      <c r="J7418" s="215">
        <v>832.74</v>
      </c>
      <c r="K7418" s="216" t="s">
        <v>88</v>
      </c>
    </row>
    <row r="7419" spans="1:11" x14ac:dyDescent="0.25">
      <c r="A7419" s="103" t="s">
        <v>829</v>
      </c>
      <c r="B7419" s="103" t="s">
        <v>344</v>
      </c>
      <c r="C7419" s="103" t="s">
        <v>89</v>
      </c>
      <c r="D7419" s="103" t="s">
        <v>91</v>
      </c>
      <c r="E7419" s="103" t="s">
        <v>295</v>
      </c>
      <c r="F7419" s="103" t="s">
        <v>295</v>
      </c>
      <c r="G7419" s="103" t="s">
        <v>650</v>
      </c>
      <c r="H7419" s="103" t="s">
        <v>651</v>
      </c>
      <c r="I7419" s="103" t="s">
        <v>92</v>
      </c>
      <c r="J7419" s="215">
        <v>818.07</v>
      </c>
      <c r="K7419" s="216" t="s">
        <v>88</v>
      </c>
    </row>
    <row r="7420" spans="1:11" x14ac:dyDescent="0.25">
      <c r="A7420" s="103" t="s">
        <v>825</v>
      </c>
      <c r="B7420" s="103" t="s">
        <v>344</v>
      </c>
      <c r="C7420" s="103" t="s">
        <v>89</v>
      </c>
      <c r="D7420" s="103" t="s">
        <v>91</v>
      </c>
      <c r="E7420" s="103" t="s">
        <v>295</v>
      </c>
      <c r="F7420" s="103" t="s">
        <v>295</v>
      </c>
      <c r="G7420" s="103" t="s">
        <v>650</v>
      </c>
      <c r="H7420" s="103" t="s">
        <v>651</v>
      </c>
      <c r="I7420" s="103" t="s">
        <v>92</v>
      </c>
      <c r="J7420" s="215">
        <v>1267.77</v>
      </c>
      <c r="K7420" s="216" t="s">
        <v>88</v>
      </c>
    </row>
    <row r="7421" spans="1:11" x14ac:dyDescent="0.25">
      <c r="A7421" s="103" t="s">
        <v>826</v>
      </c>
      <c r="B7421" s="103" t="s">
        <v>344</v>
      </c>
      <c r="C7421" s="103" t="s">
        <v>89</v>
      </c>
      <c r="D7421" s="103" t="s">
        <v>91</v>
      </c>
      <c r="E7421" s="103" t="s">
        <v>295</v>
      </c>
      <c r="F7421" s="103" t="s">
        <v>295</v>
      </c>
      <c r="G7421" s="103" t="s">
        <v>650</v>
      </c>
      <c r="H7421" s="103" t="s">
        <v>651</v>
      </c>
      <c r="I7421" s="103" t="s">
        <v>92</v>
      </c>
      <c r="J7421" s="215">
        <v>651.13</v>
      </c>
      <c r="K7421" s="216" t="s">
        <v>88</v>
      </c>
    </row>
    <row r="7422" spans="1:11" x14ac:dyDescent="0.25">
      <c r="A7422" s="103" t="s">
        <v>827</v>
      </c>
      <c r="B7422" s="103" t="s">
        <v>344</v>
      </c>
      <c r="C7422" s="103" t="s">
        <v>89</v>
      </c>
      <c r="D7422" s="103" t="s">
        <v>91</v>
      </c>
      <c r="E7422" s="103" t="s">
        <v>295</v>
      </c>
      <c r="F7422" s="103" t="s">
        <v>295</v>
      </c>
      <c r="G7422" s="103" t="s">
        <v>491</v>
      </c>
      <c r="H7422" s="103" t="s">
        <v>492</v>
      </c>
      <c r="I7422" s="103" t="s">
        <v>92</v>
      </c>
      <c r="J7422" s="215">
        <v>3378.06</v>
      </c>
      <c r="K7422" s="216" t="s">
        <v>88</v>
      </c>
    </row>
    <row r="7423" spans="1:11" x14ac:dyDescent="0.25">
      <c r="A7423" s="103" t="s">
        <v>830</v>
      </c>
      <c r="B7423" s="103" t="s">
        <v>344</v>
      </c>
      <c r="C7423" s="103" t="s">
        <v>89</v>
      </c>
      <c r="D7423" s="103" t="s">
        <v>91</v>
      </c>
      <c r="E7423" s="103" t="s">
        <v>295</v>
      </c>
      <c r="F7423" s="103" t="s">
        <v>295</v>
      </c>
      <c r="G7423" s="103" t="s">
        <v>491</v>
      </c>
      <c r="H7423" s="103" t="s">
        <v>492</v>
      </c>
      <c r="I7423" s="103" t="s">
        <v>92</v>
      </c>
      <c r="J7423" s="215">
        <v>4470.9799999999996</v>
      </c>
      <c r="K7423" s="216" t="s">
        <v>88</v>
      </c>
    </row>
    <row r="7424" spans="1:11" x14ac:dyDescent="0.25">
      <c r="A7424" s="103" t="s">
        <v>828</v>
      </c>
      <c r="B7424" s="103" t="s">
        <v>344</v>
      </c>
      <c r="C7424" s="103" t="s">
        <v>89</v>
      </c>
      <c r="D7424" s="103" t="s">
        <v>91</v>
      </c>
      <c r="E7424" s="103" t="s">
        <v>295</v>
      </c>
      <c r="F7424" s="103" t="s">
        <v>295</v>
      </c>
      <c r="G7424" s="103" t="s">
        <v>491</v>
      </c>
      <c r="H7424" s="103" t="s">
        <v>492</v>
      </c>
      <c r="I7424" s="103" t="s">
        <v>92</v>
      </c>
      <c r="J7424" s="215">
        <v>4877.3</v>
      </c>
      <c r="K7424" s="216" t="s">
        <v>88</v>
      </c>
    </row>
    <row r="7425" spans="1:11" x14ac:dyDescent="0.25">
      <c r="A7425" s="103" t="s">
        <v>829</v>
      </c>
      <c r="B7425" s="103" t="s">
        <v>344</v>
      </c>
      <c r="C7425" s="103" t="s">
        <v>89</v>
      </c>
      <c r="D7425" s="103" t="s">
        <v>91</v>
      </c>
      <c r="E7425" s="103" t="s">
        <v>295</v>
      </c>
      <c r="F7425" s="103" t="s">
        <v>295</v>
      </c>
      <c r="G7425" s="103" t="s">
        <v>491</v>
      </c>
      <c r="H7425" s="103" t="s">
        <v>492</v>
      </c>
      <c r="I7425" s="103" t="s">
        <v>92</v>
      </c>
      <c r="J7425" s="215">
        <v>3278.72</v>
      </c>
      <c r="K7425" s="216" t="s">
        <v>88</v>
      </c>
    </row>
    <row r="7426" spans="1:11" x14ac:dyDescent="0.25">
      <c r="A7426" s="103" t="s">
        <v>825</v>
      </c>
      <c r="B7426" s="103" t="s">
        <v>344</v>
      </c>
      <c r="C7426" s="103" t="s">
        <v>89</v>
      </c>
      <c r="D7426" s="103" t="s">
        <v>91</v>
      </c>
      <c r="E7426" s="103" t="s">
        <v>295</v>
      </c>
      <c r="F7426" s="103" t="s">
        <v>295</v>
      </c>
      <c r="G7426" s="103" t="s">
        <v>491</v>
      </c>
      <c r="H7426" s="103" t="s">
        <v>492</v>
      </c>
      <c r="I7426" s="103" t="s">
        <v>92</v>
      </c>
      <c r="J7426" s="215">
        <v>4490.84</v>
      </c>
      <c r="K7426" s="216" t="s">
        <v>88</v>
      </c>
    </row>
    <row r="7427" spans="1:11" x14ac:dyDescent="0.25">
      <c r="A7427" s="103" t="s">
        <v>826</v>
      </c>
      <c r="B7427" s="103" t="s">
        <v>344</v>
      </c>
      <c r="C7427" s="103" t="s">
        <v>89</v>
      </c>
      <c r="D7427" s="103" t="s">
        <v>91</v>
      </c>
      <c r="E7427" s="103" t="s">
        <v>295</v>
      </c>
      <c r="F7427" s="103" t="s">
        <v>295</v>
      </c>
      <c r="G7427" s="103" t="s">
        <v>491</v>
      </c>
      <c r="H7427" s="103" t="s">
        <v>492</v>
      </c>
      <c r="I7427" s="103" t="s">
        <v>92</v>
      </c>
      <c r="J7427" s="215">
        <v>3457.58</v>
      </c>
      <c r="K7427" s="216" t="s">
        <v>88</v>
      </c>
    </row>
    <row r="7428" spans="1:11" x14ac:dyDescent="0.25">
      <c r="A7428" s="103" t="s">
        <v>827</v>
      </c>
      <c r="B7428" s="103" t="s">
        <v>344</v>
      </c>
      <c r="C7428" s="103" t="s">
        <v>89</v>
      </c>
      <c r="D7428" s="103" t="s">
        <v>91</v>
      </c>
      <c r="E7428" s="103" t="s">
        <v>295</v>
      </c>
      <c r="F7428" s="103" t="s">
        <v>295</v>
      </c>
      <c r="G7428" s="103" t="s">
        <v>94</v>
      </c>
      <c r="H7428" s="103" t="s">
        <v>397</v>
      </c>
      <c r="I7428" s="103" t="s">
        <v>92</v>
      </c>
      <c r="J7428" s="215">
        <v>274.92</v>
      </c>
      <c r="K7428" s="216" t="s">
        <v>88</v>
      </c>
    </row>
    <row r="7429" spans="1:11" x14ac:dyDescent="0.25">
      <c r="A7429" s="103" t="s">
        <v>828</v>
      </c>
      <c r="B7429" s="103" t="s">
        <v>344</v>
      </c>
      <c r="C7429" s="103" t="s">
        <v>89</v>
      </c>
      <c r="D7429" s="103" t="s">
        <v>91</v>
      </c>
      <c r="E7429" s="103" t="s">
        <v>295</v>
      </c>
      <c r="F7429" s="103" t="s">
        <v>295</v>
      </c>
      <c r="G7429" s="103" t="s">
        <v>94</v>
      </c>
      <c r="H7429" s="103" t="s">
        <v>397</v>
      </c>
      <c r="I7429" s="103" t="s">
        <v>92</v>
      </c>
      <c r="J7429" s="215">
        <v>166.4</v>
      </c>
      <c r="K7429" s="216" t="s">
        <v>88</v>
      </c>
    </row>
    <row r="7430" spans="1:11" x14ac:dyDescent="0.25">
      <c r="A7430" s="103" t="s">
        <v>829</v>
      </c>
      <c r="B7430" s="103" t="s">
        <v>344</v>
      </c>
      <c r="C7430" s="103" t="s">
        <v>89</v>
      </c>
      <c r="D7430" s="103" t="s">
        <v>91</v>
      </c>
      <c r="E7430" s="103" t="s">
        <v>295</v>
      </c>
      <c r="F7430" s="103" t="s">
        <v>295</v>
      </c>
      <c r="G7430" s="103" t="s">
        <v>94</v>
      </c>
      <c r="H7430" s="103" t="s">
        <v>397</v>
      </c>
      <c r="I7430" s="103" t="s">
        <v>92</v>
      </c>
      <c r="J7430" s="215">
        <v>-25.93</v>
      </c>
      <c r="K7430" s="216" t="s">
        <v>88</v>
      </c>
    </row>
    <row r="7431" spans="1:11" x14ac:dyDescent="0.25">
      <c r="A7431" s="103" t="s">
        <v>825</v>
      </c>
      <c r="B7431" s="103" t="s">
        <v>344</v>
      </c>
      <c r="C7431" s="103" t="s">
        <v>89</v>
      </c>
      <c r="D7431" s="103" t="s">
        <v>91</v>
      </c>
      <c r="E7431" s="103" t="s">
        <v>295</v>
      </c>
      <c r="F7431" s="103" t="s">
        <v>295</v>
      </c>
      <c r="G7431" s="103" t="s">
        <v>94</v>
      </c>
      <c r="H7431" s="103" t="s">
        <v>397</v>
      </c>
      <c r="I7431" s="103" t="s">
        <v>92</v>
      </c>
      <c r="J7431" s="215">
        <v>771.26</v>
      </c>
      <c r="K7431" s="216" t="s">
        <v>88</v>
      </c>
    </row>
    <row r="7432" spans="1:11" x14ac:dyDescent="0.25">
      <c r="A7432" s="103" t="s">
        <v>826</v>
      </c>
      <c r="B7432" s="103" t="s">
        <v>344</v>
      </c>
      <c r="C7432" s="103" t="s">
        <v>89</v>
      </c>
      <c r="D7432" s="103" t="s">
        <v>91</v>
      </c>
      <c r="E7432" s="103" t="s">
        <v>295</v>
      </c>
      <c r="F7432" s="103" t="s">
        <v>295</v>
      </c>
      <c r="G7432" s="103" t="s">
        <v>94</v>
      </c>
      <c r="H7432" s="103" t="s">
        <v>397</v>
      </c>
      <c r="I7432" s="103" t="s">
        <v>92</v>
      </c>
      <c r="J7432" s="215">
        <v>319.64999999999998</v>
      </c>
      <c r="K7432" s="216" t="s">
        <v>88</v>
      </c>
    </row>
    <row r="7433" spans="1:11" x14ac:dyDescent="0.25">
      <c r="A7433" s="103" t="s">
        <v>827</v>
      </c>
      <c r="B7433" s="103" t="s">
        <v>344</v>
      </c>
      <c r="C7433" s="103" t="s">
        <v>89</v>
      </c>
      <c r="D7433" s="103" t="s">
        <v>91</v>
      </c>
      <c r="E7433" s="103" t="s">
        <v>295</v>
      </c>
      <c r="F7433" s="103" t="s">
        <v>295</v>
      </c>
      <c r="G7433" s="103" t="s">
        <v>120</v>
      </c>
      <c r="H7433" s="103" t="s">
        <v>398</v>
      </c>
      <c r="I7433" s="103" t="s">
        <v>92</v>
      </c>
      <c r="J7433" s="215">
        <v>1554.09</v>
      </c>
      <c r="K7433" s="216" t="s">
        <v>88</v>
      </c>
    </row>
    <row r="7434" spans="1:11" x14ac:dyDescent="0.25">
      <c r="A7434" s="103" t="s">
        <v>830</v>
      </c>
      <c r="B7434" s="103" t="s">
        <v>344</v>
      </c>
      <c r="C7434" s="103" t="s">
        <v>89</v>
      </c>
      <c r="D7434" s="103" t="s">
        <v>91</v>
      </c>
      <c r="E7434" s="103" t="s">
        <v>295</v>
      </c>
      <c r="F7434" s="103" t="s">
        <v>295</v>
      </c>
      <c r="G7434" s="103" t="s">
        <v>120</v>
      </c>
      <c r="H7434" s="103" t="s">
        <v>398</v>
      </c>
      <c r="I7434" s="103" t="s">
        <v>92</v>
      </c>
      <c r="J7434" s="215">
        <v>461.7</v>
      </c>
      <c r="K7434" s="216" t="s">
        <v>88</v>
      </c>
    </row>
    <row r="7435" spans="1:11" x14ac:dyDescent="0.25">
      <c r="A7435" s="103" t="s">
        <v>828</v>
      </c>
      <c r="B7435" s="103" t="s">
        <v>344</v>
      </c>
      <c r="C7435" s="103" t="s">
        <v>89</v>
      </c>
      <c r="D7435" s="103" t="s">
        <v>91</v>
      </c>
      <c r="E7435" s="103" t="s">
        <v>295</v>
      </c>
      <c r="F7435" s="103" t="s">
        <v>295</v>
      </c>
      <c r="G7435" s="103" t="s">
        <v>120</v>
      </c>
      <c r="H7435" s="103" t="s">
        <v>398</v>
      </c>
      <c r="I7435" s="103" t="s">
        <v>92</v>
      </c>
      <c r="J7435" s="215">
        <v>655.82</v>
      </c>
      <c r="K7435" s="216" t="s">
        <v>88</v>
      </c>
    </row>
    <row r="7436" spans="1:11" x14ac:dyDescent="0.25">
      <c r="A7436" s="103" t="s">
        <v>829</v>
      </c>
      <c r="B7436" s="103" t="s">
        <v>344</v>
      </c>
      <c r="C7436" s="103" t="s">
        <v>89</v>
      </c>
      <c r="D7436" s="103" t="s">
        <v>91</v>
      </c>
      <c r="E7436" s="103" t="s">
        <v>295</v>
      </c>
      <c r="F7436" s="103" t="s">
        <v>295</v>
      </c>
      <c r="G7436" s="103" t="s">
        <v>120</v>
      </c>
      <c r="H7436" s="103" t="s">
        <v>398</v>
      </c>
      <c r="I7436" s="103" t="s">
        <v>92</v>
      </c>
      <c r="J7436" s="215">
        <v>302.35000000000002</v>
      </c>
      <c r="K7436" s="216" t="s">
        <v>88</v>
      </c>
    </row>
    <row r="7437" spans="1:11" x14ac:dyDescent="0.25">
      <c r="A7437" s="103" t="s">
        <v>825</v>
      </c>
      <c r="B7437" s="103" t="s">
        <v>344</v>
      </c>
      <c r="C7437" s="103" t="s">
        <v>89</v>
      </c>
      <c r="D7437" s="103" t="s">
        <v>91</v>
      </c>
      <c r="E7437" s="103" t="s">
        <v>295</v>
      </c>
      <c r="F7437" s="103" t="s">
        <v>295</v>
      </c>
      <c r="G7437" s="103" t="s">
        <v>120</v>
      </c>
      <c r="H7437" s="103" t="s">
        <v>398</v>
      </c>
      <c r="I7437" s="103" t="s">
        <v>92</v>
      </c>
      <c r="J7437" s="215">
        <v>6067.86</v>
      </c>
      <c r="K7437" s="216" t="s">
        <v>88</v>
      </c>
    </row>
    <row r="7438" spans="1:11" x14ac:dyDescent="0.25">
      <c r="A7438" s="103" t="s">
        <v>826</v>
      </c>
      <c r="B7438" s="103" t="s">
        <v>344</v>
      </c>
      <c r="C7438" s="103" t="s">
        <v>89</v>
      </c>
      <c r="D7438" s="103" t="s">
        <v>91</v>
      </c>
      <c r="E7438" s="103" t="s">
        <v>295</v>
      </c>
      <c r="F7438" s="103" t="s">
        <v>295</v>
      </c>
      <c r="G7438" s="103" t="s">
        <v>120</v>
      </c>
      <c r="H7438" s="103" t="s">
        <v>398</v>
      </c>
      <c r="I7438" s="103" t="s">
        <v>92</v>
      </c>
      <c r="J7438" s="215">
        <v>335.02</v>
      </c>
      <c r="K7438" s="216" t="s">
        <v>88</v>
      </c>
    </row>
    <row r="7439" spans="1:11" x14ac:dyDescent="0.25">
      <c r="A7439" s="103" t="s">
        <v>827</v>
      </c>
      <c r="B7439" s="103" t="s">
        <v>344</v>
      </c>
      <c r="C7439" s="103" t="s">
        <v>89</v>
      </c>
      <c r="D7439" s="103" t="s">
        <v>452</v>
      </c>
      <c r="E7439" s="111"/>
      <c r="F7439" s="103" t="s">
        <v>453</v>
      </c>
      <c r="G7439" s="103" t="s">
        <v>501</v>
      </c>
      <c r="H7439" s="103" t="s">
        <v>502</v>
      </c>
      <c r="I7439" s="103" t="s">
        <v>92</v>
      </c>
      <c r="J7439" s="215">
        <v>5290.75</v>
      </c>
      <c r="K7439" s="216" t="s">
        <v>344</v>
      </c>
    </row>
    <row r="7440" spans="1:11" x14ac:dyDescent="0.25">
      <c r="A7440" s="103" t="s">
        <v>830</v>
      </c>
      <c r="B7440" s="103" t="s">
        <v>344</v>
      </c>
      <c r="C7440" s="103" t="s">
        <v>89</v>
      </c>
      <c r="D7440" s="103" t="s">
        <v>452</v>
      </c>
      <c r="E7440" s="111"/>
      <c r="F7440" s="103" t="s">
        <v>453</v>
      </c>
      <c r="G7440" s="103" t="s">
        <v>501</v>
      </c>
      <c r="H7440" s="103" t="s">
        <v>502</v>
      </c>
      <c r="I7440" s="103" t="s">
        <v>92</v>
      </c>
      <c r="J7440" s="215">
        <v>252.72</v>
      </c>
      <c r="K7440" s="216" t="s">
        <v>344</v>
      </c>
    </row>
    <row r="7441" spans="1:11" x14ac:dyDescent="0.25">
      <c r="A7441" s="103" t="s">
        <v>828</v>
      </c>
      <c r="B7441" s="103" t="s">
        <v>344</v>
      </c>
      <c r="C7441" s="103" t="s">
        <v>89</v>
      </c>
      <c r="D7441" s="103" t="s">
        <v>452</v>
      </c>
      <c r="E7441" s="111"/>
      <c r="F7441" s="103" t="s">
        <v>453</v>
      </c>
      <c r="G7441" s="103" t="s">
        <v>501</v>
      </c>
      <c r="H7441" s="103" t="s">
        <v>502</v>
      </c>
      <c r="I7441" s="103" t="s">
        <v>92</v>
      </c>
      <c r="J7441" s="215">
        <v>3937.73</v>
      </c>
      <c r="K7441" s="216" t="s">
        <v>344</v>
      </c>
    </row>
    <row r="7442" spans="1:11" x14ac:dyDescent="0.25">
      <c r="A7442" s="103" t="s">
        <v>829</v>
      </c>
      <c r="B7442" s="103" t="s">
        <v>344</v>
      </c>
      <c r="C7442" s="103" t="s">
        <v>89</v>
      </c>
      <c r="D7442" s="103" t="s">
        <v>452</v>
      </c>
      <c r="E7442" s="111"/>
      <c r="F7442" s="103" t="s">
        <v>453</v>
      </c>
      <c r="G7442" s="103" t="s">
        <v>501</v>
      </c>
      <c r="H7442" s="103" t="s">
        <v>502</v>
      </c>
      <c r="I7442" s="103" t="s">
        <v>92</v>
      </c>
      <c r="J7442" s="215">
        <v>701.54</v>
      </c>
      <c r="K7442" s="216" t="s">
        <v>344</v>
      </c>
    </row>
    <row r="7443" spans="1:11" x14ac:dyDescent="0.25">
      <c r="A7443" s="103" t="s">
        <v>825</v>
      </c>
      <c r="B7443" s="103" t="s">
        <v>344</v>
      </c>
      <c r="C7443" s="103" t="s">
        <v>89</v>
      </c>
      <c r="D7443" s="103" t="s">
        <v>452</v>
      </c>
      <c r="E7443" s="111"/>
      <c r="F7443" s="103" t="s">
        <v>453</v>
      </c>
      <c r="G7443" s="103" t="s">
        <v>501</v>
      </c>
      <c r="H7443" s="103" t="s">
        <v>502</v>
      </c>
      <c r="I7443" s="103" t="s">
        <v>92</v>
      </c>
      <c r="J7443" s="215">
        <v>4039.78</v>
      </c>
      <c r="K7443" s="216" t="s">
        <v>344</v>
      </c>
    </row>
    <row r="7444" spans="1:11" x14ac:dyDescent="0.25">
      <c r="A7444" s="103" t="s">
        <v>826</v>
      </c>
      <c r="B7444" s="103" t="s">
        <v>344</v>
      </c>
      <c r="C7444" s="103" t="s">
        <v>89</v>
      </c>
      <c r="D7444" s="103" t="s">
        <v>452</v>
      </c>
      <c r="E7444" s="111"/>
      <c r="F7444" s="103" t="s">
        <v>453</v>
      </c>
      <c r="G7444" s="103" t="s">
        <v>501</v>
      </c>
      <c r="H7444" s="103" t="s">
        <v>502</v>
      </c>
      <c r="I7444" s="103" t="s">
        <v>92</v>
      </c>
      <c r="J7444" s="215">
        <v>6806.01</v>
      </c>
      <c r="K7444" s="216" t="s">
        <v>344</v>
      </c>
    </row>
    <row r="7445" spans="1:11" x14ac:dyDescent="0.25">
      <c r="A7445" s="103" t="s">
        <v>827</v>
      </c>
      <c r="B7445" s="103" t="s">
        <v>344</v>
      </c>
      <c r="C7445" s="103" t="s">
        <v>441</v>
      </c>
      <c r="D7445" s="103" t="s">
        <v>442</v>
      </c>
      <c r="E7445" s="111"/>
      <c r="F7445" s="103" t="s">
        <v>443</v>
      </c>
      <c r="G7445" s="103" t="s">
        <v>501</v>
      </c>
      <c r="H7445" s="103" t="s">
        <v>502</v>
      </c>
      <c r="I7445" s="103" t="s">
        <v>92</v>
      </c>
      <c r="J7445" s="215">
        <v>21801</v>
      </c>
      <c r="K7445" s="216" t="s">
        <v>344</v>
      </c>
    </row>
    <row r="7446" spans="1:11" x14ac:dyDescent="0.25">
      <c r="A7446" s="103" t="s">
        <v>830</v>
      </c>
      <c r="B7446" s="103" t="s">
        <v>344</v>
      </c>
      <c r="C7446" s="103" t="s">
        <v>441</v>
      </c>
      <c r="D7446" s="103" t="s">
        <v>442</v>
      </c>
      <c r="E7446" s="111"/>
      <c r="F7446" s="103" t="s">
        <v>443</v>
      </c>
      <c r="G7446" s="103" t="s">
        <v>501</v>
      </c>
      <c r="H7446" s="103" t="s">
        <v>502</v>
      </c>
      <c r="I7446" s="103" t="s">
        <v>92</v>
      </c>
      <c r="J7446" s="215">
        <v>36032</v>
      </c>
      <c r="K7446" s="216" t="s">
        <v>344</v>
      </c>
    </row>
    <row r="7447" spans="1:11" x14ac:dyDescent="0.25">
      <c r="A7447" s="103" t="s">
        <v>828</v>
      </c>
      <c r="B7447" s="103" t="s">
        <v>344</v>
      </c>
      <c r="C7447" s="103" t="s">
        <v>441</v>
      </c>
      <c r="D7447" s="103" t="s">
        <v>442</v>
      </c>
      <c r="E7447" s="111"/>
      <c r="F7447" s="103" t="s">
        <v>443</v>
      </c>
      <c r="G7447" s="103" t="s">
        <v>501</v>
      </c>
      <c r="H7447" s="103" t="s">
        <v>502</v>
      </c>
      <c r="I7447" s="103" t="s">
        <v>92</v>
      </c>
      <c r="J7447" s="215">
        <v>21801</v>
      </c>
      <c r="K7447" s="216" t="s">
        <v>344</v>
      </c>
    </row>
    <row r="7448" spans="1:11" x14ac:dyDescent="0.25">
      <c r="A7448" s="103" t="s">
        <v>829</v>
      </c>
      <c r="B7448" s="103" t="s">
        <v>344</v>
      </c>
      <c r="C7448" s="103" t="s">
        <v>441</v>
      </c>
      <c r="D7448" s="103" t="s">
        <v>442</v>
      </c>
      <c r="E7448" s="111"/>
      <c r="F7448" s="103" t="s">
        <v>443</v>
      </c>
      <c r="G7448" s="103" t="s">
        <v>501</v>
      </c>
      <c r="H7448" s="103" t="s">
        <v>502</v>
      </c>
      <c r="I7448" s="103" t="s">
        <v>92</v>
      </c>
      <c r="J7448" s="215">
        <v>21779</v>
      </c>
      <c r="K7448" s="216" t="s">
        <v>344</v>
      </c>
    </row>
    <row r="7449" spans="1:11" x14ac:dyDescent="0.25">
      <c r="A7449" s="103" t="s">
        <v>825</v>
      </c>
      <c r="B7449" s="103" t="s">
        <v>344</v>
      </c>
      <c r="C7449" s="103" t="s">
        <v>441</v>
      </c>
      <c r="D7449" s="103" t="s">
        <v>442</v>
      </c>
      <c r="E7449" s="111"/>
      <c r="F7449" s="103" t="s">
        <v>443</v>
      </c>
      <c r="G7449" s="103" t="s">
        <v>501</v>
      </c>
      <c r="H7449" s="103" t="s">
        <v>502</v>
      </c>
      <c r="I7449" s="103" t="s">
        <v>92</v>
      </c>
      <c r="J7449" s="215">
        <v>21779</v>
      </c>
      <c r="K7449" s="216" t="s">
        <v>344</v>
      </c>
    </row>
    <row r="7450" spans="1:11" x14ac:dyDescent="0.25">
      <c r="A7450" s="103" t="s">
        <v>826</v>
      </c>
      <c r="B7450" s="103" t="s">
        <v>344</v>
      </c>
      <c r="C7450" s="103" t="s">
        <v>441</v>
      </c>
      <c r="D7450" s="103" t="s">
        <v>442</v>
      </c>
      <c r="E7450" s="111"/>
      <c r="F7450" s="103" t="s">
        <v>443</v>
      </c>
      <c r="G7450" s="103" t="s">
        <v>501</v>
      </c>
      <c r="H7450" s="103" t="s">
        <v>502</v>
      </c>
      <c r="I7450" s="103" t="s">
        <v>92</v>
      </c>
      <c r="J7450" s="215">
        <v>21601</v>
      </c>
      <c r="K7450" s="216" t="s">
        <v>344</v>
      </c>
    </row>
    <row r="7451" spans="1:11" x14ac:dyDescent="0.25">
      <c r="A7451" s="103" t="s">
        <v>827</v>
      </c>
      <c r="B7451" s="103" t="s">
        <v>344</v>
      </c>
      <c r="C7451" s="103" t="s">
        <v>441</v>
      </c>
      <c r="D7451" s="103" t="s">
        <v>444</v>
      </c>
      <c r="E7451" s="111"/>
      <c r="F7451" s="103" t="s">
        <v>445</v>
      </c>
      <c r="G7451" s="103" t="s">
        <v>501</v>
      </c>
      <c r="H7451" s="103" t="s">
        <v>502</v>
      </c>
      <c r="I7451" s="103" t="s">
        <v>92</v>
      </c>
      <c r="J7451" s="215">
        <v>11683</v>
      </c>
      <c r="K7451" s="216" t="s">
        <v>344</v>
      </c>
    </row>
    <row r="7452" spans="1:11" x14ac:dyDescent="0.25">
      <c r="A7452" s="103" t="s">
        <v>830</v>
      </c>
      <c r="B7452" s="103" t="s">
        <v>344</v>
      </c>
      <c r="C7452" s="103" t="s">
        <v>441</v>
      </c>
      <c r="D7452" s="103" t="s">
        <v>444</v>
      </c>
      <c r="E7452" s="111"/>
      <c r="F7452" s="103" t="s">
        <v>445</v>
      </c>
      <c r="G7452" s="103" t="s">
        <v>501</v>
      </c>
      <c r="H7452" s="103" t="s">
        <v>502</v>
      </c>
      <c r="I7452" s="103" t="s">
        <v>92</v>
      </c>
      <c r="J7452" s="215">
        <v>21180</v>
      </c>
      <c r="K7452" s="216" t="s">
        <v>344</v>
      </c>
    </row>
    <row r="7453" spans="1:11" x14ac:dyDescent="0.25">
      <c r="A7453" s="103" t="s">
        <v>828</v>
      </c>
      <c r="B7453" s="103" t="s">
        <v>344</v>
      </c>
      <c r="C7453" s="103" t="s">
        <v>441</v>
      </c>
      <c r="D7453" s="103" t="s">
        <v>444</v>
      </c>
      <c r="E7453" s="111"/>
      <c r="F7453" s="103" t="s">
        <v>445</v>
      </c>
      <c r="G7453" s="103" t="s">
        <v>501</v>
      </c>
      <c r="H7453" s="103" t="s">
        <v>502</v>
      </c>
      <c r="I7453" s="103" t="s">
        <v>92</v>
      </c>
      <c r="J7453" s="215">
        <v>11683</v>
      </c>
      <c r="K7453" s="216" t="s">
        <v>344</v>
      </c>
    </row>
    <row r="7454" spans="1:11" x14ac:dyDescent="0.25">
      <c r="A7454" s="103" t="s">
        <v>829</v>
      </c>
      <c r="B7454" s="103" t="s">
        <v>344</v>
      </c>
      <c r="C7454" s="103" t="s">
        <v>441</v>
      </c>
      <c r="D7454" s="103" t="s">
        <v>444</v>
      </c>
      <c r="E7454" s="111"/>
      <c r="F7454" s="103" t="s">
        <v>445</v>
      </c>
      <c r="G7454" s="103" t="s">
        <v>501</v>
      </c>
      <c r="H7454" s="103" t="s">
        <v>502</v>
      </c>
      <c r="I7454" s="103" t="s">
        <v>92</v>
      </c>
      <c r="J7454" s="215">
        <v>12801</v>
      </c>
      <c r="K7454" s="216" t="s">
        <v>344</v>
      </c>
    </row>
    <row r="7455" spans="1:11" x14ac:dyDescent="0.25">
      <c r="A7455" s="103" t="s">
        <v>825</v>
      </c>
      <c r="B7455" s="103" t="s">
        <v>344</v>
      </c>
      <c r="C7455" s="103" t="s">
        <v>441</v>
      </c>
      <c r="D7455" s="103" t="s">
        <v>444</v>
      </c>
      <c r="E7455" s="111"/>
      <c r="F7455" s="103" t="s">
        <v>445</v>
      </c>
      <c r="G7455" s="103" t="s">
        <v>501</v>
      </c>
      <c r="H7455" s="103" t="s">
        <v>502</v>
      </c>
      <c r="I7455" s="103" t="s">
        <v>92</v>
      </c>
      <c r="J7455" s="215">
        <v>12801</v>
      </c>
      <c r="K7455" s="216" t="s">
        <v>344</v>
      </c>
    </row>
    <row r="7456" spans="1:11" x14ac:dyDescent="0.25">
      <c r="A7456" s="103" t="s">
        <v>826</v>
      </c>
      <c r="B7456" s="103" t="s">
        <v>344</v>
      </c>
      <c r="C7456" s="103" t="s">
        <v>441</v>
      </c>
      <c r="D7456" s="103" t="s">
        <v>444</v>
      </c>
      <c r="E7456" s="111"/>
      <c r="F7456" s="103" t="s">
        <v>445</v>
      </c>
      <c r="G7456" s="103" t="s">
        <v>501</v>
      </c>
      <c r="H7456" s="103" t="s">
        <v>502</v>
      </c>
      <c r="I7456" s="103" t="s">
        <v>92</v>
      </c>
      <c r="J7456" s="215">
        <v>21744</v>
      </c>
      <c r="K7456" s="216" t="s">
        <v>344</v>
      </c>
    </row>
    <row r="7457" spans="1:11" x14ac:dyDescent="0.25">
      <c r="A7457" s="103" t="s">
        <v>827</v>
      </c>
      <c r="B7457" s="103" t="s">
        <v>344</v>
      </c>
      <c r="C7457" s="103" t="s">
        <v>441</v>
      </c>
      <c r="D7457" s="103" t="s">
        <v>450</v>
      </c>
      <c r="E7457" s="103" t="s">
        <v>451</v>
      </c>
      <c r="F7457" s="103" t="s">
        <v>451</v>
      </c>
      <c r="G7457" s="103" t="s">
        <v>501</v>
      </c>
      <c r="H7457" s="103" t="s">
        <v>502</v>
      </c>
      <c r="I7457" s="103" t="s">
        <v>92</v>
      </c>
      <c r="J7457" s="215">
        <v>5000</v>
      </c>
      <c r="K7457" s="216" t="s">
        <v>344</v>
      </c>
    </row>
    <row r="7458" spans="1:11" x14ac:dyDescent="0.25">
      <c r="A7458" s="103" t="s">
        <v>830</v>
      </c>
      <c r="B7458" s="103" t="s">
        <v>344</v>
      </c>
      <c r="C7458" s="103" t="s">
        <v>441</v>
      </c>
      <c r="D7458" s="103" t="s">
        <v>450</v>
      </c>
      <c r="E7458" s="103" t="s">
        <v>451</v>
      </c>
      <c r="F7458" s="103" t="s">
        <v>451</v>
      </c>
      <c r="G7458" s="103" t="s">
        <v>501</v>
      </c>
      <c r="H7458" s="103" t="s">
        <v>502</v>
      </c>
      <c r="I7458" s="103" t="s">
        <v>92</v>
      </c>
      <c r="J7458" s="215">
        <v>9000</v>
      </c>
      <c r="K7458" s="216" t="s">
        <v>344</v>
      </c>
    </row>
    <row r="7459" spans="1:11" x14ac:dyDescent="0.25">
      <c r="A7459" s="103" t="s">
        <v>829</v>
      </c>
      <c r="B7459" s="103" t="s">
        <v>344</v>
      </c>
      <c r="C7459" s="103" t="s">
        <v>441</v>
      </c>
      <c r="D7459" s="103" t="s">
        <v>450</v>
      </c>
      <c r="E7459" s="103" t="s">
        <v>451</v>
      </c>
      <c r="F7459" s="103" t="s">
        <v>451</v>
      </c>
      <c r="G7459" s="103" t="s">
        <v>501</v>
      </c>
      <c r="H7459" s="103" t="s">
        <v>502</v>
      </c>
      <c r="I7459" s="103" t="s">
        <v>92</v>
      </c>
      <c r="J7459" s="215">
        <v>6000</v>
      </c>
      <c r="K7459" s="216" t="s">
        <v>344</v>
      </c>
    </row>
    <row r="7460" spans="1:11" x14ac:dyDescent="0.25">
      <c r="A7460" s="103" t="s">
        <v>826</v>
      </c>
      <c r="B7460" s="103" t="s">
        <v>344</v>
      </c>
      <c r="C7460" s="103" t="s">
        <v>441</v>
      </c>
      <c r="D7460" s="103" t="s">
        <v>450</v>
      </c>
      <c r="E7460" s="103" t="s">
        <v>451</v>
      </c>
      <c r="F7460" s="103" t="s">
        <v>451</v>
      </c>
      <c r="G7460" s="103" t="s">
        <v>501</v>
      </c>
      <c r="H7460" s="103" t="s">
        <v>502</v>
      </c>
      <c r="I7460" s="103" t="s">
        <v>92</v>
      </c>
      <c r="J7460" s="215">
        <v>1500</v>
      </c>
      <c r="K7460" s="216" t="s">
        <v>344</v>
      </c>
    </row>
    <row r="7461" spans="1:11" x14ac:dyDescent="0.25">
      <c r="A7461" s="103" t="s">
        <v>826</v>
      </c>
      <c r="B7461" s="103" t="s">
        <v>344</v>
      </c>
      <c r="C7461" s="103" t="s">
        <v>441</v>
      </c>
      <c r="D7461" s="103" t="s">
        <v>450</v>
      </c>
      <c r="E7461" s="103" t="s">
        <v>451</v>
      </c>
      <c r="F7461" s="103" t="s">
        <v>451</v>
      </c>
      <c r="G7461" s="103" t="s">
        <v>172</v>
      </c>
      <c r="H7461" s="103" t="s">
        <v>345</v>
      </c>
      <c r="I7461" s="103" t="s">
        <v>92</v>
      </c>
      <c r="J7461" s="215">
        <v>250</v>
      </c>
      <c r="K7461" s="216" t="s">
        <v>344</v>
      </c>
    </row>
    <row r="7462" spans="1:11" x14ac:dyDescent="0.25">
      <c r="A7462" s="103" t="s">
        <v>827</v>
      </c>
      <c r="B7462" s="103" t="s">
        <v>344</v>
      </c>
      <c r="C7462" s="103" t="s">
        <v>441</v>
      </c>
      <c r="D7462" s="103" t="s">
        <v>452</v>
      </c>
      <c r="E7462" s="111"/>
      <c r="F7462" s="103" t="s">
        <v>453</v>
      </c>
      <c r="G7462" s="103" t="s">
        <v>501</v>
      </c>
      <c r="H7462" s="103" t="s">
        <v>502</v>
      </c>
      <c r="I7462" s="103" t="s">
        <v>92</v>
      </c>
      <c r="J7462" s="215">
        <v>35859.800000000003</v>
      </c>
      <c r="K7462" s="216" t="s">
        <v>344</v>
      </c>
    </row>
    <row r="7463" spans="1:11" x14ac:dyDescent="0.25">
      <c r="A7463" s="103" t="s">
        <v>830</v>
      </c>
      <c r="B7463" s="103" t="s">
        <v>344</v>
      </c>
      <c r="C7463" s="103" t="s">
        <v>441</v>
      </c>
      <c r="D7463" s="103" t="s">
        <v>452</v>
      </c>
      <c r="E7463" s="111"/>
      <c r="F7463" s="103" t="s">
        <v>453</v>
      </c>
      <c r="G7463" s="103" t="s">
        <v>501</v>
      </c>
      <c r="H7463" s="103" t="s">
        <v>502</v>
      </c>
      <c r="I7463" s="103" t="s">
        <v>92</v>
      </c>
      <c r="J7463" s="215">
        <v>63319.56</v>
      </c>
      <c r="K7463" s="216" t="s">
        <v>344</v>
      </c>
    </row>
    <row r="7464" spans="1:11" x14ac:dyDescent="0.25">
      <c r="A7464" s="103" t="s">
        <v>828</v>
      </c>
      <c r="B7464" s="103" t="s">
        <v>344</v>
      </c>
      <c r="C7464" s="103" t="s">
        <v>441</v>
      </c>
      <c r="D7464" s="103" t="s">
        <v>452</v>
      </c>
      <c r="E7464" s="111"/>
      <c r="F7464" s="103" t="s">
        <v>453</v>
      </c>
      <c r="G7464" s="103" t="s">
        <v>501</v>
      </c>
      <c r="H7464" s="103" t="s">
        <v>502</v>
      </c>
      <c r="I7464" s="103" t="s">
        <v>92</v>
      </c>
      <c r="J7464" s="215">
        <v>45048.85</v>
      </c>
      <c r="K7464" s="216" t="s">
        <v>344</v>
      </c>
    </row>
    <row r="7465" spans="1:11" x14ac:dyDescent="0.25">
      <c r="A7465" s="103" t="s">
        <v>829</v>
      </c>
      <c r="B7465" s="103" t="s">
        <v>344</v>
      </c>
      <c r="C7465" s="103" t="s">
        <v>441</v>
      </c>
      <c r="D7465" s="103" t="s">
        <v>452</v>
      </c>
      <c r="E7465" s="111"/>
      <c r="F7465" s="103" t="s">
        <v>453</v>
      </c>
      <c r="G7465" s="103" t="s">
        <v>501</v>
      </c>
      <c r="H7465" s="103" t="s">
        <v>502</v>
      </c>
      <c r="I7465" s="103" t="s">
        <v>92</v>
      </c>
      <c r="J7465" s="215">
        <v>42080.15</v>
      </c>
      <c r="K7465" s="216" t="s">
        <v>344</v>
      </c>
    </row>
    <row r="7466" spans="1:11" x14ac:dyDescent="0.25">
      <c r="A7466" s="103" t="s">
        <v>825</v>
      </c>
      <c r="B7466" s="103" t="s">
        <v>344</v>
      </c>
      <c r="C7466" s="103" t="s">
        <v>441</v>
      </c>
      <c r="D7466" s="103" t="s">
        <v>452</v>
      </c>
      <c r="E7466" s="111"/>
      <c r="F7466" s="103" t="s">
        <v>453</v>
      </c>
      <c r="G7466" s="103" t="s">
        <v>501</v>
      </c>
      <c r="H7466" s="103" t="s">
        <v>502</v>
      </c>
      <c r="I7466" s="103" t="s">
        <v>92</v>
      </c>
      <c r="J7466" s="215">
        <v>34855.160000000003</v>
      </c>
      <c r="K7466" s="216" t="s">
        <v>344</v>
      </c>
    </row>
    <row r="7467" spans="1:11" x14ac:dyDescent="0.25">
      <c r="A7467" s="103" t="s">
        <v>826</v>
      </c>
      <c r="B7467" s="103" t="s">
        <v>344</v>
      </c>
      <c r="C7467" s="103" t="s">
        <v>441</v>
      </c>
      <c r="D7467" s="103" t="s">
        <v>452</v>
      </c>
      <c r="E7467" s="111"/>
      <c r="F7467" s="103" t="s">
        <v>453</v>
      </c>
      <c r="G7467" s="103" t="s">
        <v>501</v>
      </c>
      <c r="H7467" s="103" t="s">
        <v>502</v>
      </c>
      <c r="I7467" s="103" t="s">
        <v>92</v>
      </c>
      <c r="J7467" s="215">
        <v>61818.73</v>
      </c>
      <c r="K7467" s="216" t="s">
        <v>344</v>
      </c>
    </row>
    <row r="7468" spans="1:11" x14ac:dyDescent="0.25">
      <c r="A7468" s="103" t="s">
        <v>830</v>
      </c>
      <c r="B7468" s="103" t="s">
        <v>344</v>
      </c>
      <c r="C7468" s="103" t="s">
        <v>838</v>
      </c>
      <c r="D7468" s="103" t="s">
        <v>847</v>
      </c>
      <c r="E7468" s="103" t="s">
        <v>848</v>
      </c>
      <c r="F7468" s="103" t="s">
        <v>848</v>
      </c>
      <c r="G7468" s="103" t="s">
        <v>529</v>
      </c>
      <c r="H7468" s="103" t="s">
        <v>530</v>
      </c>
      <c r="I7468" s="103" t="s">
        <v>842</v>
      </c>
      <c r="J7468" s="215">
        <v>1400.72</v>
      </c>
      <c r="K7468" s="216" t="s">
        <v>344</v>
      </c>
    </row>
    <row r="7469" spans="1:11" x14ac:dyDescent="0.25">
      <c r="A7469" s="103" t="s">
        <v>829</v>
      </c>
      <c r="B7469" s="103" t="s">
        <v>344</v>
      </c>
      <c r="C7469" s="103" t="s">
        <v>838</v>
      </c>
      <c r="D7469" s="103" t="s">
        <v>847</v>
      </c>
      <c r="E7469" s="103" t="s">
        <v>848</v>
      </c>
      <c r="F7469" s="103" t="s">
        <v>848</v>
      </c>
      <c r="G7469" s="103" t="s">
        <v>529</v>
      </c>
      <c r="H7469" s="103" t="s">
        <v>530</v>
      </c>
      <c r="I7469" s="103" t="s">
        <v>842</v>
      </c>
      <c r="J7469" s="215">
        <v>-1400.72</v>
      </c>
      <c r="K7469" s="216" t="s">
        <v>344</v>
      </c>
    </row>
    <row r="7470" spans="1:11" x14ac:dyDescent="0.25">
      <c r="A7470" s="103" t="s">
        <v>830</v>
      </c>
      <c r="B7470" s="103" t="s">
        <v>344</v>
      </c>
      <c r="C7470" s="103" t="s">
        <v>838</v>
      </c>
      <c r="D7470" s="103" t="s">
        <v>847</v>
      </c>
      <c r="E7470" s="103" t="s">
        <v>848</v>
      </c>
      <c r="F7470" s="103" t="s">
        <v>848</v>
      </c>
      <c r="G7470" s="103" t="s">
        <v>483</v>
      </c>
      <c r="H7470" s="103" t="s">
        <v>484</v>
      </c>
      <c r="I7470" s="103" t="s">
        <v>842</v>
      </c>
      <c r="J7470" s="215">
        <v>230.2</v>
      </c>
      <c r="K7470" s="216" t="s">
        <v>344</v>
      </c>
    </row>
    <row r="7471" spans="1:11" x14ac:dyDescent="0.25">
      <c r="A7471" s="103" t="s">
        <v>829</v>
      </c>
      <c r="B7471" s="103" t="s">
        <v>344</v>
      </c>
      <c r="C7471" s="103" t="s">
        <v>838</v>
      </c>
      <c r="D7471" s="103" t="s">
        <v>847</v>
      </c>
      <c r="E7471" s="103" t="s">
        <v>848</v>
      </c>
      <c r="F7471" s="103" t="s">
        <v>848</v>
      </c>
      <c r="G7471" s="103" t="s">
        <v>483</v>
      </c>
      <c r="H7471" s="103" t="s">
        <v>484</v>
      </c>
      <c r="I7471" s="103" t="s">
        <v>842</v>
      </c>
      <c r="J7471" s="215">
        <v>170.86</v>
      </c>
      <c r="K7471" s="216" t="s">
        <v>344</v>
      </c>
    </row>
    <row r="7472" spans="1:11" x14ac:dyDescent="0.25">
      <c r="A7472" s="103" t="s">
        <v>827</v>
      </c>
      <c r="B7472" s="103" t="s">
        <v>344</v>
      </c>
      <c r="C7472" s="103" t="s">
        <v>838</v>
      </c>
      <c r="D7472" s="103" t="s">
        <v>847</v>
      </c>
      <c r="E7472" s="103" t="s">
        <v>848</v>
      </c>
      <c r="F7472" s="103" t="s">
        <v>848</v>
      </c>
      <c r="G7472" s="103" t="s">
        <v>511</v>
      </c>
      <c r="H7472" s="103" t="s">
        <v>512</v>
      </c>
      <c r="I7472" s="103" t="s">
        <v>842</v>
      </c>
      <c r="J7472" s="215">
        <v>415.9</v>
      </c>
      <c r="K7472" s="216" t="s">
        <v>344</v>
      </c>
    </row>
    <row r="7473" spans="1:11" x14ac:dyDescent="0.25">
      <c r="A7473" s="103" t="s">
        <v>826</v>
      </c>
      <c r="B7473" s="103" t="s">
        <v>344</v>
      </c>
      <c r="C7473" s="103" t="s">
        <v>838</v>
      </c>
      <c r="D7473" s="103" t="s">
        <v>847</v>
      </c>
      <c r="E7473" s="103" t="s">
        <v>848</v>
      </c>
      <c r="F7473" s="103" t="s">
        <v>848</v>
      </c>
      <c r="G7473" s="103" t="s">
        <v>511</v>
      </c>
      <c r="H7473" s="103" t="s">
        <v>512</v>
      </c>
      <c r="I7473" s="103" t="s">
        <v>842</v>
      </c>
      <c r="J7473" s="215">
        <v>110</v>
      </c>
      <c r="K7473" s="216" t="s">
        <v>344</v>
      </c>
    </row>
    <row r="7474" spans="1:11" x14ac:dyDescent="0.25">
      <c r="A7474" s="103" t="s">
        <v>826</v>
      </c>
      <c r="B7474" s="103" t="s">
        <v>344</v>
      </c>
      <c r="C7474" s="103" t="s">
        <v>838</v>
      </c>
      <c r="D7474" s="103" t="s">
        <v>847</v>
      </c>
      <c r="E7474" s="103" t="s">
        <v>848</v>
      </c>
      <c r="F7474" s="103" t="s">
        <v>848</v>
      </c>
      <c r="G7474" s="103" t="s">
        <v>515</v>
      </c>
      <c r="H7474" s="103" t="s">
        <v>516</v>
      </c>
      <c r="I7474" s="103" t="s">
        <v>842</v>
      </c>
      <c r="J7474" s="215">
        <v>38.270000000000003</v>
      </c>
      <c r="K7474" s="216" t="s">
        <v>344</v>
      </c>
    </row>
    <row r="7475" spans="1:11" x14ac:dyDescent="0.25">
      <c r="A7475" s="103" t="s">
        <v>828</v>
      </c>
      <c r="B7475" s="103" t="s">
        <v>344</v>
      </c>
      <c r="C7475" s="103" t="s">
        <v>838</v>
      </c>
      <c r="D7475" s="103" t="s">
        <v>847</v>
      </c>
      <c r="E7475" s="103" t="s">
        <v>848</v>
      </c>
      <c r="F7475" s="103" t="s">
        <v>848</v>
      </c>
      <c r="G7475" s="103" t="s">
        <v>531</v>
      </c>
      <c r="H7475" s="103" t="s">
        <v>532</v>
      </c>
      <c r="I7475" s="103" t="s">
        <v>842</v>
      </c>
      <c r="J7475" s="215">
        <v>773.6</v>
      </c>
      <c r="K7475" s="216" t="s">
        <v>344</v>
      </c>
    </row>
    <row r="7476" spans="1:11" x14ac:dyDescent="0.25">
      <c r="A7476" s="103" t="s">
        <v>830</v>
      </c>
      <c r="B7476" s="103" t="s">
        <v>344</v>
      </c>
      <c r="C7476" s="103" t="s">
        <v>838</v>
      </c>
      <c r="D7476" s="103" t="s">
        <v>847</v>
      </c>
      <c r="E7476" s="103" t="s">
        <v>848</v>
      </c>
      <c r="F7476" s="103" t="s">
        <v>848</v>
      </c>
      <c r="G7476" s="103" t="s">
        <v>533</v>
      </c>
      <c r="H7476" s="103" t="s">
        <v>534</v>
      </c>
      <c r="I7476" s="103" t="s">
        <v>842</v>
      </c>
      <c r="J7476" s="215">
        <v>-3478.75</v>
      </c>
      <c r="K7476" s="216" t="s">
        <v>344</v>
      </c>
    </row>
    <row r="7477" spans="1:11" x14ac:dyDescent="0.25">
      <c r="A7477" s="103" t="s">
        <v>829</v>
      </c>
      <c r="B7477" s="103" t="s">
        <v>344</v>
      </c>
      <c r="C7477" s="103" t="s">
        <v>838</v>
      </c>
      <c r="D7477" s="103" t="s">
        <v>847</v>
      </c>
      <c r="E7477" s="103" t="s">
        <v>848</v>
      </c>
      <c r="F7477" s="103" t="s">
        <v>848</v>
      </c>
      <c r="G7477" s="103" t="s">
        <v>533</v>
      </c>
      <c r="H7477" s="103" t="s">
        <v>534</v>
      </c>
      <c r="I7477" s="103" t="s">
        <v>842</v>
      </c>
      <c r="J7477" s="215">
        <v>3478.75</v>
      </c>
      <c r="K7477" s="216" t="s">
        <v>344</v>
      </c>
    </row>
    <row r="7478" spans="1:11" x14ac:dyDescent="0.25">
      <c r="A7478" s="103" t="s">
        <v>830</v>
      </c>
      <c r="B7478" s="103" t="s">
        <v>344</v>
      </c>
      <c r="C7478" s="103" t="s">
        <v>838</v>
      </c>
      <c r="D7478" s="103" t="s">
        <v>847</v>
      </c>
      <c r="E7478" s="103" t="s">
        <v>848</v>
      </c>
      <c r="F7478" s="103" t="s">
        <v>848</v>
      </c>
      <c r="G7478" s="103" t="s">
        <v>553</v>
      </c>
      <c r="H7478" s="103" t="s">
        <v>554</v>
      </c>
      <c r="I7478" s="103" t="s">
        <v>842</v>
      </c>
      <c r="J7478" s="215">
        <v>-3615.31</v>
      </c>
      <c r="K7478" s="216" t="s">
        <v>344</v>
      </c>
    </row>
    <row r="7479" spans="1:11" x14ac:dyDescent="0.25">
      <c r="A7479" s="103" t="s">
        <v>829</v>
      </c>
      <c r="B7479" s="103" t="s">
        <v>344</v>
      </c>
      <c r="C7479" s="103" t="s">
        <v>838</v>
      </c>
      <c r="D7479" s="103" t="s">
        <v>847</v>
      </c>
      <c r="E7479" s="103" t="s">
        <v>848</v>
      </c>
      <c r="F7479" s="103" t="s">
        <v>848</v>
      </c>
      <c r="G7479" s="103" t="s">
        <v>553</v>
      </c>
      <c r="H7479" s="103" t="s">
        <v>554</v>
      </c>
      <c r="I7479" s="103" t="s">
        <v>842</v>
      </c>
      <c r="J7479" s="215">
        <v>3615.31</v>
      </c>
      <c r="K7479" s="216" t="s">
        <v>344</v>
      </c>
    </row>
    <row r="7480" spans="1:11" x14ac:dyDescent="0.25">
      <c r="A7480" s="103" t="s">
        <v>825</v>
      </c>
      <c r="B7480" s="103" t="s">
        <v>344</v>
      </c>
      <c r="C7480" s="103" t="s">
        <v>838</v>
      </c>
      <c r="D7480" s="103" t="s">
        <v>847</v>
      </c>
      <c r="E7480" s="103" t="s">
        <v>848</v>
      </c>
      <c r="F7480" s="103" t="s">
        <v>848</v>
      </c>
      <c r="G7480" s="103" t="s">
        <v>553</v>
      </c>
      <c r="H7480" s="103" t="s">
        <v>554</v>
      </c>
      <c r="I7480" s="103" t="s">
        <v>842</v>
      </c>
      <c r="J7480" s="215">
        <v>276.94</v>
      </c>
      <c r="K7480" s="216" t="s">
        <v>344</v>
      </c>
    </row>
    <row r="7481" spans="1:11" x14ac:dyDescent="0.25">
      <c r="A7481" s="103" t="s">
        <v>827</v>
      </c>
      <c r="B7481" s="103" t="s">
        <v>344</v>
      </c>
      <c r="C7481" s="103" t="s">
        <v>838</v>
      </c>
      <c r="D7481" s="103" t="s">
        <v>847</v>
      </c>
      <c r="E7481" s="103" t="s">
        <v>848</v>
      </c>
      <c r="F7481" s="103" t="s">
        <v>848</v>
      </c>
      <c r="G7481" s="103" t="s">
        <v>485</v>
      </c>
      <c r="H7481" s="103" t="s">
        <v>486</v>
      </c>
      <c r="I7481" s="103" t="s">
        <v>842</v>
      </c>
      <c r="J7481" s="215">
        <v>2507.75</v>
      </c>
      <c r="K7481" s="216" t="s">
        <v>344</v>
      </c>
    </row>
    <row r="7482" spans="1:11" x14ac:dyDescent="0.25">
      <c r="A7482" s="103" t="s">
        <v>830</v>
      </c>
      <c r="B7482" s="103" t="s">
        <v>344</v>
      </c>
      <c r="C7482" s="103" t="s">
        <v>838</v>
      </c>
      <c r="D7482" s="103" t="s">
        <v>847</v>
      </c>
      <c r="E7482" s="103" t="s">
        <v>848</v>
      </c>
      <c r="F7482" s="103" t="s">
        <v>848</v>
      </c>
      <c r="G7482" s="103" t="s">
        <v>485</v>
      </c>
      <c r="H7482" s="103" t="s">
        <v>486</v>
      </c>
      <c r="I7482" s="103" t="s">
        <v>842</v>
      </c>
      <c r="J7482" s="215">
        <v>-2455.2800000000002</v>
      </c>
      <c r="K7482" s="216" t="s">
        <v>344</v>
      </c>
    </row>
    <row r="7483" spans="1:11" x14ac:dyDescent="0.25">
      <c r="A7483" s="103" t="s">
        <v>828</v>
      </c>
      <c r="B7483" s="103" t="s">
        <v>344</v>
      </c>
      <c r="C7483" s="103" t="s">
        <v>838</v>
      </c>
      <c r="D7483" s="103" t="s">
        <v>847</v>
      </c>
      <c r="E7483" s="103" t="s">
        <v>848</v>
      </c>
      <c r="F7483" s="103" t="s">
        <v>848</v>
      </c>
      <c r="G7483" s="103" t="s">
        <v>485</v>
      </c>
      <c r="H7483" s="103" t="s">
        <v>486</v>
      </c>
      <c r="I7483" s="103" t="s">
        <v>842</v>
      </c>
      <c r="J7483" s="215">
        <v>-1464.24</v>
      </c>
      <c r="K7483" s="216" t="s">
        <v>344</v>
      </c>
    </row>
    <row r="7484" spans="1:11" x14ac:dyDescent="0.25">
      <c r="A7484" s="103" t="s">
        <v>829</v>
      </c>
      <c r="B7484" s="103" t="s">
        <v>344</v>
      </c>
      <c r="C7484" s="103" t="s">
        <v>838</v>
      </c>
      <c r="D7484" s="103" t="s">
        <v>847</v>
      </c>
      <c r="E7484" s="103" t="s">
        <v>848</v>
      </c>
      <c r="F7484" s="103" t="s">
        <v>848</v>
      </c>
      <c r="G7484" s="103" t="s">
        <v>485</v>
      </c>
      <c r="H7484" s="103" t="s">
        <v>486</v>
      </c>
      <c r="I7484" s="103" t="s">
        <v>842</v>
      </c>
      <c r="J7484" s="215">
        <v>2455.2800000000002</v>
      </c>
      <c r="K7484" s="216" t="s">
        <v>344</v>
      </c>
    </row>
    <row r="7485" spans="1:11" x14ac:dyDescent="0.25">
      <c r="A7485" s="103" t="s">
        <v>825</v>
      </c>
      <c r="B7485" s="103" t="s">
        <v>344</v>
      </c>
      <c r="C7485" s="103" t="s">
        <v>838</v>
      </c>
      <c r="D7485" s="103" t="s">
        <v>847</v>
      </c>
      <c r="E7485" s="103" t="s">
        <v>848</v>
      </c>
      <c r="F7485" s="103" t="s">
        <v>848</v>
      </c>
      <c r="G7485" s="103" t="s">
        <v>485</v>
      </c>
      <c r="H7485" s="103" t="s">
        <v>486</v>
      </c>
      <c r="I7485" s="103" t="s">
        <v>842</v>
      </c>
      <c r="J7485" s="215">
        <v>-965.88</v>
      </c>
      <c r="K7485" s="216" t="s">
        <v>344</v>
      </c>
    </row>
    <row r="7486" spans="1:11" x14ac:dyDescent="0.25">
      <c r="A7486" s="103" t="s">
        <v>826</v>
      </c>
      <c r="B7486" s="103" t="s">
        <v>344</v>
      </c>
      <c r="C7486" s="103" t="s">
        <v>838</v>
      </c>
      <c r="D7486" s="103" t="s">
        <v>847</v>
      </c>
      <c r="E7486" s="103" t="s">
        <v>848</v>
      </c>
      <c r="F7486" s="103" t="s">
        <v>848</v>
      </c>
      <c r="G7486" s="103" t="s">
        <v>485</v>
      </c>
      <c r="H7486" s="103" t="s">
        <v>486</v>
      </c>
      <c r="I7486" s="103" t="s">
        <v>842</v>
      </c>
      <c r="J7486" s="215">
        <v>-1505.39</v>
      </c>
      <c r="K7486" s="216" t="s">
        <v>344</v>
      </c>
    </row>
    <row r="7487" spans="1:11" x14ac:dyDescent="0.25">
      <c r="A7487" s="103" t="s">
        <v>826</v>
      </c>
      <c r="B7487" s="103" t="s">
        <v>344</v>
      </c>
      <c r="C7487" s="103" t="s">
        <v>838</v>
      </c>
      <c r="D7487" s="103" t="s">
        <v>847</v>
      </c>
      <c r="E7487" s="103" t="s">
        <v>848</v>
      </c>
      <c r="F7487" s="103" t="s">
        <v>848</v>
      </c>
      <c r="G7487" s="103" t="s">
        <v>519</v>
      </c>
      <c r="H7487" s="103" t="s">
        <v>520</v>
      </c>
      <c r="I7487" s="103" t="s">
        <v>842</v>
      </c>
      <c r="J7487" s="215">
        <v>63.21</v>
      </c>
      <c r="K7487" s="216" t="s">
        <v>344</v>
      </c>
    </row>
    <row r="7488" spans="1:11" x14ac:dyDescent="0.25">
      <c r="A7488" s="103" t="s">
        <v>827</v>
      </c>
      <c r="B7488" s="103" t="s">
        <v>344</v>
      </c>
      <c r="C7488" s="103" t="s">
        <v>838</v>
      </c>
      <c r="D7488" s="103" t="s">
        <v>847</v>
      </c>
      <c r="E7488" s="103" t="s">
        <v>848</v>
      </c>
      <c r="F7488" s="103" t="s">
        <v>848</v>
      </c>
      <c r="G7488" s="103" t="s">
        <v>521</v>
      </c>
      <c r="H7488" s="103" t="s">
        <v>522</v>
      </c>
      <c r="I7488" s="103" t="s">
        <v>842</v>
      </c>
      <c r="J7488" s="215">
        <v>161.85</v>
      </c>
      <c r="K7488" s="216" t="s">
        <v>344</v>
      </c>
    </row>
    <row r="7489" spans="1:11" x14ac:dyDescent="0.25">
      <c r="A7489" s="103" t="s">
        <v>830</v>
      </c>
      <c r="B7489" s="103" t="s">
        <v>344</v>
      </c>
      <c r="C7489" s="103" t="s">
        <v>838</v>
      </c>
      <c r="D7489" s="103" t="s">
        <v>847</v>
      </c>
      <c r="E7489" s="103" t="s">
        <v>848</v>
      </c>
      <c r="F7489" s="103" t="s">
        <v>848</v>
      </c>
      <c r="G7489" s="103" t="s">
        <v>523</v>
      </c>
      <c r="H7489" s="103" t="s">
        <v>524</v>
      </c>
      <c r="I7489" s="103" t="s">
        <v>842</v>
      </c>
      <c r="J7489" s="215">
        <v>-5700</v>
      </c>
      <c r="K7489" s="216" t="s">
        <v>344</v>
      </c>
    </row>
    <row r="7490" spans="1:11" x14ac:dyDescent="0.25">
      <c r="A7490" s="103" t="s">
        <v>829</v>
      </c>
      <c r="B7490" s="103" t="s">
        <v>344</v>
      </c>
      <c r="C7490" s="103" t="s">
        <v>838</v>
      </c>
      <c r="D7490" s="103" t="s">
        <v>847</v>
      </c>
      <c r="E7490" s="103" t="s">
        <v>848</v>
      </c>
      <c r="F7490" s="103" t="s">
        <v>848</v>
      </c>
      <c r="G7490" s="103" t="s">
        <v>523</v>
      </c>
      <c r="H7490" s="103" t="s">
        <v>524</v>
      </c>
      <c r="I7490" s="103" t="s">
        <v>842</v>
      </c>
      <c r="J7490" s="215">
        <v>5700</v>
      </c>
      <c r="K7490" s="216" t="s">
        <v>344</v>
      </c>
    </row>
    <row r="7491" spans="1:11" x14ac:dyDescent="0.25">
      <c r="A7491" s="103" t="s">
        <v>827</v>
      </c>
      <c r="B7491" s="103" t="s">
        <v>344</v>
      </c>
      <c r="C7491" s="103" t="s">
        <v>838</v>
      </c>
      <c r="D7491" s="103" t="s">
        <v>847</v>
      </c>
      <c r="E7491" s="103" t="s">
        <v>848</v>
      </c>
      <c r="F7491" s="103" t="s">
        <v>848</v>
      </c>
      <c r="G7491" s="103" t="s">
        <v>541</v>
      </c>
      <c r="H7491" s="103" t="s">
        <v>542</v>
      </c>
      <c r="I7491" s="103" t="s">
        <v>842</v>
      </c>
      <c r="J7491" s="215">
        <v>45.93</v>
      </c>
      <c r="K7491" s="216" t="s">
        <v>344</v>
      </c>
    </row>
    <row r="7492" spans="1:11" x14ac:dyDescent="0.25">
      <c r="A7492" s="103" t="s">
        <v>826</v>
      </c>
      <c r="B7492" s="103" t="s">
        <v>344</v>
      </c>
      <c r="C7492" s="103" t="s">
        <v>838</v>
      </c>
      <c r="D7492" s="103" t="s">
        <v>847</v>
      </c>
      <c r="E7492" s="103" t="s">
        <v>848</v>
      </c>
      <c r="F7492" s="103" t="s">
        <v>848</v>
      </c>
      <c r="G7492" s="103" t="s">
        <v>547</v>
      </c>
      <c r="H7492" s="103" t="s">
        <v>548</v>
      </c>
      <c r="I7492" s="103" t="s">
        <v>842</v>
      </c>
      <c r="J7492" s="215">
        <v>42.64</v>
      </c>
      <c r="K7492" s="216" t="s">
        <v>344</v>
      </c>
    </row>
    <row r="7493" spans="1:11" x14ac:dyDescent="0.25">
      <c r="A7493" s="103" t="s">
        <v>827</v>
      </c>
      <c r="B7493" s="103" t="s">
        <v>344</v>
      </c>
      <c r="C7493" s="103" t="s">
        <v>838</v>
      </c>
      <c r="D7493" s="103" t="s">
        <v>847</v>
      </c>
      <c r="E7493" s="103" t="s">
        <v>848</v>
      </c>
      <c r="F7493" s="103" t="s">
        <v>848</v>
      </c>
      <c r="G7493" s="103" t="s">
        <v>172</v>
      </c>
      <c r="H7493" s="103" t="s">
        <v>345</v>
      </c>
      <c r="I7493" s="103" t="s">
        <v>842</v>
      </c>
      <c r="J7493" s="215">
        <v>43.85</v>
      </c>
      <c r="K7493" s="216" t="s">
        <v>344</v>
      </c>
    </row>
    <row r="7494" spans="1:11" x14ac:dyDescent="0.25">
      <c r="A7494" s="103" t="s">
        <v>830</v>
      </c>
      <c r="B7494" s="103" t="s">
        <v>344</v>
      </c>
      <c r="C7494" s="103" t="s">
        <v>838</v>
      </c>
      <c r="D7494" s="103" t="s">
        <v>847</v>
      </c>
      <c r="E7494" s="103" t="s">
        <v>848</v>
      </c>
      <c r="F7494" s="103" t="s">
        <v>848</v>
      </c>
      <c r="G7494" s="103" t="s">
        <v>172</v>
      </c>
      <c r="H7494" s="103" t="s">
        <v>345</v>
      </c>
      <c r="I7494" s="103" t="s">
        <v>842</v>
      </c>
      <c r="J7494" s="215">
        <v>298.95999999999998</v>
      </c>
      <c r="K7494" s="216" t="s">
        <v>344</v>
      </c>
    </row>
    <row r="7495" spans="1:11" x14ac:dyDescent="0.25">
      <c r="A7495" s="103" t="s">
        <v>828</v>
      </c>
      <c r="B7495" s="103" t="s">
        <v>344</v>
      </c>
      <c r="C7495" s="103" t="s">
        <v>838</v>
      </c>
      <c r="D7495" s="103" t="s">
        <v>847</v>
      </c>
      <c r="E7495" s="103" t="s">
        <v>848</v>
      </c>
      <c r="F7495" s="103" t="s">
        <v>848</v>
      </c>
      <c r="G7495" s="103" t="s">
        <v>172</v>
      </c>
      <c r="H7495" s="103" t="s">
        <v>345</v>
      </c>
      <c r="I7495" s="103" t="s">
        <v>842</v>
      </c>
      <c r="J7495" s="215">
        <v>534.32000000000005</v>
      </c>
      <c r="K7495" s="216" t="s">
        <v>344</v>
      </c>
    </row>
    <row r="7496" spans="1:11" x14ac:dyDescent="0.25">
      <c r="A7496" s="103" t="s">
        <v>829</v>
      </c>
      <c r="B7496" s="103" t="s">
        <v>344</v>
      </c>
      <c r="C7496" s="103" t="s">
        <v>838</v>
      </c>
      <c r="D7496" s="103" t="s">
        <v>847</v>
      </c>
      <c r="E7496" s="103" t="s">
        <v>848</v>
      </c>
      <c r="F7496" s="103" t="s">
        <v>848</v>
      </c>
      <c r="G7496" s="103" t="s">
        <v>172</v>
      </c>
      <c r="H7496" s="103" t="s">
        <v>345</v>
      </c>
      <c r="I7496" s="103" t="s">
        <v>842</v>
      </c>
      <c r="J7496" s="215">
        <v>250.68</v>
      </c>
      <c r="K7496" s="216" t="s">
        <v>344</v>
      </c>
    </row>
    <row r="7497" spans="1:11" x14ac:dyDescent="0.25">
      <c r="A7497" s="103" t="s">
        <v>825</v>
      </c>
      <c r="B7497" s="103" t="s">
        <v>344</v>
      </c>
      <c r="C7497" s="103" t="s">
        <v>838</v>
      </c>
      <c r="D7497" s="103" t="s">
        <v>847</v>
      </c>
      <c r="E7497" s="103" t="s">
        <v>851</v>
      </c>
      <c r="F7497" s="103" t="s">
        <v>848</v>
      </c>
      <c r="G7497" s="103" t="s">
        <v>172</v>
      </c>
      <c r="H7497" s="103" t="s">
        <v>345</v>
      </c>
      <c r="I7497" s="103" t="s">
        <v>842</v>
      </c>
      <c r="J7497" s="215">
        <v>-60400</v>
      </c>
      <c r="K7497" s="216" t="s">
        <v>344</v>
      </c>
    </row>
    <row r="7498" spans="1:11" x14ac:dyDescent="0.25">
      <c r="A7498" s="103" t="s">
        <v>825</v>
      </c>
      <c r="B7498" s="103" t="s">
        <v>344</v>
      </c>
      <c r="C7498" s="103" t="s">
        <v>838</v>
      </c>
      <c r="D7498" s="103" t="s">
        <v>847</v>
      </c>
      <c r="E7498" s="103" t="s">
        <v>848</v>
      </c>
      <c r="F7498" s="103" t="s">
        <v>848</v>
      </c>
      <c r="G7498" s="103" t="s">
        <v>172</v>
      </c>
      <c r="H7498" s="103" t="s">
        <v>345</v>
      </c>
      <c r="I7498" s="103" t="s">
        <v>842</v>
      </c>
      <c r="J7498" s="215">
        <v>82.03</v>
      </c>
      <c r="K7498" s="216" t="s">
        <v>344</v>
      </c>
    </row>
    <row r="7499" spans="1:11" x14ac:dyDescent="0.25">
      <c r="A7499" s="103" t="s">
        <v>826</v>
      </c>
      <c r="B7499" s="103" t="s">
        <v>344</v>
      </c>
      <c r="C7499" s="103" t="s">
        <v>838</v>
      </c>
      <c r="D7499" s="103" t="s">
        <v>847</v>
      </c>
      <c r="E7499" s="103" t="s">
        <v>851</v>
      </c>
      <c r="F7499" s="103" t="s">
        <v>848</v>
      </c>
      <c r="G7499" s="103" t="s">
        <v>172</v>
      </c>
      <c r="H7499" s="103" t="s">
        <v>345</v>
      </c>
      <c r="I7499" s="103" t="s">
        <v>842</v>
      </c>
      <c r="J7499" s="215">
        <v>60400</v>
      </c>
      <c r="K7499" s="216" t="s">
        <v>344</v>
      </c>
    </row>
    <row r="7500" spans="1:11" x14ac:dyDescent="0.25">
      <c r="A7500" s="103" t="s">
        <v>826</v>
      </c>
      <c r="B7500" s="103" t="s">
        <v>344</v>
      </c>
      <c r="C7500" s="103" t="s">
        <v>838</v>
      </c>
      <c r="D7500" s="103" t="s">
        <v>847</v>
      </c>
      <c r="E7500" s="103" t="s">
        <v>848</v>
      </c>
      <c r="F7500" s="103" t="s">
        <v>848</v>
      </c>
      <c r="G7500" s="103" t="s">
        <v>172</v>
      </c>
      <c r="H7500" s="103" t="s">
        <v>345</v>
      </c>
      <c r="I7500" s="103" t="s">
        <v>842</v>
      </c>
      <c r="J7500" s="215">
        <v>5875.98</v>
      </c>
      <c r="K7500" s="216" t="s">
        <v>344</v>
      </c>
    </row>
    <row r="7501" spans="1:11" x14ac:dyDescent="0.25">
      <c r="A7501" s="103" t="s">
        <v>825</v>
      </c>
      <c r="B7501" s="103" t="s">
        <v>344</v>
      </c>
      <c r="C7501" s="103" t="s">
        <v>838</v>
      </c>
      <c r="D7501" s="103" t="s">
        <v>847</v>
      </c>
      <c r="E7501" s="103" t="s">
        <v>851</v>
      </c>
      <c r="F7501" s="103" t="s">
        <v>848</v>
      </c>
      <c r="G7501" s="103" t="s">
        <v>142</v>
      </c>
      <c r="H7501" s="103" t="s">
        <v>734</v>
      </c>
      <c r="I7501" s="103" t="s">
        <v>842</v>
      </c>
      <c r="J7501" s="215">
        <v>-120800</v>
      </c>
      <c r="K7501" s="216" t="s">
        <v>88</v>
      </c>
    </row>
    <row r="7502" spans="1:11" x14ac:dyDescent="0.25">
      <c r="A7502" s="103" t="s">
        <v>826</v>
      </c>
      <c r="B7502" s="103" t="s">
        <v>344</v>
      </c>
      <c r="C7502" s="103" t="s">
        <v>838</v>
      </c>
      <c r="D7502" s="103" t="s">
        <v>847</v>
      </c>
      <c r="E7502" s="103" t="s">
        <v>851</v>
      </c>
      <c r="F7502" s="103" t="s">
        <v>848</v>
      </c>
      <c r="G7502" s="103" t="s">
        <v>142</v>
      </c>
      <c r="H7502" s="103" t="s">
        <v>734</v>
      </c>
      <c r="I7502" s="103" t="s">
        <v>842</v>
      </c>
      <c r="J7502" s="215">
        <v>120800</v>
      </c>
      <c r="K7502" s="216" t="s">
        <v>88</v>
      </c>
    </row>
    <row r="7503" spans="1:11" x14ac:dyDescent="0.25">
      <c r="A7503" s="103" t="s">
        <v>827</v>
      </c>
      <c r="B7503" s="103" t="s">
        <v>344</v>
      </c>
      <c r="C7503" s="103" t="s">
        <v>838</v>
      </c>
      <c r="D7503" s="103" t="s">
        <v>955</v>
      </c>
      <c r="E7503" s="103" t="s">
        <v>956</v>
      </c>
      <c r="F7503" s="103" t="s">
        <v>956</v>
      </c>
      <c r="G7503" s="103" t="s">
        <v>172</v>
      </c>
      <c r="H7503" s="103" t="s">
        <v>345</v>
      </c>
      <c r="I7503" s="103" t="s">
        <v>842</v>
      </c>
      <c r="J7503" s="215">
        <v>1830.05</v>
      </c>
      <c r="K7503" s="216" t="s">
        <v>344</v>
      </c>
    </row>
    <row r="7504" spans="1:11" x14ac:dyDescent="0.25">
      <c r="A7504" s="103" t="s">
        <v>829</v>
      </c>
      <c r="B7504" s="103" t="s">
        <v>344</v>
      </c>
      <c r="C7504" s="103" t="s">
        <v>838</v>
      </c>
      <c r="D7504" s="103" t="s">
        <v>955</v>
      </c>
      <c r="E7504" s="103" t="s">
        <v>956</v>
      </c>
      <c r="F7504" s="103" t="s">
        <v>956</v>
      </c>
      <c r="G7504" s="103" t="s">
        <v>172</v>
      </c>
      <c r="H7504" s="103" t="s">
        <v>345</v>
      </c>
      <c r="I7504" s="103" t="s">
        <v>842</v>
      </c>
      <c r="J7504" s="215">
        <v>246.34</v>
      </c>
      <c r="K7504" s="216" t="s">
        <v>344</v>
      </c>
    </row>
    <row r="7505" spans="1:11" x14ac:dyDescent="0.25">
      <c r="A7505" s="103" t="s">
        <v>826</v>
      </c>
      <c r="B7505" s="103" t="s">
        <v>344</v>
      </c>
      <c r="C7505" s="103" t="s">
        <v>838</v>
      </c>
      <c r="D7505" s="103" t="s">
        <v>955</v>
      </c>
      <c r="E7505" s="103" t="s">
        <v>956</v>
      </c>
      <c r="F7505" s="103" t="s">
        <v>956</v>
      </c>
      <c r="G7505" s="103" t="s">
        <v>172</v>
      </c>
      <c r="H7505" s="103" t="s">
        <v>345</v>
      </c>
      <c r="I7505" s="103" t="s">
        <v>842</v>
      </c>
      <c r="J7505" s="215">
        <v>149.56</v>
      </c>
      <c r="K7505" s="216" t="s">
        <v>344</v>
      </c>
    </row>
    <row r="7506" spans="1:11" x14ac:dyDescent="0.25">
      <c r="A7506" s="103" t="s">
        <v>830</v>
      </c>
      <c r="B7506" s="103" t="s">
        <v>344</v>
      </c>
      <c r="C7506" s="103" t="s">
        <v>838</v>
      </c>
      <c r="D7506" s="103" t="s">
        <v>856</v>
      </c>
      <c r="E7506" s="103" t="s">
        <v>857</v>
      </c>
      <c r="F7506" s="103" t="s">
        <v>857</v>
      </c>
      <c r="G7506" s="103" t="s">
        <v>172</v>
      </c>
      <c r="H7506" s="103" t="s">
        <v>345</v>
      </c>
      <c r="I7506" s="103" t="s">
        <v>842</v>
      </c>
      <c r="J7506" s="215">
        <v>318.77999999999997</v>
      </c>
      <c r="K7506" s="216" t="s">
        <v>344</v>
      </c>
    </row>
    <row r="7507" spans="1:11" x14ac:dyDescent="0.25">
      <c r="A7507" s="103" t="s">
        <v>829</v>
      </c>
      <c r="B7507" s="103" t="s">
        <v>344</v>
      </c>
      <c r="C7507" s="103" t="s">
        <v>838</v>
      </c>
      <c r="D7507" s="103" t="s">
        <v>858</v>
      </c>
      <c r="E7507" s="103" t="s">
        <v>859</v>
      </c>
      <c r="F7507" s="103" t="s">
        <v>859</v>
      </c>
      <c r="G7507" s="103" t="s">
        <v>499</v>
      </c>
      <c r="H7507" s="103" t="s">
        <v>500</v>
      </c>
      <c r="I7507" s="103" t="s">
        <v>842</v>
      </c>
      <c r="J7507" s="215">
        <v>1829.71</v>
      </c>
      <c r="K7507" s="216" t="s">
        <v>344</v>
      </c>
    </row>
    <row r="7508" spans="1:11" x14ac:dyDescent="0.25">
      <c r="A7508" s="103" t="s">
        <v>826</v>
      </c>
      <c r="B7508" s="103" t="s">
        <v>344</v>
      </c>
      <c r="C7508" s="103" t="s">
        <v>838</v>
      </c>
      <c r="D7508" s="103" t="s">
        <v>858</v>
      </c>
      <c r="E7508" s="103" t="s">
        <v>859</v>
      </c>
      <c r="F7508" s="103" t="s">
        <v>859</v>
      </c>
      <c r="G7508" s="103" t="s">
        <v>503</v>
      </c>
      <c r="H7508" s="103" t="s">
        <v>504</v>
      </c>
      <c r="I7508" s="103" t="s">
        <v>842</v>
      </c>
      <c r="J7508" s="215">
        <v>168.38</v>
      </c>
      <c r="K7508" s="216" t="s">
        <v>344</v>
      </c>
    </row>
    <row r="7509" spans="1:11" x14ac:dyDescent="0.25">
      <c r="A7509" s="103" t="s">
        <v>828</v>
      </c>
      <c r="B7509" s="103" t="s">
        <v>344</v>
      </c>
      <c r="C7509" s="103" t="s">
        <v>838</v>
      </c>
      <c r="D7509" s="103" t="s">
        <v>858</v>
      </c>
      <c r="E7509" s="103" t="s">
        <v>859</v>
      </c>
      <c r="F7509" s="103" t="s">
        <v>859</v>
      </c>
      <c r="G7509" s="103" t="s">
        <v>511</v>
      </c>
      <c r="H7509" s="103" t="s">
        <v>512</v>
      </c>
      <c r="I7509" s="103" t="s">
        <v>842</v>
      </c>
      <c r="J7509" s="215">
        <v>91.16</v>
      </c>
      <c r="K7509" s="216" t="s">
        <v>344</v>
      </c>
    </row>
    <row r="7510" spans="1:11" x14ac:dyDescent="0.25">
      <c r="A7510" s="103" t="s">
        <v>827</v>
      </c>
      <c r="B7510" s="103" t="s">
        <v>344</v>
      </c>
      <c r="C7510" s="103" t="s">
        <v>838</v>
      </c>
      <c r="D7510" s="103" t="s">
        <v>872</v>
      </c>
      <c r="E7510" s="103" t="s">
        <v>873</v>
      </c>
      <c r="F7510" s="103" t="s">
        <v>873</v>
      </c>
      <c r="G7510" s="103" t="s">
        <v>499</v>
      </c>
      <c r="H7510" s="103" t="s">
        <v>500</v>
      </c>
      <c r="I7510" s="103" t="s">
        <v>842</v>
      </c>
      <c r="J7510" s="215">
        <v>6.93</v>
      </c>
      <c r="K7510" s="216" t="s">
        <v>344</v>
      </c>
    </row>
    <row r="7511" spans="1:11" x14ac:dyDescent="0.25">
      <c r="A7511" s="103" t="s">
        <v>830</v>
      </c>
      <c r="B7511" s="103" t="s">
        <v>344</v>
      </c>
      <c r="C7511" s="103" t="s">
        <v>838</v>
      </c>
      <c r="D7511" s="103" t="s">
        <v>872</v>
      </c>
      <c r="E7511" s="103" t="s">
        <v>873</v>
      </c>
      <c r="F7511" s="103" t="s">
        <v>873</v>
      </c>
      <c r="G7511" s="103" t="s">
        <v>499</v>
      </c>
      <c r="H7511" s="103" t="s">
        <v>500</v>
      </c>
      <c r="I7511" s="103" t="s">
        <v>842</v>
      </c>
      <c r="J7511" s="215">
        <v>43.43</v>
      </c>
      <c r="K7511" s="216" t="s">
        <v>344</v>
      </c>
    </row>
    <row r="7512" spans="1:11" x14ac:dyDescent="0.25">
      <c r="A7512" s="103" t="s">
        <v>826</v>
      </c>
      <c r="B7512" s="103" t="s">
        <v>344</v>
      </c>
      <c r="C7512" s="103" t="s">
        <v>838</v>
      </c>
      <c r="D7512" s="103" t="s">
        <v>872</v>
      </c>
      <c r="E7512" s="103" t="s">
        <v>873</v>
      </c>
      <c r="F7512" s="103" t="s">
        <v>873</v>
      </c>
      <c r="G7512" s="103" t="s">
        <v>499</v>
      </c>
      <c r="H7512" s="103" t="s">
        <v>500</v>
      </c>
      <c r="I7512" s="103" t="s">
        <v>842</v>
      </c>
      <c r="J7512" s="215">
        <v>31.88</v>
      </c>
      <c r="K7512" s="232"/>
    </row>
    <row r="7513" spans="1:11" x14ac:dyDescent="0.25">
      <c r="A7513" s="103" t="s">
        <v>829</v>
      </c>
      <c r="B7513" s="103" t="s">
        <v>344</v>
      </c>
      <c r="C7513" s="103" t="s">
        <v>838</v>
      </c>
      <c r="D7513" s="103" t="s">
        <v>872</v>
      </c>
      <c r="E7513" s="103" t="s">
        <v>873</v>
      </c>
      <c r="F7513" s="103" t="s">
        <v>873</v>
      </c>
      <c r="G7513" s="103" t="s">
        <v>503</v>
      </c>
      <c r="H7513" s="103" t="s">
        <v>504</v>
      </c>
      <c r="I7513" s="103" t="s">
        <v>842</v>
      </c>
      <c r="J7513" s="215">
        <v>371.38</v>
      </c>
      <c r="K7513" s="216" t="s">
        <v>344</v>
      </c>
    </row>
    <row r="7514" spans="1:11" x14ac:dyDescent="0.25">
      <c r="A7514" s="103" t="s">
        <v>825</v>
      </c>
      <c r="B7514" s="103" t="s">
        <v>344</v>
      </c>
      <c r="C7514" s="103" t="s">
        <v>838</v>
      </c>
      <c r="D7514" s="103" t="s">
        <v>872</v>
      </c>
      <c r="E7514" s="103" t="s">
        <v>873</v>
      </c>
      <c r="F7514" s="103" t="s">
        <v>873</v>
      </c>
      <c r="G7514" s="103" t="s">
        <v>503</v>
      </c>
      <c r="H7514" s="103" t="s">
        <v>504</v>
      </c>
      <c r="I7514" s="103" t="s">
        <v>842</v>
      </c>
      <c r="J7514" s="215">
        <v>13.39</v>
      </c>
      <c r="K7514" s="216" t="s">
        <v>344</v>
      </c>
    </row>
    <row r="7515" spans="1:11" x14ac:dyDescent="0.25">
      <c r="A7515" s="103" t="s">
        <v>827</v>
      </c>
      <c r="B7515" s="103" t="s">
        <v>344</v>
      </c>
      <c r="C7515" s="103" t="s">
        <v>838</v>
      </c>
      <c r="D7515" s="103" t="s">
        <v>872</v>
      </c>
      <c r="E7515" s="103" t="s">
        <v>873</v>
      </c>
      <c r="F7515" s="103" t="s">
        <v>873</v>
      </c>
      <c r="G7515" s="103" t="s">
        <v>505</v>
      </c>
      <c r="H7515" s="103" t="s">
        <v>506</v>
      </c>
      <c r="I7515" s="103" t="s">
        <v>842</v>
      </c>
      <c r="J7515" s="215">
        <v>26.67</v>
      </c>
      <c r="K7515" s="216" t="s">
        <v>344</v>
      </c>
    </row>
    <row r="7516" spans="1:11" x14ac:dyDescent="0.25">
      <c r="A7516" s="103" t="s">
        <v>827</v>
      </c>
      <c r="B7516" s="103" t="s">
        <v>344</v>
      </c>
      <c r="C7516" s="103" t="s">
        <v>838</v>
      </c>
      <c r="D7516" s="103" t="s">
        <v>872</v>
      </c>
      <c r="E7516" s="103" t="s">
        <v>873</v>
      </c>
      <c r="F7516" s="103" t="s">
        <v>873</v>
      </c>
      <c r="G7516" s="103" t="s">
        <v>205</v>
      </c>
      <c r="H7516" s="103" t="s">
        <v>343</v>
      </c>
      <c r="I7516" s="103" t="s">
        <v>842</v>
      </c>
      <c r="J7516" s="215">
        <v>1145</v>
      </c>
      <c r="K7516" s="216" t="s">
        <v>344</v>
      </c>
    </row>
    <row r="7517" spans="1:11" x14ac:dyDescent="0.25">
      <c r="A7517" s="103" t="s">
        <v>826</v>
      </c>
      <c r="B7517" s="103" t="s">
        <v>344</v>
      </c>
      <c r="C7517" s="103" t="s">
        <v>838</v>
      </c>
      <c r="D7517" s="103" t="s">
        <v>872</v>
      </c>
      <c r="E7517" s="103" t="s">
        <v>873</v>
      </c>
      <c r="F7517" s="103" t="s">
        <v>873</v>
      </c>
      <c r="G7517" s="103" t="s">
        <v>205</v>
      </c>
      <c r="H7517" s="103" t="s">
        <v>343</v>
      </c>
      <c r="I7517" s="103" t="s">
        <v>842</v>
      </c>
      <c r="J7517" s="215">
        <v>-1145</v>
      </c>
      <c r="K7517" s="216" t="s">
        <v>344</v>
      </c>
    </row>
    <row r="7518" spans="1:11" x14ac:dyDescent="0.25">
      <c r="A7518" s="103" t="s">
        <v>825</v>
      </c>
      <c r="B7518" s="103" t="s">
        <v>344</v>
      </c>
      <c r="C7518" s="103" t="s">
        <v>838</v>
      </c>
      <c r="D7518" s="103" t="s">
        <v>872</v>
      </c>
      <c r="E7518" s="103" t="s">
        <v>873</v>
      </c>
      <c r="F7518" s="103" t="s">
        <v>873</v>
      </c>
      <c r="G7518" s="103" t="s">
        <v>507</v>
      </c>
      <c r="H7518" s="103" t="s">
        <v>508</v>
      </c>
      <c r="I7518" s="103" t="s">
        <v>842</v>
      </c>
      <c r="J7518" s="215">
        <v>23.16</v>
      </c>
      <c r="K7518" s="216" t="s">
        <v>344</v>
      </c>
    </row>
    <row r="7519" spans="1:11" x14ac:dyDescent="0.25">
      <c r="A7519" s="103" t="s">
        <v>827</v>
      </c>
      <c r="B7519" s="103" t="s">
        <v>344</v>
      </c>
      <c r="C7519" s="103" t="s">
        <v>838</v>
      </c>
      <c r="D7519" s="103" t="s">
        <v>872</v>
      </c>
      <c r="E7519" s="103" t="s">
        <v>873</v>
      </c>
      <c r="F7519" s="103" t="s">
        <v>873</v>
      </c>
      <c r="G7519" s="103" t="s">
        <v>529</v>
      </c>
      <c r="H7519" s="103" t="s">
        <v>530</v>
      </c>
      <c r="I7519" s="103" t="s">
        <v>842</v>
      </c>
      <c r="J7519" s="215">
        <v>26.35</v>
      </c>
      <c r="K7519" s="216" t="s">
        <v>344</v>
      </c>
    </row>
    <row r="7520" spans="1:11" x14ac:dyDescent="0.25">
      <c r="A7520" s="103" t="s">
        <v>827</v>
      </c>
      <c r="B7520" s="103" t="s">
        <v>344</v>
      </c>
      <c r="C7520" s="103" t="s">
        <v>838</v>
      </c>
      <c r="D7520" s="103" t="s">
        <v>872</v>
      </c>
      <c r="E7520" s="103" t="s">
        <v>873</v>
      </c>
      <c r="F7520" s="103" t="s">
        <v>873</v>
      </c>
      <c r="G7520" s="103" t="s">
        <v>511</v>
      </c>
      <c r="H7520" s="103" t="s">
        <v>512</v>
      </c>
      <c r="I7520" s="103" t="s">
        <v>842</v>
      </c>
      <c r="J7520" s="215">
        <v>111.86</v>
      </c>
      <c r="K7520" s="216" t="s">
        <v>344</v>
      </c>
    </row>
    <row r="7521" spans="1:11" x14ac:dyDescent="0.25">
      <c r="A7521" s="103" t="s">
        <v>830</v>
      </c>
      <c r="B7521" s="103" t="s">
        <v>344</v>
      </c>
      <c r="C7521" s="103" t="s">
        <v>838</v>
      </c>
      <c r="D7521" s="103" t="s">
        <v>872</v>
      </c>
      <c r="E7521" s="103" t="s">
        <v>873</v>
      </c>
      <c r="F7521" s="103" t="s">
        <v>873</v>
      </c>
      <c r="G7521" s="103" t="s">
        <v>511</v>
      </c>
      <c r="H7521" s="103" t="s">
        <v>512</v>
      </c>
      <c r="I7521" s="103" t="s">
        <v>842</v>
      </c>
      <c r="J7521" s="215">
        <v>233.85</v>
      </c>
      <c r="K7521" s="216" t="s">
        <v>344</v>
      </c>
    </row>
    <row r="7522" spans="1:11" x14ac:dyDescent="0.25">
      <c r="A7522" s="103" t="s">
        <v>828</v>
      </c>
      <c r="B7522" s="103" t="s">
        <v>344</v>
      </c>
      <c r="C7522" s="103" t="s">
        <v>838</v>
      </c>
      <c r="D7522" s="103" t="s">
        <v>872</v>
      </c>
      <c r="E7522" s="103" t="s">
        <v>873</v>
      </c>
      <c r="F7522" s="103" t="s">
        <v>873</v>
      </c>
      <c r="G7522" s="103" t="s">
        <v>511</v>
      </c>
      <c r="H7522" s="103" t="s">
        <v>512</v>
      </c>
      <c r="I7522" s="103" t="s">
        <v>842</v>
      </c>
      <c r="J7522" s="215">
        <v>292.42</v>
      </c>
      <c r="K7522" s="216" t="s">
        <v>344</v>
      </c>
    </row>
    <row r="7523" spans="1:11" x14ac:dyDescent="0.25">
      <c r="A7523" s="103" t="s">
        <v>829</v>
      </c>
      <c r="B7523" s="103" t="s">
        <v>344</v>
      </c>
      <c r="C7523" s="103" t="s">
        <v>838</v>
      </c>
      <c r="D7523" s="103" t="s">
        <v>872</v>
      </c>
      <c r="E7523" s="103" t="s">
        <v>873</v>
      </c>
      <c r="F7523" s="103" t="s">
        <v>873</v>
      </c>
      <c r="G7523" s="103" t="s">
        <v>511</v>
      </c>
      <c r="H7523" s="103" t="s">
        <v>512</v>
      </c>
      <c r="I7523" s="103" t="s">
        <v>842</v>
      </c>
      <c r="J7523" s="215">
        <v>66.63</v>
      </c>
      <c r="K7523" s="216" t="s">
        <v>344</v>
      </c>
    </row>
    <row r="7524" spans="1:11" x14ac:dyDescent="0.25">
      <c r="A7524" s="103" t="s">
        <v>825</v>
      </c>
      <c r="B7524" s="103" t="s">
        <v>344</v>
      </c>
      <c r="C7524" s="103" t="s">
        <v>838</v>
      </c>
      <c r="D7524" s="103" t="s">
        <v>872</v>
      </c>
      <c r="E7524" s="103" t="s">
        <v>873</v>
      </c>
      <c r="F7524" s="103" t="s">
        <v>873</v>
      </c>
      <c r="G7524" s="103" t="s">
        <v>511</v>
      </c>
      <c r="H7524" s="103" t="s">
        <v>512</v>
      </c>
      <c r="I7524" s="103" t="s">
        <v>842</v>
      </c>
      <c r="J7524" s="215">
        <v>92.66</v>
      </c>
      <c r="K7524" s="216" t="s">
        <v>344</v>
      </c>
    </row>
    <row r="7525" spans="1:11" x14ac:dyDescent="0.25">
      <c r="A7525" s="103" t="s">
        <v>826</v>
      </c>
      <c r="B7525" s="103" t="s">
        <v>344</v>
      </c>
      <c r="C7525" s="103" t="s">
        <v>838</v>
      </c>
      <c r="D7525" s="103" t="s">
        <v>872</v>
      </c>
      <c r="E7525" s="103" t="s">
        <v>873</v>
      </c>
      <c r="F7525" s="103" t="s">
        <v>873</v>
      </c>
      <c r="G7525" s="103" t="s">
        <v>511</v>
      </c>
      <c r="H7525" s="103" t="s">
        <v>512</v>
      </c>
      <c r="I7525" s="103" t="s">
        <v>842</v>
      </c>
      <c r="J7525" s="215">
        <v>453.85</v>
      </c>
      <c r="K7525" s="216" t="s">
        <v>344</v>
      </c>
    </row>
    <row r="7526" spans="1:11" x14ac:dyDescent="0.25">
      <c r="A7526" s="103" t="s">
        <v>827</v>
      </c>
      <c r="B7526" s="103" t="s">
        <v>344</v>
      </c>
      <c r="C7526" s="103" t="s">
        <v>838</v>
      </c>
      <c r="D7526" s="103" t="s">
        <v>872</v>
      </c>
      <c r="E7526" s="103" t="s">
        <v>873</v>
      </c>
      <c r="F7526" s="103" t="s">
        <v>873</v>
      </c>
      <c r="G7526" s="103" t="s">
        <v>531</v>
      </c>
      <c r="H7526" s="103" t="s">
        <v>532</v>
      </c>
      <c r="I7526" s="103" t="s">
        <v>842</v>
      </c>
      <c r="J7526" s="215">
        <v>47.13</v>
      </c>
      <c r="K7526" s="216" t="s">
        <v>344</v>
      </c>
    </row>
    <row r="7527" spans="1:11" x14ac:dyDescent="0.25">
      <c r="A7527" s="103" t="s">
        <v>830</v>
      </c>
      <c r="B7527" s="103" t="s">
        <v>344</v>
      </c>
      <c r="C7527" s="103" t="s">
        <v>838</v>
      </c>
      <c r="D7527" s="103" t="s">
        <v>872</v>
      </c>
      <c r="E7527" s="103" t="s">
        <v>873</v>
      </c>
      <c r="F7527" s="103" t="s">
        <v>873</v>
      </c>
      <c r="G7527" s="103" t="s">
        <v>531</v>
      </c>
      <c r="H7527" s="103" t="s">
        <v>532</v>
      </c>
      <c r="I7527" s="103" t="s">
        <v>842</v>
      </c>
      <c r="J7527" s="215">
        <v>4138.25</v>
      </c>
      <c r="K7527" s="216" t="s">
        <v>344</v>
      </c>
    </row>
    <row r="7528" spans="1:11" x14ac:dyDescent="0.25">
      <c r="A7528" s="103" t="s">
        <v>828</v>
      </c>
      <c r="B7528" s="103" t="s">
        <v>344</v>
      </c>
      <c r="C7528" s="103" t="s">
        <v>838</v>
      </c>
      <c r="D7528" s="103" t="s">
        <v>872</v>
      </c>
      <c r="E7528" s="103" t="s">
        <v>873</v>
      </c>
      <c r="F7528" s="103" t="s">
        <v>873</v>
      </c>
      <c r="G7528" s="103" t="s">
        <v>531</v>
      </c>
      <c r="H7528" s="103" t="s">
        <v>532</v>
      </c>
      <c r="I7528" s="103" t="s">
        <v>842</v>
      </c>
      <c r="J7528" s="215">
        <v>140.31</v>
      </c>
      <c r="K7528" s="216" t="s">
        <v>344</v>
      </c>
    </row>
    <row r="7529" spans="1:11" x14ac:dyDescent="0.25">
      <c r="A7529" s="103" t="s">
        <v>829</v>
      </c>
      <c r="B7529" s="103" t="s">
        <v>344</v>
      </c>
      <c r="C7529" s="103" t="s">
        <v>838</v>
      </c>
      <c r="D7529" s="103" t="s">
        <v>872</v>
      </c>
      <c r="E7529" s="103" t="s">
        <v>873</v>
      </c>
      <c r="F7529" s="103" t="s">
        <v>873</v>
      </c>
      <c r="G7529" s="103" t="s">
        <v>531</v>
      </c>
      <c r="H7529" s="103" t="s">
        <v>532</v>
      </c>
      <c r="I7529" s="103" t="s">
        <v>842</v>
      </c>
      <c r="J7529" s="215">
        <v>1283.95</v>
      </c>
      <c r="K7529" s="216" t="s">
        <v>344</v>
      </c>
    </row>
    <row r="7530" spans="1:11" x14ac:dyDescent="0.25">
      <c r="A7530" s="103" t="s">
        <v>825</v>
      </c>
      <c r="B7530" s="103" t="s">
        <v>344</v>
      </c>
      <c r="C7530" s="103" t="s">
        <v>838</v>
      </c>
      <c r="D7530" s="103" t="s">
        <v>872</v>
      </c>
      <c r="E7530" s="103" t="s">
        <v>873</v>
      </c>
      <c r="F7530" s="103" t="s">
        <v>873</v>
      </c>
      <c r="G7530" s="103" t="s">
        <v>531</v>
      </c>
      <c r="H7530" s="103" t="s">
        <v>532</v>
      </c>
      <c r="I7530" s="103" t="s">
        <v>842</v>
      </c>
      <c r="J7530" s="215">
        <v>626.70000000000005</v>
      </c>
      <c r="K7530" s="216" t="s">
        <v>344</v>
      </c>
    </row>
    <row r="7531" spans="1:11" x14ac:dyDescent="0.25">
      <c r="A7531" s="103" t="s">
        <v>830</v>
      </c>
      <c r="B7531" s="103" t="s">
        <v>344</v>
      </c>
      <c r="C7531" s="103" t="s">
        <v>838</v>
      </c>
      <c r="D7531" s="103" t="s">
        <v>872</v>
      </c>
      <c r="E7531" s="103" t="s">
        <v>873</v>
      </c>
      <c r="F7531" s="103" t="s">
        <v>873</v>
      </c>
      <c r="G7531" s="103" t="s">
        <v>525</v>
      </c>
      <c r="H7531" s="103" t="s">
        <v>526</v>
      </c>
      <c r="I7531" s="103" t="s">
        <v>842</v>
      </c>
      <c r="J7531" s="215">
        <v>72.790000000000006</v>
      </c>
      <c r="K7531" s="216" t="s">
        <v>344</v>
      </c>
    </row>
    <row r="7532" spans="1:11" x14ac:dyDescent="0.25">
      <c r="A7532" s="103" t="s">
        <v>828</v>
      </c>
      <c r="B7532" s="103" t="s">
        <v>344</v>
      </c>
      <c r="C7532" s="103" t="s">
        <v>838</v>
      </c>
      <c r="D7532" s="103" t="s">
        <v>872</v>
      </c>
      <c r="E7532" s="103" t="s">
        <v>873</v>
      </c>
      <c r="F7532" s="103" t="s">
        <v>873</v>
      </c>
      <c r="G7532" s="103" t="s">
        <v>525</v>
      </c>
      <c r="H7532" s="103" t="s">
        <v>526</v>
      </c>
      <c r="I7532" s="103" t="s">
        <v>842</v>
      </c>
      <c r="J7532" s="215">
        <v>209.96</v>
      </c>
      <c r="K7532" s="216" t="s">
        <v>344</v>
      </c>
    </row>
    <row r="7533" spans="1:11" x14ac:dyDescent="0.25">
      <c r="A7533" s="103" t="s">
        <v>829</v>
      </c>
      <c r="B7533" s="103" t="s">
        <v>344</v>
      </c>
      <c r="C7533" s="103" t="s">
        <v>838</v>
      </c>
      <c r="D7533" s="103" t="s">
        <v>872</v>
      </c>
      <c r="E7533" s="103" t="s">
        <v>873</v>
      </c>
      <c r="F7533" s="103" t="s">
        <v>873</v>
      </c>
      <c r="G7533" s="103" t="s">
        <v>525</v>
      </c>
      <c r="H7533" s="103" t="s">
        <v>526</v>
      </c>
      <c r="I7533" s="103" t="s">
        <v>842</v>
      </c>
      <c r="J7533" s="215">
        <v>331.18</v>
      </c>
      <c r="K7533" s="216" t="s">
        <v>344</v>
      </c>
    </row>
    <row r="7534" spans="1:11" x14ac:dyDescent="0.25">
      <c r="A7534" s="103" t="s">
        <v>830</v>
      </c>
      <c r="B7534" s="103" t="s">
        <v>344</v>
      </c>
      <c r="C7534" s="103" t="s">
        <v>838</v>
      </c>
      <c r="D7534" s="103" t="s">
        <v>872</v>
      </c>
      <c r="E7534" s="103" t="s">
        <v>873</v>
      </c>
      <c r="F7534" s="103" t="s">
        <v>873</v>
      </c>
      <c r="G7534" s="103" t="s">
        <v>553</v>
      </c>
      <c r="H7534" s="103" t="s">
        <v>554</v>
      </c>
      <c r="I7534" s="103" t="s">
        <v>842</v>
      </c>
      <c r="J7534" s="215">
        <v>6.59</v>
      </c>
      <c r="K7534" s="216" t="s">
        <v>344</v>
      </c>
    </row>
    <row r="7535" spans="1:11" x14ac:dyDescent="0.25">
      <c r="A7535" s="103" t="s">
        <v>829</v>
      </c>
      <c r="B7535" s="103" t="s">
        <v>344</v>
      </c>
      <c r="C7535" s="103" t="s">
        <v>838</v>
      </c>
      <c r="D7535" s="103" t="s">
        <v>872</v>
      </c>
      <c r="E7535" s="103" t="s">
        <v>873</v>
      </c>
      <c r="F7535" s="103" t="s">
        <v>873</v>
      </c>
      <c r="G7535" s="103" t="s">
        <v>553</v>
      </c>
      <c r="H7535" s="103" t="s">
        <v>554</v>
      </c>
      <c r="I7535" s="103" t="s">
        <v>842</v>
      </c>
      <c r="J7535" s="215">
        <v>80.19</v>
      </c>
      <c r="K7535" s="216" t="s">
        <v>344</v>
      </c>
    </row>
    <row r="7536" spans="1:11" x14ac:dyDescent="0.25">
      <c r="A7536" s="103" t="s">
        <v>830</v>
      </c>
      <c r="B7536" s="103" t="s">
        <v>344</v>
      </c>
      <c r="C7536" s="103" t="s">
        <v>838</v>
      </c>
      <c r="D7536" s="103" t="s">
        <v>872</v>
      </c>
      <c r="E7536" s="103" t="s">
        <v>873</v>
      </c>
      <c r="F7536" s="103" t="s">
        <v>873</v>
      </c>
      <c r="G7536" s="103" t="s">
        <v>517</v>
      </c>
      <c r="H7536" s="103" t="s">
        <v>518</v>
      </c>
      <c r="I7536" s="103" t="s">
        <v>842</v>
      </c>
      <c r="J7536" s="215">
        <v>525.55999999999995</v>
      </c>
      <c r="K7536" s="216" t="s">
        <v>344</v>
      </c>
    </row>
    <row r="7537" spans="1:11" x14ac:dyDescent="0.25">
      <c r="A7537" s="103" t="s">
        <v>828</v>
      </c>
      <c r="B7537" s="103" t="s">
        <v>344</v>
      </c>
      <c r="C7537" s="103" t="s">
        <v>838</v>
      </c>
      <c r="D7537" s="103" t="s">
        <v>872</v>
      </c>
      <c r="E7537" s="103" t="s">
        <v>873</v>
      </c>
      <c r="F7537" s="103" t="s">
        <v>873</v>
      </c>
      <c r="G7537" s="103" t="s">
        <v>517</v>
      </c>
      <c r="H7537" s="103" t="s">
        <v>518</v>
      </c>
      <c r="I7537" s="103" t="s">
        <v>842</v>
      </c>
      <c r="J7537" s="215">
        <v>822.53</v>
      </c>
      <c r="K7537" s="216" t="s">
        <v>344</v>
      </c>
    </row>
    <row r="7538" spans="1:11" x14ac:dyDescent="0.25">
      <c r="A7538" s="103" t="s">
        <v>829</v>
      </c>
      <c r="B7538" s="103" t="s">
        <v>344</v>
      </c>
      <c r="C7538" s="103" t="s">
        <v>838</v>
      </c>
      <c r="D7538" s="103" t="s">
        <v>872</v>
      </c>
      <c r="E7538" s="103" t="s">
        <v>873</v>
      </c>
      <c r="F7538" s="103" t="s">
        <v>873</v>
      </c>
      <c r="G7538" s="103" t="s">
        <v>517</v>
      </c>
      <c r="H7538" s="103" t="s">
        <v>518</v>
      </c>
      <c r="I7538" s="103" t="s">
        <v>842</v>
      </c>
      <c r="J7538" s="215">
        <v>894.18</v>
      </c>
      <c r="K7538" s="216" t="s">
        <v>344</v>
      </c>
    </row>
    <row r="7539" spans="1:11" x14ac:dyDescent="0.25">
      <c r="A7539" s="103" t="s">
        <v>825</v>
      </c>
      <c r="B7539" s="103" t="s">
        <v>344</v>
      </c>
      <c r="C7539" s="103" t="s">
        <v>838</v>
      </c>
      <c r="D7539" s="103" t="s">
        <v>872</v>
      </c>
      <c r="E7539" s="103" t="s">
        <v>873</v>
      </c>
      <c r="F7539" s="103" t="s">
        <v>873</v>
      </c>
      <c r="G7539" s="103" t="s">
        <v>517</v>
      </c>
      <c r="H7539" s="103" t="s">
        <v>518</v>
      </c>
      <c r="I7539" s="103" t="s">
        <v>842</v>
      </c>
      <c r="J7539" s="215">
        <v>758.65</v>
      </c>
      <c r="K7539" s="216" t="s">
        <v>344</v>
      </c>
    </row>
    <row r="7540" spans="1:11" x14ac:dyDescent="0.25">
      <c r="A7540" s="103" t="s">
        <v>826</v>
      </c>
      <c r="B7540" s="103" t="s">
        <v>344</v>
      </c>
      <c r="C7540" s="103" t="s">
        <v>838</v>
      </c>
      <c r="D7540" s="103" t="s">
        <v>872</v>
      </c>
      <c r="E7540" s="103" t="s">
        <v>873</v>
      </c>
      <c r="F7540" s="103" t="s">
        <v>873</v>
      </c>
      <c r="G7540" s="103" t="s">
        <v>517</v>
      </c>
      <c r="H7540" s="103" t="s">
        <v>518</v>
      </c>
      <c r="I7540" s="103" t="s">
        <v>842</v>
      </c>
      <c r="J7540" s="215">
        <v>471.57</v>
      </c>
      <c r="K7540" s="216" t="s">
        <v>344</v>
      </c>
    </row>
    <row r="7541" spans="1:11" x14ac:dyDescent="0.25">
      <c r="A7541" s="103" t="s">
        <v>827</v>
      </c>
      <c r="B7541" s="103" t="s">
        <v>344</v>
      </c>
      <c r="C7541" s="103" t="s">
        <v>838</v>
      </c>
      <c r="D7541" s="103" t="s">
        <v>872</v>
      </c>
      <c r="E7541" s="103" t="s">
        <v>873</v>
      </c>
      <c r="F7541" s="103" t="s">
        <v>873</v>
      </c>
      <c r="G7541" s="103" t="s">
        <v>485</v>
      </c>
      <c r="H7541" s="103" t="s">
        <v>486</v>
      </c>
      <c r="I7541" s="103" t="s">
        <v>842</v>
      </c>
      <c r="J7541" s="215">
        <v>289.11</v>
      </c>
      <c r="K7541" s="216" t="s">
        <v>344</v>
      </c>
    </row>
    <row r="7542" spans="1:11" x14ac:dyDescent="0.25">
      <c r="A7542" s="103" t="s">
        <v>830</v>
      </c>
      <c r="B7542" s="103" t="s">
        <v>344</v>
      </c>
      <c r="C7542" s="103" t="s">
        <v>838</v>
      </c>
      <c r="D7542" s="103" t="s">
        <v>872</v>
      </c>
      <c r="E7542" s="103" t="s">
        <v>873</v>
      </c>
      <c r="F7542" s="103" t="s">
        <v>873</v>
      </c>
      <c r="G7542" s="103" t="s">
        <v>485</v>
      </c>
      <c r="H7542" s="103" t="s">
        <v>486</v>
      </c>
      <c r="I7542" s="103" t="s">
        <v>842</v>
      </c>
      <c r="J7542" s="215">
        <v>-2049.5</v>
      </c>
      <c r="K7542" s="216" t="s">
        <v>344</v>
      </c>
    </row>
    <row r="7543" spans="1:11" x14ac:dyDescent="0.25">
      <c r="A7543" s="103" t="s">
        <v>829</v>
      </c>
      <c r="B7543" s="103" t="s">
        <v>344</v>
      </c>
      <c r="C7543" s="103" t="s">
        <v>838</v>
      </c>
      <c r="D7543" s="103" t="s">
        <v>872</v>
      </c>
      <c r="E7543" s="103" t="s">
        <v>873</v>
      </c>
      <c r="F7543" s="103" t="s">
        <v>873</v>
      </c>
      <c r="G7543" s="103" t="s">
        <v>485</v>
      </c>
      <c r="H7543" s="103" t="s">
        <v>486</v>
      </c>
      <c r="I7543" s="103" t="s">
        <v>842</v>
      </c>
      <c r="J7543" s="215">
        <v>3130.93</v>
      </c>
      <c r="K7543" s="216" t="s">
        <v>344</v>
      </c>
    </row>
    <row r="7544" spans="1:11" x14ac:dyDescent="0.25">
      <c r="A7544" s="103" t="s">
        <v>825</v>
      </c>
      <c r="B7544" s="103" t="s">
        <v>344</v>
      </c>
      <c r="C7544" s="103" t="s">
        <v>838</v>
      </c>
      <c r="D7544" s="103" t="s">
        <v>872</v>
      </c>
      <c r="E7544" s="103" t="s">
        <v>873</v>
      </c>
      <c r="F7544" s="103" t="s">
        <v>873</v>
      </c>
      <c r="G7544" s="103" t="s">
        <v>485</v>
      </c>
      <c r="H7544" s="103" t="s">
        <v>486</v>
      </c>
      <c r="I7544" s="103" t="s">
        <v>842</v>
      </c>
      <c r="J7544" s="215">
        <v>1682.75</v>
      </c>
      <c r="K7544" s="216" t="s">
        <v>344</v>
      </c>
    </row>
    <row r="7545" spans="1:11" x14ac:dyDescent="0.25">
      <c r="A7545" s="103" t="s">
        <v>826</v>
      </c>
      <c r="B7545" s="103" t="s">
        <v>344</v>
      </c>
      <c r="C7545" s="103" t="s">
        <v>838</v>
      </c>
      <c r="D7545" s="103" t="s">
        <v>872</v>
      </c>
      <c r="E7545" s="103" t="s">
        <v>873</v>
      </c>
      <c r="F7545" s="103" t="s">
        <v>873</v>
      </c>
      <c r="G7545" s="103" t="s">
        <v>485</v>
      </c>
      <c r="H7545" s="103" t="s">
        <v>486</v>
      </c>
      <c r="I7545" s="103" t="s">
        <v>842</v>
      </c>
      <c r="J7545" s="215">
        <v>57.57</v>
      </c>
      <c r="K7545" s="216" t="s">
        <v>344</v>
      </c>
    </row>
    <row r="7546" spans="1:11" x14ac:dyDescent="0.25">
      <c r="A7546" s="103" t="s">
        <v>827</v>
      </c>
      <c r="B7546" s="103" t="s">
        <v>344</v>
      </c>
      <c r="C7546" s="103" t="s">
        <v>838</v>
      </c>
      <c r="D7546" s="103" t="s">
        <v>872</v>
      </c>
      <c r="E7546" s="103" t="s">
        <v>873</v>
      </c>
      <c r="F7546" s="103" t="s">
        <v>873</v>
      </c>
      <c r="G7546" s="103" t="s">
        <v>519</v>
      </c>
      <c r="H7546" s="103" t="s">
        <v>520</v>
      </c>
      <c r="I7546" s="103" t="s">
        <v>842</v>
      </c>
      <c r="J7546" s="215">
        <v>347.64</v>
      </c>
      <c r="K7546" s="216" t="s">
        <v>344</v>
      </c>
    </row>
    <row r="7547" spans="1:11" x14ac:dyDescent="0.25">
      <c r="A7547" s="103" t="s">
        <v>830</v>
      </c>
      <c r="B7547" s="103" t="s">
        <v>344</v>
      </c>
      <c r="C7547" s="103" t="s">
        <v>838</v>
      </c>
      <c r="D7547" s="103" t="s">
        <v>872</v>
      </c>
      <c r="E7547" s="103" t="s">
        <v>873</v>
      </c>
      <c r="F7547" s="103" t="s">
        <v>873</v>
      </c>
      <c r="G7547" s="103" t="s">
        <v>519</v>
      </c>
      <c r="H7547" s="103" t="s">
        <v>520</v>
      </c>
      <c r="I7547" s="103" t="s">
        <v>842</v>
      </c>
      <c r="J7547" s="215">
        <v>4980.05</v>
      </c>
      <c r="K7547" s="216" t="s">
        <v>344</v>
      </c>
    </row>
    <row r="7548" spans="1:11" x14ac:dyDescent="0.25">
      <c r="A7548" s="103" t="s">
        <v>828</v>
      </c>
      <c r="B7548" s="103" t="s">
        <v>344</v>
      </c>
      <c r="C7548" s="103" t="s">
        <v>838</v>
      </c>
      <c r="D7548" s="103" t="s">
        <v>872</v>
      </c>
      <c r="E7548" s="103" t="s">
        <v>873</v>
      </c>
      <c r="F7548" s="103" t="s">
        <v>873</v>
      </c>
      <c r="G7548" s="103" t="s">
        <v>519</v>
      </c>
      <c r="H7548" s="103" t="s">
        <v>520</v>
      </c>
      <c r="I7548" s="103" t="s">
        <v>842</v>
      </c>
      <c r="J7548" s="215">
        <v>157.03</v>
      </c>
      <c r="K7548" s="216" t="s">
        <v>344</v>
      </c>
    </row>
    <row r="7549" spans="1:11" x14ac:dyDescent="0.25">
      <c r="A7549" s="103" t="s">
        <v>829</v>
      </c>
      <c r="B7549" s="103" t="s">
        <v>344</v>
      </c>
      <c r="C7549" s="103" t="s">
        <v>838</v>
      </c>
      <c r="D7549" s="103" t="s">
        <v>872</v>
      </c>
      <c r="E7549" s="103" t="s">
        <v>873</v>
      </c>
      <c r="F7549" s="103" t="s">
        <v>873</v>
      </c>
      <c r="G7549" s="103" t="s">
        <v>519</v>
      </c>
      <c r="H7549" s="103" t="s">
        <v>520</v>
      </c>
      <c r="I7549" s="103" t="s">
        <v>842</v>
      </c>
      <c r="J7549" s="215">
        <v>10.92</v>
      </c>
      <c r="K7549" s="216" t="s">
        <v>344</v>
      </c>
    </row>
    <row r="7550" spans="1:11" x14ac:dyDescent="0.25">
      <c r="A7550" s="103" t="s">
        <v>825</v>
      </c>
      <c r="B7550" s="103" t="s">
        <v>344</v>
      </c>
      <c r="C7550" s="103" t="s">
        <v>838</v>
      </c>
      <c r="D7550" s="103" t="s">
        <v>872</v>
      </c>
      <c r="E7550" s="103" t="s">
        <v>873</v>
      </c>
      <c r="F7550" s="103" t="s">
        <v>873</v>
      </c>
      <c r="G7550" s="103" t="s">
        <v>519</v>
      </c>
      <c r="H7550" s="103" t="s">
        <v>520</v>
      </c>
      <c r="I7550" s="103" t="s">
        <v>842</v>
      </c>
      <c r="J7550" s="215">
        <v>80.88</v>
      </c>
      <c r="K7550" s="216" t="s">
        <v>344</v>
      </c>
    </row>
    <row r="7551" spans="1:11" x14ac:dyDescent="0.25">
      <c r="A7551" s="103" t="s">
        <v>826</v>
      </c>
      <c r="B7551" s="103" t="s">
        <v>344</v>
      </c>
      <c r="C7551" s="103" t="s">
        <v>838</v>
      </c>
      <c r="D7551" s="103" t="s">
        <v>872</v>
      </c>
      <c r="E7551" s="103" t="s">
        <v>873</v>
      </c>
      <c r="F7551" s="103" t="s">
        <v>873</v>
      </c>
      <c r="G7551" s="103" t="s">
        <v>519</v>
      </c>
      <c r="H7551" s="103" t="s">
        <v>520</v>
      </c>
      <c r="I7551" s="103" t="s">
        <v>842</v>
      </c>
      <c r="J7551" s="215">
        <v>10.92</v>
      </c>
      <c r="K7551" s="216" t="s">
        <v>344</v>
      </c>
    </row>
    <row r="7552" spans="1:11" x14ac:dyDescent="0.25">
      <c r="A7552" s="103" t="s">
        <v>827</v>
      </c>
      <c r="B7552" s="103" t="s">
        <v>344</v>
      </c>
      <c r="C7552" s="103" t="s">
        <v>838</v>
      </c>
      <c r="D7552" s="103" t="s">
        <v>872</v>
      </c>
      <c r="E7552" s="103" t="s">
        <v>873</v>
      </c>
      <c r="F7552" s="103" t="s">
        <v>873</v>
      </c>
      <c r="G7552" s="103" t="s">
        <v>535</v>
      </c>
      <c r="H7552" s="103" t="s">
        <v>536</v>
      </c>
      <c r="I7552" s="103" t="s">
        <v>842</v>
      </c>
      <c r="J7552" s="215">
        <v>227.69</v>
      </c>
      <c r="K7552" s="216" t="s">
        <v>344</v>
      </c>
    </row>
    <row r="7553" spans="1:11" x14ac:dyDescent="0.25">
      <c r="A7553" s="103" t="s">
        <v>830</v>
      </c>
      <c r="B7553" s="103" t="s">
        <v>344</v>
      </c>
      <c r="C7553" s="103" t="s">
        <v>838</v>
      </c>
      <c r="D7553" s="103" t="s">
        <v>872</v>
      </c>
      <c r="E7553" s="103" t="s">
        <v>873</v>
      </c>
      <c r="F7553" s="103" t="s">
        <v>873</v>
      </c>
      <c r="G7553" s="103" t="s">
        <v>535</v>
      </c>
      <c r="H7553" s="103" t="s">
        <v>536</v>
      </c>
      <c r="I7553" s="103" t="s">
        <v>842</v>
      </c>
      <c r="J7553" s="215">
        <v>118.2</v>
      </c>
      <c r="K7553" s="216" t="s">
        <v>344</v>
      </c>
    </row>
    <row r="7554" spans="1:11" x14ac:dyDescent="0.25">
      <c r="A7554" s="103" t="s">
        <v>830</v>
      </c>
      <c r="B7554" s="103" t="s">
        <v>344</v>
      </c>
      <c r="C7554" s="103" t="s">
        <v>838</v>
      </c>
      <c r="D7554" s="103" t="s">
        <v>872</v>
      </c>
      <c r="E7554" s="103" t="s">
        <v>873</v>
      </c>
      <c r="F7554" s="103" t="s">
        <v>873</v>
      </c>
      <c r="G7554" s="103" t="s">
        <v>521</v>
      </c>
      <c r="H7554" s="103" t="s">
        <v>522</v>
      </c>
      <c r="I7554" s="103" t="s">
        <v>842</v>
      </c>
      <c r="J7554" s="215">
        <v>54.65</v>
      </c>
      <c r="K7554" s="216" t="s">
        <v>344</v>
      </c>
    </row>
    <row r="7555" spans="1:11" x14ac:dyDescent="0.25">
      <c r="A7555" s="103" t="s">
        <v>829</v>
      </c>
      <c r="B7555" s="103" t="s">
        <v>344</v>
      </c>
      <c r="C7555" s="103" t="s">
        <v>838</v>
      </c>
      <c r="D7555" s="103" t="s">
        <v>872</v>
      </c>
      <c r="E7555" s="103" t="s">
        <v>873</v>
      </c>
      <c r="F7555" s="103" t="s">
        <v>873</v>
      </c>
      <c r="G7555" s="103" t="s">
        <v>521</v>
      </c>
      <c r="H7555" s="103" t="s">
        <v>522</v>
      </c>
      <c r="I7555" s="103" t="s">
        <v>842</v>
      </c>
      <c r="J7555" s="215">
        <v>97.21</v>
      </c>
      <c r="K7555" s="216" t="s">
        <v>344</v>
      </c>
    </row>
    <row r="7556" spans="1:11" x14ac:dyDescent="0.25">
      <c r="A7556" s="103" t="s">
        <v>825</v>
      </c>
      <c r="B7556" s="103" t="s">
        <v>344</v>
      </c>
      <c r="C7556" s="103" t="s">
        <v>838</v>
      </c>
      <c r="D7556" s="103" t="s">
        <v>872</v>
      </c>
      <c r="E7556" s="103" t="s">
        <v>873</v>
      </c>
      <c r="F7556" s="103" t="s">
        <v>873</v>
      </c>
      <c r="G7556" s="103" t="s">
        <v>521</v>
      </c>
      <c r="H7556" s="103" t="s">
        <v>522</v>
      </c>
      <c r="I7556" s="103" t="s">
        <v>842</v>
      </c>
      <c r="J7556" s="215">
        <v>38.700000000000003</v>
      </c>
      <c r="K7556" s="216" t="s">
        <v>344</v>
      </c>
    </row>
    <row r="7557" spans="1:11" x14ac:dyDescent="0.25">
      <c r="A7557" s="103" t="s">
        <v>827</v>
      </c>
      <c r="B7557" s="103" t="s">
        <v>344</v>
      </c>
      <c r="C7557" s="103" t="s">
        <v>838</v>
      </c>
      <c r="D7557" s="103" t="s">
        <v>872</v>
      </c>
      <c r="E7557" s="103" t="s">
        <v>873</v>
      </c>
      <c r="F7557" s="103" t="s">
        <v>873</v>
      </c>
      <c r="G7557" s="103" t="s">
        <v>523</v>
      </c>
      <c r="H7557" s="103" t="s">
        <v>524</v>
      </c>
      <c r="I7557" s="103" t="s">
        <v>842</v>
      </c>
      <c r="J7557" s="215">
        <v>349.75</v>
      </c>
      <c r="K7557" s="216" t="s">
        <v>344</v>
      </c>
    </row>
    <row r="7558" spans="1:11" x14ac:dyDescent="0.25">
      <c r="A7558" s="103" t="s">
        <v>830</v>
      </c>
      <c r="B7558" s="103" t="s">
        <v>344</v>
      </c>
      <c r="C7558" s="103" t="s">
        <v>838</v>
      </c>
      <c r="D7558" s="103" t="s">
        <v>872</v>
      </c>
      <c r="E7558" s="103" t="s">
        <v>873</v>
      </c>
      <c r="F7558" s="103" t="s">
        <v>873</v>
      </c>
      <c r="G7558" s="103" t="s">
        <v>523</v>
      </c>
      <c r="H7558" s="103" t="s">
        <v>524</v>
      </c>
      <c r="I7558" s="103" t="s">
        <v>842</v>
      </c>
      <c r="J7558" s="215">
        <v>937.66</v>
      </c>
      <c r="K7558" s="216" t="s">
        <v>344</v>
      </c>
    </row>
    <row r="7559" spans="1:11" x14ac:dyDescent="0.25">
      <c r="A7559" s="103" t="s">
        <v>828</v>
      </c>
      <c r="B7559" s="103" t="s">
        <v>344</v>
      </c>
      <c r="C7559" s="103" t="s">
        <v>838</v>
      </c>
      <c r="D7559" s="103" t="s">
        <v>872</v>
      </c>
      <c r="E7559" s="103" t="s">
        <v>873</v>
      </c>
      <c r="F7559" s="103" t="s">
        <v>873</v>
      </c>
      <c r="G7559" s="103" t="s">
        <v>523</v>
      </c>
      <c r="H7559" s="103" t="s">
        <v>524</v>
      </c>
      <c r="I7559" s="103" t="s">
        <v>842</v>
      </c>
      <c r="J7559" s="215">
        <v>63.53</v>
      </c>
      <c r="K7559" s="216" t="s">
        <v>344</v>
      </c>
    </row>
    <row r="7560" spans="1:11" x14ac:dyDescent="0.25">
      <c r="A7560" s="103" t="s">
        <v>829</v>
      </c>
      <c r="B7560" s="103" t="s">
        <v>344</v>
      </c>
      <c r="C7560" s="103" t="s">
        <v>838</v>
      </c>
      <c r="D7560" s="103" t="s">
        <v>872</v>
      </c>
      <c r="E7560" s="103" t="s">
        <v>873</v>
      </c>
      <c r="F7560" s="103" t="s">
        <v>873</v>
      </c>
      <c r="G7560" s="103" t="s">
        <v>523</v>
      </c>
      <c r="H7560" s="103" t="s">
        <v>524</v>
      </c>
      <c r="I7560" s="103" t="s">
        <v>842</v>
      </c>
      <c r="J7560" s="215">
        <v>1368.82</v>
      </c>
      <c r="K7560" s="216" t="s">
        <v>344</v>
      </c>
    </row>
    <row r="7561" spans="1:11" x14ac:dyDescent="0.25">
      <c r="A7561" s="103" t="s">
        <v>825</v>
      </c>
      <c r="B7561" s="103" t="s">
        <v>344</v>
      </c>
      <c r="C7561" s="103" t="s">
        <v>838</v>
      </c>
      <c r="D7561" s="103" t="s">
        <v>872</v>
      </c>
      <c r="E7561" s="103" t="s">
        <v>873</v>
      </c>
      <c r="F7561" s="103" t="s">
        <v>873</v>
      </c>
      <c r="G7561" s="103" t="s">
        <v>523</v>
      </c>
      <c r="H7561" s="103" t="s">
        <v>524</v>
      </c>
      <c r="I7561" s="103" t="s">
        <v>842</v>
      </c>
      <c r="J7561" s="215">
        <v>317.14</v>
      </c>
      <c r="K7561" s="216" t="s">
        <v>344</v>
      </c>
    </row>
    <row r="7562" spans="1:11" x14ac:dyDescent="0.25">
      <c r="A7562" s="103" t="s">
        <v>826</v>
      </c>
      <c r="B7562" s="103" t="s">
        <v>344</v>
      </c>
      <c r="C7562" s="103" t="s">
        <v>838</v>
      </c>
      <c r="D7562" s="103" t="s">
        <v>872</v>
      </c>
      <c r="E7562" s="103" t="s">
        <v>873</v>
      </c>
      <c r="F7562" s="103" t="s">
        <v>873</v>
      </c>
      <c r="G7562" s="103" t="s">
        <v>523</v>
      </c>
      <c r="H7562" s="103" t="s">
        <v>524</v>
      </c>
      <c r="I7562" s="103" t="s">
        <v>842</v>
      </c>
      <c r="J7562" s="215">
        <v>392.65</v>
      </c>
      <c r="K7562" s="216" t="s">
        <v>344</v>
      </c>
    </row>
    <row r="7563" spans="1:11" x14ac:dyDescent="0.25">
      <c r="A7563" s="103" t="s">
        <v>827</v>
      </c>
      <c r="B7563" s="103" t="s">
        <v>344</v>
      </c>
      <c r="C7563" s="103" t="s">
        <v>838</v>
      </c>
      <c r="D7563" s="103" t="s">
        <v>872</v>
      </c>
      <c r="E7563" s="103" t="s">
        <v>873</v>
      </c>
      <c r="F7563" s="103" t="s">
        <v>873</v>
      </c>
      <c r="G7563" s="103" t="s">
        <v>541</v>
      </c>
      <c r="H7563" s="103" t="s">
        <v>542</v>
      </c>
      <c r="I7563" s="103" t="s">
        <v>842</v>
      </c>
      <c r="J7563" s="215">
        <v>32.53</v>
      </c>
      <c r="K7563" s="216" t="s">
        <v>344</v>
      </c>
    </row>
    <row r="7564" spans="1:11" x14ac:dyDescent="0.25">
      <c r="A7564" s="103" t="s">
        <v>830</v>
      </c>
      <c r="B7564" s="103" t="s">
        <v>344</v>
      </c>
      <c r="C7564" s="103" t="s">
        <v>838</v>
      </c>
      <c r="D7564" s="103" t="s">
        <v>872</v>
      </c>
      <c r="E7564" s="103" t="s">
        <v>873</v>
      </c>
      <c r="F7564" s="103" t="s">
        <v>873</v>
      </c>
      <c r="G7564" s="103" t="s">
        <v>541</v>
      </c>
      <c r="H7564" s="103" t="s">
        <v>542</v>
      </c>
      <c r="I7564" s="103" t="s">
        <v>842</v>
      </c>
      <c r="J7564" s="215">
        <v>29.47</v>
      </c>
      <c r="K7564" s="216" t="s">
        <v>344</v>
      </c>
    </row>
    <row r="7565" spans="1:11" x14ac:dyDescent="0.25">
      <c r="A7565" s="103" t="s">
        <v>826</v>
      </c>
      <c r="B7565" s="103" t="s">
        <v>344</v>
      </c>
      <c r="C7565" s="103" t="s">
        <v>838</v>
      </c>
      <c r="D7565" s="103" t="s">
        <v>872</v>
      </c>
      <c r="E7565" s="103" t="s">
        <v>873</v>
      </c>
      <c r="F7565" s="103" t="s">
        <v>873</v>
      </c>
      <c r="G7565" s="103" t="s">
        <v>541</v>
      </c>
      <c r="H7565" s="103" t="s">
        <v>542</v>
      </c>
      <c r="I7565" s="103" t="s">
        <v>842</v>
      </c>
      <c r="J7565" s="215">
        <v>160.27000000000001</v>
      </c>
      <c r="K7565" s="216" t="s">
        <v>344</v>
      </c>
    </row>
    <row r="7566" spans="1:11" x14ac:dyDescent="0.25">
      <c r="A7566" s="103" t="s">
        <v>827</v>
      </c>
      <c r="B7566" s="103" t="s">
        <v>344</v>
      </c>
      <c r="C7566" s="103" t="s">
        <v>838</v>
      </c>
      <c r="D7566" s="103" t="s">
        <v>872</v>
      </c>
      <c r="E7566" s="103" t="s">
        <v>873</v>
      </c>
      <c r="F7566" s="103" t="s">
        <v>873</v>
      </c>
      <c r="G7566" s="103" t="s">
        <v>547</v>
      </c>
      <c r="H7566" s="103" t="s">
        <v>548</v>
      </c>
      <c r="I7566" s="103" t="s">
        <v>842</v>
      </c>
      <c r="J7566" s="215">
        <v>220.94</v>
      </c>
      <c r="K7566" s="216" t="s">
        <v>344</v>
      </c>
    </row>
    <row r="7567" spans="1:11" x14ac:dyDescent="0.25">
      <c r="A7567" s="103" t="s">
        <v>830</v>
      </c>
      <c r="B7567" s="103" t="s">
        <v>344</v>
      </c>
      <c r="C7567" s="103" t="s">
        <v>838</v>
      </c>
      <c r="D7567" s="103" t="s">
        <v>872</v>
      </c>
      <c r="E7567" s="103" t="s">
        <v>873</v>
      </c>
      <c r="F7567" s="103" t="s">
        <v>873</v>
      </c>
      <c r="G7567" s="103" t="s">
        <v>547</v>
      </c>
      <c r="H7567" s="103" t="s">
        <v>548</v>
      </c>
      <c r="I7567" s="103" t="s">
        <v>842</v>
      </c>
      <c r="J7567" s="215">
        <v>339.47</v>
      </c>
      <c r="K7567" s="216" t="s">
        <v>344</v>
      </c>
    </row>
    <row r="7568" spans="1:11" x14ac:dyDescent="0.25">
      <c r="A7568" s="103" t="s">
        <v>828</v>
      </c>
      <c r="B7568" s="103" t="s">
        <v>344</v>
      </c>
      <c r="C7568" s="103" t="s">
        <v>838</v>
      </c>
      <c r="D7568" s="103" t="s">
        <v>872</v>
      </c>
      <c r="E7568" s="103" t="s">
        <v>873</v>
      </c>
      <c r="F7568" s="103" t="s">
        <v>873</v>
      </c>
      <c r="G7568" s="103" t="s">
        <v>547</v>
      </c>
      <c r="H7568" s="103" t="s">
        <v>548</v>
      </c>
      <c r="I7568" s="103" t="s">
        <v>842</v>
      </c>
      <c r="J7568" s="215">
        <v>369.61</v>
      </c>
      <c r="K7568" s="216" t="s">
        <v>344</v>
      </c>
    </row>
    <row r="7569" spans="1:11" x14ac:dyDescent="0.25">
      <c r="A7569" s="103" t="s">
        <v>829</v>
      </c>
      <c r="B7569" s="103" t="s">
        <v>344</v>
      </c>
      <c r="C7569" s="103" t="s">
        <v>838</v>
      </c>
      <c r="D7569" s="103" t="s">
        <v>872</v>
      </c>
      <c r="E7569" s="103" t="s">
        <v>873</v>
      </c>
      <c r="F7569" s="103" t="s">
        <v>873</v>
      </c>
      <c r="G7569" s="103" t="s">
        <v>547</v>
      </c>
      <c r="H7569" s="103" t="s">
        <v>548</v>
      </c>
      <c r="I7569" s="103" t="s">
        <v>842</v>
      </c>
      <c r="J7569" s="215">
        <v>1231.5999999999999</v>
      </c>
      <c r="K7569" s="216" t="s">
        <v>344</v>
      </c>
    </row>
    <row r="7570" spans="1:11" x14ac:dyDescent="0.25">
      <c r="A7570" s="103" t="s">
        <v>825</v>
      </c>
      <c r="B7570" s="103" t="s">
        <v>344</v>
      </c>
      <c r="C7570" s="103" t="s">
        <v>838</v>
      </c>
      <c r="D7570" s="103" t="s">
        <v>872</v>
      </c>
      <c r="E7570" s="103" t="s">
        <v>873</v>
      </c>
      <c r="F7570" s="103" t="s">
        <v>873</v>
      </c>
      <c r="G7570" s="103" t="s">
        <v>547</v>
      </c>
      <c r="H7570" s="103" t="s">
        <v>548</v>
      </c>
      <c r="I7570" s="103" t="s">
        <v>842</v>
      </c>
      <c r="J7570" s="215">
        <v>30.61</v>
      </c>
      <c r="K7570" s="216" t="s">
        <v>344</v>
      </c>
    </row>
    <row r="7571" spans="1:11" x14ac:dyDescent="0.25">
      <c r="A7571" s="103" t="s">
        <v>826</v>
      </c>
      <c r="B7571" s="103" t="s">
        <v>344</v>
      </c>
      <c r="C7571" s="103" t="s">
        <v>838</v>
      </c>
      <c r="D7571" s="103" t="s">
        <v>872</v>
      </c>
      <c r="E7571" s="103" t="s">
        <v>873</v>
      </c>
      <c r="F7571" s="103" t="s">
        <v>873</v>
      </c>
      <c r="G7571" s="103" t="s">
        <v>547</v>
      </c>
      <c r="H7571" s="103" t="s">
        <v>548</v>
      </c>
      <c r="I7571" s="103" t="s">
        <v>842</v>
      </c>
      <c r="J7571" s="215">
        <v>476.5</v>
      </c>
      <c r="K7571" s="216" t="s">
        <v>344</v>
      </c>
    </row>
    <row r="7572" spans="1:11" x14ac:dyDescent="0.25">
      <c r="A7572" s="103" t="s">
        <v>827</v>
      </c>
      <c r="B7572" s="103" t="s">
        <v>344</v>
      </c>
      <c r="C7572" s="103" t="s">
        <v>838</v>
      </c>
      <c r="D7572" s="103" t="s">
        <v>872</v>
      </c>
      <c r="E7572" s="103" t="s">
        <v>873</v>
      </c>
      <c r="F7572" s="103" t="s">
        <v>873</v>
      </c>
      <c r="G7572" s="103" t="s">
        <v>172</v>
      </c>
      <c r="H7572" s="103" t="s">
        <v>345</v>
      </c>
      <c r="I7572" s="103" t="s">
        <v>842</v>
      </c>
      <c r="J7572" s="215">
        <v>19006.990000000002</v>
      </c>
      <c r="K7572" s="216" t="s">
        <v>344</v>
      </c>
    </row>
    <row r="7573" spans="1:11" x14ac:dyDescent="0.25">
      <c r="A7573" s="103" t="s">
        <v>830</v>
      </c>
      <c r="B7573" s="103" t="s">
        <v>344</v>
      </c>
      <c r="C7573" s="103" t="s">
        <v>838</v>
      </c>
      <c r="D7573" s="103" t="s">
        <v>872</v>
      </c>
      <c r="E7573" s="103" t="s">
        <v>873</v>
      </c>
      <c r="F7573" s="103" t="s">
        <v>873</v>
      </c>
      <c r="G7573" s="103" t="s">
        <v>172</v>
      </c>
      <c r="H7573" s="103" t="s">
        <v>345</v>
      </c>
      <c r="I7573" s="103" t="s">
        <v>842</v>
      </c>
      <c r="J7573" s="215">
        <v>1004.66</v>
      </c>
      <c r="K7573" s="216" t="s">
        <v>344</v>
      </c>
    </row>
    <row r="7574" spans="1:11" x14ac:dyDescent="0.25">
      <c r="A7574" s="103" t="s">
        <v>830</v>
      </c>
      <c r="B7574" s="103" t="s">
        <v>344</v>
      </c>
      <c r="C7574" s="103" t="s">
        <v>838</v>
      </c>
      <c r="D7574" s="103" t="s">
        <v>872</v>
      </c>
      <c r="E7574" s="111"/>
      <c r="F7574" s="103" t="s">
        <v>873</v>
      </c>
      <c r="G7574" s="103" t="s">
        <v>172</v>
      </c>
      <c r="H7574" s="103" t="s">
        <v>345</v>
      </c>
      <c r="I7574" s="103" t="s">
        <v>842</v>
      </c>
      <c r="J7574" s="215">
        <v>-18211.18</v>
      </c>
      <c r="K7574" s="216" t="s">
        <v>344</v>
      </c>
    </row>
    <row r="7575" spans="1:11" x14ac:dyDescent="0.25">
      <c r="A7575" s="103" t="s">
        <v>828</v>
      </c>
      <c r="B7575" s="103" t="s">
        <v>344</v>
      </c>
      <c r="C7575" s="103" t="s">
        <v>838</v>
      </c>
      <c r="D7575" s="103" t="s">
        <v>872</v>
      </c>
      <c r="E7575" s="103" t="s">
        <v>873</v>
      </c>
      <c r="F7575" s="103" t="s">
        <v>873</v>
      </c>
      <c r="G7575" s="103" t="s">
        <v>172</v>
      </c>
      <c r="H7575" s="103" t="s">
        <v>345</v>
      </c>
      <c r="I7575" s="103" t="s">
        <v>842</v>
      </c>
      <c r="J7575" s="215">
        <v>682.44</v>
      </c>
      <c r="K7575" s="216" t="s">
        <v>344</v>
      </c>
    </row>
    <row r="7576" spans="1:11" x14ac:dyDescent="0.25">
      <c r="A7576" s="103" t="s">
        <v>826</v>
      </c>
      <c r="B7576" s="103" t="s">
        <v>344</v>
      </c>
      <c r="C7576" s="103" t="s">
        <v>838</v>
      </c>
      <c r="D7576" s="103" t="s">
        <v>872</v>
      </c>
      <c r="E7576" s="103" t="s">
        <v>873</v>
      </c>
      <c r="F7576" s="103" t="s">
        <v>873</v>
      </c>
      <c r="G7576" s="103" t="s">
        <v>172</v>
      </c>
      <c r="H7576" s="103" t="s">
        <v>345</v>
      </c>
      <c r="I7576" s="103" t="s">
        <v>842</v>
      </c>
      <c r="J7576" s="215">
        <v>753.3</v>
      </c>
      <c r="K7576" s="216" t="s">
        <v>344</v>
      </c>
    </row>
    <row r="7577" spans="1:11" x14ac:dyDescent="0.25">
      <c r="A7577" s="103" t="s">
        <v>826</v>
      </c>
      <c r="B7577" s="103" t="s">
        <v>344</v>
      </c>
      <c r="C7577" s="103" t="s">
        <v>838</v>
      </c>
      <c r="D7577" s="103" t="s">
        <v>872</v>
      </c>
      <c r="E7577" s="103" t="s">
        <v>873</v>
      </c>
      <c r="F7577" s="103" t="s">
        <v>873</v>
      </c>
      <c r="G7577" s="103" t="s">
        <v>491</v>
      </c>
      <c r="H7577" s="103" t="s">
        <v>492</v>
      </c>
      <c r="I7577" s="103" t="s">
        <v>842</v>
      </c>
      <c r="J7577" s="215">
        <v>43.47</v>
      </c>
      <c r="K7577" s="216" t="s">
        <v>88</v>
      </c>
    </row>
    <row r="7578" spans="1:11" x14ac:dyDescent="0.25">
      <c r="A7578" s="103" t="s">
        <v>830</v>
      </c>
      <c r="B7578" s="103" t="s">
        <v>344</v>
      </c>
      <c r="C7578" s="103" t="s">
        <v>271</v>
      </c>
      <c r="D7578" s="103" t="s">
        <v>140</v>
      </c>
      <c r="E7578" s="111"/>
      <c r="F7578" s="103" t="s">
        <v>882</v>
      </c>
      <c r="G7578" s="103" t="s">
        <v>142</v>
      </c>
      <c r="H7578" s="103" t="s">
        <v>367</v>
      </c>
      <c r="I7578" s="103" t="s">
        <v>842</v>
      </c>
      <c r="J7578" s="215">
        <v>927.01</v>
      </c>
      <c r="K7578" s="216" t="s">
        <v>88</v>
      </c>
    </row>
    <row r="7579" spans="1:11" x14ac:dyDescent="0.25">
      <c r="A7579" s="103" t="s">
        <v>829</v>
      </c>
      <c r="B7579" s="103" t="s">
        <v>344</v>
      </c>
      <c r="C7579" s="103" t="s">
        <v>271</v>
      </c>
      <c r="D7579" s="103" t="s">
        <v>140</v>
      </c>
      <c r="E7579" s="111"/>
      <c r="F7579" s="103" t="s">
        <v>882</v>
      </c>
      <c r="G7579" s="103" t="s">
        <v>142</v>
      </c>
      <c r="H7579" s="103" t="s">
        <v>367</v>
      </c>
      <c r="I7579" s="103" t="s">
        <v>842</v>
      </c>
      <c r="J7579" s="215">
        <v>2627.77</v>
      </c>
      <c r="K7579" s="216" t="s">
        <v>88</v>
      </c>
    </row>
    <row r="7580" spans="1:11" x14ac:dyDescent="0.25">
      <c r="A7580" s="103" t="s">
        <v>825</v>
      </c>
      <c r="B7580" s="103" t="s">
        <v>344</v>
      </c>
      <c r="C7580" s="103" t="s">
        <v>271</v>
      </c>
      <c r="D7580" s="103" t="s">
        <v>140</v>
      </c>
      <c r="E7580" s="111"/>
      <c r="F7580" s="103" t="s">
        <v>882</v>
      </c>
      <c r="G7580" s="103" t="s">
        <v>142</v>
      </c>
      <c r="H7580" s="103" t="s">
        <v>367</v>
      </c>
      <c r="I7580" s="103" t="s">
        <v>842</v>
      </c>
      <c r="J7580" s="215">
        <v>8917.1299999999992</v>
      </c>
      <c r="K7580" s="216" t="s">
        <v>88</v>
      </c>
    </row>
    <row r="7581" spans="1:11" x14ac:dyDescent="0.25">
      <c r="A7581" s="103" t="s">
        <v>828</v>
      </c>
      <c r="B7581" s="103" t="s">
        <v>344</v>
      </c>
      <c r="C7581" s="103" t="s">
        <v>883</v>
      </c>
      <c r="D7581" s="103" t="s">
        <v>123</v>
      </c>
      <c r="E7581" s="103" t="s">
        <v>884</v>
      </c>
      <c r="F7581" s="103" t="s">
        <v>884</v>
      </c>
      <c r="G7581" s="103" t="s">
        <v>531</v>
      </c>
      <c r="H7581" s="103" t="s">
        <v>532</v>
      </c>
      <c r="I7581" s="103" t="s">
        <v>842</v>
      </c>
      <c r="J7581" s="215">
        <v>-1614</v>
      </c>
      <c r="K7581" s="216" t="s">
        <v>344</v>
      </c>
    </row>
    <row r="7582" spans="1:11" x14ac:dyDescent="0.25">
      <c r="A7582" s="103" t="s">
        <v>827</v>
      </c>
      <c r="B7582" s="103" t="s">
        <v>344</v>
      </c>
      <c r="C7582" s="103" t="s">
        <v>883</v>
      </c>
      <c r="D7582" s="103" t="s">
        <v>123</v>
      </c>
      <c r="E7582" s="103" t="s">
        <v>884</v>
      </c>
      <c r="F7582" s="103" t="s">
        <v>884</v>
      </c>
      <c r="G7582" s="103" t="s">
        <v>539</v>
      </c>
      <c r="H7582" s="103" t="s">
        <v>540</v>
      </c>
      <c r="I7582" s="103" t="s">
        <v>842</v>
      </c>
      <c r="J7582" s="215">
        <v>160.91</v>
      </c>
      <c r="K7582" s="216" t="s">
        <v>344</v>
      </c>
    </row>
    <row r="7583" spans="1:11" x14ac:dyDescent="0.25">
      <c r="A7583" s="103" t="s">
        <v>830</v>
      </c>
      <c r="B7583" s="103" t="s">
        <v>344</v>
      </c>
      <c r="C7583" s="103" t="s">
        <v>883</v>
      </c>
      <c r="D7583" s="103" t="s">
        <v>957</v>
      </c>
      <c r="E7583" s="103" t="s">
        <v>958</v>
      </c>
      <c r="F7583" s="103" t="s">
        <v>958</v>
      </c>
      <c r="G7583" s="103" t="s">
        <v>478</v>
      </c>
      <c r="H7583" s="103" t="s">
        <v>479</v>
      </c>
      <c r="I7583" s="103" t="s">
        <v>842</v>
      </c>
      <c r="J7583" s="215">
        <v>13.65</v>
      </c>
      <c r="K7583" s="216" t="s">
        <v>344</v>
      </c>
    </row>
    <row r="7584" spans="1:11" x14ac:dyDescent="0.25">
      <c r="A7584" s="103" t="s">
        <v>827</v>
      </c>
      <c r="B7584" s="103" t="s">
        <v>344</v>
      </c>
      <c r="C7584" s="103" t="s">
        <v>883</v>
      </c>
      <c r="D7584" s="103" t="s">
        <v>957</v>
      </c>
      <c r="E7584" s="103" t="s">
        <v>958</v>
      </c>
      <c r="F7584" s="103" t="s">
        <v>958</v>
      </c>
      <c r="G7584" s="103" t="s">
        <v>505</v>
      </c>
      <c r="H7584" s="103" t="s">
        <v>506</v>
      </c>
      <c r="I7584" s="103" t="s">
        <v>842</v>
      </c>
      <c r="J7584" s="215">
        <v>347.45</v>
      </c>
      <c r="K7584" s="216" t="s">
        <v>344</v>
      </c>
    </row>
    <row r="7585" spans="1:11" x14ac:dyDescent="0.25">
      <c r="A7585" s="103" t="s">
        <v>830</v>
      </c>
      <c r="B7585" s="103" t="s">
        <v>344</v>
      </c>
      <c r="C7585" s="103" t="s">
        <v>883</v>
      </c>
      <c r="D7585" s="103" t="s">
        <v>957</v>
      </c>
      <c r="E7585" s="103" t="s">
        <v>958</v>
      </c>
      <c r="F7585" s="103" t="s">
        <v>958</v>
      </c>
      <c r="G7585" s="103" t="s">
        <v>505</v>
      </c>
      <c r="H7585" s="103" t="s">
        <v>506</v>
      </c>
      <c r="I7585" s="103" t="s">
        <v>842</v>
      </c>
      <c r="J7585" s="215">
        <v>163.94</v>
      </c>
      <c r="K7585" s="216" t="s">
        <v>344</v>
      </c>
    </row>
    <row r="7586" spans="1:11" x14ac:dyDescent="0.25">
      <c r="A7586" s="103" t="s">
        <v>829</v>
      </c>
      <c r="B7586" s="103" t="s">
        <v>344</v>
      </c>
      <c r="C7586" s="103" t="s">
        <v>883</v>
      </c>
      <c r="D7586" s="103" t="s">
        <v>957</v>
      </c>
      <c r="E7586" s="103" t="s">
        <v>958</v>
      </c>
      <c r="F7586" s="103" t="s">
        <v>958</v>
      </c>
      <c r="G7586" s="103" t="s">
        <v>505</v>
      </c>
      <c r="H7586" s="103" t="s">
        <v>506</v>
      </c>
      <c r="I7586" s="103" t="s">
        <v>842</v>
      </c>
      <c r="J7586" s="215">
        <v>292.55</v>
      </c>
      <c r="K7586" s="216" t="s">
        <v>344</v>
      </c>
    </row>
    <row r="7587" spans="1:11" x14ac:dyDescent="0.25">
      <c r="A7587" s="103" t="s">
        <v>825</v>
      </c>
      <c r="B7587" s="103" t="s">
        <v>344</v>
      </c>
      <c r="C7587" s="103" t="s">
        <v>883</v>
      </c>
      <c r="D7587" s="103" t="s">
        <v>957</v>
      </c>
      <c r="E7587" s="103" t="s">
        <v>958</v>
      </c>
      <c r="F7587" s="103" t="s">
        <v>958</v>
      </c>
      <c r="G7587" s="103" t="s">
        <v>505</v>
      </c>
      <c r="H7587" s="103" t="s">
        <v>506</v>
      </c>
      <c r="I7587" s="103" t="s">
        <v>842</v>
      </c>
      <c r="J7587" s="215">
        <v>2666.12</v>
      </c>
      <c r="K7587" s="216" t="s">
        <v>344</v>
      </c>
    </row>
    <row r="7588" spans="1:11" x14ac:dyDescent="0.25">
      <c r="A7588" s="103" t="s">
        <v>826</v>
      </c>
      <c r="B7588" s="103" t="s">
        <v>344</v>
      </c>
      <c r="C7588" s="103" t="s">
        <v>883</v>
      </c>
      <c r="D7588" s="103" t="s">
        <v>957</v>
      </c>
      <c r="E7588" s="103" t="s">
        <v>958</v>
      </c>
      <c r="F7588" s="103" t="s">
        <v>958</v>
      </c>
      <c r="G7588" s="103" t="s">
        <v>505</v>
      </c>
      <c r="H7588" s="103" t="s">
        <v>506</v>
      </c>
      <c r="I7588" s="103" t="s">
        <v>842</v>
      </c>
      <c r="J7588" s="215">
        <v>181.93</v>
      </c>
      <c r="K7588" s="216" t="s">
        <v>344</v>
      </c>
    </row>
    <row r="7589" spans="1:11" x14ac:dyDescent="0.25">
      <c r="A7589" s="103" t="s">
        <v>827</v>
      </c>
      <c r="B7589" s="103" t="s">
        <v>344</v>
      </c>
      <c r="C7589" s="103" t="s">
        <v>889</v>
      </c>
      <c r="D7589" s="103" t="s">
        <v>890</v>
      </c>
      <c r="E7589" s="103" t="s">
        <v>891</v>
      </c>
      <c r="F7589" s="103" t="s">
        <v>891</v>
      </c>
      <c r="G7589" s="103" t="s">
        <v>959</v>
      </c>
      <c r="H7589" s="103" t="s">
        <v>960</v>
      </c>
      <c r="I7589" s="103" t="s">
        <v>842</v>
      </c>
      <c r="J7589" s="215">
        <v>30591.32</v>
      </c>
      <c r="K7589" s="216" t="s">
        <v>344</v>
      </c>
    </row>
    <row r="7590" spans="1:11" x14ac:dyDescent="0.25">
      <c r="A7590" s="103" t="s">
        <v>830</v>
      </c>
      <c r="B7590" s="103" t="s">
        <v>344</v>
      </c>
      <c r="C7590" s="103" t="s">
        <v>889</v>
      </c>
      <c r="D7590" s="103" t="s">
        <v>890</v>
      </c>
      <c r="E7590" s="103" t="s">
        <v>891</v>
      </c>
      <c r="F7590" s="103" t="s">
        <v>891</v>
      </c>
      <c r="G7590" s="103" t="s">
        <v>959</v>
      </c>
      <c r="H7590" s="103" t="s">
        <v>960</v>
      </c>
      <c r="I7590" s="103" t="s">
        <v>842</v>
      </c>
      <c r="J7590" s="215">
        <v>61913.1</v>
      </c>
      <c r="K7590" s="216" t="s">
        <v>344</v>
      </c>
    </row>
    <row r="7591" spans="1:11" x14ac:dyDescent="0.25">
      <c r="A7591" s="103" t="s">
        <v>830</v>
      </c>
      <c r="B7591" s="103" t="s">
        <v>344</v>
      </c>
      <c r="C7591" s="103" t="s">
        <v>889</v>
      </c>
      <c r="D7591" s="103" t="s">
        <v>890</v>
      </c>
      <c r="E7591" s="111"/>
      <c r="F7591" s="103" t="s">
        <v>891</v>
      </c>
      <c r="G7591" s="103" t="s">
        <v>959</v>
      </c>
      <c r="H7591" s="103" t="s">
        <v>960</v>
      </c>
      <c r="I7591" s="103" t="s">
        <v>842</v>
      </c>
      <c r="J7591" s="215">
        <v>-25812.97</v>
      </c>
      <c r="K7591" s="216" t="s">
        <v>344</v>
      </c>
    </row>
    <row r="7592" spans="1:11" x14ac:dyDescent="0.25">
      <c r="A7592" s="103" t="s">
        <v>828</v>
      </c>
      <c r="B7592" s="103" t="s">
        <v>344</v>
      </c>
      <c r="C7592" s="103" t="s">
        <v>889</v>
      </c>
      <c r="D7592" s="103" t="s">
        <v>890</v>
      </c>
      <c r="E7592" s="103" t="s">
        <v>891</v>
      </c>
      <c r="F7592" s="103" t="s">
        <v>891</v>
      </c>
      <c r="G7592" s="103" t="s">
        <v>959</v>
      </c>
      <c r="H7592" s="103" t="s">
        <v>960</v>
      </c>
      <c r="I7592" s="103" t="s">
        <v>842</v>
      </c>
      <c r="J7592" s="215">
        <v>4731.62</v>
      </c>
      <c r="K7592" s="216" t="s">
        <v>344</v>
      </c>
    </row>
    <row r="7593" spans="1:11" x14ac:dyDescent="0.25">
      <c r="A7593" s="103" t="s">
        <v>829</v>
      </c>
      <c r="B7593" s="103" t="s">
        <v>344</v>
      </c>
      <c r="C7593" s="103" t="s">
        <v>889</v>
      </c>
      <c r="D7593" s="103" t="s">
        <v>890</v>
      </c>
      <c r="E7593" s="103" t="s">
        <v>891</v>
      </c>
      <c r="F7593" s="103" t="s">
        <v>891</v>
      </c>
      <c r="G7593" s="103" t="s">
        <v>959</v>
      </c>
      <c r="H7593" s="103" t="s">
        <v>960</v>
      </c>
      <c r="I7593" s="103" t="s">
        <v>842</v>
      </c>
      <c r="J7593" s="215">
        <v>38468.92</v>
      </c>
      <c r="K7593" s="216" t="s">
        <v>344</v>
      </c>
    </row>
    <row r="7594" spans="1:11" x14ac:dyDescent="0.25">
      <c r="A7594" s="103" t="s">
        <v>825</v>
      </c>
      <c r="B7594" s="103" t="s">
        <v>344</v>
      </c>
      <c r="C7594" s="103" t="s">
        <v>889</v>
      </c>
      <c r="D7594" s="103" t="s">
        <v>890</v>
      </c>
      <c r="E7594" s="103" t="s">
        <v>891</v>
      </c>
      <c r="F7594" s="103" t="s">
        <v>891</v>
      </c>
      <c r="G7594" s="103" t="s">
        <v>959</v>
      </c>
      <c r="H7594" s="103" t="s">
        <v>960</v>
      </c>
      <c r="I7594" s="103" t="s">
        <v>842</v>
      </c>
      <c r="J7594" s="215">
        <v>40768.129999999997</v>
      </c>
      <c r="K7594" s="216" t="s">
        <v>344</v>
      </c>
    </row>
    <row r="7595" spans="1:11" x14ac:dyDescent="0.25">
      <c r="A7595" s="103" t="s">
        <v>826</v>
      </c>
      <c r="B7595" s="103" t="s">
        <v>344</v>
      </c>
      <c r="C7595" s="103" t="s">
        <v>889</v>
      </c>
      <c r="D7595" s="103" t="s">
        <v>890</v>
      </c>
      <c r="E7595" s="103" t="s">
        <v>891</v>
      </c>
      <c r="F7595" s="103" t="s">
        <v>891</v>
      </c>
      <c r="G7595" s="103" t="s">
        <v>959</v>
      </c>
      <c r="H7595" s="103" t="s">
        <v>960</v>
      </c>
      <c r="I7595" s="103" t="s">
        <v>842</v>
      </c>
      <c r="J7595" s="215">
        <v>33524.31</v>
      </c>
      <c r="K7595" s="216" t="s">
        <v>344</v>
      </c>
    </row>
    <row r="7596" spans="1:11" x14ac:dyDescent="0.25">
      <c r="A7596" s="103" t="s">
        <v>827</v>
      </c>
      <c r="B7596" s="103" t="s">
        <v>344</v>
      </c>
      <c r="C7596" s="103" t="s">
        <v>892</v>
      </c>
      <c r="D7596" s="103" t="s">
        <v>136</v>
      </c>
      <c r="E7596" s="111"/>
      <c r="F7596" s="103" t="s">
        <v>961</v>
      </c>
      <c r="G7596" s="103" t="s">
        <v>505</v>
      </c>
      <c r="H7596" s="103" t="s">
        <v>506</v>
      </c>
      <c r="I7596" s="103" t="s">
        <v>842</v>
      </c>
      <c r="J7596" s="215">
        <v>32.6</v>
      </c>
      <c r="K7596" s="216" t="s">
        <v>344</v>
      </c>
    </row>
    <row r="7597" spans="1:11" x14ac:dyDescent="0.25">
      <c r="A7597" s="103" t="s">
        <v>825</v>
      </c>
      <c r="B7597" s="103" t="s">
        <v>344</v>
      </c>
      <c r="C7597" s="103" t="s">
        <v>892</v>
      </c>
      <c r="D7597" s="103" t="s">
        <v>136</v>
      </c>
      <c r="E7597" s="111"/>
      <c r="F7597" s="103" t="s">
        <v>961</v>
      </c>
      <c r="G7597" s="103" t="s">
        <v>505</v>
      </c>
      <c r="H7597" s="103" t="s">
        <v>506</v>
      </c>
      <c r="I7597" s="103" t="s">
        <v>842</v>
      </c>
      <c r="J7597" s="215">
        <v>42.37</v>
      </c>
      <c r="K7597" s="216" t="s">
        <v>344</v>
      </c>
    </row>
    <row r="7598" spans="1:11" x14ac:dyDescent="0.25">
      <c r="A7598" s="103" t="s">
        <v>830</v>
      </c>
      <c r="B7598" s="103" t="s">
        <v>344</v>
      </c>
      <c r="C7598" s="103" t="s">
        <v>892</v>
      </c>
      <c r="D7598" s="103" t="s">
        <v>136</v>
      </c>
      <c r="E7598" s="111"/>
      <c r="F7598" s="103" t="s">
        <v>961</v>
      </c>
      <c r="G7598" s="103" t="s">
        <v>138</v>
      </c>
      <c r="H7598" s="103" t="s">
        <v>647</v>
      </c>
      <c r="I7598" s="103" t="s">
        <v>842</v>
      </c>
      <c r="J7598" s="215">
        <v>372.82</v>
      </c>
      <c r="K7598" s="216" t="s">
        <v>88</v>
      </c>
    </row>
    <row r="7599" spans="1:11" x14ac:dyDescent="0.25">
      <c r="A7599" s="103" t="s">
        <v>828</v>
      </c>
      <c r="B7599" s="103" t="s">
        <v>344</v>
      </c>
      <c r="C7599" s="103" t="s">
        <v>892</v>
      </c>
      <c r="D7599" s="103" t="s">
        <v>136</v>
      </c>
      <c r="E7599" s="111"/>
      <c r="F7599" s="103" t="s">
        <v>961</v>
      </c>
      <c r="G7599" s="103" t="s">
        <v>138</v>
      </c>
      <c r="H7599" s="103" t="s">
        <v>647</v>
      </c>
      <c r="I7599" s="103" t="s">
        <v>842</v>
      </c>
      <c r="J7599" s="215">
        <v>1167.19</v>
      </c>
      <c r="K7599" s="216" t="s">
        <v>88</v>
      </c>
    </row>
    <row r="7600" spans="1:11" x14ac:dyDescent="0.25">
      <c r="A7600" s="103" t="s">
        <v>825</v>
      </c>
      <c r="B7600" s="103" t="s">
        <v>344</v>
      </c>
      <c r="C7600" s="103" t="s">
        <v>892</v>
      </c>
      <c r="D7600" s="103" t="s">
        <v>136</v>
      </c>
      <c r="E7600" s="111"/>
      <c r="F7600" s="103" t="s">
        <v>961</v>
      </c>
      <c r="G7600" s="103" t="s">
        <v>138</v>
      </c>
      <c r="H7600" s="103" t="s">
        <v>647</v>
      </c>
      <c r="I7600" s="103" t="s">
        <v>842</v>
      </c>
      <c r="J7600" s="215">
        <v>41.8</v>
      </c>
      <c r="K7600" s="216" t="s">
        <v>88</v>
      </c>
    </row>
    <row r="7601" spans="1:11" x14ac:dyDescent="0.25">
      <c r="A7601" s="103" t="s">
        <v>826</v>
      </c>
      <c r="B7601" s="103" t="s">
        <v>344</v>
      </c>
      <c r="C7601" s="103" t="s">
        <v>892</v>
      </c>
      <c r="D7601" s="103" t="s">
        <v>136</v>
      </c>
      <c r="E7601" s="111"/>
      <c r="F7601" s="103" t="s">
        <v>961</v>
      </c>
      <c r="G7601" s="103" t="s">
        <v>138</v>
      </c>
      <c r="H7601" s="103" t="s">
        <v>647</v>
      </c>
      <c r="I7601" s="103" t="s">
        <v>842</v>
      </c>
      <c r="J7601" s="215">
        <v>886.62</v>
      </c>
      <c r="K7601" s="216" t="s">
        <v>88</v>
      </c>
    </row>
    <row r="7602" spans="1:11" x14ac:dyDescent="0.25">
      <c r="A7602" s="103" t="s">
        <v>827</v>
      </c>
      <c r="B7602" s="103" t="s">
        <v>344</v>
      </c>
      <c r="C7602" s="103" t="s">
        <v>892</v>
      </c>
      <c r="D7602" s="103" t="s">
        <v>138</v>
      </c>
      <c r="E7602" s="111"/>
      <c r="F7602" s="103" t="s">
        <v>893</v>
      </c>
      <c r="G7602" s="103" t="s">
        <v>172</v>
      </c>
      <c r="H7602" s="103" t="s">
        <v>345</v>
      </c>
      <c r="I7602" s="103" t="s">
        <v>842</v>
      </c>
      <c r="J7602" s="215">
        <v>1590.44</v>
      </c>
      <c r="K7602" s="216" t="s">
        <v>344</v>
      </c>
    </row>
    <row r="7603" spans="1:11" x14ac:dyDescent="0.25">
      <c r="A7603" s="103" t="s">
        <v>827</v>
      </c>
      <c r="B7603" s="103" t="s">
        <v>344</v>
      </c>
      <c r="C7603" s="103" t="s">
        <v>892</v>
      </c>
      <c r="D7603" s="103" t="s">
        <v>138</v>
      </c>
      <c r="E7603" s="111"/>
      <c r="F7603" s="103" t="s">
        <v>893</v>
      </c>
      <c r="G7603" s="103" t="s">
        <v>139</v>
      </c>
      <c r="H7603" s="103" t="s">
        <v>646</v>
      </c>
      <c r="I7603" s="103" t="s">
        <v>842</v>
      </c>
      <c r="J7603" s="215">
        <v>1400.83</v>
      </c>
      <c r="K7603" s="216" t="s">
        <v>88</v>
      </c>
    </row>
    <row r="7604" spans="1:11" x14ac:dyDescent="0.25">
      <c r="A7604" s="103" t="s">
        <v>830</v>
      </c>
      <c r="B7604" s="103" t="s">
        <v>344</v>
      </c>
      <c r="C7604" s="103" t="s">
        <v>892</v>
      </c>
      <c r="D7604" s="103" t="s">
        <v>138</v>
      </c>
      <c r="E7604" s="111"/>
      <c r="F7604" s="103" t="s">
        <v>893</v>
      </c>
      <c r="G7604" s="103" t="s">
        <v>139</v>
      </c>
      <c r="H7604" s="103" t="s">
        <v>646</v>
      </c>
      <c r="I7604" s="103" t="s">
        <v>842</v>
      </c>
      <c r="J7604" s="215">
        <v>1400.83</v>
      </c>
      <c r="K7604" s="216" t="s">
        <v>88</v>
      </c>
    </row>
    <row r="7605" spans="1:11" x14ac:dyDescent="0.25">
      <c r="A7605" s="103" t="s">
        <v>828</v>
      </c>
      <c r="B7605" s="103" t="s">
        <v>344</v>
      </c>
      <c r="C7605" s="103" t="s">
        <v>892</v>
      </c>
      <c r="D7605" s="103" t="s">
        <v>138</v>
      </c>
      <c r="E7605" s="111"/>
      <c r="F7605" s="103" t="s">
        <v>893</v>
      </c>
      <c r="G7605" s="103" t="s">
        <v>139</v>
      </c>
      <c r="H7605" s="103" t="s">
        <v>646</v>
      </c>
      <c r="I7605" s="103" t="s">
        <v>842</v>
      </c>
      <c r="J7605" s="215">
        <v>1400.83</v>
      </c>
      <c r="K7605" s="216" t="s">
        <v>88</v>
      </c>
    </row>
    <row r="7606" spans="1:11" x14ac:dyDescent="0.25">
      <c r="A7606" s="103" t="s">
        <v>829</v>
      </c>
      <c r="B7606" s="103" t="s">
        <v>344</v>
      </c>
      <c r="C7606" s="103" t="s">
        <v>892</v>
      </c>
      <c r="D7606" s="103" t="s">
        <v>138</v>
      </c>
      <c r="E7606" s="111"/>
      <c r="F7606" s="103" t="s">
        <v>893</v>
      </c>
      <c r="G7606" s="103" t="s">
        <v>139</v>
      </c>
      <c r="H7606" s="103" t="s">
        <v>646</v>
      </c>
      <c r="I7606" s="103" t="s">
        <v>842</v>
      </c>
      <c r="J7606" s="215">
        <v>1400.83</v>
      </c>
      <c r="K7606" s="216" t="s">
        <v>88</v>
      </c>
    </row>
    <row r="7607" spans="1:11" x14ac:dyDescent="0.25">
      <c r="A7607" s="103" t="s">
        <v>825</v>
      </c>
      <c r="B7607" s="103" t="s">
        <v>344</v>
      </c>
      <c r="C7607" s="103" t="s">
        <v>892</v>
      </c>
      <c r="D7607" s="103" t="s">
        <v>138</v>
      </c>
      <c r="E7607" s="111"/>
      <c r="F7607" s="103" t="s">
        <v>893</v>
      </c>
      <c r="G7607" s="103" t="s">
        <v>139</v>
      </c>
      <c r="H7607" s="103" t="s">
        <v>646</v>
      </c>
      <c r="I7607" s="103" t="s">
        <v>842</v>
      </c>
      <c r="J7607" s="215">
        <v>1400.83</v>
      </c>
      <c r="K7607" s="216" t="s">
        <v>88</v>
      </c>
    </row>
    <row r="7608" spans="1:11" x14ac:dyDescent="0.25">
      <c r="A7608" s="103" t="s">
        <v>826</v>
      </c>
      <c r="B7608" s="103" t="s">
        <v>344</v>
      </c>
      <c r="C7608" s="103" t="s">
        <v>892</v>
      </c>
      <c r="D7608" s="103" t="s">
        <v>138</v>
      </c>
      <c r="E7608" s="111"/>
      <c r="F7608" s="103" t="s">
        <v>893</v>
      </c>
      <c r="G7608" s="103" t="s">
        <v>139</v>
      </c>
      <c r="H7608" s="103" t="s">
        <v>646</v>
      </c>
      <c r="I7608" s="103" t="s">
        <v>842</v>
      </c>
      <c r="J7608" s="215">
        <v>1400.83</v>
      </c>
      <c r="K7608" s="216" t="s">
        <v>88</v>
      </c>
    </row>
    <row r="7609" spans="1:11" x14ac:dyDescent="0.25">
      <c r="A7609" s="103" t="s">
        <v>830</v>
      </c>
      <c r="B7609" s="103" t="s">
        <v>344</v>
      </c>
      <c r="C7609" s="103" t="s">
        <v>892</v>
      </c>
      <c r="D7609" s="103" t="s">
        <v>140</v>
      </c>
      <c r="E7609" s="111"/>
      <c r="F7609" s="103" t="s">
        <v>882</v>
      </c>
      <c r="G7609" s="103" t="s">
        <v>515</v>
      </c>
      <c r="H7609" s="103" t="s">
        <v>516</v>
      </c>
      <c r="I7609" s="103" t="s">
        <v>842</v>
      </c>
      <c r="J7609" s="215">
        <v>470</v>
      </c>
      <c r="K7609" s="216" t="s">
        <v>344</v>
      </c>
    </row>
    <row r="7610" spans="1:11" x14ac:dyDescent="0.25">
      <c r="A7610" s="103" t="s">
        <v>830</v>
      </c>
      <c r="B7610" s="103" t="s">
        <v>344</v>
      </c>
      <c r="C7610" s="103" t="s">
        <v>892</v>
      </c>
      <c r="D7610" s="103" t="s">
        <v>140</v>
      </c>
      <c r="E7610" s="111"/>
      <c r="F7610" s="103" t="s">
        <v>882</v>
      </c>
      <c r="G7610" s="103" t="s">
        <v>172</v>
      </c>
      <c r="H7610" s="103" t="s">
        <v>345</v>
      </c>
      <c r="I7610" s="103" t="s">
        <v>842</v>
      </c>
      <c r="J7610" s="215">
        <v>125833.33</v>
      </c>
      <c r="K7610" s="216" t="s">
        <v>344</v>
      </c>
    </row>
    <row r="7611" spans="1:11" x14ac:dyDescent="0.25">
      <c r="A7611" s="103" t="s">
        <v>829</v>
      </c>
      <c r="B7611" s="103" t="s">
        <v>344</v>
      </c>
      <c r="C7611" s="103" t="s">
        <v>892</v>
      </c>
      <c r="D7611" s="103" t="s">
        <v>140</v>
      </c>
      <c r="E7611" s="111"/>
      <c r="F7611" s="103" t="s">
        <v>882</v>
      </c>
      <c r="G7611" s="103" t="s">
        <v>172</v>
      </c>
      <c r="H7611" s="103" t="s">
        <v>345</v>
      </c>
      <c r="I7611" s="103" t="s">
        <v>842</v>
      </c>
      <c r="J7611" s="215">
        <v>5033.33</v>
      </c>
      <c r="K7611" s="216" t="s">
        <v>344</v>
      </c>
    </row>
    <row r="7612" spans="1:11" x14ac:dyDescent="0.25">
      <c r="A7612" s="103" t="s">
        <v>825</v>
      </c>
      <c r="B7612" s="103" t="s">
        <v>344</v>
      </c>
      <c r="C7612" s="103" t="s">
        <v>892</v>
      </c>
      <c r="D7612" s="103" t="s">
        <v>140</v>
      </c>
      <c r="E7612" s="111"/>
      <c r="F7612" s="103" t="s">
        <v>882</v>
      </c>
      <c r="G7612" s="103" t="s">
        <v>172</v>
      </c>
      <c r="H7612" s="103" t="s">
        <v>345</v>
      </c>
      <c r="I7612" s="103" t="s">
        <v>842</v>
      </c>
      <c r="J7612" s="215">
        <v>-110813.87</v>
      </c>
      <c r="K7612" s="216" t="s">
        <v>344</v>
      </c>
    </row>
    <row r="7613" spans="1:11" x14ac:dyDescent="0.25">
      <c r="A7613" s="103" t="s">
        <v>826</v>
      </c>
      <c r="B7613" s="103" t="s">
        <v>344</v>
      </c>
      <c r="C7613" s="103" t="s">
        <v>892</v>
      </c>
      <c r="D7613" s="103" t="s">
        <v>140</v>
      </c>
      <c r="E7613" s="111"/>
      <c r="F7613" s="103" t="s">
        <v>882</v>
      </c>
      <c r="G7613" s="103" t="s">
        <v>172</v>
      </c>
      <c r="H7613" s="103" t="s">
        <v>345</v>
      </c>
      <c r="I7613" s="103" t="s">
        <v>842</v>
      </c>
      <c r="J7613" s="215">
        <v>20133.32</v>
      </c>
      <c r="K7613" s="216" t="s">
        <v>344</v>
      </c>
    </row>
    <row r="7614" spans="1:11" x14ac:dyDescent="0.25">
      <c r="A7614" s="103" t="s">
        <v>830</v>
      </c>
      <c r="B7614" s="103" t="s">
        <v>344</v>
      </c>
      <c r="C7614" s="103" t="s">
        <v>892</v>
      </c>
      <c r="D7614" s="103" t="s">
        <v>140</v>
      </c>
      <c r="E7614" s="111"/>
      <c r="F7614" s="103" t="s">
        <v>882</v>
      </c>
      <c r="G7614" s="103" t="s">
        <v>142</v>
      </c>
      <c r="H7614" s="103" t="s">
        <v>734</v>
      </c>
      <c r="I7614" s="103" t="s">
        <v>842</v>
      </c>
      <c r="J7614" s="215">
        <v>-120800</v>
      </c>
      <c r="K7614" s="216" t="s">
        <v>88</v>
      </c>
    </row>
    <row r="7615" spans="1:11" x14ac:dyDescent="0.25">
      <c r="A7615" s="103" t="s">
        <v>825</v>
      </c>
      <c r="B7615" s="103" t="s">
        <v>344</v>
      </c>
      <c r="C7615" s="103" t="s">
        <v>892</v>
      </c>
      <c r="D7615" s="103" t="s">
        <v>140</v>
      </c>
      <c r="E7615" s="111"/>
      <c r="F7615" s="103" t="s">
        <v>882</v>
      </c>
      <c r="G7615" s="103" t="s">
        <v>142</v>
      </c>
      <c r="H7615" s="103" t="s">
        <v>734</v>
      </c>
      <c r="I7615" s="103" t="s">
        <v>842</v>
      </c>
      <c r="J7615" s="215">
        <v>130705.60000000001</v>
      </c>
      <c r="K7615" s="216" t="s">
        <v>88</v>
      </c>
    </row>
    <row r="7616" spans="1:11" x14ac:dyDescent="0.25">
      <c r="A7616" s="103" t="s">
        <v>827</v>
      </c>
      <c r="B7616" s="103" t="s">
        <v>344</v>
      </c>
      <c r="C7616" s="103" t="s">
        <v>473</v>
      </c>
      <c r="D7616" s="103" t="s">
        <v>145</v>
      </c>
      <c r="E7616" s="111"/>
      <c r="F7616" s="103" t="s">
        <v>474</v>
      </c>
      <c r="G7616" s="103" t="s">
        <v>119</v>
      </c>
      <c r="H7616" s="103" t="s">
        <v>308</v>
      </c>
      <c r="I7616" s="103" t="s">
        <v>92</v>
      </c>
      <c r="J7616" s="215">
        <v>135.65</v>
      </c>
      <c r="K7616" s="216" t="s">
        <v>88</v>
      </c>
    </row>
    <row r="7617" spans="1:11" x14ac:dyDescent="0.25">
      <c r="A7617" s="103" t="s">
        <v>830</v>
      </c>
      <c r="B7617" s="103" t="s">
        <v>344</v>
      </c>
      <c r="C7617" s="103" t="s">
        <v>473</v>
      </c>
      <c r="D7617" s="103" t="s">
        <v>145</v>
      </c>
      <c r="E7617" s="111"/>
      <c r="F7617" s="103" t="s">
        <v>474</v>
      </c>
      <c r="G7617" s="103" t="s">
        <v>119</v>
      </c>
      <c r="H7617" s="103" t="s">
        <v>308</v>
      </c>
      <c r="I7617" s="103" t="s">
        <v>92</v>
      </c>
      <c r="J7617" s="215">
        <v>54.26</v>
      </c>
      <c r="K7617" s="216" t="s">
        <v>88</v>
      </c>
    </row>
    <row r="7618" spans="1:11" x14ac:dyDescent="0.25">
      <c r="A7618" s="103" t="s">
        <v>828</v>
      </c>
      <c r="B7618" s="103" t="s">
        <v>344</v>
      </c>
      <c r="C7618" s="103" t="s">
        <v>473</v>
      </c>
      <c r="D7618" s="103" t="s">
        <v>145</v>
      </c>
      <c r="E7618" s="111"/>
      <c r="F7618" s="103" t="s">
        <v>474</v>
      </c>
      <c r="G7618" s="103" t="s">
        <v>119</v>
      </c>
      <c r="H7618" s="103" t="s">
        <v>308</v>
      </c>
      <c r="I7618" s="103" t="s">
        <v>92</v>
      </c>
      <c r="J7618" s="215">
        <v>162.78</v>
      </c>
      <c r="K7618" s="216" t="s">
        <v>88</v>
      </c>
    </row>
    <row r="7619" spans="1:11" x14ac:dyDescent="0.25">
      <c r="A7619" s="103" t="s">
        <v>829</v>
      </c>
      <c r="B7619" s="103" t="s">
        <v>344</v>
      </c>
      <c r="C7619" s="103" t="s">
        <v>473</v>
      </c>
      <c r="D7619" s="103" t="s">
        <v>145</v>
      </c>
      <c r="E7619" s="111"/>
      <c r="F7619" s="103" t="s">
        <v>474</v>
      </c>
      <c r="G7619" s="103" t="s">
        <v>119</v>
      </c>
      <c r="H7619" s="103" t="s">
        <v>308</v>
      </c>
      <c r="I7619" s="103" t="s">
        <v>92</v>
      </c>
      <c r="J7619" s="215">
        <v>81.39</v>
      </c>
      <c r="K7619" s="216" t="s">
        <v>88</v>
      </c>
    </row>
    <row r="7620" spans="1:11" x14ac:dyDescent="0.25">
      <c r="A7620" s="103" t="s">
        <v>825</v>
      </c>
      <c r="B7620" s="103" t="s">
        <v>344</v>
      </c>
      <c r="C7620" s="103" t="s">
        <v>473</v>
      </c>
      <c r="D7620" s="103" t="s">
        <v>145</v>
      </c>
      <c r="E7620" s="111"/>
      <c r="F7620" s="103" t="s">
        <v>474</v>
      </c>
      <c r="G7620" s="103" t="s">
        <v>119</v>
      </c>
      <c r="H7620" s="103" t="s">
        <v>308</v>
      </c>
      <c r="I7620" s="103" t="s">
        <v>92</v>
      </c>
      <c r="J7620" s="215">
        <v>135.65</v>
      </c>
      <c r="K7620" s="216" t="s">
        <v>88</v>
      </c>
    </row>
    <row r="7621" spans="1:11" x14ac:dyDescent="0.25">
      <c r="A7621" s="103" t="s">
        <v>826</v>
      </c>
      <c r="B7621" s="103" t="s">
        <v>344</v>
      </c>
      <c r="C7621" s="103" t="s">
        <v>473</v>
      </c>
      <c r="D7621" s="103" t="s">
        <v>145</v>
      </c>
      <c r="E7621" s="111"/>
      <c r="F7621" s="103" t="s">
        <v>474</v>
      </c>
      <c r="G7621" s="103" t="s">
        <v>119</v>
      </c>
      <c r="H7621" s="103" t="s">
        <v>308</v>
      </c>
      <c r="I7621" s="103" t="s">
        <v>92</v>
      </c>
      <c r="J7621" s="215">
        <v>108.52</v>
      </c>
      <c r="K7621" s="216" t="s">
        <v>88</v>
      </c>
    </row>
    <row r="7622" spans="1:11" x14ac:dyDescent="0.25">
      <c r="A7622" s="103" t="s">
        <v>827</v>
      </c>
      <c r="B7622" s="103" t="s">
        <v>344</v>
      </c>
      <c r="C7622" s="103" t="s">
        <v>473</v>
      </c>
      <c r="D7622" s="103" t="s">
        <v>145</v>
      </c>
      <c r="E7622" s="111"/>
      <c r="F7622" s="103" t="s">
        <v>474</v>
      </c>
      <c r="G7622" s="103" t="s">
        <v>96</v>
      </c>
      <c r="H7622" s="103" t="s">
        <v>319</v>
      </c>
      <c r="I7622" s="103" t="s">
        <v>92</v>
      </c>
      <c r="J7622" s="215">
        <v>122.09</v>
      </c>
      <c r="K7622" s="216" t="s">
        <v>88</v>
      </c>
    </row>
    <row r="7623" spans="1:11" x14ac:dyDescent="0.25">
      <c r="A7623" s="103" t="s">
        <v>828</v>
      </c>
      <c r="B7623" s="103" t="s">
        <v>344</v>
      </c>
      <c r="C7623" s="103" t="s">
        <v>473</v>
      </c>
      <c r="D7623" s="103" t="s">
        <v>145</v>
      </c>
      <c r="E7623" s="111"/>
      <c r="F7623" s="103" t="s">
        <v>474</v>
      </c>
      <c r="G7623" s="103" t="s">
        <v>96</v>
      </c>
      <c r="H7623" s="103" t="s">
        <v>319</v>
      </c>
      <c r="I7623" s="103" t="s">
        <v>92</v>
      </c>
      <c r="J7623" s="215">
        <v>54.26</v>
      </c>
      <c r="K7623" s="216" t="s">
        <v>88</v>
      </c>
    </row>
    <row r="7624" spans="1:11" x14ac:dyDescent="0.25">
      <c r="A7624" s="103" t="s">
        <v>830</v>
      </c>
      <c r="B7624" s="103" t="s">
        <v>344</v>
      </c>
      <c r="C7624" s="103" t="s">
        <v>473</v>
      </c>
      <c r="D7624" s="103" t="s">
        <v>145</v>
      </c>
      <c r="E7624" s="111"/>
      <c r="F7624" s="103" t="s">
        <v>474</v>
      </c>
      <c r="G7624" s="103" t="s">
        <v>118</v>
      </c>
      <c r="H7624" s="103" t="s">
        <v>323</v>
      </c>
      <c r="I7624" s="103" t="s">
        <v>92</v>
      </c>
      <c r="J7624" s="215">
        <v>122.09</v>
      </c>
      <c r="K7624" s="216" t="s">
        <v>88</v>
      </c>
    </row>
    <row r="7625" spans="1:11" x14ac:dyDescent="0.25">
      <c r="A7625" s="103" t="s">
        <v>825</v>
      </c>
      <c r="B7625" s="103" t="s">
        <v>344</v>
      </c>
      <c r="C7625" s="103" t="s">
        <v>473</v>
      </c>
      <c r="D7625" s="103" t="s">
        <v>145</v>
      </c>
      <c r="E7625" s="111"/>
      <c r="F7625" s="103" t="s">
        <v>474</v>
      </c>
      <c r="G7625" s="103" t="s">
        <v>118</v>
      </c>
      <c r="H7625" s="103" t="s">
        <v>323</v>
      </c>
      <c r="I7625" s="103" t="s">
        <v>92</v>
      </c>
      <c r="J7625" s="215">
        <v>27.13</v>
      </c>
      <c r="K7625" s="216" t="s">
        <v>88</v>
      </c>
    </row>
    <row r="7626" spans="1:11" x14ac:dyDescent="0.25">
      <c r="A7626" s="103" t="s">
        <v>826</v>
      </c>
      <c r="B7626" s="103" t="s">
        <v>344</v>
      </c>
      <c r="C7626" s="103" t="s">
        <v>473</v>
      </c>
      <c r="D7626" s="103" t="s">
        <v>145</v>
      </c>
      <c r="E7626" s="111"/>
      <c r="F7626" s="103" t="s">
        <v>474</v>
      </c>
      <c r="G7626" s="103" t="s">
        <v>118</v>
      </c>
      <c r="H7626" s="103" t="s">
        <v>323</v>
      </c>
      <c r="I7626" s="103" t="s">
        <v>92</v>
      </c>
      <c r="J7626" s="215">
        <v>779.99</v>
      </c>
      <c r="K7626" s="216" t="s">
        <v>88</v>
      </c>
    </row>
    <row r="7627" spans="1:11" x14ac:dyDescent="0.25">
      <c r="A7627" s="103" t="s">
        <v>830</v>
      </c>
      <c r="B7627" s="103" t="s">
        <v>344</v>
      </c>
      <c r="C7627" s="103" t="s">
        <v>473</v>
      </c>
      <c r="D7627" s="103" t="s">
        <v>145</v>
      </c>
      <c r="E7627" s="111"/>
      <c r="F7627" s="103" t="s">
        <v>474</v>
      </c>
      <c r="G7627" s="103" t="s">
        <v>103</v>
      </c>
      <c r="H7627" s="103" t="s">
        <v>337</v>
      </c>
      <c r="I7627" s="103" t="s">
        <v>92</v>
      </c>
      <c r="J7627" s="215">
        <v>1763.45</v>
      </c>
      <c r="K7627" s="216" t="s">
        <v>88</v>
      </c>
    </row>
    <row r="7628" spans="1:11" x14ac:dyDescent="0.25">
      <c r="A7628" s="103" t="s">
        <v>829</v>
      </c>
      <c r="B7628" s="103" t="s">
        <v>344</v>
      </c>
      <c r="C7628" s="103" t="s">
        <v>473</v>
      </c>
      <c r="D7628" s="103" t="s">
        <v>145</v>
      </c>
      <c r="E7628" s="111"/>
      <c r="F7628" s="103" t="s">
        <v>474</v>
      </c>
      <c r="G7628" s="103" t="s">
        <v>103</v>
      </c>
      <c r="H7628" s="103" t="s">
        <v>337</v>
      </c>
      <c r="I7628" s="103" t="s">
        <v>92</v>
      </c>
      <c r="J7628" s="215">
        <v>81.39</v>
      </c>
      <c r="K7628" s="216" t="s">
        <v>88</v>
      </c>
    </row>
    <row r="7629" spans="1:11" x14ac:dyDescent="0.25">
      <c r="A7629" s="103" t="s">
        <v>827</v>
      </c>
      <c r="B7629" s="103" t="s">
        <v>344</v>
      </c>
      <c r="C7629" s="103" t="s">
        <v>473</v>
      </c>
      <c r="D7629" s="103" t="s">
        <v>145</v>
      </c>
      <c r="E7629" s="111"/>
      <c r="F7629" s="103" t="s">
        <v>474</v>
      </c>
      <c r="G7629" s="103" t="s">
        <v>501</v>
      </c>
      <c r="H7629" s="103" t="s">
        <v>502</v>
      </c>
      <c r="I7629" s="103" t="s">
        <v>842</v>
      </c>
      <c r="J7629" s="215">
        <v>2006.04</v>
      </c>
      <c r="K7629" s="216" t="s">
        <v>344</v>
      </c>
    </row>
    <row r="7630" spans="1:11" x14ac:dyDescent="0.25">
      <c r="A7630" s="103" t="s">
        <v>830</v>
      </c>
      <c r="B7630" s="103" t="s">
        <v>344</v>
      </c>
      <c r="C7630" s="103" t="s">
        <v>473</v>
      </c>
      <c r="D7630" s="103" t="s">
        <v>145</v>
      </c>
      <c r="E7630" s="111"/>
      <c r="F7630" s="103" t="s">
        <v>474</v>
      </c>
      <c r="G7630" s="103" t="s">
        <v>501</v>
      </c>
      <c r="H7630" s="103" t="s">
        <v>502</v>
      </c>
      <c r="I7630" s="103" t="s">
        <v>842</v>
      </c>
      <c r="J7630" s="215">
        <v>12239.66</v>
      </c>
      <c r="K7630" s="216" t="s">
        <v>344</v>
      </c>
    </row>
    <row r="7631" spans="1:11" x14ac:dyDescent="0.25">
      <c r="A7631" s="103" t="s">
        <v>828</v>
      </c>
      <c r="B7631" s="103" t="s">
        <v>344</v>
      </c>
      <c r="C7631" s="103" t="s">
        <v>473</v>
      </c>
      <c r="D7631" s="103" t="s">
        <v>145</v>
      </c>
      <c r="E7631" s="111"/>
      <c r="F7631" s="103" t="s">
        <v>474</v>
      </c>
      <c r="G7631" s="103" t="s">
        <v>501</v>
      </c>
      <c r="H7631" s="103" t="s">
        <v>502</v>
      </c>
      <c r="I7631" s="103" t="s">
        <v>842</v>
      </c>
      <c r="J7631" s="215">
        <v>4437.59</v>
      </c>
      <c r="K7631" s="216" t="s">
        <v>344</v>
      </c>
    </row>
    <row r="7632" spans="1:11" x14ac:dyDescent="0.25">
      <c r="A7632" s="103" t="s">
        <v>829</v>
      </c>
      <c r="B7632" s="103" t="s">
        <v>344</v>
      </c>
      <c r="C7632" s="103" t="s">
        <v>473</v>
      </c>
      <c r="D7632" s="103" t="s">
        <v>145</v>
      </c>
      <c r="E7632" s="111"/>
      <c r="F7632" s="103" t="s">
        <v>474</v>
      </c>
      <c r="G7632" s="103" t="s">
        <v>501</v>
      </c>
      <c r="H7632" s="103" t="s">
        <v>502</v>
      </c>
      <c r="I7632" s="103" t="s">
        <v>842</v>
      </c>
      <c r="J7632" s="215">
        <v>3082.64</v>
      </c>
      <c r="K7632" s="216" t="s">
        <v>344</v>
      </c>
    </row>
    <row r="7633" spans="1:11" x14ac:dyDescent="0.25">
      <c r="A7633" s="103" t="s">
        <v>825</v>
      </c>
      <c r="B7633" s="103" t="s">
        <v>344</v>
      </c>
      <c r="C7633" s="103" t="s">
        <v>473</v>
      </c>
      <c r="D7633" s="103" t="s">
        <v>145</v>
      </c>
      <c r="E7633" s="111"/>
      <c r="F7633" s="103" t="s">
        <v>474</v>
      </c>
      <c r="G7633" s="103" t="s">
        <v>501</v>
      </c>
      <c r="H7633" s="103" t="s">
        <v>502</v>
      </c>
      <c r="I7633" s="103" t="s">
        <v>842</v>
      </c>
      <c r="J7633" s="215">
        <v>7511.64</v>
      </c>
      <c r="K7633" s="216" t="s">
        <v>344</v>
      </c>
    </row>
    <row r="7634" spans="1:11" x14ac:dyDescent="0.25">
      <c r="A7634" s="103" t="s">
        <v>826</v>
      </c>
      <c r="B7634" s="103" t="s">
        <v>344</v>
      </c>
      <c r="C7634" s="103" t="s">
        <v>473</v>
      </c>
      <c r="D7634" s="103" t="s">
        <v>145</v>
      </c>
      <c r="E7634" s="111"/>
      <c r="F7634" s="103" t="s">
        <v>474</v>
      </c>
      <c r="G7634" s="103" t="s">
        <v>501</v>
      </c>
      <c r="H7634" s="103" t="s">
        <v>502</v>
      </c>
      <c r="I7634" s="103" t="s">
        <v>842</v>
      </c>
      <c r="J7634" s="215">
        <v>5840.04</v>
      </c>
      <c r="K7634" s="216" t="s">
        <v>344</v>
      </c>
    </row>
    <row r="7635" spans="1:11" x14ac:dyDescent="0.25">
      <c r="A7635" s="103" t="s">
        <v>827</v>
      </c>
      <c r="B7635" s="103" t="s">
        <v>344</v>
      </c>
      <c r="C7635" s="103" t="s">
        <v>473</v>
      </c>
      <c r="D7635" s="103" t="s">
        <v>145</v>
      </c>
      <c r="E7635" s="111"/>
      <c r="F7635" s="103" t="s">
        <v>474</v>
      </c>
      <c r="G7635" s="103" t="s">
        <v>549</v>
      </c>
      <c r="H7635" s="103" t="s">
        <v>550</v>
      </c>
      <c r="I7635" s="103" t="s">
        <v>842</v>
      </c>
      <c r="J7635" s="215">
        <v>4712.3900000000003</v>
      </c>
      <c r="K7635" s="216" t="s">
        <v>347</v>
      </c>
    </row>
    <row r="7636" spans="1:11" x14ac:dyDescent="0.25">
      <c r="A7636" s="103" t="s">
        <v>830</v>
      </c>
      <c r="B7636" s="103" t="s">
        <v>344</v>
      </c>
      <c r="C7636" s="103" t="s">
        <v>473</v>
      </c>
      <c r="D7636" s="103" t="s">
        <v>145</v>
      </c>
      <c r="E7636" s="111"/>
      <c r="F7636" s="103" t="s">
        <v>474</v>
      </c>
      <c r="G7636" s="103" t="s">
        <v>549</v>
      </c>
      <c r="H7636" s="103" t="s">
        <v>550</v>
      </c>
      <c r="I7636" s="103" t="s">
        <v>842</v>
      </c>
      <c r="J7636" s="215">
        <v>5820.8</v>
      </c>
      <c r="K7636" s="216" t="s">
        <v>347</v>
      </c>
    </row>
    <row r="7637" spans="1:11" x14ac:dyDescent="0.25">
      <c r="A7637" s="103" t="s">
        <v>828</v>
      </c>
      <c r="B7637" s="103" t="s">
        <v>344</v>
      </c>
      <c r="C7637" s="103" t="s">
        <v>473</v>
      </c>
      <c r="D7637" s="103" t="s">
        <v>145</v>
      </c>
      <c r="E7637" s="111"/>
      <c r="F7637" s="103" t="s">
        <v>474</v>
      </c>
      <c r="G7637" s="103" t="s">
        <v>549</v>
      </c>
      <c r="H7637" s="103" t="s">
        <v>550</v>
      </c>
      <c r="I7637" s="103" t="s">
        <v>842</v>
      </c>
      <c r="J7637" s="215">
        <v>3806.07</v>
      </c>
      <c r="K7637" s="216" t="s">
        <v>347</v>
      </c>
    </row>
    <row r="7638" spans="1:11" x14ac:dyDescent="0.25">
      <c r="A7638" s="103" t="s">
        <v>829</v>
      </c>
      <c r="B7638" s="103" t="s">
        <v>344</v>
      </c>
      <c r="C7638" s="103" t="s">
        <v>473</v>
      </c>
      <c r="D7638" s="103" t="s">
        <v>145</v>
      </c>
      <c r="E7638" s="111"/>
      <c r="F7638" s="103" t="s">
        <v>474</v>
      </c>
      <c r="G7638" s="103" t="s">
        <v>549</v>
      </c>
      <c r="H7638" s="103" t="s">
        <v>550</v>
      </c>
      <c r="I7638" s="103" t="s">
        <v>842</v>
      </c>
      <c r="J7638" s="215">
        <v>3901.26</v>
      </c>
      <c r="K7638" s="216" t="s">
        <v>347</v>
      </c>
    </row>
    <row r="7639" spans="1:11" x14ac:dyDescent="0.25">
      <c r="A7639" s="103" t="s">
        <v>825</v>
      </c>
      <c r="B7639" s="103" t="s">
        <v>344</v>
      </c>
      <c r="C7639" s="103" t="s">
        <v>473</v>
      </c>
      <c r="D7639" s="103" t="s">
        <v>145</v>
      </c>
      <c r="E7639" s="111"/>
      <c r="F7639" s="103" t="s">
        <v>474</v>
      </c>
      <c r="G7639" s="103" t="s">
        <v>549</v>
      </c>
      <c r="H7639" s="103" t="s">
        <v>550</v>
      </c>
      <c r="I7639" s="103" t="s">
        <v>842</v>
      </c>
      <c r="J7639" s="215">
        <v>3943.03</v>
      </c>
      <c r="K7639" s="216" t="s">
        <v>347</v>
      </c>
    </row>
    <row r="7640" spans="1:11" x14ac:dyDescent="0.25">
      <c r="A7640" s="103" t="s">
        <v>826</v>
      </c>
      <c r="B7640" s="103" t="s">
        <v>344</v>
      </c>
      <c r="C7640" s="103" t="s">
        <v>473</v>
      </c>
      <c r="D7640" s="103" t="s">
        <v>145</v>
      </c>
      <c r="E7640" s="111"/>
      <c r="F7640" s="103" t="s">
        <v>474</v>
      </c>
      <c r="G7640" s="103" t="s">
        <v>549</v>
      </c>
      <c r="H7640" s="103" t="s">
        <v>550</v>
      </c>
      <c r="I7640" s="103" t="s">
        <v>842</v>
      </c>
      <c r="J7640" s="215">
        <v>4449.62</v>
      </c>
      <c r="K7640" s="216" t="s">
        <v>347</v>
      </c>
    </row>
    <row r="7641" spans="1:11" x14ac:dyDescent="0.25">
      <c r="A7641" s="103" t="s">
        <v>827</v>
      </c>
      <c r="B7641" s="103" t="s">
        <v>344</v>
      </c>
      <c r="C7641" s="103" t="s">
        <v>473</v>
      </c>
      <c r="D7641" s="103" t="s">
        <v>145</v>
      </c>
      <c r="E7641" s="111"/>
      <c r="F7641" s="103" t="s">
        <v>474</v>
      </c>
      <c r="G7641" s="103" t="s">
        <v>174</v>
      </c>
      <c r="H7641" s="103" t="s">
        <v>358</v>
      </c>
      <c r="I7641" s="103" t="s">
        <v>92</v>
      </c>
      <c r="J7641" s="215">
        <v>623.99</v>
      </c>
      <c r="K7641" s="216" t="s">
        <v>88</v>
      </c>
    </row>
    <row r="7642" spans="1:11" x14ac:dyDescent="0.25">
      <c r="A7642" s="103" t="s">
        <v>826</v>
      </c>
      <c r="B7642" s="103" t="s">
        <v>344</v>
      </c>
      <c r="C7642" s="103" t="s">
        <v>473</v>
      </c>
      <c r="D7642" s="103" t="s">
        <v>145</v>
      </c>
      <c r="E7642" s="111"/>
      <c r="F7642" s="103" t="s">
        <v>474</v>
      </c>
      <c r="G7642" s="103" t="s">
        <v>174</v>
      </c>
      <c r="H7642" s="103" t="s">
        <v>358</v>
      </c>
      <c r="I7642" s="103" t="s">
        <v>92</v>
      </c>
      <c r="J7642" s="215">
        <v>135.65</v>
      </c>
      <c r="K7642" s="216" t="s">
        <v>88</v>
      </c>
    </row>
    <row r="7643" spans="1:11" x14ac:dyDescent="0.25">
      <c r="A7643" s="103" t="s">
        <v>827</v>
      </c>
      <c r="B7643" s="103" t="s">
        <v>344</v>
      </c>
      <c r="C7643" s="103" t="s">
        <v>473</v>
      </c>
      <c r="D7643" s="103" t="s">
        <v>145</v>
      </c>
      <c r="E7643" s="111"/>
      <c r="F7643" s="103" t="s">
        <v>474</v>
      </c>
      <c r="G7643" s="103" t="s">
        <v>145</v>
      </c>
      <c r="H7643" s="103" t="s">
        <v>359</v>
      </c>
      <c r="I7643" s="103" t="s">
        <v>92</v>
      </c>
      <c r="J7643" s="215">
        <v>4096.63</v>
      </c>
      <c r="K7643" s="216" t="s">
        <v>88</v>
      </c>
    </row>
    <row r="7644" spans="1:11" x14ac:dyDescent="0.25">
      <c r="A7644" s="103" t="s">
        <v>830</v>
      </c>
      <c r="B7644" s="103" t="s">
        <v>344</v>
      </c>
      <c r="C7644" s="103" t="s">
        <v>473</v>
      </c>
      <c r="D7644" s="103" t="s">
        <v>145</v>
      </c>
      <c r="E7644" s="111"/>
      <c r="F7644" s="103" t="s">
        <v>474</v>
      </c>
      <c r="G7644" s="103" t="s">
        <v>145</v>
      </c>
      <c r="H7644" s="103" t="s">
        <v>359</v>
      </c>
      <c r="I7644" s="103" t="s">
        <v>92</v>
      </c>
      <c r="J7644" s="215">
        <v>3391.25</v>
      </c>
      <c r="K7644" s="216" t="s">
        <v>88</v>
      </c>
    </row>
    <row r="7645" spans="1:11" x14ac:dyDescent="0.25">
      <c r="A7645" s="103" t="s">
        <v>828</v>
      </c>
      <c r="B7645" s="103" t="s">
        <v>344</v>
      </c>
      <c r="C7645" s="103" t="s">
        <v>473</v>
      </c>
      <c r="D7645" s="103" t="s">
        <v>145</v>
      </c>
      <c r="E7645" s="111"/>
      <c r="F7645" s="103" t="s">
        <v>474</v>
      </c>
      <c r="G7645" s="103" t="s">
        <v>145</v>
      </c>
      <c r="H7645" s="103" t="s">
        <v>359</v>
      </c>
      <c r="I7645" s="103" t="s">
        <v>92</v>
      </c>
      <c r="J7645" s="215">
        <v>3445.51</v>
      </c>
      <c r="K7645" s="216" t="s">
        <v>88</v>
      </c>
    </row>
    <row r="7646" spans="1:11" x14ac:dyDescent="0.25">
      <c r="A7646" s="103" t="s">
        <v>829</v>
      </c>
      <c r="B7646" s="103" t="s">
        <v>344</v>
      </c>
      <c r="C7646" s="103" t="s">
        <v>473</v>
      </c>
      <c r="D7646" s="103" t="s">
        <v>145</v>
      </c>
      <c r="E7646" s="111"/>
      <c r="F7646" s="103" t="s">
        <v>474</v>
      </c>
      <c r="G7646" s="103" t="s">
        <v>145</v>
      </c>
      <c r="H7646" s="103" t="s">
        <v>359</v>
      </c>
      <c r="I7646" s="103" t="s">
        <v>92</v>
      </c>
      <c r="J7646" s="215">
        <v>3716.81</v>
      </c>
      <c r="K7646" s="216" t="s">
        <v>88</v>
      </c>
    </row>
    <row r="7647" spans="1:11" x14ac:dyDescent="0.25">
      <c r="A7647" s="103" t="s">
        <v>825</v>
      </c>
      <c r="B7647" s="103" t="s">
        <v>344</v>
      </c>
      <c r="C7647" s="103" t="s">
        <v>473</v>
      </c>
      <c r="D7647" s="103" t="s">
        <v>145</v>
      </c>
      <c r="E7647" s="111"/>
      <c r="F7647" s="103" t="s">
        <v>474</v>
      </c>
      <c r="G7647" s="103" t="s">
        <v>145</v>
      </c>
      <c r="H7647" s="103" t="s">
        <v>359</v>
      </c>
      <c r="I7647" s="103" t="s">
        <v>92</v>
      </c>
      <c r="J7647" s="215">
        <v>6049.99</v>
      </c>
      <c r="K7647" s="216" t="s">
        <v>88</v>
      </c>
    </row>
    <row r="7648" spans="1:11" x14ac:dyDescent="0.25">
      <c r="A7648" s="103" t="s">
        <v>826</v>
      </c>
      <c r="B7648" s="103" t="s">
        <v>344</v>
      </c>
      <c r="C7648" s="103" t="s">
        <v>473</v>
      </c>
      <c r="D7648" s="103" t="s">
        <v>145</v>
      </c>
      <c r="E7648" s="111"/>
      <c r="F7648" s="103" t="s">
        <v>474</v>
      </c>
      <c r="G7648" s="103" t="s">
        <v>145</v>
      </c>
      <c r="H7648" s="103" t="s">
        <v>359</v>
      </c>
      <c r="I7648" s="103" t="s">
        <v>92</v>
      </c>
      <c r="J7648" s="215">
        <v>3581.16</v>
      </c>
      <c r="K7648" s="216" t="s">
        <v>88</v>
      </c>
    </row>
    <row r="7649" spans="1:11" x14ac:dyDescent="0.25">
      <c r="A7649" s="103" t="s">
        <v>827</v>
      </c>
      <c r="B7649" s="103" t="s">
        <v>344</v>
      </c>
      <c r="C7649" s="103" t="s">
        <v>473</v>
      </c>
      <c r="D7649" s="103" t="s">
        <v>145</v>
      </c>
      <c r="E7649" s="111"/>
      <c r="F7649" s="103" t="s">
        <v>474</v>
      </c>
      <c r="G7649" s="103" t="s">
        <v>149</v>
      </c>
      <c r="H7649" s="103" t="s">
        <v>362</v>
      </c>
      <c r="I7649" s="103" t="s">
        <v>92</v>
      </c>
      <c r="J7649" s="215">
        <v>461.21</v>
      </c>
      <c r="K7649" s="216" t="s">
        <v>88</v>
      </c>
    </row>
    <row r="7650" spans="1:11" x14ac:dyDescent="0.25">
      <c r="A7650" s="103" t="s">
        <v>828</v>
      </c>
      <c r="B7650" s="103" t="s">
        <v>344</v>
      </c>
      <c r="C7650" s="103" t="s">
        <v>473</v>
      </c>
      <c r="D7650" s="103" t="s">
        <v>145</v>
      </c>
      <c r="E7650" s="111"/>
      <c r="F7650" s="103" t="s">
        <v>474</v>
      </c>
      <c r="G7650" s="103" t="s">
        <v>149</v>
      </c>
      <c r="H7650" s="103" t="s">
        <v>362</v>
      </c>
      <c r="I7650" s="103" t="s">
        <v>92</v>
      </c>
      <c r="J7650" s="215">
        <v>325.56</v>
      </c>
      <c r="K7650" s="216" t="s">
        <v>88</v>
      </c>
    </row>
    <row r="7651" spans="1:11" x14ac:dyDescent="0.25">
      <c r="A7651" s="103" t="s">
        <v>825</v>
      </c>
      <c r="B7651" s="103" t="s">
        <v>344</v>
      </c>
      <c r="C7651" s="103" t="s">
        <v>473</v>
      </c>
      <c r="D7651" s="103" t="s">
        <v>145</v>
      </c>
      <c r="E7651" s="111"/>
      <c r="F7651" s="103" t="s">
        <v>474</v>
      </c>
      <c r="G7651" s="103" t="s">
        <v>149</v>
      </c>
      <c r="H7651" s="103" t="s">
        <v>362</v>
      </c>
      <c r="I7651" s="103" t="s">
        <v>92</v>
      </c>
      <c r="J7651" s="215">
        <v>2468.83</v>
      </c>
      <c r="K7651" s="216" t="s">
        <v>88</v>
      </c>
    </row>
    <row r="7652" spans="1:11" x14ac:dyDescent="0.25">
      <c r="A7652" s="103" t="s">
        <v>826</v>
      </c>
      <c r="B7652" s="103" t="s">
        <v>344</v>
      </c>
      <c r="C7652" s="103" t="s">
        <v>473</v>
      </c>
      <c r="D7652" s="103" t="s">
        <v>145</v>
      </c>
      <c r="E7652" s="111"/>
      <c r="F7652" s="103" t="s">
        <v>474</v>
      </c>
      <c r="G7652" s="103" t="s">
        <v>149</v>
      </c>
      <c r="H7652" s="103" t="s">
        <v>362</v>
      </c>
      <c r="I7652" s="103" t="s">
        <v>92</v>
      </c>
      <c r="J7652" s="215">
        <v>271.3</v>
      </c>
      <c r="K7652" s="216" t="s">
        <v>88</v>
      </c>
    </row>
    <row r="7653" spans="1:11" x14ac:dyDescent="0.25">
      <c r="A7653" s="103" t="s">
        <v>827</v>
      </c>
      <c r="B7653" s="103" t="s">
        <v>344</v>
      </c>
      <c r="C7653" s="103" t="s">
        <v>473</v>
      </c>
      <c r="D7653" s="103" t="s">
        <v>145</v>
      </c>
      <c r="E7653" s="111"/>
      <c r="F7653" s="103" t="s">
        <v>474</v>
      </c>
      <c r="G7653" s="103" t="s">
        <v>99</v>
      </c>
      <c r="H7653" s="103" t="s">
        <v>363</v>
      </c>
      <c r="I7653" s="103" t="s">
        <v>92</v>
      </c>
      <c r="J7653" s="215">
        <v>8830.82</v>
      </c>
      <c r="K7653" s="216" t="s">
        <v>88</v>
      </c>
    </row>
    <row r="7654" spans="1:11" x14ac:dyDescent="0.25">
      <c r="A7654" s="103" t="s">
        <v>830</v>
      </c>
      <c r="B7654" s="103" t="s">
        <v>344</v>
      </c>
      <c r="C7654" s="103" t="s">
        <v>473</v>
      </c>
      <c r="D7654" s="103" t="s">
        <v>145</v>
      </c>
      <c r="E7654" s="111"/>
      <c r="F7654" s="103" t="s">
        <v>474</v>
      </c>
      <c r="G7654" s="103" t="s">
        <v>99</v>
      </c>
      <c r="H7654" s="103" t="s">
        <v>363</v>
      </c>
      <c r="I7654" s="103" t="s">
        <v>92</v>
      </c>
      <c r="J7654" s="215">
        <v>4150.8900000000003</v>
      </c>
      <c r="K7654" s="216" t="s">
        <v>88</v>
      </c>
    </row>
    <row r="7655" spans="1:11" x14ac:dyDescent="0.25">
      <c r="A7655" s="103" t="s">
        <v>828</v>
      </c>
      <c r="B7655" s="103" t="s">
        <v>344</v>
      </c>
      <c r="C7655" s="103" t="s">
        <v>473</v>
      </c>
      <c r="D7655" s="103" t="s">
        <v>145</v>
      </c>
      <c r="E7655" s="111"/>
      <c r="F7655" s="103" t="s">
        <v>474</v>
      </c>
      <c r="G7655" s="103" t="s">
        <v>99</v>
      </c>
      <c r="H7655" s="103" t="s">
        <v>363</v>
      </c>
      <c r="I7655" s="103" t="s">
        <v>92</v>
      </c>
      <c r="J7655" s="215">
        <v>5154.7</v>
      </c>
      <c r="K7655" s="216" t="s">
        <v>88</v>
      </c>
    </row>
    <row r="7656" spans="1:11" x14ac:dyDescent="0.25">
      <c r="A7656" s="103" t="s">
        <v>829</v>
      </c>
      <c r="B7656" s="103" t="s">
        <v>344</v>
      </c>
      <c r="C7656" s="103" t="s">
        <v>473</v>
      </c>
      <c r="D7656" s="103" t="s">
        <v>145</v>
      </c>
      <c r="E7656" s="111"/>
      <c r="F7656" s="103" t="s">
        <v>474</v>
      </c>
      <c r="G7656" s="103" t="s">
        <v>99</v>
      </c>
      <c r="H7656" s="103" t="s">
        <v>363</v>
      </c>
      <c r="I7656" s="103" t="s">
        <v>92</v>
      </c>
      <c r="J7656" s="215">
        <v>3798.2</v>
      </c>
      <c r="K7656" s="216" t="s">
        <v>88</v>
      </c>
    </row>
    <row r="7657" spans="1:11" x14ac:dyDescent="0.25">
      <c r="A7657" s="103" t="s">
        <v>825</v>
      </c>
      <c r="B7657" s="103" t="s">
        <v>344</v>
      </c>
      <c r="C7657" s="103" t="s">
        <v>473</v>
      </c>
      <c r="D7657" s="103" t="s">
        <v>145</v>
      </c>
      <c r="E7657" s="111"/>
      <c r="F7657" s="103" t="s">
        <v>474</v>
      </c>
      <c r="G7657" s="103" t="s">
        <v>99</v>
      </c>
      <c r="H7657" s="103" t="s">
        <v>363</v>
      </c>
      <c r="I7657" s="103" t="s">
        <v>92</v>
      </c>
      <c r="J7657" s="215">
        <v>12751.1</v>
      </c>
      <c r="K7657" s="216" t="s">
        <v>88</v>
      </c>
    </row>
    <row r="7658" spans="1:11" x14ac:dyDescent="0.25">
      <c r="A7658" s="103" t="s">
        <v>826</v>
      </c>
      <c r="B7658" s="103" t="s">
        <v>344</v>
      </c>
      <c r="C7658" s="103" t="s">
        <v>473</v>
      </c>
      <c r="D7658" s="103" t="s">
        <v>145</v>
      </c>
      <c r="E7658" s="111"/>
      <c r="F7658" s="103" t="s">
        <v>474</v>
      </c>
      <c r="G7658" s="103" t="s">
        <v>99</v>
      </c>
      <c r="H7658" s="103" t="s">
        <v>363</v>
      </c>
      <c r="I7658" s="103" t="s">
        <v>92</v>
      </c>
      <c r="J7658" s="215">
        <v>4340.8</v>
      </c>
      <c r="K7658" s="216" t="s">
        <v>88</v>
      </c>
    </row>
    <row r="7659" spans="1:11" x14ac:dyDescent="0.25">
      <c r="A7659" s="103" t="s">
        <v>827</v>
      </c>
      <c r="B7659" s="103" t="s">
        <v>344</v>
      </c>
      <c r="C7659" s="103" t="s">
        <v>473</v>
      </c>
      <c r="D7659" s="103" t="s">
        <v>145</v>
      </c>
      <c r="E7659" s="111"/>
      <c r="F7659" s="103" t="s">
        <v>474</v>
      </c>
      <c r="G7659" s="103" t="s">
        <v>146</v>
      </c>
      <c r="H7659" s="103" t="s">
        <v>364</v>
      </c>
      <c r="I7659" s="103" t="s">
        <v>92</v>
      </c>
      <c r="J7659" s="215">
        <v>1627.8</v>
      </c>
      <c r="K7659" s="216" t="s">
        <v>88</v>
      </c>
    </row>
    <row r="7660" spans="1:11" x14ac:dyDescent="0.25">
      <c r="A7660" s="103" t="s">
        <v>830</v>
      </c>
      <c r="B7660" s="103" t="s">
        <v>344</v>
      </c>
      <c r="C7660" s="103" t="s">
        <v>473</v>
      </c>
      <c r="D7660" s="103" t="s">
        <v>145</v>
      </c>
      <c r="E7660" s="111"/>
      <c r="F7660" s="103" t="s">
        <v>474</v>
      </c>
      <c r="G7660" s="103" t="s">
        <v>146</v>
      </c>
      <c r="H7660" s="103" t="s">
        <v>364</v>
      </c>
      <c r="I7660" s="103" t="s">
        <v>92</v>
      </c>
      <c r="J7660" s="215">
        <v>1030.94</v>
      </c>
      <c r="K7660" s="216" t="s">
        <v>88</v>
      </c>
    </row>
    <row r="7661" spans="1:11" x14ac:dyDescent="0.25">
      <c r="A7661" s="103" t="s">
        <v>828</v>
      </c>
      <c r="B7661" s="103" t="s">
        <v>344</v>
      </c>
      <c r="C7661" s="103" t="s">
        <v>473</v>
      </c>
      <c r="D7661" s="103" t="s">
        <v>145</v>
      </c>
      <c r="E7661" s="111"/>
      <c r="F7661" s="103" t="s">
        <v>474</v>
      </c>
      <c r="G7661" s="103" t="s">
        <v>146</v>
      </c>
      <c r="H7661" s="103" t="s">
        <v>364</v>
      </c>
      <c r="I7661" s="103" t="s">
        <v>92</v>
      </c>
      <c r="J7661" s="215">
        <v>1356.5</v>
      </c>
      <c r="K7661" s="216" t="s">
        <v>88</v>
      </c>
    </row>
    <row r="7662" spans="1:11" x14ac:dyDescent="0.25">
      <c r="A7662" s="103" t="s">
        <v>829</v>
      </c>
      <c r="B7662" s="103" t="s">
        <v>344</v>
      </c>
      <c r="C7662" s="103" t="s">
        <v>473</v>
      </c>
      <c r="D7662" s="103" t="s">
        <v>145</v>
      </c>
      <c r="E7662" s="111"/>
      <c r="F7662" s="103" t="s">
        <v>474</v>
      </c>
      <c r="G7662" s="103" t="s">
        <v>146</v>
      </c>
      <c r="H7662" s="103" t="s">
        <v>364</v>
      </c>
      <c r="I7662" s="103" t="s">
        <v>92</v>
      </c>
      <c r="J7662" s="215">
        <v>1302.24</v>
      </c>
      <c r="K7662" s="216" t="s">
        <v>88</v>
      </c>
    </row>
    <row r="7663" spans="1:11" x14ac:dyDescent="0.25">
      <c r="A7663" s="103" t="s">
        <v>825</v>
      </c>
      <c r="B7663" s="103" t="s">
        <v>344</v>
      </c>
      <c r="C7663" s="103" t="s">
        <v>473</v>
      </c>
      <c r="D7663" s="103" t="s">
        <v>145</v>
      </c>
      <c r="E7663" s="111"/>
      <c r="F7663" s="103" t="s">
        <v>474</v>
      </c>
      <c r="G7663" s="103" t="s">
        <v>146</v>
      </c>
      <c r="H7663" s="103" t="s">
        <v>364</v>
      </c>
      <c r="I7663" s="103" t="s">
        <v>92</v>
      </c>
      <c r="J7663" s="215">
        <v>2333.1799999999998</v>
      </c>
      <c r="K7663" s="216" t="s">
        <v>88</v>
      </c>
    </row>
    <row r="7664" spans="1:11" x14ac:dyDescent="0.25">
      <c r="A7664" s="103" t="s">
        <v>826</v>
      </c>
      <c r="B7664" s="103" t="s">
        <v>344</v>
      </c>
      <c r="C7664" s="103" t="s">
        <v>473</v>
      </c>
      <c r="D7664" s="103" t="s">
        <v>145</v>
      </c>
      <c r="E7664" s="111"/>
      <c r="F7664" s="103" t="s">
        <v>474</v>
      </c>
      <c r="G7664" s="103" t="s">
        <v>146</v>
      </c>
      <c r="H7664" s="103" t="s">
        <v>364</v>
      </c>
      <c r="I7664" s="103" t="s">
        <v>92</v>
      </c>
      <c r="J7664" s="215">
        <v>1492.15</v>
      </c>
      <c r="K7664" s="216" t="s">
        <v>88</v>
      </c>
    </row>
    <row r="7665" spans="1:11" x14ac:dyDescent="0.25">
      <c r="A7665" s="103" t="s">
        <v>827</v>
      </c>
      <c r="B7665" s="103" t="s">
        <v>344</v>
      </c>
      <c r="C7665" s="103" t="s">
        <v>473</v>
      </c>
      <c r="D7665" s="103" t="s">
        <v>145</v>
      </c>
      <c r="E7665" s="111"/>
      <c r="F7665" s="103" t="s">
        <v>474</v>
      </c>
      <c r="G7665" s="103" t="s">
        <v>143</v>
      </c>
      <c r="H7665" s="103" t="s">
        <v>365</v>
      </c>
      <c r="I7665" s="103" t="s">
        <v>92</v>
      </c>
      <c r="J7665" s="215">
        <v>244.17</v>
      </c>
      <c r="K7665" s="216" t="s">
        <v>88</v>
      </c>
    </row>
    <row r="7666" spans="1:11" x14ac:dyDescent="0.25">
      <c r="A7666" s="103" t="s">
        <v>830</v>
      </c>
      <c r="B7666" s="103" t="s">
        <v>344</v>
      </c>
      <c r="C7666" s="103" t="s">
        <v>473</v>
      </c>
      <c r="D7666" s="103" t="s">
        <v>145</v>
      </c>
      <c r="E7666" s="111"/>
      <c r="F7666" s="103" t="s">
        <v>474</v>
      </c>
      <c r="G7666" s="103" t="s">
        <v>143</v>
      </c>
      <c r="H7666" s="103" t="s">
        <v>365</v>
      </c>
      <c r="I7666" s="103" t="s">
        <v>92</v>
      </c>
      <c r="J7666" s="215">
        <v>705.38</v>
      </c>
      <c r="K7666" s="216" t="s">
        <v>88</v>
      </c>
    </row>
    <row r="7667" spans="1:11" x14ac:dyDescent="0.25">
      <c r="A7667" s="103" t="s">
        <v>828</v>
      </c>
      <c r="B7667" s="103" t="s">
        <v>344</v>
      </c>
      <c r="C7667" s="103" t="s">
        <v>473</v>
      </c>
      <c r="D7667" s="103" t="s">
        <v>145</v>
      </c>
      <c r="E7667" s="111"/>
      <c r="F7667" s="103" t="s">
        <v>474</v>
      </c>
      <c r="G7667" s="103" t="s">
        <v>143</v>
      </c>
      <c r="H7667" s="103" t="s">
        <v>365</v>
      </c>
      <c r="I7667" s="103" t="s">
        <v>92</v>
      </c>
      <c r="J7667" s="215">
        <v>244.17</v>
      </c>
      <c r="K7667" s="216" t="s">
        <v>88</v>
      </c>
    </row>
    <row r="7668" spans="1:11" x14ac:dyDescent="0.25">
      <c r="A7668" s="103" t="s">
        <v>829</v>
      </c>
      <c r="B7668" s="103" t="s">
        <v>344</v>
      </c>
      <c r="C7668" s="103" t="s">
        <v>473</v>
      </c>
      <c r="D7668" s="103" t="s">
        <v>145</v>
      </c>
      <c r="E7668" s="111"/>
      <c r="F7668" s="103" t="s">
        <v>474</v>
      </c>
      <c r="G7668" s="103" t="s">
        <v>143</v>
      </c>
      <c r="H7668" s="103" t="s">
        <v>365</v>
      </c>
      <c r="I7668" s="103" t="s">
        <v>92</v>
      </c>
      <c r="J7668" s="215">
        <v>678.25</v>
      </c>
      <c r="K7668" s="216" t="s">
        <v>88</v>
      </c>
    </row>
    <row r="7669" spans="1:11" x14ac:dyDescent="0.25">
      <c r="A7669" s="103" t="s">
        <v>825</v>
      </c>
      <c r="B7669" s="103" t="s">
        <v>344</v>
      </c>
      <c r="C7669" s="103" t="s">
        <v>473</v>
      </c>
      <c r="D7669" s="103" t="s">
        <v>145</v>
      </c>
      <c r="E7669" s="111"/>
      <c r="F7669" s="103" t="s">
        <v>474</v>
      </c>
      <c r="G7669" s="103" t="s">
        <v>143</v>
      </c>
      <c r="H7669" s="103" t="s">
        <v>365</v>
      </c>
      <c r="I7669" s="103" t="s">
        <v>92</v>
      </c>
      <c r="J7669" s="215">
        <v>623.99</v>
      </c>
      <c r="K7669" s="216" t="s">
        <v>88</v>
      </c>
    </row>
    <row r="7670" spans="1:11" x14ac:dyDescent="0.25">
      <c r="A7670" s="103" t="s">
        <v>826</v>
      </c>
      <c r="B7670" s="103" t="s">
        <v>344</v>
      </c>
      <c r="C7670" s="103" t="s">
        <v>473</v>
      </c>
      <c r="D7670" s="103" t="s">
        <v>145</v>
      </c>
      <c r="E7670" s="111"/>
      <c r="F7670" s="103" t="s">
        <v>474</v>
      </c>
      <c r="G7670" s="103" t="s">
        <v>143</v>
      </c>
      <c r="H7670" s="103" t="s">
        <v>365</v>
      </c>
      <c r="I7670" s="103" t="s">
        <v>92</v>
      </c>
      <c r="J7670" s="215">
        <v>298.43</v>
      </c>
      <c r="K7670" s="216" t="s">
        <v>88</v>
      </c>
    </row>
    <row r="7671" spans="1:11" x14ac:dyDescent="0.25">
      <c r="A7671" s="103" t="s">
        <v>827</v>
      </c>
      <c r="B7671" s="103" t="s">
        <v>344</v>
      </c>
      <c r="C7671" s="103" t="s">
        <v>473</v>
      </c>
      <c r="D7671" s="103" t="s">
        <v>145</v>
      </c>
      <c r="E7671" s="111"/>
      <c r="F7671" s="103" t="s">
        <v>474</v>
      </c>
      <c r="G7671" s="103" t="s">
        <v>95</v>
      </c>
      <c r="H7671" s="103" t="s">
        <v>366</v>
      </c>
      <c r="I7671" s="103" t="s">
        <v>92</v>
      </c>
      <c r="J7671" s="215">
        <v>1112.33</v>
      </c>
      <c r="K7671" s="216" t="s">
        <v>88</v>
      </c>
    </row>
    <row r="7672" spans="1:11" x14ac:dyDescent="0.25">
      <c r="A7672" s="103" t="s">
        <v>830</v>
      </c>
      <c r="B7672" s="103" t="s">
        <v>344</v>
      </c>
      <c r="C7672" s="103" t="s">
        <v>473</v>
      </c>
      <c r="D7672" s="103" t="s">
        <v>145</v>
      </c>
      <c r="E7672" s="111"/>
      <c r="F7672" s="103" t="s">
        <v>474</v>
      </c>
      <c r="G7672" s="103" t="s">
        <v>95</v>
      </c>
      <c r="H7672" s="103" t="s">
        <v>366</v>
      </c>
      <c r="I7672" s="103" t="s">
        <v>92</v>
      </c>
      <c r="J7672" s="215">
        <v>895.29</v>
      </c>
      <c r="K7672" s="216" t="s">
        <v>88</v>
      </c>
    </row>
    <row r="7673" spans="1:11" x14ac:dyDescent="0.25">
      <c r="A7673" s="103" t="s">
        <v>828</v>
      </c>
      <c r="B7673" s="103" t="s">
        <v>344</v>
      </c>
      <c r="C7673" s="103" t="s">
        <v>473</v>
      </c>
      <c r="D7673" s="103" t="s">
        <v>145</v>
      </c>
      <c r="E7673" s="111"/>
      <c r="F7673" s="103" t="s">
        <v>474</v>
      </c>
      <c r="G7673" s="103" t="s">
        <v>95</v>
      </c>
      <c r="H7673" s="103" t="s">
        <v>366</v>
      </c>
      <c r="I7673" s="103" t="s">
        <v>92</v>
      </c>
      <c r="J7673" s="215">
        <v>976.68</v>
      </c>
      <c r="K7673" s="216" t="s">
        <v>88</v>
      </c>
    </row>
    <row r="7674" spans="1:11" x14ac:dyDescent="0.25">
      <c r="A7674" s="103" t="s">
        <v>829</v>
      </c>
      <c r="B7674" s="103" t="s">
        <v>344</v>
      </c>
      <c r="C7674" s="103" t="s">
        <v>473</v>
      </c>
      <c r="D7674" s="103" t="s">
        <v>145</v>
      </c>
      <c r="E7674" s="111"/>
      <c r="F7674" s="103" t="s">
        <v>474</v>
      </c>
      <c r="G7674" s="103" t="s">
        <v>95</v>
      </c>
      <c r="H7674" s="103" t="s">
        <v>366</v>
      </c>
      <c r="I7674" s="103" t="s">
        <v>92</v>
      </c>
      <c r="J7674" s="215">
        <v>976.68</v>
      </c>
      <c r="K7674" s="216" t="s">
        <v>88</v>
      </c>
    </row>
    <row r="7675" spans="1:11" x14ac:dyDescent="0.25">
      <c r="A7675" s="103" t="s">
        <v>825</v>
      </c>
      <c r="B7675" s="103" t="s">
        <v>344</v>
      </c>
      <c r="C7675" s="103" t="s">
        <v>473</v>
      </c>
      <c r="D7675" s="103" t="s">
        <v>145</v>
      </c>
      <c r="E7675" s="111"/>
      <c r="F7675" s="103" t="s">
        <v>474</v>
      </c>
      <c r="G7675" s="103" t="s">
        <v>95</v>
      </c>
      <c r="H7675" s="103" t="s">
        <v>366</v>
      </c>
      <c r="I7675" s="103" t="s">
        <v>92</v>
      </c>
      <c r="J7675" s="215">
        <v>1315.81</v>
      </c>
      <c r="K7675" s="216" t="s">
        <v>88</v>
      </c>
    </row>
    <row r="7676" spans="1:11" x14ac:dyDescent="0.25">
      <c r="A7676" s="103" t="s">
        <v>826</v>
      </c>
      <c r="B7676" s="103" t="s">
        <v>344</v>
      </c>
      <c r="C7676" s="103" t="s">
        <v>473</v>
      </c>
      <c r="D7676" s="103" t="s">
        <v>145</v>
      </c>
      <c r="E7676" s="111"/>
      <c r="F7676" s="103" t="s">
        <v>474</v>
      </c>
      <c r="G7676" s="103" t="s">
        <v>95</v>
      </c>
      <c r="H7676" s="103" t="s">
        <v>366</v>
      </c>
      <c r="I7676" s="103" t="s">
        <v>92</v>
      </c>
      <c r="J7676" s="215">
        <v>1003.81</v>
      </c>
      <c r="K7676" s="216" t="s">
        <v>88</v>
      </c>
    </row>
    <row r="7677" spans="1:11" x14ac:dyDescent="0.25">
      <c r="A7677" s="103" t="s">
        <v>830</v>
      </c>
      <c r="B7677" s="103" t="s">
        <v>344</v>
      </c>
      <c r="C7677" s="103" t="s">
        <v>473</v>
      </c>
      <c r="D7677" s="103" t="s">
        <v>145</v>
      </c>
      <c r="E7677" s="111"/>
      <c r="F7677" s="103" t="s">
        <v>474</v>
      </c>
      <c r="G7677" s="103" t="s">
        <v>142</v>
      </c>
      <c r="H7677" s="103" t="s">
        <v>734</v>
      </c>
      <c r="I7677" s="103" t="s">
        <v>92</v>
      </c>
      <c r="J7677" s="215">
        <v>27.13</v>
      </c>
      <c r="K7677" s="216" t="s">
        <v>88</v>
      </c>
    </row>
    <row r="7678" spans="1:11" x14ac:dyDescent="0.25">
      <c r="A7678" s="103" t="s">
        <v>829</v>
      </c>
      <c r="B7678" s="103" t="s">
        <v>344</v>
      </c>
      <c r="C7678" s="103" t="s">
        <v>473</v>
      </c>
      <c r="D7678" s="103" t="s">
        <v>145</v>
      </c>
      <c r="E7678" s="111"/>
      <c r="F7678" s="103" t="s">
        <v>474</v>
      </c>
      <c r="G7678" s="103" t="s">
        <v>142</v>
      </c>
      <c r="H7678" s="103" t="s">
        <v>734</v>
      </c>
      <c r="I7678" s="103" t="s">
        <v>92</v>
      </c>
      <c r="J7678" s="215">
        <v>81.39</v>
      </c>
      <c r="K7678" s="216" t="s">
        <v>88</v>
      </c>
    </row>
    <row r="7679" spans="1:11" x14ac:dyDescent="0.25">
      <c r="A7679" s="103" t="s">
        <v>825</v>
      </c>
      <c r="B7679" s="103" t="s">
        <v>344</v>
      </c>
      <c r="C7679" s="103" t="s">
        <v>473</v>
      </c>
      <c r="D7679" s="103" t="s">
        <v>145</v>
      </c>
      <c r="E7679" s="111"/>
      <c r="F7679" s="103" t="s">
        <v>474</v>
      </c>
      <c r="G7679" s="103" t="s">
        <v>142</v>
      </c>
      <c r="H7679" s="103" t="s">
        <v>734</v>
      </c>
      <c r="I7679" s="103" t="s">
        <v>92</v>
      </c>
      <c r="J7679" s="215">
        <v>162.78</v>
      </c>
      <c r="K7679" s="216" t="s">
        <v>88</v>
      </c>
    </row>
    <row r="7680" spans="1:11" x14ac:dyDescent="0.25">
      <c r="A7680" s="103" t="s">
        <v>827</v>
      </c>
      <c r="B7680" s="103" t="s">
        <v>344</v>
      </c>
      <c r="C7680" s="103" t="s">
        <v>473</v>
      </c>
      <c r="D7680" s="103" t="s">
        <v>145</v>
      </c>
      <c r="E7680" s="111"/>
      <c r="F7680" s="103" t="s">
        <v>474</v>
      </c>
      <c r="G7680" s="103" t="s">
        <v>141</v>
      </c>
      <c r="H7680" s="103" t="s">
        <v>368</v>
      </c>
      <c r="I7680" s="103" t="s">
        <v>92</v>
      </c>
      <c r="J7680" s="215">
        <v>135.65</v>
      </c>
      <c r="K7680" s="216" t="s">
        <v>88</v>
      </c>
    </row>
    <row r="7681" spans="1:11" x14ac:dyDescent="0.25">
      <c r="A7681" s="103" t="s">
        <v>830</v>
      </c>
      <c r="B7681" s="103" t="s">
        <v>344</v>
      </c>
      <c r="C7681" s="103" t="s">
        <v>473</v>
      </c>
      <c r="D7681" s="103" t="s">
        <v>145</v>
      </c>
      <c r="E7681" s="111"/>
      <c r="F7681" s="103" t="s">
        <v>474</v>
      </c>
      <c r="G7681" s="103" t="s">
        <v>141</v>
      </c>
      <c r="H7681" s="103" t="s">
        <v>368</v>
      </c>
      <c r="I7681" s="103" t="s">
        <v>92</v>
      </c>
      <c r="J7681" s="215">
        <v>67.83</v>
      </c>
      <c r="K7681" s="216" t="s">
        <v>88</v>
      </c>
    </row>
    <row r="7682" spans="1:11" x14ac:dyDescent="0.25">
      <c r="A7682" s="103" t="s">
        <v>829</v>
      </c>
      <c r="B7682" s="103" t="s">
        <v>344</v>
      </c>
      <c r="C7682" s="103" t="s">
        <v>473</v>
      </c>
      <c r="D7682" s="103" t="s">
        <v>145</v>
      </c>
      <c r="E7682" s="111"/>
      <c r="F7682" s="103" t="s">
        <v>474</v>
      </c>
      <c r="G7682" s="103" t="s">
        <v>141</v>
      </c>
      <c r="H7682" s="103" t="s">
        <v>368</v>
      </c>
      <c r="I7682" s="103" t="s">
        <v>92</v>
      </c>
      <c r="J7682" s="215">
        <v>230.61</v>
      </c>
      <c r="K7682" s="216" t="s">
        <v>88</v>
      </c>
    </row>
    <row r="7683" spans="1:11" x14ac:dyDescent="0.25">
      <c r="A7683" s="103" t="s">
        <v>825</v>
      </c>
      <c r="B7683" s="103" t="s">
        <v>344</v>
      </c>
      <c r="C7683" s="103" t="s">
        <v>473</v>
      </c>
      <c r="D7683" s="103" t="s">
        <v>145</v>
      </c>
      <c r="E7683" s="111"/>
      <c r="F7683" s="103" t="s">
        <v>474</v>
      </c>
      <c r="G7683" s="103" t="s">
        <v>141</v>
      </c>
      <c r="H7683" s="103" t="s">
        <v>368</v>
      </c>
      <c r="I7683" s="103" t="s">
        <v>92</v>
      </c>
      <c r="J7683" s="215">
        <v>596.86</v>
      </c>
      <c r="K7683" s="216" t="s">
        <v>88</v>
      </c>
    </row>
    <row r="7684" spans="1:11" x14ac:dyDescent="0.25">
      <c r="A7684" s="103" t="s">
        <v>826</v>
      </c>
      <c r="B7684" s="103" t="s">
        <v>344</v>
      </c>
      <c r="C7684" s="103" t="s">
        <v>473</v>
      </c>
      <c r="D7684" s="103" t="s">
        <v>145</v>
      </c>
      <c r="E7684" s="111"/>
      <c r="F7684" s="103" t="s">
        <v>474</v>
      </c>
      <c r="G7684" s="103" t="s">
        <v>141</v>
      </c>
      <c r="H7684" s="103" t="s">
        <v>368</v>
      </c>
      <c r="I7684" s="103" t="s">
        <v>92</v>
      </c>
      <c r="J7684" s="215">
        <v>189.91</v>
      </c>
      <c r="K7684" s="216" t="s">
        <v>88</v>
      </c>
    </row>
    <row r="7685" spans="1:11" x14ac:dyDescent="0.25">
      <c r="A7685" s="103" t="s">
        <v>827</v>
      </c>
      <c r="B7685" s="103" t="s">
        <v>344</v>
      </c>
      <c r="C7685" s="103" t="s">
        <v>473</v>
      </c>
      <c r="D7685" s="103" t="s">
        <v>145</v>
      </c>
      <c r="E7685" s="111"/>
      <c r="F7685" s="103" t="s">
        <v>474</v>
      </c>
      <c r="G7685" s="103" t="s">
        <v>138</v>
      </c>
      <c r="H7685" s="103" t="s">
        <v>647</v>
      </c>
      <c r="I7685" s="103" t="s">
        <v>92</v>
      </c>
      <c r="J7685" s="215">
        <v>312</v>
      </c>
      <c r="K7685" s="216" t="s">
        <v>88</v>
      </c>
    </row>
    <row r="7686" spans="1:11" x14ac:dyDescent="0.25">
      <c r="A7686" s="103" t="s">
        <v>830</v>
      </c>
      <c r="B7686" s="103" t="s">
        <v>344</v>
      </c>
      <c r="C7686" s="103" t="s">
        <v>473</v>
      </c>
      <c r="D7686" s="103" t="s">
        <v>145</v>
      </c>
      <c r="E7686" s="111"/>
      <c r="F7686" s="103" t="s">
        <v>474</v>
      </c>
      <c r="G7686" s="103" t="s">
        <v>138</v>
      </c>
      <c r="H7686" s="103" t="s">
        <v>647</v>
      </c>
      <c r="I7686" s="103" t="s">
        <v>92</v>
      </c>
      <c r="J7686" s="215">
        <v>230.61</v>
      </c>
      <c r="K7686" s="216" t="s">
        <v>88</v>
      </c>
    </row>
    <row r="7687" spans="1:11" x14ac:dyDescent="0.25">
      <c r="A7687" s="103" t="s">
        <v>828</v>
      </c>
      <c r="B7687" s="103" t="s">
        <v>344</v>
      </c>
      <c r="C7687" s="103" t="s">
        <v>473</v>
      </c>
      <c r="D7687" s="103" t="s">
        <v>145</v>
      </c>
      <c r="E7687" s="111"/>
      <c r="F7687" s="103" t="s">
        <v>474</v>
      </c>
      <c r="G7687" s="103" t="s">
        <v>138</v>
      </c>
      <c r="H7687" s="103" t="s">
        <v>647</v>
      </c>
      <c r="I7687" s="103" t="s">
        <v>92</v>
      </c>
      <c r="J7687" s="215">
        <v>149.22</v>
      </c>
      <c r="K7687" s="216" t="s">
        <v>88</v>
      </c>
    </row>
    <row r="7688" spans="1:11" x14ac:dyDescent="0.25">
      <c r="A7688" s="103" t="s">
        <v>829</v>
      </c>
      <c r="B7688" s="103" t="s">
        <v>344</v>
      </c>
      <c r="C7688" s="103" t="s">
        <v>473</v>
      </c>
      <c r="D7688" s="103" t="s">
        <v>145</v>
      </c>
      <c r="E7688" s="111"/>
      <c r="F7688" s="103" t="s">
        <v>474</v>
      </c>
      <c r="G7688" s="103" t="s">
        <v>138</v>
      </c>
      <c r="H7688" s="103" t="s">
        <v>647</v>
      </c>
      <c r="I7688" s="103" t="s">
        <v>92</v>
      </c>
      <c r="J7688" s="215">
        <v>976.68</v>
      </c>
      <c r="K7688" s="216" t="s">
        <v>88</v>
      </c>
    </row>
    <row r="7689" spans="1:11" x14ac:dyDescent="0.25">
      <c r="A7689" s="103" t="s">
        <v>825</v>
      </c>
      <c r="B7689" s="103" t="s">
        <v>344</v>
      </c>
      <c r="C7689" s="103" t="s">
        <v>473</v>
      </c>
      <c r="D7689" s="103" t="s">
        <v>145</v>
      </c>
      <c r="E7689" s="111"/>
      <c r="F7689" s="103" t="s">
        <v>474</v>
      </c>
      <c r="G7689" s="103" t="s">
        <v>138</v>
      </c>
      <c r="H7689" s="103" t="s">
        <v>647</v>
      </c>
      <c r="I7689" s="103" t="s">
        <v>92</v>
      </c>
      <c r="J7689" s="215">
        <v>976.68</v>
      </c>
      <c r="K7689" s="216" t="s">
        <v>88</v>
      </c>
    </row>
    <row r="7690" spans="1:11" x14ac:dyDescent="0.25">
      <c r="A7690" s="103" t="s">
        <v>826</v>
      </c>
      <c r="B7690" s="103" t="s">
        <v>344</v>
      </c>
      <c r="C7690" s="103" t="s">
        <v>473</v>
      </c>
      <c r="D7690" s="103" t="s">
        <v>145</v>
      </c>
      <c r="E7690" s="111"/>
      <c r="F7690" s="103" t="s">
        <v>474</v>
      </c>
      <c r="G7690" s="103" t="s">
        <v>138</v>
      </c>
      <c r="H7690" s="103" t="s">
        <v>647</v>
      </c>
      <c r="I7690" s="103" t="s">
        <v>92</v>
      </c>
      <c r="J7690" s="215">
        <v>461.21</v>
      </c>
      <c r="K7690" s="216" t="s">
        <v>88</v>
      </c>
    </row>
    <row r="7691" spans="1:11" x14ac:dyDescent="0.25">
      <c r="A7691" s="103" t="s">
        <v>827</v>
      </c>
      <c r="B7691" s="103" t="s">
        <v>344</v>
      </c>
      <c r="C7691" s="103" t="s">
        <v>473</v>
      </c>
      <c r="D7691" s="103" t="s">
        <v>145</v>
      </c>
      <c r="E7691" s="111"/>
      <c r="F7691" s="103" t="s">
        <v>474</v>
      </c>
      <c r="G7691" s="103" t="s">
        <v>121</v>
      </c>
      <c r="H7691" s="103" t="s">
        <v>372</v>
      </c>
      <c r="I7691" s="103" t="s">
        <v>92</v>
      </c>
      <c r="J7691" s="215">
        <v>1207.29</v>
      </c>
      <c r="K7691" s="216" t="s">
        <v>88</v>
      </c>
    </row>
    <row r="7692" spans="1:11" x14ac:dyDescent="0.25">
      <c r="A7692" s="103" t="s">
        <v>830</v>
      </c>
      <c r="B7692" s="103" t="s">
        <v>344</v>
      </c>
      <c r="C7692" s="103" t="s">
        <v>473</v>
      </c>
      <c r="D7692" s="103" t="s">
        <v>145</v>
      </c>
      <c r="E7692" s="111"/>
      <c r="F7692" s="103" t="s">
        <v>474</v>
      </c>
      <c r="G7692" s="103" t="s">
        <v>121</v>
      </c>
      <c r="H7692" s="103" t="s">
        <v>372</v>
      </c>
      <c r="I7692" s="103" t="s">
        <v>92</v>
      </c>
      <c r="J7692" s="215">
        <v>3445.51</v>
      </c>
      <c r="K7692" s="216" t="s">
        <v>88</v>
      </c>
    </row>
    <row r="7693" spans="1:11" x14ac:dyDescent="0.25">
      <c r="A7693" s="103" t="s">
        <v>828</v>
      </c>
      <c r="B7693" s="103" t="s">
        <v>344</v>
      </c>
      <c r="C7693" s="103" t="s">
        <v>473</v>
      </c>
      <c r="D7693" s="103" t="s">
        <v>145</v>
      </c>
      <c r="E7693" s="111"/>
      <c r="F7693" s="103" t="s">
        <v>474</v>
      </c>
      <c r="G7693" s="103" t="s">
        <v>121</v>
      </c>
      <c r="H7693" s="103" t="s">
        <v>372</v>
      </c>
      <c r="I7693" s="103" t="s">
        <v>92</v>
      </c>
      <c r="J7693" s="215">
        <v>2292.4899999999998</v>
      </c>
      <c r="K7693" s="216" t="s">
        <v>88</v>
      </c>
    </row>
    <row r="7694" spans="1:11" x14ac:dyDescent="0.25">
      <c r="A7694" s="103" t="s">
        <v>829</v>
      </c>
      <c r="B7694" s="103" t="s">
        <v>344</v>
      </c>
      <c r="C7694" s="103" t="s">
        <v>473</v>
      </c>
      <c r="D7694" s="103" t="s">
        <v>145</v>
      </c>
      <c r="E7694" s="111"/>
      <c r="F7694" s="103" t="s">
        <v>474</v>
      </c>
      <c r="G7694" s="103" t="s">
        <v>121</v>
      </c>
      <c r="H7694" s="103" t="s">
        <v>372</v>
      </c>
      <c r="I7694" s="103" t="s">
        <v>92</v>
      </c>
      <c r="J7694" s="215">
        <v>2699.44</v>
      </c>
      <c r="K7694" s="216" t="s">
        <v>88</v>
      </c>
    </row>
    <row r="7695" spans="1:11" x14ac:dyDescent="0.25">
      <c r="A7695" s="103" t="s">
        <v>825</v>
      </c>
      <c r="B7695" s="103" t="s">
        <v>344</v>
      </c>
      <c r="C7695" s="103" t="s">
        <v>473</v>
      </c>
      <c r="D7695" s="103" t="s">
        <v>145</v>
      </c>
      <c r="E7695" s="111"/>
      <c r="F7695" s="103" t="s">
        <v>474</v>
      </c>
      <c r="G7695" s="103" t="s">
        <v>121</v>
      </c>
      <c r="H7695" s="103" t="s">
        <v>372</v>
      </c>
      <c r="I7695" s="103" t="s">
        <v>92</v>
      </c>
      <c r="J7695" s="215">
        <v>3784.64</v>
      </c>
      <c r="K7695" s="216" t="s">
        <v>88</v>
      </c>
    </row>
    <row r="7696" spans="1:11" x14ac:dyDescent="0.25">
      <c r="A7696" s="103" t="s">
        <v>826</v>
      </c>
      <c r="B7696" s="103" t="s">
        <v>344</v>
      </c>
      <c r="C7696" s="103" t="s">
        <v>473</v>
      </c>
      <c r="D7696" s="103" t="s">
        <v>145</v>
      </c>
      <c r="E7696" s="111"/>
      <c r="F7696" s="103" t="s">
        <v>474</v>
      </c>
      <c r="G7696" s="103" t="s">
        <v>121</v>
      </c>
      <c r="H7696" s="103" t="s">
        <v>372</v>
      </c>
      <c r="I7696" s="103" t="s">
        <v>92</v>
      </c>
      <c r="J7696" s="215">
        <v>1546.41</v>
      </c>
      <c r="K7696" s="216" t="s">
        <v>88</v>
      </c>
    </row>
    <row r="7697" spans="1:11" x14ac:dyDescent="0.25">
      <c r="A7697" s="103" t="s">
        <v>827</v>
      </c>
      <c r="B7697" s="103" t="s">
        <v>344</v>
      </c>
      <c r="C7697" s="103" t="s">
        <v>473</v>
      </c>
      <c r="D7697" s="103" t="s">
        <v>145</v>
      </c>
      <c r="E7697" s="111"/>
      <c r="F7697" s="103" t="s">
        <v>474</v>
      </c>
      <c r="G7697" s="103" t="s">
        <v>168</v>
      </c>
      <c r="H7697" s="103" t="s">
        <v>377</v>
      </c>
      <c r="I7697" s="103" t="s">
        <v>92</v>
      </c>
      <c r="J7697" s="215">
        <v>4096.63</v>
      </c>
      <c r="K7697" s="216" t="s">
        <v>88</v>
      </c>
    </row>
    <row r="7698" spans="1:11" x14ac:dyDescent="0.25">
      <c r="A7698" s="103" t="s">
        <v>830</v>
      </c>
      <c r="B7698" s="103" t="s">
        <v>344</v>
      </c>
      <c r="C7698" s="103" t="s">
        <v>473</v>
      </c>
      <c r="D7698" s="103" t="s">
        <v>145</v>
      </c>
      <c r="E7698" s="111"/>
      <c r="F7698" s="103" t="s">
        <v>474</v>
      </c>
      <c r="G7698" s="103" t="s">
        <v>168</v>
      </c>
      <c r="H7698" s="103" t="s">
        <v>377</v>
      </c>
      <c r="I7698" s="103" t="s">
        <v>92</v>
      </c>
      <c r="J7698" s="215">
        <v>3201.34</v>
      </c>
      <c r="K7698" s="216" t="s">
        <v>88</v>
      </c>
    </row>
    <row r="7699" spans="1:11" x14ac:dyDescent="0.25">
      <c r="A7699" s="103" t="s">
        <v>828</v>
      </c>
      <c r="B7699" s="103" t="s">
        <v>344</v>
      </c>
      <c r="C7699" s="103" t="s">
        <v>473</v>
      </c>
      <c r="D7699" s="103" t="s">
        <v>145</v>
      </c>
      <c r="E7699" s="111"/>
      <c r="F7699" s="103" t="s">
        <v>474</v>
      </c>
      <c r="G7699" s="103" t="s">
        <v>168</v>
      </c>
      <c r="H7699" s="103" t="s">
        <v>377</v>
      </c>
      <c r="I7699" s="103" t="s">
        <v>92</v>
      </c>
      <c r="J7699" s="215">
        <v>4252.63</v>
      </c>
      <c r="K7699" s="216" t="s">
        <v>88</v>
      </c>
    </row>
    <row r="7700" spans="1:11" x14ac:dyDescent="0.25">
      <c r="A7700" s="103" t="s">
        <v>829</v>
      </c>
      <c r="B7700" s="103" t="s">
        <v>344</v>
      </c>
      <c r="C7700" s="103" t="s">
        <v>473</v>
      </c>
      <c r="D7700" s="103" t="s">
        <v>145</v>
      </c>
      <c r="E7700" s="111"/>
      <c r="F7700" s="103" t="s">
        <v>474</v>
      </c>
      <c r="G7700" s="103" t="s">
        <v>168</v>
      </c>
      <c r="H7700" s="103" t="s">
        <v>377</v>
      </c>
      <c r="I7700" s="103" t="s">
        <v>92</v>
      </c>
      <c r="J7700" s="215">
        <v>2563.79</v>
      </c>
      <c r="K7700" s="216" t="s">
        <v>88</v>
      </c>
    </row>
    <row r="7701" spans="1:11" x14ac:dyDescent="0.25">
      <c r="A7701" s="103" t="s">
        <v>825</v>
      </c>
      <c r="B7701" s="103" t="s">
        <v>344</v>
      </c>
      <c r="C7701" s="103" t="s">
        <v>473</v>
      </c>
      <c r="D7701" s="103" t="s">
        <v>145</v>
      </c>
      <c r="E7701" s="111"/>
      <c r="F7701" s="103" t="s">
        <v>474</v>
      </c>
      <c r="G7701" s="103" t="s">
        <v>168</v>
      </c>
      <c r="H7701" s="103" t="s">
        <v>377</v>
      </c>
      <c r="I7701" s="103" t="s">
        <v>92</v>
      </c>
      <c r="J7701" s="215">
        <v>4788.45</v>
      </c>
      <c r="K7701" s="216" t="s">
        <v>88</v>
      </c>
    </row>
    <row r="7702" spans="1:11" x14ac:dyDescent="0.25">
      <c r="A7702" s="103" t="s">
        <v>826</v>
      </c>
      <c r="B7702" s="103" t="s">
        <v>344</v>
      </c>
      <c r="C7702" s="103" t="s">
        <v>473</v>
      </c>
      <c r="D7702" s="103" t="s">
        <v>145</v>
      </c>
      <c r="E7702" s="111"/>
      <c r="F7702" s="103" t="s">
        <v>474</v>
      </c>
      <c r="G7702" s="103" t="s">
        <v>168</v>
      </c>
      <c r="H7702" s="103" t="s">
        <v>377</v>
      </c>
      <c r="I7702" s="103" t="s">
        <v>92</v>
      </c>
      <c r="J7702" s="215">
        <v>2523.09</v>
      </c>
      <c r="K7702" s="216" t="s">
        <v>88</v>
      </c>
    </row>
    <row r="7703" spans="1:11" x14ac:dyDescent="0.25">
      <c r="A7703" s="103" t="s">
        <v>827</v>
      </c>
      <c r="B7703" s="103" t="s">
        <v>344</v>
      </c>
      <c r="C7703" s="103" t="s">
        <v>473</v>
      </c>
      <c r="D7703" s="103" t="s">
        <v>145</v>
      </c>
      <c r="E7703" s="111"/>
      <c r="F7703" s="103" t="s">
        <v>474</v>
      </c>
      <c r="G7703" s="103" t="s">
        <v>133</v>
      </c>
      <c r="H7703" s="103" t="s">
        <v>378</v>
      </c>
      <c r="I7703" s="103" t="s">
        <v>92</v>
      </c>
      <c r="J7703" s="215">
        <v>501.91</v>
      </c>
      <c r="K7703" s="216" t="s">
        <v>88</v>
      </c>
    </row>
    <row r="7704" spans="1:11" x14ac:dyDescent="0.25">
      <c r="A7704" s="103" t="s">
        <v>830</v>
      </c>
      <c r="B7704" s="103" t="s">
        <v>344</v>
      </c>
      <c r="C7704" s="103" t="s">
        <v>473</v>
      </c>
      <c r="D7704" s="103" t="s">
        <v>145</v>
      </c>
      <c r="E7704" s="111"/>
      <c r="F7704" s="103" t="s">
        <v>474</v>
      </c>
      <c r="G7704" s="103" t="s">
        <v>133</v>
      </c>
      <c r="H7704" s="103" t="s">
        <v>378</v>
      </c>
      <c r="I7704" s="103" t="s">
        <v>92</v>
      </c>
      <c r="J7704" s="215">
        <v>1397.2</v>
      </c>
      <c r="K7704" s="216" t="s">
        <v>88</v>
      </c>
    </row>
    <row r="7705" spans="1:11" x14ac:dyDescent="0.25">
      <c r="A7705" s="103" t="s">
        <v>828</v>
      </c>
      <c r="B7705" s="103" t="s">
        <v>344</v>
      </c>
      <c r="C7705" s="103" t="s">
        <v>473</v>
      </c>
      <c r="D7705" s="103" t="s">
        <v>145</v>
      </c>
      <c r="E7705" s="111"/>
      <c r="F7705" s="103" t="s">
        <v>474</v>
      </c>
      <c r="G7705" s="103" t="s">
        <v>133</v>
      </c>
      <c r="H7705" s="103" t="s">
        <v>378</v>
      </c>
      <c r="I7705" s="103" t="s">
        <v>92</v>
      </c>
      <c r="J7705" s="215">
        <v>922.42</v>
      </c>
      <c r="K7705" s="216" t="s">
        <v>88</v>
      </c>
    </row>
    <row r="7706" spans="1:11" x14ac:dyDescent="0.25">
      <c r="A7706" s="103" t="s">
        <v>829</v>
      </c>
      <c r="B7706" s="103" t="s">
        <v>344</v>
      </c>
      <c r="C7706" s="103" t="s">
        <v>473</v>
      </c>
      <c r="D7706" s="103" t="s">
        <v>145</v>
      </c>
      <c r="E7706" s="111"/>
      <c r="F7706" s="103" t="s">
        <v>474</v>
      </c>
      <c r="G7706" s="103" t="s">
        <v>133</v>
      </c>
      <c r="H7706" s="103" t="s">
        <v>378</v>
      </c>
      <c r="I7706" s="103" t="s">
        <v>92</v>
      </c>
      <c r="J7706" s="215">
        <v>718.95</v>
      </c>
      <c r="K7706" s="216" t="s">
        <v>88</v>
      </c>
    </row>
    <row r="7707" spans="1:11" x14ac:dyDescent="0.25">
      <c r="A7707" s="103" t="s">
        <v>825</v>
      </c>
      <c r="B7707" s="103" t="s">
        <v>344</v>
      </c>
      <c r="C7707" s="103" t="s">
        <v>473</v>
      </c>
      <c r="D7707" s="103" t="s">
        <v>145</v>
      </c>
      <c r="E7707" s="111"/>
      <c r="F7707" s="103" t="s">
        <v>474</v>
      </c>
      <c r="G7707" s="103" t="s">
        <v>133</v>
      </c>
      <c r="H7707" s="103" t="s">
        <v>378</v>
      </c>
      <c r="I7707" s="103" t="s">
        <v>92</v>
      </c>
      <c r="J7707" s="215">
        <v>1437.89</v>
      </c>
      <c r="K7707" s="216" t="s">
        <v>88</v>
      </c>
    </row>
    <row r="7708" spans="1:11" x14ac:dyDescent="0.25">
      <c r="A7708" s="103" t="s">
        <v>826</v>
      </c>
      <c r="B7708" s="103" t="s">
        <v>344</v>
      </c>
      <c r="C7708" s="103" t="s">
        <v>473</v>
      </c>
      <c r="D7708" s="103" t="s">
        <v>145</v>
      </c>
      <c r="E7708" s="111"/>
      <c r="F7708" s="103" t="s">
        <v>474</v>
      </c>
      <c r="G7708" s="103" t="s">
        <v>133</v>
      </c>
      <c r="H7708" s="103" t="s">
        <v>378</v>
      </c>
      <c r="I7708" s="103" t="s">
        <v>92</v>
      </c>
      <c r="J7708" s="215">
        <v>359.47</v>
      </c>
      <c r="K7708" s="216" t="s">
        <v>88</v>
      </c>
    </row>
    <row r="7709" spans="1:11" x14ac:dyDescent="0.25">
      <c r="A7709" s="103" t="s">
        <v>827</v>
      </c>
      <c r="B7709" s="103" t="s">
        <v>344</v>
      </c>
      <c r="C7709" s="103" t="s">
        <v>473</v>
      </c>
      <c r="D7709" s="103" t="s">
        <v>145</v>
      </c>
      <c r="E7709" s="111"/>
      <c r="F7709" s="103" t="s">
        <v>474</v>
      </c>
      <c r="G7709" s="103" t="s">
        <v>132</v>
      </c>
      <c r="H7709" s="103" t="s">
        <v>379</v>
      </c>
      <c r="I7709" s="103" t="s">
        <v>92</v>
      </c>
      <c r="J7709" s="215">
        <v>2055.1</v>
      </c>
      <c r="K7709" s="216" t="s">
        <v>88</v>
      </c>
    </row>
    <row r="7710" spans="1:11" x14ac:dyDescent="0.25">
      <c r="A7710" s="103" t="s">
        <v>830</v>
      </c>
      <c r="B7710" s="103" t="s">
        <v>344</v>
      </c>
      <c r="C7710" s="103" t="s">
        <v>473</v>
      </c>
      <c r="D7710" s="103" t="s">
        <v>145</v>
      </c>
      <c r="E7710" s="111"/>
      <c r="F7710" s="103" t="s">
        <v>474</v>
      </c>
      <c r="G7710" s="103" t="s">
        <v>132</v>
      </c>
      <c r="H7710" s="103" t="s">
        <v>379</v>
      </c>
      <c r="I7710" s="103" t="s">
        <v>92</v>
      </c>
      <c r="J7710" s="215">
        <v>2371.16</v>
      </c>
      <c r="K7710" s="216" t="s">
        <v>88</v>
      </c>
    </row>
    <row r="7711" spans="1:11" x14ac:dyDescent="0.25">
      <c r="A7711" s="103" t="s">
        <v>828</v>
      </c>
      <c r="B7711" s="103" t="s">
        <v>344</v>
      </c>
      <c r="C7711" s="103" t="s">
        <v>473</v>
      </c>
      <c r="D7711" s="103" t="s">
        <v>145</v>
      </c>
      <c r="E7711" s="111"/>
      <c r="F7711" s="103" t="s">
        <v>474</v>
      </c>
      <c r="G7711" s="103" t="s">
        <v>132</v>
      </c>
      <c r="H7711" s="103" t="s">
        <v>379</v>
      </c>
      <c r="I7711" s="103" t="s">
        <v>92</v>
      </c>
      <c r="J7711" s="215">
        <v>2447.13</v>
      </c>
      <c r="K7711" s="216" t="s">
        <v>88</v>
      </c>
    </row>
    <row r="7712" spans="1:11" x14ac:dyDescent="0.25">
      <c r="A7712" s="103" t="s">
        <v>829</v>
      </c>
      <c r="B7712" s="103" t="s">
        <v>344</v>
      </c>
      <c r="C7712" s="103" t="s">
        <v>473</v>
      </c>
      <c r="D7712" s="103" t="s">
        <v>145</v>
      </c>
      <c r="E7712" s="111"/>
      <c r="F7712" s="103" t="s">
        <v>474</v>
      </c>
      <c r="G7712" s="103" t="s">
        <v>132</v>
      </c>
      <c r="H7712" s="103" t="s">
        <v>379</v>
      </c>
      <c r="I7712" s="103" t="s">
        <v>92</v>
      </c>
      <c r="J7712" s="215">
        <v>3256.96</v>
      </c>
      <c r="K7712" s="216" t="s">
        <v>88</v>
      </c>
    </row>
    <row r="7713" spans="1:11" x14ac:dyDescent="0.25">
      <c r="A7713" s="103" t="s">
        <v>825</v>
      </c>
      <c r="B7713" s="103" t="s">
        <v>344</v>
      </c>
      <c r="C7713" s="103" t="s">
        <v>473</v>
      </c>
      <c r="D7713" s="103" t="s">
        <v>145</v>
      </c>
      <c r="E7713" s="111"/>
      <c r="F7713" s="103" t="s">
        <v>474</v>
      </c>
      <c r="G7713" s="103" t="s">
        <v>132</v>
      </c>
      <c r="H7713" s="103" t="s">
        <v>379</v>
      </c>
      <c r="I7713" s="103" t="s">
        <v>92</v>
      </c>
      <c r="J7713" s="215">
        <v>3227.11</v>
      </c>
      <c r="K7713" s="216" t="s">
        <v>88</v>
      </c>
    </row>
    <row r="7714" spans="1:11" x14ac:dyDescent="0.25">
      <c r="A7714" s="103" t="s">
        <v>826</v>
      </c>
      <c r="B7714" s="103" t="s">
        <v>344</v>
      </c>
      <c r="C7714" s="103" t="s">
        <v>473</v>
      </c>
      <c r="D7714" s="103" t="s">
        <v>145</v>
      </c>
      <c r="E7714" s="111"/>
      <c r="F7714" s="103" t="s">
        <v>474</v>
      </c>
      <c r="G7714" s="103" t="s">
        <v>132</v>
      </c>
      <c r="H7714" s="103" t="s">
        <v>379</v>
      </c>
      <c r="I7714" s="103" t="s">
        <v>92</v>
      </c>
      <c r="J7714" s="215">
        <v>2303.34</v>
      </c>
      <c r="K7714" s="216" t="s">
        <v>88</v>
      </c>
    </row>
    <row r="7715" spans="1:11" x14ac:dyDescent="0.25">
      <c r="A7715" s="103" t="s">
        <v>827</v>
      </c>
      <c r="B7715" s="103" t="s">
        <v>344</v>
      </c>
      <c r="C7715" s="103" t="s">
        <v>473</v>
      </c>
      <c r="D7715" s="103" t="s">
        <v>145</v>
      </c>
      <c r="E7715" s="111"/>
      <c r="F7715" s="103" t="s">
        <v>474</v>
      </c>
      <c r="G7715" s="103" t="s">
        <v>169</v>
      </c>
      <c r="H7715" s="103" t="s">
        <v>380</v>
      </c>
      <c r="I7715" s="103" t="s">
        <v>92</v>
      </c>
      <c r="J7715" s="215">
        <v>4413.24</v>
      </c>
      <c r="K7715" s="216" t="s">
        <v>88</v>
      </c>
    </row>
    <row r="7716" spans="1:11" x14ac:dyDescent="0.25">
      <c r="A7716" s="103" t="s">
        <v>830</v>
      </c>
      <c r="B7716" s="103" t="s">
        <v>344</v>
      </c>
      <c r="C7716" s="103" t="s">
        <v>473</v>
      </c>
      <c r="D7716" s="103" t="s">
        <v>145</v>
      </c>
      <c r="E7716" s="111"/>
      <c r="F7716" s="103" t="s">
        <v>474</v>
      </c>
      <c r="G7716" s="103" t="s">
        <v>169</v>
      </c>
      <c r="H7716" s="103" t="s">
        <v>380</v>
      </c>
      <c r="I7716" s="103" t="s">
        <v>92</v>
      </c>
      <c r="J7716" s="215">
        <v>4299.29</v>
      </c>
      <c r="K7716" s="216" t="s">
        <v>88</v>
      </c>
    </row>
    <row r="7717" spans="1:11" x14ac:dyDescent="0.25">
      <c r="A7717" s="103" t="s">
        <v>828</v>
      </c>
      <c r="B7717" s="103" t="s">
        <v>344</v>
      </c>
      <c r="C7717" s="103" t="s">
        <v>473</v>
      </c>
      <c r="D7717" s="103" t="s">
        <v>145</v>
      </c>
      <c r="E7717" s="111"/>
      <c r="F7717" s="103" t="s">
        <v>474</v>
      </c>
      <c r="G7717" s="103" t="s">
        <v>169</v>
      </c>
      <c r="H7717" s="103" t="s">
        <v>380</v>
      </c>
      <c r="I7717" s="103" t="s">
        <v>92</v>
      </c>
      <c r="J7717" s="215">
        <v>4910.8</v>
      </c>
      <c r="K7717" s="216" t="s">
        <v>88</v>
      </c>
    </row>
    <row r="7718" spans="1:11" x14ac:dyDescent="0.25">
      <c r="A7718" s="103" t="s">
        <v>829</v>
      </c>
      <c r="B7718" s="103" t="s">
        <v>344</v>
      </c>
      <c r="C7718" s="103" t="s">
        <v>473</v>
      </c>
      <c r="D7718" s="103" t="s">
        <v>145</v>
      </c>
      <c r="E7718" s="111"/>
      <c r="F7718" s="103" t="s">
        <v>474</v>
      </c>
      <c r="G7718" s="103" t="s">
        <v>169</v>
      </c>
      <c r="H7718" s="103" t="s">
        <v>380</v>
      </c>
      <c r="I7718" s="103" t="s">
        <v>92</v>
      </c>
      <c r="J7718" s="215">
        <v>4464.24</v>
      </c>
      <c r="K7718" s="216" t="s">
        <v>88</v>
      </c>
    </row>
    <row r="7719" spans="1:11" x14ac:dyDescent="0.25">
      <c r="A7719" s="103" t="s">
        <v>825</v>
      </c>
      <c r="B7719" s="103" t="s">
        <v>344</v>
      </c>
      <c r="C7719" s="103" t="s">
        <v>473</v>
      </c>
      <c r="D7719" s="103" t="s">
        <v>145</v>
      </c>
      <c r="E7719" s="111"/>
      <c r="F7719" s="103" t="s">
        <v>474</v>
      </c>
      <c r="G7719" s="103" t="s">
        <v>169</v>
      </c>
      <c r="H7719" s="103" t="s">
        <v>380</v>
      </c>
      <c r="I7719" s="103" t="s">
        <v>92</v>
      </c>
      <c r="J7719" s="215">
        <v>7121.63</v>
      </c>
      <c r="K7719" s="216" t="s">
        <v>88</v>
      </c>
    </row>
    <row r="7720" spans="1:11" x14ac:dyDescent="0.25">
      <c r="A7720" s="103" t="s">
        <v>826</v>
      </c>
      <c r="B7720" s="103" t="s">
        <v>344</v>
      </c>
      <c r="C7720" s="103" t="s">
        <v>473</v>
      </c>
      <c r="D7720" s="103" t="s">
        <v>145</v>
      </c>
      <c r="E7720" s="111"/>
      <c r="F7720" s="103" t="s">
        <v>474</v>
      </c>
      <c r="G7720" s="103" t="s">
        <v>169</v>
      </c>
      <c r="H7720" s="103" t="s">
        <v>380</v>
      </c>
      <c r="I7720" s="103" t="s">
        <v>92</v>
      </c>
      <c r="J7720" s="215">
        <v>4248.29</v>
      </c>
      <c r="K7720" s="216" t="s">
        <v>88</v>
      </c>
    </row>
    <row r="7721" spans="1:11" x14ac:dyDescent="0.25">
      <c r="A7721" s="103" t="s">
        <v>830</v>
      </c>
      <c r="B7721" s="103" t="s">
        <v>344</v>
      </c>
      <c r="C7721" s="103" t="s">
        <v>473</v>
      </c>
      <c r="D7721" s="103" t="s">
        <v>145</v>
      </c>
      <c r="E7721" s="111"/>
      <c r="F7721" s="103" t="s">
        <v>474</v>
      </c>
      <c r="G7721" s="103" t="s">
        <v>130</v>
      </c>
      <c r="H7721" s="103" t="s">
        <v>381</v>
      </c>
      <c r="I7721" s="103" t="s">
        <v>92</v>
      </c>
      <c r="J7721" s="215">
        <v>298.43</v>
      </c>
      <c r="K7721" s="216" t="s">
        <v>88</v>
      </c>
    </row>
    <row r="7722" spans="1:11" x14ac:dyDescent="0.25">
      <c r="A7722" s="103" t="s">
        <v>828</v>
      </c>
      <c r="B7722" s="103" t="s">
        <v>344</v>
      </c>
      <c r="C7722" s="103" t="s">
        <v>473</v>
      </c>
      <c r="D7722" s="103" t="s">
        <v>145</v>
      </c>
      <c r="E7722" s="111"/>
      <c r="F7722" s="103" t="s">
        <v>474</v>
      </c>
      <c r="G7722" s="103" t="s">
        <v>130</v>
      </c>
      <c r="H7722" s="103" t="s">
        <v>381</v>
      </c>
      <c r="I7722" s="103" t="s">
        <v>92</v>
      </c>
      <c r="J7722" s="215">
        <v>230.61</v>
      </c>
      <c r="K7722" s="216" t="s">
        <v>88</v>
      </c>
    </row>
    <row r="7723" spans="1:11" x14ac:dyDescent="0.25">
      <c r="A7723" s="103" t="s">
        <v>829</v>
      </c>
      <c r="B7723" s="103" t="s">
        <v>344</v>
      </c>
      <c r="C7723" s="103" t="s">
        <v>473</v>
      </c>
      <c r="D7723" s="103" t="s">
        <v>145</v>
      </c>
      <c r="E7723" s="111"/>
      <c r="F7723" s="103" t="s">
        <v>474</v>
      </c>
      <c r="G7723" s="103" t="s">
        <v>130</v>
      </c>
      <c r="H7723" s="103" t="s">
        <v>381</v>
      </c>
      <c r="I7723" s="103" t="s">
        <v>92</v>
      </c>
      <c r="J7723" s="215">
        <v>488.34</v>
      </c>
      <c r="K7723" s="216" t="s">
        <v>88</v>
      </c>
    </row>
    <row r="7724" spans="1:11" x14ac:dyDescent="0.25">
      <c r="A7724" s="103" t="s">
        <v>827</v>
      </c>
      <c r="B7724" s="103" t="s">
        <v>344</v>
      </c>
      <c r="C7724" s="103" t="s">
        <v>473</v>
      </c>
      <c r="D7724" s="103" t="s">
        <v>145</v>
      </c>
      <c r="E7724" s="111"/>
      <c r="F7724" s="103" t="s">
        <v>474</v>
      </c>
      <c r="G7724" s="103" t="s">
        <v>129</v>
      </c>
      <c r="H7724" s="103" t="s">
        <v>382</v>
      </c>
      <c r="I7724" s="103" t="s">
        <v>92</v>
      </c>
      <c r="J7724" s="215">
        <v>298.43</v>
      </c>
      <c r="K7724" s="216" t="s">
        <v>88</v>
      </c>
    </row>
    <row r="7725" spans="1:11" x14ac:dyDescent="0.25">
      <c r="A7725" s="103" t="s">
        <v>830</v>
      </c>
      <c r="B7725" s="103" t="s">
        <v>344</v>
      </c>
      <c r="C7725" s="103" t="s">
        <v>473</v>
      </c>
      <c r="D7725" s="103" t="s">
        <v>145</v>
      </c>
      <c r="E7725" s="111"/>
      <c r="F7725" s="103" t="s">
        <v>474</v>
      </c>
      <c r="G7725" s="103" t="s">
        <v>129</v>
      </c>
      <c r="H7725" s="103" t="s">
        <v>382</v>
      </c>
      <c r="I7725" s="103" t="s">
        <v>92</v>
      </c>
      <c r="J7725" s="215">
        <v>352.69</v>
      </c>
      <c r="K7725" s="216" t="s">
        <v>88</v>
      </c>
    </row>
    <row r="7726" spans="1:11" x14ac:dyDescent="0.25">
      <c r="A7726" s="103" t="s">
        <v>828</v>
      </c>
      <c r="B7726" s="103" t="s">
        <v>344</v>
      </c>
      <c r="C7726" s="103" t="s">
        <v>473</v>
      </c>
      <c r="D7726" s="103" t="s">
        <v>145</v>
      </c>
      <c r="E7726" s="111"/>
      <c r="F7726" s="103" t="s">
        <v>474</v>
      </c>
      <c r="G7726" s="103" t="s">
        <v>129</v>
      </c>
      <c r="H7726" s="103" t="s">
        <v>382</v>
      </c>
      <c r="I7726" s="103" t="s">
        <v>92</v>
      </c>
      <c r="J7726" s="215">
        <v>312</v>
      </c>
      <c r="K7726" s="216" t="s">
        <v>88</v>
      </c>
    </row>
    <row r="7727" spans="1:11" x14ac:dyDescent="0.25">
      <c r="A7727" s="103" t="s">
        <v>829</v>
      </c>
      <c r="B7727" s="103" t="s">
        <v>344</v>
      </c>
      <c r="C7727" s="103" t="s">
        <v>473</v>
      </c>
      <c r="D7727" s="103" t="s">
        <v>145</v>
      </c>
      <c r="E7727" s="111"/>
      <c r="F7727" s="103" t="s">
        <v>474</v>
      </c>
      <c r="G7727" s="103" t="s">
        <v>129</v>
      </c>
      <c r="H7727" s="103" t="s">
        <v>382</v>
      </c>
      <c r="I7727" s="103" t="s">
        <v>92</v>
      </c>
      <c r="J7727" s="215">
        <v>406.95</v>
      </c>
      <c r="K7727" s="216" t="s">
        <v>88</v>
      </c>
    </row>
    <row r="7728" spans="1:11" x14ac:dyDescent="0.25">
      <c r="A7728" s="103" t="s">
        <v>825</v>
      </c>
      <c r="B7728" s="103" t="s">
        <v>344</v>
      </c>
      <c r="C7728" s="103" t="s">
        <v>473</v>
      </c>
      <c r="D7728" s="103" t="s">
        <v>145</v>
      </c>
      <c r="E7728" s="111"/>
      <c r="F7728" s="103" t="s">
        <v>474</v>
      </c>
      <c r="G7728" s="103" t="s">
        <v>129</v>
      </c>
      <c r="H7728" s="103" t="s">
        <v>382</v>
      </c>
      <c r="I7728" s="103" t="s">
        <v>92</v>
      </c>
      <c r="J7728" s="215">
        <v>515.47</v>
      </c>
      <c r="K7728" s="216" t="s">
        <v>88</v>
      </c>
    </row>
    <row r="7729" spans="1:11" x14ac:dyDescent="0.25">
      <c r="A7729" s="103" t="s">
        <v>826</v>
      </c>
      <c r="B7729" s="103" t="s">
        <v>344</v>
      </c>
      <c r="C7729" s="103" t="s">
        <v>473</v>
      </c>
      <c r="D7729" s="103" t="s">
        <v>145</v>
      </c>
      <c r="E7729" s="111"/>
      <c r="F7729" s="103" t="s">
        <v>474</v>
      </c>
      <c r="G7729" s="103" t="s">
        <v>129</v>
      </c>
      <c r="H7729" s="103" t="s">
        <v>382</v>
      </c>
      <c r="I7729" s="103" t="s">
        <v>92</v>
      </c>
      <c r="J7729" s="215">
        <v>339.13</v>
      </c>
      <c r="K7729" s="216" t="s">
        <v>88</v>
      </c>
    </row>
    <row r="7730" spans="1:11" x14ac:dyDescent="0.25">
      <c r="A7730" s="103" t="s">
        <v>827</v>
      </c>
      <c r="B7730" s="103" t="s">
        <v>344</v>
      </c>
      <c r="C7730" s="103" t="s">
        <v>473</v>
      </c>
      <c r="D7730" s="103" t="s">
        <v>145</v>
      </c>
      <c r="E7730" s="111"/>
      <c r="F7730" s="103" t="s">
        <v>474</v>
      </c>
      <c r="G7730" s="103" t="s">
        <v>446</v>
      </c>
      <c r="H7730" s="103" t="s">
        <v>447</v>
      </c>
      <c r="I7730" s="103" t="s">
        <v>92</v>
      </c>
      <c r="J7730" s="215">
        <v>2197.5300000000002</v>
      </c>
      <c r="K7730" s="216" t="s">
        <v>88</v>
      </c>
    </row>
    <row r="7731" spans="1:11" x14ac:dyDescent="0.25">
      <c r="A7731" s="103" t="s">
        <v>830</v>
      </c>
      <c r="B7731" s="103" t="s">
        <v>344</v>
      </c>
      <c r="C7731" s="103" t="s">
        <v>473</v>
      </c>
      <c r="D7731" s="103" t="s">
        <v>145</v>
      </c>
      <c r="E7731" s="111"/>
      <c r="F7731" s="103" t="s">
        <v>474</v>
      </c>
      <c r="G7731" s="103" t="s">
        <v>446</v>
      </c>
      <c r="H7731" s="103" t="s">
        <v>447</v>
      </c>
      <c r="I7731" s="103" t="s">
        <v>92</v>
      </c>
      <c r="J7731" s="215">
        <v>1058.07</v>
      </c>
      <c r="K7731" s="216" t="s">
        <v>88</v>
      </c>
    </row>
    <row r="7732" spans="1:11" x14ac:dyDescent="0.25">
      <c r="A7732" s="103" t="s">
        <v>828</v>
      </c>
      <c r="B7732" s="103" t="s">
        <v>344</v>
      </c>
      <c r="C7732" s="103" t="s">
        <v>473</v>
      </c>
      <c r="D7732" s="103" t="s">
        <v>145</v>
      </c>
      <c r="E7732" s="111"/>
      <c r="F7732" s="103" t="s">
        <v>474</v>
      </c>
      <c r="G7732" s="103" t="s">
        <v>446</v>
      </c>
      <c r="H7732" s="103" t="s">
        <v>447</v>
      </c>
      <c r="I7732" s="103" t="s">
        <v>92</v>
      </c>
      <c r="J7732" s="215">
        <v>1926.23</v>
      </c>
      <c r="K7732" s="216" t="s">
        <v>88</v>
      </c>
    </row>
    <row r="7733" spans="1:11" x14ac:dyDescent="0.25">
      <c r="A7733" s="103" t="s">
        <v>829</v>
      </c>
      <c r="B7733" s="103" t="s">
        <v>344</v>
      </c>
      <c r="C7733" s="103" t="s">
        <v>473</v>
      </c>
      <c r="D7733" s="103" t="s">
        <v>145</v>
      </c>
      <c r="E7733" s="111"/>
      <c r="F7733" s="103" t="s">
        <v>474</v>
      </c>
      <c r="G7733" s="103" t="s">
        <v>446</v>
      </c>
      <c r="H7733" s="103" t="s">
        <v>447</v>
      </c>
      <c r="I7733" s="103" t="s">
        <v>92</v>
      </c>
      <c r="J7733" s="215">
        <v>1193.72</v>
      </c>
      <c r="K7733" s="216" t="s">
        <v>88</v>
      </c>
    </row>
    <row r="7734" spans="1:11" x14ac:dyDescent="0.25">
      <c r="A7734" s="103" t="s">
        <v>825</v>
      </c>
      <c r="B7734" s="103" t="s">
        <v>344</v>
      </c>
      <c r="C7734" s="103" t="s">
        <v>473</v>
      </c>
      <c r="D7734" s="103" t="s">
        <v>145</v>
      </c>
      <c r="E7734" s="111"/>
      <c r="F7734" s="103" t="s">
        <v>474</v>
      </c>
      <c r="G7734" s="103" t="s">
        <v>446</v>
      </c>
      <c r="H7734" s="103" t="s">
        <v>447</v>
      </c>
      <c r="I7734" s="103" t="s">
        <v>92</v>
      </c>
      <c r="J7734" s="215">
        <v>2957.17</v>
      </c>
      <c r="K7734" s="216" t="s">
        <v>88</v>
      </c>
    </row>
    <row r="7735" spans="1:11" x14ac:dyDescent="0.25">
      <c r="A7735" s="103" t="s">
        <v>826</v>
      </c>
      <c r="B7735" s="103" t="s">
        <v>344</v>
      </c>
      <c r="C7735" s="103" t="s">
        <v>473</v>
      </c>
      <c r="D7735" s="103" t="s">
        <v>145</v>
      </c>
      <c r="E7735" s="111"/>
      <c r="F7735" s="103" t="s">
        <v>474</v>
      </c>
      <c r="G7735" s="103" t="s">
        <v>446</v>
      </c>
      <c r="H7735" s="103" t="s">
        <v>447</v>
      </c>
      <c r="I7735" s="103" t="s">
        <v>92</v>
      </c>
      <c r="J7735" s="215">
        <v>2211.1</v>
      </c>
      <c r="K7735" s="216" t="s">
        <v>88</v>
      </c>
    </row>
    <row r="7736" spans="1:11" x14ac:dyDescent="0.25">
      <c r="A7736" s="103" t="s">
        <v>827</v>
      </c>
      <c r="B7736" s="103" t="s">
        <v>344</v>
      </c>
      <c r="C7736" s="103" t="s">
        <v>473</v>
      </c>
      <c r="D7736" s="103" t="s">
        <v>145</v>
      </c>
      <c r="E7736" s="111"/>
      <c r="F7736" s="103" t="s">
        <v>474</v>
      </c>
      <c r="G7736" s="103" t="s">
        <v>128</v>
      </c>
      <c r="H7736" s="103" t="s">
        <v>386</v>
      </c>
      <c r="I7736" s="103" t="s">
        <v>92</v>
      </c>
      <c r="J7736" s="215">
        <v>2061.88</v>
      </c>
      <c r="K7736" s="216" t="s">
        <v>88</v>
      </c>
    </row>
    <row r="7737" spans="1:11" x14ac:dyDescent="0.25">
      <c r="A7737" s="103" t="s">
        <v>830</v>
      </c>
      <c r="B7737" s="103" t="s">
        <v>344</v>
      </c>
      <c r="C7737" s="103" t="s">
        <v>473</v>
      </c>
      <c r="D7737" s="103" t="s">
        <v>145</v>
      </c>
      <c r="E7737" s="111"/>
      <c r="F7737" s="103" t="s">
        <v>474</v>
      </c>
      <c r="G7737" s="103" t="s">
        <v>128</v>
      </c>
      <c r="H7737" s="103" t="s">
        <v>386</v>
      </c>
      <c r="I7737" s="103" t="s">
        <v>92</v>
      </c>
      <c r="J7737" s="215">
        <v>1682.06</v>
      </c>
      <c r="K7737" s="216" t="s">
        <v>88</v>
      </c>
    </row>
    <row r="7738" spans="1:11" x14ac:dyDescent="0.25">
      <c r="A7738" s="103" t="s">
        <v>828</v>
      </c>
      <c r="B7738" s="103" t="s">
        <v>344</v>
      </c>
      <c r="C7738" s="103" t="s">
        <v>473</v>
      </c>
      <c r="D7738" s="103" t="s">
        <v>145</v>
      </c>
      <c r="E7738" s="111"/>
      <c r="F7738" s="103" t="s">
        <v>474</v>
      </c>
      <c r="G7738" s="103" t="s">
        <v>128</v>
      </c>
      <c r="H7738" s="103" t="s">
        <v>386</v>
      </c>
      <c r="I7738" s="103" t="s">
        <v>92</v>
      </c>
      <c r="J7738" s="215">
        <v>2061.88</v>
      </c>
      <c r="K7738" s="216" t="s">
        <v>88</v>
      </c>
    </row>
    <row r="7739" spans="1:11" x14ac:dyDescent="0.25">
      <c r="A7739" s="103" t="s">
        <v>829</v>
      </c>
      <c r="B7739" s="103" t="s">
        <v>344</v>
      </c>
      <c r="C7739" s="103" t="s">
        <v>473</v>
      </c>
      <c r="D7739" s="103" t="s">
        <v>145</v>
      </c>
      <c r="E7739" s="111"/>
      <c r="F7739" s="103" t="s">
        <v>474</v>
      </c>
      <c r="G7739" s="103" t="s">
        <v>128</v>
      </c>
      <c r="H7739" s="103" t="s">
        <v>386</v>
      </c>
      <c r="I7739" s="103" t="s">
        <v>92</v>
      </c>
      <c r="J7739" s="215">
        <v>1953.36</v>
      </c>
      <c r="K7739" s="216" t="s">
        <v>88</v>
      </c>
    </row>
    <row r="7740" spans="1:11" x14ac:dyDescent="0.25">
      <c r="A7740" s="103" t="s">
        <v>825</v>
      </c>
      <c r="B7740" s="103" t="s">
        <v>344</v>
      </c>
      <c r="C7740" s="103" t="s">
        <v>473</v>
      </c>
      <c r="D7740" s="103" t="s">
        <v>145</v>
      </c>
      <c r="E7740" s="111"/>
      <c r="F7740" s="103" t="s">
        <v>474</v>
      </c>
      <c r="G7740" s="103" t="s">
        <v>128</v>
      </c>
      <c r="H7740" s="103" t="s">
        <v>386</v>
      </c>
      <c r="I7740" s="103" t="s">
        <v>92</v>
      </c>
      <c r="J7740" s="215">
        <v>2902.91</v>
      </c>
      <c r="K7740" s="216" t="s">
        <v>88</v>
      </c>
    </row>
    <row r="7741" spans="1:11" x14ac:dyDescent="0.25">
      <c r="A7741" s="103" t="s">
        <v>826</v>
      </c>
      <c r="B7741" s="103" t="s">
        <v>344</v>
      </c>
      <c r="C7741" s="103" t="s">
        <v>473</v>
      </c>
      <c r="D7741" s="103" t="s">
        <v>145</v>
      </c>
      <c r="E7741" s="111"/>
      <c r="F7741" s="103" t="s">
        <v>474</v>
      </c>
      <c r="G7741" s="103" t="s">
        <v>128</v>
      </c>
      <c r="H7741" s="103" t="s">
        <v>386</v>
      </c>
      <c r="I7741" s="103" t="s">
        <v>92</v>
      </c>
      <c r="J7741" s="215">
        <v>1247.98</v>
      </c>
      <c r="K7741" s="216" t="s">
        <v>88</v>
      </c>
    </row>
    <row r="7742" spans="1:11" x14ac:dyDescent="0.25">
      <c r="A7742" s="103" t="s">
        <v>827</v>
      </c>
      <c r="B7742" s="103" t="s">
        <v>344</v>
      </c>
      <c r="C7742" s="103" t="s">
        <v>473</v>
      </c>
      <c r="D7742" s="103" t="s">
        <v>145</v>
      </c>
      <c r="E7742" s="111"/>
      <c r="F7742" s="103" t="s">
        <v>474</v>
      </c>
      <c r="G7742" s="103" t="s">
        <v>740</v>
      </c>
      <c r="H7742" s="103" t="s">
        <v>741</v>
      </c>
      <c r="I7742" s="103" t="s">
        <v>92</v>
      </c>
      <c r="J7742" s="215">
        <v>2319.62</v>
      </c>
      <c r="K7742" s="216" t="s">
        <v>88</v>
      </c>
    </row>
    <row r="7743" spans="1:11" x14ac:dyDescent="0.25">
      <c r="A7743" s="103" t="s">
        <v>830</v>
      </c>
      <c r="B7743" s="103" t="s">
        <v>344</v>
      </c>
      <c r="C7743" s="103" t="s">
        <v>473</v>
      </c>
      <c r="D7743" s="103" t="s">
        <v>145</v>
      </c>
      <c r="E7743" s="111"/>
      <c r="F7743" s="103" t="s">
        <v>474</v>
      </c>
      <c r="G7743" s="103" t="s">
        <v>740</v>
      </c>
      <c r="H7743" s="103" t="s">
        <v>741</v>
      </c>
      <c r="I7743" s="103" t="s">
        <v>92</v>
      </c>
      <c r="J7743" s="215">
        <v>4408.63</v>
      </c>
      <c r="K7743" s="216" t="s">
        <v>88</v>
      </c>
    </row>
    <row r="7744" spans="1:11" x14ac:dyDescent="0.25">
      <c r="A7744" s="103" t="s">
        <v>828</v>
      </c>
      <c r="B7744" s="103" t="s">
        <v>344</v>
      </c>
      <c r="C7744" s="103" t="s">
        <v>473</v>
      </c>
      <c r="D7744" s="103" t="s">
        <v>145</v>
      </c>
      <c r="E7744" s="111"/>
      <c r="F7744" s="103" t="s">
        <v>474</v>
      </c>
      <c r="G7744" s="103" t="s">
        <v>740</v>
      </c>
      <c r="H7744" s="103" t="s">
        <v>741</v>
      </c>
      <c r="I7744" s="103" t="s">
        <v>92</v>
      </c>
      <c r="J7744" s="215">
        <v>1804.15</v>
      </c>
      <c r="K7744" s="216" t="s">
        <v>88</v>
      </c>
    </row>
    <row r="7745" spans="1:11" x14ac:dyDescent="0.25">
      <c r="A7745" s="103" t="s">
        <v>829</v>
      </c>
      <c r="B7745" s="103" t="s">
        <v>344</v>
      </c>
      <c r="C7745" s="103" t="s">
        <v>473</v>
      </c>
      <c r="D7745" s="103" t="s">
        <v>145</v>
      </c>
      <c r="E7745" s="111"/>
      <c r="F7745" s="103" t="s">
        <v>474</v>
      </c>
      <c r="G7745" s="103" t="s">
        <v>740</v>
      </c>
      <c r="H7745" s="103" t="s">
        <v>741</v>
      </c>
      <c r="I7745" s="103" t="s">
        <v>92</v>
      </c>
      <c r="J7745" s="215">
        <v>366.26</v>
      </c>
      <c r="K7745" s="216" t="s">
        <v>88</v>
      </c>
    </row>
    <row r="7746" spans="1:11" x14ac:dyDescent="0.25">
      <c r="A7746" s="103" t="s">
        <v>825</v>
      </c>
      <c r="B7746" s="103" t="s">
        <v>344</v>
      </c>
      <c r="C7746" s="103" t="s">
        <v>473</v>
      </c>
      <c r="D7746" s="103" t="s">
        <v>145</v>
      </c>
      <c r="E7746" s="111"/>
      <c r="F7746" s="103" t="s">
        <v>474</v>
      </c>
      <c r="G7746" s="103" t="s">
        <v>740</v>
      </c>
      <c r="H7746" s="103" t="s">
        <v>741</v>
      </c>
      <c r="I7746" s="103" t="s">
        <v>92</v>
      </c>
      <c r="J7746" s="215">
        <v>244.17</v>
      </c>
      <c r="K7746" s="216" t="s">
        <v>88</v>
      </c>
    </row>
    <row r="7747" spans="1:11" x14ac:dyDescent="0.25">
      <c r="A7747" s="103" t="s">
        <v>826</v>
      </c>
      <c r="B7747" s="103" t="s">
        <v>344</v>
      </c>
      <c r="C7747" s="103" t="s">
        <v>473</v>
      </c>
      <c r="D7747" s="103" t="s">
        <v>145</v>
      </c>
      <c r="E7747" s="111"/>
      <c r="F7747" s="103" t="s">
        <v>474</v>
      </c>
      <c r="G7747" s="103" t="s">
        <v>740</v>
      </c>
      <c r="H7747" s="103" t="s">
        <v>741</v>
      </c>
      <c r="I7747" s="103" t="s">
        <v>92</v>
      </c>
      <c r="J7747" s="215">
        <v>393.39</v>
      </c>
      <c r="K7747" s="216" t="s">
        <v>88</v>
      </c>
    </row>
    <row r="7748" spans="1:11" x14ac:dyDescent="0.25">
      <c r="A7748" s="103" t="s">
        <v>827</v>
      </c>
      <c r="B7748" s="103" t="s">
        <v>344</v>
      </c>
      <c r="C7748" s="103" t="s">
        <v>473</v>
      </c>
      <c r="D7748" s="103" t="s">
        <v>145</v>
      </c>
      <c r="E7748" s="111"/>
      <c r="F7748" s="103" t="s">
        <v>474</v>
      </c>
      <c r="G7748" s="103" t="s">
        <v>490</v>
      </c>
      <c r="H7748" s="103" t="s">
        <v>742</v>
      </c>
      <c r="I7748" s="103" t="s">
        <v>92</v>
      </c>
      <c r="J7748" s="215">
        <v>1546.41</v>
      </c>
      <c r="K7748" s="216" t="s">
        <v>88</v>
      </c>
    </row>
    <row r="7749" spans="1:11" x14ac:dyDescent="0.25">
      <c r="A7749" s="103" t="s">
        <v>830</v>
      </c>
      <c r="B7749" s="103" t="s">
        <v>344</v>
      </c>
      <c r="C7749" s="103" t="s">
        <v>473</v>
      </c>
      <c r="D7749" s="103" t="s">
        <v>145</v>
      </c>
      <c r="E7749" s="111"/>
      <c r="F7749" s="103" t="s">
        <v>474</v>
      </c>
      <c r="G7749" s="103" t="s">
        <v>490</v>
      </c>
      <c r="H7749" s="103" t="s">
        <v>742</v>
      </c>
      <c r="I7749" s="103" t="s">
        <v>92</v>
      </c>
      <c r="J7749" s="215">
        <v>732.51</v>
      </c>
      <c r="K7749" s="216" t="s">
        <v>88</v>
      </c>
    </row>
    <row r="7750" spans="1:11" x14ac:dyDescent="0.25">
      <c r="A7750" s="103" t="s">
        <v>828</v>
      </c>
      <c r="B7750" s="103" t="s">
        <v>344</v>
      </c>
      <c r="C7750" s="103" t="s">
        <v>473</v>
      </c>
      <c r="D7750" s="103" t="s">
        <v>145</v>
      </c>
      <c r="E7750" s="111"/>
      <c r="F7750" s="103" t="s">
        <v>474</v>
      </c>
      <c r="G7750" s="103" t="s">
        <v>490</v>
      </c>
      <c r="H7750" s="103" t="s">
        <v>742</v>
      </c>
      <c r="I7750" s="103" t="s">
        <v>92</v>
      </c>
      <c r="J7750" s="215">
        <v>1329.37</v>
      </c>
      <c r="K7750" s="216" t="s">
        <v>88</v>
      </c>
    </row>
    <row r="7751" spans="1:11" x14ac:dyDescent="0.25">
      <c r="A7751" s="103" t="s">
        <v>829</v>
      </c>
      <c r="B7751" s="103" t="s">
        <v>344</v>
      </c>
      <c r="C7751" s="103" t="s">
        <v>473</v>
      </c>
      <c r="D7751" s="103" t="s">
        <v>145</v>
      </c>
      <c r="E7751" s="111"/>
      <c r="F7751" s="103" t="s">
        <v>474</v>
      </c>
      <c r="G7751" s="103" t="s">
        <v>490</v>
      </c>
      <c r="H7751" s="103" t="s">
        <v>742</v>
      </c>
      <c r="I7751" s="103" t="s">
        <v>92</v>
      </c>
      <c r="J7751" s="215">
        <v>1030.94</v>
      </c>
      <c r="K7751" s="216" t="s">
        <v>88</v>
      </c>
    </row>
    <row r="7752" spans="1:11" x14ac:dyDescent="0.25">
      <c r="A7752" s="103" t="s">
        <v>825</v>
      </c>
      <c r="B7752" s="103" t="s">
        <v>344</v>
      </c>
      <c r="C7752" s="103" t="s">
        <v>473</v>
      </c>
      <c r="D7752" s="103" t="s">
        <v>145</v>
      </c>
      <c r="E7752" s="111"/>
      <c r="F7752" s="103" t="s">
        <v>474</v>
      </c>
      <c r="G7752" s="103" t="s">
        <v>490</v>
      </c>
      <c r="H7752" s="103" t="s">
        <v>742</v>
      </c>
      <c r="I7752" s="103" t="s">
        <v>92</v>
      </c>
      <c r="J7752" s="215">
        <v>2360.31</v>
      </c>
      <c r="K7752" s="216" t="s">
        <v>88</v>
      </c>
    </row>
    <row r="7753" spans="1:11" x14ac:dyDescent="0.25">
      <c r="A7753" s="103" t="s">
        <v>826</v>
      </c>
      <c r="B7753" s="103" t="s">
        <v>344</v>
      </c>
      <c r="C7753" s="103" t="s">
        <v>473</v>
      </c>
      <c r="D7753" s="103" t="s">
        <v>145</v>
      </c>
      <c r="E7753" s="111"/>
      <c r="F7753" s="103" t="s">
        <v>474</v>
      </c>
      <c r="G7753" s="103" t="s">
        <v>490</v>
      </c>
      <c r="H7753" s="103" t="s">
        <v>742</v>
      </c>
      <c r="I7753" s="103" t="s">
        <v>92</v>
      </c>
      <c r="J7753" s="215">
        <v>1383.63</v>
      </c>
      <c r="K7753" s="216" t="s">
        <v>88</v>
      </c>
    </row>
    <row r="7754" spans="1:11" x14ac:dyDescent="0.25">
      <c r="A7754" s="103" t="s">
        <v>828</v>
      </c>
      <c r="B7754" s="103" t="s">
        <v>344</v>
      </c>
      <c r="C7754" s="103" t="s">
        <v>473</v>
      </c>
      <c r="D7754" s="103" t="s">
        <v>145</v>
      </c>
      <c r="E7754" s="111"/>
      <c r="F7754" s="103" t="s">
        <v>474</v>
      </c>
      <c r="G7754" s="103" t="s">
        <v>124</v>
      </c>
      <c r="H7754" s="103" t="s">
        <v>394</v>
      </c>
      <c r="I7754" s="103" t="s">
        <v>92</v>
      </c>
      <c r="J7754" s="215">
        <v>244.17</v>
      </c>
      <c r="K7754" s="216" t="s">
        <v>88</v>
      </c>
    </row>
    <row r="7755" spans="1:11" x14ac:dyDescent="0.25">
      <c r="A7755" s="103" t="s">
        <v>827</v>
      </c>
      <c r="B7755" s="103" t="s">
        <v>344</v>
      </c>
      <c r="C7755" s="103" t="s">
        <v>473</v>
      </c>
      <c r="D7755" s="103" t="s">
        <v>145</v>
      </c>
      <c r="E7755" s="111"/>
      <c r="F7755" s="103" t="s">
        <v>474</v>
      </c>
      <c r="G7755" s="103" t="s">
        <v>650</v>
      </c>
      <c r="H7755" s="103" t="s">
        <v>651</v>
      </c>
      <c r="I7755" s="103" t="s">
        <v>92</v>
      </c>
      <c r="J7755" s="215">
        <v>1288.68</v>
      </c>
      <c r="K7755" s="216" t="s">
        <v>88</v>
      </c>
    </row>
    <row r="7756" spans="1:11" x14ac:dyDescent="0.25">
      <c r="A7756" s="103" t="s">
        <v>830</v>
      </c>
      <c r="B7756" s="103" t="s">
        <v>344</v>
      </c>
      <c r="C7756" s="103" t="s">
        <v>473</v>
      </c>
      <c r="D7756" s="103" t="s">
        <v>145</v>
      </c>
      <c r="E7756" s="111"/>
      <c r="F7756" s="103" t="s">
        <v>474</v>
      </c>
      <c r="G7756" s="103" t="s">
        <v>650</v>
      </c>
      <c r="H7756" s="103" t="s">
        <v>651</v>
      </c>
      <c r="I7756" s="103" t="s">
        <v>92</v>
      </c>
      <c r="J7756" s="215">
        <v>1885.54</v>
      </c>
      <c r="K7756" s="216" t="s">
        <v>88</v>
      </c>
    </row>
    <row r="7757" spans="1:11" x14ac:dyDescent="0.25">
      <c r="A7757" s="103" t="s">
        <v>828</v>
      </c>
      <c r="B7757" s="103" t="s">
        <v>344</v>
      </c>
      <c r="C7757" s="103" t="s">
        <v>473</v>
      </c>
      <c r="D7757" s="103" t="s">
        <v>145</v>
      </c>
      <c r="E7757" s="111"/>
      <c r="F7757" s="103" t="s">
        <v>474</v>
      </c>
      <c r="G7757" s="103" t="s">
        <v>650</v>
      </c>
      <c r="H7757" s="103" t="s">
        <v>651</v>
      </c>
      <c r="I7757" s="103" t="s">
        <v>92</v>
      </c>
      <c r="J7757" s="215">
        <v>1356.5</v>
      </c>
      <c r="K7757" s="216" t="s">
        <v>88</v>
      </c>
    </row>
    <row r="7758" spans="1:11" x14ac:dyDescent="0.25">
      <c r="A7758" s="103" t="s">
        <v>829</v>
      </c>
      <c r="B7758" s="103" t="s">
        <v>344</v>
      </c>
      <c r="C7758" s="103" t="s">
        <v>473</v>
      </c>
      <c r="D7758" s="103" t="s">
        <v>145</v>
      </c>
      <c r="E7758" s="111"/>
      <c r="F7758" s="103" t="s">
        <v>474</v>
      </c>
      <c r="G7758" s="103" t="s">
        <v>650</v>
      </c>
      <c r="H7758" s="103" t="s">
        <v>651</v>
      </c>
      <c r="I7758" s="103" t="s">
        <v>92</v>
      </c>
      <c r="J7758" s="215">
        <v>1980.49</v>
      </c>
      <c r="K7758" s="216" t="s">
        <v>88</v>
      </c>
    </row>
    <row r="7759" spans="1:11" x14ac:dyDescent="0.25">
      <c r="A7759" s="103" t="s">
        <v>825</v>
      </c>
      <c r="B7759" s="103" t="s">
        <v>344</v>
      </c>
      <c r="C7759" s="103" t="s">
        <v>473</v>
      </c>
      <c r="D7759" s="103" t="s">
        <v>145</v>
      </c>
      <c r="E7759" s="111"/>
      <c r="F7759" s="103" t="s">
        <v>474</v>
      </c>
      <c r="G7759" s="103" t="s">
        <v>650</v>
      </c>
      <c r="H7759" s="103" t="s">
        <v>651</v>
      </c>
      <c r="I7759" s="103" t="s">
        <v>92</v>
      </c>
      <c r="J7759" s="215">
        <v>3133.52</v>
      </c>
      <c r="K7759" s="216" t="s">
        <v>88</v>
      </c>
    </row>
    <row r="7760" spans="1:11" x14ac:dyDescent="0.25">
      <c r="A7760" s="103" t="s">
        <v>826</v>
      </c>
      <c r="B7760" s="103" t="s">
        <v>344</v>
      </c>
      <c r="C7760" s="103" t="s">
        <v>473</v>
      </c>
      <c r="D7760" s="103" t="s">
        <v>145</v>
      </c>
      <c r="E7760" s="111"/>
      <c r="F7760" s="103" t="s">
        <v>474</v>
      </c>
      <c r="G7760" s="103" t="s">
        <v>650</v>
      </c>
      <c r="H7760" s="103" t="s">
        <v>651</v>
      </c>
      <c r="I7760" s="103" t="s">
        <v>92</v>
      </c>
      <c r="J7760" s="215">
        <v>1166.5899999999999</v>
      </c>
      <c r="K7760" s="216" t="s">
        <v>88</v>
      </c>
    </row>
    <row r="7761" spans="1:11" x14ac:dyDescent="0.25">
      <c r="A7761" s="103" t="s">
        <v>827</v>
      </c>
      <c r="B7761" s="103" t="s">
        <v>344</v>
      </c>
      <c r="C7761" s="103" t="s">
        <v>473</v>
      </c>
      <c r="D7761" s="103" t="s">
        <v>145</v>
      </c>
      <c r="E7761" s="111"/>
      <c r="F7761" s="103" t="s">
        <v>474</v>
      </c>
      <c r="G7761" s="103" t="s">
        <v>491</v>
      </c>
      <c r="H7761" s="103" t="s">
        <v>492</v>
      </c>
      <c r="I7761" s="103" t="s">
        <v>92</v>
      </c>
      <c r="J7761" s="215">
        <v>3906.72</v>
      </c>
      <c r="K7761" s="216" t="s">
        <v>88</v>
      </c>
    </row>
    <row r="7762" spans="1:11" x14ac:dyDescent="0.25">
      <c r="A7762" s="103" t="s">
        <v>830</v>
      </c>
      <c r="B7762" s="103" t="s">
        <v>344</v>
      </c>
      <c r="C7762" s="103" t="s">
        <v>473</v>
      </c>
      <c r="D7762" s="103" t="s">
        <v>145</v>
      </c>
      <c r="E7762" s="111"/>
      <c r="F7762" s="103" t="s">
        <v>474</v>
      </c>
      <c r="G7762" s="103" t="s">
        <v>491</v>
      </c>
      <c r="H7762" s="103" t="s">
        <v>492</v>
      </c>
      <c r="I7762" s="103" t="s">
        <v>92</v>
      </c>
      <c r="J7762" s="215">
        <v>3906.72</v>
      </c>
      <c r="K7762" s="216" t="s">
        <v>88</v>
      </c>
    </row>
    <row r="7763" spans="1:11" x14ac:dyDescent="0.25">
      <c r="A7763" s="103" t="s">
        <v>828</v>
      </c>
      <c r="B7763" s="103" t="s">
        <v>344</v>
      </c>
      <c r="C7763" s="103" t="s">
        <v>473</v>
      </c>
      <c r="D7763" s="103" t="s">
        <v>145</v>
      </c>
      <c r="E7763" s="111"/>
      <c r="F7763" s="103" t="s">
        <v>474</v>
      </c>
      <c r="G7763" s="103" t="s">
        <v>491</v>
      </c>
      <c r="H7763" s="103" t="s">
        <v>492</v>
      </c>
      <c r="I7763" s="103" t="s">
        <v>92</v>
      </c>
      <c r="J7763" s="215">
        <v>4178.0200000000004</v>
      </c>
      <c r="K7763" s="216" t="s">
        <v>88</v>
      </c>
    </row>
    <row r="7764" spans="1:11" x14ac:dyDescent="0.25">
      <c r="A7764" s="103" t="s">
        <v>829</v>
      </c>
      <c r="B7764" s="103" t="s">
        <v>344</v>
      </c>
      <c r="C7764" s="103" t="s">
        <v>473</v>
      </c>
      <c r="D7764" s="103" t="s">
        <v>145</v>
      </c>
      <c r="E7764" s="111"/>
      <c r="F7764" s="103" t="s">
        <v>474</v>
      </c>
      <c r="G7764" s="103" t="s">
        <v>491</v>
      </c>
      <c r="H7764" s="103" t="s">
        <v>492</v>
      </c>
      <c r="I7764" s="103" t="s">
        <v>92</v>
      </c>
      <c r="J7764" s="215">
        <v>3689.68</v>
      </c>
      <c r="K7764" s="216" t="s">
        <v>88</v>
      </c>
    </row>
    <row r="7765" spans="1:11" x14ac:dyDescent="0.25">
      <c r="A7765" s="103" t="s">
        <v>825</v>
      </c>
      <c r="B7765" s="103" t="s">
        <v>344</v>
      </c>
      <c r="C7765" s="103" t="s">
        <v>473</v>
      </c>
      <c r="D7765" s="103" t="s">
        <v>145</v>
      </c>
      <c r="E7765" s="111"/>
      <c r="F7765" s="103" t="s">
        <v>474</v>
      </c>
      <c r="G7765" s="103" t="s">
        <v>491</v>
      </c>
      <c r="H7765" s="103" t="s">
        <v>492</v>
      </c>
      <c r="I7765" s="103" t="s">
        <v>92</v>
      </c>
      <c r="J7765" s="215">
        <v>5860.08</v>
      </c>
      <c r="K7765" s="216" t="s">
        <v>88</v>
      </c>
    </row>
    <row r="7766" spans="1:11" x14ac:dyDescent="0.25">
      <c r="A7766" s="103" t="s">
        <v>826</v>
      </c>
      <c r="B7766" s="103" t="s">
        <v>344</v>
      </c>
      <c r="C7766" s="103" t="s">
        <v>473</v>
      </c>
      <c r="D7766" s="103" t="s">
        <v>145</v>
      </c>
      <c r="E7766" s="111"/>
      <c r="F7766" s="103" t="s">
        <v>474</v>
      </c>
      <c r="G7766" s="103" t="s">
        <v>491</v>
      </c>
      <c r="H7766" s="103" t="s">
        <v>492</v>
      </c>
      <c r="I7766" s="103" t="s">
        <v>92</v>
      </c>
      <c r="J7766" s="215">
        <v>3689.68</v>
      </c>
      <c r="K7766" s="216" t="s">
        <v>88</v>
      </c>
    </row>
    <row r="7767" spans="1:11" x14ac:dyDescent="0.25">
      <c r="A7767" s="103" t="s">
        <v>827</v>
      </c>
      <c r="B7767" s="103" t="s">
        <v>344</v>
      </c>
      <c r="C7767" s="103" t="s">
        <v>473</v>
      </c>
      <c r="D7767" s="103" t="s">
        <v>145</v>
      </c>
      <c r="E7767" s="111"/>
      <c r="F7767" s="103" t="s">
        <v>474</v>
      </c>
      <c r="G7767" s="103" t="s">
        <v>94</v>
      </c>
      <c r="H7767" s="103" t="s">
        <v>397</v>
      </c>
      <c r="I7767" s="103" t="s">
        <v>92</v>
      </c>
      <c r="J7767" s="215">
        <v>542.6</v>
      </c>
      <c r="K7767" s="216" t="s">
        <v>88</v>
      </c>
    </row>
    <row r="7768" spans="1:11" x14ac:dyDescent="0.25">
      <c r="A7768" s="103" t="s">
        <v>828</v>
      </c>
      <c r="B7768" s="103" t="s">
        <v>344</v>
      </c>
      <c r="C7768" s="103" t="s">
        <v>473</v>
      </c>
      <c r="D7768" s="103" t="s">
        <v>145</v>
      </c>
      <c r="E7768" s="111"/>
      <c r="F7768" s="103" t="s">
        <v>474</v>
      </c>
      <c r="G7768" s="103" t="s">
        <v>94</v>
      </c>
      <c r="H7768" s="103" t="s">
        <v>397</v>
      </c>
      <c r="I7768" s="103" t="s">
        <v>92</v>
      </c>
      <c r="J7768" s="215">
        <v>217.04</v>
      </c>
      <c r="K7768" s="216" t="s">
        <v>88</v>
      </c>
    </row>
    <row r="7769" spans="1:11" x14ac:dyDescent="0.25">
      <c r="A7769" s="103" t="s">
        <v>825</v>
      </c>
      <c r="B7769" s="103" t="s">
        <v>344</v>
      </c>
      <c r="C7769" s="103" t="s">
        <v>473</v>
      </c>
      <c r="D7769" s="103" t="s">
        <v>145</v>
      </c>
      <c r="E7769" s="111"/>
      <c r="F7769" s="103" t="s">
        <v>474</v>
      </c>
      <c r="G7769" s="103" t="s">
        <v>94</v>
      </c>
      <c r="H7769" s="103" t="s">
        <v>397</v>
      </c>
      <c r="I7769" s="103" t="s">
        <v>92</v>
      </c>
      <c r="J7769" s="215">
        <v>1844.84</v>
      </c>
      <c r="K7769" s="216" t="s">
        <v>88</v>
      </c>
    </row>
    <row r="7770" spans="1:11" x14ac:dyDescent="0.25">
      <c r="A7770" s="103" t="s">
        <v>826</v>
      </c>
      <c r="B7770" s="103" t="s">
        <v>344</v>
      </c>
      <c r="C7770" s="103" t="s">
        <v>473</v>
      </c>
      <c r="D7770" s="103" t="s">
        <v>145</v>
      </c>
      <c r="E7770" s="111"/>
      <c r="F7770" s="103" t="s">
        <v>474</v>
      </c>
      <c r="G7770" s="103" t="s">
        <v>94</v>
      </c>
      <c r="H7770" s="103" t="s">
        <v>397</v>
      </c>
      <c r="I7770" s="103" t="s">
        <v>92</v>
      </c>
      <c r="J7770" s="215">
        <v>569.73</v>
      </c>
      <c r="K7770" s="216" t="s">
        <v>88</v>
      </c>
    </row>
    <row r="7771" spans="1:11" x14ac:dyDescent="0.25">
      <c r="A7771" s="103" t="s">
        <v>827</v>
      </c>
      <c r="B7771" s="103" t="s">
        <v>344</v>
      </c>
      <c r="C7771" s="103" t="s">
        <v>473</v>
      </c>
      <c r="D7771" s="103" t="s">
        <v>145</v>
      </c>
      <c r="E7771" s="111"/>
      <c r="F7771" s="103" t="s">
        <v>474</v>
      </c>
      <c r="G7771" s="103" t="s">
        <v>120</v>
      </c>
      <c r="H7771" s="103" t="s">
        <v>398</v>
      </c>
      <c r="I7771" s="103" t="s">
        <v>92</v>
      </c>
      <c r="J7771" s="215">
        <v>2048.31</v>
      </c>
      <c r="K7771" s="216" t="s">
        <v>88</v>
      </c>
    </row>
    <row r="7772" spans="1:11" x14ac:dyDescent="0.25">
      <c r="A7772" s="103" t="s">
        <v>830</v>
      </c>
      <c r="B7772" s="103" t="s">
        <v>344</v>
      </c>
      <c r="C7772" s="103" t="s">
        <v>473</v>
      </c>
      <c r="D7772" s="103" t="s">
        <v>145</v>
      </c>
      <c r="E7772" s="111"/>
      <c r="F7772" s="103" t="s">
        <v>474</v>
      </c>
      <c r="G7772" s="103" t="s">
        <v>120</v>
      </c>
      <c r="H7772" s="103" t="s">
        <v>398</v>
      </c>
      <c r="I7772" s="103" t="s">
        <v>92</v>
      </c>
      <c r="J7772" s="215">
        <v>689.1</v>
      </c>
      <c r="K7772" s="216" t="s">
        <v>88</v>
      </c>
    </row>
    <row r="7773" spans="1:11" x14ac:dyDescent="0.25">
      <c r="A7773" s="103" t="s">
        <v>828</v>
      </c>
      <c r="B7773" s="103" t="s">
        <v>344</v>
      </c>
      <c r="C7773" s="103" t="s">
        <v>473</v>
      </c>
      <c r="D7773" s="103" t="s">
        <v>145</v>
      </c>
      <c r="E7773" s="111"/>
      <c r="F7773" s="103" t="s">
        <v>474</v>
      </c>
      <c r="G7773" s="103" t="s">
        <v>120</v>
      </c>
      <c r="H7773" s="103" t="s">
        <v>398</v>
      </c>
      <c r="I7773" s="103" t="s">
        <v>92</v>
      </c>
      <c r="J7773" s="215">
        <v>1172.02</v>
      </c>
      <c r="K7773" s="216" t="s">
        <v>88</v>
      </c>
    </row>
    <row r="7774" spans="1:11" x14ac:dyDescent="0.25">
      <c r="A7774" s="103" t="s">
        <v>829</v>
      </c>
      <c r="B7774" s="103" t="s">
        <v>344</v>
      </c>
      <c r="C7774" s="103" t="s">
        <v>473</v>
      </c>
      <c r="D7774" s="103" t="s">
        <v>145</v>
      </c>
      <c r="E7774" s="111"/>
      <c r="F7774" s="103" t="s">
        <v>474</v>
      </c>
      <c r="G7774" s="103" t="s">
        <v>120</v>
      </c>
      <c r="H7774" s="103" t="s">
        <v>398</v>
      </c>
      <c r="I7774" s="103" t="s">
        <v>92</v>
      </c>
      <c r="J7774" s="215">
        <v>1288.67</v>
      </c>
      <c r="K7774" s="216" t="s">
        <v>88</v>
      </c>
    </row>
    <row r="7775" spans="1:11" x14ac:dyDescent="0.25">
      <c r="A7775" s="103" t="s">
        <v>825</v>
      </c>
      <c r="B7775" s="103" t="s">
        <v>344</v>
      </c>
      <c r="C7775" s="103" t="s">
        <v>473</v>
      </c>
      <c r="D7775" s="103" t="s">
        <v>145</v>
      </c>
      <c r="E7775" s="111"/>
      <c r="F7775" s="103" t="s">
        <v>474</v>
      </c>
      <c r="G7775" s="103" t="s">
        <v>120</v>
      </c>
      <c r="H7775" s="103" t="s">
        <v>398</v>
      </c>
      <c r="I7775" s="103" t="s">
        <v>92</v>
      </c>
      <c r="J7775" s="215">
        <v>8711.44</v>
      </c>
      <c r="K7775" s="216" t="s">
        <v>88</v>
      </c>
    </row>
    <row r="7776" spans="1:11" x14ac:dyDescent="0.25">
      <c r="A7776" s="103" t="s">
        <v>826</v>
      </c>
      <c r="B7776" s="103" t="s">
        <v>344</v>
      </c>
      <c r="C7776" s="103" t="s">
        <v>473</v>
      </c>
      <c r="D7776" s="103" t="s">
        <v>145</v>
      </c>
      <c r="E7776" s="111"/>
      <c r="F7776" s="103" t="s">
        <v>474</v>
      </c>
      <c r="G7776" s="103" t="s">
        <v>120</v>
      </c>
      <c r="H7776" s="103" t="s">
        <v>398</v>
      </c>
      <c r="I7776" s="103" t="s">
        <v>92</v>
      </c>
      <c r="J7776" s="215">
        <v>675.54</v>
      </c>
      <c r="K7776" s="216" t="s">
        <v>88</v>
      </c>
    </row>
    <row r="7777" spans="1:11" x14ac:dyDescent="0.25">
      <c r="A7777" s="103" t="s">
        <v>827</v>
      </c>
      <c r="B7777" s="103" t="s">
        <v>344</v>
      </c>
      <c r="C7777" s="103" t="s">
        <v>899</v>
      </c>
      <c r="D7777" s="103" t="s">
        <v>900</v>
      </c>
      <c r="E7777" s="111"/>
      <c r="F7777" s="103" t="s">
        <v>901</v>
      </c>
      <c r="G7777" s="103" t="s">
        <v>172</v>
      </c>
      <c r="H7777" s="103" t="s">
        <v>345</v>
      </c>
      <c r="I7777" s="103" t="s">
        <v>842</v>
      </c>
      <c r="J7777" s="215">
        <v>34939.410000000003</v>
      </c>
      <c r="K7777" s="216" t="s">
        <v>344</v>
      </c>
    </row>
    <row r="7778" spans="1:11" x14ac:dyDescent="0.25">
      <c r="A7778" s="103" t="s">
        <v>830</v>
      </c>
      <c r="B7778" s="103" t="s">
        <v>344</v>
      </c>
      <c r="C7778" s="103" t="s">
        <v>899</v>
      </c>
      <c r="D7778" s="103" t="s">
        <v>900</v>
      </c>
      <c r="E7778" s="111"/>
      <c r="F7778" s="103" t="s">
        <v>901</v>
      </c>
      <c r="G7778" s="103" t="s">
        <v>172</v>
      </c>
      <c r="H7778" s="103" t="s">
        <v>345</v>
      </c>
      <c r="I7778" s="103" t="s">
        <v>842</v>
      </c>
      <c r="J7778" s="215">
        <v>43651.28</v>
      </c>
      <c r="K7778" s="216" t="s">
        <v>344</v>
      </c>
    </row>
    <row r="7779" spans="1:11" x14ac:dyDescent="0.25">
      <c r="A7779" s="103" t="s">
        <v>828</v>
      </c>
      <c r="B7779" s="103" t="s">
        <v>344</v>
      </c>
      <c r="C7779" s="103" t="s">
        <v>899</v>
      </c>
      <c r="D7779" s="103" t="s">
        <v>900</v>
      </c>
      <c r="E7779" s="111"/>
      <c r="F7779" s="103" t="s">
        <v>901</v>
      </c>
      <c r="G7779" s="103" t="s">
        <v>172</v>
      </c>
      <c r="H7779" s="103" t="s">
        <v>345</v>
      </c>
      <c r="I7779" s="103" t="s">
        <v>842</v>
      </c>
      <c r="J7779" s="215">
        <v>28010.95</v>
      </c>
      <c r="K7779" s="216" t="s">
        <v>344</v>
      </c>
    </row>
    <row r="7780" spans="1:11" x14ac:dyDescent="0.25">
      <c r="A7780" s="103" t="s">
        <v>829</v>
      </c>
      <c r="B7780" s="103" t="s">
        <v>344</v>
      </c>
      <c r="C7780" s="103" t="s">
        <v>899</v>
      </c>
      <c r="D7780" s="103" t="s">
        <v>900</v>
      </c>
      <c r="E7780" s="111"/>
      <c r="F7780" s="103" t="s">
        <v>901</v>
      </c>
      <c r="G7780" s="103" t="s">
        <v>172</v>
      </c>
      <c r="H7780" s="103" t="s">
        <v>345</v>
      </c>
      <c r="I7780" s="103" t="s">
        <v>842</v>
      </c>
      <c r="J7780" s="215">
        <v>12209.32</v>
      </c>
      <c r="K7780" s="216" t="s">
        <v>344</v>
      </c>
    </row>
    <row r="7781" spans="1:11" x14ac:dyDescent="0.25">
      <c r="A7781" s="103" t="s">
        <v>825</v>
      </c>
      <c r="B7781" s="103" t="s">
        <v>344</v>
      </c>
      <c r="C7781" s="103" t="s">
        <v>899</v>
      </c>
      <c r="D7781" s="103" t="s">
        <v>900</v>
      </c>
      <c r="E7781" s="111"/>
      <c r="F7781" s="103" t="s">
        <v>901</v>
      </c>
      <c r="G7781" s="103" t="s">
        <v>172</v>
      </c>
      <c r="H7781" s="103" t="s">
        <v>345</v>
      </c>
      <c r="I7781" s="103" t="s">
        <v>842</v>
      </c>
      <c r="J7781" s="215">
        <v>30627.88</v>
      </c>
      <c r="K7781" s="216" t="s">
        <v>344</v>
      </c>
    </row>
    <row r="7782" spans="1:11" x14ac:dyDescent="0.25">
      <c r="A7782" s="103" t="s">
        <v>826</v>
      </c>
      <c r="B7782" s="103" t="s">
        <v>344</v>
      </c>
      <c r="C7782" s="103" t="s">
        <v>899</v>
      </c>
      <c r="D7782" s="103" t="s">
        <v>900</v>
      </c>
      <c r="E7782" s="111"/>
      <c r="F7782" s="103" t="s">
        <v>901</v>
      </c>
      <c r="G7782" s="103" t="s">
        <v>172</v>
      </c>
      <c r="H7782" s="103" t="s">
        <v>345</v>
      </c>
      <c r="I7782" s="103" t="s">
        <v>842</v>
      </c>
      <c r="J7782" s="215">
        <v>29036.87</v>
      </c>
      <c r="K7782" s="216" t="s">
        <v>344</v>
      </c>
    </row>
    <row r="7783" spans="1:11" x14ac:dyDescent="0.25">
      <c r="A7783" s="103" t="s">
        <v>826</v>
      </c>
      <c r="B7783" s="103" t="s">
        <v>344</v>
      </c>
      <c r="C7783" s="103" t="s">
        <v>904</v>
      </c>
      <c r="D7783" s="103" t="s">
        <v>905</v>
      </c>
      <c r="E7783" s="103" t="s">
        <v>906</v>
      </c>
      <c r="F7783" s="103" t="s">
        <v>906</v>
      </c>
      <c r="G7783" s="103" t="s">
        <v>118</v>
      </c>
      <c r="H7783" s="103" t="s">
        <v>323</v>
      </c>
      <c r="I7783" s="103" t="s">
        <v>842</v>
      </c>
      <c r="J7783" s="215">
        <v>329.12</v>
      </c>
      <c r="K7783" s="216" t="s">
        <v>88</v>
      </c>
    </row>
    <row r="7784" spans="1:11" x14ac:dyDescent="0.25">
      <c r="A7784" s="103" t="s">
        <v>827</v>
      </c>
      <c r="B7784" s="103" t="s">
        <v>344</v>
      </c>
      <c r="C7784" s="103" t="s">
        <v>904</v>
      </c>
      <c r="D7784" s="103" t="s">
        <v>905</v>
      </c>
      <c r="E7784" s="103" t="s">
        <v>906</v>
      </c>
      <c r="F7784" s="103" t="s">
        <v>906</v>
      </c>
      <c r="G7784" s="103" t="s">
        <v>478</v>
      </c>
      <c r="H7784" s="103" t="s">
        <v>479</v>
      </c>
      <c r="I7784" s="103" t="s">
        <v>842</v>
      </c>
      <c r="J7784" s="215">
        <v>339.87</v>
      </c>
      <c r="K7784" s="216" t="s">
        <v>344</v>
      </c>
    </row>
    <row r="7785" spans="1:11" x14ac:dyDescent="0.25">
      <c r="A7785" s="103" t="s">
        <v>828</v>
      </c>
      <c r="B7785" s="103" t="s">
        <v>344</v>
      </c>
      <c r="C7785" s="103" t="s">
        <v>904</v>
      </c>
      <c r="D7785" s="103" t="s">
        <v>905</v>
      </c>
      <c r="E7785" s="103" t="s">
        <v>906</v>
      </c>
      <c r="F7785" s="103" t="s">
        <v>906</v>
      </c>
      <c r="G7785" s="103" t="s">
        <v>478</v>
      </c>
      <c r="H7785" s="103" t="s">
        <v>479</v>
      </c>
      <c r="I7785" s="103" t="s">
        <v>842</v>
      </c>
      <c r="J7785" s="215">
        <v>150.13</v>
      </c>
      <c r="K7785" s="216" t="s">
        <v>344</v>
      </c>
    </row>
    <row r="7786" spans="1:11" x14ac:dyDescent="0.25">
      <c r="A7786" s="103" t="s">
        <v>826</v>
      </c>
      <c r="B7786" s="103" t="s">
        <v>344</v>
      </c>
      <c r="C7786" s="103" t="s">
        <v>904</v>
      </c>
      <c r="D7786" s="103" t="s">
        <v>905</v>
      </c>
      <c r="E7786" s="103" t="s">
        <v>906</v>
      </c>
      <c r="F7786" s="103" t="s">
        <v>906</v>
      </c>
      <c r="G7786" s="103" t="s">
        <v>478</v>
      </c>
      <c r="H7786" s="103" t="s">
        <v>479</v>
      </c>
      <c r="I7786" s="103" t="s">
        <v>842</v>
      </c>
      <c r="J7786" s="215">
        <v>619.72</v>
      </c>
      <c r="K7786" s="216" t="s">
        <v>344</v>
      </c>
    </row>
    <row r="7787" spans="1:11" x14ac:dyDescent="0.25">
      <c r="A7787" s="103" t="s">
        <v>830</v>
      </c>
      <c r="B7787" s="103" t="s">
        <v>344</v>
      </c>
      <c r="C7787" s="103" t="s">
        <v>904</v>
      </c>
      <c r="D7787" s="103" t="s">
        <v>905</v>
      </c>
      <c r="E7787" s="103" t="s">
        <v>906</v>
      </c>
      <c r="F7787" s="103" t="s">
        <v>906</v>
      </c>
      <c r="G7787" s="103" t="s">
        <v>543</v>
      </c>
      <c r="H7787" s="103" t="s">
        <v>544</v>
      </c>
      <c r="I7787" s="103" t="s">
        <v>842</v>
      </c>
      <c r="J7787" s="215">
        <v>178.08</v>
      </c>
      <c r="K7787" s="216" t="s">
        <v>344</v>
      </c>
    </row>
    <row r="7788" spans="1:11" x14ac:dyDescent="0.25">
      <c r="A7788" s="103" t="s">
        <v>827</v>
      </c>
      <c r="B7788" s="103" t="s">
        <v>344</v>
      </c>
      <c r="C7788" s="103" t="s">
        <v>904</v>
      </c>
      <c r="D7788" s="103" t="s">
        <v>905</v>
      </c>
      <c r="E7788" s="103" t="s">
        <v>906</v>
      </c>
      <c r="F7788" s="103" t="s">
        <v>906</v>
      </c>
      <c r="G7788" s="103" t="s">
        <v>499</v>
      </c>
      <c r="H7788" s="103" t="s">
        <v>500</v>
      </c>
      <c r="I7788" s="103" t="s">
        <v>842</v>
      </c>
      <c r="J7788" s="215">
        <v>972.61</v>
      </c>
      <c r="K7788" s="216" t="s">
        <v>344</v>
      </c>
    </row>
    <row r="7789" spans="1:11" x14ac:dyDescent="0.25">
      <c r="A7789" s="103" t="s">
        <v>830</v>
      </c>
      <c r="B7789" s="103" t="s">
        <v>344</v>
      </c>
      <c r="C7789" s="103" t="s">
        <v>904</v>
      </c>
      <c r="D7789" s="103" t="s">
        <v>905</v>
      </c>
      <c r="E7789" s="103" t="s">
        <v>906</v>
      </c>
      <c r="F7789" s="103" t="s">
        <v>906</v>
      </c>
      <c r="G7789" s="103" t="s">
        <v>499</v>
      </c>
      <c r="H7789" s="103" t="s">
        <v>500</v>
      </c>
      <c r="I7789" s="103" t="s">
        <v>842</v>
      </c>
      <c r="J7789" s="215">
        <v>292.42</v>
      </c>
      <c r="K7789" s="216" t="s">
        <v>344</v>
      </c>
    </row>
    <row r="7790" spans="1:11" x14ac:dyDescent="0.25">
      <c r="A7790" s="103" t="s">
        <v>826</v>
      </c>
      <c r="B7790" s="103" t="s">
        <v>344</v>
      </c>
      <c r="C7790" s="103" t="s">
        <v>904</v>
      </c>
      <c r="D7790" s="103" t="s">
        <v>905</v>
      </c>
      <c r="E7790" s="103" t="s">
        <v>906</v>
      </c>
      <c r="F7790" s="103" t="s">
        <v>906</v>
      </c>
      <c r="G7790" s="103" t="s">
        <v>499</v>
      </c>
      <c r="H7790" s="103" t="s">
        <v>500</v>
      </c>
      <c r="I7790" s="103" t="s">
        <v>842</v>
      </c>
      <c r="J7790" s="215">
        <v>480.31</v>
      </c>
      <c r="K7790" s="216" t="s">
        <v>344</v>
      </c>
    </row>
    <row r="7791" spans="1:11" x14ac:dyDescent="0.25">
      <c r="A7791" s="103" t="s">
        <v>825</v>
      </c>
      <c r="B7791" s="103" t="s">
        <v>344</v>
      </c>
      <c r="C7791" s="103" t="s">
        <v>904</v>
      </c>
      <c r="D7791" s="103" t="s">
        <v>905</v>
      </c>
      <c r="E7791" s="103" t="s">
        <v>906</v>
      </c>
      <c r="F7791" s="103" t="s">
        <v>906</v>
      </c>
      <c r="G7791" s="103" t="s">
        <v>529</v>
      </c>
      <c r="H7791" s="103" t="s">
        <v>530</v>
      </c>
      <c r="I7791" s="103" t="s">
        <v>842</v>
      </c>
      <c r="J7791" s="215">
        <v>167.03</v>
      </c>
      <c r="K7791" s="216" t="s">
        <v>344</v>
      </c>
    </row>
    <row r="7792" spans="1:11" x14ac:dyDescent="0.25">
      <c r="A7792" s="103" t="s">
        <v>828</v>
      </c>
      <c r="B7792" s="103" t="s">
        <v>344</v>
      </c>
      <c r="C7792" s="103" t="s">
        <v>904</v>
      </c>
      <c r="D7792" s="103" t="s">
        <v>905</v>
      </c>
      <c r="E7792" s="103" t="s">
        <v>906</v>
      </c>
      <c r="F7792" s="103" t="s">
        <v>906</v>
      </c>
      <c r="G7792" s="103" t="s">
        <v>513</v>
      </c>
      <c r="H7792" s="103" t="s">
        <v>514</v>
      </c>
      <c r="I7792" s="103" t="s">
        <v>842</v>
      </c>
      <c r="J7792" s="215">
        <v>182</v>
      </c>
      <c r="K7792" s="216" t="s">
        <v>344</v>
      </c>
    </row>
    <row r="7793" spans="1:11" x14ac:dyDescent="0.25">
      <c r="A7793" s="103" t="s">
        <v>825</v>
      </c>
      <c r="B7793" s="103" t="s">
        <v>344</v>
      </c>
      <c r="C7793" s="103" t="s">
        <v>904</v>
      </c>
      <c r="D7793" s="103" t="s">
        <v>905</v>
      </c>
      <c r="E7793" s="103" t="s">
        <v>906</v>
      </c>
      <c r="F7793" s="103" t="s">
        <v>906</v>
      </c>
      <c r="G7793" s="103" t="s">
        <v>513</v>
      </c>
      <c r="H7793" s="103" t="s">
        <v>514</v>
      </c>
      <c r="I7793" s="103" t="s">
        <v>842</v>
      </c>
      <c r="J7793" s="215">
        <v>288.95999999999998</v>
      </c>
      <c r="K7793" s="216" t="s">
        <v>344</v>
      </c>
    </row>
    <row r="7794" spans="1:11" x14ac:dyDescent="0.25">
      <c r="A7794" s="103" t="s">
        <v>826</v>
      </c>
      <c r="B7794" s="103" t="s">
        <v>344</v>
      </c>
      <c r="C7794" s="103" t="s">
        <v>904</v>
      </c>
      <c r="D7794" s="103" t="s">
        <v>905</v>
      </c>
      <c r="E7794" s="103" t="s">
        <v>906</v>
      </c>
      <c r="F7794" s="103" t="s">
        <v>906</v>
      </c>
      <c r="G7794" s="103" t="s">
        <v>513</v>
      </c>
      <c r="H7794" s="103" t="s">
        <v>514</v>
      </c>
      <c r="I7794" s="103" t="s">
        <v>842</v>
      </c>
      <c r="J7794" s="215">
        <v>351.91</v>
      </c>
      <c r="K7794" s="216" t="s">
        <v>344</v>
      </c>
    </row>
    <row r="7795" spans="1:11" x14ac:dyDescent="0.25">
      <c r="A7795" s="103" t="s">
        <v>830</v>
      </c>
      <c r="B7795" s="103" t="s">
        <v>344</v>
      </c>
      <c r="C7795" s="103" t="s">
        <v>904</v>
      </c>
      <c r="D7795" s="103" t="s">
        <v>905</v>
      </c>
      <c r="E7795" s="103" t="s">
        <v>906</v>
      </c>
      <c r="F7795" s="103" t="s">
        <v>906</v>
      </c>
      <c r="G7795" s="103" t="s">
        <v>517</v>
      </c>
      <c r="H7795" s="103" t="s">
        <v>518</v>
      </c>
      <c r="I7795" s="103" t="s">
        <v>842</v>
      </c>
      <c r="J7795" s="215">
        <v>879.73</v>
      </c>
      <c r="K7795" s="216" t="s">
        <v>344</v>
      </c>
    </row>
    <row r="7796" spans="1:11" x14ac:dyDescent="0.25">
      <c r="A7796" s="103" t="s">
        <v>825</v>
      </c>
      <c r="B7796" s="103" t="s">
        <v>344</v>
      </c>
      <c r="C7796" s="103" t="s">
        <v>904</v>
      </c>
      <c r="D7796" s="103" t="s">
        <v>905</v>
      </c>
      <c r="E7796" s="103" t="s">
        <v>906</v>
      </c>
      <c r="F7796" s="103" t="s">
        <v>906</v>
      </c>
      <c r="G7796" s="103" t="s">
        <v>517</v>
      </c>
      <c r="H7796" s="103" t="s">
        <v>518</v>
      </c>
      <c r="I7796" s="103" t="s">
        <v>842</v>
      </c>
      <c r="J7796" s="215">
        <v>167.03</v>
      </c>
      <c r="K7796" s="216" t="s">
        <v>344</v>
      </c>
    </row>
    <row r="7797" spans="1:11" x14ac:dyDescent="0.25">
      <c r="A7797" s="103" t="s">
        <v>825</v>
      </c>
      <c r="B7797" s="103" t="s">
        <v>344</v>
      </c>
      <c r="C7797" s="103" t="s">
        <v>904</v>
      </c>
      <c r="D7797" s="103" t="s">
        <v>905</v>
      </c>
      <c r="E7797" s="103" t="s">
        <v>906</v>
      </c>
      <c r="F7797" s="103" t="s">
        <v>906</v>
      </c>
      <c r="G7797" s="103" t="s">
        <v>547</v>
      </c>
      <c r="H7797" s="103" t="s">
        <v>548</v>
      </c>
      <c r="I7797" s="103" t="s">
        <v>842</v>
      </c>
      <c r="J7797" s="215">
        <v>167.03</v>
      </c>
      <c r="K7797" s="216" t="s">
        <v>344</v>
      </c>
    </row>
    <row r="7798" spans="1:11" x14ac:dyDescent="0.25">
      <c r="A7798" s="103" t="s">
        <v>827</v>
      </c>
      <c r="B7798" s="103" t="s">
        <v>344</v>
      </c>
      <c r="C7798" s="103" t="s">
        <v>904</v>
      </c>
      <c r="D7798" s="103" t="s">
        <v>905</v>
      </c>
      <c r="E7798" s="103" t="s">
        <v>906</v>
      </c>
      <c r="F7798" s="103" t="s">
        <v>906</v>
      </c>
      <c r="G7798" s="103" t="s">
        <v>172</v>
      </c>
      <c r="H7798" s="103" t="s">
        <v>345</v>
      </c>
      <c r="I7798" s="103" t="s">
        <v>842</v>
      </c>
      <c r="J7798" s="215">
        <v>866.11</v>
      </c>
      <c r="K7798" s="216" t="s">
        <v>344</v>
      </c>
    </row>
    <row r="7799" spans="1:11" x14ac:dyDescent="0.25">
      <c r="A7799" s="103" t="s">
        <v>830</v>
      </c>
      <c r="B7799" s="103" t="s">
        <v>344</v>
      </c>
      <c r="C7799" s="103" t="s">
        <v>904</v>
      </c>
      <c r="D7799" s="103" t="s">
        <v>905</v>
      </c>
      <c r="E7799" s="103" t="s">
        <v>906</v>
      </c>
      <c r="F7799" s="103" t="s">
        <v>906</v>
      </c>
      <c r="G7799" s="103" t="s">
        <v>172</v>
      </c>
      <c r="H7799" s="103" t="s">
        <v>345</v>
      </c>
      <c r="I7799" s="103" t="s">
        <v>842</v>
      </c>
      <c r="J7799" s="215">
        <v>329.06</v>
      </c>
      <c r="K7799" s="216" t="s">
        <v>344</v>
      </c>
    </row>
    <row r="7800" spans="1:11" x14ac:dyDescent="0.25">
      <c r="A7800" s="103" t="s">
        <v>828</v>
      </c>
      <c r="B7800" s="103" t="s">
        <v>344</v>
      </c>
      <c r="C7800" s="103" t="s">
        <v>904</v>
      </c>
      <c r="D7800" s="103" t="s">
        <v>905</v>
      </c>
      <c r="E7800" s="103" t="s">
        <v>906</v>
      </c>
      <c r="F7800" s="103" t="s">
        <v>906</v>
      </c>
      <c r="G7800" s="103" t="s">
        <v>172</v>
      </c>
      <c r="H7800" s="103" t="s">
        <v>345</v>
      </c>
      <c r="I7800" s="103" t="s">
        <v>842</v>
      </c>
      <c r="J7800" s="215">
        <v>326.51</v>
      </c>
      <c r="K7800" s="216" t="s">
        <v>344</v>
      </c>
    </row>
    <row r="7801" spans="1:11" x14ac:dyDescent="0.25">
      <c r="A7801" s="103" t="s">
        <v>829</v>
      </c>
      <c r="B7801" s="103" t="s">
        <v>344</v>
      </c>
      <c r="C7801" s="103" t="s">
        <v>904</v>
      </c>
      <c r="D7801" s="103" t="s">
        <v>905</v>
      </c>
      <c r="E7801" s="103" t="s">
        <v>906</v>
      </c>
      <c r="F7801" s="103" t="s">
        <v>906</v>
      </c>
      <c r="G7801" s="103" t="s">
        <v>172</v>
      </c>
      <c r="H7801" s="103" t="s">
        <v>345</v>
      </c>
      <c r="I7801" s="103" t="s">
        <v>842</v>
      </c>
      <c r="J7801" s="215">
        <v>131.99</v>
      </c>
      <c r="K7801" s="216" t="s">
        <v>344</v>
      </c>
    </row>
    <row r="7802" spans="1:11" x14ac:dyDescent="0.25">
      <c r="A7802" s="103" t="s">
        <v>826</v>
      </c>
      <c r="B7802" s="103" t="s">
        <v>344</v>
      </c>
      <c r="C7802" s="103" t="s">
        <v>904</v>
      </c>
      <c r="D7802" s="103" t="s">
        <v>905</v>
      </c>
      <c r="E7802" s="103" t="s">
        <v>906</v>
      </c>
      <c r="F7802" s="103" t="s">
        <v>906</v>
      </c>
      <c r="G7802" s="103" t="s">
        <v>172</v>
      </c>
      <c r="H7802" s="103" t="s">
        <v>345</v>
      </c>
      <c r="I7802" s="103" t="s">
        <v>842</v>
      </c>
      <c r="J7802" s="215">
        <v>219.72</v>
      </c>
      <c r="K7802" s="216" t="s">
        <v>344</v>
      </c>
    </row>
    <row r="7803" spans="1:11" x14ac:dyDescent="0.25">
      <c r="A7803" s="103" t="s">
        <v>827</v>
      </c>
      <c r="B7803" s="103" t="s">
        <v>344</v>
      </c>
      <c r="C7803" s="103" t="s">
        <v>904</v>
      </c>
      <c r="D7803" s="103" t="s">
        <v>905</v>
      </c>
      <c r="E7803" s="103" t="s">
        <v>906</v>
      </c>
      <c r="F7803" s="103" t="s">
        <v>906</v>
      </c>
      <c r="G7803" s="103" t="s">
        <v>213</v>
      </c>
      <c r="H7803" s="103" t="s">
        <v>355</v>
      </c>
      <c r="I7803" s="103" t="s">
        <v>842</v>
      </c>
      <c r="J7803" s="215">
        <v>682.11</v>
      </c>
      <c r="K7803" s="216" t="s">
        <v>347</v>
      </c>
    </row>
    <row r="7804" spans="1:11" x14ac:dyDescent="0.25">
      <c r="A7804" s="103" t="s">
        <v>830</v>
      </c>
      <c r="B7804" s="103" t="s">
        <v>344</v>
      </c>
      <c r="C7804" s="103" t="s">
        <v>904</v>
      </c>
      <c r="D7804" s="103" t="s">
        <v>905</v>
      </c>
      <c r="E7804" s="103" t="s">
        <v>906</v>
      </c>
      <c r="F7804" s="103" t="s">
        <v>906</v>
      </c>
      <c r="G7804" s="103" t="s">
        <v>213</v>
      </c>
      <c r="H7804" s="103" t="s">
        <v>355</v>
      </c>
      <c r="I7804" s="103" t="s">
        <v>842</v>
      </c>
      <c r="J7804" s="215">
        <v>698.58</v>
      </c>
      <c r="K7804" s="216" t="s">
        <v>347</v>
      </c>
    </row>
    <row r="7805" spans="1:11" x14ac:dyDescent="0.25">
      <c r="A7805" s="103" t="s">
        <v>829</v>
      </c>
      <c r="B7805" s="103" t="s">
        <v>344</v>
      </c>
      <c r="C7805" s="103" t="s">
        <v>904</v>
      </c>
      <c r="D7805" s="103" t="s">
        <v>905</v>
      </c>
      <c r="E7805" s="103" t="s">
        <v>906</v>
      </c>
      <c r="F7805" s="103" t="s">
        <v>906</v>
      </c>
      <c r="G7805" s="103" t="s">
        <v>864</v>
      </c>
      <c r="H7805" s="103" t="s">
        <v>865</v>
      </c>
      <c r="I7805" s="103" t="s">
        <v>842</v>
      </c>
      <c r="J7805" s="215">
        <v>572.74</v>
      </c>
      <c r="K7805" s="216" t="s">
        <v>88</v>
      </c>
    </row>
    <row r="7806" spans="1:11" x14ac:dyDescent="0.25">
      <c r="A7806" s="103" t="s">
        <v>825</v>
      </c>
      <c r="B7806" s="103" t="s">
        <v>344</v>
      </c>
      <c r="C7806" s="103" t="s">
        <v>904</v>
      </c>
      <c r="D7806" s="103" t="s">
        <v>905</v>
      </c>
      <c r="E7806" s="103" t="s">
        <v>906</v>
      </c>
      <c r="F7806" s="103" t="s">
        <v>906</v>
      </c>
      <c r="G7806" s="103" t="s">
        <v>864</v>
      </c>
      <c r="H7806" s="103" t="s">
        <v>865</v>
      </c>
      <c r="I7806" s="103" t="s">
        <v>842</v>
      </c>
      <c r="J7806" s="215">
        <v>3.25</v>
      </c>
      <c r="K7806" s="216" t="s">
        <v>88</v>
      </c>
    </row>
    <row r="7807" spans="1:11" x14ac:dyDescent="0.25">
      <c r="A7807" s="103" t="s">
        <v>825</v>
      </c>
      <c r="B7807" s="103" t="s">
        <v>344</v>
      </c>
      <c r="C7807" s="103" t="s">
        <v>904</v>
      </c>
      <c r="D7807" s="103" t="s">
        <v>905</v>
      </c>
      <c r="E7807" s="103" t="s">
        <v>906</v>
      </c>
      <c r="F7807" s="103" t="s">
        <v>906</v>
      </c>
      <c r="G7807" s="103" t="s">
        <v>145</v>
      </c>
      <c r="H7807" s="103" t="s">
        <v>359</v>
      </c>
      <c r="I7807" s="103" t="s">
        <v>842</v>
      </c>
      <c r="J7807" s="215">
        <v>4</v>
      </c>
      <c r="K7807" s="216" t="s">
        <v>88</v>
      </c>
    </row>
    <row r="7808" spans="1:11" x14ac:dyDescent="0.25">
      <c r="A7808" s="103" t="s">
        <v>829</v>
      </c>
      <c r="B7808" s="103" t="s">
        <v>344</v>
      </c>
      <c r="C7808" s="103" t="s">
        <v>904</v>
      </c>
      <c r="D7808" s="103" t="s">
        <v>905</v>
      </c>
      <c r="E7808" s="103" t="s">
        <v>906</v>
      </c>
      <c r="F7808" s="103" t="s">
        <v>906</v>
      </c>
      <c r="G7808" s="103" t="s">
        <v>149</v>
      </c>
      <c r="H7808" s="103" t="s">
        <v>362</v>
      </c>
      <c r="I7808" s="103" t="s">
        <v>842</v>
      </c>
      <c r="J7808" s="215">
        <v>3</v>
      </c>
      <c r="K7808" s="216" t="s">
        <v>88</v>
      </c>
    </row>
    <row r="7809" spans="1:11" x14ac:dyDescent="0.25">
      <c r="A7809" s="103" t="s">
        <v>825</v>
      </c>
      <c r="B7809" s="103" t="s">
        <v>344</v>
      </c>
      <c r="C7809" s="103" t="s">
        <v>904</v>
      </c>
      <c r="D7809" s="103" t="s">
        <v>905</v>
      </c>
      <c r="E7809" s="103" t="s">
        <v>906</v>
      </c>
      <c r="F7809" s="103" t="s">
        <v>906</v>
      </c>
      <c r="G7809" s="103" t="s">
        <v>99</v>
      </c>
      <c r="H7809" s="103" t="s">
        <v>363</v>
      </c>
      <c r="I7809" s="103" t="s">
        <v>842</v>
      </c>
      <c r="J7809" s="215">
        <v>59</v>
      </c>
      <c r="K7809" s="216" t="s">
        <v>88</v>
      </c>
    </row>
    <row r="7810" spans="1:11" x14ac:dyDescent="0.25">
      <c r="A7810" s="103" t="s">
        <v>827</v>
      </c>
      <c r="B7810" s="103" t="s">
        <v>344</v>
      </c>
      <c r="C7810" s="103" t="s">
        <v>904</v>
      </c>
      <c r="D7810" s="103" t="s">
        <v>905</v>
      </c>
      <c r="E7810" s="103" t="s">
        <v>906</v>
      </c>
      <c r="F7810" s="103" t="s">
        <v>906</v>
      </c>
      <c r="G7810" s="103" t="s">
        <v>740</v>
      </c>
      <c r="H7810" s="103" t="s">
        <v>741</v>
      </c>
      <c r="I7810" s="103" t="s">
        <v>842</v>
      </c>
      <c r="J7810" s="215">
        <v>1383.9</v>
      </c>
      <c r="K7810" s="216" t="s">
        <v>88</v>
      </c>
    </row>
    <row r="7811" spans="1:11" x14ac:dyDescent="0.25">
      <c r="A7811" s="103" t="s">
        <v>826</v>
      </c>
      <c r="B7811" s="103" t="s">
        <v>344</v>
      </c>
      <c r="C7811" s="103" t="s">
        <v>904</v>
      </c>
      <c r="D7811" s="103" t="s">
        <v>905</v>
      </c>
      <c r="E7811" s="103" t="s">
        <v>906</v>
      </c>
      <c r="F7811" s="103" t="s">
        <v>906</v>
      </c>
      <c r="G7811" s="103" t="s">
        <v>650</v>
      </c>
      <c r="H7811" s="103" t="s">
        <v>651</v>
      </c>
      <c r="I7811" s="103" t="s">
        <v>842</v>
      </c>
      <c r="J7811" s="215">
        <v>51.33</v>
      </c>
      <c r="K7811" s="216" t="s">
        <v>88</v>
      </c>
    </row>
    <row r="7812" spans="1:11" x14ac:dyDescent="0.25">
      <c r="A7812" s="103" t="s">
        <v>827</v>
      </c>
      <c r="B7812" s="103" t="s">
        <v>344</v>
      </c>
      <c r="C7812" s="103" t="s">
        <v>904</v>
      </c>
      <c r="D7812" s="103" t="s">
        <v>905</v>
      </c>
      <c r="E7812" s="103" t="s">
        <v>906</v>
      </c>
      <c r="F7812" s="103" t="s">
        <v>906</v>
      </c>
      <c r="G7812" s="103" t="s">
        <v>491</v>
      </c>
      <c r="H7812" s="103" t="s">
        <v>492</v>
      </c>
      <c r="I7812" s="103" t="s">
        <v>842</v>
      </c>
      <c r="J7812" s="215">
        <v>-99.24</v>
      </c>
      <c r="K7812" s="216" t="s">
        <v>88</v>
      </c>
    </row>
    <row r="7813" spans="1:11" x14ac:dyDescent="0.25">
      <c r="A7813" s="103" t="s">
        <v>830</v>
      </c>
      <c r="B7813" s="103" t="s">
        <v>344</v>
      </c>
      <c r="C7813" s="103" t="s">
        <v>904</v>
      </c>
      <c r="D7813" s="103" t="s">
        <v>905</v>
      </c>
      <c r="E7813" s="103" t="s">
        <v>906</v>
      </c>
      <c r="F7813" s="103" t="s">
        <v>906</v>
      </c>
      <c r="G7813" s="103" t="s">
        <v>491</v>
      </c>
      <c r="H7813" s="103" t="s">
        <v>492</v>
      </c>
      <c r="I7813" s="103" t="s">
        <v>842</v>
      </c>
      <c r="J7813" s="215">
        <v>2323.7800000000002</v>
      </c>
      <c r="K7813" s="216" t="s">
        <v>88</v>
      </c>
    </row>
    <row r="7814" spans="1:11" x14ac:dyDescent="0.25">
      <c r="A7814" s="103" t="s">
        <v>828</v>
      </c>
      <c r="B7814" s="103" t="s">
        <v>344</v>
      </c>
      <c r="C7814" s="103" t="s">
        <v>904</v>
      </c>
      <c r="D7814" s="103" t="s">
        <v>905</v>
      </c>
      <c r="E7814" s="103" t="s">
        <v>906</v>
      </c>
      <c r="F7814" s="103" t="s">
        <v>906</v>
      </c>
      <c r="G7814" s="103" t="s">
        <v>491</v>
      </c>
      <c r="H7814" s="103" t="s">
        <v>492</v>
      </c>
      <c r="I7814" s="103" t="s">
        <v>842</v>
      </c>
      <c r="J7814" s="215">
        <v>187.27</v>
      </c>
      <c r="K7814" s="216" t="s">
        <v>88</v>
      </c>
    </row>
    <row r="7815" spans="1:11" x14ac:dyDescent="0.25">
      <c r="A7815" s="103" t="s">
        <v>829</v>
      </c>
      <c r="B7815" s="103" t="s">
        <v>344</v>
      </c>
      <c r="C7815" s="103" t="s">
        <v>904</v>
      </c>
      <c r="D7815" s="103" t="s">
        <v>905</v>
      </c>
      <c r="E7815" s="103" t="s">
        <v>906</v>
      </c>
      <c r="F7815" s="103" t="s">
        <v>906</v>
      </c>
      <c r="G7815" s="103" t="s">
        <v>491</v>
      </c>
      <c r="H7815" s="103" t="s">
        <v>492</v>
      </c>
      <c r="I7815" s="103" t="s">
        <v>842</v>
      </c>
      <c r="J7815" s="215">
        <v>6.03</v>
      </c>
      <c r="K7815" s="216" t="s">
        <v>88</v>
      </c>
    </row>
    <row r="7816" spans="1:11" x14ac:dyDescent="0.25">
      <c r="A7816" s="103" t="s">
        <v>826</v>
      </c>
      <c r="B7816" s="103" t="s">
        <v>344</v>
      </c>
      <c r="C7816" s="103" t="s">
        <v>904</v>
      </c>
      <c r="D7816" s="103" t="s">
        <v>905</v>
      </c>
      <c r="E7816" s="103" t="s">
        <v>906</v>
      </c>
      <c r="F7816" s="103" t="s">
        <v>906</v>
      </c>
      <c r="G7816" s="103" t="s">
        <v>491</v>
      </c>
      <c r="H7816" s="103" t="s">
        <v>492</v>
      </c>
      <c r="I7816" s="103" t="s">
        <v>842</v>
      </c>
      <c r="J7816" s="215">
        <v>260.81</v>
      </c>
      <c r="K7816" s="216" t="s">
        <v>88</v>
      </c>
    </row>
    <row r="7817" spans="1:11" x14ac:dyDescent="0.25">
      <c r="A7817" s="103" t="s">
        <v>829</v>
      </c>
      <c r="B7817" s="103" t="s">
        <v>344</v>
      </c>
      <c r="C7817" s="103" t="s">
        <v>904</v>
      </c>
      <c r="D7817" s="103" t="s">
        <v>905</v>
      </c>
      <c r="E7817" s="103" t="s">
        <v>906</v>
      </c>
      <c r="F7817" s="103" t="s">
        <v>906</v>
      </c>
      <c r="G7817" s="103" t="s">
        <v>120</v>
      </c>
      <c r="H7817" s="103" t="s">
        <v>398</v>
      </c>
      <c r="I7817" s="103" t="s">
        <v>842</v>
      </c>
      <c r="J7817" s="215">
        <v>14</v>
      </c>
      <c r="K7817" s="216" t="s">
        <v>88</v>
      </c>
    </row>
    <row r="7818" spans="1:11" x14ac:dyDescent="0.25">
      <c r="A7818" s="103" t="s">
        <v>825</v>
      </c>
      <c r="B7818" s="103" t="s">
        <v>344</v>
      </c>
      <c r="C7818" s="103" t="s">
        <v>904</v>
      </c>
      <c r="D7818" s="103" t="s">
        <v>905</v>
      </c>
      <c r="E7818" s="103" t="s">
        <v>906</v>
      </c>
      <c r="F7818" s="103" t="s">
        <v>906</v>
      </c>
      <c r="G7818" s="103" t="s">
        <v>120</v>
      </c>
      <c r="H7818" s="103" t="s">
        <v>398</v>
      </c>
      <c r="I7818" s="103" t="s">
        <v>842</v>
      </c>
      <c r="J7818" s="215">
        <v>50</v>
      </c>
      <c r="K7818" s="216" t="s">
        <v>88</v>
      </c>
    </row>
    <row r="7819" spans="1:11" x14ac:dyDescent="0.25">
      <c r="A7819" s="103" t="s">
        <v>829</v>
      </c>
      <c r="B7819" s="103" t="s">
        <v>344</v>
      </c>
      <c r="C7819" s="103" t="s">
        <v>904</v>
      </c>
      <c r="D7819" s="103" t="s">
        <v>907</v>
      </c>
      <c r="E7819" s="103" t="s">
        <v>908</v>
      </c>
      <c r="F7819" s="103" t="s">
        <v>908</v>
      </c>
      <c r="G7819" s="103" t="s">
        <v>529</v>
      </c>
      <c r="H7819" s="103" t="s">
        <v>530</v>
      </c>
      <c r="I7819" s="103" t="s">
        <v>842</v>
      </c>
      <c r="J7819" s="215">
        <v>704.2</v>
      </c>
      <c r="K7819" s="216" t="s">
        <v>344</v>
      </c>
    </row>
    <row r="7820" spans="1:11" x14ac:dyDescent="0.25">
      <c r="A7820" s="103" t="s">
        <v>829</v>
      </c>
      <c r="B7820" s="103" t="s">
        <v>344</v>
      </c>
      <c r="C7820" s="103" t="s">
        <v>904</v>
      </c>
      <c r="D7820" s="103" t="s">
        <v>907</v>
      </c>
      <c r="E7820" s="103" t="s">
        <v>908</v>
      </c>
      <c r="F7820" s="103" t="s">
        <v>908</v>
      </c>
      <c r="G7820" s="103" t="s">
        <v>511</v>
      </c>
      <c r="H7820" s="103" t="s">
        <v>512</v>
      </c>
      <c r="I7820" s="103" t="s">
        <v>842</v>
      </c>
      <c r="J7820" s="215">
        <v>551.6</v>
      </c>
      <c r="K7820" s="216" t="s">
        <v>344</v>
      </c>
    </row>
    <row r="7821" spans="1:11" x14ac:dyDescent="0.25">
      <c r="A7821" s="103" t="s">
        <v>825</v>
      </c>
      <c r="B7821" s="103" t="s">
        <v>344</v>
      </c>
      <c r="C7821" s="103" t="s">
        <v>904</v>
      </c>
      <c r="D7821" s="103" t="s">
        <v>907</v>
      </c>
      <c r="E7821" s="103" t="s">
        <v>908</v>
      </c>
      <c r="F7821" s="103" t="s">
        <v>908</v>
      </c>
      <c r="G7821" s="103" t="s">
        <v>515</v>
      </c>
      <c r="H7821" s="103" t="s">
        <v>516</v>
      </c>
      <c r="I7821" s="103" t="s">
        <v>842</v>
      </c>
      <c r="J7821" s="215">
        <v>375.2</v>
      </c>
      <c r="K7821" s="216" t="s">
        <v>344</v>
      </c>
    </row>
    <row r="7822" spans="1:11" x14ac:dyDescent="0.25">
      <c r="A7822" s="103" t="s">
        <v>827</v>
      </c>
      <c r="B7822" s="103" t="s">
        <v>344</v>
      </c>
      <c r="C7822" s="103" t="s">
        <v>904</v>
      </c>
      <c r="D7822" s="103" t="s">
        <v>907</v>
      </c>
      <c r="E7822" s="103" t="s">
        <v>908</v>
      </c>
      <c r="F7822" s="103" t="s">
        <v>908</v>
      </c>
      <c r="G7822" s="103" t="s">
        <v>740</v>
      </c>
      <c r="H7822" s="103" t="s">
        <v>741</v>
      </c>
      <c r="I7822" s="103" t="s">
        <v>842</v>
      </c>
      <c r="J7822" s="215">
        <v>362.6</v>
      </c>
      <c r="K7822" s="216" t="s">
        <v>88</v>
      </c>
    </row>
    <row r="7823" spans="1:11" x14ac:dyDescent="0.25">
      <c r="A7823" s="103" t="s">
        <v>828</v>
      </c>
      <c r="B7823" s="103" t="s">
        <v>344</v>
      </c>
      <c r="C7823" s="103" t="s">
        <v>904</v>
      </c>
      <c r="D7823" s="103" t="s">
        <v>907</v>
      </c>
      <c r="E7823" s="103" t="s">
        <v>908</v>
      </c>
      <c r="F7823" s="103" t="s">
        <v>908</v>
      </c>
      <c r="G7823" s="103" t="s">
        <v>740</v>
      </c>
      <c r="H7823" s="103" t="s">
        <v>741</v>
      </c>
      <c r="I7823" s="103" t="s">
        <v>842</v>
      </c>
      <c r="J7823" s="215">
        <v>817.07</v>
      </c>
      <c r="K7823" s="216" t="s">
        <v>88</v>
      </c>
    </row>
    <row r="7824" spans="1:11" x14ac:dyDescent="0.25">
      <c r="A7824" s="103" t="s">
        <v>826</v>
      </c>
      <c r="B7824" s="103" t="s">
        <v>344</v>
      </c>
      <c r="C7824" s="103" t="s">
        <v>904</v>
      </c>
      <c r="D7824" s="103" t="s">
        <v>909</v>
      </c>
      <c r="E7824" s="103" t="s">
        <v>910</v>
      </c>
      <c r="F7824" s="103" t="s">
        <v>910</v>
      </c>
      <c r="G7824" s="103" t="s">
        <v>118</v>
      </c>
      <c r="H7824" s="103" t="s">
        <v>323</v>
      </c>
      <c r="I7824" s="103" t="s">
        <v>842</v>
      </c>
      <c r="J7824" s="215">
        <v>23.55</v>
      </c>
      <c r="K7824" s="216" t="s">
        <v>88</v>
      </c>
    </row>
    <row r="7825" spans="1:11" x14ac:dyDescent="0.25">
      <c r="A7825" s="103" t="s">
        <v>827</v>
      </c>
      <c r="B7825" s="103" t="s">
        <v>344</v>
      </c>
      <c r="C7825" s="103" t="s">
        <v>904</v>
      </c>
      <c r="D7825" s="103" t="s">
        <v>909</v>
      </c>
      <c r="E7825" s="103" t="s">
        <v>910</v>
      </c>
      <c r="F7825" s="103" t="s">
        <v>910</v>
      </c>
      <c r="G7825" s="103" t="s">
        <v>478</v>
      </c>
      <c r="H7825" s="103" t="s">
        <v>479</v>
      </c>
      <c r="I7825" s="103" t="s">
        <v>842</v>
      </c>
      <c r="J7825" s="215">
        <v>115.46</v>
      </c>
      <c r="K7825" s="216" t="s">
        <v>344</v>
      </c>
    </row>
    <row r="7826" spans="1:11" x14ac:dyDescent="0.25">
      <c r="A7826" s="103" t="s">
        <v>826</v>
      </c>
      <c r="B7826" s="103" t="s">
        <v>344</v>
      </c>
      <c r="C7826" s="103" t="s">
        <v>904</v>
      </c>
      <c r="D7826" s="103" t="s">
        <v>909</v>
      </c>
      <c r="E7826" s="103" t="s">
        <v>910</v>
      </c>
      <c r="F7826" s="103" t="s">
        <v>910</v>
      </c>
      <c r="G7826" s="103" t="s">
        <v>478</v>
      </c>
      <c r="H7826" s="103" t="s">
        <v>479</v>
      </c>
      <c r="I7826" s="103" t="s">
        <v>842</v>
      </c>
      <c r="J7826" s="215">
        <v>175.45</v>
      </c>
      <c r="K7826" s="216" t="s">
        <v>344</v>
      </c>
    </row>
    <row r="7827" spans="1:11" x14ac:dyDescent="0.25">
      <c r="A7827" s="103" t="s">
        <v>830</v>
      </c>
      <c r="B7827" s="103" t="s">
        <v>344</v>
      </c>
      <c r="C7827" s="103" t="s">
        <v>904</v>
      </c>
      <c r="D7827" s="103" t="s">
        <v>909</v>
      </c>
      <c r="E7827" s="103" t="s">
        <v>910</v>
      </c>
      <c r="F7827" s="103" t="s">
        <v>910</v>
      </c>
      <c r="G7827" s="103" t="s">
        <v>543</v>
      </c>
      <c r="H7827" s="103" t="s">
        <v>544</v>
      </c>
      <c r="I7827" s="103" t="s">
        <v>842</v>
      </c>
      <c r="J7827" s="215">
        <v>10.17</v>
      </c>
      <c r="K7827" s="216" t="s">
        <v>344</v>
      </c>
    </row>
    <row r="7828" spans="1:11" x14ac:dyDescent="0.25">
      <c r="A7828" s="103" t="s">
        <v>827</v>
      </c>
      <c r="B7828" s="103" t="s">
        <v>344</v>
      </c>
      <c r="C7828" s="103" t="s">
        <v>904</v>
      </c>
      <c r="D7828" s="103" t="s">
        <v>909</v>
      </c>
      <c r="E7828" s="103" t="s">
        <v>910</v>
      </c>
      <c r="F7828" s="103" t="s">
        <v>910</v>
      </c>
      <c r="G7828" s="103" t="s">
        <v>499</v>
      </c>
      <c r="H7828" s="103" t="s">
        <v>500</v>
      </c>
      <c r="I7828" s="103" t="s">
        <v>842</v>
      </c>
      <c r="J7828" s="215">
        <v>228.38</v>
      </c>
      <c r="K7828" s="216" t="s">
        <v>344</v>
      </c>
    </row>
    <row r="7829" spans="1:11" x14ac:dyDescent="0.25">
      <c r="A7829" s="103" t="s">
        <v>830</v>
      </c>
      <c r="B7829" s="103" t="s">
        <v>344</v>
      </c>
      <c r="C7829" s="103" t="s">
        <v>904</v>
      </c>
      <c r="D7829" s="103" t="s">
        <v>909</v>
      </c>
      <c r="E7829" s="103" t="s">
        <v>910</v>
      </c>
      <c r="F7829" s="103" t="s">
        <v>910</v>
      </c>
      <c r="G7829" s="103" t="s">
        <v>499</v>
      </c>
      <c r="H7829" s="103" t="s">
        <v>500</v>
      </c>
      <c r="I7829" s="103" t="s">
        <v>842</v>
      </c>
      <c r="J7829" s="215">
        <v>15.67</v>
      </c>
      <c r="K7829" s="216" t="s">
        <v>344</v>
      </c>
    </row>
    <row r="7830" spans="1:11" x14ac:dyDescent="0.25">
      <c r="A7830" s="103" t="s">
        <v>828</v>
      </c>
      <c r="B7830" s="103" t="s">
        <v>344</v>
      </c>
      <c r="C7830" s="103" t="s">
        <v>904</v>
      </c>
      <c r="D7830" s="103" t="s">
        <v>909</v>
      </c>
      <c r="E7830" s="103" t="s">
        <v>910</v>
      </c>
      <c r="F7830" s="103" t="s">
        <v>910</v>
      </c>
      <c r="G7830" s="103" t="s">
        <v>499</v>
      </c>
      <c r="H7830" s="103" t="s">
        <v>500</v>
      </c>
      <c r="I7830" s="103" t="s">
        <v>842</v>
      </c>
      <c r="J7830" s="215">
        <v>178.83</v>
      </c>
      <c r="K7830" s="216" t="s">
        <v>344</v>
      </c>
    </row>
    <row r="7831" spans="1:11" x14ac:dyDescent="0.25">
      <c r="A7831" s="103" t="s">
        <v>829</v>
      </c>
      <c r="B7831" s="103" t="s">
        <v>344</v>
      </c>
      <c r="C7831" s="103" t="s">
        <v>904</v>
      </c>
      <c r="D7831" s="103" t="s">
        <v>909</v>
      </c>
      <c r="E7831" s="103" t="s">
        <v>910</v>
      </c>
      <c r="F7831" s="103" t="s">
        <v>910</v>
      </c>
      <c r="G7831" s="103" t="s">
        <v>499</v>
      </c>
      <c r="H7831" s="103" t="s">
        <v>500</v>
      </c>
      <c r="I7831" s="103" t="s">
        <v>842</v>
      </c>
      <c r="J7831" s="215">
        <v>1115.05</v>
      </c>
      <c r="K7831" s="216" t="s">
        <v>344</v>
      </c>
    </row>
    <row r="7832" spans="1:11" x14ac:dyDescent="0.25">
      <c r="A7832" s="103" t="s">
        <v>825</v>
      </c>
      <c r="B7832" s="103" t="s">
        <v>344</v>
      </c>
      <c r="C7832" s="103" t="s">
        <v>904</v>
      </c>
      <c r="D7832" s="103" t="s">
        <v>909</v>
      </c>
      <c r="E7832" s="103" t="s">
        <v>910</v>
      </c>
      <c r="F7832" s="103" t="s">
        <v>910</v>
      </c>
      <c r="G7832" s="103" t="s">
        <v>499</v>
      </c>
      <c r="H7832" s="103" t="s">
        <v>500</v>
      </c>
      <c r="I7832" s="103" t="s">
        <v>842</v>
      </c>
      <c r="J7832" s="215">
        <v>214.79</v>
      </c>
      <c r="K7832" s="216" t="s">
        <v>344</v>
      </c>
    </row>
    <row r="7833" spans="1:11" x14ac:dyDescent="0.25">
      <c r="A7833" s="103" t="s">
        <v>826</v>
      </c>
      <c r="B7833" s="103" t="s">
        <v>344</v>
      </c>
      <c r="C7833" s="103" t="s">
        <v>904</v>
      </c>
      <c r="D7833" s="103" t="s">
        <v>909</v>
      </c>
      <c r="E7833" s="103" t="s">
        <v>910</v>
      </c>
      <c r="F7833" s="103" t="s">
        <v>910</v>
      </c>
      <c r="G7833" s="103" t="s">
        <v>499</v>
      </c>
      <c r="H7833" s="103" t="s">
        <v>500</v>
      </c>
      <c r="I7833" s="103" t="s">
        <v>842</v>
      </c>
      <c r="J7833" s="215">
        <v>112.21</v>
      </c>
      <c r="K7833" s="216" t="s">
        <v>344</v>
      </c>
    </row>
    <row r="7834" spans="1:11" x14ac:dyDescent="0.25">
      <c r="A7834" s="103" t="s">
        <v>827</v>
      </c>
      <c r="B7834" s="103" t="s">
        <v>344</v>
      </c>
      <c r="C7834" s="103" t="s">
        <v>904</v>
      </c>
      <c r="D7834" s="103" t="s">
        <v>909</v>
      </c>
      <c r="E7834" s="103" t="s">
        <v>910</v>
      </c>
      <c r="F7834" s="103" t="s">
        <v>910</v>
      </c>
      <c r="G7834" s="103" t="s">
        <v>503</v>
      </c>
      <c r="H7834" s="103" t="s">
        <v>504</v>
      </c>
      <c r="I7834" s="103" t="s">
        <v>842</v>
      </c>
      <c r="J7834" s="215">
        <v>22.95</v>
      </c>
      <c r="K7834" s="216" t="s">
        <v>344</v>
      </c>
    </row>
    <row r="7835" spans="1:11" x14ac:dyDescent="0.25">
      <c r="A7835" s="103" t="s">
        <v>829</v>
      </c>
      <c r="B7835" s="103" t="s">
        <v>344</v>
      </c>
      <c r="C7835" s="103" t="s">
        <v>904</v>
      </c>
      <c r="D7835" s="103" t="s">
        <v>909</v>
      </c>
      <c r="E7835" s="103" t="s">
        <v>910</v>
      </c>
      <c r="F7835" s="103" t="s">
        <v>910</v>
      </c>
      <c r="G7835" s="103" t="s">
        <v>529</v>
      </c>
      <c r="H7835" s="103" t="s">
        <v>530</v>
      </c>
      <c r="I7835" s="103" t="s">
        <v>842</v>
      </c>
      <c r="J7835" s="215">
        <v>72.36</v>
      </c>
      <c r="K7835" s="216" t="s">
        <v>344</v>
      </c>
    </row>
    <row r="7836" spans="1:11" x14ac:dyDescent="0.25">
      <c r="A7836" s="103" t="s">
        <v>830</v>
      </c>
      <c r="B7836" s="103" t="s">
        <v>344</v>
      </c>
      <c r="C7836" s="103" t="s">
        <v>904</v>
      </c>
      <c r="D7836" s="103" t="s">
        <v>909</v>
      </c>
      <c r="E7836" s="103" t="s">
        <v>910</v>
      </c>
      <c r="F7836" s="103" t="s">
        <v>910</v>
      </c>
      <c r="G7836" s="103" t="s">
        <v>533</v>
      </c>
      <c r="H7836" s="103" t="s">
        <v>534</v>
      </c>
      <c r="I7836" s="103" t="s">
        <v>842</v>
      </c>
      <c r="J7836" s="215">
        <v>1420.25</v>
      </c>
      <c r="K7836" s="216" t="s">
        <v>344</v>
      </c>
    </row>
    <row r="7837" spans="1:11" x14ac:dyDescent="0.25">
      <c r="A7837" s="103" t="s">
        <v>830</v>
      </c>
      <c r="B7837" s="103" t="s">
        <v>344</v>
      </c>
      <c r="C7837" s="103" t="s">
        <v>904</v>
      </c>
      <c r="D7837" s="103" t="s">
        <v>909</v>
      </c>
      <c r="E7837" s="103" t="s">
        <v>910</v>
      </c>
      <c r="F7837" s="103" t="s">
        <v>910</v>
      </c>
      <c r="G7837" s="103" t="s">
        <v>519</v>
      </c>
      <c r="H7837" s="103" t="s">
        <v>520</v>
      </c>
      <c r="I7837" s="103" t="s">
        <v>842</v>
      </c>
      <c r="J7837" s="215">
        <v>40.119999999999997</v>
      </c>
      <c r="K7837" s="216" t="s">
        <v>344</v>
      </c>
    </row>
    <row r="7838" spans="1:11" x14ac:dyDescent="0.25">
      <c r="A7838" s="103" t="s">
        <v>830</v>
      </c>
      <c r="B7838" s="103" t="s">
        <v>344</v>
      </c>
      <c r="C7838" s="103" t="s">
        <v>904</v>
      </c>
      <c r="D7838" s="103" t="s">
        <v>909</v>
      </c>
      <c r="E7838" s="103" t="s">
        <v>910</v>
      </c>
      <c r="F7838" s="103" t="s">
        <v>910</v>
      </c>
      <c r="G7838" s="103" t="s">
        <v>537</v>
      </c>
      <c r="H7838" s="103" t="s">
        <v>538</v>
      </c>
      <c r="I7838" s="103" t="s">
        <v>842</v>
      </c>
      <c r="J7838" s="215">
        <v>83.96</v>
      </c>
      <c r="K7838" s="216" t="s">
        <v>344</v>
      </c>
    </row>
    <row r="7839" spans="1:11" x14ac:dyDescent="0.25">
      <c r="A7839" s="103" t="s">
        <v>827</v>
      </c>
      <c r="B7839" s="103" t="s">
        <v>344</v>
      </c>
      <c r="C7839" s="103" t="s">
        <v>904</v>
      </c>
      <c r="D7839" s="103" t="s">
        <v>909</v>
      </c>
      <c r="E7839" s="103" t="s">
        <v>910</v>
      </c>
      <c r="F7839" s="103" t="s">
        <v>910</v>
      </c>
      <c r="G7839" s="103" t="s">
        <v>521</v>
      </c>
      <c r="H7839" s="103" t="s">
        <v>522</v>
      </c>
      <c r="I7839" s="103" t="s">
        <v>842</v>
      </c>
      <c r="J7839" s="215">
        <v>80.849999999999994</v>
      </c>
      <c r="K7839" s="216" t="s">
        <v>344</v>
      </c>
    </row>
    <row r="7840" spans="1:11" x14ac:dyDescent="0.25">
      <c r="A7840" s="103" t="s">
        <v>827</v>
      </c>
      <c r="B7840" s="103" t="s">
        <v>344</v>
      </c>
      <c r="C7840" s="103" t="s">
        <v>904</v>
      </c>
      <c r="D7840" s="103" t="s">
        <v>909</v>
      </c>
      <c r="E7840" s="103" t="s">
        <v>910</v>
      </c>
      <c r="F7840" s="103" t="s">
        <v>910</v>
      </c>
      <c r="G7840" s="103" t="s">
        <v>523</v>
      </c>
      <c r="H7840" s="103" t="s">
        <v>524</v>
      </c>
      <c r="I7840" s="103" t="s">
        <v>842</v>
      </c>
      <c r="J7840" s="215">
        <v>61.35</v>
      </c>
      <c r="K7840" s="216" t="s">
        <v>344</v>
      </c>
    </row>
    <row r="7841" spans="1:11" x14ac:dyDescent="0.25">
      <c r="A7841" s="103" t="s">
        <v>830</v>
      </c>
      <c r="B7841" s="103" t="s">
        <v>344</v>
      </c>
      <c r="C7841" s="103" t="s">
        <v>904</v>
      </c>
      <c r="D7841" s="103" t="s">
        <v>909</v>
      </c>
      <c r="E7841" s="103" t="s">
        <v>910</v>
      </c>
      <c r="F7841" s="103" t="s">
        <v>910</v>
      </c>
      <c r="G7841" s="103" t="s">
        <v>523</v>
      </c>
      <c r="H7841" s="103" t="s">
        <v>524</v>
      </c>
      <c r="I7841" s="103" t="s">
        <v>842</v>
      </c>
      <c r="J7841" s="215">
        <v>2729.55</v>
      </c>
      <c r="K7841" s="216" t="s">
        <v>344</v>
      </c>
    </row>
    <row r="7842" spans="1:11" x14ac:dyDescent="0.25">
      <c r="A7842" s="103" t="s">
        <v>827</v>
      </c>
      <c r="B7842" s="103" t="s">
        <v>344</v>
      </c>
      <c r="C7842" s="103" t="s">
        <v>904</v>
      </c>
      <c r="D7842" s="103" t="s">
        <v>909</v>
      </c>
      <c r="E7842" s="103" t="s">
        <v>910</v>
      </c>
      <c r="F7842" s="103" t="s">
        <v>910</v>
      </c>
      <c r="G7842" s="103" t="s">
        <v>172</v>
      </c>
      <c r="H7842" s="103" t="s">
        <v>345</v>
      </c>
      <c r="I7842" s="103" t="s">
        <v>842</v>
      </c>
      <c r="J7842" s="215">
        <v>141.71</v>
      </c>
      <c r="K7842" s="216" t="s">
        <v>344</v>
      </c>
    </row>
    <row r="7843" spans="1:11" x14ac:dyDescent="0.25">
      <c r="A7843" s="103" t="s">
        <v>830</v>
      </c>
      <c r="B7843" s="103" t="s">
        <v>344</v>
      </c>
      <c r="C7843" s="103" t="s">
        <v>904</v>
      </c>
      <c r="D7843" s="103" t="s">
        <v>909</v>
      </c>
      <c r="E7843" s="103" t="s">
        <v>910</v>
      </c>
      <c r="F7843" s="103" t="s">
        <v>910</v>
      </c>
      <c r="G7843" s="103" t="s">
        <v>172</v>
      </c>
      <c r="H7843" s="103" t="s">
        <v>345</v>
      </c>
      <c r="I7843" s="103" t="s">
        <v>842</v>
      </c>
      <c r="J7843" s="215">
        <v>225.55</v>
      </c>
      <c r="K7843" s="216" t="s">
        <v>344</v>
      </c>
    </row>
    <row r="7844" spans="1:11" x14ac:dyDescent="0.25">
      <c r="A7844" s="103" t="s">
        <v>828</v>
      </c>
      <c r="B7844" s="103" t="s">
        <v>344</v>
      </c>
      <c r="C7844" s="103" t="s">
        <v>904</v>
      </c>
      <c r="D7844" s="103" t="s">
        <v>909</v>
      </c>
      <c r="E7844" s="103" t="s">
        <v>910</v>
      </c>
      <c r="F7844" s="103" t="s">
        <v>910</v>
      </c>
      <c r="G7844" s="103" t="s">
        <v>172</v>
      </c>
      <c r="H7844" s="103" t="s">
        <v>345</v>
      </c>
      <c r="I7844" s="103" t="s">
        <v>842</v>
      </c>
      <c r="J7844" s="215">
        <v>167.71</v>
      </c>
      <c r="K7844" s="216" t="s">
        <v>344</v>
      </c>
    </row>
    <row r="7845" spans="1:11" x14ac:dyDescent="0.25">
      <c r="A7845" s="103" t="s">
        <v>829</v>
      </c>
      <c r="B7845" s="103" t="s">
        <v>344</v>
      </c>
      <c r="C7845" s="103" t="s">
        <v>904</v>
      </c>
      <c r="D7845" s="103" t="s">
        <v>909</v>
      </c>
      <c r="E7845" s="103" t="s">
        <v>910</v>
      </c>
      <c r="F7845" s="103" t="s">
        <v>910</v>
      </c>
      <c r="G7845" s="103" t="s">
        <v>172</v>
      </c>
      <c r="H7845" s="103" t="s">
        <v>345</v>
      </c>
      <c r="I7845" s="103" t="s">
        <v>842</v>
      </c>
      <c r="J7845" s="215">
        <v>226.4</v>
      </c>
      <c r="K7845" s="216" t="s">
        <v>344</v>
      </c>
    </row>
    <row r="7846" spans="1:11" x14ac:dyDescent="0.25">
      <c r="A7846" s="103" t="s">
        <v>825</v>
      </c>
      <c r="B7846" s="103" t="s">
        <v>344</v>
      </c>
      <c r="C7846" s="103" t="s">
        <v>904</v>
      </c>
      <c r="D7846" s="103" t="s">
        <v>909</v>
      </c>
      <c r="E7846" s="103" t="s">
        <v>910</v>
      </c>
      <c r="F7846" s="103" t="s">
        <v>910</v>
      </c>
      <c r="G7846" s="103" t="s">
        <v>172</v>
      </c>
      <c r="H7846" s="103" t="s">
        <v>345</v>
      </c>
      <c r="I7846" s="103" t="s">
        <v>842</v>
      </c>
      <c r="J7846" s="215">
        <v>396.07</v>
      </c>
      <c r="K7846" s="216" t="s">
        <v>344</v>
      </c>
    </row>
    <row r="7847" spans="1:11" x14ac:dyDescent="0.25">
      <c r="A7847" s="103" t="s">
        <v>826</v>
      </c>
      <c r="B7847" s="103" t="s">
        <v>344</v>
      </c>
      <c r="C7847" s="103" t="s">
        <v>904</v>
      </c>
      <c r="D7847" s="103" t="s">
        <v>909</v>
      </c>
      <c r="E7847" s="103" t="s">
        <v>910</v>
      </c>
      <c r="F7847" s="103" t="s">
        <v>910</v>
      </c>
      <c r="G7847" s="103" t="s">
        <v>172</v>
      </c>
      <c r="H7847" s="103" t="s">
        <v>345</v>
      </c>
      <c r="I7847" s="103" t="s">
        <v>842</v>
      </c>
      <c r="J7847" s="215">
        <v>564.78</v>
      </c>
      <c r="K7847" s="216" t="s">
        <v>344</v>
      </c>
    </row>
    <row r="7848" spans="1:11" x14ac:dyDescent="0.25">
      <c r="A7848" s="103" t="s">
        <v>827</v>
      </c>
      <c r="B7848" s="103" t="s">
        <v>344</v>
      </c>
      <c r="C7848" s="103" t="s">
        <v>904</v>
      </c>
      <c r="D7848" s="103" t="s">
        <v>909</v>
      </c>
      <c r="E7848" s="103" t="s">
        <v>910</v>
      </c>
      <c r="F7848" s="103" t="s">
        <v>910</v>
      </c>
      <c r="G7848" s="103" t="s">
        <v>213</v>
      </c>
      <c r="H7848" s="103" t="s">
        <v>355</v>
      </c>
      <c r="I7848" s="103" t="s">
        <v>842</v>
      </c>
      <c r="J7848" s="215">
        <v>13.32</v>
      </c>
      <c r="K7848" s="216" t="s">
        <v>347</v>
      </c>
    </row>
    <row r="7849" spans="1:11" x14ac:dyDescent="0.25">
      <c r="A7849" s="103" t="s">
        <v>829</v>
      </c>
      <c r="B7849" s="103" t="s">
        <v>344</v>
      </c>
      <c r="C7849" s="103" t="s">
        <v>904</v>
      </c>
      <c r="D7849" s="103" t="s">
        <v>909</v>
      </c>
      <c r="E7849" s="103" t="s">
        <v>910</v>
      </c>
      <c r="F7849" s="103" t="s">
        <v>910</v>
      </c>
      <c r="G7849" s="103" t="s">
        <v>864</v>
      </c>
      <c r="H7849" s="103" t="s">
        <v>865</v>
      </c>
      <c r="I7849" s="103" t="s">
        <v>842</v>
      </c>
      <c r="J7849" s="215">
        <v>25.72</v>
      </c>
      <c r="K7849" s="216" t="s">
        <v>88</v>
      </c>
    </row>
    <row r="7850" spans="1:11" x14ac:dyDescent="0.25">
      <c r="A7850" s="103" t="s">
        <v>829</v>
      </c>
      <c r="B7850" s="103" t="s">
        <v>344</v>
      </c>
      <c r="C7850" s="103" t="s">
        <v>904</v>
      </c>
      <c r="D7850" s="103" t="s">
        <v>909</v>
      </c>
      <c r="E7850" s="103" t="s">
        <v>910</v>
      </c>
      <c r="F7850" s="103" t="s">
        <v>910</v>
      </c>
      <c r="G7850" s="103" t="s">
        <v>149</v>
      </c>
      <c r="H7850" s="103" t="s">
        <v>362</v>
      </c>
      <c r="I7850" s="103" t="s">
        <v>842</v>
      </c>
      <c r="J7850" s="215">
        <v>277.06</v>
      </c>
      <c r="K7850" s="216" t="s">
        <v>88</v>
      </c>
    </row>
    <row r="7851" spans="1:11" x14ac:dyDescent="0.25">
      <c r="A7851" s="103" t="s">
        <v>825</v>
      </c>
      <c r="B7851" s="103" t="s">
        <v>344</v>
      </c>
      <c r="C7851" s="103" t="s">
        <v>904</v>
      </c>
      <c r="D7851" s="103" t="s">
        <v>909</v>
      </c>
      <c r="E7851" s="103" t="s">
        <v>910</v>
      </c>
      <c r="F7851" s="103" t="s">
        <v>910</v>
      </c>
      <c r="G7851" s="103" t="s">
        <v>149</v>
      </c>
      <c r="H7851" s="103" t="s">
        <v>362</v>
      </c>
      <c r="I7851" s="103" t="s">
        <v>842</v>
      </c>
      <c r="J7851" s="215">
        <v>1644.85</v>
      </c>
      <c r="K7851" s="216" t="s">
        <v>88</v>
      </c>
    </row>
    <row r="7852" spans="1:11" x14ac:dyDescent="0.25">
      <c r="A7852" s="103" t="s">
        <v>827</v>
      </c>
      <c r="B7852" s="103" t="s">
        <v>344</v>
      </c>
      <c r="C7852" s="103" t="s">
        <v>904</v>
      </c>
      <c r="D7852" s="103" t="s">
        <v>909</v>
      </c>
      <c r="E7852" s="103" t="s">
        <v>910</v>
      </c>
      <c r="F7852" s="103" t="s">
        <v>910</v>
      </c>
      <c r="G7852" s="103" t="s">
        <v>740</v>
      </c>
      <c r="H7852" s="103" t="s">
        <v>741</v>
      </c>
      <c r="I7852" s="103" t="s">
        <v>842</v>
      </c>
      <c r="J7852" s="215">
        <v>256.58999999999997</v>
      </c>
      <c r="K7852" s="216" t="s">
        <v>88</v>
      </c>
    </row>
    <row r="7853" spans="1:11" x14ac:dyDescent="0.25">
      <c r="A7853" s="103" t="s">
        <v>830</v>
      </c>
      <c r="B7853" s="103" t="s">
        <v>344</v>
      </c>
      <c r="C7853" s="103" t="s">
        <v>904</v>
      </c>
      <c r="D7853" s="103" t="s">
        <v>909</v>
      </c>
      <c r="E7853" s="103" t="s">
        <v>910</v>
      </c>
      <c r="F7853" s="103" t="s">
        <v>910</v>
      </c>
      <c r="G7853" s="103" t="s">
        <v>740</v>
      </c>
      <c r="H7853" s="103" t="s">
        <v>741</v>
      </c>
      <c r="I7853" s="103" t="s">
        <v>842</v>
      </c>
      <c r="J7853" s="215">
        <v>150.52000000000001</v>
      </c>
      <c r="K7853" s="216" t="s">
        <v>88</v>
      </c>
    </row>
    <row r="7854" spans="1:11" x14ac:dyDescent="0.25">
      <c r="A7854" s="103" t="s">
        <v>826</v>
      </c>
      <c r="B7854" s="103" t="s">
        <v>344</v>
      </c>
      <c r="C7854" s="103" t="s">
        <v>904</v>
      </c>
      <c r="D7854" s="103" t="s">
        <v>909</v>
      </c>
      <c r="E7854" s="103" t="s">
        <v>910</v>
      </c>
      <c r="F7854" s="103" t="s">
        <v>910</v>
      </c>
      <c r="G7854" s="103" t="s">
        <v>650</v>
      </c>
      <c r="H7854" s="103" t="s">
        <v>651</v>
      </c>
      <c r="I7854" s="103" t="s">
        <v>842</v>
      </c>
      <c r="J7854" s="215">
        <v>68.56</v>
      </c>
      <c r="K7854" s="216" t="s">
        <v>88</v>
      </c>
    </row>
    <row r="7855" spans="1:11" x14ac:dyDescent="0.25">
      <c r="A7855" s="103" t="s">
        <v>827</v>
      </c>
      <c r="B7855" s="103" t="s">
        <v>344</v>
      </c>
      <c r="C7855" s="103" t="s">
        <v>904</v>
      </c>
      <c r="D7855" s="103" t="s">
        <v>909</v>
      </c>
      <c r="E7855" s="103" t="s">
        <v>910</v>
      </c>
      <c r="F7855" s="103" t="s">
        <v>910</v>
      </c>
      <c r="G7855" s="103" t="s">
        <v>491</v>
      </c>
      <c r="H7855" s="103" t="s">
        <v>492</v>
      </c>
      <c r="I7855" s="103" t="s">
        <v>842</v>
      </c>
      <c r="J7855" s="215">
        <v>1229.97</v>
      </c>
      <c r="K7855" s="216" t="s">
        <v>88</v>
      </c>
    </row>
    <row r="7856" spans="1:11" x14ac:dyDescent="0.25">
      <c r="A7856" s="103" t="s">
        <v>830</v>
      </c>
      <c r="B7856" s="103" t="s">
        <v>344</v>
      </c>
      <c r="C7856" s="103" t="s">
        <v>904</v>
      </c>
      <c r="D7856" s="103" t="s">
        <v>909</v>
      </c>
      <c r="E7856" s="103" t="s">
        <v>910</v>
      </c>
      <c r="F7856" s="103" t="s">
        <v>910</v>
      </c>
      <c r="G7856" s="103" t="s">
        <v>491</v>
      </c>
      <c r="H7856" s="103" t="s">
        <v>492</v>
      </c>
      <c r="I7856" s="103" t="s">
        <v>842</v>
      </c>
      <c r="J7856" s="215">
        <v>187.03</v>
      </c>
      <c r="K7856" s="216" t="s">
        <v>88</v>
      </c>
    </row>
    <row r="7857" spans="1:11" x14ac:dyDescent="0.25">
      <c r="A7857" s="103" t="s">
        <v>828</v>
      </c>
      <c r="B7857" s="103" t="s">
        <v>344</v>
      </c>
      <c r="C7857" s="103" t="s">
        <v>904</v>
      </c>
      <c r="D7857" s="103" t="s">
        <v>909</v>
      </c>
      <c r="E7857" s="103" t="s">
        <v>910</v>
      </c>
      <c r="F7857" s="103" t="s">
        <v>910</v>
      </c>
      <c r="G7857" s="103" t="s">
        <v>491</v>
      </c>
      <c r="H7857" s="103" t="s">
        <v>492</v>
      </c>
      <c r="I7857" s="103" t="s">
        <v>842</v>
      </c>
      <c r="J7857" s="215">
        <v>804.54</v>
      </c>
      <c r="K7857" s="216" t="s">
        <v>88</v>
      </c>
    </row>
    <row r="7858" spans="1:11" x14ac:dyDescent="0.25">
      <c r="A7858" s="103" t="s">
        <v>829</v>
      </c>
      <c r="B7858" s="103" t="s">
        <v>344</v>
      </c>
      <c r="C7858" s="103" t="s">
        <v>904</v>
      </c>
      <c r="D7858" s="103" t="s">
        <v>909</v>
      </c>
      <c r="E7858" s="103" t="s">
        <v>910</v>
      </c>
      <c r="F7858" s="103" t="s">
        <v>910</v>
      </c>
      <c r="G7858" s="103" t="s">
        <v>491</v>
      </c>
      <c r="H7858" s="103" t="s">
        <v>492</v>
      </c>
      <c r="I7858" s="103" t="s">
        <v>842</v>
      </c>
      <c r="J7858" s="215">
        <v>284.60000000000002</v>
      </c>
      <c r="K7858" s="216" t="s">
        <v>88</v>
      </c>
    </row>
    <row r="7859" spans="1:11" x14ac:dyDescent="0.25">
      <c r="A7859" s="103" t="s">
        <v>825</v>
      </c>
      <c r="B7859" s="103" t="s">
        <v>344</v>
      </c>
      <c r="C7859" s="103" t="s">
        <v>904</v>
      </c>
      <c r="D7859" s="103" t="s">
        <v>909</v>
      </c>
      <c r="E7859" s="103" t="s">
        <v>910</v>
      </c>
      <c r="F7859" s="103" t="s">
        <v>910</v>
      </c>
      <c r="G7859" s="103" t="s">
        <v>491</v>
      </c>
      <c r="H7859" s="103" t="s">
        <v>492</v>
      </c>
      <c r="I7859" s="103" t="s">
        <v>842</v>
      </c>
      <c r="J7859" s="215">
        <v>26.67</v>
      </c>
      <c r="K7859" s="216" t="s">
        <v>88</v>
      </c>
    </row>
    <row r="7860" spans="1:11" x14ac:dyDescent="0.25">
      <c r="A7860" s="103" t="s">
        <v>826</v>
      </c>
      <c r="B7860" s="103" t="s">
        <v>344</v>
      </c>
      <c r="C7860" s="103" t="s">
        <v>904</v>
      </c>
      <c r="D7860" s="103" t="s">
        <v>909</v>
      </c>
      <c r="E7860" s="103" t="s">
        <v>910</v>
      </c>
      <c r="F7860" s="103" t="s">
        <v>910</v>
      </c>
      <c r="G7860" s="103" t="s">
        <v>491</v>
      </c>
      <c r="H7860" s="103" t="s">
        <v>492</v>
      </c>
      <c r="I7860" s="103" t="s">
        <v>842</v>
      </c>
      <c r="J7860" s="215">
        <v>15.92</v>
      </c>
      <c r="K7860" s="216" t="s">
        <v>88</v>
      </c>
    </row>
    <row r="7861" spans="1:11" x14ac:dyDescent="0.25">
      <c r="A7861" s="103" t="s">
        <v>825</v>
      </c>
      <c r="B7861" s="103" t="s">
        <v>344</v>
      </c>
      <c r="C7861" s="103" t="s">
        <v>904</v>
      </c>
      <c r="D7861" s="103" t="s">
        <v>909</v>
      </c>
      <c r="E7861" s="103" t="s">
        <v>910</v>
      </c>
      <c r="F7861" s="103" t="s">
        <v>910</v>
      </c>
      <c r="G7861" s="103" t="s">
        <v>120</v>
      </c>
      <c r="H7861" s="103" t="s">
        <v>398</v>
      </c>
      <c r="I7861" s="103" t="s">
        <v>842</v>
      </c>
      <c r="J7861" s="215">
        <v>30.21</v>
      </c>
      <c r="K7861" s="216" t="s">
        <v>88</v>
      </c>
    </row>
    <row r="7862" spans="1:11" x14ac:dyDescent="0.25">
      <c r="A7862" s="103" t="s">
        <v>827</v>
      </c>
      <c r="B7862" s="103" t="s">
        <v>344</v>
      </c>
      <c r="C7862" s="103" t="s">
        <v>904</v>
      </c>
      <c r="D7862" s="103" t="s">
        <v>915</v>
      </c>
      <c r="E7862" s="103" t="s">
        <v>916</v>
      </c>
      <c r="F7862" s="103" t="s">
        <v>916</v>
      </c>
      <c r="G7862" s="103" t="s">
        <v>503</v>
      </c>
      <c r="H7862" s="103" t="s">
        <v>504</v>
      </c>
      <c r="I7862" s="103" t="s">
        <v>842</v>
      </c>
      <c r="J7862" s="215">
        <v>941.62</v>
      </c>
      <c r="K7862" s="216" t="s">
        <v>344</v>
      </c>
    </row>
    <row r="7863" spans="1:11" x14ac:dyDescent="0.25">
      <c r="A7863" s="103" t="s">
        <v>830</v>
      </c>
      <c r="B7863" s="103" t="s">
        <v>344</v>
      </c>
      <c r="C7863" s="103" t="s">
        <v>904</v>
      </c>
      <c r="D7863" s="103" t="s">
        <v>915</v>
      </c>
      <c r="E7863" s="103" t="s">
        <v>916</v>
      </c>
      <c r="F7863" s="103" t="s">
        <v>916</v>
      </c>
      <c r="G7863" s="103" t="s">
        <v>503</v>
      </c>
      <c r="H7863" s="103" t="s">
        <v>504</v>
      </c>
      <c r="I7863" s="103" t="s">
        <v>842</v>
      </c>
      <c r="J7863" s="215">
        <v>2727.55</v>
      </c>
      <c r="K7863" s="216" t="s">
        <v>344</v>
      </c>
    </row>
    <row r="7864" spans="1:11" x14ac:dyDescent="0.25">
      <c r="A7864" s="103" t="s">
        <v>828</v>
      </c>
      <c r="B7864" s="103" t="s">
        <v>344</v>
      </c>
      <c r="C7864" s="103" t="s">
        <v>904</v>
      </c>
      <c r="D7864" s="103" t="s">
        <v>915</v>
      </c>
      <c r="E7864" s="103" t="s">
        <v>916</v>
      </c>
      <c r="F7864" s="103" t="s">
        <v>916</v>
      </c>
      <c r="G7864" s="103" t="s">
        <v>503</v>
      </c>
      <c r="H7864" s="103" t="s">
        <v>504</v>
      </c>
      <c r="I7864" s="103" t="s">
        <v>842</v>
      </c>
      <c r="J7864" s="215">
        <v>2506.79</v>
      </c>
      <c r="K7864" s="216" t="s">
        <v>344</v>
      </c>
    </row>
    <row r="7865" spans="1:11" x14ac:dyDescent="0.25">
      <c r="A7865" s="103" t="s">
        <v>829</v>
      </c>
      <c r="B7865" s="103" t="s">
        <v>344</v>
      </c>
      <c r="C7865" s="103" t="s">
        <v>904</v>
      </c>
      <c r="D7865" s="103" t="s">
        <v>915</v>
      </c>
      <c r="E7865" s="103" t="s">
        <v>916</v>
      </c>
      <c r="F7865" s="103" t="s">
        <v>916</v>
      </c>
      <c r="G7865" s="103" t="s">
        <v>503</v>
      </c>
      <c r="H7865" s="103" t="s">
        <v>504</v>
      </c>
      <c r="I7865" s="103" t="s">
        <v>842</v>
      </c>
      <c r="J7865" s="215">
        <v>1275.3499999999999</v>
      </c>
      <c r="K7865" s="216" t="s">
        <v>344</v>
      </c>
    </row>
    <row r="7866" spans="1:11" x14ac:dyDescent="0.25">
      <c r="A7866" s="103" t="s">
        <v>825</v>
      </c>
      <c r="B7866" s="103" t="s">
        <v>344</v>
      </c>
      <c r="C7866" s="103" t="s">
        <v>904</v>
      </c>
      <c r="D7866" s="103" t="s">
        <v>915</v>
      </c>
      <c r="E7866" s="103" t="s">
        <v>916</v>
      </c>
      <c r="F7866" s="103" t="s">
        <v>916</v>
      </c>
      <c r="G7866" s="103" t="s">
        <v>503</v>
      </c>
      <c r="H7866" s="103" t="s">
        <v>504</v>
      </c>
      <c r="I7866" s="103" t="s">
        <v>842</v>
      </c>
      <c r="J7866" s="215">
        <v>155</v>
      </c>
      <c r="K7866" s="216" t="s">
        <v>344</v>
      </c>
    </row>
    <row r="7867" spans="1:11" x14ac:dyDescent="0.25">
      <c r="A7867" s="103" t="s">
        <v>826</v>
      </c>
      <c r="B7867" s="103" t="s">
        <v>344</v>
      </c>
      <c r="C7867" s="103" t="s">
        <v>904</v>
      </c>
      <c r="D7867" s="103" t="s">
        <v>915</v>
      </c>
      <c r="E7867" s="103" t="s">
        <v>916</v>
      </c>
      <c r="F7867" s="103" t="s">
        <v>916</v>
      </c>
      <c r="G7867" s="103" t="s">
        <v>503</v>
      </c>
      <c r="H7867" s="103" t="s">
        <v>504</v>
      </c>
      <c r="I7867" s="103" t="s">
        <v>842</v>
      </c>
      <c r="J7867" s="215">
        <v>1605.47</v>
      </c>
      <c r="K7867" s="216" t="s">
        <v>344</v>
      </c>
    </row>
    <row r="7868" spans="1:11" x14ac:dyDescent="0.25">
      <c r="A7868" s="103" t="s">
        <v>826</v>
      </c>
      <c r="B7868" s="103" t="s">
        <v>344</v>
      </c>
      <c r="C7868" s="103" t="s">
        <v>904</v>
      </c>
      <c r="D7868" s="103" t="s">
        <v>915</v>
      </c>
      <c r="E7868" s="103" t="s">
        <v>916</v>
      </c>
      <c r="F7868" s="103" t="s">
        <v>916</v>
      </c>
      <c r="G7868" s="103" t="s">
        <v>505</v>
      </c>
      <c r="H7868" s="103" t="s">
        <v>506</v>
      </c>
      <c r="I7868" s="103" t="s">
        <v>842</v>
      </c>
      <c r="J7868" s="215">
        <v>298.45999999999998</v>
      </c>
      <c r="K7868" s="216" t="s">
        <v>344</v>
      </c>
    </row>
    <row r="7869" spans="1:11" x14ac:dyDescent="0.25">
      <c r="A7869" s="103" t="s">
        <v>829</v>
      </c>
      <c r="B7869" s="103" t="s">
        <v>344</v>
      </c>
      <c r="C7869" s="103" t="s">
        <v>904</v>
      </c>
      <c r="D7869" s="103" t="s">
        <v>915</v>
      </c>
      <c r="E7869" s="103" t="s">
        <v>916</v>
      </c>
      <c r="F7869" s="103" t="s">
        <v>916</v>
      </c>
      <c r="G7869" s="103" t="s">
        <v>205</v>
      </c>
      <c r="H7869" s="103" t="s">
        <v>343</v>
      </c>
      <c r="I7869" s="103" t="s">
        <v>842</v>
      </c>
      <c r="J7869" s="215">
        <v>2926.68</v>
      </c>
      <c r="K7869" s="216" t="s">
        <v>344</v>
      </c>
    </row>
    <row r="7870" spans="1:11" x14ac:dyDescent="0.25">
      <c r="A7870" s="103" t="s">
        <v>825</v>
      </c>
      <c r="B7870" s="103" t="s">
        <v>344</v>
      </c>
      <c r="C7870" s="103" t="s">
        <v>904</v>
      </c>
      <c r="D7870" s="103" t="s">
        <v>915</v>
      </c>
      <c r="E7870" s="103" t="s">
        <v>916</v>
      </c>
      <c r="F7870" s="103" t="s">
        <v>916</v>
      </c>
      <c r="G7870" s="103" t="s">
        <v>205</v>
      </c>
      <c r="H7870" s="103" t="s">
        <v>343</v>
      </c>
      <c r="I7870" s="103" t="s">
        <v>842</v>
      </c>
      <c r="J7870" s="215">
        <v>282.33</v>
      </c>
      <c r="K7870" s="216" t="s">
        <v>344</v>
      </c>
    </row>
    <row r="7871" spans="1:11" x14ac:dyDescent="0.25">
      <c r="A7871" s="103" t="s">
        <v>826</v>
      </c>
      <c r="B7871" s="103" t="s">
        <v>344</v>
      </c>
      <c r="C7871" s="103" t="s">
        <v>904</v>
      </c>
      <c r="D7871" s="103" t="s">
        <v>915</v>
      </c>
      <c r="E7871" s="103" t="s">
        <v>916</v>
      </c>
      <c r="F7871" s="103" t="s">
        <v>916</v>
      </c>
      <c r="G7871" s="103" t="s">
        <v>507</v>
      </c>
      <c r="H7871" s="103" t="s">
        <v>508</v>
      </c>
      <c r="I7871" s="103" t="s">
        <v>842</v>
      </c>
      <c r="J7871" s="215">
        <v>627.85</v>
      </c>
      <c r="K7871" s="216" t="s">
        <v>344</v>
      </c>
    </row>
    <row r="7872" spans="1:11" x14ac:dyDescent="0.25">
      <c r="A7872" s="103" t="s">
        <v>828</v>
      </c>
      <c r="B7872" s="103" t="s">
        <v>344</v>
      </c>
      <c r="C7872" s="103" t="s">
        <v>904</v>
      </c>
      <c r="D7872" s="103" t="s">
        <v>915</v>
      </c>
      <c r="E7872" s="103" t="s">
        <v>916</v>
      </c>
      <c r="F7872" s="103" t="s">
        <v>916</v>
      </c>
      <c r="G7872" s="103" t="s">
        <v>529</v>
      </c>
      <c r="H7872" s="103" t="s">
        <v>530</v>
      </c>
      <c r="I7872" s="103" t="s">
        <v>842</v>
      </c>
      <c r="J7872" s="215">
        <v>160.82</v>
      </c>
      <c r="K7872" s="216" t="s">
        <v>344</v>
      </c>
    </row>
    <row r="7873" spans="1:11" x14ac:dyDescent="0.25">
      <c r="A7873" s="103" t="s">
        <v>829</v>
      </c>
      <c r="B7873" s="103" t="s">
        <v>344</v>
      </c>
      <c r="C7873" s="103" t="s">
        <v>904</v>
      </c>
      <c r="D7873" s="103" t="s">
        <v>915</v>
      </c>
      <c r="E7873" s="103" t="s">
        <v>916</v>
      </c>
      <c r="F7873" s="103" t="s">
        <v>916</v>
      </c>
      <c r="G7873" s="103" t="s">
        <v>529</v>
      </c>
      <c r="H7873" s="103" t="s">
        <v>530</v>
      </c>
      <c r="I7873" s="103" t="s">
        <v>842</v>
      </c>
      <c r="J7873" s="215">
        <v>1112.1300000000001</v>
      </c>
      <c r="K7873" s="216" t="s">
        <v>344</v>
      </c>
    </row>
    <row r="7874" spans="1:11" x14ac:dyDescent="0.25">
      <c r="A7874" s="103" t="s">
        <v>826</v>
      </c>
      <c r="B7874" s="103" t="s">
        <v>344</v>
      </c>
      <c r="C7874" s="103" t="s">
        <v>904</v>
      </c>
      <c r="D7874" s="103" t="s">
        <v>915</v>
      </c>
      <c r="E7874" s="103" t="s">
        <v>916</v>
      </c>
      <c r="F7874" s="103" t="s">
        <v>916</v>
      </c>
      <c r="G7874" s="103" t="s">
        <v>529</v>
      </c>
      <c r="H7874" s="103" t="s">
        <v>530</v>
      </c>
      <c r="I7874" s="103" t="s">
        <v>842</v>
      </c>
      <c r="J7874" s="215">
        <v>789.12</v>
      </c>
      <c r="K7874" s="216" t="s">
        <v>344</v>
      </c>
    </row>
    <row r="7875" spans="1:11" x14ac:dyDescent="0.25">
      <c r="A7875" s="103" t="s">
        <v>830</v>
      </c>
      <c r="B7875" s="103" t="s">
        <v>344</v>
      </c>
      <c r="C7875" s="103" t="s">
        <v>904</v>
      </c>
      <c r="D7875" s="103" t="s">
        <v>915</v>
      </c>
      <c r="E7875" s="103" t="s">
        <v>916</v>
      </c>
      <c r="F7875" s="103" t="s">
        <v>916</v>
      </c>
      <c r="G7875" s="103" t="s">
        <v>509</v>
      </c>
      <c r="H7875" s="103" t="s">
        <v>510</v>
      </c>
      <c r="I7875" s="103" t="s">
        <v>842</v>
      </c>
      <c r="J7875" s="215">
        <v>113.68</v>
      </c>
      <c r="K7875" s="216" t="s">
        <v>344</v>
      </c>
    </row>
    <row r="7876" spans="1:11" x14ac:dyDescent="0.25">
      <c r="A7876" s="103" t="s">
        <v>828</v>
      </c>
      <c r="B7876" s="103" t="s">
        <v>344</v>
      </c>
      <c r="C7876" s="103" t="s">
        <v>904</v>
      </c>
      <c r="D7876" s="103" t="s">
        <v>915</v>
      </c>
      <c r="E7876" s="103" t="s">
        <v>916</v>
      </c>
      <c r="F7876" s="103" t="s">
        <v>916</v>
      </c>
      <c r="G7876" s="103" t="s">
        <v>509</v>
      </c>
      <c r="H7876" s="103" t="s">
        <v>510</v>
      </c>
      <c r="I7876" s="103" t="s">
        <v>842</v>
      </c>
      <c r="J7876" s="215">
        <v>984.18</v>
      </c>
      <c r="K7876" s="216" t="s">
        <v>344</v>
      </c>
    </row>
    <row r="7877" spans="1:11" x14ac:dyDescent="0.25">
      <c r="A7877" s="103" t="s">
        <v>829</v>
      </c>
      <c r="B7877" s="103" t="s">
        <v>344</v>
      </c>
      <c r="C7877" s="103" t="s">
        <v>904</v>
      </c>
      <c r="D7877" s="103" t="s">
        <v>915</v>
      </c>
      <c r="E7877" s="103" t="s">
        <v>916</v>
      </c>
      <c r="F7877" s="103" t="s">
        <v>916</v>
      </c>
      <c r="G7877" s="103" t="s">
        <v>509</v>
      </c>
      <c r="H7877" s="103" t="s">
        <v>510</v>
      </c>
      <c r="I7877" s="103" t="s">
        <v>842</v>
      </c>
      <c r="J7877" s="215">
        <v>308.38</v>
      </c>
      <c r="K7877" s="216" t="s">
        <v>344</v>
      </c>
    </row>
    <row r="7878" spans="1:11" x14ac:dyDescent="0.25">
      <c r="A7878" s="103" t="s">
        <v>825</v>
      </c>
      <c r="B7878" s="103" t="s">
        <v>344</v>
      </c>
      <c r="C7878" s="103" t="s">
        <v>904</v>
      </c>
      <c r="D7878" s="103" t="s">
        <v>915</v>
      </c>
      <c r="E7878" s="103" t="s">
        <v>916</v>
      </c>
      <c r="F7878" s="103" t="s">
        <v>916</v>
      </c>
      <c r="G7878" s="103" t="s">
        <v>509</v>
      </c>
      <c r="H7878" s="103" t="s">
        <v>510</v>
      </c>
      <c r="I7878" s="103" t="s">
        <v>842</v>
      </c>
      <c r="J7878" s="215">
        <v>136.13</v>
      </c>
      <c r="K7878" s="216" t="s">
        <v>344</v>
      </c>
    </row>
    <row r="7879" spans="1:11" x14ac:dyDescent="0.25">
      <c r="A7879" s="103" t="s">
        <v>827</v>
      </c>
      <c r="B7879" s="103" t="s">
        <v>344</v>
      </c>
      <c r="C7879" s="103" t="s">
        <v>904</v>
      </c>
      <c r="D7879" s="103" t="s">
        <v>915</v>
      </c>
      <c r="E7879" s="103" t="s">
        <v>916</v>
      </c>
      <c r="F7879" s="103" t="s">
        <v>916</v>
      </c>
      <c r="G7879" s="103" t="s">
        <v>483</v>
      </c>
      <c r="H7879" s="103" t="s">
        <v>484</v>
      </c>
      <c r="I7879" s="103" t="s">
        <v>842</v>
      </c>
      <c r="J7879" s="215">
        <v>1023.1</v>
      </c>
      <c r="K7879" s="216" t="s">
        <v>344</v>
      </c>
    </row>
    <row r="7880" spans="1:11" x14ac:dyDescent="0.25">
      <c r="A7880" s="103" t="s">
        <v>828</v>
      </c>
      <c r="B7880" s="103" t="s">
        <v>344</v>
      </c>
      <c r="C7880" s="103" t="s">
        <v>904</v>
      </c>
      <c r="D7880" s="103" t="s">
        <v>915</v>
      </c>
      <c r="E7880" s="103" t="s">
        <v>916</v>
      </c>
      <c r="F7880" s="103" t="s">
        <v>916</v>
      </c>
      <c r="G7880" s="103" t="s">
        <v>483</v>
      </c>
      <c r="H7880" s="103" t="s">
        <v>484</v>
      </c>
      <c r="I7880" s="103" t="s">
        <v>842</v>
      </c>
      <c r="J7880" s="215">
        <v>126.13</v>
      </c>
      <c r="K7880" s="216" t="s">
        <v>344</v>
      </c>
    </row>
    <row r="7881" spans="1:11" x14ac:dyDescent="0.25">
      <c r="A7881" s="103" t="s">
        <v>825</v>
      </c>
      <c r="B7881" s="103" t="s">
        <v>344</v>
      </c>
      <c r="C7881" s="103" t="s">
        <v>904</v>
      </c>
      <c r="D7881" s="103" t="s">
        <v>915</v>
      </c>
      <c r="E7881" s="103" t="s">
        <v>916</v>
      </c>
      <c r="F7881" s="103" t="s">
        <v>916</v>
      </c>
      <c r="G7881" s="103" t="s">
        <v>483</v>
      </c>
      <c r="H7881" s="103" t="s">
        <v>484</v>
      </c>
      <c r="I7881" s="103" t="s">
        <v>842</v>
      </c>
      <c r="J7881" s="215">
        <v>231.14</v>
      </c>
      <c r="K7881" s="216" t="s">
        <v>344</v>
      </c>
    </row>
    <row r="7882" spans="1:11" x14ac:dyDescent="0.25">
      <c r="A7882" s="103" t="s">
        <v>826</v>
      </c>
      <c r="B7882" s="103" t="s">
        <v>344</v>
      </c>
      <c r="C7882" s="103" t="s">
        <v>904</v>
      </c>
      <c r="D7882" s="103" t="s">
        <v>915</v>
      </c>
      <c r="E7882" s="103" t="s">
        <v>916</v>
      </c>
      <c r="F7882" s="103" t="s">
        <v>916</v>
      </c>
      <c r="G7882" s="103" t="s">
        <v>483</v>
      </c>
      <c r="H7882" s="103" t="s">
        <v>484</v>
      </c>
      <c r="I7882" s="103" t="s">
        <v>842</v>
      </c>
      <c r="J7882" s="215">
        <v>411.45</v>
      </c>
      <c r="K7882" s="216" t="s">
        <v>344</v>
      </c>
    </row>
    <row r="7883" spans="1:11" x14ac:dyDescent="0.25">
      <c r="A7883" s="103" t="s">
        <v>827</v>
      </c>
      <c r="B7883" s="103" t="s">
        <v>344</v>
      </c>
      <c r="C7883" s="103" t="s">
        <v>904</v>
      </c>
      <c r="D7883" s="103" t="s">
        <v>915</v>
      </c>
      <c r="E7883" s="103" t="s">
        <v>916</v>
      </c>
      <c r="F7883" s="103" t="s">
        <v>916</v>
      </c>
      <c r="G7883" s="103" t="s">
        <v>511</v>
      </c>
      <c r="H7883" s="103" t="s">
        <v>512</v>
      </c>
      <c r="I7883" s="103" t="s">
        <v>842</v>
      </c>
      <c r="J7883" s="215">
        <v>120.02</v>
      </c>
      <c r="K7883" s="216" t="s">
        <v>344</v>
      </c>
    </row>
    <row r="7884" spans="1:11" x14ac:dyDescent="0.25">
      <c r="A7884" s="103" t="s">
        <v>830</v>
      </c>
      <c r="B7884" s="103" t="s">
        <v>344</v>
      </c>
      <c r="C7884" s="103" t="s">
        <v>904</v>
      </c>
      <c r="D7884" s="103" t="s">
        <v>915</v>
      </c>
      <c r="E7884" s="103" t="s">
        <v>916</v>
      </c>
      <c r="F7884" s="103" t="s">
        <v>916</v>
      </c>
      <c r="G7884" s="103" t="s">
        <v>511</v>
      </c>
      <c r="H7884" s="103" t="s">
        <v>512</v>
      </c>
      <c r="I7884" s="103" t="s">
        <v>842</v>
      </c>
      <c r="J7884" s="215">
        <v>191.86</v>
      </c>
      <c r="K7884" s="216" t="s">
        <v>344</v>
      </c>
    </row>
    <row r="7885" spans="1:11" x14ac:dyDescent="0.25">
      <c r="A7885" s="103" t="s">
        <v>828</v>
      </c>
      <c r="B7885" s="103" t="s">
        <v>344</v>
      </c>
      <c r="C7885" s="103" t="s">
        <v>904</v>
      </c>
      <c r="D7885" s="103" t="s">
        <v>915</v>
      </c>
      <c r="E7885" s="103" t="s">
        <v>916</v>
      </c>
      <c r="F7885" s="103" t="s">
        <v>916</v>
      </c>
      <c r="G7885" s="103" t="s">
        <v>511</v>
      </c>
      <c r="H7885" s="103" t="s">
        <v>512</v>
      </c>
      <c r="I7885" s="103" t="s">
        <v>842</v>
      </c>
      <c r="J7885" s="215">
        <v>927.75</v>
      </c>
      <c r="K7885" s="216" t="s">
        <v>344</v>
      </c>
    </row>
    <row r="7886" spans="1:11" x14ac:dyDescent="0.25">
      <c r="A7886" s="103" t="s">
        <v>829</v>
      </c>
      <c r="B7886" s="103" t="s">
        <v>344</v>
      </c>
      <c r="C7886" s="103" t="s">
        <v>904</v>
      </c>
      <c r="D7886" s="103" t="s">
        <v>915</v>
      </c>
      <c r="E7886" s="103" t="s">
        <v>916</v>
      </c>
      <c r="F7886" s="103" t="s">
        <v>916</v>
      </c>
      <c r="G7886" s="103" t="s">
        <v>511</v>
      </c>
      <c r="H7886" s="103" t="s">
        <v>512</v>
      </c>
      <c r="I7886" s="103" t="s">
        <v>842</v>
      </c>
      <c r="J7886" s="215">
        <v>1589.03</v>
      </c>
      <c r="K7886" s="216" t="s">
        <v>344</v>
      </c>
    </row>
    <row r="7887" spans="1:11" x14ac:dyDescent="0.25">
      <c r="A7887" s="103" t="s">
        <v>825</v>
      </c>
      <c r="B7887" s="103" t="s">
        <v>344</v>
      </c>
      <c r="C7887" s="103" t="s">
        <v>904</v>
      </c>
      <c r="D7887" s="103" t="s">
        <v>915</v>
      </c>
      <c r="E7887" s="103" t="s">
        <v>916</v>
      </c>
      <c r="F7887" s="103" t="s">
        <v>916</v>
      </c>
      <c r="G7887" s="103" t="s">
        <v>511</v>
      </c>
      <c r="H7887" s="103" t="s">
        <v>512</v>
      </c>
      <c r="I7887" s="103" t="s">
        <v>842</v>
      </c>
      <c r="J7887" s="215">
        <v>1193.5999999999999</v>
      </c>
      <c r="K7887" s="216" t="s">
        <v>344</v>
      </c>
    </row>
    <row r="7888" spans="1:11" x14ac:dyDescent="0.25">
      <c r="A7888" s="103" t="s">
        <v>826</v>
      </c>
      <c r="B7888" s="103" t="s">
        <v>344</v>
      </c>
      <c r="C7888" s="103" t="s">
        <v>904</v>
      </c>
      <c r="D7888" s="103" t="s">
        <v>915</v>
      </c>
      <c r="E7888" s="103" t="s">
        <v>916</v>
      </c>
      <c r="F7888" s="103" t="s">
        <v>916</v>
      </c>
      <c r="G7888" s="103" t="s">
        <v>511</v>
      </c>
      <c r="H7888" s="103" t="s">
        <v>512</v>
      </c>
      <c r="I7888" s="103" t="s">
        <v>842</v>
      </c>
      <c r="J7888" s="215">
        <v>986.4</v>
      </c>
      <c r="K7888" s="216" t="s">
        <v>344</v>
      </c>
    </row>
    <row r="7889" spans="1:11" x14ac:dyDescent="0.25">
      <c r="A7889" s="103" t="s">
        <v>825</v>
      </c>
      <c r="B7889" s="103" t="s">
        <v>344</v>
      </c>
      <c r="C7889" s="103" t="s">
        <v>904</v>
      </c>
      <c r="D7889" s="103" t="s">
        <v>915</v>
      </c>
      <c r="E7889" s="103" t="s">
        <v>916</v>
      </c>
      <c r="F7889" s="103" t="s">
        <v>916</v>
      </c>
      <c r="G7889" s="103" t="s">
        <v>513</v>
      </c>
      <c r="H7889" s="103" t="s">
        <v>514</v>
      </c>
      <c r="I7889" s="103" t="s">
        <v>842</v>
      </c>
      <c r="J7889" s="215">
        <v>666.4</v>
      </c>
      <c r="K7889" s="216" t="s">
        <v>344</v>
      </c>
    </row>
    <row r="7890" spans="1:11" x14ac:dyDescent="0.25">
      <c r="A7890" s="103" t="s">
        <v>826</v>
      </c>
      <c r="B7890" s="103" t="s">
        <v>344</v>
      </c>
      <c r="C7890" s="103" t="s">
        <v>904</v>
      </c>
      <c r="D7890" s="103" t="s">
        <v>915</v>
      </c>
      <c r="E7890" s="103" t="s">
        <v>916</v>
      </c>
      <c r="F7890" s="103" t="s">
        <v>916</v>
      </c>
      <c r="G7890" s="103" t="s">
        <v>513</v>
      </c>
      <c r="H7890" s="103" t="s">
        <v>514</v>
      </c>
      <c r="I7890" s="103" t="s">
        <v>842</v>
      </c>
      <c r="J7890" s="215">
        <v>666.4</v>
      </c>
      <c r="K7890" s="216" t="s">
        <v>344</v>
      </c>
    </row>
    <row r="7891" spans="1:11" x14ac:dyDescent="0.25">
      <c r="A7891" s="103" t="s">
        <v>830</v>
      </c>
      <c r="B7891" s="103" t="s">
        <v>344</v>
      </c>
      <c r="C7891" s="103" t="s">
        <v>904</v>
      </c>
      <c r="D7891" s="103" t="s">
        <v>915</v>
      </c>
      <c r="E7891" s="103" t="s">
        <v>916</v>
      </c>
      <c r="F7891" s="103" t="s">
        <v>916</v>
      </c>
      <c r="G7891" s="103" t="s">
        <v>515</v>
      </c>
      <c r="H7891" s="103" t="s">
        <v>516</v>
      </c>
      <c r="I7891" s="103" t="s">
        <v>842</v>
      </c>
      <c r="J7891" s="215">
        <v>581.30999999999995</v>
      </c>
      <c r="K7891" s="216" t="s">
        <v>344</v>
      </c>
    </row>
    <row r="7892" spans="1:11" x14ac:dyDescent="0.25">
      <c r="A7892" s="103" t="s">
        <v>825</v>
      </c>
      <c r="B7892" s="103" t="s">
        <v>344</v>
      </c>
      <c r="C7892" s="103" t="s">
        <v>904</v>
      </c>
      <c r="D7892" s="103" t="s">
        <v>915</v>
      </c>
      <c r="E7892" s="103" t="s">
        <v>916</v>
      </c>
      <c r="F7892" s="103" t="s">
        <v>916</v>
      </c>
      <c r="G7892" s="103" t="s">
        <v>515</v>
      </c>
      <c r="H7892" s="103" t="s">
        <v>516</v>
      </c>
      <c r="I7892" s="103" t="s">
        <v>842</v>
      </c>
      <c r="J7892" s="215">
        <v>668.6</v>
      </c>
      <c r="K7892" s="216" t="s">
        <v>344</v>
      </c>
    </row>
    <row r="7893" spans="1:11" x14ac:dyDescent="0.25">
      <c r="A7893" s="103" t="s">
        <v>827</v>
      </c>
      <c r="B7893" s="103" t="s">
        <v>344</v>
      </c>
      <c r="C7893" s="103" t="s">
        <v>904</v>
      </c>
      <c r="D7893" s="103" t="s">
        <v>915</v>
      </c>
      <c r="E7893" s="103" t="s">
        <v>916</v>
      </c>
      <c r="F7893" s="103" t="s">
        <v>916</v>
      </c>
      <c r="G7893" s="103" t="s">
        <v>531</v>
      </c>
      <c r="H7893" s="103" t="s">
        <v>532</v>
      </c>
      <c r="I7893" s="103" t="s">
        <v>842</v>
      </c>
      <c r="J7893" s="215">
        <v>434.61</v>
      </c>
      <c r="K7893" s="216" t="s">
        <v>344</v>
      </c>
    </row>
    <row r="7894" spans="1:11" x14ac:dyDescent="0.25">
      <c r="A7894" s="103" t="s">
        <v>828</v>
      </c>
      <c r="B7894" s="103" t="s">
        <v>344</v>
      </c>
      <c r="C7894" s="103" t="s">
        <v>904</v>
      </c>
      <c r="D7894" s="103" t="s">
        <v>915</v>
      </c>
      <c r="E7894" s="103" t="s">
        <v>916</v>
      </c>
      <c r="F7894" s="103" t="s">
        <v>916</v>
      </c>
      <c r="G7894" s="103" t="s">
        <v>531</v>
      </c>
      <c r="H7894" s="103" t="s">
        <v>532</v>
      </c>
      <c r="I7894" s="103" t="s">
        <v>842</v>
      </c>
      <c r="J7894" s="215">
        <v>118.81</v>
      </c>
      <c r="K7894" s="216" t="s">
        <v>344</v>
      </c>
    </row>
    <row r="7895" spans="1:11" x14ac:dyDescent="0.25">
      <c r="A7895" s="103" t="s">
        <v>829</v>
      </c>
      <c r="B7895" s="103" t="s">
        <v>344</v>
      </c>
      <c r="C7895" s="103" t="s">
        <v>904</v>
      </c>
      <c r="D7895" s="103" t="s">
        <v>915</v>
      </c>
      <c r="E7895" s="103" t="s">
        <v>916</v>
      </c>
      <c r="F7895" s="103" t="s">
        <v>916</v>
      </c>
      <c r="G7895" s="103" t="s">
        <v>531</v>
      </c>
      <c r="H7895" s="103" t="s">
        <v>532</v>
      </c>
      <c r="I7895" s="103" t="s">
        <v>842</v>
      </c>
      <c r="J7895" s="215">
        <v>303.06</v>
      </c>
      <c r="K7895" s="216" t="s">
        <v>344</v>
      </c>
    </row>
    <row r="7896" spans="1:11" x14ac:dyDescent="0.25">
      <c r="A7896" s="103" t="s">
        <v>825</v>
      </c>
      <c r="B7896" s="103" t="s">
        <v>344</v>
      </c>
      <c r="C7896" s="103" t="s">
        <v>904</v>
      </c>
      <c r="D7896" s="103" t="s">
        <v>915</v>
      </c>
      <c r="E7896" s="103" t="s">
        <v>916</v>
      </c>
      <c r="F7896" s="103" t="s">
        <v>916</v>
      </c>
      <c r="G7896" s="103" t="s">
        <v>531</v>
      </c>
      <c r="H7896" s="103" t="s">
        <v>532</v>
      </c>
      <c r="I7896" s="103" t="s">
        <v>842</v>
      </c>
      <c r="J7896" s="215">
        <v>-121.56</v>
      </c>
      <c r="K7896" s="216" t="s">
        <v>344</v>
      </c>
    </row>
    <row r="7897" spans="1:11" x14ac:dyDescent="0.25">
      <c r="A7897" s="103" t="s">
        <v>826</v>
      </c>
      <c r="B7897" s="103" t="s">
        <v>344</v>
      </c>
      <c r="C7897" s="103" t="s">
        <v>904</v>
      </c>
      <c r="D7897" s="103" t="s">
        <v>915</v>
      </c>
      <c r="E7897" s="103" t="s">
        <v>916</v>
      </c>
      <c r="F7897" s="103" t="s">
        <v>916</v>
      </c>
      <c r="G7897" s="103" t="s">
        <v>531</v>
      </c>
      <c r="H7897" s="103" t="s">
        <v>532</v>
      </c>
      <c r="I7897" s="103" t="s">
        <v>842</v>
      </c>
      <c r="J7897" s="215">
        <v>1701.63</v>
      </c>
      <c r="K7897" s="216" t="s">
        <v>344</v>
      </c>
    </row>
    <row r="7898" spans="1:11" x14ac:dyDescent="0.25">
      <c r="A7898" s="103" t="s">
        <v>827</v>
      </c>
      <c r="B7898" s="103" t="s">
        <v>344</v>
      </c>
      <c r="C7898" s="103" t="s">
        <v>904</v>
      </c>
      <c r="D7898" s="103" t="s">
        <v>915</v>
      </c>
      <c r="E7898" s="103" t="s">
        <v>916</v>
      </c>
      <c r="F7898" s="103" t="s">
        <v>916</v>
      </c>
      <c r="G7898" s="103" t="s">
        <v>962</v>
      </c>
      <c r="H7898" s="103" t="s">
        <v>963</v>
      </c>
      <c r="I7898" s="103" t="s">
        <v>842</v>
      </c>
      <c r="J7898" s="215">
        <v>153.19</v>
      </c>
      <c r="K7898" s="216" t="s">
        <v>344</v>
      </c>
    </row>
    <row r="7899" spans="1:11" x14ac:dyDescent="0.25">
      <c r="A7899" s="103" t="s">
        <v>828</v>
      </c>
      <c r="B7899" s="103" t="s">
        <v>344</v>
      </c>
      <c r="C7899" s="103" t="s">
        <v>904</v>
      </c>
      <c r="D7899" s="103" t="s">
        <v>915</v>
      </c>
      <c r="E7899" s="103" t="s">
        <v>916</v>
      </c>
      <c r="F7899" s="103" t="s">
        <v>916</v>
      </c>
      <c r="G7899" s="103" t="s">
        <v>962</v>
      </c>
      <c r="H7899" s="103" t="s">
        <v>963</v>
      </c>
      <c r="I7899" s="103" t="s">
        <v>842</v>
      </c>
      <c r="J7899" s="215">
        <v>623.54</v>
      </c>
      <c r="K7899" s="216" t="s">
        <v>344</v>
      </c>
    </row>
    <row r="7900" spans="1:11" x14ac:dyDescent="0.25">
      <c r="A7900" s="103" t="s">
        <v>826</v>
      </c>
      <c r="B7900" s="103" t="s">
        <v>344</v>
      </c>
      <c r="C7900" s="103" t="s">
        <v>904</v>
      </c>
      <c r="D7900" s="103" t="s">
        <v>915</v>
      </c>
      <c r="E7900" s="103" t="s">
        <v>916</v>
      </c>
      <c r="F7900" s="103" t="s">
        <v>916</v>
      </c>
      <c r="G7900" s="103" t="s">
        <v>962</v>
      </c>
      <c r="H7900" s="103" t="s">
        <v>963</v>
      </c>
      <c r="I7900" s="103" t="s">
        <v>842</v>
      </c>
      <c r="J7900" s="215">
        <v>242.77</v>
      </c>
      <c r="K7900" s="216" t="s">
        <v>344</v>
      </c>
    </row>
    <row r="7901" spans="1:11" x14ac:dyDescent="0.25">
      <c r="A7901" s="103" t="s">
        <v>827</v>
      </c>
      <c r="B7901" s="103" t="s">
        <v>344</v>
      </c>
      <c r="C7901" s="103" t="s">
        <v>904</v>
      </c>
      <c r="D7901" s="103" t="s">
        <v>915</v>
      </c>
      <c r="E7901" s="103" t="s">
        <v>916</v>
      </c>
      <c r="F7901" s="103" t="s">
        <v>916</v>
      </c>
      <c r="G7901" s="103" t="s">
        <v>533</v>
      </c>
      <c r="H7901" s="103" t="s">
        <v>534</v>
      </c>
      <c r="I7901" s="103" t="s">
        <v>842</v>
      </c>
      <c r="J7901" s="215">
        <v>133.47999999999999</v>
      </c>
      <c r="K7901" s="216" t="s">
        <v>344</v>
      </c>
    </row>
    <row r="7902" spans="1:11" x14ac:dyDescent="0.25">
      <c r="A7902" s="103" t="s">
        <v>828</v>
      </c>
      <c r="B7902" s="103" t="s">
        <v>344</v>
      </c>
      <c r="C7902" s="103" t="s">
        <v>904</v>
      </c>
      <c r="D7902" s="103" t="s">
        <v>915</v>
      </c>
      <c r="E7902" s="103" t="s">
        <v>916</v>
      </c>
      <c r="F7902" s="103" t="s">
        <v>916</v>
      </c>
      <c r="G7902" s="103" t="s">
        <v>533</v>
      </c>
      <c r="H7902" s="103" t="s">
        <v>534</v>
      </c>
      <c r="I7902" s="103" t="s">
        <v>842</v>
      </c>
      <c r="J7902" s="215">
        <v>145.65</v>
      </c>
      <c r="K7902" s="216" t="s">
        <v>344</v>
      </c>
    </row>
    <row r="7903" spans="1:11" x14ac:dyDescent="0.25">
      <c r="A7903" s="103" t="s">
        <v>825</v>
      </c>
      <c r="B7903" s="103" t="s">
        <v>344</v>
      </c>
      <c r="C7903" s="103" t="s">
        <v>904</v>
      </c>
      <c r="D7903" s="103" t="s">
        <v>915</v>
      </c>
      <c r="E7903" s="103" t="s">
        <v>916</v>
      </c>
      <c r="F7903" s="103" t="s">
        <v>916</v>
      </c>
      <c r="G7903" s="103" t="s">
        <v>533</v>
      </c>
      <c r="H7903" s="103" t="s">
        <v>534</v>
      </c>
      <c r="I7903" s="103" t="s">
        <v>842</v>
      </c>
      <c r="J7903" s="215">
        <v>558.12</v>
      </c>
      <c r="K7903" s="216" t="s">
        <v>344</v>
      </c>
    </row>
    <row r="7904" spans="1:11" x14ac:dyDescent="0.25">
      <c r="A7904" s="103" t="s">
        <v>828</v>
      </c>
      <c r="B7904" s="103" t="s">
        <v>344</v>
      </c>
      <c r="C7904" s="103" t="s">
        <v>904</v>
      </c>
      <c r="D7904" s="103" t="s">
        <v>915</v>
      </c>
      <c r="E7904" s="103" t="s">
        <v>916</v>
      </c>
      <c r="F7904" s="103" t="s">
        <v>916</v>
      </c>
      <c r="G7904" s="103" t="s">
        <v>525</v>
      </c>
      <c r="H7904" s="103" t="s">
        <v>526</v>
      </c>
      <c r="I7904" s="103" t="s">
        <v>842</v>
      </c>
      <c r="J7904" s="215">
        <v>118.81</v>
      </c>
      <c r="K7904" s="216" t="s">
        <v>344</v>
      </c>
    </row>
    <row r="7905" spans="1:11" x14ac:dyDescent="0.25">
      <c r="A7905" s="103" t="s">
        <v>826</v>
      </c>
      <c r="B7905" s="103" t="s">
        <v>344</v>
      </c>
      <c r="C7905" s="103" t="s">
        <v>904</v>
      </c>
      <c r="D7905" s="103" t="s">
        <v>915</v>
      </c>
      <c r="E7905" s="103" t="s">
        <v>916</v>
      </c>
      <c r="F7905" s="103" t="s">
        <v>916</v>
      </c>
      <c r="G7905" s="103" t="s">
        <v>525</v>
      </c>
      <c r="H7905" s="103" t="s">
        <v>526</v>
      </c>
      <c r="I7905" s="103" t="s">
        <v>842</v>
      </c>
      <c r="J7905" s="215">
        <v>591.84</v>
      </c>
      <c r="K7905" s="216" t="s">
        <v>344</v>
      </c>
    </row>
    <row r="7906" spans="1:11" x14ac:dyDescent="0.25">
      <c r="A7906" s="103" t="s">
        <v>830</v>
      </c>
      <c r="B7906" s="103" t="s">
        <v>344</v>
      </c>
      <c r="C7906" s="103" t="s">
        <v>904</v>
      </c>
      <c r="D7906" s="103" t="s">
        <v>915</v>
      </c>
      <c r="E7906" s="103" t="s">
        <v>916</v>
      </c>
      <c r="F7906" s="103" t="s">
        <v>916</v>
      </c>
      <c r="G7906" s="103" t="s">
        <v>964</v>
      </c>
      <c r="H7906" s="103" t="s">
        <v>965</v>
      </c>
      <c r="I7906" s="103" t="s">
        <v>842</v>
      </c>
      <c r="J7906" s="215">
        <v>281.08</v>
      </c>
      <c r="K7906" s="216" t="s">
        <v>344</v>
      </c>
    </row>
    <row r="7907" spans="1:11" x14ac:dyDescent="0.25">
      <c r="A7907" s="103" t="s">
        <v>828</v>
      </c>
      <c r="B7907" s="103" t="s">
        <v>344</v>
      </c>
      <c r="C7907" s="103" t="s">
        <v>904</v>
      </c>
      <c r="D7907" s="103" t="s">
        <v>915</v>
      </c>
      <c r="E7907" s="103" t="s">
        <v>916</v>
      </c>
      <c r="F7907" s="103" t="s">
        <v>916</v>
      </c>
      <c r="G7907" s="103" t="s">
        <v>964</v>
      </c>
      <c r="H7907" s="103" t="s">
        <v>965</v>
      </c>
      <c r="I7907" s="103" t="s">
        <v>842</v>
      </c>
      <c r="J7907" s="215">
        <v>178.24</v>
      </c>
      <c r="K7907" s="216" t="s">
        <v>344</v>
      </c>
    </row>
    <row r="7908" spans="1:11" x14ac:dyDescent="0.25">
      <c r="A7908" s="103" t="s">
        <v>826</v>
      </c>
      <c r="B7908" s="103" t="s">
        <v>344</v>
      </c>
      <c r="C7908" s="103" t="s">
        <v>904</v>
      </c>
      <c r="D7908" s="103" t="s">
        <v>915</v>
      </c>
      <c r="E7908" s="103" t="s">
        <v>916</v>
      </c>
      <c r="F7908" s="103" t="s">
        <v>916</v>
      </c>
      <c r="G7908" s="103" t="s">
        <v>964</v>
      </c>
      <c r="H7908" s="103" t="s">
        <v>965</v>
      </c>
      <c r="I7908" s="103" t="s">
        <v>842</v>
      </c>
      <c r="J7908" s="215">
        <v>356.48</v>
      </c>
      <c r="K7908" s="216" t="s">
        <v>344</v>
      </c>
    </row>
    <row r="7909" spans="1:11" x14ac:dyDescent="0.25">
      <c r="A7909" s="103" t="s">
        <v>828</v>
      </c>
      <c r="B7909" s="103" t="s">
        <v>344</v>
      </c>
      <c r="C7909" s="103" t="s">
        <v>904</v>
      </c>
      <c r="D7909" s="103" t="s">
        <v>915</v>
      </c>
      <c r="E7909" s="103" t="s">
        <v>916</v>
      </c>
      <c r="F7909" s="103" t="s">
        <v>916</v>
      </c>
      <c r="G7909" s="103" t="s">
        <v>553</v>
      </c>
      <c r="H7909" s="103" t="s">
        <v>554</v>
      </c>
      <c r="I7909" s="103" t="s">
        <v>842</v>
      </c>
      <c r="J7909" s="215">
        <v>178.24</v>
      </c>
      <c r="K7909" s="216" t="s">
        <v>344</v>
      </c>
    </row>
    <row r="7910" spans="1:11" x14ac:dyDescent="0.25">
      <c r="A7910" s="103" t="s">
        <v>829</v>
      </c>
      <c r="B7910" s="103" t="s">
        <v>344</v>
      </c>
      <c r="C7910" s="103" t="s">
        <v>904</v>
      </c>
      <c r="D7910" s="103" t="s">
        <v>915</v>
      </c>
      <c r="E7910" s="103" t="s">
        <v>916</v>
      </c>
      <c r="F7910" s="103" t="s">
        <v>916</v>
      </c>
      <c r="G7910" s="103" t="s">
        <v>553</v>
      </c>
      <c r="H7910" s="103" t="s">
        <v>554</v>
      </c>
      <c r="I7910" s="103" t="s">
        <v>842</v>
      </c>
      <c r="J7910" s="215">
        <v>449.49</v>
      </c>
      <c r="K7910" s="216" t="s">
        <v>344</v>
      </c>
    </row>
    <row r="7911" spans="1:11" x14ac:dyDescent="0.25">
      <c r="A7911" s="103" t="s">
        <v>830</v>
      </c>
      <c r="B7911" s="103" t="s">
        <v>344</v>
      </c>
      <c r="C7911" s="103" t="s">
        <v>904</v>
      </c>
      <c r="D7911" s="103" t="s">
        <v>915</v>
      </c>
      <c r="E7911" s="103" t="s">
        <v>916</v>
      </c>
      <c r="F7911" s="103" t="s">
        <v>916</v>
      </c>
      <c r="G7911" s="103" t="s">
        <v>517</v>
      </c>
      <c r="H7911" s="103" t="s">
        <v>518</v>
      </c>
      <c r="I7911" s="103" t="s">
        <v>842</v>
      </c>
      <c r="J7911" s="215">
        <v>342.47</v>
      </c>
      <c r="K7911" s="216" t="s">
        <v>344</v>
      </c>
    </row>
    <row r="7912" spans="1:11" x14ac:dyDescent="0.25">
      <c r="A7912" s="103" t="s">
        <v>828</v>
      </c>
      <c r="B7912" s="103" t="s">
        <v>344</v>
      </c>
      <c r="C7912" s="103" t="s">
        <v>904</v>
      </c>
      <c r="D7912" s="103" t="s">
        <v>915</v>
      </c>
      <c r="E7912" s="103" t="s">
        <v>916</v>
      </c>
      <c r="F7912" s="103" t="s">
        <v>916</v>
      </c>
      <c r="G7912" s="103" t="s">
        <v>517</v>
      </c>
      <c r="H7912" s="103" t="s">
        <v>518</v>
      </c>
      <c r="I7912" s="103" t="s">
        <v>842</v>
      </c>
      <c r="J7912" s="215">
        <v>312.67</v>
      </c>
      <c r="K7912" s="216" t="s">
        <v>344</v>
      </c>
    </row>
    <row r="7913" spans="1:11" x14ac:dyDescent="0.25">
      <c r="A7913" s="103" t="s">
        <v>826</v>
      </c>
      <c r="B7913" s="103" t="s">
        <v>344</v>
      </c>
      <c r="C7913" s="103" t="s">
        <v>904</v>
      </c>
      <c r="D7913" s="103" t="s">
        <v>915</v>
      </c>
      <c r="E7913" s="103" t="s">
        <v>916</v>
      </c>
      <c r="F7913" s="103" t="s">
        <v>916</v>
      </c>
      <c r="G7913" s="103" t="s">
        <v>517</v>
      </c>
      <c r="H7913" s="103" t="s">
        <v>518</v>
      </c>
      <c r="I7913" s="103" t="s">
        <v>842</v>
      </c>
      <c r="J7913" s="215">
        <v>394.56</v>
      </c>
      <c r="K7913" s="216" t="s">
        <v>344</v>
      </c>
    </row>
    <row r="7914" spans="1:11" x14ac:dyDescent="0.25">
      <c r="A7914" s="103" t="s">
        <v>828</v>
      </c>
      <c r="B7914" s="103" t="s">
        <v>344</v>
      </c>
      <c r="C7914" s="103" t="s">
        <v>904</v>
      </c>
      <c r="D7914" s="103" t="s">
        <v>915</v>
      </c>
      <c r="E7914" s="103" t="s">
        <v>916</v>
      </c>
      <c r="F7914" s="103" t="s">
        <v>916</v>
      </c>
      <c r="G7914" s="103" t="s">
        <v>545</v>
      </c>
      <c r="H7914" s="103" t="s">
        <v>546</v>
      </c>
      <c r="I7914" s="103" t="s">
        <v>842</v>
      </c>
      <c r="J7914" s="215">
        <v>126.99</v>
      </c>
      <c r="K7914" s="216" t="s">
        <v>344</v>
      </c>
    </row>
    <row r="7915" spans="1:11" x14ac:dyDescent="0.25">
      <c r="A7915" s="103" t="s">
        <v>828</v>
      </c>
      <c r="B7915" s="103" t="s">
        <v>344</v>
      </c>
      <c r="C7915" s="103" t="s">
        <v>904</v>
      </c>
      <c r="D7915" s="103" t="s">
        <v>915</v>
      </c>
      <c r="E7915" s="103" t="s">
        <v>916</v>
      </c>
      <c r="F7915" s="103" t="s">
        <v>916</v>
      </c>
      <c r="G7915" s="103" t="s">
        <v>485</v>
      </c>
      <c r="H7915" s="103" t="s">
        <v>486</v>
      </c>
      <c r="I7915" s="103" t="s">
        <v>842</v>
      </c>
      <c r="J7915" s="215">
        <v>305.74</v>
      </c>
      <c r="K7915" s="216" t="s">
        <v>344</v>
      </c>
    </row>
    <row r="7916" spans="1:11" x14ac:dyDescent="0.25">
      <c r="A7916" s="103" t="s">
        <v>828</v>
      </c>
      <c r="B7916" s="103" t="s">
        <v>344</v>
      </c>
      <c r="C7916" s="103" t="s">
        <v>904</v>
      </c>
      <c r="D7916" s="103" t="s">
        <v>915</v>
      </c>
      <c r="E7916" s="103" t="s">
        <v>916</v>
      </c>
      <c r="F7916" s="103" t="s">
        <v>916</v>
      </c>
      <c r="G7916" s="103" t="s">
        <v>519</v>
      </c>
      <c r="H7916" s="103" t="s">
        <v>520</v>
      </c>
      <c r="I7916" s="103" t="s">
        <v>842</v>
      </c>
      <c r="J7916" s="215">
        <v>129.18</v>
      </c>
      <c r="K7916" s="216" t="s">
        <v>344</v>
      </c>
    </row>
    <row r="7917" spans="1:11" x14ac:dyDescent="0.25">
      <c r="A7917" s="103" t="s">
        <v>827</v>
      </c>
      <c r="B7917" s="103" t="s">
        <v>344</v>
      </c>
      <c r="C7917" s="103" t="s">
        <v>904</v>
      </c>
      <c r="D7917" s="103" t="s">
        <v>915</v>
      </c>
      <c r="E7917" s="103" t="s">
        <v>916</v>
      </c>
      <c r="F7917" s="103" t="s">
        <v>916</v>
      </c>
      <c r="G7917" s="103" t="s">
        <v>537</v>
      </c>
      <c r="H7917" s="103" t="s">
        <v>538</v>
      </c>
      <c r="I7917" s="103" t="s">
        <v>842</v>
      </c>
      <c r="J7917" s="215">
        <v>414.76</v>
      </c>
      <c r="K7917" s="216" t="s">
        <v>344</v>
      </c>
    </row>
    <row r="7918" spans="1:11" x14ac:dyDescent="0.25">
      <c r="A7918" s="103" t="s">
        <v>828</v>
      </c>
      <c r="B7918" s="103" t="s">
        <v>344</v>
      </c>
      <c r="C7918" s="103" t="s">
        <v>904</v>
      </c>
      <c r="D7918" s="103" t="s">
        <v>915</v>
      </c>
      <c r="E7918" s="103" t="s">
        <v>916</v>
      </c>
      <c r="F7918" s="103" t="s">
        <v>916</v>
      </c>
      <c r="G7918" s="103" t="s">
        <v>537</v>
      </c>
      <c r="H7918" s="103" t="s">
        <v>538</v>
      </c>
      <c r="I7918" s="103" t="s">
        <v>842</v>
      </c>
      <c r="J7918" s="215">
        <v>166.94</v>
      </c>
      <c r="K7918" s="216" t="s">
        <v>344</v>
      </c>
    </row>
    <row r="7919" spans="1:11" x14ac:dyDescent="0.25">
      <c r="A7919" s="103" t="s">
        <v>828</v>
      </c>
      <c r="B7919" s="103" t="s">
        <v>344</v>
      </c>
      <c r="C7919" s="103" t="s">
        <v>904</v>
      </c>
      <c r="D7919" s="103" t="s">
        <v>915</v>
      </c>
      <c r="E7919" s="103" t="s">
        <v>916</v>
      </c>
      <c r="F7919" s="103" t="s">
        <v>916</v>
      </c>
      <c r="G7919" s="103" t="s">
        <v>521</v>
      </c>
      <c r="H7919" s="103" t="s">
        <v>522</v>
      </c>
      <c r="I7919" s="103" t="s">
        <v>842</v>
      </c>
      <c r="J7919" s="215">
        <v>819.75</v>
      </c>
      <c r="K7919" s="216" t="s">
        <v>344</v>
      </c>
    </row>
    <row r="7920" spans="1:11" x14ac:dyDescent="0.25">
      <c r="A7920" s="103" t="s">
        <v>829</v>
      </c>
      <c r="B7920" s="103" t="s">
        <v>344</v>
      </c>
      <c r="C7920" s="103" t="s">
        <v>904</v>
      </c>
      <c r="D7920" s="103" t="s">
        <v>915</v>
      </c>
      <c r="E7920" s="103" t="s">
        <v>916</v>
      </c>
      <c r="F7920" s="103" t="s">
        <v>916</v>
      </c>
      <c r="G7920" s="103" t="s">
        <v>521</v>
      </c>
      <c r="H7920" s="103" t="s">
        <v>522</v>
      </c>
      <c r="I7920" s="103" t="s">
        <v>842</v>
      </c>
      <c r="J7920" s="215">
        <v>781.46</v>
      </c>
      <c r="K7920" s="216" t="s">
        <v>344</v>
      </c>
    </row>
    <row r="7921" spans="1:11" x14ac:dyDescent="0.25">
      <c r="A7921" s="103" t="s">
        <v>825</v>
      </c>
      <c r="B7921" s="103" t="s">
        <v>344</v>
      </c>
      <c r="C7921" s="103" t="s">
        <v>904</v>
      </c>
      <c r="D7921" s="103" t="s">
        <v>915</v>
      </c>
      <c r="E7921" s="103" t="s">
        <v>916</v>
      </c>
      <c r="F7921" s="103" t="s">
        <v>916</v>
      </c>
      <c r="G7921" s="103" t="s">
        <v>521</v>
      </c>
      <c r="H7921" s="103" t="s">
        <v>522</v>
      </c>
      <c r="I7921" s="103" t="s">
        <v>842</v>
      </c>
      <c r="J7921" s="215">
        <v>765.19</v>
      </c>
      <c r="K7921" s="216" t="s">
        <v>344</v>
      </c>
    </row>
    <row r="7922" spans="1:11" x14ac:dyDescent="0.25">
      <c r="A7922" s="103" t="s">
        <v>826</v>
      </c>
      <c r="B7922" s="103" t="s">
        <v>344</v>
      </c>
      <c r="C7922" s="103" t="s">
        <v>904</v>
      </c>
      <c r="D7922" s="103" t="s">
        <v>915</v>
      </c>
      <c r="E7922" s="103" t="s">
        <v>916</v>
      </c>
      <c r="F7922" s="103" t="s">
        <v>916</v>
      </c>
      <c r="G7922" s="103" t="s">
        <v>521</v>
      </c>
      <c r="H7922" s="103" t="s">
        <v>522</v>
      </c>
      <c r="I7922" s="103" t="s">
        <v>842</v>
      </c>
      <c r="J7922" s="215">
        <v>320.36</v>
      </c>
      <c r="K7922" s="216" t="s">
        <v>344</v>
      </c>
    </row>
    <row r="7923" spans="1:11" x14ac:dyDescent="0.25">
      <c r="A7923" s="103" t="s">
        <v>827</v>
      </c>
      <c r="B7923" s="103" t="s">
        <v>344</v>
      </c>
      <c r="C7923" s="103" t="s">
        <v>904</v>
      </c>
      <c r="D7923" s="103" t="s">
        <v>915</v>
      </c>
      <c r="E7923" s="103" t="s">
        <v>916</v>
      </c>
      <c r="F7923" s="103" t="s">
        <v>916</v>
      </c>
      <c r="G7923" s="103" t="s">
        <v>523</v>
      </c>
      <c r="H7923" s="103" t="s">
        <v>524</v>
      </c>
      <c r="I7923" s="103" t="s">
        <v>842</v>
      </c>
      <c r="J7923" s="215">
        <v>183.74</v>
      </c>
      <c r="K7923" s="216" t="s">
        <v>344</v>
      </c>
    </row>
    <row r="7924" spans="1:11" x14ac:dyDescent="0.25">
      <c r="A7924" s="103" t="s">
        <v>826</v>
      </c>
      <c r="B7924" s="103" t="s">
        <v>344</v>
      </c>
      <c r="C7924" s="103" t="s">
        <v>904</v>
      </c>
      <c r="D7924" s="103" t="s">
        <v>915</v>
      </c>
      <c r="E7924" s="103" t="s">
        <v>916</v>
      </c>
      <c r="F7924" s="103" t="s">
        <v>916</v>
      </c>
      <c r="G7924" s="103" t="s">
        <v>523</v>
      </c>
      <c r="H7924" s="103" t="s">
        <v>524</v>
      </c>
      <c r="I7924" s="103" t="s">
        <v>842</v>
      </c>
      <c r="J7924" s="215">
        <v>394.56</v>
      </c>
      <c r="K7924" s="216" t="s">
        <v>344</v>
      </c>
    </row>
    <row r="7925" spans="1:11" x14ac:dyDescent="0.25">
      <c r="A7925" s="103" t="s">
        <v>828</v>
      </c>
      <c r="B7925" s="103" t="s">
        <v>344</v>
      </c>
      <c r="C7925" s="103" t="s">
        <v>904</v>
      </c>
      <c r="D7925" s="103" t="s">
        <v>915</v>
      </c>
      <c r="E7925" s="103" t="s">
        <v>916</v>
      </c>
      <c r="F7925" s="103" t="s">
        <v>916</v>
      </c>
      <c r="G7925" s="103" t="s">
        <v>541</v>
      </c>
      <c r="H7925" s="103" t="s">
        <v>542</v>
      </c>
      <c r="I7925" s="103" t="s">
        <v>842</v>
      </c>
      <c r="J7925" s="215">
        <v>162.46</v>
      </c>
      <c r="K7925" s="216" t="s">
        <v>344</v>
      </c>
    </row>
    <row r="7926" spans="1:11" x14ac:dyDescent="0.25">
      <c r="A7926" s="103" t="s">
        <v>826</v>
      </c>
      <c r="B7926" s="103" t="s">
        <v>344</v>
      </c>
      <c r="C7926" s="103" t="s">
        <v>904</v>
      </c>
      <c r="D7926" s="103" t="s">
        <v>915</v>
      </c>
      <c r="E7926" s="103" t="s">
        <v>916</v>
      </c>
      <c r="F7926" s="103" t="s">
        <v>916</v>
      </c>
      <c r="G7926" s="103" t="s">
        <v>541</v>
      </c>
      <c r="H7926" s="103" t="s">
        <v>542</v>
      </c>
      <c r="I7926" s="103" t="s">
        <v>842</v>
      </c>
      <c r="J7926" s="215">
        <v>357.19</v>
      </c>
      <c r="K7926" s="216" t="s">
        <v>344</v>
      </c>
    </row>
    <row r="7927" spans="1:11" x14ac:dyDescent="0.25">
      <c r="A7927" s="103" t="s">
        <v>830</v>
      </c>
      <c r="B7927" s="103" t="s">
        <v>344</v>
      </c>
      <c r="C7927" s="103" t="s">
        <v>904</v>
      </c>
      <c r="D7927" s="103" t="s">
        <v>915</v>
      </c>
      <c r="E7927" s="103" t="s">
        <v>916</v>
      </c>
      <c r="F7927" s="103" t="s">
        <v>916</v>
      </c>
      <c r="G7927" s="103" t="s">
        <v>547</v>
      </c>
      <c r="H7927" s="103" t="s">
        <v>548</v>
      </c>
      <c r="I7927" s="103" t="s">
        <v>842</v>
      </c>
      <c r="J7927" s="215">
        <v>715.06</v>
      </c>
      <c r="K7927" s="216" t="s">
        <v>344</v>
      </c>
    </row>
    <row r="7928" spans="1:11" x14ac:dyDescent="0.25">
      <c r="A7928" s="103" t="s">
        <v>826</v>
      </c>
      <c r="B7928" s="103" t="s">
        <v>344</v>
      </c>
      <c r="C7928" s="103" t="s">
        <v>904</v>
      </c>
      <c r="D7928" s="103" t="s">
        <v>915</v>
      </c>
      <c r="E7928" s="103" t="s">
        <v>916</v>
      </c>
      <c r="F7928" s="103" t="s">
        <v>916</v>
      </c>
      <c r="G7928" s="103" t="s">
        <v>547</v>
      </c>
      <c r="H7928" s="103" t="s">
        <v>548</v>
      </c>
      <c r="I7928" s="103" t="s">
        <v>842</v>
      </c>
      <c r="J7928" s="215">
        <v>399.97</v>
      </c>
      <c r="K7928" s="216" t="s">
        <v>344</v>
      </c>
    </row>
    <row r="7929" spans="1:11" x14ac:dyDescent="0.25">
      <c r="A7929" s="103" t="s">
        <v>827</v>
      </c>
      <c r="B7929" s="103" t="s">
        <v>344</v>
      </c>
      <c r="C7929" s="103" t="s">
        <v>904</v>
      </c>
      <c r="D7929" s="103" t="s">
        <v>915</v>
      </c>
      <c r="E7929" s="103" t="s">
        <v>916</v>
      </c>
      <c r="F7929" s="103" t="s">
        <v>916</v>
      </c>
      <c r="G7929" s="103" t="s">
        <v>966</v>
      </c>
      <c r="H7929" s="103" t="s">
        <v>967</v>
      </c>
      <c r="I7929" s="103" t="s">
        <v>842</v>
      </c>
      <c r="J7929" s="215">
        <v>666.8</v>
      </c>
      <c r="K7929" s="216" t="s">
        <v>344</v>
      </c>
    </row>
    <row r="7930" spans="1:11" x14ac:dyDescent="0.25">
      <c r="A7930" s="103" t="s">
        <v>829</v>
      </c>
      <c r="B7930" s="103" t="s">
        <v>344</v>
      </c>
      <c r="C7930" s="103" t="s">
        <v>904</v>
      </c>
      <c r="D7930" s="103" t="s">
        <v>915</v>
      </c>
      <c r="E7930" s="103" t="s">
        <v>916</v>
      </c>
      <c r="F7930" s="103" t="s">
        <v>916</v>
      </c>
      <c r="G7930" s="103" t="s">
        <v>966</v>
      </c>
      <c r="H7930" s="103" t="s">
        <v>967</v>
      </c>
      <c r="I7930" s="103" t="s">
        <v>842</v>
      </c>
      <c r="J7930" s="215">
        <v>999.08</v>
      </c>
      <c r="K7930" s="216" t="s">
        <v>344</v>
      </c>
    </row>
    <row r="7931" spans="1:11" x14ac:dyDescent="0.25">
      <c r="A7931" s="103" t="s">
        <v>826</v>
      </c>
      <c r="B7931" s="103" t="s">
        <v>344</v>
      </c>
      <c r="C7931" s="103" t="s">
        <v>904</v>
      </c>
      <c r="D7931" s="103" t="s">
        <v>915</v>
      </c>
      <c r="E7931" s="103" t="s">
        <v>916</v>
      </c>
      <c r="F7931" s="103" t="s">
        <v>916</v>
      </c>
      <c r="G7931" s="103" t="s">
        <v>966</v>
      </c>
      <c r="H7931" s="103" t="s">
        <v>967</v>
      </c>
      <c r="I7931" s="103" t="s">
        <v>842</v>
      </c>
      <c r="J7931" s="215">
        <v>167.23</v>
      </c>
      <c r="K7931" s="216" t="s">
        <v>344</v>
      </c>
    </row>
    <row r="7932" spans="1:11" x14ac:dyDescent="0.25">
      <c r="A7932" s="103" t="s">
        <v>827</v>
      </c>
      <c r="B7932" s="103" t="s">
        <v>344</v>
      </c>
      <c r="C7932" s="103" t="s">
        <v>904</v>
      </c>
      <c r="D7932" s="103" t="s">
        <v>915</v>
      </c>
      <c r="E7932" s="103" t="s">
        <v>916</v>
      </c>
      <c r="F7932" s="103" t="s">
        <v>916</v>
      </c>
      <c r="G7932" s="103" t="s">
        <v>172</v>
      </c>
      <c r="H7932" s="103" t="s">
        <v>345</v>
      </c>
      <c r="I7932" s="103" t="s">
        <v>842</v>
      </c>
      <c r="J7932" s="215">
        <v>1620.94</v>
      </c>
      <c r="K7932" s="216" t="s">
        <v>344</v>
      </c>
    </row>
    <row r="7933" spans="1:11" x14ac:dyDescent="0.25">
      <c r="A7933" s="103" t="s">
        <v>830</v>
      </c>
      <c r="B7933" s="103" t="s">
        <v>344</v>
      </c>
      <c r="C7933" s="103" t="s">
        <v>904</v>
      </c>
      <c r="D7933" s="103" t="s">
        <v>915</v>
      </c>
      <c r="E7933" s="103" t="s">
        <v>916</v>
      </c>
      <c r="F7933" s="103" t="s">
        <v>916</v>
      </c>
      <c r="G7933" s="103" t="s">
        <v>172</v>
      </c>
      <c r="H7933" s="103" t="s">
        <v>345</v>
      </c>
      <c r="I7933" s="103" t="s">
        <v>842</v>
      </c>
      <c r="J7933" s="215">
        <v>1500.52</v>
      </c>
      <c r="K7933" s="216" t="s">
        <v>344</v>
      </c>
    </row>
    <row r="7934" spans="1:11" x14ac:dyDescent="0.25">
      <c r="A7934" s="103" t="s">
        <v>828</v>
      </c>
      <c r="B7934" s="103" t="s">
        <v>344</v>
      </c>
      <c r="C7934" s="103" t="s">
        <v>904</v>
      </c>
      <c r="D7934" s="103" t="s">
        <v>915</v>
      </c>
      <c r="E7934" s="103" t="s">
        <v>916</v>
      </c>
      <c r="F7934" s="103" t="s">
        <v>916</v>
      </c>
      <c r="G7934" s="103" t="s">
        <v>172</v>
      </c>
      <c r="H7934" s="103" t="s">
        <v>345</v>
      </c>
      <c r="I7934" s="103" t="s">
        <v>842</v>
      </c>
      <c r="J7934" s="215">
        <v>2120.42</v>
      </c>
      <c r="K7934" s="216" t="s">
        <v>344</v>
      </c>
    </row>
    <row r="7935" spans="1:11" x14ac:dyDescent="0.25">
      <c r="A7935" s="103" t="s">
        <v>829</v>
      </c>
      <c r="B7935" s="103" t="s">
        <v>344</v>
      </c>
      <c r="C7935" s="103" t="s">
        <v>904</v>
      </c>
      <c r="D7935" s="103" t="s">
        <v>915</v>
      </c>
      <c r="E7935" s="103" t="s">
        <v>916</v>
      </c>
      <c r="F7935" s="103" t="s">
        <v>916</v>
      </c>
      <c r="G7935" s="103" t="s">
        <v>172</v>
      </c>
      <c r="H7935" s="103" t="s">
        <v>345</v>
      </c>
      <c r="I7935" s="103" t="s">
        <v>842</v>
      </c>
      <c r="J7935" s="215">
        <v>4068.34</v>
      </c>
      <c r="K7935" s="216" t="s">
        <v>344</v>
      </c>
    </row>
    <row r="7936" spans="1:11" x14ac:dyDescent="0.25">
      <c r="A7936" s="103" t="s">
        <v>825</v>
      </c>
      <c r="B7936" s="103" t="s">
        <v>344</v>
      </c>
      <c r="C7936" s="103" t="s">
        <v>904</v>
      </c>
      <c r="D7936" s="103" t="s">
        <v>915</v>
      </c>
      <c r="E7936" s="103" t="s">
        <v>916</v>
      </c>
      <c r="F7936" s="103" t="s">
        <v>916</v>
      </c>
      <c r="G7936" s="103" t="s">
        <v>172</v>
      </c>
      <c r="H7936" s="103" t="s">
        <v>345</v>
      </c>
      <c r="I7936" s="103" t="s">
        <v>842</v>
      </c>
      <c r="J7936" s="215">
        <v>2035.93</v>
      </c>
      <c r="K7936" s="216" t="s">
        <v>344</v>
      </c>
    </row>
    <row r="7937" spans="1:11" x14ac:dyDescent="0.25">
      <c r="A7937" s="103" t="s">
        <v>826</v>
      </c>
      <c r="B7937" s="103" t="s">
        <v>344</v>
      </c>
      <c r="C7937" s="103" t="s">
        <v>904</v>
      </c>
      <c r="D7937" s="103" t="s">
        <v>915</v>
      </c>
      <c r="E7937" s="103" t="s">
        <v>916</v>
      </c>
      <c r="F7937" s="103" t="s">
        <v>916</v>
      </c>
      <c r="G7937" s="103" t="s">
        <v>172</v>
      </c>
      <c r="H7937" s="103" t="s">
        <v>345</v>
      </c>
      <c r="I7937" s="103" t="s">
        <v>842</v>
      </c>
      <c r="J7937" s="215">
        <v>1327.59</v>
      </c>
      <c r="K7937" s="216" t="s">
        <v>344</v>
      </c>
    </row>
    <row r="7938" spans="1:11" x14ac:dyDescent="0.25">
      <c r="A7938" s="103" t="s">
        <v>827</v>
      </c>
      <c r="B7938" s="103" t="s">
        <v>344</v>
      </c>
      <c r="C7938" s="103" t="s">
        <v>904</v>
      </c>
      <c r="D7938" s="103" t="s">
        <v>917</v>
      </c>
      <c r="E7938" s="103" t="s">
        <v>918</v>
      </c>
      <c r="F7938" s="103" t="s">
        <v>918</v>
      </c>
      <c r="G7938" s="103" t="s">
        <v>499</v>
      </c>
      <c r="H7938" s="103" t="s">
        <v>500</v>
      </c>
      <c r="I7938" s="103" t="s">
        <v>842</v>
      </c>
      <c r="J7938" s="215">
        <v>264.31</v>
      </c>
      <c r="K7938" s="216" t="s">
        <v>344</v>
      </c>
    </row>
    <row r="7939" spans="1:11" x14ac:dyDescent="0.25">
      <c r="A7939" s="103" t="s">
        <v>827</v>
      </c>
      <c r="B7939" s="103" t="s">
        <v>344</v>
      </c>
      <c r="C7939" s="103" t="s">
        <v>904</v>
      </c>
      <c r="D7939" s="103" t="s">
        <v>917</v>
      </c>
      <c r="E7939" s="103" t="s">
        <v>918</v>
      </c>
      <c r="F7939" s="103" t="s">
        <v>918</v>
      </c>
      <c r="G7939" s="103" t="s">
        <v>503</v>
      </c>
      <c r="H7939" s="103" t="s">
        <v>504</v>
      </c>
      <c r="I7939" s="103" t="s">
        <v>842</v>
      </c>
      <c r="J7939" s="215">
        <v>319.24</v>
      </c>
      <c r="K7939" s="216" t="s">
        <v>344</v>
      </c>
    </row>
    <row r="7940" spans="1:11" x14ac:dyDescent="0.25">
      <c r="A7940" s="103" t="s">
        <v>830</v>
      </c>
      <c r="B7940" s="103" t="s">
        <v>344</v>
      </c>
      <c r="C7940" s="103" t="s">
        <v>904</v>
      </c>
      <c r="D7940" s="103" t="s">
        <v>917</v>
      </c>
      <c r="E7940" s="103" t="s">
        <v>918</v>
      </c>
      <c r="F7940" s="103" t="s">
        <v>918</v>
      </c>
      <c r="G7940" s="103" t="s">
        <v>503</v>
      </c>
      <c r="H7940" s="103" t="s">
        <v>504</v>
      </c>
      <c r="I7940" s="103" t="s">
        <v>842</v>
      </c>
      <c r="J7940" s="215">
        <v>1107.99</v>
      </c>
      <c r="K7940" s="216" t="s">
        <v>344</v>
      </c>
    </row>
    <row r="7941" spans="1:11" x14ac:dyDescent="0.25">
      <c r="A7941" s="103" t="s">
        <v>828</v>
      </c>
      <c r="B7941" s="103" t="s">
        <v>344</v>
      </c>
      <c r="C7941" s="103" t="s">
        <v>904</v>
      </c>
      <c r="D7941" s="103" t="s">
        <v>917</v>
      </c>
      <c r="E7941" s="103" t="s">
        <v>918</v>
      </c>
      <c r="F7941" s="103" t="s">
        <v>918</v>
      </c>
      <c r="G7941" s="103" t="s">
        <v>503</v>
      </c>
      <c r="H7941" s="103" t="s">
        <v>504</v>
      </c>
      <c r="I7941" s="103" t="s">
        <v>842</v>
      </c>
      <c r="J7941" s="215">
        <v>725.13</v>
      </c>
      <c r="K7941" s="216" t="s">
        <v>344</v>
      </c>
    </row>
    <row r="7942" spans="1:11" x14ac:dyDescent="0.25">
      <c r="A7942" s="103" t="s">
        <v>829</v>
      </c>
      <c r="B7942" s="103" t="s">
        <v>344</v>
      </c>
      <c r="C7942" s="103" t="s">
        <v>904</v>
      </c>
      <c r="D7942" s="103" t="s">
        <v>917</v>
      </c>
      <c r="E7942" s="103" t="s">
        <v>918</v>
      </c>
      <c r="F7942" s="103" t="s">
        <v>918</v>
      </c>
      <c r="G7942" s="103" t="s">
        <v>503</v>
      </c>
      <c r="H7942" s="103" t="s">
        <v>504</v>
      </c>
      <c r="I7942" s="103" t="s">
        <v>842</v>
      </c>
      <c r="J7942" s="215">
        <v>270.41000000000003</v>
      </c>
      <c r="K7942" s="216" t="s">
        <v>344</v>
      </c>
    </row>
    <row r="7943" spans="1:11" x14ac:dyDescent="0.25">
      <c r="A7943" s="103" t="s">
        <v>825</v>
      </c>
      <c r="B7943" s="103" t="s">
        <v>344</v>
      </c>
      <c r="C7943" s="103" t="s">
        <v>904</v>
      </c>
      <c r="D7943" s="103" t="s">
        <v>917</v>
      </c>
      <c r="E7943" s="103" t="s">
        <v>918</v>
      </c>
      <c r="F7943" s="103" t="s">
        <v>918</v>
      </c>
      <c r="G7943" s="103" t="s">
        <v>503</v>
      </c>
      <c r="H7943" s="103" t="s">
        <v>504</v>
      </c>
      <c r="I7943" s="103" t="s">
        <v>842</v>
      </c>
      <c r="J7943" s="215">
        <v>257.49</v>
      </c>
      <c r="K7943" s="216" t="s">
        <v>344</v>
      </c>
    </row>
    <row r="7944" spans="1:11" x14ac:dyDescent="0.25">
      <c r="A7944" s="103" t="s">
        <v>826</v>
      </c>
      <c r="B7944" s="103" t="s">
        <v>344</v>
      </c>
      <c r="C7944" s="103" t="s">
        <v>904</v>
      </c>
      <c r="D7944" s="103" t="s">
        <v>917</v>
      </c>
      <c r="E7944" s="103" t="s">
        <v>918</v>
      </c>
      <c r="F7944" s="103" t="s">
        <v>918</v>
      </c>
      <c r="G7944" s="103" t="s">
        <v>503</v>
      </c>
      <c r="H7944" s="103" t="s">
        <v>504</v>
      </c>
      <c r="I7944" s="103" t="s">
        <v>842</v>
      </c>
      <c r="J7944" s="215">
        <v>21.26</v>
      </c>
      <c r="K7944" s="216" t="s">
        <v>344</v>
      </c>
    </row>
    <row r="7945" spans="1:11" x14ac:dyDescent="0.25">
      <c r="A7945" s="103" t="s">
        <v>827</v>
      </c>
      <c r="B7945" s="103" t="s">
        <v>344</v>
      </c>
      <c r="C7945" s="103" t="s">
        <v>904</v>
      </c>
      <c r="D7945" s="103" t="s">
        <v>917</v>
      </c>
      <c r="E7945" s="103" t="s">
        <v>918</v>
      </c>
      <c r="F7945" s="103" t="s">
        <v>918</v>
      </c>
      <c r="G7945" s="103" t="s">
        <v>505</v>
      </c>
      <c r="H7945" s="103" t="s">
        <v>506</v>
      </c>
      <c r="I7945" s="103" t="s">
        <v>842</v>
      </c>
      <c r="J7945" s="215">
        <v>49</v>
      </c>
      <c r="K7945" s="216" t="s">
        <v>344</v>
      </c>
    </row>
    <row r="7946" spans="1:11" x14ac:dyDescent="0.25">
      <c r="A7946" s="103" t="s">
        <v>829</v>
      </c>
      <c r="B7946" s="103" t="s">
        <v>344</v>
      </c>
      <c r="C7946" s="103" t="s">
        <v>904</v>
      </c>
      <c r="D7946" s="103" t="s">
        <v>917</v>
      </c>
      <c r="E7946" s="103" t="s">
        <v>918</v>
      </c>
      <c r="F7946" s="103" t="s">
        <v>918</v>
      </c>
      <c r="G7946" s="103" t="s">
        <v>505</v>
      </c>
      <c r="H7946" s="103" t="s">
        <v>506</v>
      </c>
      <c r="I7946" s="103" t="s">
        <v>842</v>
      </c>
      <c r="J7946" s="215">
        <v>122.57</v>
      </c>
      <c r="K7946" s="216" t="s">
        <v>344</v>
      </c>
    </row>
    <row r="7947" spans="1:11" x14ac:dyDescent="0.25">
      <c r="A7947" s="103" t="s">
        <v>825</v>
      </c>
      <c r="B7947" s="103" t="s">
        <v>344</v>
      </c>
      <c r="C7947" s="103" t="s">
        <v>904</v>
      </c>
      <c r="D7947" s="103" t="s">
        <v>917</v>
      </c>
      <c r="E7947" s="103" t="s">
        <v>918</v>
      </c>
      <c r="F7947" s="103" t="s">
        <v>918</v>
      </c>
      <c r="G7947" s="103" t="s">
        <v>505</v>
      </c>
      <c r="H7947" s="103" t="s">
        <v>506</v>
      </c>
      <c r="I7947" s="103" t="s">
        <v>842</v>
      </c>
      <c r="J7947" s="215">
        <v>177.25</v>
      </c>
      <c r="K7947" s="216" t="s">
        <v>344</v>
      </c>
    </row>
    <row r="7948" spans="1:11" x14ac:dyDescent="0.25">
      <c r="A7948" s="103" t="s">
        <v>826</v>
      </c>
      <c r="B7948" s="103" t="s">
        <v>344</v>
      </c>
      <c r="C7948" s="103" t="s">
        <v>904</v>
      </c>
      <c r="D7948" s="103" t="s">
        <v>917</v>
      </c>
      <c r="E7948" s="103" t="s">
        <v>918</v>
      </c>
      <c r="F7948" s="103" t="s">
        <v>918</v>
      </c>
      <c r="G7948" s="103" t="s">
        <v>505</v>
      </c>
      <c r="H7948" s="103" t="s">
        <v>506</v>
      </c>
      <c r="I7948" s="103" t="s">
        <v>842</v>
      </c>
      <c r="J7948" s="215">
        <v>136.46</v>
      </c>
      <c r="K7948" s="216" t="s">
        <v>344</v>
      </c>
    </row>
    <row r="7949" spans="1:11" x14ac:dyDescent="0.25">
      <c r="A7949" s="103" t="s">
        <v>829</v>
      </c>
      <c r="B7949" s="103" t="s">
        <v>344</v>
      </c>
      <c r="C7949" s="103" t="s">
        <v>904</v>
      </c>
      <c r="D7949" s="103" t="s">
        <v>917</v>
      </c>
      <c r="E7949" s="103" t="s">
        <v>918</v>
      </c>
      <c r="F7949" s="103" t="s">
        <v>918</v>
      </c>
      <c r="G7949" s="103" t="s">
        <v>205</v>
      </c>
      <c r="H7949" s="103" t="s">
        <v>343</v>
      </c>
      <c r="I7949" s="103" t="s">
        <v>842</v>
      </c>
      <c r="J7949" s="215">
        <v>390.14</v>
      </c>
      <c r="K7949" s="216" t="s">
        <v>344</v>
      </c>
    </row>
    <row r="7950" spans="1:11" x14ac:dyDescent="0.25">
      <c r="A7950" s="103" t="s">
        <v>825</v>
      </c>
      <c r="B7950" s="103" t="s">
        <v>344</v>
      </c>
      <c r="C7950" s="103" t="s">
        <v>904</v>
      </c>
      <c r="D7950" s="103" t="s">
        <v>917</v>
      </c>
      <c r="E7950" s="103" t="s">
        <v>918</v>
      </c>
      <c r="F7950" s="103" t="s">
        <v>918</v>
      </c>
      <c r="G7950" s="103" t="s">
        <v>205</v>
      </c>
      <c r="H7950" s="103" t="s">
        <v>343</v>
      </c>
      <c r="I7950" s="103" t="s">
        <v>842</v>
      </c>
      <c r="J7950" s="215">
        <v>24.14</v>
      </c>
      <c r="K7950" s="216" t="s">
        <v>344</v>
      </c>
    </row>
    <row r="7951" spans="1:11" x14ac:dyDescent="0.25">
      <c r="A7951" s="103" t="s">
        <v>827</v>
      </c>
      <c r="B7951" s="103" t="s">
        <v>344</v>
      </c>
      <c r="C7951" s="103" t="s">
        <v>904</v>
      </c>
      <c r="D7951" s="103" t="s">
        <v>917</v>
      </c>
      <c r="E7951" s="103" t="s">
        <v>918</v>
      </c>
      <c r="F7951" s="103" t="s">
        <v>918</v>
      </c>
      <c r="G7951" s="103" t="s">
        <v>507</v>
      </c>
      <c r="H7951" s="103" t="s">
        <v>508</v>
      </c>
      <c r="I7951" s="103" t="s">
        <v>842</v>
      </c>
      <c r="J7951" s="215">
        <v>274.86</v>
      </c>
      <c r="K7951" s="216" t="s">
        <v>344</v>
      </c>
    </row>
    <row r="7952" spans="1:11" x14ac:dyDescent="0.25">
      <c r="A7952" s="103" t="s">
        <v>830</v>
      </c>
      <c r="B7952" s="103" t="s">
        <v>344</v>
      </c>
      <c r="C7952" s="103" t="s">
        <v>904</v>
      </c>
      <c r="D7952" s="103" t="s">
        <v>917</v>
      </c>
      <c r="E7952" s="103" t="s">
        <v>918</v>
      </c>
      <c r="F7952" s="103" t="s">
        <v>918</v>
      </c>
      <c r="G7952" s="103" t="s">
        <v>507</v>
      </c>
      <c r="H7952" s="103" t="s">
        <v>508</v>
      </c>
      <c r="I7952" s="103" t="s">
        <v>842</v>
      </c>
      <c r="J7952" s="215">
        <v>56.71</v>
      </c>
      <c r="K7952" s="216" t="s">
        <v>344</v>
      </c>
    </row>
    <row r="7953" spans="1:11" x14ac:dyDescent="0.25">
      <c r="A7953" s="103" t="s">
        <v>828</v>
      </c>
      <c r="B7953" s="103" t="s">
        <v>344</v>
      </c>
      <c r="C7953" s="103" t="s">
        <v>904</v>
      </c>
      <c r="D7953" s="103" t="s">
        <v>917</v>
      </c>
      <c r="E7953" s="103" t="s">
        <v>918</v>
      </c>
      <c r="F7953" s="103" t="s">
        <v>918</v>
      </c>
      <c r="G7953" s="103" t="s">
        <v>507</v>
      </c>
      <c r="H7953" s="103" t="s">
        <v>508</v>
      </c>
      <c r="I7953" s="103" t="s">
        <v>842</v>
      </c>
      <c r="J7953" s="215">
        <v>503.26</v>
      </c>
      <c r="K7953" s="216" t="s">
        <v>344</v>
      </c>
    </row>
    <row r="7954" spans="1:11" x14ac:dyDescent="0.25">
      <c r="A7954" s="103" t="s">
        <v>829</v>
      </c>
      <c r="B7954" s="103" t="s">
        <v>344</v>
      </c>
      <c r="C7954" s="103" t="s">
        <v>904</v>
      </c>
      <c r="D7954" s="103" t="s">
        <v>917</v>
      </c>
      <c r="E7954" s="103" t="s">
        <v>918</v>
      </c>
      <c r="F7954" s="103" t="s">
        <v>918</v>
      </c>
      <c r="G7954" s="103" t="s">
        <v>507</v>
      </c>
      <c r="H7954" s="103" t="s">
        <v>508</v>
      </c>
      <c r="I7954" s="103" t="s">
        <v>842</v>
      </c>
      <c r="J7954" s="215">
        <v>131.52000000000001</v>
      </c>
      <c r="K7954" s="216" t="s">
        <v>344</v>
      </c>
    </row>
    <row r="7955" spans="1:11" x14ac:dyDescent="0.25">
      <c r="A7955" s="103" t="s">
        <v>825</v>
      </c>
      <c r="B7955" s="103" t="s">
        <v>344</v>
      </c>
      <c r="C7955" s="103" t="s">
        <v>904</v>
      </c>
      <c r="D7955" s="103" t="s">
        <v>917</v>
      </c>
      <c r="E7955" s="103" t="s">
        <v>918</v>
      </c>
      <c r="F7955" s="103" t="s">
        <v>918</v>
      </c>
      <c r="G7955" s="103" t="s">
        <v>507</v>
      </c>
      <c r="H7955" s="103" t="s">
        <v>508</v>
      </c>
      <c r="I7955" s="103" t="s">
        <v>842</v>
      </c>
      <c r="J7955" s="215">
        <v>318.29000000000002</v>
      </c>
      <c r="K7955" s="216" t="s">
        <v>344</v>
      </c>
    </row>
    <row r="7956" spans="1:11" x14ac:dyDescent="0.25">
      <c r="A7956" s="103" t="s">
        <v>826</v>
      </c>
      <c r="B7956" s="103" t="s">
        <v>344</v>
      </c>
      <c r="C7956" s="103" t="s">
        <v>904</v>
      </c>
      <c r="D7956" s="103" t="s">
        <v>917</v>
      </c>
      <c r="E7956" s="103" t="s">
        <v>918</v>
      </c>
      <c r="F7956" s="103" t="s">
        <v>918</v>
      </c>
      <c r="G7956" s="103" t="s">
        <v>507</v>
      </c>
      <c r="H7956" s="103" t="s">
        <v>508</v>
      </c>
      <c r="I7956" s="103" t="s">
        <v>842</v>
      </c>
      <c r="J7956" s="215">
        <v>159.18</v>
      </c>
      <c r="K7956" s="216" t="s">
        <v>344</v>
      </c>
    </row>
    <row r="7957" spans="1:11" x14ac:dyDescent="0.25">
      <c r="A7957" s="103" t="s">
        <v>826</v>
      </c>
      <c r="B7957" s="103" t="s">
        <v>344</v>
      </c>
      <c r="C7957" s="103" t="s">
        <v>904</v>
      </c>
      <c r="D7957" s="103" t="s">
        <v>917</v>
      </c>
      <c r="E7957" s="103" t="s">
        <v>918</v>
      </c>
      <c r="F7957" s="103" t="s">
        <v>918</v>
      </c>
      <c r="G7957" s="103" t="s">
        <v>529</v>
      </c>
      <c r="H7957" s="103" t="s">
        <v>530</v>
      </c>
      <c r="I7957" s="103" t="s">
        <v>842</v>
      </c>
      <c r="J7957" s="215">
        <v>69.92</v>
      </c>
      <c r="K7957" s="216" t="s">
        <v>344</v>
      </c>
    </row>
    <row r="7958" spans="1:11" x14ac:dyDescent="0.25">
      <c r="A7958" s="103" t="s">
        <v>830</v>
      </c>
      <c r="B7958" s="103" t="s">
        <v>344</v>
      </c>
      <c r="C7958" s="103" t="s">
        <v>904</v>
      </c>
      <c r="D7958" s="103" t="s">
        <v>917</v>
      </c>
      <c r="E7958" s="103" t="s">
        <v>918</v>
      </c>
      <c r="F7958" s="103" t="s">
        <v>918</v>
      </c>
      <c r="G7958" s="103" t="s">
        <v>509</v>
      </c>
      <c r="H7958" s="103" t="s">
        <v>510</v>
      </c>
      <c r="I7958" s="103" t="s">
        <v>842</v>
      </c>
      <c r="J7958" s="215">
        <v>45.54</v>
      </c>
      <c r="K7958" s="216" t="s">
        <v>344</v>
      </c>
    </row>
    <row r="7959" spans="1:11" x14ac:dyDescent="0.25">
      <c r="A7959" s="103" t="s">
        <v>828</v>
      </c>
      <c r="B7959" s="103" t="s">
        <v>344</v>
      </c>
      <c r="C7959" s="103" t="s">
        <v>904</v>
      </c>
      <c r="D7959" s="103" t="s">
        <v>917</v>
      </c>
      <c r="E7959" s="103" t="s">
        <v>918</v>
      </c>
      <c r="F7959" s="103" t="s">
        <v>918</v>
      </c>
      <c r="G7959" s="103" t="s">
        <v>509</v>
      </c>
      <c r="H7959" s="103" t="s">
        <v>510</v>
      </c>
      <c r="I7959" s="103" t="s">
        <v>842</v>
      </c>
      <c r="J7959" s="215">
        <v>66.45</v>
      </c>
      <c r="K7959" s="216" t="s">
        <v>344</v>
      </c>
    </row>
    <row r="7960" spans="1:11" x14ac:dyDescent="0.25">
      <c r="A7960" s="103" t="s">
        <v>829</v>
      </c>
      <c r="B7960" s="103" t="s">
        <v>344</v>
      </c>
      <c r="C7960" s="103" t="s">
        <v>904</v>
      </c>
      <c r="D7960" s="103" t="s">
        <v>917</v>
      </c>
      <c r="E7960" s="103" t="s">
        <v>918</v>
      </c>
      <c r="F7960" s="103" t="s">
        <v>918</v>
      </c>
      <c r="G7960" s="103" t="s">
        <v>509</v>
      </c>
      <c r="H7960" s="103" t="s">
        <v>510</v>
      </c>
      <c r="I7960" s="103" t="s">
        <v>842</v>
      </c>
      <c r="J7960" s="215">
        <v>42.16</v>
      </c>
      <c r="K7960" s="216" t="s">
        <v>344</v>
      </c>
    </row>
    <row r="7961" spans="1:11" x14ac:dyDescent="0.25">
      <c r="A7961" s="103" t="s">
        <v>825</v>
      </c>
      <c r="B7961" s="103" t="s">
        <v>344</v>
      </c>
      <c r="C7961" s="103" t="s">
        <v>904</v>
      </c>
      <c r="D7961" s="103" t="s">
        <v>917</v>
      </c>
      <c r="E7961" s="103" t="s">
        <v>918</v>
      </c>
      <c r="F7961" s="103" t="s">
        <v>918</v>
      </c>
      <c r="G7961" s="103" t="s">
        <v>509</v>
      </c>
      <c r="H7961" s="103" t="s">
        <v>510</v>
      </c>
      <c r="I7961" s="103" t="s">
        <v>842</v>
      </c>
      <c r="J7961" s="215">
        <v>137.68</v>
      </c>
      <c r="K7961" s="216" t="s">
        <v>344</v>
      </c>
    </row>
    <row r="7962" spans="1:11" x14ac:dyDescent="0.25">
      <c r="A7962" s="103" t="s">
        <v>826</v>
      </c>
      <c r="B7962" s="103" t="s">
        <v>344</v>
      </c>
      <c r="C7962" s="103" t="s">
        <v>904</v>
      </c>
      <c r="D7962" s="103" t="s">
        <v>917</v>
      </c>
      <c r="E7962" s="103" t="s">
        <v>918</v>
      </c>
      <c r="F7962" s="103" t="s">
        <v>918</v>
      </c>
      <c r="G7962" s="103" t="s">
        <v>509</v>
      </c>
      <c r="H7962" s="103" t="s">
        <v>510</v>
      </c>
      <c r="I7962" s="103" t="s">
        <v>842</v>
      </c>
      <c r="J7962" s="215">
        <v>47.72</v>
      </c>
      <c r="K7962" s="216" t="s">
        <v>344</v>
      </c>
    </row>
    <row r="7963" spans="1:11" x14ac:dyDescent="0.25">
      <c r="A7963" s="103" t="s">
        <v>827</v>
      </c>
      <c r="B7963" s="103" t="s">
        <v>344</v>
      </c>
      <c r="C7963" s="103" t="s">
        <v>904</v>
      </c>
      <c r="D7963" s="103" t="s">
        <v>917</v>
      </c>
      <c r="E7963" s="103" t="s">
        <v>918</v>
      </c>
      <c r="F7963" s="103" t="s">
        <v>918</v>
      </c>
      <c r="G7963" s="103" t="s">
        <v>483</v>
      </c>
      <c r="H7963" s="103" t="s">
        <v>484</v>
      </c>
      <c r="I7963" s="103" t="s">
        <v>842</v>
      </c>
      <c r="J7963" s="215">
        <v>74.16</v>
      </c>
      <c r="K7963" s="216" t="s">
        <v>344</v>
      </c>
    </row>
    <row r="7964" spans="1:11" x14ac:dyDescent="0.25">
      <c r="A7964" s="103" t="s">
        <v>828</v>
      </c>
      <c r="B7964" s="103" t="s">
        <v>344</v>
      </c>
      <c r="C7964" s="103" t="s">
        <v>904</v>
      </c>
      <c r="D7964" s="103" t="s">
        <v>917</v>
      </c>
      <c r="E7964" s="103" t="s">
        <v>918</v>
      </c>
      <c r="F7964" s="103" t="s">
        <v>918</v>
      </c>
      <c r="G7964" s="103" t="s">
        <v>483</v>
      </c>
      <c r="H7964" s="103" t="s">
        <v>484</v>
      </c>
      <c r="I7964" s="103" t="s">
        <v>842</v>
      </c>
      <c r="J7964" s="215">
        <v>88.92</v>
      </c>
      <c r="K7964" s="216" t="s">
        <v>344</v>
      </c>
    </row>
    <row r="7965" spans="1:11" x14ac:dyDescent="0.25">
      <c r="A7965" s="103" t="s">
        <v>827</v>
      </c>
      <c r="B7965" s="103" t="s">
        <v>344</v>
      </c>
      <c r="C7965" s="103" t="s">
        <v>904</v>
      </c>
      <c r="D7965" s="103" t="s">
        <v>917</v>
      </c>
      <c r="E7965" s="103" t="s">
        <v>918</v>
      </c>
      <c r="F7965" s="103" t="s">
        <v>918</v>
      </c>
      <c r="G7965" s="103" t="s">
        <v>511</v>
      </c>
      <c r="H7965" s="103" t="s">
        <v>512</v>
      </c>
      <c r="I7965" s="103" t="s">
        <v>842</v>
      </c>
      <c r="J7965" s="215">
        <v>144.28</v>
      </c>
      <c r="K7965" s="216" t="s">
        <v>344</v>
      </c>
    </row>
    <row r="7966" spans="1:11" x14ac:dyDescent="0.25">
      <c r="A7966" s="103" t="s">
        <v>830</v>
      </c>
      <c r="B7966" s="103" t="s">
        <v>344</v>
      </c>
      <c r="C7966" s="103" t="s">
        <v>904</v>
      </c>
      <c r="D7966" s="103" t="s">
        <v>917</v>
      </c>
      <c r="E7966" s="103" t="s">
        <v>918</v>
      </c>
      <c r="F7966" s="103" t="s">
        <v>918</v>
      </c>
      <c r="G7966" s="103" t="s">
        <v>511</v>
      </c>
      <c r="H7966" s="103" t="s">
        <v>512</v>
      </c>
      <c r="I7966" s="103" t="s">
        <v>842</v>
      </c>
      <c r="J7966" s="215">
        <v>55.85</v>
      </c>
      <c r="K7966" s="216" t="s">
        <v>344</v>
      </c>
    </row>
    <row r="7967" spans="1:11" x14ac:dyDescent="0.25">
      <c r="A7967" s="103" t="s">
        <v>828</v>
      </c>
      <c r="B7967" s="103" t="s">
        <v>344</v>
      </c>
      <c r="C7967" s="103" t="s">
        <v>904</v>
      </c>
      <c r="D7967" s="103" t="s">
        <v>917</v>
      </c>
      <c r="E7967" s="103" t="s">
        <v>918</v>
      </c>
      <c r="F7967" s="103" t="s">
        <v>918</v>
      </c>
      <c r="G7967" s="103" t="s">
        <v>511</v>
      </c>
      <c r="H7967" s="103" t="s">
        <v>512</v>
      </c>
      <c r="I7967" s="103" t="s">
        <v>842</v>
      </c>
      <c r="J7967" s="215">
        <v>281.45999999999998</v>
      </c>
      <c r="K7967" s="216" t="s">
        <v>344</v>
      </c>
    </row>
    <row r="7968" spans="1:11" x14ac:dyDescent="0.25">
      <c r="A7968" s="103" t="s">
        <v>829</v>
      </c>
      <c r="B7968" s="103" t="s">
        <v>344</v>
      </c>
      <c r="C7968" s="103" t="s">
        <v>904</v>
      </c>
      <c r="D7968" s="103" t="s">
        <v>917</v>
      </c>
      <c r="E7968" s="103" t="s">
        <v>918</v>
      </c>
      <c r="F7968" s="103" t="s">
        <v>918</v>
      </c>
      <c r="G7968" s="103" t="s">
        <v>511</v>
      </c>
      <c r="H7968" s="103" t="s">
        <v>512</v>
      </c>
      <c r="I7968" s="103" t="s">
        <v>842</v>
      </c>
      <c r="J7968" s="215">
        <v>208.87</v>
      </c>
      <c r="K7968" s="216" t="s">
        <v>344</v>
      </c>
    </row>
    <row r="7969" spans="1:11" x14ac:dyDescent="0.25">
      <c r="A7969" s="103" t="s">
        <v>825</v>
      </c>
      <c r="B7969" s="103" t="s">
        <v>344</v>
      </c>
      <c r="C7969" s="103" t="s">
        <v>904</v>
      </c>
      <c r="D7969" s="103" t="s">
        <v>917</v>
      </c>
      <c r="E7969" s="103" t="s">
        <v>918</v>
      </c>
      <c r="F7969" s="103" t="s">
        <v>918</v>
      </c>
      <c r="G7969" s="103" t="s">
        <v>511</v>
      </c>
      <c r="H7969" s="103" t="s">
        <v>512</v>
      </c>
      <c r="I7969" s="103" t="s">
        <v>842</v>
      </c>
      <c r="J7969" s="215">
        <v>359.68</v>
      </c>
      <c r="K7969" s="216" t="s">
        <v>344</v>
      </c>
    </row>
    <row r="7970" spans="1:11" x14ac:dyDescent="0.25">
      <c r="A7970" s="103" t="s">
        <v>826</v>
      </c>
      <c r="B7970" s="103" t="s">
        <v>344</v>
      </c>
      <c r="C7970" s="103" t="s">
        <v>904</v>
      </c>
      <c r="D7970" s="103" t="s">
        <v>917</v>
      </c>
      <c r="E7970" s="103" t="s">
        <v>918</v>
      </c>
      <c r="F7970" s="103" t="s">
        <v>918</v>
      </c>
      <c r="G7970" s="103" t="s">
        <v>511</v>
      </c>
      <c r="H7970" s="103" t="s">
        <v>512</v>
      </c>
      <c r="I7970" s="103" t="s">
        <v>842</v>
      </c>
      <c r="J7970" s="215">
        <v>10.81</v>
      </c>
      <c r="K7970" s="216" t="s">
        <v>344</v>
      </c>
    </row>
    <row r="7971" spans="1:11" x14ac:dyDescent="0.25">
      <c r="A7971" s="103" t="s">
        <v>827</v>
      </c>
      <c r="B7971" s="103" t="s">
        <v>344</v>
      </c>
      <c r="C7971" s="103" t="s">
        <v>904</v>
      </c>
      <c r="D7971" s="103" t="s">
        <v>917</v>
      </c>
      <c r="E7971" s="103" t="s">
        <v>918</v>
      </c>
      <c r="F7971" s="103" t="s">
        <v>918</v>
      </c>
      <c r="G7971" s="103" t="s">
        <v>513</v>
      </c>
      <c r="H7971" s="103" t="s">
        <v>514</v>
      </c>
      <c r="I7971" s="103" t="s">
        <v>842</v>
      </c>
      <c r="J7971" s="215">
        <v>48.35</v>
      </c>
      <c r="K7971" s="216" t="s">
        <v>344</v>
      </c>
    </row>
    <row r="7972" spans="1:11" x14ac:dyDescent="0.25">
      <c r="A7972" s="103" t="s">
        <v>828</v>
      </c>
      <c r="B7972" s="103" t="s">
        <v>344</v>
      </c>
      <c r="C7972" s="103" t="s">
        <v>904</v>
      </c>
      <c r="D7972" s="103" t="s">
        <v>917</v>
      </c>
      <c r="E7972" s="103" t="s">
        <v>918</v>
      </c>
      <c r="F7972" s="103" t="s">
        <v>918</v>
      </c>
      <c r="G7972" s="103" t="s">
        <v>513</v>
      </c>
      <c r="H7972" s="103" t="s">
        <v>514</v>
      </c>
      <c r="I7972" s="103" t="s">
        <v>842</v>
      </c>
      <c r="J7972" s="215">
        <v>162.63</v>
      </c>
      <c r="K7972" s="216" t="s">
        <v>344</v>
      </c>
    </row>
    <row r="7973" spans="1:11" x14ac:dyDescent="0.25">
      <c r="A7973" s="103" t="s">
        <v>825</v>
      </c>
      <c r="B7973" s="103" t="s">
        <v>344</v>
      </c>
      <c r="C7973" s="103" t="s">
        <v>904</v>
      </c>
      <c r="D7973" s="103" t="s">
        <v>917</v>
      </c>
      <c r="E7973" s="103" t="s">
        <v>918</v>
      </c>
      <c r="F7973" s="103" t="s">
        <v>918</v>
      </c>
      <c r="G7973" s="103" t="s">
        <v>513</v>
      </c>
      <c r="H7973" s="103" t="s">
        <v>514</v>
      </c>
      <c r="I7973" s="103" t="s">
        <v>842</v>
      </c>
      <c r="J7973" s="215">
        <v>134.80000000000001</v>
      </c>
      <c r="K7973" s="216" t="s">
        <v>344</v>
      </c>
    </row>
    <row r="7974" spans="1:11" x14ac:dyDescent="0.25">
      <c r="A7974" s="103" t="s">
        <v>826</v>
      </c>
      <c r="B7974" s="103" t="s">
        <v>344</v>
      </c>
      <c r="C7974" s="103" t="s">
        <v>904</v>
      </c>
      <c r="D7974" s="103" t="s">
        <v>917</v>
      </c>
      <c r="E7974" s="103" t="s">
        <v>918</v>
      </c>
      <c r="F7974" s="103" t="s">
        <v>918</v>
      </c>
      <c r="G7974" s="103" t="s">
        <v>513</v>
      </c>
      <c r="H7974" s="103" t="s">
        <v>514</v>
      </c>
      <c r="I7974" s="103" t="s">
        <v>842</v>
      </c>
      <c r="J7974" s="215">
        <v>171.36</v>
      </c>
      <c r="K7974" s="216" t="s">
        <v>344</v>
      </c>
    </row>
    <row r="7975" spans="1:11" x14ac:dyDescent="0.25">
      <c r="A7975" s="103" t="s">
        <v>830</v>
      </c>
      <c r="B7975" s="103" t="s">
        <v>344</v>
      </c>
      <c r="C7975" s="103" t="s">
        <v>904</v>
      </c>
      <c r="D7975" s="103" t="s">
        <v>917</v>
      </c>
      <c r="E7975" s="103" t="s">
        <v>918</v>
      </c>
      <c r="F7975" s="103" t="s">
        <v>918</v>
      </c>
      <c r="G7975" s="103" t="s">
        <v>515</v>
      </c>
      <c r="H7975" s="103" t="s">
        <v>516</v>
      </c>
      <c r="I7975" s="103" t="s">
        <v>842</v>
      </c>
      <c r="J7975" s="215">
        <v>200.72</v>
      </c>
      <c r="K7975" s="216" t="s">
        <v>344</v>
      </c>
    </row>
    <row r="7976" spans="1:11" x14ac:dyDescent="0.25">
      <c r="A7976" s="103" t="s">
        <v>825</v>
      </c>
      <c r="B7976" s="103" t="s">
        <v>344</v>
      </c>
      <c r="C7976" s="103" t="s">
        <v>904</v>
      </c>
      <c r="D7976" s="103" t="s">
        <v>917</v>
      </c>
      <c r="E7976" s="103" t="s">
        <v>918</v>
      </c>
      <c r="F7976" s="103" t="s">
        <v>918</v>
      </c>
      <c r="G7976" s="103" t="s">
        <v>515</v>
      </c>
      <c r="H7976" s="103" t="s">
        <v>516</v>
      </c>
      <c r="I7976" s="103" t="s">
        <v>842</v>
      </c>
      <c r="J7976" s="215">
        <v>147.91999999999999</v>
      </c>
      <c r="K7976" s="216" t="s">
        <v>344</v>
      </c>
    </row>
    <row r="7977" spans="1:11" x14ac:dyDescent="0.25">
      <c r="A7977" s="103" t="s">
        <v>825</v>
      </c>
      <c r="B7977" s="103" t="s">
        <v>344</v>
      </c>
      <c r="C7977" s="103" t="s">
        <v>904</v>
      </c>
      <c r="D7977" s="103" t="s">
        <v>917</v>
      </c>
      <c r="E7977" s="103" t="s">
        <v>918</v>
      </c>
      <c r="F7977" s="103" t="s">
        <v>918</v>
      </c>
      <c r="G7977" s="103" t="s">
        <v>531</v>
      </c>
      <c r="H7977" s="103" t="s">
        <v>532</v>
      </c>
      <c r="I7977" s="103" t="s">
        <v>842</v>
      </c>
      <c r="J7977" s="215">
        <v>334.61</v>
      </c>
      <c r="K7977" s="216" t="s">
        <v>344</v>
      </c>
    </row>
    <row r="7978" spans="1:11" x14ac:dyDescent="0.25">
      <c r="A7978" s="103" t="s">
        <v>828</v>
      </c>
      <c r="B7978" s="103" t="s">
        <v>344</v>
      </c>
      <c r="C7978" s="103" t="s">
        <v>904</v>
      </c>
      <c r="D7978" s="103" t="s">
        <v>917</v>
      </c>
      <c r="E7978" s="103" t="s">
        <v>918</v>
      </c>
      <c r="F7978" s="103" t="s">
        <v>918</v>
      </c>
      <c r="G7978" s="103" t="s">
        <v>533</v>
      </c>
      <c r="H7978" s="103" t="s">
        <v>534</v>
      </c>
      <c r="I7978" s="103" t="s">
        <v>842</v>
      </c>
      <c r="J7978" s="215">
        <v>40.67</v>
      </c>
      <c r="K7978" s="216" t="s">
        <v>344</v>
      </c>
    </row>
    <row r="7979" spans="1:11" x14ac:dyDescent="0.25">
      <c r="A7979" s="103" t="s">
        <v>829</v>
      </c>
      <c r="B7979" s="103" t="s">
        <v>344</v>
      </c>
      <c r="C7979" s="103" t="s">
        <v>904</v>
      </c>
      <c r="D7979" s="103" t="s">
        <v>917</v>
      </c>
      <c r="E7979" s="103" t="s">
        <v>918</v>
      </c>
      <c r="F7979" s="103" t="s">
        <v>918</v>
      </c>
      <c r="G7979" s="103" t="s">
        <v>533</v>
      </c>
      <c r="H7979" s="103" t="s">
        <v>534</v>
      </c>
      <c r="I7979" s="103" t="s">
        <v>842</v>
      </c>
      <c r="J7979" s="215">
        <v>102.29</v>
      </c>
      <c r="K7979" s="216" t="s">
        <v>344</v>
      </c>
    </row>
    <row r="7980" spans="1:11" x14ac:dyDescent="0.25">
      <c r="A7980" s="103" t="s">
        <v>827</v>
      </c>
      <c r="B7980" s="103" t="s">
        <v>344</v>
      </c>
      <c r="C7980" s="103" t="s">
        <v>904</v>
      </c>
      <c r="D7980" s="103" t="s">
        <v>917</v>
      </c>
      <c r="E7980" s="103" t="s">
        <v>918</v>
      </c>
      <c r="F7980" s="103" t="s">
        <v>918</v>
      </c>
      <c r="G7980" s="103" t="s">
        <v>525</v>
      </c>
      <c r="H7980" s="103" t="s">
        <v>526</v>
      </c>
      <c r="I7980" s="103" t="s">
        <v>842</v>
      </c>
      <c r="J7980" s="215">
        <v>258.38</v>
      </c>
      <c r="K7980" s="216" t="s">
        <v>344</v>
      </c>
    </row>
    <row r="7981" spans="1:11" x14ac:dyDescent="0.25">
      <c r="A7981" s="103" t="s">
        <v>830</v>
      </c>
      <c r="B7981" s="103" t="s">
        <v>344</v>
      </c>
      <c r="C7981" s="103" t="s">
        <v>904</v>
      </c>
      <c r="D7981" s="103" t="s">
        <v>917</v>
      </c>
      <c r="E7981" s="103" t="s">
        <v>918</v>
      </c>
      <c r="F7981" s="103" t="s">
        <v>918</v>
      </c>
      <c r="G7981" s="103" t="s">
        <v>525</v>
      </c>
      <c r="H7981" s="103" t="s">
        <v>526</v>
      </c>
      <c r="I7981" s="103" t="s">
        <v>842</v>
      </c>
      <c r="J7981" s="215">
        <v>225.31</v>
      </c>
      <c r="K7981" s="216" t="s">
        <v>344</v>
      </c>
    </row>
    <row r="7982" spans="1:11" x14ac:dyDescent="0.25">
      <c r="A7982" s="103" t="s">
        <v>828</v>
      </c>
      <c r="B7982" s="103" t="s">
        <v>344</v>
      </c>
      <c r="C7982" s="103" t="s">
        <v>904</v>
      </c>
      <c r="D7982" s="103" t="s">
        <v>917</v>
      </c>
      <c r="E7982" s="103" t="s">
        <v>918</v>
      </c>
      <c r="F7982" s="103" t="s">
        <v>918</v>
      </c>
      <c r="G7982" s="103" t="s">
        <v>525</v>
      </c>
      <c r="H7982" s="103" t="s">
        <v>526</v>
      </c>
      <c r="I7982" s="103" t="s">
        <v>842</v>
      </c>
      <c r="J7982" s="215">
        <v>160.9</v>
      </c>
      <c r="K7982" s="216" t="s">
        <v>344</v>
      </c>
    </row>
    <row r="7983" spans="1:11" x14ac:dyDescent="0.25">
      <c r="A7983" s="103" t="s">
        <v>829</v>
      </c>
      <c r="B7983" s="103" t="s">
        <v>344</v>
      </c>
      <c r="C7983" s="103" t="s">
        <v>904</v>
      </c>
      <c r="D7983" s="103" t="s">
        <v>917</v>
      </c>
      <c r="E7983" s="103" t="s">
        <v>918</v>
      </c>
      <c r="F7983" s="103" t="s">
        <v>918</v>
      </c>
      <c r="G7983" s="103" t="s">
        <v>525</v>
      </c>
      <c r="H7983" s="103" t="s">
        <v>526</v>
      </c>
      <c r="I7983" s="103" t="s">
        <v>842</v>
      </c>
      <c r="J7983" s="215">
        <v>114.26</v>
      </c>
      <c r="K7983" s="216" t="s">
        <v>344</v>
      </c>
    </row>
    <row r="7984" spans="1:11" x14ac:dyDescent="0.25">
      <c r="A7984" s="103" t="s">
        <v>825</v>
      </c>
      <c r="B7984" s="103" t="s">
        <v>344</v>
      </c>
      <c r="C7984" s="103" t="s">
        <v>904</v>
      </c>
      <c r="D7984" s="103" t="s">
        <v>917</v>
      </c>
      <c r="E7984" s="103" t="s">
        <v>918</v>
      </c>
      <c r="F7984" s="103" t="s">
        <v>918</v>
      </c>
      <c r="G7984" s="103" t="s">
        <v>525</v>
      </c>
      <c r="H7984" s="103" t="s">
        <v>526</v>
      </c>
      <c r="I7984" s="103" t="s">
        <v>842</v>
      </c>
      <c r="J7984" s="215">
        <v>87.64</v>
      </c>
      <c r="K7984" s="216" t="s">
        <v>344</v>
      </c>
    </row>
    <row r="7985" spans="1:11" x14ac:dyDescent="0.25">
      <c r="A7985" s="103" t="s">
        <v>826</v>
      </c>
      <c r="B7985" s="103" t="s">
        <v>344</v>
      </c>
      <c r="C7985" s="103" t="s">
        <v>904</v>
      </c>
      <c r="D7985" s="103" t="s">
        <v>917</v>
      </c>
      <c r="E7985" s="103" t="s">
        <v>918</v>
      </c>
      <c r="F7985" s="103" t="s">
        <v>918</v>
      </c>
      <c r="G7985" s="103" t="s">
        <v>525</v>
      </c>
      <c r="H7985" s="103" t="s">
        <v>526</v>
      </c>
      <c r="I7985" s="103" t="s">
        <v>842</v>
      </c>
      <c r="J7985" s="215">
        <v>96.58</v>
      </c>
      <c r="K7985" s="216" t="s">
        <v>344</v>
      </c>
    </row>
    <row r="7986" spans="1:11" x14ac:dyDescent="0.25">
      <c r="A7986" s="103" t="s">
        <v>826</v>
      </c>
      <c r="B7986" s="103" t="s">
        <v>344</v>
      </c>
      <c r="C7986" s="103" t="s">
        <v>904</v>
      </c>
      <c r="D7986" s="103" t="s">
        <v>917</v>
      </c>
      <c r="E7986" s="103" t="s">
        <v>918</v>
      </c>
      <c r="F7986" s="103" t="s">
        <v>918</v>
      </c>
      <c r="G7986" s="103" t="s">
        <v>964</v>
      </c>
      <c r="H7986" s="103" t="s">
        <v>965</v>
      </c>
      <c r="I7986" s="103" t="s">
        <v>842</v>
      </c>
      <c r="J7986" s="215">
        <v>177.72</v>
      </c>
      <c r="K7986" s="216" t="s">
        <v>344</v>
      </c>
    </row>
    <row r="7987" spans="1:11" x14ac:dyDescent="0.25">
      <c r="A7987" s="103" t="s">
        <v>827</v>
      </c>
      <c r="B7987" s="103" t="s">
        <v>344</v>
      </c>
      <c r="C7987" s="103" t="s">
        <v>904</v>
      </c>
      <c r="D7987" s="103" t="s">
        <v>917</v>
      </c>
      <c r="E7987" s="103" t="s">
        <v>918</v>
      </c>
      <c r="F7987" s="103" t="s">
        <v>918</v>
      </c>
      <c r="G7987" s="103" t="s">
        <v>553</v>
      </c>
      <c r="H7987" s="103" t="s">
        <v>554</v>
      </c>
      <c r="I7987" s="103" t="s">
        <v>842</v>
      </c>
      <c r="J7987" s="215">
        <v>407.43</v>
      </c>
      <c r="K7987" s="216" t="s">
        <v>344</v>
      </c>
    </row>
    <row r="7988" spans="1:11" x14ac:dyDescent="0.25">
      <c r="A7988" s="103" t="s">
        <v>830</v>
      </c>
      <c r="B7988" s="103" t="s">
        <v>344</v>
      </c>
      <c r="C7988" s="103" t="s">
        <v>904</v>
      </c>
      <c r="D7988" s="103" t="s">
        <v>917</v>
      </c>
      <c r="E7988" s="103" t="s">
        <v>918</v>
      </c>
      <c r="F7988" s="103" t="s">
        <v>918</v>
      </c>
      <c r="G7988" s="103" t="s">
        <v>553</v>
      </c>
      <c r="H7988" s="103" t="s">
        <v>554</v>
      </c>
      <c r="I7988" s="103" t="s">
        <v>842</v>
      </c>
      <c r="J7988" s="215">
        <v>198.33</v>
      </c>
      <c r="K7988" s="216" t="s">
        <v>344</v>
      </c>
    </row>
    <row r="7989" spans="1:11" x14ac:dyDescent="0.25">
      <c r="A7989" s="103" t="s">
        <v>828</v>
      </c>
      <c r="B7989" s="103" t="s">
        <v>344</v>
      </c>
      <c r="C7989" s="103" t="s">
        <v>904</v>
      </c>
      <c r="D7989" s="103" t="s">
        <v>917</v>
      </c>
      <c r="E7989" s="103" t="s">
        <v>918</v>
      </c>
      <c r="F7989" s="103" t="s">
        <v>918</v>
      </c>
      <c r="G7989" s="103" t="s">
        <v>553</v>
      </c>
      <c r="H7989" s="103" t="s">
        <v>554</v>
      </c>
      <c r="I7989" s="103" t="s">
        <v>842</v>
      </c>
      <c r="J7989" s="215">
        <v>247.33</v>
      </c>
      <c r="K7989" s="216" t="s">
        <v>344</v>
      </c>
    </row>
    <row r="7990" spans="1:11" x14ac:dyDescent="0.25">
      <c r="A7990" s="103" t="s">
        <v>829</v>
      </c>
      <c r="B7990" s="103" t="s">
        <v>344</v>
      </c>
      <c r="C7990" s="103" t="s">
        <v>904</v>
      </c>
      <c r="D7990" s="103" t="s">
        <v>917</v>
      </c>
      <c r="E7990" s="103" t="s">
        <v>918</v>
      </c>
      <c r="F7990" s="103" t="s">
        <v>918</v>
      </c>
      <c r="G7990" s="103" t="s">
        <v>553</v>
      </c>
      <c r="H7990" s="103" t="s">
        <v>554</v>
      </c>
      <c r="I7990" s="103" t="s">
        <v>842</v>
      </c>
      <c r="J7990" s="215">
        <v>81.63</v>
      </c>
      <c r="K7990" s="216" t="s">
        <v>344</v>
      </c>
    </row>
    <row r="7991" spans="1:11" x14ac:dyDescent="0.25">
      <c r="A7991" s="103" t="s">
        <v>825</v>
      </c>
      <c r="B7991" s="103" t="s">
        <v>344</v>
      </c>
      <c r="C7991" s="103" t="s">
        <v>904</v>
      </c>
      <c r="D7991" s="103" t="s">
        <v>917</v>
      </c>
      <c r="E7991" s="103" t="s">
        <v>918</v>
      </c>
      <c r="F7991" s="103" t="s">
        <v>918</v>
      </c>
      <c r="G7991" s="103" t="s">
        <v>553</v>
      </c>
      <c r="H7991" s="103" t="s">
        <v>554</v>
      </c>
      <c r="I7991" s="103" t="s">
        <v>842</v>
      </c>
      <c r="J7991" s="215">
        <v>562.4</v>
      </c>
      <c r="K7991" s="216" t="s">
        <v>344</v>
      </c>
    </row>
    <row r="7992" spans="1:11" x14ac:dyDescent="0.25">
      <c r="A7992" s="103" t="s">
        <v>826</v>
      </c>
      <c r="B7992" s="103" t="s">
        <v>344</v>
      </c>
      <c r="C7992" s="103" t="s">
        <v>904</v>
      </c>
      <c r="D7992" s="103" t="s">
        <v>917</v>
      </c>
      <c r="E7992" s="103" t="s">
        <v>918</v>
      </c>
      <c r="F7992" s="103" t="s">
        <v>918</v>
      </c>
      <c r="G7992" s="103" t="s">
        <v>553</v>
      </c>
      <c r="H7992" s="103" t="s">
        <v>554</v>
      </c>
      <c r="I7992" s="103" t="s">
        <v>842</v>
      </c>
      <c r="J7992" s="215">
        <v>444.49</v>
      </c>
      <c r="K7992" s="216" t="s">
        <v>344</v>
      </c>
    </row>
    <row r="7993" spans="1:11" x14ac:dyDescent="0.25">
      <c r="A7993" s="103" t="s">
        <v>827</v>
      </c>
      <c r="B7993" s="103" t="s">
        <v>344</v>
      </c>
      <c r="C7993" s="103" t="s">
        <v>904</v>
      </c>
      <c r="D7993" s="103" t="s">
        <v>917</v>
      </c>
      <c r="E7993" s="103" t="s">
        <v>918</v>
      </c>
      <c r="F7993" s="103" t="s">
        <v>918</v>
      </c>
      <c r="G7993" s="103" t="s">
        <v>517</v>
      </c>
      <c r="H7993" s="103" t="s">
        <v>518</v>
      </c>
      <c r="I7993" s="103" t="s">
        <v>842</v>
      </c>
      <c r="J7993" s="215">
        <v>270.61</v>
      </c>
      <c r="K7993" s="216" t="s">
        <v>344</v>
      </c>
    </row>
    <row r="7994" spans="1:11" x14ac:dyDescent="0.25">
      <c r="A7994" s="103" t="s">
        <v>828</v>
      </c>
      <c r="B7994" s="103" t="s">
        <v>344</v>
      </c>
      <c r="C7994" s="103" t="s">
        <v>904</v>
      </c>
      <c r="D7994" s="103" t="s">
        <v>917</v>
      </c>
      <c r="E7994" s="103" t="s">
        <v>918</v>
      </c>
      <c r="F7994" s="103" t="s">
        <v>918</v>
      </c>
      <c r="G7994" s="103" t="s">
        <v>517</v>
      </c>
      <c r="H7994" s="103" t="s">
        <v>518</v>
      </c>
      <c r="I7994" s="103" t="s">
        <v>842</v>
      </c>
      <c r="J7994" s="215">
        <v>210.71</v>
      </c>
      <c r="K7994" s="216" t="s">
        <v>344</v>
      </c>
    </row>
    <row r="7995" spans="1:11" x14ac:dyDescent="0.25">
      <c r="A7995" s="103" t="s">
        <v>829</v>
      </c>
      <c r="B7995" s="103" t="s">
        <v>344</v>
      </c>
      <c r="C7995" s="103" t="s">
        <v>904</v>
      </c>
      <c r="D7995" s="103" t="s">
        <v>917</v>
      </c>
      <c r="E7995" s="103" t="s">
        <v>918</v>
      </c>
      <c r="F7995" s="103" t="s">
        <v>918</v>
      </c>
      <c r="G7995" s="103" t="s">
        <v>517</v>
      </c>
      <c r="H7995" s="103" t="s">
        <v>518</v>
      </c>
      <c r="I7995" s="103" t="s">
        <v>842</v>
      </c>
      <c r="J7995" s="215">
        <v>75.7</v>
      </c>
      <c r="K7995" s="216" t="s">
        <v>344</v>
      </c>
    </row>
    <row r="7996" spans="1:11" x14ac:dyDescent="0.25">
      <c r="A7996" s="103" t="s">
        <v>825</v>
      </c>
      <c r="B7996" s="103" t="s">
        <v>344</v>
      </c>
      <c r="C7996" s="103" t="s">
        <v>904</v>
      </c>
      <c r="D7996" s="103" t="s">
        <v>917</v>
      </c>
      <c r="E7996" s="103" t="s">
        <v>918</v>
      </c>
      <c r="F7996" s="103" t="s">
        <v>918</v>
      </c>
      <c r="G7996" s="103" t="s">
        <v>517</v>
      </c>
      <c r="H7996" s="103" t="s">
        <v>518</v>
      </c>
      <c r="I7996" s="103" t="s">
        <v>842</v>
      </c>
      <c r="J7996" s="215">
        <v>482.69</v>
      </c>
      <c r="K7996" s="216" t="s">
        <v>344</v>
      </c>
    </row>
    <row r="7997" spans="1:11" x14ac:dyDescent="0.25">
      <c r="A7997" s="103" t="s">
        <v>826</v>
      </c>
      <c r="B7997" s="103" t="s">
        <v>344</v>
      </c>
      <c r="C7997" s="103" t="s">
        <v>904</v>
      </c>
      <c r="D7997" s="103" t="s">
        <v>917</v>
      </c>
      <c r="E7997" s="103" t="s">
        <v>918</v>
      </c>
      <c r="F7997" s="103" t="s">
        <v>918</v>
      </c>
      <c r="G7997" s="103" t="s">
        <v>517</v>
      </c>
      <c r="H7997" s="103" t="s">
        <v>518</v>
      </c>
      <c r="I7997" s="103" t="s">
        <v>842</v>
      </c>
      <c r="J7997" s="215">
        <v>5.41</v>
      </c>
      <c r="K7997" s="216" t="s">
        <v>344</v>
      </c>
    </row>
    <row r="7998" spans="1:11" x14ac:dyDescent="0.25">
      <c r="A7998" s="103" t="s">
        <v>828</v>
      </c>
      <c r="B7998" s="103" t="s">
        <v>344</v>
      </c>
      <c r="C7998" s="103" t="s">
        <v>904</v>
      </c>
      <c r="D7998" s="103" t="s">
        <v>917</v>
      </c>
      <c r="E7998" s="103" t="s">
        <v>918</v>
      </c>
      <c r="F7998" s="103" t="s">
        <v>918</v>
      </c>
      <c r="G7998" s="103" t="s">
        <v>545</v>
      </c>
      <c r="H7998" s="103" t="s">
        <v>546</v>
      </c>
      <c r="I7998" s="103" t="s">
        <v>842</v>
      </c>
      <c r="J7998" s="215">
        <v>38.42</v>
      </c>
      <c r="K7998" s="216" t="s">
        <v>344</v>
      </c>
    </row>
    <row r="7999" spans="1:11" x14ac:dyDescent="0.25">
      <c r="A7999" s="103" t="s">
        <v>827</v>
      </c>
      <c r="B7999" s="103" t="s">
        <v>344</v>
      </c>
      <c r="C7999" s="103" t="s">
        <v>904</v>
      </c>
      <c r="D7999" s="103" t="s">
        <v>917</v>
      </c>
      <c r="E7999" s="103" t="s">
        <v>918</v>
      </c>
      <c r="F7999" s="103" t="s">
        <v>918</v>
      </c>
      <c r="G7999" s="103" t="s">
        <v>485</v>
      </c>
      <c r="H7999" s="103" t="s">
        <v>486</v>
      </c>
      <c r="I7999" s="103" t="s">
        <v>842</v>
      </c>
      <c r="J7999" s="215">
        <v>252.26</v>
      </c>
      <c r="K7999" s="216" t="s">
        <v>344</v>
      </c>
    </row>
    <row r="8000" spans="1:11" x14ac:dyDescent="0.25">
      <c r="A8000" s="103" t="s">
        <v>828</v>
      </c>
      <c r="B8000" s="103" t="s">
        <v>344</v>
      </c>
      <c r="C8000" s="103" t="s">
        <v>904</v>
      </c>
      <c r="D8000" s="103" t="s">
        <v>917</v>
      </c>
      <c r="E8000" s="103" t="s">
        <v>918</v>
      </c>
      <c r="F8000" s="103" t="s">
        <v>918</v>
      </c>
      <c r="G8000" s="103" t="s">
        <v>485</v>
      </c>
      <c r="H8000" s="103" t="s">
        <v>486</v>
      </c>
      <c r="I8000" s="103" t="s">
        <v>842</v>
      </c>
      <c r="J8000" s="215">
        <v>132.15</v>
      </c>
      <c r="K8000" s="216" t="s">
        <v>344</v>
      </c>
    </row>
    <row r="8001" spans="1:11" x14ac:dyDescent="0.25">
      <c r="A8001" s="103" t="s">
        <v>825</v>
      </c>
      <c r="B8001" s="103" t="s">
        <v>344</v>
      </c>
      <c r="C8001" s="103" t="s">
        <v>904</v>
      </c>
      <c r="D8001" s="103" t="s">
        <v>917</v>
      </c>
      <c r="E8001" s="103" t="s">
        <v>918</v>
      </c>
      <c r="F8001" s="103" t="s">
        <v>918</v>
      </c>
      <c r="G8001" s="103" t="s">
        <v>485</v>
      </c>
      <c r="H8001" s="103" t="s">
        <v>486</v>
      </c>
      <c r="I8001" s="103" t="s">
        <v>842</v>
      </c>
      <c r="J8001" s="215">
        <v>175.23</v>
      </c>
      <c r="K8001" s="216" t="s">
        <v>344</v>
      </c>
    </row>
    <row r="8002" spans="1:11" x14ac:dyDescent="0.25">
      <c r="A8002" s="103" t="s">
        <v>826</v>
      </c>
      <c r="B8002" s="103" t="s">
        <v>344</v>
      </c>
      <c r="C8002" s="103" t="s">
        <v>904</v>
      </c>
      <c r="D8002" s="103" t="s">
        <v>917</v>
      </c>
      <c r="E8002" s="103" t="s">
        <v>918</v>
      </c>
      <c r="F8002" s="103" t="s">
        <v>918</v>
      </c>
      <c r="G8002" s="103" t="s">
        <v>485</v>
      </c>
      <c r="H8002" s="103" t="s">
        <v>486</v>
      </c>
      <c r="I8002" s="103" t="s">
        <v>842</v>
      </c>
      <c r="J8002" s="215">
        <v>134.16999999999999</v>
      </c>
      <c r="K8002" s="216" t="s">
        <v>344</v>
      </c>
    </row>
    <row r="8003" spans="1:11" x14ac:dyDescent="0.25">
      <c r="A8003" s="103" t="s">
        <v>827</v>
      </c>
      <c r="B8003" s="103" t="s">
        <v>344</v>
      </c>
      <c r="C8003" s="103" t="s">
        <v>904</v>
      </c>
      <c r="D8003" s="103" t="s">
        <v>917</v>
      </c>
      <c r="E8003" s="103" t="s">
        <v>918</v>
      </c>
      <c r="F8003" s="103" t="s">
        <v>918</v>
      </c>
      <c r="G8003" s="103" t="s">
        <v>519</v>
      </c>
      <c r="H8003" s="103" t="s">
        <v>520</v>
      </c>
      <c r="I8003" s="103" t="s">
        <v>842</v>
      </c>
      <c r="J8003" s="215">
        <v>201.31</v>
      </c>
      <c r="K8003" s="216" t="s">
        <v>344</v>
      </c>
    </row>
    <row r="8004" spans="1:11" x14ac:dyDescent="0.25">
      <c r="A8004" s="103" t="s">
        <v>830</v>
      </c>
      <c r="B8004" s="103" t="s">
        <v>344</v>
      </c>
      <c r="C8004" s="103" t="s">
        <v>904</v>
      </c>
      <c r="D8004" s="103" t="s">
        <v>917</v>
      </c>
      <c r="E8004" s="103" t="s">
        <v>918</v>
      </c>
      <c r="F8004" s="103" t="s">
        <v>918</v>
      </c>
      <c r="G8004" s="103" t="s">
        <v>519</v>
      </c>
      <c r="H8004" s="103" t="s">
        <v>520</v>
      </c>
      <c r="I8004" s="103" t="s">
        <v>842</v>
      </c>
      <c r="J8004" s="215">
        <v>40.119999999999997</v>
      </c>
      <c r="K8004" s="216" t="s">
        <v>344</v>
      </c>
    </row>
    <row r="8005" spans="1:11" x14ac:dyDescent="0.25">
      <c r="A8005" s="103" t="s">
        <v>828</v>
      </c>
      <c r="B8005" s="103" t="s">
        <v>344</v>
      </c>
      <c r="C8005" s="103" t="s">
        <v>904</v>
      </c>
      <c r="D8005" s="103" t="s">
        <v>917</v>
      </c>
      <c r="E8005" s="103" t="s">
        <v>918</v>
      </c>
      <c r="F8005" s="103" t="s">
        <v>918</v>
      </c>
      <c r="G8005" s="103" t="s">
        <v>519</v>
      </c>
      <c r="H8005" s="103" t="s">
        <v>520</v>
      </c>
      <c r="I8005" s="103" t="s">
        <v>842</v>
      </c>
      <c r="J8005" s="215">
        <v>62.34</v>
      </c>
      <c r="K8005" s="216" t="s">
        <v>344</v>
      </c>
    </row>
    <row r="8006" spans="1:11" x14ac:dyDescent="0.25">
      <c r="A8006" s="103" t="s">
        <v>829</v>
      </c>
      <c r="B8006" s="103" t="s">
        <v>344</v>
      </c>
      <c r="C8006" s="103" t="s">
        <v>904</v>
      </c>
      <c r="D8006" s="103" t="s">
        <v>917</v>
      </c>
      <c r="E8006" s="103" t="s">
        <v>918</v>
      </c>
      <c r="F8006" s="103" t="s">
        <v>918</v>
      </c>
      <c r="G8006" s="103" t="s">
        <v>519</v>
      </c>
      <c r="H8006" s="103" t="s">
        <v>520</v>
      </c>
      <c r="I8006" s="103" t="s">
        <v>842</v>
      </c>
      <c r="J8006" s="215">
        <v>108.06</v>
      </c>
      <c r="K8006" s="216" t="s">
        <v>344</v>
      </c>
    </row>
    <row r="8007" spans="1:11" x14ac:dyDescent="0.25">
      <c r="A8007" s="103" t="s">
        <v>825</v>
      </c>
      <c r="B8007" s="103" t="s">
        <v>344</v>
      </c>
      <c r="C8007" s="103" t="s">
        <v>904</v>
      </c>
      <c r="D8007" s="103" t="s">
        <v>917</v>
      </c>
      <c r="E8007" s="103" t="s">
        <v>918</v>
      </c>
      <c r="F8007" s="103" t="s">
        <v>918</v>
      </c>
      <c r="G8007" s="103" t="s">
        <v>519</v>
      </c>
      <c r="H8007" s="103" t="s">
        <v>520</v>
      </c>
      <c r="I8007" s="103" t="s">
        <v>842</v>
      </c>
      <c r="J8007" s="215">
        <v>189.1</v>
      </c>
      <c r="K8007" s="216" t="s">
        <v>344</v>
      </c>
    </row>
    <row r="8008" spans="1:11" x14ac:dyDescent="0.25">
      <c r="A8008" s="103" t="s">
        <v>826</v>
      </c>
      <c r="B8008" s="103" t="s">
        <v>344</v>
      </c>
      <c r="C8008" s="103" t="s">
        <v>904</v>
      </c>
      <c r="D8008" s="103" t="s">
        <v>917</v>
      </c>
      <c r="E8008" s="103" t="s">
        <v>918</v>
      </c>
      <c r="F8008" s="103" t="s">
        <v>918</v>
      </c>
      <c r="G8008" s="103" t="s">
        <v>519</v>
      </c>
      <c r="H8008" s="103" t="s">
        <v>520</v>
      </c>
      <c r="I8008" s="103" t="s">
        <v>842</v>
      </c>
      <c r="J8008" s="215">
        <v>390.19</v>
      </c>
      <c r="K8008" s="216" t="s">
        <v>344</v>
      </c>
    </row>
    <row r="8009" spans="1:11" x14ac:dyDescent="0.25">
      <c r="A8009" s="103" t="s">
        <v>827</v>
      </c>
      <c r="B8009" s="103" t="s">
        <v>344</v>
      </c>
      <c r="C8009" s="103" t="s">
        <v>904</v>
      </c>
      <c r="D8009" s="103" t="s">
        <v>917</v>
      </c>
      <c r="E8009" s="103" t="s">
        <v>918</v>
      </c>
      <c r="F8009" s="103" t="s">
        <v>918</v>
      </c>
      <c r="G8009" s="103" t="s">
        <v>535</v>
      </c>
      <c r="H8009" s="103" t="s">
        <v>536</v>
      </c>
      <c r="I8009" s="103" t="s">
        <v>842</v>
      </c>
      <c r="J8009" s="215">
        <v>382.32</v>
      </c>
      <c r="K8009" s="216" t="s">
        <v>344</v>
      </c>
    </row>
    <row r="8010" spans="1:11" x14ac:dyDescent="0.25">
      <c r="A8010" s="103" t="s">
        <v>830</v>
      </c>
      <c r="B8010" s="103" t="s">
        <v>344</v>
      </c>
      <c r="C8010" s="103" t="s">
        <v>904</v>
      </c>
      <c r="D8010" s="103" t="s">
        <v>917</v>
      </c>
      <c r="E8010" s="103" t="s">
        <v>918</v>
      </c>
      <c r="F8010" s="103" t="s">
        <v>918</v>
      </c>
      <c r="G8010" s="103" t="s">
        <v>535</v>
      </c>
      <c r="H8010" s="103" t="s">
        <v>536</v>
      </c>
      <c r="I8010" s="103" t="s">
        <v>842</v>
      </c>
      <c r="J8010" s="215">
        <v>276.62</v>
      </c>
      <c r="K8010" s="216" t="s">
        <v>344</v>
      </c>
    </row>
    <row r="8011" spans="1:11" x14ac:dyDescent="0.25">
      <c r="A8011" s="103" t="s">
        <v>828</v>
      </c>
      <c r="B8011" s="103" t="s">
        <v>344</v>
      </c>
      <c r="C8011" s="103" t="s">
        <v>904</v>
      </c>
      <c r="D8011" s="103" t="s">
        <v>917</v>
      </c>
      <c r="E8011" s="103" t="s">
        <v>918</v>
      </c>
      <c r="F8011" s="103" t="s">
        <v>918</v>
      </c>
      <c r="G8011" s="103" t="s">
        <v>535</v>
      </c>
      <c r="H8011" s="103" t="s">
        <v>536</v>
      </c>
      <c r="I8011" s="103" t="s">
        <v>842</v>
      </c>
      <c r="J8011" s="215">
        <v>67.400000000000006</v>
      </c>
      <c r="K8011" s="216" t="s">
        <v>344</v>
      </c>
    </row>
    <row r="8012" spans="1:11" x14ac:dyDescent="0.25">
      <c r="A8012" s="103" t="s">
        <v>829</v>
      </c>
      <c r="B8012" s="103" t="s">
        <v>344</v>
      </c>
      <c r="C8012" s="103" t="s">
        <v>904</v>
      </c>
      <c r="D8012" s="103" t="s">
        <v>917</v>
      </c>
      <c r="E8012" s="103" t="s">
        <v>918</v>
      </c>
      <c r="F8012" s="103" t="s">
        <v>918</v>
      </c>
      <c r="G8012" s="103" t="s">
        <v>535</v>
      </c>
      <c r="H8012" s="103" t="s">
        <v>536</v>
      </c>
      <c r="I8012" s="103" t="s">
        <v>842</v>
      </c>
      <c r="J8012" s="215">
        <v>47.14</v>
      </c>
      <c r="K8012" s="216" t="s">
        <v>344</v>
      </c>
    </row>
    <row r="8013" spans="1:11" x14ac:dyDescent="0.25">
      <c r="A8013" s="103" t="s">
        <v>825</v>
      </c>
      <c r="B8013" s="103" t="s">
        <v>344</v>
      </c>
      <c r="C8013" s="103" t="s">
        <v>904</v>
      </c>
      <c r="D8013" s="103" t="s">
        <v>917</v>
      </c>
      <c r="E8013" s="103" t="s">
        <v>918</v>
      </c>
      <c r="F8013" s="103" t="s">
        <v>918</v>
      </c>
      <c r="G8013" s="103" t="s">
        <v>535</v>
      </c>
      <c r="H8013" s="103" t="s">
        <v>536</v>
      </c>
      <c r="I8013" s="103" t="s">
        <v>842</v>
      </c>
      <c r="J8013" s="215">
        <v>249.82</v>
      </c>
      <c r="K8013" s="216" t="s">
        <v>344</v>
      </c>
    </row>
    <row r="8014" spans="1:11" x14ac:dyDescent="0.25">
      <c r="A8014" s="103" t="s">
        <v>826</v>
      </c>
      <c r="B8014" s="103" t="s">
        <v>344</v>
      </c>
      <c r="C8014" s="103" t="s">
        <v>904</v>
      </c>
      <c r="D8014" s="103" t="s">
        <v>917</v>
      </c>
      <c r="E8014" s="103" t="s">
        <v>918</v>
      </c>
      <c r="F8014" s="103" t="s">
        <v>918</v>
      </c>
      <c r="G8014" s="103" t="s">
        <v>535</v>
      </c>
      <c r="H8014" s="103" t="s">
        <v>536</v>
      </c>
      <c r="I8014" s="103" t="s">
        <v>842</v>
      </c>
      <c r="J8014" s="215">
        <v>328.72</v>
      </c>
      <c r="K8014" s="216" t="s">
        <v>344</v>
      </c>
    </row>
    <row r="8015" spans="1:11" x14ac:dyDescent="0.25">
      <c r="A8015" s="103" t="s">
        <v>827</v>
      </c>
      <c r="B8015" s="103" t="s">
        <v>344</v>
      </c>
      <c r="C8015" s="103" t="s">
        <v>904</v>
      </c>
      <c r="D8015" s="103" t="s">
        <v>917</v>
      </c>
      <c r="E8015" s="103" t="s">
        <v>918</v>
      </c>
      <c r="F8015" s="103" t="s">
        <v>918</v>
      </c>
      <c r="G8015" s="103" t="s">
        <v>537</v>
      </c>
      <c r="H8015" s="103" t="s">
        <v>538</v>
      </c>
      <c r="I8015" s="103" t="s">
        <v>842</v>
      </c>
      <c r="J8015" s="215">
        <v>255.62</v>
      </c>
      <c r="K8015" s="216" t="s">
        <v>344</v>
      </c>
    </row>
    <row r="8016" spans="1:11" x14ac:dyDescent="0.25">
      <c r="A8016" s="103" t="s">
        <v>830</v>
      </c>
      <c r="B8016" s="103" t="s">
        <v>344</v>
      </c>
      <c r="C8016" s="103" t="s">
        <v>904</v>
      </c>
      <c r="D8016" s="103" t="s">
        <v>917</v>
      </c>
      <c r="E8016" s="103" t="s">
        <v>918</v>
      </c>
      <c r="F8016" s="103" t="s">
        <v>918</v>
      </c>
      <c r="G8016" s="103" t="s">
        <v>537</v>
      </c>
      <c r="H8016" s="103" t="s">
        <v>538</v>
      </c>
      <c r="I8016" s="103" t="s">
        <v>842</v>
      </c>
      <c r="J8016" s="215">
        <v>154.47</v>
      </c>
      <c r="K8016" s="216" t="s">
        <v>344</v>
      </c>
    </row>
    <row r="8017" spans="1:11" x14ac:dyDescent="0.25">
      <c r="A8017" s="103" t="s">
        <v>828</v>
      </c>
      <c r="B8017" s="103" t="s">
        <v>344</v>
      </c>
      <c r="C8017" s="103" t="s">
        <v>904</v>
      </c>
      <c r="D8017" s="103" t="s">
        <v>917</v>
      </c>
      <c r="E8017" s="103" t="s">
        <v>918</v>
      </c>
      <c r="F8017" s="103" t="s">
        <v>918</v>
      </c>
      <c r="G8017" s="103" t="s">
        <v>537</v>
      </c>
      <c r="H8017" s="103" t="s">
        <v>538</v>
      </c>
      <c r="I8017" s="103" t="s">
        <v>842</v>
      </c>
      <c r="J8017" s="215">
        <v>199.05</v>
      </c>
      <c r="K8017" s="216" t="s">
        <v>344</v>
      </c>
    </row>
    <row r="8018" spans="1:11" x14ac:dyDescent="0.25">
      <c r="A8018" s="103" t="s">
        <v>829</v>
      </c>
      <c r="B8018" s="103" t="s">
        <v>344</v>
      </c>
      <c r="C8018" s="103" t="s">
        <v>904</v>
      </c>
      <c r="D8018" s="103" t="s">
        <v>917</v>
      </c>
      <c r="E8018" s="103" t="s">
        <v>918</v>
      </c>
      <c r="F8018" s="103" t="s">
        <v>918</v>
      </c>
      <c r="G8018" s="103" t="s">
        <v>537</v>
      </c>
      <c r="H8018" s="103" t="s">
        <v>538</v>
      </c>
      <c r="I8018" s="103" t="s">
        <v>842</v>
      </c>
      <c r="J8018" s="215">
        <v>366.24</v>
      </c>
      <c r="K8018" s="216" t="s">
        <v>344</v>
      </c>
    </row>
    <row r="8019" spans="1:11" x14ac:dyDescent="0.25">
      <c r="A8019" s="103" t="s">
        <v>825</v>
      </c>
      <c r="B8019" s="103" t="s">
        <v>344</v>
      </c>
      <c r="C8019" s="103" t="s">
        <v>904</v>
      </c>
      <c r="D8019" s="103" t="s">
        <v>917</v>
      </c>
      <c r="E8019" s="103" t="s">
        <v>918</v>
      </c>
      <c r="F8019" s="103" t="s">
        <v>918</v>
      </c>
      <c r="G8019" s="103" t="s">
        <v>537</v>
      </c>
      <c r="H8019" s="103" t="s">
        <v>538</v>
      </c>
      <c r="I8019" s="103" t="s">
        <v>842</v>
      </c>
      <c r="J8019" s="215">
        <v>302.82</v>
      </c>
      <c r="K8019" s="216" t="s">
        <v>344</v>
      </c>
    </row>
    <row r="8020" spans="1:11" x14ac:dyDescent="0.25">
      <c r="A8020" s="103" t="s">
        <v>826</v>
      </c>
      <c r="B8020" s="103" t="s">
        <v>344</v>
      </c>
      <c r="C8020" s="103" t="s">
        <v>904</v>
      </c>
      <c r="D8020" s="103" t="s">
        <v>917</v>
      </c>
      <c r="E8020" s="103" t="s">
        <v>918</v>
      </c>
      <c r="F8020" s="103" t="s">
        <v>918</v>
      </c>
      <c r="G8020" s="103" t="s">
        <v>537</v>
      </c>
      <c r="H8020" s="103" t="s">
        <v>538</v>
      </c>
      <c r="I8020" s="103" t="s">
        <v>842</v>
      </c>
      <c r="J8020" s="215">
        <v>289.87</v>
      </c>
      <c r="K8020" s="216" t="s">
        <v>344</v>
      </c>
    </row>
    <row r="8021" spans="1:11" x14ac:dyDescent="0.25">
      <c r="A8021" s="103" t="s">
        <v>827</v>
      </c>
      <c r="B8021" s="103" t="s">
        <v>344</v>
      </c>
      <c r="C8021" s="103" t="s">
        <v>904</v>
      </c>
      <c r="D8021" s="103" t="s">
        <v>917</v>
      </c>
      <c r="E8021" s="103" t="s">
        <v>918</v>
      </c>
      <c r="F8021" s="103" t="s">
        <v>918</v>
      </c>
      <c r="G8021" s="103" t="s">
        <v>521</v>
      </c>
      <c r="H8021" s="103" t="s">
        <v>522</v>
      </c>
      <c r="I8021" s="103" t="s">
        <v>842</v>
      </c>
      <c r="J8021" s="215">
        <v>275.2</v>
      </c>
      <c r="K8021" s="216" t="s">
        <v>344</v>
      </c>
    </row>
    <row r="8022" spans="1:11" x14ac:dyDescent="0.25">
      <c r="A8022" s="103" t="s">
        <v>830</v>
      </c>
      <c r="B8022" s="103" t="s">
        <v>344</v>
      </c>
      <c r="C8022" s="103" t="s">
        <v>904</v>
      </c>
      <c r="D8022" s="103" t="s">
        <v>917</v>
      </c>
      <c r="E8022" s="103" t="s">
        <v>918</v>
      </c>
      <c r="F8022" s="103" t="s">
        <v>918</v>
      </c>
      <c r="G8022" s="103" t="s">
        <v>521</v>
      </c>
      <c r="H8022" s="103" t="s">
        <v>522</v>
      </c>
      <c r="I8022" s="103" t="s">
        <v>842</v>
      </c>
      <c r="J8022" s="215">
        <v>259.06</v>
      </c>
      <c r="K8022" s="216" t="s">
        <v>344</v>
      </c>
    </row>
    <row r="8023" spans="1:11" x14ac:dyDescent="0.25">
      <c r="A8023" s="103" t="s">
        <v>828</v>
      </c>
      <c r="B8023" s="103" t="s">
        <v>344</v>
      </c>
      <c r="C8023" s="103" t="s">
        <v>904</v>
      </c>
      <c r="D8023" s="103" t="s">
        <v>917</v>
      </c>
      <c r="E8023" s="103" t="s">
        <v>918</v>
      </c>
      <c r="F8023" s="103" t="s">
        <v>918</v>
      </c>
      <c r="G8023" s="103" t="s">
        <v>521</v>
      </c>
      <c r="H8023" s="103" t="s">
        <v>522</v>
      </c>
      <c r="I8023" s="103" t="s">
        <v>842</v>
      </c>
      <c r="J8023" s="215">
        <v>124.43</v>
      </c>
      <c r="K8023" s="216" t="s">
        <v>344</v>
      </c>
    </row>
    <row r="8024" spans="1:11" x14ac:dyDescent="0.25">
      <c r="A8024" s="103" t="s">
        <v>829</v>
      </c>
      <c r="B8024" s="103" t="s">
        <v>344</v>
      </c>
      <c r="C8024" s="103" t="s">
        <v>904</v>
      </c>
      <c r="D8024" s="103" t="s">
        <v>917</v>
      </c>
      <c r="E8024" s="103" t="s">
        <v>918</v>
      </c>
      <c r="F8024" s="103" t="s">
        <v>918</v>
      </c>
      <c r="G8024" s="103" t="s">
        <v>521</v>
      </c>
      <c r="H8024" s="103" t="s">
        <v>522</v>
      </c>
      <c r="I8024" s="103" t="s">
        <v>842</v>
      </c>
      <c r="J8024" s="215">
        <v>541.13</v>
      </c>
      <c r="K8024" s="216" t="s">
        <v>344</v>
      </c>
    </row>
    <row r="8025" spans="1:11" x14ac:dyDescent="0.25">
      <c r="A8025" s="103" t="s">
        <v>825</v>
      </c>
      <c r="B8025" s="103" t="s">
        <v>344</v>
      </c>
      <c r="C8025" s="103" t="s">
        <v>904</v>
      </c>
      <c r="D8025" s="103" t="s">
        <v>917</v>
      </c>
      <c r="E8025" s="103" t="s">
        <v>918</v>
      </c>
      <c r="F8025" s="103" t="s">
        <v>918</v>
      </c>
      <c r="G8025" s="103" t="s">
        <v>521</v>
      </c>
      <c r="H8025" s="103" t="s">
        <v>522</v>
      </c>
      <c r="I8025" s="103" t="s">
        <v>842</v>
      </c>
      <c r="J8025" s="215">
        <v>124.67</v>
      </c>
      <c r="K8025" s="216" t="s">
        <v>344</v>
      </c>
    </row>
    <row r="8026" spans="1:11" x14ac:dyDescent="0.25">
      <c r="A8026" s="103" t="s">
        <v>826</v>
      </c>
      <c r="B8026" s="103" t="s">
        <v>344</v>
      </c>
      <c r="C8026" s="103" t="s">
        <v>904</v>
      </c>
      <c r="D8026" s="103" t="s">
        <v>917</v>
      </c>
      <c r="E8026" s="103" t="s">
        <v>918</v>
      </c>
      <c r="F8026" s="103" t="s">
        <v>918</v>
      </c>
      <c r="G8026" s="103" t="s">
        <v>521</v>
      </c>
      <c r="H8026" s="103" t="s">
        <v>522</v>
      </c>
      <c r="I8026" s="103" t="s">
        <v>842</v>
      </c>
      <c r="J8026" s="215">
        <v>96.53</v>
      </c>
      <c r="K8026" s="216" t="s">
        <v>344</v>
      </c>
    </row>
    <row r="8027" spans="1:11" x14ac:dyDescent="0.25">
      <c r="A8027" s="103" t="s">
        <v>827</v>
      </c>
      <c r="B8027" s="103" t="s">
        <v>344</v>
      </c>
      <c r="C8027" s="103" t="s">
        <v>904</v>
      </c>
      <c r="D8027" s="103" t="s">
        <v>917</v>
      </c>
      <c r="E8027" s="103" t="s">
        <v>918</v>
      </c>
      <c r="F8027" s="103" t="s">
        <v>918</v>
      </c>
      <c r="G8027" s="103" t="s">
        <v>523</v>
      </c>
      <c r="H8027" s="103" t="s">
        <v>524</v>
      </c>
      <c r="I8027" s="103" t="s">
        <v>842</v>
      </c>
      <c r="J8027" s="215">
        <v>268.56</v>
      </c>
      <c r="K8027" s="216" t="s">
        <v>344</v>
      </c>
    </row>
    <row r="8028" spans="1:11" x14ac:dyDescent="0.25">
      <c r="A8028" s="103" t="s">
        <v>830</v>
      </c>
      <c r="B8028" s="103" t="s">
        <v>344</v>
      </c>
      <c r="C8028" s="103" t="s">
        <v>904</v>
      </c>
      <c r="D8028" s="103" t="s">
        <v>917</v>
      </c>
      <c r="E8028" s="103" t="s">
        <v>918</v>
      </c>
      <c r="F8028" s="103" t="s">
        <v>918</v>
      </c>
      <c r="G8028" s="103" t="s">
        <v>523</v>
      </c>
      <c r="H8028" s="103" t="s">
        <v>524</v>
      </c>
      <c r="I8028" s="103" t="s">
        <v>842</v>
      </c>
      <c r="J8028" s="215">
        <v>350.31</v>
      </c>
      <c r="K8028" s="216" t="s">
        <v>344</v>
      </c>
    </row>
    <row r="8029" spans="1:11" x14ac:dyDescent="0.25">
      <c r="A8029" s="103" t="s">
        <v>828</v>
      </c>
      <c r="B8029" s="103" t="s">
        <v>344</v>
      </c>
      <c r="C8029" s="103" t="s">
        <v>904</v>
      </c>
      <c r="D8029" s="103" t="s">
        <v>917</v>
      </c>
      <c r="E8029" s="103" t="s">
        <v>918</v>
      </c>
      <c r="F8029" s="103" t="s">
        <v>918</v>
      </c>
      <c r="G8029" s="103" t="s">
        <v>523</v>
      </c>
      <c r="H8029" s="103" t="s">
        <v>524</v>
      </c>
      <c r="I8029" s="103" t="s">
        <v>842</v>
      </c>
      <c r="J8029" s="215">
        <v>297.74</v>
      </c>
      <c r="K8029" s="216" t="s">
        <v>344</v>
      </c>
    </row>
    <row r="8030" spans="1:11" x14ac:dyDescent="0.25">
      <c r="A8030" s="103" t="s">
        <v>829</v>
      </c>
      <c r="B8030" s="103" t="s">
        <v>344</v>
      </c>
      <c r="C8030" s="103" t="s">
        <v>904</v>
      </c>
      <c r="D8030" s="103" t="s">
        <v>917</v>
      </c>
      <c r="E8030" s="103" t="s">
        <v>918</v>
      </c>
      <c r="F8030" s="103" t="s">
        <v>918</v>
      </c>
      <c r="G8030" s="103" t="s">
        <v>523</v>
      </c>
      <c r="H8030" s="103" t="s">
        <v>524</v>
      </c>
      <c r="I8030" s="103" t="s">
        <v>842</v>
      </c>
      <c r="J8030" s="215">
        <v>203.94</v>
      </c>
      <c r="K8030" s="216" t="s">
        <v>344</v>
      </c>
    </row>
    <row r="8031" spans="1:11" x14ac:dyDescent="0.25">
      <c r="A8031" s="103" t="s">
        <v>825</v>
      </c>
      <c r="B8031" s="103" t="s">
        <v>344</v>
      </c>
      <c r="C8031" s="103" t="s">
        <v>904</v>
      </c>
      <c r="D8031" s="103" t="s">
        <v>917</v>
      </c>
      <c r="E8031" s="103" t="s">
        <v>918</v>
      </c>
      <c r="F8031" s="103" t="s">
        <v>918</v>
      </c>
      <c r="G8031" s="103" t="s">
        <v>523</v>
      </c>
      <c r="H8031" s="103" t="s">
        <v>524</v>
      </c>
      <c r="I8031" s="103" t="s">
        <v>842</v>
      </c>
      <c r="J8031" s="215">
        <v>416.75</v>
      </c>
      <c r="K8031" s="216" t="s">
        <v>344</v>
      </c>
    </row>
    <row r="8032" spans="1:11" x14ac:dyDescent="0.25">
      <c r="A8032" s="103" t="s">
        <v>826</v>
      </c>
      <c r="B8032" s="103" t="s">
        <v>344</v>
      </c>
      <c r="C8032" s="103" t="s">
        <v>904</v>
      </c>
      <c r="D8032" s="103" t="s">
        <v>917</v>
      </c>
      <c r="E8032" s="103" t="s">
        <v>918</v>
      </c>
      <c r="F8032" s="103" t="s">
        <v>918</v>
      </c>
      <c r="G8032" s="103" t="s">
        <v>523</v>
      </c>
      <c r="H8032" s="103" t="s">
        <v>524</v>
      </c>
      <c r="I8032" s="103" t="s">
        <v>842</v>
      </c>
      <c r="J8032" s="215">
        <v>751.22</v>
      </c>
      <c r="K8032" s="216" t="s">
        <v>344</v>
      </c>
    </row>
    <row r="8033" spans="1:11" x14ac:dyDescent="0.25">
      <c r="A8033" s="103" t="s">
        <v>827</v>
      </c>
      <c r="B8033" s="103" t="s">
        <v>344</v>
      </c>
      <c r="C8033" s="103" t="s">
        <v>904</v>
      </c>
      <c r="D8033" s="103" t="s">
        <v>917</v>
      </c>
      <c r="E8033" s="103" t="s">
        <v>918</v>
      </c>
      <c r="F8033" s="103" t="s">
        <v>918</v>
      </c>
      <c r="G8033" s="103" t="s">
        <v>541</v>
      </c>
      <c r="H8033" s="103" t="s">
        <v>542</v>
      </c>
      <c r="I8033" s="103" t="s">
        <v>842</v>
      </c>
      <c r="J8033" s="215">
        <v>152.82</v>
      </c>
      <c r="K8033" s="216" t="s">
        <v>344</v>
      </c>
    </row>
    <row r="8034" spans="1:11" x14ac:dyDescent="0.25">
      <c r="A8034" s="103" t="s">
        <v>830</v>
      </c>
      <c r="B8034" s="103" t="s">
        <v>344</v>
      </c>
      <c r="C8034" s="103" t="s">
        <v>904</v>
      </c>
      <c r="D8034" s="103" t="s">
        <v>917</v>
      </c>
      <c r="E8034" s="103" t="s">
        <v>918</v>
      </c>
      <c r="F8034" s="103" t="s">
        <v>918</v>
      </c>
      <c r="G8034" s="103" t="s">
        <v>541</v>
      </c>
      <c r="H8034" s="103" t="s">
        <v>542</v>
      </c>
      <c r="I8034" s="103" t="s">
        <v>842</v>
      </c>
      <c r="J8034" s="215">
        <v>210.07</v>
      </c>
      <c r="K8034" s="216" t="s">
        <v>344</v>
      </c>
    </row>
    <row r="8035" spans="1:11" x14ac:dyDescent="0.25">
      <c r="A8035" s="103" t="s">
        <v>828</v>
      </c>
      <c r="B8035" s="103" t="s">
        <v>344</v>
      </c>
      <c r="C8035" s="103" t="s">
        <v>904</v>
      </c>
      <c r="D8035" s="103" t="s">
        <v>917</v>
      </c>
      <c r="E8035" s="103" t="s">
        <v>918</v>
      </c>
      <c r="F8035" s="103" t="s">
        <v>918</v>
      </c>
      <c r="G8035" s="103" t="s">
        <v>541</v>
      </c>
      <c r="H8035" s="103" t="s">
        <v>542</v>
      </c>
      <c r="I8035" s="103" t="s">
        <v>842</v>
      </c>
      <c r="J8035" s="215">
        <v>135.13999999999999</v>
      </c>
      <c r="K8035" s="216" t="s">
        <v>344</v>
      </c>
    </row>
    <row r="8036" spans="1:11" x14ac:dyDescent="0.25">
      <c r="A8036" s="103" t="s">
        <v>829</v>
      </c>
      <c r="B8036" s="103" t="s">
        <v>344</v>
      </c>
      <c r="C8036" s="103" t="s">
        <v>904</v>
      </c>
      <c r="D8036" s="103" t="s">
        <v>917</v>
      </c>
      <c r="E8036" s="103" t="s">
        <v>918</v>
      </c>
      <c r="F8036" s="103" t="s">
        <v>918</v>
      </c>
      <c r="G8036" s="103" t="s">
        <v>541</v>
      </c>
      <c r="H8036" s="103" t="s">
        <v>542</v>
      </c>
      <c r="I8036" s="103" t="s">
        <v>842</v>
      </c>
      <c r="J8036" s="215">
        <v>161.07</v>
      </c>
      <c r="K8036" s="216" t="s">
        <v>344</v>
      </c>
    </row>
    <row r="8037" spans="1:11" x14ac:dyDescent="0.25">
      <c r="A8037" s="103" t="s">
        <v>825</v>
      </c>
      <c r="B8037" s="103" t="s">
        <v>344</v>
      </c>
      <c r="C8037" s="103" t="s">
        <v>904</v>
      </c>
      <c r="D8037" s="103" t="s">
        <v>917</v>
      </c>
      <c r="E8037" s="103" t="s">
        <v>918</v>
      </c>
      <c r="F8037" s="103" t="s">
        <v>918</v>
      </c>
      <c r="G8037" s="103" t="s">
        <v>541</v>
      </c>
      <c r="H8037" s="103" t="s">
        <v>542</v>
      </c>
      <c r="I8037" s="103" t="s">
        <v>842</v>
      </c>
      <c r="J8037" s="215">
        <v>94.65</v>
      </c>
      <c r="K8037" s="216" t="s">
        <v>344</v>
      </c>
    </row>
    <row r="8038" spans="1:11" x14ac:dyDescent="0.25">
      <c r="A8038" s="103" t="s">
        <v>826</v>
      </c>
      <c r="B8038" s="103" t="s">
        <v>344</v>
      </c>
      <c r="C8038" s="103" t="s">
        <v>904</v>
      </c>
      <c r="D8038" s="103" t="s">
        <v>917</v>
      </c>
      <c r="E8038" s="103" t="s">
        <v>918</v>
      </c>
      <c r="F8038" s="103" t="s">
        <v>918</v>
      </c>
      <c r="G8038" s="103" t="s">
        <v>541</v>
      </c>
      <c r="H8038" s="103" t="s">
        <v>542</v>
      </c>
      <c r="I8038" s="103" t="s">
        <v>842</v>
      </c>
      <c r="J8038" s="215">
        <v>203.02</v>
      </c>
      <c r="K8038" s="216" t="s">
        <v>344</v>
      </c>
    </row>
    <row r="8039" spans="1:11" x14ac:dyDescent="0.25">
      <c r="A8039" s="103" t="s">
        <v>827</v>
      </c>
      <c r="B8039" s="103" t="s">
        <v>344</v>
      </c>
      <c r="C8039" s="103" t="s">
        <v>904</v>
      </c>
      <c r="D8039" s="103" t="s">
        <v>917</v>
      </c>
      <c r="E8039" s="103" t="s">
        <v>918</v>
      </c>
      <c r="F8039" s="103" t="s">
        <v>918</v>
      </c>
      <c r="G8039" s="103" t="s">
        <v>547</v>
      </c>
      <c r="H8039" s="103" t="s">
        <v>548</v>
      </c>
      <c r="I8039" s="103" t="s">
        <v>842</v>
      </c>
      <c r="J8039" s="215">
        <v>79.67</v>
      </c>
      <c r="K8039" s="216" t="s">
        <v>344</v>
      </c>
    </row>
    <row r="8040" spans="1:11" x14ac:dyDescent="0.25">
      <c r="A8040" s="103" t="s">
        <v>830</v>
      </c>
      <c r="B8040" s="103" t="s">
        <v>344</v>
      </c>
      <c r="C8040" s="103" t="s">
        <v>904</v>
      </c>
      <c r="D8040" s="103" t="s">
        <v>917</v>
      </c>
      <c r="E8040" s="103" t="s">
        <v>918</v>
      </c>
      <c r="F8040" s="103" t="s">
        <v>918</v>
      </c>
      <c r="G8040" s="103" t="s">
        <v>547</v>
      </c>
      <c r="H8040" s="103" t="s">
        <v>548</v>
      </c>
      <c r="I8040" s="103" t="s">
        <v>842</v>
      </c>
      <c r="J8040" s="215">
        <v>281.68</v>
      </c>
      <c r="K8040" s="216" t="s">
        <v>344</v>
      </c>
    </row>
    <row r="8041" spans="1:11" x14ac:dyDescent="0.25">
      <c r="A8041" s="103" t="s">
        <v>829</v>
      </c>
      <c r="B8041" s="103" t="s">
        <v>344</v>
      </c>
      <c r="C8041" s="103" t="s">
        <v>904</v>
      </c>
      <c r="D8041" s="103" t="s">
        <v>917</v>
      </c>
      <c r="E8041" s="103" t="s">
        <v>918</v>
      </c>
      <c r="F8041" s="103" t="s">
        <v>918</v>
      </c>
      <c r="G8041" s="103" t="s">
        <v>547</v>
      </c>
      <c r="H8041" s="103" t="s">
        <v>548</v>
      </c>
      <c r="I8041" s="103" t="s">
        <v>842</v>
      </c>
      <c r="J8041" s="215">
        <v>229.83</v>
      </c>
      <c r="K8041" s="216" t="s">
        <v>344</v>
      </c>
    </row>
    <row r="8042" spans="1:11" x14ac:dyDescent="0.25">
      <c r="A8042" s="103" t="s">
        <v>825</v>
      </c>
      <c r="B8042" s="103" t="s">
        <v>344</v>
      </c>
      <c r="C8042" s="103" t="s">
        <v>904</v>
      </c>
      <c r="D8042" s="103" t="s">
        <v>917</v>
      </c>
      <c r="E8042" s="103" t="s">
        <v>918</v>
      </c>
      <c r="F8042" s="103" t="s">
        <v>918</v>
      </c>
      <c r="G8042" s="103" t="s">
        <v>547</v>
      </c>
      <c r="H8042" s="103" t="s">
        <v>548</v>
      </c>
      <c r="I8042" s="103" t="s">
        <v>842</v>
      </c>
      <c r="J8042" s="215">
        <v>511.13</v>
      </c>
      <c r="K8042" s="216" t="s">
        <v>344</v>
      </c>
    </row>
    <row r="8043" spans="1:11" x14ac:dyDescent="0.25">
      <c r="A8043" s="103" t="s">
        <v>826</v>
      </c>
      <c r="B8043" s="103" t="s">
        <v>344</v>
      </c>
      <c r="C8043" s="103" t="s">
        <v>904</v>
      </c>
      <c r="D8043" s="103" t="s">
        <v>917</v>
      </c>
      <c r="E8043" s="103" t="s">
        <v>918</v>
      </c>
      <c r="F8043" s="103" t="s">
        <v>918</v>
      </c>
      <c r="G8043" s="103" t="s">
        <v>547</v>
      </c>
      <c r="H8043" s="103" t="s">
        <v>548</v>
      </c>
      <c r="I8043" s="103" t="s">
        <v>842</v>
      </c>
      <c r="J8043" s="215">
        <v>196.34</v>
      </c>
      <c r="K8043" s="216" t="s">
        <v>344</v>
      </c>
    </row>
    <row r="8044" spans="1:11" x14ac:dyDescent="0.25">
      <c r="A8044" s="103" t="s">
        <v>827</v>
      </c>
      <c r="B8044" s="103" t="s">
        <v>344</v>
      </c>
      <c r="C8044" s="103" t="s">
        <v>904</v>
      </c>
      <c r="D8044" s="103" t="s">
        <v>917</v>
      </c>
      <c r="E8044" s="103" t="s">
        <v>918</v>
      </c>
      <c r="F8044" s="103" t="s">
        <v>918</v>
      </c>
      <c r="G8044" s="103" t="s">
        <v>966</v>
      </c>
      <c r="H8044" s="103" t="s">
        <v>967</v>
      </c>
      <c r="I8044" s="103" t="s">
        <v>842</v>
      </c>
      <c r="J8044" s="215">
        <v>17.25</v>
      </c>
      <c r="K8044" s="216" t="s">
        <v>344</v>
      </c>
    </row>
    <row r="8045" spans="1:11" x14ac:dyDescent="0.25">
      <c r="A8045" s="103" t="s">
        <v>827</v>
      </c>
      <c r="B8045" s="103" t="s">
        <v>344</v>
      </c>
      <c r="C8045" s="103" t="s">
        <v>904</v>
      </c>
      <c r="D8045" s="103" t="s">
        <v>917</v>
      </c>
      <c r="E8045" s="103" t="s">
        <v>918</v>
      </c>
      <c r="F8045" s="103" t="s">
        <v>918</v>
      </c>
      <c r="G8045" s="103" t="s">
        <v>172</v>
      </c>
      <c r="H8045" s="103" t="s">
        <v>345</v>
      </c>
      <c r="I8045" s="103" t="s">
        <v>842</v>
      </c>
      <c r="J8045" s="215">
        <v>944.51</v>
      </c>
      <c r="K8045" s="216" t="s">
        <v>344</v>
      </c>
    </row>
    <row r="8046" spans="1:11" x14ac:dyDescent="0.25">
      <c r="A8046" s="103" t="s">
        <v>830</v>
      </c>
      <c r="B8046" s="103" t="s">
        <v>344</v>
      </c>
      <c r="C8046" s="103" t="s">
        <v>904</v>
      </c>
      <c r="D8046" s="103" t="s">
        <v>917</v>
      </c>
      <c r="E8046" s="103" t="s">
        <v>918</v>
      </c>
      <c r="F8046" s="103" t="s">
        <v>918</v>
      </c>
      <c r="G8046" s="103" t="s">
        <v>172</v>
      </c>
      <c r="H8046" s="103" t="s">
        <v>345</v>
      </c>
      <c r="I8046" s="103" t="s">
        <v>842</v>
      </c>
      <c r="J8046" s="215">
        <v>530.25</v>
      </c>
      <c r="K8046" s="216" t="s">
        <v>344</v>
      </c>
    </row>
    <row r="8047" spans="1:11" x14ac:dyDescent="0.25">
      <c r="A8047" s="103" t="s">
        <v>828</v>
      </c>
      <c r="B8047" s="103" t="s">
        <v>344</v>
      </c>
      <c r="C8047" s="103" t="s">
        <v>904</v>
      </c>
      <c r="D8047" s="103" t="s">
        <v>917</v>
      </c>
      <c r="E8047" s="103" t="s">
        <v>918</v>
      </c>
      <c r="F8047" s="103" t="s">
        <v>918</v>
      </c>
      <c r="G8047" s="103" t="s">
        <v>172</v>
      </c>
      <c r="H8047" s="103" t="s">
        <v>345</v>
      </c>
      <c r="I8047" s="103" t="s">
        <v>842</v>
      </c>
      <c r="J8047" s="215">
        <v>1383.74</v>
      </c>
      <c r="K8047" s="216" t="s">
        <v>344</v>
      </c>
    </row>
    <row r="8048" spans="1:11" x14ac:dyDescent="0.25">
      <c r="A8048" s="103" t="s">
        <v>829</v>
      </c>
      <c r="B8048" s="103" t="s">
        <v>344</v>
      </c>
      <c r="C8048" s="103" t="s">
        <v>904</v>
      </c>
      <c r="D8048" s="103" t="s">
        <v>917</v>
      </c>
      <c r="E8048" s="103" t="s">
        <v>918</v>
      </c>
      <c r="F8048" s="103" t="s">
        <v>918</v>
      </c>
      <c r="G8048" s="103" t="s">
        <v>172</v>
      </c>
      <c r="H8048" s="103" t="s">
        <v>345</v>
      </c>
      <c r="I8048" s="103" t="s">
        <v>842</v>
      </c>
      <c r="J8048" s="215">
        <v>1549.29</v>
      </c>
      <c r="K8048" s="216" t="s">
        <v>344</v>
      </c>
    </row>
    <row r="8049" spans="1:11" x14ac:dyDescent="0.25">
      <c r="A8049" s="103" t="s">
        <v>825</v>
      </c>
      <c r="B8049" s="103" t="s">
        <v>344</v>
      </c>
      <c r="C8049" s="103" t="s">
        <v>904</v>
      </c>
      <c r="D8049" s="103" t="s">
        <v>917</v>
      </c>
      <c r="E8049" s="103" t="s">
        <v>918</v>
      </c>
      <c r="F8049" s="103" t="s">
        <v>918</v>
      </c>
      <c r="G8049" s="103" t="s">
        <v>172</v>
      </c>
      <c r="H8049" s="103" t="s">
        <v>345</v>
      </c>
      <c r="I8049" s="103" t="s">
        <v>842</v>
      </c>
      <c r="J8049" s="215">
        <v>759.69</v>
      </c>
      <c r="K8049" s="216" t="s">
        <v>344</v>
      </c>
    </row>
    <row r="8050" spans="1:11" x14ac:dyDescent="0.25">
      <c r="A8050" s="103" t="s">
        <v>826</v>
      </c>
      <c r="B8050" s="103" t="s">
        <v>344</v>
      </c>
      <c r="C8050" s="103" t="s">
        <v>904</v>
      </c>
      <c r="D8050" s="103" t="s">
        <v>917</v>
      </c>
      <c r="E8050" s="103" t="s">
        <v>918</v>
      </c>
      <c r="F8050" s="103" t="s">
        <v>918</v>
      </c>
      <c r="G8050" s="103" t="s">
        <v>172</v>
      </c>
      <c r="H8050" s="103" t="s">
        <v>345</v>
      </c>
      <c r="I8050" s="103" t="s">
        <v>842</v>
      </c>
      <c r="J8050" s="215">
        <v>493.4</v>
      </c>
      <c r="K8050" s="216" t="s">
        <v>344</v>
      </c>
    </row>
    <row r="8051" spans="1:11" x14ac:dyDescent="0.25">
      <c r="A8051" s="103" t="s">
        <v>827</v>
      </c>
      <c r="B8051" s="103" t="s">
        <v>344</v>
      </c>
      <c r="C8051" s="103" t="s">
        <v>904</v>
      </c>
      <c r="D8051" s="103" t="s">
        <v>917</v>
      </c>
      <c r="E8051" s="103" t="s">
        <v>918</v>
      </c>
      <c r="F8051" s="103" t="s">
        <v>918</v>
      </c>
      <c r="G8051" s="103" t="s">
        <v>968</v>
      </c>
      <c r="H8051" s="103" t="s">
        <v>969</v>
      </c>
      <c r="I8051" s="103" t="s">
        <v>842</v>
      </c>
      <c r="J8051" s="215">
        <v>27.84</v>
      </c>
      <c r="K8051" s="216" t="s">
        <v>347</v>
      </c>
    </row>
    <row r="8052" spans="1:11" x14ac:dyDescent="0.25">
      <c r="A8052" s="103" t="s">
        <v>827</v>
      </c>
      <c r="B8052" s="103" t="s">
        <v>344</v>
      </c>
      <c r="C8052" s="103" t="s">
        <v>904</v>
      </c>
      <c r="D8052" s="103" t="s">
        <v>917</v>
      </c>
      <c r="E8052" s="103" t="s">
        <v>918</v>
      </c>
      <c r="F8052" s="103" t="s">
        <v>918</v>
      </c>
      <c r="G8052" s="103" t="s">
        <v>213</v>
      </c>
      <c r="H8052" s="103" t="s">
        <v>355</v>
      </c>
      <c r="I8052" s="103" t="s">
        <v>842</v>
      </c>
      <c r="J8052" s="215">
        <v>24.41</v>
      </c>
      <c r="K8052" s="216" t="s">
        <v>347</v>
      </c>
    </row>
    <row r="8053" spans="1:11" x14ac:dyDescent="0.25">
      <c r="A8053" s="103" t="s">
        <v>829</v>
      </c>
      <c r="B8053" s="103" t="s">
        <v>344</v>
      </c>
      <c r="C8053" s="103" t="s">
        <v>919</v>
      </c>
      <c r="D8053" s="103" t="s">
        <v>920</v>
      </c>
      <c r="E8053" s="111"/>
      <c r="F8053" s="103" t="s">
        <v>921</v>
      </c>
      <c r="G8053" s="103" t="s">
        <v>478</v>
      </c>
      <c r="H8053" s="103" t="s">
        <v>479</v>
      </c>
      <c r="I8053" s="103" t="s">
        <v>842</v>
      </c>
      <c r="J8053" s="215">
        <v>60</v>
      </c>
      <c r="K8053" s="216" t="s">
        <v>344</v>
      </c>
    </row>
    <row r="8054" spans="1:11" x14ac:dyDescent="0.25">
      <c r="A8054" s="103" t="s">
        <v>826</v>
      </c>
      <c r="B8054" s="103" t="s">
        <v>344</v>
      </c>
      <c r="C8054" s="103" t="s">
        <v>919</v>
      </c>
      <c r="D8054" s="103" t="s">
        <v>920</v>
      </c>
      <c r="E8054" s="111"/>
      <c r="F8054" s="103" t="s">
        <v>921</v>
      </c>
      <c r="G8054" s="103" t="s">
        <v>478</v>
      </c>
      <c r="H8054" s="103" t="s">
        <v>479</v>
      </c>
      <c r="I8054" s="103" t="s">
        <v>842</v>
      </c>
      <c r="J8054" s="215">
        <v>184</v>
      </c>
      <c r="K8054" s="216" t="s">
        <v>344</v>
      </c>
    </row>
    <row r="8055" spans="1:11" x14ac:dyDescent="0.25">
      <c r="A8055" s="103" t="s">
        <v>827</v>
      </c>
      <c r="B8055" s="103" t="s">
        <v>344</v>
      </c>
      <c r="C8055" s="103" t="s">
        <v>919</v>
      </c>
      <c r="D8055" s="103" t="s">
        <v>920</v>
      </c>
      <c r="E8055" s="103" t="s">
        <v>921</v>
      </c>
      <c r="F8055" s="103" t="s">
        <v>921</v>
      </c>
      <c r="G8055" s="103" t="s">
        <v>503</v>
      </c>
      <c r="H8055" s="103" t="s">
        <v>504</v>
      </c>
      <c r="I8055" s="103" t="s">
        <v>842</v>
      </c>
      <c r="J8055" s="215">
        <v>18.579999999999998</v>
      </c>
      <c r="K8055" s="216" t="s">
        <v>344</v>
      </c>
    </row>
    <row r="8056" spans="1:11" x14ac:dyDescent="0.25">
      <c r="A8056" s="103" t="s">
        <v>828</v>
      </c>
      <c r="B8056" s="103" t="s">
        <v>344</v>
      </c>
      <c r="C8056" s="103" t="s">
        <v>919</v>
      </c>
      <c r="D8056" s="103" t="s">
        <v>920</v>
      </c>
      <c r="E8056" s="103" t="s">
        <v>921</v>
      </c>
      <c r="F8056" s="103" t="s">
        <v>921</v>
      </c>
      <c r="G8056" s="103" t="s">
        <v>509</v>
      </c>
      <c r="H8056" s="103" t="s">
        <v>510</v>
      </c>
      <c r="I8056" s="103" t="s">
        <v>842</v>
      </c>
      <c r="J8056" s="215">
        <v>295</v>
      </c>
      <c r="K8056" s="216" t="s">
        <v>344</v>
      </c>
    </row>
    <row r="8057" spans="1:11" x14ac:dyDescent="0.25">
      <c r="A8057" s="103" t="s">
        <v>830</v>
      </c>
      <c r="B8057" s="103" t="s">
        <v>344</v>
      </c>
      <c r="C8057" s="103" t="s">
        <v>919</v>
      </c>
      <c r="D8057" s="103" t="s">
        <v>920</v>
      </c>
      <c r="E8057" s="103" t="s">
        <v>921</v>
      </c>
      <c r="F8057" s="103" t="s">
        <v>921</v>
      </c>
      <c r="G8057" s="103" t="s">
        <v>515</v>
      </c>
      <c r="H8057" s="103" t="s">
        <v>516</v>
      </c>
      <c r="I8057" s="103" t="s">
        <v>842</v>
      </c>
      <c r="J8057" s="215">
        <v>270</v>
      </c>
      <c r="K8057" s="216" t="s">
        <v>344</v>
      </c>
    </row>
    <row r="8058" spans="1:11" x14ac:dyDescent="0.25">
      <c r="A8058" s="103" t="s">
        <v>829</v>
      </c>
      <c r="B8058" s="103" t="s">
        <v>344</v>
      </c>
      <c r="C8058" s="103" t="s">
        <v>919</v>
      </c>
      <c r="D8058" s="103" t="s">
        <v>920</v>
      </c>
      <c r="E8058" s="103" t="s">
        <v>921</v>
      </c>
      <c r="F8058" s="103" t="s">
        <v>921</v>
      </c>
      <c r="G8058" s="103" t="s">
        <v>966</v>
      </c>
      <c r="H8058" s="103" t="s">
        <v>967</v>
      </c>
      <c r="I8058" s="103" t="s">
        <v>842</v>
      </c>
      <c r="J8058" s="215">
        <v>1400</v>
      </c>
      <c r="K8058" s="216" t="s">
        <v>344</v>
      </c>
    </row>
    <row r="8059" spans="1:11" x14ac:dyDescent="0.25">
      <c r="A8059" s="103" t="s">
        <v>827</v>
      </c>
      <c r="B8059" s="103" t="s">
        <v>344</v>
      </c>
      <c r="C8059" s="103" t="s">
        <v>928</v>
      </c>
      <c r="D8059" s="103" t="s">
        <v>480</v>
      </c>
      <c r="E8059" s="103" t="s">
        <v>929</v>
      </c>
      <c r="F8059" s="103" t="s">
        <v>929</v>
      </c>
      <c r="G8059" s="103" t="s">
        <v>499</v>
      </c>
      <c r="H8059" s="103" t="s">
        <v>500</v>
      </c>
      <c r="I8059" s="103" t="s">
        <v>842</v>
      </c>
      <c r="J8059" s="215">
        <v>45.14</v>
      </c>
      <c r="K8059" s="216" t="s">
        <v>344</v>
      </c>
    </row>
    <row r="8060" spans="1:11" x14ac:dyDescent="0.25">
      <c r="A8060" s="103" t="s">
        <v>830</v>
      </c>
      <c r="B8060" s="103" t="s">
        <v>344</v>
      </c>
      <c r="C8060" s="103" t="s">
        <v>928</v>
      </c>
      <c r="D8060" s="103" t="s">
        <v>480</v>
      </c>
      <c r="E8060" s="103" t="s">
        <v>929</v>
      </c>
      <c r="F8060" s="103" t="s">
        <v>929</v>
      </c>
      <c r="G8060" s="103" t="s">
        <v>499</v>
      </c>
      <c r="H8060" s="103" t="s">
        <v>500</v>
      </c>
      <c r="I8060" s="103" t="s">
        <v>842</v>
      </c>
      <c r="J8060" s="215">
        <v>14.79</v>
      </c>
      <c r="K8060" s="216" t="s">
        <v>344</v>
      </c>
    </row>
    <row r="8061" spans="1:11" x14ac:dyDescent="0.25">
      <c r="A8061" s="103" t="s">
        <v>827</v>
      </c>
      <c r="B8061" s="103" t="s">
        <v>344</v>
      </c>
      <c r="C8061" s="103" t="s">
        <v>928</v>
      </c>
      <c r="D8061" s="103" t="s">
        <v>480</v>
      </c>
      <c r="E8061" s="103" t="s">
        <v>929</v>
      </c>
      <c r="F8061" s="103" t="s">
        <v>929</v>
      </c>
      <c r="G8061" s="103" t="s">
        <v>517</v>
      </c>
      <c r="H8061" s="103" t="s">
        <v>518</v>
      </c>
      <c r="I8061" s="103" t="s">
        <v>842</v>
      </c>
      <c r="J8061" s="215">
        <v>492.24</v>
      </c>
      <c r="K8061" s="216" t="s">
        <v>344</v>
      </c>
    </row>
    <row r="8062" spans="1:11" x14ac:dyDescent="0.25">
      <c r="A8062" s="103" t="s">
        <v>830</v>
      </c>
      <c r="B8062" s="103" t="s">
        <v>344</v>
      </c>
      <c r="C8062" s="103" t="s">
        <v>928</v>
      </c>
      <c r="D8062" s="103" t="s">
        <v>480</v>
      </c>
      <c r="E8062" s="103" t="s">
        <v>929</v>
      </c>
      <c r="F8062" s="103" t="s">
        <v>929</v>
      </c>
      <c r="G8062" s="103" t="s">
        <v>517</v>
      </c>
      <c r="H8062" s="103" t="s">
        <v>518</v>
      </c>
      <c r="I8062" s="103" t="s">
        <v>842</v>
      </c>
      <c r="J8062" s="215">
        <v>811.01</v>
      </c>
      <c r="K8062" s="216" t="s">
        <v>344</v>
      </c>
    </row>
    <row r="8063" spans="1:11" x14ac:dyDescent="0.25">
      <c r="A8063" s="103" t="s">
        <v>828</v>
      </c>
      <c r="B8063" s="103" t="s">
        <v>344</v>
      </c>
      <c r="C8063" s="103" t="s">
        <v>928</v>
      </c>
      <c r="D8063" s="103" t="s">
        <v>480</v>
      </c>
      <c r="E8063" s="103" t="s">
        <v>929</v>
      </c>
      <c r="F8063" s="103" t="s">
        <v>929</v>
      </c>
      <c r="G8063" s="103" t="s">
        <v>517</v>
      </c>
      <c r="H8063" s="103" t="s">
        <v>518</v>
      </c>
      <c r="I8063" s="103" t="s">
        <v>842</v>
      </c>
      <c r="J8063" s="215">
        <v>667.62</v>
      </c>
      <c r="K8063" s="216" t="s">
        <v>344</v>
      </c>
    </row>
    <row r="8064" spans="1:11" x14ac:dyDescent="0.25">
      <c r="A8064" s="103" t="s">
        <v>829</v>
      </c>
      <c r="B8064" s="103" t="s">
        <v>344</v>
      </c>
      <c r="C8064" s="103" t="s">
        <v>928</v>
      </c>
      <c r="D8064" s="103" t="s">
        <v>480</v>
      </c>
      <c r="E8064" s="103" t="s">
        <v>929</v>
      </c>
      <c r="F8064" s="103" t="s">
        <v>929</v>
      </c>
      <c r="G8064" s="103" t="s">
        <v>517</v>
      </c>
      <c r="H8064" s="103" t="s">
        <v>518</v>
      </c>
      <c r="I8064" s="103" t="s">
        <v>842</v>
      </c>
      <c r="J8064" s="215">
        <v>375.69</v>
      </c>
      <c r="K8064" s="216" t="s">
        <v>344</v>
      </c>
    </row>
    <row r="8065" spans="1:11" x14ac:dyDescent="0.25">
      <c r="A8065" s="103" t="s">
        <v>825</v>
      </c>
      <c r="B8065" s="103" t="s">
        <v>344</v>
      </c>
      <c r="C8065" s="103" t="s">
        <v>928</v>
      </c>
      <c r="D8065" s="103" t="s">
        <v>480</v>
      </c>
      <c r="E8065" s="103" t="s">
        <v>929</v>
      </c>
      <c r="F8065" s="103" t="s">
        <v>929</v>
      </c>
      <c r="G8065" s="103" t="s">
        <v>517</v>
      </c>
      <c r="H8065" s="103" t="s">
        <v>518</v>
      </c>
      <c r="I8065" s="103" t="s">
        <v>842</v>
      </c>
      <c r="J8065" s="215">
        <v>623.34</v>
      </c>
      <c r="K8065" s="216" t="s">
        <v>344</v>
      </c>
    </row>
    <row r="8066" spans="1:11" x14ac:dyDescent="0.25">
      <c r="A8066" s="103" t="s">
        <v>826</v>
      </c>
      <c r="B8066" s="103" t="s">
        <v>344</v>
      </c>
      <c r="C8066" s="103" t="s">
        <v>928</v>
      </c>
      <c r="D8066" s="103" t="s">
        <v>480</v>
      </c>
      <c r="E8066" s="103" t="s">
        <v>929</v>
      </c>
      <c r="F8066" s="103" t="s">
        <v>929</v>
      </c>
      <c r="G8066" s="103" t="s">
        <v>517</v>
      </c>
      <c r="H8066" s="103" t="s">
        <v>518</v>
      </c>
      <c r="I8066" s="103" t="s">
        <v>842</v>
      </c>
      <c r="J8066" s="215">
        <v>2027.26</v>
      </c>
      <c r="K8066" s="216" t="s">
        <v>344</v>
      </c>
    </row>
    <row r="8067" spans="1:11" x14ac:dyDescent="0.25">
      <c r="A8067" s="103" t="s">
        <v>827</v>
      </c>
      <c r="B8067" s="103" t="s">
        <v>344</v>
      </c>
      <c r="C8067" s="103" t="s">
        <v>928</v>
      </c>
      <c r="D8067" s="103" t="s">
        <v>480</v>
      </c>
      <c r="E8067" s="103" t="s">
        <v>929</v>
      </c>
      <c r="F8067" s="103" t="s">
        <v>929</v>
      </c>
      <c r="G8067" s="103" t="s">
        <v>523</v>
      </c>
      <c r="H8067" s="103" t="s">
        <v>524</v>
      </c>
      <c r="I8067" s="103" t="s">
        <v>842</v>
      </c>
      <c r="J8067" s="215">
        <v>519.89</v>
      </c>
      <c r="K8067" s="216" t="s">
        <v>344</v>
      </c>
    </row>
    <row r="8068" spans="1:11" x14ac:dyDescent="0.25">
      <c r="A8068" s="103" t="s">
        <v>830</v>
      </c>
      <c r="B8068" s="103" t="s">
        <v>344</v>
      </c>
      <c r="C8068" s="103" t="s">
        <v>928</v>
      </c>
      <c r="D8068" s="103" t="s">
        <v>480</v>
      </c>
      <c r="E8068" s="103" t="s">
        <v>929</v>
      </c>
      <c r="F8068" s="103" t="s">
        <v>929</v>
      </c>
      <c r="G8068" s="103" t="s">
        <v>523</v>
      </c>
      <c r="H8068" s="103" t="s">
        <v>524</v>
      </c>
      <c r="I8068" s="103" t="s">
        <v>842</v>
      </c>
      <c r="J8068" s="215">
        <v>198.32</v>
      </c>
      <c r="K8068" s="216" t="s">
        <v>344</v>
      </c>
    </row>
    <row r="8069" spans="1:11" x14ac:dyDescent="0.25">
      <c r="A8069" s="103" t="s">
        <v>828</v>
      </c>
      <c r="B8069" s="103" t="s">
        <v>344</v>
      </c>
      <c r="C8069" s="103" t="s">
        <v>928</v>
      </c>
      <c r="D8069" s="103" t="s">
        <v>480</v>
      </c>
      <c r="E8069" s="103" t="s">
        <v>929</v>
      </c>
      <c r="F8069" s="103" t="s">
        <v>929</v>
      </c>
      <c r="G8069" s="103" t="s">
        <v>523</v>
      </c>
      <c r="H8069" s="103" t="s">
        <v>524</v>
      </c>
      <c r="I8069" s="103" t="s">
        <v>842</v>
      </c>
      <c r="J8069" s="215">
        <v>517.38</v>
      </c>
      <c r="K8069" s="216" t="s">
        <v>344</v>
      </c>
    </row>
    <row r="8070" spans="1:11" x14ac:dyDescent="0.25">
      <c r="A8070" s="103" t="s">
        <v>829</v>
      </c>
      <c r="B8070" s="103" t="s">
        <v>344</v>
      </c>
      <c r="C8070" s="103" t="s">
        <v>928</v>
      </c>
      <c r="D8070" s="103" t="s">
        <v>480</v>
      </c>
      <c r="E8070" s="103" t="s">
        <v>929</v>
      </c>
      <c r="F8070" s="103" t="s">
        <v>929</v>
      </c>
      <c r="G8070" s="103" t="s">
        <v>523</v>
      </c>
      <c r="H8070" s="103" t="s">
        <v>524</v>
      </c>
      <c r="I8070" s="103" t="s">
        <v>842</v>
      </c>
      <c r="J8070" s="215">
        <v>435.47</v>
      </c>
      <c r="K8070" s="216" t="s">
        <v>344</v>
      </c>
    </row>
    <row r="8071" spans="1:11" x14ac:dyDescent="0.25">
      <c r="A8071" s="103" t="s">
        <v>825</v>
      </c>
      <c r="B8071" s="103" t="s">
        <v>344</v>
      </c>
      <c r="C8071" s="103" t="s">
        <v>928</v>
      </c>
      <c r="D8071" s="103" t="s">
        <v>480</v>
      </c>
      <c r="E8071" s="103" t="s">
        <v>929</v>
      </c>
      <c r="F8071" s="103" t="s">
        <v>929</v>
      </c>
      <c r="G8071" s="103" t="s">
        <v>523</v>
      </c>
      <c r="H8071" s="103" t="s">
        <v>524</v>
      </c>
      <c r="I8071" s="103" t="s">
        <v>842</v>
      </c>
      <c r="J8071" s="215">
        <v>476.88</v>
      </c>
      <c r="K8071" s="216" t="s">
        <v>344</v>
      </c>
    </row>
    <row r="8072" spans="1:11" x14ac:dyDescent="0.25">
      <c r="A8072" s="103" t="s">
        <v>826</v>
      </c>
      <c r="B8072" s="103" t="s">
        <v>344</v>
      </c>
      <c r="C8072" s="103" t="s">
        <v>928</v>
      </c>
      <c r="D8072" s="103" t="s">
        <v>480</v>
      </c>
      <c r="E8072" s="103" t="s">
        <v>929</v>
      </c>
      <c r="F8072" s="103" t="s">
        <v>929</v>
      </c>
      <c r="G8072" s="103" t="s">
        <v>523</v>
      </c>
      <c r="H8072" s="103" t="s">
        <v>524</v>
      </c>
      <c r="I8072" s="103" t="s">
        <v>842</v>
      </c>
      <c r="J8072" s="215">
        <v>1208.6400000000001</v>
      </c>
      <c r="K8072" s="216" t="s">
        <v>344</v>
      </c>
    </row>
    <row r="8073" spans="1:11" x14ac:dyDescent="0.25">
      <c r="A8073" s="103" t="s">
        <v>830</v>
      </c>
      <c r="B8073" s="103" t="s">
        <v>344</v>
      </c>
      <c r="C8073" s="103" t="s">
        <v>928</v>
      </c>
      <c r="D8073" s="103" t="s">
        <v>480</v>
      </c>
      <c r="E8073" s="103" t="s">
        <v>929</v>
      </c>
      <c r="F8073" s="103" t="s">
        <v>929</v>
      </c>
      <c r="G8073" s="103" t="s">
        <v>172</v>
      </c>
      <c r="H8073" s="103" t="s">
        <v>345</v>
      </c>
      <c r="I8073" s="103" t="s">
        <v>842</v>
      </c>
      <c r="J8073" s="215">
        <v>2718.36</v>
      </c>
      <c r="K8073" s="216" t="s">
        <v>344</v>
      </c>
    </row>
    <row r="8074" spans="1:11" x14ac:dyDescent="0.25">
      <c r="A8074" s="103" t="s">
        <v>830</v>
      </c>
      <c r="B8074" s="103" t="s">
        <v>344</v>
      </c>
      <c r="C8074" s="103" t="s">
        <v>970</v>
      </c>
      <c r="D8074" s="103" t="s">
        <v>938</v>
      </c>
      <c r="E8074" s="103" t="s">
        <v>939</v>
      </c>
      <c r="F8074" s="103" t="s">
        <v>939</v>
      </c>
      <c r="G8074" s="103" t="s">
        <v>501</v>
      </c>
      <c r="H8074" s="103" t="s">
        <v>502</v>
      </c>
      <c r="I8074" s="103" t="s">
        <v>842</v>
      </c>
      <c r="J8074" s="215">
        <v>75</v>
      </c>
      <c r="K8074" s="216" t="s">
        <v>344</v>
      </c>
    </row>
    <row r="8075" spans="1:11" x14ac:dyDescent="0.25">
      <c r="A8075" s="103" t="s">
        <v>830</v>
      </c>
      <c r="B8075" s="103" t="s">
        <v>344</v>
      </c>
      <c r="C8075" s="103" t="s">
        <v>970</v>
      </c>
      <c r="D8075" s="103" t="s">
        <v>938</v>
      </c>
      <c r="E8075" s="103" t="s">
        <v>939</v>
      </c>
      <c r="F8075" s="103" t="s">
        <v>939</v>
      </c>
      <c r="G8075" s="103" t="s">
        <v>117</v>
      </c>
      <c r="H8075" s="103" t="s">
        <v>408</v>
      </c>
      <c r="I8075" s="103" t="s">
        <v>842</v>
      </c>
      <c r="J8075" s="215">
        <v>115</v>
      </c>
      <c r="K8075" s="216" t="s">
        <v>88</v>
      </c>
    </row>
    <row r="8076" spans="1:11" x14ac:dyDescent="0.25">
      <c r="A8076" s="103" t="s">
        <v>828</v>
      </c>
      <c r="B8076" s="103" t="s">
        <v>344</v>
      </c>
      <c r="C8076" s="103" t="s">
        <v>970</v>
      </c>
      <c r="D8076" s="103" t="s">
        <v>938</v>
      </c>
      <c r="E8076" s="103" t="s">
        <v>939</v>
      </c>
      <c r="F8076" s="103" t="s">
        <v>939</v>
      </c>
      <c r="G8076" s="103" t="s">
        <v>117</v>
      </c>
      <c r="H8076" s="103" t="s">
        <v>408</v>
      </c>
      <c r="I8076" s="103" t="s">
        <v>842</v>
      </c>
      <c r="J8076" s="215">
        <v>50</v>
      </c>
      <c r="K8076" s="216" t="s">
        <v>88</v>
      </c>
    </row>
    <row r="8077" spans="1:11" x14ac:dyDescent="0.25">
      <c r="A8077" s="103" t="s">
        <v>829</v>
      </c>
      <c r="B8077" s="103" t="s">
        <v>344</v>
      </c>
      <c r="C8077" s="103" t="s">
        <v>930</v>
      </c>
      <c r="D8077" s="103" t="s">
        <v>931</v>
      </c>
      <c r="E8077" s="103" t="s">
        <v>932</v>
      </c>
      <c r="F8077" s="103" t="s">
        <v>932</v>
      </c>
      <c r="G8077" s="103" t="s">
        <v>499</v>
      </c>
      <c r="H8077" s="103" t="s">
        <v>500</v>
      </c>
      <c r="I8077" s="103" t="s">
        <v>842</v>
      </c>
      <c r="J8077" s="215">
        <v>56.53</v>
      </c>
      <c r="K8077" s="216" t="s">
        <v>344</v>
      </c>
    </row>
    <row r="8078" spans="1:11" x14ac:dyDescent="0.25">
      <c r="A8078" s="103" t="s">
        <v>825</v>
      </c>
      <c r="B8078" s="103" t="s">
        <v>344</v>
      </c>
      <c r="C8078" s="103" t="s">
        <v>930</v>
      </c>
      <c r="D8078" s="103" t="s">
        <v>931</v>
      </c>
      <c r="E8078" s="103" t="s">
        <v>932</v>
      </c>
      <c r="F8078" s="103" t="s">
        <v>932</v>
      </c>
      <c r="G8078" s="103" t="s">
        <v>499</v>
      </c>
      <c r="H8078" s="103" t="s">
        <v>500</v>
      </c>
      <c r="I8078" s="103" t="s">
        <v>842</v>
      </c>
      <c r="J8078" s="215">
        <v>50.9</v>
      </c>
      <c r="K8078" s="216" t="s">
        <v>344</v>
      </c>
    </row>
    <row r="8079" spans="1:11" x14ac:dyDescent="0.25">
      <c r="A8079" s="103" t="s">
        <v>828</v>
      </c>
      <c r="B8079" s="103" t="s">
        <v>344</v>
      </c>
      <c r="C8079" s="103" t="s">
        <v>930</v>
      </c>
      <c r="D8079" s="103" t="s">
        <v>931</v>
      </c>
      <c r="E8079" s="103" t="s">
        <v>932</v>
      </c>
      <c r="F8079" s="103" t="s">
        <v>932</v>
      </c>
      <c r="G8079" s="103" t="s">
        <v>507</v>
      </c>
      <c r="H8079" s="103" t="s">
        <v>508</v>
      </c>
      <c r="I8079" s="103" t="s">
        <v>842</v>
      </c>
      <c r="J8079" s="215">
        <v>13.39</v>
      </c>
      <c r="K8079" s="216" t="s">
        <v>344</v>
      </c>
    </row>
    <row r="8080" spans="1:11" x14ac:dyDescent="0.25">
      <c r="A8080" s="103" t="s">
        <v>825</v>
      </c>
      <c r="B8080" s="103" t="s">
        <v>344</v>
      </c>
      <c r="C8080" s="103" t="s">
        <v>930</v>
      </c>
      <c r="D8080" s="103" t="s">
        <v>931</v>
      </c>
      <c r="E8080" s="103" t="s">
        <v>932</v>
      </c>
      <c r="F8080" s="103" t="s">
        <v>932</v>
      </c>
      <c r="G8080" s="103" t="s">
        <v>529</v>
      </c>
      <c r="H8080" s="103" t="s">
        <v>530</v>
      </c>
      <c r="I8080" s="103" t="s">
        <v>842</v>
      </c>
      <c r="J8080" s="215">
        <v>127.71</v>
      </c>
      <c r="K8080" s="216" t="s">
        <v>344</v>
      </c>
    </row>
    <row r="8081" spans="1:11" x14ac:dyDescent="0.25">
      <c r="A8081" s="103" t="s">
        <v>826</v>
      </c>
      <c r="B8081" s="103" t="s">
        <v>344</v>
      </c>
      <c r="C8081" s="103" t="s">
        <v>930</v>
      </c>
      <c r="D8081" s="103" t="s">
        <v>931</v>
      </c>
      <c r="E8081" s="103" t="s">
        <v>932</v>
      </c>
      <c r="F8081" s="103" t="s">
        <v>932</v>
      </c>
      <c r="G8081" s="103" t="s">
        <v>529</v>
      </c>
      <c r="H8081" s="103" t="s">
        <v>530</v>
      </c>
      <c r="I8081" s="103" t="s">
        <v>842</v>
      </c>
      <c r="J8081" s="215">
        <v>25.7</v>
      </c>
      <c r="K8081" s="216" t="s">
        <v>344</v>
      </c>
    </row>
    <row r="8082" spans="1:11" x14ac:dyDescent="0.25">
      <c r="A8082" s="103" t="s">
        <v>829</v>
      </c>
      <c r="B8082" s="103" t="s">
        <v>344</v>
      </c>
      <c r="C8082" s="103" t="s">
        <v>930</v>
      </c>
      <c r="D8082" s="103" t="s">
        <v>931</v>
      </c>
      <c r="E8082" s="103" t="s">
        <v>932</v>
      </c>
      <c r="F8082" s="103" t="s">
        <v>932</v>
      </c>
      <c r="G8082" s="103" t="s">
        <v>483</v>
      </c>
      <c r="H8082" s="103" t="s">
        <v>484</v>
      </c>
      <c r="I8082" s="103" t="s">
        <v>842</v>
      </c>
      <c r="J8082" s="215">
        <v>21.84</v>
      </c>
      <c r="K8082" s="216" t="s">
        <v>344</v>
      </c>
    </row>
    <row r="8083" spans="1:11" x14ac:dyDescent="0.25">
      <c r="A8083" s="103" t="s">
        <v>825</v>
      </c>
      <c r="B8083" s="103" t="s">
        <v>344</v>
      </c>
      <c r="C8083" s="103" t="s">
        <v>930</v>
      </c>
      <c r="D8083" s="103" t="s">
        <v>931</v>
      </c>
      <c r="E8083" s="103" t="s">
        <v>932</v>
      </c>
      <c r="F8083" s="103" t="s">
        <v>932</v>
      </c>
      <c r="G8083" s="103" t="s">
        <v>533</v>
      </c>
      <c r="H8083" s="103" t="s">
        <v>534</v>
      </c>
      <c r="I8083" s="103" t="s">
        <v>842</v>
      </c>
      <c r="J8083" s="215">
        <v>26.48</v>
      </c>
      <c r="K8083" s="216" t="s">
        <v>344</v>
      </c>
    </row>
    <row r="8084" spans="1:11" x14ac:dyDescent="0.25">
      <c r="A8084" s="103" t="s">
        <v>827</v>
      </c>
      <c r="B8084" s="103" t="s">
        <v>344</v>
      </c>
      <c r="C8084" s="103" t="s">
        <v>930</v>
      </c>
      <c r="D8084" s="103" t="s">
        <v>931</v>
      </c>
      <c r="E8084" s="103" t="s">
        <v>932</v>
      </c>
      <c r="F8084" s="103" t="s">
        <v>932</v>
      </c>
      <c r="G8084" s="103" t="s">
        <v>525</v>
      </c>
      <c r="H8084" s="103" t="s">
        <v>526</v>
      </c>
      <c r="I8084" s="103" t="s">
        <v>842</v>
      </c>
      <c r="J8084" s="215">
        <v>40.39</v>
      </c>
      <c r="K8084" s="216" t="s">
        <v>344</v>
      </c>
    </row>
    <row r="8085" spans="1:11" x14ac:dyDescent="0.25">
      <c r="A8085" s="103" t="s">
        <v>828</v>
      </c>
      <c r="B8085" s="103" t="s">
        <v>344</v>
      </c>
      <c r="C8085" s="103" t="s">
        <v>930</v>
      </c>
      <c r="D8085" s="103" t="s">
        <v>931</v>
      </c>
      <c r="E8085" s="103" t="s">
        <v>932</v>
      </c>
      <c r="F8085" s="103" t="s">
        <v>932</v>
      </c>
      <c r="G8085" s="103" t="s">
        <v>525</v>
      </c>
      <c r="H8085" s="103" t="s">
        <v>526</v>
      </c>
      <c r="I8085" s="103" t="s">
        <v>842</v>
      </c>
      <c r="J8085" s="215">
        <v>15.38</v>
      </c>
      <c r="K8085" s="216" t="s">
        <v>344</v>
      </c>
    </row>
    <row r="8086" spans="1:11" x14ac:dyDescent="0.25">
      <c r="A8086" s="103" t="s">
        <v>829</v>
      </c>
      <c r="B8086" s="103" t="s">
        <v>344</v>
      </c>
      <c r="C8086" s="103" t="s">
        <v>930</v>
      </c>
      <c r="D8086" s="103" t="s">
        <v>931</v>
      </c>
      <c r="E8086" s="103" t="s">
        <v>932</v>
      </c>
      <c r="F8086" s="103" t="s">
        <v>932</v>
      </c>
      <c r="G8086" s="103" t="s">
        <v>525</v>
      </c>
      <c r="H8086" s="103" t="s">
        <v>526</v>
      </c>
      <c r="I8086" s="103" t="s">
        <v>842</v>
      </c>
      <c r="J8086" s="215">
        <v>178.46</v>
      </c>
      <c r="K8086" s="216" t="s">
        <v>344</v>
      </c>
    </row>
    <row r="8087" spans="1:11" x14ac:dyDescent="0.25">
      <c r="A8087" s="103" t="s">
        <v>826</v>
      </c>
      <c r="B8087" s="103" t="s">
        <v>344</v>
      </c>
      <c r="C8087" s="103" t="s">
        <v>930</v>
      </c>
      <c r="D8087" s="103" t="s">
        <v>931</v>
      </c>
      <c r="E8087" s="103" t="s">
        <v>932</v>
      </c>
      <c r="F8087" s="103" t="s">
        <v>932</v>
      </c>
      <c r="G8087" s="103" t="s">
        <v>525</v>
      </c>
      <c r="H8087" s="103" t="s">
        <v>526</v>
      </c>
      <c r="I8087" s="103" t="s">
        <v>842</v>
      </c>
      <c r="J8087" s="215">
        <v>140.91999999999999</v>
      </c>
      <c r="K8087" s="216" t="s">
        <v>344</v>
      </c>
    </row>
    <row r="8088" spans="1:11" x14ac:dyDescent="0.25">
      <c r="A8088" s="103" t="s">
        <v>828</v>
      </c>
      <c r="B8088" s="103" t="s">
        <v>344</v>
      </c>
      <c r="C8088" s="103" t="s">
        <v>930</v>
      </c>
      <c r="D8088" s="103" t="s">
        <v>931</v>
      </c>
      <c r="E8088" s="103" t="s">
        <v>932</v>
      </c>
      <c r="F8088" s="103" t="s">
        <v>932</v>
      </c>
      <c r="G8088" s="103" t="s">
        <v>964</v>
      </c>
      <c r="H8088" s="103" t="s">
        <v>965</v>
      </c>
      <c r="I8088" s="103" t="s">
        <v>842</v>
      </c>
      <c r="J8088" s="215">
        <v>14.15</v>
      </c>
      <c r="K8088" s="216" t="s">
        <v>344</v>
      </c>
    </row>
    <row r="8089" spans="1:11" x14ac:dyDescent="0.25">
      <c r="A8089" s="103" t="s">
        <v>829</v>
      </c>
      <c r="B8089" s="103" t="s">
        <v>344</v>
      </c>
      <c r="C8089" s="103" t="s">
        <v>930</v>
      </c>
      <c r="D8089" s="103" t="s">
        <v>931</v>
      </c>
      <c r="E8089" s="103" t="s">
        <v>932</v>
      </c>
      <c r="F8089" s="103" t="s">
        <v>932</v>
      </c>
      <c r="G8089" s="103" t="s">
        <v>964</v>
      </c>
      <c r="H8089" s="103" t="s">
        <v>965</v>
      </c>
      <c r="I8089" s="103" t="s">
        <v>842</v>
      </c>
      <c r="J8089" s="215">
        <v>103.99</v>
      </c>
      <c r="K8089" s="216" t="s">
        <v>344</v>
      </c>
    </row>
    <row r="8090" spans="1:11" x14ac:dyDescent="0.25">
      <c r="A8090" s="103" t="s">
        <v>825</v>
      </c>
      <c r="B8090" s="103" t="s">
        <v>344</v>
      </c>
      <c r="C8090" s="103" t="s">
        <v>930</v>
      </c>
      <c r="D8090" s="103" t="s">
        <v>931</v>
      </c>
      <c r="E8090" s="103" t="s">
        <v>932</v>
      </c>
      <c r="F8090" s="103" t="s">
        <v>932</v>
      </c>
      <c r="G8090" s="103" t="s">
        <v>964</v>
      </c>
      <c r="H8090" s="103" t="s">
        <v>965</v>
      </c>
      <c r="I8090" s="103" t="s">
        <v>842</v>
      </c>
      <c r="J8090" s="215">
        <v>94.5</v>
      </c>
      <c r="K8090" s="216" t="s">
        <v>344</v>
      </c>
    </row>
    <row r="8091" spans="1:11" x14ac:dyDescent="0.25">
      <c r="A8091" s="103" t="s">
        <v>830</v>
      </c>
      <c r="B8091" s="103" t="s">
        <v>344</v>
      </c>
      <c r="C8091" s="103" t="s">
        <v>930</v>
      </c>
      <c r="D8091" s="103" t="s">
        <v>931</v>
      </c>
      <c r="E8091" s="103" t="s">
        <v>932</v>
      </c>
      <c r="F8091" s="103" t="s">
        <v>932</v>
      </c>
      <c r="G8091" s="103" t="s">
        <v>553</v>
      </c>
      <c r="H8091" s="103" t="s">
        <v>554</v>
      </c>
      <c r="I8091" s="103" t="s">
        <v>842</v>
      </c>
      <c r="J8091" s="215">
        <v>17.75</v>
      </c>
      <c r="K8091" s="216" t="s">
        <v>344</v>
      </c>
    </row>
    <row r="8092" spans="1:11" x14ac:dyDescent="0.25">
      <c r="A8092" s="103" t="s">
        <v>828</v>
      </c>
      <c r="B8092" s="103" t="s">
        <v>344</v>
      </c>
      <c r="C8092" s="103" t="s">
        <v>930</v>
      </c>
      <c r="D8092" s="103" t="s">
        <v>931</v>
      </c>
      <c r="E8092" s="103" t="s">
        <v>932</v>
      </c>
      <c r="F8092" s="103" t="s">
        <v>932</v>
      </c>
      <c r="G8092" s="103" t="s">
        <v>553</v>
      </c>
      <c r="H8092" s="103" t="s">
        <v>554</v>
      </c>
      <c r="I8092" s="103" t="s">
        <v>842</v>
      </c>
      <c r="J8092" s="215">
        <v>18.760000000000002</v>
      </c>
      <c r="K8092" s="216" t="s">
        <v>344</v>
      </c>
    </row>
    <row r="8093" spans="1:11" x14ac:dyDescent="0.25">
      <c r="A8093" s="103" t="s">
        <v>830</v>
      </c>
      <c r="B8093" s="103" t="s">
        <v>344</v>
      </c>
      <c r="C8093" s="103" t="s">
        <v>930</v>
      </c>
      <c r="D8093" s="103" t="s">
        <v>931</v>
      </c>
      <c r="E8093" s="103" t="s">
        <v>932</v>
      </c>
      <c r="F8093" s="103" t="s">
        <v>932</v>
      </c>
      <c r="G8093" s="103" t="s">
        <v>485</v>
      </c>
      <c r="H8093" s="103" t="s">
        <v>486</v>
      </c>
      <c r="I8093" s="103" t="s">
        <v>842</v>
      </c>
      <c r="J8093" s="215">
        <v>24.32</v>
      </c>
      <c r="K8093" s="216" t="s">
        <v>344</v>
      </c>
    </row>
    <row r="8094" spans="1:11" x14ac:dyDescent="0.25">
      <c r="A8094" s="103" t="s">
        <v>825</v>
      </c>
      <c r="B8094" s="103" t="s">
        <v>344</v>
      </c>
      <c r="C8094" s="103" t="s">
        <v>930</v>
      </c>
      <c r="D8094" s="103" t="s">
        <v>931</v>
      </c>
      <c r="E8094" s="103" t="s">
        <v>932</v>
      </c>
      <c r="F8094" s="103" t="s">
        <v>932</v>
      </c>
      <c r="G8094" s="103" t="s">
        <v>485</v>
      </c>
      <c r="H8094" s="103" t="s">
        <v>486</v>
      </c>
      <c r="I8094" s="103" t="s">
        <v>842</v>
      </c>
      <c r="J8094" s="215">
        <v>30.4</v>
      </c>
      <c r="K8094" s="216" t="s">
        <v>344</v>
      </c>
    </row>
    <row r="8095" spans="1:11" x14ac:dyDescent="0.25">
      <c r="A8095" s="103" t="s">
        <v>826</v>
      </c>
      <c r="B8095" s="103" t="s">
        <v>344</v>
      </c>
      <c r="C8095" s="103" t="s">
        <v>930</v>
      </c>
      <c r="D8095" s="103" t="s">
        <v>931</v>
      </c>
      <c r="E8095" s="103" t="s">
        <v>932</v>
      </c>
      <c r="F8095" s="103" t="s">
        <v>932</v>
      </c>
      <c r="G8095" s="103" t="s">
        <v>485</v>
      </c>
      <c r="H8095" s="103" t="s">
        <v>486</v>
      </c>
      <c r="I8095" s="103" t="s">
        <v>842</v>
      </c>
      <c r="J8095" s="215">
        <v>31.8</v>
      </c>
      <c r="K8095" s="216" t="s">
        <v>344</v>
      </c>
    </row>
    <row r="8096" spans="1:11" x14ac:dyDescent="0.25">
      <c r="A8096" s="103" t="s">
        <v>827</v>
      </c>
      <c r="B8096" s="103" t="s">
        <v>344</v>
      </c>
      <c r="C8096" s="103" t="s">
        <v>930</v>
      </c>
      <c r="D8096" s="103" t="s">
        <v>931</v>
      </c>
      <c r="E8096" s="103" t="s">
        <v>932</v>
      </c>
      <c r="F8096" s="103" t="s">
        <v>932</v>
      </c>
      <c r="G8096" s="103" t="s">
        <v>519</v>
      </c>
      <c r="H8096" s="103" t="s">
        <v>520</v>
      </c>
      <c r="I8096" s="103" t="s">
        <v>842</v>
      </c>
      <c r="J8096" s="215">
        <v>1264.1400000000001</v>
      </c>
      <c r="K8096" s="216" t="s">
        <v>344</v>
      </c>
    </row>
    <row r="8097" spans="1:11" x14ac:dyDescent="0.25">
      <c r="A8097" s="103" t="s">
        <v>830</v>
      </c>
      <c r="B8097" s="103" t="s">
        <v>344</v>
      </c>
      <c r="C8097" s="103" t="s">
        <v>930</v>
      </c>
      <c r="D8097" s="103" t="s">
        <v>931</v>
      </c>
      <c r="E8097" s="103" t="s">
        <v>932</v>
      </c>
      <c r="F8097" s="103" t="s">
        <v>932</v>
      </c>
      <c r="G8097" s="103" t="s">
        <v>519</v>
      </c>
      <c r="H8097" s="103" t="s">
        <v>520</v>
      </c>
      <c r="I8097" s="103" t="s">
        <v>842</v>
      </c>
      <c r="J8097" s="215">
        <v>1781.6</v>
      </c>
      <c r="K8097" s="216" t="s">
        <v>344</v>
      </c>
    </row>
    <row r="8098" spans="1:11" x14ac:dyDescent="0.25">
      <c r="A8098" s="103" t="s">
        <v>828</v>
      </c>
      <c r="B8098" s="103" t="s">
        <v>344</v>
      </c>
      <c r="C8098" s="103" t="s">
        <v>930</v>
      </c>
      <c r="D8098" s="103" t="s">
        <v>931</v>
      </c>
      <c r="E8098" s="103" t="s">
        <v>932</v>
      </c>
      <c r="F8098" s="103" t="s">
        <v>932</v>
      </c>
      <c r="G8098" s="103" t="s">
        <v>519</v>
      </c>
      <c r="H8098" s="103" t="s">
        <v>520</v>
      </c>
      <c r="I8098" s="103" t="s">
        <v>842</v>
      </c>
      <c r="J8098" s="215">
        <v>662.8</v>
      </c>
      <c r="K8098" s="216" t="s">
        <v>344</v>
      </c>
    </row>
    <row r="8099" spans="1:11" x14ac:dyDescent="0.25">
      <c r="A8099" s="103" t="s">
        <v>829</v>
      </c>
      <c r="B8099" s="103" t="s">
        <v>344</v>
      </c>
      <c r="C8099" s="103" t="s">
        <v>930</v>
      </c>
      <c r="D8099" s="103" t="s">
        <v>931</v>
      </c>
      <c r="E8099" s="103" t="s">
        <v>932</v>
      </c>
      <c r="F8099" s="103" t="s">
        <v>932</v>
      </c>
      <c r="G8099" s="103" t="s">
        <v>519</v>
      </c>
      <c r="H8099" s="103" t="s">
        <v>520</v>
      </c>
      <c r="I8099" s="103" t="s">
        <v>842</v>
      </c>
      <c r="J8099" s="215">
        <v>1120.81</v>
      </c>
      <c r="K8099" s="216" t="s">
        <v>344</v>
      </c>
    </row>
    <row r="8100" spans="1:11" x14ac:dyDescent="0.25">
      <c r="A8100" s="103" t="s">
        <v>825</v>
      </c>
      <c r="B8100" s="103" t="s">
        <v>344</v>
      </c>
      <c r="C8100" s="103" t="s">
        <v>930</v>
      </c>
      <c r="D8100" s="103" t="s">
        <v>931</v>
      </c>
      <c r="E8100" s="103" t="s">
        <v>932</v>
      </c>
      <c r="F8100" s="103" t="s">
        <v>932</v>
      </c>
      <c r="G8100" s="103" t="s">
        <v>519</v>
      </c>
      <c r="H8100" s="103" t="s">
        <v>520</v>
      </c>
      <c r="I8100" s="103" t="s">
        <v>842</v>
      </c>
      <c r="J8100" s="215">
        <v>747.65</v>
      </c>
      <c r="K8100" s="216" t="s">
        <v>344</v>
      </c>
    </row>
    <row r="8101" spans="1:11" x14ac:dyDescent="0.25">
      <c r="A8101" s="103" t="s">
        <v>826</v>
      </c>
      <c r="B8101" s="103" t="s">
        <v>344</v>
      </c>
      <c r="C8101" s="103" t="s">
        <v>930</v>
      </c>
      <c r="D8101" s="103" t="s">
        <v>931</v>
      </c>
      <c r="E8101" s="103" t="s">
        <v>932</v>
      </c>
      <c r="F8101" s="103" t="s">
        <v>932</v>
      </c>
      <c r="G8101" s="103" t="s">
        <v>519</v>
      </c>
      <c r="H8101" s="103" t="s">
        <v>520</v>
      </c>
      <c r="I8101" s="103" t="s">
        <v>842</v>
      </c>
      <c r="J8101" s="215">
        <v>1550.63</v>
      </c>
      <c r="K8101" s="216" t="s">
        <v>344</v>
      </c>
    </row>
    <row r="8102" spans="1:11" x14ac:dyDescent="0.25">
      <c r="A8102" s="103" t="s">
        <v>829</v>
      </c>
      <c r="B8102" s="103" t="s">
        <v>344</v>
      </c>
      <c r="C8102" s="103" t="s">
        <v>930</v>
      </c>
      <c r="D8102" s="103" t="s">
        <v>931</v>
      </c>
      <c r="E8102" s="103" t="s">
        <v>932</v>
      </c>
      <c r="F8102" s="103" t="s">
        <v>932</v>
      </c>
      <c r="G8102" s="103" t="s">
        <v>535</v>
      </c>
      <c r="H8102" s="103" t="s">
        <v>536</v>
      </c>
      <c r="I8102" s="103" t="s">
        <v>842</v>
      </c>
      <c r="J8102" s="215">
        <v>1.9</v>
      </c>
      <c r="K8102" s="216" t="s">
        <v>344</v>
      </c>
    </row>
    <row r="8103" spans="1:11" x14ac:dyDescent="0.25">
      <c r="A8103" s="103" t="s">
        <v>827</v>
      </c>
      <c r="B8103" s="103" t="s">
        <v>344</v>
      </c>
      <c r="C8103" s="103" t="s">
        <v>930</v>
      </c>
      <c r="D8103" s="103" t="s">
        <v>931</v>
      </c>
      <c r="E8103" s="103" t="s">
        <v>932</v>
      </c>
      <c r="F8103" s="103" t="s">
        <v>932</v>
      </c>
      <c r="G8103" s="103" t="s">
        <v>521</v>
      </c>
      <c r="H8103" s="103" t="s">
        <v>522</v>
      </c>
      <c r="I8103" s="103" t="s">
        <v>842</v>
      </c>
      <c r="J8103" s="215">
        <v>42</v>
      </c>
      <c r="K8103" s="216" t="s">
        <v>344</v>
      </c>
    </row>
    <row r="8104" spans="1:11" x14ac:dyDescent="0.25">
      <c r="A8104" s="103" t="s">
        <v>830</v>
      </c>
      <c r="B8104" s="103" t="s">
        <v>344</v>
      </c>
      <c r="C8104" s="103" t="s">
        <v>930</v>
      </c>
      <c r="D8104" s="103" t="s">
        <v>931</v>
      </c>
      <c r="E8104" s="103" t="s">
        <v>932</v>
      </c>
      <c r="F8104" s="103" t="s">
        <v>932</v>
      </c>
      <c r="G8104" s="103" t="s">
        <v>521</v>
      </c>
      <c r="H8104" s="103" t="s">
        <v>522</v>
      </c>
      <c r="I8104" s="103" t="s">
        <v>842</v>
      </c>
      <c r="J8104" s="215">
        <v>16.8</v>
      </c>
      <c r="K8104" s="216" t="s">
        <v>344</v>
      </c>
    </row>
    <row r="8105" spans="1:11" x14ac:dyDescent="0.25">
      <c r="A8105" s="103" t="s">
        <v>828</v>
      </c>
      <c r="B8105" s="103" t="s">
        <v>344</v>
      </c>
      <c r="C8105" s="103" t="s">
        <v>930</v>
      </c>
      <c r="D8105" s="103" t="s">
        <v>931</v>
      </c>
      <c r="E8105" s="103" t="s">
        <v>932</v>
      </c>
      <c r="F8105" s="103" t="s">
        <v>932</v>
      </c>
      <c r="G8105" s="103" t="s">
        <v>521</v>
      </c>
      <c r="H8105" s="103" t="s">
        <v>522</v>
      </c>
      <c r="I8105" s="103" t="s">
        <v>842</v>
      </c>
      <c r="J8105" s="215">
        <v>95.6</v>
      </c>
      <c r="K8105" s="216" t="s">
        <v>344</v>
      </c>
    </row>
    <row r="8106" spans="1:11" x14ac:dyDescent="0.25">
      <c r="A8106" s="103" t="s">
        <v>829</v>
      </c>
      <c r="B8106" s="103" t="s">
        <v>344</v>
      </c>
      <c r="C8106" s="103" t="s">
        <v>930</v>
      </c>
      <c r="D8106" s="103" t="s">
        <v>931</v>
      </c>
      <c r="E8106" s="103" t="s">
        <v>932</v>
      </c>
      <c r="F8106" s="103" t="s">
        <v>932</v>
      </c>
      <c r="G8106" s="103" t="s">
        <v>521</v>
      </c>
      <c r="H8106" s="103" t="s">
        <v>522</v>
      </c>
      <c r="I8106" s="103" t="s">
        <v>842</v>
      </c>
      <c r="J8106" s="215">
        <v>25.2</v>
      </c>
      <c r="K8106" s="216" t="s">
        <v>344</v>
      </c>
    </row>
    <row r="8107" spans="1:11" x14ac:dyDescent="0.25">
      <c r="A8107" s="103" t="s">
        <v>825</v>
      </c>
      <c r="B8107" s="103" t="s">
        <v>344</v>
      </c>
      <c r="C8107" s="103" t="s">
        <v>930</v>
      </c>
      <c r="D8107" s="103" t="s">
        <v>931</v>
      </c>
      <c r="E8107" s="103" t="s">
        <v>932</v>
      </c>
      <c r="F8107" s="103" t="s">
        <v>932</v>
      </c>
      <c r="G8107" s="103" t="s">
        <v>521</v>
      </c>
      <c r="H8107" s="103" t="s">
        <v>522</v>
      </c>
      <c r="I8107" s="103" t="s">
        <v>842</v>
      </c>
      <c r="J8107" s="215">
        <v>75.599999999999994</v>
      </c>
      <c r="K8107" s="216" t="s">
        <v>344</v>
      </c>
    </row>
    <row r="8108" spans="1:11" x14ac:dyDescent="0.25">
      <c r="A8108" s="103" t="s">
        <v>826</v>
      </c>
      <c r="B8108" s="103" t="s">
        <v>344</v>
      </c>
      <c r="C8108" s="103" t="s">
        <v>930</v>
      </c>
      <c r="D8108" s="103" t="s">
        <v>931</v>
      </c>
      <c r="E8108" s="103" t="s">
        <v>932</v>
      </c>
      <c r="F8108" s="103" t="s">
        <v>932</v>
      </c>
      <c r="G8108" s="103" t="s">
        <v>521</v>
      </c>
      <c r="H8108" s="103" t="s">
        <v>522</v>
      </c>
      <c r="I8108" s="103" t="s">
        <v>842</v>
      </c>
      <c r="J8108" s="215">
        <v>16.8</v>
      </c>
      <c r="K8108" s="216" t="s">
        <v>344</v>
      </c>
    </row>
    <row r="8109" spans="1:11" x14ac:dyDescent="0.25">
      <c r="A8109" s="103" t="s">
        <v>827</v>
      </c>
      <c r="B8109" s="103" t="s">
        <v>344</v>
      </c>
      <c r="C8109" s="103" t="s">
        <v>930</v>
      </c>
      <c r="D8109" s="103" t="s">
        <v>931</v>
      </c>
      <c r="E8109" s="103" t="s">
        <v>932</v>
      </c>
      <c r="F8109" s="103" t="s">
        <v>932</v>
      </c>
      <c r="G8109" s="103" t="s">
        <v>539</v>
      </c>
      <c r="H8109" s="103" t="s">
        <v>540</v>
      </c>
      <c r="I8109" s="103" t="s">
        <v>842</v>
      </c>
      <c r="J8109" s="215">
        <v>76.17</v>
      </c>
      <c r="K8109" s="216" t="s">
        <v>344</v>
      </c>
    </row>
    <row r="8110" spans="1:11" x14ac:dyDescent="0.25">
      <c r="A8110" s="103" t="s">
        <v>828</v>
      </c>
      <c r="B8110" s="103" t="s">
        <v>344</v>
      </c>
      <c r="C8110" s="103" t="s">
        <v>930</v>
      </c>
      <c r="D8110" s="103" t="s">
        <v>931</v>
      </c>
      <c r="E8110" s="103" t="s">
        <v>932</v>
      </c>
      <c r="F8110" s="103" t="s">
        <v>932</v>
      </c>
      <c r="G8110" s="103" t="s">
        <v>539</v>
      </c>
      <c r="H8110" s="103" t="s">
        <v>540</v>
      </c>
      <c r="I8110" s="103" t="s">
        <v>842</v>
      </c>
      <c r="J8110" s="215">
        <v>119.31</v>
      </c>
      <c r="K8110" s="216" t="s">
        <v>344</v>
      </c>
    </row>
    <row r="8111" spans="1:11" x14ac:dyDescent="0.25">
      <c r="A8111" s="103" t="s">
        <v>829</v>
      </c>
      <c r="B8111" s="103" t="s">
        <v>344</v>
      </c>
      <c r="C8111" s="103" t="s">
        <v>930</v>
      </c>
      <c r="D8111" s="103" t="s">
        <v>931</v>
      </c>
      <c r="E8111" s="103" t="s">
        <v>932</v>
      </c>
      <c r="F8111" s="103" t="s">
        <v>932</v>
      </c>
      <c r="G8111" s="103" t="s">
        <v>539</v>
      </c>
      <c r="H8111" s="103" t="s">
        <v>540</v>
      </c>
      <c r="I8111" s="103" t="s">
        <v>842</v>
      </c>
      <c r="J8111" s="215">
        <v>38.96</v>
      </c>
      <c r="K8111" s="216" t="s">
        <v>344</v>
      </c>
    </row>
    <row r="8112" spans="1:11" x14ac:dyDescent="0.25">
      <c r="A8112" s="103" t="s">
        <v>825</v>
      </c>
      <c r="B8112" s="103" t="s">
        <v>344</v>
      </c>
      <c r="C8112" s="103" t="s">
        <v>930</v>
      </c>
      <c r="D8112" s="103" t="s">
        <v>931</v>
      </c>
      <c r="E8112" s="103" t="s">
        <v>932</v>
      </c>
      <c r="F8112" s="103" t="s">
        <v>932</v>
      </c>
      <c r="G8112" s="103" t="s">
        <v>539</v>
      </c>
      <c r="H8112" s="103" t="s">
        <v>540</v>
      </c>
      <c r="I8112" s="103" t="s">
        <v>842</v>
      </c>
      <c r="J8112" s="215">
        <v>61.13</v>
      </c>
      <c r="K8112" s="232"/>
    </row>
    <row r="8113" spans="1:11" x14ac:dyDescent="0.25">
      <c r="A8113" s="103" t="s">
        <v>826</v>
      </c>
      <c r="B8113" s="103" t="s">
        <v>344</v>
      </c>
      <c r="C8113" s="103" t="s">
        <v>930</v>
      </c>
      <c r="D8113" s="103" t="s">
        <v>931</v>
      </c>
      <c r="E8113" s="103" t="s">
        <v>932</v>
      </c>
      <c r="F8113" s="103" t="s">
        <v>932</v>
      </c>
      <c r="G8113" s="103" t="s">
        <v>539</v>
      </c>
      <c r="H8113" s="103" t="s">
        <v>540</v>
      </c>
      <c r="I8113" s="103" t="s">
        <v>842</v>
      </c>
      <c r="J8113" s="215">
        <v>124.46</v>
      </c>
      <c r="K8113" s="216" t="s">
        <v>344</v>
      </c>
    </row>
    <row r="8114" spans="1:11" x14ac:dyDescent="0.25">
      <c r="A8114" s="103" t="s">
        <v>827</v>
      </c>
      <c r="B8114" s="103" t="s">
        <v>344</v>
      </c>
      <c r="C8114" s="103" t="s">
        <v>930</v>
      </c>
      <c r="D8114" s="103" t="s">
        <v>931</v>
      </c>
      <c r="E8114" s="103" t="s">
        <v>932</v>
      </c>
      <c r="F8114" s="103" t="s">
        <v>932</v>
      </c>
      <c r="G8114" s="103" t="s">
        <v>172</v>
      </c>
      <c r="H8114" s="103" t="s">
        <v>345</v>
      </c>
      <c r="I8114" s="103" t="s">
        <v>842</v>
      </c>
      <c r="J8114" s="215">
        <v>156</v>
      </c>
      <c r="K8114" s="216" t="s">
        <v>344</v>
      </c>
    </row>
    <row r="8115" spans="1:11" x14ac:dyDescent="0.25">
      <c r="A8115" s="103" t="s">
        <v>825</v>
      </c>
      <c r="B8115" s="103" t="s">
        <v>344</v>
      </c>
      <c r="C8115" s="103" t="s">
        <v>930</v>
      </c>
      <c r="D8115" s="103" t="s">
        <v>931</v>
      </c>
      <c r="E8115" s="103" t="s">
        <v>932</v>
      </c>
      <c r="F8115" s="103" t="s">
        <v>932</v>
      </c>
      <c r="G8115" s="103" t="s">
        <v>172</v>
      </c>
      <c r="H8115" s="103" t="s">
        <v>345</v>
      </c>
      <c r="I8115" s="103" t="s">
        <v>842</v>
      </c>
      <c r="J8115" s="215">
        <v>15.6</v>
      </c>
      <c r="K8115" s="216" t="s">
        <v>344</v>
      </c>
    </row>
    <row r="8116" spans="1:11" x14ac:dyDescent="0.25">
      <c r="A8116" s="103" t="s">
        <v>826</v>
      </c>
      <c r="B8116" s="103" t="s">
        <v>344</v>
      </c>
      <c r="C8116" s="103" t="s">
        <v>930</v>
      </c>
      <c r="D8116" s="103" t="s">
        <v>931</v>
      </c>
      <c r="E8116" s="103" t="s">
        <v>932</v>
      </c>
      <c r="F8116" s="103" t="s">
        <v>932</v>
      </c>
      <c r="G8116" s="103" t="s">
        <v>172</v>
      </c>
      <c r="H8116" s="103" t="s">
        <v>345</v>
      </c>
      <c r="I8116" s="103" t="s">
        <v>842</v>
      </c>
      <c r="J8116" s="215">
        <v>11.3</v>
      </c>
      <c r="K8116" s="216" t="s">
        <v>344</v>
      </c>
    </row>
    <row r="8117" spans="1:11" x14ac:dyDescent="0.25">
      <c r="A8117" s="103" t="s">
        <v>828</v>
      </c>
      <c r="B8117" s="103" t="s">
        <v>344</v>
      </c>
      <c r="C8117" s="103" t="s">
        <v>481</v>
      </c>
      <c r="D8117" s="103" t="s">
        <v>847</v>
      </c>
      <c r="E8117" s="111"/>
      <c r="F8117" s="103" t="s">
        <v>848</v>
      </c>
      <c r="G8117" s="103" t="s">
        <v>483</v>
      </c>
      <c r="H8117" s="103" t="s">
        <v>484</v>
      </c>
      <c r="I8117" s="103" t="s">
        <v>842</v>
      </c>
      <c r="J8117" s="215">
        <v>-332.5</v>
      </c>
      <c r="K8117" s="216" t="s">
        <v>344</v>
      </c>
    </row>
    <row r="8118" spans="1:11" x14ac:dyDescent="0.25">
      <c r="A8118" s="103" t="s">
        <v>825</v>
      </c>
      <c r="B8118" s="103" t="s">
        <v>344</v>
      </c>
      <c r="C8118" s="103" t="s">
        <v>481</v>
      </c>
      <c r="D8118" s="103" t="s">
        <v>847</v>
      </c>
      <c r="E8118" s="111"/>
      <c r="F8118" s="103" t="s">
        <v>848</v>
      </c>
      <c r="G8118" s="103" t="s">
        <v>483</v>
      </c>
      <c r="H8118" s="103" t="s">
        <v>484</v>
      </c>
      <c r="I8118" s="103" t="s">
        <v>842</v>
      </c>
      <c r="J8118" s="215">
        <v>-601.91999999999996</v>
      </c>
      <c r="K8118" s="216" t="s">
        <v>344</v>
      </c>
    </row>
    <row r="8119" spans="1:11" x14ac:dyDescent="0.25">
      <c r="A8119" s="103" t="s">
        <v>826</v>
      </c>
      <c r="B8119" s="103" t="s">
        <v>344</v>
      </c>
      <c r="C8119" s="103" t="s">
        <v>481</v>
      </c>
      <c r="D8119" s="103" t="s">
        <v>847</v>
      </c>
      <c r="E8119" s="111"/>
      <c r="F8119" s="103" t="s">
        <v>848</v>
      </c>
      <c r="G8119" s="103" t="s">
        <v>483</v>
      </c>
      <c r="H8119" s="103" t="s">
        <v>484</v>
      </c>
      <c r="I8119" s="103" t="s">
        <v>842</v>
      </c>
      <c r="J8119" s="215">
        <v>601.91999999999996</v>
      </c>
      <c r="K8119" s="216" t="s">
        <v>344</v>
      </c>
    </row>
    <row r="8120" spans="1:11" x14ac:dyDescent="0.25">
      <c r="A8120" s="103" t="s">
        <v>827</v>
      </c>
      <c r="B8120" s="103" t="s">
        <v>344</v>
      </c>
      <c r="C8120" s="103" t="s">
        <v>481</v>
      </c>
      <c r="D8120" s="103" t="s">
        <v>847</v>
      </c>
      <c r="E8120" s="111"/>
      <c r="F8120" s="103" t="s">
        <v>848</v>
      </c>
      <c r="G8120" s="103" t="s">
        <v>531</v>
      </c>
      <c r="H8120" s="103" t="s">
        <v>532</v>
      </c>
      <c r="I8120" s="103" t="s">
        <v>842</v>
      </c>
      <c r="J8120" s="215">
        <v>2438.4899999999998</v>
      </c>
      <c r="K8120" s="216" t="s">
        <v>344</v>
      </c>
    </row>
    <row r="8121" spans="1:11" x14ac:dyDescent="0.25">
      <c r="A8121" s="103" t="s">
        <v>830</v>
      </c>
      <c r="B8121" s="103" t="s">
        <v>344</v>
      </c>
      <c r="C8121" s="103" t="s">
        <v>481</v>
      </c>
      <c r="D8121" s="103" t="s">
        <v>847</v>
      </c>
      <c r="E8121" s="111"/>
      <c r="F8121" s="103" t="s">
        <v>848</v>
      </c>
      <c r="G8121" s="103" t="s">
        <v>531</v>
      </c>
      <c r="H8121" s="103" t="s">
        <v>532</v>
      </c>
      <c r="I8121" s="103" t="s">
        <v>842</v>
      </c>
      <c r="J8121" s="215">
        <v>445.2</v>
      </c>
      <c r="K8121" s="216" t="s">
        <v>344</v>
      </c>
    </row>
    <row r="8122" spans="1:11" x14ac:dyDescent="0.25">
      <c r="A8122" s="103" t="s">
        <v>828</v>
      </c>
      <c r="B8122" s="103" t="s">
        <v>344</v>
      </c>
      <c r="C8122" s="103" t="s">
        <v>481</v>
      </c>
      <c r="D8122" s="103" t="s">
        <v>847</v>
      </c>
      <c r="E8122" s="111"/>
      <c r="F8122" s="103" t="s">
        <v>848</v>
      </c>
      <c r="G8122" s="103" t="s">
        <v>531</v>
      </c>
      <c r="H8122" s="103" t="s">
        <v>532</v>
      </c>
      <c r="I8122" s="103" t="s">
        <v>842</v>
      </c>
      <c r="J8122" s="215">
        <v>-200</v>
      </c>
      <c r="K8122" s="216" t="s">
        <v>344</v>
      </c>
    </row>
    <row r="8123" spans="1:11" x14ac:dyDescent="0.25">
      <c r="A8123" s="103" t="s">
        <v>829</v>
      </c>
      <c r="B8123" s="103" t="s">
        <v>344</v>
      </c>
      <c r="C8123" s="103" t="s">
        <v>481</v>
      </c>
      <c r="D8123" s="103" t="s">
        <v>847</v>
      </c>
      <c r="E8123" s="111"/>
      <c r="F8123" s="103" t="s">
        <v>848</v>
      </c>
      <c r="G8123" s="103" t="s">
        <v>531</v>
      </c>
      <c r="H8123" s="103" t="s">
        <v>532</v>
      </c>
      <c r="I8123" s="103" t="s">
        <v>842</v>
      </c>
      <c r="J8123" s="215">
        <v>-9473.81</v>
      </c>
      <c r="K8123" s="216" t="s">
        <v>344</v>
      </c>
    </row>
    <row r="8124" spans="1:11" x14ac:dyDescent="0.25">
      <c r="A8124" s="103" t="s">
        <v>825</v>
      </c>
      <c r="B8124" s="103" t="s">
        <v>344</v>
      </c>
      <c r="C8124" s="103" t="s">
        <v>481</v>
      </c>
      <c r="D8124" s="103" t="s">
        <v>847</v>
      </c>
      <c r="E8124" s="111"/>
      <c r="F8124" s="103" t="s">
        <v>848</v>
      </c>
      <c r="G8124" s="103" t="s">
        <v>531</v>
      </c>
      <c r="H8124" s="103" t="s">
        <v>532</v>
      </c>
      <c r="I8124" s="103" t="s">
        <v>842</v>
      </c>
      <c r="J8124" s="215">
        <v>5311.53</v>
      </c>
      <c r="K8124" s="216" t="s">
        <v>344</v>
      </c>
    </row>
    <row r="8125" spans="1:11" x14ac:dyDescent="0.25">
      <c r="A8125" s="103" t="s">
        <v>826</v>
      </c>
      <c r="B8125" s="103" t="s">
        <v>344</v>
      </c>
      <c r="C8125" s="103" t="s">
        <v>481</v>
      </c>
      <c r="D8125" s="103" t="s">
        <v>847</v>
      </c>
      <c r="E8125" s="111"/>
      <c r="F8125" s="103" t="s">
        <v>848</v>
      </c>
      <c r="G8125" s="103" t="s">
        <v>531</v>
      </c>
      <c r="H8125" s="103" t="s">
        <v>532</v>
      </c>
      <c r="I8125" s="103" t="s">
        <v>842</v>
      </c>
      <c r="J8125" s="215">
        <v>1524.81</v>
      </c>
      <c r="K8125" s="216" t="s">
        <v>344</v>
      </c>
    </row>
    <row r="8126" spans="1:11" x14ac:dyDescent="0.25">
      <c r="A8126" s="103" t="s">
        <v>827</v>
      </c>
      <c r="B8126" s="103" t="s">
        <v>344</v>
      </c>
      <c r="C8126" s="103" t="s">
        <v>481</v>
      </c>
      <c r="D8126" s="103" t="s">
        <v>847</v>
      </c>
      <c r="E8126" s="111"/>
      <c r="F8126" s="103" t="s">
        <v>848</v>
      </c>
      <c r="G8126" s="103" t="s">
        <v>553</v>
      </c>
      <c r="H8126" s="103" t="s">
        <v>554</v>
      </c>
      <c r="I8126" s="103" t="s">
        <v>842</v>
      </c>
      <c r="J8126" s="215">
        <v>1848.02</v>
      </c>
      <c r="K8126" s="216" t="s">
        <v>344</v>
      </c>
    </row>
    <row r="8127" spans="1:11" x14ac:dyDescent="0.25">
      <c r="A8127" s="103" t="s">
        <v>829</v>
      </c>
      <c r="B8127" s="103" t="s">
        <v>344</v>
      </c>
      <c r="C8127" s="103" t="s">
        <v>481</v>
      </c>
      <c r="D8127" s="103" t="s">
        <v>847</v>
      </c>
      <c r="E8127" s="111"/>
      <c r="F8127" s="103" t="s">
        <v>848</v>
      </c>
      <c r="G8127" s="103" t="s">
        <v>553</v>
      </c>
      <c r="H8127" s="103" t="s">
        <v>554</v>
      </c>
      <c r="I8127" s="103" t="s">
        <v>842</v>
      </c>
      <c r="J8127" s="215">
        <v>-585</v>
      </c>
      <c r="K8127" s="216" t="s">
        <v>344</v>
      </c>
    </row>
    <row r="8128" spans="1:11" x14ac:dyDescent="0.25">
      <c r="A8128" s="103" t="s">
        <v>825</v>
      </c>
      <c r="B8128" s="103" t="s">
        <v>344</v>
      </c>
      <c r="C8128" s="103" t="s">
        <v>481</v>
      </c>
      <c r="D8128" s="103" t="s">
        <v>847</v>
      </c>
      <c r="E8128" s="111"/>
      <c r="F8128" s="103" t="s">
        <v>848</v>
      </c>
      <c r="G8128" s="103" t="s">
        <v>553</v>
      </c>
      <c r="H8128" s="103" t="s">
        <v>554</v>
      </c>
      <c r="I8128" s="103" t="s">
        <v>842</v>
      </c>
      <c r="J8128" s="215">
        <v>0</v>
      </c>
      <c r="K8128" s="216" t="s">
        <v>344</v>
      </c>
    </row>
    <row r="8129" spans="1:11" x14ac:dyDescent="0.25">
      <c r="A8129" s="103" t="s">
        <v>826</v>
      </c>
      <c r="B8129" s="103" t="s">
        <v>344</v>
      </c>
      <c r="C8129" s="103" t="s">
        <v>481</v>
      </c>
      <c r="D8129" s="103" t="s">
        <v>847</v>
      </c>
      <c r="E8129" s="111"/>
      <c r="F8129" s="103" t="s">
        <v>848</v>
      </c>
      <c r="G8129" s="103" t="s">
        <v>553</v>
      </c>
      <c r="H8129" s="103" t="s">
        <v>554</v>
      </c>
      <c r="I8129" s="103" t="s">
        <v>842</v>
      </c>
      <c r="J8129" s="215">
        <v>-1263.02</v>
      </c>
      <c r="K8129" s="216" t="s">
        <v>344</v>
      </c>
    </row>
    <row r="8130" spans="1:11" x14ac:dyDescent="0.25">
      <c r="A8130" s="103" t="s">
        <v>827</v>
      </c>
      <c r="B8130" s="103" t="s">
        <v>344</v>
      </c>
      <c r="C8130" s="103" t="s">
        <v>481</v>
      </c>
      <c r="D8130" s="103" t="s">
        <v>847</v>
      </c>
      <c r="E8130" s="111"/>
      <c r="F8130" s="103" t="s">
        <v>848</v>
      </c>
      <c r="G8130" s="103" t="s">
        <v>485</v>
      </c>
      <c r="H8130" s="103" t="s">
        <v>486</v>
      </c>
      <c r="I8130" s="103" t="s">
        <v>842</v>
      </c>
      <c r="J8130" s="215">
        <v>-5537.59</v>
      </c>
      <c r="K8130" s="216" t="s">
        <v>344</v>
      </c>
    </row>
    <row r="8131" spans="1:11" x14ac:dyDescent="0.25">
      <c r="A8131" s="103" t="s">
        <v>830</v>
      </c>
      <c r="B8131" s="103" t="s">
        <v>344</v>
      </c>
      <c r="C8131" s="103" t="s">
        <v>481</v>
      </c>
      <c r="D8131" s="103" t="s">
        <v>847</v>
      </c>
      <c r="E8131" s="111"/>
      <c r="F8131" s="103" t="s">
        <v>848</v>
      </c>
      <c r="G8131" s="103" t="s">
        <v>485</v>
      </c>
      <c r="H8131" s="103" t="s">
        <v>486</v>
      </c>
      <c r="I8131" s="103" t="s">
        <v>842</v>
      </c>
      <c r="J8131" s="215">
        <v>-2965.2</v>
      </c>
      <c r="K8131" s="216" t="s">
        <v>344</v>
      </c>
    </row>
    <row r="8132" spans="1:11" x14ac:dyDescent="0.25">
      <c r="A8132" s="103" t="s">
        <v>828</v>
      </c>
      <c r="B8132" s="103" t="s">
        <v>344</v>
      </c>
      <c r="C8132" s="103" t="s">
        <v>481</v>
      </c>
      <c r="D8132" s="103" t="s">
        <v>847</v>
      </c>
      <c r="E8132" s="111"/>
      <c r="F8132" s="103" t="s">
        <v>848</v>
      </c>
      <c r="G8132" s="103" t="s">
        <v>485</v>
      </c>
      <c r="H8132" s="103" t="s">
        <v>486</v>
      </c>
      <c r="I8132" s="103" t="s">
        <v>842</v>
      </c>
      <c r="J8132" s="215">
        <v>-1772.07</v>
      </c>
      <c r="K8132" s="216" t="s">
        <v>344</v>
      </c>
    </row>
    <row r="8133" spans="1:11" x14ac:dyDescent="0.25">
      <c r="A8133" s="103" t="s">
        <v>829</v>
      </c>
      <c r="B8133" s="103" t="s">
        <v>344</v>
      </c>
      <c r="C8133" s="103" t="s">
        <v>481</v>
      </c>
      <c r="D8133" s="103" t="s">
        <v>847</v>
      </c>
      <c r="E8133" s="111"/>
      <c r="F8133" s="103" t="s">
        <v>848</v>
      </c>
      <c r="G8133" s="103" t="s">
        <v>485</v>
      </c>
      <c r="H8133" s="103" t="s">
        <v>486</v>
      </c>
      <c r="I8133" s="103" t="s">
        <v>842</v>
      </c>
      <c r="J8133" s="215">
        <v>2455.6799999999998</v>
      </c>
      <c r="K8133" s="216" t="s">
        <v>344</v>
      </c>
    </row>
    <row r="8134" spans="1:11" x14ac:dyDescent="0.25">
      <c r="A8134" s="103" t="s">
        <v>825</v>
      </c>
      <c r="B8134" s="103" t="s">
        <v>344</v>
      </c>
      <c r="C8134" s="103" t="s">
        <v>481</v>
      </c>
      <c r="D8134" s="103" t="s">
        <v>847</v>
      </c>
      <c r="E8134" s="111"/>
      <c r="F8134" s="103" t="s">
        <v>848</v>
      </c>
      <c r="G8134" s="103" t="s">
        <v>485</v>
      </c>
      <c r="H8134" s="103" t="s">
        <v>486</v>
      </c>
      <c r="I8134" s="103" t="s">
        <v>842</v>
      </c>
      <c r="J8134" s="215">
        <v>35.090000000000003</v>
      </c>
      <c r="K8134" s="216" t="s">
        <v>344</v>
      </c>
    </row>
    <row r="8135" spans="1:11" x14ac:dyDescent="0.25">
      <c r="A8135" s="103" t="s">
        <v>826</v>
      </c>
      <c r="B8135" s="103" t="s">
        <v>344</v>
      </c>
      <c r="C8135" s="103" t="s">
        <v>481</v>
      </c>
      <c r="D8135" s="103" t="s">
        <v>847</v>
      </c>
      <c r="E8135" s="111"/>
      <c r="F8135" s="103" t="s">
        <v>848</v>
      </c>
      <c r="G8135" s="103" t="s">
        <v>485</v>
      </c>
      <c r="H8135" s="103" t="s">
        <v>486</v>
      </c>
      <c r="I8135" s="103" t="s">
        <v>842</v>
      </c>
      <c r="J8135" s="215">
        <v>-527.36</v>
      </c>
      <c r="K8135" s="216" t="s">
        <v>344</v>
      </c>
    </row>
    <row r="8136" spans="1:11" x14ac:dyDescent="0.25">
      <c r="A8136" s="103" t="s">
        <v>828</v>
      </c>
      <c r="B8136" s="103" t="s">
        <v>344</v>
      </c>
      <c r="C8136" s="103" t="s">
        <v>481</v>
      </c>
      <c r="D8136" s="103" t="s">
        <v>847</v>
      </c>
      <c r="E8136" s="111"/>
      <c r="F8136" s="103" t="s">
        <v>848</v>
      </c>
      <c r="G8136" s="103" t="s">
        <v>535</v>
      </c>
      <c r="H8136" s="103" t="s">
        <v>536</v>
      </c>
      <c r="I8136" s="103" t="s">
        <v>842</v>
      </c>
      <c r="J8136" s="215">
        <v>-1357.76</v>
      </c>
      <c r="K8136" s="216" t="s">
        <v>344</v>
      </c>
    </row>
    <row r="8137" spans="1:11" x14ac:dyDescent="0.25">
      <c r="A8137" s="103" t="s">
        <v>830</v>
      </c>
      <c r="B8137" s="103" t="s">
        <v>344</v>
      </c>
      <c r="C8137" s="103" t="s">
        <v>481</v>
      </c>
      <c r="D8137" s="103" t="s">
        <v>847</v>
      </c>
      <c r="E8137" s="111"/>
      <c r="F8137" s="103" t="s">
        <v>848</v>
      </c>
      <c r="G8137" s="103" t="s">
        <v>521</v>
      </c>
      <c r="H8137" s="103" t="s">
        <v>522</v>
      </c>
      <c r="I8137" s="103" t="s">
        <v>842</v>
      </c>
      <c r="J8137" s="215">
        <v>13625.96</v>
      </c>
      <c r="K8137" s="216" t="s">
        <v>344</v>
      </c>
    </row>
    <row r="8138" spans="1:11" x14ac:dyDescent="0.25">
      <c r="A8138" s="103" t="s">
        <v>827</v>
      </c>
      <c r="B8138" s="103" t="s">
        <v>344</v>
      </c>
      <c r="C8138" s="103" t="s">
        <v>481</v>
      </c>
      <c r="D8138" s="103" t="s">
        <v>242</v>
      </c>
      <c r="E8138" s="111"/>
      <c r="F8138" s="103" t="s">
        <v>243</v>
      </c>
      <c r="G8138" s="103" t="s">
        <v>483</v>
      </c>
      <c r="H8138" s="103" t="s">
        <v>484</v>
      </c>
      <c r="I8138" s="103" t="s">
        <v>842</v>
      </c>
      <c r="J8138" s="215">
        <v>0</v>
      </c>
      <c r="K8138" s="216" t="s">
        <v>344</v>
      </c>
    </row>
    <row r="8139" spans="1:11" x14ac:dyDescent="0.25">
      <c r="A8139" s="103" t="s">
        <v>828</v>
      </c>
      <c r="B8139" s="103" t="s">
        <v>344</v>
      </c>
      <c r="C8139" s="103" t="s">
        <v>481</v>
      </c>
      <c r="D8139" s="103" t="s">
        <v>242</v>
      </c>
      <c r="E8139" s="111"/>
      <c r="F8139" s="103" t="s">
        <v>243</v>
      </c>
      <c r="G8139" s="103" t="s">
        <v>483</v>
      </c>
      <c r="H8139" s="103" t="s">
        <v>484</v>
      </c>
      <c r="I8139" s="103" t="s">
        <v>842</v>
      </c>
      <c r="J8139" s="215">
        <v>-3854.6</v>
      </c>
      <c r="K8139" s="216" t="s">
        <v>344</v>
      </c>
    </row>
    <row r="8140" spans="1:11" x14ac:dyDescent="0.25">
      <c r="A8140" s="103" t="s">
        <v>826</v>
      </c>
      <c r="B8140" s="103" t="s">
        <v>344</v>
      </c>
      <c r="C8140" s="103" t="s">
        <v>481</v>
      </c>
      <c r="D8140" s="103" t="s">
        <v>242</v>
      </c>
      <c r="E8140" s="111"/>
      <c r="F8140" s="103" t="s">
        <v>243</v>
      </c>
      <c r="G8140" s="103" t="s">
        <v>483</v>
      </c>
      <c r="H8140" s="103" t="s">
        <v>484</v>
      </c>
      <c r="I8140" s="103" t="s">
        <v>842</v>
      </c>
      <c r="J8140" s="215">
        <v>-73.92</v>
      </c>
      <c r="K8140" s="216" t="s">
        <v>344</v>
      </c>
    </row>
    <row r="8141" spans="1:11" x14ac:dyDescent="0.25">
      <c r="A8141" s="103" t="s">
        <v>827</v>
      </c>
      <c r="B8141" s="103" t="s">
        <v>344</v>
      </c>
      <c r="C8141" s="103" t="s">
        <v>481</v>
      </c>
      <c r="D8141" s="103" t="s">
        <v>242</v>
      </c>
      <c r="E8141" s="111"/>
      <c r="F8141" s="103" t="s">
        <v>243</v>
      </c>
      <c r="G8141" s="103" t="s">
        <v>531</v>
      </c>
      <c r="H8141" s="103" t="s">
        <v>532</v>
      </c>
      <c r="I8141" s="103" t="s">
        <v>842</v>
      </c>
      <c r="J8141" s="215">
        <v>1228.06</v>
      </c>
      <c r="K8141" s="216" t="s">
        <v>344</v>
      </c>
    </row>
    <row r="8142" spans="1:11" x14ac:dyDescent="0.25">
      <c r="A8142" s="103" t="s">
        <v>830</v>
      </c>
      <c r="B8142" s="103" t="s">
        <v>344</v>
      </c>
      <c r="C8142" s="103" t="s">
        <v>481</v>
      </c>
      <c r="D8142" s="103" t="s">
        <v>242</v>
      </c>
      <c r="E8142" s="111"/>
      <c r="F8142" s="103" t="s">
        <v>243</v>
      </c>
      <c r="G8142" s="103" t="s">
        <v>531</v>
      </c>
      <c r="H8142" s="103" t="s">
        <v>532</v>
      </c>
      <c r="I8142" s="103" t="s">
        <v>842</v>
      </c>
      <c r="J8142" s="215">
        <v>-3600.93</v>
      </c>
      <c r="K8142" s="216" t="s">
        <v>344</v>
      </c>
    </row>
    <row r="8143" spans="1:11" x14ac:dyDescent="0.25">
      <c r="A8143" s="103" t="s">
        <v>828</v>
      </c>
      <c r="B8143" s="103" t="s">
        <v>344</v>
      </c>
      <c r="C8143" s="103" t="s">
        <v>481</v>
      </c>
      <c r="D8143" s="103" t="s">
        <v>242</v>
      </c>
      <c r="E8143" s="111"/>
      <c r="F8143" s="103" t="s">
        <v>243</v>
      </c>
      <c r="G8143" s="103" t="s">
        <v>531</v>
      </c>
      <c r="H8143" s="103" t="s">
        <v>532</v>
      </c>
      <c r="I8143" s="103" t="s">
        <v>842</v>
      </c>
      <c r="J8143" s="215">
        <v>-1118</v>
      </c>
      <c r="K8143" s="216" t="s">
        <v>344</v>
      </c>
    </row>
    <row r="8144" spans="1:11" x14ac:dyDescent="0.25">
      <c r="A8144" s="103" t="s">
        <v>829</v>
      </c>
      <c r="B8144" s="103" t="s">
        <v>344</v>
      </c>
      <c r="C8144" s="103" t="s">
        <v>481</v>
      </c>
      <c r="D8144" s="103" t="s">
        <v>242</v>
      </c>
      <c r="E8144" s="111"/>
      <c r="F8144" s="103" t="s">
        <v>243</v>
      </c>
      <c r="G8144" s="103" t="s">
        <v>531</v>
      </c>
      <c r="H8144" s="103" t="s">
        <v>532</v>
      </c>
      <c r="I8144" s="103" t="s">
        <v>842</v>
      </c>
      <c r="J8144" s="215">
        <v>-5914.37</v>
      </c>
      <c r="K8144" s="216" t="s">
        <v>344</v>
      </c>
    </row>
    <row r="8145" spans="1:11" x14ac:dyDescent="0.25">
      <c r="A8145" s="103" t="s">
        <v>825</v>
      </c>
      <c r="B8145" s="103" t="s">
        <v>344</v>
      </c>
      <c r="C8145" s="103" t="s">
        <v>481</v>
      </c>
      <c r="D8145" s="103" t="s">
        <v>242</v>
      </c>
      <c r="E8145" s="111"/>
      <c r="F8145" s="103" t="s">
        <v>243</v>
      </c>
      <c r="G8145" s="103" t="s">
        <v>531</v>
      </c>
      <c r="H8145" s="103" t="s">
        <v>532</v>
      </c>
      <c r="I8145" s="103" t="s">
        <v>842</v>
      </c>
      <c r="J8145" s="215">
        <v>10279.31</v>
      </c>
      <c r="K8145" s="216" t="s">
        <v>344</v>
      </c>
    </row>
    <row r="8146" spans="1:11" x14ac:dyDescent="0.25">
      <c r="A8146" s="103" t="s">
        <v>826</v>
      </c>
      <c r="B8146" s="103" t="s">
        <v>344</v>
      </c>
      <c r="C8146" s="103" t="s">
        <v>481</v>
      </c>
      <c r="D8146" s="103" t="s">
        <v>242</v>
      </c>
      <c r="E8146" s="111"/>
      <c r="F8146" s="103" t="s">
        <v>243</v>
      </c>
      <c r="G8146" s="103" t="s">
        <v>531</v>
      </c>
      <c r="H8146" s="103" t="s">
        <v>532</v>
      </c>
      <c r="I8146" s="103" t="s">
        <v>842</v>
      </c>
      <c r="J8146" s="215">
        <v>1220.3800000000001</v>
      </c>
      <c r="K8146" s="216" t="s">
        <v>344</v>
      </c>
    </row>
    <row r="8147" spans="1:11" x14ac:dyDescent="0.25">
      <c r="A8147" s="103" t="s">
        <v>827</v>
      </c>
      <c r="B8147" s="103" t="s">
        <v>344</v>
      </c>
      <c r="C8147" s="103" t="s">
        <v>481</v>
      </c>
      <c r="D8147" s="103" t="s">
        <v>242</v>
      </c>
      <c r="E8147" s="111"/>
      <c r="F8147" s="103" t="s">
        <v>243</v>
      </c>
      <c r="G8147" s="103" t="s">
        <v>553</v>
      </c>
      <c r="H8147" s="103" t="s">
        <v>554</v>
      </c>
      <c r="I8147" s="103" t="s">
        <v>842</v>
      </c>
      <c r="J8147" s="215">
        <v>-2556.73</v>
      </c>
      <c r="K8147" s="216" t="s">
        <v>344</v>
      </c>
    </row>
    <row r="8148" spans="1:11" x14ac:dyDescent="0.25">
      <c r="A8148" s="103" t="s">
        <v>828</v>
      </c>
      <c r="B8148" s="103" t="s">
        <v>344</v>
      </c>
      <c r="C8148" s="103" t="s">
        <v>481</v>
      </c>
      <c r="D8148" s="103" t="s">
        <v>242</v>
      </c>
      <c r="E8148" s="111"/>
      <c r="F8148" s="103" t="s">
        <v>243</v>
      </c>
      <c r="G8148" s="103" t="s">
        <v>553</v>
      </c>
      <c r="H8148" s="103" t="s">
        <v>554</v>
      </c>
      <c r="I8148" s="103" t="s">
        <v>842</v>
      </c>
      <c r="J8148" s="215">
        <v>2556.73</v>
      </c>
      <c r="K8148" s="216" t="s">
        <v>344</v>
      </c>
    </row>
    <row r="8149" spans="1:11" x14ac:dyDescent="0.25">
      <c r="A8149" s="103" t="s">
        <v>828</v>
      </c>
      <c r="B8149" s="103" t="s">
        <v>344</v>
      </c>
      <c r="C8149" s="103" t="s">
        <v>481</v>
      </c>
      <c r="D8149" s="103" t="s">
        <v>242</v>
      </c>
      <c r="E8149" s="111"/>
      <c r="F8149" s="103" t="s">
        <v>243</v>
      </c>
      <c r="G8149" s="103" t="s">
        <v>485</v>
      </c>
      <c r="H8149" s="103" t="s">
        <v>486</v>
      </c>
      <c r="I8149" s="103" t="s">
        <v>842</v>
      </c>
      <c r="J8149" s="215">
        <v>-1493.07</v>
      </c>
      <c r="K8149" s="216" t="s">
        <v>344</v>
      </c>
    </row>
    <row r="8150" spans="1:11" x14ac:dyDescent="0.25">
      <c r="A8150" s="103" t="s">
        <v>829</v>
      </c>
      <c r="B8150" s="103" t="s">
        <v>344</v>
      </c>
      <c r="C8150" s="103" t="s">
        <v>481</v>
      </c>
      <c r="D8150" s="103" t="s">
        <v>242</v>
      </c>
      <c r="E8150" s="111"/>
      <c r="F8150" s="103" t="s">
        <v>243</v>
      </c>
      <c r="G8150" s="103" t="s">
        <v>485</v>
      </c>
      <c r="H8150" s="103" t="s">
        <v>486</v>
      </c>
      <c r="I8150" s="103" t="s">
        <v>842</v>
      </c>
      <c r="J8150" s="215">
        <v>-467.35</v>
      </c>
      <c r="K8150" s="216" t="s">
        <v>344</v>
      </c>
    </row>
    <row r="8151" spans="1:11" x14ac:dyDescent="0.25">
      <c r="A8151" s="103" t="s">
        <v>825</v>
      </c>
      <c r="B8151" s="103" t="s">
        <v>344</v>
      </c>
      <c r="C8151" s="103" t="s">
        <v>481</v>
      </c>
      <c r="D8151" s="103" t="s">
        <v>242</v>
      </c>
      <c r="E8151" s="111"/>
      <c r="F8151" s="103" t="s">
        <v>243</v>
      </c>
      <c r="G8151" s="103" t="s">
        <v>485</v>
      </c>
      <c r="H8151" s="103" t="s">
        <v>486</v>
      </c>
      <c r="I8151" s="103" t="s">
        <v>842</v>
      </c>
      <c r="J8151" s="215">
        <v>467.35</v>
      </c>
      <c r="K8151" s="216" t="s">
        <v>344</v>
      </c>
    </row>
    <row r="8152" spans="1:11" x14ac:dyDescent="0.25">
      <c r="A8152" s="103" t="s">
        <v>827</v>
      </c>
      <c r="B8152" s="103" t="s">
        <v>344</v>
      </c>
      <c r="C8152" s="103" t="s">
        <v>481</v>
      </c>
      <c r="D8152" s="103" t="s">
        <v>242</v>
      </c>
      <c r="E8152" s="111"/>
      <c r="F8152" s="103" t="s">
        <v>243</v>
      </c>
      <c r="G8152" s="103" t="s">
        <v>172</v>
      </c>
      <c r="H8152" s="103" t="s">
        <v>345</v>
      </c>
      <c r="I8152" s="103" t="s">
        <v>842</v>
      </c>
      <c r="J8152" s="215">
        <v>0</v>
      </c>
      <c r="K8152" s="216" t="s">
        <v>344</v>
      </c>
    </row>
    <row r="8153" spans="1:11" x14ac:dyDescent="0.25">
      <c r="A8153" s="103" t="s">
        <v>828</v>
      </c>
      <c r="B8153" s="103" t="s">
        <v>344</v>
      </c>
      <c r="C8153" s="103" t="s">
        <v>481</v>
      </c>
      <c r="D8153" s="103" t="s">
        <v>242</v>
      </c>
      <c r="E8153" s="111"/>
      <c r="F8153" s="103" t="s">
        <v>243</v>
      </c>
      <c r="G8153" s="103" t="s">
        <v>172</v>
      </c>
      <c r="H8153" s="103" t="s">
        <v>345</v>
      </c>
      <c r="I8153" s="103" t="s">
        <v>842</v>
      </c>
      <c r="J8153" s="215">
        <v>1800</v>
      </c>
      <c r="K8153" s="216" t="s">
        <v>344</v>
      </c>
    </row>
    <row r="8154" spans="1:11" x14ac:dyDescent="0.25">
      <c r="A8154" s="103" t="s">
        <v>826</v>
      </c>
      <c r="B8154" s="103" t="s">
        <v>344</v>
      </c>
      <c r="C8154" s="103" t="s">
        <v>481</v>
      </c>
      <c r="D8154" s="103" t="s">
        <v>242</v>
      </c>
      <c r="E8154" s="111"/>
      <c r="F8154" s="103" t="s">
        <v>243</v>
      </c>
      <c r="G8154" s="103" t="s">
        <v>172</v>
      </c>
      <c r="H8154" s="103" t="s">
        <v>345</v>
      </c>
      <c r="I8154" s="103" t="s">
        <v>842</v>
      </c>
      <c r="J8154" s="215">
        <v>-1800</v>
      </c>
      <c r="K8154" s="216" t="s">
        <v>344</v>
      </c>
    </row>
    <row r="8155" spans="1:11" x14ac:dyDescent="0.25">
      <c r="A8155" s="103" t="s">
        <v>827</v>
      </c>
      <c r="B8155" s="103" t="s">
        <v>344</v>
      </c>
      <c r="C8155" s="103" t="s">
        <v>481</v>
      </c>
      <c r="D8155" s="103" t="s">
        <v>489</v>
      </c>
      <c r="E8155" s="103" t="s">
        <v>940</v>
      </c>
      <c r="F8155" s="103" t="s">
        <v>940</v>
      </c>
      <c r="G8155" s="103" t="s">
        <v>517</v>
      </c>
      <c r="H8155" s="103" t="s">
        <v>518</v>
      </c>
      <c r="I8155" s="103" t="s">
        <v>842</v>
      </c>
      <c r="J8155" s="215">
        <v>48.33</v>
      </c>
      <c r="K8155" s="216" t="s">
        <v>344</v>
      </c>
    </row>
    <row r="8156" spans="1:11" x14ac:dyDescent="0.25">
      <c r="A8156" s="103" t="s">
        <v>830</v>
      </c>
      <c r="B8156" s="103" t="s">
        <v>344</v>
      </c>
      <c r="C8156" s="103" t="s">
        <v>481</v>
      </c>
      <c r="D8156" s="103" t="s">
        <v>489</v>
      </c>
      <c r="E8156" s="103" t="s">
        <v>940</v>
      </c>
      <c r="F8156" s="103" t="s">
        <v>940</v>
      </c>
      <c r="G8156" s="103" t="s">
        <v>517</v>
      </c>
      <c r="H8156" s="103" t="s">
        <v>518</v>
      </c>
      <c r="I8156" s="103" t="s">
        <v>842</v>
      </c>
      <c r="J8156" s="215">
        <v>54.91</v>
      </c>
      <c r="K8156" s="216" t="s">
        <v>344</v>
      </c>
    </row>
    <row r="8157" spans="1:11" x14ac:dyDescent="0.25">
      <c r="A8157" s="103" t="s">
        <v>828</v>
      </c>
      <c r="B8157" s="103" t="s">
        <v>344</v>
      </c>
      <c r="C8157" s="103" t="s">
        <v>481</v>
      </c>
      <c r="D8157" s="103" t="s">
        <v>489</v>
      </c>
      <c r="E8157" s="103" t="s">
        <v>940</v>
      </c>
      <c r="F8157" s="103" t="s">
        <v>940</v>
      </c>
      <c r="G8157" s="103" t="s">
        <v>517</v>
      </c>
      <c r="H8157" s="103" t="s">
        <v>518</v>
      </c>
      <c r="I8157" s="103" t="s">
        <v>842</v>
      </c>
      <c r="J8157" s="215">
        <v>48.33</v>
      </c>
      <c r="K8157" s="216" t="s">
        <v>344</v>
      </c>
    </row>
    <row r="8158" spans="1:11" x14ac:dyDescent="0.25">
      <c r="A8158" s="103" t="s">
        <v>829</v>
      </c>
      <c r="B8158" s="103" t="s">
        <v>344</v>
      </c>
      <c r="C8158" s="103" t="s">
        <v>481</v>
      </c>
      <c r="D8158" s="103" t="s">
        <v>489</v>
      </c>
      <c r="E8158" s="103" t="s">
        <v>940</v>
      </c>
      <c r="F8158" s="103" t="s">
        <v>940</v>
      </c>
      <c r="G8158" s="103" t="s">
        <v>517</v>
      </c>
      <c r="H8158" s="103" t="s">
        <v>518</v>
      </c>
      <c r="I8158" s="103" t="s">
        <v>842</v>
      </c>
      <c r="J8158" s="215">
        <v>48.33</v>
      </c>
      <c r="K8158" s="216" t="s">
        <v>344</v>
      </c>
    </row>
    <row r="8159" spans="1:11" x14ac:dyDescent="0.25">
      <c r="A8159" s="103" t="s">
        <v>825</v>
      </c>
      <c r="B8159" s="103" t="s">
        <v>344</v>
      </c>
      <c r="C8159" s="103" t="s">
        <v>481</v>
      </c>
      <c r="D8159" s="103" t="s">
        <v>489</v>
      </c>
      <c r="E8159" s="103" t="s">
        <v>940</v>
      </c>
      <c r="F8159" s="103" t="s">
        <v>940</v>
      </c>
      <c r="G8159" s="103" t="s">
        <v>517</v>
      </c>
      <c r="H8159" s="103" t="s">
        <v>518</v>
      </c>
      <c r="I8159" s="103" t="s">
        <v>842</v>
      </c>
      <c r="J8159" s="215">
        <v>48.33</v>
      </c>
      <c r="K8159" s="216" t="s">
        <v>344</v>
      </c>
    </row>
    <row r="8160" spans="1:11" x14ac:dyDescent="0.25">
      <c r="A8160" s="103" t="s">
        <v>826</v>
      </c>
      <c r="B8160" s="103" t="s">
        <v>344</v>
      </c>
      <c r="C8160" s="103" t="s">
        <v>481</v>
      </c>
      <c r="D8160" s="103" t="s">
        <v>489</v>
      </c>
      <c r="E8160" s="103" t="s">
        <v>940</v>
      </c>
      <c r="F8160" s="103" t="s">
        <v>940</v>
      </c>
      <c r="G8160" s="103" t="s">
        <v>517</v>
      </c>
      <c r="H8160" s="103" t="s">
        <v>518</v>
      </c>
      <c r="I8160" s="103" t="s">
        <v>842</v>
      </c>
      <c r="J8160" s="215">
        <v>48.33</v>
      </c>
      <c r="K8160" s="216" t="s">
        <v>344</v>
      </c>
    </row>
    <row r="8161" spans="1:11" x14ac:dyDescent="0.25">
      <c r="A8161" s="103" t="s">
        <v>825</v>
      </c>
      <c r="B8161" s="103" t="s">
        <v>344</v>
      </c>
      <c r="C8161" s="103" t="s">
        <v>481</v>
      </c>
      <c r="D8161" s="103" t="s">
        <v>489</v>
      </c>
      <c r="E8161" s="103" t="s">
        <v>940</v>
      </c>
      <c r="F8161" s="103" t="s">
        <v>940</v>
      </c>
      <c r="G8161" s="103" t="s">
        <v>168</v>
      </c>
      <c r="H8161" s="103" t="s">
        <v>377</v>
      </c>
      <c r="I8161" s="103" t="s">
        <v>842</v>
      </c>
      <c r="J8161" s="215">
        <v>240</v>
      </c>
      <c r="K8161" s="216" t="s">
        <v>88</v>
      </c>
    </row>
    <row r="8162" spans="1:11" x14ac:dyDescent="0.25">
      <c r="A8162" s="103" t="s">
        <v>827</v>
      </c>
      <c r="B8162" s="103" t="s">
        <v>344</v>
      </c>
      <c r="C8162" s="103" t="s">
        <v>481</v>
      </c>
      <c r="D8162" s="103" t="s">
        <v>490</v>
      </c>
      <c r="E8162" s="111"/>
      <c r="F8162" s="103" t="s">
        <v>941</v>
      </c>
      <c r="G8162" s="103" t="s">
        <v>513</v>
      </c>
      <c r="H8162" s="103" t="s">
        <v>514</v>
      </c>
      <c r="I8162" s="103" t="s">
        <v>842</v>
      </c>
      <c r="J8162" s="215">
        <v>3.9</v>
      </c>
      <c r="K8162" s="216" t="s">
        <v>344</v>
      </c>
    </row>
    <row r="8163" spans="1:11" x14ac:dyDescent="0.25">
      <c r="A8163" s="103" t="s">
        <v>830</v>
      </c>
      <c r="B8163" s="103" t="s">
        <v>344</v>
      </c>
      <c r="C8163" s="103" t="s">
        <v>481</v>
      </c>
      <c r="D8163" s="103" t="s">
        <v>490</v>
      </c>
      <c r="E8163" s="111"/>
      <c r="F8163" s="103" t="s">
        <v>941</v>
      </c>
      <c r="G8163" s="103" t="s">
        <v>513</v>
      </c>
      <c r="H8163" s="103" t="s">
        <v>514</v>
      </c>
      <c r="I8163" s="103" t="s">
        <v>842</v>
      </c>
      <c r="J8163" s="215">
        <v>5.85</v>
      </c>
      <c r="K8163" s="216" t="s">
        <v>344</v>
      </c>
    </row>
    <row r="8164" spans="1:11" x14ac:dyDescent="0.25">
      <c r="A8164" s="103" t="s">
        <v>828</v>
      </c>
      <c r="B8164" s="103" t="s">
        <v>344</v>
      </c>
      <c r="C8164" s="103" t="s">
        <v>481</v>
      </c>
      <c r="D8164" s="103" t="s">
        <v>490</v>
      </c>
      <c r="E8164" s="111"/>
      <c r="F8164" s="103" t="s">
        <v>941</v>
      </c>
      <c r="G8164" s="103" t="s">
        <v>513</v>
      </c>
      <c r="H8164" s="103" t="s">
        <v>514</v>
      </c>
      <c r="I8164" s="103" t="s">
        <v>842</v>
      </c>
      <c r="J8164" s="215">
        <v>3.9</v>
      </c>
      <c r="K8164" s="216" t="s">
        <v>344</v>
      </c>
    </row>
    <row r="8165" spans="1:11" x14ac:dyDescent="0.25">
      <c r="A8165" s="103" t="s">
        <v>829</v>
      </c>
      <c r="B8165" s="103" t="s">
        <v>344</v>
      </c>
      <c r="C8165" s="103" t="s">
        <v>481</v>
      </c>
      <c r="D8165" s="103" t="s">
        <v>490</v>
      </c>
      <c r="E8165" s="111"/>
      <c r="F8165" s="103" t="s">
        <v>941</v>
      </c>
      <c r="G8165" s="103" t="s">
        <v>513</v>
      </c>
      <c r="H8165" s="103" t="s">
        <v>514</v>
      </c>
      <c r="I8165" s="103" t="s">
        <v>842</v>
      </c>
      <c r="J8165" s="215">
        <v>9.75</v>
      </c>
      <c r="K8165" s="216" t="s">
        <v>344</v>
      </c>
    </row>
    <row r="8166" spans="1:11" x14ac:dyDescent="0.25">
      <c r="A8166" s="103" t="s">
        <v>825</v>
      </c>
      <c r="B8166" s="103" t="s">
        <v>344</v>
      </c>
      <c r="C8166" s="103" t="s">
        <v>481</v>
      </c>
      <c r="D8166" s="103" t="s">
        <v>490</v>
      </c>
      <c r="E8166" s="111"/>
      <c r="F8166" s="103" t="s">
        <v>941</v>
      </c>
      <c r="G8166" s="103" t="s">
        <v>513</v>
      </c>
      <c r="H8166" s="103" t="s">
        <v>514</v>
      </c>
      <c r="I8166" s="103" t="s">
        <v>842</v>
      </c>
      <c r="J8166" s="215">
        <v>3.9</v>
      </c>
      <c r="K8166" s="216" t="s">
        <v>344</v>
      </c>
    </row>
    <row r="8167" spans="1:11" x14ac:dyDescent="0.25">
      <c r="A8167" s="103" t="s">
        <v>826</v>
      </c>
      <c r="B8167" s="103" t="s">
        <v>344</v>
      </c>
      <c r="C8167" s="103" t="s">
        <v>481</v>
      </c>
      <c r="D8167" s="103" t="s">
        <v>490</v>
      </c>
      <c r="E8167" s="111"/>
      <c r="F8167" s="103" t="s">
        <v>941</v>
      </c>
      <c r="G8167" s="103" t="s">
        <v>513</v>
      </c>
      <c r="H8167" s="103" t="s">
        <v>514</v>
      </c>
      <c r="I8167" s="103" t="s">
        <v>842</v>
      </c>
      <c r="J8167" s="215">
        <v>3.9</v>
      </c>
      <c r="K8167" s="216" t="s">
        <v>344</v>
      </c>
    </row>
    <row r="8168" spans="1:11" x14ac:dyDescent="0.25">
      <c r="A8168" s="103" t="s">
        <v>827</v>
      </c>
      <c r="B8168" s="103" t="s">
        <v>344</v>
      </c>
      <c r="C8168" s="103" t="s">
        <v>481</v>
      </c>
      <c r="D8168" s="103" t="s">
        <v>926</v>
      </c>
      <c r="E8168" s="103" t="s">
        <v>927</v>
      </c>
      <c r="F8168" s="103" t="s">
        <v>927</v>
      </c>
      <c r="G8168" s="103" t="s">
        <v>503</v>
      </c>
      <c r="H8168" s="103" t="s">
        <v>504</v>
      </c>
      <c r="I8168" s="103" t="s">
        <v>842</v>
      </c>
      <c r="J8168" s="215">
        <v>893</v>
      </c>
      <c r="K8168" s="216" t="s">
        <v>344</v>
      </c>
    </row>
    <row r="8169" spans="1:11" x14ac:dyDescent="0.25">
      <c r="A8169" s="103" t="s">
        <v>830</v>
      </c>
      <c r="B8169" s="103" t="s">
        <v>344</v>
      </c>
      <c r="C8169" s="103" t="s">
        <v>481</v>
      </c>
      <c r="D8169" s="103" t="s">
        <v>926</v>
      </c>
      <c r="E8169" s="103" t="s">
        <v>927</v>
      </c>
      <c r="F8169" s="103" t="s">
        <v>927</v>
      </c>
      <c r="G8169" s="103" t="s">
        <v>529</v>
      </c>
      <c r="H8169" s="103" t="s">
        <v>530</v>
      </c>
      <c r="I8169" s="103" t="s">
        <v>842</v>
      </c>
      <c r="J8169" s="215">
        <v>2400</v>
      </c>
      <c r="K8169" s="216" t="s">
        <v>344</v>
      </c>
    </row>
    <row r="8170" spans="1:11" x14ac:dyDescent="0.25">
      <c r="A8170" s="103" t="s">
        <v>825</v>
      </c>
      <c r="B8170" s="103" t="s">
        <v>344</v>
      </c>
      <c r="C8170" s="103" t="s">
        <v>481</v>
      </c>
      <c r="D8170" s="103" t="s">
        <v>926</v>
      </c>
      <c r="E8170" s="103" t="s">
        <v>927</v>
      </c>
      <c r="F8170" s="103" t="s">
        <v>927</v>
      </c>
      <c r="G8170" s="103" t="s">
        <v>511</v>
      </c>
      <c r="H8170" s="103" t="s">
        <v>512</v>
      </c>
      <c r="I8170" s="103" t="s">
        <v>842</v>
      </c>
      <c r="J8170" s="215">
        <v>0</v>
      </c>
      <c r="K8170" s="216" t="s">
        <v>344</v>
      </c>
    </row>
    <row r="8171" spans="1:11" x14ac:dyDescent="0.25">
      <c r="A8171" s="103" t="s">
        <v>826</v>
      </c>
      <c r="B8171" s="103" t="s">
        <v>344</v>
      </c>
      <c r="C8171" s="103" t="s">
        <v>481</v>
      </c>
      <c r="D8171" s="103" t="s">
        <v>926</v>
      </c>
      <c r="E8171" s="103" t="s">
        <v>927</v>
      </c>
      <c r="F8171" s="103" t="s">
        <v>927</v>
      </c>
      <c r="G8171" s="103" t="s">
        <v>511</v>
      </c>
      <c r="H8171" s="103" t="s">
        <v>512</v>
      </c>
      <c r="I8171" s="103" t="s">
        <v>842</v>
      </c>
      <c r="J8171" s="215">
        <v>1450</v>
      </c>
      <c r="K8171" s="216" t="s">
        <v>344</v>
      </c>
    </row>
    <row r="8172" spans="1:11" x14ac:dyDescent="0.25">
      <c r="A8172" s="103" t="s">
        <v>829</v>
      </c>
      <c r="B8172" s="103" t="s">
        <v>344</v>
      </c>
      <c r="C8172" s="103" t="s">
        <v>481</v>
      </c>
      <c r="D8172" s="103" t="s">
        <v>926</v>
      </c>
      <c r="E8172" s="103" t="s">
        <v>927</v>
      </c>
      <c r="F8172" s="103" t="s">
        <v>927</v>
      </c>
      <c r="G8172" s="103" t="s">
        <v>650</v>
      </c>
      <c r="H8172" s="103" t="s">
        <v>651</v>
      </c>
      <c r="I8172" s="103" t="s">
        <v>842</v>
      </c>
      <c r="J8172" s="215">
        <v>80</v>
      </c>
      <c r="K8172" s="216" t="s">
        <v>88</v>
      </c>
    </row>
    <row r="8173" spans="1:11" x14ac:dyDescent="0.25">
      <c r="A8173" s="103" t="s">
        <v>825</v>
      </c>
      <c r="B8173" s="103" t="s">
        <v>344</v>
      </c>
      <c r="C8173" s="103" t="s">
        <v>481</v>
      </c>
      <c r="D8173" s="103" t="s">
        <v>926</v>
      </c>
      <c r="E8173" s="103" t="s">
        <v>927</v>
      </c>
      <c r="F8173" s="103" t="s">
        <v>927</v>
      </c>
      <c r="G8173" s="103" t="s">
        <v>650</v>
      </c>
      <c r="H8173" s="103" t="s">
        <v>651</v>
      </c>
      <c r="I8173" s="103" t="s">
        <v>842</v>
      </c>
      <c r="J8173" s="215">
        <v>40</v>
      </c>
      <c r="K8173" s="216" t="s">
        <v>88</v>
      </c>
    </row>
    <row r="8174" spans="1:11" x14ac:dyDescent="0.25">
      <c r="A8174" s="103" t="s">
        <v>830</v>
      </c>
      <c r="B8174" s="103" t="s">
        <v>344</v>
      </c>
      <c r="C8174" s="103" t="s">
        <v>481</v>
      </c>
      <c r="D8174" s="103" t="s">
        <v>926</v>
      </c>
      <c r="E8174" s="103" t="s">
        <v>927</v>
      </c>
      <c r="F8174" s="103" t="s">
        <v>927</v>
      </c>
      <c r="G8174" s="103" t="s">
        <v>491</v>
      </c>
      <c r="H8174" s="103" t="s">
        <v>492</v>
      </c>
      <c r="I8174" s="103" t="s">
        <v>842</v>
      </c>
      <c r="J8174" s="215">
        <v>1334.99</v>
      </c>
      <c r="K8174" s="216" t="s">
        <v>88</v>
      </c>
    </row>
    <row r="8175" spans="1:11" x14ac:dyDescent="0.25">
      <c r="A8175" s="103" t="s">
        <v>830</v>
      </c>
      <c r="B8175" s="103" t="s">
        <v>344</v>
      </c>
      <c r="C8175" s="103" t="s">
        <v>481</v>
      </c>
      <c r="D8175" s="103" t="s">
        <v>948</v>
      </c>
      <c r="E8175" s="103" t="s">
        <v>949</v>
      </c>
      <c r="F8175" s="103" t="s">
        <v>949</v>
      </c>
      <c r="G8175" s="103" t="s">
        <v>501</v>
      </c>
      <c r="H8175" s="103" t="s">
        <v>502</v>
      </c>
      <c r="I8175" s="103" t="s">
        <v>842</v>
      </c>
      <c r="J8175" s="215">
        <v>8975.32</v>
      </c>
      <c r="K8175" s="216" t="s">
        <v>344</v>
      </c>
    </row>
    <row r="8176" spans="1:11" x14ac:dyDescent="0.25">
      <c r="A8176" s="103" t="s">
        <v>825</v>
      </c>
      <c r="B8176" s="103" t="s">
        <v>344</v>
      </c>
      <c r="C8176" s="103" t="s">
        <v>481</v>
      </c>
      <c r="D8176" s="103" t="s">
        <v>950</v>
      </c>
      <c r="E8176" s="111"/>
      <c r="F8176" s="103" t="s">
        <v>951</v>
      </c>
      <c r="G8176" s="103" t="s">
        <v>172</v>
      </c>
      <c r="H8176" s="103" t="s">
        <v>345</v>
      </c>
      <c r="I8176" s="103" t="s">
        <v>842</v>
      </c>
      <c r="J8176" s="215">
        <v>-14.62</v>
      </c>
      <c r="K8176" s="216" t="s">
        <v>344</v>
      </c>
    </row>
    <row r="8177" spans="1:11" x14ac:dyDescent="0.25">
      <c r="A8177" s="103" t="s">
        <v>826</v>
      </c>
      <c r="B8177" s="103" t="s">
        <v>344</v>
      </c>
      <c r="C8177" s="103" t="s">
        <v>481</v>
      </c>
      <c r="D8177" s="103" t="s">
        <v>950</v>
      </c>
      <c r="E8177" s="111"/>
      <c r="F8177" s="103" t="s">
        <v>951</v>
      </c>
      <c r="G8177" s="103" t="s">
        <v>172</v>
      </c>
      <c r="H8177" s="103" t="s">
        <v>345</v>
      </c>
      <c r="I8177" s="103" t="s">
        <v>842</v>
      </c>
      <c r="J8177" s="215">
        <v>151.32</v>
      </c>
      <c r="K8177" s="216" t="s">
        <v>344</v>
      </c>
    </row>
    <row r="8178" spans="1:11" x14ac:dyDescent="0.25">
      <c r="A8178" s="103" t="s">
        <v>827</v>
      </c>
      <c r="B8178" s="103" t="s">
        <v>344</v>
      </c>
      <c r="C8178" s="103" t="s">
        <v>481</v>
      </c>
      <c r="D8178" s="103" t="s">
        <v>494</v>
      </c>
      <c r="E8178" s="111"/>
      <c r="F8178" s="103" t="s">
        <v>495</v>
      </c>
      <c r="G8178" s="103" t="s">
        <v>159</v>
      </c>
      <c r="H8178" s="103" t="s">
        <v>296</v>
      </c>
      <c r="I8178" s="103" t="s">
        <v>92</v>
      </c>
      <c r="J8178" s="215">
        <v>10.130000000000001</v>
      </c>
      <c r="K8178" s="216" t="s">
        <v>88</v>
      </c>
    </row>
    <row r="8179" spans="1:11" x14ac:dyDescent="0.25">
      <c r="A8179" s="103" t="s">
        <v>826</v>
      </c>
      <c r="B8179" s="103" t="s">
        <v>344</v>
      </c>
      <c r="C8179" s="103" t="s">
        <v>481</v>
      </c>
      <c r="D8179" s="103" t="s">
        <v>494</v>
      </c>
      <c r="E8179" s="111"/>
      <c r="F8179" s="103" t="s">
        <v>495</v>
      </c>
      <c r="G8179" s="103" t="s">
        <v>159</v>
      </c>
      <c r="H8179" s="103" t="s">
        <v>296</v>
      </c>
      <c r="I8179" s="103" t="s">
        <v>92</v>
      </c>
      <c r="J8179" s="215">
        <v>-5.07</v>
      </c>
      <c r="K8179" s="216" t="s">
        <v>88</v>
      </c>
    </row>
    <row r="8180" spans="1:11" x14ac:dyDescent="0.25">
      <c r="A8180" s="103" t="s">
        <v>827</v>
      </c>
      <c r="B8180" s="103" t="s">
        <v>344</v>
      </c>
      <c r="C8180" s="103" t="s">
        <v>481</v>
      </c>
      <c r="D8180" s="103" t="s">
        <v>494</v>
      </c>
      <c r="E8180" s="111"/>
      <c r="F8180" s="103" t="s">
        <v>495</v>
      </c>
      <c r="G8180" s="103" t="s">
        <v>179</v>
      </c>
      <c r="H8180" s="103" t="s">
        <v>299</v>
      </c>
      <c r="I8180" s="103" t="s">
        <v>92</v>
      </c>
      <c r="J8180" s="215">
        <v>20.53</v>
      </c>
      <c r="K8180" s="216" t="s">
        <v>88</v>
      </c>
    </row>
    <row r="8181" spans="1:11" x14ac:dyDescent="0.25">
      <c r="A8181" s="103" t="s">
        <v>830</v>
      </c>
      <c r="B8181" s="103" t="s">
        <v>344</v>
      </c>
      <c r="C8181" s="103" t="s">
        <v>481</v>
      </c>
      <c r="D8181" s="103" t="s">
        <v>494</v>
      </c>
      <c r="E8181" s="111"/>
      <c r="F8181" s="103" t="s">
        <v>495</v>
      </c>
      <c r="G8181" s="103" t="s">
        <v>179</v>
      </c>
      <c r="H8181" s="103" t="s">
        <v>299</v>
      </c>
      <c r="I8181" s="103" t="s">
        <v>92</v>
      </c>
      <c r="J8181" s="215">
        <v>-2.57</v>
      </c>
      <c r="K8181" s="216" t="s">
        <v>88</v>
      </c>
    </row>
    <row r="8182" spans="1:11" x14ac:dyDescent="0.25">
      <c r="A8182" s="103" t="s">
        <v>829</v>
      </c>
      <c r="B8182" s="103" t="s">
        <v>344</v>
      </c>
      <c r="C8182" s="103" t="s">
        <v>481</v>
      </c>
      <c r="D8182" s="103" t="s">
        <v>494</v>
      </c>
      <c r="E8182" s="111"/>
      <c r="F8182" s="103" t="s">
        <v>495</v>
      </c>
      <c r="G8182" s="103" t="s">
        <v>179</v>
      </c>
      <c r="H8182" s="103" t="s">
        <v>299</v>
      </c>
      <c r="I8182" s="103" t="s">
        <v>92</v>
      </c>
      <c r="J8182" s="215">
        <v>7.7</v>
      </c>
      <c r="K8182" s="216" t="s">
        <v>88</v>
      </c>
    </row>
    <row r="8183" spans="1:11" x14ac:dyDescent="0.25">
      <c r="A8183" s="103" t="s">
        <v>825</v>
      </c>
      <c r="B8183" s="103" t="s">
        <v>344</v>
      </c>
      <c r="C8183" s="103" t="s">
        <v>481</v>
      </c>
      <c r="D8183" s="103" t="s">
        <v>494</v>
      </c>
      <c r="E8183" s="111"/>
      <c r="F8183" s="103" t="s">
        <v>495</v>
      </c>
      <c r="G8183" s="103" t="s">
        <v>179</v>
      </c>
      <c r="H8183" s="103" t="s">
        <v>299</v>
      </c>
      <c r="I8183" s="103" t="s">
        <v>92</v>
      </c>
      <c r="J8183" s="215">
        <v>10.26</v>
      </c>
      <c r="K8183" s="216" t="s">
        <v>88</v>
      </c>
    </row>
    <row r="8184" spans="1:11" x14ac:dyDescent="0.25">
      <c r="A8184" s="103" t="s">
        <v>827</v>
      </c>
      <c r="B8184" s="103" t="s">
        <v>344</v>
      </c>
      <c r="C8184" s="103" t="s">
        <v>481</v>
      </c>
      <c r="D8184" s="103" t="s">
        <v>494</v>
      </c>
      <c r="E8184" s="111"/>
      <c r="F8184" s="103" t="s">
        <v>495</v>
      </c>
      <c r="G8184" s="103" t="s">
        <v>497</v>
      </c>
      <c r="H8184" s="103" t="s">
        <v>498</v>
      </c>
      <c r="I8184" s="103" t="s">
        <v>92</v>
      </c>
      <c r="J8184" s="215">
        <v>22.98</v>
      </c>
      <c r="K8184" s="216" t="s">
        <v>88</v>
      </c>
    </row>
    <row r="8185" spans="1:11" x14ac:dyDescent="0.25">
      <c r="A8185" s="103" t="s">
        <v>826</v>
      </c>
      <c r="B8185" s="103" t="s">
        <v>344</v>
      </c>
      <c r="C8185" s="103" t="s">
        <v>481</v>
      </c>
      <c r="D8185" s="103" t="s">
        <v>494</v>
      </c>
      <c r="E8185" s="111"/>
      <c r="F8185" s="103" t="s">
        <v>495</v>
      </c>
      <c r="G8185" s="103" t="s">
        <v>497</v>
      </c>
      <c r="H8185" s="103" t="s">
        <v>498</v>
      </c>
      <c r="I8185" s="103" t="s">
        <v>92</v>
      </c>
      <c r="J8185" s="215">
        <v>-5.74</v>
      </c>
      <c r="K8185" s="216" t="s">
        <v>88</v>
      </c>
    </row>
    <row r="8186" spans="1:11" x14ac:dyDescent="0.25">
      <c r="A8186" s="103" t="s">
        <v>827</v>
      </c>
      <c r="B8186" s="103" t="s">
        <v>344</v>
      </c>
      <c r="C8186" s="103" t="s">
        <v>481</v>
      </c>
      <c r="D8186" s="103" t="s">
        <v>494</v>
      </c>
      <c r="E8186" s="111"/>
      <c r="F8186" s="103" t="s">
        <v>495</v>
      </c>
      <c r="G8186" s="103" t="s">
        <v>119</v>
      </c>
      <c r="H8186" s="103" t="s">
        <v>308</v>
      </c>
      <c r="I8186" s="103" t="s">
        <v>92</v>
      </c>
      <c r="J8186" s="215">
        <v>1791.55</v>
      </c>
      <c r="K8186" s="216" t="s">
        <v>88</v>
      </c>
    </row>
    <row r="8187" spans="1:11" x14ac:dyDescent="0.25">
      <c r="A8187" s="103" t="s">
        <v>830</v>
      </c>
      <c r="B8187" s="103" t="s">
        <v>344</v>
      </c>
      <c r="C8187" s="103" t="s">
        <v>481</v>
      </c>
      <c r="D8187" s="103" t="s">
        <v>494</v>
      </c>
      <c r="E8187" s="111"/>
      <c r="F8187" s="103" t="s">
        <v>495</v>
      </c>
      <c r="G8187" s="103" t="s">
        <v>119</v>
      </c>
      <c r="H8187" s="103" t="s">
        <v>308</v>
      </c>
      <c r="I8187" s="103" t="s">
        <v>92</v>
      </c>
      <c r="J8187" s="215">
        <v>1633.42</v>
      </c>
      <c r="K8187" s="216" t="s">
        <v>88</v>
      </c>
    </row>
    <row r="8188" spans="1:11" x14ac:dyDescent="0.25">
      <c r="A8188" s="103" t="s">
        <v>828</v>
      </c>
      <c r="B8188" s="103" t="s">
        <v>344</v>
      </c>
      <c r="C8188" s="103" t="s">
        <v>481</v>
      </c>
      <c r="D8188" s="103" t="s">
        <v>494</v>
      </c>
      <c r="E8188" s="111"/>
      <c r="F8188" s="103" t="s">
        <v>495</v>
      </c>
      <c r="G8188" s="103" t="s">
        <v>119</v>
      </c>
      <c r="H8188" s="103" t="s">
        <v>308</v>
      </c>
      <c r="I8188" s="103" t="s">
        <v>92</v>
      </c>
      <c r="J8188" s="215">
        <v>764.23</v>
      </c>
      <c r="K8188" s="216" t="s">
        <v>88</v>
      </c>
    </row>
    <row r="8189" spans="1:11" x14ac:dyDescent="0.25">
      <c r="A8189" s="103" t="s">
        <v>829</v>
      </c>
      <c r="B8189" s="103" t="s">
        <v>344</v>
      </c>
      <c r="C8189" s="103" t="s">
        <v>481</v>
      </c>
      <c r="D8189" s="103" t="s">
        <v>494</v>
      </c>
      <c r="E8189" s="111"/>
      <c r="F8189" s="103" t="s">
        <v>495</v>
      </c>
      <c r="G8189" s="103" t="s">
        <v>119</v>
      </c>
      <c r="H8189" s="103" t="s">
        <v>308</v>
      </c>
      <c r="I8189" s="103" t="s">
        <v>92</v>
      </c>
      <c r="J8189" s="215">
        <v>1682.4</v>
      </c>
      <c r="K8189" s="216" t="s">
        <v>88</v>
      </c>
    </row>
    <row r="8190" spans="1:11" x14ac:dyDescent="0.25">
      <c r="A8190" s="103" t="s">
        <v>825</v>
      </c>
      <c r="B8190" s="103" t="s">
        <v>344</v>
      </c>
      <c r="C8190" s="103" t="s">
        <v>481</v>
      </c>
      <c r="D8190" s="103" t="s">
        <v>494</v>
      </c>
      <c r="E8190" s="111"/>
      <c r="F8190" s="103" t="s">
        <v>495</v>
      </c>
      <c r="G8190" s="103" t="s">
        <v>119</v>
      </c>
      <c r="H8190" s="103" t="s">
        <v>308</v>
      </c>
      <c r="I8190" s="103" t="s">
        <v>92</v>
      </c>
      <c r="J8190" s="215">
        <v>1949.1</v>
      </c>
      <c r="K8190" s="216" t="s">
        <v>88</v>
      </c>
    </row>
    <row r="8191" spans="1:11" x14ac:dyDescent="0.25">
      <c r="A8191" s="103" t="s">
        <v>826</v>
      </c>
      <c r="B8191" s="103" t="s">
        <v>344</v>
      </c>
      <c r="C8191" s="103" t="s">
        <v>481</v>
      </c>
      <c r="D8191" s="103" t="s">
        <v>494</v>
      </c>
      <c r="E8191" s="111"/>
      <c r="F8191" s="103" t="s">
        <v>495</v>
      </c>
      <c r="G8191" s="103" t="s">
        <v>119</v>
      </c>
      <c r="H8191" s="103" t="s">
        <v>308</v>
      </c>
      <c r="I8191" s="103" t="s">
        <v>92</v>
      </c>
      <c r="J8191" s="215">
        <v>1444.68</v>
      </c>
      <c r="K8191" s="216" t="s">
        <v>88</v>
      </c>
    </row>
    <row r="8192" spans="1:11" x14ac:dyDescent="0.25">
      <c r="A8192" s="103" t="s">
        <v>829</v>
      </c>
      <c r="B8192" s="103" t="s">
        <v>344</v>
      </c>
      <c r="C8192" s="103" t="s">
        <v>481</v>
      </c>
      <c r="D8192" s="103" t="s">
        <v>494</v>
      </c>
      <c r="E8192" s="111"/>
      <c r="F8192" s="103" t="s">
        <v>495</v>
      </c>
      <c r="G8192" s="103" t="s">
        <v>196</v>
      </c>
      <c r="H8192" s="103" t="s">
        <v>309</v>
      </c>
      <c r="I8192" s="103" t="s">
        <v>92</v>
      </c>
      <c r="J8192" s="215">
        <v>-3.57</v>
      </c>
      <c r="K8192" s="216" t="s">
        <v>88</v>
      </c>
    </row>
    <row r="8193" spans="1:11" x14ac:dyDescent="0.25">
      <c r="A8193" s="103" t="s">
        <v>825</v>
      </c>
      <c r="B8193" s="103" t="s">
        <v>344</v>
      </c>
      <c r="C8193" s="103" t="s">
        <v>481</v>
      </c>
      <c r="D8193" s="103" t="s">
        <v>494</v>
      </c>
      <c r="E8193" s="111"/>
      <c r="F8193" s="103" t="s">
        <v>495</v>
      </c>
      <c r="G8193" s="103" t="s">
        <v>196</v>
      </c>
      <c r="H8193" s="103" t="s">
        <v>309</v>
      </c>
      <c r="I8193" s="103" t="s">
        <v>92</v>
      </c>
      <c r="J8193" s="215">
        <v>10.7</v>
      </c>
      <c r="K8193" s="216" t="s">
        <v>88</v>
      </c>
    </row>
    <row r="8194" spans="1:11" x14ac:dyDescent="0.25">
      <c r="A8194" s="103" t="s">
        <v>830</v>
      </c>
      <c r="B8194" s="103" t="s">
        <v>344</v>
      </c>
      <c r="C8194" s="103" t="s">
        <v>481</v>
      </c>
      <c r="D8194" s="103" t="s">
        <v>494</v>
      </c>
      <c r="E8194" s="111"/>
      <c r="F8194" s="103" t="s">
        <v>495</v>
      </c>
      <c r="G8194" s="103" t="s">
        <v>158</v>
      </c>
      <c r="H8194" s="103" t="s">
        <v>311</v>
      </c>
      <c r="I8194" s="103" t="s">
        <v>842</v>
      </c>
      <c r="J8194" s="215">
        <v>4.01</v>
      </c>
      <c r="K8194" s="216" t="s">
        <v>88</v>
      </c>
    </row>
    <row r="8195" spans="1:11" x14ac:dyDescent="0.25">
      <c r="A8195" s="103" t="s">
        <v>827</v>
      </c>
      <c r="B8195" s="103" t="s">
        <v>344</v>
      </c>
      <c r="C8195" s="103" t="s">
        <v>481</v>
      </c>
      <c r="D8195" s="103" t="s">
        <v>494</v>
      </c>
      <c r="E8195" s="111"/>
      <c r="F8195" s="103" t="s">
        <v>495</v>
      </c>
      <c r="G8195" s="103" t="s">
        <v>195</v>
      </c>
      <c r="H8195" s="103" t="s">
        <v>312</v>
      </c>
      <c r="I8195" s="103" t="s">
        <v>92</v>
      </c>
      <c r="J8195" s="215">
        <v>3059.82</v>
      </c>
      <c r="K8195" s="216" t="s">
        <v>88</v>
      </c>
    </row>
    <row r="8196" spans="1:11" x14ac:dyDescent="0.25">
      <c r="A8196" s="103" t="s">
        <v>827</v>
      </c>
      <c r="B8196" s="103" t="s">
        <v>344</v>
      </c>
      <c r="C8196" s="103" t="s">
        <v>481</v>
      </c>
      <c r="D8196" s="103" t="s">
        <v>494</v>
      </c>
      <c r="E8196" s="111"/>
      <c r="F8196" s="103" t="s">
        <v>495</v>
      </c>
      <c r="G8196" s="103" t="s">
        <v>195</v>
      </c>
      <c r="H8196" s="103" t="s">
        <v>312</v>
      </c>
      <c r="I8196" s="103" t="s">
        <v>842</v>
      </c>
      <c r="J8196" s="215">
        <v>9.01</v>
      </c>
      <c r="K8196" s="216" t="s">
        <v>88</v>
      </c>
    </row>
    <row r="8197" spans="1:11" x14ac:dyDescent="0.25">
      <c r="A8197" s="103" t="s">
        <v>830</v>
      </c>
      <c r="B8197" s="103" t="s">
        <v>344</v>
      </c>
      <c r="C8197" s="103" t="s">
        <v>481</v>
      </c>
      <c r="D8197" s="103" t="s">
        <v>494</v>
      </c>
      <c r="E8197" s="111"/>
      <c r="F8197" s="103" t="s">
        <v>495</v>
      </c>
      <c r="G8197" s="103" t="s">
        <v>195</v>
      </c>
      <c r="H8197" s="103" t="s">
        <v>312</v>
      </c>
      <c r="I8197" s="103" t="s">
        <v>92</v>
      </c>
      <c r="J8197" s="215">
        <v>3280.01</v>
      </c>
      <c r="K8197" s="216" t="s">
        <v>88</v>
      </c>
    </row>
    <row r="8198" spans="1:11" x14ac:dyDescent="0.25">
      <c r="A8198" s="103" t="s">
        <v>828</v>
      </c>
      <c r="B8198" s="103" t="s">
        <v>344</v>
      </c>
      <c r="C8198" s="103" t="s">
        <v>481</v>
      </c>
      <c r="D8198" s="103" t="s">
        <v>494</v>
      </c>
      <c r="E8198" s="111"/>
      <c r="F8198" s="103" t="s">
        <v>495</v>
      </c>
      <c r="G8198" s="103" t="s">
        <v>195</v>
      </c>
      <c r="H8198" s="103" t="s">
        <v>312</v>
      </c>
      <c r="I8198" s="103" t="s">
        <v>92</v>
      </c>
      <c r="J8198" s="215">
        <v>3103.08</v>
      </c>
      <c r="K8198" s="216" t="s">
        <v>88</v>
      </c>
    </row>
    <row r="8199" spans="1:11" x14ac:dyDescent="0.25">
      <c r="A8199" s="103" t="s">
        <v>829</v>
      </c>
      <c r="B8199" s="103" t="s">
        <v>344</v>
      </c>
      <c r="C8199" s="103" t="s">
        <v>481</v>
      </c>
      <c r="D8199" s="103" t="s">
        <v>494</v>
      </c>
      <c r="E8199" s="111"/>
      <c r="F8199" s="103" t="s">
        <v>495</v>
      </c>
      <c r="G8199" s="103" t="s">
        <v>195</v>
      </c>
      <c r="H8199" s="103" t="s">
        <v>312</v>
      </c>
      <c r="I8199" s="103" t="s">
        <v>92</v>
      </c>
      <c r="J8199" s="215">
        <v>3030.18</v>
      </c>
      <c r="K8199" s="216" t="s">
        <v>88</v>
      </c>
    </row>
    <row r="8200" spans="1:11" x14ac:dyDescent="0.25">
      <c r="A8200" s="103" t="s">
        <v>829</v>
      </c>
      <c r="B8200" s="103" t="s">
        <v>344</v>
      </c>
      <c r="C8200" s="103" t="s">
        <v>481</v>
      </c>
      <c r="D8200" s="103" t="s">
        <v>494</v>
      </c>
      <c r="E8200" s="111"/>
      <c r="F8200" s="103" t="s">
        <v>495</v>
      </c>
      <c r="G8200" s="103" t="s">
        <v>195</v>
      </c>
      <c r="H8200" s="103" t="s">
        <v>312</v>
      </c>
      <c r="I8200" s="103" t="s">
        <v>842</v>
      </c>
      <c r="J8200" s="215">
        <v>6.45</v>
      </c>
      <c r="K8200" s="216" t="s">
        <v>88</v>
      </c>
    </row>
    <row r="8201" spans="1:11" x14ac:dyDescent="0.25">
      <c r="A8201" s="103" t="s">
        <v>825</v>
      </c>
      <c r="B8201" s="103" t="s">
        <v>344</v>
      </c>
      <c r="C8201" s="103" t="s">
        <v>481</v>
      </c>
      <c r="D8201" s="103" t="s">
        <v>494</v>
      </c>
      <c r="E8201" s="111"/>
      <c r="F8201" s="103" t="s">
        <v>495</v>
      </c>
      <c r="G8201" s="103" t="s">
        <v>195</v>
      </c>
      <c r="H8201" s="103" t="s">
        <v>312</v>
      </c>
      <c r="I8201" s="103" t="s">
        <v>92</v>
      </c>
      <c r="J8201" s="215">
        <v>3894.96</v>
      </c>
      <c r="K8201" s="216" t="s">
        <v>88</v>
      </c>
    </row>
    <row r="8202" spans="1:11" x14ac:dyDescent="0.25">
      <c r="A8202" s="103" t="s">
        <v>826</v>
      </c>
      <c r="B8202" s="103" t="s">
        <v>344</v>
      </c>
      <c r="C8202" s="103" t="s">
        <v>481</v>
      </c>
      <c r="D8202" s="103" t="s">
        <v>494</v>
      </c>
      <c r="E8202" s="111"/>
      <c r="F8202" s="103" t="s">
        <v>495</v>
      </c>
      <c r="G8202" s="103" t="s">
        <v>195</v>
      </c>
      <c r="H8202" s="103" t="s">
        <v>312</v>
      </c>
      <c r="I8202" s="103" t="s">
        <v>92</v>
      </c>
      <c r="J8202" s="215">
        <v>2345.75</v>
      </c>
      <c r="K8202" s="216" t="s">
        <v>88</v>
      </c>
    </row>
    <row r="8203" spans="1:11" x14ac:dyDescent="0.25">
      <c r="A8203" s="103" t="s">
        <v>830</v>
      </c>
      <c r="B8203" s="103" t="s">
        <v>344</v>
      </c>
      <c r="C8203" s="103" t="s">
        <v>481</v>
      </c>
      <c r="D8203" s="103" t="s">
        <v>494</v>
      </c>
      <c r="E8203" s="111"/>
      <c r="F8203" s="103" t="s">
        <v>495</v>
      </c>
      <c r="G8203" s="103" t="s">
        <v>206</v>
      </c>
      <c r="H8203" s="103" t="s">
        <v>314</v>
      </c>
      <c r="I8203" s="103" t="s">
        <v>92</v>
      </c>
      <c r="J8203" s="215">
        <v>11.19</v>
      </c>
      <c r="K8203" s="216" t="s">
        <v>88</v>
      </c>
    </row>
    <row r="8204" spans="1:11" x14ac:dyDescent="0.25">
      <c r="A8204" s="103" t="s">
        <v>829</v>
      </c>
      <c r="B8204" s="103" t="s">
        <v>344</v>
      </c>
      <c r="C8204" s="103" t="s">
        <v>481</v>
      </c>
      <c r="D8204" s="103" t="s">
        <v>494</v>
      </c>
      <c r="E8204" s="111"/>
      <c r="F8204" s="103" t="s">
        <v>495</v>
      </c>
      <c r="G8204" s="103" t="s">
        <v>206</v>
      </c>
      <c r="H8204" s="103" t="s">
        <v>314</v>
      </c>
      <c r="I8204" s="103" t="s">
        <v>92</v>
      </c>
      <c r="J8204" s="215">
        <v>23.05</v>
      </c>
      <c r="K8204" s="216" t="s">
        <v>88</v>
      </c>
    </row>
    <row r="8205" spans="1:11" x14ac:dyDescent="0.25">
      <c r="A8205" s="103" t="s">
        <v>827</v>
      </c>
      <c r="B8205" s="103" t="s">
        <v>344</v>
      </c>
      <c r="C8205" s="103" t="s">
        <v>481</v>
      </c>
      <c r="D8205" s="103" t="s">
        <v>494</v>
      </c>
      <c r="E8205" s="111"/>
      <c r="F8205" s="103" t="s">
        <v>495</v>
      </c>
      <c r="G8205" s="103" t="s">
        <v>178</v>
      </c>
      <c r="H8205" s="103" t="s">
        <v>315</v>
      </c>
      <c r="I8205" s="103" t="s">
        <v>92</v>
      </c>
      <c r="J8205" s="215">
        <v>15.65</v>
      </c>
      <c r="K8205" s="216" t="s">
        <v>88</v>
      </c>
    </row>
    <row r="8206" spans="1:11" x14ac:dyDescent="0.25">
      <c r="A8206" s="103" t="s">
        <v>830</v>
      </c>
      <c r="B8206" s="103" t="s">
        <v>344</v>
      </c>
      <c r="C8206" s="103" t="s">
        <v>481</v>
      </c>
      <c r="D8206" s="103" t="s">
        <v>494</v>
      </c>
      <c r="E8206" s="111"/>
      <c r="F8206" s="103" t="s">
        <v>495</v>
      </c>
      <c r="G8206" s="103" t="s">
        <v>153</v>
      </c>
      <c r="H8206" s="103" t="s">
        <v>318</v>
      </c>
      <c r="I8206" s="103" t="s">
        <v>842</v>
      </c>
      <c r="J8206" s="215">
        <v>55.39</v>
      </c>
      <c r="K8206" s="216" t="s">
        <v>88</v>
      </c>
    </row>
    <row r="8207" spans="1:11" x14ac:dyDescent="0.25">
      <c r="A8207" s="103" t="s">
        <v>827</v>
      </c>
      <c r="B8207" s="103" t="s">
        <v>344</v>
      </c>
      <c r="C8207" s="103" t="s">
        <v>481</v>
      </c>
      <c r="D8207" s="103" t="s">
        <v>494</v>
      </c>
      <c r="E8207" s="111"/>
      <c r="F8207" s="103" t="s">
        <v>495</v>
      </c>
      <c r="G8207" s="103" t="s">
        <v>96</v>
      </c>
      <c r="H8207" s="103" t="s">
        <v>319</v>
      </c>
      <c r="I8207" s="103" t="s">
        <v>92</v>
      </c>
      <c r="J8207" s="215">
        <v>-72.58</v>
      </c>
      <c r="K8207" s="216" t="s">
        <v>88</v>
      </c>
    </row>
    <row r="8208" spans="1:11" x14ac:dyDescent="0.25">
      <c r="A8208" s="103" t="s">
        <v>828</v>
      </c>
      <c r="B8208" s="103" t="s">
        <v>344</v>
      </c>
      <c r="C8208" s="103" t="s">
        <v>481</v>
      </c>
      <c r="D8208" s="103" t="s">
        <v>494</v>
      </c>
      <c r="E8208" s="111"/>
      <c r="F8208" s="103" t="s">
        <v>495</v>
      </c>
      <c r="G8208" s="103" t="s">
        <v>96</v>
      </c>
      <c r="H8208" s="103" t="s">
        <v>319</v>
      </c>
      <c r="I8208" s="103" t="s">
        <v>92</v>
      </c>
      <c r="J8208" s="215">
        <v>183.98</v>
      </c>
      <c r="K8208" s="216" t="s">
        <v>88</v>
      </c>
    </row>
    <row r="8209" spans="1:11" x14ac:dyDescent="0.25">
      <c r="A8209" s="103" t="s">
        <v>829</v>
      </c>
      <c r="B8209" s="103" t="s">
        <v>344</v>
      </c>
      <c r="C8209" s="103" t="s">
        <v>481</v>
      </c>
      <c r="D8209" s="103" t="s">
        <v>494</v>
      </c>
      <c r="E8209" s="111"/>
      <c r="F8209" s="103" t="s">
        <v>495</v>
      </c>
      <c r="G8209" s="103" t="s">
        <v>191</v>
      </c>
      <c r="H8209" s="103" t="s">
        <v>320</v>
      </c>
      <c r="I8209" s="103" t="s">
        <v>92</v>
      </c>
      <c r="J8209" s="215">
        <v>-5.71</v>
      </c>
      <c r="K8209" s="216" t="s">
        <v>88</v>
      </c>
    </row>
    <row r="8210" spans="1:11" x14ac:dyDescent="0.25">
      <c r="A8210" s="103" t="s">
        <v>825</v>
      </c>
      <c r="B8210" s="103" t="s">
        <v>344</v>
      </c>
      <c r="C8210" s="103" t="s">
        <v>481</v>
      </c>
      <c r="D8210" s="103" t="s">
        <v>494</v>
      </c>
      <c r="E8210" s="111"/>
      <c r="F8210" s="103" t="s">
        <v>495</v>
      </c>
      <c r="G8210" s="103" t="s">
        <v>191</v>
      </c>
      <c r="H8210" s="103" t="s">
        <v>320</v>
      </c>
      <c r="I8210" s="103" t="s">
        <v>92</v>
      </c>
      <c r="J8210" s="215">
        <v>28.56</v>
      </c>
      <c r="K8210" s="216" t="s">
        <v>88</v>
      </c>
    </row>
    <row r="8211" spans="1:11" x14ac:dyDescent="0.25">
      <c r="A8211" s="103" t="s">
        <v>827</v>
      </c>
      <c r="B8211" s="103" t="s">
        <v>344</v>
      </c>
      <c r="C8211" s="103" t="s">
        <v>481</v>
      </c>
      <c r="D8211" s="103" t="s">
        <v>494</v>
      </c>
      <c r="E8211" s="111"/>
      <c r="F8211" s="103" t="s">
        <v>495</v>
      </c>
      <c r="G8211" s="103" t="s">
        <v>118</v>
      </c>
      <c r="H8211" s="103" t="s">
        <v>323</v>
      </c>
      <c r="I8211" s="103" t="s">
        <v>92</v>
      </c>
      <c r="J8211" s="215">
        <v>1894.71</v>
      </c>
      <c r="K8211" s="216" t="s">
        <v>88</v>
      </c>
    </row>
    <row r="8212" spans="1:11" x14ac:dyDescent="0.25">
      <c r="A8212" s="103" t="s">
        <v>827</v>
      </c>
      <c r="B8212" s="103" t="s">
        <v>344</v>
      </c>
      <c r="C8212" s="103" t="s">
        <v>481</v>
      </c>
      <c r="D8212" s="103" t="s">
        <v>494</v>
      </c>
      <c r="E8212" s="111"/>
      <c r="F8212" s="103" t="s">
        <v>495</v>
      </c>
      <c r="G8212" s="103" t="s">
        <v>118</v>
      </c>
      <c r="H8212" s="103" t="s">
        <v>323</v>
      </c>
      <c r="I8212" s="103" t="s">
        <v>842</v>
      </c>
      <c r="J8212" s="215">
        <v>13.53</v>
      </c>
      <c r="K8212" s="216" t="s">
        <v>88</v>
      </c>
    </row>
    <row r="8213" spans="1:11" x14ac:dyDescent="0.25">
      <c r="A8213" s="103" t="s">
        <v>830</v>
      </c>
      <c r="B8213" s="103" t="s">
        <v>344</v>
      </c>
      <c r="C8213" s="103" t="s">
        <v>481</v>
      </c>
      <c r="D8213" s="103" t="s">
        <v>494</v>
      </c>
      <c r="E8213" s="111"/>
      <c r="F8213" s="103" t="s">
        <v>495</v>
      </c>
      <c r="G8213" s="103" t="s">
        <v>118</v>
      </c>
      <c r="H8213" s="103" t="s">
        <v>323</v>
      </c>
      <c r="I8213" s="103" t="s">
        <v>92</v>
      </c>
      <c r="J8213" s="215">
        <v>1401.93</v>
      </c>
      <c r="K8213" s="216" t="s">
        <v>88</v>
      </c>
    </row>
    <row r="8214" spans="1:11" x14ac:dyDescent="0.25">
      <c r="A8214" s="103" t="s">
        <v>830</v>
      </c>
      <c r="B8214" s="103" t="s">
        <v>344</v>
      </c>
      <c r="C8214" s="103" t="s">
        <v>481</v>
      </c>
      <c r="D8214" s="103" t="s">
        <v>494</v>
      </c>
      <c r="E8214" s="111"/>
      <c r="F8214" s="103" t="s">
        <v>495</v>
      </c>
      <c r="G8214" s="103" t="s">
        <v>118</v>
      </c>
      <c r="H8214" s="103" t="s">
        <v>323</v>
      </c>
      <c r="I8214" s="103" t="s">
        <v>842</v>
      </c>
      <c r="J8214" s="215">
        <v>162.56</v>
      </c>
      <c r="K8214" s="216" t="s">
        <v>88</v>
      </c>
    </row>
    <row r="8215" spans="1:11" x14ac:dyDescent="0.25">
      <c r="A8215" s="103" t="s">
        <v>828</v>
      </c>
      <c r="B8215" s="103" t="s">
        <v>344</v>
      </c>
      <c r="C8215" s="103" t="s">
        <v>481</v>
      </c>
      <c r="D8215" s="103" t="s">
        <v>494</v>
      </c>
      <c r="E8215" s="111"/>
      <c r="F8215" s="103" t="s">
        <v>495</v>
      </c>
      <c r="G8215" s="103" t="s">
        <v>118</v>
      </c>
      <c r="H8215" s="103" t="s">
        <v>323</v>
      </c>
      <c r="I8215" s="103" t="s">
        <v>92</v>
      </c>
      <c r="J8215" s="215">
        <v>1323.47</v>
      </c>
      <c r="K8215" s="216" t="s">
        <v>88</v>
      </c>
    </row>
    <row r="8216" spans="1:11" x14ac:dyDescent="0.25">
      <c r="A8216" s="103" t="s">
        <v>828</v>
      </c>
      <c r="B8216" s="103" t="s">
        <v>344</v>
      </c>
      <c r="C8216" s="103" t="s">
        <v>481</v>
      </c>
      <c r="D8216" s="103" t="s">
        <v>494</v>
      </c>
      <c r="E8216" s="111"/>
      <c r="F8216" s="103" t="s">
        <v>495</v>
      </c>
      <c r="G8216" s="103" t="s">
        <v>118</v>
      </c>
      <c r="H8216" s="103" t="s">
        <v>323</v>
      </c>
      <c r="I8216" s="103" t="s">
        <v>842</v>
      </c>
      <c r="J8216" s="215">
        <v>39.22</v>
      </c>
      <c r="K8216" s="216" t="s">
        <v>88</v>
      </c>
    </row>
    <row r="8217" spans="1:11" x14ac:dyDescent="0.25">
      <c r="A8217" s="103" t="s">
        <v>829</v>
      </c>
      <c r="B8217" s="103" t="s">
        <v>344</v>
      </c>
      <c r="C8217" s="103" t="s">
        <v>481</v>
      </c>
      <c r="D8217" s="103" t="s">
        <v>494</v>
      </c>
      <c r="E8217" s="111"/>
      <c r="F8217" s="103" t="s">
        <v>495</v>
      </c>
      <c r="G8217" s="103" t="s">
        <v>118</v>
      </c>
      <c r="H8217" s="103" t="s">
        <v>323</v>
      </c>
      <c r="I8217" s="103" t="s">
        <v>92</v>
      </c>
      <c r="J8217" s="215">
        <v>1560.83</v>
      </c>
      <c r="K8217" s="216" t="s">
        <v>88</v>
      </c>
    </row>
    <row r="8218" spans="1:11" x14ac:dyDescent="0.25">
      <c r="A8218" s="103" t="s">
        <v>829</v>
      </c>
      <c r="B8218" s="103" t="s">
        <v>344</v>
      </c>
      <c r="C8218" s="103" t="s">
        <v>481</v>
      </c>
      <c r="D8218" s="103" t="s">
        <v>494</v>
      </c>
      <c r="E8218" s="111"/>
      <c r="F8218" s="103" t="s">
        <v>495</v>
      </c>
      <c r="G8218" s="103" t="s">
        <v>118</v>
      </c>
      <c r="H8218" s="103" t="s">
        <v>323</v>
      </c>
      <c r="I8218" s="103" t="s">
        <v>842</v>
      </c>
      <c r="J8218" s="215">
        <v>105.84</v>
      </c>
      <c r="K8218" s="216" t="s">
        <v>88</v>
      </c>
    </row>
    <row r="8219" spans="1:11" x14ac:dyDescent="0.25">
      <c r="A8219" s="103" t="s">
        <v>825</v>
      </c>
      <c r="B8219" s="103" t="s">
        <v>344</v>
      </c>
      <c r="C8219" s="103" t="s">
        <v>481</v>
      </c>
      <c r="D8219" s="103" t="s">
        <v>494</v>
      </c>
      <c r="E8219" s="111"/>
      <c r="F8219" s="103" t="s">
        <v>495</v>
      </c>
      <c r="G8219" s="103" t="s">
        <v>118</v>
      </c>
      <c r="H8219" s="103" t="s">
        <v>323</v>
      </c>
      <c r="I8219" s="103" t="s">
        <v>92</v>
      </c>
      <c r="J8219" s="215">
        <v>2156.79</v>
      </c>
      <c r="K8219" s="216" t="s">
        <v>88</v>
      </c>
    </row>
    <row r="8220" spans="1:11" x14ac:dyDescent="0.25">
      <c r="A8220" s="103" t="s">
        <v>825</v>
      </c>
      <c r="B8220" s="103" t="s">
        <v>344</v>
      </c>
      <c r="C8220" s="103" t="s">
        <v>481</v>
      </c>
      <c r="D8220" s="103" t="s">
        <v>494</v>
      </c>
      <c r="E8220" s="111"/>
      <c r="F8220" s="103" t="s">
        <v>495</v>
      </c>
      <c r="G8220" s="103" t="s">
        <v>118</v>
      </c>
      <c r="H8220" s="103" t="s">
        <v>323</v>
      </c>
      <c r="I8220" s="103" t="s">
        <v>842</v>
      </c>
      <c r="J8220" s="215">
        <v>693.75</v>
      </c>
      <c r="K8220" s="216" t="s">
        <v>88</v>
      </c>
    </row>
    <row r="8221" spans="1:11" x14ac:dyDescent="0.25">
      <c r="A8221" s="103" t="s">
        <v>826</v>
      </c>
      <c r="B8221" s="103" t="s">
        <v>344</v>
      </c>
      <c r="C8221" s="103" t="s">
        <v>481</v>
      </c>
      <c r="D8221" s="103" t="s">
        <v>494</v>
      </c>
      <c r="E8221" s="111"/>
      <c r="F8221" s="103" t="s">
        <v>495</v>
      </c>
      <c r="G8221" s="103" t="s">
        <v>118</v>
      </c>
      <c r="H8221" s="103" t="s">
        <v>323</v>
      </c>
      <c r="I8221" s="103" t="s">
        <v>92</v>
      </c>
      <c r="J8221" s="215">
        <v>1018.63</v>
      </c>
      <c r="K8221" s="216" t="s">
        <v>88</v>
      </c>
    </row>
    <row r="8222" spans="1:11" x14ac:dyDescent="0.25">
      <c r="A8222" s="103" t="s">
        <v>826</v>
      </c>
      <c r="B8222" s="103" t="s">
        <v>344</v>
      </c>
      <c r="C8222" s="103" t="s">
        <v>481</v>
      </c>
      <c r="D8222" s="103" t="s">
        <v>494</v>
      </c>
      <c r="E8222" s="111"/>
      <c r="F8222" s="103" t="s">
        <v>495</v>
      </c>
      <c r="G8222" s="103" t="s">
        <v>118</v>
      </c>
      <c r="H8222" s="103" t="s">
        <v>323</v>
      </c>
      <c r="I8222" s="103" t="s">
        <v>842</v>
      </c>
      <c r="J8222" s="215">
        <v>97.4</v>
      </c>
      <c r="K8222" s="216" t="s">
        <v>88</v>
      </c>
    </row>
    <row r="8223" spans="1:11" x14ac:dyDescent="0.25">
      <c r="A8223" s="103" t="s">
        <v>830</v>
      </c>
      <c r="B8223" s="103" t="s">
        <v>344</v>
      </c>
      <c r="C8223" s="103" t="s">
        <v>481</v>
      </c>
      <c r="D8223" s="103" t="s">
        <v>494</v>
      </c>
      <c r="E8223" s="111"/>
      <c r="F8223" s="103" t="s">
        <v>495</v>
      </c>
      <c r="G8223" s="103" t="s">
        <v>98</v>
      </c>
      <c r="H8223" s="103" t="s">
        <v>341</v>
      </c>
      <c r="I8223" s="103" t="s">
        <v>92</v>
      </c>
      <c r="J8223" s="215">
        <v>22.01</v>
      </c>
      <c r="K8223" s="216" t="s">
        <v>88</v>
      </c>
    </row>
    <row r="8224" spans="1:11" x14ac:dyDescent="0.25">
      <c r="A8224" s="103" t="s">
        <v>827</v>
      </c>
      <c r="B8224" s="103" t="s">
        <v>344</v>
      </c>
      <c r="C8224" s="103" t="s">
        <v>481</v>
      </c>
      <c r="D8224" s="103" t="s">
        <v>494</v>
      </c>
      <c r="E8224" s="111"/>
      <c r="F8224" s="103" t="s">
        <v>495</v>
      </c>
      <c r="G8224" s="103" t="s">
        <v>478</v>
      </c>
      <c r="H8224" s="103" t="s">
        <v>479</v>
      </c>
      <c r="I8224" s="103" t="s">
        <v>92</v>
      </c>
      <c r="J8224" s="215">
        <v>96.13</v>
      </c>
      <c r="K8224" s="216" t="s">
        <v>344</v>
      </c>
    </row>
    <row r="8225" spans="1:11" x14ac:dyDescent="0.25">
      <c r="A8225" s="103" t="s">
        <v>830</v>
      </c>
      <c r="B8225" s="103" t="s">
        <v>344</v>
      </c>
      <c r="C8225" s="103" t="s">
        <v>481</v>
      </c>
      <c r="D8225" s="103" t="s">
        <v>494</v>
      </c>
      <c r="E8225" s="111"/>
      <c r="F8225" s="103" t="s">
        <v>495</v>
      </c>
      <c r="G8225" s="103" t="s">
        <v>478</v>
      </c>
      <c r="H8225" s="103" t="s">
        <v>479</v>
      </c>
      <c r="I8225" s="103" t="s">
        <v>92</v>
      </c>
      <c r="J8225" s="215">
        <v>131.61000000000001</v>
      </c>
      <c r="K8225" s="216" t="s">
        <v>344</v>
      </c>
    </row>
    <row r="8226" spans="1:11" x14ac:dyDescent="0.25">
      <c r="A8226" s="103" t="s">
        <v>828</v>
      </c>
      <c r="B8226" s="103" t="s">
        <v>344</v>
      </c>
      <c r="C8226" s="103" t="s">
        <v>481</v>
      </c>
      <c r="D8226" s="103" t="s">
        <v>494</v>
      </c>
      <c r="E8226" s="111"/>
      <c r="F8226" s="103" t="s">
        <v>495</v>
      </c>
      <c r="G8226" s="103" t="s">
        <v>478</v>
      </c>
      <c r="H8226" s="103" t="s">
        <v>479</v>
      </c>
      <c r="I8226" s="103" t="s">
        <v>92</v>
      </c>
      <c r="J8226" s="215">
        <v>141.5</v>
      </c>
      <c r="K8226" s="216" t="s">
        <v>344</v>
      </c>
    </row>
    <row r="8227" spans="1:11" x14ac:dyDescent="0.25">
      <c r="A8227" s="103" t="s">
        <v>829</v>
      </c>
      <c r="B8227" s="103" t="s">
        <v>344</v>
      </c>
      <c r="C8227" s="103" t="s">
        <v>481</v>
      </c>
      <c r="D8227" s="103" t="s">
        <v>494</v>
      </c>
      <c r="E8227" s="111"/>
      <c r="F8227" s="103" t="s">
        <v>495</v>
      </c>
      <c r="G8227" s="103" t="s">
        <v>478</v>
      </c>
      <c r="H8227" s="103" t="s">
        <v>479</v>
      </c>
      <c r="I8227" s="103" t="s">
        <v>92</v>
      </c>
      <c r="J8227" s="215">
        <v>95.05</v>
      </c>
      <c r="K8227" s="216" t="s">
        <v>344</v>
      </c>
    </row>
    <row r="8228" spans="1:11" x14ac:dyDescent="0.25">
      <c r="A8228" s="103" t="s">
        <v>825</v>
      </c>
      <c r="B8228" s="103" t="s">
        <v>344</v>
      </c>
      <c r="C8228" s="103" t="s">
        <v>481</v>
      </c>
      <c r="D8228" s="103" t="s">
        <v>494</v>
      </c>
      <c r="E8228" s="111"/>
      <c r="F8228" s="103" t="s">
        <v>495</v>
      </c>
      <c r="G8228" s="103" t="s">
        <v>478</v>
      </c>
      <c r="H8228" s="103" t="s">
        <v>479</v>
      </c>
      <c r="I8228" s="103" t="s">
        <v>92</v>
      </c>
      <c r="J8228" s="215">
        <v>26.81</v>
      </c>
      <c r="K8228" s="216" t="s">
        <v>344</v>
      </c>
    </row>
    <row r="8229" spans="1:11" x14ac:dyDescent="0.25">
      <c r="A8229" s="103" t="s">
        <v>826</v>
      </c>
      <c r="B8229" s="103" t="s">
        <v>344</v>
      </c>
      <c r="C8229" s="103" t="s">
        <v>481</v>
      </c>
      <c r="D8229" s="103" t="s">
        <v>494</v>
      </c>
      <c r="E8229" s="111"/>
      <c r="F8229" s="103" t="s">
        <v>495</v>
      </c>
      <c r="G8229" s="103" t="s">
        <v>478</v>
      </c>
      <c r="H8229" s="103" t="s">
        <v>479</v>
      </c>
      <c r="I8229" s="103" t="s">
        <v>92</v>
      </c>
      <c r="J8229" s="215">
        <v>143.13999999999999</v>
      </c>
      <c r="K8229" s="216" t="s">
        <v>344</v>
      </c>
    </row>
    <row r="8230" spans="1:11" x14ac:dyDescent="0.25">
      <c r="A8230" s="103" t="s">
        <v>827</v>
      </c>
      <c r="B8230" s="103" t="s">
        <v>344</v>
      </c>
      <c r="C8230" s="103" t="s">
        <v>481</v>
      </c>
      <c r="D8230" s="103" t="s">
        <v>494</v>
      </c>
      <c r="E8230" s="111"/>
      <c r="F8230" s="103" t="s">
        <v>495</v>
      </c>
      <c r="G8230" s="103" t="s">
        <v>511</v>
      </c>
      <c r="H8230" s="103" t="s">
        <v>512</v>
      </c>
      <c r="I8230" s="103" t="s">
        <v>92</v>
      </c>
      <c r="J8230" s="215">
        <v>60.96</v>
      </c>
      <c r="K8230" s="216" t="s">
        <v>344</v>
      </c>
    </row>
    <row r="8231" spans="1:11" x14ac:dyDescent="0.25">
      <c r="A8231" s="103" t="s">
        <v>830</v>
      </c>
      <c r="B8231" s="103" t="s">
        <v>344</v>
      </c>
      <c r="C8231" s="103" t="s">
        <v>481</v>
      </c>
      <c r="D8231" s="103" t="s">
        <v>494</v>
      </c>
      <c r="E8231" s="111"/>
      <c r="F8231" s="103" t="s">
        <v>495</v>
      </c>
      <c r="G8231" s="103" t="s">
        <v>511</v>
      </c>
      <c r="H8231" s="103" t="s">
        <v>512</v>
      </c>
      <c r="I8231" s="103" t="s">
        <v>92</v>
      </c>
      <c r="J8231" s="215">
        <v>13.71</v>
      </c>
      <c r="K8231" s="216" t="s">
        <v>344</v>
      </c>
    </row>
    <row r="8232" spans="1:11" x14ac:dyDescent="0.25">
      <c r="A8232" s="103" t="s">
        <v>828</v>
      </c>
      <c r="B8232" s="103" t="s">
        <v>344</v>
      </c>
      <c r="C8232" s="103" t="s">
        <v>481</v>
      </c>
      <c r="D8232" s="103" t="s">
        <v>494</v>
      </c>
      <c r="E8232" s="111"/>
      <c r="F8232" s="103" t="s">
        <v>495</v>
      </c>
      <c r="G8232" s="103" t="s">
        <v>511</v>
      </c>
      <c r="H8232" s="103" t="s">
        <v>512</v>
      </c>
      <c r="I8232" s="103" t="s">
        <v>92</v>
      </c>
      <c r="J8232" s="215">
        <v>7.09</v>
      </c>
      <c r="K8232" s="216" t="s">
        <v>344</v>
      </c>
    </row>
    <row r="8233" spans="1:11" x14ac:dyDescent="0.25">
      <c r="A8233" s="103" t="s">
        <v>829</v>
      </c>
      <c r="B8233" s="103" t="s">
        <v>344</v>
      </c>
      <c r="C8233" s="103" t="s">
        <v>481</v>
      </c>
      <c r="D8233" s="103" t="s">
        <v>494</v>
      </c>
      <c r="E8233" s="111"/>
      <c r="F8233" s="103" t="s">
        <v>495</v>
      </c>
      <c r="G8233" s="103" t="s">
        <v>511</v>
      </c>
      <c r="H8233" s="103" t="s">
        <v>512</v>
      </c>
      <c r="I8233" s="103" t="s">
        <v>92</v>
      </c>
      <c r="J8233" s="215">
        <v>22.85</v>
      </c>
      <c r="K8233" s="216" t="s">
        <v>344</v>
      </c>
    </row>
    <row r="8234" spans="1:11" x14ac:dyDescent="0.25">
      <c r="A8234" s="103" t="s">
        <v>825</v>
      </c>
      <c r="B8234" s="103" t="s">
        <v>344</v>
      </c>
      <c r="C8234" s="103" t="s">
        <v>481</v>
      </c>
      <c r="D8234" s="103" t="s">
        <v>494</v>
      </c>
      <c r="E8234" s="111"/>
      <c r="F8234" s="103" t="s">
        <v>495</v>
      </c>
      <c r="G8234" s="103" t="s">
        <v>511</v>
      </c>
      <c r="H8234" s="103" t="s">
        <v>512</v>
      </c>
      <c r="I8234" s="103" t="s">
        <v>92</v>
      </c>
      <c r="J8234" s="215">
        <v>19.809999999999999</v>
      </c>
      <c r="K8234" s="216" t="s">
        <v>344</v>
      </c>
    </row>
    <row r="8235" spans="1:11" x14ac:dyDescent="0.25">
      <c r="A8235" s="103" t="s">
        <v>826</v>
      </c>
      <c r="B8235" s="103" t="s">
        <v>344</v>
      </c>
      <c r="C8235" s="103" t="s">
        <v>481</v>
      </c>
      <c r="D8235" s="103" t="s">
        <v>494</v>
      </c>
      <c r="E8235" s="111"/>
      <c r="F8235" s="103" t="s">
        <v>495</v>
      </c>
      <c r="G8235" s="103" t="s">
        <v>511</v>
      </c>
      <c r="H8235" s="103" t="s">
        <v>512</v>
      </c>
      <c r="I8235" s="103" t="s">
        <v>92</v>
      </c>
      <c r="J8235" s="215">
        <v>36.57</v>
      </c>
      <c r="K8235" s="216" t="s">
        <v>344</v>
      </c>
    </row>
    <row r="8236" spans="1:11" x14ac:dyDescent="0.25">
      <c r="A8236" s="103" t="s">
        <v>829</v>
      </c>
      <c r="B8236" s="103" t="s">
        <v>344</v>
      </c>
      <c r="C8236" s="103" t="s">
        <v>481</v>
      </c>
      <c r="D8236" s="103" t="s">
        <v>494</v>
      </c>
      <c r="E8236" s="111"/>
      <c r="F8236" s="103" t="s">
        <v>495</v>
      </c>
      <c r="G8236" s="103" t="s">
        <v>519</v>
      </c>
      <c r="H8236" s="103" t="s">
        <v>520</v>
      </c>
      <c r="I8236" s="103" t="s">
        <v>842</v>
      </c>
      <c r="J8236" s="215">
        <v>10.130000000000001</v>
      </c>
      <c r="K8236" s="216" t="s">
        <v>344</v>
      </c>
    </row>
    <row r="8237" spans="1:11" x14ac:dyDescent="0.25">
      <c r="A8237" s="103" t="s">
        <v>825</v>
      </c>
      <c r="B8237" s="103" t="s">
        <v>344</v>
      </c>
      <c r="C8237" s="103" t="s">
        <v>481</v>
      </c>
      <c r="D8237" s="103" t="s">
        <v>494</v>
      </c>
      <c r="E8237" s="111"/>
      <c r="F8237" s="103" t="s">
        <v>495</v>
      </c>
      <c r="G8237" s="103" t="s">
        <v>547</v>
      </c>
      <c r="H8237" s="103" t="s">
        <v>548</v>
      </c>
      <c r="I8237" s="103" t="s">
        <v>92</v>
      </c>
      <c r="J8237" s="215">
        <v>4.4400000000000004</v>
      </c>
      <c r="K8237" s="216" t="s">
        <v>344</v>
      </c>
    </row>
    <row r="8238" spans="1:11" x14ac:dyDescent="0.25">
      <c r="A8238" s="103" t="s">
        <v>827</v>
      </c>
      <c r="B8238" s="103" t="s">
        <v>344</v>
      </c>
      <c r="C8238" s="103" t="s">
        <v>481</v>
      </c>
      <c r="D8238" s="103" t="s">
        <v>494</v>
      </c>
      <c r="E8238" s="111"/>
      <c r="F8238" s="103" t="s">
        <v>495</v>
      </c>
      <c r="G8238" s="103" t="s">
        <v>172</v>
      </c>
      <c r="H8238" s="103" t="s">
        <v>345</v>
      </c>
      <c r="I8238" s="103" t="s">
        <v>92</v>
      </c>
      <c r="J8238" s="215">
        <v>68.83</v>
      </c>
      <c r="K8238" s="216" t="s">
        <v>344</v>
      </c>
    </row>
    <row r="8239" spans="1:11" x14ac:dyDescent="0.25">
      <c r="A8239" s="103" t="s">
        <v>830</v>
      </c>
      <c r="B8239" s="103" t="s">
        <v>344</v>
      </c>
      <c r="C8239" s="103" t="s">
        <v>481</v>
      </c>
      <c r="D8239" s="103" t="s">
        <v>494</v>
      </c>
      <c r="E8239" s="111"/>
      <c r="F8239" s="103" t="s">
        <v>495</v>
      </c>
      <c r="G8239" s="103" t="s">
        <v>172</v>
      </c>
      <c r="H8239" s="103" t="s">
        <v>345</v>
      </c>
      <c r="I8239" s="103" t="s">
        <v>92</v>
      </c>
      <c r="J8239" s="215">
        <v>-5.03</v>
      </c>
      <c r="K8239" s="216" t="s">
        <v>344</v>
      </c>
    </row>
    <row r="8240" spans="1:11" x14ac:dyDescent="0.25">
      <c r="A8240" s="103" t="s">
        <v>828</v>
      </c>
      <c r="B8240" s="103" t="s">
        <v>344</v>
      </c>
      <c r="C8240" s="103" t="s">
        <v>481</v>
      </c>
      <c r="D8240" s="103" t="s">
        <v>494</v>
      </c>
      <c r="E8240" s="111"/>
      <c r="F8240" s="103" t="s">
        <v>495</v>
      </c>
      <c r="G8240" s="103" t="s">
        <v>172</v>
      </c>
      <c r="H8240" s="103" t="s">
        <v>345</v>
      </c>
      <c r="I8240" s="103" t="s">
        <v>92</v>
      </c>
      <c r="J8240" s="215">
        <v>46.81</v>
      </c>
      <c r="K8240" s="216" t="s">
        <v>344</v>
      </c>
    </row>
    <row r="8241" spans="1:11" x14ac:dyDescent="0.25">
      <c r="A8241" s="103" t="s">
        <v>829</v>
      </c>
      <c r="B8241" s="103" t="s">
        <v>344</v>
      </c>
      <c r="C8241" s="103" t="s">
        <v>481</v>
      </c>
      <c r="D8241" s="103" t="s">
        <v>494</v>
      </c>
      <c r="E8241" s="111"/>
      <c r="F8241" s="103" t="s">
        <v>495</v>
      </c>
      <c r="G8241" s="103" t="s">
        <v>172</v>
      </c>
      <c r="H8241" s="103" t="s">
        <v>345</v>
      </c>
      <c r="I8241" s="103" t="s">
        <v>92</v>
      </c>
      <c r="J8241" s="215">
        <v>210.78</v>
      </c>
      <c r="K8241" s="216" t="s">
        <v>344</v>
      </c>
    </row>
    <row r="8242" spans="1:11" x14ac:dyDescent="0.25">
      <c r="A8242" s="103" t="s">
        <v>829</v>
      </c>
      <c r="B8242" s="103" t="s">
        <v>344</v>
      </c>
      <c r="C8242" s="103" t="s">
        <v>481</v>
      </c>
      <c r="D8242" s="103" t="s">
        <v>494</v>
      </c>
      <c r="E8242" s="111"/>
      <c r="F8242" s="103" t="s">
        <v>495</v>
      </c>
      <c r="G8242" s="103" t="s">
        <v>172</v>
      </c>
      <c r="H8242" s="103" t="s">
        <v>345</v>
      </c>
      <c r="I8242" s="103" t="s">
        <v>842</v>
      </c>
      <c r="J8242" s="215">
        <v>31.44</v>
      </c>
      <c r="K8242" s="216" t="s">
        <v>344</v>
      </c>
    </row>
    <row r="8243" spans="1:11" x14ac:dyDescent="0.25">
      <c r="A8243" s="103" t="s">
        <v>825</v>
      </c>
      <c r="B8243" s="103" t="s">
        <v>344</v>
      </c>
      <c r="C8243" s="103" t="s">
        <v>481</v>
      </c>
      <c r="D8243" s="103" t="s">
        <v>494</v>
      </c>
      <c r="E8243" s="111"/>
      <c r="F8243" s="103" t="s">
        <v>495</v>
      </c>
      <c r="G8243" s="103" t="s">
        <v>172</v>
      </c>
      <c r="H8243" s="103" t="s">
        <v>345</v>
      </c>
      <c r="I8243" s="103" t="s">
        <v>92</v>
      </c>
      <c r="J8243" s="215">
        <v>26.02</v>
      </c>
      <c r="K8243" s="216" t="s">
        <v>344</v>
      </c>
    </row>
    <row r="8244" spans="1:11" x14ac:dyDescent="0.25">
      <c r="A8244" s="103" t="s">
        <v>826</v>
      </c>
      <c r="B8244" s="103" t="s">
        <v>344</v>
      </c>
      <c r="C8244" s="103" t="s">
        <v>481</v>
      </c>
      <c r="D8244" s="103" t="s">
        <v>494</v>
      </c>
      <c r="E8244" s="111"/>
      <c r="F8244" s="103" t="s">
        <v>495</v>
      </c>
      <c r="G8244" s="103" t="s">
        <v>172</v>
      </c>
      <c r="H8244" s="103" t="s">
        <v>345</v>
      </c>
      <c r="I8244" s="103" t="s">
        <v>92</v>
      </c>
      <c r="J8244" s="215">
        <v>-9.68</v>
      </c>
      <c r="K8244" s="216" t="s">
        <v>344</v>
      </c>
    </row>
    <row r="8245" spans="1:11" x14ac:dyDescent="0.25">
      <c r="A8245" s="103" t="s">
        <v>827</v>
      </c>
      <c r="B8245" s="103" t="s">
        <v>344</v>
      </c>
      <c r="C8245" s="103" t="s">
        <v>481</v>
      </c>
      <c r="D8245" s="103" t="s">
        <v>494</v>
      </c>
      <c r="E8245" s="111"/>
      <c r="F8245" s="103" t="s">
        <v>495</v>
      </c>
      <c r="G8245" s="103" t="s">
        <v>213</v>
      </c>
      <c r="H8245" s="103" t="s">
        <v>355</v>
      </c>
      <c r="I8245" s="103" t="s">
        <v>92</v>
      </c>
      <c r="J8245" s="215">
        <v>37.19</v>
      </c>
      <c r="K8245" s="216" t="s">
        <v>347</v>
      </c>
    </row>
    <row r="8246" spans="1:11" x14ac:dyDescent="0.25">
      <c r="A8246" s="103" t="s">
        <v>828</v>
      </c>
      <c r="B8246" s="103" t="s">
        <v>344</v>
      </c>
      <c r="C8246" s="103" t="s">
        <v>481</v>
      </c>
      <c r="D8246" s="103" t="s">
        <v>494</v>
      </c>
      <c r="E8246" s="111"/>
      <c r="F8246" s="103" t="s">
        <v>495</v>
      </c>
      <c r="G8246" s="103" t="s">
        <v>213</v>
      </c>
      <c r="H8246" s="103" t="s">
        <v>355</v>
      </c>
      <c r="I8246" s="103" t="s">
        <v>92</v>
      </c>
      <c r="J8246" s="215">
        <v>70.94</v>
      </c>
      <c r="K8246" s="216" t="s">
        <v>347</v>
      </c>
    </row>
    <row r="8247" spans="1:11" x14ac:dyDescent="0.25">
      <c r="A8247" s="103" t="s">
        <v>825</v>
      </c>
      <c r="B8247" s="103" t="s">
        <v>344</v>
      </c>
      <c r="C8247" s="103" t="s">
        <v>481</v>
      </c>
      <c r="D8247" s="103" t="s">
        <v>494</v>
      </c>
      <c r="E8247" s="111"/>
      <c r="F8247" s="103" t="s">
        <v>495</v>
      </c>
      <c r="G8247" s="103" t="s">
        <v>213</v>
      </c>
      <c r="H8247" s="103" t="s">
        <v>355</v>
      </c>
      <c r="I8247" s="103" t="s">
        <v>92</v>
      </c>
      <c r="J8247" s="215">
        <v>-4.2699999999999996</v>
      </c>
      <c r="K8247" s="216" t="s">
        <v>347</v>
      </c>
    </row>
    <row r="8248" spans="1:11" x14ac:dyDescent="0.25">
      <c r="A8248" s="103" t="s">
        <v>826</v>
      </c>
      <c r="B8248" s="103" t="s">
        <v>344</v>
      </c>
      <c r="C8248" s="103" t="s">
        <v>481</v>
      </c>
      <c r="D8248" s="103" t="s">
        <v>494</v>
      </c>
      <c r="E8248" s="111"/>
      <c r="F8248" s="103" t="s">
        <v>495</v>
      </c>
      <c r="G8248" s="103" t="s">
        <v>213</v>
      </c>
      <c r="H8248" s="103" t="s">
        <v>355</v>
      </c>
      <c r="I8248" s="103" t="s">
        <v>92</v>
      </c>
      <c r="J8248" s="215">
        <v>20.92</v>
      </c>
      <c r="K8248" s="216" t="s">
        <v>347</v>
      </c>
    </row>
    <row r="8249" spans="1:11" x14ac:dyDescent="0.25">
      <c r="A8249" s="103" t="s">
        <v>827</v>
      </c>
      <c r="B8249" s="103" t="s">
        <v>344</v>
      </c>
      <c r="C8249" s="103" t="s">
        <v>481</v>
      </c>
      <c r="D8249" s="103" t="s">
        <v>494</v>
      </c>
      <c r="E8249" s="111"/>
      <c r="F8249" s="103" t="s">
        <v>495</v>
      </c>
      <c r="G8249" s="103" t="s">
        <v>467</v>
      </c>
      <c r="H8249" s="103" t="s">
        <v>468</v>
      </c>
      <c r="I8249" s="103" t="s">
        <v>92</v>
      </c>
      <c r="J8249" s="215">
        <v>263.33</v>
      </c>
      <c r="K8249" s="216" t="s">
        <v>88</v>
      </c>
    </row>
    <row r="8250" spans="1:11" x14ac:dyDescent="0.25">
      <c r="A8250" s="103" t="s">
        <v>830</v>
      </c>
      <c r="B8250" s="103" t="s">
        <v>344</v>
      </c>
      <c r="C8250" s="103" t="s">
        <v>481</v>
      </c>
      <c r="D8250" s="103" t="s">
        <v>494</v>
      </c>
      <c r="E8250" s="111"/>
      <c r="F8250" s="103" t="s">
        <v>495</v>
      </c>
      <c r="G8250" s="103" t="s">
        <v>467</v>
      </c>
      <c r="H8250" s="103" t="s">
        <v>468</v>
      </c>
      <c r="I8250" s="103" t="s">
        <v>92</v>
      </c>
      <c r="J8250" s="215">
        <v>-17.72</v>
      </c>
      <c r="K8250" s="216" t="s">
        <v>88</v>
      </c>
    </row>
    <row r="8251" spans="1:11" x14ac:dyDescent="0.25">
      <c r="A8251" s="103" t="s">
        <v>829</v>
      </c>
      <c r="B8251" s="103" t="s">
        <v>344</v>
      </c>
      <c r="C8251" s="103" t="s">
        <v>481</v>
      </c>
      <c r="D8251" s="103" t="s">
        <v>494</v>
      </c>
      <c r="E8251" s="111"/>
      <c r="F8251" s="103" t="s">
        <v>495</v>
      </c>
      <c r="G8251" s="103" t="s">
        <v>467</v>
      </c>
      <c r="H8251" s="103" t="s">
        <v>468</v>
      </c>
      <c r="I8251" s="103" t="s">
        <v>92</v>
      </c>
      <c r="J8251" s="215">
        <v>73.430000000000007</v>
      </c>
      <c r="K8251" s="216" t="s">
        <v>88</v>
      </c>
    </row>
    <row r="8252" spans="1:11" x14ac:dyDescent="0.25">
      <c r="A8252" s="103" t="s">
        <v>825</v>
      </c>
      <c r="B8252" s="103" t="s">
        <v>344</v>
      </c>
      <c r="C8252" s="103" t="s">
        <v>481</v>
      </c>
      <c r="D8252" s="103" t="s">
        <v>494</v>
      </c>
      <c r="E8252" s="111"/>
      <c r="F8252" s="103" t="s">
        <v>495</v>
      </c>
      <c r="G8252" s="103" t="s">
        <v>467</v>
      </c>
      <c r="H8252" s="103" t="s">
        <v>468</v>
      </c>
      <c r="I8252" s="103" t="s">
        <v>92</v>
      </c>
      <c r="J8252" s="215">
        <v>162.05000000000001</v>
      </c>
      <c r="K8252" s="216" t="s">
        <v>88</v>
      </c>
    </row>
    <row r="8253" spans="1:11" x14ac:dyDescent="0.25">
      <c r="A8253" s="103" t="s">
        <v>827</v>
      </c>
      <c r="B8253" s="103" t="s">
        <v>344</v>
      </c>
      <c r="C8253" s="103" t="s">
        <v>481</v>
      </c>
      <c r="D8253" s="103" t="s">
        <v>494</v>
      </c>
      <c r="E8253" s="111"/>
      <c r="F8253" s="103" t="s">
        <v>495</v>
      </c>
      <c r="G8253" s="103" t="s">
        <v>470</v>
      </c>
      <c r="H8253" s="103" t="s">
        <v>817</v>
      </c>
      <c r="I8253" s="103" t="s">
        <v>92</v>
      </c>
      <c r="J8253" s="215">
        <v>37.32</v>
      </c>
      <c r="K8253" s="216" t="s">
        <v>88</v>
      </c>
    </row>
    <row r="8254" spans="1:11" x14ac:dyDescent="0.25">
      <c r="A8254" s="103" t="s">
        <v>825</v>
      </c>
      <c r="B8254" s="103" t="s">
        <v>344</v>
      </c>
      <c r="C8254" s="103" t="s">
        <v>481</v>
      </c>
      <c r="D8254" s="103" t="s">
        <v>494</v>
      </c>
      <c r="E8254" s="111"/>
      <c r="F8254" s="103" t="s">
        <v>495</v>
      </c>
      <c r="G8254" s="103" t="s">
        <v>470</v>
      </c>
      <c r="H8254" s="103" t="s">
        <v>817</v>
      </c>
      <c r="I8254" s="103" t="s">
        <v>92</v>
      </c>
      <c r="J8254" s="215">
        <v>6.22</v>
      </c>
      <c r="K8254" s="216" t="s">
        <v>88</v>
      </c>
    </row>
    <row r="8255" spans="1:11" x14ac:dyDescent="0.25">
      <c r="A8255" s="103" t="s">
        <v>825</v>
      </c>
      <c r="B8255" s="103" t="s">
        <v>344</v>
      </c>
      <c r="C8255" s="103" t="s">
        <v>481</v>
      </c>
      <c r="D8255" s="103" t="s">
        <v>494</v>
      </c>
      <c r="E8255" s="111"/>
      <c r="F8255" s="103" t="s">
        <v>495</v>
      </c>
      <c r="G8255" s="103" t="s">
        <v>750</v>
      </c>
      <c r="H8255" s="103" t="s">
        <v>820</v>
      </c>
      <c r="I8255" s="103" t="s">
        <v>92</v>
      </c>
      <c r="J8255" s="215">
        <v>-12.05</v>
      </c>
      <c r="K8255" s="216" t="s">
        <v>88</v>
      </c>
    </row>
    <row r="8256" spans="1:11" x14ac:dyDescent="0.25">
      <c r="A8256" s="103" t="s">
        <v>826</v>
      </c>
      <c r="B8256" s="103" t="s">
        <v>344</v>
      </c>
      <c r="C8256" s="103" t="s">
        <v>481</v>
      </c>
      <c r="D8256" s="103" t="s">
        <v>494</v>
      </c>
      <c r="E8256" s="111"/>
      <c r="F8256" s="103" t="s">
        <v>495</v>
      </c>
      <c r="G8256" s="103" t="s">
        <v>750</v>
      </c>
      <c r="H8256" s="103" t="s">
        <v>820</v>
      </c>
      <c r="I8256" s="103" t="s">
        <v>92</v>
      </c>
      <c r="J8256" s="215">
        <v>32.119999999999997</v>
      </c>
      <c r="K8256" s="216" t="s">
        <v>88</v>
      </c>
    </row>
    <row r="8257" spans="1:11" x14ac:dyDescent="0.25">
      <c r="A8257" s="103" t="s">
        <v>830</v>
      </c>
      <c r="B8257" s="103" t="s">
        <v>344</v>
      </c>
      <c r="C8257" s="103" t="s">
        <v>481</v>
      </c>
      <c r="D8257" s="103" t="s">
        <v>494</v>
      </c>
      <c r="E8257" s="111"/>
      <c r="F8257" s="103" t="s">
        <v>495</v>
      </c>
      <c r="G8257" s="103" t="s">
        <v>174</v>
      </c>
      <c r="H8257" s="103" t="s">
        <v>358</v>
      </c>
      <c r="I8257" s="103" t="s">
        <v>92</v>
      </c>
      <c r="J8257" s="215">
        <v>27.71</v>
      </c>
      <c r="K8257" s="216" t="s">
        <v>88</v>
      </c>
    </row>
    <row r="8258" spans="1:11" x14ac:dyDescent="0.25">
      <c r="A8258" s="103" t="s">
        <v>829</v>
      </c>
      <c r="B8258" s="103" t="s">
        <v>344</v>
      </c>
      <c r="C8258" s="103" t="s">
        <v>481</v>
      </c>
      <c r="D8258" s="103" t="s">
        <v>494</v>
      </c>
      <c r="E8258" s="111"/>
      <c r="F8258" s="103" t="s">
        <v>495</v>
      </c>
      <c r="G8258" s="103" t="s">
        <v>174</v>
      </c>
      <c r="H8258" s="103" t="s">
        <v>358</v>
      </c>
      <c r="I8258" s="103" t="s">
        <v>92</v>
      </c>
      <c r="J8258" s="215">
        <v>19.420000000000002</v>
      </c>
      <c r="K8258" s="216" t="s">
        <v>88</v>
      </c>
    </row>
    <row r="8259" spans="1:11" x14ac:dyDescent="0.25">
      <c r="A8259" s="103" t="s">
        <v>825</v>
      </c>
      <c r="B8259" s="103" t="s">
        <v>344</v>
      </c>
      <c r="C8259" s="103" t="s">
        <v>481</v>
      </c>
      <c r="D8259" s="103" t="s">
        <v>494</v>
      </c>
      <c r="E8259" s="111"/>
      <c r="F8259" s="103" t="s">
        <v>495</v>
      </c>
      <c r="G8259" s="103" t="s">
        <v>174</v>
      </c>
      <c r="H8259" s="103" t="s">
        <v>358</v>
      </c>
      <c r="I8259" s="103" t="s">
        <v>92</v>
      </c>
      <c r="J8259" s="215">
        <v>29.13</v>
      </c>
      <c r="K8259" s="216" t="s">
        <v>88</v>
      </c>
    </row>
    <row r="8260" spans="1:11" x14ac:dyDescent="0.25">
      <c r="A8260" s="103" t="s">
        <v>827</v>
      </c>
      <c r="B8260" s="103" t="s">
        <v>344</v>
      </c>
      <c r="C8260" s="103" t="s">
        <v>481</v>
      </c>
      <c r="D8260" s="103" t="s">
        <v>494</v>
      </c>
      <c r="E8260" s="111"/>
      <c r="F8260" s="103" t="s">
        <v>495</v>
      </c>
      <c r="G8260" s="103" t="s">
        <v>145</v>
      </c>
      <c r="H8260" s="103" t="s">
        <v>359</v>
      </c>
      <c r="I8260" s="103" t="s">
        <v>92</v>
      </c>
      <c r="J8260" s="215">
        <v>141.16</v>
      </c>
      <c r="K8260" s="216" t="s">
        <v>88</v>
      </c>
    </row>
    <row r="8261" spans="1:11" x14ac:dyDescent="0.25">
      <c r="A8261" s="103" t="s">
        <v>830</v>
      </c>
      <c r="B8261" s="103" t="s">
        <v>344</v>
      </c>
      <c r="C8261" s="103" t="s">
        <v>481</v>
      </c>
      <c r="D8261" s="103" t="s">
        <v>494</v>
      </c>
      <c r="E8261" s="111"/>
      <c r="F8261" s="103" t="s">
        <v>495</v>
      </c>
      <c r="G8261" s="103" t="s">
        <v>145</v>
      </c>
      <c r="H8261" s="103" t="s">
        <v>359</v>
      </c>
      <c r="I8261" s="103" t="s">
        <v>92</v>
      </c>
      <c r="J8261" s="215">
        <v>56.91</v>
      </c>
      <c r="K8261" s="216" t="s">
        <v>88</v>
      </c>
    </row>
    <row r="8262" spans="1:11" x14ac:dyDescent="0.25">
      <c r="A8262" s="103" t="s">
        <v>828</v>
      </c>
      <c r="B8262" s="103" t="s">
        <v>344</v>
      </c>
      <c r="C8262" s="103" t="s">
        <v>481</v>
      </c>
      <c r="D8262" s="103" t="s">
        <v>494</v>
      </c>
      <c r="E8262" s="111"/>
      <c r="F8262" s="103" t="s">
        <v>495</v>
      </c>
      <c r="G8262" s="103" t="s">
        <v>145</v>
      </c>
      <c r="H8262" s="103" t="s">
        <v>359</v>
      </c>
      <c r="I8262" s="103" t="s">
        <v>92</v>
      </c>
      <c r="J8262" s="215">
        <v>188.13</v>
      </c>
      <c r="K8262" s="216" t="s">
        <v>88</v>
      </c>
    </row>
    <row r="8263" spans="1:11" x14ac:dyDescent="0.25">
      <c r="A8263" s="103" t="s">
        <v>826</v>
      </c>
      <c r="B8263" s="103" t="s">
        <v>344</v>
      </c>
      <c r="C8263" s="103" t="s">
        <v>481</v>
      </c>
      <c r="D8263" s="103" t="s">
        <v>494</v>
      </c>
      <c r="E8263" s="111"/>
      <c r="F8263" s="103" t="s">
        <v>495</v>
      </c>
      <c r="G8263" s="103" t="s">
        <v>145</v>
      </c>
      <c r="H8263" s="103" t="s">
        <v>359</v>
      </c>
      <c r="I8263" s="103" t="s">
        <v>92</v>
      </c>
      <c r="J8263" s="215">
        <v>16.52</v>
      </c>
      <c r="K8263" s="216" t="s">
        <v>88</v>
      </c>
    </row>
    <row r="8264" spans="1:11" x14ac:dyDescent="0.25">
      <c r="A8264" s="103" t="s">
        <v>827</v>
      </c>
      <c r="B8264" s="103" t="s">
        <v>344</v>
      </c>
      <c r="C8264" s="103" t="s">
        <v>481</v>
      </c>
      <c r="D8264" s="103" t="s">
        <v>494</v>
      </c>
      <c r="E8264" s="111"/>
      <c r="F8264" s="103" t="s">
        <v>495</v>
      </c>
      <c r="G8264" s="103" t="s">
        <v>149</v>
      </c>
      <c r="H8264" s="103" t="s">
        <v>362</v>
      </c>
      <c r="I8264" s="103" t="s">
        <v>92</v>
      </c>
      <c r="J8264" s="215">
        <v>1584.34</v>
      </c>
      <c r="K8264" s="216" t="s">
        <v>88</v>
      </c>
    </row>
    <row r="8265" spans="1:11" x14ac:dyDescent="0.25">
      <c r="A8265" s="103" t="s">
        <v>830</v>
      </c>
      <c r="B8265" s="103" t="s">
        <v>344</v>
      </c>
      <c r="C8265" s="103" t="s">
        <v>481</v>
      </c>
      <c r="D8265" s="103" t="s">
        <v>494</v>
      </c>
      <c r="E8265" s="111"/>
      <c r="F8265" s="103" t="s">
        <v>495</v>
      </c>
      <c r="G8265" s="103" t="s">
        <v>149</v>
      </c>
      <c r="H8265" s="103" t="s">
        <v>362</v>
      </c>
      <c r="I8265" s="103" t="s">
        <v>92</v>
      </c>
      <c r="J8265" s="215">
        <v>1446.89</v>
      </c>
      <c r="K8265" s="216" t="s">
        <v>88</v>
      </c>
    </row>
    <row r="8266" spans="1:11" x14ac:dyDescent="0.25">
      <c r="A8266" s="103" t="s">
        <v>828</v>
      </c>
      <c r="B8266" s="103" t="s">
        <v>344</v>
      </c>
      <c r="C8266" s="103" t="s">
        <v>481</v>
      </c>
      <c r="D8266" s="103" t="s">
        <v>494</v>
      </c>
      <c r="E8266" s="111"/>
      <c r="F8266" s="103" t="s">
        <v>495</v>
      </c>
      <c r="G8266" s="103" t="s">
        <v>149</v>
      </c>
      <c r="H8266" s="103" t="s">
        <v>362</v>
      </c>
      <c r="I8266" s="103" t="s">
        <v>92</v>
      </c>
      <c r="J8266" s="215">
        <v>1441.47</v>
      </c>
      <c r="K8266" s="216" t="s">
        <v>88</v>
      </c>
    </row>
    <row r="8267" spans="1:11" x14ac:dyDescent="0.25">
      <c r="A8267" s="103" t="s">
        <v>829</v>
      </c>
      <c r="B8267" s="103" t="s">
        <v>344</v>
      </c>
      <c r="C8267" s="103" t="s">
        <v>481</v>
      </c>
      <c r="D8267" s="103" t="s">
        <v>494</v>
      </c>
      <c r="E8267" s="111"/>
      <c r="F8267" s="103" t="s">
        <v>495</v>
      </c>
      <c r="G8267" s="103" t="s">
        <v>149</v>
      </c>
      <c r="H8267" s="103" t="s">
        <v>362</v>
      </c>
      <c r="I8267" s="103" t="s">
        <v>92</v>
      </c>
      <c r="J8267" s="215">
        <v>1302.2</v>
      </c>
      <c r="K8267" s="216" t="s">
        <v>88</v>
      </c>
    </row>
    <row r="8268" spans="1:11" x14ac:dyDescent="0.25">
      <c r="A8268" s="103" t="s">
        <v>825</v>
      </c>
      <c r="B8268" s="103" t="s">
        <v>344</v>
      </c>
      <c r="C8268" s="103" t="s">
        <v>481</v>
      </c>
      <c r="D8268" s="103" t="s">
        <v>494</v>
      </c>
      <c r="E8268" s="111"/>
      <c r="F8268" s="103" t="s">
        <v>495</v>
      </c>
      <c r="G8268" s="103" t="s">
        <v>149</v>
      </c>
      <c r="H8268" s="103" t="s">
        <v>362</v>
      </c>
      <c r="I8268" s="103" t="s">
        <v>92</v>
      </c>
      <c r="J8268" s="215">
        <v>1555.4</v>
      </c>
      <c r="K8268" s="216" t="s">
        <v>88</v>
      </c>
    </row>
    <row r="8269" spans="1:11" x14ac:dyDescent="0.25">
      <c r="A8269" s="103" t="s">
        <v>826</v>
      </c>
      <c r="B8269" s="103" t="s">
        <v>344</v>
      </c>
      <c r="C8269" s="103" t="s">
        <v>481</v>
      </c>
      <c r="D8269" s="103" t="s">
        <v>494</v>
      </c>
      <c r="E8269" s="111"/>
      <c r="F8269" s="103" t="s">
        <v>495</v>
      </c>
      <c r="G8269" s="103" t="s">
        <v>149</v>
      </c>
      <c r="H8269" s="103" t="s">
        <v>362</v>
      </c>
      <c r="I8269" s="103" t="s">
        <v>92</v>
      </c>
      <c r="J8269" s="215">
        <v>1591.58</v>
      </c>
      <c r="K8269" s="216" t="s">
        <v>88</v>
      </c>
    </row>
    <row r="8270" spans="1:11" x14ac:dyDescent="0.25">
      <c r="A8270" s="103" t="s">
        <v>827</v>
      </c>
      <c r="B8270" s="103" t="s">
        <v>344</v>
      </c>
      <c r="C8270" s="103" t="s">
        <v>481</v>
      </c>
      <c r="D8270" s="103" t="s">
        <v>494</v>
      </c>
      <c r="E8270" s="111"/>
      <c r="F8270" s="103" t="s">
        <v>495</v>
      </c>
      <c r="G8270" s="103" t="s">
        <v>147</v>
      </c>
      <c r="H8270" s="103" t="s">
        <v>617</v>
      </c>
      <c r="I8270" s="103" t="s">
        <v>92</v>
      </c>
      <c r="J8270" s="215">
        <v>6.33</v>
      </c>
      <c r="K8270" s="216" t="s">
        <v>88</v>
      </c>
    </row>
    <row r="8271" spans="1:11" x14ac:dyDescent="0.25">
      <c r="A8271" s="103" t="s">
        <v>830</v>
      </c>
      <c r="B8271" s="103" t="s">
        <v>344</v>
      </c>
      <c r="C8271" s="103" t="s">
        <v>481</v>
      </c>
      <c r="D8271" s="103" t="s">
        <v>494</v>
      </c>
      <c r="E8271" s="111"/>
      <c r="F8271" s="103" t="s">
        <v>495</v>
      </c>
      <c r="G8271" s="103" t="s">
        <v>147</v>
      </c>
      <c r="H8271" s="103" t="s">
        <v>617</v>
      </c>
      <c r="I8271" s="103" t="s">
        <v>92</v>
      </c>
      <c r="J8271" s="215">
        <v>155.58000000000001</v>
      </c>
      <c r="K8271" s="216" t="s">
        <v>88</v>
      </c>
    </row>
    <row r="8272" spans="1:11" x14ac:dyDescent="0.25">
      <c r="A8272" s="103" t="s">
        <v>828</v>
      </c>
      <c r="B8272" s="103" t="s">
        <v>344</v>
      </c>
      <c r="C8272" s="103" t="s">
        <v>481</v>
      </c>
      <c r="D8272" s="103" t="s">
        <v>494</v>
      </c>
      <c r="E8272" s="111"/>
      <c r="F8272" s="103" t="s">
        <v>495</v>
      </c>
      <c r="G8272" s="103" t="s">
        <v>147</v>
      </c>
      <c r="H8272" s="103" t="s">
        <v>617</v>
      </c>
      <c r="I8272" s="103" t="s">
        <v>92</v>
      </c>
      <c r="J8272" s="215">
        <v>-23.16</v>
      </c>
      <c r="K8272" s="216" t="s">
        <v>88</v>
      </c>
    </row>
    <row r="8273" spans="1:11" x14ac:dyDescent="0.25">
      <c r="A8273" s="103" t="s">
        <v>829</v>
      </c>
      <c r="B8273" s="103" t="s">
        <v>344</v>
      </c>
      <c r="C8273" s="103" t="s">
        <v>481</v>
      </c>
      <c r="D8273" s="103" t="s">
        <v>494</v>
      </c>
      <c r="E8273" s="111"/>
      <c r="F8273" s="103" t="s">
        <v>495</v>
      </c>
      <c r="G8273" s="103" t="s">
        <v>147</v>
      </c>
      <c r="H8273" s="103" t="s">
        <v>617</v>
      </c>
      <c r="I8273" s="103" t="s">
        <v>92</v>
      </c>
      <c r="J8273" s="215">
        <v>105.06</v>
      </c>
      <c r="K8273" s="216" t="s">
        <v>88</v>
      </c>
    </row>
    <row r="8274" spans="1:11" x14ac:dyDescent="0.25">
      <c r="A8274" s="103" t="s">
        <v>825</v>
      </c>
      <c r="B8274" s="103" t="s">
        <v>344</v>
      </c>
      <c r="C8274" s="103" t="s">
        <v>481</v>
      </c>
      <c r="D8274" s="103" t="s">
        <v>494</v>
      </c>
      <c r="E8274" s="111"/>
      <c r="F8274" s="103" t="s">
        <v>495</v>
      </c>
      <c r="G8274" s="103" t="s">
        <v>147</v>
      </c>
      <c r="H8274" s="103" t="s">
        <v>617</v>
      </c>
      <c r="I8274" s="103" t="s">
        <v>92</v>
      </c>
      <c r="J8274" s="215">
        <v>144.31</v>
      </c>
      <c r="K8274" s="216" t="s">
        <v>88</v>
      </c>
    </row>
    <row r="8275" spans="1:11" x14ac:dyDescent="0.25">
      <c r="A8275" s="103" t="s">
        <v>826</v>
      </c>
      <c r="B8275" s="103" t="s">
        <v>344</v>
      </c>
      <c r="C8275" s="103" t="s">
        <v>481</v>
      </c>
      <c r="D8275" s="103" t="s">
        <v>494</v>
      </c>
      <c r="E8275" s="111"/>
      <c r="F8275" s="103" t="s">
        <v>495</v>
      </c>
      <c r="G8275" s="103" t="s">
        <v>147</v>
      </c>
      <c r="H8275" s="103" t="s">
        <v>617</v>
      </c>
      <c r="I8275" s="103" t="s">
        <v>92</v>
      </c>
      <c r="J8275" s="215">
        <v>216.83</v>
      </c>
      <c r="K8275" s="216" t="s">
        <v>88</v>
      </c>
    </row>
    <row r="8276" spans="1:11" x14ac:dyDescent="0.25">
      <c r="A8276" s="103" t="s">
        <v>827</v>
      </c>
      <c r="B8276" s="103" t="s">
        <v>344</v>
      </c>
      <c r="C8276" s="103" t="s">
        <v>481</v>
      </c>
      <c r="D8276" s="103" t="s">
        <v>494</v>
      </c>
      <c r="E8276" s="111"/>
      <c r="F8276" s="103" t="s">
        <v>495</v>
      </c>
      <c r="G8276" s="103" t="s">
        <v>144</v>
      </c>
      <c r="H8276" s="103" t="s">
        <v>583</v>
      </c>
      <c r="I8276" s="103" t="s">
        <v>92</v>
      </c>
      <c r="J8276" s="215">
        <v>1345.18</v>
      </c>
      <c r="K8276" s="216" t="s">
        <v>88</v>
      </c>
    </row>
    <row r="8277" spans="1:11" x14ac:dyDescent="0.25">
      <c r="A8277" s="103" t="s">
        <v>830</v>
      </c>
      <c r="B8277" s="103" t="s">
        <v>344</v>
      </c>
      <c r="C8277" s="103" t="s">
        <v>481</v>
      </c>
      <c r="D8277" s="103" t="s">
        <v>494</v>
      </c>
      <c r="E8277" s="111"/>
      <c r="F8277" s="103" t="s">
        <v>495</v>
      </c>
      <c r="G8277" s="103" t="s">
        <v>144</v>
      </c>
      <c r="H8277" s="103" t="s">
        <v>583</v>
      </c>
      <c r="I8277" s="103" t="s">
        <v>92</v>
      </c>
      <c r="J8277" s="215">
        <v>977.03</v>
      </c>
      <c r="K8277" s="216" t="s">
        <v>88</v>
      </c>
    </row>
    <row r="8278" spans="1:11" x14ac:dyDescent="0.25">
      <c r="A8278" s="103" t="s">
        <v>828</v>
      </c>
      <c r="B8278" s="103" t="s">
        <v>344</v>
      </c>
      <c r="C8278" s="103" t="s">
        <v>481</v>
      </c>
      <c r="D8278" s="103" t="s">
        <v>494</v>
      </c>
      <c r="E8278" s="111"/>
      <c r="F8278" s="103" t="s">
        <v>495</v>
      </c>
      <c r="G8278" s="103" t="s">
        <v>144</v>
      </c>
      <c r="H8278" s="103" t="s">
        <v>583</v>
      </c>
      <c r="I8278" s="103" t="s">
        <v>92</v>
      </c>
      <c r="J8278" s="215">
        <v>1528.82</v>
      </c>
      <c r="K8278" s="216" t="s">
        <v>88</v>
      </c>
    </row>
    <row r="8279" spans="1:11" x14ac:dyDescent="0.25">
      <c r="A8279" s="103" t="s">
        <v>829</v>
      </c>
      <c r="B8279" s="103" t="s">
        <v>344</v>
      </c>
      <c r="C8279" s="103" t="s">
        <v>481</v>
      </c>
      <c r="D8279" s="103" t="s">
        <v>494</v>
      </c>
      <c r="E8279" s="111"/>
      <c r="F8279" s="103" t="s">
        <v>495</v>
      </c>
      <c r="G8279" s="103" t="s">
        <v>144</v>
      </c>
      <c r="H8279" s="103" t="s">
        <v>583</v>
      </c>
      <c r="I8279" s="103" t="s">
        <v>92</v>
      </c>
      <c r="J8279" s="215">
        <v>1309.78</v>
      </c>
      <c r="K8279" s="216" t="s">
        <v>88</v>
      </c>
    </row>
    <row r="8280" spans="1:11" x14ac:dyDescent="0.25">
      <c r="A8280" s="103" t="s">
        <v>825</v>
      </c>
      <c r="B8280" s="103" t="s">
        <v>344</v>
      </c>
      <c r="C8280" s="103" t="s">
        <v>481</v>
      </c>
      <c r="D8280" s="103" t="s">
        <v>494</v>
      </c>
      <c r="E8280" s="111"/>
      <c r="F8280" s="103" t="s">
        <v>495</v>
      </c>
      <c r="G8280" s="103" t="s">
        <v>144</v>
      </c>
      <c r="H8280" s="103" t="s">
        <v>583</v>
      </c>
      <c r="I8280" s="103" t="s">
        <v>92</v>
      </c>
      <c r="J8280" s="215">
        <v>1642.54</v>
      </c>
      <c r="K8280" s="216" t="s">
        <v>88</v>
      </c>
    </row>
    <row r="8281" spans="1:11" x14ac:dyDescent="0.25">
      <c r="A8281" s="103" t="s">
        <v>826</v>
      </c>
      <c r="B8281" s="103" t="s">
        <v>344</v>
      </c>
      <c r="C8281" s="103" t="s">
        <v>481</v>
      </c>
      <c r="D8281" s="103" t="s">
        <v>494</v>
      </c>
      <c r="E8281" s="111"/>
      <c r="F8281" s="103" t="s">
        <v>495</v>
      </c>
      <c r="G8281" s="103" t="s">
        <v>144</v>
      </c>
      <c r="H8281" s="103" t="s">
        <v>583</v>
      </c>
      <c r="I8281" s="103" t="s">
        <v>92</v>
      </c>
      <c r="J8281" s="215">
        <v>1260.23</v>
      </c>
      <c r="K8281" s="216" t="s">
        <v>88</v>
      </c>
    </row>
    <row r="8282" spans="1:11" x14ac:dyDescent="0.25">
      <c r="A8282" s="103" t="s">
        <v>827</v>
      </c>
      <c r="B8282" s="103" t="s">
        <v>344</v>
      </c>
      <c r="C8282" s="103" t="s">
        <v>481</v>
      </c>
      <c r="D8282" s="103" t="s">
        <v>494</v>
      </c>
      <c r="E8282" s="111"/>
      <c r="F8282" s="103" t="s">
        <v>495</v>
      </c>
      <c r="G8282" s="103" t="s">
        <v>99</v>
      </c>
      <c r="H8282" s="103" t="s">
        <v>363</v>
      </c>
      <c r="I8282" s="103" t="s">
        <v>92</v>
      </c>
      <c r="J8282" s="215">
        <v>5211.17</v>
      </c>
      <c r="K8282" s="216" t="s">
        <v>88</v>
      </c>
    </row>
    <row r="8283" spans="1:11" x14ac:dyDescent="0.25">
      <c r="A8283" s="103" t="s">
        <v>830</v>
      </c>
      <c r="B8283" s="103" t="s">
        <v>344</v>
      </c>
      <c r="C8283" s="103" t="s">
        <v>481</v>
      </c>
      <c r="D8283" s="103" t="s">
        <v>494</v>
      </c>
      <c r="E8283" s="111"/>
      <c r="F8283" s="103" t="s">
        <v>495</v>
      </c>
      <c r="G8283" s="103" t="s">
        <v>99</v>
      </c>
      <c r="H8283" s="103" t="s">
        <v>363</v>
      </c>
      <c r="I8283" s="103" t="s">
        <v>92</v>
      </c>
      <c r="J8283" s="215">
        <v>6188.61</v>
      </c>
      <c r="K8283" s="216" t="s">
        <v>88</v>
      </c>
    </row>
    <row r="8284" spans="1:11" x14ac:dyDescent="0.25">
      <c r="A8284" s="103" t="s">
        <v>828</v>
      </c>
      <c r="B8284" s="103" t="s">
        <v>344</v>
      </c>
      <c r="C8284" s="103" t="s">
        <v>481</v>
      </c>
      <c r="D8284" s="103" t="s">
        <v>494</v>
      </c>
      <c r="E8284" s="111"/>
      <c r="F8284" s="103" t="s">
        <v>495</v>
      </c>
      <c r="G8284" s="103" t="s">
        <v>99</v>
      </c>
      <c r="H8284" s="103" t="s">
        <v>363</v>
      </c>
      <c r="I8284" s="103" t="s">
        <v>92</v>
      </c>
      <c r="J8284" s="215">
        <v>5699.09</v>
      </c>
      <c r="K8284" s="216" t="s">
        <v>88</v>
      </c>
    </row>
    <row r="8285" spans="1:11" x14ac:dyDescent="0.25">
      <c r="A8285" s="103" t="s">
        <v>828</v>
      </c>
      <c r="B8285" s="103" t="s">
        <v>344</v>
      </c>
      <c r="C8285" s="103" t="s">
        <v>481</v>
      </c>
      <c r="D8285" s="103" t="s">
        <v>494</v>
      </c>
      <c r="E8285" s="111"/>
      <c r="F8285" s="103" t="s">
        <v>495</v>
      </c>
      <c r="G8285" s="103" t="s">
        <v>99</v>
      </c>
      <c r="H8285" s="103" t="s">
        <v>363</v>
      </c>
      <c r="I8285" s="103" t="s">
        <v>842</v>
      </c>
      <c r="J8285" s="215">
        <v>150.72</v>
      </c>
      <c r="K8285" s="216" t="s">
        <v>88</v>
      </c>
    </row>
    <row r="8286" spans="1:11" x14ac:dyDescent="0.25">
      <c r="A8286" s="103" t="s">
        <v>829</v>
      </c>
      <c r="B8286" s="103" t="s">
        <v>344</v>
      </c>
      <c r="C8286" s="103" t="s">
        <v>481</v>
      </c>
      <c r="D8286" s="103" t="s">
        <v>494</v>
      </c>
      <c r="E8286" s="111"/>
      <c r="F8286" s="103" t="s">
        <v>495</v>
      </c>
      <c r="G8286" s="103" t="s">
        <v>99</v>
      </c>
      <c r="H8286" s="103" t="s">
        <v>363</v>
      </c>
      <c r="I8286" s="103" t="s">
        <v>92</v>
      </c>
      <c r="J8286" s="215">
        <v>6105.41</v>
      </c>
      <c r="K8286" s="216" t="s">
        <v>88</v>
      </c>
    </row>
    <row r="8287" spans="1:11" x14ac:dyDescent="0.25">
      <c r="A8287" s="103" t="s">
        <v>829</v>
      </c>
      <c r="B8287" s="103" t="s">
        <v>344</v>
      </c>
      <c r="C8287" s="103" t="s">
        <v>481</v>
      </c>
      <c r="D8287" s="103" t="s">
        <v>494</v>
      </c>
      <c r="E8287" s="111"/>
      <c r="F8287" s="103" t="s">
        <v>495</v>
      </c>
      <c r="G8287" s="103" t="s">
        <v>99</v>
      </c>
      <c r="H8287" s="103" t="s">
        <v>363</v>
      </c>
      <c r="I8287" s="103" t="s">
        <v>842</v>
      </c>
      <c r="J8287" s="215">
        <v>119.2</v>
      </c>
      <c r="K8287" s="216" t="s">
        <v>88</v>
      </c>
    </row>
    <row r="8288" spans="1:11" x14ac:dyDescent="0.25">
      <c r="A8288" s="103" t="s">
        <v>825</v>
      </c>
      <c r="B8288" s="103" t="s">
        <v>344</v>
      </c>
      <c r="C8288" s="103" t="s">
        <v>481</v>
      </c>
      <c r="D8288" s="103" t="s">
        <v>494</v>
      </c>
      <c r="E8288" s="111"/>
      <c r="F8288" s="103" t="s">
        <v>495</v>
      </c>
      <c r="G8288" s="103" t="s">
        <v>99</v>
      </c>
      <c r="H8288" s="103" t="s">
        <v>363</v>
      </c>
      <c r="I8288" s="103" t="s">
        <v>92</v>
      </c>
      <c r="J8288" s="215">
        <v>6372.53</v>
      </c>
      <c r="K8288" s="216" t="s">
        <v>88</v>
      </c>
    </row>
    <row r="8289" spans="1:11" x14ac:dyDescent="0.25">
      <c r="A8289" s="103" t="s">
        <v>826</v>
      </c>
      <c r="B8289" s="103" t="s">
        <v>344</v>
      </c>
      <c r="C8289" s="103" t="s">
        <v>481</v>
      </c>
      <c r="D8289" s="103" t="s">
        <v>494</v>
      </c>
      <c r="E8289" s="111"/>
      <c r="F8289" s="103" t="s">
        <v>495</v>
      </c>
      <c r="G8289" s="103" t="s">
        <v>99</v>
      </c>
      <c r="H8289" s="103" t="s">
        <v>363</v>
      </c>
      <c r="I8289" s="103" t="s">
        <v>92</v>
      </c>
      <c r="J8289" s="215">
        <v>6412.37</v>
      </c>
      <c r="K8289" s="216" t="s">
        <v>88</v>
      </c>
    </row>
    <row r="8290" spans="1:11" x14ac:dyDescent="0.25">
      <c r="A8290" s="103" t="s">
        <v>826</v>
      </c>
      <c r="B8290" s="103" t="s">
        <v>344</v>
      </c>
      <c r="C8290" s="103" t="s">
        <v>481</v>
      </c>
      <c r="D8290" s="103" t="s">
        <v>494</v>
      </c>
      <c r="E8290" s="111"/>
      <c r="F8290" s="103" t="s">
        <v>495</v>
      </c>
      <c r="G8290" s="103" t="s">
        <v>99</v>
      </c>
      <c r="H8290" s="103" t="s">
        <v>363</v>
      </c>
      <c r="I8290" s="103" t="s">
        <v>842</v>
      </c>
      <c r="J8290" s="215">
        <v>2.0499999999999998</v>
      </c>
      <c r="K8290" s="216" t="s">
        <v>88</v>
      </c>
    </row>
    <row r="8291" spans="1:11" x14ac:dyDescent="0.25">
      <c r="A8291" s="103" t="s">
        <v>830</v>
      </c>
      <c r="B8291" s="103" t="s">
        <v>344</v>
      </c>
      <c r="C8291" s="103" t="s">
        <v>481</v>
      </c>
      <c r="D8291" s="103" t="s">
        <v>494</v>
      </c>
      <c r="E8291" s="111"/>
      <c r="F8291" s="103" t="s">
        <v>495</v>
      </c>
      <c r="G8291" s="103" t="s">
        <v>146</v>
      </c>
      <c r="H8291" s="103" t="s">
        <v>364</v>
      </c>
      <c r="I8291" s="103" t="s">
        <v>842</v>
      </c>
      <c r="J8291" s="215">
        <v>120.6</v>
      </c>
      <c r="K8291" s="216" t="s">
        <v>88</v>
      </c>
    </row>
    <row r="8292" spans="1:11" x14ac:dyDescent="0.25">
      <c r="A8292" s="103" t="s">
        <v>827</v>
      </c>
      <c r="B8292" s="103" t="s">
        <v>344</v>
      </c>
      <c r="C8292" s="103" t="s">
        <v>481</v>
      </c>
      <c r="D8292" s="103" t="s">
        <v>494</v>
      </c>
      <c r="E8292" s="111"/>
      <c r="F8292" s="103" t="s">
        <v>495</v>
      </c>
      <c r="G8292" s="103" t="s">
        <v>143</v>
      </c>
      <c r="H8292" s="103" t="s">
        <v>365</v>
      </c>
      <c r="I8292" s="103" t="s">
        <v>92</v>
      </c>
      <c r="J8292" s="215">
        <v>358.77</v>
      </c>
      <c r="K8292" s="216" t="s">
        <v>88</v>
      </c>
    </row>
    <row r="8293" spans="1:11" x14ac:dyDescent="0.25">
      <c r="A8293" s="103" t="s">
        <v>830</v>
      </c>
      <c r="B8293" s="103" t="s">
        <v>344</v>
      </c>
      <c r="C8293" s="103" t="s">
        <v>481</v>
      </c>
      <c r="D8293" s="103" t="s">
        <v>494</v>
      </c>
      <c r="E8293" s="111"/>
      <c r="F8293" s="103" t="s">
        <v>495</v>
      </c>
      <c r="G8293" s="103" t="s">
        <v>143</v>
      </c>
      <c r="H8293" s="103" t="s">
        <v>365</v>
      </c>
      <c r="I8293" s="103" t="s">
        <v>92</v>
      </c>
      <c r="J8293" s="215">
        <v>454.42</v>
      </c>
      <c r="K8293" s="216" t="s">
        <v>88</v>
      </c>
    </row>
    <row r="8294" spans="1:11" x14ac:dyDescent="0.25">
      <c r="A8294" s="103" t="s">
        <v>828</v>
      </c>
      <c r="B8294" s="103" t="s">
        <v>344</v>
      </c>
      <c r="C8294" s="103" t="s">
        <v>481</v>
      </c>
      <c r="D8294" s="103" t="s">
        <v>494</v>
      </c>
      <c r="E8294" s="111"/>
      <c r="F8294" s="103" t="s">
        <v>495</v>
      </c>
      <c r="G8294" s="103" t="s">
        <v>143</v>
      </c>
      <c r="H8294" s="103" t="s">
        <v>365</v>
      </c>
      <c r="I8294" s="103" t="s">
        <v>92</v>
      </c>
      <c r="J8294" s="215">
        <v>642.59</v>
      </c>
      <c r="K8294" s="216" t="s">
        <v>88</v>
      </c>
    </row>
    <row r="8295" spans="1:11" x14ac:dyDescent="0.25">
      <c r="A8295" s="103" t="s">
        <v>828</v>
      </c>
      <c r="B8295" s="103" t="s">
        <v>344</v>
      </c>
      <c r="C8295" s="103" t="s">
        <v>481</v>
      </c>
      <c r="D8295" s="103" t="s">
        <v>494</v>
      </c>
      <c r="E8295" s="111"/>
      <c r="F8295" s="103" t="s">
        <v>495</v>
      </c>
      <c r="G8295" s="103" t="s">
        <v>143</v>
      </c>
      <c r="H8295" s="103" t="s">
        <v>365</v>
      </c>
      <c r="I8295" s="103" t="s">
        <v>842</v>
      </c>
      <c r="J8295" s="215">
        <v>173.74</v>
      </c>
      <c r="K8295" s="216" t="s">
        <v>88</v>
      </c>
    </row>
    <row r="8296" spans="1:11" x14ac:dyDescent="0.25">
      <c r="A8296" s="103" t="s">
        <v>829</v>
      </c>
      <c r="B8296" s="103" t="s">
        <v>344</v>
      </c>
      <c r="C8296" s="103" t="s">
        <v>481</v>
      </c>
      <c r="D8296" s="103" t="s">
        <v>494</v>
      </c>
      <c r="E8296" s="111"/>
      <c r="F8296" s="103" t="s">
        <v>495</v>
      </c>
      <c r="G8296" s="103" t="s">
        <v>143</v>
      </c>
      <c r="H8296" s="103" t="s">
        <v>365</v>
      </c>
      <c r="I8296" s="103" t="s">
        <v>92</v>
      </c>
      <c r="J8296" s="215">
        <v>479.48</v>
      </c>
      <c r="K8296" s="216" t="s">
        <v>88</v>
      </c>
    </row>
    <row r="8297" spans="1:11" x14ac:dyDescent="0.25">
      <c r="A8297" s="103" t="s">
        <v>825</v>
      </c>
      <c r="B8297" s="103" t="s">
        <v>344</v>
      </c>
      <c r="C8297" s="103" t="s">
        <v>481</v>
      </c>
      <c r="D8297" s="103" t="s">
        <v>494</v>
      </c>
      <c r="E8297" s="111"/>
      <c r="F8297" s="103" t="s">
        <v>495</v>
      </c>
      <c r="G8297" s="103" t="s">
        <v>143</v>
      </c>
      <c r="H8297" s="103" t="s">
        <v>365</v>
      </c>
      <c r="I8297" s="103" t="s">
        <v>92</v>
      </c>
      <c r="J8297" s="215">
        <v>351.37</v>
      </c>
      <c r="K8297" s="216" t="s">
        <v>88</v>
      </c>
    </row>
    <row r="8298" spans="1:11" x14ac:dyDescent="0.25">
      <c r="A8298" s="103" t="s">
        <v>826</v>
      </c>
      <c r="B8298" s="103" t="s">
        <v>344</v>
      </c>
      <c r="C8298" s="103" t="s">
        <v>481</v>
      </c>
      <c r="D8298" s="103" t="s">
        <v>494</v>
      </c>
      <c r="E8298" s="111"/>
      <c r="F8298" s="103" t="s">
        <v>495</v>
      </c>
      <c r="G8298" s="103" t="s">
        <v>143</v>
      </c>
      <c r="H8298" s="103" t="s">
        <v>365</v>
      </c>
      <c r="I8298" s="103" t="s">
        <v>92</v>
      </c>
      <c r="J8298" s="215">
        <v>215.42</v>
      </c>
      <c r="K8298" s="216" t="s">
        <v>88</v>
      </c>
    </row>
    <row r="8299" spans="1:11" x14ac:dyDescent="0.25">
      <c r="A8299" s="103" t="s">
        <v>827</v>
      </c>
      <c r="B8299" s="103" t="s">
        <v>344</v>
      </c>
      <c r="C8299" s="103" t="s">
        <v>481</v>
      </c>
      <c r="D8299" s="103" t="s">
        <v>494</v>
      </c>
      <c r="E8299" s="111"/>
      <c r="F8299" s="103" t="s">
        <v>495</v>
      </c>
      <c r="G8299" s="103" t="s">
        <v>95</v>
      </c>
      <c r="H8299" s="103" t="s">
        <v>366</v>
      </c>
      <c r="I8299" s="103" t="s">
        <v>92</v>
      </c>
      <c r="J8299" s="215">
        <v>4.07</v>
      </c>
      <c r="K8299" s="216" t="s">
        <v>88</v>
      </c>
    </row>
    <row r="8300" spans="1:11" x14ac:dyDescent="0.25">
      <c r="A8300" s="103" t="s">
        <v>830</v>
      </c>
      <c r="B8300" s="103" t="s">
        <v>344</v>
      </c>
      <c r="C8300" s="103" t="s">
        <v>481</v>
      </c>
      <c r="D8300" s="103" t="s">
        <v>494</v>
      </c>
      <c r="E8300" s="111"/>
      <c r="F8300" s="103" t="s">
        <v>495</v>
      </c>
      <c r="G8300" s="103" t="s">
        <v>95</v>
      </c>
      <c r="H8300" s="103" t="s">
        <v>366</v>
      </c>
      <c r="I8300" s="103" t="s">
        <v>92</v>
      </c>
      <c r="J8300" s="215">
        <v>8.91</v>
      </c>
      <c r="K8300" s="216" t="s">
        <v>88</v>
      </c>
    </row>
    <row r="8301" spans="1:11" x14ac:dyDescent="0.25">
      <c r="A8301" s="103" t="s">
        <v>828</v>
      </c>
      <c r="B8301" s="103" t="s">
        <v>344</v>
      </c>
      <c r="C8301" s="103" t="s">
        <v>481</v>
      </c>
      <c r="D8301" s="103" t="s">
        <v>494</v>
      </c>
      <c r="E8301" s="111"/>
      <c r="F8301" s="103" t="s">
        <v>495</v>
      </c>
      <c r="G8301" s="103" t="s">
        <v>95</v>
      </c>
      <c r="H8301" s="103" t="s">
        <v>366</v>
      </c>
      <c r="I8301" s="103" t="s">
        <v>92</v>
      </c>
      <c r="J8301" s="215">
        <v>6.27</v>
      </c>
      <c r="K8301" s="216" t="s">
        <v>88</v>
      </c>
    </row>
    <row r="8302" spans="1:11" x14ac:dyDescent="0.25">
      <c r="A8302" s="103" t="s">
        <v>829</v>
      </c>
      <c r="B8302" s="103" t="s">
        <v>344</v>
      </c>
      <c r="C8302" s="103" t="s">
        <v>481</v>
      </c>
      <c r="D8302" s="103" t="s">
        <v>494</v>
      </c>
      <c r="E8302" s="111"/>
      <c r="F8302" s="103" t="s">
        <v>495</v>
      </c>
      <c r="G8302" s="103" t="s">
        <v>95</v>
      </c>
      <c r="H8302" s="103" t="s">
        <v>366</v>
      </c>
      <c r="I8302" s="103" t="s">
        <v>92</v>
      </c>
      <c r="J8302" s="215">
        <v>6.78</v>
      </c>
      <c r="K8302" s="216" t="s">
        <v>88</v>
      </c>
    </row>
    <row r="8303" spans="1:11" x14ac:dyDescent="0.25">
      <c r="A8303" s="103" t="s">
        <v>825</v>
      </c>
      <c r="B8303" s="103" t="s">
        <v>344</v>
      </c>
      <c r="C8303" s="103" t="s">
        <v>481</v>
      </c>
      <c r="D8303" s="103" t="s">
        <v>494</v>
      </c>
      <c r="E8303" s="111"/>
      <c r="F8303" s="103" t="s">
        <v>495</v>
      </c>
      <c r="G8303" s="103" t="s">
        <v>95</v>
      </c>
      <c r="H8303" s="103" t="s">
        <v>366</v>
      </c>
      <c r="I8303" s="103" t="s">
        <v>92</v>
      </c>
      <c r="J8303" s="215">
        <v>10.26</v>
      </c>
      <c r="K8303" s="216" t="s">
        <v>88</v>
      </c>
    </row>
    <row r="8304" spans="1:11" x14ac:dyDescent="0.25">
      <c r="A8304" s="103" t="s">
        <v>826</v>
      </c>
      <c r="B8304" s="103" t="s">
        <v>344</v>
      </c>
      <c r="C8304" s="103" t="s">
        <v>481</v>
      </c>
      <c r="D8304" s="103" t="s">
        <v>494</v>
      </c>
      <c r="E8304" s="111"/>
      <c r="F8304" s="103" t="s">
        <v>495</v>
      </c>
      <c r="G8304" s="103" t="s">
        <v>95</v>
      </c>
      <c r="H8304" s="103" t="s">
        <v>366</v>
      </c>
      <c r="I8304" s="103" t="s">
        <v>92</v>
      </c>
      <c r="J8304" s="215">
        <v>6.2</v>
      </c>
      <c r="K8304" s="216" t="s">
        <v>88</v>
      </c>
    </row>
    <row r="8305" spans="1:11" x14ac:dyDescent="0.25">
      <c r="A8305" s="103" t="s">
        <v>827</v>
      </c>
      <c r="B8305" s="103" t="s">
        <v>344</v>
      </c>
      <c r="C8305" s="103" t="s">
        <v>481</v>
      </c>
      <c r="D8305" s="103" t="s">
        <v>494</v>
      </c>
      <c r="E8305" s="111"/>
      <c r="F8305" s="103" t="s">
        <v>495</v>
      </c>
      <c r="G8305" s="103" t="s">
        <v>732</v>
      </c>
      <c r="H8305" s="103" t="s">
        <v>733</v>
      </c>
      <c r="I8305" s="103" t="s">
        <v>92</v>
      </c>
      <c r="J8305" s="215">
        <v>50.83</v>
      </c>
      <c r="K8305" s="216" t="s">
        <v>88</v>
      </c>
    </row>
    <row r="8306" spans="1:11" x14ac:dyDescent="0.25">
      <c r="A8306" s="103" t="s">
        <v>830</v>
      </c>
      <c r="B8306" s="103" t="s">
        <v>344</v>
      </c>
      <c r="C8306" s="103" t="s">
        <v>481</v>
      </c>
      <c r="D8306" s="103" t="s">
        <v>494</v>
      </c>
      <c r="E8306" s="111"/>
      <c r="F8306" s="103" t="s">
        <v>495</v>
      </c>
      <c r="G8306" s="103" t="s">
        <v>732</v>
      </c>
      <c r="H8306" s="103" t="s">
        <v>733</v>
      </c>
      <c r="I8306" s="103" t="s">
        <v>92</v>
      </c>
      <c r="J8306" s="215">
        <v>25.95</v>
      </c>
      <c r="K8306" s="216" t="s">
        <v>88</v>
      </c>
    </row>
    <row r="8307" spans="1:11" x14ac:dyDescent="0.25">
      <c r="A8307" s="103" t="s">
        <v>828</v>
      </c>
      <c r="B8307" s="103" t="s">
        <v>344</v>
      </c>
      <c r="C8307" s="103" t="s">
        <v>481</v>
      </c>
      <c r="D8307" s="103" t="s">
        <v>494</v>
      </c>
      <c r="E8307" s="111"/>
      <c r="F8307" s="103" t="s">
        <v>495</v>
      </c>
      <c r="G8307" s="103" t="s">
        <v>732</v>
      </c>
      <c r="H8307" s="103" t="s">
        <v>733</v>
      </c>
      <c r="I8307" s="103" t="s">
        <v>92</v>
      </c>
      <c r="J8307" s="215">
        <v>350.8</v>
      </c>
      <c r="K8307" s="216" t="s">
        <v>88</v>
      </c>
    </row>
    <row r="8308" spans="1:11" x14ac:dyDescent="0.25">
      <c r="A8308" s="103" t="s">
        <v>829</v>
      </c>
      <c r="B8308" s="103" t="s">
        <v>344</v>
      </c>
      <c r="C8308" s="103" t="s">
        <v>481</v>
      </c>
      <c r="D8308" s="103" t="s">
        <v>494</v>
      </c>
      <c r="E8308" s="111"/>
      <c r="F8308" s="103" t="s">
        <v>495</v>
      </c>
      <c r="G8308" s="103" t="s">
        <v>732</v>
      </c>
      <c r="H8308" s="103" t="s">
        <v>733</v>
      </c>
      <c r="I8308" s="103" t="s">
        <v>92</v>
      </c>
      <c r="J8308" s="215">
        <v>1.55</v>
      </c>
      <c r="K8308" s="216" t="s">
        <v>88</v>
      </c>
    </row>
    <row r="8309" spans="1:11" x14ac:dyDescent="0.25">
      <c r="A8309" s="103" t="s">
        <v>825</v>
      </c>
      <c r="B8309" s="103" t="s">
        <v>344</v>
      </c>
      <c r="C8309" s="103" t="s">
        <v>481</v>
      </c>
      <c r="D8309" s="103" t="s">
        <v>494</v>
      </c>
      <c r="E8309" s="111"/>
      <c r="F8309" s="103" t="s">
        <v>495</v>
      </c>
      <c r="G8309" s="103" t="s">
        <v>732</v>
      </c>
      <c r="H8309" s="103" t="s">
        <v>733</v>
      </c>
      <c r="I8309" s="103" t="s">
        <v>92</v>
      </c>
      <c r="J8309" s="215">
        <v>-5.39</v>
      </c>
      <c r="K8309" s="216" t="s">
        <v>88</v>
      </c>
    </row>
    <row r="8310" spans="1:11" x14ac:dyDescent="0.25">
      <c r="A8310" s="103" t="s">
        <v>826</v>
      </c>
      <c r="B8310" s="103" t="s">
        <v>344</v>
      </c>
      <c r="C8310" s="103" t="s">
        <v>481</v>
      </c>
      <c r="D8310" s="103" t="s">
        <v>494</v>
      </c>
      <c r="E8310" s="111"/>
      <c r="F8310" s="103" t="s">
        <v>495</v>
      </c>
      <c r="G8310" s="103" t="s">
        <v>732</v>
      </c>
      <c r="H8310" s="103" t="s">
        <v>733</v>
      </c>
      <c r="I8310" s="103" t="s">
        <v>92</v>
      </c>
      <c r="J8310" s="215">
        <v>67.239999999999995</v>
      </c>
      <c r="K8310" s="216" t="s">
        <v>88</v>
      </c>
    </row>
    <row r="8311" spans="1:11" x14ac:dyDescent="0.25">
      <c r="A8311" s="103" t="s">
        <v>827</v>
      </c>
      <c r="B8311" s="103" t="s">
        <v>344</v>
      </c>
      <c r="C8311" s="103" t="s">
        <v>481</v>
      </c>
      <c r="D8311" s="103" t="s">
        <v>494</v>
      </c>
      <c r="E8311" s="111"/>
      <c r="F8311" s="103" t="s">
        <v>495</v>
      </c>
      <c r="G8311" s="103" t="s">
        <v>142</v>
      </c>
      <c r="H8311" s="103" t="s">
        <v>367</v>
      </c>
      <c r="I8311" s="103" t="s">
        <v>92</v>
      </c>
      <c r="J8311" s="215">
        <v>4752.54</v>
      </c>
      <c r="K8311" s="216" t="s">
        <v>88</v>
      </c>
    </row>
    <row r="8312" spans="1:11" x14ac:dyDescent="0.25">
      <c r="A8312" s="103" t="s">
        <v>830</v>
      </c>
      <c r="B8312" s="103" t="s">
        <v>344</v>
      </c>
      <c r="C8312" s="103" t="s">
        <v>481</v>
      </c>
      <c r="D8312" s="103" t="s">
        <v>494</v>
      </c>
      <c r="E8312" s="111"/>
      <c r="F8312" s="103" t="s">
        <v>495</v>
      </c>
      <c r="G8312" s="103" t="s">
        <v>142</v>
      </c>
      <c r="H8312" s="103" t="s">
        <v>367</v>
      </c>
      <c r="I8312" s="103" t="s">
        <v>92</v>
      </c>
      <c r="J8312" s="215">
        <v>4274.8900000000003</v>
      </c>
      <c r="K8312" s="216" t="s">
        <v>88</v>
      </c>
    </row>
    <row r="8313" spans="1:11" x14ac:dyDescent="0.25">
      <c r="A8313" s="103" t="s">
        <v>828</v>
      </c>
      <c r="B8313" s="103" t="s">
        <v>344</v>
      </c>
      <c r="C8313" s="103" t="s">
        <v>481</v>
      </c>
      <c r="D8313" s="103" t="s">
        <v>494</v>
      </c>
      <c r="E8313" s="111"/>
      <c r="F8313" s="103" t="s">
        <v>495</v>
      </c>
      <c r="G8313" s="103" t="s">
        <v>142</v>
      </c>
      <c r="H8313" s="103" t="s">
        <v>367</v>
      </c>
      <c r="I8313" s="103" t="s">
        <v>92</v>
      </c>
      <c r="J8313" s="215">
        <v>3617.72</v>
      </c>
      <c r="K8313" s="216" t="s">
        <v>88</v>
      </c>
    </row>
    <row r="8314" spans="1:11" x14ac:dyDescent="0.25">
      <c r="A8314" s="103" t="s">
        <v>829</v>
      </c>
      <c r="B8314" s="103" t="s">
        <v>344</v>
      </c>
      <c r="C8314" s="103" t="s">
        <v>481</v>
      </c>
      <c r="D8314" s="103" t="s">
        <v>494</v>
      </c>
      <c r="E8314" s="111"/>
      <c r="F8314" s="103" t="s">
        <v>495</v>
      </c>
      <c r="G8314" s="103" t="s">
        <v>142</v>
      </c>
      <c r="H8314" s="103" t="s">
        <v>367</v>
      </c>
      <c r="I8314" s="103" t="s">
        <v>92</v>
      </c>
      <c r="J8314" s="215">
        <v>3688.74</v>
      </c>
      <c r="K8314" s="216" t="s">
        <v>88</v>
      </c>
    </row>
    <row r="8315" spans="1:11" x14ac:dyDescent="0.25">
      <c r="A8315" s="103" t="s">
        <v>825</v>
      </c>
      <c r="B8315" s="103" t="s">
        <v>344</v>
      </c>
      <c r="C8315" s="103" t="s">
        <v>481</v>
      </c>
      <c r="D8315" s="103" t="s">
        <v>494</v>
      </c>
      <c r="E8315" s="111"/>
      <c r="F8315" s="103" t="s">
        <v>495</v>
      </c>
      <c r="G8315" s="103" t="s">
        <v>142</v>
      </c>
      <c r="H8315" s="103" t="s">
        <v>367</v>
      </c>
      <c r="I8315" s="103" t="s">
        <v>92</v>
      </c>
      <c r="J8315" s="215">
        <v>5548.43</v>
      </c>
      <c r="K8315" s="216" t="s">
        <v>88</v>
      </c>
    </row>
    <row r="8316" spans="1:11" x14ac:dyDescent="0.25">
      <c r="A8316" s="103" t="s">
        <v>826</v>
      </c>
      <c r="B8316" s="103" t="s">
        <v>344</v>
      </c>
      <c r="C8316" s="103" t="s">
        <v>481</v>
      </c>
      <c r="D8316" s="103" t="s">
        <v>494</v>
      </c>
      <c r="E8316" s="111"/>
      <c r="F8316" s="103" t="s">
        <v>495</v>
      </c>
      <c r="G8316" s="103" t="s">
        <v>142</v>
      </c>
      <c r="H8316" s="103" t="s">
        <v>367</v>
      </c>
      <c r="I8316" s="103" t="s">
        <v>92</v>
      </c>
      <c r="J8316" s="215">
        <v>3882.55</v>
      </c>
      <c r="K8316" s="216" t="s">
        <v>88</v>
      </c>
    </row>
    <row r="8317" spans="1:11" x14ac:dyDescent="0.25">
      <c r="A8317" s="103" t="s">
        <v>827</v>
      </c>
      <c r="B8317" s="103" t="s">
        <v>344</v>
      </c>
      <c r="C8317" s="103" t="s">
        <v>481</v>
      </c>
      <c r="D8317" s="103" t="s">
        <v>494</v>
      </c>
      <c r="E8317" s="111"/>
      <c r="F8317" s="103" t="s">
        <v>495</v>
      </c>
      <c r="G8317" s="103" t="s">
        <v>141</v>
      </c>
      <c r="H8317" s="103" t="s">
        <v>368</v>
      </c>
      <c r="I8317" s="103" t="s">
        <v>92</v>
      </c>
      <c r="J8317" s="215">
        <v>153.94999999999999</v>
      </c>
      <c r="K8317" s="216" t="s">
        <v>88</v>
      </c>
    </row>
    <row r="8318" spans="1:11" x14ac:dyDescent="0.25">
      <c r="A8318" s="103" t="s">
        <v>830</v>
      </c>
      <c r="B8318" s="103" t="s">
        <v>344</v>
      </c>
      <c r="C8318" s="103" t="s">
        <v>481</v>
      </c>
      <c r="D8318" s="103" t="s">
        <v>494</v>
      </c>
      <c r="E8318" s="111"/>
      <c r="F8318" s="103" t="s">
        <v>495</v>
      </c>
      <c r="G8318" s="103" t="s">
        <v>141</v>
      </c>
      <c r="H8318" s="103" t="s">
        <v>368</v>
      </c>
      <c r="I8318" s="103" t="s">
        <v>92</v>
      </c>
      <c r="J8318" s="215">
        <v>32.450000000000003</v>
      </c>
      <c r="K8318" s="216" t="s">
        <v>88</v>
      </c>
    </row>
    <row r="8319" spans="1:11" x14ac:dyDescent="0.25">
      <c r="A8319" s="103" t="s">
        <v>828</v>
      </c>
      <c r="B8319" s="103" t="s">
        <v>344</v>
      </c>
      <c r="C8319" s="103" t="s">
        <v>481</v>
      </c>
      <c r="D8319" s="103" t="s">
        <v>494</v>
      </c>
      <c r="E8319" s="111"/>
      <c r="F8319" s="103" t="s">
        <v>495</v>
      </c>
      <c r="G8319" s="103" t="s">
        <v>141</v>
      </c>
      <c r="H8319" s="103" t="s">
        <v>368</v>
      </c>
      <c r="I8319" s="103" t="s">
        <v>92</v>
      </c>
      <c r="J8319" s="215">
        <v>19.86</v>
      </c>
      <c r="K8319" s="216" t="s">
        <v>88</v>
      </c>
    </row>
    <row r="8320" spans="1:11" x14ac:dyDescent="0.25">
      <c r="A8320" s="103" t="s">
        <v>829</v>
      </c>
      <c r="B8320" s="103" t="s">
        <v>344</v>
      </c>
      <c r="C8320" s="103" t="s">
        <v>481</v>
      </c>
      <c r="D8320" s="103" t="s">
        <v>494</v>
      </c>
      <c r="E8320" s="111"/>
      <c r="F8320" s="103" t="s">
        <v>495</v>
      </c>
      <c r="G8320" s="103" t="s">
        <v>141</v>
      </c>
      <c r="H8320" s="103" t="s">
        <v>368</v>
      </c>
      <c r="I8320" s="103" t="s">
        <v>92</v>
      </c>
      <c r="J8320" s="215">
        <v>18.34</v>
      </c>
      <c r="K8320" s="216" t="s">
        <v>88</v>
      </c>
    </row>
    <row r="8321" spans="1:11" x14ac:dyDescent="0.25">
      <c r="A8321" s="103" t="s">
        <v>825</v>
      </c>
      <c r="B8321" s="103" t="s">
        <v>344</v>
      </c>
      <c r="C8321" s="103" t="s">
        <v>481</v>
      </c>
      <c r="D8321" s="103" t="s">
        <v>494</v>
      </c>
      <c r="E8321" s="111"/>
      <c r="F8321" s="103" t="s">
        <v>495</v>
      </c>
      <c r="G8321" s="103" t="s">
        <v>141</v>
      </c>
      <c r="H8321" s="103" t="s">
        <v>368</v>
      </c>
      <c r="I8321" s="103" t="s">
        <v>92</v>
      </c>
      <c r="J8321" s="215">
        <v>139.19</v>
      </c>
      <c r="K8321" s="216" t="s">
        <v>88</v>
      </c>
    </row>
    <row r="8322" spans="1:11" x14ac:dyDescent="0.25">
      <c r="A8322" s="103" t="s">
        <v>826</v>
      </c>
      <c r="B8322" s="103" t="s">
        <v>344</v>
      </c>
      <c r="C8322" s="103" t="s">
        <v>481</v>
      </c>
      <c r="D8322" s="103" t="s">
        <v>494</v>
      </c>
      <c r="E8322" s="111"/>
      <c r="F8322" s="103" t="s">
        <v>495</v>
      </c>
      <c r="G8322" s="103" t="s">
        <v>141</v>
      </c>
      <c r="H8322" s="103" t="s">
        <v>368</v>
      </c>
      <c r="I8322" s="103" t="s">
        <v>92</v>
      </c>
      <c r="J8322" s="215">
        <v>3.91</v>
      </c>
      <c r="K8322" s="216" t="s">
        <v>88</v>
      </c>
    </row>
    <row r="8323" spans="1:11" x14ac:dyDescent="0.25">
      <c r="A8323" s="103" t="s">
        <v>827</v>
      </c>
      <c r="B8323" s="103" t="s">
        <v>344</v>
      </c>
      <c r="C8323" s="103" t="s">
        <v>481</v>
      </c>
      <c r="D8323" s="103" t="s">
        <v>494</v>
      </c>
      <c r="E8323" s="111"/>
      <c r="F8323" s="103" t="s">
        <v>495</v>
      </c>
      <c r="G8323" s="103" t="s">
        <v>97</v>
      </c>
      <c r="H8323" s="103" t="s">
        <v>369</v>
      </c>
      <c r="I8323" s="103" t="s">
        <v>92</v>
      </c>
      <c r="J8323" s="215">
        <v>167.47</v>
      </c>
      <c r="K8323" s="216" t="s">
        <v>88</v>
      </c>
    </row>
    <row r="8324" spans="1:11" x14ac:dyDescent="0.25">
      <c r="A8324" s="103" t="s">
        <v>830</v>
      </c>
      <c r="B8324" s="103" t="s">
        <v>344</v>
      </c>
      <c r="C8324" s="103" t="s">
        <v>481</v>
      </c>
      <c r="D8324" s="103" t="s">
        <v>494</v>
      </c>
      <c r="E8324" s="111"/>
      <c r="F8324" s="103" t="s">
        <v>495</v>
      </c>
      <c r="G8324" s="103" t="s">
        <v>97</v>
      </c>
      <c r="H8324" s="103" t="s">
        <v>369</v>
      </c>
      <c r="I8324" s="103" t="s">
        <v>92</v>
      </c>
      <c r="J8324" s="215">
        <v>325.79000000000002</v>
      </c>
      <c r="K8324" s="216" t="s">
        <v>88</v>
      </c>
    </row>
    <row r="8325" spans="1:11" x14ac:dyDescent="0.25">
      <c r="A8325" s="103" t="s">
        <v>828</v>
      </c>
      <c r="B8325" s="103" t="s">
        <v>344</v>
      </c>
      <c r="C8325" s="103" t="s">
        <v>481</v>
      </c>
      <c r="D8325" s="103" t="s">
        <v>494</v>
      </c>
      <c r="E8325" s="111"/>
      <c r="F8325" s="103" t="s">
        <v>495</v>
      </c>
      <c r="G8325" s="103" t="s">
        <v>97</v>
      </c>
      <c r="H8325" s="103" t="s">
        <v>369</v>
      </c>
      <c r="I8325" s="103" t="s">
        <v>92</v>
      </c>
      <c r="J8325" s="215">
        <v>103.96</v>
      </c>
      <c r="K8325" s="216" t="s">
        <v>88</v>
      </c>
    </row>
    <row r="8326" spans="1:11" x14ac:dyDescent="0.25">
      <c r="A8326" s="103" t="s">
        <v>829</v>
      </c>
      <c r="B8326" s="103" t="s">
        <v>344</v>
      </c>
      <c r="C8326" s="103" t="s">
        <v>481</v>
      </c>
      <c r="D8326" s="103" t="s">
        <v>494</v>
      </c>
      <c r="E8326" s="111"/>
      <c r="F8326" s="103" t="s">
        <v>495</v>
      </c>
      <c r="G8326" s="103" t="s">
        <v>97</v>
      </c>
      <c r="H8326" s="103" t="s">
        <v>369</v>
      </c>
      <c r="I8326" s="103" t="s">
        <v>92</v>
      </c>
      <c r="J8326" s="215">
        <v>251.27</v>
      </c>
      <c r="K8326" s="216" t="s">
        <v>88</v>
      </c>
    </row>
    <row r="8327" spans="1:11" x14ac:dyDescent="0.25">
      <c r="A8327" s="103" t="s">
        <v>825</v>
      </c>
      <c r="B8327" s="103" t="s">
        <v>344</v>
      </c>
      <c r="C8327" s="103" t="s">
        <v>481</v>
      </c>
      <c r="D8327" s="103" t="s">
        <v>494</v>
      </c>
      <c r="E8327" s="111"/>
      <c r="F8327" s="103" t="s">
        <v>495</v>
      </c>
      <c r="G8327" s="103" t="s">
        <v>97</v>
      </c>
      <c r="H8327" s="103" t="s">
        <v>369</v>
      </c>
      <c r="I8327" s="103" t="s">
        <v>92</v>
      </c>
      <c r="J8327" s="215">
        <v>271.45</v>
      </c>
      <c r="K8327" s="216" t="s">
        <v>88</v>
      </c>
    </row>
    <row r="8328" spans="1:11" x14ac:dyDescent="0.25">
      <c r="A8328" s="103" t="s">
        <v>826</v>
      </c>
      <c r="B8328" s="103" t="s">
        <v>344</v>
      </c>
      <c r="C8328" s="103" t="s">
        <v>481</v>
      </c>
      <c r="D8328" s="103" t="s">
        <v>494</v>
      </c>
      <c r="E8328" s="111"/>
      <c r="F8328" s="103" t="s">
        <v>495</v>
      </c>
      <c r="G8328" s="103" t="s">
        <v>97</v>
      </c>
      <c r="H8328" s="103" t="s">
        <v>369</v>
      </c>
      <c r="I8328" s="103" t="s">
        <v>92</v>
      </c>
      <c r="J8328" s="215">
        <v>182.53</v>
      </c>
      <c r="K8328" s="216" t="s">
        <v>88</v>
      </c>
    </row>
    <row r="8329" spans="1:11" x14ac:dyDescent="0.25">
      <c r="A8329" s="103" t="s">
        <v>827</v>
      </c>
      <c r="B8329" s="103" t="s">
        <v>344</v>
      </c>
      <c r="C8329" s="103" t="s">
        <v>481</v>
      </c>
      <c r="D8329" s="103" t="s">
        <v>494</v>
      </c>
      <c r="E8329" s="111"/>
      <c r="F8329" s="103" t="s">
        <v>495</v>
      </c>
      <c r="G8329" s="103" t="s">
        <v>140</v>
      </c>
      <c r="H8329" s="103" t="s">
        <v>649</v>
      </c>
      <c r="I8329" s="103" t="s">
        <v>92</v>
      </c>
      <c r="J8329" s="215">
        <v>426.24</v>
      </c>
      <c r="K8329" s="216" t="s">
        <v>88</v>
      </c>
    </row>
    <row r="8330" spans="1:11" x14ac:dyDescent="0.25">
      <c r="A8330" s="103" t="s">
        <v>830</v>
      </c>
      <c r="B8330" s="103" t="s">
        <v>344</v>
      </c>
      <c r="C8330" s="103" t="s">
        <v>481</v>
      </c>
      <c r="D8330" s="103" t="s">
        <v>494</v>
      </c>
      <c r="E8330" s="111"/>
      <c r="F8330" s="103" t="s">
        <v>495</v>
      </c>
      <c r="G8330" s="103" t="s">
        <v>140</v>
      </c>
      <c r="H8330" s="103" t="s">
        <v>649</v>
      </c>
      <c r="I8330" s="103" t="s">
        <v>92</v>
      </c>
      <c r="J8330" s="215">
        <v>145.94999999999999</v>
      </c>
      <c r="K8330" s="216" t="s">
        <v>88</v>
      </c>
    </row>
    <row r="8331" spans="1:11" x14ac:dyDescent="0.25">
      <c r="A8331" s="103" t="s">
        <v>828</v>
      </c>
      <c r="B8331" s="103" t="s">
        <v>344</v>
      </c>
      <c r="C8331" s="103" t="s">
        <v>481</v>
      </c>
      <c r="D8331" s="103" t="s">
        <v>494</v>
      </c>
      <c r="E8331" s="111"/>
      <c r="F8331" s="103" t="s">
        <v>495</v>
      </c>
      <c r="G8331" s="103" t="s">
        <v>140</v>
      </c>
      <c r="H8331" s="103" t="s">
        <v>649</v>
      </c>
      <c r="I8331" s="103" t="s">
        <v>92</v>
      </c>
      <c r="J8331" s="215">
        <v>233.45</v>
      </c>
      <c r="K8331" s="216" t="s">
        <v>88</v>
      </c>
    </row>
    <row r="8332" spans="1:11" x14ac:dyDescent="0.25">
      <c r="A8332" s="103" t="s">
        <v>829</v>
      </c>
      <c r="B8332" s="103" t="s">
        <v>344</v>
      </c>
      <c r="C8332" s="103" t="s">
        <v>481</v>
      </c>
      <c r="D8332" s="103" t="s">
        <v>494</v>
      </c>
      <c r="E8332" s="111"/>
      <c r="F8332" s="103" t="s">
        <v>495</v>
      </c>
      <c r="G8332" s="103" t="s">
        <v>140</v>
      </c>
      <c r="H8332" s="103" t="s">
        <v>649</v>
      </c>
      <c r="I8332" s="103" t="s">
        <v>92</v>
      </c>
      <c r="J8332" s="215">
        <v>124.81</v>
      </c>
      <c r="K8332" s="216" t="s">
        <v>88</v>
      </c>
    </row>
    <row r="8333" spans="1:11" x14ac:dyDescent="0.25">
      <c r="A8333" s="103" t="s">
        <v>825</v>
      </c>
      <c r="B8333" s="103" t="s">
        <v>344</v>
      </c>
      <c r="C8333" s="103" t="s">
        <v>481</v>
      </c>
      <c r="D8333" s="103" t="s">
        <v>494</v>
      </c>
      <c r="E8333" s="111"/>
      <c r="F8333" s="103" t="s">
        <v>495</v>
      </c>
      <c r="G8333" s="103" t="s">
        <v>140</v>
      </c>
      <c r="H8333" s="103" t="s">
        <v>649</v>
      </c>
      <c r="I8333" s="103" t="s">
        <v>92</v>
      </c>
      <c r="J8333" s="215">
        <v>76.08</v>
      </c>
      <c r="K8333" s="216" t="s">
        <v>88</v>
      </c>
    </row>
    <row r="8334" spans="1:11" x14ac:dyDescent="0.25">
      <c r="A8334" s="103" t="s">
        <v>826</v>
      </c>
      <c r="B8334" s="103" t="s">
        <v>344</v>
      </c>
      <c r="C8334" s="103" t="s">
        <v>481</v>
      </c>
      <c r="D8334" s="103" t="s">
        <v>494</v>
      </c>
      <c r="E8334" s="111"/>
      <c r="F8334" s="103" t="s">
        <v>495</v>
      </c>
      <c r="G8334" s="103" t="s">
        <v>140</v>
      </c>
      <c r="H8334" s="103" t="s">
        <v>649</v>
      </c>
      <c r="I8334" s="103" t="s">
        <v>92</v>
      </c>
      <c r="J8334" s="215">
        <v>186.94</v>
      </c>
      <c r="K8334" s="216" t="s">
        <v>88</v>
      </c>
    </row>
    <row r="8335" spans="1:11" x14ac:dyDescent="0.25">
      <c r="A8335" s="103" t="s">
        <v>828</v>
      </c>
      <c r="B8335" s="103" t="s">
        <v>344</v>
      </c>
      <c r="C8335" s="103" t="s">
        <v>481</v>
      </c>
      <c r="D8335" s="103" t="s">
        <v>494</v>
      </c>
      <c r="E8335" s="111"/>
      <c r="F8335" s="103" t="s">
        <v>495</v>
      </c>
      <c r="G8335" s="103" t="s">
        <v>139</v>
      </c>
      <c r="H8335" s="103" t="s">
        <v>646</v>
      </c>
      <c r="I8335" s="103" t="s">
        <v>92</v>
      </c>
      <c r="J8335" s="215">
        <v>14.42</v>
      </c>
      <c r="K8335" s="216" t="s">
        <v>88</v>
      </c>
    </row>
    <row r="8336" spans="1:11" x14ac:dyDescent="0.25">
      <c r="A8336" s="103" t="s">
        <v>827</v>
      </c>
      <c r="B8336" s="103" t="s">
        <v>344</v>
      </c>
      <c r="C8336" s="103" t="s">
        <v>481</v>
      </c>
      <c r="D8336" s="103" t="s">
        <v>494</v>
      </c>
      <c r="E8336" s="111"/>
      <c r="F8336" s="103" t="s">
        <v>495</v>
      </c>
      <c r="G8336" s="103" t="s">
        <v>138</v>
      </c>
      <c r="H8336" s="103" t="s">
        <v>647</v>
      </c>
      <c r="I8336" s="103" t="s">
        <v>92</v>
      </c>
      <c r="J8336" s="215">
        <v>21.18</v>
      </c>
      <c r="K8336" s="216" t="s">
        <v>88</v>
      </c>
    </row>
    <row r="8337" spans="1:11" x14ac:dyDescent="0.25">
      <c r="A8337" s="103" t="s">
        <v>830</v>
      </c>
      <c r="B8337" s="103" t="s">
        <v>344</v>
      </c>
      <c r="C8337" s="103" t="s">
        <v>481</v>
      </c>
      <c r="D8337" s="103" t="s">
        <v>494</v>
      </c>
      <c r="E8337" s="111"/>
      <c r="F8337" s="103" t="s">
        <v>495</v>
      </c>
      <c r="G8337" s="103" t="s">
        <v>138</v>
      </c>
      <c r="H8337" s="103" t="s">
        <v>647</v>
      </c>
      <c r="I8337" s="103" t="s">
        <v>92</v>
      </c>
      <c r="J8337" s="215">
        <v>289.64</v>
      </c>
      <c r="K8337" s="216" t="s">
        <v>88</v>
      </c>
    </row>
    <row r="8338" spans="1:11" x14ac:dyDescent="0.25">
      <c r="A8338" s="103" t="s">
        <v>828</v>
      </c>
      <c r="B8338" s="103" t="s">
        <v>344</v>
      </c>
      <c r="C8338" s="103" t="s">
        <v>481</v>
      </c>
      <c r="D8338" s="103" t="s">
        <v>494</v>
      </c>
      <c r="E8338" s="111"/>
      <c r="F8338" s="103" t="s">
        <v>495</v>
      </c>
      <c r="G8338" s="103" t="s">
        <v>138</v>
      </c>
      <c r="H8338" s="103" t="s">
        <v>647</v>
      </c>
      <c r="I8338" s="103" t="s">
        <v>92</v>
      </c>
      <c r="J8338" s="215">
        <v>53.42</v>
      </c>
      <c r="K8338" s="216" t="s">
        <v>88</v>
      </c>
    </row>
    <row r="8339" spans="1:11" x14ac:dyDescent="0.25">
      <c r="A8339" s="103" t="s">
        <v>829</v>
      </c>
      <c r="B8339" s="103" t="s">
        <v>344</v>
      </c>
      <c r="C8339" s="103" t="s">
        <v>481</v>
      </c>
      <c r="D8339" s="103" t="s">
        <v>494</v>
      </c>
      <c r="E8339" s="111"/>
      <c r="F8339" s="103" t="s">
        <v>495</v>
      </c>
      <c r="G8339" s="103" t="s">
        <v>138</v>
      </c>
      <c r="H8339" s="103" t="s">
        <v>647</v>
      </c>
      <c r="I8339" s="103" t="s">
        <v>92</v>
      </c>
      <c r="J8339" s="215">
        <v>91.49</v>
      </c>
      <c r="K8339" s="216" t="s">
        <v>88</v>
      </c>
    </row>
    <row r="8340" spans="1:11" x14ac:dyDescent="0.25">
      <c r="A8340" s="103" t="s">
        <v>825</v>
      </c>
      <c r="B8340" s="103" t="s">
        <v>344</v>
      </c>
      <c r="C8340" s="103" t="s">
        <v>481</v>
      </c>
      <c r="D8340" s="103" t="s">
        <v>494</v>
      </c>
      <c r="E8340" s="111"/>
      <c r="F8340" s="103" t="s">
        <v>495</v>
      </c>
      <c r="G8340" s="103" t="s">
        <v>138</v>
      </c>
      <c r="H8340" s="103" t="s">
        <v>647</v>
      </c>
      <c r="I8340" s="103" t="s">
        <v>92</v>
      </c>
      <c r="J8340" s="215">
        <v>146.16999999999999</v>
      </c>
      <c r="K8340" s="216" t="s">
        <v>88</v>
      </c>
    </row>
    <row r="8341" spans="1:11" x14ac:dyDescent="0.25">
      <c r="A8341" s="103" t="s">
        <v>826</v>
      </c>
      <c r="B8341" s="103" t="s">
        <v>344</v>
      </c>
      <c r="C8341" s="103" t="s">
        <v>481</v>
      </c>
      <c r="D8341" s="103" t="s">
        <v>494</v>
      </c>
      <c r="E8341" s="111"/>
      <c r="F8341" s="103" t="s">
        <v>495</v>
      </c>
      <c r="G8341" s="103" t="s">
        <v>138</v>
      </c>
      <c r="H8341" s="103" t="s">
        <v>647</v>
      </c>
      <c r="I8341" s="103" t="s">
        <v>92</v>
      </c>
      <c r="J8341" s="215">
        <v>60.63</v>
      </c>
      <c r="K8341" s="216" t="s">
        <v>88</v>
      </c>
    </row>
    <row r="8342" spans="1:11" x14ac:dyDescent="0.25">
      <c r="A8342" s="103" t="s">
        <v>827</v>
      </c>
      <c r="B8342" s="103" t="s">
        <v>344</v>
      </c>
      <c r="C8342" s="103" t="s">
        <v>481</v>
      </c>
      <c r="D8342" s="103" t="s">
        <v>494</v>
      </c>
      <c r="E8342" s="111"/>
      <c r="F8342" s="103" t="s">
        <v>495</v>
      </c>
      <c r="G8342" s="103" t="s">
        <v>136</v>
      </c>
      <c r="H8342" s="103" t="s">
        <v>370</v>
      </c>
      <c r="I8342" s="103" t="s">
        <v>92</v>
      </c>
      <c r="J8342" s="215">
        <v>270.25</v>
      </c>
      <c r="K8342" s="216" t="s">
        <v>88</v>
      </c>
    </row>
    <row r="8343" spans="1:11" x14ac:dyDescent="0.25">
      <c r="A8343" s="103" t="s">
        <v>830</v>
      </c>
      <c r="B8343" s="103" t="s">
        <v>344</v>
      </c>
      <c r="C8343" s="103" t="s">
        <v>481</v>
      </c>
      <c r="D8343" s="103" t="s">
        <v>494</v>
      </c>
      <c r="E8343" s="111"/>
      <c r="F8343" s="103" t="s">
        <v>495</v>
      </c>
      <c r="G8343" s="103" t="s">
        <v>136</v>
      </c>
      <c r="H8343" s="103" t="s">
        <v>370</v>
      </c>
      <c r="I8343" s="103" t="s">
        <v>92</v>
      </c>
      <c r="J8343" s="215">
        <v>208.9</v>
      </c>
      <c r="K8343" s="216" t="s">
        <v>88</v>
      </c>
    </row>
    <row r="8344" spans="1:11" x14ac:dyDescent="0.25">
      <c r="A8344" s="103" t="s">
        <v>828</v>
      </c>
      <c r="B8344" s="103" t="s">
        <v>344</v>
      </c>
      <c r="C8344" s="103" t="s">
        <v>481</v>
      </c>
      <c r="D8344" s="103" t="s">
        <v>494</v>
      </c>
      <c r="E8344" s="111"/>
      <c r="F8344" s="103" t="s">
        <v>495</v>
      </c>
      <c r="G8344" s="103" t="s">
        <v>136</v>
      </c>
      <c r="H8344" s="103" t="s">
        <v>370</v>
      </c>
      <c r="I8344" s="103" t="s">
        <v>92</v>
      </c>
      <c r="J8344" s="215">
        <v>124.66</v>
      </c>
      <c r="K8344" s="216" t="s">
        <v>88</v>
      </c>
    </row>
    <row r="8345" spans="1:11" x14ac:dyDescent="0.25">
      <c r="A8345" s="103" t="s">
        <v>829</v>
      </c>
      <c r="B8345" s="103" t="s">
        <v>344</v>
      </c>
      <c r="C8345" s="103" t="s">
        <v>481</v>
      </c>
      <c r="D8345" s="103" t="s">
        <v>494</v>
      </c>
      <c r="E8345" s="111"/>
      <c r="F8345" s="103" t="s">
        <v>495</v>
      </c>
      <c r="G8345" s="103" t="s">
        <v>136</v>
      </c>
      <c r="H8345" s="103" t="s">
        <v>370</v>
      </c>
      <c r="I8345" s="103" t="s">
        <v>92</v>
      </c>
      <c r="J8345" s="215">
        <v>262.77999999999997</v>
      </c>
      <c r="K8345" s="216" t="s">
        <v>88</v>
      </c>
    </row>
    <row r="8346" spans="1:11" x14ac:dyDescent="0.25">
      <c r="A8346" s="103" t="s">
        <v>825</v>
      </c>
      <c r="B8346" s="103" t="s">
        <v>344</v>
      </c>
      <c r="C8346" s="103" t="s">
        <v>481</v>
      </c>
      <c r="D8346" s="103" t="s">
        <v>494</v>
      </c>
      <c r="E8346" s="111"/>
      <c r="F8346" s="103" t="s">
        <v>495</v>
      </c>
      <c r="G8346" s="103" t="s">
        <v>136</v>
      </c>
      <c r="H8346" s="103" t="s">
        <v>370</v>
      </c>
      <c r="I8346" s="103" t="s">
        <v>92</v>
      </c>
      <c r="J8346" s="215">
        <v>230.69</v>
      </c>
      <c r="K8346" s="216" t="s">
        <v>88</v>
      </c>
    </row>
    <row r="8347" spans="1:11" x14ac:dyDescent="0.25">
      <c r="A8347" s="103" t="s">
        <v>826</v>
      </c>
      <c r="B8347" s="103" t="s">
        <v>344</v>
      </c>
      <c r="C8347" s="103" t="s">
        <v>481</v>
      </c>
      <c r="D8347" s="103" t="s">
        <v>494</v>
      </c>
      <c r="E8347" s="111"/>
      <c r="F8347" s="103" t="s">
        <v>495</v>
      </c>
      <c r="G8347" s="103" t="s">
        <v>136</v>
      </c>
      <c r="H8347" s="103" t="s">
        <v>370</v>
      </c>
      <c r="I8347" s="103" t="s">
        <v>92</v>
      </c>
      <c r="J8347" s="215">
        <v>310.52999999999997</v>
      </c>
      <c r="K8347" s="216" t="s">
        <v>88</v>
      </c>
    </row>
    <row r="8348" spans="1:11" x14ac:dyDescent="0.25">
      <c r="A8348" s="103" t="s">
        <v>827</v>
      </c>
      <c r="B8348" s="103" t="s">
        <v>344</v>
      </c>
      <c r="C8348" s="103" t="s">
        <v>481</v>
      </c>
      <c r="D8348" s="103" t="s">
        <v>494</v>
      </c>
      <c r="E8348" s="111"/>
      <c r="F8348" s="103" t="s">
        <v>495</v>
      </c>
      <c r="G8348" s="103" t="s">
        <v>135</v>
      </c>
      <c r="H8348" s="103" t="s">
        <v>371</v>
      </c>
      <c r="I8348" s="103" t="s">
        <v>92</v>
      </c>
      <c r="J8348" s="215">
        <v>2051.09</v>
      </c>
      <c r="K8348" s="216" t="s">
        <v>88</v>
      </c>
    </row>
    <row r="8349" spans="1:11" x14ac:dyDescent="0.25">
      <c r="A8349" s="103" t="s">
        <v>830</v>
      </c>
      <c r="B8349" s="103" t="s">
        <v>344</v>
      </c>
      <c r="C8349" s="103" t="s">
        <v>481</v>
      </c>
      <c r="D8349" s="103" t="s">
        <v>494</v>
      </c>
      <c r="E8349" s="111"/>
      <c r="F8349" s="103" t="s">
        <v>495</v>
      </c>
      <c r="G8349" s="103" t="s">
        <v>135</v>
      </c>
      <c r="H8349" s="103" t="s">
        <v>371</v>
      </c>
      <c r="I8349" s="103" t="s">
        <v>92</v>
      </c>
      <c r="J8349" s="215">
        <v>2257.9499999999998</v>
      </c>
      <c r="K8349" s="216" t="s">
        <v>88</v>
      </c>
    </row>
    <row r="8350" spans="1:11" x14ac:dyDescent="0.25">
      <c r="A8350" s="103" t="s">
        <v>828</v>
      </c>
      <c r="B8350" s="103" t="s">
        <v>344</v>
      </c>
      <c r="C8350" s="103" t="s">
        <v>481</v>
      </c>
      <c r="D8350" s="103" t="s">
        <v>494</v>
      </c>
      <c r="E8350" s="111"/>
      <c r="F8350" s="103" t="s">
        <v>495</v>
      </c>
      <c r="G8350" s="103" t="s">
        <v>135</v>
      </c>
      <c r="H8350" s="103" t="s">
        <v>371</v>
      </c>
      <c r="I8350" s="103" t="s">
        <v>92</v>
      </c>
      <c r="J8350" s="215">
        <v>1901.73</v>
      </c>
      <c r="K8350" s="216" t="s">
        <v>88</v>
      </c>
    </row>
    <row r="8351" spans="1:11" x14ac:dyDescent="0.25">
      <c r="A8351" s="103" t="s">
        <v>829</v>
      </c>
      <c r="B8351" s="103" t="s">
        <v>344</v>
      </c>
      <c r="C8351" s="103" t="s">
        <v>481</v>
      </c>
      <c r="D8351" s="103" t="s">
        <v>494</v>
      </c>
      <c r="E8351" s="111"/>
      <c r="F8351" s="103" t="s">
        <v>495</v>
      </c>
      <c r="G8351" s="103" t="s">
        <v>135</v>
      </c>
      <c r="H8351" s="103" t="s">
        <v>371</v>
      </c>
      <c r="I8351" s="103" t="s">
        <v>92</v>
      </c>
      <c r="J8351" s="215">
        <v>2088.94</v>
      </c>
      <c r="K8351" s="216" t="s">
        <v>88</v>
      </c>
    </row>
    <row r="8352" spans="1:11" x14ac:dyDescent="0.25">
      <c r="A8352" s="103" t="s">
        <v>825</v>
      </c>
      <c r="B8352" s="103" t="s">
        <v>344</v>
      </c>
      <c r="C8352" s="103" t="s">
        <v>481</v>
      </c>
      <c r="D8352" s="103" t="s">
        <v>494</v>
      </c>
      <c r="E8352" s="111"/>
      <c r="F8352" s="103" t="s">
        <v>495</v>
      </c>
      <c r="G8352" s="103" t="s">
        <v>135</v>
      </c>
      <c r="H8352" s="103" t="s">
        <v>371</v>
      </c>
      <c r="I8352" s="103" t="s">
        <v>92</v>
      </c>
      <c r="J8352" s="215">
        <v>2353.9499999999998</v>
      </c>
      <c r="K8352" s="216" t="s">
        <v>88</v>
      </c>
    </row>
    <row r="8353" spans="1:11" x14ac:dyDescent="0.25">
      <c r="A8353" s="103" t="s">
        <v>826</v>
      </c>
      <c r="B8353" s="103" t="s">
        <v>344</v>
      </c>
      <c r="C8353" s="103" t="s">
        <v>481</v>
      </c>
      <c r="D8353" s="103" t="s">
        <v>494</v>
      </c>
      <c r="E8353" s="111"/>
      <c r="F8353" s="103" t="s">
        <v>495</v>
      </c>
      <c r="G8353" s="103" t="s">
        <v>135</v>
      </c>
      <c r="H8353" s="103" t="s">
        <v>371</v>
      </c>
      <c r="I8353" s="103" t="s">
        <v>92</v>
      </c>
      <c r="J8353" s="215">
        <v>2222.8000000000002</v>
      </c>
      <c r="K8353" s="216" t="s">
        <v>88</v>
      </c>
    </row>
    <row r="8354" spans="1:11" x14ac:dyDescent="0.25">
      <c r="A8354" s="103" t="s">
        <v>827</v>
      </c>
      <c r="B8354" s="103" t="s">
        <v>344</v>
      </c>
      <c r="C8354" s="103" t="s">
        <v>481</v>
      </c>
      <c r="D8354" s="103" t="s">
        <v>494</v>
      </c>
      <c r="E8354" s="111"/>
      <c r="F8354" s="103" t="s">
        <v>495</v>
      </c>
      <c r="G8354" s="103" t="s">
        <v>121</v>
      </c>
      <c r="H8354" s="103" t="s">
        <v>372</v>
      </c>
      <c r="I8354" s="103" t="s">
        <v>92</v>
      </c>
      <c r="J8354" s="215">
        <v>1341.15</v>
      </c>
      <c r="K8354" s="216" t="s">
        <v>88</v>
      </c>
    </row>
    <row r="8355" spans="1:11" x14ac:dyDescent="0.25">
      <c r="A8355" s="103" t="s">
        <v>827</v>
      </c>
      <c r="B8355" s="103" t="s">
        <v>344</v>
      </c>
      <c r="C8355" s="103" t="s">
        <v>481</v>
      </c>
      <c r="D8355" s="103" t="s">
        <v>494</v>
      </c>
      <c r="E8355" s="111"/>
      <c r="F8355" s="103" t="s">
        <v>495</v>
      </c>
      <c r="G8355" s="103" t="s">
        <v>121</v>
      </c>
      <c r="H8355" s="103" t="s">
        <v>372</v>
      </c>
      <c r="I8355" s="103" t="s">
        <v>842</v>
      </c>
      <c r="J8355" s="215">
        <v>10.78</v>
      </c>
      <c r="K8355" s="216" t="s">
        <v>88</v>
      </c>
    </row>
    <row r="8356" spans="1:11" x14ac:dyDescent="0.25">
      <c r="A8356" s="103" t="s">
        <v>830</v>
      </c>
      <c r="B8356" s="103" t="s">
        <v>344</v>
      </c>
      <c r="C8356" s="103" t="s">
        <v>481</v>
      </c>
      <c r="D8356" s="103" t="s">
        <v>494</v>
      </c>
      <c r="E8356" s="111"/>
      <c r="F8356" s="103" t="s">
        <v>495</v>
      </c>
      <c r="G8356" s="103" t="s">
        <v>121</v>
      </c>
      <c r="H8356" s="103" t="s">
        <v>372</v>
      </c>
      <c r="I8356" s="103" t="s">
        <v>92</v>
      </c>
      <c r="J8356" s="215">
        <v>1927.35</v>
      </c>
      <c r="K8356" s="216" t="s">
        <v>88</v>
      </c>
    </row>
    <row r="8357" spans="1:11" x14ac:dyDescent="0.25">
      <c r="A8357" s="103" t="s">
        <v>830</v>
      </c>
      <c r="B8357" s="103" t="s">
        <v>344</v>
      </c>
      <c r="C8357" s="103" t="s">
        <v>481</v>
      </c>
      <c r="D8357" s="103" t="s">
        <v>494</v>
      </c>
      <c r="E8357" s="111"/>
      <c r="F8357" s="103" t="s">
        <v>495</v>
      </c>
      <c r="G8357" s="103" t="s">
        <v>121</v>
      </c>
      <c r="H8357" s="103" t="s">
        <v>372</v>
      </c>
      <c r="I8357" s="103" t="s">
        <v>842</v>
      </c>
      <c r="J8357" s="215">
        <v>-19.57</v>
      </c>
      <c r="K8357" s="216" t="s">
        <v>88</v>
      </c>
    </row>
    <row r="8358" spans="1:11" x14ac:dyDescent="0.25">
      <c r="A8358" s="103" t="s">
        <v>828</v>
      </c>
      <c r="B8358" s="103" t="s">
        <v>344</v>
      </c>
      <c r="C8358" s="103" t="s">
        <v>481</v>
      </c>
      <c r="D8358" s="103" t="s">
        <v>494</v>
      </c>
      <c r="E8358" s="111"/>
      <c r="F8358" s="103" t="s">
        <v>495</v>
      </c>
      <c r="G8358" s="103" t="s">
        <v>121</v>
      </c>
      <c r="H8358" s="103" t="s">
        <v>372</v>
      </c>
      <c r="I8358" s="103" t="s">
        <v>92</v>
      </c>
      <c r="J8358" s="215">
        <v>2048.0700000000002</v>
      </c>
      <c r="K8358" s="216" t="s">
        <v>88</v>
      </c>
    </row>
    <row r="8359" spans="1:11" x14ac:dyDescent="0.25">
      <c r="A8359" s="103" t="s">
        <v>828</v>
      </c>
      <c r="B8359" s="103" t="s">
        <v>344</v>
      </c>
      <c r="C8359" s="103" t="s">
        <v>481</v>
      </c>
      <c r="D8359" s="103" t="s">
        <v>494</v>
      </c>
      <c r="E8359" s="111"/>
      <c r="F8359" s="103" t="s">
        <v>495</v>
      </c>
      <c r="G8359" s="103" t="s">
        <v>121</v>
      </c>
      <c r="H8359" s="103" t="s">
        <v>372</v>
      </c>
      <c r="I8359" s="103" t="s">
        <v>842</v>
      </c>
      <c r="J8359" s="215">
        <v>87.74</v>
      </c>
      <c r="K8359" s="216" t="s">
        <v>88</v>
      </c>
    </row>
    <row r="8360" spans="1:11" x14ac:dyDescent="0.25">
      <c r="A8360" s="103" t="s">
        <v>829</v>
      </c>
      <c r="B8360" s="103" t="s">
        <v>344</v>
      </c>
      <c r="C8360" s="103" t="s">
        <v>481</v>
      </c>
      <c r="D8360" s="103" t="s">
        <v>494</v>
      </c>
      <c r="E8360" s="111"/>
      <c r="F8360" s="103" t="s">
        <v>495</v>
      </c>
      <c r="G8360" s="103" t="s">
        <v>121</v>
      </c>
      <c r="H8360" s="103" t="s">
        <v>372</v>
      </c>
      <c r="I8360" s="103" t="s">
        <v>92</v>
      </c>
      <c r="J8360" s="215">
        <v>1884.68</v>
      </c>
      <c r="K8360" s="216" t="s">
        <v>88</v>
      </c>
    </row>
    <row r="8361" spans="1:11" x14ac:dyDescent="0.25">
      <c r="A8361" s="103" t="s">
        <v>829</v>
      </c>
      <c r="B8361" s="103" t="s">
        <v>344</v>
      </c>
      <c r="C8361" s="103" t="s">
        <v>481</v>
      </c>
      <c r="D8361" s="103" t="s">
        <v>494</v>
      </c>
      <c r="E8361" s="111"/>
      <c r="F8361" s="103" t="s">
        <v>495</v>
      </c>
      <c r="G8361" s="103" t="s">
        <v>121</v>
      </c>
      <c r="H8361" s="103" t="s">
        <v>372</v>
      </c>
      <c r="I8361" s="103" t="s">
        <v>842</v>
      </c>
      <c r="J8361" s="215">
        <v>205.86</v>
      </c>
      <c r="K8361" s="216" t="s">
        <v>88</v>
      </c>
    </row>
    <row r="8362" spans="1:11" x14ac:dyDescent="0.25">
      <c r="A8362" s="103" t="s">
        <v>825</v>
      </c>
      <c r="B8362" s="103" t="s">
        <v>344</v>
      </c>
      <c r="C8362" s="103" t="s">
        <v>481</v>
      </c>
      <c r="D8362" s="103" t="s">
        <v>494</v>
      </c>
      <c r="E8362" s="111"/>
      <c r="F8362" s="103" t="s">
        <v>495</v>
      </c>
      <c r="G8362" s="103" t="s">
        <v>121</v>
      </c>
      <c r="H8362" s="103" t="s">
        <v>372</v>
      </c>
      <c r="I8362" s="103" t="s">
        <v>92</v>
      </c>
      <c r="J8362" s="215">
        <v>2091.4899999999998</v>
      </c>
      <c r="K8362" s="216" t="s">
        <v>88</v>
      </c>
    </row>
    <row r="8363" spans="1:11" x14ac:dyDescent="0.25">
      <c r="A8363" s="103" t="s">
        <v>825</v>
      </c>
      <c r="B8363" s="103" t="s">
        <v>344</v>
      </c>
      <c r="C8363" s="103" t="s">
        <v>481</v>
      </c>
      <c r="D8363" s="103" t="s">
        <v>494</v>
      </c>
      <c r="E8363" s="111"/>
      <c r="F8363" s="103" t="s">
        <v>495</v>
      </c>
      <c r="G8363" s="103" t="s">
        <v>121</v>
      </c>
      <c r="H8363" s="103" t="s">
        <v>372</v>
      </c>
      <c r="I8363" s="103" t="s">
        <v>842</v>
      </c>
      <c r="J8363" s="215">
        <v>133.1</v>
      </c>
      <c r="K8363" s="216" t="s">
        <v>88</v>
      </c>
    </row>
    <row r="8364" spans="1:11" x14ac:dyDescent="0.25">
      <c r="A8364" s="103" t="s">
        <v>826</v>
      </c>
      <c r="B8364" s="103" t="s">
        <v>344</v>
      </c>
      <c r="C8364" s="103" t="s">
        <v>481</v>
      </c>
      <c r="D8364" s="103" t="s">
        <v>494</v>
      </c>
      <c r="E8364" s="111"/>
      <c r="F8364" s="103" t="s">
        <v>495</v>
      </c>
      <c r="G8364" s="103" t="s">
        <v>121</v>
      </c>
      <c r="H8364" s="103" t="s">
        <v>372</v>
      </c>
      <c r="I8364" s="103" t="s">
        <v>92</v>
      </c>
      <c r="J8364" s="215">
        <v>1662.69</v>
      </c>
      <c r="K8364" s="216" t="s">
        <v>88</v>
      </c>
    </row>
    <row r="8365" spans="1:11" x14ac:dyDescent="0.25">
      <c r="A8365" s="103" t="s">
        <v>826</v>
      </c>
      <c r="B8365" s="103" t="s">
        <v>344</v>
      </c>
      <c r="C8365" s="103" t="s">
        <v>481</v>
      </c>
      <c r="D8365" s="103" t="s">
        <v>494</v>
      </c>
      <c r="E8365" s="111"/>
      <c r="F8365" s="103" t="s">
        <v>495</v>
      </c>
      <c r="G8365" s="103" t="s">
        <v>121</v>
      </c>
      <c r="H8365" s="103" t="s">
        <v>372</v>
      </c>
      <c r="I8365" s="103" t="s">
        <v>842</v>
      </c>
      <c r="J8365" s="215">
        <v>33.99</v>
      </c>
      <c r="K8365" s="216" t="s">
        <v>88</v>
      </c>
    </row>
    <row r="8366" spans="1:11" x14ac:dyDescent="0.25">
      <c r="A8366" s="103" t="s">
        <v>827</v>
      </c>
      <c r="B8366" s="103" t="s">
        <v>344</v>
      </c>
      <c r="C8366" s="103" t="s">
        <v>481</v>
      </c>
      <c r="D8366" s="103" t="s">
        <v>494</v>
      </c>
      <c r="E8366" s="111"/>
      <c r="F8366" s="103" t="s">
        <v>495</v>
      </c>
      <c r="G8366" s="103" t="s">
        <v>203</v>
      </c>
      <c r="H8366" s="103" t="s">
        <v>477</v>
      </c>
      <c r="I8366" s="103" t="s">
        <v>92</v>
      </c>
      <c r="J8366" s="215">
        <v>1121.45</v>
      </c>
      <c r="K8366" s="216" t="s">
        <v>88</v>
      </c>
    </row>
    <row r="8367" spans="1:11" x14ac:dyDescent="0.25">
      <c r="A8367" s="103" t="s">
        <v>827</v>
      </c>
      <c r="B8367" s="103" t="s">
        <v>344</v>
      </c>
      <c r="C8367" s="103" t="s">
        <v>481</v>
      </c>
      <c r="D8367" s="103" t="s">
        <v>494</v>
      </c>
      <c r="E8367" s="111"/>
      <c r="F8367" s="103" t="s">
        <v>495</v>
      </c>
      <c r="G8367" s="103" t="s">
        <v>203</v>
      </c>
      <c r="H8367" s="103" t="s">
        <v>477</v>
      </c>
      <c r="I8367" s="103" t="s">
        <v>842</v>
      </c>
      <c r="J8367" s="215">
        <v>256.89999999999998</v>
      </c>
      <c r="K8367" s="216" t="s">
        <v>88</v>
      </c>
    </row>
    <row r="8368" spans="1:11" x14ac:dyDescent="0.25">
      <c r="A8368" s="103" t="s">
        <v>830</v>
      </c>
      <c r="B8368" s="103" t="s">
        <v>344</v>
      </c>
      <c r="C8368" s="103" t="s">
        <v>481</v>
      </c>
      <c r="D8368" s="103" t="s">
        <v>494</v>
      </c>
      <c r="E8368" s="111"/>
      <c r="F8368" s="103" t="s">
        <v>495</v>
      </c>
      <c r="G8368" s="103" t="s">
        <v>203</v>
      </c>
      <c r="H8368" s="103" t="s">
        <v>477</v>
      </c>
      <c r="I8368" s="103" t="s">
        <v>92</v>
      </c>
      <c r="J8368" s="215">
        <v>711.6</v>
      </c>
      <c r="K8368" s="216" t="s">
        <v>88</v>
      </c>
    </row>
    <row r="8369" spans="1:11" x14ac:dyDescent="0.25">
      <c r="A8369" s="103" t="s">
        <v>830</v>
      </c>
      <c r="B8369" s="103" t="s">
        <v>344</v>
      </c>
      <c r="C8369" s="103" t="s">
        <v>481</v>
      </c>
      <c r="D8369" s="103" t="s">
        <v>494</v>
      </c>
      <c r="E8369" s="111"/>
      <c r="F8369" s="103" t="s">
        <v>495</v>
      </c>
      <c r="G8369" s="103" t="s">
        <v>203</v>
      </c>
      <c r="H8369" s="103" t="s">
        <v>477</v>
      </c>
      <c r="I8369" s="103" t="s">
        <v>842</v>
      </c>
      <c r="J8369" s="215">
        <v>47.66</v>
      </c>
      <c r="K8369" s="216" t="s">
        <v>88</v>
      </c>
    </row>
    <row r="8370" spans="1:11" x14ac:dyDescent="0.25">
      <c r="A8370" s="103" t="s">
        <v>828</v>
      </c>
      <c r="B8370" s="103" t="s">
        <v>344</v>
      </c>
      <c r="C8370" s="103" t="s">
        <v>481</v>
      </c>
      <c r="D8370" s="103" t="s">
        <v>494</v>
      </c>
      <c r="E8370" s="111"/>
      <c r="F8370" s="103" t="s">
        <v>495</v>
      </c>
      <c r="G8370" s="103" t="s">
        <v>203</v>
      </c>
      <c r="H8370" s="103" t="s">
        <v>477</v>
      </c>
      <c r="I8370" s="103" t="s">
        <v>92</v>
      </c>
      <c r="J8370" s="215">
        <v>958.02</v>
      </c>
      <c r="K8370" s="216" t="s">
        <v>88</v>
      </c>
    </row>
    <row r="8371" spans="1:11" x14ac:dyDescent="0.25">
      <c r="A8371" s="103" t="s">
        <v>828</v>
      </c>
      <c r="B8371" s="103" t="s">
        <v>344</v>
      </c>
      <c r="C8371" s="103" t="s">
        <v>481</v>
      </c>
      <c r="D8371" s="103" t="s">
        <v>494</v>
      </c>
      <c r="E8371" s="111"/>
      <c r="F8371" s="103" t="s">
        <v>495</v>
      </c>
      <c r="G8371" s="103" t="s">
        <v>203</v>
      </c>
      <c r="H8371" s="103" t="s">
        <v>477</v>
      </c>
      <c r="I8371" s="103" t="s">
        <v>842</v>
      </c>
      <c r="J8371" s="215">
        <v>5.03</v>
      </c>
      <c r="K8371" s="216" t="s">
        <v>88</v>
      </c>
    </row>
    <row r="8372" spans="1:11" x14ac:dyDescent="0.25">
      <c r="A8372" s="103" t="s">
        <v>829</v>
      </c>
      <c r="B8372" s="103" t="s">
        <v>344</v>
      </c>
      <c r="C8372" s="103" t="s">
        <v>481</v>
      </c>
      <c r="D8372" s="103" t="s">
        <v>494</v>
      </c>
      <c r="E8372" s="111"/>
      <c r="F8372" s="103" t="s">
        <v>495</v>
      </c>
      <c r="G8372" s="103" t="s">
        <v>203</v>
      </c>
      <c r="H8372" s="103" t="s">
        <v>477</v>
      </c>
      <c r="I8372" s="103" t="s">
        <v>92</v>
      </c>
      <c r="J8372" s="215">
        <v>572.23</v>
      </c>
      <c r="K8372" s="216" t="s">
        <v>88</v>
      </c>
    </row>
    <row r="8373" spans="1:11" x14ac:dyDescent="0.25">
      <c r="A8373" s="103" t="s">
        <v>829</v>
      </c>
      <c r="B8373" s="103" t="s">
        <v>344</v>
      </c>
      <c r="C8373" s="103" t="s">
        <v>481</v>
      </c>
      <c r="D8373" s="103" t="s">
        <v>494</v>
      </c>
      <c r="E8373" s="111"/>
      <c r="F8373" s="103" t="s">
        <v>495</v>
      </c>
      <c r="G8373" s="103" t="s">
        <v>203</v>
      </c>
      <c r="H8373" s="103" t="s">
        <v>477</v>
      </c>
      <c r="I8373" s="103" t="s">
        <v>842</v>
      </c>
      <c r="J8373" s="215">
        <v>31.27</v>
      </c>
      <c r="K8373" s="216" t="s">
        <v>88</v>
      </c>
    </row>
    <row r="8374" spans="1:11" x14ac:dyDescent="0.25">
      <c r="A8374" s="103" t="s">
        <v>825</v>
      </c>
      <c r="B8374" s="103" t="s">
        <v>344</v>
      </c>
      <c r="C8374" s="103" t="s">
        <v>481</v>
      </c>
      <c r="D8374" s="103" t="s">
        <v>494</v>
      </c>
      <c r="E8374" s="111"/>
      <c r="F8374" s="103" t="s">
        <v>495</v>
      </c>
      <c r="G8374" s="103" t="s">
        <v>203</v>
      </c>
      <c r="H8374" s="103" t="s">
        <v>477</v>
      </c>
      <c r="I8374" s="103" t="s">
        <v>92</v>
      </c>
      <c r="J8374" s="215">
        <v>846.9</v>
      </c>
      <c r="K8374" s="216" t="s">
        <v>88</v>
      </c>
    </row>
    <row r="8375" spans="1:11" x14ac:dyDescent="0.25">
      <c r="A8375" s="103" t="s">
        <v>825</v>
      </c>
      <c r="B8375" s="103" t="s">
        <v>344</v>
      </c>
      <c r="C8375" s="103" t="s">
        <v>481</v>
      </c>
      <c r="D8375" s="103" t="s">
        <v>494</v>
      </c>
      <c r="E8375" s="111"/>
      <c r="F8375" s="103" t="s">
        <v>495</v>
      </c>
      <c r="G8375" s="103" t="s">
        <v>203</v>
      </c>
      <c r="H8375" s="103" t="s">
        <v>477</v>
      </c>
      <c r="I8375" s="103" t="s">
        <v>842</v>
      </c>
      <c r="J8375" s="215">
        <v>2.34</v>
      </c>
      <c r="K8375" s="216" t="s">
        <v>88</v>
      </c>
    </row>
    <row r="8376" spans="1:11" x14ac:dyDescent="0.25">
      <c r="A8376" s="103" t="s">
        <v>826</v>
      </c>
      <c r="B8376" s="103" t="s">
        <v>344</v>
      </c>
      <c r="C8376" s="103" t="s">
        <v>481</v>
      </c>
      <c r="D8376" s="103" t="s">
        <v>494</v>
      </c>
      <c r="E8376" s="111"/>
      <c r="F8376" s="103" t="s">
        <v>495</v>
      </c>
      <c r="G8376" s="103" t="s">
        <v>203</v>
      </c>
      <c r="H8376" s="103" t="s">
        <v>477</v>
      </c>
      <c r="I8376" s="103" t="s">
        <v>92</v>
      </c>
      <c r="J8376" s="215">
        <v>1482.51</v>
      </c>
      <c r="K8376" s="216" t="s">
        <v>88</v>
      </c>
    </row>
    <row r="8377" spans="1:11" x14ac:dyDescent="0.25">
      <c r="A8377" s="103" t="s">
        <v>826</v>
      </c>
      <c r="B8377" s="103" t="s">
        <v>344</v>
      </c>
      <c r="C8377" s="103" t="s">
        <v>481</v>
      </c>
      <c r="D8377" s="103" t="s">
        <v>494</v>
      </c>
      <c r="E8377" s="111"/>
      <c r="F8377" s="103" t="s">
        <v>495</v>
      </c>
      <c r="G8377" s="103" t="s">
        <v>203</v>
      </c>
      <c r="H8377" s="103" t="s">
        <v>477</v>
      </c>
      <c r="I8377" s="103" t="s">
        <v>842</v>
      </c>
      <c r="J8377" s="215">
        <v>0</v>
      </c>
      <c r="K8377" s="216" t="s">
        <v>88</v>
      </c>
    </row>
    <row r="8378" spans="1:11" x14ac:dyDescent="0.25">
      <c r="A8378" s="103" t="s">
        <v>827</v>
      </c>
      <c r="B8378" s="103" t="s">
        <v>344</v>
      </c>
      <c r="C8378" s="103" t="s">
        <v>481</v>
      </c>
      <c r="D8378" s="103" t="s">
        <v>494</v>
      </c>
      <c r="E8378" s="111"/>
      <c r="F8378" s="103" t="s">
        <v>495</v>
      </c>
      <c r="G8378" s="103" t="s">
        <v>167</v>
      </c>
      <c r="H8378" s="103" t="s">
        <v>373</v>
      </c>
      <c r="I8378" s="103" t="s">
        <v>92</v>
      </c>
      <c r="J8378" s="215">
        <v>2794.58</v>
      </c>
      <c r="K8378" s="216" t="s">
        <v>88</v>
      </c>
    </row>
    <row r="8379" spans="1:11" x14ac:dyDescent="0.25">
      <c r="A8379" s="103" t="s">
        <v>830</v>
      </c>
      <c r="B8379" s="103" t="s">
        <v>344</v>
      </c>
      <c r="C8379" s="103" t="s">
        <v>481</v>
      </c>
      <c r="D8379" s="103" t="s">
        <v>494</v>
      </c>
      <c r="E8379" s="111"/>
      <c r="F8379" s="103" t="s">
        <v>495</v>
      </c>
      <c r="G8379" s="103" t="s">
        <v>167</v>
      </c>
      <c r="H8379" s="103" t="s">
        <v>373</v>
      </c>
      <c r="I8379" s="103" t="s">
        <v>92</v>
      </c>
      <c r="J8379" s="215">
        <v>3477.34</v>
      </c>
      <c r="K8379" s="216" t="s">
        <v>88</v>
      </c>
    </row>
    <row r="8380" spans="1:11" x14ac:dyDescent="0.25">
      <c r="A8380" s="103" t="s">
        <v>828</v>
      </c>
      <c r="B8380" s="103" t="s">
        <v>344</v>
      </c>
      <c r="C8380" s="103" t="s">
        <v>481</v>
      </c>
      <c r="D8380" s="103" t="s">
        <v>494</v>
      </c>
      <c r="E8380" s="111"/>
      <c r="F8380" s="103" t="s">
        <v>495</v>
      </c>
      <c r="G8380" s="103" t="s">
        <v>167</v>
      </c>
      <c r="H8380" s="103" t="s">
        <v>373</v>
      </c>
      <c r="I8380" s="103" t="s">
        <v>92</v>
      </c>
      <c r="J8380" s="215">
        <v>3039.98</v>
      </c>
      <c r="K8380" s="216" t="s">
        <v>88</v>
      </c>
    </row>
    <row r="8381" spans="1:11" x14ac:dyDescent="0.25">
      <c r="A8381" s="103" t="s">
        <v>828</v>
      </c>
      <c r="B8381" s="103" t="s">
        <v>344</v>
      </c>
      <c r="C8381" s="103" t="s">
        <v>481</v>
      </c>
      <c r="D8381" s="103" t="s">
        <v>494</v>
      </c>
      <c r="E8381" s="111"/>
      <c r="F8381" s="103" t="s">
        <v>495</v>
      </c>
      <c r="G8381" s="103" t="s">
        <v>167</v>
      </c>
      <c r="H8381" s="103" t="s">
        <v>373</v>
      </c>
      <c r="I8381" s="103" t="s">
        <v>842</v>
      </c>
      <c r="J8381" s="215">
        <v>3.06</v>
      </c>
      <c r="K8381" s="216" t="s">
        <v>88</v>
      </c>
    </row>
    <row r="8382" spans="1:11" x14ac:dyDescent="0.25">
      <c r="A8382" s="103" t="s">
        <v>829</v>
      </c>
      <c r="B8382" s="103" t="s">
        <v>344</v>
      </c>
      <c r="C8382" s="103" t="s">
        <v>481</v>
      </c>
      <c r="D8382" s="103" t="s">
        <v>494</v>
      </c>
      <c r="E8382" s="111"/>
      <c r="F8382" s="103" t="s">
        <v>495</v>
      </c>
      <c r="G8382" s="103" t="s">
        <v>167</v>
      </c>
      <c r="H8382" s="103" t="s">
        <v>373</v>
      </c>
      <c r="I8382" s="103" t="s">
        <v>92</v>
      </c>
      <c r="J8382" s="215">
        <v>2624.94</v>
      </c>
      <c r="K8382" s="216" t="s">
        <v>88</v>
      </c>
    </row>
    <row r="8383" spans="1:11" x14ac:dyDescent="0.25">
      <c r="A8383" s="103" t="s">
        <v>829</v>
      </c>
      <c r="B8383" s="103" t="s">
        <v>344</v>
      </c>
      <c r="C8383" s="103" t="s">
        <v>481</v>
      </c>
      <c r="D8383" s="103" t="s">
        <v>494</v>
      </c>
      <c r="E8383" s="111"/>
      <c r="F8383" s="103" t="s">
        <v>495</v>
      </c>
      <c r="G8383" s="103" t="s">
        <v>167</v>
      </c>
      <c r="H8383" s="103" t="s">
        <v>373</v>
      </c>
      <c r="I8383" s="103" t="s">
        <v>842</v>
      </c>
      <c r="J8383" s="215">
        <v>15.31</v>
      </c>
      <c r="K8383" s="216" t="s">
        <v>88</v>
      </c>
    </row>
    <row r="8384" spans="1:11" x14ac:dyDescent="0.25">
      <c r="A8384" s="103" t="s">
        <v>825</v>
      </c>
      <c r="B8384" s="103" t="s">
        <v>344</v>
      </c>
      <c r="C8384" s="103" t="s">
        <v>481</v>
      </c>
      <c r="D8384" s="103" t="s">
        <v>494</v>
      </c>
      <c r="E8384" s="111"/>
      <c r="F8384" s="103" t="s">
        <v>495</v>
      </c>
      <c r="G8384" s="103" t="s">
        <v>167</v>
      </c>
      <c r="H8384" s="103" t="s">
        <v>373</v>
      </c>
      <c r="I8384" s="103" t="s">
        <v>92</v>
      </c>
      <c r="J8384" s="215">
        <v>2798.64</v>
      </c>
      <c r="K8384" s="216" t="s">
        <v>88</v>
      </c>
    </row>
    <row r="8385" spans="1:11" x14ac:dyDescent="0.25">
      <c r="A8385" s="103" t="s">
        <v>826</v>
      </c>
      <c r="B8385" s="103" t="s">
        <v>344</v>
      </c>
      <c r="C8385" s="103" t="s">
        <v>481</v>
      </c>
      <c r="D8385" s="103" t="s">
        <v>494</v>
      </c>
      <c r="E8385" s="111"/>
      <c r="F8385" s="103" t="s">
        <v>495</v>
      </c>
      <c r="G8385" s="103" t="s">
        <v>167</v>
      </c>
      <c r="H8385" s="103" t="s">
        <v>373</v>
      </c>
      <c r="I8385" s="103" t="s">
        <v>92</v>
      </c>
      <c r="J8385" s="215">
        <v>2015.77</v>
      </c>
      <c r="K8385" s="216" t="s">
        <v>88</v>
      </c>
    </row>
    <row r="8386" spans="1:11" x14ac:dyDescent="0.25">
      <c r="A8386" s="103" t="s">
        <v>826</v>
      </c>
      <c r="B8386" s="103" t="s">
        <v>344</v>
      </c>
      <c r="C8386" s="103" t="s">
        <v>481</v>
      </c>
      <c r="D8386" s="103" t="s">
        <v>494</v>
      </c>
      <c r="E8386" s="111"/>
      <c r="F8386" s="103" t="s">
        <v>495</v>
      </c>
      <c r="G8386" s="103" t="s">
        <v>167</v>
      </c>
      <c r="H8386" s="103" t="s">
        <v>373</v>
      </c>
      <c r="I8386" s="103" t="s">
        <v>842</v>
      </c>
      <c r="J8386" s="215">
        <v>4.5</v>
      </c>
      <c r="K8386" s="216" t="s">
        <v>88</v>
      </c>
    </row>
    <row r="8387" spans="1:11" x14ac:dyDescent="0.25">
      <c r="A8387" s="103" t="s">
        <v>827</v>
      </c>
      <c r="B8387" s="103" t="s">
        <v>344</v>
      </c>
      <c r="C8387" s="103" t="s">
        <v>481</v>
      </c>
      <c r="D8387" s="103" t="s">
        <v>494</v>
      </c>
      <c r="E8387" s="111"/>
      <c r="F8387" s="103" t="s">
        <v>495</v>
      </c>
      <c r="G8387" s="103" t="s">
        <v>134</v>
      </c>
      <c r="H8387" s="103" t="s">
        <v>374</v>
      </c>
      <c r="I8387" s="103" t="s">
        <v>92</v>
      </c>
      <c r="J8387" s="215">
        <v>3336.27</v>
      </c>
      <c r="K8387" s="216" t="s">
        <v>88</v>
      </c>
    </row>
    <row r="8388" spans="1:11" x14ac:dyDescent="0.25">
      <c r="A8388" s="103" t="s">
        <v>830</v>
      </c>
      <c r="B8388" s="103" t="s">
        <v>344</v>
      </c>
      <c r="C8388" s="103" t="s">
        <v>481</v>
      </c>
      <c r="D8388" s="103" t="s">
        <v>494</v>
      </c>
      <c r="E8388" s="111"/>
      <c r="F8388" s="103" t="s">
        <v>495</v>
      </c>
      <c r="G8388" s="103" t="s">
        <v>134</v>
      </c>
      <c r="H8388" s="103" t="s">
        <v>374</v>
      </c>
      <c r="I8388" s="103" t="s">
        <v>92</v>
      </c>
      <c r="J8388" s="215">
        <v>3350.9</v>
      </c>
      <c r="K8388" s="216" t="s">
        <v>88</v>
      </c>
    </row>
    <row r="8389" spans="1:11" x14ac:dyDescent="0.25">
      <c r="A8389" s="103" t="s">
        <v>828</v>
      </c>
      <c r="B8389" s="103" t="s">
        <v>344</v>
      </c>
      <c r="C8389" s="103" t="s">
        <v>481</v>
      </c>
      <c r="D8389" s="103" t="s">
        <v>494</v>
      </c>
      <c r="E8389" s="111"/>
      <c r="F8389" s="103" t="s">
        <v>495</v>
      </c>
      <c r="G8389" s="103" t="s">
        <v>134</v>
      </c>
      <c r="H8389" s="103" t="s">
        <v>374</v>
      </c>
      <c r="I8389" s="103" t="s">
        <v>92</v>
      </c>
      <c r="J8389" s="215">
        <v>3974.44</v>
      </c>
      <c r="K8389" s="216" t="s">
        <v>88</v>
      </c>
    </row>
    <row r="8390" spans="1:11" x14ac:dyDescent="0.25">
      <c r="A8390" s="103" t="s">
        <v>829</v>
      </c>
      <c r="B8390" s="103" t="s">
        <v>344</v>
      </c>
      <c r="C8390" s="103" t="s">
        <v>481</v>
      </c>
      <c r="D8390" s="103" t="s">
        <v>494</v>
      </c>
      <c r="E8390" s="111"/>
      <c r="F8390" s="103" t="s">
        <v>495</v>
      </c>
      <c r="G8390" s="103" t="s">
        <v>134</v>
      </c>
      <c r="H8390" s="103" t="s">
        <v>374</v>
      </c>
      <c r="I8390" s="103" t="s">
        <v>92</v>
      </c>
      <c r="J8390" s="215">
        <v>3195.36</v>
      </c>
      <c r="K8390" s="216" t="s">
        <v>88</v>
      </c>
    </row>
    <row r="8391" spans="1:11" x14ac:dyDescent="0.25">
      <c r="A8391" s="103" t="s">
        <v>825</v>
      </c>
      <c r="B8391" s="103" t="s">
        <v>344</v>
      </c>
      <c r="C8391" s="103" t="s">
        <v>481</v>
      </c>
      <c r="D8391" s="103" t="s">
        <v>494</v>
      </c>
      <c r="E8391" s="111"/>
      <c r="F8391" s="103" t="s">
        <v>495</v>
      </c>
      <c r="G8391" s="103" t="s">
        <v>134</v>
      </c>
      <c r="H8391" s="103" t="s">
        <v>374</v>
      </c>
      <c r="I8391" s="103" t="s">
        <v>92</v>
      </c>
      <c r="J8391" s="215">
        <v>3592.27</v>
      </c>
      <c r="K8391" s="216" t="s">
        <v>88</v>
      </c>
    </row>
    <row r="8392" spans="1:11" x14ac:dyDescent="0.25">
      <c r="A8392" s="103" t="s">
        <v>825</v>
      </c>
      <c r="B8392" s="103" t="s">
        <v>344</v>
      </c>
      <c r="C8392" s="103" t="s">
        <v>481</v>
      </c>
      <c r="D8392" s="103" t="s">
        <v>494</v>
      </c>
      <c r="E8392" s="111"/>
      <c r="F8392" s="103" t="s">
        <v>495</v>
      </c>
      <c r="G8392" s="103" t="s">
        <v>134</v>
      </c>
      <c r="H8392" s="103" t="s">
        <v>374</v>
      </c>
      <c r="I8392" s="103" t="s">
        <v>842</v>
      </c>
      <c r="J8392" s="215">
        <v>2.04</v>
      </c>
      <c r="K8392" s="216" t="s">
        <v>88</v>
      </c>
    </row>
    <row r="8393" spans="1:11" x14ac:dyDescent="0.25">
      <c r="A8393" s="103" t="s">
        <v>826</v>
      </c>
      <c r="B8393" s="103" t="s">
        <v>344</v>
      </c>
      <c r="C8393" s="103" t="s">
        <v>481</v>
      </c>
      <c r="D8393" s="103" t="s">
        <v>494</v>
      </c>
      <c r="E8393" s="111"/>
      <c r="F8393" s="103" t="s">
        <v>495</v>
      </c>
      <c r="G8393" s="103" t="s">
        <v>134</v>
      </c>
      <c r="H8393" s="103" t="s">
        <v>374</v>
      </c>
      <c r="I8393" s="103" t="s">
        <v>92</v>
      </c>
      <c r="J8393" s="215">
        <v>2852.65</v>
      </c>
      <c r="K8393" s="216" t="s">
        <v>88</v>
      </c>
    </row>
    <row r="8394" spans="1:11" x14ac:dyDescent="0.25">
      <c r="A8394" s="103" t="s">
        <v>827</v>
      </c>
      <c r="B8394" s="103" t="s">
        <v>344</v>
      </c>
      <c r="C8394" s="103" t="s">
        <v>481</v>
      </c>
      <c r="D8394" s="103" t="s">
        <v>494</v>
      </c>
      <c r="E8394" s="111"/>
      <c r="F8394" s="103" t="s">
        <v>495</v>
      </c>
      <c r="G8394" s="103" t="s">
        <v>168</v>
      </c>
      <c r="H8394" s="103" t="s">
        <v>377</v>
      </c>
      <c r="I8394" s="103" t="s">
        <v>92</v>
      </c>
      <c r="J8394" s="215">
        <v>1131.1400000000001</v>
      </c>
      <c r="K8394" s="216" t="s">
        <v>88</v>
      </c>
    </row>
    <row r="8395" spans="1:11" x14ac:dyDescent="0.25">
      <c r="A8395" s="103" t="s">
        <v>827</v>
      </c>
      <c r="B8395" s="103" t="s">
        <v>344</v>
      </c>
      <c r="C8395" s="103" t="s">
        <v>481</v>
      </c>
      <c r="D8395" s="103" t="s">
        <v>494</v>
      </c>
      <c r="E8395" s="111"/>
      <c r="F8395" s="103" t="s">
        <v>495</v>
      </c>
      <c r="G8395" s="103" t="s">
        <v>168</v>
      </c>
      <c r="H8395" s="103" t="s">
        <v>377</v>
      </c>
      <c r="I8395" s="103" t="s">
        <v>842</v>
      </c>
      <c r="J8395" s="215">
        <v>45.24</v>
      </c>
      <c r="K8395" s="216" t="s">
        <v>88</v>
      </c>
    </row>
    <row r="8396" spans="1:11" x14ac:dyDescent="0.25">
      <c r="A8396" s="103" t="s">
        <v>830</v>
      </c>
      <c r="B8396" s="103" t="s">
        <v>344</v>
      </c>
      <c r="C8396" s="103" t="s">
        <v>481</v>
      </c>
      <c r="D8396" s="103" t="s">
        <v>494</v>
      </c>
      <c r="E8396" s="111"/>
      <c r="F8396" s="103" t="s">
        <v>495</v>
      </c>
      <c r="G8396" s="103" t="s">
        <v>168</v>
      </c>
      <c r="H8396" s="103" t="s">
        <v>377</v>
      </c>
      <c r="I8396" s="103" t="s">
        <v>92</v>
      </c>
      <c r="J8396" s="215">
        <v>1863.5</v>
      </c>
      <c r="K8396" s="216" t="s">
        <v>88</v>
      </c>
    </row>
    <row r="8397" spans="1:11" x14ac:dyDescent="0.25">
      <c r="A8397" s="103" t="s">
        <v>830</v>
      </c>
      <c r="B8397" s="103" t="s">
        <v>344</v>
      </c>
      <c r="C8397" s="103" t="s">
        <v>481</v>
      </c>
      <c r="D8397" s="103" t="s">
        <v>494</v>
      </c>
      <c r="E8397" s="111"/>
      <c r="F8397" s="103" t="s">
        <v>495</v>
      </c>
      <c r="G8397" s="103" t="s">
        <v>168</v>
      </c>
      <c r="H8397" s="103" t="s">
        <v>377</v>
      </c>
      <c r="I8397" s="103" t="s">
        <v>842</v>
      </c>
      <c r="J8397" s="215">
        <v>13.19</v>
      </c>
      <c r="K8397" s="216" t="s">
        <v>88</v>
      </c>
    </row>
    <row r="8398" spans="1:11" x14ac:dyDescent="0.25">
      <c r="A8398" s="103" t="s">
        <v>828</v>
      </c>
      <c r="B8398" s="103" t="s">
        <v>344</v>
      </c>
      <c r="C8398" s="103" t="s">
        <v>481</v>
      </c>
      <c r="D8398" s="103" t="s">
        <v>494</v>
      </c>
      <c r="E8398" s="111"/>
      <c r="F8398" s="103" t="s">
        <v>495</v>
      </c>
      <c r="G8398" s="103" t="s">
        <v>168</v>
      </c>
      <c r="H8398" s="103" t="s">
        <v>377</v>
      </c>
      <c r="I8398" s="103" t="s">
        <v>92</v>
      </c>
      <c r="J8398" s="215">
        <v>1575.77</v>
      </c>
      <c r="K8398" s="216" t="s">
        <v>88</v>
      </c>
    </row>
    <row r="8399" spans="1:11" x14ac:dyDescent="0.25">
      <c r="A8399" s="103" t="s">
        <v>828</v>
      </c>
      <c r="B8399" s="103" t="s">
        <v>344</v>
      </c>
      <c r="C8399" s="103" t="s">
        <v>481</v>
      </c>
      <c r="D8399" s="103" t="s">
        <v>494</v>
      </c>
      <c r="E8399" s="111"/>
      <c r="F8399" s="103" t="s">
        <v>495</v>
      </c>
      <c r="G8399" s="103" t="s">
        <v>168</v>
      </c>
      <c r="H8399" s="103" t="s">
        <v>377</v>
      </c>
      <c r="I8399" s="103" t="s">
        <v>842</v>
      </c>
      <c r="J8399" s="215">
        <v>-166.78</v>
      </c>
      <c r="K8399" s="216" t="s">
        <v>88</v>
      </c>
    </row>
    <row r="8400" spans="1:11" x14ac:dyDescent="0.25">
      <c r="A8400" s="103" t="s">
        <v>829</v>
      </c>
      <c r="B8400" s="103" t="s">
        <v>344</v>
      </c>
      <c r="C8400" s="103" t="s">
        <v>481</v>
      </c>
      <c r="D8400" s="103" t="s">
        <v>494</v>
      </c>
      <c r="E8400" s="111"/>
      <c r="F8400" s="103" t="s">
        <v>495</v>
      </c>
      <c r="G8400" s="103" t="s">
        <v>168</v>
      </c>
      <c r="H8400" s="103" t="s">
        <v>377</v>
      </c>
      <c r="I8400" s="103" t="s">
        <v>92</v>
      </c>
      <c r="J8400" s="215">
        <v>2081.84</v>
      </c>
      <c r="K8400" s="216" t="s">
        <v>88</v>
      </c>
    </row>
    <row r="8401" spans="1:11" x14ac:dyDescent="0.25">
      <c r="A8401" s="103" t="s">
        <v>829</v>
      </c>
      <c r="B8401" s="103" t="s">
        <v>344</v>
      </c>
      <c r="C8401" s="103" t="s">
        <v>481</v>
      </c>
      <c r="D8401" s="103" t="s">
        <v>494</v>
      </c>
      <c r="E8401" s="111"/>
      <c r="F8401" s="103" t="s">
        <v>495</v>
      </c>
      <c r="G8401" s="103" t="s">
        <v>168</v>
      </c>
      <c r="H8401" s="103" t="s">
        <v>377</v>
      </c>
      <c r="I8401" s="103" t="s">
        <v>842</v>
      </c>
      <c r="J8401" s="215">
        <v>121.25</v>
      </c>
      <c r="K8401" s="216" t="s">
        <v>88</v>
      </c>
    </row>
    <row r="8402" spans="1:11" x14ac:dyDescent="0.25">
      <c r="A8402" s="103" t="s">
        <v>825</v>
      </c>
      <c r="B8402" s="103" t="s">
        <v>344</v>
      </c>
      <c r="C8402" s="103" t="s">
        <v>481</v>
      </c>
      <c r="D8402" s="103" t="s">
        <v>494</v>
      </c>
      <c r="E8402" s="111"/>
      <c r="F8402" s="103" t="s">
        <v>495</v>
      </c>
      <c r="G8402" s="103" t="s">
        <v>168</v>
      </c>
      <c r="H8402" s="103" t="s">
        <v>377</v>
      </c>
      <c r="I8402" s="103" t="s">
        <v>92</v>
      </c>
      <c r="J8402" s="215">
        <v>1436.16</v>
      </c>
      <c r="K8402" s="216" t="s">
        <v>88</v>
      </c>
    </row>
    <row r="8403" spans="1:11" x14ac:dyDescent="0.25">
      <c r="A8403" s="103" t="s">
        <v>825</v>
      </c>
      <c r="B8403" s="103" t="s">
        <v>344</v>
      </c>
      <c r="C8403" s="103" t="s">
        <v>481</v>
      </c>
      <c r="D8403" s="103" t="s">
        <v>494</v>
      </c>
      <c r="E8403" s="111"/>
      <c r="F8403" s="103" t="s">
        <v>495</v>
      </c>
      <c r="G8403" s="103" t="s">
        <v>168</v>
      </c>
      <c r="H8403" s="103" t="s">
        <v>377</v>
      </c>
      <c r="I8403" s="103" t="s">
        <v>842</v>
      </c>
      <c r="J8403" s="215">
        <v>105.45</v>
      </c>
      <c r="K8403" s="216" t="s">
        <v>88</v>
      </c>
    </row>
    <row r="8404" spans="1:11" x14ac:dyDescent="0.25">
      <c r="A8404" s="103" t="s">
        <v>826</v>
      </c>
      <c r="B8404" s="103" t="s">
        <v>344</v>
      </c>
      <c r="C8404" s="103" t="s">
        <v>481</v>
      </c>
      <c r="D8404" s="103" t="s">
        <v>494</v>
      </c>
      <c r="E8404" s="111"/>
      <c r="F8404" s="103" t="s">
        <v>495</v>
      </c>
      <c r="G8404" s="103" t="s">
        <v>168</v>
      </c>
      <c r="H8404" s="103" t="s">
        <v>377</v>
      </c>
      <c r="I8404" s="103" t="s">
        <v>92</v>
      </c>
      <c r="J8404" s="215">
        <v>1329.56</v>
      </c>
      <c r="K8404" s="216" t="s">
        <v>88</v>
      </c>
    </row>
    <row r="8405" spans="1:11" x14ac:dyDescent="0.25">
      <c r="A8405" s="103" t="s">
        <v>826</v>
      </c>
      <c r="B8405" s="103" t="s">
        <v>344</v>
      </c>
      <c r="C8405" s="103" t="s">
        <v>481</v>
      </c>
      <c r="D8405" s="103" t="s">
        <v>494</v>
      </c>
      <c r="E8405" s="111"/>
      <c r="F8405" s="103" t="s">
        <v>495</v>
      </c>
      <c r="G8405" s="103" t="s">
        <v>168</v>
      </c>
      <c r="H8405" s="103" t="s">
        <v>377</v>
      </c>
      <c r="I8405" s="103" t="s">
        <v>842</v>
      </c>
      <c r="J8405" s="215">
        <v>48.37</v>
      </c>
      <c r="K8405" s="216" t="s">
        <v>88</v>
      </c>
    </row>
    <row r="8406" spans="1:11" x14ac:dyDescent="0.25">
      <c r="A8406" s="103" t="s">
        <v>827</v>
      </c>
      <c r="B8406" s="103" t="s">
        <v>344</v>
      </c>
      <c r="C8406" s="103" t="s">
        <v>481</v>
      </c>
      <c r="D8406" s="103" t="s">
        <v>494</v>
      </c>
      <c r="E8406" s="111"/>
      <c r="F8406" s="103" t="s">
        <v>495</v>
      </c>
      <c r="G8406" s="103" t="s">
        <v>133</v>
      </c>
      <c r="H8406" s="103" t="s">
        <v>378</v>
      </c>
      <c r="I8406" s="103" t="s">
        <v>92</v>
      </c>
      <c r="J8406" s="215">
        <v>3062.45</v>
      </c>
      <c r="K8406" s="216" t="s">
        <v>88</v>
      </c>
    </row>
    <row r="8407" spans="1:11" x14ac:dyDescent="0.25">
      <c r="A8407" s="103" t="s">
        <v>830</v>
      </c>
      <c r="B8407" s="103" t="s">
        <v>344</v>
      </c>
      <c r="C8407" s="103" t="s">
        <v>481</v>
      </c>
      <c r="D8407" s="103" t="s">
        <v>494</v>
      </c>
      <c r="E8407" s="111"/>
      <c r="F8407" s="103" t="s">
        <v>495</v>
      </c>
      <c r="G8407" s="103" t="s">
        <v>133</v>
      </c>
      <c r="H8407" s="103" t="s">
        <v>378</v>
      </c>
      <c r="I8407" s="103" t="s">
        <v>92</v>
      </c>
      <c r="J8407" s="215">
        <v>2572.85</v>
      </c>
      <c r="K8407" s="216" t="s">
        <v>88</v>
      </c>
    </row>
    <row r="8408" spans="1:11" x14ac:dyDescent="0.25">
      <c r="A8408" s="103" t="s">
        <v>828</v>
      </c>
      <c r="B8408" s="103" t="s">
        <v>344</v>
      </c>
      <c r="C8408" s="103" t="s">
        <v>481</v>
      </c>
      <c r="D8408" s="103" t="s">
        <v>494</v>
      </c>
      <c r="E8408" s="111"/>
      <c r="F8408" s="103" t="s">
        <v>495</v>
      </c>
      <c r="G8408" s="103" t="s">
        <v>133</v>
      </c>
      <c r="H8408" s="103" t="s">
        <v>378</v>
      </c>
      <c r="I8408" s="103" t="s">
        <v>92</v>
      </c>
      <c r="J8408" s="215">
        <v>4070.82</v>
      </c>
      <c r="K8408" s="216" t="s">
        <v>88</v>
      </c>
    </row>
    <row r="8409" spans="1:11" x14ac:dyDescent="0.25">
      <c r="A8409" s="103" t="s">
        <v>829</v>
      </c>
      <c r="B8409" s="103" t="s">
        <v>344</v>
      </c>
      <c r="C8409" s="103" t="s">
        <v>481</v>
      </c>
      <c r="D8409" s="103" t="s">
        <v>494</v>
      </c>
      <c r="E8409" s="111"/>
      <c r="F8409" s="103" t="s">
        <v>495</v>
      </c>
      <c r="G8409" s="103" t="s">
        <v>133</v>
      </c>
      <c r="H8409" s="103" t="s">
        <v>378</v>
      </c>
      <c r="I8409" s="103" t="s">
        <v>92</v>
      </c>
      <c r="J8409" s="215">
        <v>3682.95</v>
      </c>
      <c r="K8409" s="216" t="s">
        <v>88</v>
      </c>
    </row>
    <row r="8410" spans="1:11" x14ac:dyDescent="0.25">
      <c r="A8410" s="103" t="s">
        <v>825</v>
      </c>
      <c r="B8410" s="103" t="s">
        <v>344</v>
      </c>
      <c r="C8410" s="103" t="s">
        <v>481</v>
      </c>
      <c r="D8410" s="103" t="s">
        <v>494</v>
      </c>
      <c r="E8410" s="111"/>
      <c r="F8410" s="103" t="s">
        <v>495</v>
      </c>
      <c r="G8410" s="103" t="s">
        <v>133</v>
      </c>
      <c r="H8410" s="103" t="s">
        <v>378</v>
      </c>
      <c r="I8410" s="103" t="s">
        <v>92</v>
      </c>
      <c r="J8410" s="215">
        <v>3391.43</v>
      </c>
      <c r="K8410" s="216" t="s">
        <v>88</v>
      </c>
    </row>
    <row r="8411" spans="1:11" x14ac:dyDescent="0.25">
      <c r="A8411" s="103" t="s">
        <v>826</v>
      </c>
      <c r="B8411" s="103" t="s">
        <v>344</v>
      </c>
      <c r="C8411" s="103" t="s">
        <v>481</v>
      </c>
      <c r="D8411" s="103" t="s">
        <v>494</v>
      </c>
      <c r="E8411" s="111"/>
      <c r="F8411" s="103" t="s">
        <v>495</v>
      </c>
      <c r="G8411" s="103" t="s">
        <v>133</v>
      </c>
      <c r="H8411" s="103" t="s">
        <v>378</v>
      </c>
      <c r="I8411" s="103" t="s">
        <v>92</v>
      </c>
      <c r="J8411" s="215">
        <v>3989.66</v>
      </c>
      <c r="K8411" s="216" t="s">
        <v>88</v>
      </c>
    </row>
    <row r="8412" spans="1:11" x14ac:dyDescent="0.25">
      <c r="A8412" s="103" t="s">
        <v>827</v>
      </c>
      <c r="B8412" s="103" t="s">
        <v>344</v>
      </c>
      <c r="C8412" s="103" t="s">
        <v>481</v>
      </c>
      <c r="D8412" s="103" t="s">
        <v>494</v>
      </c>
      <c r="E8412" s="111"/>
      <c r="F8412" s="103" t="s">
        <v>495</v>
      </c>
      <c r="G8412" s="103" t="s">
        <v>132</v>
      </c>
      <c r="H8412" s="103" t="s">
        <v>379</v>
      </c>
      <c r="I8412" s="103" t="s">
        <v>92</v>
      </c>
      <c r="J8412" s="215">
        <v>657.83</v>
      </c>
      <c r="K8412" s="216" t="s">
        <v>88</v>
      </c>
    </row>
    <row r="8413" spans="1:11" x14ac:dyDescent="0.25">
      <c r="A8413" s="103" t="s">
        <v>830</v>
      </c>
      <c r="B8413" s="103" t="s">
        <v>344</v>
      </c>
      <c r="C8413" s="103" t="s">
        <v>481</v>
      </c>
      <c r="D8413" s="103" t="s">
        <v>494</v>
      </c>
      <c r="E8413" s="111"/>
      <c r="F8413" s="103" t="s">
        <v>495</v>
      </c>
      <c r="G8413" s="103" t="s">
        <v>132</v>
      </c>
      <c r="H8413" s="103" t="s">
        <v>379</v>
      </c>
      <c r="I8413" s="103" t="s">
        <v>92</v>
      </c>
      <c r="J8413" s="215">
        <v>1089.23</v>
      </c>
      <c r="K8413" s="216" t="s">
        <v>88</v>
      </c>
    </row>
    <row r="8414" spans="1:11" x14ac:dyDescent="0.25">
      <c r="A8414" s="103" t="s">
        <v>830</v>
      </c>
      <c r="B8414" s="103" t="s">
        <v>344</v>
      </c>
      <c r="C8414" s="103" t="s">
        <v>481</v>
      </c>
      <c r="D8414" s="103" t="s">
        <v>494</v>
      </c>
      <c r="E8414" s="111"/>
      <c r="F8414" s="103" t="s">
        <v>495</v>
      </c>
      <c r="G8414" s="103" t="s">
        <v>132</v>
      </c>
      <c r="H8414" s="103" t="s">
        <v>379</v>
      </c>
      <c r="I8414" s="103" t="s">
        <v>842</v>
      </c>
      <c r="J8414" s="215">
        <v>74.84</v>
      </c>
      <c r="K8414" s="216" t="s">
        <v>88</v>
      </c>
    </row>
    <row r="8415" spans="1:11" x14ac:dyDescent="0.25">
      <c r="A8415" s="103" t="s">
        <v>828</v>
      </c>
      <c r="B8415" s="103" t="s">
        <v>344</v>
      </c>
      <c r="C8415" s="103" t="s">
        <v>481</v>
      </c>
      <c r="D8415" s="103" t="s">
        <v>494</v>
      </c>
      <c r="E8415" s="111"/>
      <c r="F8415" s="103" t="s">
        <v>495</v>
      </c>
      <c r="G8415" s="103" t="s">
        <v>132</v>
      </c>
      <c r="H8415" s="103" t="s">
        <v>379</v>
      </c>
      <c r="I8415" s="103" t="s">
        <v>92</v>
      </c>
      <c r="J8415" s="215">
        <v>1728.67</v>
      </c>
      <c r="K8415" s="216" t="s">
        <v>88</v>
      </c>
    </row>
    <row r="8416" spans="1:11" x14ac:dyDescent="0.25">
      <c r="A8416" s="103" t="s">
        <v>829</v>
      </c>
      <c r="B8416" s="103" t="s">
        <v>344</v>
      </c>
      <c r="C8416" s="103" t="s">
        <v>481</v>
      </c>
      <c r="D8416" s="103" t="s">
        <v>494</v>
      </c>
      <c r="E8416" s="111"/>
      <c r="F8416" s="103" t="s">
        <v>495</v>
      </c>
      <c r="G8416" s="103" t="s">
        <v>132</v>
      </c>
      <c r="H8416" s="103" t="s">
        <v>379</v>
      </c>
      <c r="I8416" s="103" t="s">
        <v>92</v>
      </c>
      <c r="J8416" s="215">
        <v>1224.5899999999999</v>
      </c>
      <c r="K8416" s="216" t="s">
        <v>88</v>
      </c>
    </row>
    <row r="8417" spans="1:11" x14ac:dyDescent="0.25">
      <c r="A8417" s="103" t="s">
        <v>825</v>
      </c>
      <c r="B8417" s="103" t="s">
        <v>344</v>
      </c>
      <c r="C8417" s="103" t="s">
        <v>481</v>
      </c>
      <c r="D8417" s="103" t="s">
        <v>494</v>
      </c>
      <c r="E8417" s="111"/>
      <c r="F8417" s="103" t="s">
        <v>495</v>
      </c>
      <c r="G8417" s="103" t="s">
        <v>132</v>
      </c>
      <c r="H8417" s="103" t="s">
        <v>379</v>
      </c>
      <c r="I8417" s="103" t="s">
        <v>92</v>
      </c>
      <c r="J8417" s="215">
        <v>1016.32</v>
      </c>
      <c r="K8417" s="216" t="s">
        <v>88</v>
      </c>
    </row>
    <row r="8418" spans="1:11" x14ac:dyDescent="0.25">
      <c r="A8418" s="103" t="s">
        <v>826</v>
      </c>
      <c r="B8418" s="103" t="s">
        <v>344</v>
      </c>
      <c r="C8418" s="103" t="s">
        <v>481</v>
      </c>
      <c r="D8418" s="103" t="s">
        <v>494</v>
      </c>
      <c r="E8418" s="111"/>
      <c r="F8418" s="103" t="s">
        <v>495</v>
      </c>
      <c r="G8418" s="103" t="s">
        <v>132</v>
      </c>
      <c r="H8418" s="103" t="s">
        <v>379</v>
      </c>
      <c r="I8418" s="103" t="s">
        <v>92</v>
      </c>
      <c r="J8418" s="215">
        <v>1312.76</v>
      </c>
      <c r="K8418" s="216" t="s">
        <v>88</v>
      </c>
    </row>
    <row r="8419" spans="1:11" x14ac:dyDescent="0.25">
      <c r="A8419" s="103" t="s">
        <v>830</v>
      </c>
      <c r="B8419" s="103" t="s">
        <v>344</v>
      </c>
      <c r="C8419" s="103" t="s">
        <v>481</v>
      </c>
      <c r="D8419" s="103" t="s">
        <v>494</v>
      </c>
      <c r="E8419" s="111"/>
      <c r="F8419" s="103" t="s">
        <v>495</v>
      </c>
      <c r="G8419" s="103" t="s">
        <v>129</v>
      </c>
      <c r="H8419" s="103" t="s">
        <v>382</v>
      </c>
      <c r="I8419" s="103" t="s">
        <v>92</v>
      </c>
      <c r="J8419" s="215">
        <v>-20.71</v>
      </c>
      <c r="K8419" s="216" t="s">
        <v>88</v>
      </c>
    </row>
    <row r="8420" spans="1:11" x14ac:dyDescent="0.25">
      <c r="A8420" s="103" t="s">
        <v>828</v>
      </c>
      <c r="B8420" s="103" t="s">
        <v>344</v>
      </c>
      <c r="C8420" s="103" t="s">
        <v>481</v>
      </c>
      <c r="D8420" s="103" t="s">
        <v>494</v>
      </c>
      <c r="E8420" s="111"/>
      <c r="F8420" s="103" t="s">
        <v>495</v>
      </c>
      <c r="G8420" s="103" t="s">
        <v>129</v>
      </c>
      <c r="H8420" s="103" t="s">
        <v>382</v>
      </c>
      <c r="I8420" s="103" t="s">
        <v>92</v>
      </c>
      <c r="J8420" s="215">
        <v>-11.94</v>
      </c>
      <c r="K8420" s="216" t="s">
        <v>88</v>
      </c>
    </row>
    <row r="8421" spans="1:11" x14ac:dyDescent="0.25">
      <c r="A8421" s="103" t="s">
        <v>829</v>
      </c>
      <c r="B8421" s="103" t="s">
        <v>344</v>
      </c>
      <c r="C8421" s="103" t="s">
        <v>481</v>
      </c>
      <c r="D8421" s="103" t="s">
        <v>494</v>
      </c>
      <c r="E8421" s="111"/>
      <c r="F8421" s="103" t="s">
        <v>495</v>
      </c>
      <c r="G8421" s="103" t="s">
        <v>129</v>
      </c>
      <c r="H8421" s="103" t="s">
        <v>382</v>
      </c>
      <c r="I8421" s="103" t="s">
        <v>92</v>
      </c>
      <c r="J8421" s="215">
        <v>190.95</v>
      </c>
      <c r="K8421" s="216" t="s">
        <v>88</v>
      </c>
    </row>
    <row r="8422" spans="1:11" x14ac:dyDescent="0.25">
      <c r="A8422" s="103" t="s">
        <v>825</v>
      </c>
      <c r="B8422" s="103" t="s">
        <v>344</v>
      </c>
      <c r="C8422" s="103" t="s">
        <v>481</v>
      </c>
      <c r="D8422" s="103" t="s">
        <v>494</v>
      </c>
      <c r="E8422" s="111"/>
      <c r="F8422" s="103" t="s">
        <v>495</v>
      </c>
      <c r="G8422" s="103" t="s">
        <v>129</v>
      </c>
      <c r="H8422" s="103" t="s">
        <v>382</v>
      </c>
      <c r="I8422" s="103" t="s">
        <v>92</v>
      </c>
      <c r="J8422" s="215">
        <v>86.53</v>
      </c>
      <c r="K8422" s="216" t="s">
        <v>88</v>
      </c>
    </row>
    <row r="8423" spans="1:11" x14ac:dyDescent="0.25">
      <c r="A8423" s="103" t="s">
        <v>827</v>
      </c>
      <c r="B8423" s="103" t="s">
        <v>344</v>
      </c>
      <c r="C8423" s="103" t="s">
        <v>481</v>
      </c>
      <c r="D8423" s="103" t="s">
        <v>494</v>
      </c>
      <c r="E8423" s="111"/>
      <c r="F8423" s="103" t="s">
        <v>495</v>
      </c>
      <c r="G8423" s="103" t="s">
        <v>165</v>
      </c>
      <c r="H8423" s="103" t="s">
        <v>383</v>
      </c>
      <c r="I8423" s="103" t="s">
        <v>92</v>
      </c>
      <c r="J8423" s="215">
        <v>1288.4000000000001</v>
      </c>
      <c r="K8423" s="216" t="s">
        <v>88</v>
      </c>
    </row>
    <row r="8424" spans="1:11" x14ac:dyDescent="0.25">
      <c r="A8424" s="103" t="s">
        <v>827</v>
      </c>
      <c r="B8424" s="103" t="s">
        <v>344</v>
      </c>
      <c r="C8424" s="103" t="s">
        <v>481</v>
      </c>
      <c r="D8424" s="103" t="s">
        <v>494</v>
      </c>
      <c r="E8424" s="111"/>
      <c r="F8424" s="103" t="s">
        <v>495</v>
      </c>
      <c r="G8424" s="103" t="s">
        <v>165</v>
      </c>
      <c r="H8424" s="103" t="s">
        <v>383</v>
      </c>
      <c r="I8424" s="103" t="s">
        <v>842</v>
      </c>
      <c r="J8424" s="215">
        <v>36.85</v>
      </c>
      <c r="K8424" s="216" t="s">
        <v>88</v>
      </c>
    </row>
    <row r="8425" spans="1:11" x14ac:dyDescent="0.25">
      <c r="A8425" s="103" t="s">
        <v>830</v>
      </c>
      <c r="B8425" s="103" t="s">
        <v>344</v>
      </c>
      <c r="C8425" s="103" t="s">
        <v>481</v>
      </c>
      <c r="D8425" s="103" t="s">
        <v>494</v>
      </c>
      <c r="E8425" s="111"/>
      <c r="F8425" s="103" t="s">
        <v>495</v>
      </c>
      <c r="G8425" s="103" t="s">
        <v>165</v>
      </c>
      <c r="H8425" s="103" t="s">
        <v>383</v>
      </c>
      <c r="I8425" s="103" t="s">
        <v>92</v>
      </c>
      <c r="J8425" s="215">
        <v>1311.4</v>
      </c>
      <c r="K8425" s="216" t="s">
        <v>88</v>
      </c>
    </row>
    <row r="8426" spans="1:11" x14ac:dyDescent="0.25">
      <c r="A8426" s="103" t="s">
        <v>828</v>
      </c>
      <c r="B8426" s="103" t="s">
        <v>344</v>
      </c>
      <c r="C8426" s="103" t="s">
        <v>481</v>
      </c>
      <c r="D8426" s="103" t="s">
        <v>494</v>
      </c>
      <c r="E8426" s="111"/>
      <c r="F8426" s="103" t="s">
        <v>495</v>
      </c>
      <c r="G8426" s="103" t="s">
        <v>165</v>
      </c>
      <c r="H8426" s="103" t="s">
        <v>383</v>
      </c>
      <c r="I8426" s="103" t="s">
        <v>92</v>
      </c>
      <c r="J8426" s="215">
        <v>1482.9</v>
      </c>
      <c r="K8426" s="216" t="s">
        <v>88</v>
      </c>
    </row>
    <row r="8427" spans="1:11" x14ac:dyDescent="0.25">
      <c r="A8427" s="103" t="s">
        <v>829</v>
      </c>
      <c r="B8427" s="103" t="s">
        <v>344</v>
      </c>
      <c r="C8427" s="103" t="s">
        <v>481</v>
      </c>
      <c r="D8427" s="103" t="s">
        <v>494</v>
      </c>
      <c r="E8427" s="111"/>
      <c r="F8427" s="103" t="s">
        <v>495</v>
      </c>
      <c r="G8427" s="103" t="s">
        <v>165</v>
      </c>
      <c r="H8427" s="103" t="s">
        <v>383</v>
      </c>
      <c r="I8427" s="103" t="s">
        <v>92</v>
      </c>
      <c r="J8427" s="215">
        <v>789.91</v>
      </c>
      <c r="K8427" s="216" t="s">
        <v>88</v>
      </c>
    </row>
    <row r="8428" spans="1:11" x14ac:dyDescent="0.25">
      <c r="A8428" s="103" t="s">
        <v>825</v>
      </c>
      <c r="B8428" s="103" t="s">
        <v>344</v>
      </c>
      <c r="C8428" s="103" t="s">
        <v>481</v>
      </c>
      <c r="D8428" s="103" t="s">
        <v>494</v>
      </c>
      <c r="E8428" s="111"/>
      <c r="F8428" s="103" t="s">
        <v>495</v>
      </c>
      <c r="G8428" s="103" t="s">
        <v>165</v>
      </c>
      <c r="H8428" s="103" t="s">
        <v>383</v>
      </c>
      <c r="I8428" s="103" t="s">
        <v>92</v>
      </c>
      <c r="J8428" s="215">
        <v>1484.72</v>
      </c>
      <c r="K8428" s="216" t="s">
        <v>88</v>
      </c>
    </row>
    <row r="8429" spans="1:11" x14ac:dyDescent="0.25">
      <c r="A8429" s="103" t="s">
        <v>826</v>
      </c>
      <c r="B8429" s="103" t="s">
        <v>344</v>
      </c>
      <c r="C8429" s="103" t="s">
        <v>481</v>
      </c>
      <c r="D8429" s="103" t="s">
        <v>494</v>
      </c>
      <c r="E8429" s="111"/>
      <c r="F8429" s="103" t="s">
        <v>495</v>
      </c>
      <c r="G8429" s="103" t="s">
        <v>165</v>
      </c>
      <c r="H8429" s="103" t="s">
        <v>383</v>
      </c>
      <c r="I8429" s="103" t="s">
        <v>92</v>
      </c>
      <c r="J8429" s="215">
        <v>862</v>
      </c>
      <c r="K8429" s="216" t="s">
        <v>88</v>
      </c>
    </row>
    <row r="8430" spans="1:11" x14ac:dyDescent="0.25">
      <c r="A8430" s="103" t="s">
        <v>827</v>
      </c>
      <c r="B8430" s="103" t="s">
        <v>344</v>
      </c>
      <c r="C8430" s="103" t="s">
        <v>481</v>
      </c>
      <c r="D8430" s="103" t="s">
        <v>494</v>
      </c>
      <c r="E8430" s="111"/>
      <c r="F8430" s="103" t="s">
        <v>495</v>
      </c>
      <c r="G8430" s="103" t="s">
        <v>446</v>
      </c>
      <c r="H8430" s="103" t="s">
        <v>447</v>
      </c>
      <c r="I8430" s="103" t="s">
        <v>92</v>
      </c>
      <c r="J8430" s="215">
        <v>4566.28</v>
      </c>
      <c r="K8430" s="216" t="s">
        <v>88</v>
      </c>
    </row>
    <row r="8431" spans="1:11" x14ac:dyDescent="0.25">
      <c r="A8431" s="103" t="s">
        <v>830</v>
      </c>
      <c r="B8431" s="103" t="s">
        <v>344</v>
      </c>
      <c r="C8431" s="103" t="s">
        <v>481</v>
      </c>
      <c r="D8431" s="103" t="s">
        <v>494</v>
      </c>
      <c r="E8431" s="111"/>
      <c r="F8431" s="103" t="s">
        <v>495</v>
      </c>
      <c r="G8431" s="103" t="s">
        <v>446</v>
      </c>
      <c r="H8431" s="103" t="s">
        <v>447</v>
      </c>
      <c r="I8431" s="103" t="s">
        <v>92</v>
      </c>
      <c r="J8431" s="215">
        <v>1886.33</v>
      </c>
      <c r="K8431" s="216" t="s">
        <v>88</v>
      </c>
    </row>
    <row r="8432" spans="1:11" x14ac:dyDescent="0.25">
      <c r="A8432" s="103" t="s">
        <v>828</v>
      </c>
      <c r="B8432" s="103" t="s">
        <v>344</v>
      </c>
      <c r="C8432" s="103" t="s">
        <v>481</v>
      </c>
      <c r="D8432" s="103" t="s">
        <v>494</v>
      </c>
      <c r="E8432" s="111"/>
      <c r="F8432" s="103" t="s">
        <v>495</v>
      </c>
      <c r="G8432" s="103" t="s">
        <v>446</v>
      </c>
      <c r="H8432" s="103" t="s">
        <v>447</v>
      </c>
      <c r="I8432" s="103" t="s">
        <v>92</v>
      </c>
      <c r="J8432" s="215">
        <v>4761.3</v>
      </c>
      <c r="K8432" s="216" t="s">
        <v>88</v>
      </c>
    </row>
    <row r="8433" spans="1:11" x14ac:dyDescent="0.25">
      <c r="A8433" s="103" t="s">
        <v>829</v>
      </c>
      <c r="B8433" s="103" t="s">
        <v>344</v>
      </c>
      <c r="C8433" s="103" t="s">
        <v>481</v>
      </c>
      <c r="D8433" s="103" t="s">
        <v>494</v>
      </c>
      <c r="E8433" s="111"/>
      <c r="F8433" s="103" t="s">
        <v>495</v>
      </c>
      <c r="G8433" s="103" t="s">
        <v>446</v>
      </c>
      <c r="H8433" s="103" t="s">
        <v>447</v>
      </c>
      <c r="I8433" s="103" t="s">
        <v>92</v>
      </c>
      <c r="J8433" s="215">
        <v>2163.92</v>
      </c>
      <c r="K8433" s="216" t="s">
        <v>88</v>
      </c>
    </row>
    <row r="8434" spans="1:11" x14ac:dyDescent="0.25">
      <c r="A8434" s="103" t="s">
        <v>825</v>
      </c>
      <c r="B8434" s="103" t="s">
        <v>344</v>
      </c>
      <c r="C8434" s="103" t="s">
        <v>481</v>
      </c>
      <c r="D8434" s="103" t="s">
        <v>494</v>
      </c>
      <c r="E8434" s="111"/>
      <c r="F8434" s="103" t="s">
        <v>495</v>
      </c>
      <c r="G8434" s="103" t="s">
        <v>446</v>
      </c>
      <c r="H8434" s="103" t="s">
        <v>447</v>
      </c>
      <c r="I8434" s="103" t="s">
        <v>92</v>
      </c>
      <c r="J8434" s="215">
        <v>2245.5100000000002</v>
      </c>
      <c r="K8434" s="216" t="s">
        <v>88</v>
      </c>
    </row>
    <row r="8435" spans="1:11" x14ac:dyDescent="0.25">
      <c r="A8435" s="103" t="s">
        <v>826</v>
      </c>
      <c r="B8435" s="103" t="s">
        <v>344</v>
      </c>
      <c r="C8435" s="103" t="s">
        <v>481</v>
      </c>
      <c r="D8435" s="103" t="s">
        <v>494</v>
      </c>
      <c r="E8435" s="111"/>
      <c r="F8435" s="103" t="s">
        <v>495</v>
      </c>
      <c r="G8435" s="103" t="s">
        <v>446</v>
      </c>
      <c r="H8435" s="103" t="s">
        <v>447</v>
      </c>
      <c r="I8435" s="103" t="s">
        <v>92</v>
      </c>
      <c r="J8435" s="215">
        <v>1630.85</v>
      </c>
      <c r="K8435" s="216" t="s">
        <v>88</v>
      </c>
    </row>
    <row r="8436" spans="1:11" x14ac:dyDescent="0.25">
      <c r="A8436" s="103" t="s">
        <v>827</v>
      </c>
      <c r="B8436" s="103" t="s">
        <v>344</v>
      </c>
      <c r="C8436" s="103" t="s">
        <v>481</v>
      </c>
      <c r="D8436" s="103" t="s">
        <v>494</v>
      </c>
      <c r="E8436" s="111"/>
      <c r="F8436" s="103" t="s">
        <v>495</v>
      </c>
      <c r="G8436" s="103" t="s">
        <v>475</v>
      </c>
      <c r="H8436" s="103" t="s">
        <v>476</v>
      </c>
      <c r="I8436" s="103" t="s">
        <v>92</v>
      </c>
      <c r="J8436" s="215">
        <v>851.97</v>
      </c>
      <c r="K8436" s="216" t="s">
        <v>88</v>
      </c>
    </row>
    <row r="8437" spans="1:11" x14ac:dyDescent="0.25">
      <c r="A8437" s="103" t="s">
        <v>830</v>
      </c>
      <c r="B8437" s="103" t="s">
        <v>344</v>
      </c>
      <c r="C8437" s="103" t="s">
        <v>481</v>
      </c>
      <c r="D8437" s="103" t="s">
        <v>494</v>
      </c>
      <c r="E8437" s="111"/>
      <c r="F8437" s="103" t="s">
        <v>495</v>
      </c>
      <c r="G8437" s="103" t="s">
        <v>475</v>
      </c>
      <c r="H8437" s="103" t="s">
        <v>476</v>
      </c>
      <c r="I8437" s="103" t="s">
        <v>92</v>
      </c>
      <c r="J8437" s="215">
        <v>791.11</v>
      </c>
      <c r="K8437" s="216" t="s">
        <v>88</v>
      </c>
    </row>
    <row r="8438" spans="1:11" x14ac:dyDescent="0.25">
      <c r="A8438" s="103" t="s">
        <v>828</v>
      </c>
      <c r="B8438" s="103" t="s">
        <v>344</v>
      </c>
      <c r="C8438" s="103" t="s">
        <v>481</v>
      </c>
      <c r="D8438" s="103" t="s">
        <v>494</v>
      </c>
      <c r="E8438" s="111"/>
      <c r="F8438" s="103" t="s">
        <v>495</v>
      </c>
      <c r="G8438" s="103" t="s">
        <v>475</v>
      </c>
      <c r="H8438" s="103" t="s">
        <v>476</v>
      </c>
      <c r="I8438" s="103" t="s">
        <v>92</v>
      </c>
      <c r="J8438" s="215">
        <v>760.57</v>
      </c>
      <c r="K8438" s="216" t="s">
        <v>88</v>
      </c>
    </row>
    <row r="8439" spans="1:11" x14ac:dyDescent="0.25">
      <c r="A8439" s="103" t="s">
        <v>829</v>
      </c>
      <c r="B8439" s="103" t="s">
        <v>344</v>
      </c>
      <c r="C8439" s="103" t="s">
        <v>481</v>
      </c>
      <c r="D8439" s="103" t="s">
        <v>494</v>
      </c>
      <c r="E8439" s="111"/>
      <c r="F8439" s="103" t="s">
        <v>495</v>
      </c>
      <c r="G8439" s="103" t="s">
        <v>475</v>
      </c>
      <c r="H8439" s="103" t="s">
        <v>476</v>
      </c>
      <c r="I8439" s="103" t="s">
        <v>92</v>
      </c>
      <c r="J8439" s="215">
        <v>750.54</v>
      </c>
      <c r="K8439" s="216" t="s">
        <v>88</v>
      </c>
    </row>
    <row r="8440" spans="1:11" x14ac:dyDescent="0.25">
      <c r="A8440" s="103" t="s">
        <v>825</v>
      </c>
      <c r="B8440" s="103" t="s">
        <v>344</v>
      </c>
      <c r="C8440" s="103" t="s">
        <v>481</v>
      </c>
      <c r="D8440" s="103" t="s">
        <v>494</v>
      </c>
      <c r="E8440" s="111"/>
      <c r="F8440" s="103" t="s">
        <v>495</v>
      </c>
      <c r="G8440" s="103" t="s">
        <v>475</v>
      </c>
      <c r="H8440" s="103" t="s">
        <v>476</v>
      </c>
      <c r="I8440" s="103" t="s">
        <v>92</v>
      </c>
      <c r="J8440" s="215">
        <v>628.83000000000004</v>
      </c>
      <c r="K8440" s="216" t="s">
        <v>88</v>
      </c>
    </row>
    <row r="8441" spans="1:11" x14ac:dyDescent="0.25">
      <c r="A8441" s="103" t="s">
        <v>826</v>
      </c>
      <c r="B8441" s="103" t="s">
        <v>344</v>
      </c>
      <c r="C8441" s="103" t="s">
        <v>481</v>
      </c>
      <c r="D8441" s="103" t="s">
        <v>494</v>
      </c>
      <c r="E8441" s="111"/>
      <c r="F8441" s="103" t="s">
        <v>495</v>
      </c>
      <c r="G8441" s="103" t="s">
        <v>475</v>
      </c>
      <c r="H8441" s="103" t="s">
        <v>476</v>
      </c>
      <c r="I8441" s="103" t="s">
        <v>92</v>
      </c>
      <c r="J8441" s="215">
        <v>933.11</v>
      </c>
      <c r="K8441" s="216" t="s">
        <v>88</v>
      </c>
    </row>
    <row r="8442" spans="1:11" x14ac:dyDescent="0.25">
      <c r="A8442" s="103" t="s">
        <v>830</v>
      </c>
      <c r="B8442" s="103" t="s">
        <v>344</v>
      </c>
      <c r="C8442" s="103" t="s">
        <v>481</v>
      </c>
      <c r="D8442" s="103" t="s">
        <v>494</v>
      </c>
      <c r="E8442" s="111"/>
      <c r="F8442" s="103" t="s">
        <v>495</v>
      </c>
      <c r="G8442" s="103" t="s">
        <v>594</v>
      </c>
      <c r="H8442" s="103" t="s">
        <v>735</v>
      </c>
      <c r="I8442" s="103" t="s">
        <v>92</v>
      </c>
      <c r="J8442" s="215">
        <v>18.52</v>
      </c>
      <c r="K8442" s="216" t="s">
        <v>88</v>
      </c>
    </row>
    <row r="8443" spans="1:11" x14ac:dyDescent="0.25">
      <c r="A8443" s="103" t="s">
        <v>829</v>
      </c>
      <c r="B8443" s="103" t="s">
        <v>344</v>
      </c>
      <c r="C8443" s="103" t="s">
        <v>481</v>
      </c>
      <c r="D8443" s="103" t="s">
        <v>494</v>
      </c>
      <c r="E8443" s="111"/>
      <c r="F8443" s="103" t="s">
        <v>495</v>
      </c>
      <c r="G8443" s="103" t="s">
        <v>594</v>
      </c>
      <c r="H8443" s="103" t="s">
        <v>735</v>
      </c>
      <c r="I8443" s="103" t="s">
        <v>92</v>
      </c>
      <c r="J8443" s="215">
        <v>33.33</v>
      </c>
      <c r="K8443" s="216" t="s">
        <v>88</v>
      </c>
    </row>
    <row r="8444" spans="1:11" x14ac:dyDescent="0.25">
      <c r="A8444" s="103" t="s">
        <v>825</v>
      </c>
      <c r="B8444" s="103" t="s">
        <v>344</v>
      </c>
      <c r="C8444" s="103" t="s">
        <v>481</v>
      </c>
      <c r="D8444" s="103" t="s">
        <v>494</v>
      </c>
      <c r="E8444" s="111"/>
      <c r="F8444" s="103" t="s">
        <v>495</v>
      </c>
      <c r="G8444" s="103" t="s">
        <v>594</v>
      </c>
      <c r="H8444" s="103" t="s">
        <v>735</v>
      </c>
      <c r="I8444" s="103" t="s">
        <v>92</v>
      </c>
      <c r="J8444" s="215">
        <v>18.52</v>
      </c>
      <c r="K8444" s="216" t="s">
        <v>88</v>
      </c>
    </row>
    <row r="8445" spans="1:11" x14ac:dyDescent="0.25">
      <c r="A8445" s="103" t="s">
        <v>827</v>
      </c>
      <c r="B8445" s="103" t="s">
        <v>344</v>
      </c>
      <c r="C8445" s="103" t="s">
        <v>481</v>
      </c>
      <c r="D8445" s="103" t="s">
        <v>494</v>
      </c>
      <c r="E8445" s="111"/>
      <c r="F8445" s="103" t="s">
        <v>495</v>
      </c>
      <c r="G8445" s="103" t="s">
        <v>618</v>
      </c>
      <c r="H8445" s="103" t="s">
        <v>824</v>
      </c>
      <c r="I8445" s="103" t="s">
        <v>92</v>
      </c>
      <c r="J8445" s="215">
        <v>57.39</v>
      </c>
      <c r="K8445" s="216" t="s">
        <v>88</v>
      </c>
    </row>
    <row r="8446" spans="1:11" x14ac:dyDescent="0.25">
      <c r="A8446" s="103" t="s">
        <v>830</v>
      </c>
      <c r="B8446" s="103" t="s">
        <v>344</v>
      </c>
      <c r="C8446" s="103" t="s">
        <v>481</v>
      </c>
      <c r="D8446" s="103" t="s">
        <v>494</v>
      </c>
      <c r="E8446" s="111"/>
      <c r="F8446" s="103" t="s">
        <v>495</v>
      </c>
      <c r="G8446" s="103" t="s">
        <v>618</v>
      </c>
      <c r="H8446" s="103" t="s">
        <v>824</v>
      </c>
      <c r="I8446" s="103" t="s">
        <v>92</v>
      </c>
      <c r="J8446" s="215">
        <v>134.74</v>
      </c>
      <c r="K8446" s="216" t="s">
        <v>88</v>
      </c>
    </row>
    <row r="8447" spans="1:11" x14ac:dyDescent="0.25">
      <c r="A8447" s="103" t="s">
        <v>830</v>
      </c>
      <c r="B8447" s="103" t="s">
        <v>344</v>
      </c>
      <c r="C8447" s="103" t="s">
        <v>481</v>
      </c>
      <c r="D8447" s="103" t="s">
        <v>494</v>
      </c>
      <c r="E8447" s="111"/>
      <c r="F8447" s="103" t="s">
        <v>495</v>
      </c>
      <c r="G8447" s="103" t="s">
        <v>618</v>
      </c>
      <c r="H8447" s="103" t="s">
        <v>824</v>
      </c>
      <c r="I8447" s="103" t="s">
        <v>842</v>
      </c>
      <c r="J8447" s="215">
        <v>3808.85</v>
      </c>
      <c r="K8447" s="216" t="s">
        <v>88</v>
      </c>
    </row>
    <row r="8448" spans="1:11" x14ac:dyDescent="0.25">
      <c r="A8448" s="103" t="s">
        <v>828</v>
      </c>
      <c r="B8448" s="103" t="s">
        <v>344</v>
      </c>
      <c r="C8448" s="103" t="s">
        <v>481</v>
      </c>
      <c r="D8448" s="103" t="s">
        <v>494</v>
      </c>
      <c r="E8448" s="111"/>
      <c r="F8448" s="103" t="s">
        <v>495</v>
      </c>
      <c r="G8448" s="103" t="s">
        <v>618</v>
      </c>
      <c r="H8448" s="103" t="s">
        <v>824</v>
      </c>
      <c r="I8448" s="103" t="s">
        <v>92</v>
      </c>
      <c r="J8448" s="215">
        <v>113.27</v>
      </c>
      <c r="K8448" s="216" t="s">
        <v>88</v>
      </c>
    </row>
    <row r="8449" spans="1:11" x14ac:dyDescent="0.25">
      <c r="A8449" s="103" t="s">
        <v>829</v>
      </c>
      <c r="B8449" s="103" t="s">
        <v>344</v>
      </c>
      <c r="C8449" s="103" t="s">
        <v>481</v>
      </c>
      <c r="D8449" s="103" t="s">
        <v>494</v>
      </c>
      <c r="E8449" s="111"/>
      <c r="F8449" s="103" t="s">
        <v>495</v>
      </c>
      <c r="G8449" s="103" t="s">
        <v>618</v>
      </c>
      <c r="H8449" s="103" t="s">
        <v>824</v>
      </c>
      <c r="I8449" s="103" t="s">
        <v>92</v>
      </c>
      <c r="J8449" s="215">
        <v>62.38</v>
      </c>
      <c r="K8449" s="216" t="s">
        <v>88</v>
      </c>
    </row>
    <row r="8450" spans="1:11" x14ac:dyDescent="0.25">
      <c r="A8450" s="103" t="s">
        <v>825</v>
      </c>
      <c r="B8450" s="103" t="s">
        <v>344</v>
      </c>
      <c r="C8450" s="103" t="s">
        <v>481</v>
      </c>
      <c r="D8450" s="103" t="s">
        <v>494</v>
      </c>
      <c r="E8450" s="111"/>
      <c r="F8450" s="103" t="s">
        <v>495</v>
      </c>
      <c r="G8450" s="103" t="s">
        <v>618</v>
      </c>
      <c r="H8450" s="103" t="s">
        <v>824</v>
      </c>
      <c r="I8450" s="103" t="s">
        <v>92</v>
      </c>
      <c r="J8450" s="215">
        <v>195.25</v>
      </c>
      <c r="K8450" s="216" t="s">
        <v>88</v>
      </c>
    </row>
    <row r="8451" spans="1:11" x14ac:dyDescent="0.25">
      <c r="A8451" s="103" t="s">
        <v>826</v>
      </c>
      <c r="B8451" s="103" t="s">
        <v>344</v>
      </c>
      <c r="C8451" s="103" t="s">
        <v>481</v>
      </c>
      <c r="D8451" s="103" t="s">
        <v>494</v>
      </c>
      <c r="E8451" s="111"/>
      <c r="F8451" s="103" t="s">
        <v>495</v>
      </c>
      <c r="G8451" s="103" t="s">
        <v>618</v>
      </c>
      <c r="H8451" s="103" t="s">
        <v>824</v>
      </c>
      <c r="I8451" s="103" t="s">
        <v>92</v>
      </c>
      <c r="J8451" s="215">
        <v>163.43</v>
      </c>
      <c r="K8451" s="216" t="s">
        <v>88</v>
      </c>
    </row>
    <row r="8452" spans="1:11" x14ac:dyDescent="0.25">
      <c r="A8452" s="103" t="s">
        <v>827</v>
      </c>
      <c r="B8452" s="103" t="s">
        <v>344</v>
      </c>
      <c r="C8452" s="103" t="s">
        <v>481</v>
      </c>
      <c r="D8452" s="103" t="s">
        <v>494</v>
      </c>
      <c r="E8452" s="111"/>
      <c r="F8452" s="103" t="s">
        <v>495</v>
      </c>
      <c r="G8452" s="103" t="s">
        <v>736</v>
      </c>
      <c r="H8452" s="103" t="s">
        <v>737</v>
      </c>
      <c r="I8452" s="103" t="s">
        <v>92</v>
      </c>
      <c r="J8452" s="215">
        <v>609.97</v>
      </c>
      <c r="K8452" s="216" t="s">
        <v>88</v>
      </c>
    </row>
    <row r="8453" spans="1:11" x14ac:dyDescent="0.25">
      <c r="A8453" s="103" t="s">
        <v>830</v>
      </c>
      <c r="B8453" s="103" t="s">
        <v>344</v>
      </c>
      <c r="C8453" s="103" t="s">
        <v>481</v>
      </c>
      <c r="D8453" s="103" t="s">
        <v>494</v>
      </c>
      <c r="E8453" s="111"/>
      <c r="F8453" s="103" t="s">
        <v>495</v>
      </c>
      <c r="G8453" s="103" t="s">
        <v>736</v>
      </c>
      <c r="H8453" s="103" t="s">
        <v>737</v>
      </c>
      <c r="I8453" s="103" t="s">
        <v>92</v>
      </c>
      <c r="J8453" s="215">
        <v>790.44</v>
      </c>
      <c r="K8453" s="216" t="s">
        <v>88</v>
      </c>
    </row>
    <row r="8454" spans="1:11" x14ac:dyDescent="0.25">
      <c r="A8454" s="103" t="s">
        <v>828</v>
      </c>
      <c r="B8454" s="103" t="s">
        <v>344</v>
      </c>
      <c r="C8454" s="103" t="s">
        <v>481</v>
      </c>
      <c r="D8454" s="103" t="s">
        <v>494</v>
      </c>
      <c r="E8454" s="111"/>
      <c r="F8454" s="103" t="s">
        <v>495</v>
      </c>
      <c r="G8454" s="103" t="s">
        <v>736</v>
      </c>
      <c r="H8454" s="103" t="s">
        <v>737</v>
      </c>
      <c r="I8454" s="103" t="s">
        <v>92</v>
      </c>
      <c r="J8454" s="215">
        <v>630.59</v>
      </c>
      <c r="K8454" s="216" t="s">
        <v>88</v>
      </c>
    </row>
    <row r="8455" spans="1:11" x14ac:dyDescent="0.25">
      <c r="A8455" s="103" t="s">
        <v>829</v>
      </c>
      <c r="B8455" s="103" t="s">
        <v>344</v>
      </c>
      <c r="C8455" s="103" t="s">
        <v>481</v>
      </c>
      <c r="D8455" s="103" t="s">
        <v>494</v>
      </c>
      <c r="E8455" s="111"/>
      <c r="F8455" s="103" t="s">
        <v>495</v>
      </c>
      <c r="G8455" s="103" t="s">
        <v>736</v>
      </c>
      <c r="H8455" s="103" t="s">
        <v>737</v>
      </c>
      <c r="I8455" s="103" t="s">
        <v>92</v>
      </c>
      <c r="J8455" s="215">
        <v>776.32</v>
      </c>
      <c r="K8455" s="216" t="s">
        <v>88</v>
      </c>
    </row>
    <row r="8456" spans="1:11" x14ac:dyDescent="0.25">
      <c r="A8456" s="103" t="s">
        <v>825</v>
      </c>
      <c r="B8456" s="103" t="s">
        <v>344</v>
      </c>
      <c r="C8456" s="103" t="s">
        <v>481</v>
      </c>
      <c r="D8456" s="103" t="s">
        <v>494</v>
      </c>
      <c r="E8456" s="111"/>
      <c r="F8456" s="103" t="s">
        <v>495</v>
      </c>
      <c r="G8456" s="103" t="s">
        <v>736</v>
      </c>
      <c r="H8456" s="103" t="s">
        <v>737</v>
      </c>
      <c r="I8456" s="103" t="s">
        <v>92</v>
      </c>
      <c r="J8456" s="215">
        <v>791.3</v>
      </c>
      <c r="K8456" s="216" t="s">
        <v>88</v>
      </c>
    </row>
    <row r="8457" spans="1:11" x14ac:dyDescent="0.25">
      <c r="A8457" s="103" t="s">
        <v>826</v>
      </c>
      <c r="B8457" s="103" t="s">
        <v>344</v>
      </c>
      <c r="C8457" s="103" t="s">
        <v>481</v>
      </c>
      <c r="D8457" s="103" t="s">
        <v>494</v>
      </c>
      <c r="E8457" s="111"/>
      <c r="F8457" s="103" t="s">
        <v>495</v>
      </c>
      <c r="G8457" s="103" t="s">
        <v>736</v>
      </c>
      <c r="H8457" s="103" t="s">
        <v>737</v>
      </c>
      <c r="I8457" s="103" t="s">
        <v>92</v>
      </c>
      <c r="J8457" s="215">
        <v>349.7</v>
      </c>
      <c r="K8457" s="216" t="s">
        <v>88</v>
      </c>
    </row>
    <row r="8458" spans="1:11" x14ac:dyDescent="0.25">
      <c r="A8458" s="103" t="s">
        <v>829</v>
      </c>
      <c r="B8458" s="103" t="s">
        <v>344</v>
      </c>
      <c r="C8458" s="103" t="s">
        <v>481</v>
      </c>
      <c r="D8458" s="103" t="s">
        <v>494</v>
      </c>
      <c r="E8458" s="111"/>
      <c r="F8458" s="103" t="s">
        <v>495</v>
      </c>
      <c r="G8458" s="103" t="s">
        <v>131</v>
      </c>
      <c r="H8458" s="103" t="s">
        <v>389</v>
      </c>
      <c r="I8458" s="103" t="s">
        <v>92</v>
      </c>
      <c r="J8458" s="215">
        <v>6.6</v>
      </c>
      <c r="K8458" s="216" t="s">
        <v>88</v>
      </c>
    </row>
    <row r="8459" spans="1:11" x14ac:dyDescent="0.25">
      <c r="A8459" s="103" t="s">
        <v>825</v>
      </c>
      <c r="B8459" s="103" t="s">
        <v>344</v>
      </c>
      <c r="C8459" s="103" t="s">
        <v>481</v>
      </c>
      <c r="D8459" s="103" t="s">
        <v>494</v>
      </c>
      <c r="E8459" s="111"/>
      <c r="F8459" s="103" t="s">
        <v>495</v>
      </c>
      <c r="G8459" s="103" t="s">
        <v>131</v>
      </c>
      <c r="H8459" s="103" t="s">
        <v>389</v>
      </c>
      <c r="I8459" s="103" t="s">
        <v>92</v>
      </c>
      <c r="J8459" s="215">
        <v>19.79</v>
      </c>
      <c r="K8459" s="216" t="s">
        <v>88</v>
      </c>
    </row>
    <row r="8460" spans="1:11" x14ac:dyDescent="0.25">
      <c r="A8460" s="103" t="s">
        <v>825</v>
      </c>
      <c r="B8460" s="103" t="s">
        <v>344</v>
      </c>
      <c r="C8460" s="103" t="s">
        <v>481</v>
      </c>
      <c r="D8460" s="103" t="s">
        <v>494</v>
      </c>
      <c r="E8460" s="111"/>
      <c r="F8460" s="103" t="s">
        <v>495</v>
      </c>
      <c r="G8460" s="103" t="s">
        <v>148</v>
      </c>
      <c r="H8460" s="103" t="s">
        <v>390</v>
      </c>
      <c r="I8460" s="103" t="s">
        <v>92</v>
      </c>
      <c r="J8460" s="215">
        <v>11.18</v>
      </c>
      <c r="K8460" s="216" t="s">
        <v>88</v>
      </c>
    </row>
    <row r="8461" spans="1:11" x14ac:dyDescent="0.25">
      <c r="A8461" s="103" t="s">
        <v>827</v>
      </c>
      <c r="B8461" s="103" t="s">
        <v>344</v>
      </c>
      <c r="C8461" s="103" t="s">
        <v>481</v>
      </c>
      <c r="D8461" s="103" t="s">
        <v>494</v>
      </c>
      <c r="E8461" s="111"/>
      <c r="F8461" s="103" t="s">
        <v>495</v>
      </c>
      <c r="G8461" s="103" t="s">
        <v>127</v>
      </c>
      <c r="H8461" s="103" t="s">
        <v>391</v>
      </c>
      <c r="I8461" s="103" t="s">
        <v>842</v>
      </c>
      <c r="J8461" s="215">
        <v>85.75</v>
      </c>
      <c r="K8461" s="216" t="s">
        <v>88</v>
      </c>
    </row>
    <row r="8462" spans="1:11" x14ac:dyDescent="0.25">
      <c r="A8462" s="103" t="s">
        <v>830</v>
      </c>
      <c r="B8462" s="103" t="s">
        <v>344</v>
      </c>
      <c r="C8462" s="103" t="s">
        <v>481</v>
      </c>
      <c r="D8462" s="103" t="s">
        <v>494</v>
      </c>
      <c r="E8462" s="111"/>
      <c r="F8462" s="103" t="s">
        <v>495</v>
      </c>
      <c r="G8462" s="103" t="s">
        <v>127</v>
      </c>
      <c r="H8462" s="103" t="s">
        <v>391</v>
      </c>
      <c r="I8462" s="103" t="s">
        <v>842</v>
      </c>
      <c r="J8462" s="215">
        <v>19.2</v>
      </c>
      <c r="K8462" s="216" t="s">
        <v>88</v>
      </c>
    </row>
    <row r="8463" spans="1:11" x14ac:dyDescent="0.25">
      <c r="A8463" s="103" t="s">
        <v>828</v>
      </c>
      <c r="B8463" s="103" t="s">
        <v>344</v>
      </c>
      <c r="C8463" s="103" t="s">
        <v>481</v>
      </c>
      <c r="D8463" s="103" t="s">
        <v>494</v>
      </c>
      <c r="E8463" s="111"/>
      <c r="F8463" s="103" t="s">
        <v>495</v>
      </c>
      <c r="G8463" s="103" t="s">
        <v>127</v>
      </c>
      <c r="H8463" s="103" t="s">
        <v>391</v>
      </c>
      <c r="I8463" s="103" t="s">
        <v>842</v>
      </c>
      <c r="J8463" s="215">
        <v>16.3</v>
      </c>
      <c r="K8463" s="216" t="s">
        <v>88</v>
      </c>
    </row>
    <row r="8464" spans="1:11" x14ac:dyDescent="0.25">
      <c r="A8464" s="103" t="s">
        <v>829</v>
      </c>
      <c r="B8464" s="103" t="s">
        <v>344</v>
      </c>
      <c r="C8464" s="103" t="s">
        <v>481</v>
      </c>
      <c r="D8464" s="103" t="s">
        <v>494</v>
      </c>
      <c r="E8464" s="111"/>
      <c r="F8464" s="103" t="s">
        <v>495</v>
      </c>
      <c r="G8464" s="103" t="s">
        <v>127</v>
      </c>
      <c r="H8464" s="103" t="s">
        <v>391</v>
      </c>
      <c r="I8464" s="103" t="s">
        <v>842</v>
      </c>
      <c r="J8464" s="215">
        <v>104.01</v>
      </c>
      <c r="K8464" s="216" t="s">
        <v>88</v>
      </c>
    </row>
    <row r="8465" spans="1:11" x14ac:dyDescent="0.25">
      <c r="A8465" s="103" t="s">
        <v>825</v>
      </c>
      <c r="B8465" s="103" t="s">
        <v>344</v>
      </c>
      <c r="C8465" s="103" t="s">
        <v>481</v>
      </c>
      <c r="D8465" s="103" t="s">
        <v>494</v>
      </c>
      <c r="E8465" s="111"/>
      <c r="F8465" s="103" t="s">
        <v>495</v>
      </c>
      <c r="G8465" s="103" t="s">
        <v>127</v>
      </c>
      <c r="H8465" s="103" t="s">
        <v>391</v>
      </c>
      <c r="I8465" s="103" t="s">
        <v>842</v>
      </c>
      <c r="J8465" s="215">
        <v>13.29</v>
      </c>
      <c r="K8465" s="216" t="s">
        <v>88</v>
      </c>
    </row>
    <row r="8466" spans="1:11" x14ac:dyDescent="0.25">
      <c r="A8466" s="103" t="s">
        <v>826</v>
      </c>
      <c r="B8466" s="103" t="s">
        <v>344</v>
      </c>
      <c r="C8466" s="103" t="s">
        <v>481</v>
      </c>
      <c r="D8466" s="103" t="s">
        <v>494</v>
      </c>
      <c r="E8466" s="111"/>
      <c r="F8466" s="103" t="s">
        <v>495</v>
      </c>
      <c r="G8466" s="103" t="s">
        <v>127</v>
      </c>
      <c r="H8466" s="103" t="s">
        <v>391</v>
      </c>
      <c r="I8466" s="103" t="s">
        <v>842</v>
      </c>
      <c r="J8466" s="215">
        <v>21.65</v>
      </c>
      <c r="K8466" s="216" t="s">
        <v>88</v>
      </c>
    </row>
    <row r="8467" spans="1:11" x14ac:dyDescent="0.25">
      <c r="A8467" s="103" t="s">
        <v>827</v>
      </c>
      <c r="B8467" s="103" t="s">
        <v>344</v>
      </c>
      <c r="C8467" s="103" t="s">
        <v>481</v>
      </c>
      <c r="D8467" s="103" t="s">
        <v>494</v>
      </c>
      <c r="E8467" s="111"/>
      <c r="F8467" s="103" t="s">
        <v>495</v>
      </c>
      <c r="G8467" s="103" t="s">
        <v>744</v>
      </c>
      <c r="H8467" s="103" t="s">
        <v>745</v>
      </c>
      <c r="I8467" s="103" t="s">
        <v>92</v>
      </c>
      <c r="J8467" s="215">
        <v>379.22</v>
      </c>
      <c r="K8467" s="216" t="s">
        <v>88</v>
      </c>
    </row>
    <row r="8468" spans="1:11" x14ac:dyDescent="0.25">
      <c r="A8468" s="103" t="s">
        <v>827</v>
      </c>
      <c r="B8468" s="103" t="s">
        <v>344</v>
      </c>
      <c r="C8468" s="103" t="s">
        <v>481</v>
      </c>
      <c r="D8468" s="103" t="s">
        <v>494</v>
      </c>
      <c r="E8468" s="111"/>
      <c r="F8468" s="103" t="s">
        <v>495</v>
      </c>
      <c r="G8468" s="103" t="s">
        <v>744</v>
      </c>
      <c r="H8468" s="103" t="s">
        <v>745</v>
      </c>
      <c r="I8468" s="103" t="s">
        <v>842</v>
      </c>
      <c r="J8468" s="215">
        <v>52.35</v>
      </c>
      <c r="K8468" s="216" t="s">
        <v>88</v>
      </c>
    </row>
    <row r="8469" spans="1:11" x14ac:dyDescent="0.25">
      <c r="A8469" s="103" t="s">
        <v>830</v>
      </c>
      <c r="B8469" s="103" t="s">
        <v>344</v>
      </c>
      <c r="C8469" s="103" t="s">
        <v>481</v>
      </c>
      <c r="D8469" s="103" t="s">
        <v>494</v>
      </c>
      <c r="E8469" s="111"/>
      <c r="F8469" s="103" t="s">
        <v>495</v>
      </c>
      <c r="G8469" s="103" t="s">
        <v>744</v>
      </c>
      <c r="H8469" s="103" t="s">
        <v>745</v>
      </c>
      <c r="I8469" s="103" t="s">
        <v>92</v>
      </c>
      <c r="J8469" s="215">
        <v>40.119999999999997</v>
      </c>
      <c r="K8469" s="216" t="s">
        <v>88</v>
      </c>
    </row>
    <row r="8470" spans="1:11" x14ac:dyDescent="0.25">
      <c r="A8470" s="103" t="s">
        <v>828</v>
      </c>
      <c r="B8470" s="103" t="s">
        <v>344</v>
      </c>
      <c r="C8470" s="103" t="s">
        <v>481</v>
      </c>
      <c r="D8470" s="103" t="s">
        <v>494</v>
      </c>
      <c r="E8470" s="111"/>
      <c r="F8470" s="103" t="s">
        <v>495</v>
      </c>
      <c r="G8470" s="103" t="s">
        <v>744</v>
      </c>
      <c r="H8470" s="103" t="s">
        <v>745</v>
      </c>
      <c r="I8470" s="103" t="s">
        <v>92</v>
      </c>
      <c r="J8470" s="215">
        <v>38.72</v>
      </c>
      <c r="K8470" s="216" t="s">
        <v>88</v>
      </c>
    </row>
    <row r="8471" spans="1:11" x14ac:dyDescent="0.25">
      <c r="A8471" s="103" t="s">
        <v>829</v>
      </c>
      <c r="B8471" s="103" t="s">
        <v>344</v>
      </c>
      <c r="C8471" s="103" t="s">
        <v>481</v>
      </c>
      <c r="D8471" s="103" t="s">
        <v>494</v>
      </c>
      <c r="E8471" s="111"/>
      <c r="F8471" s="103" t="s">
        <v>495</v>
      </c>
      <c r="G8471" s="103" t="s">
        <v>744</v>
      </c>
      <c r="H8471" s="103" t="s">
        <v>745</v>
      </c>
      <c r="I8471" s="103" t="s">
        <v>92</v>
      </c>
      <c r="J8471" s="215">
        <v>287.89999999999998</v>
      </c>
      <c r="K8471" s="216" t="s">
        <v>88</v>
      </c>
    </row>
    <row r="8472" spans="1:11" x14ac:dyDescent="0.25">
      <c r="A8472" s="103" t="s">
        <v>825</v>
      </c>
      <c r="B8472" s="103" t="s">
        <v>344</v>
      </c>
      <c r="C8472" s="103" t="s">
        <v>481</v>
      </c>
      <c r="D8472" s="103" t="s">
        <v>494</v>
      </c>
      <c r="E8472" s="111"/>
      <c r="F8472" s="103" t="s">
        <v>495</v>
      </c>
      <c r="G8472" s="103" t="s">
        <v>744</v>
      </c>
      <c r="H8472" s="103" t="s">
        <v>745</v>
      </c>
      <c r="I8472" s="103" t="s">
        <v>92</v>
      </c>
      <c r="J8472" s="215">
        <v>499.36</v>
      </c>
      <c r="K8472" s="216" t="s">
        <v>88</v>
      </c>
    </row>
    <row r="8473" spans="1:11" x14ac:dyDescent="0.25">
      <c r="A8473" s="103" t="s">
        <v>826</v>
      </c>
      <c r="B8473" s="103" t="s">
        <v>344</v>
      </c>
      <c r="C8473" s="103" t="s">
        <v>481</v>
      </c>
      <c r="D8473" s="103" t="s">
        <v>494</v>
      </c>
      <c r="E8473" s="111"/>
      <c r="F8473" s="103" t="s">
        <v>495</v>
      </c>
      <c r="G8473" s="103" t="s">
        <v>744</v>
      </c>
      <c r="H8473" s="103" t="s">
        <v>745</v>
      </c>
      <c r="I8473" s="103" t="s">
        <v>92</v>
      </c>
      <c r="J8473" s="215">
        <v>629.5</v>
      </c>
      <c r="K8473" s="216" t="s">
        <v>88</v>
      </c>
    </row>
    <row r="8474" spans="1:11" x14ac:dyDescent="0.25">
      <c r="A8474" s="103" t="s">
        <v>827</v>
      </c>
      <c r="B8474" s="103" t="s">
        <v>344</v>
      </c>
      <c r="C8474" s="103" t="s">
        <v>481</v>
      </c>
      <c r="D8474" s="103" t="s">
        <v>494</v>
      </c>
      <c r="E8474" s="111"/>
      <c r="F8474" s="103" t="s">
        <v>495</v>
      </c>
      <c r="G8474" s="103" t="s">
        <v>124</v>
      </c>
      <c r="H8474" s="103" t="s">
        <v>394</v>
      </c>
      <c r="I8474" s="103" t="s">
        <v>92</v>
      </c>
      <c r="J8474" s="215">
        <v>1139.42</v>
      </c>
      <c r="K8474" s="216" t="s">
        <v>88</v>
      </c>
    </row>
    <row r="8475" spans="1:11" x14ac:dyDescent="0.25">
      <c r="A8475" s="103" t="s">
        <v>830</v>
      </c>
      <c r="B8475" s="103" t="s">
        <v>344</v>
      </c>
      <c r="C8475" s="103" t="s">
        <v>481</v>
      </c>
      <c r="D8475" s="103" t="s">
        <v>494</v>
      </c>
      <c r="E8475" s="111"/>
      <c r="F8475" s="103" t="s">
        <v>495</v>
      </c>
      <c r="G8475" s="103" t="s">
        <v>124</v>
      </c>
      <c r="H8475" s="103" t="s">
        <v>394</v>
      </c>
      <c r="I8475" s="103" t="s">
        <v>92</v>
      </c>
      <c r="J8475" s="215">
        <v>1595.19</v>
      </c>
      <c r="K8475" s="216" t="s">
        <v>88</v>
      </c>
    </row>
    <row r="8476" spans="1:11" x14ac:dyDescent="0.25">
      <c r="A8476" s="103" t="s">
        <v>828</v>
      </c>
      <c r="B8476" s="103" t="s">
        <v>344</v>
      </c>
      <c r="C8476" s="103" t="s">
        <v>481</v>
      </c>
      <c r="D8476" s="103" t="s">
        <v>494</v>
      </c>
      <c r="E8476" s="111"/>
      <c r="F8476" s="103" t="s">
        <v>495</v>
      </c>
      <c r="G8476" s="103" t="s">
        <v>124</v>
      </c>
      <c r="H8476" s="103" t="s">
        <v>394</v>
      </c>
      <c r="I8476" s="103" t="s">
        <v>92</v>
      </c>
      <c r="J8476" s="215">
        <v>1603.01</v>
      </c>
      <c r="K8476" s="216" t="s">
        <v>88</v>
      </c>
    </row>
    <row r="8477" spans="1:11" x14ac:dyDescent="0.25">
      <c r="A8477" s="103" t="s">
        <v>828</v>
      </c>
      <c r="B8477" s="103" t="s">
        <v>344</v>
      </c>
      <c r="C8477" s="103" t="s">
        <v>481</v>
      </c>
      <c r="D8477" s="103" t="s">
        <v>494</v>
      </c>
      <c r="E8477" s="111"/>
      <c r="F8477" s="103" t="s">
        <v>495</v>
      </c>
      <c r="G8477" s="103" t="s">
        <v>124</v>
      </c>
      <c r="H8477" s="103" t="s">
        <v>394</v>
      </c>
      <c r="I8477" s="103" t="s">
        <v>842</v>
      </c>
      <c r="J8477" s="215">
        <v>753.83</v>
      </c>
      <c r="K8477" s="216" t="s">
        <v>88</v>
      </c>
    </row>
    <row r="8478" spans="1:11" x14ac:dyDescent="0.25">
      <c r="A8478" s="103" t="s">
        <v>829</v>
      </c>
      <c r="B8478" s="103" t="s">
        <v>344</v>
      </c>
      <c r="C8478" s="103" t="s">
        <v>481</v>
      </c>
      <c r="D8478" s="103" t="s">
        <v>494</v>
      </c>
      <c r="E8478" s="111"/>
      <c r="F8478" s="103" t="s">
        <v>495</v>
      </c>
      <c r="G8478" s="103" t="s">
        <v>124</v>
      </c>
      <c r="H8478" s="103" t="s">
        <v>394</v>
      </c>
      <c r="I8478" s="103" t="s">
        <v>92</v>
      </c>
      <c r="J8478" s="215">
        <v>1329.33</v>
      </c>
      <c r="K8478" s="216" t="s">
        <v>88</v>
      </c>
    </row>
    <row r="8479" spans="1:11" x14ac:dyDescent="0.25">
      <c r="A8479" s="103" t="s">
        <v>829</v>
      </c>
      <c r="B8479" s="103" t="s">
        <v>344</v>
      </c>
      <c r="C8479" s="103" t="s">
        <v>481</v>
      </c>
      <c r="D8479" s="103" t="s">
        <v>494</v>
      </c>
      <c r="E8479" s="111"/>
      <c r="F8479" s="103" t="s">
        <v>495</v>
      </c>
      <c r="G8479" s="103" t="s">
        <v>124</v>
      </c>
      <c r="H8479" s="103" t="s">
        <v>394</v>
      </c>
      <c r="I8479" s="103" t="s">
        <v>842</v>
      </c>
      <c r="J8479" s="215">
        <v>7.59</v>
      </c>
      <c r="K8479" s="216" t="s">
        <v>88</v>
      </c>
    </row>
    <row r="8480" spans="1:11" x14ac:dyDescent="0.25">
      <c r="A8480" s="103" t="s">
        <v>825</v>
      </c>
      <c r="B8480" s="103" t="s">
        <v>344</v>
      </c>
      <c r="C8480" s="103" t="s">
        <v>481</v>
      </c>
      <c r="D8480" s="103" t="s">
        <v>494</v>
      </c>
      <c r="E8480" s="111"/>
      <c r="F8480" s="103" t="s">
        <v>495</v>
      </c>
      <c r="G8480" s="103" t="s">
        <v>124</v>
      </c>
      <c r="H8480" s="103" t="s">
        <v>394</v>
      </c>
      <c r="I8480" s="103" t="s">
        <v>92</v>
      </c>
      <c r="J8480" s="215">
        <v>1724.33</v>
      </c>
      <c r="K8480" s="216" t="s">
        <v>88</v>
      </c>
    </row>
    <row r="8481" spans="1:11" x14ac:dyDescent="0.25">
      <c r="A8481" s="103" t="s">
        <v>826</v>
      </c>
      <c r="B8481" s="103" t="s">
        <v>344</v>
      </c>
      <c r="C8481" s="103" t="s">
        <v>481</v>
      </c>
      <c r="D8481" s="103" t="s">
        <v>494</v>
      </c>
      <c r="E8481" s="111"/>
      <c r="F8481" s="103" t="s">
        <v>495</v>
      </c>
      <c r="G8481" s="103" t="s">
        <v>124</v>
      </c>
      <c r="H8481" s="103" t="s">
        <v>394</v>
      </c>
      <c r="I8481" s="103" t="s">
        <v>92</v>
      </c>
      <c r="J8481" s="215">
        <v>1617.98</v>
      </c>
      <c r="K8481" s="216" t="s">
        <v>88</v>
      </c>
    </row>
    <row r="8482" spans="1:11" x14ac:dyDescent="0.25">
      <c r="A8482" s="103" t="s">
        <v>827</v>
      </c>
      <c r="B8482" s="103" t="s">
        <v>344</v>
      </c>
      <c r="C8482" s="103" t="s">
        <v>481</v>
      </c>
      <c r="D8482" s="103" t="s">
        <v>494</v>
      </c>
      <c r="E8482" s="111"/>
      <c r="F8482" s="103" t="s">
        <v>495</v>
      </c>
      <c r="G8482" s="103" t="s">
        <v>155</v>
      </c>
      <c r="H8482" s="103" t="s">
        <v>395</v>
      </c>
      <c r="I8482" s="103" t="s">
        <v>842</v>
      </c>
      <c r="J8482" s="215">
        <v>29.72</v>
      </c>
      <c r="K8482" s="216" t="s">
        <v>88</v>
      </c>
    </row>
    <row r="8483" spans="1:11" x14ac:dyDescent="0.25">
      <c r="A8483" s="103" t="s">
        <v>830</v>
      </c>
      <c r="B8483" s="103" t="s">
        <v>344</v>
      </c>
      <c r="C8483" s="103" t="s">
        <v>481</v>
      </c>
      <c r="D8483" s="103" t="s">
        <v>494</v>
      </c>
      <c r="E8483" s="111"/>
      <c r="F8483" s="103" t="s">
        <v>495</v>
      </c>
      <c r="G8483" s="103" t="s">
        <v>155</v>
      </c>
      <c r="H8483" s="103" t="s">
        <v>395</v>
      </c>
      <c r="I8483" s="103" t="s">
        <v>842</v>
      </c>
      <c r="J8483" s="215">
        <v>1.2</v>
      </c>
      <c r="K8483" s="216" t="s">
        <v>88</v>
      </c>
    </row>
    <row r="8484" spans="1:11" x14ac:dyDescent="0.25">
      <c r="A8484" s="103" t="s">
        <v>828</v>
      </c>
      <c r="B8484" s="103" t="s">
        <v>344</v>
      </c>
      <c r="C8484" s="103" t="s">
        <v>481</v>
      </c>
      <c r="D8484" s="103" t="s">
        <v>494</v>
      </c>
      <c r="E8484" s="111"/>
      <c r="F8484" s="103" t="s">
        <v>495</v>
      </c>
      <c r="G8484" s="103" t="s">
        <v>155</v>
      </c>
      <c r="H8484" s="103" t="s">
        <v>395</v>
      </c>
      <c r="I8484" s="103" t="s">
        <v>842</v>
      </c>
      <c r="J8484" s="215">
        <v>30.09</v>
      </c>
      <c r="K8484" s="216" t="s">
        <v>88</v>
      </c>
    </row>
    <row r="8485" spans="1:11" x14ac:dyDescent="0.25">
      <c r="A8485" s="103" t="s">
        <v>829</v>
      </c>
      <c r="B8485" s="103" t="s">
        <v>344</v>
      </c>
      <c r="C8485" s="103" t="s">
        <v>481</v>
      </c>
      <c r="D8485" s="103" t="s">
        <v>494</v>
      </c>
      <c r="E8485" s="111"/>
      <c r="F8485" s="103" t="s">
        <v>495</v>
      </c>
      <c r="G8485" s="103" t="s">
        <v>155</v>
      </c>
      <c r="H8485" s="103" t="s">
        <v>395</v>
      </c>
      <c r="I8485" s="103" t="s">
        <v>842</v>
      </c>
      <c r="J8485" s="215">
        <v>34.880000000000003</v>
      </c>
      <c r="K8485" s="216" t="s">
        <v>88</v>
      </c>
    </row>
    <row r="8486" spans="1:11" x14ac:dyDescent="0.25">
      <c r="A8486" s="103" t="s">
        <v>825</v>
      </c>
      <c r="B8486" s="103" t="s">
        <v>344</v>
      </c>
      <c r="C8486" s="103" t="s">
        <v>481</v>
      </c>
      <c r="D8486" s="103" t="s">
        <v>494</v>
      </c>
      <c r="E8486" s="111"/>
      <c r="F8486" s="103" t="s">
        <v>495</v>
      </c>
      <c r="G8486" s="103" t="s">
        <v>155</v>
      </c>
      <c r="H8486" s="103" t="s">
        <v>395</v>
      </c>
      <c r="I8486" s="103" t="s">
        <v>842</v>
      </c>
      <c r="J8486" s="215">
        <v>129.79</v>
      </c>
      <c r="K8486" s="216" t="s">
        <v>88</v>
      </c>
    </row>
    <row r="8487" spans="1:11" x14ac:dyDescent="0.25">
      <c r="A8487" s="103" t="s">
        <v>827</v>
      </c>
      <c r="B8487" s="103" t="s">
        <v>344</v>
      </c>
      <c r="C8487" s="103" t="s">
        <v>481</v>
      </c>
      <c r="D8487" s="103" t="s">
        <v>494</v>
      </c>
      <c r="E8487" s="111"/>
      <c r="F8487" s="103" t="s">
        <v>495</v>
      </c>
      <c r="G8487" s="103" t="s">
        <v>650</v>
      </c>
      <c r="H8487" s="103" t="s">
        <v>651</v>
      </c>
      <c r="I8487" s="103" t="s">
        <v>92</v>
      </c>
      <c r="J8487" s="215">
        <v>45.68</v>
      </c>
      <c r="K8487" s="216" t="s">
        <v>88</v>
      </c>
    </row>
    <row r="8488" spans="1:11" x14ac:dyDescent="0.25">
      <c r="A8488" s="103" t="s">
        <v>830</v>
      </c>
      <c r="B8488" s="103" t="s">
        <v>344</v>
      </c>
      <c r="C8488" s="103" t="s">
        <v>481</v>
      </c>
      <c r="D8488" s="103" t="s">
        <v>494</v>
      </c>
      <c r="E8488" s="111"/>
      <c r="F8488" s="103" t="s">
        <v>495</v>
      </c>
      <c r="G8488" s="103" t="s">
        <v>650</v>
      </c>
      <c r="H8488" s="103" t="s">
        <v>651</v>
      </c>
      <c r="I8488" s="103" t="s">
        <v>92</v>
      </c>
      <c r="J8488" s="215">
        <v>154.4</v>
      </c>
      <c r="K8488" s="216" t="s">
        <v>88</v>
      </c>
    </row>
    <row r="8489" spans="1:11" x14ac:dyDescent="0.25">
      <c r="A8489" s="103" t="s">
        <v>828</v>
      </c>
      <c r="B8489" s="103" t="s">
        <v>344</v>
      </c>
      <c r="C8489" s="103" t="s">
        <v>481</v>
      </c>
      <c r="D8489" s="103" t="s">
        <v>494</v>
      </c>
      <c r="E8489" s="111"/>
      <c r="F8489" s="103" t="s">
        <v>495</v>
      </c>
      <c r="G8489" s="103" t="s">
        <v>650</v>
      </c>
      <c r="H8489" s="103" t="s">
        <v>651</v>
      </c>
      <c r="I8489" s="103" t="s">
        <v>92</v>
      </c>
      <c r="J8489" s="215">
        <v>272.19</v>
      </c>
      <c r="K8489" s="216" t="s">
        <v>88</v>
      </c>
    </row>
    <row r="8490" spans="1:11" x14ac:dyDescent="0.25">
      <c r="A8490" s="103" t="s">
        <v>829</v>
      </c>
      <c r="B8490" s="103" t="s">
        <v>344</v>
      </c>
      <c r="C8490" s="103" t="s">
        <v>481</v>
      </c>
      <c r="D8490" s="103" t="s">
        <v>494</v>
      </c>
      <c r="E8490" s="111"/>
      <c r="F8490" s="103" t="s">
        <v>495</v>
      </c>
      <c r="G8490" s="103" t="s">
        <v>650</v>
      </c>
      <c r="H8490" s="103" t="s">
        <v>651</v>
      </c>
      <c r="I8490" s="103" t="s">
        <v>92</v>
      </c>
      <c r="J8490" s="215">
        <v>228.65</v>
      </c>
      <c r="K8490" s="216" t="s">
        <v>88</v>
      </c>
    </row>
    <row r="8491" spans="1:11" x14ac:dyDescent="0.25">
      <c r="A8491" s="103" t="s">
        <v>825</v>
      </c>
      <c r="B8491" s="103" t="s">
        <v>344</v>
      </c>
      <c r="C8491" s="103" t="s">
        <v>481</v>
      </c>
      <c r="D8491" s="103" t="s">
        <v>494</v>
      </c>
      <c r="E8491" s="111"/>
      <c r="F8491" s="103" t="s">
        <v>495</v>
      </c>
      <c r="G8491" s="103" t="s">
        <v>650</v>
      </c>
      <c r="H8491" s="103" t="s">
        <v>651</v>
      </c>
      <c r="I8491" s="103" t="s">
        <v>92</v>
      </c>
      <c r="J8491" s="215">
        <v>184.83</v>
      </c>
      <c r="K8491" s="216" t="s">
        <v>88</v>
      </c>
    </row>
    <row r="8492" spans="1:11" x14ac:dyDescent="0.25">
      <c r="A8492" s="103" t="s">
        <v>826</v>
      </c>
      <c r="B8492" s="103" t="s">
        <v>344</v>
      </c>
      <c r="C8492" s="103" t="s">
        <v>481</v>
      </c>
      <c r="D8492" s="103" t="s">
        <v>494</v>
      </c>
      <c r="E8492" s="111"/>
      <c r="F8492" s="103" t="s">
        <v>495</v>
      </c>
      <c r="G8492" s="103" t="s">
        <v>650</v>
      </c>
      <c r="H8492" s="103" t="s">
        <v>651</v>
      </c>
      <c r="I8492" s="103" t="s">
        <v>92</v>
      </c>
      <c r="J8492" s="215">
        <v>14.72</v>
      </c>
      <c r="K8492" s="216" t="s">
        <v>88</v>
      </c>
    </row>
    <row r="8493" spans="1:11" x14ac:dyDescent="0.25">
      <c r="A8493" s="103" t="s">
        <v>827</v>
      </c>
      <c r="B8493" s="103" t="s">
        <v>344</v>
      </c>
      <c r="C8493" s="103" t="s">
        <v>481</v>
      </c>
      <c r="D8493" s="103" t="s">
        <v>494</v>
      </c>
      <c r="E8493" s="111"/>
      <c r="F8493" s="103" t="s">
        <v>495</v>
      </c>
      <c r="G8493" s="103" t="s">
        <v>491</v>
      </c>
      <c r="H8493" s="103" t="s">
        <v>492</v>
      </c>
      <c r="I8493" s="103" t="s">
        <v>92</v>
      </c>
      <c r="J8493" s="215">
        <v>1549.61</v>
      </c>
      <c r="K8493" s="216" t="s">
        <v>88</v>
      </c>
    </row>
    <row r="8494" spans="1:11" x14ac:dyDescent="0.25">
      <c r="A8494" s="103" t="s">
        <v>830</v>
      </c>
      <c r="B8494" s="103" t="s">
        <v>344</v>
      </c>
      <c r="C8494" s="103" t="s">
        <v>481</v>
      </c>
      <c r="D8494" s="103" t="s">
        <v>494</v>
      </c>
      <c r="E8494" s="111"/>
      <c r="F8494" s="103" t="s">
        <v>495</v>
      </c>
      <c r="G8494" s="103" t="s">
        <v>491</v>
      </c>
      <c r="H8494" s="103" t="s">
        <v>492</v>
      </c>
      <c r="I8494" s="103" t="s">
        <v>92</v>
      </c>
      <c r="J8494" s="215">
        <v>1586.51</v>
      </c>
      <c r="K8494" s="216" t="s">
        <v>88</v>
      </c>
    </row>
    <row r="8495" spans="1:11" x14ac:dyDescent="0.25">
      <c r="A8495" s="103" t="s">
        <v>828</v>
      </c>
      <c r="B8495" s="103" t="s">
        <v>344</v>
      </c>
      <c r="C8495" s="103" t="s">
        <v>481</v>
      </c>
      <c r="D8495" s="103" t="s">
        <v>494</v>
      </c>
      <c r="E8495" s="111"/>
      <c r="F8495" s="103" t="s">
        <v>495</v>
      </c>
      <c r="G8495" s="103" t="s">
        <v>491</v>
      </c>
      <c r="H8495" s="103" t="s">
        <v>492</v>
      </c>
      <c r="I8495" s="103" t="s">
        <v>92</v>
      </c>
      <c r="J8495" s="215">
        <v>1593.43</v>
      </c>
      <c r="K8495" s="216" t="s">
        <v>88</v>
      </c>
    </row>
    <row r="8496" spans="1:11" x14ac:dyDescent="0.25">
      <c r="A8496" s="103" t="s">
        <v>829</v>
      </c>
      <c r="B8496" s="103" t="s">
        <v>344</v>
      </c>
      <c r="C8496" s="103" t="s">
        <v>481</v>
      </c>
      <c r="D8496" s="103" t="s">
        <v>494</v>
      </c>
      <c r="E8496" s="111"/>
      <c r="F8496" s="103" t="s">
        <v>495</v>
      </c>
      <c r="G8496" s="103" t="s">
        <v>491</v>
      </c>
      <c r="H8496" s="103" t="s">
        <v>492</v>
      </c>
      <c r="I8496" s="103" t="s">
        <v>92</v>
      </c>
      <c r="J8496" s="215">
        <v>1365.14</v>
      </c>
      <c r="K8496" s="216" t="s">
        <v>88</v>
      </c>
    </row>
    <row r="8497" spans="1:11" x14ac:dyDescent="0.25">
      <c r="A8497" s="103" t="s">
        <v>825</v>
      </c>
      <c r="B8497" s="103" t="s">
        <v>344</v>
      </c>
      <c r="C8497" s="103" t="s">
        <v>481</v>
      </c>
      <c r="D8497" s="103" t="s">
        <v>494</v>
      </c>
      <c r="E8497" s="111"/>
      <c r="F8497" s="103" t="s">
        <v>495</v>
      </c>
      <c r="G8497" s="103" t="s">
        <v>491</v>
      </c>
      <c r="H8497" s="103" t="s">
        <v>492</v>
      </c>
      <c r="I8497" s="103" t="s">
        <v>92</v>
      </c>
      <c r="J8497" s="215">
        <v>1638.16</v>
      </c>
      <c r="K8497" s="216" t="s">
        <v>88</v>
      </c>
    </row>
    <row r="8498" spans="1:11" x14ac:dyDescent="0.25">
      <c r="A8498" s="103" t="s">
        <v>826</v>
      </c>
      <c r="B8498" s="103" t="s">
        <v>344</v>
      </c>
      <c r="C8498" s="103" t="s">
        <v>481</v>
      </c>
      <c r="D8498" s="103" t="s">
        <v>494</v>
      </c>
      <c r="E8498" s="111"/>
      <c r="F8498" s="103" t="s">
        <v>495</v>
      </c>
      <c r="G8498" s="103" t="s">
        <v>491</v>
      </c>
      <c r="H8498" s="103" t="s">
        <v>492</v>
      </c>
      <c r="I8498" s="103" t="s">
        <v>92</v>
      </c>
      <c r="J8498" s="215">
        <v>649.36</v>
      </c>
      <c r="K8498" s="216" t="s">
        <v>88</v>
      </c>
    </row>
    <row r="8499" spans="1:11" x14ac:dyDescent="0.25">
      <c r="A8499" s="103" t="s">
        <v>827</v>
      </c>
      <c r="B8499" s="103" t="s">
        <v>344</v>
      </c>
      <c r="C8499" s="103" t="s">
        <v>481</v>
      </c>
      <c r="D8499" s="103" t="s">
        <v>494</v>
      </c>
      <c r="E8499" s="111"/>
      <c r="F8499" s="103" t="s">
        <v>495</v>
      </c>
      <c r="G8499" s="103" t="s">
        <v>454</v>
      </c>
      <c r="H8499" s="103" t="s">
        <v>455</v>
      </c>
      <c r="I8499" s="103" t="s">
        <v>92</v>
      </c>
      <c r="J8499" s="215">
        <v>2411.54</v>
      </c>
      <c r="K8499" s="216" t="s">
        <v>88</v>
      </c>
    </row>
    <row r="8500" spans="1:11" x14ac:dyDescent="0.25">
      <c r="A8500" s="103" t="s">
        <v>830</v>
      </c>
      <c r="B8500" s="103" t="s">
        <v>344</v>
      </c>
      <c r="C8500" s="103" t="s">
        <v>481</v>
      </c>
      <c r="D8500" s="103" t="s">
        <v>494</v>
      </c>
      <c r="E8500" s="111"/>
      <c r="F8500" s="103" t="s">
        <v>495</v>
      </c>
      <c r="G8500" s="103" t="s">
        <v>454</v>
      </c>
      <c r="H8500" s="103" t="s">
        <v>455</v>
      </c>
      <c r="I8500" s="103" t="s">
        <v>92</v>
      </c>
      <c r="J8500" s="215">
        <v>2353.19</v>
      </c>
      <c r="K8500" s="216" t="s">
        <v>88</v>
      </c>
    </row>
    <row r="8501" spans="1:11" x14ac:dyDescent="0.25">
      <c r="A8501" s="103" t="s">
        <v>828</v>
      </c>
      <c r="B8501" s="103" t="s">
        <v>344</v>
      </c>
      <c r="C8501" s="103" t="s">
        <v>481</v>
      </c>
      <c r="D8501" s="103" t="s">
        <v>494</v>
      </c>
      <c r="E8501" s="111"/>
      <c r="F8501" s="103" t="s">
        <v>495</v>
      </c>
      <c r="G8501" s="103" t="s">
        <v>454</v>
      </c>
      <c r="H8501" s="103" t="s">
        <v>455</v>
      </c>
      <c r="I8501" s="103" t="s">
        <v>92</v>
      </c>
      <c r="J8501" s="215">
        <v>2543.9</v>
      </c>
      <c r="K8501" s="216" t="s">
        <v>88</v>
      </c>
    </row>
    <row r="8502" spans="1:11" x14ac:dyDescent="0.25">
      <c r="A8502" s="103" t="s">
        <v>829</v>
      </c>
      <c r="B8502" s="103" t="s">
        <v>344</v>
      </c>
      <c r="C8502" s="103" t="s">
        <v>481</v>
      </c>
      <c r="D8502" s="103" t="s">
        <v>494</v>
      </c>
      <c r="E8502" s="111"/>
      <c r="F8502" s="103" t="s">
        <v>495</v>
      </c>
      <c r="G8502" s="103" t="s">
        <v>454</v>
      </c>
      <c r="H8502" s="103" t="s">
        <v>455</v>
      </c>
      <c r="I8502" s="103" t="s">
        <v>92</v>
      </c>
      <c r="J8502" s="215">
        <v>2084.27</v>
      </c>
      <c r="K8502" s="216" t="s">
        <v>88</v>
      </c>
    </row>
    <row r="8503" spans="1:11" x14ac:dyDescent="0.25">
      <c r="A8503" s="103" t="s">
        <v>825</v>
      </c>
      <c r="B8503" s="103" t="s">
        <v>344</v>
      </c>
      <c r="C8503" s="103" t="s">
        <v>481</v>
      </c>
      <c r="D8503" s="103" t="s">
        <v>494</v>
      </c>
      <c r="E8503" s="111"/>
      <c r="F8503" s="103" t="s">
        <v>495</v>
      </c>
      <c r="G8503" s="103" t="s">
        <v>454</v>
      </c>
      <c r="H8503" s="103" t="s">
        <v>455</v>
      </c>
      <c r="I8503" s="103" t="s">
        <v>92</v>
      </c>
      <c r="J8503" s="215">
        <v>2606.5500000000002</v>
      </c>
      <c r="K8503" s="216" t="s">
        <v>88</v>
      </c>
    </row>
    <row r="8504" spans="1:11" x14ac:dyDescent="0.25">
      <c r="A8504" s="103" t="s">
        <v>826</v>
      </c>
      <c r="B8504" s="103" t="s">
        <v>344</v>
      </c>
      <c r="C8504" s="103" t="s">
        <v>481</v>
      </c>
      <c r="D8504" s="103" t="s">
        <v>494</v>
      </c>
      <c r="E8504" s="111"/>
      <c r="F8504" s="103" t="s">
        <v>495</v>
      </c>
      <c r="G8504" s="103" t="s">
        <v>454</v>
      </c>
      <c r="H8504" s="103" t="s">
        <v>455</v>
      </c>
      <c r="I8504" s="103" t="s">
        <v>92</v>
      </c>
      <c r="J8504" s="215">
        <v>2354.29</v>
      </c>
      <c r="K8504" s="216" t="s">
        <v>88</v>
      </c>
    </row>
    <row r="8505" spans="1:11" x14ac:dyDescent="0.25">
      <c r="A8505" s="103" t="s">
        <v>827</v>
      </c>
      <c r="B8505" s="103" t="s">
        <v>344</v>
      </c>
      <c r="C8505" s="103" t="s">
        <v>481</v>
      </c>
      <c r="D8505" s="103" t="s">
        <v>494</v>
      </c>
      <c r="E8505" s="111"/>
      <c r="F8505" s="103" t="s">
        <v>495</v>
      </c>
      <c r="G8505" s="103" t="s">
        <v>94</v>
      </c>
      <c r="H8505" s="103" t="s">
        <v>397</v>
      </c>
      <c r="I8505" s="103" t="s">
        <v>92</v>
      </c>
      <c r="J8505" s="215">
        <v>552.27</v>
      </c>
      <c r="K8505" s="216" t="s">
        <v>88</v>
      </c>
    </row>
    <row r="8506" spans="1:11" x14ac:dyDescent="0.25">
      <c r="A8506" s="103" t="s">
        <v>830</v>
      </c>
      <c r="B8506" s="103" t="s">
        <v>344</v>
      </c>
      <c r="C8506" s="103" t="s">
        <v>481</v>
      </c>
      <c r="D8506" s="103" t="s">
        <v>494</v>
      </c>
      <c r="E8506" s="111"/>
      <c r="F8506" s="103" t="s">
        <v>495</v>
      </c>
      <c r="G8506" s="103" t="s">
        <v>94</v>
      </c>
      <c r="H8506" s="103" t="s">
        <v>397</v>
      </c>
      <c r="I8506" s="103" t="s">
        <v>92</v>
      </c>
      <c r="J8506" s="215">
        <v>501.66</v>
      </c>
      <c r="K8506" s="216" t="s">
        <v>88</v>
      </c>
    </row>
    <row r="8507" spans="1:11" x14ac:dyDescent="0.25">
      <c r="A8507" s="103" t="s">
        <v>828</v>
      </c>
      <c r="B8507" s="103" t="s">
        <v>344</v>
      </c>
      <c r="C8507" s="103" t="s">
        <v>481</v>
      </c>
      <c r="D8507" s="103" t="s">
        <v>494</v>
      </c>
      <c r="E8507" s="111"/>
      <c r="F8507" s="103" t="s">
        <v>495</v>
      </c>
      <c r="G8507" s="103" t="s">
        <v>94</v>
      </c>
      <c r="H8507" s="103" t="s">
        <v>397</v>
      </c>
      <c r="I8507" s="103" t="s">
        <v>92</v>
      </c>
      <c r="J8507" s="215">
        <v>650.63</v>
      </c>
      <c r="K8507" s="216" t="s">
        <v>88</v>
      </c>
    </row>
    <row r="8508" spans="1:11" x14ac:dyDescent="0.25">
      <c r="A8508" s="103" t="s">
        <v>829</v>
      </c>
      <c r="B8508" s="103" t="s">
        <v>344</v>
      </c>
      <c r="C8508" s="103" t="s">
        <v>481</v>
      </c>
      <c r="D8508" s="103" t="s">
        <v>494</v>
      </c>
      <c r="E8508" s="111"/>
      <c r="F8508" s="103" t="s">
        <v>495</v>
      </c>
      <c r="G8508" s="103" t="s">
        <v>94</v>
      </c>
      <c r="H8508" s="103" t="s">
        <v>397</v>
      </c>
      <c r="I8508" s="103" t="s">
        <v>92</v>
      </c>
      <c r="J8508" s="215">
        <v>626.91</v>
      </c>
      <c r="K8508" s="216" t="s">
        <v>88</v>
      </c>
    </row>
    <row r="8509" spans="1:11" x14ac:dyDescent="0.25">
      <c r="A8509" s="103" t="s">
        <v>825</v>
      </c>
      <c r="B8509" s="103" t="s">
        <v>344</v>
      </c>
      <c r="C8509" s="103" t="s">
        <v>481</v>
      </c>
      <c r="D8509" s="103" t="s">
        <v>494</v>
      </c>
      <c r="E8509" s="111"/>
      <c r="F8509" s="103" t="s">
        <v>495</v>
      </c>
      <c r="G8509" s="103" t="s">
        <v>94</v>
      </c>
      <c r="H8509" s="103" t="s">
        <v>397</v>
      </c>
      <c r="I8509" s="103" t="s">
        <v>92</v>
      </c>
      <c r="J8509" s="215">
        <v>870.14</v>
      </c>
      <c r="K8509" s="216" t="s">
        <v>88</v>
      </c>
    </row>
    <row r="8510" spans="1:11" x14ac:dyDescent="0.25">
      <c r="A8510" s="103" t="s">
        <v>826</v>
      </c>
      <c r="B8510" s="103" t="s">
        <v>344</v>
      </c>
      <c r="C8510" s="103" t="s">
        <v>481</v>
      </c>
      <c r="D8510" s="103" t="s">
        <v>494</v>
      </c>
      <c r="E8510" s="111"/>
      <c r="F8510" s="103" t="s">
        <v>495</v>
      </c>
      <c r="G8510" s="103" t="s">
        <v>94</v>
      </c>
      <c r="H8510" s="103" t="s">
        <v>397</v>
      </c>
      <c r="I8510" s="103" t="s">
        <v>92</v>
      </c>
      <c r="J8510" s="215">
        <v>335.26</v>
      </c>
      <c r="K8510" s="216" t="s">
        <v>88</v>
      </c>
    </row>
    <row r="8511" spans="1:11" x14ac:dyDescent="0.25">
      <c r="A8511" s="103" t="s">
        <v>827</v>
      </c>
      <c r="B8511" s="103" t="s">
        <v>344</v>
      </c>
      <c r="C8511" s="103" t="s">
        <v>481</v>
      </c>
      <c r="D8511" s="103" t="s">
        <v>494</v>
      </c>
      <c r="E8511" s="111"/>
      <c r="F8511" s="103" t="s">
        <v>495</v>
      </c>
      <c r="G8511" s="103" t="s">
        <v>122</v>
      </c>
      <c r="H8511" s="103" t="s">
        <v>471</v>
      </c>
      <c r="I8511" s="103" t="s">
        <v>92</v>
      </c>
      <c r="J8511" s="215">
        <v>3342.33</v>
      </c>
      <c r="K8511" s="216" t="s">
        <v>88</v>
      </c>
    </row>
    <row r="8512" spans="1:11" x14ac:dyDescent="0.25">
      <c r="A8512" s="103" t="s">
        <v>830</v>
      </c>
      <c r="B8512" s="103" t="s">
        <v>344</v>
      </c>
      <c r="C8512" s="103" t="s">
        <v>481</v>
      </c>
      <c r="D8512" s="103" t="s">
        <v>494</v>
      </c>
      <c r="E8512" s="111"/>
      <c r="F8512" s="103" t="s">
        <v>495</v>
      </c>
      <c r="G8512" s="103" t="s">
        <v>122</v>
      </c>
      <c r="H8512" s="103" t="s">
        <v>471</v>
      </c>
      <c r="I8512" s="103" t="s">
        <v>92</v>
      </c>
      <c r="J8512" s="215">
        <v>3401.06</v>
      </c>
      <c r="K8512" s="216" t="s">
        <v>88</v>
      </c>
    </row>
    <row r="8513" spans="1:11" x14ac:dyDescent="0.25">
      <c r="A8513" s="103" t="s">
        <v>828</v>
      </c>
      <c r="B8513" s="103" t="s">
        <v>344</v>
      </c>
      <c r="C8513" s="103" t="s">
        <v>481</v>
      </c>
      <c r="D8513" s="103" t="s">
        <v>494</v>
      </c>
      <c r="E8513" s="111"/>
      <c r="F8513" s="103" t="s">
        <v>495</v>
      </c>
      <c r="G8513" s="103" t="s">
        <v>122</v>
      </c>
      <c r="H8513" s="103" t="s">
        <v>471</v>
      </c>
      <c r="I8513" s="103" t="s">
        <v>92</v>
      </c>
      <c r="J8513" s="215">
        <v>2962.71</v>
      </c>
      <c r="K8513" s="216" t="s">
        <v>88</v>
      </c>
    </row>
    <row r="8514" spans="1:11" x14ac:dyDescent="0.25">
      <c r="A8514" s="103" t="s">
        <v>829</v>
      </c>
      <c r="B8514" s="103" t="s">
        <v>344</v>
      </c>
      <c r="C8514" s="103" t="s">
        <v>481</v>
      </c>
      <c r="D8514" s="103" t="s">
        <v>494</v>
      </c>
      <c r="E8514" s="111"/>
      <c r="F8514" s="103" t="s">
        <v>495</v>
      </c>
      <c r="G8514" s="103" t="s">
        <v>122</v>
      </c>
      <c r="H8514" s="103" t="s">
        <v>471</v>
      </c>
      <c r="I8514" s="103" t="s">
        <v>92</v>
      </c>
      <c r="J8514" s="215">
        <v>3209.99</v>
      </c>
      <c r="K8514" s="216" t="s">
        <v>88</v>
      </c>
    </row>
    <row r="8515" spans="1:11" x14ac:dyDescent="0.25">
      <c r="A8515" s="103" t="s">
        <v>825</v>
      </c>
      <c r="B8515" s="103" t="s">
        <v>344</v>
      </c>
      <c r="C8515" s="103" t="s">
        <v>481</v>
      </c>
      <c r="D8515" s="103" t="s">
        <v>494</v>
      </c>
      <c r="E8515" s="111"/>
      <c r="F8515" s="103" t="s">
        <v>495</v>
      </c>
      <c r="G8515" s="103" t="s">
        <v>122</v>
      </c>
      <c r="H8515" s="103" t="s">
        <v>471</v>
      </c>
      <c r="I8515" s="103" t="s">
        <v>92</v>
      </c>
      <c r="J8515" s="215">
        <v>3681.51</v>
      </c>
      <c r="K8515" s="216" t="s">
        <v>88</v>
      </c>
    </row>
    <row r="8516" spans="1:11" x14ac:dyDescent="0.25">
      <c r="A8516" s="103" t="s">
        <v>826</v>
      </c>
      <c r="B8516" s="103" t="s">
        <v>344</v>
      </c>
      <c r="C8516" s="103" t="s">
        <v>481</v>
      </c>
      <c r="D8516" s="103" t="s">
        <v>494</v>
      </c>
      <c r="E8516" s="111"/>
      <c r="F8516" s="103" t="s">
        <v>495</v>
      </c>
      <c r="G8516" s="103" t="s">
        <v>122</v>
      </c>
      <c r="H8516" s="103" t="s">
        <v>471</v>
      </c>
      <c r="I8516" s="103" t="s">
        <v>92</v>
      </c>
      <c r="J8516" s="215">
        <v>3418.32</v>
      </c>
      <c r="K8516" s="216" t="s">
        <v>88</v>
      </c>
    </row>
    <row r="8517" spans="1:11" x14ac:dyDescent="0.25">
      <c r="A8517" s="103" t="s">
        <v>827</v>
      </c>
      <c r="B8517" s="103" t="s">
        <v>344</v>
      </c>
      <c r="C8517" s="103" t="s">
        <v>481</v>
      </c>
      <c r="D8517" s="103" t="s">
        <v>494</v>
      </c>
      <c r="E8517" s="111"/>
      <c r="F8517" s="103" t="s">
        <v>495</v>
      </c>
      <c r="G8517" s="103" t="s">
        <v>120</v>
      </c>
      <c r="H8517" s="103" t="s">
        <v>398</v>
      </c>
      <c r="I8517" s="103" t="s">
        <v>92</v>
      </c>
      <c r="J8517" s="215">
        <v>99.72</v>
      </c>
      <c r="K8517" s="216" t="s">
        <v>88</v>
      </c>
    </row>
    <row r="8518" spans="1:11" x14ac:dyDescent="0.25">
      <c r="A8518" s="103" t="s">
        <v>830</v>
      </c>
      <c r="B8518" s="103" t="s">
        <v>344</v>
      </c>
      <c r="C8518" s="103" t="s">
        <v>481</v>
      </c>
      <c r="D8518" s="103" t="s">
        <v>494</v>
      </c>
      <c r="E8518" s="111"/>
      <c r="F8518" s="103" t="s">
        <v>495</v>
      </c>
      <c r="G8518" s="103" t="s">
        <v>120</v>
      </c>
      <c r="H8518" s="103" t="s">
        <v>398</v>
      </c>
      <c r="I8518" s="103" t="s">
        <v>92</v>
      </c>
      <c r="J8518" s="215">
        <v>35.99</v>
      </c>
      <c r="K8518" s="216" t="s">
        <v>88</v>
      </c>
    </row>
    <row r="8519" spans="1:11" x14ac:dyDescent="0.25">
      <c r="A8519" s="103" t="s">
        <v>828</v>
      </c>
      <c r="B8519" s="103" t="s">
        <v>344</v>
      </c>
      <c r="C8519" s="103" t="s">
        <v>481</v>
      </c>
      <c r="D8519" s="103" t="s">
        <v>494</v>
      </c>
      <c r="E8519" s="111"/>
      <c r="F8519" s="103" t="s">
        <v>495</v>
      </c>
      <c r="G8519" s="103" t="s">
        <v>120</v>
      </c>
      <c r="H8519" s="103" t="s">
        <v>398</v>
      </c>
      <c r="I8519" s="103" t="s">
        <v>92</v>
      </c>
      <c r="J8519" s="215">
        <v>117.61</v>
      </c>
      <c r="K8519" s="216" t="s">
        <v>88</v>
      </c>
    </row>
    <row r="8520" spans="1:11" x14ac:dyDescent="0.25">
      <c r="A8520" s="103" t="s">
        <v>829</v>
      </c>
      <c r="B8520" s="103" t="s">
        <v>344</v>
      </c>
      <c r="C8520" s="103" t="s">
        <v>481</v>
      </c>
      <c r="D8520" s="103" t="s">
        <v>494</v>
      </c>
      <c r="E8520" s="111"/>
      <c r="F8520" s="103" t="s">
        <v>495</v>
      </c>
      <c r="G8520" s="103" t="s">
        <v>120</v>
      </c>
      <c r="H8520" s="103" t="s">
        <v>398</v>
      </c>
      <c r="I8520" s="103" t="s">
        <v>92</v>
      </c>
      <c r="J8520" s="215">
        <v>159.5</v>
      </c>
      <c r="K8520" s="216" t="s">
        <v>88</v>
      </c>
    </row>
    <row r="8521" spans="1:11" x14ac:dyDescent="0.25">
      <c r="A8521" s="103" t="s">
        <v>825</v>
      </c>
      <c r="B8521" s="103" t="s">
        <v>344</v>
      </c>
      <c r="C8521" s="103" t="s">
        <v>481</v>
      </c>
      <c r="D8521" s="103" t="s">
        <v>494</v>
      </c>
      <c r="E8521" s="111"/>
      <c r="F8521" s="103" t="s">
        <v>495</v>
      </c>
      <c r="G8521" s="103" t="s">
        <v>120</v>
      </c>
      <c r="H8521" s="103" t="s">
        <v>398</v>
      </c>
      <c r="I8521" s="103" t="s">
        <v>92</v>
      </c>
      <c r="J8521" s="215">
        <v>113.96</v>
      </c>
      <c r="K8521" s="216" t="s">
        <v>88</v>
      </c>
    </row>
    <row r="8522" spans="1:11" x14ac:dyDescent="0.25">
      <c r="A8522" s="103" t="s">
        <v>826</v>
      </c>
      <c r="B8522" s="103" t="s">
        <v>344</v>
      </c>
      <c r="C8522" s="103" t="s">
        <v>481</v>
      </c>
      <c r="D8522" s="103" t="s">
        <v>494</v>
      </c>
      <c r="E8522" s="111"/>
      <c r="F8522" s="103" t="s">
        <v>495</v>
      </c>
      <c r="G8522" s="103" t="s">
        <v>120</v>
      </c>
      <c r="H8522" s="103" t="s">
        <v>398</v>
      </c>
      <c r="I8522" s="103" t="s">
        <v>92</v>
      </c>
      <c r="J8522" s="215">
        <v>-5.03</v>
      </c>
      <c r="K8522" s="216" t="s">
        <v>88</v>
      </c>
    </row>
    <row r="8523" spans="1:11" x14ac:dyDescent="0.25">
      <c r="A8523" s="103" t="s">
        <v>827</v>
      </c>
      <c r="B8523" s="103" t="s">
        <v>344</v>
      </c>
      <c r="C8523" s="103" t="s">
        <v>481</v>
      </c>
      <c r="D8523" s="103" t="s">
        <v>494</v>
      </c>
      <c r="E8523" s="111"/>
      <c r="F8523" s="103" t="s">
        <v>495</v>
      </c>
      <c r="G8523" s="103" t="s">
        <v>448</v>
      </c>
      <c r="H8523" s="103" t="s">
        <v>449</v>
      </c>
      <c r="I8523" s="103" t="s">
        <v>92</v>
      </c>
      <c r="J8523" s="215">
        <v>4637.84</v>
      </c>
      <c r="K8523" s="216" t="s">
        <v>88</v>
      </c>
    </row>
    <row r="8524" spans="1:11" x14ac:dyDescent="0.25">
      <c r="A8524" s="103" t="s">
        <v>827</v>
      </c>
      <c r="B8524" s="103" t="s">
        <v>344</v>
      </c>
      <c r="C8524" s="103" t="s">
        <v>481</v>
      </c>
      <c r="D8524" s="103" t="s">
        <v>494</v>
      </c>
      <c r="E8524" s="111"/>
      <c r="F8524" s="103" t="s">
        <v>495</v>
      </c>
      <c r="G8524" s="103" t="s">
        <v>448</v>
      </c>
      <c r="H8524" s="103" t="s">
        <v>449</v>
      </c>
      <c r="I8524" s="103" t="s">
        <v>842</v>
      </c>
      <c r="J8524" s="215">
        <v>297.70999999999998</v>
      </c>
      <c r="K8524" s="216" t="s">
        <v>88</v>
      </c>
    </row>
    <row r="8525" spans="1:11" x14ac:dyDescent="0.25">
      <c r="A8525" s="103" t="s">
        <v>830</v>
      </c>
      <c r="B8525" s="103" t="s">
        <v>344</v>
      </c>
      <c r="C8525" s="103" t="s">
        <v>481</v>
      </c>
      <c r="D8525" s="103" t="s">
        <v>494</v>
      </c>
      <c r="E8525" s="111"/>
      <c r="F8525" s="103" t="s">
        <v>495</v>
      </c>
      <c r="G8525" s="103" t="s">
        <v>448</v>
      </c>
      <c r="H8525" s="103" t="s">
        <v>449</v>
      </c>
      <c r="I8525" s="103" t="s">
        <v>92</v>
      </c>
      <c r="J8525" s="215">
        <v>6486.26</v>
      </c>
      <c r="K8525" s="216" t="s">
        <v>88</v>
      </c>
    </row>
    <row r="8526" spans="1:11" x14ac:dyDescent="0.25">
      <c r="A8526" s="103" t="s">
        <v>830</v>
      </c>
      <c r="B8526" s="103" t="s">
        <v>344</v>
      </c>
      <c r="C8526" s="103" t="s">
        <v>481</v>
      </c>
      <c r="D8526" s="103" t="s">
        <v>494</v>
      </c>
      <c r="E8526" s="111"/>
      <c r="F8526" s="103" t="s">
        <v>495</v>
      </c>
      <c r="G8526" s="103" t="s">
        <v>448</v>
      </c>
      <c r="H8526" s="103" t="s">
        <v>449</v>
      </c>
      <c r="I8526" s="103" t="s">
        <v>842</v>
      </c>
      <c r="J8526" s="215">
        <v>475.94</v>
      </c>
      <c r="K8526" s="216" t="s">
        <v>88</v>
      </c>
    </row>
    <row r="8527" spans="1:11" x14ac:dyDescent="0.25">
      <c r="A8527" s="103" t="s">
        <v>828</v>
      </c>
      <c r="B8527" s="103" t="s">
        <v>344</v>
      </c>
      <c r="C8527" s="103" t="s">
        <v>481</v>
      </c>
      <c r="D8527" s="103" t="s">
        <v>494</v>
      </c>
      <c r="E8527" s="111"/>
      <c r="F8527" s="103" t="s">
        <v>495</v>
      </c>
      <c r="G8527" s="103" t="s">
        <v>448</v>
      </c>
      <c r="H8527" s="103" t="s">
        <v>449</v>
      </c>
      <c r="I8527" s="103" t="s">
        <v>92</v>
      </c>
      <c r="J8527" s="215">
        <v>6859.93</v>
      </c>
      <c r="K8527" s="216" t="s">
        <v>88</v>
      </c>
    </row>
    <row r="8528" spans="1:11" x14ac:dyDescent="0.25">
      <c r="A8528" s="103" t="s">
        <v>828</v>
      </c>
      <c r="B8528" s="103" t="s">
        <v>344</v>
      </c>
      <c r="C8528" s="103" t="s">
        <v>481</v>
      </c>
      <c r="D8528" s="103" t="s">
        <v>494</v>
      </c>
      <c r="E8528" s="111"/>
      <c r="F8528" s="103" t="s">
        <v>495</v>
      </c>
      <c r="G8528" s="103" t="s">
        <v>448</v>
      </c>
      <c r="H8528" s="103" t="s">
        <v>449</v>
      </c>
      <c r="I8528" s="103" t="s">
        <v>842</v>
      </c>
      <c r="J8528" s="215">
        <v>781.57</v>
      </c>
      <c r="K8528" s="216" t="s">
        <v>88</v>
      </c>
    </row>
    <row r="8529" spans="1:11" x14ac:dyDescent="0.25">
      <c r="A8529" s="103" t="s">
        <v>829</v>
      </c>
      <c r="B8529" s="103" t="s">
        <v>344</v>
      </c>
      <c r="C8529" s="103" t="s">
        <v>481</v>
      </c>
      <c r="D8529" s="103" t="s">
        <v>494</v>
      </c>
      <c r="E8529" s="111"/>
      <c r="F8529" s="103" t="s">
        <v>495</v>
      </c>
      <c r="G8529" s="103" t="s">
        <v>448</v>
      </c>
      <c r="H8529" s="103" t="s">
        <v>449</v>
      </c>
      <c r="I8529" s="103" t="s">
        <v>92</v>
      </c>
      <c r="J8529" s="215">
        <v>5528.23</v>
      </c>
      <c r="K8529" s="216" t="s">
        <v>88</v>
      </c>
    </row>
    <row r="8530" spans="1:11" x14ac:dyDescent="0.25">
      <c r="A8530" s="103" t="s">
        <v>829</v>
      </c>
      <c r="B8530" s="103" t="s">
        <v>344</v>
      </c>
      <c r="C8530" s="103" t="s">
        <v>481</v>
      </c>
      <c r="D8530" s="103" t="s">
        <v>494</v>
      </c>
      <c r="E8530" s="111"/>
      <c r="F8530" s="103" t="s">
        <v>495</v>
      </c>
      <c r="G8530" s="103" t="s">
        <v>448</v>
      </c>
      <c r="H8530" s="103" t="s">
        <v>449</v>
      </c>
      <c r="I8530" s="103" t="s">
        <v>842</v>
      </c>
      <c r="J8530" s="215">
        <v>128.24</v>
      </c>
      <c r="K8530" s="216" t="s">
        <v>88</v>
      </c>
    </row>
    <row r="8531" spans="1:11" x14ac:dyDescent="0.25">
      <c r="A8531" s="103" t="s">
        <v>825</v>
      </c>
      <c r="B8531" s="103" t="s">
        <v>344</v>
      </c>
      <c r="C8531" s="103" t="s">
        <v>481</v>
      </c>
      <c r="D8531" s="103" t="s">
        <v>494</v>
      </c>
      <c r="E8531" s="111"/>
      <c r="F8531" s="103" t="s">
        <v>495</v>
      </c>
      <c r="G8531" s="103" t="s">
        <v>448</v>
      </c>
      <c r="H8531" s="103" t="s">
        <v>449</v>
      </c>
      <c r="I8531" s="103" t="s">
        <v>92</v>
      </c>
      <c r="J8531" s="215">
        <v>7625.5</v>
      </c>
      <c r="K8531" s="216" t="s">
        <v>88</v>
      </c>
    </row>
    <row r="8532" spans="1:11" x14ac:dyDescent="0.25">
      <c r="A8532" s="103" t="s">
        <v>825</v>
      </c>
      <c r="B8532" s="103" t="s">
        <v>344</v>
      </c>
      <c r="C8532" s="103" t="s">
        <v>481</v>
      </c>
      <c r="D8532" s="103" t="s">
        <v>494</v>
      </c>
      <c r="E8532" s="111"/>
      <c r="F8532" s="103" t="s">
        <v>495</v>
      </c>
      <c r="G8532" s="103" t="s">
        <v>448</v>
      </c>
      <c r="H8532" s="103" t="s">
        <v>449</v>
      </c>
      <c r="I8532" s="103" t="s">
        <v>842</v>
      </c>
      <c r="J8532" s="215">
        <v>483.87</v>
      </c>
      <c r="K8532" s="216" t="s">
        <v>88</v>
      </c>
    </row>
    <row r="8533" spans="1:11" x14ac:dyDescent="0.25">
      <c r="A8533" s="103" t="s">
        <v>826</v>
      </c>
      <c r="B8533" s="103" t="s">
        <v>344</v>
      </c>
      <c r="C8533" s="103" t="s">
        <v>481</v>
      </c>
      <c r="D8533" s="103" t="s">
        <v>494</v>
      </c>
      <c r="E8533" s="111"/>
      <c r="F8533" s="103" t="s">
        <v>495</v>
      </c>
      <c r="G8533" s="103" t="s">
        <v>448</v>
      </c>
      <c r="H8533" s="103" t="s">
        <v>449</v>
      </c>
      <c r="I8533" s="103" t="s">
        <v>92</v>
      </c>
      <c r="J8533" s="215">
        <v>6720.38</v>
      </c>
      <c r="K8533" s="216" t="s">
        <v>88</v>
      </c>
    </row>
    <row r="8534" spans="1:11" x14ac:dyDescent="0.25">
      <c r="A8534" s="103" t="s">
        <v>826</v>
      </c>
      <c r="B8534" s="103" t="s">
        <v>344</v>
      </c>
      <c r="C8534" s="103" t="s">
        <v>481</v>
      </c>
      <c r="D8534" s="103" t="s">
        <v>494</v>
      </c>
      <c r="E8534" s="111"/>
      <c r="F8534" s="103" t="s">
        <v>495</v>
      </c>
      <c r="G8534" s="103" t="s">
        <v>448</v>
      </c>
      <c r="H8534" s="103" t="s">
        <v>449</v>
      </c>
      <c r="I8534" s="103" t="s">
        <v>842</v>
      </c>
      <c r="J8534" s="215">
        <v>85.52</v>
      </c>
      <c r="K8534" s="216" t="s">
        <v>88</v>
      </c>
    </row>
    <row r="8535" spans="1:11" x14ac:dyDescent="0.25">
      <c r="A8535" s="103" t="s">
        <v>827</v>
      </c>
      <c r="B8535" s="103" t="s">
        <v>344</v>
      </c>
      <c r="C8535" s="103" t="s">
        <v>481</v>
      </c>
      <c r="D8535" s="103" t="s">
        <v>494</v>
      </c>
      <c r="E8535" s="111"/>
      <c r="F8535" s="103" t="s">
        <v>495</v>
      </c>
      <c r="G8535" s="103" t="s">
        <v>214</v>
      </c>
      <c r="H8535" s="103" t="s">
        <v>399</v>
      </c>
      <c r="I8535" s="103" t="s">
        <v>842</v>
      </c>
      <c r="J8535" s="215">
        <v>25.97</v>
      </c>
      <c r="K8535" s="216" t="s">
        <v>88</v>
      </c>
    </row>
    <row r="8536" spans="1:11" x14ac:dyDescent="0.25">
      <c r="A8536" s="103" t="s">
        <v>830</v>
      </c>
      <c r="B8536" s="103" t="s">
        <v>344</v>
      </c>
      <c r="C8536" s="103" t="s">
        <v>481</v>
      </c>
      <c r="D8536" s="103" t="s">
        <v>494</v>
      </c>
      <c r="E8536" s="111"/>
      <c r="F8536" s="103" t="s">
        <v>495</v>
      </c>
      <c r="G8536" s="103" t="s">
        <v>214</v>
      </c>
      <c r="H8536" s="103" t="s">
        <v>399</v>
      </c>
      <c r="I8536" s="103" t="s">
        <v>842</v>
      </c>
      <c r="J8536" s="215">
        <v>153.47</v>
      </c>
      <c r="K8536" s="216" t="s">
        <v>88</v>
      </c>
    </row>
    <row r="8537" spans="1:11" x14ac:dyDescent="0.25">
      <c r="A8537" s="103" t="s">
        <v>828</v>
      </c>
      <c r="B8537" s="103" t="s">
        <v>344</v>
      </c>
      <c r="C8537" s="103" t="s">
        <v>481</v>
      </c>
      <c r="D8537" s="103" t="s">
        <v>494</v>
      </c>
      <c r="E8537" s="111"/>
      <c r="F8537" s="103" t="s">
        <v>495</v>
      </c>
      <c r="G8537" s="103" t="s">
        <v>214</v>
      </c>
      <c r="H8537" s="103" t="s">
        <v>399</v>
      </c>
      <c r="I8537" s="103" t="s">
        <v>842</v>
      </c>
      <c r="J8537" s="215">
        <v>96.81</v>
      </c>
      <c r="K8537" s="216" t="s">
        <v>88</v>
      </c>
    </row>
    <row r="8538" spans="1:11" x14ac:dyDescent="0.25">
      <c r="A8538" s="103" t="s">
        <v>829</v>
      </c>
      <c r="B8538" s="103" t="s">
        <v>344</v>
      </c>
      <c r="C8538" s="103" t="s">
        <v>481</v>
      </c>
      <c r="D8538" s="103" t="s">
        <v>494</v>
      </c>
      <c r="E8538" s="111"/>
      <c r="F8538" s="103" t="s">
        <v>495</v>
      </c>
      <c r="G8538" s="103" t="s">
        <v>214</v>
      </c>
      <c r="H8538" s="103" t="s">
        <v>399</v>
      </c>
      <c r="I8538" s="103" t="s">
        <v>842</v>
      </c>
      <c r="J8538" s="215">
        <v>52.56</v>
      </c>
      <c r="K8538" s="216" t="s">
        <v>88</v>
      </c>
    </row>
    <row r="8539" spans="1:11" x14ac:dyDescent="0.25">
      <c r="A8539" s="103" t="s">
        <v>825</v>
      </c>
      <c r="B8539" s="103" t="s">
        <v>344</v>
      </c>
      <c r="C8539" s="103" t="s">
        <v>481</v>
      </c>
      <c r="D8539" s="103" t="s">
        <v>494</v>
      </c>
      <c r="E8539" s="111"/>
      <c r="F8539" s="103" t="s">
        <v>495</v>
      </c>
      <c r="G8539" s="103" t="s">
        <v>214</v>
      </c>
      <c r="H8539" s="103" t="s">
        <v>399</v>
      </c>
      <c r="I8539" s="103" t="s">
        <v>842</v>
      </c>
      <c r="J8539" s="215">
        <v>210.46</v>
      </c>
      <c r="K8539" s="216" t="s">
        <v>88</v>
      </c>
    </row>
    <row r="8540" spans="1:11" x14ac:dyDescent="0.25">
      <c r="A8540" s="103" t="s">
        <v>826</v>
      </c>
      <c r="B8540" s="103" t="s">
        <v>344</v>
      </c>
      <c r="C8540" s="103" t="s">
        <v>481</v>
      </c>
      <c r="D8540" s="103" t="s">
        <v>494</v>
      </c>
      <c r="E8540" s="111"/>
      <c r="F8540" s="103" t="s">
        <v>495</v>
      </c>
      <c r="G8540" s="103" t="s">
        <v>214</v>
      </c>
      <c r="H8540" s="103" t="s">
        <v>399</v>
      </c>
      <c r="I8540" s="103" t="s">
        <v>842</v>
      </c>
      <c r="J8540" s="215">
        <v>19.73</v>
      </c>
      <c r="K8540" s="216" t="s">
        <v>88</v>
      </c>
    </row>
    <row r="8541" spans="1:11" x14ac:dyDescent="0.25">
      <c r="A8541" s="103" t="s">
        <v>826</v>
      </c>
      <c r="B8541" s="103" t="s">
        <v>344</v>
      </c>
      <c r="C8541" s="103" t="s">
        <v>481</v>
      </c>
      <c r="D8541" s="103" t="s">
        <v>496</v>
      </c>
      <c r="E8541" s="103" t="s">
        <v>954</v>
      </c>
      <c r="F8541" s="103" t="s">
        <v>954</v>
      </c>
      <c r="G8541" s="103" t="s">
        <v>172</v>
      </c>
      <c r="H8541" s="103" t="s">
        <v>345</v>
      </c>
      <c r="I8541" s="103" t="s">
        <v>842</v>
      </c>
      <c r="J8541" s="215">
        <v>16.399999999999999</v>
      </c>
      <c r="K8541" s="216" t="s">
        <v>344</v>
      </c>
    </row>
    <row r="8542" spans="1:11" x14ac:dyDescent="0.25">
      <c r="A8542" s="103" t="s">
        <v>827</v>
      </c>
      <c r="B8542" s="103" t="s">
        <v>347</v>
      </c>
      <c r="C8542" s="103" t="s">
        <v>89</v>
      </c>
      <c r="D8542" s="103" t="s">
        <v>170</v>
      </c>
      <c r="E8542" s="103" t="s">
        <v>409</v>
      </c>
      <c r="F8542" s="103" t="s">
        <v>409</v>
      </c>
      <c r="G8542" s="103" t="s">
        <v>221</v>
      </c>
      <c r="H8542" s="103" t="s">
        <v>404</v>
      </c>
      <c r="I8542" s="103" t="s">
        <v>92</v>
      </c>
      <c r="J8542" s="215">
        <v>1493</v>
      </c>
      <c r="K8542" s="216" t="s">
        <v>347</v>
      </c>
    </row>
    <row r="8543" spans="1:11" x14ac:dyDescent="0.25">
      <c r="A8543" s="103" t="s">
        <v>830</v>
      </c>
      <c r="B8543" s="103" t="s">
        <v>347</v>
      </c>
      <c r="C8543" s="103" t="s">
        <v>89</v>
      </c>
      <c r="D8543" s="103" t="s">
        <v>170</v>
      </c>
      <c r="E8543" s="103" t="s">
        <v>409</v>
      </c>
      <c r="F8543" s="103" t="s">
        <v>409</v>
      </c>
      <c r="G8543" s="103" t="s">
        <v>221</v>
      </c>
      <c r="H8543" s="103" t="s">
        <v>404</v>
      </c>
      <c r="I8543" s="103" t="s">
        <v>92</v>
      </c>
      <c r="J8543" s="215">
        <v>1509.32</v>
      </c>
      <c r="K8543" s="216" t="s">
        <v>347</v>
      </c>
    </row>
    <row r="8544" spans="1:11" x14ac:dyDescent="0.25">
      <c r="A8544" s="103" t="s">
        <v>828</v>
      </c>
      <c r="B8544" s="103" t="s">
        <v>347</v>
      </c>
      <c r="C8544" s="103" t="s">
        <v>89</v>
      </c>
      <c r="D8544" s="103" t="s">
        <v>170</v>
      </c>
      <c r="E8544" s="103" t="s">
        <v>409</v>
      </c>
      <c r="F8544" s="103" t="s">
        <v>409</v>
      </c>
      <c r="G8544" s="103" t="s">
        <v>221</v>
      </c>
      <c r="H8544" s="103" t="s">
        <v>404</v>
      </c>
      <c r="I8544" s="103" t="s">
        <v>92</v>
      </c>
      <c r="J8544" s="215">
        <v>4778</v>
      </c>
      <c r="K8544" s="216" t="s">
        <v>347</v>
      </c>
    </row>
    <row r="8545" spans="1:11" x14ac:dyDescent="0.25">
      <c r="A8545" s="103" t="s">
        <v>829</v>
      </c>
      <c r="B8545" s="103" t="s">
        <v>347</v>
      </c>
      <c r="C8545" s="103" t="s">
        <v>89</v>
      </c>
      <c r="D8545" s="103" t="s">
        <v>170</v>
      </c>
      <c r="E8545" s="103" t="s">
        <v>409</v>
      </c>
      <c r="F8545" s="103" t="s">
        <v>409</v>
      </c>
      <c r="G8545" s="103" t="s">
        <v>221</v>
      </c>
      <c r="H8545" s="103" t="s">
        <v>404</v>
      </c>
      <c r="I8545" s="103" t="s">
        <v>92</v>
      </c>
      <c r="J8545" s="215">
        <v>2315.56</v>
      </c>
      <c r="K8545" s="216" t="s">
        <v>347</v>
      </c>
    </row>
    <row r="8546" spans="1:11" x14ac:dyDescent="0.25">
      <c r="A8546" s="103" t="s">
        <v>825</v>
      </c>
      <c r="B8546" s="103" t="s">
        <v>347</v>
      </c>
      <c r="C8546" s="103" t="s">
        <v>89</v>
      </c>
      <c r="D8546" s="103" t="s">
        <v>170</v>
      </c>
      <c r="E8546" s="103" t="s">
        <v>409</v>
      </c>
      <c r="F8546" s="103" t="s">
        <v>409</v>
      </c>
      <c r="G8546" s="103" t="s">
        <v>221</v>
      </c>
      <c r="H8546" s="103" t="s">
        <v>404</v>
      </c>
      <c r="I8546" s="103" t="s">
        <v>92</v>
      </c>
      <c r="J8546" s="215">
        <v>2452.94</v>
      </c>
      <c r="K8546" s="216" t="s">
        <v>347</v>
      </c>
    </row>
    <row r="8547" spans="1:11" x14ac:dyDescent="0.25">
      <c r="A8547" s="103" t="s">
        <v>826</v>
      </c>
      <c r="B8547" s="103" t="s">
        <v>347</v>
      </c>
      <c r="C8547" s="103" t="s">
        <v>89</v>
      </c>
      <c r="D8547" s="103" t="s">
        <v>170</v>
      </c>
      <c r="E8547" s="103" t="s">
        <v>409</v>
      </c>
      <c r="F8547" s="103" t="s">
        <v>409</v>
      </c>
      <c r="G8547" s="103" t="s">
        <v>221</v>
      </c>
      <c r="H8547" s="103" t="s">
        <v>404</v>
      </c>
      <c r="I8547" s="103" t="s">
        <v>92</v>
      </c>
      <c r="J8547" s="215">
        <v>3272.32</v>
      </c>
      <c r="K8547" s="216" t="s">
        <v>347</v>
      </c>
    </row>
    <row r="8548" spans="1:11" x14ac:dyDescent="0.25">
      <c r="A8548" s="103" t="s">
        <v>827</v>
      </c>
      <c r="B8548" s="103" t="s">
        <v>347</v>
      </c>
      <c r="C8548" s="103" t="s">
        <v>89</v>
      </c>
      <c r="D8548" s="103" t="s">
        <v>170</v>
      </c>
      <c r="E8548" s="103" t="s">
        <v>409</v>
      </c>
      <c r="F8548" s="103" t="s">
        <v>409</v>
      </c>
      <c r="G8548" s="103" t="s">
        <v>555</v>
      </c>
      <c r="H8548" s="103" t="s">
        <v>556</v>
      </c>
      <c r="I8548" s="103" t="s">
        <v>92</v>
      </c>
      <c r="J8548" s="215">
        <v>5681.76</v>
      </c>
      <c r="K8548" s="216" t="s">
        <v>347</v>
      </c>
    </row>
    <row r="8549" spans="1:11" x14ac:dyDescent="0.25">
      <c r="A8549" s="103" t="s">
        <v>830</v>
      </c>
      <c r="B8549" s="103" t="s">
        <v>347</v>
      </c>
      <c r="C8549" s="103" t="s">
        <v>89</v>
      </c>
      <c r="D8549" s="103" t="s">
        <v>170</v>
      </c>
      <c r="E8549" s="103" t="s">
        <v>409</v>
      </c>
      <c r="F8549" s="103" t="s">
        <v>409</v>
      </c>
      <c r="G8549" s="103" t="s">
        <v>555</v>
      </c>
      <c r="H8549" s="103" t="s">
        <v>556</v>
      </c>
      <c r="I8549" s="103" t="s">
        <v>92</v>
      </c>
      <c r="J8549" s="215">
        <v>2708.75</v>
      </c>
      <c r="K8549" s="216" t="s">
        <v>347</v>
      </c>
    </row>
    <row r="8550" spans="1:11" x14ac:dyDescent="0.25">
      <c r="A8550" s="103" t="s">
        <v>828</v>
      </c>
      <c r="B8550" s="103" t="s">
        <v>347</v>
      </c>
      <c r="C8550" s="103" t="s">
        <v>89</v>
      </c>
      <c r="D8550" s="103" t="s">
        <v>170</v>
      </c>
      <c r="E8550" s="103" t="s">
        <v>409</v>
      </c>
      <c r="F8550" s="103" t="s">
        <v>409</v>
      </c>
      <c r="G8550" s="103" t="s">
        <v>555</v>
      </c>
      <c r="H8550" s="103" t="s">
        <v>556</v>
      </c>
      <c r="I8550" s="103" t="s">
        <v>92</v>
      </c>
      <c r="J8550" s="215">
        <v>2808.27</v>
      </c>
      <c r="K8550" s="216" t="s">
        <v>347</v>
      </c>
    </row>
    <row r="8551" spans="1:11" x14ac:dyDescent="0.25">
      <c r="A8551" s="103" t="s">
        <v>829</v>
      </c>
      <c r="B8551" s="103" t="s">
        <v>347</v>
      </c>
      <c r="C8551" s="103" t="s">
        <v>89</v>
      </c>
      <c r="D8551" s="103" t="s">
        <v>170</v>
      </c>
      <c r="E8551" s="103" t="s">
        <v>409</v>
      </c>
      <c r="F8551" s="103" t="s">
        <v>409</v>
      </c>
      <c r="G8551" s="103" t="s">
        <v>555</v>
      </c>
      <c r="H8551" s="103" t="s">
        <v>556</v>
      </c>
      <c r="I8551" s="103" t="s">
        <v>92</v>
      </c>
      <c r="J8551" s="215">
        <v>2411.8000000000002</v>
      </c>
      <c r="K8551" s="216" t="s">
        <v>347</v>
      </c>
    </row>
    <row r="8552" spans="1:11" x14ac:dyDescent="0.25">
      <c r="A8552" s="103" t="s">
        <v>825</v>
      </c>
      <c r="B8552" s="103" t="s">
        <v>347</v>
      </c>
      <c r="C8552" s="103" t="s">
        <v>89</v>
      </c>
      <c r="D8552" s="103" t="s">
        <v>170</v>
      </c>
      <c r="E8552" s="103" t="s">
        <v>409</v>
      </c>
      <c r="F8552" s="103" t="s">
        <v>409</v>
      </c>
      <c r="G8552" s="103" t="s">
        <v>555</v>
      </c>
      <c r="H8552" s="103" t="s">
        <v>556</v>
      </c>
      <c r="I8552" s="103" t="s">
        <v>92</v>
      </c>
      <c r="J8552" s="215">
        <v>3332.79</v>
      </c>
      <c r="K8552" s="216" t="s">
        <v>347</v>
      </c>
    </row>
    <row r="8553" spans="1:11" x14ac:dyDescent="0.25">
      <c r="A8553" s="103" t="s">
        <v>826</v>
      </c>
      <c r="B8553" s="103" t="s">
        <v>347</v>
      </c>
      <c r="C8553" s="103" t="s">
        <v>89</v>
      </c>
      <c r="D8553" s="103" t="s">
        <v>170</v>
      </c>
      <c r="E8553" s="103" t="s">
        <v>409</v>
      </c>
      <c r="F8553" s="103" t="s">
        <v>409</v>
      </c>
      <c r="G8553" s="103" t="s">
        <v>555</v>
      </c>
      <c r="H8553" s="103" t="s">
        <v>556</v>
      </c>
      <c r="I8553" s="103" t="s">
        <v>92</v>
      </c>
      <c r="J8553" s="215">
        <v>3413.08</v>
      </c>
      <c r="K8553" s="216" t="s">
        <v>347</v>
      </c>
    </row>
    <row r="8554" spans="1:11" x14ac:dyDescent="0.25">
      <c r="A8554" s="103" t="s">
        <v>827</v>
      </c>
      <c r="B8554" s="103" t="s">
        <v>347</v>
      </c>
      <c r="C8554" s="103" t="s">
        <v>89</v>
      </c>
      <c r="D8554" s="103" t="s">
        <v>170</v>
      </c>
      <c r="E8554" s="103" t="s">
        <v>409</v>
      </c>
      <c r="F8554" s="103" t="s">
        <v>409</v>
      </c>
      <c r="G8554" s="103" t="s">
        <v>565</v>
      </c>
      <c r="H8554" s="103" t="s">
        <v>566</v>
      </c>
      <c r="I8554" s="103" t="s">
        <v>92</v>
      </c>
      <c r="J8554" s="215">
        <v>1687.5</v>
      </c>
      <c r="K8554" s="216" t="s">
        <v>347</v>
      </c>
    </row>
    <row r="8555" spans="1:11" x14ac:dyDescent="0.25">
      <c r="A8555" s="103" t="s">
        <v>830</v>
      </c>
      <c r="B8555" s="103" t="s">
        <v>347</v>
      </c>
      <c r="C8555" s="103" t="s">
        <v>89</v>
      </c>
      <c r="D8555" s="103" t="s">
        <v>170</v>
      </c>
      <c r="E8555" s="103" t="s">
        <v>409</v>
      </c>
      <c r="F8555" s="103" t="s">
        <v>409</v>
      </c>
      <c r="G8555" s="103" t="s">
        <v>565</v>
      </c>
      <c r="H8555" s="103" t="s">
        <v>566</v>
      </c>
      <c r="I8555" s="103" t="s">
        <v>92</v>
      </c>
      <c r="J8555" s="215">
        <v>812.5</v>
      </c>
      <c r="K8555" s="216" t="s">
        <v>347</v>
      </c>
    </row>
    <row r="8556" spans="1:11" x14ac:dyDescent="0.25">
      <c r="A8556" s="103" t="s">
        <v>828</v>
      </c>
      <c r="B8556" s="103" t="s">
        <v>347</v>
      </c>
      <c r="C8556" s="103" t="s">
        <v>89</v>
      </c>
      <c r="D8556" s="103" t="s">
        <v>170</v>
      </c>
      <c r="E8556" s="103" t="s">
        <v>409</v>
      </c>
      <c r="F8556" s="103" t="s">
        <v>409</v>
      </c>
      <c r="G8556" s="103" t="s">
        <v>565</v>
      </c>
      <c r="H8556" s="103" t="s">
        <v>566</v>
      </c>
      <c r="I8556" s="103" t="s">
        <v>92</v>
      </c>
      <c r="J8556" s="215">
        <v>1125</v>
      </c>
      <c r="K8556" s="216" t="s">
        <v>347</v>
      </c>
    </row>
    <row r="8557" spans="1:11" x14ac:dyDescent="0.25">
      <c r="A8557" s="103" t="s">
        <v>829</v>
      </c>
      <c r="B8557" s="103" t="s">
        <v>347</v>
      </c>
      <c r="C8557" s="103" t="s">
        <v>89</v>
      </c>
      <c r="D8557" s="103" t="s">
        <v>170</v>
      </c>
      <c r="E8557" s="103" t="s">
        <v>409</v>
      </c>
      <c r="F8557" s="103" t="s">
        <v>409</v>
      </c>
      <c r="G8557" s="103" t="s">
        <v>565</v>
      </c>
      <c r="H8557" s="103" t="s">
        <v>566</v>
      </c>
      <c r="I8557" s="103" t="s">
        <v>92</v>
      </c>
      <c r="J8557" s="215">
        <v>1187.5</v>
      </c>
      <c r="K8557" s="216" t="s">
        <v>347</v>
      </c>
    </row>
    <row r="8558" spans="1:11" x14ac:dyDescent="0.25">
      <c r="A8558" s="103" t="s">
        <v>825</v>
      </c>
      <c r="B8558" s="103" t="s">
        <v>347</v>
      </c>
      <c r="C8558" s="103" t="s">
        <v>89</v>
      </c>
      <c r="D8558" s="103" t="s">
        <v>170</v>
      </c>
      <c r="E8558" s="103" t="s">
        <v>409</v>
      </c>
      <c r="F8558" s="103" t="s">
        <v>409</v>
      </c>
      <c r="G8558" s="103" t="s">
        <v>565</v>
      </c>
      <c r="H8558" s="103" t="s">
        <v>566</v>
      </c>
      <c r="I8558" s="103" t="s">
        <v>92</v>
      </c>
      <c r="J8558" s="215">
        <v>1531.25</v>
      </c>
      <c r="K8558" s="216" t="s">
        <v>347</v>
      </c>
    </row>
    <row r="8559" spans="1:11" x14ac:dyDescent="0.25">
      <c r="A8559" s="103" t="s">
        <v>826</v>
      </c>
      <c r="B8559" s="103" t="s">
        <v>347</v>
      </c>
      <c r="C8559" s="103" t="s">
        <v>89</v>
      </c>
      <c r="D8559" s="103" t="s">
        <v>170</v>
      </c>
      <c r="E8559" s="103" t="s">
        <v>409</v>
      </c>
      <c r="F8559" s="103" t="s">
        <v>409</v>
      </c>
      <c r="G8559" s="103" t="s">
        <v>565</v>
      </c>
      <c r="H8559" s="103" t="s">
        <v>566</v>
      </c>
      <c r="I8559" s="103" t="s">
        <v>92</v>
      </c>
      <c r="J8559" s="215">
        <v>812.5</v>
      </c>
      <c r="K8559" s="216" t="s">
        <v>347</v>
      </c>
    </row>
    <row r="8560" spans="1:11" x14ac:dyDescent="0.25">
      <c r="A8560" s="103" t="s">
        <v>827</v>
      </c>
      <c r="B8560" s="103" t="s">
        <v>347</v>
      </c>
      <c r="C8560" s="103" t="s">
        <v>89</v>
      </c>
      <c r="D8560" s="103" t="s">
        <v>170</v>
      </c>
      <c r="E8560" s="103" t="s">
        <v>409</v>
      </c>
      <c r="F8560" s="103" t="s">
        <v>409</v>
      </c>
      <c r="G8560" s="103" t="s">
        <v>210</v>
      </c>
      <c r="H8560" s="103" t="s">
        <v>350</v>
      </c>
      <c r="I8560" s="103" t="s">
        <v>92</v>
      </c>
      <c r="J8560" s="215">
        <v>26.95</v>
      </c>
      <c r="K8560" s="216" t="s">
        <v>347</v>
      </c>
    </row>
    <row r="8561" spans="1:11" x14ac:dyDescent="0.25">
      <c r="A8561" s="103" t="s">
        <v>827</v>
      </c>
      <c r="B8561" s="103" t="s">
        <v>347</v>
      </c>
      <c r="C8561" s="103" t="s">
        <v>89</v>
      </c>
      <c r="D8561" s="103" t="s">
        <v>170</v>
      </c>
      <c r="E8561" s="103" t="s">
        <v>409</v>
      </c>
      <c r="F8561" s="103" t="s">
        <v>409</v>
      </c>
      <c r="G8561" s="103" t="s">
        <v>201</v>
      </c>
      <c r="H8561" s="103" t="s">
        <v>351</v>
      </c>
      <c r="I8561" s="103" t="s">
        <v>92</v>
      </c>
      <c r="J8561" s="215">
        <v>5678.58</v>
      </c>
      <c r="K8561" s="216" t="s">
        <v>347</v>
      </c>
    </row>
    <row r="8562" spans="1:11" x14ac:dyDescent="0.25">
      <c r="A8562" s="103" t="s">
        <v>830</v>
      </c>
      <c r="B8562" s="103" t="s">
        <v>347</v>
      </c>
      <c r="C8562" s="103" t="s">
        <v>89</v>
      </c>
      <c r="D8562" s="103" t="s">
        <v>170</v>
      </c>
      <c r="E8562" s="103" t="s">
        <v>409</v>
      </c>
      <c r="F8562" s="103" t="s">
        <v>409</v>
      </c>
      <c r="G8562" s="103" t="s">
        <v>201</v>
      </c>
      <c r="H8562" s="103" t="s">
        <v>351</v>
      </c>
      <c r="I8562" s="103" t="s">
        <v>92</v>
      </c>
      <c r="J8562" s="215">
        <v>3516.47</v>
      </c>
      <c r="K8562" s="216" t="s">
        <v>347</v>
      </c>
    </row>
    <row r="8563" spans="1:11" x14ac:dyDescent="0.25">
      <c r="A8563" s="103" t="s">
        <v>828</v>
      </c>
      <c r="B8563" s="103" t="s">
        <v>347</v>
      </c>
      <c r="C8563" s="103" t="s">
        <v>89</v>
      </c>
      <c r="D8563" s="103" t="s">
        <v>170</v>
      </c>
      <c r="E8563" s="103" t="s">
        <v>409</v>
      </c>
      <c r="F8563" s="103" t="s">
        <v>409</v>
      </c>
      <c r="G8563" s="103" t="s">
        <v>201</v>
      </c>
      <c r="H8563" s="103" t="s">
        <v>351</v>
      </c>
      <c r="I8563" s="103" t="s">
        <v>92</v>
      </c>
      <c r="J8563" s="215">
        <v>2935.48</v>
      </c>
      <c r="K8563" s="216" t="s">
        <v>347</v>
      </c>
    </row>
    <row r="8564" spans="1:11" x14ac:dyDescent="0.25">
      <c r="A8564" s="103" t="s">
        <v>829</v>
      </c>
      <c r="B8564" s="103" t="s">
        <v>347</v>
      </c>
      <c r="C8564" s="103" t="s">
        <v>89</v>
      </c>
      <c r="D8564" s="103" t="s">
        <v>170</v>
      </c>
      <c r="E8564" s="103" t="s">
        <v>409</v>
      </c>
      <c r="F8564" s="103" t="s">
        <v>409</v>
      </c>
      <c r="G8564" s="103" t="s">
        <v>201</v>
      </c>
      <c r="H8564" s="103" t="s">
        <v>351</v>
      </c>
      <c r="I8564" s="103" t="s">
        <v>92</v>
      </c>
      <c r="J8564" s="215">
        <v>4012.22</v>
      </c>
      <c r="K8564" s="216" t="s">
        <v>347</v>
      </c>
    </row>
    <row r="8565" spans="1:11" x14ac:dyDescent="0.25">
      <c r="A8565" s="103" t="s">
        <v>825</v>
      </c>
      <c r="B8565" s="103" t="s">
        <v>347</v>
      </c>
      <c r="C8565" s="103" t="s">
        <v>89</v>
      </c>
      <c r="D8565" s="103" t="s">
        <v>170</v>
      </c>
      <c r="E8565" s="103" t="s">
        <v>409</v>
      </c>
      <c r="F8565" s="103" t="s">
        <v>409</v>
      </c>
      <c r="G8565" s="103" t="s">
        <v>201</v>
      </c>
      <c r="H8565" s="103" t="s">
        <v>351</v>
      </c>
      <c r="I8565" s="103" t="s">
        <v>92</v>
      </c>
      <c r="J8565" s="215">
        <v>7302.24</v>
      </c>
      <c r="K8565" s="216" t="s">
        <v>347</v>
      </c>
    </row>
    <row r="8566" spans="1:11" x14ac:dyDescent="0.25">
      <c r="A8566" s="103" t="s">
        <v>826</v>
      </c>
      <c r="B8566" s="103" t="s">
        <v>347</v>
      </c>
      <c r="C8566" s="103" t="s">
        <v>89</v>
      </c>
      <c r="D8566" s="103" t="s">
        <v>170</v>
      </c>
      <c r="E8566" s="103" t="s">
        <v>409</v>
      </c>
      <c r="F8566" s="103" t="s">
        <v>409</v>
      </c>
      <c r="G8566" s="103" t="s">
        <v>201</v>
      </c>
      <c r="H8566" s="103" t="s">
        <v>351</v>
      </c>
      <c r="I8566" s="103" t="s">
        <v>92</v>
      </c>
      <c r="J8566" s="215">
        <v>3513.36</v>
      </c>
      <c r="K8566" s="216" t="s">
        <v>347</v>
      </c>
    </row>
    <row r="8567" spans="1:11" x14ac:dyDescent="0.25">
      <c r="A8567" s="103" t="s">
        <v>827</v>
      </c>
      <c r="B8567" s="103" t="s">
        <v>347</v>
      </c>
      <c r="C8567" s="103" t="s">
        <v>89</v>
      </c>
      <c r="D8567" s="103" t="s">
        <v>170</v>
      </c>
      <c r="E8567" s="103" t="s">
        <v>409</v>
      </c>
      <c r="F8567" s="103" t="s">
        <v>409</v>
      </c>
      <c r="G8567" s="103" t="s">
        <v>204</v>
      </c>
      <c r="H8567" s="103" t="s">
        <v>353</v>
      </c>
      <c r="I8567" s="103" t="s">
        <v>92</v>
      </c>
      <c r="J8567" s="215">
        <v>3288.23</v>
      </c>
      <c r="K8567" s="216" t="s">
        <v>347</v>
      </c>
    </row>
    <row r="8568" spans="1:11" x14ac:dyDescent="0.25">
      <c r="A8568" s="103" t="s">
        <v>830</v>
      </c>
      <c r="B8568" s="103" t="s">
        <v>347</v>
      </c>
      <c r="C8568" s="103" t="s">
        <v>89</v>
      </c>
      <c r="D8568" s="103" t="s">
        <v>170</v>
      </c>
      <c r="E8568" s="103" t="s">
        <v>409</v>
      </c>
      <c r="F8568" s="103" t="s">
        <v>409</v>
      </c>
      <c r="G8568" s="103" t="s">
        <v>204</v>
      </c>
      <c r="H8568" s="103" t="s">
        <v>353</v>
      </c>
      <c r="I8568" s="103" t="s">
        <v>92</v>
      </c>
      <c r="J8568" s="215">
        <v>2173.09</v>
      </c>
      <c r="K8568" s="216" t="s">
        <v>347</v>
      </c>
    </row>
    <row r="8569" spans="1:11" x14ac:dyDescent="0.25">
      <c r="A8569" s="103" t="s">
        <v>828</v>
      </c>
      <c r="B8569" s="103" t="s">
        <v>347</v>
      </c>
      <c r="C8569" s="103" t="s">
        <v>89</v>
      </c>
      <c r="D8569" s="103" t="s">
        <v>170</v>
      </c>
      <c r="E8569" s="103" t="s">
        <v>409</v>
      </c>
      <c r="F8569" s="103" t="s">
        <v>409</v>
      </c>
      <c r="G8569" s="103" t="s">
        <v>204</v>
      </c>
      <c r="H8569" s="103" t="s">
        <v>353</v>
      </c>
      <c r="I8569" s="103" t="s">
        <v>92</v>
      </c>
      <c r="J8569" s="215">
        <v>1907.51</v>
      </c>
      <c r="K8569" s="216" t="s">
        <v>347</v>
      </c>
    </row>
    <row r="8570" spans="1:11" x14ac:dyDescent="0.25">
      <c r="A8570" s="103" t="s">
        <v>829</v>
      </c>
      <c r="B8570" s="103" t="s">
        <v>347</v>
      </c>
      <c r="C8570" s="103" t="s">
        <v>89</v>
      </c>
      <c r="D8570" s="103" t="s">
        <v>170</v>
      </c>
      <c r="E8570" s="103" t="s">
        <v>409</v>
      </c>
      <c r="F8570" s="103" t="s">
        <v>409</v>
      </c>
      <c r="G8570" s="103" t="s">
        <v>204</v>
      </c>
      <c r="H8570" s="103" t="s">
        <v>353</v>
      </c>
      <c r="I8570" s="103" t="s">
        <v>92</v>
      </c>
      <c r="J8570" s="215">
        <v>2579.04</v>
      </c>
      <c r="K8570" s="216" t="s">
        <v>347</v>
      </c>
    </row>
    <row r="8571" spans="1:11" x14ac:dyDescent="0.25">
      <c r="A8571" s="103" t="s">
        <v>825</v>
      </c>
      <c r="B8571" s="103" t="s">
        <v>347</v>
      </c>
      <c r="C8571" s="103" t="s">
        <v>89</v>
      </c>
      <c r="D8571" s="103" t="s">
        <v>170</v>
      </c>
      <c r="E8571" s="103" t="s">
        <v>409</v>
      </c>
      <c r="F8571" s="103" t="s">
        <v>409</v>
      </c>
      <c r="G8571" s="103" t="s">
        <v>204</v>
      </c>
      <c r="H8571" s="103" t="s">
        <v>353</v>
      </c>
      <c r="I8571" s="103" t="s">
        <v>92</v>
      </c>
      <c r="J8571" s="215">
        <v>3081.78</v>
      </c>
      <c r="K8571" s="216" t="s">
        <v>347</v>
      </c>
    </row>
    <row r="8572" spans="1:11" x14ac:dyDescent="0.25">
      <c r="A8572" s="103" t="s">
        <v>826</v>
      </c>
      <c r="B8572" s="103" t="s">
        <v>347</v>
      </c>
      <c r="C8572" s="103" t="s">
        <v>89</v>
      </c>
      <c r="D8572" s="103" t="s">
        <v>170</v>
      </c>
      <c r="E8572" s="103" t="s">
        <v>409</v>
      </c>
      <c r="F8572" s="103" t="s">
        <v>409</v>
      </c>
      <c r="G8572" s="103" t="s">
        <v>204</v>
      </c>
      <c r="H8572" s="103" t="s">
        <v>353</v>
      </c>
      <c r="I8572" s="103" t="s">
        <v>92</v>
      </c>
      <c r="J8572" s="215">
        <v>3390.44</v>
      </c>
      <c r="K8572" s="216" t="s">
        <v>347</v>
      </c>
    </row>
    <row r="8573" spans="1:11" x14ac:dyDescent="0.25">
      <c r="A8573" s="103" t="s">
        <v>827</v>
      </c>
      <c r="B8573" s="103" t="s">
        <v>347</v>
      </c>
      <c r="C8573" s="103" t="s">
        <v>89</v>
      </c>
      <c r="D8573" s="103" t="s">
        <v>170</v>
      </c>
      <c r="E8573" s="103" t="s">
        <v>409</v>
      </c>
      <c r="F8573" s="103" t="s">
        <v>409</v>
      </c>
      <c r="G8573" s="103" t="s">
        <v>207</v>
      </c>
      <c r="H8573" s="103" t="s">
        <v>354</v>
      </c>
      <c r="I8573" s="103" t="s">
        <v>92</v>
      </c>
      <c r="J8573" s="215">
        <v>168.84</v>
      </c>
      <c r="K8573" s="216" t="s">
        <v>347</v>
      </c>
    </row>
    <row r="8574" spans="1:11" x14ac:dyDescent="0.25">
      <c r="A8574" s="103" t="s">
        <v>830</v>
      </c>
      <c r="B8574" s="103" t="s">
        <v>347</v>
      </c>
      <c r="C8574" s="103" t="s">
        <v>89</v>
      </c>
      <c r="D8574" s="103" t="s">
        <v>170</v>
      </c>
      <c r="E8574" s="103" t="s">
        <v>409</v>
      </c>
      <c r="F8574" s="103" t="s">
        <v>409</v>
      </c>
      <c r="G8574" s="103" t="s">
        <v>207</v>
      </c>
      <c r="H8574" s="103" t="s">
        <v>354</v>
      </c>
      <c r="I8574" s="103" t="s">
        <v>92</v>
      </c>
      <c r="J8574" s="215">
        <v>56.28</v>
      </c>
      <c r="K8574" s="216" t="s">
        <v>347</v>
      </c>
    </row>
    <row r="8575" spans="1:11" x14ac:dyDescent="0.25">
      <c r="A8575" s="103" t="s">
        <v>828</v>
      </c>
      <c r="B8575" s="103" t="s">
        <v>347</v>
      </c>
      <c r="C8575" s="103" t="s">
        <v>89</v>
      </c>
      <c r="D8575" s="103" t="s">
        <v>170</v>
      </c>
      <c r="E8575" s="103" t="s">
        <v>409</v>
      </c>
      <c r="F8575" s="103" t="s">
        <v>409</v>
      </c>
      <c r="G8575" s="103" t="s">
        <v>207</v>
      </c>
      <c r="H8575" s="103" t="s">
        <v>354</v>
      </c>
      <c r="I8575" s="103" t="s">
        <v>92</v>
      </c>
      <c r="J8575" s="215">
        <v>140.69999999999999</v>
      </c>
      <c r="K8575" s="216" t="s">
        <v>347</v>
      </c>
    </row>
    <row r="8576" spans="1:11" x14ac:dyDescent="0.25">
      <c r="A8576" s="103" t="s">
        <v>825</v>
      </c>
      <c r="B8576" s="103" t="s">
        <v>347</v>
      </c>
      <c r="C8576" s="103" t="s">
        <v>89</v>
      </c>
      <c r="D8576" s="103" t="s">
        <v>170</v>
      </c>
      <c r="E8576" s="103" t="s">
        <v>409</v>
      </c>
      <c r="F8576" s="103" t="s">
        <v>409</v>
      </c>
      <c r="G8576" s="103" t="s">
        <v>207</v>
      </c>
      <c r="H8576" s="103" t="s">
        <v>354</v>
      </c>
      <c r="I8576" s="103" t="s">
        <v>92</v>
      </c>
      <c r="J8576" s="215">
        <v>112.56</v>
      </c>
      <c r="K8576" s="216" t="s">
        <v>347</v>
      </c>
    </row>
    <row r="8577" spans="1:11" x14ac:dyDescent="0.25">
      <c r="A8577" s="103" t="s">
        <v>827</v>
      </c>
      <c r="B8577" s="103" t="s">
        <v>347</v>
      </c>
      <c r="C8577" s="103" t="s">
        <v>89</v>
      </c>
      <c r="D8577" s="103" t="s">
        <v>170</v>
      </c>
      <c r="E8577" s="103" t="s">
        <v>409</v>
      </c>
      <c r="F8577" s="103" t="s">
        <v>409</v>
      </c>
      <c r="G8577" s="103" t="s">
        <v>219</v>
      </c>
      <c r="H8577" s="103" t="s">
        <v>406</v>
      </c>
      <c r="I8577" s="103" t="s">
        <v>92</v>
      </c>
      <c r="J8577" s="215">
        <v>3610.6</v>
      </c>
      <c r="K8577" s="216" t="s">
        <v>347</v>
      </c>
    </row>
    <row r="8578" spans="1:11" x14ac:dyDescent="0.25">
      <c r="A8578" s="103" t="s">
        <v>830</v>
      </c>
      <c r="B8578" s="103" t="s">
        <v>347</v>
      </c>
      <c r="C8578" s="103" t="s">
        <v>89</v>
      </c>
      <c r="D8578" s="103" t="s">
        <v>170</v>
      </c>
      <c r="E8578" s="103" t="s">
        <v>409</v>
      </c>
      <c r="F8578" s="103" t="s">
        <v>409</v>
      </c>
      <c r="G8578" s="103" t="s">
        <v>219</v>
      </c>
      <c r="H8578" s="103" t="s">
        <v>406</v>
      </c>
      <c r="I8578" s="103" t="s">
        <v>92</v>
      </c>
      <c r="J8578" s="215">
        <v>1671.58</v>
      </c>
      <c r="K8578" s="216" t="s">
        <v>347</v>
      </c>
    </row>
    <row r="8579" spans="1:11" x14ac:dyDescent="0.25">
      <c r="A8579" s="103" t="s">
        <v>828</v>
      </c>
      <c r="B8579" s="103" t="s">
        <v>347</v>
      </c>
      <c r="C8579" s="103" t="s">
        <v>89</v>
      </c>
      <c r="D8579" s="103" t="s">
        <v>170</v>
      </c>
      <c r="E8579" s="103" t="s">
        <v>409</v>
      </c>
      <c r="F8579" s="103" t="s">
        <v>409</v>
      </c>
      <c r="G8579" s="103" t="s">
        <v>219</v>
      </c>
      <c r="H8579" s="103" t="s">
        <v>406</v>
      </c>
      <c r="I8579" s="103" t="s">
        <v>92</v>
      </c>
      <c r="J8579" s="215">
        <v>1485.84</v>
      </c>
      <c r="K8579" s="216" t="s">
        <v>347</v>
      </c>
    </row>
    <row r="8580" spans="1:11" x14ac:dyDescent="0.25">
      <c r="A8580" s="103" t="s">
        <v>829</v>
      </c>
      <c r="B8580" s="103" t="s">
        <v>347</v>
      </c>
      <c r="C8580" s="103" t="s">
        <v>89</v>
      </c>
      <c r="D8580" s="103" t="s">
        <v>170</v>
      </c>
      <c r="E8580" s="103" t="s">
        <v>409</v>
      </c>
      <c r="F8580" s="103" t="s">
        <v>409</v>
      </c>
      <c r="G8580" s="103" t="s">
        <v>219</v>
      </c>
      <c r="H8580" s="103" t="s">
        <v>406</v>
      </c>
      <c r="I8580" s="103" t="s">
        <v>92</v>
      </c>
      <c r="J8580" s="215">
        <v>2228.77</v>
      </c>
      <c r="K8580" s="216" t="s">
        <v>347</v>
      </c>
    </row>
    <row r="8581" spans="1:11" x14ac:dyDescent="0.25">
      <c r="A8581" s="103" t="s">
        <v>825</v>
      </c>
      <c r="B8581" s="103" t="s">
        <v>347</v>
      </c>
      <c r="C8581" s="103" t="s">
        <v>89</v>
      </c>
      <c r="D8581" s="103" t="s">
        <v>170</v>
      </c>
      <c r="E8581" s="103" t="s">
        <v>409</v>
      </c>
      <c r="F8581" s="103" t="s">
        <v>409</v>
      </c>
      <c r="G8581" s="103" t="s">
        <v>219</v>
      </c>
      <c r="H8581" s="103" t="s">
        <v>406</v>
      </c>
      <c r="I8581" s="103" t="s">
        <v>92</v>
      </c>
      <c r="J8581" s="215">
        <v>4065.03</v>
      </c>
      <c r="K8581" s="216" t="s">
        <v>347</v>
      </c>
    </row>
    <row r="8582" spans="1:11" x14ac:dyDescent="0.25">
      <c r="A8582" s="103" t="s">
        <v>826</v>
      </c>
      <c r="B8582" s="103" t="s">
        <v>347</v>
      </c>
      <c r="C8582" s="103" t="s">
        <v>89</v>
      </c>
      <c r="D8582" s="103" t="s">
        <v>170</v>
      </c>
      <c r="E8582" s="103" t="s">
        <v>409</v>
      </c>
      <c r="F8582" s="103" t="s">
        <v>409</v>
      </c>
      <c r="G8582" s="103" t="s">
        <v>219</v>
      </c>
      <c r="H8582" s="103" t="s">
        <v>406</v>
      </c>
      <c r="I8582" s="103" t="s">
        <v>92</v>
      </c>
      <c r="J8582" s="215">
        <v>1300.1199999999999</v>
      </c>
      <c r="K8582" s="216" t="s">
        <v>347</v>
      </c>
    </row>
    <row r="8583" spans="1:11" x14ac:dyDescent="0.25">
      <c r="A8583" s="103" t="s">
        <v>827</v>
      </c>
      <c r="B8583" s="103" t="s">
        <v>347</v>
      </c>
      <c r="C8583" s="103" t="s">
        <v>89</v>
      </c>
      <c r="D8583" s="103" t="s">
        <v>170</v>
      </c>
      <c r="E8583" s="103" t="s">
        <v>409</v>
      </c>
      <c r="F8583" s="103" t="s">
        <v>409</v>
      </c>
      <c r="G8583" s="103" t="s">
        <v>128</v>
      </c>
      <c r="H8583" s="103" t="s">
        <v>386</v>
      </c>
      <c r="I8583" s="103" t="s">
        <v>92</v>
      </c>
      <c r="J8583" s="215">
        <v>2202.92</v>
      </c>
      <c r="K8583" s="216" t="s">
        <v>88</v>
      </c>
    </row>
    <row r="8584" spans="1:11" x14ac:dyDescent="0.25">
      <c r="A8584" s="103" t="s">
        <v>830</v>
      </c>
      <c r="B8584" s="103" t="s">
        <v>347</v>
      </c>
      <c r="C8584" s="103" t="s">
        <v>89</v>
      </c>
      <c r="D8584" s="103" t="s">
        <v>170</v>
      </c>
      <c r="E8584" s="103" t="s">
        <v>409</v>
      </c>
      <c r="F8584" s="103" t="s">
        <v>409</v>
      </c>
      <c r="G8584" s="103" t="s">
        <v>128</v>
      </c>
      <c r="H8584" s="103" t="s">
        <v>386</v>
      </c>
      <c r="I8584" s="103" t="s">
        <v>92</v>
      </c>
      <c r="J8584" s="215">
        <v>1800.42</v>
      </c>
      <c r="K8584" s="216" t="s">
        <v>88</v>
      </c>
    </row>
    <row r="8585" spans="1:11" x14ac:dyDescent="0.25">
      <c r="A8585" s="103" t="s">
        <v>828</v>
      </c>
      <c r="B8585" s="103" t="s">
        <v>347</v>
      </c>
      <c r="C8585" s="103" t="s">
        <v>89</v>
      </c>
      <c r="D8585" s="103" t="s">
        <v>170</v>
      </c>
      <c r="E8585" s="103" t="s">
        <v>409</v>
      </c>
      <c r="F8585" s="103" t="s">
        <v>409</v>
      </c>
      <c r="G8585" s="103" t="s">
        <v>128</v>
      </c>
      <c r="H8585" s="103" t="s">
        <v>386</v>
      </c>
      <c r="I8585" s="103" t="s">
        <v>92</v>
      </c>
      <c r="J8585" s="215">
        <v>2180.8000000000002</v>
      </c>
      <c r="K8585" s="216" t="s">
        <v>88</v>
      </c>
    </row>
    <row r="8586" spans="1:11" x14ac:dyDescent="0.25">
      <c r="A8586" s="103" t="s">
        <v>829</v>
      </c>
      <c r="B8586" s="103" t="s">
        <v>347</v>
      </c>
      <c r="C8586" s="103" t="s">
        <v>89</v>
      </c>
      <c r="D8586" s="103" t="s">
        <v>170</v>
      </c>
      <c r="E8586" s="103" t="s">
        <v>409</v>
      </c>
      <c r="F8586" s="103" t="s">
        <v>409</v>
      </c>
      <c r="G8586" s="103" t="s">
        <v>128</v>
      </c>
      <c r="H8586" s="103" t="s">
        <v>386</v>
      </c>
      <c r="I8586" s="103" t="s">
        <v>92</v>
      </c>
      <c r="J8586" s="215">
        <v>2089.04</v>
      </c>
      <c r="K8586" s="216" t="s">
        <v>88</v>
      </c>
    </row>
    <row r="8587" spans="1:11" x14ac:dyDescent="0.25">
      <c r="A8587" s="103" t="s">
        <v>825</v>
      </c>
      <c r="B8587" s="103" t="s">
        <v>347</v>
      </c>
      <c r="C8587" s="103" t="s">
        <v>89</v>
      </c>
      <c r="D8587" s="103" t="s">
        <v>170</v>
      </c>
      <c r="E8587" s="103" t="s">
        <v>409</v>
      </c>
      <c r="F8587" s="103" t="s">
        <v>409</v>
      </c>
      <c r="G8587" s="103" t="s">
        <v>128</v>
      </c>
      <c r="H8587" s="103" t="s">
        <v>386</v>
      </c>
      <c r="I8587" s="103" t="s">
        <v>92</v>
      </c>
      <c r="J8587" s="215">
        <v>3106.07</v>
      </c>
      <c r="K8587" s="216" t="s">
        <v>88</v>
      </c>
    </row>
    <row r="8588" spans="1:11" x14ac:dyDescent="0.25">
      <c r="A8588" s="103" t="s">
        <v>826</v>
      </c>
      <c r="B8588" s="103" t="s">
        <v>347</v>
      </c>
      <c r="C8588" s="103" t="s">
        <v>89</v>
      </c>
      <c r="D8588" s="103" t="s">
        <v>170</v>
      </c>
      <c r="E8588" s="103" t="s">
        <v>409</v>
      </c>
      <c r="F8588" s="103" t="s">
        <v>409</v>
      </c>
      <c r="G8588" s="103" t="s">
        <v>128</v>
      </c>
      <c r="H8588" s="103" t="s">
        <v>386</v>
      </c>
      <c r="I8588" s="103" t="s">
        <v>92</v>
      </c>
      <c r="J8588" s="215">
        <v>1346.86</v>
      </c>
      <c r="K8588" s="216" t="s">
        <v>88</v>
      </c>
    </row>
    <row r="8589" spans="1:11" x14ac:dyDescent="0.25">
      <c r="A8589" s="103" t="s">
        <v>825</v>
      </c>
      <c r="B8589" s="103" t="s">
        <v>347</v>
      </c>
      <c r="C8589" s="103" t="s">
        <v>89</v>
      </c>
      <c r="D8589" s="103" t="s">
        <v>410</v>
      </c>
      <c r="E8589" s="103" t="s">
        <v>411</v>
      </c>
      <c r="F8589" s="103" t="s">
        <v>411</v>
      </c>
      <c r="G8589" s="103" t="s">
        <v>221</v>
      </c>
      <c r="H8589" s="103" t="s">
        <v>404</v>
      </c>
      <c r="I8589" s="103" t="s">
        <v>92</v>
      </c>
      <c r="J8589" s="215">
        <v>3277.26</v>
      </c>
      <c r="K8589" s="216" t="s">
        <v>347</v>
      </c>
    </row>
    <row r="8590" spans="1:11" x14ac:dyDescent="0.25">
      <c r="A8590" s="103" t="s">
        <v>826</v>
      </c>
      <c r="B8590" s="103" t="s">
        <v>347</v>
      </c>
      <c r="C8590" s="103" t="s">
        <v>89</v>
      </c>
      <c r="D8590" s="103" t="s">
        <v>410</v>
      </c>
      <c r="E8590" s="103" t="s">
        <v>411</v>
      </c>
      <c r="F8590" s="103" t="s">
        <v>411</v>
      </c>
      <c r="G8590" s="103" t="s">
        <v>221</v>
      </c>
      <c r="H8590" s="103" t="s">
        <v>404</v>
      </c>
      <c r="I8590" s="103" t="s">
        <v>92</v>
      </c>
      <c r="J8590" s="215">
        <v>462.6</v>
      </c>
      <c r="K8590" s="216" t="s">
        <v>347</v>
      </c>
    </row>
    <row r="8591" spans="1:11" x14ac:dyDescent="0.25">
      <c r="A8591" s="103" t="s">
        <v>829</v>
      </c>
      <c r="B8591" s="103" t="s">
        <v>347</v>
      </c>
      <c r="C8591" s="103" t="s">
        <v>89</v>
      </c>
      <c r="D8591" s="103" t="s">
        <v>410</v>
      </c>
      <c r="E8591" s="103" t="s">
        <v>411</v>
      </c>
      <c r="F8591" s="103" t="s">
        <v>411</v>
      </c>
      <c r="G8591" s="103" t="s">
        <v>555</v>
      </c>
      <c r="H8591" s="103" t="s">
        <v>556</v>
      </c>
      <c r="I8591" s="103" t="s">
        <v>92</v>
      </c>
      <c r="J8591" s="215">
        <v>882.17</v>
      </c>
      <c r="K8591" s="216" t="s">
        <v>347</v>
      </c>
    </row>
    <row r="8592" spans="1:11" x14ac:dyDescent="0.25">
      <c r="A8592" s="103" t="s">
        <v>827</v>
      </c>
      <c r="B8592" s="103" t="s">
        <v>347</v>
      </c>
      <c r="C8592" s="103" t="s">
        <v>89</v>
      </c>
      <c r="D8592" s="103" t="s">
        <v>410</v>
      </c>
      <c r="E8592" s="103" t="s">
        <v>411</v>
      </c>
      <c r="F8592" s="103" t="s">
        <v>411</v>
      </c>
      <c r="G8592" s="103" t="s">
        <v>201</v>
      </c>
      <c r="H8592" s="103" t="s">
        <v>351</v>
      </c>
      <c r="I8592" s="103" t="s">
        <v>92</v>
      </c>
      <c r="J8592" s="215">
        <v>620.62</v>
      </c>
      <c r="K8592" s="216" t="s">
        <v>347</v>
      </c>
    </row>
    <row r="8593" spans="1:11" x14ac:dyDescent="0.25">
      <c r="A8593" s="103" t="s">
        <v>830</v>
      </c>
      <c r="B8593" s="103" t="s">
        <v>347</v>
      </c>
      <c r="C8593" s="103" t="s">
        <v>89</v>
      </c>
      <c r="D8593" s="103" t="s">
        <v>410</v>
      </c>
      <c r="E8593" s="103" t="s">
        <v>411</v>
      </c>
      <c r="F8593" s="103" t="s">
        <v>411</v>
      </c>
      <c r="G8593" s="103" t="s">
        <v>201</v>
      </c>
      <c r="H8593" s="103" t="s">
        <v>351</v>
      </c>
      <c r="I8593" s="103" t="s">
        <v>92</v>
      </c>
      <c r="J8593" s="215">
        <v>732.9</v>
      </c>
      <c r="K8593" s="216" t="s">
        <v>347</v>
      </c>
    </row>
    <row r="8594" spans="1:11" x14ac:dyDescent="0.25">
      <c r="A8594" s="103" t="s">
        <v>828</v>
      </c>
      <c r="B8594" s="103" t="s">
        <v>347</v>
      </c>
      <c r="C8594" s="103" t="s">
        <v>89</v>
      </c>
      <c r="D8594" s="103" t="s">
        <v>410</v>
      </c>
      <c r="E8594" s="103" t="s">
        <v>411</v>
      </c>
      <c r="F8594" s="103" t="s">
        <v>411</v>
      </c>
      <c r="G8594" s="103" t="s">
        <v>201</v>
      </c>
      <c r="H8594" s="103" t="s">
        <v>351</v>
      </c>
      <c r="I8594" s="103" t="s">
        <v>92</v>
      </c>
      <c r="J8594" s="215">
        <v>564.20000000000005</v>
      </c>
      <c r="K8594" s="216" t="s">
        <v>347</v>
      </c>
    </row>
    <row r="8595" spans="1:11" x14ac:dyDescent="0.25">
      <c r="A8595" s="103" t="s">
        <v>829</v>
      </c>
      <c r="B8595" s="103" t="s">
        <v>347</v>
      </c>
      <c r="C8595" s="103" t="s">
        <v>89</v>
      </c>
      <c r="D8595" s="103" t="s">
        <v>410</v>
      </c>
      <c r="E8595" s="103" t="s">
        <v>411</v>
      </c>
      <c r="F8595" s="103" t="s">
        <v>411</v>
      </c>
      <c r="G8595" s="103" t="s">
        <v>201</v>
      </c>
      <c r="H8595" s="103" t="s">
        <v>351</v>
      </c>
      <c r="I8595" s="103" t="s">
        <v>92</v>
      </c>
      <c r="J8595" s="215">
        <v>479.57</v>
      </c>
      <c r="K8595" s="216" t="s">
        <v>347</v>
      </c>
    </row>
    <row r="8596" spans="1:11" x14ac:dyDescent="0.25">
      <c r="A8596" s="103" t="s">
        <v>825</v>
      </c>
      <c r="B8596" s="103" t="s">
        <v>347</v>
      </c>
      <c r="C8596" s="103" t="s">
        <v>89</v>
      </c>
      <c r="D8596" s="103" t="s">
        <v>410</v>
      </c>
      <c r="E8596" s="103" t="s">
        <v>411</v>
      </c>
      <c r="F8596" s="103" t="s">
        <v>411</v>
      </c>
      <c r="G8596" s="103" t="s">
        <v>201</v>
      </c>
      <c r="H8596" s="103" t="s">
        <v>351</v>
      </c>
      <c r="I8596" s="103" t="s">
        <v>92</v>
      </c>
      <c r="J8596" s="215">
        <v>1184.54</v>
      </c>
      <c r="K8596" s="216" t="s">
        <v>347</v>
      </c>
    </row>
    <row r="8597" spans="1:11" x14ac:dyDescent="0.25">
      <c r="A8597" s="103" t="s">
        <v>826</v>
      </c>
      <c r="B8597" s="103" t="s">
        <v>347</v>
      </c>
      <c r="C8597" s="103" t="s">
        <v>89</v>
      </c>
      <c r="D8597" s="103" t="s">
        <v>410</v>
      </c>
      <c r="E8597" s="103" t="s">
        <v>411</v>
      </c>
      <c r="F8597" s="103" t="s">
        <v>411</v>
      </c>
      <c r="G8597" s="103" t="s">
        <v>201</v>
      </c>
      <c r="H8597" s="103" t="s">
        <v>351</v>
      </c>
      <c r="I8597" s="103" t="s">
        <v>92</v>
      </c>
      <c r="J8597" s="215">
        <v>451.36</v>
      </c>
      <c r="K8597" s="216" t="s">
        <v>347</v>
      </c>
    </row>
    <row r="8598" spans="1:11" x14ac:dyDescent="0.25">
      <c r="A8598" s="103" t="s">
        <v>827</v>
      </c>
      <c r="B8598" s="103" t="s">
        <v>347</v>
      </c>
      <c r="C8598" s="103" t="s">
        <v>89</v>
      </c>
      <c r="D8598" s="103" t="s">
        <v>410</v>
      </c>
      <c r="E8598" s="103" t="s">
        <v>411</v>
      </c>
      <c r="F8598" s="103" t="s">
        <v>411</v>
      </c>
      <c r="G8598" s="103" t="s">
        <v>207</v>
      </c>
      <c r="H8598" s="103" t="s">
        <v>354</v>
      </c>
      <c r="I8598" s="103" t="s">
        <v>92</v>
      </c>
      <c r="J8598" s="215">
        <v>56.28</v>
      </c>
      <c r="K8598" s="216" t="s">
        <v>347</v>
      </c>
    </row>
    <row r="8599" spans="1:11" x14ac:dyDescent="0.25">
      <c r="A8599" s="103" t="s">
        <v>826</v>
      </c>
      <c r="B8599" s="103" t="s">
        <v>347</v>
      </c>
      <c r="C8599" s="103" t="s">
        <v>89</v>
      </c>
      <c r="D8599" s="103" t="s">
        <v>410</v>
      </c>
      <c r="E8599" s="103" t="s">
        <v>411</v>
      </c>
      <c r="F8599" s="103" t="s">
        <v>411</v>
      </c>
      <c r="G8599" s="103" t="s">
        <v>207</v>
      </c>
      <c r="H8599" s="103" t="s">
        <v>354</v>
      </c>
      <c r="I8599" s="103" t="s">
        <v>92</v>
      </c>
      <c r="J8599" s="215">
        <v>168.84</v>
      </c>
      <c r="K8599" s="216" t="s">
        <v>347</v>
      </c>
    </row>
    <row r="8600" spans="1:11" x14ac:dyDescent="0.25">
      <c r="A8600" s="103" t="s">
        <v>827</v>
      </c>
      <c r="B8600" s="103" t="s">
        <v>347</v>
      </c>
      <c r="C8600" s="103" t="s">
        <v>89</v>
      </c>
      <c r="D8600" s="103" t="s">
        <v>412</v>
      </c>
      <c r="E8600" s="103" t="s">
        <v>413</v>
      </c>
      <c r="F8600" s="103" t="s">
        <v>413</v>
      </c>
      <c r="G8600" s="103" t="s">
        <v>221</v>
      </c>
      <c r="H8600" s="103" t="s">
        <v>404</v>
      </c>
      <c r="I8600" s="103" t="s">
        <v>92</v>
      </c>
      <c r="J8600" s="215">
        <v>-2446.14</v>
      </c>
      <c r="K8600" s="216" t="s">
        <v>347</v>
      </c>
    </row>
    <row r="8601" spans="1:11" x14ac:dyDescent="0.25">
      <c r="A8601" s="103" t="s">
        <v>830</v>
      </c>
      <c r="B8601" s="103" t="s">
        <v>347</v>
      </c>
      <c r="C8601" s="103" t="s">
        <v>89</v>
      </c>
      <c r="D8601" s="103" t="s">
        <v>412</v>
      </c>
      <c r="E8601" s="103" t="s">
        <v>413</v>
      </c>
      <c r="F8601" s="103" t="s">
        <v>413</v>
      </c>
      <c r="G8601" s="103" t="s">
        <v>221</v>
      </c>
      <c r="H8601" s="103" t="s">
        <v>404</v>
      </c>
      <c r="I8601" s="103" t="s">
        <v>92</v>
      </c>
      <c r="J8601" s="215">
        <v>-78.72</v>
      </c>
      <c r="K8601" s="216" t="s">
        <v>347</v>
      </c>
    </row>
    <row r="8602" spans="1:11" x14ac:dyDescent="0.25">
      <c r="A8602" s="103" t="s">
        <v>828</v>
      </c>
      <c r="B8602" s="103" t="s">
        <v>347</v>
      </c>
      <c r="C8602" s="103" t="s">
        <v>89</v>
      </c>
      <c r="D8602" s="103" t="s">
        <v>412</v>
      </c>
      <c r="E8602" s="103" t="s">
        <v>413</v>
      </c>
      <c r="F8602" s="103" t="s">
        <v>413</v>
      </c>
      <c r="G8602" s="103" t="s">
        <v>221</v>
      </c>
      <c r="H8602" s="103" t="s">
        <v>404</v>
      </c>
      <c r="I8602" s="103" t="s">
        <v>92</v>
      </c>
      <c r="J8602" s="215">
        <v>-630.88</v>
      </c>
      <c r="K8602" s="216" t="s">
        <v>347</v>
      </c>
    </row>
    <row r="8603" spans="1:11" x14ac:dyDescent="0.25">
      <c r="A8603" s="103" t="s">
        <v>829</v>
      </c>
      <c r="B8603" s="103" t="s">
        <v>347</v>
      </c>
      <c r="C8603" s="103" t="s">
        <v>89</v>
      </c>
      <c r="D8603" s="103" t="s">
        <v>412</v>
      </c>
      <c r="E8603" s="103" t="s">
        <v>413</v>
      </c>
      <c r="F8603" s="103" t="s">
        <v>413</v>
      </c>
      <c r="G8603" s="103" t="s">
        <v>221</v>
      </c>
      <c r="H8603" s="103" t="s">
        <v>404</v>
      </c>
      <c r="I8603" s="103" t="s">
        <v>92</v>
      </c>
      <c r="J8603" s="215">
        <v>31.22</v>
      </c>
      <c r="K8603" s="216" t="s">
        <v>347</v>
      </c>
    </row>
    <row r="8604" spans="1:11" x14ac:dyDescent="0.25">
      <c r="A8604" s="103" t="s">
        <v>825</v>
      </c>
      <c r="B8604" s="103" t="s">
        <v>347</v>
      </c>
      <c r="C8604" s="103" t="s">
        <v>89</v>
      </c>
      <c r="D8604" s="103" t="s">
        <v>412</v>
      </c>
      <c r="E8604" s="103" t="s">
        <v>413</v>
      </c>
      <c r="F8604" s="103" t="s">
        <v>413</v>
      </c>
      <c r="G8604" s="103" t="s">
        <v>221</v>
      </c>
      <c r="H8604" s="103" t="s">
        <v>404</v>
      </c>
      <c r="I8604" s="103" t="s">
        <v>92</v>
      </c>
      <c r="J8604" s="215">
        <v>-1189.68</v>
      </c>
      <c r="K8604" s="216" t="s">
        <v>347</v>
      </c>
    </row>
    <row r="8605" spans="1:11" x14ac:dyDescent="0.25">
      <c r="A8605" s="103" t="s">
        <v>826</v>
      </c>
      <c r="B8605" s="103" t="s">
        <v>347</v>
      </c>
      <c r="C8605" s="103" t="s">
        <v>89</v>
      </c>
      <c r="D8605" s="103" t="s">
        <v>412</v>
      </c>
      <c r="E8605" s="103" t="s">
        <v>413</v>
      </c>
      <c r="F8605" s="103" t="s">
        <v>413</v>
      </c>
      <c r="G8605" s="103" t="s">
        <v>221</v>
      </c>
      <c r="H8605" s="103" t="s">
        <v>404</v>
      </c>
      <c r="I8605" s="103" t="s">
        <v>92</v>
      </c>
      <c r="J8605" s="215">
        <v>1462.5</v>
      </c>
      <c r="K8605" s="216" t="s">
        <v>347</v>
      </c>
    </row>
    <row r="8606" spans="1:11" x14ac:dyDescent="0.25">
      <c r="A8606" s="103" t="s">
        <v>827</v>
      </c>
      <c r="B8606" s="103" t="s">
        <v>347</v>
      </c>
      <c r="C8606" s="103" t="s">
        <v>89</v>
      </c>
      <c r="D8606" s="103" t="s">
        <v>412</v>
      </c>
      <c r="E8606" s="103" t="s">
        <v>413</v>
      </c>
      <c r="F8606" s="103" t="s">
        <v>413</v>
      </c>
      <c r="G8606" s="103" t="s">
        <v>555</v>
      </c>
      <c r="H8606" s="103" t="s">
        <v>556</v>
      </c>
      <c r="I8606" s="103" t="s">
        <v>92</v>
      </c>
      <c r="J8606" s="215">
        <v>-551.99</v>
      </c>
      <c r="K8606" s="216" t="s">
        <v>347</v>
      </c>
    </row>
    <row r="8607" spans="1:11" x14ac:dyDescent="0.25">
      <c r="A8607" s="103" t="s">
        <v>830</v>
      </c>
      <c r="B8607" s="103" t="s">
        <v>347</v>
      </c>
      <c r="C8607" s="103" t="s">
        <v>89</v>
      </c>
      <c r="D8607" s="103" t="s">
        <v>412</v>
      </c>
      <c r="E8607" s="103" t="s">
        <v>413</v>
      </c>
      <c r="F8607" s="103" t="s">
        <v>413</v>
      </c>
      <c r="G8607" s="103" t="s">
        <v>555</v>
      </c>
      <c r="H8607" s="103" t="s">
        <v>556</v>
      </c>
      <c r="I8607" s="103" t="s">
        <v>92</v>
      </c>
      <c r="J8607" s="215">
        <v>507.1</v>
      </c>
      <c r="K8607" s="216" t="s">
        <v>347</v>
      </c>
    </row>
    <row r="8608" spans="1:11" x14ac:dyDescent="0.25">
      <c r="A8608" s="103" t="s">
        <v>828</v>
      </c>
      <c r="B8608" s="103" t="s">
        <v>347</v>
      </c>
      <c r="C8608" s="103" t="s">
        <v>89</v>
      </c>
      <c r="D8608" s="103" t="s">
        <v>412</v>
      </c>
      <c r="E8608" s="103" t="s">
        <v>413</v>
      </c>
      <c r="F8608" s="103" t="s">
        <v>413</v>
      </c>
      <c r="G8608" s="103" t="s">
        <v>555</v>
      </c>
      <c r="H8608" s="103" t="s">
        <v>556</v>
      </c>
      <c r="I8608" s="103" t="s">
        <v>92</v>
      </c>
      <c r="J8608" s="215">
        <v>-80.239999999999995</v>
      </c>
      <c r="K8608" s="216" t="s">
        <v>347</v>
      </c>
    </row>
    <row r="8609" spans="1:11" x14ac:dyDescent="0.25">
      <c r="A8609" s="103" t="s">
        <v>829</v>
      </c>
      <c r="B8609" s="103" t="s">
        <v>347</v>
      </c>
      <c r="C8609" s="103" t="s">
        <v>89</v>
      </c>
      <c r="D8609" s="103" t="s">
        <v>412</v>
      </c>
      <c r="E8609" s="103" t="s">
        <v>413</v>
      </c>
      <c r="F8609" s="103" t="s">
        <v>413</v>
      </c>
      <c r="G8609" s="103" t="s">
        <v>555</v>
      </c>
      <c r="H8609" s="103" t="s">
        <v>556</v>
      </c>
      <c r="I8609" s="103" t="s">
        <v>92</v>
      </c>
      <c r="J8609" s="215">
        <v>-363.27</v>
      </c>
      <c r="K8609" s="216" t="s">
        <v>347</v>
      </c>
    </row>
    <row r="8610" spans="1:11" x14ac:dyDescent="0.25">
      <c r="A8610" s="103" t="s">
        <v>825</v>
      </c>
      <c r="B8610" s="103" t="s">
        <v>347</v>
      </c>
      <c r="C8610" s="103" t="s">
        <v>89</v>
      </c>
      <c r="D8610" s="103" t="s">
        <v>412</v>
      </c>
      <c r="E8610" s="103" t="s">
        <v>413</v>
      </c>
      <c r="F8610" s="103" t="s">
        <v>413</v>
      </c>
      <c r="G8610" s="103" t="s">
        <v>555</v>
      </c>
      <c r="H8610" s="103" t="s">
        <v>556</v>
      </c>
      <c r="I8610" s="103" t="s">
        <v>92</v>
      </c>
      <c r="J8610" s="215">
        <v>-215.04</v>
      </c>
      <c r="K8610" s="216" t="s">
        <v>347</v>
      </c>
    </row>
    <row r="8611" spans="1:11" x14ac:dyDescent="0.25">
      <c r="A8611" s="103" t="s">
        <v>826</v>
      </c>
      <c r="B8611" s="103" t="s">
        <v>347</v>
      </c>
      <c r="C8611" s="103" t="s">
        <v>89</v>
      </c>
      <c r="D8611" s="103" t="s">
        <v>412</v>
      </c>
      <c r="E8611" s="103" t="s">
        <v>413</v>
      </c>
      <c r="F8611" s="103" t="s">
        <v>413</v>
      </c>
      <c r="G8611" s="103" t="s">
        <v>555</v>
      </c>
      <c r="H8611" s="103" t="s">
        <v>556</v>
      </c>
      <c r="I8611" s="103" t="s">
        <v>92</v>
      </c>
      <c r="J8611" s="215">
        <v>127.05</v>
      </c>
      <c r="K8611" s="216" t="s">
        <v>347</v>
      </c>
    </row>
    <row r="8612" spans="1:11" x14ac:dyDescent="0.25">
      <c r="A8612" s="103" t="s">
        <v>827</v>
      </c>
      <c r="B8612" s="103" t="s">
        <v>347</v>
      </c>
      <c r="C8612" s="103" t="s">
        <v>89</v>
      </c>
      <c r="D8612" s="103" t="s">
        <v>412</v>
      </c>
      <c r="E8612" s="103" t="s">
        <v>413</v>
      </c>
      <c r="F8612" s="103" t="s">
        <v>413</v>
      </c>
      <c r="G8612" s="103" t="s">
        <v>565</v>
      </c>
      <c r="H8612" s="103" t="s">
        <v>566</v>
      </c>
      <c r="I8612" s="103" t="s">
        <v>92</v>
      </c>
      <c r="J8612" s="215">
        <v>-418.75</v>
      </c>
      <c r="K8612" s="216" t="s">
        <v>347</v>
      </c>
    </row>
    <row r="8613" spans="1:11" x14ac:dyDescent="0.25">
      <c r="A8613" s="103" t="s">
        <v>830</v>
      </c>
      <c r="B8613" s="103" t="s">
        <v>347</v>
      </c>
      <c r="C8613" s="103" t="s">
        <v>89</v>
      </c>
      <c r="D8613" s="103" t="s">
        <v>412</v>
      </c>
      <c r="E8613" s="103" t="s">
        <v>413</v>
      </c>
      <c r="F8613" s="103" t="s">
        <v>413</v>
      </c>
      <c r="G8613" s="103" t="s">
        <v>565</v>
      </c>
      <c r="H8613" s="103" t="s">
        <v>566</v>
      </c>
      <c r="I8613" s="103" t="s">
        <v>92</v>
      </c>
      <c r="J8613" s="215">
        <v>218.75</v>
      </c>
      <c r="K8613" s="216" t="s">
        <v>347</v>
      </c>
    </row>
    <row r="8614" spans="1:11" x14ac:dyDescent="0.25">
      <c r="A8614" s="103" t="s">
        <v>828</v>
      </c>
      <c r="B8614" s="103" t="s">
        <v>347</v>
      </c>
      <c r="C8614" s="103" t="s">
        <v>89</v>
      </c>
      <c r="D8614" s="103" t="s">
        <v>412</v>
      </c>
      <c r="E8614" s="103" t="s">
        <v>413</v>
      </c>
      <c r="F8614" s="103" t="s">
        <v>413</v>
      </c>
      <c r="G8614" s="103" t="s">
        <v>565</v>
      </c>
      <c r="H8614" s="103" t="s">
        <v>566</v>
      </c>
      <c r="I8614" s="103" t="s">
        <v>92</v>
      </c>
      <c r="J8614" s="215">
        <v>12.5</v>
      </c>
      <c r="K8614" s="216" t="s">
        <v>347</v>
      </c>
    </row>
    <row r="8615" spans="1:11" x14ac:dyDescent="0.25">
      <c r="A8615" s="103" t="s">
        <v>829</v>
      </c>
      <c r="B8615" s="103" t="s">
        <v>347</v>
      </c>
      <c r="C8615" s="103" t="s">
        <v>89</v>
      </c>
      <c r="D8615" s="103" t="s">
        <v>412</v>
      </c>
      <c r="E8615" s="103" t="s">
        <v>413</v>
      </c>
      <c r="F8615" s="103" t="s">
        <v>413</v>
      </c>
      <c r="G8615" s="103" t="s">
        <v>565</v>
      </c>
      <c r="H8615" s="103" t="s">
        <v>566</v>
      </c>
      <c r="I8615" s="103" t="s">
        <v>92</v>
      </c>
      <c r="J8615" s="215">
        <v>-31.25</v>
      </c>
      <c r="K8615" s="216" t="s">
        <v>347</v>
      </c>
    </row>
    <row r="8616" spans="1:11" x14ac:dyDescent="0.25">
      <c r="A8616" s="103" t="s">
        <v>825</v>
      </c>
      <c r="B8616" s="103" t="s">
        <v>347</v>
      </c>
      <c r="C8616" s="103" t="s">
        <v>89</v>
      </c>
      <c r="D8616" s="103" t="s">
        <v>412</v>
      </c>
      <c r="E8616" s="103" t="s">
        <v>413</v>
      </c>
      <c r="F8616" s="103" t="s">
        <v>413</v>
      </c>
      <c r="G8616" s="103" t="s">
        <v>565</v>
      </c>
      <c r="H8616" s="103" t="s">
        <v>566</v>
      </c>
      <c r="I8616" s="103" t="s">
        <v>92</v>
      </c>
      <c r="J8616" s="215">
        <v>93.75</v>
      </c>
      <c r="K8616" s="216" t="s">
        <v>347</v>
      </c>
    </row>
    <row r="8617" spans="1:11" x14ac:dyDescent="0.25">
      <c r="A8617" s="103" t="s">
        <v>826</v>
      </c>
      <c r="B8617" s="103" t="s">
        <v>347</v>
      </c>
      <c r="C8617" s="103" t="s">
        <v>89</v>
      </c>
      <c r="D8617" s="103" t="s">
        <v>412</v>
      </c>
      <c r="E8617" s="103" t="s">
        <v>413</v>
      </c>
      <c r="F8617" s="103" t="s">
        <v>413</v>
      </c>
      <c r="G8617" s="103" t="s">
        <v>565</v>
      </c>
      <c r="H8617" s="103" t="s">
        <v>566</v>
      </c>
      <c r="I8617" s="103" t="s">
        <v>92</v>
      </c>
      <c r="J8617" s="215">
        <v>-62.5</v>
      </c>
      <c r="K8617" s="216" t="s">
        <v>347</v>
      </c>
    </row>
    <row r="8618" spans="1:11" x14ac:dyDescent="0.25">
      <c r="A8618" s="103" t="s">
        <v>827</v>
      </c>
      <c r="B8618" s="103" t="s">
        <v>347</v>
      </c>
      <c r="C8618" s="103" t="s">
        <v>89</v>
      </c>
      <c r="D8618" s="103" t="s">
        <v>412</v>
      </c>
      <c r="E8618" s="103" t="s">
        <v>413</v>
      </c>
      <c r="F8618" s="103" t="s">
        <v>413</v>
      </c>
      <c r="G8618" s="103" t="s">
        <v>210</v>
      </c>
      <c r="H8618" s="103" t="s">
        <v>350</v>
      </c>
      <c r="I8618" s="103" t="s">
        <v>92</v>
      </c>
      <c r="J8618" s="215">
        <v>13.48</v>
      </c>
      <c r="K8618" s="216" t="s">
        <v>347</v>
      </c>
    </row>
    <row r="8619" spans="1:11" x14ac:dyDescent="0.25">
      <c r="A8619" s="103" t="s">
        <v>826</v>
      </c>
      <c r="B8619" s="103" t="s">
        <v>347</v>
      </c>
      <c r="C8619" s="103" t="s">
        <v>89</v>
      </c>
      <c r="D8619" s="103" t="s">
        <v>412</v>
      </c>
      <c r="E8619" s="103" t="s">
        <v>413</v>
      </c>
      <c r="F8619" s="103" t="s">
        <v>413</v>
      </c>
      <c r="G8619" s="103" t="s">
        <v>210</v>
      </c>
      <c r="H8619" s="103" t="s">
        <v>350</v>
      </c>
      <c r="I8619" s="103" t="s">
        <v>92</v>
      </c>
      <c r="J8619" s="215">
        <v>-13.48</v>
      </c>
      <c r="K8619" s="216" t="s">
        <v>347</v>
      </c>
    </row>
    <row r="8620" spans="1:11" x14ac:dyDescent="0.25">
      <c r="A8620" s="103" t="s">
        <v>827</v>
      </c>
      <c r="B8620" s="103" t="s">
        <v>347</v>
      </c>
      <c r="C8620" s="103" t="s">
        <v>89</v>
      </c>
      <c r="D8620" s="103" t="s">
        <v>412</v>
      </c>
      <c r="E8620" s="103" t="s">
        <v>413</v>
      </c>
      <c r="F8620" s="103" t="s">
        <v>413</v>
      </c>
      <c r="G8620" s="103" t="s">
        <v>201</v>
      </c>
      <c r="H8620" s="103" t="s">
        <v>351</v>
      </c>
      <c r="I8620" s="103" t="s">
        <v>92</v>
      </c>
      <c r="J8620" s="215">
        <v>-789.83</v>
      </c>
      <c r="K8620" s="216" t="s">
        <v>347</v>
      </c>
    </row>
    <row r="8621" spans="1:11" x14ac:dyDescent="0.25">
      <c r="A8621" s="103" t="s">
        <v>830</v>
      </c>
      <c r="B8621" s="103" t="s">
        <v>347</v>
      </c>
      <c r="C8621" s="103" t="s">
        <v>89</v>
      </c>
      <c r="D8621" s="103" t="s">
        <v>412</v>
      </c>
      <c r="E8621" s="103" t="s">
        <v>413</v>
      </c>
      <c r="F8621" s="103" t="s">
        <v>413</v>
      </c>
      <c r="G8621" s="103" t="s">
        <v>201</v>
      </c>
      <c r="H8621" s="103" t="s">
        <v>351</v>
      </c>
      <c r="I8621" s="103" t="s">
        <v>92</v>
      </c>
      <c r="J8621" s="215">
        <v>965.41</v>
      </c>
      <c r="K8621" s="216" t="s">
        <v>347</v>
      </c>
    </row>
    <row r="8622" spans="1:11" x14ac:dyDescent="0.25">
      <c r="A8622" s="103" t="s">
        <v>828</v>
      </c>
      <c r="B8622" s="103" t="s">
        <v>347</v>
      </c>
      <c r="C8622" s="103" t="s">
        <v>89</v>
      </c>
      <c r="D8622" s="103" t="s">
        <v>412</v>
      </c>
      <c r="E8622" s="103" t="s">
        <v>413</v>
      </c>
      <c r="F8622" s="103" t="s">
        <v>413</v>
      </c>
      <c r="G8622" s="103" t="s">
        <v>201</v>
      </c>
      <c r="H8622" s="103" t="s">
        <v>351</v>
      </c>
      <c r="I8622" s="103" t="s">
        <v>92</v>
      </c>
      <c r="J8622" s="215">
        <v>-1369.47</v>
      </c>
      <c r="K8622" s="216" t="s">
        <v>347</v>
      </c>
    </row>
    <row r="8623" spans="1:11" x14ac:dyDescent="0.25">
      <c r="A8623" s="103" t="s">
        <v>829</v>
      </c>
      <c r="B8623" s="103" t="s">
        <v>347</v>
      </c>
      <c r="C8623" s="103" t="s">
        <v>89</v>
      </c>
      <c r="D8623" s="103" t="s">
        <v>412</v>
      </c>
      <c r="E8623" s="103" t="s">
        <v>413</v>
      </c>
      <c r="F8623" s="103" t="s">
        <v>413</v>
      </c>
      <c r="G8623" s="103" t="s">
        <v>201</v>
      </c>
      <c r="H8623" s="103" t="s">
        <v>351</v>
      </c>
      <c r="I8623" s="103" t="s">
        <v>92</v>
      </c>
      <c r="J8623" s="215">
        <v>-427.15</v>
      </c>
      <c r="K8623" s="216" t="s">
        <v>347</v>
      </c>
    </row>
    <row r="8624" spans="1:11" x14ac:dyDescent="0.25">
      <c r="A8624" s="103" t="s">
        <v>825</v>
      </c>
      <c r="B8624" s="103" t="s">
        <v>347</v>
      </c>
      <c r="C8624" s="103" t="s">
        <v>89</v>
      </c>
      <c r="D8624" s="103" t="s">
        <v>412</v>
      </c>
      <c r="E8624" s="103" t="s">
        <v>413</v>
      </c>
      <c r="F8624" s="103" t="s">
        <v>413</v>
      </c>
      <c r="G8624" s="103" t="s">
        <v>201</v>
      </c>
      <c r="H8624" s="103" t="s">
        <v>351</v>
      </c>
      <c r="I8624" s="103" t="s">
        <v>92</v>
      </c>
      <c r="J8624" s="215">
        <v>186.13</v>
      </c>
      <c r="K8624" s="216" t="s">
        <v>347</v>
      </c>
    </row>
    <row r="8625" spans="1:11" x14ac:dyDescent="0.25">
      <c r="A8625" s="103" t="s">
        <v>826</v>
      </c>
      <c r="B8625" s="103" t="s">
        <v>347</v>
      </c>
      <c r="C8625" s="103" t="s">
        <v>89</v>
      </c>
      <c r="D8625" s="103" t="s">
        <v>412</v>
      </c>
      <c r="E8625" s="103" t="s">
        <v>413</v>
      </c>
      <c r="F8625" s="103" t="s">
        <v>413</v>
      </c>
      <c r="G8625" s="103" t="s">
        <v>201</v>
      </c>
      <c r="H8625" s="103" t="s">
        <v>351</v>
      </c>
      <c r="I8625" s="103" t="s">
        <v>92</v>
      </c>
      <c r="J8625" s="215">
        <v>278.32</v>
      </c>
      <c r="K8625" s="216" t="s">
        <v>347</v>
      </c>
    </row>
    <row r="8626" spans="1:11" x14ac:dyDescent="0.25">
      <c r="A8626" s="103" t="s">
        <v>827</v>
      </c>
      <c r="B8626" s="103" t="s">
        <v>347</v>
      </c>
      <c r="C8626" s="103" t="s">
        <v>89</v>
      </c>
      <c r="D8626" s="103" t="s">
        <v>412</v>
      </c>
      <c r="E8626" s="103" t="s">
        <v>413</v>
      </c>
      <c r="F8626" s="103" t="s">
        <v>413</v>
      </c>
      <c r="G8626" s="103" t="s">
        <v>204</v>
      </c>
      <c r="H8626" s="103" t="s">
        <v>353</v>
      </c>
      <c r="I8626" s="103" t="s">
        <v>92</v>
      </c>
      <c r="J8626" s="215">
        <v>-650.85</v>
      </c>
      <c r="K8626" s="216" t="s">
        <v>347</v>
      </c>
    </row>
    <row r="8627" spans="1:11" x14ac:dyDescent="0.25">
      <c r="A8627" s="103" t="s">
        <v>830</v>
      </c>
      <c r="B8627" s="103" t="s">
        <v>347</v>
      </c>
      <c r="C8627" s="103" t="s">
        <v>89</v>
      </c>
      <c r="D8627" s="103" t="s">
        <v>412</v>
      </c>
      <c r="E8627" s="103" t="s">
        <v>413</v>
      </c>
      <c r="F8627" s="103" t="s">
        <v>413</v>
      </c>
      <c r="G8627" s="103" t="s">
        <v>204</v>
      </c>
      <c r="H8627" s="103" t="s">
        <v>353</v>
      </c>
      <c r="I8627" s="103" t="s">
        <v>92</v>
      </c>
      <c r="J8627" s="215">
        <v>327.77</v>
      </c>
      <c r="K8627" s="216" t="s">
        <v>347</v>
      </c>
    </row>
    <row r="8628" spans="1:11" x14ac:dyDescent="0.25">
      <c r="A8628" s="103" t="s">
        <v>828</v>
      </c>
      <c r="B8628" s="103" t="s">
        <v>347</v>
      </c>
      <c r="C8628" s="103" t="s">
        <v>89</v>
      </c>
      <c r="D8628" s="103" t="s">
        <v>412</v>
      </c>
      <c r="E8628" s="103" t="s">
        <v>413</v>
      </c>
      <c r="F8628" s="103" t="s">
        <v>413</v>
      </c>
      <c r="G8628" s="103" t="s">
        <v>204</v>
      </c>
      <c r="H8628" s="103" t="s">
        <v>353</v>
      </c>
      <c r="I8628" s="103" t="s">
        <v>92</v>
      </c>
      <c r="J8628" s="215">
        <v>147.63999999999999</v>
      </c>
      <c r="K8628" s="216" t="s">
        <v>347</v>
      </c>
    </row>
    <row r="8629" spans="1:11" x14ac:dyDescent="0.25">
      <c r="A8629" s="103" t="s">
        <v>829</v>
      </c>
      <c r="B8629" s="103" t="s">
        <v>347</v>
      </c>
      <c r="C8629" s="103" t="s">
        <v>89</v>
      </c>
      <c r="D8629" s="103" t="s">
        <v>412</v>
      </c>
      <c r="E8629" s="103" t="s">
        <v>413</v>
      </c>
      <c r="F8629" s="103" t="s">
        <v>413</v>
      </c>
      <c r="G8629" s="103" t="s">
        <v>204</v>
      </c>
      <c r="H8629" s="103" t="s">
        <v>353</v>
      </c>
      <c r="I8629" s="103" t="s">
        <v>92</v>
      </c>
      <c r="J8629" s="215">
        <v>-32.07</v>
      </c>
      <c r="K8629" s="216" t="s">
        <v>347</v>
      </c>
    </row>
    <row r="8630" spans="1:11" x14ac:dyDescent="0.25">
      <c r="A8630" s="103" t="s">
        <v>825</v>
      </c>
      <c r="B8630" s="103" t="s">
        <v>347</v>
      </c>
      <c r="C8630" s="103" t="s">
        <v>89</v>
      </c>
      <c r="D8630" s="103" t="s">
        <v>412</v>
      </c>
      <c r="E8630" s="103" t="s">
        <v>413</v>
      </c>
      <c r="F8630" s="103" t="s">
        <v>413</v>
      </c>
      <c r="G8630" s="103" t="s">
        <v>204</v>
      </c>
      <c r="H8630" s="103" t="s">
        <v>353</v>
      </c>
      <c r="I8630" s="103" t="s">
        <v>92</v>
      </c>
      <c r="J8630" s="215">
        <v>-169.51</v>
      </c>
      <c r="K8630" s="216" t="s">
        <v>347</v>
      </c>
    </row>
    <row r="8631" spans="1:11" x14ac:dyDescent="0.25">
      <c r="A8631" s="103" t="s">
        <v>826</v>
      </c>
      <c r="B8631" s="103" t="s">
        <v>347</v>
      </c>
      <c r="C8631" s="103" t="s">
        <v>89</v>
      </c>
      <c r="D8631" s="103" t="s">
        <v>412</v>
      </c>
      <c r="E8631" s="103" t="s">
        <v>413</v>
      </c>
      <c r="F8631" s="103" t="s">
        <v>413</v>
      </c>
      <c r="G8631" s="103" t="s">
        <v>204</v>
      </c>
      <c r="H8631" s="103" t="s">
        <v>353</v>
      </c>
      <c r="I8631" s="103" t="s">
        <v>92</v>
      </c>
      <c r="J8631" s="215">
        <v>214.98</v>
      </c>
      <c r="K8631" s="216" t="s">
        <v>347</v>
      </c>
    </row>
    <row r="8632" spans="1:11" x14ac:dyDescent="0.25">
      <c r="A8632" s="103" t="s">
        <v>827</v>
      </c>
      <c r="B8632" s="103" t="s">
        <v>347</v>
      </c>
      <c r="C8632" s="103" t="s">
        <v>89</v>
      </c>
      <c r="D8632" s="103" t="s">
        <v>412</v>
      </c>
      <c r="E8632" s="103" t="s">
        <v>413</v>
      </c>
      <c r="F8632" s="103" t="s">
        <v>413</v>
      </c>
      <c r="G8632" s="103" t="s">
        <v>219</v>
      </c>
      <c r="H8632" s="103" t="s">
        <v>406</v>
      </c>
      <c r="I8632" s="103" t="s">
        <v>92</v>
      </c>
      <c r="J8632" s="215">
        <v>-315.72000000000003</v>
      </c>
      <c r="K8632" s="216" t="s">
        <v>347</v>
      </c>
    </row>
    <row r="8633" spans="1:11" x14ac:dyDescent="0.25">
      <c r="A8633" s="103" t="s">
        <v>830</v>
      </c>
      <c r="B8633" s="103" t="s">
        <v>347</v>
      </c>
      <c r="C8633" s="103" t="s">
        <v>89</v>
      </c>
      <c r="D8633" s="103" t="s">
        <v>412</v>
      </c>
      <c r="E8633" s="103" t="s">
        <v>413</v>
      </c>
      <c r="F8633" s="103" t="s">
        <v>413</v>
      </c>
      <c r="G8633" s="103" t="s">
        <v>219</v>
      </c>
      <c r="H8633" s="103" t="s">
        <v>406</v>
      </c>
      <c r="I8633" s="103" t="s">
        <v>92</v>
      </c>
      <c r="J8633" s="215">
        <v>312.64</v>
      </c>
      <c r="K8633" s="216" t="s">
        <v>347</v>
      </c>
    </row>
    <row r="8634" spans="1:11" x14ac:dyDescent="0.25">
      <c r="A8634" s="103" t="s">
        <v>828</v>
      </c>
      <c r="B8634" s="103" t="s">
        <v>347</v>
      </c>
      <c r="C8634" s="103" t="s">
        <v>89</v>
      </c>
      <c r="D8634" s="103" t="s">
        <v>412</v>
      </c>
      <c r="E8634" s="103" t="s">
        <v>413</v>
      </c>
      <c r="F8634" s="103" t="s">
        <v>413</v>
      </c>
      <c r="G8634" s="103" t="s">
        <v>219</v>
      </c>
      <c r="H8634" s="103" t="s">
        <v>406</v>
      </c>
      <c r="I8634" s="103" t="s">
        <v>92</v>
      </c>
      <c r="J8634" s="215">
        <v>-756.06</v>
      </c>
      <c r="K8634" s="216" t="s">
        <v>347</v>
      </c>
    </row>
    <row r="8635" spans="1:11" x14ac:dyDescent="0.25">
      <c r="A8635" s="103" t="s">
        <v>829</v>
      </c>
      <c r="B8635" s="103" t="s">
        <v>347</v>
      </c>
      <c r="C8635" s="103" t="s">
        <v>89</v>
      </c>
      <c r="D8635" s="103" t="s">
        <v>412</v>
      </c>
      <c r="E8635" s="103" t="s">
        <v>413</v>
      </c>
      <c r="F8635" s="103" t="s">
        <v>413</v>
      </c>
      <c r="G8635" s="103" t="s">
        <v>219</v>
      </c>
      <c r="H8635" s="103" t="s">
        <v>406</v>
      </c>
      <c r="I8635" s="103" t="s">
        <v>92</v>
      </c>
      <c r="J8635" s="215">
        <v>-433.37</v>
      </c>
      <c r="K8635" s="216" t="s">
        <v>347</v>
      </c>
    </row>
    <row r="8636" spans="1:11" x14ac:dyDescent="0.25">
      <c r="A8636" s="103" t="s">
        <v>825</v>
      </c>
      <c r="B8636" s="103" t="s">
        <v>347</v>
      </c>
      <c r="C8636" s="103" t="s">
        <v>89</v>
      </c>
      <c r="D8636" s="103" t="s">
        <v>412</v>
      </c>
      <c r="E8636" s="103" t="s">
        <v>413</v>
      </c>
      <c r="F8636" s="103" t="s">
        <v>413</v>
      </c>
      <c r="G8636" s="103" t="s">
        <v>219</v>
      </c>
      <c r="H8636" s="103" t="s">
        <v>406</v>
      </c>
      <c r="I8636" s="103" t="s">
        <v>92</v>
      </c>
      <c r="J8636" s="215">
        <v>408.61</v>
      </c>
      <c r="K8636" s="216" t="s">
        <v>347</v>
      </c>
    </row>
    <row r="8637" spans="1:11" x14ac:dyDescent="0.25">
      <c r="A8637" s="103" t="s">
        <v>826</v>
      </c>
      <c r="B8637" s="103" t="s">
        <v>347</v>
      </c>
      <c r="C8637" s="103" t="s">
        <v>89</v>
      </c>
      <c r="D8637" s="103" t="s">
        <v>412</v>
      </c>
      <c r="E8637" s="103" t="s">
        <v>413</v>
      </c>
      <c r="F8637" s="103" t="s">
        <v>413</v>
      </c>
      <c r="G8637" s="103" t="s">
        <v>219</v>
      </c>
      <c r="H8637" s="103" t="s">
        <v>406</v>
      </c>
      <c r="I8637" s="103" t="s">
        <v>92</v>
      </c>
      <c r="J8637" s="215">
        <v>-269.32</v>
      </c>
      <c r="K8637" s="216" t="s">
        <v>347</v>
      </c>
    </row>
    <row r="8638" spans="1:11" x14ac:dyDescent="0.25">
      <c r="A8638" s="103" t="s">
        <v>827</v>
      </c>
      <c r="B8638" s="103" t="s">
        <v>347</v>
      </c>
      <c r="C8638" s="103" t="s">
        <v>89</v>
      </c>
      <c r="D8638" s="103" t="s">
        <v>412</v>
      </c>
      <c r="E8638" s="103" t="s">
        <v>413</v>
      </c>
      <c r="F8638" s="103" t="s">
        <v>413</v>
      </c>
      <c r="G8638" s="103" t="s">
        <v>128</v>
      </c>
      <c r="H8638" s="103" t="s">
        <v>386</v>
      </c>
      <c r="I8638" s="103" t="s">
        <v>92</v>
      </c>
      <c r="J8638" s="215">
        <v>58.9</v>
      </c>
      <c r="K8638" s="216" t="s">
        <v>88</v>
      </c>
    </row>
    <row r="8639" spans="1:11" x14ac:dyDescent="0.25">
      <c r="A8639" s="103" t="s">
        <v>830</v>
      </c>
      <c r="B8639" s="103" t="s">
        <v>347</v>
      </c>
      <c r="C8639" s="103" t="s">
        <v>89</v>
      </c>
      <c r="D8639" s="103" t="s">
        <v>412</v>
      </c>
      <c r="E8639" s="103" t="s">
        <v>413</v>
      </c>
      <c r="F8639" s="103" t="s">
        <v>413</v>
      </c>
      <c r="G8639" s="103" t="s">
        <v>128</v>
      </c>
      <c r="H8639" s="103" t="s">
        <v>386</v>
      </c>
      <c r="I8639" s="103" t="s">
        <v>92</v>
      </c>
      <c r="J8639" s="215">
        <v>119.76</v>
      </c>
      <c r="K8639" s="216" t="s">
        <v>88</v>
      </c>
    </row>
    <row r="8640" spans="1:11" x14ac:dyDescent="0.25">
      <c r="A8640" s="103" t="s">
        <v>828</v>
      </c>
      <c r="B8640" s="103" t="s">
        <v>347</v>
      </c>
      <c r="C8640" s="103" t="s">
        <v>89</v>
      </c>
      <c r="D8640" s="103" t="s">
        <v>412</v>
      </c>
      <c r="E8640" s="103" t="s">
        <v>413</v>
      </c>
      <c r="F8640" s="103" t="s">
        <v>413</v>
      </c>
      <c r="G8640" s="103" t="s">
        <v>128</v>
      </c>
      <c r="H8640" s="103" t="s">
        <v>386</v>
      </c>
      <c r="I8640" s="103" t="s">
        <v>92</v>
      </c>
      <c r="J8640" s="215">
        <v>400.86</v>
      </c>
      <c r="K8640" s="216" t="s">
        <v>88</v>
      </c>
    </row>
    <row r="8641" spans="1:11" x14ac:dyDescent="0.25">
      <c r="A8641" s="103" t="s">
        <v>829</v>
      </c>
      <c r="B8641" s="103" t="s">
        <v>347</v>
      </c>
      <c r="C8641" s="103" t="s">
        <v>89</v>
      </c>
      <c r="D8641" s="103" t="s">
        <v>412</v>
      </c>
      <c r="E8641" s="103" t="s">
        <v>413</v>
      </c>
      <c r="F8641" s="103" t="s">
        <v>413</v>
      </c>
      <c r="G8641" s="103" t="s">
        <v>128</v>
      </c>
      <c r="H8641" s="103" t="s">
        <v>386</v>
      </c>
      <c r="I8641" s="103" t="s">
        <v>92</v>
      </c>
      <c r="J8641" s="215">
        <v>42.21</v>
      </c>
      <c r="K8641" s="216" t="s">
        <v>88</v>
      </c>
    </row>
    <row r="8642" spans="1:11" x14ac:dyDescent="0.25">
      <c r="A8642" s="103" t="s">
        <v>825</v>
      </c>
      <c r="B8642" s="103" t="s">
        <v>347</v>
      </c>
      <c r="C8642" s="103" t="s">
        <v>89</v>
      </c>
      <c r="D8642" s="103" t="s">
        <v>412</v>
      </c>
      <c r="E8642" s="103" t="s">
        <v>413</v>
      </c>
      <c r="F8642" s="103" t="s">
        <v>413</v>
      </c>
      <c r="G8642" s="103" t="s">
        <v>128</v>
      </c>
      <c r="H8642" s="103" t="s">
        <v>386</v>
      </c>
      <c r="I8642" s="103" t="s">
        <v>92</v>
      </c>
      <c r="J8642" s="215">
        <v>-372.44</v>
      </c>
      <c r="K8642" s="216" t="s">
        <v>88</v>
      </c>
    </row>
    <row r="8643" spans="1:11" x14ac:dyDescent="0.25">
      <c r="A8643" s="103" t="s">
        <v>826</v>
      </c>
      <c r="B8643" s="103" t="s">
        <v>347</v>
      </c>
      <c r="C8643" s="103" t="s">
        <v>89</v>
      </c>
      <c r="D8643" s="103" t="s">
        <v>412</v>
      </c>
      <c r="E8643" s="103" t="s">
        <v>413</v>
      </c>
      <c r="F8643" s="103" t="s">
        <v>413</v>
      </c>
      <c r="G8643" s="103" t="s">
        <v>128</v>
      </c>
      <c r="H8643" s="103" t="s">
        <v>386</v>
      </c>
      <c r="I8643" s="103" t="s">
        <v>92</v>
      </c>
      <c r="J8643" s="215">
        <v>-192.03</v>
      </c>
      <c r="K8643" s="216" t="s">
        <v>88</v>
      </c>
    </row>
    <row r="8644" spans="1:11" x14ac:dyDescent="0.25">
      <c r="A8644" s="103" t="s">
        <v>827</v>
      </c>
      <c r="B8644" s="103" t="s">
        <v>347</v>
      </c>
      <c r="C8644" s="103" t="s">
        <v>89</v>
      </c>
      <c r="D8644" s="103" t="s">
        <v>654</v>
      </c>
      <c r="E8644" s="103" t="s">
        <v>655</v>
      </c>
      <c r="F8644" s="103" t="s">
        <v>655</v>
      </c>
      <c r="G8644" s="103" t="s">
        <v>219</v>
      </c>
      <c r="H8644" s="103" t="s">
        <v>406</v>
      </c>
      <c r="I8644" s="103" t="s">
        <v>92</v>
      </c>
      <c r="J8644" s="215">
        <v>928.65</v>
      </c>
      <c r="K8644" s="216" t="s">
        <v>347</v>
      </c>
    </row>
    <row r="8645" spans="1:11" x14ac:dyDescent="0.25">
      <c r="A8645" s="103" t="s">
        <v>830</v>
      </c>
      <c r="B8645" s="103" t="s">
        <v>347</v>
      </c>
      <c r="C8645" s="103" t="s">
        <v>89</v>
      </c>
      <c r="D8645" s="103" t="s">
        <v>654</v>
      </c>
      <c r="E8645" s="103" t="s">
        <v>655</v>
      </c>
      <c r="F8645" s="103" t="s">
        <v>655</v>
      </c>
      <c r="G8645" s="103" t="s">
        <v>219</v>
      </c>
      <c r="H8645" s="103" t="s">
        <v>406</v>
      </c>
      <c r="I8645" s="103" t="s">
        <v>92</v>
      </c>
      <c r="J8645" s="215">
        <v>371.46</v>
      </c>
      <c r="K8645" s="216" t="s">
        <v>347</v>
      </c>
    </row>
    <row r="8646" spans="1:11" x14ac:dyDescent="0.25">
      <c r="A8646" s="103" t="s">
        <v>828</v>
      </c>
      <c r="B8646" s="103" t="s">
        <v>347</v>
      </c>
      <c r="C8646" s="103" t="s">
        <v>89</v>
      </c>
      <c r="D8646" s="103" t="s">
        <v>654</v>
      </c>
      <c r="E8646" s="103" t="s">
        <v>655</v>
      </c>
      <c r="F8646" s="103" t="s">
        <v>655</v>
      </c>
      <c r="G8646" s="103" t="s">
        <v>219</v>
      </c>
      <c r="H8646" s="103" t="s">
        <v>406</v>
      </c>
      <c r="I8646" s="103" t="s">
        <v>92</v>
      </c>
      <c r="J8646" s="215">
        <v>185.73</v>
      </c>
      <c r="K8646" s="216" t="s">
        <v>347</v>
      </c>
    </row>
    <row r="8647" spans="1:11" x14ac:dyDescent="0.25">
      <c r="A8647" s="103" t="s">
        <v>829</v>
      </c>
      <c r="B8647" s="103" t="s">
        <v>347</v>
      </c>
      <c r="C8647" s="103" t="s">
        <v>89</v>
      </c>
      <c r="D8647" s="103" t="s">
        <v>654</v>
      </c>
      <c r="E8647" s="103" t="s">
        <v>655</v>
      </c>
      <c r="F8647" s="103" t="s">
        <v>655</v>
      </c>
      <c r="G8647" s="103" t="s">
        <v>219</v>
      </c>
      <c r="H8647" s="103" t="s">
        <v>406</v>
      </c>
      <c r="I8647" s="103" t="s">
        <v>92</v>
      </c>
      <c r="J8647" s="215">
        <v>123.82</v>
      </c>
      <c r="K8647" s="216" t="s">
        <v>347</v>
      </c>
    </row>
    <row r="8648" spans="1:11" x14ac:dyDescent="0.25">
      <c r="A8648" s="103" t="s">
        <v>825</v>
      </c>
      <c r="B8648" s="103" t="s">
        <v>347</v>
      </c>
      <c r="C8648" s="103" t="s">
        <v>89</v>
      </c>
      <c r="D8648" s="103" t="s">
        <v>654</v>
      </c>
      <c r="E8648" s="103" t="s">
        <v>655</v>
      </c>
      <c r="F8648" s="103" t="s">
        <v>655</v>
      </c>
      <c r="G8648" s="103" t="s">
        <v>219</v>
      </c>
      <c r="H8648" s="103" t="s">
        <v>406</v>
      </c>
      <c r="I8648" s="103" t="s">
        <v>92</v>
      </c>
      <c r="J8648" s="215">
        <v>695.87</v>
      </c>
      <c r="K8648" s="216" t="s">
        <v>347</v>
      </c>
    </row>
    <row r="8649" spans="1:11" x14ac:dyDescent="0.25">
      <c r="A8649" s="103" t="s">
        <v>826</v>
      </c>
      <c r="B8649" s="103" t="s">
        <v>347</v>
      </c>
      <c r="C8649" s="103" t="s">
        <v>89</v>
      </c>
      <c r="D8649" s="103" t="s">
        <v>654</v>
      </c>
      <c r="E8649" s="103" t="s">
        <v>655</v>
      </c>
      <c r="F8649" s="103" t="s">
        <v>655</v>
      </c>
      <c r="G8649" s="103" t="s">
        <v>219</v>
      </c>
      <c r="H8649" s="103" t="s">
        <v>406</v>
      </c>
      <c r="I8649" s="103" t="s">
        <v>92</v>
      </c>
      <c r="J8649" s="215">
        <v>742.92</v>
      </c>
      <c r="K8649" s="216" t="s">
        <v>347</v>
      </c>
    </row>
    <row r="8650" spans="1:11" x14ac:dyDescent="0.25">
      <c r="A8650" s="103" t="s">
        <v>825</v>
      </c>
      <c r="B8650" s="103" t="s">
        <v>347</v>
      </c>
      <c r="C8650" s="103" t="s">
        <v>89</v>
      </c>
      <c r="D8650" s="103" t="s">
        <v>414</v>
      </c>
      <c r="E8650" s="103" t="s">
        <v>415</v>
      </c>
      <c r="F8650" s="103" t="s">
        <v>415</v>
      </c>
      <c r="G8650" s="103" t="s">
        <v>221</v>
      </c>
      <c r="H8650" s="103" t="s">
        <v>404</v>
      </c>
      <c r="I8650" s="103" t="s">
        <v>92</v>
      </c>
      <c r="J8650" s="215">
        <v>-323.82</v>
      </c>
      <c r="K8650" s="216" t="s">
        <v>347</v>
      </c>
    </row>
    <row r="8651" spans="1:11" x14ac:dyDescent="0.25">
      <c r="A8651" s="103" t="s">
        <v>826</v>
      </c>
      <c r="B8651" s="103" t="s">
        <v>347</v>
      </c>
      <c r="C8651" s="103" t="s">
        <v>89</v>
      </c>
      <c r="D8651" s="103" t="s">
        <v>414</v>
      </c>
      <c r="E8651" s="103" t="s">
        <v>415</v>
      </c>
      <c r="F8651" s="103" t="s">
        <v>415</v>
      </c>
      <c r="G8651" s="103" t="s">
        <v>221</v>
      </c>
      <c r="H8651" s="103" t="s">
        <v>404</v>
      </c>
      <c r="I8651" s="103" t="s">
        <v>92</v>
      </c>
      <c r="J8651" s="215">
        <v>323.82</v>
      </c>
      <c r="K8651" s="216" t="s">
        <v>347</v>
      </c>
    </row>
    <row r="8652" spans="1:11" x14ac:dyDescent="0.25">
      <c r="A8652" s="103" t="s">
        <v>830</v>
      </c>
      <c r="B8652" s="103" t="s">
        <v>347</v>
      </c>
      <c r="C8652" s="103" t="s">
        <v>89</v>
      </c>
      <c r="D8652" s="103" t="s">
        <v>414</v>
      </c>
      <c r="E8652" s="103" t="s">
        <v>415</v>
      </c>
      <c r="F8652" s="103" t="s">
        <v>415</v>
      </c>
      <c r="G8652" s="103" t="s">
        <v>555</v>
      </c>
      <c r="H8652" s="103" t="s">
        <v>556</v>
      </c>
      <c r="I8652" s="103" t="s">
        <v>92</v>
      </c>
      <c r="J8652" s="215">
        <v>-441.09</v>
      </c>
      <c r="K8652" s="216" t="s">
        <v>347</v>
      </c>
    </row>
    <row r="8653" spans="1:11" x14ac:dyDescent="0.25">
      <c r="A8653" s="103" t="s">
        <v>829</v>
      </c>
      <c r="B8653" s="103" t="s">
        <v>347</v>
      </c>
      <c r="C8653" s="103" t="s">
        <v>89</v>
      </c>
      <c r="D8653" s="103" t="s">
        <v>414</v>
      </c>
      <c r="E8653" s="103" t="s">
        <v>415</v>
      </c>
      <c r="F8653" s="103" t="s">
        <v>415</v>
      </c>
      <c r="G8653" s="103" t="s">
        <v>555</v>
      </c>
      <c r="H8653" s="103" t="s">
        <v>556</v>
      </c>
      <c r="I8653" s="103" t="s">
        <v>92</v>
      </c>
      <c r="J8653" s="215">
        <v>441.09</v>
      </c>
      <c r="K8653" s="216" t="s">
        <v>347</v>
      </c>
    </row>
    <row r="8654" spans="1:11" x14ac:dyDescent="0.25">
      <c r="A8654" s="103" t="s">
        <v>827</v>
      </c>
      <c r="B8654" s="103" t="s">
        <v>347</v>
      </c>
      <c r="C8654" s="103" t="s">
        <v>89</v>
      </c>
      <c r="D8654" s="103" t="s">
        <v>414</v>
      </c>
      <c r="E8654" s="103" t="s">
        <v>415</v>
      </c>
      <c r="F8654" s="103" t="s">
        <v>415</v>
      </c>
      <c r="G8654" s="103" t="s">
        <v>201</v>
      </c>
      <c r="H8654" s="103" t="s">
        <v>351</v>
      </c>
      <c r="I8654" s="103" t="s">
        <v>92</v>
      </c>
      <c r="J8654" s="215">
        <v>-245.42</v>
      </c>
      <c r="K8654" s="216" t="s">
        <v>347</v>
      </c>
    </row>
    <row r="8655" spans="1:11" x14ac:dyDescent="0.25">
      <c r="A8655" s="103" t="s">
        <v>830</v>
      </c>
      <c r="B8655" s="103" t="s">
        <v>347</v>
      </c>
      <c r="C8655" s="103" t="s">
        <v>89</v>
      </c>
      <c r="D8655" s="103" t="s">
        <v>414</v>
      </c>
      <c r="E8655" s="103" t="s">
        <v>415</v>
      </c>
      <c r="F8655" s="103" t="s">
        <v>415</v>
      </c>
      <c r="G8655" s="103" t="s">
        <v>201</v>
      </c>
      <c r="H8655" s="103" t="s">
        <v>351</v>
      </c>
      <c r="I8655" s="103" t="s">
        <v>92</v>
      </c>
      <c r="J8655" s="215">
        <v>135.41</v>
      </c>
      <c r="K8655" s="216" t="s">
        <v>347</v>
      </c>
    </row>
    <row r="8656" spans="1:11" x14ac:dyDescent="0.25">
      <c r="A8656" s="103" t="s">
        <v>828</v>
      </c>
      <c r="B8656" s="103" t="s">
        <v>347</v>
      </c>
      <c r="C8656" s="103" t="s">
        <v>89</v>
      </c>
      <c r="D8656" s="103" t="s">
        <v>414</v>
      </c>
      <c r="E8656" s="103" t="s">
        <v>415</v>
      </c>
      <c r="F8656" s="103" t="s">
        <v>415</v>
      </c>
      <c r="G8656" s="103" t="s">
        <v>201</v>
      </c>
      <c r="H8656" s="103" t="s">
        <v>351</v>
      </c>
      <c r="I8656" s="103" t="s">
        <v>92</v>
      </c>
      <c r="J8656" s="215">
        <v>-171.58</v>
      </c>
      <c r="K8656" s="216" t="s">
        <v>347</v>
      </c>
    </row>
    <row r="8657" spans="1:11" x14ac:dyDescent="0.25">
      <c r="A8657" s="103" t="s">
        <v>829</v>
      </c>
      <c r="B8657" s="103" t="s">
        <v>347</v>
      </c>
      <c r="C8657" s="103" t="s">
        <v>89</v>
      </c>
      <c r="D8657" s="103" t="s">
        <v>414</v>
      </c>
      <c r="E8657" s="103" t="s">
        <v>415</v>
      </c>
      <c r="F8657" s="103" t="s">
        <v>415</v>
      </c>
      <c r="G8657" s="103" t="s">
        <v>201</v>
      </c>
      <c r="H8657" s="103" t="s">
        <v>351</v>
      </c>
      <c r="I8657" s="103" t="s">
        <v>92</v>
      </c>
      <c r="J8657" s="215">
        <v>-56.42</v>
      </c>
      <c r="K8657" s="216" t="s">
        <v>347</v>
      </c>
    </row>
    <row r="8658" spans="1:11" x14ac:dyDescent="0.25">
      <c r="A8658" s="103" t="s">
        <v>825</v>
      </c>
      <c r="B8658" s="103" t="s">
        <v>347</v>
      </c>
      <c r="C8658" s="103" t="s">
        <v>89</v>
      </c>
      <c r="D8658" s="103" t="s">
        <v>414</v>
      </c>
      <c r="E8658" s="103" t="s">
        <v>415</v>
      </c>
      <c r="F8658" s="103" t="s">
        <v>415</v>
      </c>
      <c r="G8658" s="103" t="s">
        <v>201</v>
      </c>
      <c r="H8658" s="103" t="s">
        <v>351</v>
      </c>
      <c r="I8658" s="103" t="s">
        <v>92</v>
      </c>
      <c r="J8658" s="215">
        <v>31.03</v>
      </c>
      <c r="K8658" s="216" t="s">
        <v>347</v>
      </c>
    </row>
    <row r="8659" spans="1:11" x14ac:dyDescent="0.25">
      <c r="A8659" s="103" t="s">
        <v>826</v>
      </c>
      <c r="B8659" s="103" t="s">
        <v>347</v>
      </c>
      <c r="C8659" s="103" t="s">
        <v>89</v>
      </c>
      <c r="D8659" s="103" t="s">
        <v>414</v>
      </c>
      <c r="E8659" s="103" t="s">
        <v>415</v>
      </c>
      <c r="F8659" s="103" t="s">
        <v>415</v>
      </c>
      <c r="G8659" s="103" t="s">
        <v>201</v>
      </c>
      <c r="H8659" s="103" t="s">
        <v>351</v>
      </c>
      <c r="I8659" s="103" t="s">
        <v>92</v>
      </c>
      <c r="J8659" s="215">
        <v>67.7</v>
      </c>
      <c r="K8659" s="216" t="s">
        <v>347</v>
      </c>
    </row>
    <row r="8660" spans="1:11" x14ac:dyDescent="0.25">
      <c r="A8660" s="103" t="s">
        <v>828</v>
      </c>
      <c r="B8660" s="103" t="s">
        <v>347</v>
      </c>
      <c r="C8660" s="103" t="s">
        <v>89</v>
      </c>
      <c r="D8660" s="103" t="s">
        <v>414</v>
      </c>
      <c r="E8660" s="103" t="s">
        <v>415</v>
      </c>
      <c r="F8660" s="103" t="s">
        <v>415</v>
      </c>
      <c r="G8660" s="103" t="s">
        <v>219</v>
      </c>
      <c r="H8660" s="103" t="s">
        <v>406</v>
      </c>
      <c r="I8660" s="103" t="s">
        <v>92</v>
      </c>
      <c r="J8660" s="215">
        <v>-681.01</v>
      </c>
      <c r="K8660" s="216" t="s">
        <v>347</v>
      </c>
    </row>
    <row r="8661" spans="1:11" x14ac:dyDescent="0.25">
      <c r="A8661" s="103" t="s">
        <v>827</v>
      </c>
      <c r="B8661" s="103" t="s">
        <v>347</v>
      </c>
      <c r="C8661" s="103" t="s">
        <v>89</v>
      </c>
      <c r="D8661" s="103" t="s">
        <v>416</v>
      </c>
      <c r="E8661" s="103" t="s">
        <v>417</v>
      </c>
      <c r="F8661" s="103" t="s">
        <v>417</v>
      </c>
      <c r="G8661" s="103" t="s">
        <v>119</v>
      </c>
      <c r="H8661" s="103" t="s">
        <v>308</v>
      </c>
      <c r="I8661" s="103" t="s">
        <v>92</v>
      </c>
      <c r="J8661" s="215">
        <v>13091.35</v>
      </c>
      <c r="K8661" s="216" t="s">
        <v>88</v>
      </c>
    </row>
    <row r="8662" spans="1:11" x14ac:dyDescent="0.25">
      <c r="A8662" s="103" t="s">
        <v>830</v>
      </c>
      <c r="B8662" s="103" t="s">
        <v>347</v>
      </c>
      <c r="C8662" s="103" t="s">
        <v>89</v>
      </c>
      <c r="D8662" s="103" t="s">
        <v>416</v>
      </c>
      <c r="E8662" s="103" t="s">
        <v>417</v>
      </c>
      <c r="F8662" s="103" t="s">
        <v>417</v>
      </c>
      <c r="G8662" s="103" t="s">
        <v>119</v>
      </c>
      <c r="H8662" s="103" t="s">
        <v>308</v>
      </c>
      <c r="I8662" s="103" t="s">
        <v>92</v>
      </c>
      <c r="J8662" s="215">
        <v>10628.22</v>
      </c>
      <c r="K8662" s="216" t="s">
        <v>88</v>
      </c>
    </row>
    <row r="8663" spans="1:11" x14ac:dyDescent="0.25">
      <c r="A8663" s="103" t="s">
        <v>828</v>
      </c>
      <c r="B8663" s="103" t="s">
        <v>347</v>
      </c>
      <c r="C8663" s="103" t="s">
        <v>89</v>
      </c>
      <c r="D8663" s="103" t="s">
        <v>416</v>
      </c>
      <c r="E8663" s="103" t="s">
        <v>417</v>
      </c>
      <c r="F8663" s="103" t="s">
        <v>417</v>
      </c>
      <c r="G8663" s="103" t="s">
        <v>119</v>
      </c>
      <c r="H8663" s="103" t="s">
        <v>308</v>
      </c>
      <c r="I8663" s="103" t="s">
        <v>92</v>
      </c>
      <c r="J8663" s="215">
        <v>14017.22</v>
      </c>
      <c r="K8663" s="216" t="s">
        <v>88</v>
      </c>
    </row>
    <row r="8664" spans="1:11" x14ac:dyDescent="0.25">
      <c r="A8664" s="103" t="s">
        <v>829</v>
      </c>
      <c r="B8664" s="103" t="s">
        <v>347</v>
      </c>
      <c r="C8664" s="103" t="s">
        <v>89</v>
      </c>
      <c r="D8664" s="103" t="s">
        <v>416</v>
      </c>
      <c r="E8664" s="103" t="s">
        <v>417</v>
      </c>
      <c r="F8664" s="103" t="s">
        <v>417</v>
      </c>
      <c r="G8664" s="103" t="s">
        <v>119</v>
      </c>
      <c r="H8664" s="103" t="s">
        <v>308</v>
      </c>
      <c r="I8664" s="103" t="s">
        <v>92</v>
      </c>
      <c r="J8664" s="215">
        <v>11837.38</v>
      </c>
      <c r="K8664" s="216" t="s">
        <v>88</v>
      </c>
    </row>
    <row r="8665" spans="1:11" x14ac:dyDescent="0.25">
      <c r="A8665" s="103" t="s">
        <v>825</v>
      </c>
      <c r="B8665" s="103" t="s">
        <v>347</v>
      </c>
      <c r="C8665" s="103" t="s">
        <v>89</v>
      </c>
      <c r="D8665" s="103" t="s">
        <v>416</v>
      </c>
      <c r="E8665" s="103" t="s">
        <v>417</v>
      </c>
      <c r="F8665" s="103" t="s">
        <v>417</v>
      </c>
      <c r="G8665" s="103" t="s">
        <v>119</v>
      </c>
      <c r="H8665" s="103" t="s">
        <v>308</v>
      </c>
      <c r="I8665" s="103" t="s">
        <v>92</v>
      </c>
      <c r="J8665" s="215">
        <v>17134.37</v>
      </c>
      <c r="K8665" s="216" t="s">
        <v>88</v>
      </c>
    </row>
    <row r="8666" spans="1:11" x14ac:dyDescent="0.25">
      <c r="A8666" s="103" t="s">
        <v>826</v>
      </c>
      <c r="B8666" s="103" t="s">
        <v>347</v>
      </c>
      <c r="C8666" s="103" t="s">
        <v>89</v>
      </c>
      <c r="D8666" s="103" t="s">
        <v>416</v>
      </c>
      <c r="E8666" s="103" t="s">
        <v>417</v>
      </c>
      <c r="F8666" s="103" t="s">
        <v>417</v>
      </c>
      <c r="G8666" s="103" t="s">
        <v>119</v>
      </c>
      <c r="H8666" s="103" t="s">
        <v>308</v>
      </c>
      <c r="I8666" s="103" t="s">
        <v>92</v>
      </c>
      <c r="J8666" s="215">
        <v>14805.32</v>
      </c>
      <c r="K8666" s="216" t="s">
        <v>88</v>
      </c>
    </row>
    <row r="8667" spans="1:11" x14ac:dyDescent="0.25">
      <c r="A8667" s="103" t="s">
        <v>827</v>
      </c>
      <c r="B8667" s="103" t="s">
        <v>347</v>
      </c>
      <c r="C8667" s="103" t="s">
        <v>89</v>
      </c>
      <c r="D8667" s="103" t="s">
        <v>416</v>
      </c>
      <c r="E8667" s="103" t="s">
        <v>417</v>
      </c>
      <c r="F8667" s="103" t="s">
        <v>417</v>
      </c>
      <c r="G8667" s="103" t="s">
        <v>96</v>
      </c>
      <c r="H8667" s="103" t="s">
        <v>319</v>
      </c>
      <c r="I8667" s="103" t="s">
        <v>92</v>
      </c>
      <c r="J8667" s="215">
        <v>1378.24</v>
      </c>
      <c r="K8667" s="216" t="s">
        <v>88</v>
      </c>
    </row>
    <row r="8668" spans="1:11" x14ac:dyDescent="0.25">
      <c r="A8668" s="103" t="s">
        <v>830</v>
      </c>
      <c r="B8668" s="103" t="s">
        <v>347</v>
      </c>
      <c r="C8668" s="103" t="s">
        <v>89</v>
      </c>
      <c r="D8668" s="103" t="s">
        <v>416</v>
      </c>
      <c r="E8668" s="103" t="s">
        <v>417</v>
      </c>
      <c r="F8668" s="103" t="s">
        <v>417</v>
      </c>
      <c r="G8668" s="103" t="s">
        <v>96</v>
      </c>
      <c r="H8668" s="103" t="s">
        <v>319</v>
      </c>
      <c r="I8668" s="103" t="s">
        <v>92</v>
      </c>
      <c r="J8668" s="215">
        <v>1332.3</v>
      </c>
      <c r="K8668" s="216" t="s">
        <v>88</v>
      </c>
    </row>
    <row r="8669" spans="1:11" x14ac:dyDescent="0.25">
      <c r="A8669" s="103" t="s">
        <v>828</v>
      </c>
      <c r="B8669" s="103" t="s">
        <v>347</v>
      </c>
      <c r="C8669" s="103" t="s">
        <v>89</v>
      </c>
      <c r="D8669" s="103" t="s">
        <v>416</v>
      </c>
      <c r="E8669" s="103" t="s">
        <v>417</v>
      </c>
      <c r="F8669" s="103" t="s">
        <v>417</v>
      </c>
      <c r="G8669" s="103" t="s">
        <v>96</v>
      </c>
      <c r="H8669" s="103" t="s">
        <v>319</v>
      </c>
      <c r="I8669" s="103" t="s">
        <v>92</v>
      </c>
      <c r="J8669" s="215">
        <v>1867.58</v>
      </c>
      <c r="K8669" s="216" t="s">
        <v>88</v>
      </c>
    </row>
    <row r="8670" spans="1:11" x14ac:dyDescent="0.25">
      <c r="A8670" s="103" t="s">
        <v>829</v>
      </c>
      <c r="B8670" s="103" t="s">
        <v>347</v>
      </c>
      <c r="C8670" s="103" t="s">
        <v>89</v>
      </c>
      <c r="D8670" s="103" t="s">
        <v>416</v>
      </c>
      <c r="E8670" s="103" t="s">
        <v>417</v>
      </c>
      <c r="F8670" s="103" t="s">
        <v>417</v>
      </c>
      <c r="G8670" s="103" t="s">
        <v>96</v>
      </c>
      <c r="H8670" s="103" t="s">
        <v>319</v>
      </c>
      <c r="I8670" s="103" t="s">
        <v>92</v>
      </c>
      <c r="J8670" s="215">
        <v>1286.3599999999999</v>
      </c>
      <c r="K8670" s="216" t="s">
        <v>88</v>
      </c>
    </row>
    <row r="8671" spans="1:11" x14ac:dyDescent="0.25">
      <c r="A8671" s="103" t="s">
        <v>825</v>
      </c>
      <c r="B8671" s="103" t="s">
        <v>347</v>
      </c>
      <c r="C8671" s="103" t="s">
        <v>89</v>
      </c>
      <c r="D8671" s="103" t="s">
        <v>416</v>
      </c>
      <c r="E8671" s="103" t="s">
        <v>417</v>
      </c>
      <c r="F8671" s="103" t="s">
        <v>417</v>
      </c>
      <c r="G8671" s="103" t="s">
        <v>96</v>
      </c>
      <c r="H8671" s="103" t="s">
        <v>319</v>
      </c>
      <c r="I8671" s="103" t="s">
        <v>92</v>
      </c>
      <c r="J8671" s="215">
        <v>1286.3499999999999</v>
      </c>
      <c r="K8671" s="216" t="s">
        <v>88</v>
      </c>
    </row>
    <row r="8672" spans="1:11" x14ac:dyDescent="0.25">
      <c r="A8672" s="103" t="s">
        <v>826</v>
      </c>
      <c r="B8672" s="103" t="s">
        <v>347</v>
      </c>
      <c r="C8672" s="103" t="s">
        <v>89</v>
      </c>
      <c r="D8672" s="103" t="s">
        <v>416</v>
      </c>
      <c r="E8672" s="103" t="s">
        <v>417</v>
      </c>
      <c r="F8672" s="103" t="s">
        <v>417</v>
      </c>
      <c r="G8672" s="103" t="s">
        <v>96</v>
      </c>
      <c r="H8672" s="103" t="s">
        <v>319</v>
      </c>
      <c r="I8672" s="103" t="s">
        <v>92</v>
      </c>
      <c r="J8672" s="215">
        <v>1332.29</v>
      </c>
      <c r="K8672" s="216" t="s">
        <v>88</v>
      </c>
    </row>
    <row r="8673" spans="1:11" x14ac:dyDescent="0.25">
      <c r="A8673" s="103" t="s">
        <v>829</v>
      </c>
      <c r="B8673" s="103" t="s">
        <v>347</v>
      </c>
      <c r="C8673" s="103" t="s">
        <v>89</v>
      </c>
      <c r="D8673" s="103" t="s">
        <v>416</v>
      </c>
      <c r="E8673" s="103" t="s">
        <v>417</v>
      </c>
      <c r="F8673" s="103" t="s">
        <v>417</v>
      </c>
      <c r="G8673" s="103" t="s">
        <v>166</v>
      </c>
      <c r="H8673" s="103" t="s">
        <v>322</v>
      </c>
      <c r="I8673" s="103" t="s">
        <v>92</v>
      </c>
      <c r="J8673" s="215">
        <v>220.69</v>
      </c>
      <c r="K8673" s="216" t="s">
        <v>88</v>
      </c>
    </row>
    <row r="8674" spans="1:11" x14ac:dyDescent="0.25">
      <c r="A8674" s="103" t="s">
        <v>827</v>
      </c>
      <c r="B8674" s="103" t="s">
        <v>347</v>
      </c>
      <c r="C8674" s="103" t="s">
        <v>89</v>
      </c>
      <c r="D8674" s="103" t="s">
        <v>416</v>
      </c>
      <c r="E8674" s="103" t="s">
        <v>417</v>
      </c>
      <c r="F8674" s="103" t="s">
        <v>417</v>
      </c>
      <c r="G8674" s="103" t="s">
        <v>118</v>
      </c>
      <c r="H8674" s="103" t="s">
        <v>323</v>
      </c>
      <c r="I8674" s="103" t="s">
        <v>92</v>
      </c>
      <c r="J8674" s="215">
        <v>441.84</v>
      </c>
      <c r="K8674" s="216" t="s">
        <v>88</v>
      </c>
    </row>
    <row r="8675" spans="1:11" x14ac:dyDescent="0.25">
      <c r="A8675" s="103" t="s">
        <v>830</v>
      </c>
      <c r="B8675" s="103" t="s">
        <v>347</v>
      </c>
      <c r="C8675" s="103" t="s">
        <v>89</v>
      </c>
      <c r="D8675" s="103" t="s">
        <v>416</v>
      </c>
      <c r="E8675" s="103" t="s">
        <v>417</v>
      </c>
      <c r="F8675" s="103" t="s">
        <v>417</v>
      </c>
      <c r="G8675" s="103" t="s">
        <v>118</v>
      </c>
      <c r="H8675" s="103" t="s">
        <v>323</v>
      </c>
      <c r="I8675" s="103" t="s">
        <v>92</v>
      </c>
      <c r="J8675" s="215">
        <v>404.54</v>
      </c>
      <c r="K8675" s="216" t="s">
        <v>88</v>
      </c>
    </row>
    <row r="8676" spans="1:11" x14ac:dyDescent="0.25">
      <c r="A8676" s="103" t="s">
        <v>828</v>
      </c>
      <c r="B8676" s="103" t="s">
        <v>347</v>
      </c>
      <c r="C8676" s="103" t="s">
        <v>89</v>
      </c>
      <c r="D8676" s="103" t="s">
        <v>416</v>
      </c>
      <c r="E8676" s="103" t="s">
        <v>417</v>
      </c>
      <c r="F8676" s="103" t="s">
        <v>417</v>
      </c>
      <c r="G8676" s="103" t="s">
        <v>118</v>
      </c>
      <c r="H8676" s="103" t="s">
        <v>323</v>
      </c>
      <c r="I8676" s="103" t="s">
        <v>92</v>
      </c>
      <c r="J8676" s="215">
        <v>3235.77</v>
      </c>
      <c r="K8676" s="216" t="s">
        <v>88</v>
      </c>
    </row>
    <row r="8677" spans="1:11" x14ac:dyDescent="0.25">
      <c r="A8677" s="103" t="s">
        <v>829</v>
      </c>
      <c r="B8677" s="103" t="s">
        <v>347</v>
      </c>
      <c r="C8677" s="103" t="s">
        <v>89</v>
      </c>
      <c r="D8677" s="103" t="s">
        <v>416</v>
      </c>
      <c r="E8677" s="103" t="s">
        <v>417</v>
      </c>
      <c r="F8677" s="103" t="s">
        <v>417</v>
      </c>
      <c r="G8677" s="103" t="s">
        <v>118</v>
      </c>
      <c r="H8677" s="103" t="s">
        <v>323</v>
      </c>
      <c r="I8677" s="103" t="s">
        <v>92</v>
      </c>
      <c r="J8677" s="215">
        <v>410.27</v>
      </c>
      <c r="K8677" s="216" t="s">
        <v>88</v>
      </c>
    </row>
    <row r="8678" spans="1:11" x14ac:dyDescent="0.25">
      <c r="A8678" s="103" t="s">
        <v>825</v>
      </c>
      <c r="B8678" s="103" t="s">
        <v>347</v>
      </c>
      <c r="C8678" s="103" t="s">
        <v>89</v>
      </c>
      <c r="D8678" s="103" t="s">
        <v>416</v>
      </c>
      <c r="E8678" s="103" t="s">
        <v>417</v>
      </c>
      <c r="F8678" s="103" t="s">
        <v>417</v>
      </c>
      <c r="G8678" s="103" t="s">
        <v>118</v>
      </c>
      <c r="H8678" s="103" t="s">
        <v>323</v>
      </c>
      <c r="I8678" s="103" t="s">
        <v>92</v>
      </c>
      <c r="J8678" s="215">
        <v>1436.14</v>
      </c>
      <c r="K8678" s="216" t="s">
        <v>88</v>
      </c>
    </row>
    <row r="8679" spans="1:11" x14ac:dyDescent="0.25">
      <c r="A8679" s="103" t="s">
        <v>826</v>
      </c>
      <c r="B8679" s="103" t="s">
        <v>347</v>
      </c>
      <c r="C8679" s="103" t="s">
        <v>89</v>
      </c>
      <c r="D8679" s="103" t="s">
        <v>416</v>
      </c>
      <c r="E8679" s="103" t="s">
        <v>417</v>
      </c>
      <c r="F8679" s="103" t="s">
        <v>417</v>
      </c>
      <c r="G8679" s="103" t="s">
        <v>118</v>
      </c>
      <c r="H8679" s="103" t="s">
        <v>323</v>
      </c>
      <c r="I8679" s="103" t="s">
        <v>92</v>
      </c>
      <c r="J8679" s="215">
        <v>2075.8200000000002</v>
      </c>
      <c r="K8679" s="216" t="s">
        <v>88</v>
      </c>
    </row>
    <row r="8680" spans="1:11" x14ac:dyDescent="0.25">
      <c r="A8680" s="103" t="s">
        <v>827</v>
      </c>
      <c r="B8680" s="103" t="s">
        <v>347</v>
      </c>
      <c r="C8680" s="103" t="s">
        <v>89</v>
      </c>
      <c r="D8680" s="103" t="s">
        <v>416</v>
      </c>
      <c r="E8680" s="103" t="s">
        <v>417</v>
      </c>
      <c r="F8680" s="103" t="s">
        <v>417</v>
      </c>
      <c r="G8680" s="103" t="s">
        <v>172</v>
      </c>
      <c r="H8680" s="103" t="s">
        <v>345</v>
      </c>
      <c r="I8680" s="103" t="s">
        <v>92</v>
      </c>
      <c r="J8680" s="215">
        <v>6358.77</v>
      </c>
      <c r="K8680" s="216" t="s">
        <v>344</v>
      </c>
    </row>
    <row r="8681" spans="1:11" x14ac:dyDescent="0.25">
      <c r="A8681" s="103" t="s">
        <v>830</v>
      </c>
      <c r="B8681" s="103" t="s">
        <v>347</v>
      </c>
      <c r="C8681" s="103" t="s">
        <v>89</v>
      </c>
      <c r="D8681" s="103" t="s">
        <v>416</v>
      </c>
      <c r="E8681" s="103" t="s">
        <v>417</v>
      </c>
      <c r="F8681" s="103" t="s">
        <v>417</v>
      </c>
      <c r="G8681" s="103" t="s">
        <v>172</v>
      </c>
      <c r="H8681" s="103" t="s">
        <v>345</v>
      </c>
      <c r="I8681" s="103" t="s">
        <v>92</v>
      </c>
      <c r="J8681" s="215">
        <v>4755.95</v>
      </c>
      <c r="K8681" s="216" t="s">
        <v>344</v>
      </c>
    </row>
    <row r="8682" spans="1:11" x14ac:dyDescent="0.25">
      <c r="A8682" s="103" t="s">
        <v>828</v>
      </c>
      <c r="B8682" s="103" t="s">
        <v>347</v>
      </c>
      <c r="C8682" s="103" t="s">
        <v>89</v>
      </c>
      <c r="D8682" s="103" t="s">
        <v>416</v>
      </c>
      <c r="E8682" s="103" t="s">
        <v>417</v>
      </c>
      <c r="F8682" s="103" t="s">
        <v>417</v>
      </c>
      <c r="G8682" s="103" t="s">
        <v>172</v>
      </c>
      <c r="H8682" s="103" t="s">
        <v>345</v>
      </c>
      <c r="I8682" s="103" t="s">
        <v>92</v>
      </c>
      <c r="J8682" s="215">
        <v>2551.23</v>
      </c>
      <c r="K8682" s="216" t="s">
        <v>344</v>
      </c>
    </row>
    <row r="8683" spans="1:11" x14ac:dyDescent="0.25">
      <c r="A8683" s="103" t="s">
        <v>829</v>
      </c>
      <c r="B8683" s="103" t="s">
        <v>347</v>
      </c>
      <c r="C8683" s="103" t="s">
        <v>89</v>
      </c>
      <c r="D8683" s="103" t="s">
        <v>416</v>
      </c>
      <c r="E8683" s="103" t="s">
        <v>417</v>
      </c>
      <c r="F8683" s="103" t="s">
        <v>417</v>
      </c>
      <c r="G8683" s="103" t="s">
        <v>172</v>
      </c>
      <c r="H8683" s="103" t="s">
        <v>345</v>
      </c>
      <c r="I8683" s="103" t="s">
        <v>92</v>
      </c>
      <c r="J8683" s="215">
        <v>6527.51</v>
      </c>
      <c r="K8683" s="216" t="s">
        <v>344</v>
      </c>
    </row>
    <row r="8684" spans="1:11" x14ac:dyDescent="0.25">
      <c r="A8684" s="103" t="s">
        <v>825</v>
      </c>
      <c r="B8684" s="103" t="s">
        <v>347</v>
      </c>
      <c r="C8684" s="103" t="s">
        <v>89</v>
      </c>
      <c r="D8684" s="103" t="s">
        <v>416</v>
      </c>
      <c r="E8684" s="103" t="s">
        <v>417</v>
      </c>
      <c r="F8684" s="103" t="s">
        <v>417</v>
      </c>
      <c r="G8684" s="103" t="s">
        <v>172</v>
      </c>
      <c r="H8684" s="103" t="s">
        <v>345</v>
      </c>
      <c r="I8684" s="103" t="s">
        <v>92</v>
      </c>
      <c r="J8684" s="215">
        <v>4135.22</v>
      </c>
      <c r="K8684" s="216" t="s">
        <v>344</v>
      </c>
    </row>
    <row r="8685" spans="1:11" x14ac:dyDescent="0.25">
      <c r="A8685" s="103" t="s">
        <v>826</v>
      </c>
      <c r="B8685" s="103" t="s">
        <v>347</v>
      </c>
      <c r="C8685" s="103" t="s">
        <v>89</v>
      </c>
      <c r="D8685" s="103" t="s">
        <v>416</v>
      </c>
      <c r="E8685" s="103" t="s">
        <v>417</v>
      </c>
      <c r="F8685" s="103" t="s">
        <v>417</v>
      </c>
      <c r="G8685" s="103" t="s">
        <v>172</v>
      </c>
      <c r="H8685" s="103" t="s">
        <v>345</v>
      </c>
      <c r="I8685" s="103" t="s">
        <v>92</v>
      </c>
      <c r="J8685" s="215">
        <v>3668.57</v>
      </c>
      <c r="K8685" s="216" t="s">
        <v>344</v>
      </c>
    </row>
    <row r="8686" spans="1:11" x14ac:dyDescent="0.25">
      <c r="A8686" s="103" t="s">
        <v>827</v>
      </c>
      <c r="B8686" s="103" t="s">
        <v>347</v>
      </c>
      <c r="C8686" s="103" t="s">
        <v>89</v>
      </c>
      <c r="D8686" s="103" t="s">
        <v>416</v>
      </c>
      <c r="E8686" s="111"/>
      <c r="F8686" s="103" t="s">
        <v>417</v>
      </c>
      <c r="G8686" s="103" t="s">
        <v>559</v>
      </c>
      <c r="H8686" s="103" t="s">
        <v>560</v>
      </c>
      <c r="I8686" s="103" t="s">
        <v>92</v>
      </c>
      <c r="J8686" s="215">
        <v>7.89</v>
      </c>
      <c r="K8686" s="216" t="s">
        <v>347</v>
      </c>
    </row>
    <row r="8687" spans="1:11" x14ac:dyDescent="0.25">
      <c r="A8687" s="103" t="s">
        <v>830</v>
      </c>
      <c r="B8687" s="103" t="s">
        <v>347</v>
      </c>
      <c r="C8687" s="103" t="s">
        <v>89</v>
      </c>
      <c r="D8687" s="103" t="s">
        <v>416</v>
      </c>
      <c r="E8687" s="111"/>
      <c r="F8687" s="103" t="s">
        <v>417</v>
      </c>
      <c r="G8687" s="103" t="s">
        <v>559</v>
      </c>
      <c r="H8687" s="103" t="s">
        <v>560</v>
      </c>
      <c r="I8687" s="103" t="s">
        <v>92</v>
      </c>
      <c r="J8687" s="215">
        <v>514.20000000000005</v>
      </c>
      <c r="K8687" s="216" t="s">
        <v>347</v>
      </c>
    </row>
    <row r="8688" spans="1:11" x14ac:dyDescent="0.25">
      <c r="A8688" s="103" t="s">
        <v>828</v>
      </c>
      <c r="B8688" s="103" t="s">
        <v>347</v>
      </c>
      <c r="C8688" s="103" t="s">
        <v>89</v>
      </c>
      <c r="D8688" s="103" t="s">
        <v>416</v>
      </c>
      <c r="E8688" s="111"/>
      <c r="F8688" s="103" t="s">
        <v>417</v>
      </c>
      <c r="G8688" s="103" t="s">
        <v>559</v>
      </c>
      <c r="H8688" s="103" t="s">
        <v>560</v>
      </c>
      <c r="I8688" s="103" t="s">
        <v>92</v>
      </c>
      <c r="J8688" s="215">
        <v>1504.46</v>
      </c>
      <c r="K8688" s="216" t="s">
        <v>347</v>
      </c>
    </row>
    <row r="8689" spans="1:11" x14ac:dyDescent="0.25">
      <c r="A8689" s="103" t="s">
        <v>829</v>
      </c>
      <c r="B8689" s="103" t="s">
        <v>347</v>
      </c>
      <c r="C8689" s="103" t="s">
        <v>89</v>
      </c>
      <c r="D8689" s="103" t="s">
        <v>416</v>
      </c>
      <c r="E8689" s="111"/>
      <c r="F8689" s="103" t="s">
        <v>417</v>
      </c>
      <c r="G8689" s="103" t="s">
        <v>559</v>
      </c>
      <c r="H8689" s="103" t="s">
        <v>560</v>
      </c>
      <c r="I8689" s="103" t="s">
        <v>92</v>
      </c>
      <c r="J8689" s="215">
        <v>45.19</v>
      </c>
      <c r="K8689" s="216" t="s">
        <v>347</v>
      </c>
    </row>
    <row r="8690" spans="1:11" x14ac:dyDescent="0.25">
      <c r="A8690" s="103" t="s">
        <v>825</v>
      </c>
      <c r="B8690" s="103" t="s">
        <v>347</v>
      </c>
      <c r="C8690" s="103" t="s">
        <v>89</v>
      </c>
      <c r="D8690" s="103" t="s">
        <v>416</v>
      </c>
      <c r="E8690" s="111"/>
      <c r="F8690" s="103" t="s">
        <v>417</v>
      </c>
      <c r="G8690" s="103" t="s">
        <v>559</v>
      </c>
      <c r="H8690" s="103" t="s">
        <v>560</v>
      </c>
      <c r="I8690" s="103" t="s">
        <v>92</v>
      </c>
      <c r="J8690" s="215">
        <v>15.79</v>
      </c>
      <c r="K8690" s="216" t="s">
        <v>347</v>
      </c>
    </row>
    <row r="8691" spans="1:11" x14ac:dyDescent="0.25">
      <c r="A8691" s="103" t="s">
        <v>826</v>
      </c>
      <c r="B8691" s="103" t="s">
        <v>347</v>
      </c>
      <c r="C8691" s="103" t="s">
        <v>89</v>
      </c>
      <c r="D8691" s="103" t="s">
        <v>416</v>
      </c>
      <c r="E8691" s="111"/>
      <c r="F8691" s="103" t="s">
        <v>417</v>
      </c>
      <c r="G8691" s="103" t="s">
        <v>559</v>
      </c>
      <c r="H8691" s="103" t="s">
        <v>560</v>
      </c>
      <c r="I8691" s="103" t="s">
        <v>92</v>
      </c>
      <c r="J8691" s="215">
        <v>13.82</v>
      </c>
      <c r="K8691" s="216" t="s">
        <v>347</v>
      </c>
    </row>
    <row r="8692" spans="1:11" x14ac:dyDescent="0.25">
      <c r="A8692" s="103" t="s">
        <v>827</v>
      </c>
      <c r="B8692" s="103" t="s">
        <v>347</v>
      </c>
      <c r="C8692" s="103" t="s">
        <v>89</v>
      </c>
      <c r="D8692" s="103" t="s">
        <v>416</v>
      </c>
      <c r="E8692" s="103" t="s">
        <v>417</v>
      </c>
      <c r="F8692" s="103" t="s">
        <v>417</v>
      </c>
      <c r="G8692" s="103" t="s">
        <v>487</v>
      </c>
      <c r="H8692" s="103" t="s">
        <v>488</v>
      </c>
      <c r="I8692" s="103" t="s">
        <v>92</v>
      </c>
      <c r="J8692" s="215">
        <v>11016.81</v>
      </c>
      <c r="K8692" s="216" t="s">
        <v>347</v>
      </c>
    </row>
    <row r="8693" spans="1:11" x14ac:dyDescent="0.25">
      <c r="A8693" s="103" t="s">
        <v>830</v>
      </c>
      <c r="B8693" s="103" t="s">
        <v>347</v>
      </c>
      <c r="C8693" s="103" t="s">
        <v>89</v>
      </c>
      <c r="D8693" s="103" t="s">
        <v>416</v>
      </c>
      <c r="E8693" s="103" t="s">
        <v>417</v>
      </c>
      <c r="F8693" s="103" t="s">
        <v>417</v>
      </c>
      <c r="G8693" s="103" t="s">
        <v>487</v>
      </c>
      <c r="H8693" s="103" t="s">
        <v>488</v>
      </c>
      <c r="I8693" s="103" t="s">
        <v>92</v>
      </c>
      <c r="J8693" s="215">
        <v>5482.09</v>
      </c>
      <c r="K8693" s="216" t="s">
        <v>347</v>
      </c>
    </row>
    <row r="8694" spans="1:11" x14ac:dyDescent="0.25">
      <c r="A8694" s="103" t="s">
        <v>828</v>
      </c>
      <c r="B8694" s="103" t="s">
        <v>347</v>
      </c>
      <c r="C8694" s="103" t="s">
        <v>89</v>
      </c>
      <c r="D8694" s="103" t="s">
        <v>416</v>
      </c>
      <c r="E8694" s="103" t="s">
        <v>417</v>
      </c>
      <c r="F8694" s="103" t="s">
        <v>417</v>
      </c>
      <c r="G8694" s="103" t="s">
        <v>487</v>
      </c>
      <c r="H8694" s="103" t="s">
        <v>488</v>
      </c>
      <c r="I8694" s="103" t="s">
        <v>92</v>
      </c>
      <c r="J8694" s="215">
        <v>6921.81</v>
      </c>
      <c r="K8694" s="216" t="s">
        <v>347</v>
      </c>
    </row>
    <row r="8695" spans="1:11" x14ac:dyDescent="0.25">
      <c r="A8695" s="103" t="s">
        <v>829</v>
      </c>
      <c r="B8695" s="103" t="s">
        <v>347</v>
      </c>
      <c r="C8695" s="103" t="s">
        <v>89</v>
      </c>
      <c r="D8695" s="103" t="s">
        <v>416</v>
      </c>
      <c r="E8695" s="103" t="s">
        <v>417</v>
      </c>
      <c r="F8695" s="103" t="s">
        <v>417</v>
      </c>
      <c r="G8695" s="103" t="s">
        <v>487</v>
      </c>
      <c r="H8695" s="103" t="s">
        <v>488</v>
      </c>
      <c r="I8695" s="103" t="s">
        <v>92</v>
      </c>
      <c r="J8695" s="215">
        <v>7248.86</v>
      </c>
      <c r="K8695" s="216" t="s">
        <v>347</v>
      </c>
    </row>
    <row r="8696" spans="1:11" x14ac:dyDescent="0.25">
      <c r="A8696" s="103" t="s">
        <v>825</v>
      </c>
      <c r="B8696" s="103" t="s">
        <v>347</v>
      </c>
      <c r="C8696" s="103" t="s">
        <v>89</v>
      </c>
      <c r="D8696" s="103" t="s">
        <v>416</v>
      </c>
      <c r="E8696" s="103" t="s">
        <v>417</v>
      </c>
      <c r="F8696" s="103" t="s">
        <v>417</v>
      </c>
      <c r="G8696" s="103" t="s">
        <v>487</v>
      </c>
      <c r="H8696" s="103" t="s">
        <v>488</v>
      </c>
      <c r="I8696" s="103" t="s">
        <v>92</v>
      </c>
      <c r="J8696" s="215">
        <v>8665.68</v>
      </c>
      <c r="K8696" s="216" t="s">
        <v>347</v>
      </c>
    </row>
    <row r="8697" spans="1:11" x14ac:dyDescent="0.25">
      <c r="A8697" s="103" t="s">
        <v>826</v>
      </c>
      <c r="B8697" s="103" t="s">
        <v>347</v>
      </c>
      <c r="C8697" s="103" t="s">
        <v>89</v>
      </c>
      <c r="D8697" s="103" t="s">
        <v>416</v>
      </c>
      <c r="E8697" s="103" t="s">
        <v>417</v>
      </c>
      <c r="F8697" s="103" t="s">
        <v>417</v>
      </c>
      <c r="G8697" s="103" t="s">
        <v>487</v>
      </c>
      <c r="H8697" s="103" t="s">
        <v>488</v>
      </c>
      <c r="I8697" s="103" t="s">
        <v>92</v>
      </c>
      <c r="J8697" s="215">
        <v>7129.93</v>
      </c>
      <c r="K8697" s="216" t="s">
        <v>347</v>
      </c>
    </row>
    <row r="8698" spans="1:11" x14ac:dyDescent="0.25">
      <c r="A8698" s="103" t="s">
        <v>827</v>
      </c>
      <c r="B8698" s="103" t="s">
        <v>347</v>
      </c>
      <c r="C8698" s="103" t="s">
        <v>89</v>
      </c>
      <c r="D8698" s="103" t="s">
        <v>416</v>
      </c>
      <c r="E8698" s="103" t="s">
        <v>417</v>
      </c>
      <c r="F8698" s="103" t="s">
        <v>417</v>
      </c>
      <c r="G8698" s="103" t="s">
        <v>555</v>
      </c>
      <c r="H8698" s="103" t="s">
        <v>556</v>
      </c>
      <c r="I8698" s="103" t="s">
        <v>92</v>
      </c>
      <c r="J8698" s="215">
        <v>8571.6</v>
      </c>
      <c r="K8698" s="216" t="s">
        <v>347</v>
      </c>
    </row>
    <row r="8699" spans="1:11" x14ac:dyDescent="0.25">
      <c r="A8699" s="103" t="s">
        <v>830</v>
      </c>
      <c r="B8699" s="103" t="s">
        <v>347</v>
      </c>
      <c r="C8699" s="103" t="s">
        <v>89</v>
      </c>
      <c r="D8699" s="103" t="s">
        <v>416</v>
      </c>
      <c r="E8699" s="103" t="s">
        <v>417</v>
      </c>
      <c r="F8699" s="103" t="s">
        <v>417</v>
      </c>
      <c r="G8699" s="103" t="s">
        <v>555</v>
      </c>
      <c r="H8699" s="103" t="s">
        <v>556</v>
      </c>
      <c r="I8699" s="103" t="s">
        <v>92</v>
      </c>
      <c r="J8699" s="215">
        <v>5887.56</v>
      </c>
      <c r="K8699" s="216" t="s">
        <v>347</v>
      </c>
    </row>
    <row r="8700" spans="1:11" x14ac:dyDescent="0.25">
      <c r="A8700" s="103" t="s">
        <v>828</v>
      </c>
      <c r="B8700" s="103" t="s">
        <v>347</v>
      </c>
      <c r="C8700" s="103" t="s">
        <v>89</v>
      </c>
      <c r="D8700" s="103" t="s">
        <v>416</v>
      </c>
      <c r="E8700" s="103" t="s">
        <v>417</v>
      </c>
      <c r="F8700" s="103" t="s">
        <v>417</v>
      </c>
      <c r="G8700" s="103" t="s">
        <v>555</v>
      </c>
      <c r="H8700" s="103" t="s">
        <v>556</v>
      </c>
      <c r="I8700" s="103" t="s">
        <v>92</v>
      </c>
      <c r="J8700" s="215">
        <v>5757.68</v>
      </c>
      <c r="K8700" s="216" t="s">
        <v>347</v>
      </c>
    </row>
    <row r="8701" spans="1:11" x14ac:dyDescent="0.25">
      <c r="A8701" s="103" t="s">
        <v>829</v>
      </c>
      <c r="B8701" s="103" t="s">
        <v>347</v>
      </c>
      <c r="C8701" s="103" t="s">
        <v>89</v>
      </c>
      <c r="D8701" s="103" t="s">
        <v>416</v>
      </c>
      <c r="E8701" s="103" t="s">
        <v>417</v>
      </c>
      <c r="F8701" s="103" t="s">
        <v>417</v>
      </c>
      <c r="G8701" s="103" t="s">
        <v>555</v>
      </c>
      <c r="H8701" s="103" t="s">
        <v>556</v>
      </c>
      <c r="I8701" s="103" t="s">
        <v>92</v>
      </c>
      <c r="J8701" s="215">
        <v>5368.07</v>
      </c>
      <c r="K8701" s="216" t="s">
        <v>347</v>
      </c>
    </row>
    <row r="8702" spans="1:11" x14ac:dyDescent="0.25">
      <c r="A8702" s="103" t="s">
        <v>825</v>
      </c>
      <c r="B8702" s="103" t="s">
        <v>347</v>
      </c>
      <c r="C8702" s="103" t="s">
        <v>89</v>
      </c>
      <c r="D8702" s="103" t="s">
        <v>416</v>
      </c>
      <c r="E8702" s="103" t="s">
        <v>417</v>
      </c>
      <c r="F8702" s="103" t="s">
        <v>417</v>
      </c>
      <c r="G8702" s="103" t="s">
        <v>555</v>
      </c>
      <c r="H8702" s="103" t="s">
        <v>556</v>
      </c>
      <c r="I8702" s="103" t="s">
        <v>92</v>
      </c>
      <c r="J8702" s="215">
        <v>7965.52</v>
      </c>
      <c r="K8702" s="216" t="s">
        <v>347</v>
      </c>
    </row>
    <row r="8703" spans="1:11" x14ac:dyDescent="0.25">
      <c r="A8703" s="103" t="s">
        <v>826</v>
      </c>
      <c r="B8703" s="103" t="s">
        <v>347</v>
      </c>
      <c r="C8703" s="103" t="s">
        <v>89</v>
      </c>
      <c r="D8703" s="103" t="s">
        <v>416</v>
      </c>
      <c r="E8703" s="103" t="s">
        <v>417</v>
      </c>
      <c r="F8703" s="103" t="s">
        <v>417</v>
      </c>
      <c r="G8703" s="103" t="s">
        <v>555</v>
      </c>
      <c r="H8703" s="103" t="s">
        <v>556</v>
      </c>
      <c r="I8703" s="103" t="s">
        <v>92</v>
      </c>
      <c r="J8703" s="215">
        <v>5800.97</v>
      </c>
      <c r="K8703" s="216" t="s">
        <v>347</v>
      </c>
    </row>
    <row r="8704" spans="1:11" x14ac:dyDescent="0.25">
      <c r="A8704" s="103" t="s">
        <v>827</v>
      </c>
      <c r="B8704" s="103" t="s">
        <v>347</v>
      </c>
      <c r="C8704" s="103" t="s">
        <v>89</v>
      </c>
      <c r="D8704" s="103" t="s">
        <v>416</v>
      </c>
      <c r="E8704" s="103" t="s">
        <v>417</v>
      </c>
      <c r="F8704" s="103" t="s">
        <v>417</v>
      </c>
      <c r="G8704" s="103" t="s">
        <v>210</v>
      </c>
      <c r="H8704" s="103" t="s">
        <v>350</v>
      </c>
      <c r="I8704" s="103" t="s">
        <v>92</v>
      </c>
      <c r="J8704" s="215">
        <v>5795.06</v>
      </c>
      <c r="K8704" s="216" t="s">
        <v>347</v>
      </c>
    </row>
    <row r="8705" spans="1:11" x14ac:dyDescent="0.25">
      <c r="A8705" s="103" t="s">
        <v>830</v>
      </c>
      <c r="B8705" s="103" t="s">
        <v>347</v>
      </c>
      <c r="C8705" s="103" t="s">
        <v>89</v>
      </c>
      <c r="D8705" s="103" t="s">
        <v>416</v>
      </c>
      <c r="E8705" s="103" t="s">
        <v>417</v>
      </c>
      <c r="F8705" s="103" t="s">
        <v>417</v>
      </c>
      <c r="G8705" s="103" t="s">
        <v>210</v>
      </c>
      <c r="H8705" s="103" t="s">
        <v>350</v>
      </c>
      <c r="I8705" s="103" t="s">
        <v>92</v>
      </c>
      <c r="J8705" s="215">
        <v>3682.83</v>
      </c>
      <c r="K8705" s="216" t="s">
        <v>347</v>
      </c>
    </row>
    <row r="8706" spans="1:11" x14ac:dyDescent="0.25">
      <c r="A8706" s="103" t="s">
        <v>828</v>
      </c>
      <c r="B8706" s="103" t="s">
        <v>347</v>
      </c>
      <c r="C8706" s="103" t="s">
        <v>89</v>
      </c>
      <c r="D8706" s="103" t="s">
        <v>416</v>
      </c>
      <c r="E8706" s="103" t="s">
        <v>417</v>
      </c>
      <c r="F8706" s="103" t="s">
        <v>417</v>
      </c>
      <c r="G8706" s="103" t="s">
        <v>210</v>
      </c>
      <c r="H8706" s="103" t="s">
        <v>350</v>
      </c>
      <c r="I8706" s="103" t="s">
        <v>92</v>
      </c>
      <c r="J8706" s="215">
        <v>4007.79</v>
      </c>
      <c r="K8706" s="216" t="s">
        <v>347</v>
      </c>
    </row>
    <row r="8707" spans="1:11" x14ac:dyDescent="0.25">
      <c r="A8707" s="103" t="s">
        <v>829</v>
      </c>
      <c r="B8707" s="103" t="s">
        <v>347</v>
      </c>
      <c r="C8707" s="103" t="s">
        <v>89</v>
      </c>
      <c r="D8707" s="103" t="s">
        <v>416</v>
      </c>
      <c r="E8707" s="103" t="s">
        <v>417</v>
      </c>
      <c r="F8707" s="103" t="s">
        <v>417</v>
      </c>
      <c r="G8707" s="103" t="s">
        <v>210</v>
      </c>
      <c r="H8707" s="103" t="s">
        <v>350</v>
      </c>
      <c r="I8707" s="103" t="s">
        <v>92</v>
      </c>
      <c r="J8707" s="215">
        <v>3899.47</v>
      </c>
      <c r="K8707" s="216" t="s">
        <v>347</v>
      </c>
    </row>
    <row r="8708" spans="1:11" x14ac:dyDescent="0.25">
      <c r="A8708" s="103" t="s">
        <v>825</v>
      </c>
      <c r="B8708" s="103" t="s">
        <v>347</v>
      </c>
      <c r="C8708" s="103" t="s">
        <v>89</v>
      </c>
      <c r="D8708" s="103" t="s">
        <v>416</v>
      </c>
      <c r="E8708" s="103" t="s">
        <v>417</v>
      </c>
      <c r="F8708" s="103" t="s">
        <v>417</v>
      </c>
      <c r="G8708" s="103" t="s">
        <v>210</v>
      </c>
      <c r="H8708" s="103" t="s">
        <v>350</v>
      </c>
      <c r="I8708" s="103" t="s">
        <v>92</v>
      </c>
      <c r="J8708" s="215">
        <v>5632.57</v>
      </c>
      <c r="K8708" s="216" t="s">
        <v>347</v>
      </c>
    </row>
    <row r="8709" spans="1:11" x14ac:dyDescent="0.25">
      <c r="A8709" s="103" t="s">
        <v>826</v>
      </c>
      <c r="B8709" s="103" t="s">
        <v>347</v>
      </c>
      <c r="C8709" s="103" t="s">
        <v>89</v>
      </c>
      <c r="D8709" s="103" t="s">
        <v>416</v>
      </c>
      <c r="E8709" s="103" t="s">
        <v>417</v>
      </c>
      <c r="F8709" s="103" t="s">
        <v>417</v>
      </c>
      <c r="G8709" s="103" t="s">
        <v>210</v>
      </c>
      <c r="H8709" s="103" t="s">
        <v>350</v>
      </c>
      <c r="I8709" s="103" t="s">
        <v>92</v>
      </c>
      <c r="J8709" s="215">
        <v>3466.2</v>
      </c>
      <c r="K8709" s="216" t="s">
        <v>347</v>
      </c>
    </row>
    <row r="8710" spans="1:11" x14ac:dyDescent="0.25">
      <c r="A8710" s="103" t="s">
        <v>827</v>
      </c>
      <c r="B8710" s="103" t="s">
        <v>347</v>
      </c>
      <c r="C8710" s="103" t="s">
        <v>89</v>
      </c>
      <c r="D8710" s="103" t="s">
        <v>416</v>
      </c>
      <c r="E8710" s="103" t="s">
        <v>417</v>
      </c>
      <c r="F8710" s="103" t="s">
        <v>417</v>
      </c>
      <c r="G8710" s="103" t="s">
        <v>201</v>
      </c>
      <c r="H8710" s="103" t="s">
        <v>351</v>
      </c>
      <c r="I8710" s="103" t="s">
        <v>92</v>
      </c>
      <c r="J8710" s="215">
        <v>5394.88</v>
      </c>
      <c r="K8710" s="216" t="s">
        <v>347</v>
      </c>
    </row>
    <row r="8711" spans="1:11" x14ac:dyDescent="0.25">
      <c r="A8711" s="103" t="s">
        <v>830</v>
      </c>
      <c r="B8711" s="103" t="s">
        <v>347</v>
      </c>
      <c r="C8711" s="103" t="s">
        <v>89</v>
      </c>
      <c r="D8711" s="103" t="s">
        <v>416</v>
      </c>
      <c r="E8711" s="103" t="s">
        <v>417</v>
      </c>
      <c r="F8711" s="103" t="s">
        <v>417</v>
      </c>
      <c r="G8711" s="103" t="s">
        <v>201</v>
      </c>
      <c r="H8711" s="103" t="s">
        <v>351</v>
      </c>
      <c r="I8711" s="103" t="s">
        <v>92</v>
      </c>
      <c r="J8711" s="215">
        <v>3596.6</v>
      </c>
      <c r="K8711" s="216" t="s">
        <v>347</v>
      </c>
    </row>
    <row r="8712" spans="1:11" x14ac:dyDescent="0.25">
      <c r="A8712" s="103" t="s">
        <v>828</v>
      </c>
      <c r="B8712" s="103" t="s">
        <v>347</v>
      </c>
      <c r="C8712" s="103" t="s">
        <v>89</v>
      </c>
      <c r="D8712" s="103" t="s">
        <v>416</v>
      </c>
      <c r="E8712" s="103" t="s">
        <v>417</v>
      </c>
      <c r="F8712" s="103" t="s">
        <v>417</v>
      </c>
      <c r="G8712" s="103" t="s">
        <v>201</v>
      </c>
      <c r="H8712" s="103" t="s">
        <v>351</v>
      </c>
      <c r="I8712" s="103" t="s">
        <v>92</v>
      </c>
      <c r="J8712" s="215">
        <v>4238.83</v>
      </c>
      <c r="K8712" s="232"/>
    </row>
    <row r="8713" spans="1:11" x14ac:dyDescent="0.25">
      <c r="A8713" s="103" t="s">
        <v>829</v>
      </c>
      <c r="B8713" s="103" t="s">
        <v>347</v>
      </c>
      <c r="C8713" s="103" t="s">
        <v>89</v>
      </c>
      <c r="D8713" s="103" t="s">
        <v>416</v>
      </c>
      <c r="E8713" s="103" t="s">
        <v>417</v>
      </c>
      <c r="F8713" s="103" t="s">
        <v>417</v>
      </c>
      <c r="G8713" s="103" t="s">
        <v>201</v>
      </c>
      <c r="H8713" s="103" t="s">
        <v>351</v>
      </c>
      <c r="I8713" s="103" t="s">
        <v>92</v>
      </c>
      <c r="J8713" s="215">
        <v>4881.08</v>
      </c>
      <c r="K8713" s="216" t="s">
        <v>347</v>
      </c>
    </row>
    <row r="8714" spans="1:11" x14ac:dyDescent="0.25">
      <c r="A8714" s="103" t="s">
        <v>825</v>
      </c>
      <c r="B8714" s="103" t="s">
        <v>347</v>
      </c>
      <c r="C8714" s="103" t="s">
        <v>89</v>
      </c>
      <c r="D8714" s="103" t="s">
        <v>416</v>
      </c>
      <c r="E8714" s="103" t="s">
        <v>417</v>
      </c>
      <c r="F8714" s="103" t="s">
        <v>417</v>
      </c>
      <c r="G8714" s="103" t="s">
        <v>201</v>
      </c>
      <c r="H8714" s="103" t="s">
        <v>351</v>
      </c>
      <c r="I8714" s="103" t="s">
        <v>92</v>
      </c>
      <c r="J8714" s="215">
        <v>5908.68</v>
      </c>
      <c r="K8714" s="216" t="s">
        <v>347</v>
      </c>
    </row>
    <row r="8715" spans="1:11" x14ac:dyDescent="0.25">
      <c r="A8715" s="103" t="s">
        <v>826</v>
      </c>
      <c r="B8715" s="103" t="s">
        <v>347</v>
      </c>
      <c r="C8715" s="103" t="s">
        <v>89</v>
      </c>
      <c r="D8715" s="103" t="s">
        <v>416</v>
      </c>
      <c r="E8715" s="103" t="s">
        <v>417</v>
      </c>
      <c r="F8715" s="103" t="s">
        <v>417</v>
      </c>
      <c r="G8715" s="103" t="s">
        <v>201</v>
      </c>
      <c r="H8715" s="103" t="s">
        <v>351</v>
      </c>
      <c r="I8715" s="103" t="s">
        <v>92</v>
      </c>
      <c r="J8715" s="215">
        <v>3981.94</v>
      </c>
      <c r="K8715" s="216" t="s">
        <v>347</v>
      </c>
    </row>
    <row r="8716" spans="1:11" x14ac:dyDescent="0.25">
      <c r="A8716" s="103" t="s">
        <v>827</v>
      </c>
      <c r="B8716" s="103" t="s">
        <v>347</v>
      </c>
      <c r="C8716" s="103" t="s">
        <v>89</v>
      </c>
      <c r="D8716" s="103" t="s">
        <v>416</v>
      </c>
      <c r="E8716" s="103" t="s">
        <v>417</v>
      </c>
      <c r="F8716" s="103" t="s">
        <v>417</v>
      </c>
      <c r="G8716" s="103" t="s">
        <v>209</v>
      </c>
      <c r="H8716" s="103" t="s">
        <v>352</v>
      </c>
      <c r="I8716" s="103" t="s">
        <v>92</v>
      </c>
      <c r="J8716" s="215">
        <v>3990.18</v>
      </c>
      <c r="K8716" s="216" t="s">
        <v>347</v>
      </c>
    </row>
    <row r="8717" spans="1:11" x14ac:dyDescent="0.25">
      <c r="A8717" s="103" t="s">
        <v>830</v>
      </c>
      <c r="B8717" s="103" t="s">
        <v>347</v>
      </c>
      <c r="C8717" s="103" t="s">
        <v>89</v>
      </c>
      <c r="D8717" s="103" t="s">
        <v>416</v>
      </c>
      <c r="E8717" s="103" t="s">
        <v>417</v>
      </c>
      <c r="F8717" s="103" t="s">
        <v>417</v>
      </c>
      <c r="G8717" s="103" t="s">
        <v>209</v>
      </c>
      <c r="H8717" s="103" t="s">
        <v>352</v>
      </c>
      <c r="I8717" s="103" t="s">
        <v>92</v>
      </c>
      <c r="J8717" s="215">
        <v>2241.06</v>
      </c>
      <c r="K8717" s="216" t="s">
        <v>347</v>
      </c>
    </row>
    <row r="8718" spans="1:11" x14ac:dyDescent="0.25">
      <c r="A8718" s="103" t="s">
        <v>828</v>
      </c>
      <c r="B8718" s="103" t="s">
        <v>347</v>
      </c>
      <c r="C8718" s="103" t="s">
        <v>89</v>
      </c>
      <c r="D8718" s="103" t="s">
        <v>416</v>
      </c>
      <c r="E8718" s="103" t="s">
        <v>417</v>
      </c>
      <c r="F8718" s="103" t="s">
        <v>417</v>
      </c>
      <c r="G8718" s="103" t="s">
        <v>209</v>
      </c>
      <c r="H8718" s="103" t="s">
        <v>352</v>
      </c>
      <c r="I8718" s="103" t="s">
        <v>92</v>
      </c>
      <c r="J8718" s="215">
        <v>1557.81</v>
      </c>
      <c r="K8718" s="216" t="s">
        <v>347</v>
      </c>
    </row>
    <row r="8719" spans="1:11" x14ac:dyDescent="0.25">
      <c r="A8719" s="103" t="s">
        <v>829</v>
      </c>
      <c r="B8719" s="103" t="s">
        <v>347</v>
      </c>
      <c r="C8719" s="103" t="s">
        <v>89</v>
      </c>
      <c r="D8719" s="103" t="s">
        <v>416</v>
      </c>
      <c r="E8719" s="103" t="s">
        <v>417</v>
      </c>
      <c r="F8719" s="103" t="s">
        <v>417</v>
      </c>
      <c r="G8719" s="103" t="s">
        <v>209</v>
      </c>
      <c r="H8719" s="103" t="s">
        <v>352</v>
      </c>
      <c r="I8719" s="103" t="s">
        <v>92</v>
      </c>
      <c r="J8719" s="215">
        <v>2459.6999999999998</v>
      </c>
      <c r="K8719" s="216" t="s">
        <v>347</v>
      </c>
    </row>
    <row r="8720" spans="1:11" x14ac:dyDescent="0.25">
      <c r="A8720" s="103" t="s">
        <v>825</v>
      </c>
      <c r="B8720" s="103" t="s">
        <v>347</v>
      </c>
      <c r="C8720" s="103" t="s">
        <v>89</v>
      </c>
      <c r="D8720" s="103" t="s">
        <v>416</v>
      </c>
      <c r="E8720" s="103" t="s">
        <v>417</v>
      </c>
      <c r="F8720" s="103" t="s">
        <v>417</v>
      </c>
      <c r="G8720" s="103" t="s">
        <v>209</v>
      </c>
      <c r="H8720" s="103" t="s">
        <v>352</v>
      </c>
      <c r="I8720" s="103" t="s">
        <v>92</v>
      </c>
      <c r="J8720" s="215">
        <v>2623.68</v>
      </c>
      <c r="K8720" s="216" t="s">
        <v>347</v>
      </c>
    </row>
    <row r="8721" spans="1:11" x14ac:dyDescent="0.25">
      <c r="A8721" s="103" t="s">
        <v>826</v>
      </c>
      <c r="B8721" s="103" t="s">
        <v>347</v>
      </c>
      <c r="C8721" s="103" t="s">
        <v>89</v>
      </c>
      <c r="D8721" s="103" t="s">
        <v>416</v>
      </c>
      <c r="E8721" s="103" t="s">
        <v>417</v>
      </c>
      <c r="F8721" s="103" t="s">
        <v>417</v>
      </c>
      <c r="G8721" s="103" t="s">
        <v>209</v>
      </c>
      <c r="H8721" s="103" t="s">
        <v>352</v>
      </c>
      <c r="I8721" s="103" t="s">
        <v>92</v>
      </c>
      <c r="J8721" s="215">
        <v>1913.1</v>
      </c>
      <c r="K8721" s="216" t="s">
        <v>347</v>
      </c>
    </row>
    <row r="8722" spans="1:11" x14ac:dyDescent="0.25">
      <c r="A8722" s="103" t="s">
        <v>827</v>
      </c>
      <c r="B8722" s="103" t="s">
        <v>347</v>
      </c>
      <c r="C8722" s="103" t="s">
        <v>89</v>
      </c>
      <c r="D8722" s="103" t="s">
        <v>416</v>
      </c>
      <c r="E8722" s="103" t="s">
        <v>417</v>
      </c>
      <c r="F8722" s="103" t="s">
        <v>417</v>
      </c>
      <c r="G8722" s="103" t="s">
        <v>220</v>
      </c>
      <c r="H8722" s="103" t="s">
        <v>405</v>
      </c>
      <c r="I8722" s="103" t="s">
        <v>92</v>
      </c>
      <c r="J8722" s="215">
        <v>5599.3</v>
      </c>
      <c r="K8722" s="216" t="s">
        <v>347</v>
      </c>
    </row>
    <row r="8723" spans="1:11" x14ac:dyDescent="0.25">
      <c r="A8723" s="103" t="s">
        <v>830</v>
      </c>
      <c r="B8723" s="103" t="s">
        <v>347</v>
      </c>
      <c r="C8723" s="103" t="s">
        <v>89</v>
      </c>
      <c r="D8723" s="103" t="s">
        <v>416</v>
      </c>
      <c r="E8723" s="103" t="s">
        <v>417</v>
      </c>
      <c r="F8723" s="103" t="s">
        <v>417</v>
      </c>
      <c r="G8723" s="103" t="s">
        <v>220</v>
      </c>
      <c r="H8723" s="103" t="s">
        <v>405</v>
      </c>
      <c r="I8723" s="103" t="s">
        <v>92</v>
      </c>
      <c r="J8723" s="215">
        <v>3773.46</v>
      </c>
      <c r="K8723" s="216" t="s">
        <v>347</v>
      </c>
    </row>
    <row r="8724" spans="1:11" x14ac:dyDescent="0.25">
      <c r="A8724" s="103" t="s">
        <v>828</v>
      </c>
      <c r="B8724" s="103" t="s">
        <v>347</v>
      </c>
      <c r="C8724" s="103" t="s">
        <v>89</v>
      </c>
      <c r="D8724" s="103" t="s">
        <v>416</v>
      </c>
      <c r="E8724" s="103" t="s">
        <v>417</v>
      </c>
      <c r="F8724" s="103" t="s">
        <v>417</v>
      </c>
      <c r="G8724" s="103" t="s">
        <v>220</v>
      </c>
      <c r="H8724" s="103" t="s">
        <v>405</v>
      </c>
      <c r="I8724" s="103" t="s">
        <v>92</v>
      </c>
      <c r="J8724" s="215">
        <v>3408.28</v>
      </c>
      <c r="K8724" s="216" t="s">
        <v>347</v>
      </c>
    </row>
    <row r="8725" spans="1:11" x14ac:dyDescent="0.25">
      <c r="A8725" s="103" t="s">
        <v>829</v>
      </c>
      <c r="B8725" s="103" t="s">
        <v>347</v>
      </c>
      <c r="C8725" s="103" t="s">
        <v>89</v>
      </c>
      <c r="D8725" s="103" t="s">
        <v>416</v>
      </c>
      <c r="E8725" s="103" t="s">
        <v>417</v>
      </c>
      <c r="F8725" s="103" t="s">
        <v>417</v>
      </c>
      <c r="G8725" s="103" t="s">
        <v>220</v>
      </c>
      <c r="H8725" s="103" t="s">
        <v>405</v>
      </c>
      <c r="I8725" s="103" t="s">
        <v>92</v>
      </c>
      <c r="J8725" s="215">
        <v>3651.74</v>
      </c>
      <c r="K8725" s="216" t="s">
        <v>347</v>
      </c>
    </row>
    <row r="8726" spans="1:11" x14ac:dyDescent="0.25">
      <c r="A8726" s="103" t="s">
        <v>825</v>
      </c>
      <c r="B8726" s="103" t="s">
        <v>347</v>
      </c>
      <c r="C8726" s="103" t="s">
        <v>89</v>
      </c>
      <c r="D8726" s="103" t="s">
        <v>416</v>
      </c>
      <c r="E8726" s="103" t="s">
        <v>417</v>
      </c>
      <c r="F8726" s="103" t="s">
        <v>417</v>
      </c>
      <c r="G8726" s="103" t="s">
        <v>220</v>
      </c>
      <c r="H8726" s="103" t="s">
        <v>405</v>
      </c>
      <c r="I8726" s="103" t="s">
        <v>92</v>
      </c>
      <c r="J8726" s="215">
        <v>5842.76</v>
      </c>
      <c r="K8726" s="216" t="s">
        <v>347</v>
      </c>
    </row>
    <row r="8727" spans="1:11" x14ac:dyDescent="0.25">
      <c r="A8727" s="103" t="s">
        <v>826</v>
      </c>
      <c r="B8727" s="103" t="s">
        <v>347</v>
      </c>
      <c r="C8727" s="103" t="s">
        <v>89</v>
      </c>
      <c r="D8727" s="103" t="s">
        <v>416</v>
      </c>
      <c r="E8727" s="103" t="s">
        <v>417</v>
      </c>
      <c r="F8727" s="103" t="s">
        <v>417</v>
      </c>
      <c r="G8727" s="103" t="s">
        <v>220</v>
      </c>
      <c r="H8727" s="103" t="s">
        <v>405</v>
      </c>
      <c r="I8727" s="103" t="s">
        <v>92</v>
      </c>
      <c r="J8727" s="215">
        <v>4138.62</v>
      </c>
      <c r="K8727" s="216" t="s">
        <v>347</v>
      </c>
    </row>
    <row r="8728" spans="1:11" x14ac:dyDescent="0.25">
      <c r="A8728" s="103" t="s">
        <v>827</v>
      </c>
      <c r="B8728" s="103" t="s">
        <v>347</v>
      </c>
      <c r="C8728" s="103" t="s">
        <v>89</v>
      </c>
      <c r="D8728" s="103" t="s">
        <v>416</v>
      </c>
      <c r="E8728" s="103" t="s">
        <v>417</v>
      </c>
      <c r="F8728" s="103" t="s">
        <v>417</v>
      </c>
      <c r="G8728" s="103" t="s">
        <v>557</v>
      </c>
      <c r="H8728" s="103" t="s">
        <v>558</v>
      </c>
      <c r="I8728" s="103" t="s">
        <v>92</v>
      </c>
      <c r="J8728" s="215">
        <v>5060.88</v>
      </c>
      <c r="K8728" s="216" t="s">
        <v>347</v>
      </c>
    </row>
    <row r="8729" spans="1:11" x14ac:dyDescent="0.25">
      <c r="A8729" s="103" t="s">
        <v>830</v>
      </c>
      <c r="B8729" s="103" t="s">
        <v>347</v>
      </c>
      <c r="C8729" s="103" t="s">
        <v>89</v>
      </c>
      <c r="D8729" s="103" t="s">
        <v>416</v>
      </c>
      <c r="E8729" s="103" t="s">
        <v>417</v>
      </c>
      <c r="F8729" s="103" t="s">
        <v>417</v>
      </c>
      <c r="G8729" s="103" t="s">
        <v>557</v>
      </c>
      <c r="H8729" s="103" t="s">
        <v>558</v>
      </c>
      <c r="I8729" s="103" t="s">
        <v>92</v>
      </c>
      <c r="J8729" s="215">
        <v>3503.68</v>
      </c>
      <c r="K8729" s="216" t="s">
        <v>347</v>
      </c>
    </row>
    <row r="8730" spans="1:11" x14ac:dyDescent="0.25">
      <c r="A8730" s="103" t="s">
        <v>828</v>
      </c>
      <c r="B8730" s="103" t="s">
        <v>347</v>
      </c>
      <c r="C8730" s="103" t="s">
        <v>89</v>
      </c>
      <c r="D8730" s="103" t="s">
        <v>416</v>
      </c>
      <c r="E8730" s="103" t="s">
        <v>417</v>
      </c>
      <c r="F8730" s="103" t="s">
        <v>417</v>
      </c>
      <c r="G8730" s="103" t="s">
        <v>557</v>
      </c>
      <c r="H8730" s="103" t="s">
        <v>558</v>
      </c>
      <c r="I8730" s="103" t="s">
        <v>92</v>
      </c>
      <c r="J8730" s="215">
        <v>3049.5</v>
      </c>
      <c r="K8730" s="216" t="s">
        <v>347</v>
      </c>
    </row>
    <row r="8731" spans="1:11" x14ac:dyDescent="0.25">
      <c r="A8731" s="103" t="s">
        <v>829</v>
      </c>
      <c r="B8731" s="103" t="s">
        <v>347</v>
      </c>
      <c r="C8731" s="103" t="s">
        <v>89</v>
      </c>
      <c r="D8731" s="103" t="s">
        <v>416</v>
      </c>
      <c r="E8731" s="103" t="s">
        <v>417</v>
      </c>
      <c r="F8731" s="103" t="s">
        <v>417</v>
      </c>
      <c r="G8731" s="103" t="s">
        <v>557</v>
      </c>
      <c r="H8731" s="103" t="s">
        <v>558</v>
      </c>
      <c r="I8731" s="103" t="s">
        <v>92</v>
      </c>
      <c r="J8731" s="215">
        <v>2919.74</v>
      </c>
      <c r="K8731" s="216" t="s">
        <v>347</v>
      </c>
    </row>
    <row r="8732" spans="1:11" x14ac:dyDescent="0.25">
      <c r="A8732" s="103" t="s">
        <v>825</v>
      </c>
      <c r="B8732" s="103" t="s">
        <v>347</v>
      </c>
      <c r="C8732" s="103" t="s">
        <v>89</v>
      </c>
      <c r="D8732" s="103" t="s">
        <v>416</v>
      </c>
      <c r="E8732" s="103" t="s">
        <v>417</v>
      </c>
      <c r="F8732" s="103" t="s">
        <v>417</v>
      </c>
      <c r="G8732" s="103" t="s">
        <v>557</v>
      </c>
      <c r="H8732" s="103" t="s">
        <v>558</v>
      </c>
      <c r="I8732" s="103" t="s">
        <v>92</v>
      </c>
      <c r="J8732" s="215">
        <v>4671.5600000000004</v>
      </c>
      <c r="K8732" s="216" t="s">
        <v>347</v>
      </c>
    </row>
    <row r="8733" spans="1:11" x14ac:dyDescent="0.25">
      <c r="A8733" s="103" t="s">
        <v>826</v>
      </c>
      <c r="B8733" s="103" t="s">
        <v>347</v>
      </c>
      <c r="C8733" s="103" t="s">
        <v>89</v>
      </c>
      <c r="D8733" s="103" t="s">
        <v>416</v>
      </c>
      <c r="E8733" s="103" t="s">
        <v>417</v>
      </c>
      <c r="F8733" s="103" t="s">
        <v>417</v>
      </c>
      <c r="G8733" s="103" t="s">
        <v>557</v>
      </c>
      <c r="H8733" s="103" t="s">
        <v>558</v>
      </c>
      <c r="I8733" s="103" t="s">
        <v>92</v>
      </c>
      <c r="J8733" s="215">
        <v>3309.04</v>
      </c>
      <c r="K8733" s="216" t="s">
        <v>347</v>
      </c>
    </row>
    <row r="8734" spans="1:11" x14ac:dyDescent="0.25">
      <c r="A8734" s="103" t="s">
        <v>827</v>
      </c>
      <c r="B8734" s="103" t="s">
        <v>347</v>
      </c>
      <c r="C8734" s="103" t="s">
        <v>89</v>
      </c>
      <c r="D8734" s="103" t="s">
        <v>416</v>
      </c>
      <c r="E8734" s="103" t="s">
        <v>417</v>
      </c>
      <c r="F8734" s="103" t="s">
        <v>417</v>
      </c>
      <c r="G8734" s="103" t="s">
        <v>204</v>
      </c>
      <c r="H8734" s="103" t="s">
        <v>353</v>
      </c>
      <c r="I8734" s="103" t="s">
        <v>92</v>
      </c>
      <c r="J8734" s="215">
        <v>11114.14</v>
      </c>
      <c r="K8734" s="216" t="s">
        <v>347</v>
      </c>
    </row>
    <row r="8735" spans="1:11" x14ac:dyDescent="0.25">
      <c r="A8735" s="103" t="s">
        <v>830</v>
      </c>
      <c r="B8735" s="103" t="s">
        <v>347</v>
      </c>
      <c r="C8735" s="103" t="s">
        <v>89</v>
      </c>
      <c r="D8735" s="103" t="s">
        <v>416</v>
      </c>
      <c r="E8735" s="103" t="s">
        <v>417</v>
      </c>
      <c r="F8735" s="103" t="s">
        <v>417</v>
      </c>
      <c r="G8735" s="103" t="s">
        <v>204</v>
      </c>
      <c r="H8735" s="103" t="s">
        <v>353</v>
      </c>
      <c r="I8735" s="103" t="s">
        <v>92</v>
      </c>
      <c r="J8735" s="215">
        <v>6906.7</v>
      </c>
      <c r="K8735" s="216" t="s">
        <v>347</v>
      </c>
    </row>
    <row r="8736" spans="1:11" x14ac:dyDescent="0.25">
      <c r="A8736" s="103" t="s">
        <v>828</v>
      </c>
      <c r="B8736" s="103" t="s">
        <v>347</v>
      </c>
      <c r="C8736" s="103" t="s">
        <v>89</v>
      </c>
      <c r="D8736" s="103" t="s">
        <v>416</v>
      </c>
      <c r="E8736" s="103" t="s">
        <v>417</v>
      </c>
      <c r="F8736" s="103" t="s">
        <v>417</v>
      </c>
      <c r="G8736" s="103" t="s">
        <v>204</v>
      </c>
      <c r="H8736" s="103" t="s">
        <v>353</v>
      </c>
      <c r="I8736" s="103" t="s">
        <v>92</v>
      </c>
      <c r="J8736" s="215">
        <v>5897.8</v>
      </c>
      <c r="K8736" s="216" t="s">
        <v>347</v>
      </c>
    </row>
    <row r="8737" spans="1:11" x14ac:dyDescent="0.25">
      <c r="A8737" s="103" t="s">
        <v>829</v>
      </c>
      <c r="B8737" s="103" t="s">
        <v>347</v>
      </c>
      <c r="C8737" s="103" t="s">
        <v>89</v>
      </c>
      <c r="D8737" s="103" t="s">
        <v>416</v>
      </c>
      <c r="E8737" s="103" t="s">
        <v>417</v>
      </c>
      <c r="F8737" s="103" t="s">
        <v>417</v>
      </c>
      <c r="G8737" s="103" t="s">
        <v>204</v>
      </c>
      <c r="H8737" s="103" t="s">
        <v>353</v>
      </c>
      <c r="I8737" s="103" t="s">
        <v>92</v>
      </c>
      <c r="J8737" s="215">
        <v>7447.87</v>
      </c>
      <c r="K8737" s="216" t="s">
        <v>347</v>
      </c>
    </row>
    <row r="8738" spans="1:11" x14ac:dyDescent="0.25">
      <c r="A8738" s="103" t="s">
        <v>825</v>
      </c>
      <c r="B8738" s="103" t="s">
        <v>347</v>
      </c>
      <c r="C8738" s="103" t="s">
        <v>89</v>
      </c>
      <c r="D8738" s="103" t="s">
        <v>416</v>
      </c>
      <c r="E8738" s="103" t="s">
        <v>417</v>
      </c>
      <c r="F8738" s="103" t="s">
        <v>417</v>
      </c>
      <c r="G8738" s="103" t="s">
        <v>204</v>
      </c>
      <c r="H8738" s="103" t="s">
        <v>353</v>
      </c>
      <c r="I8738" s="103" t="s">
        <v>92</v>
      </c>
      <c r="J8738" s="215">
        <v>8724.14</v>
      </c>
      <c r="K8738" s="216" t="s">
        <v>347</v>
      </c>
    </row>
    <row r="8739" spans="1:11" x14ac:dyDescent="0.25">
      <c r="A8739" s="103" t="s">
        <v>826</v>
      </c>
      <c r="B8739" s="103" t="s">
        <v>347</v>
      </c>
      <c r="C8739" s="103" t="s">
        <v>89</v>
      </c>
      <c r="D8739" s="103" t="s">
        <v>416</v>
      </c>
      <c r="E8739" s="103" t="s">
        <v>417</v>
      </c>
      <c r="F8739" s="103" t="s">
        <v>417</v>
      </c>
      <c r="G8739" s="103" t="s">
        <v>204</v>
      </c>
      <c r="H8739" s="103" t="s">
        <v>353</v>
      </c>
      <c r="I8739" s="103" t="s">
        <v>92</v>
      </c>
      <c r="J8739" s="215">
        <v>7768.04</v>
      </c>
      <c r="K8739" s="216" t="s">
        <v>347</v>
      </c>
    </row>
    <row r="8740" spans="1:11" x14ac:dyDescent="0.25">
      <c r="A8740" s="103" t="s">
        <v>827</v>
      </c>
      <c r="B8740" s="103" t="s">
        <v>347</v>
      </c>
      <c r="C8740" s="103" t="s">
        <v>89</v>
      </c>
      <c r="D8740" s="103" t="s">
        <v>416</v>
      </c>
      <c r="E8740" s="103" t="s">
        <v>417</v>
      </c>
      <c r="F8740" s="103" t="s">
        <v>417</v>
      </c>
      <c r="G8740" s="103" t="s">
        <v>207</v>
      </c>
      <c r="H8740" s="103" t="s">
        <v>354</v>
      </c>
      <c r="I8740" s="103" t="s">
        <v>92</v>
      </c>
      <c r="J8740" s="215">
        <v>12045.5</v>
      </c>
      <c r="K8740" s="216" t="s">
        <v>347</v>
      </c>
    </row>
    <row r="8741" spans="1:11" x14ac:dyDescent="0.25">
      <c r="A8741" s="103" t="s">
        <v>830</v>
      </c>
      <c r="B8741" s="103" t="s">
        <v>347</v>
      </c>
      <c r="C8741" s="103" t="s">
        <v>89</v>
      </c>
      <c r="D8741" s="103" t="s">
        <v>416</v>
      </c>
      <c r="E8741" s="103" t="s">
        <v>417</v>
      </c>
      <c r="F8741" s="103" t="s">
        <v>417</v>
      </c>
      <c r="G8741" s="103" t="s">
        <v>207</v>
      </c>
      <c r="H8741" s="103" t="s">
        <v>354</v>
      </c>
      <c r="I8741" s="103" t="s">
        <v>92</v>
      </c>
      <c r="J8741" s="215">
        <v>8451.69</v>
      </c>
      <c r="K8741" s="216" t="s">
        <v>347</v>
      </c>
    </row>
    <row r="8742" spans="1:11" x14ac:dyDescent="0.25">
      <c r="A8742" s="103" t="s">
        <v>828</v>
      </c>
      <c r="B8742" s="103" t="s">
        <v>347</v>
      </c>
      <c r="C8742" s="103" t="s">
        <v>89</v>
      </c>
      <c r="D8742" s="103" t="s">
        <v>416</v>
      </c>
      <c r="E8742" s="103" t="s">
        <v>417</v>
      </c>
      <c r="F8742" s="103" t="s">
        <v>417</v>
      </c>
      <c r="G8742" s="103" t="s">
        <v>207</v>
      </c>
      <c r="H8742" s="103" t="s">
        <v>354</v>
      </c>
      <c r="I8742" s="103" t="s">
        <v>92</v>
      </c>
      <c r="J8742" s="215">
        <v>8429.65</v>
      </c>
      <c r="K8742" s="216" t="s">
        <v>347</v>
      </c>
    </row>
    <row r="8743" spans="1:11" x14ac:dyDescent="0.25">
      <c r="A8743" s="103" t="s">
        <v>829</v>
      </c>
      <c r="B8743" s="103" t="s">
        <v>347</v>
      </c>
      <c r="C8743" s="103" t="s">
        <v>89</v>
      </c>
      <c r="D8743" s="103" t="s">
        <v>416</v>
      </c>
      <c r="E8743" s="103" t="s">
        <v>417</v>
      </c>
      <c r="F8743" s="103" t="s">
        <v>417</v>
      </c>
      <c r="G8743" s="103" t="s">
        <v>207</v>
      </c>
      <c r="H8743" s="103" t="s">
        <v>354</v>
      </c>
      <c r="I8743" s="103" t="s">
        <v>92</v>
      </c>
      <c r="J8743" s="215">
        <v>7358.13</v>
      </c>
      <c r="K8743" s="216" t="s">
        <v>347</v>
      </c>
    </row>
    <row r="8744" spans="1:11" x14ac:dyDescent="0.25">
      <c r="A8744" s="103" t="s">
        <v>825</v>
      </c>
      <c r="B8744" s="103" t="s">
        <v>347</v>
      </c>
      <c r="C8744" s="103" t="s">
        <v>89</v>
      </c>
      <c r="D8744" s="103" t="s">
        <v>416</v>
      </c>
      <c r="E8744" s="103" t="s">
        <v>417</v>
      </c>
      <c r="F8744" s="103" t="s">
        <v>417</v>
      </c>
      <c r="G8744" s="103" t="s">
        <v>207</v>
      </c>
      <c r="H8744" s="103" t="s">
        <v>354</v>
      </c>
      <c r="I8744" s="103" t="s">
        <v>92</v>
      </c>
      <c r="J8744" s="215">
        <v>11836.78</v>
      </c>
      <c r="K8744" s="216" t="s">
        <v>347</v>
      </c>
    </row>
    <row r="8745" spans="1:11" x14ac:dyDescent="0.25">
      <c r="A8745" s="103" t="s">
        <v>826</v>
      </c>
      <c r="B8745" s="103" t="s">
        <v>347</v>
      </c>
      <c r="C8745" s="103" t="s">
        <v>89</v>
      </c>
      <c r="D8745" s="103" t="s">
        <v>416</v>
      </c>
      <c r="E8745" s="103" t="s">
        <v>417</v>
      </c>
      <c r="F8745" s="103" t="s">
        <v>417</v>
      </c>
      <c r="G8745" s="103" t="s">
        <v>207</v>
      </c>
      <c r="H8745" s="103" t="s">
        <v>354</v>
      </c>
      <c r="I8745" s="103" t="s">
        <v>92</v>
      </c>
      <c r="J8745" s="215">
        <v>8682.4599999999991</v>
      </c>
      <c r="K8745" s="216" t="s">
        <v>347</v>
      </c>
    </row>
    <row r="8746" spans="1:11" x14ac:dyDescent="0.25">
      <c r="A8746" s="103" t="s">
        <v>827</v>
      </c>
      <c r="B8746" s="103" t="s">
        <v>347</v>
      </c>
      <c r="C8746" s="103" t="s">
        <v>89</v>
      </c>
      <c r="D8746" s="103" t="s">
        <v>416</v>
      </c>
      <c r="E8746" s="103" t="s">
        <v>417</v>
      </c>
      <c r="F8746" s="103" t="s">
        <v>417</v>
      </c>
      <c r="G8746" s="103" t="s">
        <v>219</v>
      </c>
      <c r="H8746" s="103" t="s">
        <v>406</v>
      </c>
      <c r="I8746" s="103" t="s">
        <v>92</v>
      </c>
      <c r="J8746" s="215">
        <v>16805.009999999998</v>
      </c>
      <c r="K8746" s="216" t="s">
        <v>347</v>
      </c>
    </row>
    <row r="8747" spans="1:11" x14ac:dyDescent="0.25">
      <c r="A8747" s="103" t="s">
        <v>830</v>
      </c>
      <c r="B8747" s="103" t="s">
        <v>347</v>
      </c>
      <c r="C8747" s="103" t="s">
        <v>89</v>
      </c>
      <c r="D8747" s="103" t="s">
        <v>416</v>
      </c>
      <c r="E8747" s="103" t="s">
        <v>417</v>
      </c>
      <c r="F8747" s="103" t="s">
        <v>417</v>
      </c>
      <c r="G8747" s="103" t="s">
        <v>219</v>
      </c>
      <c r="H8747" s="103" t="s">
        <v>406</v>
      </c>
      <c r="I8747" s="103" t="s">
        <v>92</v>
      </c>
      <c r="J8747" s="215">
        <v>9219.8700000000008</v>
      </c>
      <c r="K8747" s="216" t="s">
        <v>347</v>
      </c>
    </row>
    <row r="8748" spans="1:11" x14ac:dyDescent="0.25">
      <c r="A8748" s="103" t="s">
        <v>828</v>
      </c>
      <c r="B8748" s="103" t="s">
        <v>347</v>
      </c>
      <c r="C8748" s="103" t="s">
        <v>89</v>
      </c>
      <c r="D8748" s="103" t="s">
        <v>416</v>
      </c>
      <c r="E8748" s="103" t="s">
        <v>417</v>
      </c>
      <c r="F8748" s="103" t="s">
        <v>417</v>
      </c>
      <c r="G8748" s="103" t="s">
        <v>219</v>
      </c>
      <c r="H8748" s="103" t="s">
        <v>406</v>
      </c>
      <c r="I8748" s="103" t="s">
        <v>92</v>
      </c>
      <c r="J8748" s="215">
        <v>9283.0499999999993</v>
      </c>
      <c r="K8748" s="216" t="s">
        <v>347</v>
      </c>
    </row>
    <row r="8749" spans="1:11" x14ac:dyDescent="0.25">
      <c r="A8749" s="103" t="s">
        <v>829</v>
      </c>
      <c r="B8749" s="103" t="s">
        <v>347</v>
      </c>
      <c r="C8749" s="103" t="s">
        <v>89</v>
      </c>
      <c r="D8749" s="103" t="s">
        <v>416</v>
      </c>
      <c r="E8749" s="103" t="s">
        <v>417</v>
      </c>
      <c r="F8749" s="103" t="s">
        <v>417</v>
      </c>
      <c r="G8749" s="103" t="s">
        <v>219</v>
      </c>
      <c r="H8749" s="103" t="s">
        <v>406</v>
      </c>
      <c r="I8749" s="103" t="s">
        <v>92</v>
      </c>
      <c r="J8749" s="215">
        <v>10990.78</v>
      </c>
      <c r="K8749" s="216" t="s">
        <v>347</v>
      </c>
    </row>
    <row r="8750" spans="1:11" x14ac:dyDescent="0.25">
      <c r="A8750" s="103" t="s">
        <v>825</v>
      </c>
      <c r="B8750" s="103" t="s">
        <v>347</v>
      </c>
      <c r="C8750" s="103" t="s">
        <v>89</v>
      </c>
      <c r="D8750" s="103" t="s">
        <v>416</v>
      </c>
      <c r="E8750" s="103" t="s">
        <v>417</v>
      </c>
      <c r="F8750" s="103" t="s">
        <v>417</v>
      </c>
      <c r="G8750" s="103" t="s">
        <v>219</v>
      </c>
      <c r="H8750" s="103" t="s">
        <v>406</v>
      </c>
      <c r="I8750" s="103" t="s">
        <v>92</v>
      </c>
      <c r="J8750" s="215">
        <v>14704.08</v>
      </c>
      <c r="K8750" s="216" t="s">
        <v>347</v>
      </c>
    </row>
    <row r="8751" spans="1:11" x14ac:dyDescent="0.25">
      <c r="A8751" s="103" t="s">
        <v>826</v>
      </c>
      <c r="B8751" s="103" t="s">
        <v>347</v>
      </c>
      <c r="C8751" s="103" t="s">
        <v>89</v>
      </c>
      <c r="D8751" s="103" t="s">
        <v>416</v>
      </c>
      <c r="E8751" s="103" t="s">
        <v>417</v>
      </c>
      <c r="F8751" s="103" t="s">
        <v>417</v>
      </c>
      <c r="G8751" s="103" t="s">
        <v>219</v>
      </c>
      <c r="H8751" s="103" t="s">
        <v>406</v>
      </c>
      <c r="I8751" s="103" t="s">
        <v>92</v>
      </c>
      <c r="J8751" s="215">
        <v>9422.84</v>
      </c>
      <c r="K8751" s="216" t="s">
        <v>347</v>
      </c>
    </row>
    <row r="8752" spans="1:11" x14ac:dyDescent="0.25">
      <c r="A8752" s="103" t="s">
        <v>827</v>
      </c>
      <c r="B8752" s="103" t="s">
        <v>347</v>
      </c>
      <c r="C8752" s="103" t="s">
        <v>89</v>
      </c>
      <c r="D8752" s="103" t="s">
        <v>416</v>
      </c>
      <c r="E8752" s="103" t="s">
        <v>417</v>
      </c>
      <c r="F8752" s="103" t="s">
        <v>417</v>
      </c>
      <c r="G8752" s="103" t="s">
        <v>213</v>
      </c>
      <c r="H8752" s="103" t="s">
        <v>355</v>
      </c>
      <c r="I8752" s="103" t="s">
        <v>92</v>
      </c>
      <c r="J8752" s="215">
        <v>29418.51</v>
      </c>
      <c r="K8752" s="216" t="s">
        <v>347</v>
      </c>
    </row>
    <row r="8753" spans="1:11" x14ac:dyDescent="0.25">
      <c r="A8753" s="103" t="s">
        <v>830</v>
      </c>
      <c r="B8753" s="103" t="s">
        <v>347</v>
      </c>
      <c r="C8753" s="103" t="s">
        <v>89</v>
      </c>
      <c r="D8753" s="103" t="s">
        <v>416</v>
      </c>
      <c r="E8753" s="103" t="s">
        <v>417</v>
      </c>
      <c r="F8753" s="103" t="s">
        <v>417</v>
      </c>
      <c r="G8753" s="103" t="s">
        <v>213</v>
      </c>
      <c r="H8753" s="103" t="s">
        <v>355</v>
      </c>
      <c r="I8753" s="103" t="s">
        <v>92</v>
      </c>
      <c r="J8753" s="215">
        <v>14059.87</v>
      </c>
      <c r="K8753" s="216" t="s">
        <v>347</v>
      </c>
    </row>
    <row r="8754" spans="1:11" x14ac:dyDescent="0.25">
      <c r="A8754" s="103" t="s">
        <v>828</v>
      </c>
      <c r="B8754" s="103" t="s">
        <v>347</v>
      </c>
      <c r="C8754" s="103" t="s">
        <v>89</v>
      </c>
      <c r="D8754" s="103" t="s">
        <v>416</v>
      </c>
      <c r="E8754" s="103" t="s">
        <v>417</v>
      </c>
      <c r="F8754" s="103" t="s">
        <v>417</v>
      </c>
      <c r="G8754" s="103" t="s">
        <v>213</v>
      </c>
      <c r="H8754" s="103" t="s">
        <v>355</v>
      </c>
      <c r="I8754" s="103" t="s">
        <v>92</v>
      </c>
      <c r="J8754" s="215">
        <v>18942.55</v>
      </c>
      <c r="K8754" s="216" t="s">
        <v>347</v>
      </c>
    </row>
    <row r="8755" spans="1:11" x14ac:dyDescent="0.25">
      <c r="A8755" s="103" t="s">
        <v>829</v>
      </c>
      <c r="B8755" s="103" t="s">
        <v>347</v>
      </c>
      <c r="C8755" s="103" t="s">
        <v>89</v>
      </c>
      <c r="D8755" s="103" t="s">
        <v>416</v>
      </c>
      <c r="E8755" s="103" t="s">
        <v>417</v>
      </c>
      <c r="F8755" s="103" t="s">
        <v>417</v>
      </c>
      <c r="G8755" s="103" t="s">
        <v>213</v>
      </c>
      <c r="H8755" s="103" t="s">
        <v>355</v>
      </c>
      <c r="I8755" s="103" t="s">
        <v>92</v>
      </c>
      <c r="J8755" s="215">
        <v>12859.7</v>
      </c>
      <c r="K8755" s="216" t="s">
        <v>347</v>
      </c>
    </row>
    <row r="8756" spans="1:11" x14ac:dyDescent="0.25">
      <c r="A8756" s="103" t="s">
        <v>825</v>
      </c>
      <c r="B8756" s="103" t="s">
        <v>347</v>
      </c>
      <c r="C8756" s="103" t="s">
        <v>89</v>
      </c>
      <c r="D8756" s="103" t="s">
        <v>416</v>
      </c>
      <c r="E8756" s="103" t="s">
        <v>417</v>
      </c>
      <c r="F8756" s="103" t="s">
        <v>417</v>
      </c>
      <c r="G8756" s="103" t="s">
        <v>213</v>
      </c>
      <c r="H8756" s="103" t="s">
        <v>355</v>
      </c>
      <c r="I8756" s="103" t="s">
        <v>92</v>
      </c>
      <c r="J8756" s="215">
        <v>18535.2</v>
      </c>
      <c r="K8756" s="216" t="s">
        <v>347</v>
      </c>
    </row>
    <row r="8757" spans="1:11" x14ac:dyDescent="0.25">
      <c r="A8757" s="103" t="s">
        <v>826</v>
      </c>
      <c r="B8757" s="103" t="s">
        <v>347</v>
      </c>
      <c r="C8757" s="103" t="s">
        <v>89</v>
      </c>
      <c r="D8757" s="103" t="s">
        <v>416</v>
      </c>
      <c r="E8757" s="103" t="s">
        <v>417</v>
      </c>
      <c r="F8757" s="103" t="s">
        <v>417</v>
      </c>
      <c r="G8757" s="103" t="s">
        <v>213</v>
      </c>
      <c r="H8757" s="103" t="s">
        <v>355</v>
      </c>
      <c r="I8757" s="103" t="s">
        <v>92</v>
      </c>
      <c r="J8757" s="215">
        <v>13556.39</v>
      </c>
      <c r="K8757" s="216" t="s">
        <v>347</v>
      </c>
    </row>
    <row r="8758" spans="1:11" x14ac:dyDescent="0.25">
      <c r="A8758" s="103" t="s">
        <v>827</v>
      </c>
      <c r="B8758" s="103" t="s">
        <v>347</v>
      </c>
      <c r="C8758" s="103" t="s">
        <v>89</v>
      </c>
      <c r="D8758" s="103" t="s">
        <v>416</v>
      </c>
      <c r="E8758" s="103" t="s">
        <v>417</v>
      </c>
      <c r="F8758" s="103" t="s">
        <v>417</v>
      </c>
      <c r="G8758" s="103" t="s">
        <v>174</v>
      </c>
      <c r="H8758" s="103" t="s">
        <v>358</v>
      </c>
      <c r="I8758" s="103" t="s">
        <v>92</v>
      </c>
      <c r="J8758" s="215">
        <v>1730.77</v>
      </c>
      <c r="K8758" s="216" t="s">
        <v>88</v>
      </c>
    </row>
    <row r="8759" spans="1:11" x14ac:dyDescent="0.25">
      <c r="A8759" s="103" t="s">
        <v>826</v>
      </c>
      <c r="B8759" s="103" t="s">
        <v>347</v>
      </c>
      <c r="C8759" s="103" t="s">
        <v>89</v>
      </c>
      <c r="D8759" s="103" t="s">
        <v>416</v>
      </c>
      <c r="E8759" s="103" t="s">
        <v>417</v>
      </c>
      <c r="F8759" s="103" t="s">
        <v>417</v>
      </c>
      <c r="G8759" s="103" t="s">
        <v>174</v>
      </c>
      <c r="H8759" s="103" t="s">
        <v>358</v>
      </c>
      <c r="I8759" s="103" t="s">
        <v>92</v>
      </c>
      <c r="J8759" s="215">
        <v>1153.8399999999999</v>
      </c>
      <c r="K8759" s="216" t="s">
        <v>88</v>
      </c>
    </row>
    <row r="8760" spans="1:11" x14ac:dyDescent="0.25">
      <c r="A8760" s="103" t="s">
        <v>827</v>
      </c>
      <c r="B8760" s="103" t="s">
        <v>347</v>
      </c>
      <c r="C8760" s="103" t="s">
        <v>89</v>
      </c>
      <c r="D8760" s="103" t="s">
        <v>416</v>
      </c>
      <c r="E8760" s="103" t="s">
        <v>417</v>
      </c>
      <c r="F8760" s="103" t="s">
        <v>417</v>
      </c>
      <c r="G8760" s="103" t="s">
        <v>145</v>
      </c>
      <c r="H8760" s="103" t="s">
        <v>359</v>
      </c>
      <c r="I8760" s="103" t="s">
        <v>92</v>
      </c>
      <c r="J8760" s="215">
        <v>9850.0499999999993</v>
      </c>
      <c r="K8760" s="216" t="s">
        <v>88</v>
      </c>
    </row>
    <row r="8761" spans="1:11" x14ac:dyDescent="0.25">
      <c r="A8761" s="103" t="s">
        <v>830</v>
      </c>
      <c r="B8761" s="103" t="s">
        <v>347</v>
      </c>
      <c r="C8761" s="103" t="s">
        <v>89</v>
      </c>
      <c r="D8761" s="103" t="s">
        <v>416</v>
      </c>
      <c r="E8761" s="103" t="s">
        <v>417</v>
      </c>
      <c r="F8761" s="103" t="s">
        <v>417</v>
      </c>
      <c r="G8761" s="103" t="s">
        <v>145</v>
      </c>
      <c r="H8761" s="103" t="s">
        <v>359</v>
      </c>
      <c r="I8761" s="103" t="s">
        <v>92</v>
      </c>
      <c r="J8761" s="215">
        <v>8297.4</v>
      </c>
      <c r="K8761" s="216" t="s">
        <v>88</v>
      </c>
    </row>
    <row r="8762" spans="1:11" x14ac:dyDescent="0.25">
      <c r="A8762" s="103" t="s">
        <v>828</v>
      </c>
      <c r="B8762" s="103" t="s">
        <v>347</v>
      </c>
      <c r="C8762" s="103" t="s">
        <v>89</v>
      </c>
      <c r="D8762" s="103" t="s">
        <v>416</v>
      </c>
      <c r="E8762" s="103" t="s">
        <v>417</v>
      </c>
      <c r="F8762" s="103" t="s">
        <v>417</v>
      </c>
      <c r="G8762" s="103" t="s">
        <v>145</v>
      </c>
      <c r="H8762" s="103" t="s">
        <v>359</v>
      </c>
      <c r="I8762" s="103" t="s">
        <v>92</v>
      </c>
      <c r="J8762" s="215">
        <v>8654.52</v>
      </c>
      <c r="K8762" s="216" t="s">
        <v>88</v>
      </c>
    </row>
    <row r="8763" spans="1:11" x14ac:dyDescent="0.25">
      <c r="A8763" s="103" t="s">
        <v>829</v>
      </c>
      <c r="B8763" s="103" t="s">
        <v>347</v>
      </c>
      <c r="C8763" s="103" t="s">
        <v>89</v>
      </c>
      <c r="D8763" s="103" t="s">
        <v>416</v>
      </c>
      <c r="E8763" s="103" t="s">
        <v>417</v>
      </c>
      <c r="F8763" s="103" t="s">
        <v>417</v>
      </c>
      <c r="G8763" s="103" t="s">
        <v>145</v>
      </c>
      <c r="H8763" s="103" t="s">
        <v>359</v>
      </c>
      <c r="I8763" s="103" t="s">
        <v>92</v>
      </c>
      <c r="J8763" s="215">
        <v>9304.65</v>
      </c>
      <c r="K8763" s="216" t="s">
        <v>88</v>
      </c>
    </row>
    <row r="8764" spans="1:11" x14ac:dyDescent="0.25">
      <c r="A8764" s="103" t="s">
        <v>825</v>
      </c>
      <c r="B8764" s="103" t="s">
        <v>347</v>
      </c>
      <c r="C8764" s="103" t="s">
        <v>89</v>
      </c>
      <c r="D8764" s="103" t="s">
        <v>416</v>
      </c>
      <c r="E8764" s="103" t="s">
        <v>417</v>
      </c>
      <c r="F8764" s="103" t="s">
        <v>417</v>
      </c>
      <c r="G8764" s="103" t="s">
        <v>145</v>
      </c>
      <c r="H8764" s="103" t="s">
        <v>359</v>
      </c>
      <c r="I8764" s="103" t="s">
        <v>92</v>
      </c>
      <c r="J8764" s="215">
        <v>14583.82</v>
      </c>
      <c r="K8764" s="216" t="s">
        <v>88</v>
      </c>
    </row>
    <row r="8765" spans="1:11" x14ac:dyDescent="0.25">
      <c r="A8765" s="103" t="s">
        <v>826</v>
      </c>
      <c r="B8765" s="103" t="s">
        <v>347</v>
      </c>
      <c r="C8765" s="103" t="s">
        <v>89</v>
      </c>
      <c r="D8765" s="103" t="s">
        <v>416</v>
      </c>
      <c r="E8765" s="103" t="s">
        <v>417</v>
      </c>
      <c r="F8765" s="103" t="s">
        <v>417</v>
      </c>
      <c r="G8765" s="103" t="s">
        <v>145</v>
      </c>
      <c r="H8765" s="103" t="s">
        <v>359</v>
      </c>
      <c r="I8765" s="103" t="s">
        <v>92</v>
      </c>
      <c r="J8765" s="215">
        <v>9259.61</v>
      </c>
      <c r="K8765" s="216" t="s">
        <v>88</v>
      </c>
    </row>
    <row r="8766" spans="1:11" x14ac:dyDescent="0.25">
      <c r="A8766" s="103" t="s">
        <v>827</v>
      </c>
      <c r="B8766" s="103" t="s">
        <v>347</v>
      </c>
      <c r="C8766" s="103" t="s">
        <v>89</v>
      </c>
      <c r="D8766" s="103" t="s">
        <v>416</v>
      </c>
      <c r="E8766" s="103" t="s">
        <v>417</v>
      </c>
      <c r="F8766" s="103" t="s">
        <v>417</v>
      </c>
      <c r="G8766" s="103" t="s">
        <v>147</v>
      </c>
      <c r="H8766" s="103" t="s">
        <v>617</v>
      </c>
      <c r="I8766" s="103" t="s">
        <v>92</v>
      </c>
      <c r="J8766" s="215">
        <v>8790.23</v>
      </c>
      <c r="K8766" s="216" t="s">
        <v>88</v>
      </c>
    </row>
    <row r="8767" spans="1:11" x14ac:dyDescent="0.25">
      <c r="A8767" s="103" t="s">
        <v>830</v>
      </c>
      <c r="B8767" s="103" t="s">
        <v>347</v>
      </c>
      <c r="C8767" s="103" t="s">
        <v>89</v>
      </c>
      <c r="D8767" s="103" t="s">
        <v>416</v>
      </c>
      <c r="E8767" s="103" t="s">
        <v>417</v>
      </c>
      <c r="F8767" s="103" t="s">
        <v>417</v>
      </c>
      <c r="G8767" s="103" t="s">
        <v>147</v>
      </c>
      <c r="H8767" s="103" t="s">
        <v>617</v>
      </c>
      <c r="I8767" s="103" t="s">
        <v>92</v>
      </c>
      <c r="J8767" s="215">
        <v>7491.99</v>
      </c>
      <c r="K8767" s="216" t="s">
        <v>88</v>
      </c>
    </row>
    <row r="8768" spans="1:11" x14ac:dyDescent="0.25">
      <c r="A8768" s="103" t="s">
        <v>828</v>
      </c>
      <c r="B8768" s="103" t="s">
        <v>347</v>
      </c>
      <c r="C8768" s="103" t="s">
        <v>89</v>
      </c>
      <c r="D8768" s="103" t="s">
        <v>416</v>
      </c>
      <c r="E8768" s="103" t="s">
        <v>417</v>
      </c>
      <c r="F8768" s="103" t="s">
        <v>417</v>
      </c>
      <c r="G8768" s="103" t="s">
        <v>147</v>
      </c>
      <c r="H8768" s="103" t="s">
        <v>617</v>
      </c>
      <c r="I8768" s="103" t="s">
        <v>92</v>
      </c>
      <c r="J8768" s="215">
        <v>6363.88</v>
      </c>
      <c r="K8768" s="216" t="s">
        <v>88</v>
      </c>
    </row>
    <row r="8769" spans="1:11" x14ac:dyDescent="0.25">
      <c r="A8769" s="103" t="s">
        <v>829</v>
      </c>
      <c r="B8769" s="103" t="s">
        <v>347</v>
      </c>
      <c r="C8769" s="103" t="s">
        <v>89</v>
      </c>
      <c r="D8769" s="103" t="s">
        <v>416</v>
      </c>
      <c r="E8769" s="103" t="s">
        <v>417</v>
      </c>
      <c r="F8769" s="103" t="s">
        <v>417</v>
      </c>
      <c r="G8769" s="103" t="s">
        <v>147</v>
      </c>
      <c r="H8769" s="103" t="s">
        <v>617</v>
      </c>
      <c r="I8769" s="103" t="s">
        <v>92</v>
      </c>
      <c r="J8769" s="215">
        <v>6339.62</v>
      </c>
      <c r="K8769" s="216" t="s">
        <v>88</v>
      </c>
    </row>
    <row r="8770" spans="1:11" x14ac:dyDescent="0.25">
      <c r="A8770" s="103" t="s">
        <v>825</v>
      </c>
      <c r="B8770" s="103" t="s">
        <v>347</v>
      </c>
      <c r="C8770" s="103" t="s">
        <v>89</v>
      </c>
      <c r="D8770" s="103" t="s">
        <v>416</v>
      </c>
      <c r="E8770" s="103" t="s">
        <v>417</v>
      </c>
      <c r="F8770" s="103" t="s">
        <v>417</v>
      </c>
      <c r="G8770" s="103" t="s">
        <v>147</v>
      </c>
      <c r="H8770" s="103" t="s">
        <v>617</v>
      </c>
      <c r="I8770" s="103" t="s">
        <v>92</v>
      </c>
      <c r="J8770" s="215">
        <v>12444.46</v>
      </c>
      <c r="K8770" s="216" t="s">
        <v>88</v>
      </c>
    </row>
    <row r="8771" spans="1:11" x14ac:dyDescent="0.25">
      <c r="A8771" s="103" t="s">
        <v>826</v>
      </c>
      <c r="B8771" s="103" t="s">
        <v>347</v>
      </c>
      <c r="C8771" s="103" t="s">
        <v>89</v>
      </c>
      <c r="D8771" s="103" t="s">
        <v>416</v>
      </c>
      <c r="E8771" s="103" t="s">
        <v>417</v>
      </c>
      <c r="F8771" s="103" t="s">
        <v>417</v>
      </c>
      <c r="G8771" s="103" t="s">
        <v>147</v>
      </c>
      <c r="H8771" s="103" t="s">
        <v>617</v>
      </c>
      <c r="I8771" s="103" t="s">
        <v>92</v>
      </c>
      <c r="J8771" s="215">
        <v>7770.56</v>
      </c>
      <c r="K8771" s="216" t="s">
        <v>88</v>
      </c>
    </row>
    <row r="8772" spans="1:11" x14ac:dyDescent="0.25">
      <c r="A8772" s="103" t="s">
        <v>827</v>
      </c>
      <c r="B8772" s="103" t="s">
        <v>347</v>
      </c>
      <c r="C8772" s="103" t="s">
        <v>89</v>
      </c>
      <c r="D8772" s="103" t="s">
        <v>416</v>
      </c>
      <c r="E8772" s="103" t="s">
        <v>417</v>
      </c>
      <c r="F8772" s="103" t="s">
        <v>417</v>
      </c>
      <c r="G8772" s="103" t="s">
        <v>99</v>
      </c>
      <c r="H8772" s="103" t="s">
        <v>363</v>
      </c>
      <c r="I8772" s="103" t="s">
        <v>92</v>
      </c>
      <c r="J8772" s="215">
        <v>1661.03</v>
      </c>
      <c r="K8772" s="216" t="s">
        <v>88</v>
      </c>
    </row>
    <row r="8773" spans="1:11" x14ac:dyDescent="0.25">
      <c r="A8773" s="103" t="s">
        <v>828</v>
      </c>
      <c r="B8773" s="103" t="s">
        <v>347</v>
      </c>
      <c r="C8773" s="103" t="s">
        <v>89</v>
      </c>
      <c r="D8773" s="103" t="s">
        <v>416</v>
      </c>
      <c r="E8773" s="103" t="s">
        <v>417</v>
      </c>
      <c r="F8773" s="103" t="s">
        <v>417</v>
      </c>
      <c r="G8773" s="103" t="s">
        <v>99</v>
      </c>
      <c r="H8773" s="103" t="s">
        <v>363</v>
      </c>
      <c r="I8773" s="103" t="s">
        <v>92</v>
      </c>
      <c r="J8773" s="215">
        <v>5084.6099999999997</v>
      </c>
      <c r="K8773" s="216" t="s">
        <v>88</v>
      </c>
    </row>
    <row r="8774" spans="1:11" x14ac:dyDescent="0.25">
      <c r="A8774" s="103" t="s">
        <v>825</v>
      </c>
      <c r="B8774" s="103" t="s">
        <v>347</v>
      </c>
      <c r="C8774" s="103" t="s">
        <v>89</v>
      </c>
      <c r="D8774" s="103" t="s">
        <v>416</v>
      </c>
      <c r="E8774" s="103" t="s">
        <v>417</v>
      </c>
      <c r="F8774" s="103" t="s">
        <v>417</v>
      </c>
      <c r="G8774" s="103" t="s">
        <v>99</v>
      </c>
      <c r="H8774" s="103" t="s">
        <v>363</v>
      </c>
      <c r="I8774" s="103" t="s">
        <v>92</v>
      </c>
      <c r="J8774" s="215">
        <v>38.57</v>
      </c>
      <c r="K8774" s="216" t="s">
        <v>88</v>
      </c>
    </row>
    <row r="8775" spans="1:11" x14ac:dyDescent="0.25">
      <c r="A8775" s="103" t="s">
        <v>826</v>
      </c>
      <c r="B8775" s="103" t="s">
        <v>347</v>
      </c>
      <c r="C8775" s="103" t="s">
        <v>89</v>
      </c>
      <c r="D8775" s="103" t="s">
        <v>416</v>
      </c>
      <c r="E8775" s="103" t="s">
        <v>417</v>
      </c>
      <c r="F8775" s="103" t="s">
        <v>417</v>
      </c>
      <c r="G8775" s="103" t="s">
        <v>99</v>
      </c>
      <c r="H8775" s="103" t="s">
        <v>363</v>
      </c>
      <c r="I8775" s="103" t="s">
        <v>92</v>
      </c>
      <c r="J8775" s="215">
        <v>1445.47</v>
      </c>
      <c r="K8775" s="216" t="s">
        <v>88</v>
      </c>
    </row>
    <row r="8776" spans="1:11" x14ac:dyDescent="0.25">
      <c r="A8776" s="103" t="s">
        <v>827</v>
      </c>
      <c r="B8776" s="103" t="s">
        <v>347</v>
      </c>
      <c r="C8776" s="103" t="s">
        <v>89</v>
      </c>
      <c r="D8776" s="103" t="s">
        <v>416</v>
      </c>
      <c r="E8776" s="103" t="s">
        <v>417</v>
      </c>
      <c r="F8776" s="103" t="s">
        <v>417</v>
      </c>
      <c r="G8776" s="103" t="s">
        <v>146</v>
      </c>
      <c r="H8776" s="103" t="s">
        <v>364</v>
      </c>
      <c r="I8776" s="103" t="s">
        <v>92</v>
      </c>
      <c r="J8776" s="215">
        <v>3562.08</v>
      </c>
      <c r="K8776" s="216" t="s">
        <v>88</v>
      </c>
    </row>
    <row r="8777" spans="1:11" x14ac:dyDescent="0.25">
      <c r="A8777" s="103" t="s">
        <v>830</v>
      </c>
      <c r="B8777" s="103" t="s">
        <v>347</v>
      </c>
      <c r="C8777" s="103" t="s">
        <v>89</v>
      </c>
      <c r="D8777" s="103" t="s">
        <v>416</v>
      </c>
      <c r="E8777" s="103" t="s">
        <v>417</v>
      </c>
      <c r="F8777" s="103" t="s">
        <v>417</v>
      </c>
      <c r="G8777" s="103" t="s">
        <v>146</v>
      </c>
      <c r="H8777" s="103" t="s">
        <v>364</v>
      </c>
      <c r="I8777" s="103" t="s">
        <v>92</v>
      </c>
      <c r="J8777" s="215">
        <v>2369.5100000000002</v>
      </c>
      <c r="K8777" s="216" t="s">
        <v>88</v>
      </c>
    </row>
    <row r="8778" spans="1:11" x14ac:dyDescent="0.25">
      <c r="A8778" s="103" t="s">
        <v>828</v>
      </c>
      <c r="B8778" s="103" t="s">
        <v>347</v>
      </c>
      <c r="C8778" s="103" t="s">
        <v>89</v>
      </c>
      <c r="D8778" s="103" t="s">
        <v>416</v>
      </c>
      <c r="E8778" s="103" t="s">
        <v>417</v>
      </c>
      <c r="F8778" s="103" t="s">
        <v>417</v>
      </c>
      <c r="G8778" s="103" t="s">
        <v>146</v>
      </c>
      <c r="H8778" s="103" t="s">
        <v>364</v>
      </c>
      <c r="I8778" s="103" t="s">
        <v>92</v>
      </c>
      <c r="J8778" s="215">
        <v>2976.54</v>
      </c>
      <c r="K8778" s="216" t="s">
        <v>88</v>
      </c>
    </row>
    <row r="8779" spans="1:11" x14ac:dyDescent="0.25">
      <c r="A8779" s="103" t="s">
        <v>829</v>
      </c>
      <c r="B8779" s="103" t="s">
        <v>347</v>
      </c>
      <c r="C8779" s="103" t="s">
        <v>89</v>
      </c>
      <c r="D8779" s="103" t="s">
        <v>416</v>
      </c>
      <c r="E8779" s="103" t="s">
        <v>417</v>
      </c>
      <c r="F8779" s="103" t="s">
        <v>417</v>
      </c>
      <c r="G8779" s="103" t="s">
        <v>146</v>
      </c>
      <c r="H8779" s="103" t="s">
        <v>364</v>
      </c>
      <c r="I8779" s="103" t="s">
        <v>92</v>
      </c>
      <c r="J8779" s="215">
        <v>2983.68</v>
      </c>
      <c r="K8779" s="216" t="s">
        <v>88</v>
      </c>
    </row>
    <row r="8780" spans="1:11" x14ac:dyDescent="0.25">
      <c r="A8780" s="103" t="s">
        <v>825</v>
      </c>
      <c r="B8780" s="103" t="s">
        <v>347</v>
      </c>
      <c r="C8780" s="103" t="s">
        <v>89</v>
      </c>
      <c r="D8780" s="103" t="s">
        <v>416</v>
      </c>
      <c r="E8780" s="103" t="s">
        <v>417</v>
      </c>
      <c r="F8780" s="103" t="s">
        <v>417</v>
      </c>
      <c r="G8780" s="103" t="s">
        <v>146</v>
      </c>
      <c r="H8780" s="103" t="s">
        <v>364</v>
      </c>
      <c r="I8780" s="103" t="s">
        <v>92</v>
      </c>
      <c r="J8780" s="215">
        <v>5193.2700000000004</v>
      </c>
      <c r="K8780" s="216" t="s">
        <v>88</v>
      </c>
    </row>
    <row r="8781" spans="1:11" x14ac:dyDescent="0.25">
      <c r="A8781" s="103" t="s">
        <v>826</v>
      </c>
      <c r="B8781" s="103" t="s">
        <v>347</v>
      </c>
      <c r="C8781" s="103" t="s">
        <v>89</v>
      </c>
      <c r="D8781" s="103" t="s">
        <v>416</v>
      </c>
      <c r="E8781" s="103" t="s">
        <v>417</v>
      </c>
      <c r="F8781" s="103" t="s">
        <v>417</v>
      </c>
      <c r="G8781" s="103" t="s">
        <v>146</v>
      </c>
      <c r="H8781" s="103" t="s">
        <v>364</v>
      </c>
      <c r="I8781" s="103" t="s">
        <v>92</v>
      </c>
      <c r="J8781" s="215">
        <v>3236.8</v>
      </c>
      <c r="K8781" s="216" t="s">
        <v>88</v>
      </c>
    </row>
    <row r="8782" spans="1:11" x14ac:dyDescent="0.25">
      <c r="A8782" s="103" t="s">
        <v>827</v>
      </c>
      <c r="B8782" s="103" t="s">
        <v>347</v>
      </c>
      <c r="C8782" s="103" t="s">
        <v>89</v>
      </c>
      <c r="D8782" s="103" t="s">
        <v>416</v>
      </c>
      <c r="E8782" s="103" t="s">
        <v>417</v>
      </c>
      <c r="F8782" s="103" t="s">
        <v>417</v>
      </c>
      <c r="G8782" s="103" t="s">
        <v>143</v>
      </c>
      <c r="H8782" s="103" t="s">
        <v>365</v>
      </c>
      <c r="I8782" s="103" t="s">
        <v>92</v>
      </c>
      <c r="J8782" s="215">
        <v>769.23</v>
      </c>
      <c r="K8782" s="216" t="s">
        <v>88</v>
      </c>
    </row>
    <row r="8783" spans="1:11" x14ac:dyDescent="0.25">
      <c r="A8783" s="103" t="s">
        <v>830</v>
      </c>
      <c r="B8783" s="103" t="s">
        <v>347</v>
      </c>
      <c r="C8783" s="103" t="s">
        <v>89</v>
      </c>
      <c r="D8783" s="103" t="s">
        <v>416</v>
      </c>
      <c r="E8783" s="103" t="s">
        <v>417</v>
      </c>
      <c r="F8783" s="103" t="s">
        <v>417</v>
      </c>
      <c r="G8783" s="103" t="s">
        <v>143</v>
      </c>
      <c r="H8783" s="103" t="s">
        <v>365</v>
      </c>
      <c r="I8783" s="103" t="s">
        <v>92</v>
      </c>
      <c r="J8783" s="215">
        <v>1563.09</v>
      </c>
      <c r="K8783" s="216" t="s">
        <v>88</v>
      </c>
    </row>
    <row r="8784" spans="1:11" x14ac:dyDescent="0.25">
      <c r="A8784" s="103" t="s">
        <v>828</v>
      </c>
      <c r="B8784" s="103" t="s">
        <v>347</v>
      </c>
      <c r="C8784" s="103" t="s">
        <v>89</v>
      </c>
      <c r="D8784" s="103" t="s">
        <v>416</v>
      </c>
      <c r="E8784" s="103" t="s">
        <v>417</v>
      </c>
      <c r="F8784" s="103" t="s">
        <v>417</v>
      </c>
      <c r="G8784" s="103" t="s">
        <v>143</v>
      </c>
      <c r="H8784" s="103" t="s">
        <v>365</v>
      </c>
      <c r="I8784" s="103" t="s">
        <v>92</v>
      </c>
      <c r="J8784" s="215">
        <v>769.23</v>
      </c>
      <c r="K8784" s="216" t="s">
        <v>88</v>
      </c>
    </row>
    <row r="8785" spans="1:11" x14ac:dyDescent="0.25">
      <c r="A8785" s="103" t="s">
        <v>829</v>
      </c>
      <c r="B8785" s="103" t="s">
        <v>347</v>
      </c>
      <c r="C8785" s="103" t="s">
        <v>89</v>
      </c>
      <c r="D8785" s="103" t="s">
        <v>416</v>
      </c>
      <c r="E8785" s="103" t="s">
        <v>417</v>
      </c>
      <c r="F8785" s="103" t="s">
        <v>417</v>
      </c>
      <c r="G8785" s="103" t="s">
        <v>143</v>
      </c>
      <c r="H8785" s="103" t="s">
        <v>365</v>
      </c>
      <c r="I8785" s="103" t="s">
        <v>92</v>
      </c>
      <c r="J8785" s="215">
        <v>1458.61</v>
      </c>
      <c r="K8785" s="216" t="s">
        <v>88</v>
      </c>
    </row>
    <row r="8786" spans="1:11" x14ac:dyDescent="0.25">
      <c r="A8786" s="103" t="s">
        <v>825</v>
      </c>
      <c r="B8786" s="103" t="s">
        <v>347</v>
      </c>
      <c r="C8786" s="103" t="s">
        <v>89</v>
      </c>
      <c r="D8786" s="103" t="s">
        <v>416</v>
      </c>
      <c r="E8786" s="103" t="s">
        <v>417</v>
      </c>
      <c r="F8786" s="103" t="s">
        <v>417</v>
      </c>
      <c r="G8786" s="103" t="s">
        <v>143</v>
      </c>
      <c r="H8786" s="103" t="s">
        <v>365</v>
      </c>
      <c r="I8786" s="103" t="s">
        <v>92</v>
      </c>
      <c r="J8786" s="215">
        <v>2907.24</v>
      </c>
      <c r="K8786" s="216" t="s">
        <v>88</v>
      </c>
    </row>
    <row r="8787" spans="1:11" x14ac:dyDescent="0.25">
      <c r="A8787" s="103" t="s">
        <v>826</v>
      </c>
      <c r="B8787" s="103" t="s">
        <v>347</v>
      </c>
      <c r="C8787" s="103" t="s">
        <v>89</v>
      </c>
      <c r="D8787" s="103" t="s">
        <v>416</v>
      </c>
      <c r="E8787" s="103" t="s">
        <v>417</v>
      </c>
      <c r="F8787" s="103" t="s">
        <v>417</v>
      </c>
      <c r="G8787" s="103" t="s">
        <v>143</v>
      </c>
      <c r="H8787" s="103" t="s">
        <v>365</v>
      </c>
      <c r="I8787" s="103" t="s">
        <v>92</v>
      </c>
      <c r="J8787" s="215">
        <v>940.17</v>
      </c>
      <c r="K8787" s="216" t="s">
        <v>88</v>
      </c>
    </row>
    <row r="8788" spans="1:11" x14ac:dyDescent="0.25">
      <c r="A8788" s="103" t="s">
        <v>827</v>
      </c>
      <c r="B8788" s="103" t="s">
        <v>347</v>
      </c>
      <c r="C8788" s="103" t="s">
        <v>89</v>
      </c>
      <c r="D8788" s="103" t="s">
        <v>416</v>
      </c>
      <c r="E8788" s="103" t="s">
        <v>417</v>
      </c>
      <c r="F8788" s="103" t="s">
        <v>417</v>
      </c>
      <c r="G8788" s="103" t="s">
        <v>95</v>
      </c>
      <c r="H8788" s="103" t="s">
        <v>366</v>
      </c>
      <c r="I8788" s="103" t="s">
        <v>92</v>
      </c>
      <c r="J8788" s="215">
        <v>1765.87</v>
      </c>
      <c r="K8788" s="216" t="s">
        <v>88</v>
      </c>
    </row>
    <row r="8789" spans="1:11" x14ac:dyDescent="0.25">
      <c r="A8789" s="103" t="s">
        <v>830</v>
      </c>
      <c r="B8789" s="103" t="s">
        <v>347</v>
      </c>
      <c r="C8789" s="103" t="s">
        <v>89</v>
      </c>
      <c r="D8789" s="103" t="s">
        <v>416</v>
      </c>
      <c r="E8789" s="103" t="s">
        <v>417</v>
      </c>
      <c r="F8789" s="103" t="s">
        <v>417</v>
      </c>
      <c r="G8789" s="103" t="s">
        <v>95</v>
      </c>
      <c r="H8789" s="103" t="s">
        <v>366</v>
      </c>
      <c r="I8789" s="103" t="s">
        <v>92</v>
      </c>
      <c r="J8789" s="215">
        <v>1465.8</v>
      </c>
      <c r="K8789" s="216" t="s">
        <v>88</v>
      </c>
    </row>
    <row r="8790" spans="1:11" x14ac:dyDescent="0.25">
      <c r="A8790" s="103" t="s">
        <v>828</v>
      </c>
      <c r="B8790" s="103" t="s">
        <v>347</v>
      </c>
      <c r="C8790" s="103" t="s">
        <v>89</v>
      </c>
      <c r="D8790" s="103" t="s">
        <v>416</v>
      </c>
      <c r="E8790" s="103" t="s">
        <v>417</v>
      </c>
      <c r="F8790" s="103" t="s">
        <v>417</v>
      </c>
      <c r="G8790" s="103" t="s">
        <v>95</v>
      </c>
      <c r="H8790" s="103" t="s">
        <v>366</v>
      </c>
      <c r="I8790" s="103" t="s">
        <v>92</v>
      </c>
      <c r="J8790" s="215">
        <v>1607.11</v>
      </c>
      <c r="K8790" s="216" t="s">
        <v>88</v>
      </c>
    </row>
    <row r="8791" spans="1:11" x14ac:dyDescent="0.25">
      <c r="A8791" s="103" t="s">
        <v>829</v>
      </c>
      <c r="B8791" s="103" t="s">
        <v>347</v>
      </c>
      <c r="C8791" s="103" t="s">
        <v>89</v>
      </c>
      <c r="D8791" s="103" t="s">
        <v>416</v>
      </c>
      <c r="E8791" s="103" t="s">
        <v>417</v>
      </c>
      <c r="F8791" s="103" t="s">
        <v>417</v>
      </c>
      <c r="G8791" s="103" t="s">
        <v>95</v>
      </c>
      <c r="H8791" s="103" t="s">
        <v>366</v>
      </c>
      <c r="I8791" s="103" t="s">
        <v>92</v>
      </c>
      <c r="J8791" s="215">
        <v>1589.41</v>
      </c>
      <c r="K8791" s="216" t="s">
        <v>88</v>
      </c>
    </row>
    <row r="8792" spans="1:11" x14ac:dyDescent="0.25">
      <c r="A8792" s="103" t="s">
        <v>825</v>
      </c>
      <c r="B8792" s="103" t="s">
        <v>347</v>
      </c>
      <c r="C8792" s="103" t="s">
        <v>89</v>
      </c>
      <c r="D8792" s="103" t="s">
        <v>416</v>
      </c>
      <c r="E8792" s="103" t="s">
        <v>417</v>
      </c>
      <c r="F8792" s="103" t="s">
        <v>417</v>
      </c>
      <c r="G8792" s="103" t="s">
        <v>95</v>
      </c>
      <c r="H8792" s="103" t="s">
        <v>366</v>
      </c>
      <c r="I8792" s="103" t="s">
        <v>92</v>
      </c>
      <c r="J8792" s="215">
        <v>2145.6999999999998</v>
      </c>
      <c r="K8792" s="216" t="s">
        <v>88</v>
      </c>
    </row>
    <row r="8793" spans="1:11" x14ac:dyDescent="0.25">
      <c r="A8793" s="103" t="s">
        <v>826</v>
      </c>
      <c r="B8793" s="103" t="s">
        <v>347</v>
      </c>
      <c r="C8793" s="103" t="s">
        <v>89</v>
      </c>
      <c r="D8793" s="103" t="s">
        <v>416</v>
      </c>
      <c r="E8793" s="103" t="s">
        <v>417</v>
      </c>
      <c r="F8793" s="103" t="s">
        <v>417</v>
      </c>
      <c r="G8793" s="103" t="s">
        <v>95</v>
      </c>
      <c r="H8793" s="103" t="s">
        <v>366</v>
      </c>
      <c r="I8793" s="103" t="s">
        <v>92</v>
      </c>
      <c r="J8793" s="215">
        <v>1642.41</v>
      </c>
      <c r="K8793" s="216" t="s">
        <v>88</v>
      </c>
    </row>
    <row r="8794" spans="1:11" x14ac:dyDescent="0.25">
      <c r="A8794" s="103" t="s">
        <v>827</v>
      </c>
      <c r="B8794" s="103" t="s">
        <v>347</v>
      </c>
      <c r="C8794" s="103" t="s">
        <v>89</v>
      </c>
      <c r="D8794" s="103" t="s">
        <v>416</v>
      </c>
      <c r="E8794" s="103" t="s">
        <v>417</v>
      </c>
      <c r="F8794" s="103" t="s">
        <v>417</v>
      </c>
      <c r="G8794" s="103" t="s">
        <v>138</v>
      </c>
      <c r="H8794" s="103" t="s">
        <v>647</v>
      </c>
      <c r="I8794" s="103" t="s">
        <v>92</v>
      </c>
      <c r="J8794" s="215">
        <v>694.96</v>
      </c>
      <c r="K8794" s="216" t="s">
        <v>88</v>
      </c>
    </row>
    <row r="8795" spans="1:11" x14ac:dyDescent="0.25">
      <c r="A8795" s="103" t="s">
        <v>830</v>
      </c>
      <c r="B8795" s="103" t="s">
        <v>347</v>
      </c>
      <c r="C8795" s="103" t="s">
        <v>89</v>
      </c>
      <c r="D8795" s="103" t="s">
        <v>416</v>
      </c>
      <c r="E8795" s="103" t="s">
        <v>417</v>
      </c>
      <c r="F8795" s="103" t="s">
        <v>417</v>
      </c>
      <c r="G8795" s="103" t="s">
        <v>138</v>
      </c>
      <c r="H8795" s="103" t="s">
        <v>647</v>
      </c>
      <c r="I8795" s="103" t="s">
        <v>92</v>
      </c>
      <c r="J8795" s="215">
        <v>513.66999999999996</v>
      </c>
      <c r="K8795" s="216" t="s">
        <v>88</v>
      </c>
    </row>
    <row r="8796" spans="1:11" x14ac:dyDescent="0.25">
      <c r="A8796" s="103" t="s">
        <v>828</v>
      </c>
      <c r="B8796" s="103" t="s">
        <v>347</v>
      </c>
      <c r="C8796" s="103" t="s">
        <v>89</v>
      </c>
      <c r="D8796" s="103" t="s">
        <v>416</v>
      </c>
      <c r="E8796" s="103" t="s">
        <v>417</v>
      </c>
      <c r="F8796" s="103" t="s">
        <v>417</v>
      </c>
      <c r="G8796" s="103" t="s">
        <v>138</v>
      </c>
      <c r="H8796" s="103" t="s">
        <v>647</v>
      </c>
      <c r="I8796" s="103" t="s">
        <v>92</v>
      </c>
      <c r="J8796" s="215">
        <v>332.38</v>
      </c>
      <c r="K8796" s="216" t="s">
        <v>88</v>
      </c>
    </row>
    <row r="8797" spans="1:11" x14ac:dyDescent="0.25">
      <c r="A8797" s="103" t="s">
        <v>829</v>
      </c>
      <c r="B8797" s="103" t="s">
        <v>347</v>
      </c>
      <c r="C8797" s="103" t="s">
        <v>89</v>
      </c>
      <c r="D8797" s="103" t="s">
        <v>416</v>
      </c>
      <c r="E8797" s="103" t="s">
        <v>417</v>
      </c>
      <c r="F8797" s="103" t="s">
        <v>417</v>
      </c>
      <c r="G8797" s="103" t="s">
        <v>138</v>
      </c>
      <c r="H8797" s="103" t="s">
        <v>647</v>
      </c>
      <c r="I8797" s="103" t="s">
        <v>92</v>
      </c>
      <c r="J8797" s="215">
        <v>1027.3499999999999</v>
      </c>
      <c r="K8797" s="216" t="s">
        <v>88</v>
      </c>
    </row>
    <row r="8798" spans="1:11" x14ac:dyDescent="0.25">
      <c r="A8798" s="103" t="s">
        <v>825</v>
      </c>
      <c r="B8798" s="103" t="s">
        <v>347</v>
      </c>
      <c r="C8798" s="103" t="s">
        <v>89</v>
      </c>
      <c r="D8798" s="103" t="s">
        <v>416</v>
      </c>
      <c r="E8798" s="103" t="s">
        <v>417</v>
      </c>
      <c r="F8798" s="103" t="s">
        <v>417</v>
      </c>
      <c r="G8798" s="103" t="s">
        <v>138</v>
      </c>
      <c r="H8798" s="103" t="s">
        <v>647</v>
      </c>
      <c r="I8798" s="103" t="s">
        <v>92</v>
      </c>
      <c r="J8798" s="215">
        <v>1178.42</v>
      </c>
      <c r="K8798" s="216" t="s">
        <v>88</v>
      </c>
    </row>
    <row r="8799" spans="1:11" x14ac:dyDescent="0.25">
      <c r="A8799" s="103" t="s">
        <v>826</v>
      </c>
      <c r="B8799" s="103" t="s">
        <v>347</v>
      </c>
      <c r="C8799" s="103" t="s">
        <v>89</v>
      </c>
      <c r="D8799" s="103" t="s">
        <v>416</v>
      </c>
      <c r="E8799" s="103" t="s">
        <v>417</v>
      </c>
      <c r="F8799" s="103" t="s">
        <v>417</v>
      </c>
      <c r="G8799" s="103" t="s">
        <v>138</v>
      </c>
      <c r="H8799" s="103" t="s">
        <v>647</v>
      </c>
      <c r="I8799" s="103" t="s">
        <v>92</v>
      </c>
      <c r="J8799" s="215">
        <v>1027.3399999999999</v>
      </c>
      <c r="K8799" s="216" t="s">
        <v>88</v>
      </c>
    </row>
    <row r="8800" spans="1:11" x14ac:dyDescent="0.25">
      <c r="A8800" s="103" t="s">
        <v>827</v>
      </c>
      <c r="B8800" s="103" t="s">
        <v>347</v>
      </c>
      <c r="C8800" s="103" t="s">
        <v>89</v>
      </c>
      <c r="D8800" s="103" t="s">
        <v>416</v>
      </c>
      <c r="E8800" s="103" t="s">
        <v>417</v>
      </c>
      <c r="F8800" s="103" t="s">
        <v>417</v>
      </c>
      <c r="G8800" s="103" t="s">
        <v>121</v>
      </c>
      <c r="H8800" s="103" t="s">
        <v>372</v>
      </c>
      <c r="I8800" s="103" t="s">
        <v>92</v>
      </c>
      <c r="J8800" s="215">
        <v>4121.17</v>
      </c>
      <c r="K8800" s="216" t="s">
        <v>88</v>
      </c>
    </row>
    <row r="8801" spans="1:11" x14ac:dyDescent="0.25">
      <c r="A8801" s="103" t="s">
        <v>830</v>
      </c>
      <c r="B8801" s="103" t="s">
        <v>347</v>
      </c>
      <c r="C8801" s="103" t="s">
        <v>89</v>
      </c>
      <c r="D8801" s="103" t="s">
        <v>416</v>
      </c>
      <c r="E8801" s="103" t="s">
        <v>417</v>
      </c>
      <c r="F8801" s="103" t="s">
        <v>417</v>
      </c>
      <c r="G8801" s="103" t="s">
        <v>121</v>
      </c>
      <c r="H8801" s="103" t="s">
        <v>372</v>
      </c>
      <c r="I8801" s="103" t="s">
        <v>92</v>
      </c>
      <c r="J8801" s="215">
        <v>6012.55</v>
      </c>
      <c r="K8801" s="216" t="s">
        <v>88</v>
      </c>
    </row>
    <row r="8802" spans="1:11" x14ac:dyDescent="0.25">
      <c r="A8802" s="103" t="s">
        <v>828</v>
      </c>
      <c r="B8802" s="103" t="s">
        <v>347</v>
      </c>
      <c r="C8802" s="103" t="s">
        <v>89</v>
      </c>
      <c r="D8802" s="103" t="s">
        <v>416</v>
      </c>
      <c r="E8802" s="103" t="s">
        <v>417</v>
      </c>
      <c r="F8802" s="103" t="s">
        <v>417</v>
      </c>
      <c r="G8802" s="103" t="s">
        <v>121</v>
      </c>
      <c r="H8802" s="103" t="s">
        <v>372</v>
      </c>
      <c r="I8802" s="103" t="s">
        <v>92</v>
      </c>
      <c r="J8802" s="215">
        <v>5436.93</v>
      </c>
      <c r="K8802" s="216" t="s">
        <v>88</v>
      </c>
    </row>
    <row r="8803" spans="1:11" x14ac:dyDescent="0.25">
      <c r="A8803" s="103" t="s">
        <v>829</v>
      </c>
      <c r="B8803" s="103" t="s">
        <v>347</v>
      </c>
      <c r="C8803" s="103" t="s">
        <v>89</v>
      </c>
      <c r="D8803" s="103" t="s">
        <v>416</v>
      </c>
      <c r="E8803" s="103" t="s">
        <v>417</v>
      </c>
      <c r="F8803" s="103" t="s">
        <v>417</v>
      </c>
      <c r="G8803" s="103" t="s">
        <v>121</v>
      </c>
      <c r="H8803" s="103" t="s">
        <v>372</v>
      </c>
      <c r="I8803" s="103" t="s">
        <v>92</v>
      </c>
      <c r="J8803" s="215">
        <v>4681.1400000000003</v>
      </c>
      <c r="K8803" s="216" t="s">
        <v>88</v>
      </c>
    </row>
    <row r="8804" spans="1:11" x14ac:dyDescent="0.25">
      <c r="A8804" s="103" t="s">
        <v>825</v>
      </c>
      <c r="B8804" s="103" t="s">
        <v>347</v>
      </c>
      <c r="C8804" s="103" t="s">
        <v>89</v>
      </c>
      <c r="D8804" s="103" t="s">
        <v>416</v>
      </c>
      <c r="E8804" s="103" t="s">
        <v>417</v>
      </c>
      <c r="F8804" s="103" t="s">
        <v>417</v>
      </c>
      <c r="G8804" s="103" t="s">
        <v>121</v>
      </c>
      <c r="H8804" s="103" t="s">
        <v>372</v>
      </c>
      <c r="I8804" s="103" t="s">
        <v>92</v>
      </c>
      <c r="J8804" s="215">
        <v>6731.41</v>
      </c>
      <c r="K8804" s="216" t="s">
        <v>88</v>
      </c>
    </row>
    <row r="8805" spans="1:11" x14ac:dyDescent="0.25">
      <c r="A8805" s="103" t="s">
        <v>826</v>
      </c>
      <c r="B8805" s="103" t="s">
        <v>347</v>
      </c>
      <c r="C8805" s="103" t="s">
        <v>89</v>
      </c>
      <c r="D8805" s="103" t="s">
        <v>416</v>
      </c>
      <c r="E8805" s="103" t="s">
        <v>417</v>
      </c>
      <c r="F8805" s="103" t="s">
        <v>417</v>
      </c>
      <c r="G8805" s="103" t="s">
        <v>121</v>
      </c>
      <c r="H8805" s="103" t="s">
        <v>372</v>
      </c>
      <c r="I8805" s="103" t="s">
        <v>92</v>
      </c>
      <c r="J8805" s="215">
        <v>3422.34</v>
      </c>
      <c r="K8805" s="216" t="s">
        <v>88</v>
      </c>
    </row>
    <row r="8806" spans="1:11" x14ac:dyDescent="0.25">
      <c r="A8806" s="103" t="s">
        <v>827</v>
      </c>
      <c r="B8806" s="103" t="s">
        <v>347</v>
      </c>
      <c r="C8806" s="103" t="s">
        <v>89</v>
      </c>
      <c r="D8806" s="103" t="s">
        <v>416</v>
      </c>
      <c r="E8806" s="103" t="s">
        <v>417</v>
      </c>
      <c r="F8806" s="103" t="s">
        <v>417</v>
      </c>
      <c r="G8806" s="103" t="s">
        <v>168</v>
      </c>
      <c r="H8806" s="103" t="s">
        <v>377</v>
      </c>
      <c r="I8806" s="103" t="s">
        <v>92</v>
      </c>
      <c r="J8806" s="215">
        <v>12742.63</v>
      </c>
      <c r="K8806" s="216" t="s">
        <v>88</v>
      </c>
    </row>
    <row r="8807" spans="1:11" x14ac:dyDescent="0.25">
      <c r="A8807" s="103" t="s">
        <v>830</v>
      </c>
      <c r="B8807" s="103" t="s">
        <v>347</v>
      </c>
      <c r="C8807" s="103" t="s">
        <v>89</v>
      </c>
      <c r="D8807" s="103" t="s">
        <v>416</v>
      </c>
      <c r="E8807" s="103" t="s">
        <v>417</v>
      </c>
      <c r="F8807" s="103" t="s">
        <v>417</v>
      </c>
      <c r="G8807" s="103" t="s">
        <v>168</v>
      </c>
      <c r="H8807" s="103" t="s">
        <v>377</v>
      </c>
      <c r="I8807" s="103" t="s">
        <v>92</v>
      </c>
      <c r="J8807" s="215">
        <v>11534.51</v>
      </c>
      <c r="K8807" s="216" t="s">
        <v>88</v>
      </c>
    </row>
    <row r="8808" spans="1:11" x14ac:dyDescent="0.25">
      <c r="A8808" s="103" t="s">
        <v>828</v>
      </c>
      <c r="B8808" s="103" t="s">
        <v>347</v>
      </c>
      <c r="C8808" s="103" t="s">
        <v>89</v>
      </c>
      <c r="D8808" s="103" t="s">
        <v>416</v>
      </c>
      <c r="E8808" s="103" t="s">
        <v>417</v>
      </c>
      <c r="F8808" s="103" t="s">
        <v>417</v>
      </c>
      <c r="G8808" s="103" t="s">
        <v>168</v>
      </c>
      <c r="H8808" s="103" t="s">
        <v>377</v>
      </c>
      <c r="I8808" s="103" t="s">
        <v>92</v>
      </c>
      <c r="J8808" s="215">
        <v>13910.67</v>
      </c>
      <c r="K8808" s="216" t="s">
        <v>88</v>
      </c>
    </row>
    <row r="8809" spans="1:11" x14ac:dyDescent="0.25">
      <c r="A8809" s="103" t="s">
        <v>829</v>
      </c>
      <c r="B8809" s="103" t="s">
        <v>347</v>
      </c>
      <c r="C8809" s="103" t="s">
        <v>89</v>
      </c>
      <c r="D8809" s="103" t="s">
        <v>416</v>
      </c>
      <c r="E8809" s="103" t="s">
        <v>417</v>
      </c>
      <c r="F8809" s="103" t="s">
        <v>417</v>
      </c>
      <c r="G8809" s="103" t="s">
        <v>168</v>
      </c>
      <c r="H8809" s="103" t="s">
        <v>377</v>
      </c>
      <c r="I8809" s="103" t="s">
        <v>92</v>
      </c>
      <c r="J8809" s="215">
        <v>9881.4500000000007</v>
      </c>
      <c r="K8809" s="216" t="s">
        <v>88</v>
      </c>
    </row>
    <row r="8810" spans="1:11" x14ac:dyDescent="0.25">
      <c r="A8810" s="103" t="s">
        <v>825</v>
      </c>
      <c r="B8810" s="103" t="s">
        <v>347</v>
      </c>
      <c r="C8810" s="103" t="s">
        <v>89</v>
      </c>
      <c r="D8810" s="103" t="s">
        <v>416</v>
      </c>
      <c r="E8810" s="103" t="s">
        <v>417</v>
      </c>
      <c r="F8810" s="103" t="s">
        <v>417</v>
      </c>
      <c r="G8810" s="103" t="s">
        <v>168</v>
      </c>
      <c r="H8810" s="103" t="s">
        <v>377</v>
      </c>
      <c r="I8810" s="103" t="s">
        <v>92</v>
      </c>
      <c r="J8810" s="215">
        <v>17336.599999999999</v>
      </c>
      <c r="K8810" s="216" t="s">
        <v>88</v>
      </c>
    </row>
    <row r="8811" spans="1:11" x14ac:dyDescent="0.25">
      <c r="A8811" s="103" t="s">
        <v>826</v>
      </c>
      <c r="B8811" s="103" t="s">
        <v>347</v>
      </c>
      <c r="C8811" s="103" t="s">
        <v>89</v>
      </c>
      <c r="D8811" s="103" t="s">
        <v>416</v>
      </c>
      <c r="E8811" s="103" t="s">
        <v>417</v>
      </c>
      <c r="F8811" s="103" t="s">
        <v>417</v>
      </c>
      <c r="G8811" s="103" t="s">
        <v>168</v>
      </c>
      <c r="H8811" s="103" t="s">
        <v>377</v>
      </c>
      <c r="I8811" s="103" t="s">
        <v>92</v>
      </c>
      <c r="J8811" s="215">
        <v>10241.43</v>
      </c>
      <c r="K8811" s="216" t="s">
        <v>88</v>
      </c>
    </row>
    <row r="8812" spans="1:11" x14ac:dyDescent="0.25">
      <c r="A8812" s="103" t="s">
        <v>827</v>
      </c>
      <c r="B8812" s="103" t="s">
        <v>347</v>
      </c>
      <c r="C8812" s="103" t="s">
        <v>89</v>
      </c>
      <c r="D8812" s="103" t="s">
        <v>416</v>
      </c>
      <c r="E8812" s="103" t="s">
        <v>417</v>
      </c>
      <c r="F8812" s="103" t="s">
        <v>417</v>
      </c>
      <c r="G8812" s="103" t="s">
        <v>133</v>
      </c>
      <c r="H8812" s="103" t="s">
        <v>378</v>
      </c>
      <c r="I8812" s="103" t="s">
        <v>92</v>
      </c>
      <c r="J8812" s="215">
        <v>5551.45</v>
      </c>
      <c r="K8812" s="216" t="s">
        <v>88</v>
      </c>
    </row>
    <row r="8813" spans="1:11" x14ac:dyDescent="0.25">
      <c r="A8813" s="103" t="s">
        <v>830</v>
      </c>
      <c r="B8813" s="103" t="s">
        <v>347</v>
      </c>
      <c r="C8813" s="103" t="s">
        <v>89</v>
      </c>
      <c r="D8813" s="103" t="s">
        <v>416</v>
      </c>
      <c r="E8813" s="103" t="s">
        <v>417</v>
      </c>
      <c r="F8813" s="103" t="s">
        <v>417</v>
      </c>
      <c r="G8813" s="103" t="s">
        <v>133</v>
      </c>
      <c r="H8813" s="103" t="s">
        <v>378</v>
      </c>
      <c r="I8813" s="103" t="s">
        <v>92</v>
      </c>
      <c r="J8813" s="215">
        <v>3952.22</v>
      </c>
      <c r="K8813" s="216" t="s">
        <v>88</v>
      </c>
    </row>
    <row r="8814" spans="1:11" x14ac:dyDescent="0.25">
      <c r="A8814" s="103" t="s">
        <v>828</v>
      </c>
      <c r="B8814" s="103" t="s">
        <v>347</v>
      </c>
      <c r="C8814" s="103" t="s">
        <v>89</v>
      </c>
      <c r="D8814" s="103" t="s">
        <v>416</v>
      </c>
      <c r="E8814" s="103" t="s">
        <v>417</v>
      </c>
      <c r="F8814" s="103" t="s">
        <v>417</v>
      </c>
      <c r="G8814" s="103" t="s">
        <v>133</v>
      </c>
      <c r="H8814" s="103" t="s">
        <v>378</v>
      </c>
      <c r="I8814" s="103" t="s">
        <v>92</v>
      </c>
      <c r="J8814" s="215">
        <v>3349.39</v>
      </c>
      <c r="K8814" s="216" t="s">
        <v>88</v>
      </c>
    </row>
    <row r="8815" spans="1:11" x14ac:dyDescent="0.25">
      <c r="A8815" s="103" t="s">
        <v>829</v>
      </c>
      <c r="B8815" s="103" t="s">
        <v>347</v>
      </c>
      <c r="C8815" s="103" t="s">
        <v>89</v>
      </c>
      <c r="D8815" s="103" t="s">
        <v>416</v>
      </c>
      <c r="E8815" s="103" t="s">
        <v>417</v>
      </c>
      <c r="F8815" s="103" t="s">
        <v>417</v>
      </c>
      <c r="G8815" s="103" t="s">
        <v>133</v>
      </c>
      <c r="H8815" s="103" t="s">
        <v>378</v>
      </c>
      <c r="I8815" s="103" t="s">
        <v>92</v>
      </c>
      <c r="J8815" s="215">
        <v>3733.43</v>
      </c>
      <c r="K8815" s="216" t="s">
        <v>88</v>
      </c>
    </row>
    <row r="8816" spans="1:11" x14ac:dyDescent="0.25">
      <c r="A8816" s="103" t="s">
        <v>825</v>
      </c>
      <c r="B8816" s="103" t="s">
        <v>347</v>
      </c>
      <c r="C8816" s="103" t="s">
        <v>89</v>
      </c>
      <c r="D8816" s="103" t="s">
        <v>416</v>
      </c>
      <c r="E8816" s="103" t="s">
        <v>417</v>
      </c>
      <c r="F8816" s="103" t="s">
        <v>417</v>
      </c>
      <c r="G8816" s="103" t="s">
        <v>133</v>
      </c>
      <c r="H8816" s="103" t="s">
        <v>378</v>
      </c>
      <c r="I8816" s="103" t="s">
        <v>92</v>
      </c>
      <c r="J8816" s="215">
        <v>10480.67</v>
      </c>
      <c r="K8816" s="216" t="s">
        <v>88</v>
      </c>
    </row>
    <row r="8817" spans="1:11" x14ac:dyDescent="0.25">
      <c r="A8817" s="103" t="s">
        <v>826</v>
      </c>
      <c r="B8817" s="103" t="s">
        <v>347</v>
      </c>
      <c r="C8817" s="103" t="s">
        <v>89</v>
      </c>
      <c r="D8817" s="103" t="s">
        <v>416</v>
      </c>
      <c r="E8817" s="103" t="s">
        <v>417</v>
      </c>
      <c r="F8817" s="103" t="s">
        <v>417</v>
      </c>
      <c r="G8817" s="103" t="s">
        <v>133</v>
      </c>
      <c r="H8817" s="103" t="s">
        <v>378</v>
      </c>
      <c r="I8817" s="103" t="s">
        <v>92</v>
      </c>
      <c r="J8817" s="215">
        <v>1042.69</v>
      </c>
      <c r="K8817" s="216" t="s">
        <v>88</v>
      </c>
    </row>
    <row r="8818" spans="1:11" x14ac:dyDescent="0.25">
      <c r="A8818" s="103" t="s">
        <v>827</v>
      </c>
      <c r="B8818" s="103" t="s">
        <v>347</v>
      </c>
      <c r="C8818" s="103" t="s">
        <v>89</v>
      </c>
      <c r="D8818" s="103" t="s">
        <v>416</v>
      </c>
      <c r="E8818" s="103" t="s">
        <v>417</v>
      </c>
      <c r="F8818" s="103" t="s">
        <v>417</v>
      </c>
      <c r="G8818" s="103" t="s">
        <v>132</v>
      </c>
      <c r="H8818" s="103" t="s">
        <v>379</v>
      </c>
      <c r="I8818" s="103" t="s">
        <v>92</v>
      </c>
      <c r="J8818" s="215">
        <v>4464.1099999999997</v>
      </c>
      <c r="K8818" s="216" t="s">
        <v>88</v>
      </c>
    </row>
    <row r="8819" spans="1:11" x14ac:dyDescent="0.25">
      <c r="A8819" s="103" t="s">
        <v>830</v>
      </c>
      <c r="B8819" s="103" t="s">
        <v>347</v>
      </c>
      <c r="C8819" s="103" t="s">
        <v>89</v>
      </c>
      <c r="D8819" s="103" t="s">
        <v>416</v>
      </c>
      <c r="E8819" s="103" t="s">
        <v>417</v>
      </c>
      <c r="F8819" s="103" t="s">
        <v>417</v>
      </c>
      <c r="G8819" s="103" t="s">
        <v>132</v>
      </c>
      <c r="H8819" s="103" t="s">
        <v>379</v>
      </c>
      <c r="I8819" s="103" t="s">
        <v>92</v>
      </c>
      <c r="J8819" s="215">
        <v>4675.16</v>
      </c>
      <c r="K8819" s="216" t="s">
        <v>88</v>
      </c>
    </row>
    <row r="8820" spans="1:11" x14ac:dyDescent="0.25">
      <c r="A8820" s="103" t="s">
        <v>828</v>
      </c>
      <c r="B8820" s="103" t="s">
        <v>347</v>
      </c>
      <c r="C8820" s="103" t="s">
        <v>89</v>
      </c>
      <c r="D8820" s="103" t="s">
        <v>416</v>
      </c>
      <c r="E8820" s="103" t="s">
        <v>417</v>
      </c>
      <c r="F8820" s="103" t="s">
        <v>417</v>
      </c>
      <c r="G8820" s="103" t="s">
        <v>132</v>
      </c>
      <c r="H8820" s="103" t="s">
        <v>379</v>
      </c>
      <c r="I8820" s="103" t="s">
        <v>92</v>
      </c>
      <c r="J8820" s="215">
        <v>6000.25</v>
      </c>
      <c r="K8820" s="216" t="s">
        <v>88</v>
      </c>
    </row>
    <row r="8821" spans="1:11" x14ac:dyDescent="0.25">
      <c r="A8821" s="103" t="s">
        <v>829</v>
      </c>
      <c r="B8821" s="103" t="s">
        <v>347</v>
      </c>
      <c r="C8821" s="103" t="s">
        <v>89</v>
      </c>
      <c r="D8821" s="103" t="s">
        <v>416</v>
      </c>
      <c r="E8821" s="103" t="s">
        <v>417</v>
      </c>
      <c r="F8821" s="103" t="s">
        <v>417</v>
      </c>
      <c r="G8821" s="103" t="s">
        <v>132</v>
      </c>
      <c r="H8821" s="103" t="s">
        <v>379</v>
      </c>
      <c r="I8821" s="103" t="s">
        <v>92</v>
      </c>
      <c r="J8821" s="215">
        <v>5332.49</v>
      </c>
      <c r="K8821" s="216" t="s">
        <v>88</v>
      </c>
    </row>
    <row r="8822" spans="1:11" x14ac:dyDescent="0.25">
      <c r="A8822" s="103" t="s">
        <v>825</v>
      </c>
      <c r="B8822" s="103" t="s">
        <v>347</v>
      </c>
      <c r="C8822" s="103" t="s">
        <v>89</v>
      </c>
      <c r="D8822" s="103" t="s">
        <v>416</v>
      </c>
      <c r="E8822" s="103" t="s">
        <v>417</v>
      </c>
      <c r="F8822" s="103" t="s">
        <v>417</v>
      </c>
      <c r="G8822" s="103" t="s">
        <v>132</v>
      </c>
      <c r="H8822" s="103" t="s">
        <v>379</v>
      </c>
      <c r="I8822" s="103" t="s">
        <v>92</v>
      </c>
      <c r="J8822" s="215">
        <v>8442</v>
      </c>
      <c r="K8822" s="216" t="s">
        <v>88</v>
      </c>
    </row>
    <row r="8823" spans="1:11" x14ac:dyDescent="0.25">
      <c r="A8823" s="103" t="s">
        <v>826</v>
      </c>
      <c r="B8823" s="103" t="s">
        <v>347</v>
      </c>
      <c r="C8823" s="103" t="s">
        <v>89</v>
      </c>
      <c r="D8823" s="103" t="s">
        <v>416</v>
      </c>
      <c r="E8823" s="103" t="s">
        <v>417</v>
      </c>
      <c r="F8823" s="103" t="s">
        <v>417</v>
      </c>
      <c r="G8823" s="103" t="s">
        <v>132</v>
      </c>
      <c r="H8823" s="103" t="s">
        <v>379</v>
      </c>
      <c r="I8823" s="103" t="s">
        <v>92</v>
      </c>
      <c r="J8823" s="215">
        <v>5678.22</v>
      </c>
      <c r="K8823" s="216" t="s">
        <v>88</v>
      </c>
    </row>
    <row r="8824" spans="1:11" x14ac:dyDescent="0.25">
      <c r="A8824" s="103" t="s">
        <v>827</v>
      </c>
      <c r="B8824" s="103" t="s">
        <v>347</v>
      </c>
      <c r="C8824" s="103" t="s">
        <v>89</v>
      </c>
      <c r="D8824" s="103" t="s">
        <v>416</v>
      </c>
      <c r="E8824" s="103" t="s">
        <v>417</v>
      </c>
      <c r="F8824" s="103" t="s">
        <v>417</v>
      </c>
      <c r="G8824" s="103" t="s">
        <v>169</v>
      </c>
      <c r="H8824" s="103" t="s">
        <v>380</v>
      </c>
      <c r="I8824" s="103" t="s">
        <v>92</v>
      </c>
      <c r="J8824" s="215">
        <v>3754.02</v>
      </c>
      <c r="K8824" s="216" t="s">
        <v>88</v>
      </c>
    </row>
    <row r="8825" spans="1:11" x14ac:dyDescent="0.25">
      <c r="A8825" s="103" t="s">
        <v>830</v>
      </c>
      <c r="B8825" s="103" t="s">
        <v>347</v>
      </c>
      <c r="C8825" s="103" t="s">
        <v>89</v>
      </c>
      <c r="D8825" s="103" t="s">
        <v>416</v>
      </c>
      <c r="E8825" s="103" t="s">
        <v>417</v>
      </c>
      <c r="F8825" s="103" t="s">
        <v>417</v>
      </c>
      <c r="G8825" s="103" t="s">
        <v>169</v>
      </c>
      <c r="H8825" s="103" t="s">
        <v>380</v>
      </c>
      <c r="I8825" s="103" t="s">
        <v>92</v>
      </c>
      <c r="J8825" s="215">
        <v>3785.8</v>
      </c>
      <c r="K8825" s="216" t="s">
        <v>88</v>
      </c>
    </row>
    <row r="8826" spans="1:11" x14ac:dyDescent="0.25">
      <c r="A8826" s="103" t="s">
        <v>828</v>
      </c>
      <c r="B8826" s="103" t="s">
        <v>347</v>
      </c>
      <c r="C8826" s="103" t="s">
        <v>89</v>
      </c>
      <c r="D8826" s="103" t="s">
        <v>416</v>
      </c>
      <c r="E8826" s="103" t="s">
        <v>417</v>
      </c>
      <c r="F8826" s="103" t="s">
        <v>417</v>
      </c>
      <c r="G8826" s="103" t="s">
        <v>169</v>
      </c>
      <c r="H8826" s="103" t="s">
        <v>380</v>
      </c>
      <c r="I8826" s="103" t="s">
        <v>92</v>
      </c>
      <c r="J8826" s="215">
        <v>4957.7299999999996</v>
      </c>
      <c r="K8826" s="216" t="s">
        <v>88</v>
      </c>
    </row>
    <row r="8827" spans="1:11" x14ac:dyDescent="0.25">
      <c r="A8827" s="103" t="s">
        <v>829</v>
      </c>
      <c r="B8827" s="103" t="s">
        <v>347</v>
      </c>
      <c r="C8827" s="103" t="s">
        <v>89</v>
      </c>
      <c r="D8827" s="103" t="s">
        <v>416</v>
      </c>
      <c r="E8827" s="103" t="s">
        <v>417</v>
      </c>
      <c r="F8827" s="103" t="s">
        <v>417</v>
      </c>
      <c r="G8827" s="103" t="s">
        <v>169</v>
      </c>
      <c r="H8827" s="103" t="s">
        <v>380</v>
      </c>
      <c r="I8827" s="103" t="s">
        <v>92</v>
      </c>
      <c r="J8827" s="215">
        <v>3832.41</v>
      </c>
      <c r="K8827" s="216" t="s">
        <v>88</v>
      </c>
    </row>
    <row r="8828" spans="1:11" x14ac:dyDescent="0.25">
      <c r="A8828" s="103" t="s">
        <v>825</v>
      </c>
      <c r="B8828" s="103" t="s">
        <v>347</v>
      </c>
      <c r="C8828" s="103" t="s">
        <v>89</v>
      </c>
      <c r="D8828" s="103" t="s">
        <v>416</v>
      </c>
      <c r="E8828" s="103" t="s">
        <v>417</v>
      </c>
      <c r="F8828" s="103" t="s">
        <v>417</v>
      </c>
      <c r="G8828" s="103" t="s">
        <v>169</v>
      </c>
      <c r="H8828" s="103" t="s">
        <v>380</v>
      </c>
      <c r="I8828" s="103" t="s">
        <v>92</v>
      </c>
      <c r="J8828" s="215">
        <v>6234.38</v>
      </c>
      <c r="K8828" s="216" t="s">
        <v>88</v>
      </c>
    </row>
    <row r="8829" spans="1:11" x14ac:dyDescent="0.25">
      <c r="A8829" s="103" t="s">
        <v>826</v>
      </c>
      <c r="B8829" s="103" t="s">
        <v>347</v>
      </c>
      <c r="C8829" s="103" t="s">
        <v>89</v>
      </c>
      <c r="D8829" s="103" t="s">
        <v>416</v>
      </c>
      <c r="E8829" s="103" t="s">
        <v>417</v>
      </c>
      <c r="F8829" s="103" t="s">
        <v>417</v>
      </c>
      <c r="G8829" s="103" t="s">
        <v>169</v>
      </c>
      <c r="H8829" s="103" t="s">
        <v>380</v>
      </c>
      <c r="I8829" s="103" t="s">
        <v>92</v>
      </c>
      <c r="J8829" s="215">
        <v>3678.37</v>
      </c>
      <c r="K8829" s="216" t="s">
        <v>88</v>
      </c>
    </row>
    <row r="8830" spans="1:11" x14ac:dyDescent="0.25">
      <c r="A8830" s="103" t="s">
        <v>830</v>
      </c>
      <c r="B8830" s="103" t="s">
        <v>347</v>
      </c>
      <c r="C8830" s="103" t="s">
        <v>89</v>
      </c>
      <c r="D8830" s="103" t="s">
        <v>416</v>
      </c>
      <c r="E8830" s="103" t="s">
        <v>417</v>
      </c>
      <c r="F8830" s="103" t="s">
        <v>417</v>
      </c>
      <c r="G8830" s="103" t="s">
        <v>130</v>
      </c>
      <c r="H8830" s="103" t="s">
        <v>381</v>
      </c>
      <c r="I8830" s="103" t="s">
        <v>92</v>
      </c>
      <c r="J8830" s="215">
        <v>600.04999999999995</v>
      </c>
      <c r="K8830" s="216" t="s">
        <v>88</v>
      </c>
    </row>
    <row r="8831" spans="1:11" x14ac:dyDescent="0.25">
      <c r="A8831" s="103" t="s">
        <v>828</v>
      </c>
      <c r="B8831" s="103" t="s">
        <v>347</v>
      </c>
      <c r="C8831" s="103" t="s">
        <v>89</v>
      </c>
      <c r="D8831" s="103" t="s">
        <v>416</v>
      </c>
      <c r="E8831" s="103" t="s">
        <v>417</v>
      </c>
      <c r="F8831" s="103" t="s">
        <v>417</v>
      </c>
      <c r="G8831" s="103" t="s">
        <v>130</v>
      </c>
      <c r="H8831" s="103" t="s">
        <v>381</v>
      </c>
      <c r="I8831" s="103" t="s">
        <v>92</v>
      </c>
      <c r="J8831" s="215">
        <v>463.67</v>
      </c>
      <c r="K8831" s="216" t="s">
        <v>88</v>
      </c>
    </row>
    <row r="8832" spans="1:11" x14ac:dyDescent="0.25">
      <c r="A8832" s="103" t="s">
        <v>829</v>
      </c>
      <c r="B8832" s="103" t="s">
        <v>347</v>
      </c>
      <c r="C8832" s="103" t="s">
        <v>89</v>
      </c>
      <c r="D8832" s="103" t="s">
        <v>416</v>
      </c>
      <c r="E8832" s="103" t="s">
        <v>417</v>
      </c>
      <c r="F8832" s="103" t="s">
        <v>417</v>
      </c>
      <c r="G8832" s="103" t="s">
        <v>130</v>
      </c>
      <c r="H8832" s="103" t="s">
        <v>381</v>
      </c>
      <c r="I8832" s="103" t="s">
        <v>92</v>
      </c>
      <c r="J8832" s="215">
        <v>981.9</v>
      </c>
      <c r="K8832" s="216" t="s">
        <v>88</v>
      </c>
    </row>
    <row r="8833" spans="1:11" x14ac:dyDescent="0.25">
      <c r="A8833" s="103" t="s">
        <v>827</v>
      </c>
      <c r="B8833" s="103" t="s">
        <v>347</v>
      </c>
      <c r="C8833" s="103" t="s">
        <v>89</v>
      </c>
      <c r="D8833" s="103" t="s">
        <v>416</v>
      </c>
      <c r="E8833" s="103" t="s">
        <v>417</v>
      </c>
      <c r="F8833" s="103" t="s">
        <v>417</v>
      </c>
      <c r="G8833" s="103" t="s">
        <v>129</v>
      </c>
      <c r="H8833" s="103" t="s">
        <v>382</v>
      </c>
      <c r="I8833" s="103" t="s">
        <v>92</v>
      </c>
      <c r="J8833" s="215">
        <v>7149.94</v>
      </c>
      <c r="K8833" s="216" t="s">
        <v>88</v>
      </c>
    </row>
    <row r="8834" spans="1:11" x14ac:dyDescent="0.25">
      <c r="A8834" s="103" t="s">
        <v>830</v>
      </c>
      <c r="B8834" s="103" t="s">
        <v>347</v>
      </c>
      <c r="C8834" s="103" t="s">
        <v>89</v>
      </c>
      <c r="D8834" s="103" t="s">
        <v>416</v>
      </c>
      <c r="E8834" s="103" t="s">
        <v>417</v>
      </c>
      <c r="F8834" s="103" t="s">
        <v>417</v>
      </c>
      <c r="G8834" s="103" t="s">
        <v>129</v>
      </c>
      <c r="H8834" s="103" t="s">
        <v>382</v>
      </c>
      <c r="I8834" s="103" t="s">
        <v>92</v>
      </c>
      <c r="J8834" s="215">
        <v>5038.3</v>
      </c>
      <c r="K8834" s="216" t="s">
        <v>88</v>
      </c>
    </row>
    <row r="8835" spans="1:11" x14ac:dyDescent="0.25">
      <c r="A8835" s="103" t="s">
        <v>828</v>
      </c>
      <c r="B8835" s="103" t="s">
        <v>347</v>
      </c>
      <c r="C8835" s="103" t="s">
        <v>89</v>
      </c>
      <c r="D8835" s="103" t="s">
        <v>416</v>
      </c>
      <c r="E8835" s="103" t="s">
        <v>417</v>
      </c>
      <c r="F8835" s="103" t="s">
        <v>417</v>
      </c>
      <c r="G8835" s="103" t="s">
        <v>129</v>
      </c>
      <c r="H8835" s="103" t="s">
        <v>382</v>
      </c>
      <c r="I8835" s="103" t="s">
        <v>92</v>
      </c>
      <c r="J8835" s="215">
        <v>7049.4</v>
      </c>
      <c r="K8835" s="216" t="s">
        <v>88</v>
      </c>
    </row>
    <row r="8836" spans="1:11" x14ac:dyDescent="0.25">
      <c r="A8836" s="103" t="s">
        <v>829</v>
      </c>
      <c r="B8836" s="103" t="s">
        <v>347</v>
      </c>
      <c r="C8836" s="103" t="s">
        <v>89</v>
      </c>
      <c r="D8836" s="103" t="s">
        <v>416</v>
      </c>
      <c r="E8836" s="103" t="s">
        <v>417</v>
      </c>
      <c r="F8836" s="103" t="s">
        <v>417</v>
      </c>
      <c r="G8836" s="103" t="s">
        <v>129</v>
      </c>
      <c r="H8836" s="103" t="s">
        <v>382</v>
      </c>
      <c r="I8836" s="103" t="s">
        <v>92</v>
      </c>
      <c r="J8836" s="215">
        <v>5148.41</v>
      </c>
      <c r="K8836" s="216" t="s">
        <v>88</v>
      </c>
    </row>
    <row r="8837" spans="1:11" x14ac:dyDescent="0.25">
      <c r="A8837" s="103" t="s">
        <v>825</v>
      </c>
      <c r="B8837" s="103" t="s">
        <v>347</v>
      </c>
      <c r="C8837" s="103" t="s">
        <v>89</v>
      </c>
      <c r="D8837" s="103" t="s">
        <v>416</v>
      </c>
      <c r="E8837" s="103" t="s">
        <v>417</v>
      </c>
      <c r="F8837" s="103" t="s">
        <v>417</v>
      </c>
      <c r="G8837" s="103" t="s">
        <v>129</v>
      </c>
      <c r="H8837" s="103" t="s">
        <v>382</v>
      </c>
      <c r="I8837" s="103" t="s">
        <v>92</v>
      </c>
      <c r="J8837" s="215">
        <v>11233.87</v>
      </c>
      <c r="K8837" s="216" t="s">
        <v>88</v>
      </c>
    </row>
    <row r="8838" spans="1:11" x14ac:dyDescent="0.25">
      <c r="A8838" s="103" t="s">
        <v>826</v>
      </c>
      <c r="B8838" s="103" t="s">
        <v>347</v>
      </c>
      <c r="C8838" s="103" t="s">
        <v>89</v>
      </c>
      <c r="D8838" s="103" t="s">
        <v>416</v>
      </c>
      <c r="E8838" s="103" t="s">
        <v>417</v>
      </c>
      <c r="F8838" s="103" t="s">
        <v>417</v>
      </c>
      <c r="G8838" s="103" t="s">
        <v>129</v>
      </c>
      <c r="H8838" s="103" t="s">
        <v>382</v>
      </c>
      <c r="I8838" s="103" t="s">
        <v>92</v>
      </c>
      <c r="J8838" s="215">
        <v>6803.51</v>
      </c>
      <c r="K8838" s="216" t="s">
        <v>88</v>
      </c>
    </row>
    <row r="8839" spans="1:11" x14ac:dyDescent="0.25">
      <c r="A8839" s="103" t="s">
        <v>827</v>
      </c>
      <c r="B8839" s="103" t="s">
        <v>347</v>
      </c>
      <c r="C8839" s="103" t="s">
        <v>89</v>
      </c>
      <c r="D8839" s="103" t="s">
        <v>416</v>
      </c>
      <c r="E8839" s="103" t="s">
        <v>417</v>
      </c>
      <c r="F8839" s="103" t="s">
        <v>417</v>
      </c>
      <c r="G8839" s="103" t="s">
        <v>446</v>
      </c>
      <c r="H8839" s="103" t="s">
        <v>447</v>
      </c>
      <c r="I8839" s="103" t="s">
        <v>92</v>
      </c>
      <c r="J8839" s="215">
        <v>1704.9</v>
      </c>
      <c r="K8839" s="216" t="s">
        <v>88</v>
      </c>
    </row>
    <row r="8840" spans="1:11" x14ac:dyDescent="0.25">
      <c r="A8840" s="103" t="s">
        <v>830</v>
      </c>
      <c r="B8840" s="103" t="s">
        <v>347</v>
      </c>
      <c r="C8840" s="103" t="s">
        <v>89</v>
      </c>
      <c r="D8840" s="103" t="s">
        <v>416</v>
      </c>
      <c r="E8840" s="103" t="s">
        <v>417</v>
      </c>
      <c r="F8840" s="103" t="s">
        <v>417</v>
      </c>
      <c r="G8840" s="103" t="s">
        <v>446</v>
      </c>
      <c r="H8840" s="103" t="s">
        <v>447</v>
      </c>
      <c r="I8840" s="103" t="s">
        <v>92</v>
      </c>
      <c r="J8840" s="215">
        <v>1326.45</v>
      </c>
      <c r="K8840" s="216" t="s">
        <v>88</v>
      </c>
    </row>
    <row r="8841" spans="1:11" x14ac:dyDescent="0.25">
      <c r="A8841" s="103" t="s">
        <v>828</v>
      </c>
      <c r="B8841" s="103" t="s">
        <v>347</v>
      </c>
      <c r="C8841" s="103" t="s">
        <v>89</v>
      </c>
      <c r="D8841" s="103" t="s">
        <v>416</v>
      </c>
      <c r="E8841" s="103" t="s">
        <v>417</v>
      </c>
      <c r="F8841" s="103" t="s">
        <v>417</v>
      </c>
      <c r="G8841" s="103" t="s">
        <v>446</v>
      </c>
      <c r="H8841" s="103" t="s">
        <v>447</v>
      </c>
      <c r="I8841" s="103" t="s">
        <v>92</v>
      </c>
      <c r="J8841" s="215">
        <v>1837.08</v>
      </c>
      <c r="K8841" s="216" t="s">
        <v>88</v>
      </c>
    </row>
    <row r="8842" spans="1:11" x14ac:dyDescent="0.25">
      <c r="A8842" s="103" t="s">
        <v>829</v>
      </c>
      <c r="B8842" s="103" t="s">
        <v>347</v>
      </c>
      <c r="C8842" s="103" t="s">
        <v>89</v>
      </c>
      <c r="D8842" s="103" t="s">
        <v>416</v>
      </c>
      <c r="E8842" s="103" t="s">
        <v>417</v>
      </c>
      <c r="F8842" s="103" t="s">
        <v>417</v>
      </c>
      <c r="G8842" s="103" t="s">
        <v>446</v>
      </c>
      <c r="H8842" s="103" t="s">
        <v>447</v>
      </c>
      <c r="I8842" s="103" t="s">
        <v>92</v>
      </c>
      <c r="J8842" s="215">
        <v>999.1</v>
      </c>
      <c r="K8842" s="216" t="s">
        <v>88</v>
      </c>
    </row>
    <row r="8843" spans="1:11" x14ac:dyDescent="0.25">
      <c r="A8843" s="103" t="s">
        <v>825</v>
      </c>
      <c r="B8843" s="103" t="s">
        <v>347</v>
      </c>
      <c r="C8843" s="103" t="s">
        <v>89</v>
      </c>
      <c r="D8843" s="103" t="s">
        <v>416</v>
      </c>
      <c r="E8843" s="103" t="s">
        <v>417</v>
      </c>
      <c r="F8843" s="103" t="s">
        <v>417</v>
      </c>
      <c r="G8843" s="103" t="s">
        <v>446</v>
      </c>
      <c r="H8843" s="103" t="s">
        <v>447</v>
      </c>
      <c r="I8843" s="103" t="s">
        <v>92</v>
      </c>
      <c r="J8843" s="215">
        <v>2789.84</v>
      </c>
      <c r="K8843" s="216" t="s">
        <v>88</v>
      </c>
    </row>
    <row r="8844" spans="1:11" x14ac:dyDescent="0.25">
      <c r="A8844" s="103" t="s">
        <v>826</v>
      </c>
      <c r="B8844" s="103" t="s">
        <v>347</v>
      </c>
      <c r="C8844" s="103" t="s">
        <v>89</v>
      </c>
      <c r="D8844" s="103" t="s">
        <v>416</v>
      </c>
      <c r="E8844" s="103" t="s">
        <v>417</v>
      </c>
      <c r="F8844" s="103" t="s">
        <v>417</v>
      </c>
      <c r="G8844" s="103" t="s">
        <v>446</v>
      </c>
      <c r="H8844" s="103" t="s">
        <v>447</v>
      </c>
      <c r="I8844" s="103" t="s">
        <v>92</v>
      </c>
      <c r="J8844" s="215">
        <v>1615.8</v>
      </c>
      <c r="K8844" s="216" t="s">
        <v>88</v>
      </c>
    </row>
    <row r="8845" spans="1:11" x14ac:dyDescent="0.25">
      <c r="A8845" s="103" t="s">
        <v>827</v>
      </c>
      <c r="B8845" s="103" t="s">
        <v>347</v>
      </c>
      <c r="C8845" s="103" t="s">
        <v>89</v>
      </c>
      <c r="D8845" s="103" t="s">
        <v>416</v>
      </c>
      <c r="E8845" s="103" t="s">
        <v>417</v>
      </c>
      <c r="F8845" s="103" t="s">
        <v>417</v>
      </c>
      <c r="G8845" s="103" t="s">
        <v>619</v>
      </c>
      <c r="H8845" s="103" t="s">
        <v>620</v>
      </c>
      <c r="I8845" s="103" t="s">
        <v>92</v>
      </c>
      <c r="J8845" s="215">
        <v>3557.35</v>
      </c>
      <c r="K8845" s="216" t="s">
        <v>88</v>
      </c>
    </row>
    <row r="8846" spans="1:11" x14ac:dyDescent="0.25">
      <c r="A8846" s="103" t="s">
        <v>830</v>
      </c>
      <c r="B8846" s="103" t="s">
        <v>347</v>
      </c>
      <c r="C8846" s="103" t="s">
        <v>89</v>
      </c>
      <c r="D8846" s="103" t="s">
        <v>416</v>
      </c>
      <c r="E8846" s="103" t="s">
        <v>417</v>
      </c>
      <c r="F8846" s="103" t="s">
        <v>417</v>
      </c>
      <c r="G8846" s="103" t="s">
        <v>619</v>
      </c>
      <c r="H8846" s="103" t="s">
        <v>620</v>
      </c>
      <c r="I8846" s="103" t="s">
        <v>92</v>
      </c>
      <c r="J8846" s="215">
        <v>3331.15</v>
      </c>
      <c r="K8846" s="216" t="s">
        <v>88</v>
      </c>
    </row>
    <row r="8847" spans="1:11" x14ac:dyDescent="0.25">
      <c r="A8847" s="103" t="s">
        <v>828</v>
      </c>
      <c r="B8847" s="103" t="s">
        <v>347</v>
      </c>
      <c r="C8847" s="103" t="s">
        <v>89</v>
      </c>
      <c r="D8847" s="103" t="s">
        <v>416</v>
      </c>
      <c r="E8847" s="103" t="s">
        <v>417</v>
      </c>
      <c r="F8847" s="103" t="s">
        <v>417</v>
      </c>
      <c r="G8847" s="103" t="s">
        <v>619</v>
      </c>
      <c r="H8847" s="103" t="s">
        <v>620</v>
      </c>
      <c r="I8847" s="103" t="s">
        <v>92</v>
      </c>
      <c r="J8847" s="215">
        <v>3485.46</v>
      </c>
      <c r="K8847" s="216" t="s">
        <v>88</v>
      </c>
    </row>
    <row r="8848" spans="1:11" x14ac:dyDescent="0.25">
      <c r="A8848" s="103" t="s">
        <v>829</v>
      </c>
      <c r="B8848" s="103" t="s">
        <v>347</v>
      </c>
      <c r="C8848" s="103" t="s">
        <v>89</v>
      </c>
      <c r="D8848" s="103" t="s">
        <v>416</v>
      </c>
      <c r="E8848" s="103" t="s">
        <v>417</v>
      </c>
      <c r="F8848" s="103" t="s">
        <v>417</v>
      </c>
      <c r="G8848" s="103" t="s">
        <v>619</v>
      </c>
      <c r="H8848" s="103" t="s">
        <v>620</v>
      </c>
      <c r="I8848" s="103" t="s">
        <v>92</v>
      </c>
      <c r="J8848" s="215">
        <v>3025.94</v>
      </c>
      <c r="K8848" s="216" t="s">
        <v>88</v>
      </c>
    </row>
    <row r="8849" spans="1:11" x14ac:dyDescent="0.25">
      <c r="A8849" s="103" t="s">
        <v>825</v>
      </c>
      <c r="B8849" s="103" t="s">
        <v>347</v>
      </c>
      <c r="C8849" s="103" t="s">
        <v>89</v>
      </c>
      <c r="D8849" s="103" t="s">
        <v>416</v>
      </c>
      <c r="E8849" s="103" t="s">
        <v>417</v>
      </c>
      <c r="F8849" s="103" t="s">
        <v>417</v>
      </c>
      <c r="G8849" s="103" t="s">
        <v>619</v>
      </c>
      <c r="H8849" s="103" t="s">
        <v>620</v>
      </c>
      <c r="I8849" s="103" t="s">
        <v>92</v>
      </c>
      <c r="J8849" s="215">
        <v>5143.3100000000004</v>
      </c>
      <c r="K8849" s="216" t="s">
        <v>88</v>
      </c>
    </row>
    <row r="8850" spans="1:11" x14ac:dyDescent="0.25">
      <c r="A8850" s="103" t="s">
        <v>826</v>
      </c>
      <c r="B8850" s="103" t="s">
        <v>347</v>
      </c>
      <c r="C8850" s="103" t="s">
        <v>89</v>
      </c>
      <c r="D8850" s="103" t="s">
        <v>416</v>
      </c>
      <c r="E8850" s="103" t="s">
        <v>417</v>
      </c>
      <c r="F8850" s="103" t="s">
        <v>417</v>
      </c>
      <c r="G8850" s="103" t="s">
        <v>619</v>
      </c>
      <c r="H8850" s="103" t="s">
        <v>620</v>
      </c>
      <c r="I8850" s="103" t="s">
        <v>92</v>
      </c>
      <c r="J8850" s="215">
        <v>3957.34</v>
      </c>
      <c r="K8850" s="216" t="s">
        <v>88</v>
      </c>
    </row>
    <row r="8851" spans="1:11" x14ac:dyDescent="0.25">
      <c r="A8851" s="103" t="s">
        <v>829</v>
      </c>
      <c r="B8851" s="103" t="s">
        <v>347</v>
      </c>
      <c r="C8851" s="103" t="s">
        <v>89</v>
      </c>
      <c r="D8851" s="103" t="s">
        <v>416</v>
      </c>
      <c r="E8851" s="103" t="s">
        <v>417</v>
      </c>
      <c r="F8851" s="103" t="s">
        <v>417</v>
      </c>
      <c r="G8851" s="103" t="s">
        <v>127</v>
      </c>
      <c r="H8851" s="103" t="s">
        <v>391</v>
      </c>
      <c r="I8851" s="103" t="s">
        <v>92</v>
      </c>
      <c r="J8851" s="215">
        <v>278.85000000000002</v>
      </c>
      <c r="K8851" s="216" t="s">
        <v>88</v>
      </c>
    </row>
    <row r="8852" spans="1:11" x14ac:dyDescent="0.25">
      <c r="A8852" s="103" t="s">
        <v>827</v>
      </c>
      <c r="B8852" s="103" t="s">
        <v>347</v>
      </c>
      <c r="C8852" s="103" t="s">
        <v>89</v>
      </c>
      <c r="D8852" s="103" t="s">
        <v>416</v>
      </c>
      <c r="E8852" s="103" t="s">
        <v>417</v>
      </c>
      <c r="F8852" s="103" t="s">
        <v>417</v>
      </c>
      <c r="G8852" s="103" t="s">
        <v>740</v>
      </c>
      <c r="H8852" s="103" t="s">
        <v>741</v>
      </c>
      <c r="I8852" s="103" t="s">
        <v>92</v>
      </c>
      <c r="J8852" s="215">
        <v>1826.57</v>
      </c>
      <c r="K8852" s="216" t="s">
        <v>88</v>
      </c>
    </row>
    <row r="8853" spans="1:11" x14ac:dyDescent="0.25">
      <c r="A8853" s="103" t="s">
        <v>830</v>
      </c>
      <c r="B8853" s="103" t="s">
        <v>347</v>
      </c>
      <c r="C8853" s="103" t="s">
        <v>89</v>
      </c>
      <c r="D8853" s="103" t="s">
        <v>416</v>
      </c>
      <c r="E8853" s="103" t="s">
        <v>417</v>
      </c>
      <c r="F8853" s="103" t="s">
        <v>417</v>
      </c>
      <c r="G8853" s="103" t="s">
        <v>740</v>
      </c>
      <c r="H8853" s="103" t="s">
        <v>741</v>
      </c>
      <c r="I8853" s="103" t="s">
        <v>92</v>
      </c>
      <c r="J8853" s="215">
        <v>33.65</v>
      </c>
      <c r="K8853" s="216" t="s">
        <v>88</v>
      </c>
    </row>
    <row r="8854" spans="1:11" x14ac:dyDescent="0.25">
      <c r="A8854" s="103" t="s">
        <v>828</v>
      </c>
      <c r="B8854" s="103" t="s">
        <v>347</v>
      </c>
      <c r="C8854" s="103" t="s">
        <v>89</v>
      </c>
      <c r="D8854" s="103" t="s">
        <v>416</v>
      </c>
      <c r="E8854" s="103" t="s">
        <v>417</v>
      </c>
      <c r="F8854" s="103" t="s">
        <v>417</v>
      </c>
      <c r="G8854" s="103" t="s">
        <v>740</v>
      </c>
      <c r="H8854" s="103" t="s">
        <v>741</v>
      </c>
      <c r="I8854" s="103" t="s">
        <v>92</v>
      </c>
      <c r="J8854" s="215">
        <v>4176.63</v>
      </c>
      <c r="K8854" s="216" t="s">
        <v>88</v>
      </c>
    </row>
    <row r="8855" spans="1:11" x14ac:dyDescent="0.25">
      <c r="A8855" s="103" t="s">
        <v>829</v>
      </c>
      <c r="B8855" s="103" t="s">
        <v>347</v>
      </c>
      <c r="C8855" s="103" t="s">
        <v>89</v>
      </c>
      <c r="D8855" s="103" t="s">
        <v>416</v>
      </c>
      <c r="E8855" s="103" t="s">
        <v>417</v>
      </c>
      <c r="F8855" s="103" t="s">
        <v>417</v>
      </c>
      <c r="G8855" s="103" t="s">
        <v>740</v>
      </c>
      <c r="H8855" s="103" t="s">
        <v>741</v>
      </c>
      <c r="I8855" s="103" t="s">
        <v>92</v>
      </c>
      <c r="J8855" s="215">
        <v>269.23</v>
      </c>
      <c r="K8855" s="216" t="s">
        <v>88</v>
      </c>
    </row>
    <row r="8856" spans="1:11" x14ac:dyDescent="0.25">
      <c r="A8856" s="103" t="s">
        <v>825</v>
      </c>
      <c r="B8856" s="103" t="s">
        <v>347</v>
      </c>
      <c r="C8856" s="103" t="s">
        <v>89</v>
      </c>
      <c r="D8856" s="103" t="s">
        <v>416</v>
      </c>
      <c r="E8856" s="103" t="s">
        <v>417</v>
      </c>
      <c r="F8856" s="103" t="s">
        <v>417</v>
      </c>
      <c r="G8856" s="103" t="s">
        <v>740</v>
      </c>
      <c r="H8856" s="103" t="s">
        <v>741</v>
      </c>
      <c r="I8856" s="103" t="s">
        <v>92</v>
      </c>
      <c r="J8856" s="215">
        <v>269.23</v>
      </c>
      <c r="K8856" s="216" t="s">
        <v>88</v>
      </c>
    </row>
    <row r="8857" spans="1:11" x14ac:dyDescent="0.25">
      <c r="A8857" s="103" t="s">
        <v>826</v>
      </c>
      <c r="B8857" s="103" t="s">
        <v>347</v>
      </c>
      <c r="C8857" s="103" t="s">
        <v>89</v>
      </c>
      <c r="D8857" s="103" t="s">
        <v>416</v>
      </c>
      <c r="E8857" s="103" t="s">
        <v>417</v>
      </c>
      <c r="F8857" s="103" t="s">
        <v>417</v>
      </c>
      <c r="G8857" s="103" t="s">
        <v>740</v>
      </c>
      <c r="H8857" s="103" t="s">
        <v>741</v>
      </c>
      <c r="I8857" s="103" t="s">
        <v>92</v>
      </c>
      <c r="J8857" s="215">
        <v>1084.3599999999999</v>
      </c>
      <c r="K8857" s="216" t="s">
        <v>88</v>
      </c>
    </row>
    <row r="8858" spans="1:11" x14ac:dyDescent="0.25">
      <c r="A8858" s="103" t="s">
        <v>827</v>
      </c>
      <c r="B8858" s="103" t="s">
        <v>347</v>
      </c>
      <c r="C8858" s="103" t="s">
        <v>89</v>
      </c>
      <c r="D8858" s="103" t="s">
        <v>416</v>
      </c>
      <c r="E8858" s="103" t="s">
        <v>417</v>
      </c>
      <c r="F8858" s="103" t="s">
        <v>417</v>
      </c>
      <c r="G8858" s="103" t="s">
        <v>490</v>
      </c>
      <c r="H8858" s="103" t="s">
        <v>742</v>
      </c>
      <c r="I8858" s="103" t="s">
        <v>92</v>
      </c>
      <c r="J8858" s="215">
        <v>2826.15</v>
      </c>
      <c r="K8858" s="216" t="s">
        <v>88</v>
      </c>
    </row>
    <row r="8859" spans="1:11" x14ac:dyDescent="0.25">
      <c r="A8859" s="103" t="s">
        <v>830</v>
      </c>
      <c r="B8859" s="103" t="s">
        <v>347</v>
      </c>
      <c r="C8859" s="103" t="s">
        <v>89</v>
      </c>
      <c r="D8859" s="103" t="s">
        <v>416</v>
      </c>
      <c r="E8859" s="103" t="s">
        <v>417</v>
      </c>
      <c r="F8859" s="103" t="s">
        <v>417</v>
      </c>
      <c r="G8859" s="103" t="s">
        <v>490</v>
      </c>
      <c r="H8859" s="103" t="s">
        <v>742</v>
      </c>
      <c r="I8859" s="103" t="s">
        <v>92</v>
      </c>
      <c r="J8859" s="215">
        <v>1445.87</v>
      </c>
      <c r="K8859" s="216" t="s">
        <v>88</v>
      </c>
    </row>
    <row r="8860" spans="1:11" x14ac:dyDescent="0.25">
      <c r="A8860" s="103" t="s">
        <v>828</v>
      </c>
      <c r="B8860" s="103" t="s">
        <v>347</v>
      </c>
      <c r="C8860" s="103" t="s">
        <v>89</v>
      </c>
      <c r="D8860" s="103" t="s">
        <v>416</v>
      </c>
      <c r="E8860" s="103" t="s">
        <v>417</v>
      </c>
      <c r="F8860" s="103" t="s">
        <v>417</v>
      </c>
      <c r="G8860" s="103" t="s">
        <v>490</v>
      </c>
      <c r="H8860" s="103" t="s">
        <v>742</v>
      </c>
      <c r="I8860" s="103" t="s">
        <v>92</v>
      </c>
      <c r="J8860" s="215">
        <v>2413.4</v>
      </c>
      <c r="K8860" s="216" t="s">
        <v>88</v>
      </c>
    </row>
    <row r="8861" spans="1:11" x14ac:dyDescent="0.25">
      <c r="A8861" s="103" t="s">
        <v>829</v>
      </c>
      <c r="B8861" s="103" t="s">
        <v>347</v>
      </c>
      <c r="C8861" s="103" t="s">
        <v>89</v>
      </c>
      <c r="D8861" s="103" t="s">
        <v>416</v>
      </c>
      <c r="E8861" s="103" t="s">
        <v>417</v>
      </c>
      <c r="F8861" s="103" t="s">
        <v>417</v>
      </c>
      <c r="G8861" s="103" t="s">
        <v>490</v>
      </c>
      <c r="H8861" s="103" t="s">
        <v>742</v>
      </c>
      <c r="I8861" s="103" t="s">
        <v>92</v>
      </c>
      <c r="J8861" s="215">
        <v>2076.94</v>
      </c>
      <c r="K8861" s="216" t="s">
        <v>88</v>
      </c>
    </row>
    <row r="8862" spans="1:11" x14ac:dyDescent="0.25">
      <c r="A8862" s="103" t="s">
        <v>825</v>
      </c>
      <c r="B8862" s="103" t="s">
        <v>347</v>
      </c>
      <c r="C8862" s="103" t="s">
        <v>89</v>
      </c>
      <c r="D8862" s="103" t="s">
        <v>416</v>
      </c>
      <c r="E8862" s="103" t="s">
        <v>417</v>
      </c>
      <c r="F8862" s="103" t="s">
        <v>417</v>
      </c>
      <c r="G8862" s="103" t="s">
        <v>490</v>
      </c>
      <c r="H8862" s="103" t="s">
        <v>742</v>
      </c>
      <c r="I8862" s="103" t="s">
        <v>92</v>
      </c>
      <c r="J8862" s="215">
        <v>4410.7299999999996</v>
      </c>
      <c r="K8862" s="216" t="s">
        <v>88</v>
      </c>
    </row>
    <row r="8863" spans="1:11" x14ac:dyDescent="0.25">
      <c r="A8863" s="103" t="s">
        <v>826</v>
      </c>
      <c r="B8863" s="103" t="s">
        <v>347</v>
      </c>
      <c r="C8863" s="103" t="s">
        <v>89</v>
      </c>
      <c r="D8863" s="103" t="s">
        <v>416</v>
      </c>
      <c r="E8863" s="103" t="s">
        <v>417</v>
      </c>
      <c r="F8863" s="103" t="s">
        <v>417</v>
      </c>
      <c r="G8863" s="103" t="s">
        <v>490</v>
      </c>
      <c r="H8863" s="103" t="s">
        <v>742</v>
      </c>
      <c r="I8863" s="103" t="s">
        <v>92</v>
      </c>
      <c r="J8863" s="215">
        <v>2571.7399999999998</v>
      </c>
      <c r="K8863" s="216" t="s">
        <v>88</v>
      </c>
    </row>
    <row r="8864" spans="1:11" x14ac:dyDescent="0.25">
      <c r="A8864" s="103" t="s">
        <v>827</v>
      </c>
      <c r="B8864" s="103" t="s">
        <v>347</v>
      </c>
      <c r="C8864" s="103" t="s">
        <v>89</v>
      </c>
      <c r="D8864" s="103" t="s">
        <v>416</v>
      </c>
      <c r="E8864" s="103" t="s">
        <v>417</v>
      </c>
      <c r="F8864" s="103" t="s">
        <v>417</v>
      </c>
      <c r="G8864" s="103" t="s">
        <v>650</v>
      </c>
      <c r="H8864" s="103" t="s">
        <v>651</v>
      </c>
      <c r="I8864" s="103" t="s">
        <v>92</v>
      </c>
      <c r="J8864" s="215">
        <v>3074.39</v>
      </c>
      <c r="K8864" s="216" t="s">
        <v>88</v>
      </c>
    </row>
    <row r="8865" spans="1:11" x14ac:dyDescent="0.25">
      <c r="A8865" s="103" t="s">
        <v>830</v>
      </c>
      <c r="B8865" s="103" t="s">
        <v>347</v>
      </c>
      <c r="C8865" s="103" t="s">
        <v>89</v>
      </c>
      <c r="D8865" s="103" t="s">
        <v>416</v>
      </c>
      <c r="E8865" s="103" t="s">
        <v>417</v>
      </c>
      <c r="F8865" s="103" t="s">
        <v>417</v>
      </c>
      <c r="G8865" s="103" t="s">
        <v>650</v>
      </c>
      <c r="H8865" s="103" t="s">
        <v>651</v>
      </c>
      <c r="I8865" s="103" t="s">
        <v>92</v>
      </c>
      <c r="J8865" s="215">
        <v>3301.16</v>
      </c>
      <c r="K8865" s="216" t="s">
        <v>88</v>
      </c>
    </row>
    <row r="8866" spans="1:11" x14ac:dyDescent="0.25">
      <c r="A8866" s="103" t="s">
        <v>828</v>
      </c>
      <c r="B8866" s="103" t="s">
        <v>347</v>
      </c>
      <c r="C8866" s="103" t="s">
        <v>89</v>
      </c>
      <c r="D8866" s="103" t="s">
        <v>416</v>
      </c>
      <c r="E8866" s="103" t="s">
        <v>417</v>
      </c>
      <c r="F8866" s="103" t="s">
        <v>417</v>
      </c>
      <c r="G8866" s="103" t="s">
        <v>650</v>
      </c>
      <c r="H8866" s="103" t="s">
        <v>651</v>
      </c>
      <c r="I8866" s="103" t="s">
        <v>92</v>
      </c>
      <c r="J8866" s="215">
        <v>3145.71</v>
      </c>
      <c r="K8866" s="216" t="s">
        <v>88</v>
      </c>
    </row>
    <row r="8867" spans="1:11" x14ac:dyDescent="0.25">
      <c r="A8867" s="103" t="s">
        <v>829</v>
      </c>
      <c r="B8867" s="103" t="s">
        <v>347</v>
      </c>
      <c r="C8867" s="103" t="s">
        <v>89</v>
      </c>
      <c r="D8867" s="103" t="s">
        <v>416</v>
      </c>
      <c r="E8867" s="103" t="s">
        <v>417</v>
      </c>
      <c r="F8867" s="103" t="s">
        <v>417</v>
      </c>
      <c r="G8867" s="103" t="s">
        <v>650</v>
      </c>
      <c r="H8867" s="103" t="s">
        <v>651</v>
      </c>
      <c r="I8867" s="103" t="s">
        <v>92</v>
      </c>
      <c r="J8867" s="215">
        <v>3487.21</v>
      </c>
      <c r="K8867" s="216" t="s">
        <v>88</v>
      </c>
    </row>
    <row r="8868" spans="1:11" x14ac:dyDescent="0.25">
      <c r="A8868" s="103" t="s">
        <v>825</v>
      </c>
      <c r="B8868" s="103" t="s">
        <v>347</v>
      </c>
      <c r="C8868" s="103" t="s">
        <v>89</v>
      </c>
      <c r="D8868" s="103" t="s">
        <v>416</v>
      </c>
      <c r="E8868" s="103" t="s">
        <v>417</v>
      </c>
      <c r="F8868" s="103" t="s">
        <v>417</v>
      </c>
      <c r="G8868" s="103" t="s">
        <v>650</v>
      </c>
      <c r="H8868" s="103" t="s">
        <v>651</v>
      </c>
      <c r="I8868" s="103" t="s">
        <v>92</v>
      </c>
      <c r="J8868" s="215">
        <v>5387.59</v>
      </c>
      <c r="K8868" s="216" t="s">
        <v>88</v>
      </c>
    </row>
    <row r="8869" spans="1:11" x14ac:dyDescent="0.25">
      <c r="A8869" s="103" t="s">
        <v>826</v>
      </c>
      <c r="B8869" s="103" t="s">
        <v>347</v>
      </c>
      <c r="C8869" s="103" t="s">
        <v>89</v>
      </c>
      <c r="D8869" s="103" t="s">
        <v>416</v>
      </c>
      <c r="E8869" s="103" t="s">
        <v>417</v>
      </c>
      <c r="F8869" s="103" t="s">
        <v>417</v>
      </c>
      <c r="G8869" s="103" t="s">
        <v>650</v>
      </c>
      <c r="H8869" s="103" t="s">
        <v>651</v>
      </c>
      <c r="I8869" s="103" t="s">
        <v>92</v>
      </c>
      <c r="J8869" s="215">
        <v>2149.79</v>
      </c>
      <c r="K8869" s="216" t="s">
        <v>88</v>
      </c>
    </row>
    <row r="8870" spans="1:11" x14ac:dyDescent="0.25">
      <c r="A8870" s="103" t="s">
        <v>828</v>
      </c>
      <c r="B8870" s="103" t="s">
        <v>347</v>
      </c>
      <c r="C8870" s="103" t="s">
        <v>89</v>
      </c>
      <c r="D8870" s="103" t="s">
        <v>416</v>
      </c>
      <c r="E8870" s="103" t="s">
        <v>417</v>
      </c>
      <c r="F8870" s="103" t="s">
        <v>417</v>
      </c>
      <c r="G8870" s="103" t="s">
        <v>491</v>
      </c>
      <c r="H8870" s="103" t="s">
        <v>492</v>
      </c>
      <c r="I8870" s="103" t="s">
        <v>92</v>
      </c>
      <c r="J8870" s="215">
        <v>186.05</v>
      </c>
      <c r="K8870" s="216" t="s">
        <v>88</v>
      </c>
    </row>
    <row r="8871" spans="1:11" x14ac:dyDescent="0.25">
      <c r="A8871" s="103" t="s">
        <v>827</v>
      </c>
      <c r="B8871" s="103" t="s">
        <v>347</v>
      </c>
      <c r="C8871" s="103" t="s">
        <v>89</v>
      </c>
      <c r="D8871" s="103" t="s">
        <v>416</v>
      </c>
      <c r="E8871" s="103" t="s">
        <v>417</v>
      </c>
      <c r="F8871" s="103" t="s">
        <v>417</v>
      </c>
      <c r="G8871" s="103" t="s">
        <v>94</v>
      </c>
      <c r="H8871" s="103" t="s">
        <v>397</v>
      </c>
      <c r="I8871" s="103" t="s">
        <v>92</v>
      </c>
      <c r="J8871" s="215">
        <v>746.79</v>
      </c>
      <c r="K8871" s="216" t="s">
        <v>88</v>
      </c>
    </row>
    <row r="8872" spans="1:11" x14ac:dyDescent="0.25">
      <c r="A8872" s="103" t="s">
        <v>830</v>
      </c>
      <c r="B8872" s="103" t="s">
        <v>347</v>
      </c>
      <c r="C8872" s="103" t="s">
        <v>89</v>
      </c>
      <c r="D8872" s="103" t="s">
        <v>416</v>
      </c>
      <c r="E8872" s="103" t="s">
        <v>417</v>
      </c>
      <c r="F8872" s="103" t="s">
        <v>417</v>
      </c>
      <c r="G8872" s="103" t="s">
        <v>94</v>
      </c>
      <c r="H8872" s="103" t="s">
        <v>397</v>
      </c>
      <c r="I8872" s="103" t="s">
        <v>92</v>
      </c>
      <c r="J8872" s="215">
        <v>1199.24</v>
      </c>
      <c r="K8872" s="216" t="s">
        <v>88</v>
      </c>
    </row>
    <row r="8873" spans="1:11" x14ac:dyDescent="0.25">
      <c r="A8873" s="103" t="s">
        <v>828</v>
      </c>
      <c r="B8873" s="103" t="s">
        <v>347</v>
      </c>
      <c r="C8873" s="103" t="s">
        <v>89</v>
      </c>
      <c r="D8873" s="103" t="s">
        <v>416</v>
      </c>
      <c r="E8873" s="103" t="s">
        <v>417</v>
      </c>
      <c r="F8873" s="103" t="s">
        <v>417</v>
      </c>
      <c r="G8873" s="103" t="s">
        <v>94</v>
      </c>
      <c r="H8873" s="103" t="s">
        <v>397</v>
      </c>
      <c r="I8873" s="103" t="s">
        <v>92</v>
      </c>
      <c r="J8873" s="215">
        <v>288.44</v>
      </c>
      <c r="K8873" s="216" t="s">
        <v>88</v>
      </c>
    </row>
    <row r="8874" spans="1:11" x14ac:dyDescent="0.25">
      <c r="A8874" s="103" t="s">
        <v>829</v>
      </c>
      <c r="B8874" s="103" t="s">
        <v>347</v>
      </c>
      <c r="C8874" s="103" t="s">
        <v>89</v>
      </c>
      <c r="D8874" s="103" t="s">
        <v>416</v>
      </c>
      <c r="E8874" s="103" t="s">
        <v>417</v>
      </c>
      <c r="F8874" s="103" t="s">
        <v>417</v>
      </c>
      <c r="G8874" s="103" t="s">
        <v>94</v>
      </c>
      <c r="H8874" s="103" t="s">
        <v>397</v>
      </c>
      <c r="I8874" s="103" t="s">
        <v>92</v>
      </c>
      <c r="J8874" s="215">
        <v>673.07</v>
      </c>
      <c r="K8874" s="216" t="s">
        <v>88</v>
      </c>
    </row>
    <row r="8875" spans="1:11" x14ac:dyDescent="0.25">
      <c r="A8875" s="103" t="s">
        <v>825</v>
      </c>
      <c r="B8875" s="103" t="s">
        <v>347</v>
      </c>
      <c r="C8875" s="103" t="s">
        <v>89</v>
      </c>
      <c r="D8875" s="103" t="s">
        <v>416</v>
      </c>
      <c r="E8875" s="103" t="s">
        <v>417</v>
      </c>
      <c r="F8875" s="103" t="s">
        <v>417</v>
      </c>
      <c r="G8875" s="103" t="s">
        <v>94</v>
      </c>
      <c r="H8875" s="103" t="s">
        <v>397</v>
      </c>
      <c r="I8875" s="103" t="s">
        <v>92</v>
      </c>
      <c r="J8875" s="215">
        <v>649.04</v>
      </c>
      <c r="K8875" s="216" t="s">
        <v>88</v>
      </c>
    </row>
    <row r="8876" spans="1:11" x14ac:dyDescent="0.25">
      <c r="A8876" s="103" t="s">
        <v>826</v>
      </c>
      <c r="B8876" s="103" t="s">
        <v>347</v>
      </c>
      <c r="C8876" s="103" t="s">
        <v>89</v>
      </c>
      <c r="D8876" s="103" t="s">
        <v>416</v>
      </c>
      <c r="E8876" s="103" t="s">
        <v>417</v>
      </c>
      <c r="F8876" s="103" t="s">
        <v>417</v>
      </c>
      <c r="G8876" s="103" t="s">
        <v>94</v>
      </c>
      <c r="H8876" s="103" t="s">
        <v>397</v>
      </c>
      <c r="I8876" s="103" t="s">
        <v>92</v>
      </c>
      <c r="J8876" s="215">
        <v>468.75</v>
      </c>
      <c r="K8876" s="216" t="s">
        <v>88</v>
      </c>
    </row>
    <row r="8877" spans="1:11" x14ac:dyDescent="0.25">
      <c r="A8877" s="103" t="s">
        <v>827</v>
      </c>
      <c r="B8877" s="103" t="s">
        <v>347</v>
      </c>
      <c r="C8877" s="103" t="s">
        <v>89</v>
      </c>
      <c r="D8877" s="103" t="s">
        <v>416</v>
      </c>
      <c r="E8877" s="103" t="s">
        <v>417</v>
      </c>
      <c r="F8877" s="103" t="s">
        <v>417</v>
      </c>
      <c r="G8877" s="103" t="s">
        <v>120</v>
      </c>
      <c r="H8877" s="103" t="s">
        <v>398</v>
      </c>
      <c r="I8877" s="103" t="s">
        <v>92</v>
      </c>
      <c r="J8877" s="215">
        <v>4034.37</v>
      </c>
      <c r="K8877" s="216" t="s">
        <v>88</v>
      </c>
    </row>
    <row r="8878" spans="1:11" x14ac:dyDescent="0.25">
      <c r="A8878" s="103" t="s">
        <v>830</v>
      </c>
      <c r="B8878" s="103" t="s">
        <v>347</v>
      </c>
      <c r="C8878" s="103" t="s">
        <v>89</v>
      </c>
      <c r="D8878" s="103" t="s">
        <v>416</v>
      </c>
      <c r="E8878" s="103" t="s">
        <v>417</v>
      </c>
      <c r="F8878" s="103" t="s">
        <v>417</v>
      </c>
      <c r="G8878" s="103" t="s">
        <v>120</v>
      </c>
      <c r="H8878" s="103" t="s">
        <v>398</v>
      </c>
      <c r="I8878" s="103" t="s">
        <v>92</v>
      </c>
      <c r="J8878" s="215">
        <v>3810.69</v>
      </c>
      <c r="K8878" s="216" t="s">
        <v>88</v>
      </c>
    </row>
    <row r="8879" spans="1:11" x14ac:dyDescent="0.25">
      <c r="A8879" s="103" t="s">
        <v>828</v>
      </c>
      <c r="B8879" s="103" t="s">
        <v>347</v>
      </c>
      <c r="C8879" s="103" t="s">
        <v>89</v>
      </c>
      <c r="D8879" s="103" t="s">
        <v>416</v>
      </c>
      <c r="E8879" s="103" t="s">
        <v>417</v>
      </c>
      <c r="F8879" s="103" t="s">
        <v>417</v>
      </c>
      <c r="G8879" s="103" t="s">
        <v>120</v>
      </c>
      <c r="H8879" s="103" t="s">
        <v>398</v>
      </c>
      <c r="I8879" s="103" t="s">
        <v>92</v>
      </c>
      <c r="J8879" s="215">
        <v>4067.35</v>
      </c>
      <c r="K8879" s="216" t="s">
        <v>88</v>
      </c>
    </row>
    <row r="8880" spans="1:11" x14ac:dyDescent="0.25">
      <c r="A8880" s="103" t="s">
        <v>829</v>
      </c>
      <c r="B8880" s="103" t="s">
        <v>347</v>
      </c>
      <c r="C8880" s="103" t="s">
        <v>89</v>
      </c>
      <c r="D8880" s="103" t="s">
        <v>416</v>
      </c>
      <c r="E8880" s="103" t="s">
        <v>417</v>
      </c>
      <c r="F8880" s="103" t="s">
        <v>417</v>
      </c>
      <c r="G8880" s="103" t="s">
        <v>120</v>
      </c>
      <c r="H8880" s="103" t="s">
        <v>398</v>
      </c>
      <c r="I8880" s="103" t="s">
        <v>92</v>
      </c>
      <c r="J8880" s="215">
        <v>3023.07</v>
      </c>
      <c r="K8880" s="216" t="s">
        <v>88</v>
      </c>
    </row>
    <row r="8881" spans="1:11" x14ac:dyDescent="0.25">
      <c r="A8881" s="103" t="s">
        <v>825</v>
      </c>
      <c r="B8881" s="103" t="s">
        <v>347</v>
      </c>
      <c r="C8881" s="103" t="s">
        <v>89</v>
      </c>
      <c r="D8881" s="103" t="s">
        <v>416</v>
      </c>
      <c r="E8881" s="103" t="s">
        <v>417</v>
      </c>
      <c r="F8881" s="103" t="s">
        <v>417</v>
      </c>
      <c r="G8881" s="103" t="s">
        <v>120</v>
      </c>
      <c r="H8881" s="103" t="s">
        <v>398</v>
      </c>
      <c r="I8881" s="103" t="s">
        <v>92</v>
      </c>
      <c r="J8881" s="215">
        <v>4741.3900000000003</v>
      </c>
      <c r="K8881" s="216" t="s">
        <v>88</v>
      </c>
    </row>
    <row r="8882" spans="1:11" x14ac:dyDescent="0.25">
      <c r="A8882" s="103" t="s">
        <v>826</v>
      </c>
      <c r="B8882" s="103" t="s">
        <v>347</v>
      </c>
      <c r="C8882" s="103" t="s">
        <v>89</v>
      </c>
      <c r="D8882" s="103" t="s">
        <v>416</v>
      </c>
      <c r="E8882" s="103" t="s">
        <v>417</v>
      </c>
      <c r="F8882" s="103" t="s">
        <v>417</v>
      </c>
      <c r="G8882" s="103" t="s">
        <v>120</v>
      </c>
      <c r="H8882" s="103" t="s">
        <v>398</v>
      </c>
      <c r="I8882" s="103" t="s">
        <v>92</v>
      </c>
      <c r="J8882" s="215">
        <v>871.92</v>
      </c>
      <c r="K8882" s="216" t="s">
        <v>88</v>
      </c>
    </row>
    <row r="8883" spans="1:11" x14ac:dyDescent="0.25">
      <c r="A8883" s="103" t="s">
        <v>830</v>
      </c>
      <c r="B8883" s="103" t="s">
        <v>347</v>
      </c>
      <c r="C8883" s="103" t="s">
        <v>89</v>
      </c>
      <c r="D8883" s="103" t="s">
        <v>418</v>
      </c>
      <c r="E8883" s="103" t="s">
        <v>419</v>
      </c>
      <c r="F8883" s="103" t="s">
        <v>419</v>
      </c>
      <c r="G8883" s="103" t="s">
        <v>209</v>
      </c>
      <c r="H8883" s="103" t="s">
        <v>352</v>
      </c>
      <c r="I8883" s="103" t="s">
        <v>92</v>
      </c>
      <c r="J8883" s="215">
        <v>81.99</v>
      </c>
      <c r="K8883" s="216" t="s">
        <v>347</v>
      </c>
    </row>
    <row r="8884" spans="1:11" x14ac:dyDescent="0.25">
      <c r="A8884" s="103" t="s">
        <v>825</v>
      </c>
      <c r="B8884" s="103" t="s">
        <v>347</v>
      </c>
      <c r="C8884" s="103" t="s">
        <v>89</v>
      </c>
      <c r="D8884" s="103" t="s">
        <v>418</v>
      </c>
      <c r="E8884" s="103" t="s">
        <v>419</v>
      </c>
      <c r="F8884" s="103" t="s">
        <v>419</v>
      </c>
      <c r="G8884" s="103" t="s">
        <v>209</v>
      </c>
      <c r="H8884" s="103" t="s">
        <v>352</v>
      </c>
      <c r="I8884" s="103" t="s">
        <v>92</v>
      </c>
      <c r="J8884" s="215">
        <v>41</v>
      </c>
      <c r="K8884" s="216" t="s">
        <v>347</v>
      </c>
    </row>
    <row r="8885" spans="1:11" x14ac:dyDescent="0.25">
      <c r="A8885" s="103" t="s">
        <v>826</v>
      </c>
      <c r="B8885" s="103" t="s">
        <v>347</v>
      </c>
      <c r="C8885" s="103" t="s">
        <v>89</v>
      </c>
      <c r="D8885" s="103" t="s">
        <v>418</v>
      </c>
      <c r="E8885" s="103" t="s">
        <v>419</v>
      </c>
      <c r="F8885" s="103" t="s">
        <v>419</v>
      </c>
      <c r="G8885" s="103" t="s">
        <v>209</v>
      </c>
      <c r="H8885" s="103" t="s">
        <v>352</v>
      </c>
      <c r="I8885" s="103" t="s">
        <v>92</v>
      </c>
      <c r="J8885" s="215">
        <v>225.47</v>
      </c>
      <c r="K8885" s="216" t="s">
        <v>347</v>
      </c>
    </row>
    <row r="8886" spans="1:11" x14ac:dyDescent="0.25">
      <c r="A8886" s="103" t="s">
        <v>827</v>
      </c>
      <c r="B8886" s="103" t="s">
        <v>347</v>
      </c>
      <c r="C8886" s="103" t="s">
        <v>89</v>
      </c>
      <c r="D8886" s="103" t="s">
        <v>418</v>
      </c>
      <c r="E8886" s="103" t="s">
        <v>419</v>
      </c>
      <c r="F8886" s="103" t="s">
        <v>419</v>
      </c>
      <c r="G8886" s="103" t="s">
        <v>169</v>
      </c>
      <c r="H8886" s="103" t="s">
        <v>380</v>
      </c>
      <c r="I8886" s="103" t="s">
        <v>92</v>
      </c>
      <c r="J8886" s="215">
        <v>15.63</v>
      </c>
      <c r="K8886" s="216" t="s">
        <v>88</v>
      </c>
    </row>
    <row r="8887" spans="1:11" x14ac:dyDescent="0.25">
      <c r="A8887" s="103" t="s">
        <v>829</v>
      </c>
      <c r="B8887" s="103" t="s">
        <v>347</v>
      </c>
      <c r="C8887" s="103" t="s">
        <v>89</v>
      </c>
      <c r="D8887" s="103" t="s">
        <v>418</v>
      </c>
      <c r="E8887" s="103" t="s">
        <v>419</v>
      </c>
      <c r="F8887" s="103" t="s">
        <v>419</v>
      </c>
      <c r="G8887" s="103" t="s">
        <v>169</v>
      </c>
      <c r="H8887" s="103" t="s">
        <v>380</v>
      </c>
      <c r="I8887" s="103" t="s">
        <v>92</v>
      </c>
      <c r="J8887" s="215">
        <v>11.84</v>
      </c>
      <c r="K8887" s="216" t="s">
        <v>88</v>
      </c>
    </row>
    <row r="8888" spans="1:11" x14ac:dyDescent="0.25">
      <c r="A8888" s="103" t="s">
        <v>825</v>
      </c>
      <c r="B8888" s="103" t="s">
        <v>347</v>
      </c>
      <c r="C8888" s="103" t="s">
        <v>89</v>
      </c>
      <c r="D8888" s="103" t="s">
        <v>418</v>
      </c>
      <c r="E8888" s="103" t="s">
        <v>419</v>
      </c>
      <c r="F8888" s="103" t="s">
        <v>419</v>
      </c>
      <c r="G8888" s="103" t="s">
        <v>169</v>
      </c>
      <c r="H8888" s="103" t="s">
        <v>380</v>
      </c>
      <c r="I8888" s="103" t="s">
        <v>92</v>
      </c>
      <c r="J8888" s="215">
        <v>8.0500000000000007</v>
      </c>
      <c r="K8888" s="216" t="s">
        <v>88</v>
      </c>
    </row>
    <row r="8889" spans="1:11" x14ac:dyDescent="0.25">
      <c r="A8889" s="103" t="s">
        <v>826</v>
      </c>
      <c r="B8889" s="103" t="s">
        <v>347</v>
      </c>
      <c r="C8889" s="103" t="s">
        <v>89</v>
      </c>
      <c r="D8889" s="103" t="s">
        <v>418</v>
      </c>
      <c r="E8889" s="103" t="s">
        <v>419</v>
      </c>
      <c r="F8889" s="103" t="s">
        <v>419</v>
      </c>
      <c r="G8889" s="103" t="s">
        <v>169</v>
      </c>
      <c r="H8889" s="103" t="s">
        <v>380</v>
      </c>
      <c r="I8889" s="103" t="s">
        <v>92</v>
      </c>
      <c r="J8889" s="215">
        <v>11.84</v>
      </c>
      <c r="K8889" s="216" t="s">
        <v>88</v>
      </c>
    </row>
    <row r="8890" spans="1:11" x14ac:dyDescent="0.25">
      <c r="A8890" s="103" t="s">
        <v>830</v>
      </c>
      <c r="B8890" s="103" t="s">
        <v>347</v>
      </c>
      <c r="C8890" s="103" t="s">
        <v>89</v>
      </c>
      <c r="D8890" s="103" t="s">
        <v>418</v>
      </c>
      <c r="E8890" s="103" t="s">
        <v>419</v>
      </c>
      <c r="F8890" s="103" t="s">
        <v>419</v>
      </c>
      <c r="G8890" s="103" t="s">
        <v>129</v>
      </c>
      <c r="H8890" s="103" t="s">
        <v>382</v>
      </c>
      <c r="I8890" s="103" t="s">
        <v>92</v>
      </c>
      <c r="J8890" s="215">
        <v>54.03</v>
      </c>
      <c r="K8890" s="216" t="s">
        <v>88</v>
      </c>
    </row>
    <row r="8891" spans="1:11" x14ac:dyDescent="0.25">
      <c r="A8891" s="103" t="s">
        <v>828</v>
      </c>
      <c r="B8891" s="103" t="s">
        <v>347</v>
      </c>
      <c r="C8891" s="103" t="s">
        <v>89</v>
      </c>
      <c r="D8891" s="103" t="s">
        <v>418</v>
      </c>
      <c r="E8891" s="103" t="s">
        <v>419</v>
      </c>
      <c r="F8891" s="103" t="s">
        <v>419</v>
      </c>
      <c r="G8891" s="103" t="s">
        <v>446</v>
      </c>
      <c r="H8891" s="103" t="s">
        <v>447</v>
      </c>
      <c r="I8891" s="103" t="s">
        <v>92</v>
      </c>
      <c r="J8891" s="215">
        <v>47.24</v>
      </c>
      <c r="K8891" s="216" t="s">
        <v>88</v>
      </c>
    </row>
    <row r="8892" spans="1:11" x14ac:dyDescent="0.25">
      <c r="A8892" s="103" t="s">
        <v>827</v>
      </c>
      <c r="B8892" s="103" t="s">
        <v>347</v>
      </c>
      <c r="C8892" s="103" t="s">
        <v>89</v>
      </c>
      <c r="D8892" s="103" t="s">
        <v>420</v>
      </c>
      <c r="E8892" s="103" t="s">
        <v>421</v>
      </c>
      <c r="F8892" s="103" t="s">
        <v>421</v>
      </c>
      <c r="G8892" s="103" t="s">
        <v>119</v>
      </c>
      <c r="H8892" s="103" t="s">
        <v>308</v>
      </c>
      <c r="I8892" s="103" t="s">
        <v>92</v>
      </c>
      <c r="J8892" s="215">
        <v>145.82</v>
      </c>
      <c r="K8892" s="216" t="s">
        <v>88</v>
      </c>
    </row>
    <row r="8893" spans="1:11" x14ac:dyDescent="0.25">
      <c r="A8893" s="103" t="s">
        <v>830</v>
      </c>
      <c r="B8893" s="103" t="s">
        <v>347</v>
      </c>
      <c r="C8893" s="103" t="s">
        <v>89</v>
      </c>
      <c r="D8893" s="103" t="s">
        <v>420</v>
      </c>
      <c r="E8893" s="103" t="s">
        <v>421</v>
      </c>
      <c r="F8893" s="103" t="s">
        <v>421</v>
      </c>
      <c r="G8893" s="103" t="s">
        <v>119</v>
      </c>
      <c r="H8893" s="103" t="s">
        <v>308</v>
      </c>
      <c r="I8893" s="103" t="s">
        <v>92</v>
      </c>
      <c r="J8893" s="215">
        <v>1997.22</v>
      </c>
      <c r="K8893" s="216" t="s">
        <v>88</v>
      </c>
    </row>
    <row r="8894" spans="1:11" x14ac:dyDescent="0.25">
      <c r="A8894" s="103" t="s">
        <v>828</v>
      </c>
      <c r="B8894" s="103" t="s">
        <v>347</v>
      </c>
      <c r="C8894" s="103" t="s">
        <v>89</v>
      </c>
      <c r="D8894" s="103" t="s">
        <v>420</v>
      </c>
      <c r="E8894" s="103" t="s">
        <v>421</v>
      </c>
      <c r="F8894" s="103" t="s">
        <v>421</v>
      </c>
      <c r="G8894" s="103" t="s">
        <v>119</v>
      </c>
      <c r="H8894" s="103" t="s">
        <v>308</v>
      </c>
      <c r="I8894" s="103" t="s">
        <v>92</v>
      </c>
      <c r="J8894" s="215">
        <v>3065.87</v>
      </c>
      <c r="K8894" s="216" t="s">
        <v>88</v>
      </c>
    </row>
    <row r="8895" spans="1:11" x14ac:dyDescent="0.25">
      <c r="A8895" s="103" t="s">
        <v>829</v>
      </c>
      <c r="B8895" s="103" t="s">
        <v>347</v>
      </c>
      <c r="C8895" s="103" t="s">
        <v>89</v>
      </c>
      <c r="D8895" s="103" t="s">
        <v>420</v>
      </c>
      <c r="E8895" s="103" t="s">
        <v>421</v>
      </c>
      <c r="F8895" s="103" t="s">
        <v>421</v>
      </c>
      <c r="G8895" s="103" t="s">
        <v>119</v>
      </c>
      <c r="H8895" s="103" t="s">
        <v>308</v>
      </c>
      <c r="I8895" s="103" t="s">
        <v>92</v>
      </c>
      <c r="J8895" s="215">
        <v>-415.23</v>
      </c>
      <c r="K8895" s="216" t="s">
        <v>88</v>
      </c>
    </row>
    <row r="8896" spans="1:11" x14ac:dyDescent="0.25">
      <c r="A8896" s="103" t="s">
        <v>825</v>
      </c>
      <c r="B8896" s="103" t="s">
        <v>347</v>
      </c>
      <c r="C8896" s="103" t="s">
        <v>89</v>
      </c>
      <c r="D8896" s="103" t="s">
        <v>420</v>
      </c>
      <c r="E8896" s="103" t="s">
        <v>421</v>
      </c>
      <c r="F8896" s="103" t="s">
        <v>421</v>
      </c>
      <c r="G8896" s="103" t="s">
        <v>119</v>
      </c>
      <c r="H8896" s="103" t="s">
        <v>308</v>
      </c>
      <c r="I8896" s="103" t="s">
        <v>92</v>
      </c>
      <c r="J8896" s="215">
        <v>-4537.8100000000004</v>
      </c>
      <c r="K8896" s="216" t="s">
        <v>88</v>
      </c>
    </row>
    <row r="8897" spans="1:11" x14ac:dyDescent="0.25">
      <c r="A8897" s="103" t="s">
        <v>826</v>
      </c>
      <c r="B8897" s="103" t="s">
        <v>347</v>
      </c>
      <c r="C8897" s="103" t="s">
        <v>89</v>
      </c>
      <c r="D8897" s="103" t="s">
        <v>420</v>
      </c>
      <c r="E8897" s="103" t="s">
        <v>421</v>
      </c>
      <c r="F8897" s="103" t="s">
        <v>421</v>
      </c>
      <c r="G8897" s="103" t="s">
        <v>119</v>
      </c>
      <c r="H8897" s="103" t="s">
        <v>308</v>
      </c>
      <c r="I8897" s="103" t="s">
        <v>92</v>
      </c>
      <c r="J8897" s="215">
        <v>1294.04</v>
      </c>
      <c r="K8897" s="216" t="s">
        <v>88</v>
      </c>
    </row>
    <row r="8898" spans="1:11" x14ac:dyDescent="0.25">
      <c r="A8898" s="103" t="s">
        <v>827</v>
      </c>
      <c r="B8898" s="103" t="s">
        <v>347</v>
      </c>
      <c r="C8898" s="103" t="s">
        <v>89</v>
      </c>
      <c r="D8898" s="103" t="s">
        <v>420</v>
      </c>
      <c r="E8898" s="103" t="s">
        <v>421</v>
      </c>
      <c r="F8898" s="103" t="s">
        <v>421</v>
      </c>
      <c r="G8898" s="103" t="s">
        <v>96</v>
      </c>
      <c r="H8898" s="103" t="s">
        <v>319</v>
      </c>
      <c r="I8898" s="103" t="s">
        <v>92</v>
      </c>
      <c r="J8898" s="215">
        <v>-56.12</v>
      </c>
      <c r="K8898" s="216" t="s">
        <v>88</v>
      </c>
    </row>
    <row r="8899" spans="1:11" x14ac:dyDescent="0.25">
      <c r="A8899" s="103" t="s">
        <v>830</v>
      </c>
      <c r="B8899" s="103" t="s">
        <v>347</v>
      </c>
      <c r="C8899" s="103" t="s">
        <v>89</v>
      </c>
      <c r="D8899" s="103" t="s">
        <v>420</v>
      </c>
      <c r="E8899" s="103" t="s">
        <v>421</v>
      </c>
      <c r="F8899" s="103" t="s">
        <v>421</v>
      </c>
      <c r="G8899" s="103" t="s">
        <v>96</v>
      </c>
      <c r="H8899" s="103" t="s">
        <v>319</v>
      </c>
      <c r="I8899" s="103" t="s">
        <v>92</v>
      </c>
      <c r="J8899" s="215">
        <v>229.71</v>
      </c>
      <c r="K8899" s="216" t="s">
        <v>88</v>
      </c>
    </row>
    <row r="8900" spans="1:11" x14ac:dyDescent="0.25">
      <c r="A8900" s="103" t="s">
        <v>828</v>
      </c>
      <c r="B8900" s="103" t="s">
        <v>347</v>
      </c>
      <c r="C8900" s="103" t="s">
        <v>89</v>
      </c>
      <c r="D8900" s="103" t="s">
        <v>420</v>
      </c>
      <c r="E8900" s="103" t="s">
        <v>421</v>
      </c>
      <c r="F8900" s="103" t="s">
        <v>421</v>
      </c>
      <c r="G8900" s="103" t="s">
        <v>96</v>
      </c>
      <c r="H8900" s="103" t="s">
        <v>319</v>
      </c>
      <c r="I8900" s="103" t="s">
        <v>92</v>
      </c>
      <c r="J8900" s="215">
        <v>313.39</v>
      </c>
      <c r="K8900" s="216" t="s">
        <v>88</v>
      </c>
    </row>
    <row r="8901" spans="1:11" x14ac:dyDescent="0.25">
      <c r="A8901" s="103" t="s">
        <v>829</v>
      </c>
      <c r="B8901" s="103" t="s">
        <v>347</v>
      </c>
      <c r="C8901" s="103" t="s">
        <v>89</v>
      </c>
      <c r="D8901" s="103" t="s">
        <v>420</v>
      </c>
      <c r="E8901" s="103" t="s">
        <v>421</v>
      </c>
      <c r="F8901" s="103" t="s">
        <v>421</v>
      </c>
      <c r="G8901" s="103" t="s">
        <v>96</v>
      </c>
      <c r="H8901" s="103" t="s">
        <v>319</v>
      </c>
      <c r="I8901" s="103" t="s">
        <v>92</v>
      </c>
      <c r="J8901" s="215">
        <v>-45.94</v>
      </c>
      <c r="K8901" s="216" t="s">
        <v>88</v>
      </c>
    </row>
    <row r="8902" spans="1:11" x14ac:dyDescent="0.25">
      <c r="A8902" s="103" t="s">
        <v>825</v>
      </c>
      <c r="B8902" s="103" t="s">
        <v>347</v>
      </c>
      <c r="C8902" s="103" t="s">
        <v>89</v>
      </c>
      <c r="D8902" s="103" t="s">
        <v>420</v>
      </c>
      <c r="E8902" s="103" t="s">
        <v>421</v>
      </c>
      <c r="F8902" s="103" t="s">
        <v>421</v>
      </c>
      <c r="G8902" s="103" t="s">
        <v>96</v>
      </c>
      <c r="H8902" s="103" t="s">
        <v>319</v>
      </c>
      <c r="I8902" s="103" t="s">
        <v>92</v>
      </c>
      <c r="J8902" s="215">
        <v>-349.15</v>
      </c>
      <c r="K8902" s="216" t="s">
        <v>88</v>
      </c>
    </row>
    <row r="8903" spans="1:11" x14ac:dyDescent="0.25">
      <c r="A8903" s="103" t="s">
        <v>826</v>
      </c>
      <c r="B8903" s="103" t="s">
        <v>347</v>
      </c>
      <c r="C8903" s="103" t="s">
        <v>89</v>
      </c>
      <c r="D8903" s="103" t="s">
        <v>420</v>
      </c>
      <c r="E8903" s="103" t="s">
        <v>421</v>
      </c>
      <c r="F8903" s="103" t="s">
        <v>421</v>
      </c>
      <c r="G8903" s="103" t="s">
        <v>96</v>
      </c>
      <c r="H8903" s="103" t="s">
        <v>319</v>
      </c>
      <c r="I8903" s="103" t="s">
        <v>92</v>
      </c>
      <c r="J8903" s="215">
        <v>73.5</v>
      </c>
      <c r="K8903" s="216" t="s">
        <v>88</v>
      </c>
    </row>
    <row r="8904" spans="1:11" x14ac:dyDescent="0.25">
      <c r="A8904" s="103" t="s">
        <v>830</v>
      </c>
      <c r="B8904" s="103" t="s">
        <v>347</v>
      </c>
      <c r="C8904" s="103" t="s">
        <v>89</v>
      </c>
      <c r="D8904" s="103" t="s">
        <v>420</v>
      </c>
      <c r="E8904" s="103" t="s">
        <v>421</v>
      </c>
      <c r="F8904" s="103" t="s">
        <v>421</v>
      </c>
      <c r="G8904" s="103" t="s">
        <v>166</v>
      </c>
      <c r="H8904" s="103" t="s">
        <v>322</v>
      </c>
      <c r="I8904" s="103" t="s">
        <v>92</v>
      </c>
      <c r="J8904" s="215">
        <v>-110.35</v>
      </c>
      <c r="K8904" s="216" t="s">
        <v>88</v>
      </c>
    </row>
    <row r="8905" spans="1:11" x14ac:dyDescent="0.25">
      <c r="A8905" s="103" t="s">
        <v>829</v>
      </c>
      <c r="B8905" s="103" t="s">
        <v>347</v>
      </c>
      <c r="C8905" s="103" t="s">
        <v>89</v>
      </c>
      <c r="D8905" s="103" t="s">
        <v>420</v>
      </c>
      <c r="E8905" s="103" t="s">
        <v>421</v>
      </c>
      <c r="F8905" s="103" t="s">
        <v>421</v>
      </c>
      <c r="G8905" s="103" t="s">
        <v>166</v>
      </c>
      <c r="H8905" s="103" t="s">
        <v>322</v>
      </c>
      <c r="I8905" s="103" t="s">
        <v>92</v>
      </c>
      <c r="J8905" s="215">
        <v>110.35</v>
      </c>
      <c r="K8905" s="216" t="s">
        <v>88</v>
      </c>
    </row>
    <row r="8906" spans="1:11" x14ac:dyDescent="0.25">
      <c r="A8906" s="103" t="s">
        <v>827</v>
      </c>
      <c r="B8906" s="103" t="s">
        <v>347</v>
      </c>
      <c r="C8906" s="103" t="s">
        <v>89</v>
      </c>
      <c r="D8906" s="103" t="s">
        <v>420</v>
      </c>
      <c r="E8906" s="103" t="s">
        <v>421</v>
      </c>
      <c r="F8906" s="103" t="s">
        <v>421</v>
      </c>
      <c r="G8906" s="103" t="s">
        <v>118</v>
      </c>
      <c r="H8906" s="103" t="s">
        <v>323</v>
      </c>
      <c r="I8906" s="103" t="s">
        <v>92</v>
      </c>
      <c r="J8906" s="215">
        <v>-1997.68</v>
      </c>
      <c r="K8906" s="216" t="s">
        <v>88</v>
      </c>
    </row>
    <row r="8907" spans="1:11" x14ac:dyDescent="0.25">
      <c r="A8907" s="103" t="s">
        <v>830</v>
      </c>
      <c r="B8907" s="103" t="s">
        <v>347</v>
      </c>
      <c r="C8907" s="103" t="s">
        <v>89</v>
      </c>
      <c r="D8907" s="103" t="s">
        <v>420</v>
      </c>
      <c r="E8907" s="103" t="s">
        <v>421</v>
      </c>
      <c r="F8907" s="103" t="s">
        <v>421</v>
      </c>
      <c r="G8907" s="103" t="s">
        <v>118</v>
      </c>
      <c r="H8907" s="103" t="s">
        <v>323</v>
      </c>
      <c r="I8907" s="103" t="s">
        <v>92</v>
      </c>
      <c r="J8907" s="215">
        <v>257.35000000000002</v>
      </c>
      <c r="K8907" s="216" t="s">
        <v>88</v>
      </c>
    </row>
    <row r="8908" spans="1:11" x14ac:dyDescent="0.25">
      <c r="A8908" s="103" t="s">
        <v>828</v>
      </c>
      <c r="B8908" s="103" t="s">
        <v>347</v>
      </c>
      <c r="C8908" s="103" t="s">
        <v>89</v>
      </c>
      <c r="D8908" s="103" t="s">
        <v>420</v>
      </c>
      <c r="E8908" s="103" t="s">
        <v>421</v>
      </c>
      <c r="F8908" s="103" t="s">
        <v>421</v>
      </c>
      <c r="G8908" s="103" t="s">
        <v>118</v>
      </c>
      <c r="H8908" s="103" t="s">
        <v>323</v>
      </c>
      <c r="I8908" s="103" t="s">
        <v>92</v>
      </c>
      <c r="J8908" s="215">
        <v>2123.81</v>
      </c>
      <c r="K8908" s="216" t="s">
        <v>88</v>
      </c>
    </row>
    <row r="8909" spans="1:11" x14ac:dyDescent="0.25">
      <c r="A8909" s="103" t="s">
        <v>829</v>
      </c>
      <c r="B8909" s="103" t="s">
        <v>347</v>
      </c>
      <c r="C8909" s="103" t="s">
        <v>89</v>
      </c>
      <c r="D8909" s="103" t="s">
        <v>420</v>
      </c>
      <c r="E8909" s="103" t="s">
        <v>421</v>
      </c>
      <c r="F8909" s="103" t="s">
        <v>421</v>
      </c>
      <c r="G8909" s="103" t="s">
        <v>118</v>
      </c>
      <c r="H8909" s="103" t="s">
        <v>323</v>
      </c>
      <c r="I8909" s="103" t="s">
        <v>92</v>
      </c>
      <c r="J8909" s="215">
        <v>-110.46</v>
      </c>
      <c r="K8909" s="216" t="s">
        <v>88</v>
      </c>
    </row>
    <row r="8910" spans="1:11" x14ac:dyDescent="0.25">
      <c r="A8910" s="103" t="s">
        <v>825</v>
      </c>
      <c r="B8910" s="103" t="s">
        <v>347</v>
      </c>
      <c r="C8910" s="103" t="s">
        <v>89</v>
      </c>
      <c r="D8910" s="103" t="s">
        <v>420</v>
      </c>
      <c r="E8910" s="103" t="s">
        <v>421</v>
      </c>
      <c r="F8910" s="103" t="s">
        <v>421</v>
      </c>
      <c r="G8910" s="103" t="s">
        <v>118</v>
      </c>
      <c r="H8910" s="103" t="s">
        <v>323</v>
      </c>
      <c r="I8910" s="103" t="s">
        <v>92</v>
      </c>
      <c r="J8910" s="215">
        <v>-1228.5899999999999</v>
      </c>
      <c r="K8910" s="216" t="s">
        <v>88</v>
      </c>
    </row>
    <row r="8911" spans="1:11" x14ac:dyDescent="0.25">
      <c r="A8911" s="103" t="s">
        <v>826</v>
      </c>
      <c r="B8911" s="103" t="s">
        <v>347</v>
      </c>
      <c r="C8911" s="103" t="s">
        <v>89</v>
      </c>
      <c r="D8911" s="103" t="s">
        <v>420</v>
      </c>
      <c r="E8911" s="103" t="s">
        <v>421</v>
      </c>
      <c r="F8911" s="103" t="s">
        <v>421</v>
      </c>
      <c r="G8911" s="103" t="s">
        <v>118</v>
      </c>
      <c r="H8911" s="103" t="s">
        <v>323</v>
      </c>
      <c r="I8911" s="103" t="s">
        <v>92</v>
      </c>
      <c r="J8911" s="215">
        <v>1133.9100000000001</v>
      </c>
      <c r="K8911" s="216" t="s">
        <v>88</v>
      </c>
    </row>
    <row r="8912" spans="1:11" x14ac:dyDescent="0.25">
      <c r="A8912" s="103" t="s">
        <v>827</v>
      </c>
      <c r="B8912" s="103" t="s">
        <v>347</v>
      </c>
      <c r="C8912" s="103" t="s">
        <v>89</v>
      </c>
      <c r="D8912" s="103" t="s">
        <v>420</v>
      </c>
      <c r="E8912" s="103" t="s">
        <v>421</v>
      </c>
      <c r="F8912" s="103" t="s">
        <v>421</v>
      </c>
      <c r="G8912" s="103" t="s">
        <v>172</v>
      </c>
      <c r="H8912" s="103" t="s">
        <v>345</v>
      </c>
      <c r="I8912" s="103" t="s">
        <v>92</v>
      </c>
      <c r="J8912" s="215">
        <v>-335.71</v>
      </c>
      <c r="K8912" s="216" t="s">
        <v>344</v>
      </c>
    </row>
    <row r="8913" spans="1:11" x14ac:dyDescent="0.25">
      <c r="A8913" s="103" t="s">
        <v>830</v>
      </c>
      <c r="B8913" s="103" t="s">
        <v>347</v>
      </c>
      <c r="C8913" s="103" t="s">
        <v>89</v>
      </c>
      <c r="D8913" s="103" t="s">
        <v>420</v>
      </c>
      <c r="E8913" s="103" t="s">
        <v>421</v>
      </c>
      <c r="F8913" s="103" t="s">
        <v>421</v>
      </c>
      <c r="G8913" s="103" t="s">
        <v>172</v>
      </c>
      <c r="H8913" s="103" t="s">
        <v>345</v>
      </c>
      <c r="I8913" s="103" t="s">
        <v>92</v>
      </c>
      <c r="J8913" s="215">
        <v>402.49</v>
      </c>
      <c r="K8913" s="216" t="s">
        <v>344</v>
      </c>
    </row>
    <row r="8914" spans="1:11" x14ac:dyDescent="0.25">
      <c r="A8914" s="103" t="s">
        <v>828</v>
      </c>
      <c r="B8914" s="103" t="s">
        <v>347</v>
      </c>
      <c r="C8914" s="103" t="s">
        <v>89</v>
      </c>
      <c r="D8914" s="103" t="s">
        <v>420</v>
      </c>
      <c r="E8914" s="103" t="s">
        <v>421</v>
      </c>
      <c r="F8914" s="103" t="s">
        <v>421</v>
      </c>
      <c r="G8914" s="103" t="s">
        <v>172</v>
      </c>
      <c r="H8914" s="103" t="s">
        <v>345</v>
      </c>
      <c r="I8914" s="103" t="s">
        <v>92</v>
      </c>
      <c r="J8914" s="215">
        <v>10.130000000000001</v>
      </c>
      <c r="K8914" s="216" t="s">
        <v>344</v>
      </c>
    </row>
    <row r="8915" spans="1:11" x14ac:dyDescent="0.25">
      <c r="A8915" s="103" t="s">
        <v>829</v>
      </c>
      <c r="B8915" s="103" t="s">
        <v>347</v>
      </c>
      <c r="C8915" s="103" t="s">
        <v>89</v>
      </c>
      <c r="D8915" s="103" t="s">
        <v>420</v>
      </c>
      <c r="E8915" s="103" t="s">
        <v>421</v>
      </c>
      <c r="F8915" s="103" t="s">
        <v>421</v>
      </c>
      <c r="G8915" s="103" t="s">
        <v>172</v>
      </c>
      <c r="H8915" s="103" t="s">
        <v>345</v>
      </c>
      <c r="I8915" s="103" t="s">
        <v>92</v>
      </c>
      <c r="J8915" s="215">
        <v>651.36</v>
      </c>
      <c r="K8915" s="216" t="s">
        <v>344</v>
      </c>
    </row>
    <row r="8916" spans="1:11" x14ac:dyDescent="0.25">
      <c r="A8916" s="103" t="s">
        <v>825</v>
      </c>
      <c r="B8916" s="103" t="s">
        <v>347</v>
      </c>
      <c r="C8916" s="103" t="s">
        <v>89</v>
      </c>
      <c r="D8916" s="103" t="s">
        <v>420</v>
      </c>
      <c r="E8916" s="103" t="s">
        <v>421</v>
      </c>
      <c r="F8916" s="103" t="s">
        <v>421</v>
      </c>
      <c r="G8916" s="103" t="s">
        <v>172</v>
      </c>
      <c r="H8916" s="103" t="s">
        <v>345</v>
      </c>
      <c r="I8916" s="103" t="s">
        <v>92</v>
      </c>
      <c r="J8916" s="215">
        <v>-250.88</v>
      </c>
      <c r="K8916" s="216" t="s">
        <v>344</v>
      </c>
    </row>
    <row r="8917" spans="1:11" x14ac:dyDescent="0.25">
      <c r="A8917" s="103" t="s">
        <v>826</v>
      </c>
      <c r="B8917" s="103" t="s">
        <v>347</v>
      </c>
      <c r="C8917" s="103" t="s">
        <v>89</v>
      </c>
      <c r="D8917" s="103" t="s">
        <v>420</v>
      </c>
      <c r="E8917" s="103" t="s">
        <v>421</v>
      </c>
      <c r="F8917" s="103" t="s">
        <v>421</v>
      </c>
      <c r="G8917" s="103" t="s">
        <v>172</v>
      </c>
      <c r="H8917" s="103" t="s">
        <v>345</v>
      </c>
      <c r="I8917" s="103" t="s">
        <v>92</v>
      </c>
      <c r="J8917" s="215">
        <v>-31.81</v>
      </c>
      <c r="K8917" s="216" t="s">
        <v>344</v>
      </c>
    </row>
    <row r="8918" spans="1:11" x14ac:dyDescent="0.25">
      <c r="A8918" s="103" t="s">
        <v>827</v>
      </c>
      <c r="B8918" s="103" t="s">
        <v>347</v>
      </c>
      <c r="C8918" s="103" t="s">
        <v>89</v>
      </c>
      <c r="D8918" s="103" t="s">
        <v>420</v>
      </c>
      <c r="E8918" s="111"/>
      <c r="F8918" s="103" t="s">
        <v>421</v>
      </c>
      <c r="G8918" s="103" t="s">
        <v>559</v>
      </c>
      <c r="H8918" s="103" t="s">
        <v>560</v>
      </c>
      <c r="I8918" s="103" t="s">
        <v>92</v>
      </c>
      <c r="J8918" s="215">
        <v>-149.77000000000001</v>
      </c>
      <c r="K8918" s="216" t="s">
        <v>347</v>
      </c>
    </row>
    <row r="8919" spans="1:11" x14ac:dyDescent="0.25">
      <c r="A8919" s="103" t="s">
        <v>830</v>
      </c>
      <c r="B8919" s="103" t="s">
        <v>347</v>
      </c>
      <c r="C8919" s="103" t="s">
        <v>89</v>
      </c>
      <c r="D8919" s="103" t="s">
        <v>420</v>
      </c>
      <c r="E8919" s="111"/>
      <c r="F8919" s="103" t="s">
        <v>421</v>
      </c>
      <c r="G8919" s="103" t="s">
        <v>559</v>
      </c>
      <c r="H8919" s="103" t="s">
        <v>560</v>
      </c>
      <c r="I8919" s="103" t="s">
        <v>92</v>
      </c>
      <c r="J8919" s="215">
        <v>411.36</v>
      </c>
      <c r="K8919" s="216" t="s">
        <v>347</v>
      </c>
    </row>
    <row r="8920" spans="1:11" x14ac:dyDescent="0.25">
      <c r="A8920" s="103" t="s">
        <v>828</v>
      </c>
      <c r="B8920" s="103" t="s">
        <v>347</v>
      </c>
      <c r="C8920" s="103" t="s">
        <v>89</v>
      </c>
      <c r="D8920" s="103" t="s">
        <v>420</v>
      </c>
      <c r="E8920" s="111"/>
      <c r="F8920" s="103" t="s">
        <v>421</v>
      </c>
      <c r="G8920" s="103" t="s">
        <v>559</v>
      </c>
      <c r="H8920" s="103" t="s">
        <v>560</v>
      </c>
      <c r="I8920" s="103" t="s">
        <v>92</v>
      </c>
      <c r="J8920" s="215">
        <v>-296.26</v>
      </c>
      <c r="K8920" s="216" t="s">
        <v>347</v>
      </c>
    </row>
    <row r="8921" spans="1:11" x14ac:dyDescent="0.25">
      <c r="A8921" s="103" t="s">
        <v>829</v>
      </c>
      <c r="B8921" s="103" t="s">
        <v>347</v>
      </c>
      <c r="C8921" s="103" t="s">
        <v>89</v>
      </c>
      <c r="D8921" s="103" t="s">
        <v>420</v>
      </c>
      <c r="E8921" s="111"/>
      <c r="F8921" s="103" t="s">
        <v>421</v>
      </c>
      <c r="G8921" s="103" t="s">
        <v>559</v>
      </c>
      <c r="H8921" s="103" t="s">
        <v>560</v>
      </c>
      <c r="I8921" s="103" t="s">
        <v>92</v>
      </c>
      <c r="J8921" s="215">
        <v>-5.92</v>
      </c>
      <c r="K8921" s="216" t="s">
        <v>347</v>
      </c>
    </row>
    <row r="8922" spans="1:11" x14ac:dyDescent="0.25">
      <c r="A8922" s="103" t="s">
        <v>825</v>
      </c>
      <c r="B8922" s="103" t="s">
        <v>347</v>
      </c>
      <c r="C8922" s="103" t="s">
        <v>89</v>
      </c>
      <c r="D8922" s="103" t="s">
        <v>420</v>
      </c>
      <c r="E8922" s="111"/>
      <c r="F8922" s="103" t="s">
        <v>421</v>
      </c>
      <c r="G8922" s="103" t="s">
        <v>559</v>
      </c>
      <c r="H8922" s="103" t="s">
        <v>560</v>
      </c>
      <c r="I8922" s="103" t="s">
        <v>92</v>
      </c>
      <c r="J8922" s="215">
        <v>5.92</v>
      </c>
      <c r="K8922" s="216" t="s">
        <v>347</v>
      </c>
    </row>
    <row r="8923" spans="1:11" x14ac:dyDescent="0.25">
      <c r="A8923" s="103" t="s">
        <v>827</v>
      </c>
      <c r="B8923" s="103" t="s">
        <v>347</v>
      </c>
      <c r="C8923" s="103" t="s">
        <v>89</v>
      </c>
      <c r="D8923" s="103" t="s">
        <v>420</v>
      </c>
      <c r="E8923" s="103" t="s">
        <v>421</v>
      </c>
      <c r="F8923" s="103" t="s">
        <v>421</v>
      </c>
      <c r="G8923" s="103" t="s">
        <v>487</v>
      </c>
      <c r="H8923" s="103" t="s">
        <v>488</v>
      </c>
      <c r="I8923" s="103" t="s">
        <v>92</v>
      </c>
      <c r="J8923" s="215">
        <v>-3068.43</v>
      </c>
      <c r="K8923" s="216" t="s">
        <v>347</v>
      </c>
    </row>
    <row r="8924" spans="1:11" x14ac:dyDescent="0.25">
      <c r="A8924" s="103" t="s">
        <v>830</v>
      </c>
      <c r="B8924" s="103" t="s">
        <v>347</v>
      </c>
      <c r="C8924" s="103" t="s">
        <v>89</v>
      </c>
      <c r="D8924" s="103" t="s">
        <v>420</v>
      </c>
      <c r="E8924" s="103" t="s">
        <v>421</v>
      </c>
      <c r="F8924" s="103" t="s">
        <v>421</v>
      </c>
      <c r="G8924" s="103" t="s">
        <v>487</v>
      </c>
      <c r="H8924" s="103" t="s">
        <v>488</v>
      </c>
      <c r="I8924" s="103" t="s">
        <v>92</v>
      </c>
      <c r="J8924" s="215">
        <v>918.14</v>
      </c>
      <c r="K8924" s="216" t="s">
        <v>347</v>
      </c>
    </row>
    <row r="8925" spans="1:11" x14ac:dyDescent="0.25">
      <c r="A8925" s="103" t="s">
        <v>828</v>
      </c>
      <c r="B8925" s="103" t="s">
        <v>347</v>
      </c>
      <c r="C8925" s="103" t="s">
        <v>89</v>
      </c>
      <c r="D8925" s="103" t="s">
        <v>420</v>
      </c>
      <c r="E8925" s="103" t="s">
        <v>421</v>
      </c>
      <c r="F8925" s="103" t="s">
        <v>421</v>
      </c>
      <c r="G8925" s="103" t="s">
        <v>487</v>
      </c>
      <c r="H8925" s="103" t="s">
        <v>488</v>
      </c>
      <c r="I8925" s="103" t="s">
        <v>92</v>
      </c>
      <c r="J8925" s="215">
        <v>1227.72</v>
      </c>
      <c r="K8925" s="216" t="s">
        <v>347</v>
      </c>
    </row>
    <row r="8926" spans="1:11" x14ac:dyDescent="0.25">
      <c r="A8926" s="103" t="s">
        <v>829</v>
      </c>
      <c r="B8926" s="103" t="s">
        <v>347</v>
      </c>
      <c r="C8926" s="103" t="s">
        <v>89</v>
      </c>
      <c r="D8926" s="103" t="s">
        <v>420</v>
      </c>
      <c r="E8926" s="103" t="s">
        <v>421</v>
      </c>
      <c r="F8926" s="103" t="s">
        <v>421</v>
      </c>
      <c r="G8926" s="103" t="s">
        <v>487</v>
      </c>
      <c r="H8926" s="103" t="s">
        <v>488</v>
      </c>
      <c r="I8926" s="103" t="s">
        <v>92</v>
      </c>
      <c r="J8926" s="215">
        <v>264.16000000000003</v>
      </c>
      <c r="K8926" s="216" t="s">
        <v>347</v>
      </c>
    </row>
    <row r="8927" spans="1:11" x14ac:dyDescent="0.25">
      <c r="A8927" s="103" t="s">
        <v>825</v>
      </c>
      <c r="B8927" s="103" t="s">
        <v>347</v>
      </c>
      <c r="C8927" s="103" t="s">
        <v>89</v>
      </c>
      <c r="D8927" s="103" t="s">
        <v>420</v>
      </c>
      <c r="E8927" s="103" t="s">
        <v>421</v>
      </c>
      <c r="F8927" s="103" t="s">
        <v>421</v>
      </c>
      <c r="G8927" s="103" t="s">
        <v>487</v>
      </c>
      <c r="H8927" s="103" t="s">
        <v>488</v>
      </c>
      <c r="I8927" s="103" t="s">
        <v>92</v>
      </c>
      <c r="J8927" s="215">
        <v>-1117.8</v>
      </c>
      <c r="K8927" s="216" t="s">
        <v>347</v>
      </c>
    </row>
    <row r="8928" spans="1:11" x14ac:dyDescent="0.25">
      <c r="A8928" s="103" t="s">
        <v>826</v>
      </c>
      <c r="B8928" s="103" t="s">
        <v>347</v>
      </c>
      <c r="C8928" s="103" t="s">
        <v>89</v>
      </c>
      <c r="D8928" s="103" t="s">
        <v>420</v>
      </c>
      <c r="E8928" s="103" t="s">
        <v>421</v>
      </c>
      <c r="F8928" s="103" t="s">
        <v>421</v>
      </c>
      <c r="G8928" s="103" t="s">
        <v>487</v>
      </c>
      <c r="H8928" s="103" t="s">
        <v>488</v>
      </c>
      <c r="I8928" s="103" t="s">
        <v>92</v>
      </c>
      <c r="J8928" s="215">
        <v>662.09</v>
      </c>
      <c r="K8928" s="216" t="s">
        <v>347</v>
      </c>
    </row>
    <row r="8929" spans="1:11" x14ac:dyDescent="0.25">
      <c r="A8929" s="103" t="s">
        <v>827</v>
      </c>
      <c r="B8929" s="103" t="s">
        <v>347</v>
      </c>
      <c r="C8929" s="103" t="s">
        <v>89</v>
      </c>
      <c r="D8929" s="103" t="s">
        <v>420</v>
      </c>
      <c r="E8929" s="103" t="s">
        <v>421</v>
      </c>
      <c r="F8929" s="103" t="s">
        <v>421</v>
      </c>
      <c r="G8929" s="103" t="s">
        <v>555</v>
      </c>
      <c r="H8929" s="103" t="s">
        <v>556</v>
      </c>
      <c r="I8929" s="103" t="s">
        <v>92</v>
      </c>
      <c r="J8929" s="215">
        <v>-2891.83</v>
      </c>
      <c r="K8929" s="216" t="s">
        <v>347</v>
      </c>
    </row>
    <row r="8930" spans="1:11" x14ac:dyDescent="0.25">
      <c r="A8930" s="103" t="s">
        <v>830</v>
      </c>
      <c r="B8930" s="103" t="s">
        <v>347</v>
      </c>
      <c r="C8930" s="103" t="s">
        <v>89</v>
      </c>
      <c r="D8930" s="103" t="s">
        <v>420</v>
      </c>
      <c r="E8930" s="103" t="s">
        <v>421</v>
      </c>
      <c r="F8930" s="103" t="s">
        <v>421</v>
      </c>
      <c r="G8930" s="103" t="s">
        <v>555</v>
      </c>
      <c r="H8930" s="103" t="s">
        <v>556</v>
      </c>
      <c r="I8930" s="103" t="s">
        <v>92</v>
      </c>
      <c r="J8930" s="215">
        <v>1731.64</v>
      </c>
      <c r="K8930" s="216" t="s">
        <v>347</v>
      </c>
    </row>
    <row r="8931" spans="1:11" x14ac:dyDescent="0.25">
      <c r="A8931" s="103" t="s">
        <v>828</v>
      </c>
      <c r="B8931" s="103" t="s">
        <v>347</v>
      </c>
      <c r="C8931" s="103" t="s">
        <v>89</v>
      </c>
      <c r="D8931" s="103" t="s">
        <v>420</v>
      </c>
      <c r="E8931" s="103" t="s">
        <v>421</v>
      </c>
      <c r="F8931" s="103" t="s">
        <v>421</v>
      </c>
      <c r="G8931" s="103" t="s">
        <v>555</v>
      </c>
      <c r="H8931" s="103" t="s">
        <v>556</v>
      </c>
      <c r="I8931" s="103" t="s">
        <v>92</v>
      </c>
      <c r="J8931" s="215">
        <v>935.09</v>
      </c>
      <c r="K8931" s="216" t="s">
        <v>347</v>
      </c>
    </row>
    <row r="8932" spans="1:11" x14ac:dyDescent="0.25">
      <c r="A8932" s="103" t="s">
        <v>829</v>
      </c>
      <c r="B8932" s="103" t="s">
        <v>347</v>
      </c>
      <c r="C8932" s="103" t="s">
        <v>89</v>
      </c>
      <c r="D8932" s="103" t="s">
        <v>420</v>
      </c>
      <c r="E8932" s="103" t="s">
        <v>421</v>
      </c>
      <c r="F8932" s="103" t="s">
        <v>421</v>
      </c>
      <c r="G8932" s="103" t="s">
        <v>555</v>
      </c>
      <c r="H8932" s="103" t="s">
        <v>556</v>
      </c>
      <c r="I8932" s="103" t="s">
        <v>92</v>
      </c>
      <c r="J8932" s="215">
        <v>-519.49</v>
      </c>
      <c r="K8932" s="216" t="s">
        <v>347</v>
      </c>
    </row>
    <row r="8933" spans="1:11" x14ac:dyDescent="0.25">
      <c r="A8933" s="103" t="s">
        <v>825</v>
      </c>
      <c r="B8933" s="103" t="s">
        <v>347</v>
      </c>
      <c r="C8933" s="103" t="s">
        <v>89</v>
      </c>
      <c r="D8933" s="103" t="s">
        <v>420</v>
      </c>
      <c r="E8933" s="103" t="s">
        <v>421</v>
      </c>
      <c r="F8933" s="103" t="s">
        <v>421</v>
      </c>
      <c r="G8933" s="103" t="s">
        <v>555</v>
      </c>
      <c r="H8933" s="103" t="s">
        <v>556</v>
      </c>
      <c r="I8933" s="103" t="s">
        <v>92</v>
      </c>
      <c r="J8933" s="215">
        <v>-320.35000000000002</v>
      </c>
      <c r="K8933" s="216" t="s">
        <v>347</v>
      </c>
    </row>
    <row r="8934" spans="1:11" x14ac:dyDescent="0.25">
      <c r="A8934" s="103" t="s">
        <v>826</v>
      </c>
      <c r="B8934" s="103" t="s">
        <v>347</v>
      </c>
      <c r="C8934" s="103" t="s">
        <v>89</v>
      </c>
      <c r="D8934" s="103" t="s">
        <v>420</v>
      </c>
      <c r="E8934" s="103" t="s">
        <v>421</v>
      </c>
      <c r="F8934" s="103" t="s">
        <v>421</v>
      </c>
      <c r="G8934" s="103" t="s">
        <v>555</v>
      </c>
      <c r="H8934" s="103" t="s">
        <v>556</v>
      </c>
      <c r="I8934" s="103" t="s">
        <v>92</v>
      </c>
      <c r="J8934" s="215">
        <v>406.93</v>
      </c>
      <c r="K8934" s="216" t="s">
        <v>347</v>
      </c>
    </row>
    <row r="8935" spans="1:11" x14ac:dyDescent="0.25">
      <c r="A8935" s="103" t="s">
        <v>827</v>
      </c>
      <c r="B8935" s="103" t="s">
        <v>347</v>
      </c>
      <c r="C8935" s="103" t="s">
        <v>89</v>
      </c>
      <c r="D8935" s="103" t="s">
        <v>420</v>
      </c>
      <c r="E8935" s="103" t="s">
        <v>421</v>
      </c>
      <c r="F8935" s="103" t="s">
        <v>421</v>
      </c>
      <c r="G8935" s="103" t="s">
        <v>210</v>
      </c>
      <c r="H8935" s="103" t="s">
        <v>350</v>
      </c>
      <c r="I8935" s="103" t="s">
        <v>92</v>
      </c>
      <c r="J8935" s="215">
        <v>-1638.17</v>
      </c>
      <c r="K8935" s="216" t="s">
        <v>347</v>
      </c>
    </row>
    <row r="8936" spans="1:11" x14ac:dyDescent="0.25">
      <c r="A8936" s="103" t="s">
        <v>830</v>
      </c>
      <c r="B8936" s="103" t="s">
        <v>347</v>
      </c>
      <c r="C8936" s="103" t="s">
        <v>89</v>
      </c>
      <c r="D8936" s="103" t="s">
        <v>420</v>
      </c>
      <c r="E8936" s="103" t="s">
        <v>421</v>
      </c>
      <c r="F8936" s="103" t="s">
        <v>421</v>
      </c>
      <c r="G8936" s="103" t="s">
        <v>210</v>
      </c>
      <c r="H8936" s="103" t="s">
        <v>350</v>
      </c>
      <c r="I8936" s="103" t="s">
        <v>92</v>
      </c>
      <c r="J8936" s="215">
        <v>866.55</v>
      </c>
      <c r="K8936" s="216" t="s">
        <v>347</v>
      </c>
    </row>
    <row r="8937" spans="1:11" x14ac:dyDescent="0.25">
      <c r="A8937" s="103" t="s">
        <v>828</v>
      </c>
      <c r="B8937" s="103" t="s">
        <v>347</v>
      </c>
      <c r="C8937" s="103" t="s">
        <v>89</v>
      </c>
      <c r="D8937" s="103" t="s">
        <v>420</v>
      </c>
      <c r="E8937" s="103" t="s">
        <v>421</v>
      </c>
      <c r="F8937" s="103" t="s">
        <v>421</v>
      </c>
      <c r="G8937" s="103" t="s">
        <v>210</v>
      </c>
      <c r="H8937" s="103" t="s">
        <v>350</v>
      </c>
      <c r="I8937" s="103" t="s">
        <v>92</v>
      </c>
      <c r="J8937" s="215">
        <v>2613.04</v>
      </c>
      <c r="K8937" s="216" t="s">
        <v>347</v>
      </c>
    </row>
    <row r="8938" spans="1:11" x14ac:dyDescent="0.25">
      <c r="A8938" s="103" t="s">
        <v>829</v>
      </c>
      <c r="B8938" s="103" t="s">
        <v>347</v>
      </c>
      <c r="C8938" s="103" t="s">
        <v>89</v>
      </c>
      <c r="D8938" s="103" t="s">
        <v>420</v>
      </c>
      <c r="E8938" s="103" t="s">
        <v>421</v>
      </c>
      <c r="F8938" s="103" t="s">
        <v>421</v>
      </c>
      <c r="G8938" s="103" t="s">
        <v>210</v>
      </c>
      <c r="H8938" s="103" t="s">
        <v>350</v>
      </c>
      <c r="I8938" s="103" t="s">
        <v>92</v>
      </c>
      <c r="J8938" s="215">
        <v>-108.32</v>
      </c>
      <c r="K8938" s="216" t="s">
        <v>347</v>
      </c>
    </row>
    <row r="8939" spans="1:11" x14ac:dyDescent="0.25">
      <c r="A8939" s="103" t="s">
        <v>825</v>
      </c>
      <c r="B8939" s="103" t="s">
        <v>347</v>
      </c>
      <c r="C8939" s="103" t="s">
        <v>89</v>
      </c>
      <c r="D8939" s="103" t="s">
        <v>420</v>
      </c>
      <c r="E8939" s="103" t="s">
        <v>421</v>
      </c>
      <c r="F8939" s="103" t="s">
        <v>421</v>
      </c>
      <c r="G8939" s="103" t="s">
        <v>210</v>
      </c>
      <c r="H8939" s="103" t="s">
        <v>350</v>
      </c>
      <c r="I8939" s="103" t="s">
        <v>92</v>
      </c>
      <c r="J8939" s="215">
        <v>-389.95</v>
      </c>
      <c r="K8939" s="216" t="s">
        <v>347</v>
      </c>
    </row>
    <row r="8940" spans="1:11" x14ac:dyDescent="0.25">
      <c r="A8940" s="103" t="s">
        <v>826</v>
      </c>
      <c r="B8940" s="103" t="s">
        <v>347</v>
      </c>
      <c r="C8940" s="103" t="s">
        <v>89</v>
      </c>
      <c r="D8940" s="103" t="s">
        <v>420</v>
      </c>
      <c r="E8940" s="103" t="s">
        <v>421</v>
      </c>
      <c r="F8940" s="103" t="s">
        <v>421</v>
      </c>
      <c r="G8940" s="103" t="s">
        <v>210</v>
      </c>
      <c r="H8940" s="103" t="s">
        <v>350</v>
      </c>
      <c r="I8940" s="103" t="s">
        <v>92</v>
      </c>
      <c r="J8940" s="215">
        <v>389.95</v>
      </c>
      <c r="K8940" s="216" t="s">
        <v>347</v>
      </c>
    </row>
    <row r="8941" spans="1:11" x14ac:dyDescent="0.25">
      <c r="A8941" s="103" t="s">
        <v>827</v>
      </c>
      <c r="B8941" s="103" t="s">
        <v>347</v>
      </c>
      <c r="C8941" s="103" t="s">
        <v>89</v>
      </c>
      <c r="D8941" s="103" t="s">
        <v>420</v>
      </c>
      <c r="E8941" s="103" t="s">
        <v>421</v>
      </c>
      <c r="F8941" s="103" t="s">
        <v>421</v>
      </c>
      <c r="G8941" s="103" t="s">
        <v>201</v>
      </c>
      <c r="H8941" s="103" t="s">
        <v>351</v>
      </c>
      <c r="I8941" s="103" t="s">
        <v>92</v>
      </c>
      <c r="J8941" s="215">
        <v>-1849.67</v>
      </c>
      <c r="K8941" s="216" t="s">
        <v>347</v>
      </c>
    </row>
    <row r="8942" spans="1:11" x14ac:dyDescent="0.25">
      <c r="A8942" s="103" t="s">
        <v>830</v>
      </c>
      <c r="B8942" s="103" t="s">
        <v>347</v>
      </c>
      <c r="C8942" s="103" t="s">
        <v>89</v>
      </c>
      <c r="D8942" s="103" t="s">
        <v>420</v>
      </c>
      <c r="E8942" s="103" t="s">
        <v>421</v>
      </c>
      <c r="F8942" s="103" t="s">
        <v>421</v>
      </c>
      <c r="G8942" s="103" t="s">
        <v>201</v>
      </c>
      <c r="H8942" s="103" t="s">
        <v>351</v>
      </c>
      <c r="I8942" s="103" t="s">
        <v>92</v>
      </c>
      <c r="J8942" s="215">
        <v>282.58999999999997</v>
      </c>
      <c r="K8942" s="216" t="s">
        <v>347</v>
      </c>
    </row>
    <row r="8943" spans="1:11" x14ac:dyDescent="0.25">
      <c r="A8943" s="103" t="s">
        <v>828</v>
      </c>
      <c r="B8943" s="103" t="s">
        <v>347</v>
      </c>
      <c r="C8943" s="103" t="s">
        <v>89</v>
      </c>
      <c r="D8943" s="103" t="s">
        <v>420</v>
      </c>
      <c r="E8943" s="103" t="s">
        <v>421</v>
      </c>
      <c r="F8943" s="103" t="s">
        <v>421</v>
      </c>
      <c r="G8943" s="103" t="s">
        <v>201</v>
      </c>
      <c r="H8943" s="103" t="s">
        <v>351</v>
      </c>
      <c r="I8943" s="103" t="s">
        <v>92</v>
      </c>
      <c r="J8943" s="215">
        <v>333.97</v>
      </c>
      <c r="K8943" s="216" t="s">
        <v>347</v>
      </c>
    </row>
    <row r="8944" spans="1:11" x14ac:dyDescent="0.25">
      <c r="A8944" s="103" t="s">
        <v>829</v>
      </c>
      <c r="B8944" s="103" t="s">
        <v>347</v>
      </c>
      <c r="C8944" s="103" t="s">
        <v>89</v>
      </c>
      <c r="D8944" s="103" t="s">
        <v>420</v>
      </c>
      <c r="E8944" s="103" t="s">
        <v>421</v>
      </c>
      <c r="F8944" s="103" t="s">
        <v>421</v>
      </c>
      <c r="G8944" s="103" t="s">
        <v>201</v>
      </c>
      <c r="H8944" s="103" t="s">
        <v>351</v>
      </c>
      <c r="I8944" s="103" t="s">
        <v>92</v>
      </c>
      <c r="J8944" s="215">
        <v>128.44999999999999</v>
      </c>
      <c r="K8944" s="216" t="s">
        <v>347</v>
      </c>
    </row>
    <row r="8945" spans="1:11" x14ac:dyDescent="0.25">
      <c r="A8945" s="103" t="s">
        <v>825</v>
      </c>
      <c r="B8945" s="103" t="s">
        <v>347</v>
      </c>
      <c r="C8945" s="103" t="s">
        <v>89</v>
      </c>
      <c r="D8945" s="103" t="s">
        <v>420</v>
      </c>
      <c r="E8945" s="103" t="s">
        <v>421</v>
      </c>
      <c r="F8945" s="103" t="s">
        <v>421</v>
      </c>
      <c r="G8945" s="103" t="s">
        <v>201</v>
      </c>
      <c r="H8945" s="103" t="s">
        <v>351</v>
      </c>
      <c r="I8945" s="103" t="s">
        <v>92</v>
      </c>
      <c r="J8945" s="215">
        <v>-835.86</v>
      </c>
      <c r="K8945" s="216" t="s">
        <v>347</v>
      </c>
    </row>
    <row r="8946" spans="1:11" x14ac:dyDescent="0.25">
      <c r="A8946" s="103" t="s">
        <v>826</v>
      </c>
      <c r="B8946" s="103" t="s">
        <v>347</v>
      </c>
      <c r="C8946" s="103" t="s">
        <v>89</v>
      </c>
      <c r="D8946" s="103" t="s">
        <v>420</v>
      </c>
      <c r="E8946" s="103" t="s">
        <v>421</v>
      </c>
      <c r="F8946" s="103" t="s">
        <v>421</v>
      </c>
      <c r="G8946" s="103" t="s">
        <v>201</v>
      </c>
      <c r="H8946" s="103" t="s">
        <v>351</v>
      </c>
      <c r="I8946" s="103" t="s">
        <v>92</v>
      </c>
      <c r="J8946" s="215">
        <v>835.86</v>
      </c>
      <c r="K8946" s="216" t="s">
        <v>347</v>
      </c>
    </row>
    <row r="8947" spans="1:11" x14ac:dyDescent="0.25">
      <c r="A8947" s="103" t="s">
        <v>827</v>
      </c>
      <c r="B8947" s="103" t="s">
        <v>347</v>
      </c>
      <c r="C8947" s="103" t="s">
        <v>89</v>
      </c>
      <c r="D8947" s="103" t="s">
        <v>420</v>
      </c>
      <c r="E8947" s="103" t="s">
        <v>421</v>
      </c>
      <c r="F8947" s="103" t="s">
        <v>421</v>
      </c>
      <c r="G8947" s="103" t="s">
        <v>209</v>
      </c>
      <c r="H8947" s="103" t="s">
        <v>352</v>
      </c>
      <c r="I8947" s="103" t="s">
        <v>92</v>
      </c>
      <c r="J8947" s="215">
        <v>-101.12</v>
      </c>
      <c r="K8947" s="216" t="s">
        <v>347</v>
      </c>
    </row>
    <row r="8948" spans="1:11" x14ac:dyDescent="0.25">
      <c r="A8948" s="103" t="s">
        <v>830</v>
      </c>
      <c r="B8948" s="103" t="s">
        <v>347</v>
      </c>
      <c r="C8948" s="103" t="s">
        <v>89</v>
      </c>
      <c r="D8948" s="103" t="s">
        <v>420</v>
      </c>
      <c r="E8948" s="103" t="s">
        <v>421</v>
      </c>
      <c r="F8948" s="103" t="s">
        <v>421</v>
      </c>
      <c r="G8948" s="103" t="s">
        <v>209</v>
      </c>
      <c r="H8948" s="103" t="s">
        <v>352</v>
      </c>
      <c r="I8948" s="103" t="s">
        <v>92</v>
      </c>
      <c r="J8948" s="215">
        <v>226.83</v>
      </c>
      <c r="K8948" s="216" t="s">
        <v>347</v>
      </c>
    </row>
    <row r="8949" spans="1:11" x14ac:dyDescent="0.25">
      <c r="A8949" s="103" t="s">
        <v>828</v>
      </c>
      <c r="B8949" s="103" t="s">
        <v>347</v>
      </c>
      <c r="C8949" s="103" t="s">
        <v>89</v>
      </c>
      <c r="D8949" s="103" t="s">
        <v>420</v>
      </c>
      <c r="E8949" s="103" t="s">
        <v>421</v>
      </c>
      <c r="F8949" s="103" t="s">
        <v>421</v>
      </c>
      <c r="G8949" s="103" t="s">
        <v>209</v>
      </c>
      <c r="H8949" s="103" t="s">
        <v>352</v>
      </c>
      <c r="I8949" s="103" t="s">
        <v>92</v>
      </c>
      <c r="J8949" s="215">
        <v>248.71</v>
      </c>
      <c r="K8949" s="216" t="s">
        <v>347</v>
      </c>
    </row>
    <row r="8950" spans="1:11" x14ac:dyDescent="0.25">
      <c r="A8950" s="103" t="s">
        <v>829</v>
      </c>
      <c r="B8950" s="103" t="s">
        <v>347</v>
      </c>
      <c r="C8950" s="103" t="s">
        <v>89</v>
      </c>
      <c r="D8950" s="103" t="s">
        <v>420</v>
      </c>
      <c r="E8950" s="103" t="s">
        <v>421</v>
      </c>
      <c r="F8950" s="103" t="s">
        <v>421</v>
      </c>
      <c r="G8950" s="103" t="s">
        <v>209</v>
      </c>
      <c r="H8950" s="103" t="s">
        <v>352</v>
      </c>
      <c r="I8950" s="103" t="s">
        <v>92</v>
      </c>
      <c r="J8950" s="215">
        <v>314.3</v>
      </c>
      <c r="K8950" s="216" t="s">
        <v>347</v>
      </c>
    </row>
    <row r="8951" spans="1:11" x14ac:dyDescent="0.25">
      <c r="A8951" s="103" t="s">
        <v>825</v>
      </c>
      <c r="B8951" s="103" t="s">
        <v>347</v>
      </c>
      <c r="C8951" s="103" t="s">
        <v>89</v>
      </c>
      <c r="D8951" s="103" t="s">
        <v>420</v>
      </c>
      <c r="E8951" s="103" t="s">
        <v>421</v>
      </c>
      <c r="F8951" s="103" t="s">
        <v>421</v>
      </c>
      <c r="G8951" s="103" t="s">
        <v>209</v>
      </c>
      <c r="H8951" s="103" t="s">
        <v>352</v>
      </c>
      <c r="I8951" s="103" t="s">
        <v>92</v>
      </c>
      <c r="J8951" s="215">
        <v>-333.43</v>
      </c>
      <c r="K8951" s="216" t="s">
        <v>347</v>
      </c>
    </row>
    <row r="8952" spans="1:11" x14ac:dyDescent="0.25">
      <c r="A8952" s="103" t="s">
        <v>826</v>
      </c>
      <c r="B8952" s="103" t="s">
        <v>347</v>
      </c>
      <c r="C8952" s="103" t="s">
        <v>89</v>
      </c>
      <c r="D8952" s="103" t="s">
        <v>420</v>
      </c>
      <c r="E8952" s="103" t="s">
        <v>421</v>
      </c>
      <c r="F8952" s="103" t="s">
        <v>421</v>
      </c>
      <c r="G8952" s="103" t="s">
        <v>209</v>
      </c>
      <c r="H8952" s="103" t="s">
        <v>352</v>
      </c>
      <c r="I8952" s="103" t="s">
        <v>92</v>
      </c>
      <c r="J8952" s="215">
        <v>-90.19</v>
      </c>
      <c r="K8952" s="216" t="s">
        <v>347</v>
      </c>
    </row>
    <row r="8953" spans="1:11" x14ac:dyDescent="0.25">
      <c r="A8953" s="103" t="s">
        <v>827</v>
      </c>
      <c r="B8953" s="103" t="s">
        <v>347</v>
      </c>
      <c r="C8953" s="103" t="s">
        <v>89</v>
      </c>
      <c r="D8953" s="103" t="s">
        <v>420</v>
      </c>
      <c r="E8953" s="103" t="s">
        <v>421</v>
      </c>
      <c r="F8953" s="103" t="s">
        <v>421</v>
      </c>
      <c r="G8953" s="103" t="s">
        <v>220</v>
      </c>
      <c r="H8953" s="103" t="s">
        <v>405</v>
      </c>
      <c r="I8953" s="103" t="s">
        <v>92</v>
      </c>
      <c r="J8953" s="215">
        <v>-1071.18</v>
      </c>
      <c r="K8953" s="216" t="s">
        <v>347</v>
      </c>
    </row>
    <row r="8954" spans="1:11" x14ac:dyDescent="0.25">
      <c r="A8954" s="103" t="s">
        <v>830</v>
      </c>
      <c r="B8954" s="103" t="s">
        <v>347</v>
      </c>
      <c r="C8954" s="103" t="s">
        <v>89</v>
      </c>
      <c r="D8954" s="103" t="s">
        <v>420</v>
      </c>
      <c r="E8954" s="103" t="s">
        <v>421</v>
      </c>
      <c r="F8954" s="103" t="s">
        <v>421</v>
      </c>
      <c r="G8954" s="103" t="s">
        <v>220</v>
      </c>
      <c r="H8954" s="103" t="s">
        <v>405</v>
      </c>
      <c r="I8954" s="103" t="s">
        <v>92</v>
      </c>
      <c r="J8954" s="215">
        <v>754.68</v>
      </c>
      <c r="K8954" s="216" t="s">
        <v>347</v>
      </c>
    </row>
    <row r="8955" spans="1:11" x14ac:dyDescent="0.25">
      <c r="A8955" s="103" t="s">
        <v>828</v>
      </c>
      <c r="B8955" s="103" t="s">
        <v>347</v>
      </c>
      <c r="C8955" s="103" t="s">
        <v>89</v>
      </c>
      <c r="D8955" s="103" t="s">
        <v>420</v>
      </c>
      <c r="E8955" s="103" t="s">
        <v>421</v>
      </c>
      <c r="F8955" s="103" t="s">
        <v>421</v>
      </c>
      <c r="G8955" s="103" t="s">
        <v>220</v>
      </c>
      <c r="H8955" s="103" t="s">
        <v>405</v>
      </c>
      <c r="I8955" s="103" t="s">
        <v>92</v>
      </c>
      <c r="J8955" s="215">
        <v>-532.54</v>
      </c>
      <c r="K8955" s="216" t="s">
        <v>347</v>
      </c>
    </row>
    <row r="8956" spans="1:11" x14ac:dyDescent="0.25">
      <c r="A8956" s="103" t="s">
        <v>829</v>
      </c>
      <c r="B8956" s="103" t="s">
        <v>347</v>
      </c>
      <c r="C8956" s="103" t="s">
        <v>89</v>
      </c>
      <c r="D8956" s="103" t="s">
        <v>420</v>
      </c>
      <c r="E8956" s="103" t="s">
        <v>421</v>
      </c>
      <c r="F8956" s="103" t="s">
        <v>421</v>
      </c>
      <c r="G8956" s="103" t="s">
        <v>220</v>
      </c>
      <c r="H8956" s="103" t="s">
        <v>405</v>
      </c>
      <c r="I8956" s="103" t="s">
        <v>92</v>
      </c>
      <c r="J8956" s="215">
        <v>0</v>
      </c>
      <c r="K8956" s="216" t="s">
        <v>347</v>
      </c>
    </row>
    <row r="8957" spans="1:11" x14ac:dyDescent="0.25">
      <c r="A8957" s="103" t="s">
        <v>825</v>
      </c>
      <c r="B8957" s="103" t="s">
        <v>347</v>
      </c>
      <c r="C8957" s="103" t="s">
        <v>89</v>
      </c>
      <c r="D8957" s="103" t="s">
        <v>420</v>
      </c>
      <c r="E8957" s="103" t="s">
        <v>421</v>
      </c>
      <c r="F8957" s="103" t="s">
        <v>421</v>
      </c>
      <c r="G8957" s="103" t="s">
        <v>220</v>
      </c>
      <c r="H8957" s="103" t="s">
        <v>405</v>
      </c>
      <c r="I8957" s="103" t="s">
        <v>92</v>
      </c>
      <c r="J8957" s="215">
        <v>-438.2</v>
      </c>
      <c r="K8957" s="216" t="s">
        <v>347</v>
      </c>
    </row>
    <row r="8958" spans="1:11" x14ac:dyDescent="0.25">
      <c r="A8958" s="103" t="s">
        <v>826</v>
      </c>
      <c r="B8958" s="103" t="s">
        <v>347</v>
      </c>
      <c r="C8958" s="103" t="s">
        <v>89</v>
      </c>
      <c r="D8958" s="103" t="s">
        <v>420</v>
      </c>
      <c r="E8958" s="103" t="s">
        <v>421</v>
      </c>
      <c r="F8958" s="103" t="s">
        <v>421</v>
      </c>
      <c r="G8958" s="103" t="s">
        <v>220</v>
      </c>
      <c r="H8958" s="103" t="s">
        <v>405</v>
      </c>
      <c r="I8958" s="103" t="s">
        <v>92</v>
      </c>
      <c r="J8958" s="215">
        <v>559.91999999999996</v>
      </c>
      <c r="K8958" s="216" t="s">
        <v>347</v>
      </c>
    </row>
    <row r="8959" spans="1:11" x14ac:dyDescent="0.25">
      <c r="A8959" s="103" t="s">
        <v>827</v>
      </c>
      <c r="B8959" s="103" t="s">
        <v>347</v>
      </c>
      <c r="C8959" s="103" t="s">
        <v>89</v>
      </c>
      <c r="D8959" s="103" t="s">
        <v>420</v>
      </c>
      <c r="E8959" s="103" t="s">
        <v>421</v>
      </c>
      <c r="F8959" s="103" t="s">
        <v>421</v>
      </c>
      <c r="G8959" s="103" t="s">
        <v>557</v>
      </c>
      <c r="H8959" s="103" t="s">
        <v>558</v>
      </c>
      <c r="I8959" s="103" t="s">
        <v>92</v>
      </c>
      <c r="J8959" s="215">
        <v>-940.8</v>
      </c>
      <c r="K8959" s="216" t="s">
        <v>347</v>
      </c>
    </row>
    <row r="8960" spans="1:11" x14ac:dyDescent="0.25">
      <c r="A8960" s="103" t="s">
        <v>830</v>
      </c>
      <c r="B8960" s="103" t="s">
        <v>347</v>
      </c>
      <c r="C8960" s="103" t="s">
        <v>89</v>
      </c>
      <c r="D8960" s="103" t="s">
        <v>420</v>
      </c>
      <c r="E8960" s="103" t="s">
        <v>421</v>
      </c>
      <c r="F8960" s="103" t="s">
        <v>421</v>
      </c>
      <c r="G8960" s="103" t="s">
        <v>557</v>
      </c>
      <c r="H8960" s="103" t="s">
        <v>558</v>
      </c>
      <c r="I8960" s="103" t="s">
        <v>92</v>
      </c>
      <c r="J8960" s="215">
        <v>681.26</v>
      </c>
      <c r="K8960" s="216" t="s">
        <v>347</v>
      </c>
    </row>
    <row r="8961" spans="1:11" x14ac:dyDescent="0.25">
      <c r="A8961" s="103" t="s">
        <v>828</v>
      </c>
      <c r="B8961" s="103" t="s">
        <v>347</v>
      </c>
      <c r="C8961" s="103" t="s">
        <v>89</v>
      </c>
      <c r="D8961" s="103" t="s">
        <v>420</v>
      </c>
      <c r="E8961" s="103" t="s">
        <v>421</v>
      </c>
      <c r="F8961" s="103" t="s">
        <v>421</v>
      </c>
      <c r="G8961" s="103" t="s">
        <v>557</v>
      </c>
      <c r="H8961" s="103" t="s">
        <v>558</v>
      </c>
      <c r="I8961" s="103" t="s">
        <v>92</v>
      </c>
      <c r="J8961" s="215">
        <v>103.8</v>
      </c>
      <c r="K8961" s="216" t="s">
        <v>347</v>
      </c>
    </row>
    <row r="8962" spans="1:11" x14ac:dyDescent="0.25">
      <c r="A8962" s="103" t="s">
        <v>829</v>
      </c>
      <c r="B8962" s="103" t="s">
        <v>347</v>
      </c>
      <c r="C8962" s="103" t="s">
        <v>89</v>
      </c>
      <c r="D8962" s="103" t="s">
        <v>420</v>
      </c>
      <c r="E8962" s="103" t="s">
        <v>421</v>
      </c>
      <c r="F8962" s="103" t="s">
        <v>421</v>
      </c>
      <c r="G8962" s="103" t="s">
        <v>557</v>
      </c>
      <c r="H8962" s="103" t="s">
        <v>558</v>
      </c>
      <c r="I8962" s="103" t="s">
        <v>92</v>
      </c>
      <c r="J8962" s="215">
        <v>-175</v>
      </c>
      <c r="K8962" s="216" t="s">
        <v>347</v>
      </c>
    </row>
    <row r="8963" spans="1:11" x14ac:dyDescent="0.25">
      <c r="A8963" s="103" t="s">
        <v>825</v>
      </c>
      <c r="B8963" s="103" t="s">
        <v>347</v>
      </c>
      <c r="C8963" s="103" t="s">
        <v>89</v>
      </c>
      <c r="D8963" s="103" t="s">
        <v>420</v>
      </c>
      <c r="E8963" s="103" t="s">
        <v>421</v>
      </c>
      <c r="F8963" s="103" t="s">
        <v>421</v>
      </c>
      <c r="G8963" s="103" t="s">
        <v>557</v>
      </c>
      <c r="H8963" s="103" t="s">
        <v>558</v>
      </c>
      <c r="I8963" s="103" t="s">
        <v>92</v>
      </c>
      <c r="J8963" s="215">
        <v>-175.36</v>
      </c>
      <c r="K8963" s="216" t="s">
        <v>347</v>
      </c>
    </row>
    <row r="8964" spans="1:11" x14ac:dyDescent="0.25">
      <c r="A8964" s="103" t="s">
        <v>826</v>
      </c>
      <c r="B8964" s="103" t="s">
        <v>347</v>
      </c>
      <c r="C8964" s="103" t="s">
        <v>89</v>
      </c>
      <c r="D8964" s="103" t="s">
        <v>420</v>
      </c>
      <c r="E8964" s="103" t="s">
        <v>421</v>
      </c>
      <c r="F8964" s="103" t="s">
        <v>421</v>
      </c>
      <c r="G8964" s="103" t="s">
        <v>557</v>
      </c>
      <c r="H8964" s="103" t="s">
        <v>558</v>
      </c>
      <c r="I8964" s="103" t="s">
        <v>92</v>
      </c>
      <c r="J8964" s="215">
        <v>350.36</v>
      </c>
      <c r="K8964" s="216" t="s">
        <v>347</v>
      </c>
    </row>
    <row r="8965" spans="1:11" x14ac:dyDescent="0.25">
      <c r="A8965" s="103" t="s">
        <v>827</v>
      </c>
      <c r="B8965" s="103" t="s">
        <v>347</v>
      </c>
      <c r="C8965" s="103" t="s">
        <v>89</v>
      </c>
      <c r="D8965" s="103" t="s">
        <v>420</v>
      </c>
      <c r="E8965" s="103" t="s">
        <v>421</v>
      </c>
      <c r="F8965" s="103" t="s">
        <v>421</v>
      </c>
      <c r="G8965" s="103" t="s">
        <v>204</v>
      </c>
      <c r="H8965" s="103" t="s">
        <v>353</v>
      </c>
      <c r="I8965" s="103" t="s">
        <v>92</v>
      </c>
      <c r="J8965" s="215">
        <v>-1519.97</v>
      </c>
      <c r="K8965" s="216" t="s">
        <v>347</v>
      </c>
    </row>
    <row r="8966" spans="1:11" x14ac:dyDescent="0.25">
      <c r="A8966" s="103" t="s">
        <v>830</v>
      </c>
      <c r="B8966" s="103" t="s">
        <v>347</v>
      </c>
      <c r="C8966" s="103" t="s">
        <v>89</v>
      </c>
      <c r="D8966" s="103" t="s">
        <v>420</v>
      </c>
      <c r="E8966" s="103" t="s">
        <v>421</v>
      </c>
      <c r="F8966" s="103" t="s">
        <v>421</v>
      </c>
      <c r="G8966" s="103" t="s">
        <v>204</v>
      </c>
      <c r="H8966" s="103" t="s">
        <v>353</v>
      </c>
      <c r="I8966" s="103" t="s">
        <v>92</v>
      </c>
      <c r="J8966" s="215">
        <v>391.19</v>
      </c>
      <c r="K8966" s="216" t="s">
        <v>347</v>
      </c>
    </row>
    <row r="8967" spans="1:11" x14ac:dyDescent="0.25">
      <c r="A8967" s="103" t="s">
        <v>828</v>
      </c>
      <c r="B8967" s="103" t="s">
        <v>347</v>
      </c>
      <c r="C8967" s="103" t="s">
        <v>89</v>
      </c>
      <c r="D8967" s="103" t="s">
        <v>420</v>
      </c>
      <c r="E8967" s="103" t="s">
        <v>421</v>
      </c>
      <c r="F8967" s="103" t="s">
        <v>421</v>
      </c>
      <c r="G8967" s="103" t="s">
        <v>204</v>
      </c>
      <c r="H8967" s="103" t="s">
        <v>353</v>
      </c>
      <c r="I8967" s="103" t="s">
        <v>92</v>
      </c>
      <c r="J8967" s="215">
        <v>515.59</v>
      </c>
      <c r="K8967" s="216" t="s">
        <v>347</v>
      </c>
    </row>
    <row r="8968" spans="1:11" x14ac:dyDescent="0.25">
      <c r="A8968" s="103" t="s">
        <v>829</v>
      </c>
      <c r="B8968" s="103" t="s">
        <v>347</v>
      </c>
      <c r="C8968" s="103" t="s">
        <v>89</v>
      </c>
      <c r="D8968" s="103" t="s">
        <v>420</v>
      </c>
      <c r="E8968" s="103" t="s">
        <v>421</v>
      </c>
      <c r="F8968" s="103" t="s">
        <v>421</v>
      </c>
      <c r="G8968" s="103" t="s">
        <v>204</v>
      </c>
      <c r="H8968" s="103" t="s">
        <v>353</v>
      </c>
      <c r="I8968" s="103" t="s">
        <v>92</v>
      </c>
      <c r="J8968" s="215">
        <v>459.24</v>
      </c>
      <c r="K8968" s="216" t="s">
        <v>347</v>
      </c>
    </row>
    <row r="8969" spans="1:11" x14ac:dyDescent="0.25">
      <c r="A8969" s="103" t="s">
        <v>825</v>
      </c>
      <c r="B8969" s="103" t="s">
        <v>347</v>
      </c>
      <c r="C8969" s="103" t="s">
        <v>89</v>
      </c>
      <c r="D8969" s="103" t="s">
        <v>420</v>
      </c>
      <c r="E8969" s="103" t="s">
        <v>421</v>
      </c>
      <c r="F8969" s="103" t="s">
        <v>421</v>
      </c>
      <c r="G8969" s="103" t="s">
        <v>204</v>
      </c>
      <c r="H8969" s="103" t="s">
        <v>353</v>
      </c>
      <c r="I8969" s="103" t="s">
        <v>92</v>
      </c>
      <c r="J8969" s="215">
        <v>-1243.56</v>
      </c>
      <c r="K8969" s="216" t="s">
        <v>347</v>
      </c>
    </row>
    <row r="8970" spans="1:11" x14ac:dyDescent="0.25">
      <c r="A8970" s="103" t="s">
        <v>826</v>
      </c>
      <c r="B8970" s="103" t="s">
        <v>347</v>
      </c>
      <c r="C8970" s="103" t="s">
        <v>89</v>
      </c>
      <c r="D8970" s="103" t="s">
        <v>420</v>
      </c>
      <c r="E8970" s="103" t="s">
        <v>421</v>
      </c>
      <c r="F8970" s="103" t="s">
        <v>421</v>
      </c>
      <c r="G8970" s="103" t="s">
        <v>204</v>
      </c>
      <c r="H8970" s="103" t="s">
        <v>353</v>
      </c>
      <c r="I8970" s="103" t="s">
        <v>92</v>
      </c>
      <c r="J8970" s="215">
        <v>592.89</v>
      </c>
      <c r="K8970" s="216" t="s">
        <v>347</v>
      </c>
    </row>
    <row r="8971" spans="1:11" x14ac:dyDescent="0.25">
      <c r="A8971" s="103" t="s">
        <v>827</v>
      </c>
      <c r="B8971" s="103" t="s">
        <v>347</v>
      </c>
      <c r="C8971" s="103" t="s">
        <v>89</v>
      </c>
      <c r="D8971" s="103" t="s">
        <v>420</v>
      </c>
      <c r="E8971" s="103" t="s">
        <v>421</v>
      </c>
      <c r="F8971" s="103" t="s">
        <v>421</v>
      </c>
      <c r="G8971" s="103" t="s">
        <v>207</v>
      </c>
      <c r="H8971" s="103" t="s">
        <v>354</v>
      </c>
      <c r="I8971" s="103" t="s">
        <v>92</v>
      </c>
      <c r="J8971" s="215">
        <v>-3804.88</v>
      </c>
      <c r="K8971" s="216" t="s">
        <v>347</v>
      </c>
    </row>
    <row r="8972" spans="1:11" x14ac:dyDescent="0.25">
      <c r="A8972" s="103" t="s">
        <v>830</v>
      </c>
      <c r="B8972" s="103" t="s">
        <v>347</v>
      </c>
      <c r="C8972" s="103" t="s">
        <v>89</v>
      </c>
      <c r="D8972" s="103" t="s">
        <v>420</v>
      </c>
      <c r="E8972" s="103" t="s">
        <v>421</v>
      </c>
      <c r="F8972" s="103" t="s">
        <v>421</v>
      </c>
      <c r="G8972" s="103" t="s">
        <v>207</v>
      </c>
      <c r="H8972" s="103" t="s">
        <v>354</v>
      </c>
      <c r="I8972" s="103" t="s">
        <v>92</v>
      </c>
      <c r="J8972" s="215">
        <v>2165.1</v>
      </c>
      <c r="K8972" s="216" t="s">
        <v>347</v>
      </c>
    </row>
    <row r="8973" spans="1:11" x14ac:dyDescent="0.25">
      <c r="A8973" s="103" t="s">
        <v>828</v>
      </c>
      <c r="B8973" s="103" t="s">
        <v>347</v>
      </c>
      <c r="C8973" s="103" t="s">
        <v>89</v>
      </c>
      <c r="D8973" s="103" t="s">
        <v>420</v>
      </c>
      <c r="E8973" s="103" t="s">
        <v>421</v>
      </c>
      <c r="F8973" s="103" t="s">
        <v>421</v>
      </c>
      <c r="G8973" s="103" t="s">
        <v>207</v>
      </c>
      <c r="H8973" s="103" t="s">
        <v>354</v>
      </c>
      <c r="I8973" s="103" t="s">
        <v>92</v>
      </c>
      <c r="J8973" s="215">
        <v>975.99</v>
      </c>
      <c r="K8973" s="216" t="s">
        <v>347</v>
      </c>
    </row>
    <row r="8974" spans="1:11" x14ac:dyDescent="0.25">
      <c r="A8974" s="103" t="s">
        <v>829</v>
      </c>
      <c r="B8974" s="103" t="s">
        <v>347</v>
      </c>
      <c r="C8974" s="103" t="s">
        <v>89</v>
      </c>
      <c r="D8974" s="103" t="s">
        <v>420</v>
      </c>
      <c r="E8974" s="103" t="s">
        <v>421</v>
      </c>
      <c r="F8974" s="103" t="s">
        <v>421</v>
      </c>
      <c r="G8974" s="103" t="s">
        <v>207</v>
      </c>
      <c r="H8974" s="103" t="s">
        <v>354</v>
      </c>
      <c r="I8974" s="103" t="s">
        <v>92</v>
      </c>
      <c r="J8974" s="215">
        <v>-587.95000000000005</v>
      </c>
      <c r="K8974" s="216" t="s">
        <v>347</v>
      </c>
    </row>
    <row r="8975" spans="1:11" x14ac:dyDescent="0.25">
      <c r="A8975" s="103" t="s">
        <v>825</v>
      </c>
      <c r="B8975" s="103" t="s">
        <v>347</v>
      </c>
      <c r="C8975" s="103" t="s">
        <v>89</v>
      </c>
      <c r="D8975" s="103" t="s">
        <v>420</v>
      </c>
      <c r="E8975" s="103" t="s">
        <v>421</v>
      </c>
      <c r="F8975" s="103" t="s">
        <v>421</v>
      </c>
      <c r="G8975" s="103" t="s">
        <v>207</v>
      </c>
      <c r="H8975" s="103" t="s">
        <v>354</v>
      </c>
      <c r="I8975" s="103" t="s">
        <v>92</v>
      </c>
      <c r="J8975" s="215">
        <v>-1093.57</v>
      </c>
      <c r="K8975" s="216" t="s">
        <v>347</v>
      </c>
    </row>
    <row r="8976" spans="1:11" x14ac:dyDescent="0.25">
      <c r="A8976" s="103" t="s">
        <v>826</v>
      </c>
      <c r="B8976" s="103" t="s">
        <v>347</v>
      </c>
      <c r="C8976" s="103" t="s">
        <v>89</v>
      </c>
      <c r="D8976" s="103" t="s">
        <v>420</v>
      </c>
      <c r="E8976" s="103" t="s">
        <v>421</v>
      </c>
      <c r="F8976" s="103" t="s">
        <v>421</v>
      </c>
      <c r="G8976" s="103" t="s">
        <v>207</v>
      </c>
      <c r="H8976" s="103" t="s">
        <v>354</v>
      </c>
      <c r="I8976" s="103" t="s">
        <v>92</v>
      </c>
      <c r="J8976" s="215">
        <v>1450.75</v>
      </c>
      <c r="K8976" s="216" t="s">
        <v>347</v>
      </c>
    </row>
    <row r="8977" spans="1:11" x14ac:dyDescent="0.25">
      <c r="A8977" s="103" t="s">
        <v>827</v>
      </c>
      <c r="B8977" s="103" t="s">
        <v>347</v>
      </c>
      <c r="C8977" s="103" t="s">
        <v>89</v>
      </c>
      <c r="D8977" s="103" t="s">
        <v>420</v>
      </c>
      <c r="E8977" s="103" t="s">
        <v>421</v>
      </c>
      <c r="F8977" s="103" t="s">
        <v>421</v>
      </c>
      <c r="G8977" s="103" t="s">
        <v>219</v>
      </c>
      <c r="H8977" s="103" t="s">
        <v>406</v>
      </c>
      <c r="I8977" s="103" t="s">
        <v>92</v>
      </c>
      <c r="J8977" s="215">
        <v>-3516.97</v>
      </c>
      <c r="K8977" s="216" t="s">
        <v>347</v>
      </c>
    </row>
    <row r="8978" spans="1:11" x14ac:dyDescent="0.25">
      <c r="A8978" s="103" t="s">
        <v>830</v>
      </c>
      <c r="B8978" s="103" t="s">
        <v>347</v>
      </c>
      <c r="C8978" s="103" t="s">
        <v>89</v>
      </c>
      <c r="D8978" s="103" t="s">
        <v>420</v>
      </c>
      <c r="E8978" s="103" t="s">
        <v>421</v>
      </c>
      <c r="F8978" s="103" t="s">
        <v>421</v>
      </c>
      <c r="G8978" s="103" t="s">
        <v>219</v>
      </c>
      <c r="H8978" s="103" t="s">
        <v>406</v>
      </c>
      <c r="I8978" s="103" t="s">
        <v>92</v>
      </c>
      <c r="J8978" s="215">
        <v>2088.33</v>
      </c>
      <c r="K8978" s="216" t="s">
        <v>347</v>
      </c>
    </row>
    <row r="8979" spans="1:11" x14ac:dyDescent="0.25">
      <c r="A8979" s="103" t="s">
        <v>828</v>
      </c>
      <c r="B8979" s="103" t="s">
        <v>347</v>
      </c>
      <c r="C8979" s="103" t="s">
        <v>89</v>
      </c>
      <c r="D8979" s="103" t="s">
        <v>420</v>
      </c>
      <c r="E8979" s="103" t="s">
        <v>421</v>
      </c>
      <c r="F8979" s="103" t="s">
        <v>421</v>
      </c>
      <c r="G8979" s="103" t="s">
        <v>219</v>
      </c>
      <c r="H8979" s="103" t="s">
        <v>406</v>
      </c>
      <c r="I8979" s="103" t="s">
        <v>92</v>
      </c>
      <c r="J8979" s="215">
        <v>-631.94000000000005</v>
      </c>
      <c r="K8979" s="216" t="s">
        <v>347</v>
      </c>
    </row>
    <row r="8980" spans="1:11" x14ac:dyDescent="0.25">
      <c r="A8980" s="103" t="s">
        <v>829</v>
      </c>
      <c r="B8980" s="103" t="s">
        <v>347</v>
      </c>
      <c r="C8980" s="103" t="s">
        <v>89</v>
      </c>
      <c r="D8980" s="103" t="s">
        <v>420</v>
      </c>
      <c r="E8980" s="103" t="s">
        <v>421</v>
      </c>
      <c r="F8980" s="103" t="s">
        <v>421</v>
      </c>
      <c r="G8980" s="103" t="s">
        <v>219</v>
      </c>
      <c r="H8980" s="103" t="s">
        <v>406</v>
      </c>
      <c r="I8980" s="103" t="s">
        <v>92</v>
      </c>
      <c r="J8980" s="215">
        <v>-116.52</v>
      </c>
      <c r="K8980" s="216" t="s">
        <v>347</v>
      </c>
    </row>
    <row r="8981" spans="1:11" x14ac:dyDescent="0.25">
      <c r="A8981" s="103" t="s">
        <v>825</v>
      </c>
      <c r="B8981" s="103" t="s">
        <v>347</v>
      </c>
      <c r="C8981" s="103" t="s">
        <v>89</v>
      </c>
      <c r="D8981" s="103" t="s">
        <v>420</v>
      </c>
      <c r="E8981" s="103" t="s">
        <v>421</v>
      </c>
      <c r="F8981" s="103" t="s">
        <v>421</v>
      </c>
      <c r="G8981" s="103" t="s">
        <v>219</v>
      </c>
      <c r="H8981" s="103" t="s">
        <v>406</v>
      </c>
      <c r="I8981" s="103" t="s">
        <v>92</v>
      </c>
      <c r="J8981" s="215">
        <v>-253.12</v>
      </c>
      <c r="K8981" s="216" t="s">
        <v>347</v>
      </c>
    </row>
    <row r="8982" spans="1:11" x14ac:dyDescent="0.25">
      <c r="A8982" s="103" t="s">
        <v>826</v>
      </c>
      <c r="B8982" s="103" t="s">
        <v>347</v>
      </c>
      <c r="C8982" s="103" t="s">
        <v>89</v>
      </c>
      <c r="D8982" s="103" t="s">
        <v>420</v>
      </c>
      <c r="E8982" s="103" t="s">
        <v>421</v>
      </c>
      <c r="F8982" s="103" t="s">
        <v>421</v>
      </c>
      <c r="G8982" s="103" t="s">
        <v>219</v>
      </c>
      <c r="H8982" s="103" t="s">
        <v>406</v>
      </c>
      <c r="I8982" s="103" t="s">
        <v>92</v>
      </c>
      <c r="J8982" s="215">
        <v>-199.71</v>
      </c>
      <c r="K8982" s="216" t="s">
        <v>347</v>
      </c>
    </row>
    <row r="8983" spans="1:11" x14ac:dyDescent="0.25">
      <c r="A8983" s="103" t="s">
        <v>827</v>
      </c>
      <c r="B8983" s="103" t="s">
        <v>347</v>
      </c>
      <c r="C8983" s="103" t="s">
        <v>89</v>
      </c>
      <c r="D8983" s="103" t="s">
        <v>420</v>
      </c>
      <c r="E8983" s="103" t="s">
        <v>421</v>
      </c>
      <c r="F8983" s="103" t="s">
        <v>421</v>
      </c>
      <c r="G8983" s="103" t="s">
        <v>213</v>
      </c>
      <c r="H8983" s="103" t="s">
        <v>355</v>
      </c>
      <c r="I8983" s="103" t="s">
        <v>92</v>
      </c>
      <c r="J8983" s="215">
        <v>-8590.02</v>
      </c>
      <c r="K8983" s="216" t="s">
        <v>347</v>
      </c>
    </row>
    <row r="8984" spans="1:11" x14ac:dyDescent="0.25">
      <c r="A8984" s="103" t="s">
        <v>830</v>
      </c>
      <c r="B8984" s="103" t="s">
        <v>347</v>
      </c>
      <c r="C8984" s="103" t="s">
        <v>89</v>
      </c>
      <c r="D8984" s="103" t="s">
        <v>420</v>
      </c>
      <c r="E8984" s="103" t="s">
        <v>421</v>
      </c>
      <c r="F8984" s="103" t="s">
        <v>421</v>
      </c>
      <c r="G8984" s="103" t="s">
        <v>213</v>
      </c>
      <c r="H8984" s="103" t="s">
        <v>355</v>
      </c>
      <c r="I8984" s="103" t="s">
        <v>92</v>
      </c>
      <c r="J8984" s="215">
        <v>3656.18</v>
      </c>
      <c r="K8984" s="216" t="s">
        <v>347</v>
      </c>
    </row>
    <row r="8985" spans="1:11" x14ac:dyDescent="0.25">
      <c r="A8985" s="103" t="s">
        <v>828</v>
      </c>
      <c r="B8985" s="103" t="s">
        <v>347</v>
      </c>
      <c r="C8985" s="103" t="s">
        <v>89</v>
      </c>
      <c r="D8985" s="103" t="s">
        <v>420</v>
      </c>
      <c r="E8985" s="103" t="s">
        <v>421</v>
      </c>
      <c r="F8985" s="103" t="s">
        <v>421</v>
      </c>
      <c r="G8985" s="103" t="s">
        <v>213</v>
      </c>
      <c r="H8985" s="103" t="s">
        <v>355</v>
      </c>
      <c r="I8985" s="103" t="s">
        <v>92</v>
      </c>
      <c r="J8985" s="215">
        <v>2361.2600000000002</v>
      </c>
      <c r="K8985" s="216" t="s">
        <v>347</v>
      </c>
    </row>
    <row r="8986" spans="1:11" x14ac:dyDescent="0.25">
      <c r="A8986" s="103" t="s">
        <v>829</v>
      </c>
      <c r="B8986" s="103" t="s">
        <v>347</v>
      </c>
      <c r="C8986" s="103" t="s">
        <v>89</v>
      </c>
      <c r="D8986" s="103" t="s">
        <v>420</v>
      </c>
      <c r="E8986" s="103" t="s">
        <v>421</v>
      </c>
      <c r="F8986" s="103" t="s">
        <v>421</v>
      </c>
      <c r="G8986" s="103" t="s">
        <v>213</v>
      </c>
      <c r="H8986" s="103" t="s">
        <v>355</v>
      </c>
      <c r="I8986" s="103" t="s">
        <v>92</v>
      </c>
      <c r="J8986" s="215">
        <v>-388.81</v>
      </c>
      <c r="K8986" s="216" t="s">
        <v>347</v>
      </c>
    </row>
    <row r="8987" spans="1:11" x14ac:dyDescent="0.25">
      <c r="A8987" s="103" t="s">
        <v>825</v>
      </c>
      <c r="B8987" s="103" t="s">
        <v>347</v>
      </c>
      <c r="C8987" s="103" t="s">
        <v>89</v>
      </c>
      <c r="D8987" s="103" t="s">
        <v>420</v>
      </c>
      <c r="E8987" s="103" t="s">
        <v>421</v>
      </c>
      <c r="F8987" s="103" t="s">
        <v>421</v>
      </c>
      <c r="G8987" s="103" t="s">
        <v>213</v>
      </c>
      <c r="H8987" s="103" t="s">
        <v>355</v>
      </c>
      <c r="I8987" s="103" t="s">
        <v>92</v>
      </c>
      <c r="J8987" s="215">
        <v>-1159.02</v>
      </c>
      <c r="K8987" s="216" t="s">
        <v>347</v>
      </c>
    </row>
    <row r="8988" spans="1:11" x14ac:dyDescent="0.25">
      <c r="A8988" s="103" t="s">
        <v>826</v>
      </c>
      <c r="B8988" s="103" t="s">
        <v>347</v>
      </c>
      <c r="C8988" s="103" t="s">
        <v>89</v>
      </c>
      <c r="D8988" s="103" t="s">
        <v>420</v>
      </c>
      <c r="E8988" s="103" t="s">
        <v>421</v>
      </c>
      <c r="F8988" s="103" t="s">
        <v>421</v>
      </c>
      <c r="G8988" s="103" t="s">
        <v>213</v>
      </c>
      <c r="H8988" s="103" t="s">
        <v>355</v>
      </c>
      <c r="I8988" s="103" t="s">
        <v>92</v>
      </c>
      <c r="J8988" s="215">
        <v>131.97999999999999</v>
      </c>
      <c r="K8988" s="216" t="s">
        <v>347</v>
      </c>
    </row>
    <row r="8989" spans="1:11" x14ac:dyDescent="0.25">
      <c r="A8989" s="103" t="s">
        <v>827</v>
      </c>
      <c r="B8989" s="103" t="s">
        <v>347</v>
      </c>
      <c r="C8989" s="103" t="s">
        <v>89</v>
      </c>
      <c r="D8989" s="103" t="s">
        <v>420</v>
      </c>
      <c r="E8989" s="103" t="s">
        <v>421</v>
      </c>
      <c r="F8989" s="103" t="s">
        <v>421</v>
      </c>
      <c r="G8989" s="103" t="s">
        <v>174</v>
      </c>
      <c r="H8989" s="103" t="s">
        <v>358</v>
      </c>
      <c r="I8989" s="103" t="s">
        <v>92</v>
      </c>
      <c r="J8989" s="215">
        <v>692.31</v>
      </c>
      <c r="K8989" s="216" t="s">
        <v>88</v>
      </c>
    </row>
    <row r="8990" spans="1:11" x14ac:dyDescent="0.25">
      <c r="A8990" s="103" t="s">
        <v>825</v>
      </c>
      <c r="B8990" s="103" t="s">
        <v>347</v>
      </c>
      <c r="C8990" s="103" t="s">
        <v>89</v>
      </c>
      <c r="D8990" s="103" t="s">
        <v>420</v>
      </c>
      <c r="E8990" s="103" t="s">
        <v>421</v>
      </c>
      <c r="F8990" s="103" t="s">
        <v>421</v>
      </c>
      <c r="G8990" s="103" t="s">
        <v>174</v>
      </c>
      <c r="H8990" s="103" t="s">
        <v>358</v>
      </c>
      <c r="I8990" s="103" t="s">
        <v>92</v>
      </c>
      <c r="J8990" s="215">
        <v>-415.38</v>
      </c>
      <c r="K8990" s="216" t="s">
        <v>88</v>
      </c>
    </row>
    <row r="8991" spans="1:11" x14ac:dyDescent="0.25">
      <c r="A8991" s="103" t="s">
        <v>826</v>
      </c>
      <c r="B8991" s="103" t="s">
        <v>347</v>
      </c>
      <c r="C8991" s="103" t="s">
        <v>89</v>
      </c>
      <c r="D8991" s="103" t="s">
        <v>420</v>
      </c>
      <c r="E8991" s="103" t="s">
        <v>421</v>
      </c>
      <c r="F8991" s="103" t="s">
        <v>421</v>
      </c>
      <c r="G8991" s="103" t="s">
        <v>174</v>
      </c>
      <c r="H8991" s="103" t="s">
        <v>358</v>
      </c>
      <c r="I8991" s="103" t="s">
        <v>92</v>
      </c>
      <c r="J8991" s="215">
        <v>-276.93</v>
      </c>
      <c r="K8991" s="216" t="s">
        <v>88</v>
      </c>
    </row>
    <row r="8992" spans="1:11" x14ac:dyDescent="0.25">
      <c r="A8992" s="103" t="s">
        <v>827</v>
      </c>
      <c r="B8992" s="103" t="s">
        <v>347</v>
      </c>
      <c r="C8992" s="103" t="s">
        <v>89</v>
      </c>
      <c r="D8992" s="103" t="s">
        <v>420</v>
      </c>
      <c r="E8992" s="103" t="s">
        <v>421</v>
      </c>
      <c r="F8992" s="103" t="s">
        <v>421</v>
      </c>
      <c r="G8992" s="103" t="s">
        <v>145</v>
      </c>
      <c r="H8992" s="103" t="s">
        <v>359</v>
      </c>
      <c r="I8992" s="103" t="s">
        <v>92</v>
      </c>
      <c r="J8992" s="215">
        <v>1032.93</v>
      </c>
      <c r="K8992" s="216" t="s">
        <v>88</v>
      </c>
    </row>
    <row r="8993" spans="1:11" x14ac:dyDescent="0.25">
      <c r="A8993" s="103" t="s">
        <v>830</v>
      </c>
      <c r="B8993" s="103" t="s">
        <v>347</v>
      </c>
      <c r="C8993" s="103" t="s">
        <v>89</v>
      </c>
      <c r="D8993" s="103" t="s">
        <v>420</v>
      </c>
      <c r="E8993" s="103" t="s">
        <v>421</v>
      </c>
      <c r="F8993" s="103" t="s">
        <v>421</v>
      </c>
      <c r="G8993" s="103" t="s">
        <v>145</v>
      </c>
      <c r="H8993" s="103" t="s">
        <v>359</v>
      </c>
      <c r="I8993" s="103" t="s">
        <v>92</v>
      </c>
      <c r="J8993" s="215">
        <v>1717.83</v>
      </c>
      <c r="K8993" s="216" t="s">
        <v>88</v>
      </c>
    </row>
    <row r="8994" spans="1:11" x14ac:dyDescent="0.25">
      <c r="A8994" s="103" t="s">
        <v>828</v>
      </c>
      <c r="B8994" s="103" t="s">
        <v>347</v>
      </c>
      <c r="C8994" s="103" t="s">
        <v>89</v>
      </c>
      <c r="D8994" s="103" t="s">
        <v>420</v>
      </c>
      <c r="E8994" s="103" t="s">
        <v>421</v>
      </c>
      <c r="F8994" s="103" t="s">
        <v>421</v>
      </c>
      <c r="G8994" s="103" t="s">
        <v>145</v>
      </c>
      <c r="H8994" s="103" t="s">
        <v>359</v>
      </c>
      <c r="I8994" s="103" t="s">
        <v>92</v>
      </c>
      <c r="J8994" s="215">
        <v>950.4</v>
      </c>
      <c r="K8994" s="216" t="s">
        <v>88</v>
      </c>
    </row>
    <row r="8995" spans="1:11" x14ac:dyDescent="0.25">
      <c r="A8995" s="103" t="s">
        <v>829</v>
      </c>
      <c r="B8995" s="103" t="s">
        <v>347</v>
      </c>
      <c r="C8995" s="103" t="s">
        <v>89</v>
      </c>
      <c r="D8995" s="103" t="s">
        <v>420</v>
      </c>
      <c r="E8995" s="103" t="s">
        <v>421</v>
      </c>
      <c r="F8995" s="103" t="s">
        <v>421</v>
      </c>
      <c r="G8995" s="103" t="s">
        <v>145</v>
      </c>
      <c r="H8995" s="103" t="s">
        <v>359</v>
      </c>
      <c r="I8995" s="103" t="s">
        <v>92</v>
      </c>
      <c r="J8995" s="215">
        <v>-411.7</v>
      </c>
      <c r="K8995" s="216" t="s">
        <v>88</v>
      </c>
    </row>
    <row r="8996" spans="1:11" x14ac:dyDescent="0.25">
      <c r="A8996" s="103" t="s">
        <v>825</v>
      </c>
      <c r="B8996" s="103" t="s">
        <v>347</v>
      </c>
      <c r="C8996" s="103" t="s">
        <v>89</v>
      </c>
      <c r="D8996" s="103" t="s">
        <v>420</v>
      </c>
      <c r="E8996" s="103" t="s">
        <v>421</v>
      </c>
      <c r="F8996" s="103" t="s">
        <v>421</v>
      </c>
      <c r="G8996" s="103" t="s">
        <v>145</v>
      </c>
      <c r="H8996" s="103" t="s">
        <v>359</v>
      </c>
      <c r="I8996" s="103" t="s">
        <v>92</v>
      </c>
      <c r="J8996" s="215">
        <v>-2592.3000000000002</v>
      </c>
      <c r="K8996" s="216" t="s">
        <v>88</v>
      </c>
    </row>
    <row r="8997" spans="1:11" x14ac:dyDescent="0.25">
      <c r="A8997" s="103" t="s">
        <v>826</v>
      </c>
      <c r="B8997" s="103" t="s">
        <v>347</v>
      </c>
      <c r="C8997" s="103" t="s">
        <v>89</v>
      </c>
      <c r="D8997" s="103" t="s">
        <v>420</v>
      </c>
      <c r="E8997" s="103" t="s">
        <v>421</v>
      </c>
      <c r="F8997" s="103" t="s">
        <v>421</v>
      </c>
      <c r="G8997" s="103" t="s">
        <v>145</v>
      </c>
      <c r="H8997" s="103" t="s">
        <v>359</v>
      </c>
      <c r="I8997" s="103" t="s">
        <v>92</v>
      </c>
      <c r="J8997" s="215">
        <v>115.96</v>
      </c>
      <c r="K8997" s="216" t="s">
        <v>88</v>
      </c>
    </row>
    <row r="8998" spans="1:11" x14ac:dyDescent="0.25">
      <c r="A8998" s="103" t="s">
        <v>827</v>
      </c>
      <c r="B8998" s="103" t="s">
        <v>347</v>
      </c>
      <c r="C8998" s="103" t="s">
        <v>89</v>
      </c>
      <c r="D8998" s="103" t="s">
        <v>420</v>
      </c>
      <c r="E8998" s="103" t="s">
        <v>421</v>
      </c>
      <c r="F8998" s="103" t="s">
        <v>421</v>
      </c>
      <c r="G8998" s="103" t="s">
        <v>147</v>
      </c>
      <c r="H8998" s="103" t="s">
        <v>617</v>
      </c>
      <c r="I8998" s="103" t="s">
        <v>92</v>
      </c>
      <c r="J8998" s="215">
        <v>1887.45</v>
      </c>
      <c r="K8998" s="216" t="s">
        <v>88</v>
      </c>
    </row>
    <row r="8999" spans="1:11" x14ac:dyDescent="0.25">
      <c r="A8999" s="103" t="s">
        <v>830</v>
      </c>
      <c r="B8999" s="103" t="s">
        <v>347</v>
      </c>
      <c r="C8999" s="103" t="s">
        <v>89</v>
      </c>
      <c r="D8999" s="103" t="s">
        <v>420</v>
      </c>
      <c r="E8999" s="103" t="s">
        <v>421</v>
      </c>
      <c r="F8999" s="103" t="s">
        <v>421</v>
      </c>
      <c r="G8999" s="103" t="s">
        <v>147</v>
      </c>
      <c r="H8999" s="103" t="s">
        <v>617</v>
      </c>
      <c r="I8999" s="103" t="s">
        <v>92</v>
      </c>
      <c r="J8999" s="215">
        <v>1698.19</v>
      </c>
      <c r="K8999" s="216" t="s">
        <v>88</v>
      </c>
    </row>
    <row r="9000" spans="1:11" x14ac:dyDescent="0.25">
      <c r="A9000" s="103" t="s">
        <v>828</v>
      </c>
      <c r="B9000" s="103" t="s">
        <v>347</v>
      </c>
      <c r="C9000" s="103" t="s">
        <v>89</v>
      </c>
      <c r="D9000" s="103" t="s">
        <v>420</v>
      </c>
      <c r="E9000" s="103" t="s">
        <v>421</v>
      </c>
      <c r="F9000" s="103" t="s">
        <v>421</v>
      </c>
      <c r="G9000" s="103" t="s">
        <v>147</v>
      </c>
      <c r="H9000" s="103" t="s">
        <v>617</v>
      </c>
      <c r="I9000" s="103" t="s">
        <v>92</v>
      </c>
      <c r="J9000" s="215">
        <v>1779.96</v>
      </c>
      <c r="K9000" s="216" t="s">
        <v>88</v>
      </c>
    </row>
    <row r="9001" spans="1:11" x14ac:dyDescent="0.25">
      <c r="A9001" s="103" t="s">
        <v>829</v>
      </c>
      <c r="B9001" s="103" t="s">
        <v>347</v>
      </c>
      <c r="C9001" s="103" t="s">
        <v>89</v>
      </c>
      <c r="D9001" s="103" t="s">
        <v>420</v>
      </c>
      <c r="E9001" s="103" t="s">
        <v>421</v>
      </c>
      <c r="F9001" s="103" t="s">
        <v>421</v>
      </c>
      <c r="G9001" s="103" t="s">
        <v>147</v>
      </c>
      <c r="H9001" s="103" t="s">
        <v>617</v>
      </c>
      <c r="I9001" s="103" t="s">
        <v>92</v>
      </c>
      <c r="J9001" s="215">
        <v>-192.3</v>
      </c>
      <c r="K9001" s="216" t="s">
        <v>88</v>
      </c>
    </row>
    <row r="9002" spans="1:11" x14ac:dyDescent="0.25">
      <c r="A9002" s="103" t="s">
        <v>825</v>
      </c>
      <c r="B9002" s="103" t="s">
        <v>347</v>
      </c>
      <c r="C9002" s="103" t="s">
        <v>89</v>
      </c>
      <c r="D9002" s="103" t="s">
        <v>420</v>
      </c>
      <c r="E9002" s="103" t="s">
        <v>421</v>
      </c>
      <c r="F9002" s="103" t="s">
        <v>421</v>
      </c>
      <c r="G9002" s="103" t="s">
        <v>147</v>
      </c>
      <c r="H9002" s="103" t="s">
        <v>617</v>
      </c>
      <c r="I9002" s="103" t="s">
        <v>92</v>
      </c>
      <c r="J9002" s="215">
        <v>-2900.1</v>
      </c>
      <c r="K9002" s="216" t="s">
        <v>88</v>
      </c>
    </row>
    <row r="9003" spans="1:11" x14ac:dyDescent="0.25">
      <c r="A9003" s="103" t="s">
        <v>826</v>
      </c>
      <c r="B9003" s="103" t="s">
        <v>347</v>
      </c>
      <c r="C9003" s="103" t="s">
        <v>89</v>
      </c>
      <c r="D9003" s="103" t="s">
        <v>420</v>
      </c>
      <c r="E9003" s="103" t="s">
        <v>421</v>
      </c>
      <c r="F9003" s="103" t="s">
        <v>421</v>
      </c>
      <c r="G9003" s="103" t="s">
        <v>147</v>
      </c>
      <c r="H9003" s="103" t="s">
        <v>617</v>
      </c>
      <c r="I9003" s="103" t="s">
        <v>92</v>
      </c>
      <c r="J9003" s="215">
        <v>366.83</v>
      </c>
      <c r="K9003" s="216" t="s">
        <v>88</v>
      </c>
    </row>
    <row r="9004" spans="1:11" x14ac:dyDescent="0.25">
      <c r="A9004" s="103" t="s">
        <v>827</v>
      </c>
      <c r="B9004" s="103" t="s">
        <v>347</v>
      </c>
      <c r="C9004" s="103" t="s">
        <v>89</v>
      </c>
      <c r="D9004" s="103" t="s">
        <v>420</v>
      </c>
      <c r="E9004" s="103" t="s">
        <v>421</v>
      </c>
      <c r="F9004" s="103" t="s">
        <v>421</v>
      </c>
      <c r="G9004" s="103" t="s">
        <v>99</v>
      </c>
      <c r="H9004" s="103" t="s">
        <v>363</v>
      </c>
      <c r="I9004" s="103" t="s">
        <v>92</v>
      </c>
      <c r="J9004" s="215">
        <v>-1669.96</v>
      </c>
      <c r="K9004" s="216" t="s">
        <v>88</v>
      </c>
    </row>
    <row r="9005" spans="1:11" x14ac:dyDescent="0.25">
      <c r="A9005" s="103" t="s">
        <v>828</v>
      </c>
      <c r="B9005" s="103" t="s">
        <v>347</v>
      </c>
      <c r="C9005" s="103" t="s">
        <v>89</v>
      </c>
      <c r="D9005" s="103" t="s">
        <v>420</v>
      </c>
      <c r="E9005" s="103" t="s">
        <v>421</v>
      </c>
      <c r="F9005" s="103" t="s">
        <v>421</v>
      </c>
      <c r="G9005" s="103" t="s">
        <v>99</v>
      </c>
      <c r="H9005" s="103" t="s">
        <v>363</v>
      </c>
      <c r="I9005" s="103" t="s">
        <v>92</v>
      </c>
      <c r="J9005" s="215">
        <v>3253.84</v>
      </c>
      <c r="K9005" s="216" t="s">
        <v>88</v>
      </c>
    </row>
    <row r="9006" spans="1:11" x14ac:dyDescent="0.25">
      <c r="A9006" s="103" t="s">
        <v>825</v>
      </c>
      <c r="B9006" s="103" t="s">
        <v>347</v>
      </c>
      <c r="C9006" s="103" t="s">
        <v>89</v>
      </c>
      <c r="D9006" s="103" t="s">
        <v>420</v>
      </c>
      <c r="E9006" s="103" t="s">
        <v>421</v>
      </c>
      <c r="F9006" s="103" t="s">
        <v>421</v>
      </c>
      <c r="G9006" s="103" t="s">
        <v>99</v>
      </c>
      <c r="H9006" s="103" t="s">
        <v>363</v>
      </c>
      <c r="I9006" s="103" t="s">
        <v>92</v>
      </c>
      <c r="J9006" s="215">
        <v>-46.28</v>
      </c>
      <c r="K9006" s="216" t="s">
        <v>88</v>
      </c>
    </row>
    <row r="9007" spans="1:11" x14ac:dyDescent="0.25">
      <c r="A9007" s="103" t="s">
        <v>826</v>
      </c>
      <c r="B9007" s="103" t="s">
        <v>347</v>
      </c>
      <c r="C9007" s="103" t="s">
        <v>89</v>
      </c>
      <c r="D9007" s="103" t="s">
        <v>420</v>
      </c>
      <c r="E9007" s="103" t="s">
        <v>421</v>
      </c>
      <c r="F9007" s="103" t="s">
        <v>421</v>
      </c>
      <c r="G9007" s="103" t="s">
        <v>99</v>
      </c>
      <c r="H9007" s="103" t="s">
        <v>363</v>
      </c>
      <c r="I9007" s="103" t="s">
        <v>92</v>
      </c>
      <c r="J9007" s="215">
        <v>-1537.6</v>
      </c>
      <c r="K9007" s="216" t="s">
        <v>88</v>
      </c>
    </row>
    <row r="9008" spans="1:11" x14ac:dyDescent="0.25">
      <c r="A9008" s="103" t="s">
        <v>827</v>
      </c>
      <c r="B9008" s="103" t="s">
        <v>347</v>
      </c>
      <c r="C9008" s="103" t="s">
        <v>89</v>
      </c>
      <c r="D9008" s="103" t="s">
        <v>420</v>
      </c>
      <c r="E9008" s="103" t="s">
        <v>421</v>
      </c>
      <c r="F9008" s="103" t="s">
        <v>421</v>
      </c>
      <c r="G9008" s="103" t="s">
        <v>146</v>
      </c>
      <c r="H9008" s="103" t="s">
        <v>364</v>
      </c>
      <c r="I9008" s="103" t="s">
        <v>92</v>
      </c>
      <c r="J9008" s="215">
        <v>416.55</v>
      </c>
      <c r="K9008" s="216" t="s">
        <v>88</v>
      </c>
    </row>
    <row r="9009" spans="1:11" x14ac:dyDescent="0.25">
      <c r="A9009" s="103" t="s">
        <v>830</v>
      </c>
      <c r="B9009" s="103" t="s">
        <v>347</v>
      </c>
      <c r="C9009" s="103" t="s">
        <v>89</v>
      </c>
      <c r="D9009" s="103" t="s">
        <v>420</v>
      </c>
      <c r="E9009" s="103" t="s">
        <v>421</v>
      </c>
      <c r="F9009" s="103" t="s">
        <v>421</v>
      </c>
      <c r="G9009" s="103" t="s">
        <v>146</v>
      </c>
      <c r="H9009" s="103" t="s">
        <v>364</v>
      </c>
      <c r="I9009" s="103" t="s">
        <v>92</v>
      </c>
      <c r="J9009" s="215">
        <v>319.67</v>
      </c>
      <c r="K9009" s="216" t="s">
        <v>88</v>
      </c>
    </row>
    <row r="9010" spans="1:11" x14ac:dyDescent="0.25">
      <c r="A9010" s="103" t="s">
        <v>828</v>
      </c>
      <c r="B9010" s="103" t="s">
        <v>347</v>
      </c>
      <c r="C9010" s="103" t="s">
        <v>89</v>
      </c>
      <c r="D9010" s="103" t="s">
        <v>420</v>
      </c>
      <c r="E9010" s="103" t="s">
        <v>421</v>
      </c>
      <c r="F9010" s="103" t="s">
        <v>421</v>
      </c>
      <c r="G9010" s="103" t="s">
        <v>146</v>
      </c>
      <c r="H9010" s="103" t="s">
        <v>364</v>
      </c>
      <c r="I9010" s="103" t="s">
        <v>92</v>
      </c>
      <c r="J9010" s="215">
        <v>458.2</v>
      </c>
      <c r="K9010" s="216" t="s">
        <v>88</v>
      </c>
    </row>
    <row r="9011" spans="1:11" x14ac:dyDescent="0.25">
      <c r="A9011" s="103" t="s">
        <v>829</v>
      </c>
      <c r="B9011" s="103" t="s">
        <v>347</v>
      </c>
      <c r="C9011" s="103" t="s">
        <v>89</v>
      </c>
      <c r="D9011" s="103" t="s">
        <v>420</v>
      </c>
      <c r="E9011" s="103" t="s">
        <v>421</v>
      </c>
      <c r="F9011" s="103" t="s">
        <v>421</v>
      </c>
      <c r="G9011" s="103" t="s">
        <v>146</v>
      </c>
      <c r="H9011" s="103" t="s">
        <v>364</v>
      </c>
      <c r="I9011" s="103" t="s">
        <v>92</v>
      </c>
      <c r="J9011" s="215">
        <v>-310.38</v>
      </c>
      <c r="K9011" s="216" t="s">
        <v>88</v>
      </c>
    </row>
    <row r="9012" spans="1:11" x14ac:dyDescent="0.25">
      <c r="A9012" s="103" t="s">
        <v>825</v>
      </c>
      <c r="B9012" s="103" t="s">
        <v>347</v>
      </c>
      <c r="C9012" s="103" t="s">
        <v>89</v>
      </c>
      <c r="D9012" s="103" t="s">
        <v>420</v>
      </c>
      <c r="E9012" s="103" t="s">
        <v>421</v>
      </c>
      <c r="F9012" s="103" t="s">
        <v>421</v>
      </c>
      <c r="G9012" s="103" t="s">
        <v>146</v>
      </c>
      <c r="H9012" s="103" t="s">
        <v>364</v>
      </c>
      <c r="I9012" s="103" t="s">
        <v>92</v>
      </c>
      <c r="J9012" s="215">
        <v>-1130.22</v>
      </c>
      <c r="K9012" s="232"/>
    </row>
    <row r="9013" spans="1:11" x14ac:dyDescent="0.25">
      <c r="A9013" s="103" t="s">
        <v>826</v>
      </c>
      <c r="B9013" s="103" t="s">
        <v>347</v>
      </c>
      <c r="C9013" s="103" t="s">
        <v>89</v>
      </c>
      <c r="D9013" s="103" t="s">
        <v>420</v>
      </c>
      <c r="E9013" s="103" t="s">
        <v>421</v>
      </c>
      <c r="F9013" s="103" t="s">
        <v>421</v>
      </c>
      <c r="G9013" s="103" t="s">
        <v>146</v>
      </c>
      <c r="H9013" s="103" t="s">
        <v>364</v>
      </c>
      <c r="I9013" s="103" t="s">
        <v>92</v>
      </c>
      <c r="J9013" s="215">
        <v>168.08</v>
      </c>
      <c r="K9013" s="216" t="s">
        <v>88</v>
      </c>
    </row>
    <row r="9014" spans="1:11" x14ac:dyDescent="0.25">
      <c r="A9014" s="103" t="s">
        <v>827</v>
      </c>
      <c r="B9014" s="103" t="s">
        <v>347</v>
      </c>
      <c r="C9014" s="103" t="s">
        <v>89</v>
      </c>
      <c r="D9014" s="103" t="s">
        <v>420</v>
      </c>
      <c r="E9014" s="103" t="s">
        <v>421</v>
      </c>
      <c r="F9014" s="103" t="s">
        <v>421</v>
      </c>
      <c r="G9014" s="103" t="s">
        <v>143</v>
      </c>
      <c r="H9014" s="103" t="s">
        <v>365</v>
      </c>
      <c r="I9014" s="103" t="s">
        <v>92</v>
      </c>
      <c r="J9014" s="215">
        <v>-34.19</v>
      </c>
      <c r="K9014" s="216" t="s">
        <v>88</v>
      </c>
    </row>
    <row r="9015" spans="1:11" x14ac:dyDescent="0.25">
      <c r="A9015" s="103" t="s">
        <v>830</v>
      </c>
      <c r="B9015" s="103" t="s">
        <v>347</v>
      </c>
      <c r="C9015" s="103" t="s">
        <v>89</v>
      </c>
      <c r="D9015" s="103" t="s">
        <v>420</v>
      </c>
      <c r="E9015" s="103" t="s">
        <v>421</v>
      </c>
      <c r="F9015" s="103" t="s">
        <v>421</v>
      </c>
      <c r="G9015" s="103" t="s">
        <v>143</v>
      </c>
      <c r="H9015" s="103" t="s">
        <v>365</v>
      </c>
      <c r="I9015" s="103" t="s">
        <v>92</v>
      </c>
      <c r="J9015" s="215">
        <v>252.73</v>
      </c>
      <c r="K9015" s="216" t="s">
        <v>88</v>
      </c>
    </row>
    <row r="9016" spans="1:11" x14ac:dyDescent="0.25">
      <c r="A9016" s="103" t="s">
        <v>828</v>
      </c>
      <c r="B9016" s="103" t="s">
        <v>347</v>
      </c>
      <c r="C9016" s="103" t="s">
        <v>89</v>
      </c>
      <c r="D9016" s="103" t="s">
        <v>420</v>
      </c>
      <c r="E9016" s="103" t="s">
        <v>421</v>
      </c>
      <c r="F9016" s="103" t="s">
        <v>421</v>
      </c>
      <c r="G9016" s="103" t="s">
        <v>143</v>
      </c>
      <c r="H9016" s="103" t="s">
        <v>365</v>
      </c>
      <c r="I9016" s="103" t="s">
        <v>92</v>
      </c>
      <c r="J9016" s="215">
        <v>256.41000000000003</v>
      </c>
      <c r="K9016" s="216" t="s">
        <v>88</v>
      </c>
    </row>
    <row r="9017" spans="1:11" x14ac:dyDescent="0.25">
      <c r="A9017" s="103" t="s">
        <v>829</v>
      </c>
      <c r="B9017" s="103" t="s">
        <v>347</v>
      </c>
      <c r="C9017" s="103" t="s">
        <v>89</v>
      </c>
      <c r="D9017" s="103" t="s">
        <v>420</v>
      </c>
      <c r="E9017" s="103" t="s">
        <v>421</v>
      </c>
      <c r="F9017" s="103" t="s">
        <v>421</v>
      </c>
      <c r="G9017" s="103" t="s">
        <v>143</v>
      </c>
      <c r="H9017" s="103" t="s">
        <v>365</v>
      </c>
      <c r="I9017" s="103" t="s">
        <v>92</v>
      </c>
      <c r="J9017" s="215">
        <v>-17.899999999999999</v>
      </c>
      <c r="K9017" s="216" t="s">
        <v>88</v>
      </c>
    </row>
    <row r="9018" spans="1:11" x14ac:dyDescent="0.25">
      <c r="A9018" s="103" t="s">
        <v>825</v>
      </c>
      <c r="B9018" s="103" t="s">
        <v>347</v>
      </c>
      <c r="C9018" s="103" t="s">
        <v>89</v>
      </c>
      <c r="D9018" s="103" t="s">
        <v>420</v>
      </c>
      <c r="E9018" s="103" t="s">
        <v>421</v>
      </c>
      <c r="F9018" s="103" t="s">
        <v>421</v>
      </c>
      <c r="G9018" s="103" t="s">
        <v>143</v>
      </c>
      <c r="H9018" s="103" t="s">
        <v>365</v>
      </c>
      <c r="I9018" s="103" t="s">
        <v>92</v>
      </c>
      <c r="J9018" s="215">
        <v>-194.73</v>
      </c>
      <c r="K9018" s="216" t="s">
        <v>88</v>
      </c>
    </row>
    <row r="9019" spans="1:11" x14ac:dyDescent="0.25">
      <c r="A9019" s="103" t="s">
        <v>826</v>
      </c>
      <c r="B9019" s="103" t="s">
        <v>347</v>
      </c>
      <c r="C9019" s="103" t="s">
        <v>89</v>
      </c>
      <c r="D9019" s="103" t="s">
        <v>420</v>
      </c>
      <c r="E9019" s="103" t="s">
        <v>421</v>
      </c>
      <c r="F9019" s="103" t="s">
        <v>421</v>
      </c>
      <c r="G9019" s="103" t="s">
        <v>143</v>
      </c>
      <c r="H9019" s="103" t="s">
        <v>365</v>
      </c>
      <c r="I9019" s="103" t="s">
        <v>92</v>
      </c>
      <c r="J9019" s="215">
        <v>188.03</v>
      </c>
      <c r="K9019" s="216" t="s">
        <v>88</v>
      </c>
    </row>
    <row r="9020" spans="1:11" x14ac:dyDescent="0.25">
      <c r="A9020" s="103" t="s">
        <v>827</v>
      </c>
      <c r="B9020" s="103" t="s">
        <v>347</v>
      </c>
      <c r="C9020" s="103" t="s">
        <v>89</v>
      </c>
      <c r="D9020" s="103" t="s">
        <v>420</v>
      </c>
      <c r="E9020" s="103" t="s">
        <v>421</v>
      </c>
      <c r="F9020" s="103" t="s">
        <v>421</v>
      </c>
      <c r="G9020" s="103" t="s">
        <v>95</v>
      </c>
      <c r="H9020" s="103" t="s">
        <v>366</v>
      </c>
      <c r="I9020" s="103" t="s">
        <v>92</v>
      </c>
      <c r="J9020" s="215">
        <v>88.3</v>
      </c>
      <c r="K9020" s="216" t="s">
        <v>88</v>
      </c>
    </row>
    <row r="9021" spans="1:11" x14ac:dyDescent="0.25">
      <c r="A9021" s="103" t="s">
        <v>830</v>
      </c>
      <c r="B9021" s="103" t="s">
        <v>347</v>
      </c>
      <c r="C9021" s="103" t="s">
        <v>89</v>
      </c>
      <c r="D9021" s="103" t="s">
        <v>420</v>
      </c>
      <c r="E9021" s="103" t="s">
        <v>421</v>
      </c>
      <c r="F9021" s="103" t="s">
        <v>421</v>
      </c>
      <c r="G9021" s="103" t="s">
        <v>95</v>
      </c>
      <c r="H9021" s="103" t="s">
        <v>366</v>
      </c>
      <c r="I9021" s="103" t="s">
        <v>92</v>
      </c>
      <c r="J9021" s="215">
        <v>236.66</v>
      </c>
      <c r="K9021" s="216" t="s">
        <v>88</v>
      </c>
    </row>
    <row r="9022" spans="1:11" x14ac:dyDescent="0.25">
      <c r="A9022" s="103" t="s">
        <v>828</v>
      </c>
      <c r="B9022" s="103" t="s">
        <v>347</v>
      </c>
      <c r="C9022" s="103" t="s">
        <v>89</v>
      </c>
      <c r="D9022" s="103" t="s">
        <v>420</v>
      </c>
      <c r="E9022" s="103" t="s">
        <v>421</v>
      </c>
      <c r="F9022" s="103" t="s">
        <v>421</v>
      </c>
      <c r="G9022" s="103" t="s">
        <v>95</v>
      </c>
      <c r="H9022" s="103" t="s">
        <v>366</v>
      </c>
      <c r="I9022" s="103" t="s">
        <v>92</v>
      </c>
      <c r="J9022" s="215">
        <v>360.32</v>
      </c>
      <c r="K9022" s="216" t="s">
        <v>88</v>
      </c>
    </row>
    <row r="9023" spans="1:11" x14ac:dyDescent="0.25">
      <c r="A9023" s="103" t="s">
        <v>829</v>
      </c>
      <c r="B9023" s="103" t="s">
        <v>347</v>
      </c>
      <c r="C9023" s="103" t="s">
        <v>89</v>
      </c>
      <c r="D9023" s="103" t="s">
        <v>420</v>
      </c>
      <c r="E9023" s="103" t="s">
        <v>421</v>
      </c>
      <c r="F9023" s="103" t="s">
        <v>421</v>
      </c>
      <c r="G9023" s="103" t="s">
        <v>95</v>
      </c>
      <c r="H9023" s="103" t="s">
        <v>366</v>
      </c>
      <c r="I9023" s="103" t="s">
        <v>92</v>
      </c>
      <c r="J9023" s="215">
        <v>-39.75</v>
      </c>
      <c r="K9023" s="216" t="s">
        <v>88</v>
      </c>
    </row>
    <row r="9024" spans="1:11" x14ac:dyDescent="0.25">
      <c r="A9024" s="103" t="s">
        <v>825</v>
      </c>
      <c r="B9024" s="103" t="s">
        <v>347</v>
      </c>
      <c r="C9024" s="103" t="s">
        <v>89</v>
      </c>
      <c r="D9024" s="103" t="s">
        <v>420</v>
      </c>
      <c r="E9024" s="103" t="s">
        <v>421</v>
      </c>
      <c r="F9024" s="103" t="s">
        <v>421</v>
      </c>
      <c r="G9024" s="103" t="s">
        <v>95</v>
      </c>
      <c r="H9024" s="103" t="s">
        <v>366</v>
      </c>
      <c r="I9024" s="103" t="s">
        <v>92</v>
      </c>
      <c r="J9024" s="215">
        <v>-543.03</v>
      </c>
      <c r="K9024" s="216" t="s">
        <v>88</v>
      </c>
    </row>
    <row r="9025" spans="1:11" x14ac:dyDescent="0.25">
      <c r="A9025" s="103" t="s">
        <v>826</v>
      </c>
      <c r="B9025" s="103" t="s">
        <v>347</v>
      </c>
      <c r="C9025" s="103" t="s">
        <v>89</v>
      </c>
      <c r="D9025" s="103" t="s">
        <v>420</v>
      </c>
      <c r="E9025" s="103" t="s">
        <v>421</v>
      </c>
      <c r="F9025" s="103" t="s">
        <v>421</v>
      </c>
      <c r="G9025" s="103" t="s">
        <v>95</v>
      </c>
      <c r="H9025" s="103" t="s">
        <v>366</v>
      </c>
      <c r="I9025" s="103" t="s">
        <v>92</v>
      </c>
      <c r="J9025" s="215">
        <v>70.64</v>
      </c>
      <c r="K9025" s="216" t="s">
        <v>88</v>
      </c>
    </row>
    <row r="9026" spans="1:11" x14ac:dyDescent="0.25">
      <c r="A9026" s="103" t="s">
        <v>827</v>
      </c>
      <c r="B9026" s="103" t="s">
        <v>347</v>
      </c>
      <c r="C9026" s="103" t="s">
        <v>89</v>
      </c>
      <c r="D9026" s="103" t="s">
        <v>420</v>
      </c>
      <c r="E9026" s="103" t="s">
        <v>421</v>
      </c>
      <c r="F9026" s="103" t="s">
        <v>421</v>
      </c>
      <c r="G9026" s="103" t="s">
        <v>138</v>
      </c>
      <c r="H9026" s="103" t="s">
        <v>647</v>
      </c>
      <c r="I9026" s="103" t="s">
        <v>92</v>
      </c>
      <c r="J9026" s="215">
        <v>423.02</v>
      </c>
      <c r="K9026" s="216" t="s">
        <v>88</v>
      </c>
    </row>
    <row r="9027" spans="1:11" x14ac:dyDescent="0.25">
      <c r="A9027" s="103" t="s">
        <v>830</v>
      </c>
      <c r="B9027" s="103" t="s">
        <v>347</v>
      </c>
      <c r="C9027" s="103" t="s">
        <v>89</v>
      </c>
      <c r="D9027" s="103" t="s">
        <v>420</v>
      </c>
      <c r="E9027" s="103" t="s">
        <v>421</v>
      </c>
      <c r="F9027" s="103" t="s">
        <v>421</v>
      </c>
      <c r="G9027" s="103" t="s">
        <v>138</v>
      </c>
      <c r="H9027" s="103" t="s">
        <v>647</v>
      </c>
      <c r="I9027" s="103" t="s">
        <v>92</v>
      </c>
      <c r="J9027" s="215">
        <v>-30.22</v>
      </c>
      <c r="K9027" s="216" t="s">
        <v>88</v>
      </c>
    </row>
    <row r="9028" spans="1:11" x14ac:dyDescent="0.25">
      <c r="A9028" s="103" t="s">
        <v>828</v>
      </c>
      <c r="B9028" s="103" t="s">
        <v>347</v>
      </c>
      <c r="C9028" s="103" t="s">
        <v>89</v>
      </c>
      <c r="D9028" s="103" t="s">
        <v>420</v>
      </c>
      <c r="E9028" s="103" t="s">
        <v>421</v>
      </c>
      <c r="F9028" s="103" t="s">
        <v>421</v>
      </c>
      <c r="G9028" s="103" t="s">
        <v>138</v>
      </c>
      <c r="H9028" s="103" t="s">
        <v>647</v>
      </c>
      <c r="I9028" s="103" t="s">
        <v>92</v>
      </c>
      <c r="J9028" s="215">
        <v>-145.04</v>
      </c>
      <c r="K9028" s="216" t="s">
        <v>88</v>
      </c>
    </row>
    <row r="9029" spans="1:11" x14ac:dyDescent="0.25">
      <c r="A9029" s="103" t="s">
        <v>829</v>
      </c>
      <c r="B9029" s="103" t="s">
        <v>347</v>
      </c>
      <c r="C9029" s="103" t="s">
        <v>89</v>
      </c>
      <c r="D9029" s="103" t="s">
        <v>420</v>
      </c>
      <c r="E9029" s="103" t="s">
        <v>421</v>
      </c>
      <c r="F9029" s="103" t="s">
        <v>421</v>
      </c>
      <c r="G9029" s="103" t="s">
        <v>138</v>
      </c>
      <c r="H9029" s="103" t="s">
        <v>647</v>
      </c>
      <c r="I9029" s="103" t="s">
        <v>92</v>
      </c>
      <c r="J9029" s="215">
        <v>90.65</v>
      </c>
      <c r="K9029" s="216" t="s">
        <v>88</v>
      </c>
    </row>
    <row r="9030" spans="1:11" x14ac:dyDescent="0.25">
      <c r="A9030" s="103" t="s">
        <v>825</v>
      </c>
      <c r="B9030" s="103" t="s">
        <v>347</v>
      </c>
      <c r="C9030" s="103" t="s">
        <v>89</v>
      </c>
      <c r="D9030" s="103" t="s">
        <v>420</v>
      </c>
      <c r="E9030" s="103" t="s">
        <v>421</v>
      </c>
      <c r="F9030" s="103" t="s">
        <v>421</v>
      </c>
      <c r="G9030" s="103" t="s">
        <v>138</v>
      </c>
      <c r="H9030" s="103" t="s">
        <v>647</v>
      </c>
      <c r="I9030" s="103" t="s">
        <v>92</v>
      </c>
      <c r="J9030" s="215">
        <v>-253.81</v>
      </c>
      <c r="K9030" s="216" t="s">
        <v>88</v>
      </c>
    </row>
    <row r="9031" spans="1:11" x14ac:dyDescent="0.25">
      <c r="A9031" s="103" t="s">
        <v>826</v>
      </c>
      <c r="B9031" s="103" t="s">
        <v>347</v>
      </c>
      <c r="C9031" s="103" t="s">
        <v>89</v>
      </c>
      <c r="D9031" s="103" t="s">
        <v>420</v>
      </c>
      <c r="E9031" s="103" t="s">
        <v>421</v>
      </c>
      <c r="F9031" s="103" t="s">
        <v>421</v>
      </c>
      <c r="G9031" s="103" t="s">
        <v>138</v>
      </c>
      <c r="H9031" s="103" t="s">
        <v>647</v>
      </c>
      <c r="I9031" s="103" t="s">
        <v>92</v>
      </c>
      <c r="J9031" s="215">
        <v>12.09</v>
      </c>
      <c r="K9031" s="216" t="s">
        <v>88</v>
      </c>
    </row>
    <row r="9032" spans="1:11" x14ac:dyDescent="0.25">
      <c r="A9032" s="103" t="s">
        <v>827</v>
      </c>
      <c r="B9032" s="103" t="s">
        <v>347</v>
      </c>
      <c r="C9032" s="103" t="s">
        <v>89</v>
      </c>
      <c r="D9032" s="103" t="s">
        <v>420</v>
      </c>
      <c r="E9032" s="103" t="s">
        <v>421</v>
      </c>
      <c r="F9032" s="103" t="s">
        <v>421</v>
      </c>
      <c r="G9032" s="103" t="s">
        <v>121</v>
      </c>
      <c r="H9032" s="103" t="s">
        <v>372</v>
      </c>
      <c r="I9032" s="103" t="s">
        <v>92</v>
      </c>
      <c r="J9032" s="215">
        <v>-717.68</v>
      </c>
      <c r="K9032" s="216" t="s">
        <v>88</v>
      </c>
    </row>
    <row r="9033" spans="1:11" x14ac:dyDescent="0.25">
      <c r="A9033" s="103" t="s">
        <v>830</v>
      </c>
      <c r="B9033" s="103" t="s">
        <v>347</v>
      </c>
      <c r="C9033" s="103" t="s">
        <v>89</v>
      </c>
      <c r="D9033" s="103" t="s">
        <v>420</v>
      </c>
      <c r="E9033" s="103" t="s">
        <v>421</v>
      </c>
      <c r="F9033" s="103" t="s">
        <v>421</v>
      </c>
      <c r="G9033" s="103" t="s">
        <v>121</v>
      </c>
      <c r="H9033" s="103" t="s">
        <v>372</v>
      </c>
      <c r="I9033" s="103" t="s">
        <v>92</v>
      </c>
      <c r="J9033" s="215">
        <v>1416.28</v>
      </c>
      <c r="K9033" s="216" t="s">
        <v>88</v>
      </c>
    </row>
    <row r="9034" spans="1:11" x14ac:dyDescent="0.25">
      <c r="A9034" s="103" t="s">
        <v>828</v>
      </c>
      <c r="B9034" s="103" t="s">
        <v>347</v>
      </c>
      <c r="C9034" s="103" t="s">
        <v>89</v>
      </c>
      <c r="D9034" s="103" t="s">
        <v>420</v>
      </c>
      <c r="E9034" s="103" t="s">
        <v>421</v>
      </c>
      <c r="F9034" s="103" t="s">
        <v>421</v>
      </c>
      <c r="G9034" s="103" t="s">
        <v>121</v>
      </c>
      <c r="H9034" s="103" t="s">
        <v>372</v>
      </c>
      <c r="I9034" s="103" t="s">
        <v>92</v>
      </c>
      <c r="J9034" s="215">
        <v>751.67</v>
      </c>
      <c r="K9034" s="216" t="s">
        <v>88</v>
      </c>
    </row>
    <row r="9035" spans="1:11" x14ac:dyDescent="0.25">
      <c r="A9035" s="103" t="s">
        <v>829</v>
      </c>
      <c r="B9035" s="103" t="s">
        <v>347</v>
      </c>
      <c r="C9035" s="103" t="s">
        <v>89</v>
      </c>
      <c r="D9035" s="103" t="s">
        <v>420</v>
      </c>
      <c r="E9035" s="103" t="s">
        <v>421</v>
      </c>
      <c r="F9035" s="103" t="s">
        <v>421</v>
      </c>
      <c r="G9035" s="103" t="s">
        <v>121</v>
      </c>
      <c r="H9035" s="103" t="s">
        <v>372</v>
      </c>
      <c r="I9035" s="103" t="s">
        <v>92</v>
      </c>
      <c r="J9035" s="215">
        <v>86.57</v>
      </c>
      <c r="K9035" s="216" t="s">
        <v>88</v>
      </c>
    </row>
    <row r="9036" spans="1:11" x14ac:dyDescent="0.25">
      <c r="A9036" s="103" t="s">
        <v>825</v>
      </c>
      <c r="B9036" s="103" t="s">
        <v>347</v>
      </c>
      <c r="C9036" s="103" t="s">
        <v>89</v>
      </c>
      <c r="D9036" s="103" t="s">
        <v>420</v>
      </c>
      <c r="E9036" s="103" t="s">
        <v>421</v>
      </c>
      <c r="F9036" s="103" t="s">
        <v>421</v>
      </c>
      <c r="G9036" s="103" t="s">
        <v>121</v>
      </c>
      <c r="H9036" s="103" t="s">
        <v>372</v>
      </c>
      <c r="I9036" s="103" t="s">
        <v>92</v>
      </c>
      <c r="J9036" s="215">
        <v>-708.92</v>
      </c>
      <c r="K9036" s="216" t="s">
        <v>88</v>
      </c>
    </row>
    <row r="9037" spans="1:11" x14ac:dyDescent="0.25">
      <c r="A9037" s="103" t="s">
        <v>826</v>
      </c>
      <c r="B9037" s="103" t="s">
        <v>347</v>
      </c>
      <c r="C9037" s="103" t="s">
        <v>89</v>
      </c>
      <c r="D9037" s="103" t="s">
        <v>420</v>
      </c>
      <c r="E9037" s="103" t="s">
        <v>421</v>
      </c>
      <c r="F9037" s="103" t="s">
        <v>421</v>
      </c>
      <c r="G9037" s="103" t="s">
        <v>121</v>
      </c>
      <c r="H9037" s="103" t="s">
        <v>372</v>
      </c>
      <c r="I9037" s="103" t="s">
        <v>92</v>
      </c>
      <c r="J9037" s="215">
        <v>80.42</v>
      </c>
      <c r="K9037" s="216" t="s">
        <v>88</v>
      </c>
    </row>
    <row r="9038" spans="1:11" x14ac:dyDescent="0.25">
      <c r="A9038" s="103" t="s">
        <v>827</v>
      </c>
      <c r="B9038" s="103" t="s">
        <v>347</v>
      </c>
      <c r="C9038" s="103" t="s">
        <v>89</v>
      </c>
      <c r="D9038" s="103" t="s">
        <v>420</v>
      </c>
      <c r="E9038" s="103" t="s">
        <v>421</v>
      </c>
      <c r="F9038" s="103" t="s">
        <v>421</v>
      </c>
      <c r="G9038" s="103" t="s">
        <v>168</v>
      </c>
      <c r="H9038" s="103" t="s">
        <v>377</v>
      </c>
      <c r="I9038" s="103" t="s">
        <v>92</v>
      </c>
      <c r="J9038" s="215">
        <v>-1117.19</v>
      </c>
      <c r="K9038" s="216" t="s">
        <v>88</v>
      </c>
    </row>
    <row r="9039" spans="1:11" x14ac:dyDescent="0.25">
      <c r="A9039" s="103" t="s">
        <v>830</v>
      </c>
      <c r="B9039" s="103" t="s">
        <v>347</v>
      </c>
      <c r="C9039" s="103" t="s">
        <v>89</v>
      </c>
      <c r="D9039" s="103" t="s">
        <v>420</v>
      </c>
      <c r="E9039" s="103" t="s">
        <v>421</v>
      </c>
      <c r="F9039" s="103" t="s">
        <v>421</v>
      </c>
      <c r="G9039" s="103" t="s">
        <v>168</v>
      </c>
      <c r="H9039" s="103" t="s">
        <v>377</v>
      </c>
      <c r="I9039" s="103" t="s">
        <v>92</v>
      </c>
      <c r="J9039" s="215">
        <v>3103.74</v>
      </c>
      <c r="K9039" s="216" t="s">
        <v>88</v>
      </c>
    </row>
    <row r="9040" spans="1:11" x14ac:dyDescent="0.25">
      <c r="A9040" s="103" t="s">
        <v>828</v>
      </c>
      <c r="B9040" s="103" t="s">
        <v>347</v>
      </c>
      <c r="C9040" s="103" t="s">
        <v>89</v>
      </c>
      <c r="D9040" s="103" t="s">
        <v>420</v>
      </c>
      <c r="E9040" s="103" t="s">
        <v>421</v>
      </c>
      <c r="F9040" s="103" t="s">
        <v>421</v>
      </c>
      <c r="G9040" s="103" t="s">
        <v>168</v>
      </c>
      <c r="H9040" s="103" t="s">
        <v>377</v>
      </c>
      <c r="I9040" s="103" t="s">
        <v>92</v>
      </c>
      <c r="J9040" s="215">
        <v>3366.96</v>
      </c>
      <c r="K9040" s="216" t="s">
        <v>88</v>
      </c>
    </row>
    <row r="9041" spans="1:11" x14ac:dyDescent="0.25">
      <c r="A9041" s="103" t="s">
        <v>829</v>
      </c>
      <c r="B9041" s="103" t="s">
        <v>347</v>
      </c>
      <c r="C9041" s="103" t="s">
        <v>89</v>
      </c>
      <c r="D9041" s="103" t="s">
        <v>420</v>
      </c>
      <c r="E9041" s="103" t="s">
        <v>421</v>
      </c>
      <c r="F9041" s="103" t="s">
        <v>421</v>
      </c>
      <c r="G9041" s="103" t="s">
        <v>168</v>
      </c>
      <c r="H9041" s="103" t="s">
        <v>377</v>
      </c>
      <c r="I9041" s="103" t="s">
        <v>92</v>
      </c>
      <c r="J9041" s="215">
        <v>-1061.08</v>
      </c>
      <c r="K9041" s="216" t="s">
        <v>88</v>
      </c>
    </row>
    <row r="9042" spans="1:11" x14ac:dyDescent="0.25">
      <c r="A9042" s="103" t="s">
        <v>825</v>
      </c>
      <c r="B9042" s="103" t="s">
        <v>347</v>
      </c>
      <c r="C9042" s="103" t="s">
        <v>89</v>
      </c>
      <c r="D9042" s="103" t="s">
        <v>420</v>
      </c>
      <c r="E9042" s="103" t="s">
        <v>421</v>
      </c>
      <c r="F9042" s="103" t="s">
        <v>421</v>
      </c>
      <c r="G9042" s="103" t="s">
        <v>168</v>
      </c>
      <c r="H9042" s="103" t="s">
        <v>377</v>
      </c>
      <c r="I9042" s="103" t="s">
        <v>92</v>
      </c>
      <c r="J9042" s="215">
        <v>-3790.48</v>
      </c>
      <c r="K9042" s="216" t="s">
        <v>88</v>
      </c>
    </row>
    <row r="9043" spans="1:11" x14ac:dyDescent="0.25">
      <c r="A9043" s="103" t="s">
        <v>826</v>
      </c>
      <c r="B9043" s="103" t="s">
        <v>347</v>
      </c>
      <c r="C9043" s="103" t="s">
        <v>89</v>
      </c>
      <c r="D9043" s="103" t="s">
        <v>420</v>
      </c>
      <c r="E9043" s="103" t="s">
        <v>421</v>
      </c>
      <c r="F9043" s="103" t="s">
        <v>421</v>
      </c>
      <c r="G9043" s="103" t="s">
        <v>168</v>
      </c>
      <c r="H9043" s="103" t="s">
        <v>377</v>
      </c>
      <c r="I9043" s="103" t="s">
        <v>92</v>
      </c>
      <c r="J9043" s="215">
        <v>1150.57</v>
      </c>
      <c r="K9043" s="216" t="s">
        <v>88</v>
      </c>
    </row>
    <row r="9044" spans="1:11" x14ac:dyDescent="0.25">
      <c r="A9044" s="103" t="s">
        <v>827</v>
      </c>
      <c r="B9044" s="103" t="s">
        <v>347</v>
      </c>
      <c r="C9044" s="103" t="s">
        <v>89</v>
      </c>
      <c r="D9044" s="103" t="s">
        <v>420</v>
      </c>
      <c r="E9044" s="103" t="s">
        <v>421</v>
      </c>
      <c r="F9044" s="103" t="s">
        <v>421</v>
      </c>
      <c r="G9044" s="103" t="s">
        <v>133</v>
      </c>
      <c r="H9044" s="103" t="s">
        <v>378</v>
      </c>
      <c r="I9044" s="103" t="s">
        <v>92</v>
      </c>
      <c r="J9044" s="215">
        <v>-272.61</v>
      </c>
      <c r="K9044" s="216" t="s">
        <v>88</v>
      </c>
    </row>
    <row r="9045" spans="1:11" x14ac:dyDescent="0.25">
      <c r="A9045" s="103" t="s">
        <v>830</v>
      </c>
      <c r="B9045" s="103" t="s">
        <v>347</v>
      </c>
      <c r="C9045" s="103" t="s">
        <v>89</v>
      </c>
      <c r="D9045" s="103" t="s">
        <v>420</v>
      </c>
      <c r="E9045" s="103" t="s">
        <v>421</v>
      </c>
      <c r="F9045" s="103" t="s">
        <v>421</v>
      </c>
      <c r="G9045" s="103" t="s">
        <v>133</v>
      </c>
      <c r="H9045" s="103" t="s">
        <v>378</v>
      </c>
      <c r="I9045" s="103" t="s">
        <v>92</v>
      </c>
      <c r="J9045" s="215">
        <v>1941.29</v>
      </c>
      <c r="K9045" s="216" t="s">
        <v>88</v>
      </c>
    </row>
    <row r="9046" spans="1:11" x14ac:dyDescent="0.25">
      <c r="A9046" s="103" t="s">
        <v>828</v>
      </c>
      <c r="B9046" s="103" t="s">
        <v>347</v>
      </c>
      <c r="C9046" s="103" t="s">
        <v>89</v>
      </c>
      <c r="D9046" s="103" t="s">
        <v>420</v>
      </c>
      <c r="E9046" s="103" t="s">
        <v>421</v>
      </c>
      <c r="F9046" s="103" t="s">
        <v>421</v>
      </c>
      <c r="G9046" s="103" t="s">
        <v>133</v>
      </c>
      <c r="H9046" s="103" t="s">
        <v>378</v>
      </c>
      <c r="I9046" s="103" t="s">
        <v>92</v>
      </c>
      <c r="J9046" s="215">
        <v>1225.76</v>
      </c>
      <c r="K9046" s="216" t="s">
        <v>88</v>
      </c>
    </row>
    <row r="9047" spans="1:11" x14ac:dyDescent="0.25">
      <c r="A9047" s="103" t="s">
        <v>829</v>
      </c>
      <c r="B9047" s="103" t="s">
        <v>347</v>
      </c>
      <c r="C9047" s="103" t="s">
        <v>89</v>
      </c>
      <c r="D9047" s="103" t="s">
        <v>420</v>
      </c>
      <c r="E9047" s="103" t="s">
        <v>421</v>
      </c>
      <c r="F9047" s="103" t="s">
        <v>421</v>
      </c>
      <c r="G9047" s="103" t="s">
        <v>133</v>
      </c>
      <c r="H9047" s="103" t="s">
        <v>378</v>
      </c>
      <c r="I9047" s="103" t="s">
        <v>92</v>
      </c>
      <c r="J9047" s="215">
        <v>-2225.67</v>
      </c>
      <c r="K9047" s="216" t="s">
        <v>88</v>
      </c>
    </row>
    <row r="9048" spans="1:11" x14ac:dyDescent="0.25">
      <c r="A9048" s="103" t="s">
        <v>825</v>
      </c>
      <c r="B9048" s="103" t="s">
        <v>347</v>
      </c>
      <c r="C9048" s="103" t="s">
        <v>89</v>
      </c>
      <c r="D9048" s="103" t="s">
        <v>420</v>
      </c>
      <c r="E9048" s="103" t="s">
        <v>421</v>
      </c>
      <c r="F9048" s="103" t="s">
        <v>421</v>
      </c>
      <c r="G9048" s="103" t="s">
        <v>133</v>
      </c>
      <c r="H9048" s="103" t="s">
        <v>378</v>
      </c>
      <c r="I9048" s="103" t="s">
        <v>92</v>
      </c>
      <c r="J9048" s="215">
        <v>1566.71</v>
      </c>
      <c r="K9048" s="216" t="s">
        <v>88</v>
      </c>
    </row>
    <row r="9049" spans="1:11" x14ac:dyDescent="0.25">
      <c r="A9049" s="103" t="s">
        <v>826</v>
      </c>
      <c r="B9049" s="103" t="s">
        <v>347</v>
      </c>
      <c r="C9049" s="103" t="s">
        <v>89</v>
      </c>
      <c r="D9049" s="103" t="s">
        <v>420</v>
      </c>
      <c r="E9049" s="103" t="s">
        <v>421</v>
      </c>
      <c r="F9049" s="103" t="s">
        <v>421</v>
      </c>
      <c r="G9049" s="103" t="s">
        <v>133</v>
      </c>
      <c r="H9049" s="103" t="s">
        <v>378</v>
      </c>
      <c r="I9049" s="103" t="s">
        <v>92</v>
      </c>
      <c r="J9049" s="215">
        <v>-724.03</v>
      </c>
      <c r="K9049" s="216" t="s">
        <v>88</v>
      </c>
    </row>
    <row r="9050" spans="1:11" x14ac:dyDescent="0.25">
      <c r="A9050" s="103" t="s">
        <v>827</v>
      </c>
      <c r="B9050" s="103" t="s">
        <v>347</v>
      </c>
      <c r="C9050" s="103" t="s">
        <v>89</v>
      </c>
      <c r="D9050" s="103" t="s">
        <v>420</v>
      </c>
      <c r="E9050" s="103" t="s">
        <v>421</v>
      </c>
      <c r="F9050" s="103" t="s">
        <v>421</v>
      </c>
      <c r="G9050" s="103" t="s">
        <v>132</v>
      </c>
      <c r="H9050" s="103" t="s">
        <v>379</v>
      </c>
      <c r="I9050" s="103" t="s">
        <v>92</v>
      </c>
      <c r="J9050" s="215">
        <v>-170.14</v>
      </c>
      <c r="K9050" s="216" t="s">
        <v>88</v>
      </c>
    </row>
    <row r="9051" spans="1:11" x14ac:dyDescent="0.25">
      <c r="A9051" s="103" t="s">
        <v>830</v>
      </c>
      <c r="B9051" s="103" t="s">
        <v>347</v>
      </c>
      <c r="C9051" s="103" t="s">
        <v>89</v>
      </c>
      <c r="D9051" s="103" t="s">
        <v>420</v>
      </c>
      <c r="E9051" s="103" t="s">
        <v>421</v>
      </c>
      <c r="F9051" s="103" t="s">
        <v>421</v>
      </c>
      <c r="G9051" s="103" t="s">
        <v>132</v>
      </c>
      <c r="H9051" s="103" t="s">
        <v>379</v>
      </c>
      <c r="I9051" s="103" t="s">
        <v>92</v>
      </c>
      <c r="J9051" s="215">
        <v>654.41999999999996</v>
      </c>
      <c r="K9051" s="216" t="s">
        <v>88</v>
      </c>
    </row>
    <row r="9052" spans="1:11" x14ac:dyDescent="0.25">
      <c r="A9052" s="103" t="s">
        <v>828</v>
      </c>
      <c r="B9052" s="103" t="s">
        <v>347</v>
      </c>
      <c r="C9052" s="103" t="s">
        <v>89</v>
      </c>
      <c r="D9052" s="103" t="s">
        <v>420</v>
      </c>
      <c r="E9052" s="103" t="s">
        <v>421</v>
      </c>
      <c r="F9052" s="103" t="s">
        <v>421</v>
      </c>
      <c r="G9052" s="103" t="s">
        <v>132</v>
      </c>
      <c r="H9052" s="103" t="s">
        <v>379</v>
      </c>
      <c r="I9052" s="103" t="s">
        <v>92</v>
      </c>
      <c r="J9052" s="215">
        <v>1448.39</v>
      </c>
      <c r="K9052" s="216" t="s">
        <v>88</v>
      </c>
    </row>
    <row r="9053" spans="1:11" x14ac:dyDescent="0.25">
      <c r="A9053" s="103" t="s">
        <v>829</v>
      </c>
      <c r="B9053" s="103" t="s">
        <v>347</v>
      </c>
      <c r="C9053" s="103" t="s">
        <v>89</v>
      </c>
      <c r="D9053" s="103" t="s">
        <v>420</v>
      </c>
      <c r="E9053" s="103" t="s">
        <v>421</v>
      </c>
      <c r="F9053" s="103" t="s">
        <v>421</v>
      </c>
      <c r="G9053" s="103" t="s">
        <v>132</v>
      </c>
      <c r="H9053" s="103" t="s">
        <v>379</v>
      </c>
      <c r="I9053" s="103" t="s">
        <v>92</v>
      </c>
      <c r="J9053" s="215">
        <v>-202.58</v>
      </c>
      <c r="K9053" s="216" t="s">
        <v>88</v>
      </c>
    </row>
    <row r="9054" spans="1:11" x14ac:dyDescent="0.25">
      <c r="A9054" s="103" t="s">
        <v>825</v>
      </c>
      <c r="B9054" s="103" t="s">
        <v>347</v>
      </c>
      <c r="C9054" s="103" t="s">
        <v>89</v>
      </c>
      <c r="D9054" s="103" t="s">
        <v>420</v>
      </c>
      <c r="E9054" s="103" t="s">
        <v>421</v>
      </c>
      <c r="F9054" s="103" t="s">
        <v>421</v>
      </c>
      <c r="G9054" s="103" t="s">
        <v>132</v>
      </c>
      <c r="H9054" s="103" t="s">
        <v>379</v>
      </c>
      <c r="I9054" s="103" t="s">
        <v>92</v>
      </c>
      <c r="J9054" s="215">
        <v>-3845.64</v>
      </c>
      <c r="K9054" s="216" t="s">
        <v>88</v>
      </c>
    </row>
    <row r="9055" spans="1:11" x14ac:dyDescent="0.25">
      <c r="A9055" s="103" t="s">
        <v>826</v>
      </c>
      <c r="B9055" s="103" t="s">
        <v>347</v>
      </c>
      <c r="C9055" s="103" t="s">
        <v>89</v>
      </c>
      <c r="D9055" s="103" t="s">
        <v>420</v>
      </c>
      <c r="E9055" s="103" t="s">
        <v>421</v>
      </c>
      <c r="F9055" s="103" t="s">
        <v>421</v>
      </c>
      <c r="G9055" s="103" t="s">
        <v>132</v>
      </c>
      <c r="H9055" s="103" t="s">
        <v>379</v>
      </c>
      <c r="I9055" s="103" t="s">
        <v>92</v>
      </c>
      <c r="J9055" s="215">
        <v>2564.63</v>
      </c>
      <c r="K9055" s="216" t="s">
        <v>88</v>
      </c>
    </row>
    <row r="9056" spans="1:11" x14ac:dyDescent="0.25">
      <c r="A9056" s="103" t="s">
        <v>827</v>
      </c>
      <c r="B9056" s="103" t="s">
        <v>347</v>
      </c>
      <c r="C9056" s="103" t="s">
        <v>89</v>
      </c>
      <c r="D9056" s="103" t="s">
        <v>420</v>
      </c>
      <c r="E9056" s="103" t="s">
        <v>421</v>
      </c>
      <c r="F9056" s="103" t="s">
        <v>421</v>
      </c>
      <c r="G9056" s="103" t="s">
        <v>169</v>
      </c>
      <c r="H9056" s="103" t="s">
        <v>380</v>
      </c>
      <c r="I9056" s="103" t="s">
        <v>92</v>
      </c>
      <c r="J9056" s="215">
        <v>-1013.33</v>
      </c>
      <c r="K9056" s="216" t="s">
        <v>88</v>
      </c>
    </row>
    <row r="9057" spans="1:11" x14ac:dyDescent="0.25">
      <c r="A9057" s="103" t="s">
        <v>830</v>
      </c>
      <c r="B9057" s="103" t="s">
        <v>347</v>
      </c>
      <c r="C9057" s="103" t="s">
        <v>89</v>
      </c>
      <c r="D9057" s="103" t="s">
        <v>420</v>
      </c>
      <c r="E9057" s="103" t="s">
        <v>421</v>
      </c>
      <c r="F9057" s="103" t="s">
        <v>421</v>
      </c>
      <c r="G9057" s="103" t="s">
        <v>169</v>
      </c>
      <c r="H9057" s="103" t="s">
        <v>380</v>
      </c>
      <c r="I9057" s="103" t="s">
        <v>92</v>
      </c>
      <c r="J9057" s="215">
        <v>772.48</v>
      </c>
      <c r="K9057" s="216" t="s">
        <v>88</v>
      </c>
    </row>
    <row r="9058" spans="1:11" x14ac:dyDescent="0.25">
      <c r="A9058" s="103" t="s">
        <v>828</v>
      </c>
      <c r="B9058" s="103" t="s">
        <v>347</v>
      </c>
      <c r="C9058" s="103" t="s">
        <v>89</v>
      </c>
      <c r="D9058" s="103" t="s">
        <v>420</v>
      </c>
      <c r="E9058" s="103" t="s">
        <v>421</v>
      </c>
      <c r="F9058" s="103" t="s">
        <v>421</v>
      </c>
      <c r="G9058" s="103" t="s">
        <v>169</v>
      </c>
      <c r="H9058" s="103" t="s">
        <v>380</v>
      </c>
      <c r="I9058" s="103" t="s">
        <v>92</v>
      </c>
      <c r="J9058" s="215">
        <v>797.03</v>
      </c>
      <c r="K9058" s="216" t="s">
        <v>88</v>
      </c>
    </row>
    <row r="9059" spans="1:11" x14ac:dyDescent="0.25">
      <c r="A9059" s="103" t="s">
        <v>829</v>
      </c>
      <c r="B9059" s="103" t="s">
        <v>347</v>
      </c>
      <c r="C9059" s="103" t="s">
        <v>89</v>
      </c>
      <c r="D9059" s="103" t="s">
        <v>420</v>
      </c>
      <c r="E9059" s="103" t="s">
        <v>421</v>
      </c>
      <c r="F9059" s="103" t="s">
        <v>421</v>
      </c>
      <c r="G9059" s="103" t="s">
        <v>169</v>
      </c>
      <c r="H9059" s="103" t="s">
        <v>380</v>
      </c>
      <c r="I9059" s="103" t="s">
        <v>92</v>
      </c>
      <c r="J9059" s="215">
        <v>-93.17</v>
      </c>
      <c r="K9059" s="216" t="s">
        <v>88</v>
      </c>
    </row>
    <row r="9060" spans="1:11" x14ac:dyDescent="0.25">
      <c r="A9060" s="103" t="s">
        <v>825</v>
      </c>
      <c r="B9060" s="103" t="s">
        <v>347</v>
      </c>
      <c r="C9060" s="103" t="s">
        <v>89</v>
      </c>
      <c r="D9060" s="103" t="s">
        <v>420</v>
      </c>
      <c r="E9060" s="103" t="s">
        <v>421</v>
      </c>
      <c r="F9060" s="103" t="s">
        <v>421</v>
      </c>
      <c r="G9060" s="103" t="s">
        <v>169</v>
      </c>
      <c r="H9060" s="103" t="s">
        <v>380</v>
      </c>
      <c r="I9060" s="103" t="s">
        <v>92</v>
      </c>
      <c r="J9060" s="215">
        <v>-993.43</v>
      </c>
      <c r="K9060" s="216" t="s">
        <v>88</v>
      </c>
    </row>
    <row r="9061" spans="1:11" x14ac:dyDescent="0.25">
      <c r="A9061" s="103" t="s">
        <v>826</v>
      </c>
      <c r="B9061" s="103" t="s">
        <v>347</v>
      </c>
      <c r="C9061" s="103" t="s">
        <v>89</v>
      </c>
      <c r="D9061" s="103" t="s">
        <v>420</v>
      </c>
      <c r="E9061" s="103" t="s">
        <v>421</v>
      </c>
      <c r="F9061" s="103" t="s">
        <v>421</v>
      </c>
      <c r="G9061" s="103" t="s">
        <v>169</v>
      </c>
      <c r="H9061" s="103" t="s">
        <v>380</v>
      </c>
      <c r="I9061" s="103" t="s">
        <v>92</v>
      </c>
      <c r="J9061" s="215">
        <v>421.46</v>
      </c>
      <c r="K9061" s="216" t="s">
        <v>88</v>
      </c>
    </row>
    <row r="9062" spans="1:11" x14ac:dyDescent="0.25">
      <c r="A9062" s="103" t="s">
        <v>830</v>
      </c>
      <c r="B9062" s="103" t="s">
        <v>347</v>
      </c>
      <c r="C9062" s="103" t="s">
        <v>89</v>
      </c>
      <c r="D9062" s="103" t="s">
        <v>420</v>
      </c>
      <c r="E9062" s="103" t="s">
        <v>421</v>
      </c>
      <c r="F9062" s="103" t="s">
        <v>421</v>
      </c>
      <c r="G9062" s="103" t="s">
        <v>130</v>
      </c>
      <c r="H9062" s="103" t="s">
        <v>381</v>
      </c>
      <c r="I9062" s="103" t="s">
        <v>92</v>
      </c>
      <c r="J9062" s="215">
        <v>-283.66000000000003</v>
      </c>
      <c r="K9062" s="216" t="s">
        <v>88</v>
      </c>
    </row>
    <row r="9063" spans="1:11" x14ac:dyDescent="0.25">
      <c r="A9063" s="103" t="s">
        <v>829</v>
      </c>
      <c r="B9063" s="103" t="s">
        <v>347</v>
      </c>
      <c r="C9063" s="103" t="s">
        <v>89</v>
      </c>
      <c r="D9063" s="103" t="s">
        <v>420</v>
      </c>
      <c r="E9063" s="103" t="s">
        <v>421</v>
      </c>
      <c r="F9063" s="103" t="s">
        <v>421</v>
      </c>
      <c r="G9063" s="103" t="s">
        <v>130</v>
      </c>
      <c r="H9063" s="103" t="s">
        <v>381</v>
      </c>
      <c r="I9063" s="103" t="s">
        <v>92</v>
      </c>
      <c r="J9063" s="215">
        <v>327.3</v>
      </c>
      <c r="K9063" s="216" t="s">
        <v>88</v>
      </c>
    </row>
    <row r="9064" spans="1:11" x14ac:dyDescent="0.25">
      <c r="A9064" s="103" t="s">
        <v>827</v>
      </c>
      <c r="B9064" s="103" t="s">
        <v>347</v>
      </c>
      <c r="C9064" s="103" t="s">
        <v>89</v>
      </c>
      <c r="D9064" s="103" t="s">
        <v>420</v>
      </c>
      <c r="E9064" s="103" t="s">
        <v>421</v>
      </c>
      <c r="F9064" s="103" t="s">
        <v>421</v>
      </c>
      <c r="G9064" s="103" t="s">
        <v>129</v>
      </c>
      <c r="H9064" s="103" t="s">
        <v>382</v>
      </c>
      <c r="I9064" s="103" t="s">
        <v>92</v>
      </c>
      <c r="J9064" s="215">
        <v>-163.29</v>
      </c>
      <c r="K9064" s="216" t="s">
        <v>88</v>
      </c>
    </row>
    <row r="9065" spans="1:11" x14ac:dyDescent="0.25">
      <c r="A9065" s="103" t="s">
        <v>830</v>
      </c>
      <c r="B9065" s="103" t="s">
        <v>347</v>
      </c>
      <c r="C9065" s="103" t="s">
        <v>89</v>
      </c>
      <c r="D9065" s="103" t="s">
        <v>420</v>
      </c>
      <c r="E9065" s="103" t="s">
        <v>421</v>
      </c>
      <c r="F9065" s="103" t="s">
        <v>421</v>
      </c>
      <c r="G9065" s="103" t="s">
        <v>129</v>
      </c>
      <c r="H9065" s="103" t="s">
        <v>382</v>
      </c>
      <c r="I9065" s="103" t="s">
        <v>92</v>
      </c>
      <c r="J9065" s="215">
        <v>687.6</v>
      </c>
      <c r="K9065" s="216" t="s">
        <v>88</v>
      </c>
    </row>
    <row r="9066" spans="1:11" x14ac:dyDescent="0.25">
      <c r="A9066" s="103" t="s">
        <v>828</v>
      </c>
      <c r="B9066" s="103" t="s">
        <v>347</v>
      </c>
      <c r="C9066" s="103" t="s">
        <v>89</v>
      </c>
      <c r="D9066" s="103" t="s">
        <v>420</v>
      </c>
      <c r="E9066" s="103" t="s">
        <v>421</v>
      </c>
      <c r="F9066" s="103" t="s">
        <v>421</v>
      </c>
      <c r="G9066" s="103" t="s">
        <v>129</v>
      </c>
      <c r="H9066" s="103" t="s">
        <v>382</v>
      </c>
      <c r="I9066" s="103" t="s">
        <v>92</v>
      </c>
      <c r="J9066" s="215">
        <v>963.25</v>
      </c>
      <c r="K9066" s="216" t="s">
        <v>88</v>
      </c>
    </row>
    <row r="9067" spans="1:11" x14ac:dyDescent="0.25">
      <c r="A9067" s="103" t="s">
        <v>829</v>
      </c>
      <c r="B9067" s="103" t="s">
        <v>347</v>
      </c>
      <c r="C9067" s="103" t="s">
        <v>89</v>
      </c>
      <c r="D9067" s="103" t="s">
        <v>420</v>
      </c>
      <c r="E9067" s="103" t="s">
        <v>421</v>
      </c>
      <c r="F9067" s="103" t="s">
        <v>421</v>
      </c>
      <c r="G9067" s="103" t="s">
        <v>129</v>
      </c>
      <c r="H9067" s="103" t="s">
        <v>382</v>
      </c>
      <c r="I9067" s="103" t="s">
        <v>92</v>
      </c>
      <c r="J9067" s="215">
        <v>-1104.26</v>
      </c>
      <c r="K9067" s="216" t="s">
        <v>88</v>
      </c>
    </row>
    <row r="9068" spans="1:11" x14ac:dyDescent="0.25">
      <c r="A9068" s="103" t="s">
        <v>825</v>
      </c>
      <c r="B9068" s="103" t="s">
        <v>347</v>
      </c>
      <c r="C9068" s="103" t="s">
        <v>89</v>
      </c>
      <c r="D9068" s="103" t="s">
        <v>420</v>
      </c>
      <c r="E9068" s="103" t="s">
        <v>421</v>
      </c>
      <c r="F9068" s="103" t="s">
        <v>421</v>
      </c>
      <c r="G9068" s="103" t="s">
        <v>129</v>
      </c>
      <c r="H9068" s="103" t="s">
        <v>382</v>
      </c>
      <c r="I9068" s="103" t="s">
        <v>92</v>
      </c>
      <c r="J9068" s="215">
        <v>-1860.76</v>
      </c>
      <c r="K9068" s="216" t="s">
        <v>88</v>
      </c>
    </row>
    <row r="9069" spans="1:11" x14ac:dyDescent="0.25">
      <c r="A9069" s="103" t="s">
        <v>826</v>
      </c>
      <c r="B9069" s="103" t="s">
        <v>347</v>
      </c>
      <c r="C9069" s="103" t="s">
        <v>89</v>
      </c>
      <c r="D9069" s="103" t="s">
        <v>420</v>
      </c>
      <c r="E9069" s="103" t="s">
        <v>421</v>
      </c>
      <c r="F9069" s="103" t="s">
        <v>421</v>
      </c>
      <c r="G9069" s="103" t="s">
        <v>129</v>
      </c>
      <c r="H9069" s="103" t="s">
        <v>382</v>
      </c>
      <c r="I9069" s="103" t="s">
        <v>92</v>
      </c>
      <c r="J9069" s="215">
        <v>524.92999999999995</v>
      </c>
      <c r="K9069" s="216" t="s">
        <v>88</v>
      </c>
    </row>
    <row r="9070" spans="1:11" x14ac:dyDescent="0.25">
      <c r="A9070" s="103" t="s">
        <v>827</v>
      </c>
      <c r="B9070" s="103" t="s">
        <v>347</v>
      </c>
      <c r="C9070" s="103" t="s">
        <v>89</v>
      </c>
      <c r="D9070" s="103" t="s">
        <v>420</v>
      </c>
      <c r="E9070" s="103" t="s">
        <v>421</v>
      </c>
      <c r="F9070" s="103" t="s">
        <v>421</v>
      </c>
      <c r="G9070" s="103" t="s">
        <v>446</v>
      </c>
      <c r="H9070" s="103" t="s">
        <v>447</v>
      </c>
      <c r="I9070" s="103" t="s">
        <v>92</v>
      </c>
      <c r="J9070" s="215">
        <v>-90.05</v>
      </c>
      <c r="K9070" s="216" t="s">
        <v>88</v>
      </c>
    </row>
    <row r="9071" spans="1:11" x14ac:dyDescent="0.25">
      <c r="A9071" s="103" t="s">
        <v>830</v>
      </c>
      <c r="B9071" s="103" t="s">
        <v>347</v>
      </c>
      <c r="C9071" s="103" t="s">
        <v>89</v>
      </c>
      <c r="D9071" s="103" t="s">
        <v>420</v>
      </c>
      <c r="E9071" s="103" t="s">
        <v>421</v>
      </c>
      <c r="F9071" s="103" t="s">
        <v>421</v>
      </c>
      <c r="G9071" s="103" t="s">
        <v>446</v>
      </c>
      <c r="H9071" s="103" t="s">
        <v>447</v>
      </c>
      <c r="I9071" s="103" t="s">
        <v>92</v>
      </c>
      <c r="J9071" s="215">
        <v>135.69</v>
      </c>
      <c r="K9071" s="216" t="s">
        <v>88</v>
      </c>
    </row>
    <row r="9072" spans="1:11" x14ac:dyDescent="0.25">
      <c r="A9072" s="103" t="s">
        <v>828</v>
      </c>
      <c r="B9072" s="103" t="s">
        <v>347</v>
      </c>
      <c r="C9072" s="103" t="s">
        <v>89</v>
      </c>
      <c r="D9072" s="103" t="s">
        <v>420</v>
      </c>
      <c r="E9072" s="103" t="s">
        <v>421</v>
      </c>
      <c r="F9072" s="103" t="s">
        <v>421</v>
      </c>
      <c r="G9072" s="103" t="s">
        <v>446</v>
      </c>
      <c r="H9072" s="103" t="s">
        <v>447</v>
      </c>
      <c r="I9072" s="103" t="s">
        <v>92</v>
      </c>
      <c r="J9072" s="215">
        <v>210.2</v>
      </c>
      <c r="K9072" s="216" t="s">
        <v>88</v>
      </c>
    </row>
    <row r="9073" spans="1:11" x14ac:dyDescent="0.25">
      <c r="A9073" s="103" t="s">
        <v>829</v>
      </c>
      <c r="B9073" s="103" t="s">
        <v>347</v>
      </c>
      <c r="C9073" s="103" t="s">
        <v>89</v>
      </c>
      <c r="D9073" s="103" t="s">
        <v>420</v>
      </c>
      <c r="E9073" s="103" t="s">
        <v>421</v>
      </c>
      <c r="F9073" s="103" t="s">
        <v>421</v>
      </c>
      <c r="G9073" s="103" t="s">
        <v>446</v>
      </c>
      <c r="H9073" s="103" t="s">
        <v>447</v>
      </c>
      <c r="I9073" s="103" t="s">
        <v>92</v>
      </c>
      <c r="J9073" s="215">
        <v>-151.09</v>
      </c>
      <c r="K9073" s="216" t="s">
        <v>88</v>
      </c>
    </row>
    <row r="9074" spans="1:11" x14ac:dyDescent="0.25">
      <c r="A9074" s="103" t="s">
        <v>825</v>
      </c>
      <c r="B9074" s="103" t="s">
        <v>347</v>
      </c>
      <c r="C9074" s="103" t="s">
        <v>89</v>
      </c>
      <c r="D9074" s="103" t="s">
        <v>420</v>
      </c>
      <c r="E9074" s="103" t="s">
        <v>421</v>
      </c>
      <c r="F9074" s="103" t="s">
        <v>421</v>
      </c>
      <c r="G9074" s="103" t="s">
        <v>446</v>
      </c>
      <c r="H9074" s="103" t="s">
        <v>447</v>
      </c>
      <c r="I9074" s="103" t="s">
        <v>92</v>
      </c>
      <c r="J9074" s="215">
        <v>-545.51</v>
      </c>
      <c r="K9074" s="216" t="s">
        <v>88</v>
      </c>
    </row>
    <row r="9075" spans="1:11" x14ac:dyDescent="0.25">
      <c r="A9075" s="103" t="s">
        <v>826</v>
      </c>
      <c r="B9075" s="103" t="s">
        <v>347</v>
      </c>
      <c r="C9075" s="103" t="s">
        <v>89</v>
      </c>
      <c r="D9075" s="103" t="s">
        <v>420</v>
      </c>
      <c r="E9075" s="103" t="s">
        <v>421</v>
      </c>
      <c r="F9075" s="103" t="s">
        <v>421</v>
      </c>
      <c r="G9075" s="103" t="s">
        <v>446</v>
      </c>
      <c r="H9075" s="103" t="s">
        <v>447</v>
      </c>
      <c r="I9075" s="103" t="s">
        <v>92</v>
      </c>
      <c r="J9075" s="215">
        <v>94.29</v>
      </c>
      <c r="K9075" s="216" t="s">
        <v>88</v>
      </c>
    </row>
    <row r="9076" spans="1:11" x14ac:dyDescent="0.25">
      <c r="A9076" s="103" t="s">
        <v>827</v>
      </c>
      <c r="B9076" s="103" t="s">
        <v>347</v>
      </c>
      <c r="C9076" s="103" t="s">
        <v>89</v>
      </c>
      <c r="D9076" s="103" t="s">
        <v>420</v>
      </c>
      <c r="E9076" s="103" t="s">
        <v>421</v>
      </c>
      <c r="F9076" s="103" t="s">
        <v>421</v>
      </c>
      <c r="G9076" s="103" t="s">
        <v>619</v>
      </c>
      <c r="H9076" s="103" t="s">
        <v>620</v>
      </c>
      <c r="I9076" s="103" t="s">
        <v>92</v>
      </c>
      <c r="J9076" s="215">
        <v>344.9</v>
      </c>
      <c r="K9076" s="216" t="s">
        <v>88</v>
      </c>
    </row>
    <row r="9077" spans="1:11" x14ac:dyDescent="0.25">
      <c r="A9077" s="103" t="s">
        <v>830</v>
      </c>
      <c r="B9077" s="103" t="s">
        <v>347</v>
      </c>
      <c r="C9077" s="103" t="s">
        <v>89</v>
      </c>
      <c r="D9077" s="103" t="s">
        <v>420</v>
      </c>
      <c r="E9077" s="103" t="s">
        <v>421</v>
      </c>
      <c r="F9077" s="103" t="s">
        <v>421</v>
      </c>
      <c r="G9077" s="103" t="s">
        <v>619</v>
      </c>
      <c r="H9077" s="103" t="s">
        <v>620</v>
      </c>
      <c r="I9077" s="103" t="s">
        <v>92</v>
      </c>
      <c r="J9077" s="215">
        <v>799.58</v>
      </c>
      <c r="K9077" s="216" t="s">
        <v>88</v>
      </c>
    </row>
    <row r="9078" spans="1:11" x14ac:dyDescent="0.25">
      <c r="A9078" s="103" t="s">
        <v>828</v>
      </c>
      <c r="B9078" s="103" t="s">
        <v>347</v>
      </c>
      <c r="C9078" s="103" t="s">
        <v>89</v>
      </c>
      <c r="D9078" s="103" t="s">
        <v>420</v>
      </c>
      <c r="E9078" s="103" t="s">
        <v>421</v>
      </c>
      <c r="F9078" s="103" t="s">
        <v>421</v>
      </c>
      <c r="G9078" s="103" t="s">
        <v>619</v>
      </c>
      <c r="H9078" s="103" t="s">
        <v>620</v>
      </c>
      <c r="I9078" s="103" t="s">
        <v>92</v>
      </c>
      <c r="J9078" s="215">
        <v>436.99</v>
      </c>
      <c r="K9078" s="216" t="s">
        <v>88</v>
      </c>
    </row>
    <row r="9079" spans="1:11" x14ac:dyDescent="0.25">
      <c r="A9079" s="103" t="s">
        <v>829</v>
      </c>
      <c r="B9079" s="103" t="s">
        <v>347</v>
      </c>
      <c r="C9079" s="103" t="s">
        <v>89</v>
      </c>
      <c r="D9079" s="103" t="s">
        <v>420</v>
      </c>
      <c r="E9079" s="103" t="s">
        <v>421</v>
      </c>
      <c r="F9079" s="103" t="s">
        <v>421</v>
      </c>
      <c r="G9079" s="103" t="s">
        <v>619</v>
      </c>
      <c r="H9079" s="103" t="s">
        <v>620</v>
      </c>
      <c r="I9079" s="103" t="s">
        <v>92</v>
      </c>
      <c r="J9079" s="215">
        <v>-356.61</v>
      </c>
      <c r="K9079" s="216" t="s">
        <v>88</v>
      </c>
    </row>
    <row r="9080" spans="1:11" x14ac:dyDescent="0.25">
      <c r="A9080" s="103" t="s">
        <v>825</v>
      </c>
      <c r="B9080" s="103" t="s">
        <v>347</v>
      </c>
      <c r="C9080" s="103" t="s">
        <v>89</v>
      </c>
      <c r="D9080" s="103" t="s">
        <v>420</v>
      </c>
      <c r="E9080" s="103" t="s">
        <v>421</v>
      </c>
      <c r="F9080" s="103" t="s">
        <v>421</v>
      </c>
      <c r="G9080" s="103" t="s">
        <v>619</v>
      </c>
      <c r="H9080" s="103" t="s">
        <v>620</v>
      </c>
      <c r="I9080" s="103" t="s">
        <v>92</v>
      </c>
      <c r="J9080" s="215">
        <v>-1408.94</v>
      </c>
      <c r="K9080" s="216" t="s">
        <v>88</v>
      </c>
    </row>
    <row r="9081" spans="1:11" x14ac:dyDescent="0.25">
      <c r="A9081" s="103" t="s">
        <v>826</v>
      </c>
      <c r="B9081" s="103" t="s">
        <v>347</v>
      </c>
      <c r="C9081" s="103" t="s">
        <v>89</v>
      </c>
      <c r="D9081" s="103" t="s">
        <v>420</v>
      </c>
      <c r="E9081" s="103" t="s">
        <v>421</v>
      </c>
      <c r="F9081" s="103" t="s">
        <v>421</v>
      </c>
      <c r="G9081" s="103" t="s">
        <v>619</v>
      </c>
      <c r="H9081" s="103" t="s">
        <v>620</v>
      </c>
      <c r="I9081" s="103" t="s">
        <v>92</v>
      </c>
      <c r="J9081" s="215">
        <v>508.75</v>
      </c>
      <c r="K9081" s="216" t="s">
        <v>88</v>
      </c>
    </row>
    <row r="9082" spans="1:11" x14ac:dyDescent="0.25">
      <c r="A9082" s="103" t="s">
        <v>830</v>
      </c>
      <c r="B9082" s="103" t="s">
        <v>347</v>
      </c>
      <c r="C9082" s="103" t="s">
        <v>89</v>
      </c>
      <c r="D9082" s="103" t="s">
        <v>420</v>
      </c>
      <c r="E9082" s="103" t="s">
        <v>421</v>
      </c>
      <c r="F9082" s="103" t="s">
        <v>421</v>
      </c>
      <c r="G9082" s="103" t="s">
        <v>127</v>
      </c>
      <c r="H9082" s="103" t="s">
        <v>391</v>
      </c>
      <c r="I9082" s="103" t="s">
        <v>92</v>
      </c>
      <c r="J9082" s="215">
        <v>-139.43</v>
      </c>
      <c r="K9082" s="216" t="s">
        <v>88</v>
      </c>
    </row>
    <row r="9083" spans="1:11" x14ac:dyDescent="0.25">
      <c r="A9083" s="103" t="s">
        <v>829</v>
      </c>
      <c r="B9083" s="103" t="s">
        <v>347</v>
      </c>
      <c r="C9083" s="103" t="s">
        <v>89</v>
      </c>
      <c r="D9083" s="103" t="s">
        <v>420</v>
      </c>
      <c r="E9083" s="103" t="s">
        <v>421</v>
      </c>
      <c r="F9083" s="103" t="s">
        <v>421</v>
      </c>
      <c r="G9083" s="103" t="s">
        <v>127</v>
      </c>
      <c r="H9083" s="103" t="s">
        <v>391</v>
      </c>
      <c r="I9083" s="103" t="s">
        <v>92</v>
      </c>
      <c r="J9083" s="215">
        <v>139.43</v>
      </c>
      <c r="K9083" s="216" t="s">
        <v>88</v>
      </c>
    </row>
    <row r="9084" spans="1:11" x14ac:dyDescent="0.25">
      <c r="A9084" s="103" t="s">
        <v>827</v>
      </c>
      <c r="B9084" s="103" t="s">
        <v>347</v>
      </c>
      <c r="C9084" s="103" t="s">
        <v>89</v>
      </c>
      <c r="D9084" s="103" t="s">
        <v>420</v>
      </c>
      <c r="E9084" s="103" t="s">
        <v>421</v>
      </c>
      <c r="F9084" s="103" t="s">
        <v>421</v>
      </c>
      <c r="G9084" s="103" t="s">
        <v>740</v>
      </c>
      <c r="H9084" s="103" t="s">
        <v>741</v>
      </c>
      <c r="I9084" s="103" t="s">
        <v>92</v>
      </c>
      <c r="J9084" s="215">
        <v>-602.54999999999995</v>
      </c>
      <c r="K9084" s="216" t="s">
        <v>88</v>
      </c>
    </row>
    <row r="9085" spans="1:11" x14ac:dyDescent="0.25">
      <c r="A9085" s="103" t="s">
        <v>830</v>
      </c>
      <c r="B9085" s="103" t="s">
        <v>347</v>
      </c>
      <c r="C9085" s="103" t="s">
        <v>89</v>
      </c>
      <c r="D9085" s="103" t="s">
        <v>420</v>
      </c>
      <c r="E9085" s="103" t="s">
        <v>421</v>
      </c>
      <c r="F9085" s="103" t="s">
        <v>421</v>
      </c>
      <c r="G9085" s="103" t="s">
        <v>740</v>
      </c>
      <c r="H9085" s="103" t="s">
        <v>741</v>
      </c>
      <c r="I9085" s="103" t="s">
        <v>92</v>
      </c>
      <c r="J9085" s="215">
        <v>-57.22</v>
      </c>
      <c r="K9085" s="216" t="s">
        <v>88</v>
      </c>
    </row>
    <row r="9086" spans="1:11" x14ac:dyDescent="0.25">
      <c r="A9086" s="103" t="s">
        <v>828</v>
      </c>
      <c r="B9086" s="103" t="s">
        <v>347</v>
      </c>
      <c r="C9086" s="103" t="s">
        <v>89</v>
      </c>
      <c r="D9086" s="103" t="s">
        <v>420</v>
      </c>
      <c r="E9086" s="103" t="s">
        <v>421</v>
      </c>
      <c r="F9086" s="103" t="s">
        <v>421</v>
      </c>
      <c r="G9086" s="103" t="s">
        <v>740</v>
      </c>
      <c r="H9086" s="103" t="s">
        <v>741</v>
      </c>
      <c r="I9086" s="103" t="s">
        <v>92</v>
      </c>
      <c r="J9086" s="215">
        <v>347.17</v>
      </c>
      <c r="K9086" s="216" t="s">
        <v>88</v>
      </c>
    </row>
    <row r="9087" spans="1:11" x14ac:dyDescent="0.25">
      <c r="A9087" s="103" t="s">
        <v>829</v>
      </c>
      <c r="B9087" s="103" t="s">
        <v>347</v>
      </c>
      <c r="C9087" s="103" t="s">
        <v>89</v>
      </c>
      <c r="D9087" s="103" t="s">
        <v>420</v>
      </c>
      <c r="E9087" s="103" t="s">
        <v>421</v>
      </c>
      <c r="F9087" s="103" t="s">
        <v>421</v>
      </c>
      <c r="G9087" s="103" t="s">
        <v>740</v>
      </c>
      <c r="H9087" s="103" t="s">
        <v>741</v>
      </c>
      <c r="I9087" s="103" t="s">
        <v>92</v>
      </c>
      <c r="J9087" s="215">
        <v>50.48</v>
      </c>
      <c r="K9087" s="216" t="s">
        <v>88</v>
      </c>
    </row>
    <row r="9088" spans="1:11" x14ac:dyDescent="0.25">
      <c r="A9088" s="103" t="s">
        <v>825</v>
      </c>
      <c r="B9088" s="103" t="s">
        <v>347</v>
      </c>
      <c r="C9088" s="103" t="s">
        <v>89</v>
      </c>
      <c r="D9088" s="103" t="s">
        <v>420</v>
      </c>
      <c r="E9088" s="103" t="s">
        <v>421</v>
      </c>
      <c r="F9088" s="103" t="s">
        <v>421</v>
      </c>
      <c r="G9088" s="103" t="s">
        <v>740</v>
      </c>
      <c r="H9088" s="103" t="s">
        <v>741</v>
      </c>
      <c r="I9088" s="103" t="s">
        <v>92</v>
      </c>
      <c r="J9088" s="215">
        <v>-6.72</v>
      </c>
      <c r="K9088" s="216" t="s">
        <v>88</v>
      </c>
    </row>
    <row r="9089" spans="1:11" x14ac:dyDescent="0.25">
      <c r="A9089" s="103" t="s">
        <v>826</v>
      </c>
      <c r="B9089" s="103" t="s">
        <v>347</v>
      </c>
      <c r="C9089" s="103" t="s">
        <v>89</v>
      </c>
      <c r="D9089" s="103" t="s">
        <v>420</v>
      </c>
      <c r="E9089" s="103" t="s">
        <v>421</v>
      </c>
      <c r="F9089" s="103" t="s">
        <v>421</v>
      </c>
      <c r="G9089" s="103" t="s">
        <v>740</v>
      </c>
      <c r="H9089" s="103" t="s">
        <v>741</v>
      </c>
      <c r="I9089" s="103" t="s">
        <v>92</v>
      </c>
      <c r="J9089" s="215">
        <v>-664.45</v>
      </c>
      <c r="K9089" s="216" t="s">
        <v>88</v>
      </c>
    </row>
    <row r="9090" spans="1:11" x14ac:dyDescent="0.25">
      <c r="A9090" s="103" t="s">
        <v>827</v>
      </c>
      <c r="B9090" s="103" t="s">
        <v>347</v>
      </c>
      <c r="C9090" s="103" t="s">
        <v>89</v>
      </c>
      <c r="D9090" s="103" t="s">
        <v>420</v>
      </c>
      <c r="E9090" s="103" t="s">
        <v>421</v>
      </c>
      <c r="F9090" s="103" t="s">
        <v>421</v>
      </c>
      <c r="G9090" s="103" t="s">
        <v>490</v>
      </c>
      <c r="H9090" s="103" t="s">
        <v>742</v>
      </c>
      <c r="I9090" s="103" t="s">
        <v>92</v>
      </c>
      <c r="J9090" s="215">
        <v>328.11</v>
      </c>
      <c r="K9090" s="216" t="s">
        <v>88</v>
      </c>
    </row>
    <row r="9091" spans="1:11" x14ac:dyDescent="0.25">
      <c r="A9091" s="103" t="s">
        <v>830</v>
      </c>
      <c r="B9091" s="103" t="s">
        <v>347</v>
      </c>
      <c r="C9091" s="103" t="s">
        <v>89</v>
      </c>
      <c r="D9091" s="103" t="s">
        <v>420</v>
      </c>
      <c r="E9091" s="103" t="s">
        <v>421</v>
      </c>
      <c r="F9091" s="103" t="s">
        <v>421</v>
      </c>
      <c r="G9091" s="103" t="s">
        <v>490</v>
      </c>
      <c r="H9091" s="103" t="s">
        <v>742</v>
      </c>
      <c r="I9091" s="103" t="s">
        <v>92</v>
      </c>
      <c r="J9091" s="215">
        <v>148.36000000000001</v>
      </c>
      <c r="K9091" s="216" t="s">
        <v>88</v>
      </c>
    </row>
    <row r="9092" spans="1:11" x14ac:dyDescent="0.25">
      <c r="A9092" s="103" t="s">
        <v>828</v>
      </c>
      <c r="B9092" s="103" t="s">
        <v>347</v>
      </c>
      <c r="C9092" s="103" t="s">
        <v>89</v>
      </c>
      <c r="D9092" s="103" t="s">
        <v>420</v>
      </c>
      <c r="E9092" s="103" t="s">
        <v>421</v>
      </c>
      <c r="F9092" s="103" t="s">
        <v>421</v>
      </c>
      <c r="G9092" s="103" t="s">
        <v>490</v>
      </c>
      <c r="H9092" s="103" t="s">
        <v>742</v>
      </c>
      <c r="I9092" s="103" t="s">
        <v>92</v>
      </c>
      <c r="J9092" s="215">
        <v>273.29000000000002</v>
      </c>
      <c r="K9092" s="216" t="s">
        <v>88</v>
      </c>
    </row>
    <row r="9093" spans="1:11" x14ac:dyDescent="0.25">
      <c r="A9093" s="103" t="s">
        <v>829</v>
      </c>
      <c r="B9093" s="103" t="s">
        <v>347</v>
      </c>
      <c r="C9093" s="103" t="s">
        <v>89</v>
      </c>
      <c r="D9093" s="103" t="s">
        <v>420</v>
      </c>
      <c r="E9093" s="103" t="s">
        <v>421</v>
      </c>
      <c r="F9093" s="103" t="s">
        <v>421</v>
      </c>
      <c r="G9093" s="103" t="s">
        <v>490</v>
      </c>
      <c r="H9093" s="103" t="s">
        <v>742</v>
      </c>
      <c r="I9093" s="103" t="s">
        <v>92</v>
      </c>
      <c r="J9093" s="215">
        <v>-222.09</v>
      </c>
      <c r="K9093" s="216" t="s">
        <v>88</v>
      </c>
    </row>
    <row r="9094" spans="1:11" x14ac:dyDescent="0.25">
      <c r="A9094" s="103" t="s">
        <v>825</v>
      </c>
      <c r="B9094" s="103" t="s">
        <v>347</v>
      </c>
      <c r="C9094" s="103" t="s">
        <v>89</v>
      </c>
      <c r="D9094" s="103" t="s">
        <v>420</v>
      </c>
      <c r="E9094" s="103" t="s">
        <v>421</v>
      </c>
      <c r="F9094" s="103" t="s">
        <v>421</v>
      </c>
      <c r="G9094" s="103" t="s">
        <v>490</v>
      </c>
      <c r="H9094" s="103" t="s">
        <v>742</v>
      </c>
      <c r="I9094" s="103" t="s">
        <v>92</v>
      </c>
      <c r="J9094" s="215">
        <v>-636.51</v>
      </c>
      <c r="K9094" s="216" t="s">
        <v>88</v>
      </c>
    </row>
    <row r="9095" spans="1:11" x14ac:dyDescent="0.25">
      <c r="A9095" s="103" t="s">
        <v>826</v>
      </c>
      <c r="B9095" s="103" t="s">
        <v>347</v>
      </c>
      <c r="C9095" s="103" t="s">
        <v>89</v>
      </c>
      <c r="D9095" s="103" t="s">
        <v>420</v>
      </c>
      <c r="E9095" s="103" t="s">
        <v>421</v>
      </c>
      <c r="F9095" s="103" t="s">
        <v>421</v>
      </c>
      <c r="G9095" s="103" t="s">
        <v>490</v>
      </c>
      <c r="H9095" s="103" t="s">
        <v>742</v>
      </c>
      <c r="I9095" s="103" t="s">
        <v>92</v>
      </c>
      <c r="J9095" s="215">
        <v>37.15</v>
      </c>
      <c r="K9095" s="216" t="s">
        <v>88</v>
      </c>
    </row>
    <row r="9096" spans="1:11" x14ac:dyDescent="0.25">
      <c r="A9096" s="103" t="s">
        <v>827</v>
      </c>
      <c r="B9096" s="103" t="s">
        <v>347</v>
      </c>
      <c r="C9096" s="103" t="s">
        <v>89</v>
      </c>
      <c r="D9096" s="103" t="s">
        <v>420</v>
      </c>
      <c r="E9096" s="103" t="s">
        <v>421</v>
      </c>
      <c r="F9096" s="103" t="s">
        <v>421</v>
      </c>
      <c r="G9096" s="103" t="s">
        <v>650</v>
      </c>
      <c r="H9096" s="103" t="s">
        <v>651</v>
      </c>
      <c r="I9096" s="103" t="s">
        <v>92</v>
      </c>
      <c r="J9096" s="215">
        <v>281.35000000000002</v>
      </c>
      <c r="K9096" s="216" t="s">
        <v>88</v>
      </c>
    </row>
    <row r="9097" spans="1:11" x14ac:dyDescent="0.25">
      <c r="A9097" s="103" t="s">
        <v>830</v>
      </c>
      <c r="B9097" s="103" t="s">
        <v>347</v>
      </c>
      <c r="C9097" s="103" t="s">
        <v>89</v>
      </c>
      <c r="D9097" s="103" t="s">
        <v>420</v>
      </c>
      <c r="E9097" s="103" t="s">
        <v>421</v>
      </c>
      <c r="F9097" s="103" t="s">
        <v>421</v>
      </c>
      <c r="G9097" s="103" t="s">
        <v>650</v>
      </c>
      <c r="H9097" s="103" t="s">
        <v>651</v>
      </c>
      <c r="I9097" s="103" t="s">
        <v>92</v>
      </c>
      <c r="J9097" s="215">
        <v>749.25</v>
      </c>
      <c r="K9097" s="216" t="s">
        <v>88</v>
      </c>
    </row>
    <row r="9098" spans="1:11" x14ac:dyDescent="0.25">
      <c r="A9098" s="103" t="s">
        <v>828</v>
      </c>
      <c r="B9098" s="103" t="s">
        <v>347</v>
      </c>
      <c r="C9098" s="103" t="s">
        <v>89</v>
      </c>
      <c r="D9098" s="103" t="s">
        <v>420</v>
      </c>
      <c r="E9098" s="103" t="s">
        <v>421</v>
      </c>
      <c r="F9098" s="103" t="s">
        <v>421</v>
      </c>
      <c r="G9098" s="103" t="s">
        <v>650</v>
      </c>
      <c r="H9098" s="103" t="s">
        <v>651</v>
      </c>
      <c r="I9098" s="103" t="s">
        <v>92</v>
      </c>
      <c r="J9098" s="215">
        <v>633.07000000000005</v>
      </c>
      <c r="K9098" s="216" t="s">
        <v>88</v>
      </c>
    </row>
    <row r="9099" spans="1:11" x14ac:dyDescent="0.25">
      <c r="A9099" s="103" t="s">
        <v>829</v>
      </c>
      <c r="B9099" s="103" t="s">
        <v>347</v>
      </c>
      <c r="C9099" s="103" t="s">
        <v>89</v>
      </c>
      <c r="D9099" s="103" t="s">
        <v>420</v>
      </c>
      <c r="E9099" s="103" t="s">
        <v>421</v>
      </c>
      <c r="F9099" s="103" t="s">
        <v>421</v>
      </c>
      <c r="G9099" s="103" t="s">
        <v>650</v>
      </c>
      <c r="H9099" s="103" t="s">
        <v>651</v>
      </c>
      <c r="I9099" s="103" t="s">
        <v>92</v>
      </c>
      <c r="J9099" s="215">
        <v>15.52</v>
      </c>
      <c r="K9099" s="216" t="s">
        <v>88</v>
      </c>
    </row>
    <row r="9100" spans="1:11" x14ac:dyDescent="0.25">
      <c r="A9100" s="103" t="s">
        <v>825</v>
      </c>
      <c r="B9100" s="103" t="s">
        <v>347</v>
      </c>
      <c r="C9100" s="103" t="s">
        <v>89</v>
      </c>
      <c r="D9100" s="103" t="s">
        <v>420</v>
      </c>
      <c r="E9100" s="103" t="s">
        <v>421</v>
      </c>
      <c r="F9100" s="103" t="s">
        <v>421</v>
      </c>
      <c r="G9100" s="103" t="s">
        <v>650</v>
      </c>
      <c r="H9100" s="103" t="s">
        <v>651</v>
      </c>
      <c r="I9100" s="103" t="s">
        <v>92</v>
      </c>
      <c r="J9100" s="215">
        <v>-620.4</v>
      </c>
      <c r="K9100" s="216" t="s">
        <v>88</v>
      </c>
    </row>
    <row r="9101" spans="1:11" x14ac:dyDescent="0.25">
      <c r="A9101" s="103" t="s">
        <v>826</v>
      </c>
      <c r="B9101" s="103" t="s">
        <v>347</v>
      </c>
      <c r="C9101" s="103" t="s">
        <v>89</v>
      </c>
      <c r="D9101" s="103" t="s">
        <v>420</v>
      </c>
      <c r="E9101" s="103" t="s">
        <v>421</v>
      </c>
      <c r="F9101" s="103" t="s">
        <v>421</v>
      </c>
      <c r="G9101" s="103" t="s">
        <v>650</v>
      </c>
      <c r="H9101" s="103" t="s">
        <v>651</v>
      </c>
      <c r="I9101" s="103" t="s">
        <v>92</v>
      </c>
      <c r="J9101" s="215">
        <v>-145.97</v>
      </c>
      <c r="K9101" s="216" t="s">
        <v>88</v>
      </c>
    </row>
    <row r="9102" spans="1:11" x14ac:dyDescent="0.25">
      <c r="A9102" s="103" t="s">
        <v>827</v>
      </c>
      <c r="B9102" s="103" t="s">
        <v>347</v>
      </c>
      <c r="C9102" s="103" t="s">
        <v>89</v>
      </c>
      <c r="D9102" s="103" t="s">
        <v>420</v>
      </c>
      <c r="E9102" s="103" t="s">
        <v>421</v>
      </c>
      <c r="F9102" s="103" t="s">
        <v>421</v>
      </c>
      <c r="G9102" s="103" t="s">
        <v>94</v>
      </c>
      <c r="H9102" s="103" t="s">
        <v>397</v>
      </c>
      <c r="I9102" s="103" t="s">
        <v>92</v>
      </c>
      <c r="J9102" s="215">
        <v>487.19</v>
      </c>
      <c r="K9102" s="216" t="s">
        <v>88</v>
      </c>
    </row>
    <row r="9103" spans="1:11" x14ac:dyDescent="0.25">
      <c r="A9103" s="103" t="s">
        <v>830</v>
      </c>
      <c r="B9103" s="103" t="s">
        <v>347</v>
      </c>
      <c r="C9103" s="103" t="s">
        <v>89</v>
      </c>
      <c r="D9103" s="103" t="s">
        <v>420</v>
      </c>
      <c r="E9103" s="103" t="s">
        <v>421</v>
      </c>
      <c r="F9103" s="103" t="s">
        <v>421</v>
      </c>
      <c r="G9103" s="103" t="s">
        <v>94</v>
      </c>
      <c r="H9103" s="103" t="s">
        <v>397</v>
      </c>
      <c r="I9103" s="103" t="s">
        <v>92</v>
      </c>
      <c r="J9103" s="215">
        <v>364.85</v>
      </c>
      <c r="K9103" s="216" t="s">
        <v>88</v>
      </c>
    </row>
    <row r="9104" spans="1:11" x14ac:dyDescent="0.25">
      <c r="A9104" s="103" t="s">
        <v>828</v>
      </c>
      <c r="B9104" s="103" t="s">
        <v>347</v>
      </c>
      <c r="C9104" s="103" t="s">
        <v>89</v>
      </c>
      <c r="D9104" s="103" t="s">
        <v>420</v>
      </c>
      <c r="E9104" s="103" t="s">
        <v>421</v>
      </c>
      <c r="F9104" s="103" t="s">
        <v>421</v>
      </c>
      <c r="G9104" s="103" t="s">
        <v>94</v>
      </c>
      <c r="H9104" s="103" t="s">
        <v>397</v>
      </c>
      <c r="I9104" s="103" t="s">
        <v>92</v>
      </c>
      <c r="J9104" s="215">
        <v>-0.01</v>
      </c>
      <c r="K9104" s="216" t="s">
        <v>88</v>
      </c>
    </row>
    <row r="9105" spans="1:11" x14ac:dyDescent="0.25">
      <c r="A9105" s="103" t="s">
        <v>829</v>
      </c>
      <c r="B9105" s="103" t="s">
        <v>347</v>
      </c>
      <c r="C9105" s="103" t="s">
        <v>89</v>
      </c>
      <c r="D9105" s="103" t="s">
        <v>420</v>
      </c>
      <c r="E9105" s="103" t="s">
        <v>421</v>
      </c>
      <c r="F9105" s="103" t="s">
        <v>421</v>
      </c>
      <c r="G9105" s="103" t="s">
        <v>94</v>
      </c>
      <c r="H9105" s="103" t="s">
        <v>397</v>
      </c>
      <c r="I9105" s="103" t="s">
        <v>92</v>
      </c>
      <c r="J9105" s="215">
        <v>-108.17</v>
      </c>
      <c r="K9105" s="216" t="s">
        <v>88</v>
      </c>
    </row>
    <row r="9106" spans="1:11" x14ac:dyDescent="0.25">
      <c r="A9106" s="103" t="s">
        <v>825</v>
      </c>
      <c r="B9106" s="103" t="s">
        <v>347</v>
      </c>
      <c r="C9106" s="103" t="s">
        <v>89</v>
      </c>
      <c r="D9106" s="103" t="s">
        <v>420</v>
      </c>
      <c r="E9106" s="103" t="s">
        <v>421</v>
      </c>
      <c r="F9106" s="103" t="s">
        <v>421</v>
      </c>
      <c r="G9106" s="103" t="s">
        <v>94</v>
      </c>
      <c r="H9106" s="103" t="s">
        <v>397</v>
      </c>
      <c r="I9106" s="103" t="s">
        <v>92</v>
      </c>
      <c r="J9106" s="215">
        <v>324.52</v>
      </c>
      <c r="K9106" s="216" t="s">
        <v>88</v>
      </c>
    </row>
    <row r="9107" spans="1:11" x14ac:dyDescent="0.25">
      <c r="A9107" s="103" t="s">
        <v>826</v>
      </c>
      <c r="B9107" s="103" t="s">
        <v>347</v>
      </c>
      <c r="C9107" s="103" t="s">
        <v>89</v>
      </c>
      <c r="D9107" s="103" t="s">
        <v>420</v>
      </c>
      <c r="E9107" s="103" t="s">
        <v>421</v>
      </c>
      <c r="F9107" s="103" t="s">
        <v>421</v>
      </c>
      <c r="G9107" s="103" t="s">
        <v>94</v>
      </c>
      <c r="H9107" s="103" t="s">
        <v>397</v>
      </c>
      <c r="I9107" s="103" t="s">
        <v>92</v>
      </c>
      <c r="J9107" s="215">
        <v>-746.79</v>
      </c>
      <c r="K9107" s="216" t="s">
        <v>88</v>
      </c>
    </row>
    <row r="9108" spans="1:11" x14ac:dyDescent="0.25">
      <c r="A9108" s="103" t="s">
        <v>827</v>
      </c>
      <c r="B9108" s="103" t="s">
        <v>347</v>
      </c>
      <c r="C9108" s="103" t="s">
        <v>89</v>
      </c>
      <c r="D9108" s="103" t="s">
        <v>420</v>
      </c>
      <c r="E9108" s="103" t="s">
        <v>421</v>
      </c>
      <c r="F9108" s="103" t="s">
        <v>421</v>
      </c>
      <c r="G9108" s="103" t="s">
        <v>120</v>
      </c>
      <c r="H9108" s="103" t="s">
        <v>398</v>
      </c>
      <c r="I9108" s="103" t="s">
        <v>92</v>
      </c>
      <c r="J9108" s="215">
        <v>1103.99</v>
      </c>
      <c r="K9108" s="216" t="s">
        <v>88</v>
      </c>
    </row>
    <row r="9109" spans="1:11" x14ac:dyDescent="0.25">
      <c r="A9109" s="103" t="s">
        <v>830</v>
      </c>
      <c r="B9109" s="103" t="s">
        <v>347</v>
      </c>
      <c r="C9109" s="103" t="s">
        <v>89</v>
      </c>
      <c r="D9109" s="103" t="s">
        <v>420</v>
      </c>
      <c r="E9109" s="103" t="s">
        <v>421</v>
      </c>
      <c r="F9109" s="103" t="s">
        <v>421</v>
      </c>
      <c r="G9109" s="103" t="s">
        <v>120</v>
      </c>
      <c r="H9109" s="103" t="s">
        <v>398</v>
      </c>
      <c r="I9109" s="103" t="s">
        <v>92</v>
      </c>
      <c r="J9109" s="215">
        <v>1230.55</v>
      </c>
      <c r="K9109" s="216" t="s">
        <v>88</v>
      </c>
    </row>
    <row r="9110" spans="1:11" x14ac:dyDescent="0.25">
      <c r="A9110" s="103" t="s">
        <v>828</v>
      </c>
      <c r="B9110" s="103" t="s">
        <v>347</v>
      </c>
      <c r="C9110" s="103" t="s">
        <v>89</v>
      </c>
      <c r="D9110" s="103" t="s">
        <v>420</v>
      </c>
      <c r="E9110" s="103" t="s">
        <v>421</v>
      </c>
      <c r="F9110" s="103" t="s">
        <v>421</v>
      </c>
      <c r="G9110" s="103" t="s">
        <v>120</v>
      </c>
      <c r="H9110" s="103" t="s">
        <v>398</v>
      </c>
      <c r="I9110" s="103" t="s">
        <v>92</v>
      </c>
      <c r="J9110" s="215">
        <v>166.49</v>
      </c>
      <c r="K9110" s="216" t="s">
        <v>88</v>
      </c>
    </row>
    <row r="9111" spans="1:11" x14ac:dyDescent="0.25">
      <c r="A9111" s="103" t="s">
        <v>829</v>
      </c>
      <c r="B9111" s="103" t="s">
        <v>347</v>
      </c>
      <c r="C9111" s="103" t="s">
        <v>89</v>
      </c>
      <c r="D9111" s="103" t="s">
        <v>420</v>
      </c>
      <c r="E9111" s="103" t="s">
        <v>421</v>
      </c>
      <c r="F9111" s="103" t="s">
        <v>421</v>
      </c>
      <c r="G9111" s="103" t="s">
        <v>120</v>
      </c>
      <c r="H9111" s="103" t="s">
        <v>398</v>
      </c>
      <c r="I9111" s="103" t="s">
        <v>92</v>
      </c>
      <c r="J9111" s="215">
        <v>-186.1</v>
      </c>
      <c r="K9111" s="216" t="s">
        <v>88</v>
      </c>
    </row>
    <row r="9112" spans="1:11" x14ac:dyDescent="0.25">
      <c r="A9112" s="103" t="s">
        <v>825</v>
      </c>
      <c r="B9112" s="103" t="s">
        <v>347</v>
      </c>
      <c r="C9112" s="103" t="s">
        <v>89</v>
      </c>
      <c r="D9112" s="103" t="s">
        <v>420</v>
      </c>
      <c r="E9112" s="103" t="s">
        <v>421</v>
      </c>
      <c r="F9112" s="103" t="s">
        <v>421</v>
      </c>
      <c r="G9112" s="103" t="s">
        <v>120</v>
      </c>
      <c r="H9112" s="103" t="s">
        <v>398</v>
      </c>
      <c r="I9112" s="103" t="s">
        <v>92</v>
      </c>
      <c r="J9112" s="215">
        <v>734.32</v>
      </c>
      <c r="K9112" s="216" t="s">
        <v>88</v>
      </c>
    </row>
    <row r="9113" spans="1:11" x14ac:dyDescent="0.25">
      <c r="A9113" s="103" t="s">
        <v>826</v>
      </c>
      <c r="B9113" s="103" t="s">
        <v>347</v>
      </c>
      <c r="C9113" s="103" t="s">
        <v>89</v>
      </c>
      <c r="D9113" s="103" t="s">
        <v>420</v>
      </c>
      <c r="E9113" s="103" t="s">
        <v>421</v>
      </c>
      <c r="F9113" s="103" t="s">
        <v>421</v>
      </c>
      <c r="G9113" s="103" t="s">
        <v>120</v>
      </c>
      <c r="H9113" s="103" t="s">
        <v>398</v>
      </c>
      <c r="I9113" s="103" t="s">
        <v>92</v>
      </c>
      <c r="J9113" s="215">
        <v>-2362.8200000000002</v>
      </c>
      <c r="K9113" s="216" t="s">
        <v>88</v>
      </c>
    </row>
    <row r="9114" spans="1:11" x14ac:dyDescent="0.25">
      <c r="A9114" s="103" t="s">
        <v>827</v>
      </c>
      <c r="B9114" s="103" t="s">
        <v>347</v>
      </c>
      <c r="C9114" s="103" t="s">
        <v>89</v>
      </c>
      <c r="D9114" s="103" t="s">
        <v>527</v>
      </c>
      <c r="E9114" s="103" t="s">
        <v>528</v>
      </c>
      <c r="F9114" s="103" t="s">
        <v>528</v>
      </c>
      <c r="G9114" s="103" t="s">
        <v>487</v>
      </c>
      <c r="H9114" s="103" t="s">
        <v>488</v>
      </c>
      <c r="I9114" s="103" t="s">
        <v>92</v>
      </c>
      <c r="J9114" s="215">
        <v>350</v>
      </c>
      <c r="K9114" s="216" t="s">
        <v>347</v>
      </c>
    </row>
    <row r="9115" spans="1:11" x14ac:dyDescent="0.25">
      <c r="A9115" s="103" t="s">
        <v>830</v>
      </c>
      <c r="B9115" s="103" t="s">
        <v>347</v>
      </c>
      <c r="C9115" s="103" t="s">
        <v>89</v>
      </c>
      <c r="D9115" s="103" t="s">
        <v>527</v>
      </c>
      <c r="E9115" s="103" t="s">
        <v>528</v>
      </c>
      <c r="F9115" s="103" t="s">
        <v>528</v>
      </c>
      <c r="G9115" s="103" t="s">
        <v>487</v>
      </c>
      <c r="H9115" s="103" t="s">
        <v>488</v>
      </c>
      <c r="I9115" s="103" t="s">
        <v>92</v>
      </c>
      <c r="J9115" s="215">
        <v>350</v>
      </c>
      <c r="K9115" s="216" t="s">
        <v>347</v>
      </c>
    </row>
    <row r="9116" spans="1:11" x14ac:dyDescent="0.25">
      <c r="A9116" s="103" t="s">
        <v>828</v>
      </c>
      <c r="B9116" s="103" t="s">
        <v>347</v>
      </c>
      <c r="C9116" s="103" t="s">
        <v>89</v>
      </c>
      <c r="D9116" s="103" t="s">
        <v>527</v>
      </c>
      <c r="E9116" s="103" t="s">
        <v>528</v>
      </c>
      <c r="F9116" s="103" t="s">
        <v>528</v>
      </c>
      <c r="G9116" s="103" t="s">
        <v>487</v>
      </c>
      <c r="H9116" s="103" t="s">
        <v>488</v>
      </c>
      <c r="I9116" s="103" t="s">
        <v>92</v>
      </c>
      <c r="J9116" s="215">
        <v>350</v>
      </c>
      <c r="K9116" s="216" t="s">
        <v>347</v>
      </c>
    </row>
    <row r="9117" spans="1:11" x14ac:dyDescent="0.25">
      <c r="A9117" s="103" t="s">
        <v>829</v>
      </c>
      <c r="B9117" s="103" t="s">
        <v>347</v>
      </c>
      <c r="C9117" s="103" t="s">
        <v>89</v>
      </c>
      <c r="D9117" s="103" t="s">
        <v>527</v>
      </c>
      <c r="E9117" s="103" t="s">
        <v>528</v>
      </c>
      <c r="F9117" s="103" t="s">
        <v>528</v>
      </c>
      <c r="G9117" s="103" t="s">
        <v>487</v>
      </c>
      <c r="H9117" s="103" t="s">
        <v>488</v>
      </c>
      <c r="I9117" s="103" t="s">
        <v>92</v>
      </c>
      <c r="J9117" s="215">
        <v>350</v>
      </c>
      <c r="K9117" s="216" t="s">
        <v>347</v>
      </c>
    </row>
    <row r="9118" spans="1:11" x14ac:dyDescent="0.25">
      <c r="A9118" s="103" t="s">
        <v>825</v>
      </c>
      <c r="B9118" s="103" t="s">
        <v>347</v>
      </c>
      <c r="C9118" s="103" t="s">
        <v>89</v>
      </c>
      <c r="D9118" s="103" t="s">
        <v>527</v>
      </c>
      <c r="E9118" s="103" t="s">
        <v>528</v>
      </c>
      <c r="F9118" s="103" t="s">
        <v>528</v>
      </c>
      <c r="G9118" s="103" t="s">
        <v>487</v>
      </c>
      <c r="H9118" s="103" t="s">
        <v>488</v>
      </c>
      <c r="I9118" s="103" t="s">
        <v>92</v>
      </c>
      <c r="J9118" s="215">
        <v>350</v>
      </c>
      <c r="K9118" s="216" t="s">
        <v>347</v>
      </c>
    </row>
    <row r="9119" spans="1:11" x14ac:dyDescent="0.25">
      <c r="A9119" s="103" t="s">
        <v>826</v>
      </c>
      <c r="B9119" s="103" t="s">
        <v>347</v>
      </c>
      <c r="C9119" s="103" t="s">
        <v>89</v>
      </c>
      <c r="D9119" s="103" t="s">
        <v>527</v>
      </c>
      <c r="E9119" s="103" t="s">
        <v>528</v>
      </c>
      <c r="F9119" s="103" t="s">
        <v>528</v>
      </c>
      <c r="G9119" s="103" t="s">
        <v>487</v>
      </c>
      <c r="H9119" s="103" t="s">
        <v>488</v>
      </c>
      <c r="I9119" s="103" t="s">
        <v>92</v>
      </c>
      <c r="J9119" s="215">
        <v>350</v>
      </c>
      <c r="K9119" s="216" t="s">
        <v>347</v>
      </c>
    </row>
    <row r="9120" spans="1:11" x14ac:dyDescent="0.25">
      <c r="A9120" s="103" t="s">
        <v>828</v>
      </c>
      <c r="B9120" s="103" t="s">
        <v>347</v>
      </c>
      <c r="C9120" s="103" t="s">
        <v>89</v>
      </c>
      <c r="D9120" s="103" t="s">
        <v>527</v>
      </c>
      <c r="E9120" s="103" t="s">
        <v>528</v>
      </c>
      <c r="F9120" s="103" t="s">
        <v>528</v>
      </c>
      <c r="G9120" s="103" t="s">
        <v>210</v>
      </c>
      <c r="H9120" s="103" t="s">
        <v>350</v>
      </c>
      <c r="I9120" s="103" t="s">
        <v>92</v>
      </c>
      <c r="J9120" s="215">
        <v>350</v>
      </c>
      <c r="K9120" s="216" t="s">
        <v>347</v>
      </c>
    </row>
    <row r="9121" spans="1:11" x14ac:dyDescent="0.25">
      <c r="A9121" s="103" t="s">
        <v>825</v>
      </c>
      <c r="B9121" s="103" t="s">
        <v>347</v>
      </c>
      <c r="C9121" s="103" t="s">
        <v>89</v>
      </c>
      <c r="D9121" s="103" t="s">
        <v>527</v>
      </c>
      <c r="E9121" s="103" t="s">
        <v>528</v>
      </c>
      <c r="F9121" s="103" t="s">
        <v>528</v>
      </c>
      <c r="G9121" s="103" t="s">
        <v>210</v>
      </c>
      <c r="H9121" s="103" t="s">
        <v>350</v>
      </c>
      <c r="I9121" s="103" t="s">
        <v>92</v>
      </c>
      <c r="J9121" s="215">
        <v>350</v>
      </c>
      <c r="K9121" s="216" t="s">
        <v>347</v>
      </c>
    </row>
    <row r="9122" spans="1:11" x14ac:dyDescent="0.25">
      <c r="A9122" s="103" t="s">
        <v>830</v>
      </c>
      <c r="B9122" s="103" t="s">
        <v>347</v>
      </c>
      <c r="C9122" s="103" t="s">
        <v>89</v>
      </c>
      <c r="D9122" s="103" t="s">
        <v>527</v>
      </c>
      <c r="E9122" s="103" t="s">
        <v>528</v>
      </c>
      <c r="F9122" s="103" t="s">
        <v>528</v>
      </c>
      <c r="G9122" s="103" t="s">
        <v>201</v>
      </c>
      <c r="H9122" s="103" t="s">
        <v>351</v>
      </c>
      <c r="I9122" s="103" t="s">
        <v>92</v>
      </c>
      <c r="J9122" s="215">
        <v>350</v>
      </c>
      <c r="K9122" s="216" t="s">
        <v>347</v>
      </c>
    </row>
    <row r="9123" spans="1:11" x14ac:dyDescent="0.25">
      <c r="A9123" s="103" t="s">
        <v>828</v>
      </c>
      <c r="B9123" s="103" t="s">
        <v>347</v>
      </c>
      <c r="C9123" s="103" t="s">
        <v>89</v>
      </c>
      <c r="D9123" s="103" t="s">
        <v>527</v>
      </c>
      <c r="E9123" s="103" t="s">
        <v>528</v>
      </c>
      <c r="F9123" s="103" t="s">
        <v>528</v>
      </c>
      <c r="G9123" s="103" t="s">
        <v>201</v>
      </c>
      <c r="H9123" s="103" t="s">
        <v>351</v>
      </c>
      <c r="I9123" s="103" t="s">
        <v>92</v>
      </c>
      <c r="J9123" s="215">
        <v>350</v>
      </c>
      <c r="K9123" s="216" t="s">
        <v>347</v>
      </c>
    </row>
    <row r="9124" spans="1:11" x14ac:dyDescent="0.25">
      <c r="A9124" s="103" t="s">
        <v>826</v>
      </c>
      <c r="B9124" s="103" t="s">
        <v>347</v>
      </c>
      <c r="C9124" s="103" t="s">
        <v>89</v>
      </c>
      <c r="D9124" s="103" t="s">
        <v>527</v>
      </c>
      <c r="E9124" s="103" t="s">
        <v>528</v>
      </c>
      <c r="F9124" s="103" t="s">
        <v>528</v>
      </c>
      <c r="G9124" s="103" t="s">
        <v>201</v>
      </c>
      <c r="H9124" s="103" t="s">
        <v>351</v>
      </c>
      <c r="I9124" s="103" t="s">
        <v>92</v>
      </c>
      <c r="J9124" s="215">
        <v>350</v>
      </c>
      <c r="K9124" s="216" t="s">
        <v>347</v>
      </c>
    </row>
    <row r="9125" spans="1:11" x14ac:dyDescent="0.25">
      <c r="A9125" s="103" t="s">
        <v>827</v>
      </c>
      <c r="B9125" s="103" t="s">
        <v>347</v>
      </c>
      <c r="C9125" s="103" t="s">
        <v>89</v>
      </c>
      <c r="D9125" s="103" t="s">
        <v>527</v>
      </c>
      <c r="E9125" s="103" t="s">
        <v>528</v>
      </c>
      <c r="F9125" s="103" t="s">
        <v>528</v>
      </c>
      <c r="G9125" s="103" t="s">
        <v>220</v>
      </c>
      <c r="H9125" s="103" t="s">
        <v>405</v>
      </c>
      <c r="I9125" s="103" t="s">
        <v>92</v>
      </c>
      <c r="J9125" s="215">
        <v>350</v>
      </c>
      <c r="K9125" s="216" t="s">
        <v>347</v>
      </c>
    </row>
    <row r="9126" spans="1:11" x14ac:dyDescent="0.25">
      <c r="A9126" s="103" t="s">
        <v>827</v>
      </c>
      <c r="B9126" s="103" t="s">
        <v>347</v>
      </c>
      <c r="C9126" s="103" t="s">
        <v>89</v>
      </c>
      <c r="D9126" s="103" t="s">
        <v>527</v>
      </c>
      <c r="E9126" s="103" t="s">
        <v>528</v>
      </c>
      <c r="F9126" s="103" t="s">
        <v>528</v>
      </c>
      <c r="G9126" s="103" t="s">
        <v>557</v>
      </c>
      <c r="H9126" s="103" t="s">
        <v>558</v>
      </c>
      <c r="I9126" s="103" t="s">
        <v>92</v>
      </c>
      <c r="J9126" s="215">
        <v>350</v>
      </c>
      <c r="K9126" s="216" t="s">
        <v>347</v>
      </c>
    </row>
    <row r="9127" spans="1:11" x14ac:dyDescent="0.25">
      <c r="A9127" s="103" t="s">
        <v>825</v>
      </c>
      <c r="B9127" s="103" t="s">
        <v>347</v>
      </c>
      <c r="C9127" s="103" t="s">
        <v>89</v>
      </c>
      <c r="D9127" s="103" t="s">
        <v>527</v>
      </c>
      <c r="E9127" s="103" t="s">
        <v>528</v>
      </c>
      <c r="F9127" s="103" t="s">
        <v>528</v>
      </c>
      <c r="G9127" s="103" t="s">
        <v>557</v>
      </c>
      <c r="H9127" s="103" t="s">
        <v>558</v>
      </c>
      <c r="I9127" s="103" t="s">
        <v>92</v>
      </c>
      <c r="J9127" s="215">
        <v>350</v>
      </c>
      <c r="K9127" s="216" t="s">
        <v>347</v>
      </c>
    </row>
    <row r="9128" spans="1:11" x14ac:dyDescent="0.25">
      <c r="A9128" s="103" t="s">
        <v>827</v>
      </c>
      <c r="B9128" s="103" t="s">
        <v>347</v>
      </c>
      <c r="C9128" s="103" t="s">
        <v>89</v>
      </c>
      <c r="D9128" s="103" t="s">
        <v>527</v>
      </c>
      <c r="E9128" s="103" t="s">
        <v>528</v>
      </c>
      <c r="F9128" s="103" t="s">
        <v>528</v>
      </c>
      <c r="G9128" s="103" t="s">
        <v>219</v>
      </c>
      <c r="H9128" s="103" t="s">
        <v>406</v>
      </c>
      <c r="I9128" s="103" t="s">
        <v>92</v>
      </c>
      <c r="J9128" s="215">
        <v>700</v>
      </c>
      <c r="K9128" s="216" t="s">
        <v>347</v>
      </c>
    </row>
    <row r="9129" spans="1:11" x14ac:dyDescent="0.25">
      <c r="A9129" s="103" t="s">
        <v>830</v>
      </c>
      <c r="B9129" s="103" t="s">
        <v>347</v>
      </c>
      <c r="C9129" s="103" t="s">
        <v>89</v>
      </c>
      <c r="D9129" s="103" t="s">
        <v>527</v>
      </c>
      <c r="E9129" s="103" t="s">
        <v>528</v>
      </c>
      <c r="F9129" s="103" t="s">
        <v>528</v>
      </c>
      <c r="G9129" s="103" t="s">
        <v>219</v>
      </c>
      <c r="H9129" s="103" t="s">
        <v>406</v>
      </c>
      <c r="I9129" s="103" t="s">
        <v>92</v>
      </c>
      <c r="J9129" s="215">
        <v>350</v>
      </c>
      <c r="K9129" s="216" t="s">
        <v>347</v>
      </c>
    </row>
    <row r="9130" spans="1:11" x14ac:dyDescent="0.25">
      <c r="A9130" s="103" t="s">
        <v>828</v>
      </c>
      <c r="B9130" s="103" t="s">
        <v>347</v>
      </c>
      <c r="C9130" s="103" t="s">
        <v>89</v>
      </c>
      <c r="D9130" s="103" t="s">
        <v>527</v>
      </c>
      <c r="E9130" s="103" t="s">
        <v>528</v>
      </c>
      <c r="F9130" s="103" t="s">
        <v>528</v>
      </c>
      <c r="G9130" s="103" t="s">
        <v>219</v>
      </c>
      <c r="H9130" s="103" t="s">
        <v>406</v>
      </c>
      <c r="I9130" s="103" t="s">
        <v>92</v>
      </c>
      <c r="J9130" s="215">
        <v>350</v>
      </c>
      <c r="K9130" s="216" t="s">
        <v>347</v>
      </c>
    </row>
    <row r="9131" spans="1:11" x14ac:dyDescent="0.25">
      <c r="A9131" s="103" t="s">
        <v>829</v>
      </c>
      <c r="B9131" s="103" t="s">
        <v>347</v>
      </c>
      <c r="C9131" s="103" t="s">
        <v>89</v>
      </c>
      <c r="D9131" s="103" t="s">
        <v>527</v>
      </c>
      <c r="E9131" s="103" t="s">
        <v>528</v>
      </c>
      <c r="F9131" s="103" t="s">
        <v>528</v>
      </c>
      <c r="G9131" s="103" t="s">
        <v>219</v>
      </c>
      <c r="H9131" s="103" t="s">
        <v>406</v>
      </c>
      <c r="I9131" s="103" t="s">
        <v>92</v>
      </c>
      <c r="J9131" s="215">
        <v>700</v>
      </c>
      <c r="K9131" s="216" t="s">
        <v>347</v>
      </c>
    </row>
    <row r="9132" spans="1:11" x14ac:dyDescent="0.25">
      <c r="A9132" s="103" t="s">
        <v>825</v>
      </c>
      <c r="B9132" s="103" t="s">
        <v>347</v>
      </c>
      <c r="C9132" s="103" t="s">
        <v>89</v>
      </c>
      <c r="D9132" s="103" t="s">
        <v>527</v>
      </c>
      <c r="E9132" s="103" t="s">
        <v>528</v>
      </c>
      <c r="F9132" s="103" t="s">
        <v>528</v>
      </c>
      <c r="G9132" s="103" t="s">
        <v>219</v>
      </c>
      <c r="H9132" s="103" t="s">
        <v>406</v>
      </c>
      <c r="I9132" s="103" t="s">
        <v>92</v>
      </c>
      <c r="J9132" s="215">
        <v>350</v>
      </c>
      <c r="K9132" s="216" t="s">
        <v>347</v>
      </c>
    </row>
    <row r="9133" spans="1:11" x14ac:dyDescent="0.25">
      <c r="A9133" s="103" t="s">
        <v>828</v>
      </c>
      <c r="B9133" s="103" t="s">
        <v>347</v>
      </c>
      <c r="C9133" s="103" t="s">
        <v>89</v>
      </c>
      <c r="D9133" s="103" t="s">
        <v>422</v>
      </c>
      <c r="E9133" s="103" t="s">
        <v>423</v>
      </c>
      <c r="F9133" s="103" t="s">
        <v>423</v>
      </c>
      <c r="G9133" s="103" t="s">
        <v>118</v>
      </c>
      <c r="H9133" s="103" t="s">
        <v>323</v>
      </c>
      <c r="I9133" s="103" t="s">
        <v>92</v>
      </c>
      <c r="J9133" s="215">
        <v>99</v>
      </c>
      <c r="K9133" s="216" t="s">
        <v>88</v>
      </c>
    </row>
    <row r="9134" spans="1:11" x14ac:dyDescent="0.25">
      <c r="A9134" s="103" t="s">
        <v>825</v>
      </c>
      <c r="B9134" s="103" t="s">
        <v>347</v>
      </c>
      <c r="C9134" s="103" t="s">
        <v>89</v>
      </c>
      <c r="D9134" s="103" t="s">
        <v>422</v>
      </c>
      <c r="E9134" s="103" t="s">
        <v>423</v>
      </c>
      <c r="F9134" s="103" t="s">
        <v>423</v>
      </c>
      <c r="G9134" s="103" t="s">
        <v>118</v>
      </c>
      <c r="H9134" s="103" t="s">
        <v>323</v>
      </c>
      <c r="I9134" s="103" t="s">
        <v>92</v>
      </c>
      <c r="J9134" s="215">
        <v>25</v>
      </c>
      <c r="K9134" s="216" t="s">
        <v>88</v>
      </c>
    </row>
    <row r="9135" spans="1:11" x14ac:dyDescent="0.25">
      <c r="A9135" s="103" t="s">
        <v>826</v>
      </c>
      <c r="B9135" s="103" t="s">
        <v>347</v>
      </c>
      <c r="C9135" s="103" t="s">
        <v>89</v>
      </c>
      <c r="D9135" s="103" t="s">
        <v>422</v>
      </c>
      <c r="E9135" s="103" t="s">
        <v>423</v>
      </c>
      <c r="F9135" s="103" t="s">
        <v>423</v>
      </c>
      <c r="G9135" s="103" t="s">
        <v>118</v>
      </c>
      <c r="H9135" s="103" t="s">
        <v>323</v>
      </c>
      <c r="I9135" s="103" t="s">
        <v>92</v>
      </c>
      <c r="J9135" s="215">
        <v>75</v>
      </c>
      <c r="K9135" s="216" t="s">
        <v>88</v>
      </c>
    </row>
    <row r="9136" spans="1:11" x14ac:dyDescent="0.25">
      <c r="A9136" s="103" t="s">
        <v>827</v>
      </c>
      <c r="B9136" s="103" t="s">
        <v>347</v>
      </c>
      <c r="C9136" s="103" t="s">
        <v>89</v>
      </c>
      <c r="D9136" s="103" t="s">
        <v>422</v>
      </c>
      <c r="E9136" s="103" t="s">
        <v>423</v>
      </c>
      <c r="F9136" s="103" t="s">
        <v>423</v>
      </c>
      <c r="G9136" s="103" t="s">
        <v>168</v>
      </c>
      <c r="H9136" s="103" t="s">
        <v>377</v>
      </c>
      <c r="I9136" s="103" t="s">
        <v>92</v>
      </c>
      <c r="J9136" s="215">
        <v>1452</v>
      </c>
      <c r="K9136" s="216" t="s">
        <v>88</v>
      </c>
    </row>
    <row r="9137" spans="1:11" x14ac:dyDescent="0.25">
      <c r="A9137" s="103" t="s">
        <v>828</v>
      </c>
      <c r="B9137" s="103" t="s">
        <v>347</v>
      </c>
      <c r="C9137" s="103" t="s">
        <v>89</v>
      </c>
      <c r="D9137" s="103" t="s">
        <v>422</v>
      </c>
      <c r="E9137" s="103" t="s">
        <v>423</v>
      </c>
      <c r="F9137" s="103" t="s">
        <v>423</v>
      </c>
      <c r="G9137" s="103" t="s">
        <v>168</v>
      </c>
      <c r="H9137" s="103" t="s">
        <v>377</v>
      </c>
      <c r="I9137" s="103" t="s">
        <v>92</v>
      </c>
      <c r="J9137" s="215">
        <v>1584</v>
      </c>
      <c r="K9137" s="216" t="s">
        <v>88</v>
      </c>
    </row>
    <row r="9138" spans="1:11" x14ac:dyDescent="0.25">
      <c r="A9138" s="103" t="s">
        <v>827</v>
      </c>
      <c r="B9138" s="103" t="s">
        <v>347</v>
      </c>
      <c r="C9138" s="103" t="s">
        <v>89</v>
      </c>
      <c r="D9138" s="103" t="s">
        <v>422</v>
      </c>
      <c r="E9138" s="103" t="s">
        <v>423</v>
      </c>
      <c r="F9138" s="103" t="s">
        <v>423</v>
      </c>
      <c r="G9138" s="103" t="s">
        <v>133</v>
      </c>
      <c r="H9138" s="103" t="s">
        <v>378</v>
      </c>
      <c r="I9138" s="103" t="s">
        <v>92</v>
      </c>
      <c r="J9138" s="215">
        <v>154</v>
      </c>
      <c r="K9138" s="216" t="s">
        <v>88</v>
      </c>
    </row>
    <row r="9139" spans="1:11" x14ac:dyDescent="0.25">
      <c r="A9139" s="103" t="s">
        <v>830</v>
      </c>
      <c r="B9139" s="103" t="s">
        <v>347</v>
      </c>
      <c r="C9139" s="103" t="s">
        <v>89</v>
      </c>
      <c r="D9139" s="103" t="s">
        <v>422</v>
      </c>
      <c r="E9139" s="103" t="s">
        <v>423</v>
      </c>
      <c r="F9139" s="103" t="s">
        <v>423</v>
      </c>
      <c r="G9139" s="103" t="s">
        <v>133</v>
      </c>
      <c r="H9139" s="103" t="s">
        <v>378</v>
      </c>
      <c r="I9139" s="103" t="s">
        <v>92</v>
      </c>
      <c r="J9139" s="215">
        <v>237.5</v>
      </c>
      <c r="K9139" s="216" t="s">
        <v>88</v>
      </c>
    </row>
    <row r="9140" spans="1:11" x14ac:dyDescent="0.25">
      <c r="A9140" s="103" t="s">
        <v>828</v>
      </c>
      <c r="B9140" s="103" t="s">
        <v>347</v>
      </c>
      <c r="C9140" s="103" t="s">
        <v>89</v>
      </c>
      <c r="D9140" s="103" t="s">
        <v>422</v>
      </c>
      <c r="E9140" s="103" t="s">
        <v>423</v>
      </c>
      <c r="F9140" s="103" t="s">
        <v>423</v>
      </c>
      <c r="G9140" s="103" t="s">
        <v>133</v>
      </c>
      <c r="H9140" s="103" t="s">
        <v>378</v>
      </c>
      <c r="I9140" s="103" t="s">
        <v>92</v>
      </c>
      <c r="J9140" s="215">
        <v>286</v>
      </c>
      <c r="K9140" s="216" t="s">
        <v>88</v>
      </c>
    </row>
    <row r="9141" spans="1:11" x14ac:dyDescent="0.25">
      <c r="A9141" s="103" t="s">
        <v>829</v>
      </c>
      <c r="B9141" s="103" t="s">
        <v>347</v>
      </c>
      <c r="C9141" s="103" t="s">
        <v>89</v>
      </c>
      <c r="D9141" s="103" t="s">
        <v>422</v>
      </c>
      <c r="E9141" s="103" t="s">
        <v>423</v>
      </c>
      <c r="F9141" s="103" t="s">
        <v>423</v>
      </c>
      <c r="G9141" s="103" t="s">
        <v>133</v>
      </c>
      <c r="H9141" s="103" t="s">
        <v>378</v>
      </c>
      <c r="I9141" s="103" t="s">
        <v>92</v>
      </c>
      <c r="J9141" s="215">
        <v>100</v>
      </c>
      <c r="K9141" s="216" t="s">
        <v>88</v>
      </c>
    </row>
    <row r="9142" spans="1:11" x14ac:dyDescent="0.25">
      <c r="A9142" s="103" t="s">
        <v>825</v>
      </c>
      <c r="B9142" s="103" t="s">
        <v>347</v>
      </c>
      <c r="C9142" s="103" t="s">
        <v>89</v>
      </c>
      <c r="D9142" s="103" t="s">
        <v>422</v>
      </c>
      <c r="E9142" s="103" t="s">
        <v>423</v>
      </c>
      <c r="F9142" s="103" t="s">
        <v>423</v>
      </c>
      <c r="G9142" s="103" t="s">
        <v>133</v>
      </c>
      <c r="H9142" s="103" t="s">
        <v>378</v>
      </c>
      <c r="I9142" s="103" t="s">
        <v>92</v>
      </c>
      <c r="J9142" s="215">
        <v>487.5</v>
      </c>
      <c r="K9142" s="216" t="s">
        <v>88</v>
      </c>
    </row>
    <row r="9143" spans="1:11" x14ac:dyDescent="0.25">
      <c r="A9143" s="103" t="s">
        <v>827</v>
      </c>
      <c r="B9143" s="103" t="s">
        <v>347</v>
      </c>
      <c r="C9143" s="103" t="s">
        <v>89</v>
      </c>
      <c r="D9143" s="103" t="s">
        <v>422</v>
      </c>
      <c r="E9143" s="103" t="s">
        <v>423</v>
      </c>
      <c r="F9143" s="103" t="s">
        <v>423</v>
      </c>
      <c r="G9143" s="103" t="s">
        <v>650</v>
      </c>
      <c r="H9143" s="103" t="s">
        <v>651</v>
      </c>
      <c r="I9143" s="103" t="s">
        <v>92</v>
      </c>
      <c r="J9143" s="215">
        <v>751</v>
      </c>
      <c r="K9143" s="216" t="s">
        <v>88</v>
      </c>
    </row>
    <row r="9144" spans="1:11" x14ac:dyDescent="0.25">
      <c r="A9144" s="103" t="s">
        <v>830</v>
      </c>
      <c r="B9144" s="103" t="s">
        <v>347</v>
      </c>
      <c r="C9144" s="103" t="s">
        <v>89</v>
      </c>
      <c r="D9144" s="103" t="s">
        <v>422</v>
      </c>
      <c r="E9144" s="103" t="s">
        <v>423</v>
      </c>
      <c r="F9144" s="103" t="s">
        <v>423</v>
      </c>
      <c r="G9144" s="103" t="s">
        <v>650</v>
      </c>
      <c r="H9144" s="103" t="s">
        <v>651</v>
      </c>
      <c r="I9144" s="103" t="s">
        <v>92</v>
      </c>
      <c r="J9144" s="215">
        <v>528.75</v>
      </c>
      <c r="K9144" s="216" t="s">
        <v>88</v>
      </c>
    </row>
    <row r="9145" spans="1:11" x14ac:dyDescent="0.25">
      <c r="A9145" s="103" t="s">
        <v>828</v>
      </c>
      <c r="B9145" s="103" t="s">
        <v>347</v>
      </c>
      <c r="C9145" s="103" t="s">
        <v>89</v>
      </c>
      <c r="D9145" s="103" t="s">
        <v>422</v>
      </c>
      <c r="E9145" s="103" t="s">
        <v>423</v>
      </c>
      <c r="F9145" s="103" t="s">
        <v>423</v>
      </c>
      <c r="G9145" s="103" t="s">
        <v>650</v>
      </c>
      <c r="H9145" s="103" t="s">
        <v>651</v>
      </c>
      <c r="I9145" s="103" t="s">
        <v>92</v>
      </c>
      <c r="J9145" s="215">
        <v>583</v>
      </c>
      <c r="K9145" s="216" t="s">
        <v>88</v>
      </c>
    </row>
    <row r="9146" spans="1:11" x14ac:dyDescent="0.25">
      <c r="A9146" s="103" t="s">
        <v>829</v>
      </c>
      <c r="B9146" s="103" t="s">
        <v>347</v>
      </c>
      <c r="C9146" s="103" t="s">
        <v>89</v>
      </c>
      <c r="D9146" s="103" t="s">
        <v>422</v>
      </c>
      <c r="E9146" s="103" t="s">
        <v>423</v>
      </c>
      <c r="F9146" s="103" t="s">
        <v>423</v>
      </c>
      <c r="G9146" s="103" t="s">
        <v>650</v>
      </c>
      <c r="H9146" s="103" t="s">
        <v>651</v>
      </c>
      <c r="I9146" s="103" t="s">
        <v>92</v>
      </c>
      <c r="J9146" s="215">
        <v>612.5</v>
      </c>
      <c r="K9146" s="216" t="s">
        <v>88</v>
      </c>
    </row>
    <row r="9147" spans="1:11" x14ac:dyDescent="0.25">
      <c r="A9147" s="103" t="s">
        <v>825</v>
      </c>
      <c r="B9147" s="103" t="s">
        <v>347</v>
      </c>
      <c r="C9147" s="103" t="s">
        <v>89</v>
      </c>
      <c r="D9147" s="103" t="s">
        <v>422</v>
      </c>
      <c r="E9147" s="103" t="s">
        <v>423</v>
      </c>
      <c r="F9147" s="103" t="s">
        <v>423</v>
      </c>
      <c r="G9147" s="103" t="s">
        <v>650</v>
      </c>
      <c r="H9147" s="103" t="s">
        <v>651</v>
      </c>
      <c r="I9147" s="103" t="s">
        <v>92</v>
      </c>
      <c r="J9147" s="215">
        <v>568.75</v>
      </c>
      <c r="K9147" s="216" t="s">
        <v>88</v>
      </c>
    </row>
    <row r="9148" spans="1:11" x14ac:dyDescent="0.25">
      <c r="A9148" s="103" t="s">
        <v>826</v>
      </c>
      <c r="B9148" s="103" t="s">
        <v>347</v>
      </c>
      <c r="C9148" s="103" t="s">
        <v>89</v>
      </c>
      <c r="D9148" s="103" t="s">
        <v>422</v>
      </c>
      <c r="E9148" s="103" t="s">
        <v>423</v>
      </c>
      <c r="F9148" s="103" t="s">
        <v>423</v>
      </c>
      <c r="G9148" s="103" t="s">
        <v>650</v>
      </c>
      <c r="H9148" s="103" t="s">
        <v>651</v>
      </c>
      <c r="I9148" s="103" t="s">
        <v>92</v>
      </c>
      <c r="J9148" s="215">
        <v>537.5</v>
      </c>
      <c r="K9148" s="216" t="s">
        <v>88</v>
      </c>
    </row>
    <row r="9149" spans="1:11" x14ac:dyDescent="0.25">
      <c r="A9149" s="103" t="s">
        <v>827</v>
      </c>
      <c r="B9149" s="103" t="s">
        <v>347</v>
      </c>
      <c r="C9149" s="103" t="s">
        <v>89</v>
      </c>
      <c r="D9149" s="103" t="s">
        <v>425</v>
      </c>
      <c r="E9149" s="103" t="s">
        <v>426</v>
      </c>
      <c r="F9149" s="103" t="s">
        <v>426</v>
      </c>
      <c r="G9149" s="103" t="s">
        <v>118</v>
      </c>
      <c r="H9149" s="103" t="s">
        <v>323</v>
      </c>
      <c r="I9149" s="103" t="s">
        <v>92</v>
      </c>
      <c r="J9149" s="215">
        <v>-89.1</v>
      </c>
      <c r="K9149" s="216" t="s">
        <v>88</v>
      </c>
    </row>
    <row r="9150" spans="1:11" x14ac:dyDescent="0.25">
      <c r="A9150" s="103" t="s">
        <v>828</v>
      </c>
      <c r="B9150" s="103" t="s">
        <v>347</v>
      </c>
      <c r="C9150" s="103" t="s">
        <v>89</v>
      </c>
      <c r="D9150" s="103" t="s">
        <v>425</v>
      </c>
      <c r="E9150" s="103" t="s">
        <v>426</v>
      </c>
      <c r="F9150" s="103" t="s">
        <v>426</v>
      </c>
      <c r="G9150" s="103" t="s">
        <v>118</v>
      </c>
      <c r="H9150" s="103" t="s">
        <v>323</v>
      </c>
      <c r="I9150" s="103" t="s">
        <v>92</v>
      </c>
      <c r="J9150" s="215">
        <v>89.1</v>
      </c>
      <c r="K9150" s="216" t="s">
        <v>88</v>
      </c>
    </row>
    <row r="9151" spans="1:11" x14ac:dyDescent="0.25">
      <c r="A9151" s="103" t="s">
        <v>829</v>
      </c>
      <c r="B9151" s="103" t="s">
        <v>347</v>
      </c>
      <c r="C9151" s="103" t="s">
        <v>89</v>
      </c>
      <c r="D9151" s="103" t="s">
        <v>425</v>
      </c>
      <c r="E9151" s="103" t="s">
        <v>426</v>
      </c>
      <c r="F9151" s="103" t="s">
        <v>426</v>
      </c>
      <c r="G9151" s="103" t="s">
        <v>118</v>
      </c>
      <c r="H9151" s="103" t="s">
        <v>323</v>
      </c>
      <c r="I9151" s="103" t="s">
        <v>92</v>
      </c>
      <c r="J9151" s="215">
        <v>-12.5</v>
      </c>
      <c r="K9151" s="216" t="s">
        <v>88</v>
      </c>
    </row>
    <row r="9152" spans="1:11" x14ac:dyDescent="0.25">
      <c r="A9152" s="103" t="s">
        <v>825</v>
      </c>
      <c r="B9152" s="103" t="s">
        <v>347</v>
      </c>
      <c r="C9152" s="103" t="s">
        <v>89</v>
      </c>
      <c r="D9152" s="103" t="s">
        <v>425</v>
      </c>
      <c r="E9152" s="103" t="s">
        <v>426</v>
      </c>
      <c r="F9152" s="103" t="s">
        <v>426</v>
      </c>
      <c r="G9152" s="103" t="s">
        <v>118</v>
      </c>
      <c r="H9152" s="103" t="s">
        <v>323</v>
      </c>
      <c r="I9152" s="103" t="s">
        <v>92</v>
      </c>
      <c r="J9152" s="215">
        <v>-77.5</v>
      </c>
      <c r="K9152" s="216" t="s">
        <v>88</v>
      </c>
    </row>
    <row r="9153" spans="1:11" x14ac:dyDescent="0.25">
      <c r="A9153" s="103" t="s">
        <v>826</v>
      </c>
      <c r="B9153" s="103" t="s">
        <v>347</v>
      </c>
      <c r="C9153" s="103" t="s">
        <v>89</v>
      </c>
      <c r="D9153" s="103" t="s">
        <v>425</v>
      </c>
      <c r="E9153" s="103" t="s">
        <v>426</v>
      </c>
      <c r="F9153" s="103" t="s">
        <v>426</v>
      </c>
      <c r="G9153" s="103" t="s">
        <v>118</v>
      </c>
      <c r="H9153" s="103" t="s">
        <v>323</v>
      </c>
      <c r="I9153" s="103" t="s">
        <v>92</v>
      </c>
      <c r="J9153" s="215">
        <v>90</v>
      </c>
      <c r="K9153" s="216" t="s">
        <v>88</v>
      </c>
    </row>
    <row r="9154" spans="1:11" x14ac:dyDescent="0.25">
      <c r="A9154" s="103" t="s">
        <v>827</v>
      </c>
      <c r="B9154" s="103" t="s">
        <v>347</v>
      </c>
      <c r="C9154" s="103" t="s">
        <v>89</v>
      </c>
      <c r="D9154" s="103" t="s">
        <v>425</v>
      </c>
      <c r="E9154" s="103" t="s">
        <v>426</v>
      </c>
      <c r="F9154" s="103" t="s">
        <v>426</v>
      </c>
      <c r="G9154" s="103" t="s">
        <v>168</v>
      </c>
      <c r="H9154" s="103" t="s">
        <v>377</v>
      </c>
      <c r="I9154" s="103" t="s">
        <v>92</v>
      </c>
      <c r="J9154" s="215">
        <v>-176</v>
      </c>
      <c r="K9154" s="216" t="s">
        <v>88</v>
      </c>
    </row>
    <row r="9155" spans="1:11" x14ac:dyDescent="0.25">
      <c r="A9155" s="103" t="s">
        <v>828</v>
      </c>
      <c r="B9155" s="103" t="s">
        <v>347</v>
      </c>
      <c r="C9155" s="103" t="s">
        <v>89</v>
      </c>
      <c r="D9155" s="103" t="s">
        <v>425</v>
      </c>
      <c r="E9155" s="103" t="s">
        <v>426</v>
      </c>
      <c r="F9155" s="103" t="s">
        <v>426</v>
      </c>
      <c r="G9155" s="103" t="s">
        <v>168</v>
      </c>
      <c r="H9155" s="103" t="s">
        <v>377</v>
      </c>
      <c r="I9155" s="103" t="s">
        <v>92</v>
      </c>
      <c r="J9155" s="215">
        <v>316.8</v>
      </c>
      <c r="K9155" s="216" t="s">
        <v>88</v>
      </c>
    </row>
    <row r="9156" spans="1:11" x14ac:dyDescent="0.25">
      <c r="A9156" s="103" t="s">
        <v>826</v>
      </c>
      <c r="B9156" s="103" t="s">
        <v>347</v>
      </c>
      <c r="C9156" s="103" t="s">
        <v>89</v>
      </c>
      <c r="D9156" s="103" t="s">
        <v>425</v>
      </c>
      <c r="E9156" s="103" t="s">
        <v>426</v>
      </c>
      <c r="F9156" s="103" t="s">
        <v>426</v>
      </c>
      <c r="G9156" s="103" t="s">
        <v>168</v>
      </c>
      <c r="H9156" s="103" t="s">
        <v>377</v>
      </c>
      <c r="I9156" s="103" t="s">
        <v>92</v>
      </c>
      <c r="J9156" s="215">
        <v>-616</v>
      </c>
      <c r="K9156" s="216" t="s">
        <v>88</v>
      </c>
    </row>
    <row r="9157" spans="1:11" x14ac:dyDescent="0.25">
      <c r="A9157" s="103" t="s">
        <v>827</v>
      </c>
      <c r="B9157" s="103" t="s">
        <v>347</v>
      </c>
      <c r="C9157" s="103" t="s">
        <v>89</v>
      </c>
      <c r="D9157" s="103" t="s">
        <v>425</v>
      </c>
      <c r="E9157" s="103" t="s">
        <v>426</v>
      </c>
      <c r="F9157" s="103" t="s">
        <v>426</v>
      </c>
      <c r="G9157" s="103" t="s">
        <v>133</v>
      </c>
      <c r="H9157" s="103" t="s">
        <v>378</v>
      </c>
      <c r="I9157" s="103" t="s">
        <v>92</v>
      </c>
      <c r="J9157" s="215">
        <v>-198</v>
      </c>
      <c r="K9157" s="216" t="s">
        <v>88</v>
      </c>
    </row>
    <row r="9158" spans="1:11" x14ac:dyDescent="0.25">
      <c r="A9158" s="103" t="s">
        <v>830</v>
      </c>
      <c r="B9158" s="103" t="s">
        <v>347</v>
      </c>
      <c r="C9158" s="103" t="s">
        <v>89</v>
      </c>
      <c r="D9158" s="103" t="s">
        <v>425</v>
      </c>
      <c r="E9158" s="103" t="s">
        <v>426</v>
      </c>
      <c r="F9158" s="103" t="s">
        <v>426</v>
      </c>
      <c r="G9158" s="103" t="s">
        <v>133</v>
      </c>
      <c r="H9158" s="103" t="s">
        <v>378</v>
      </c>
      <c r="I9158" s="103" t="s">
        <v>92</v>
      </c>
      <c r="J9158" s="215">
        <v>190</v>
      </c>
      <c r="K9158" s="216" t="s">
        <v>88</v>
      </c>
    </row>
    <row r="9159" spans="1:11" x14ac:dyDescent="0.25">
      <c r="A9159" s="103" t="s">
        <v>828</v>
      </c>
      <c r="B9159" s="103" t="s">
        <v>347</v>
      </c>
      <c r="C9159" s="103" t="s">
        <v>89</v>
      </c>
      <c r="D9159" s="103" t="s">
        <v>425</v>
      </c>
      <c r="E9159" s="103" t="s">
        <v>426</v>
      </c>
      <c r="F9159" s="103" t="s">
        <v>426</v>
      </c>
      <c r="G9159" s="103" t="s">
        <v>133</v>
      </c>
      <c r="H9159" s="103" t="s">
        <v>378</v>
      </c>
      <c r="I9159" s="103" t="s">
        <v>92</v>
      </c>
      <c r="J9159" s="215">
        <v>92.4</v>
      </c>
      <c r="K9159" s="216" t="s">
        <v>88</v>
      </c>
    </row>
    <row r="9160" spans="1:11" x14ac:dyDescent="0.25">
      <c r="A9160" s="103" t="s">
        <v>829</v>
      </c>
      <c r="B9160" s="103" t="s">
        <v>347</v>
      </c>
      <c r="C9160" s="103" t="s">
        <v>89</v>
      </c>
      <c r="D9160" s="103" t="s">
        <v>425</v>
      </c>
      <c r="E9160" s="103" t="s">
        <v>426</v>
      </c>
      <c r="F9160" s="103" t="s">
        <v>426</v>
      </c>
      <c r="G9160" s="103" t="s">
        <v>133</v>
      </c>
      <c r="H9160" s="103" t="s">
        <v>378</v>
      </c>
      <c r="I9160" s="103" t="s">
        <v>92</v>
      </c>
      <c r="J9160" s="215">
        <v>-181.25</v>
      </c>
      <c r="K9160" s="216" t="s">
        <v>88</v>
      </c>
    </row>
    <row r="9161" spans="1:11" x14ac:dyDescent="0.25">
      <c r="A9161" s="103" t="s">
        <v>825</v>
      </c>
      <c r="B9161" s="103" t="s">
        <v>347</v>
      </c>
      <c r="C9161" s="103" t="s">
        <v>89</v>
      </c>
      <c r="D9161" s="103" t="s">
        <v>425</v>
      </c>
      <c r="E9161" s="103" t="s">
        <v>426</v>
      </c>
      <c r="F9161" s="103" t="s">
        <v>426</v>
      </c>
      <c r="G9161" s="103" t="s">
        <v>133</v>
      </c>
      <c r="H9161" s="103" t="s">
        <v>378</v>
      </c>
      <c r="I9161" s="103" t="s">
        <v>92</v>
      </c>
      <c r="J9161" s="215">
        <v>181.25</v>
      </c>
      <c r="K9161" s="216" t="s">
        <v>88</v>
      </c>
    </row>
    <row r="9162" spans="1:11" x14ac:dyDescent="0.25">
      <c r="A9162" s="103" t="s">
        <v>827</v>
      </c>
      <c r="B9162" s="103" t="s">
        <v>347</v>
      </c>
      <c r="C9162" s="103" t="s">
        <v>89</v>
      </c>
      <c r="D9162" s="103" t="s">
        <v>425</v>
      </c>
      <c r="E9162" s="103" t="s">
        <v>426</v>
      </c>
      <c r="F9162" s="103" t="s">
        <v>426</v>
      </c>
      <c r="G9162" s="103" t="s">
        <v>650</v>
      </c>
      <c r="H9162" s="103" t="s">
        <v>651</v>
      </c>
      <c r="I9162" s="103" t="s">
        <v>92</v>
      </c>
      <c r="J9162" s="215">
        <v>237.3</v>
      </c>
      <c r="K9162" s="216" t="s">
        <v>88</v>
      </c>
    </row>
    <row r="9163" spans="1:11" x14ac:dyDescent="0.25">
      <c r="A9163" s="103" t="s">
        <v>830</v>
      </c>
      <c r="B9163" s="103" t="s">
        <v>347</v>
      </c>
      <c r="C9163" s="103" t="s">
        <v>89</v>
      </c>
      <c r="D9163" s="103" t="s">
        <v>425</v>
      </c>
      <c r="E9163" s="103" t="s">
        <v>426</v>
      </c>
      <c r="F9163" s="103" t="s">
        <v>426</v>
      </c>
      <c r="G9163" s="103" t="s">
        <v>650</v>
      </c>
      <c r="H9163" s="103" t="s">
        <v>651</v>
      </c>
      <c r="I9163" s="103" t="s">
        <v>92</v>
      </c>
      <c r="J9163" s="215">
        <v>95.5</v>
      </c>
      <c r="K9163" s="216" t="s">
        <v>88</v>
      </c>
    </row>
    <row r="9164" spans="1:11" x14ac:dyDescent="0.25">
      <c r="A9164" s="103" t="s">
        <v>828</v>
      </c>
      <c r="B9164" s="103" t="s">
        <v>347</v>
      </c>
      <c r="C9164" s="103" t="s">
        <v>89</v>
      </c>
      <c r="D9164" s="103" t="s">
        <v>425</v>
      </c>
      <c r="E9164" s="103" t="s">
        <v>426</v>
      </c>
      <c r="F9164" s="103" t="s">
        <v>426</v>
      </c>
      <c r="G9164" s="103" t="s">
        <v>650</v>
      </c>
      <c r="H9164" s="103" t="s">
        <v>651</v>
      </c>
      <c r="I9164" s="103" t="s">
        <v>92</v>
      </c>
      <c r="J9164" s="215">
        <v>-6.6</v>
      </c>
      <c r="K9164" s="216" t="s">
        <v>88</v>
      </c>
    </row>
    <row r="9165" spans="1:11" x14ac:dyDescent="0.25">
      <c r="A9165" s="103" t="s">
        <v>829</v>
      </c>
      <c r="B9165" s="103" t="s">
        <v>347</v>
      </c>
      <c r="C9165" s="103" t="s">
        <v>89</v>
      </c>
      <c r="D9165" s="103" t="s">
        <v>425</v>
      </c>
      <c r="E9165" s="103" t="s">
        <v>426</v>
      </c>
      <c r="F9165" s="103" t="s">
        <v>426</v>
      </c>
      <c r="G9165" s="103" t="s">
        <v>650</v>
      </c>
      <c r="H9165" s="103" t="s">
        <v>651</v>
      </c>
      <c r="I9165" s="103" t="s">
        <v>92</v>
      </c>
      <c r="J9165" s="215">
        <v>50</v>
      </c>
      <c r="K9165" s="216" t="s">
        <v>88</v>
      </c>
    </row>
    <row r="9166" spans="1:11" x14ac:dyDescent="0.25">
      <c r="A9166" s="103" t="s">
        <v>825</v>
      </c>
      <c r="B9166" s="103" t="s">
        <v>347</v>
      </c>
      <c r="C9166" s="103" t="s">
        <v>89</v>
      </c>
      <c r="D9166" s="103" t="s">
        <v>425</v>
      </c>
      <c r="E9166" s="103" t="s">
        <v>426</v>
      </c>
      <c r="F9166" s="103" t="s">
        <v>426</v>
      </c>
      <c r="G9166" s="103" t="s">
        <v>650</v>
      </c>
      <c r="H9166" s="103" t="s">
        <v>651</v>
      </c>
      <c r="I9166" s="103" t="s">
        <v>92</v>
      </c>
      <c r="J9166" s="215">
        <v>-160</v>
      </c>
      <c r="K9166" s="216" t="s">
        <v>88</v>
      </c>
    </row>
    <row r="9167" spans="1:11" x14ac:dyDescent="0.25">
      <c r="A9167" s="103" t="s">
        <v>826</v>
      </c>
      <c r="B9167" s="103" t="s">
        <v>347</v>
      </c>
      <c r="C9167" s="103" t="s">
        <v>89</v>
      </c>
      <c r="D9167" s="103" t="s">
        <v>425</v>
      </c>
      <c r="E9167" s="103" t="s">
        <v>426</v>
      </c>
      <c r="F9167" s="103" t="s">
        <v>426</v>
      </c>
      <c r="G9167" s="103" t="s">
        <v>650</v>
      </c>
      <c r="H9167" s="103" t="s">
        <v>651</v>
      </c>
      <c r="I9167" s="103" t="s">
        <v>92</v>
      </c>
      <c r="J9167" s="215">
        <v>-217.5</v>
      </c>
      <c r="K9167" s="216" t="s">
        <v>88</v>
      </c>
    </row>
    <row r="9168" spans="1:11" x14ac:dyDescent="0.25">
      <c r="A9168" s="103" t="s">
        <v>829</v>
      </c>
      <c r="B9168" s="103" t="s">
        <v>347</v>
      </c>
      <c r="C9168" s="103" t="s">
        <v>89</v>
      </c>
      <c r="D9168" s="103" t="s">
        <v>429</v>
      </c>
      <c r="E9168" s="103" t="s">
        <v>430</v>
      </c>
      <c r="F9168" s="103" t="s">
        <v>430</v>
      </c>
      <c r="G9168" s="103" t="s">
        <v>209</v>
      </c>
      <c r="H9168" s="103" t="s">
        <v>352</v>
      </c>
      <c r="I9168" s="103" t="s">
        <v>92</v>
      </c>
      <c r="J9168" s="215">
        <v>-20.5</v>
      </c>
      <c r="K9168" s="216" t="s">
        <v>347</v>
      </c>
    </row>
    <row r="9169" spans="1:11" x14ac:dyDescent="0.25">
      <c r="A9169" s="103" t="s">
        <v>825</v>
      </c>
      <c r="B9169" s="103" t="s">
        <v>347</v>
      </c>
      <c r="C9169" s="103" t="s">
        <v>89</v>
      </c>
      <c r="D9169" s="103" t="s">
        <v>429</v>
      </c>
      <c r="E9169" s="103" t="s">
        <v>430</v>
      </c>
      <c r="F9169" s="103" t="s">
        <v>430</v>
      </c>
      <c r="G9169" s="103" t="s">
        <v>209</v>
      </c>
      <c r="H9169" s="103" t="s">
        <v>352</v>
      </c>
      <c r="I9169" s="103" t="s">
        <v>92</v>
      </c>
      <c r="J9169" s="215">
        <v>-137.33000000000001</v>
      </c>
      <c r="K9169" s="216" t="s">
        <v>347</v>
      </c>
    </row>
    <row r="9170" spans="1:11" x14ac:dyDescent="0.25">
      <c r="A9170" s="103" t="s">
        <v>826</v>
      </c>
      <c r="B9170" s="103" t="s">
        <v>347</v>
      </c>
      <c r="C9170" s="103" t="s">
        <v>89</v>
      </c>
      <c r="D9170" s="103" t="s">
        <v>429</v>
      </c>
      <c r="E9170" s="103" t="s">
        <v>430</v>
      </c>
      <c r="F9170" s="103" t="s">
        <v>430</v>
      </c>
      <c r="G9170" s="103" t="s">
        <v>209</v>
      </c>
      <c r="H9170" s="103" t="s">
        <v>352</v>
      </c>
      <c r="I9170" s="103" t="s">
        <v>92</v>
      </c>
      <c r="J9170" s="215">
        <v>157.83000000000001</v>
      </c>
      <c r="K9170" s="216" t="s">
        <v>347</v>
      </c>
    </row>
    <row r="9171" spans="1:11" x14ac:dyDescent="0.25">
      <c r="A9171" s="103" t="s">
        <v>827</v>
      </c>
      <c r="B9171" s="103" t="s">
        <v>347</v>
      </c>
      <c r="C9171" s="103" t="s">
        <v>89</v>
      </c>
      <c r="D9171" s="103" t="s">
        <v>91</v>
      </c>
      <c r="E9171" s="103" t="s">
        <v>295</v>
      </c>
      <c r="F9171" s="103" t="s">
        <v>295</v>
      </c>
      <c r="G9171" s="103" t="s">
        <v>119</v>
      </c>
      <c r="H9171" s="103" t="s">
        <v>308</v>
      </c>
      <c r="I9171" s="103" t="s">
        <v>92</v>
      </c>
      <c r="J9171" s="215">
        <v>3319.88</v>
      </c>
      <c r="K9171" s="216" t="s">
        <v>88</v>
      </c>
    </row>
    <row r="9172" spans="1:11" x14ac:dyDescent="0.25">
      <c r="A9172" s="103" t="s">
        <v>830</v>
      </c>
      <c r="B9172" s="103" t="s">
        <v>347</v>
      </c>
      <c r="C9172" s="103" t="s">
        <v>89</v>
      </c>
      <c r="D9172" s="103" t="s">
        <v>91</v>
      </c>
      <c r="E9172" s="103" t="s">
        <v>295</v>
      </c>
      <c r="F9172" s="103" t="s">
        <v>295</v>
      </c>
      <c r="G9172" s="103" t="s">
        <v>119</v>
      </c>
      <c r="H9172" s="103" t="s">
        <v>308</v>
      </c>
      <c r="I9172" s="103" t="s">
        <v>92</v>
      </c>
      <c r="J9172" s="215">
        <v>3166.48</v>
      </c>
      <c r="K9172" s="216" t="s">
        <v>88</v>
      </c>
    </row>
    <row r="9173" spans="1:11" x14ac:dyDescent="0.25">
      <c r="A9173" s="103" t="s">
        <v>828</v>
      </c>
      <c r="B9173" s="103" t="s">
        <v>347</v>
      </c>
      <c r="C9173" s="103" t="s">
        <v>89</v>
      </c>
      <c r="D9173" s="103" t="s">
        <v>91</v>
      </c>
      <c r="E9173" s="103" t="s">
        <v>295</v>
      </c>
      <c r="F9173" s="103" t="s">
        <v>295</v>
      </c>
      <c r="G9173" s="103" t="s">
        <v>119</v>
      </c>
      <c r="H9173" s="103" t="s">
        <v>308</v>
      </c>
      <c r="I9173" s="103" t="s">
        <v>92</v>
      </c>
      <c r="J9173" s="215">
        <v>3889.81</v>
      </c>
      <c r="K9173" s="216" t="s">
        <v>88</v>
      </c>
    </row>
    <row r="9174" spans="1:11" x14ac:dyDescent="0.25">
      <c r="A9174" s="103" t="s">
        <v>829</v>
      </c>
      <c r="B9174" s="103" t="s">
        <v>347</v>
      </c>
      <c r="C9174" s="103" t="s">
        <v>89</v>
      </c>
      <c r="D9174" s="103" t="s">
        <v>91</v>
      </c>
      <c r="E9174" s="103" t="s">
        <v>295</v>
      </c>
      <c r="F9174" s="103" t="s">
        <v>295</v>
      </c>
      <c r="G9174" s="103" t="s">
        <v>119</v>
      </c>
      <c r="H9174" s="103" t="s">
        <v>308</v>
      </c>
      <c r="I9174" s="103" t="s">
        <v>92</v>
      </c>
      <c r="J9174" s="215">
        <v>2864.69</v>
      </c>
      <c r="K9174" s="216" t="s">
        <v>88</v>
      </c>
    </row>
    <row r="9175" spans="1:11" x14ac:dyDescent="0.25">
      <c r="A9175" s="103" t="s">
        <v>825</v>
      </c>
      <c r="B9175" s="103" t="s">
        <v>347</v>
      </c>
      <c r="C9175" s="103" t="s">
        <v>89</v>
      </c>
      <c r="D9175" s="103" t="s">
        <v>91</v>
      </c>
      <c r="E9175" s="103" t="s">
        <v>295</v>
      </c>
      <c r="F9175" s="103" t="s">
        <v>295</v>
      </c>
      <c r="G9175" s="103" t="s">
        <v>119</v>
      </c>
      <c r="H9175" s="103" t="s">
        <v>308</v>
      </c>
      <c r="I9175" s="103" t="s">
        <v>92</v>
      </c>
      <c r="J9175" s="215">
        <v>3159.22</v>
      </c>
      <c r="K9175" s="216" t="s">
        <v>88</v>
      </c>
    </row>
    <row r="9176" spans="1:11" x14ac:dyDescent="0.25">
      <c r="A9176" s="103" t="s">
        <v>826</v>
      </c>
      <c r="B9176" s="103" t="s">
        <v>347</v>
      </c>
      <c r="C9176" s="103" t="s">
        <v>89</v>
      </c>
      <c r="D9176" s="103" t="s">
        <v>91</v>
      </c>
      <c r="E9176" s="103" t="s">
        <v>295</v>
      </c>
      <c r="F9176" s="103" t="s">
        <v>295</v>
      </c>
      <c r="G9176" s="103" t="s">
        <v>119</v>
      </c>
      <c r="H9176" s="103" t="s">
        <v>308</v>
      </c>
      <c r="I9176" s="103" t="s">
        <v>92</v>
      </c>
      <c r="J9176" s="215">
        <v>4037.75</v>
      </c>
      <c r="K9176" s="216" t="s">
        <v>88</v>
      </c>
    </row>
    <row r="9177" spans="1:11" x14ac:dyDescent="0.25">
      <c r="A9177" s="103" t="s">
        <v>827</v>
      </c>
      <c r="B9177" s="103" t="s">
        <v>347</v>
      </c>
      <c r="C9177" s="103" t="s">
        <v>89</v>
      </c>
      <c r="D9177" s="103" t="s">
        <v>91</v>
      </c>
      <c r="E9177" s="103" t="s">
        <v>295</v>
      </c>
      <c r="F9177" s="103" t="s">
        <v>295</v>
      </c>
      <c r="G9177" s="103" t="s">
        <v>96</v>
      </c>
      <c r="H9177" s="103" t="s">
        <v>319</v>
      </c>
      <c r="I9177" s="103" t="s">
        <v>92</v>
      </c>
      <c r="J9177" s="215">
        <v>331.59</v>
      </c>
      <c r="K9177" s="216" t="s">
        <v>88</v>
      </c>
    </row>
    <row r="9178" spans="1:11" x14ac:dyDescent="0.25">
      <c r="A9178" s="103" t="s">
        <v>830</v>
      </c>
      <c r="B9178" s="103" t="s">
        <v>347</v>
      </c>
      <c r="C9178" s="103" t="s">
        <v>89</v>
      </c>
      <c r="D9178" s="103" t="s">
        <v>91</v>
      </c>
      <c r="E9178" s="103" t="s">
        <v>295</v>
      </c>
      <c r="F9178" s="103" t="s">
        <v>295</v>
      </c>
      <c r="G9178" s="103" t="s">
        <v>96</v>
      </c>
      <c r="H9178" s="103" t="s">
        <v>319</v>
      </c>
      <c r="I9178" s="103" t="s">
        <v>92</v>
      </c>
      <c r="J9178" s="215">
        <v>391.76</v>
      </c>
      <c r="K9178" s="216" t="s">
        <v>88</v>
      </c>
    </row>
    <row r="9179" spans="1:11" x14ac:dyDescent="0.25">
      <c r="A9179" s="103" t="s">
        <v>828</v>
      </c>
      <c r="B9179" s="103" t="s">
        <v>347</v>
      </c>
      <c r="C9179" s="103" t="s">
        <v>89</v>
      </c>
      <c r="D9179" s="103" t="s">
        <v>91</v>
      </c>
      <c r="E9179" s="103" t="s">
        <v>295</v>
      </c>
      <c r="F9179" s="103" t="s">
        <v>295</v>
      </c>
      <c r="G9179" s="103" t="s">
        <v>96</v>
      </c>
      <c r="H9179" s="103" t="s">
        <v>319</v>
      </c>
      <c r="I9179" s="103" t="s">
        <v>92</v>
      </c>
      <c r="J9179" s="215">
        <v>496.6</v>
      </c>
      <c r="K9179" s="216" t="s">
        <v>88</v>
      </c>
    </row>
    <row r="9180" spans="1:11" x14ac:dyDescent="0.25">
      <c r="A9180" s="103" t="s">
        <v>829</v>
      </c>
      <c r="B9180" s="103" t="s">
        <v>347</v>
      </c>
      <c r="C9180" s="103" t="s">
        <v>89</v>
      </c>
      <c r="D9180" s="103" t="s">
        <v>91</v>
      </c>
      <c r="E9180" s="103" t="s">
        <v>295</v>
      </c>
      <c r="F9180" s="103" t="s">
        <v>295</v>
      </c>
      <c r="G9180" s="103" t="s">
        <v>96</v>
      </c>
      <c r="H9180" s="103" t="s">
        <v>319</v>
      </c>
      <c r="I9180" s="103" t="s">
        <v>92</v>
      </c>
      <c r="J9180" s="215">
        <v>311.08999999999997</v>
      </c>
      <c r="K9180" s="216" t="s">
        <v>88</v>
      </c>
    </row>
    <row r="9181" spans="1:11" x14ac:dyDescent="0.25">
      <c r="A9181" s="103" t="s">
        <v>825</v>
      </c>
      <c r="B9181" s="103" t="s">
        <v>347</v>
      </c>
      <c r="C9181" s="103" t="s">
        <v>89</v>
      </c>
      <c r="D9181" s="103" t="s">
        <v>91</v>
      </c>
      <c r="E9181" s="103" t="s">
        <v>295</v>
      </c>
      <c r="F9181" s="103" t="s">
        <v>295</v>
      </c>
      <c r="G9181" s="103" t="s">
        <v>96</v>
      </c>
      <c r="H9181" s="103" t="s">
        <v>319</v>
      </c>
      <c r="I9181" s="103" t="s">
        <v>92</v>
      </c>
      <c r="J9181" s="215">
        <v>235.05</v>
      </c>
      <c r="K9181" s="216" t="s">
        <v>88</v>
      </c>
    </row>
    <row r="9182" spans="1:11" x14ac:dyDescent="0.25">
      <c r="A9182" s="103" t="s">
        <v>826</v>
      </c>
      <c r="B9182" s="103" t="s">
        <v>347</v>
      </c>
      <c r="C9182" s="103" t="s">
        <v>89</v>
      </c>
      <c r="D9182" s="103" t="s">
        <v>91</v>
      </c>
      <c r="E9182" s="103" t="s">
        <v>295</v>
      </c>
      <c r="F9182" s="103" t="s">
        <v>295</v>
      </c>
      <c r="G9182" s="103" t="s">
        <v>96</v>
      </c>
      <c r="H9182" s="103" t="s">
        <v>319</v>
      </c>
      <c r="I9182" s="103" t="s">
        <v>92</v>
      </c>
      <c r="J9182" s="215">
        <v>352.57</v>
      </c>
      <c r="K9182" s="216" t="s">
        <v>88</v>
      </c>
    </row>
    <row r="9183" spans="1:11" x14ac:dyDescent="0.25">
      <c r="A9183" s="103" t="s">
        <v>830</v>
      </c>
      <c r="B9183" s="103" t="s">
        <v>347</v>
      </c>
      <c r="C9183" s="103" t="s">
        <v>89</v>
      </c>
      <c r="D9183" s="103" t="s">
        <v>91</v>
      </c>
      <c r="E9183" s="103" t="s">
        <v>295</v>
      </c>
      <c r="F9183" s="103" t="s">
        <v>295</v>
      </c>
      <c r="G9183" s="103" t="s">
        <v>166</v>
      </c>
      <c r="H9183" s="103" t="s">
        <v>322</v>
      </c>
      <c r="I9183" s="103" t="s">
        <v>92</v>
      </c>
      <c r="J9183" s="215">
        <v>-27.68</v>
      </c>
      <c r="K9183" s="216" t="s">
        <v>88</v>
      </c>
    </row>
    <row r="9184" spans="1:11" x14ac:dyDescent="0.25">
      <c r="A9184" s="103" t="s">
        <v>829</v>
      </c>
      <c r="B9184" s="103" t="s">
        <v>347</v>
      </c>
      <c r="C9184" s="103" t="s">
        <v>89</v>
      </c>
      <c r="D9184" s="103" t="s">
        <v>91</v>
      </c>
      <c r="E9184" s="103" t="s">
        <v>295</v>
      </c>
      <c r="F9184" s="103" t="s">
        <v>295</v>
      </c>
      <c r="G9184" s="103" t="s">
        <v>166</v>
      </c>
      <c r="H9184" s="103" t="s">
        <v>322</v>
      </c>
      <c r="I9184" s="103" t="s">
        <v>92</v>
      </c>
      <c r="J9184" s="215">
        <v>83.03</v>
      </c>
      <c r="K9184" s="216" t="s">
        <v>88</v>
      </c>
    </row>
    <row r="9185" spans="1:11" x14ac:dyDescent="0.25">
      <c r="A9185" s="103" t="s">
        <v>827</v>
      </c>
      <c r="B9185" s="103" t="s">
        <v>347</v>
      </c>
      <c r="C9185" s="103" t="s">
        <v>89</v>
      </c>
      <c r="D9185" s="103" t="s">
        <v>91</v>
      </c>
      <c r="E9185" s="103" t="s">
        <v>295</v>
      </c>
      <c r="F9185" s="103" t="s">
        <v>295</v>
      </c>
      <c r="G9185" s="103" t="s">
        <v>118</v>
      </c>
      <c r="H9185" s="103" t="s">
        <v>323</v>
      </c>
      <c r="I9185" s="103" t="s">
        <v>92</v>
      </c>
      <c r="J9185" s="215">
        <v>-390.19</v>
      </c>
      <c r="K9185" s="216" t="s">
        <v>88</v>
      </c>
    </row>
    <row r="9186" spans="1:11" x14ac:dyDescent="0.25">
      <c r="A9186" s="103" t="s">
        <v>830</v>
      </c>
      <c r="B9186" s="103" t="s">
        <v>347</v>
      </c>
      <c r="C9186" s="103" t="s">
        <v>89</v>
      </c>
      <c r="D9186" s="103" t="s">
        <v>91</v>
      </c>
      <c r="E9186" s="103" t="s">
        <v>295</v>
      </c>
      <c r="F9186" s="103" t="s">
        <v>295</v>
      </c>
      <c r="G9186" s="103" t="s">
        <v>118</v>
      </c>
      <c r="H9186" s="103" t="s">
        <v>323</v>
      </c>
      <c r="I9186" s="103" t="s">
        <v>92</v>
      </c>
      <c r="J9186" s="215">
        <v>166</v>
      </c>
      <c r="K9186" s="216" t="s">
        <v>88</v>
      </c>
    </row>
    <row r="9187" spans="1:11" x14ac:dyDescent="0.25">
      <c r="A9187" s="103" t="s">
        <v>828</v>
      </c>
      <c r="B9187" s="103" t="s">
        <v>347</v>
      </c>
      <c r="C9187" s="103" t="s">
        <v>89</v>
      </c>
      <c r="D9187" s="103" t="s">
        <v>91</v>
      </c>
      <c r="E9187" s="103" t="s">
        <v>295</v>
      </c>
      <c r="F9187" s="103" t="s">
        <v>295</v>
      </c>
      <c r="G9187" s="103" t="s">
        <v>118</v>
      </c>
      <c r="H9187" s="103" t="s">
        <v>323</v>
      </c>
      <c r="I9187" s="103" t="s">
        <v>92</v>
      </c>
      <c r="J9187" s="215">
        <v>1220.3800000000001</v>
      </c>
      <c r="K9187" s="216" t="s">
        <v>88</v>
      </c>
    </row>
    <row r="9188" spans="1:11" x14ac:dyDescent="0.25">
      <c r="A9188" s="103" t="s">
        <v>829</v>
      </c>
      <c r="B9188" s="103" t="s">
        <v>347</v>
      </c>
      <c r="C9188" s="103" t="s">
        <v>89</v>
      </c>
      <c r="D9188" s="103" t="s">
        <v>91</v>
      </c>
      <c r="E9188" s="103" t="s">
        <v>295</v>
      </c>
      <c r="F9188" s="103" t="s">
        <v>295</v>
      </c>
      <c r="G9188" s="103" t="s">
        <v>118</v>
      </c>
      <c r="H9188" s="103" t="s">
        <v>323</v>
      </c>
      <c r="I9188" s="103" t="s">
        <v>92</v>
      </c>
      <c r="J9188" s="215">
        <v>75.2</v>
      </c>
      <c r="K9188" s="216" t="s">
        <v>88</v>
      </c>
    </row>
    <row r="9189" spans="1:11" x14ac:dyDescent="0.25">
      <c r="A9189" s="103" t="s">
        <v>825</v>
      </c>
      <c r="B9189" s="103" t="s">
        <v>347</v>
      </c>
      <c r="C9189" s="103" t="s">
        <v>89</v>
      </c>
      <c r="D9189" s="103" t="s">
        <v>91</v>
      </c>
      <c r="E9189" s="103" t="s">
        <v>295</v>
      </c>
      <c r="F9189" s="103" t="s">
        <v>295</v>
      </c>
      <c r="G9189" s="103" t="s">
        <v>118</v>
      </c>
      <c r="H9189" s="103" t="s">
        <v>323</v>
      </c>
      <c r="I9189" s="103" t="s">
        <v>92</v>
      </c>
      <c r="J9189" s="215">
        <v>52.06</v>
      </c>
      <c r="K9189" s="216" t="s">
        <v>88</v>
      </c>
    </row>
    <row r="9190" spans="1:11" x14ac:dyDescent="0.25">
      <c r="A9190" s="103" t="s">
        <v>826</v>
      </c>
      <c r="B9190" s="103" t="s">
        <v>347</v>
      </c>
      <c r="C9190" s="103" t="s">
        <v>89</v>
      </c>
      <c r="D9190" s="103" t="s">
        <v>91</v>
      </c>
      <c r="E9190" s="103" t="s">
        <v>295</v>
      </c>
      <c r="F9190" s="103" t="s">
        <v>295</v>
      </c>
      <c r="G9190" s="103" t="s">
        <v>118</v>
      </c>
      <c r="H9190" s="103" t="s">
        <v>323</v>
      </c>
      <c r="I9190" s="103" t="s">
        <v>92</v>
      </c>
      <c r="J9190" s="215">
        <v>804.99</v>
      </c>
      <c r="K9190" s="216" t="s">
        <v>88</v>
      </c>
    </row>
    <row r="9191" spans="1:11" x14ac:dyDescent="0.25">
      <c r="A9191" s="103" t="s">
        <v>827</v>
      </c>
      <c r="B9191" s="103" t="s">
        <v>347</v>
      </c>
      <c r="C9191" s="103" t="s">
        <v>89</v>
      </c>
      <c r="D9191" s="103" t="s">
        <v>91</v>
      </c>
      <c r="E9191" s="103" t="s">
        <v>342</v>
      </c>
      <c r="F9191" s="103" t="s">
        <v>295</v>
      </c>
      <c r="G9191" s="103" t="s">
        <v>172</v>
      </c>
      <c r="H9191" s="103" t="s">
        <v>345</v>
      </c>
      <c r="I9191" s="103" t="s">
        <v>92</v>
      </c>
      <c r="J9191" s="215">
        <v>1302.18</v>
      </c>
      <c r="K9191" s="216" t="s">
        <v>344</v>
      </c>
    </row>
    <row r="9192" spans="1:11" x14ac:dyDescent="0.25">
      <c r="A9192" s="103" t="s">
        <v>830</v>
      </c>
      <c r="B9192" s="103" t="s">
        <v>347</v>
      </c>
      <c r="C9192" s="103" t="s">
        <v>89</v>
      </c>
      <c r="D9192" s="103" t="s">
        <v>91</v>
      </c>
      <c r="E9192" s="103" t="s">
        <v>342</v>
      </c>
      <c r="F9192" s="103" t="s">
        <v>295</v>
      </c>
      <c r="G9192" s="103" t="s">
        <v>172</v>
      </c>
      <c r="H9192" s="103" t="s">
        <v>345</v>
      </c>
      <c r="I9192" s="103" t="s">
        <v>92</v>
      </c>
      <c r="J9192" s="215">
        <v>1115.25</v>
      </c>
      <c r="K9192" s="216" t="s">
        <v>344</v>
      </c>
    </row>
    <row r="9193" spans="1:11" x14ac:dyDescent="0.25">
      <c r="A9193" s="103" t="s">
        <v>828</v>
      </c>
      <c r="B9193" s="103" t="s">
        <v>347</v>
      </c>
      <c r="C9193" s="103" t="s">
        <v>89</v>
      </c>
      <c r="D9193" s="103" t="s">
        <v>91</v>
      </c>
      <c r="E9193" s="103" t="s">
        <v>342</v>
      </c>
      <c r="F9193" s="103" t="s">
        <v>295</v>
      </c>
      <c r="G9193" s="103" t="s">
        <v>172</v>
      </c>
      <c r="H9193" s="103" t="s">
        <v>345</v>
      </c>
      <c r="I9193" s="103" t="s">
        <v>92</v>
      </c>
      <c r="J9193" s="215">
        <v>582.96</v>
      </c>
      <c r="K9193" s="216" t="s">
        <v>344</v>
      </c>
    </row>
    <row r="9194" spans="1:11" x14ac:dyDescent="0.25">
      <c r="A9194" s="103" t="s">
        <v>829</v>
      </c>
      <c r="B9194" s="103" t="s">
        <v>347</v>
      </c>
      <c r="C9194" s="103" t="s">
        <v>89</v>
      </c>
      <c r="D9194" s="103" t="s">
        <v>91</v>
      </c>
      <c r="E9194" s="103" t="s">
        <v>342</v>
      </c>
      <c r="F9194" s="103" t="s">
        <v>295</v>
      </c>
      <c r="G9194" s="103" t="s">
        <v>172</v>
      </c>
      <c r="H9194" s="103" t="s">
        <v>345</v>
      </c>
      <c r="I9194" s="103" t="s">
        <v>92</v>
      </c>
      <c r="J9194" s="215">
        <v>1552.03</v>
      </c>
      <c r="K9194" s="216" t="s">
        <v>344</v>
      </c>
    </row>
    <row r="9195" spans="1:11" x14ac:dyDescent="0.25">
      <c r="A9195" s="103" t="s">
        <v>825</v>
      </c>
      <c r="B9195" s="103" t="s">
        <v>347</v>
      </c>
      <c r="C9195" s="103" t="s">
        <v>89</v>
      </c>
      <c r="D9195" s="103" t="s">
        <v>91</v>
      </c>
      <c r="E9195" s="103" t="s">
        <v>342</v>
      </c>
      <c r="F9195" s="103" t="s">
        <v>295</v>
      </c>
      <c r="G9195" s="103" t="s">
        <v>172</v>
      </c>
      <c r="H9195" s="103" t="s">
        <v>345</v>
      </c>
      <c r="I9195" s="103" t="s">
        <v>92</v>
      </c>
      <c r="J9195" s="215">
        <v>839.81</v>
      </c>
      <c r="K9195" s="216" t="s">
        <v>344</v>
      </c>
    </row>
    <row r="9196" spans="1:11" x14ac:dyDescent="0.25">
      <c r="A9196" s="103" t="s">
        <v>826</v>
      </c>
      <c r="B9196" s="103" t="s">
        <v>347</v>
      </c>
      <c r="C9196" s="103" t="s">
        <v>89</v>
      </c>
      <c r="D9196" s="103" t="s">
        <v>91</v>
      </c>
      <c r="E9196" s="103" t="s">
        <v>342</v>
      </c>
      <c r="F9196" s="103" t="s">
        <v>295</v>
      </c>
      <c r="G9196" s="103" t="s">
        <v>172</v>
      </c>
      <c r="H9196" s="103" t="s">
        <v>345</v>
      </c>
      <c r="I9196" s="103" t="s">
        <v>92</v>
      </c>
      <c r="J9196" s="215">
        <v>786.25</v>
      </c>
      <c r="K9196" s="216" t="s">
        <v>344</v>
      </c>
    </row>
    <row r="9197" spans="1:11" x14ac:dyDescent="0.25">
      <c r="A9197" s="103" t="s">
        <v>830</v>
      </c>
      <c r="B9197" s="103" t="s">
        <v>347</v>
      </c>
      <c r="C9197" s="103" t="s">
        <v>89</v>
      </c>
      <c r="D9197" s="103" t="s">
        <v>91</v>
      </c>
      <c r="E9197" s="111"/>
      <c r="F9197" s="103" t="s">
        <v>295</v>
      </c>
      <c r="G9197" s="103" t="s">
        <v>549</v>
      </c>
      <c r="H9197" s="103" t="s">
        <v>550</v>
      </c>
      <c r="I9197" s="103" t="s">
        <v>92</v>
      </c>
      <c r="J9197" s="215">
        <v>70469.919999999998</v>
      </c>
      <c r="K9197" s="216" t="s">
        <v>347</v>
      </c>
    </row>
    <row r="9198" spans="1:11" x14ac:dyDescent="0.25">
      <c r="A9198" s="103" t="s">
        <v>827</v>
      </c>
      <c r="B9198" s="103" t="s">
        <v>347</v>
      </c>
      <c r="C9198" s="103" t="s">
        <v>89</v>
      </c>
      <c r="D9198" s="103" t="s">
        <v>91</v>
      </c>
      <c r="E9198" s="111"/>
      <c r="F9198" s="103" t="s">
        <v>295</v>
      </c>
      <c r="G9198" s="103" t="s">
        <v>559</v>
      </c>
      <c r="H9198" s="103" t="s">
        <v>560</v>
      </c>
      <c r="I9198" s="103" t="s">
        <v>92</v>
      </c>
      <c r="J9198" s="215">
        <v>-35.58</v>
      </c>
      <c r="K9198" s="216" t="s">
        <v>347</v>
      </c>
    </row>
    <row r="9199" spans="1:11" x14ac:dyDescent="0.25">
      <c r="A9199" s="103" t="s">
        <v>830</v>
      </c>
      <c r="B9199" s="103" t="s">
        <v>347</v>
      </c>
      <c r="C9199" s="103" t="s">
        <v>89</v>
      </c>
      <c r="D9199" s="103" t="s">
        <v>91</v>
      </c>
      <c r="E9199" s="111"/>
      <c r="F9199" s="103" t="s">
        <v>295</v>
      </c>
      <c r="G9199" s="103" t="s">
        <v>559</v>
      </c>
      <c r="H9199" s="103" t="s">
        <v>560</v>
      </c>
      <c r="I9199" s="103" t="s">
        <v>92</v>
      </c>
      <c r="J9199" s="215">
        <v>232.13</v>
      </c>
      <c r="K9199" s="216" t="s">
        <v>347</v>
      </c>
    </row>
    <row r="9200" spans="1:11" x14ac:dyDescent="0.25">
      <c r="A9200" s="103" t="s">
        <v>828</v>
      </c>
      <c r="B9200" s="103" t="s">
        <v>347</v>
      </c>
      <c r="C9200" s="103" t="s">
        <v>89</v>
      </c>
      <c r="D9200" s="103" t="s">
        <v>91</v>
      </c>
      <c r="E9200" s="111"/>
      <c r="F9200" s="103" t="s">
        <v>295</v>
      </c>
      <c r="G9200" s="103" t="s">
        <v>559</v>
      </c>
      <c r="H9200" s="103" t="s">
        <v>560</v>
      </c>
      <c r="I9200" s="103" t="s">
        <v>92</v>
      </c>
      <c r="J9200" s="215">
        <v>275.11</v>
      </c>
      <c r="K9200" s="216" t="s">
        <v>347</v>
      </c>
    </row>
    <row r="9201" spans="1:11" x14ac:dyDescent="0.25">
      <c r="A9201" s="103" t="s">
        <v>829</v>
      </c>
      <c r="B9201" s="103" t="s">
        <v>347</v>
      </c>
      <c r="C9201" s="103" t="s">
        <v>89</v>
      </c>
      <c r="D9201" s="103" t="s">
        <v>91</v>
      </c>
      <c r="E9201" s="111"/>
      <c r="F9201" s="103" t="s">
        <v>295</v>
      </c>
      <c r="G9201" s="103" t="s">
        <v>559</v>
      </c>
      <c r="H9201" s="103" t="s">
        <v>560</v>
      </c>
      <c r="I9201" s="103" t="s">
        <v>92</v>
      </c>
      <c r="J9201" s="215">
        <v>7.7</v>
      </c>
      <c r="K9201" s="216" t="s">
        <v>347</v>
      </c>
    </row>
    <row r="9202" spans="1:11" x14ac:dyDescent="0.25">
      <c r="A9202" s="103" t="s">
        <v>825</v>
      </c>
      <c r="B9202" s="103" t="s">
        <v>347</v>
      </c>
      <c r="C9202" s="103" t="s">
        <v>89</v>
      </c>
      <c r="D9202" s="103" t="s">
        <v>91</v>
      </c>
      <c r="E9202" s="111"/>
      <c r="F9202" s="103" t="s">
        <v>295</v>
      </c>
      <c r="G9202" s="103" t="s">
        <v>559</v>
      </c>
      <c r="H9202" s="103" t="s">
        <v>560</v>
      </c>
      <c r="I9202" s="103" t="s">
        <v>92</v>
      </c>
      <c r="J9202" s="215">
        <v>5.45</v>
      </c>
      <c r="K9202" s="216" t="s">
        <v>347</v>
      </c>
    </row>
    <row r="9203" spans="1:11" x14ac:dyDescent="0.25">
      <c r="A9203" s="103" t="s">
        <v>826</v>
      </c>
      <c r="B9203" s="103" t="s">
        <v>347</v>
      </c>
      <c r="C9203" s="103" t="s">
        <v>89</v>
      </c>
      <c r="D9203" s="103" t="s">
        <v>91</v>
      </c>
      <c r="E9203" s="111"/>
      <c r="F9203" s="103" t="s">
        <v>295</v>
      </c>
      <c r="G9203" s="103" t="s">
        <v>559</v>
      </c>
      <c r="H9203" s="103" t="s">
        <v>560</v>
      </c>
      <c r="I9203" s="103" t="s">
        <v>92</v>
      </c>
      <c r="J9203" s="215">
        <v>3.47</v>
      </c>
      <c r="K9203" s="216" t="s">
        <v>347</v>
      </c>
    </row>
    <row r="9204" spans="1:11" x14ac:dyDescent="0.25">
      <c r="A9204" s="103" t="s">
        <v>827</v>
      </c>
      <c r="B9204" s="103" t="s">
        <v>347</v>
      </c>
      <c r="C9204" s="103" t="s">
        <v>89</v>
      </c>
      <c r="D9204" s="103" t="s">
        <v>91</v>
      </c>
      <c r="E9204" s="103" t="s">
        <v>346</v>
      </c>
      <c r="F9204" s="103" t="s">
        <v>295</v>
      </c>
      <c r="G9204" s="103" t="s">
        <v>221</v>
      </c>
      <c r="H9204" s="103" t="s">
        <v>404</v>
      </c>
      <c r="I9204" s="103" t="s">
        <v>92</v>
      </c>
      <c r="J9204" s="215">
        <v>-251.24</v>
      </c>
      <c r="K9204" s="216" t="s">
        <v>347</v>
      </c>
    </row>
    <row r="9205" spans="1:11" x14ac:dyDescent="0.25">
      <c r="A9205" s="103" t="s">
        <v>830</v>
      </c>
      <c r="B9205" s="103" t="s">
        <v>347</v>
      </c>
      <c r="C9205" s="103" t="s">
        <v>89</v>
      </c>
      <c r="D9205" s="103" t="s">
        <v>91</v>
      </c>
      <c r="E9205" s="103" t="s">
        <v>346</v>
      </c>
      <c r="F9205" s="103" t="s">
        <v>295</v>
      </c>
      <c r="G9205" s="103" t="s">
        <v>221</v>
      </c>
      <c r="H9205" s="103" t="s">
        <v>404</v>
      </c>
      <c r="I9205" s="103" t="s">
        <v>92</v>
      </c>
      <c r="J9205" s="215">
        <v>377.09</v>
      </c>
      <c r="K9205" s="216" t="s">
        <v>347</v>
      </c>
    </row>
    <row r="9206" spans="1:11" x14ac:dyDescent="0.25">
      <c r="A9206" s="103" t="s">
        <v>828</v>
      </c>
      <c r="B9206" s="103" t="s">
        <v>347</v>
      </c>
      <c r="C9206" s="103" t="s">
        <v>89</v>
      </c>
      <c r="D9206" s="103" t="s">
        <v>91</v>
      </c>
      <c r="E9206" s="103" t="s">
        <v>346</v>
      </c>
      <c r="F9206" s="103" t="s">
        <v>295</v>
      </c>
      <c r="G9206" s="103" t="s">
        <v>221</v>
      </c>
      <c r="H9206" s="103" t="s">
        <v>404</v>
      </c>
      <c r="I9206" s="103" t="s">
        <v>92</v>
      </c>
      <c r="J9206" s="215">
        <v>1061.26</v>
      </c>
      <c r="K9206" s="216" t="s">
        <v>347</v>
      </c>
    </row>
    <row r="9207" spans="1:11" x14ac:dyDescent="0.25">
      <c r="A9207" s="103" t="s">
        <v>829</v>
      </c>
      <c r="B9207" s="103" t="s">
        <v>347</v>
      </c>
      <c r="C9207" s="103" t="s">
        <v>89</v>
      </c>
      <c r="D9207" s="103" t="s">
        <v>91</v>
      </c>
      <c r="E9207" s="103" t="s">
        <v>346</v>
      </c>
      <c r="F9207" s="103" t="s">
        <v>295</v>
      </c>
      <c r="G9207" s="103" t="s">
        <v>221</v>
      </c>
      <c r="H9207" s="103" t="s">
        <v>404</v>
      </c>
      <c r="I9207" s="103" t="s">
        <v>92</v>
      </c>
      <c r="J9207" s="215">
        <v>618.59</v>
      </c>
      <c r="K9207" s="216" t="s">
        <v>347</v>
      </c>
    </row>
    <row r="9208" spans="1:11" x14ac:dyDescent="0.25">
      <c r="A9208" s="103" t="s">
        <v>825</v>
      </c>
      <c r="B9208" s="103" t="s">
        <v>347</v>
      </c>
      <c r="C9208" s="103" t="s">
        <v>89</v>
      </c>
      <c r="D9208" s="103" t="s">
        <v>91</v>
      </c>
      <c r="E9208" s="103" t="s">
        <v>346</v>
      </c>
      <c r="F9208" s="103" t="s">
        <v>295</v>
      </c>
      <c r="G9208" s="103" t="s">
        <v>221</v>
      </c>
      <c r="H9208" s="103" t="s">
        <v>404</v>
      </c>
      <c r="I9208" s="103" t="s">
        <v>92</v>
      </c>
      <c r="J9208" s="215">
        <v>333</v>
      </c>
      <c r="K9208" s="216" t="s">
        <v>347</v>
      </c>
    </row>
    <row r="9209" spans="1:11" x14ac:dyDescent="0.25">
      <c r="A9209" s="103" t="s">
        <v>826</v>
      </c>
      <c r="B9209" s="103" t="s">
        <v>347</v>
      </c>
      <c r="C9209" s="103" t="s">
        <v>89</v>
      </c>
      <c r="D9209" s="103" t="s">
        <v>91</v>
      </c>
      <c r="E9209" s="103" t="s">
        <v>346</v>
      </c>
      <c r="F9209" s="103" t="s">
        <v>295</v>
      </c>
      <c r="G9209" s="103" t="s">
        <v>221</v>
      </c>
      <c r="H9209" s="103" t="s">
        <v>404</v>
      </c>
      <c r="I9209" s="103" t="s">
        <v>92</v>
      </c>
      <c r="J9209" s="215">
        <v>1248.0999999999999</v>
      </c>
      <c r="K9209" s="216" t="s">
        <v>347</v>
      </c>
    </row>
    <row r="9210" spans="1:11" x14ac:dyDescent="0.25">
      <c r="A9210" s="103" t="s">
        <v>827</v>
      </c>
      <c r="B9210" s="103" t="s">
        <v>347</v>
      </c>
      <c r="C9210" s="103" t="s">
        <v>89</v>
      </c>
      <c r="D9210" s="103" t="s">
        <v>91</v>
      </c>
      <c r="E9210" s="103" t="s">
        <v>346</v>
      </c>
      <c r="F9210" s="103" t="s">
        <v>295</v>
      </c>
      <c r="G9210" s="103" t="s">
        <v>487</v>
      </c>
      <c r="H9210" s="103" t="s">
        <v>488</v>
      </c>
      <c r="I9210" s="103" t="s">
        <v>92</v>
      </c>
      <c r="J9210" s="215">
        <v>2095.1799999999998</v>
      </c>
      <c r="K9210" s="216" t="s">
        <v>347</v>
      </c>
    </row>
    <row r="9211" spans="1:11" x14ac:dyDescent="0.25">
      <c r="A9211" s="103" t="s">
        <v>830</v>
      </c>
      <c r="B9211" s="103" t="s">
        <v>347</v>
      </c>
      <c r="C9211" s="103" t="s">
        <v>89</v>
      </c>
      <c r="D9211" s="103" t="s">
        <v>91</v>
      </c>
      <c r="E9211" s="103" t="s">
        <v>346</v>
      </c>
      <c r="F9211" s="103" t="s">
        <v>295</v>
      </c>
      <c r="G9211" s="103" t="s">
        <v>487</v>
      </c>
      <c r="H9211" s="103" t="s">
        <v>488</v>
      </c>
      <c r="I9211" s="103" t="s">
        <v>92</v>
      </c>
      <c r="J9211" s="215">
        <v>1687.1</v>
      </c>
      <c r="K9211" s="216" t="s">
        <v>347</v>
      </c>
    </row>
    <row r="9212" spans="1:11" x14ac:dyDescent="0.25">
      <c r="A9212" s="103" t="s">
        <v>828</v>
      </c>
      <c r="B9212" s="103" t="s">
        <v>347</v>
      </c>
      <c r="C9212" s="103" t="s">
        <v>89</v>
      </c>
      <c r="D9212" s="103" t="s">
        <v>91</v>
      </c>
      <c r="E9212" s="103" t="s">
        <v>346</v>
      </c>
      <c r="F9212" s="103" t="s">
        <v>295</v>
      </c>
      <c r="G9212" s="103" t="s">
        <v>487</v>
      </c>
      <c r="H9212" s="103" t="s">
        <v>488</v>
      </c>
      <c r="I9212" s="103" t="s">
        <v>92</v>
      </c>
      <c r="J9212" s="215">
        <v>2085.4499999999998</v>
      </c>
      <c r="K9212" s="216" t="s">
        <v>347</v>
      </c>
    </row>
    <row r="9213" spans="1:11" x14ac:dyDescent="0.25">
      <c r="A9213" s="103" t="s">
        <v>829</v>
      </c>
      <c r="B9213" s="103" t="s">
        <v>347</v>
      </c>
      <c r="C9213" s="103" t="s">
        <v>89</v>
      </c>
      <c r="D9213" s="103" t="s">
        <v>91</v>
      </c>
      <c r="E9213" s="103" t="s">
        <v>346</v>
      </c>
      <c r="F9213" s="103" t="s">
        <v>295</v>
      </c>
      <c r="G9213" s="103" t="s">
        <v>487</v>
      </c>
      <c r="H9213" s="103" t="s">
        <v>488</v>
      </c>
      <c r="I9213" s="103" t="s">
        <v>92</v>
      </c>
      <c r="J9213" s="215">
        <v>1980.44</v>
      </c>
      <c r="K9213" s="216" t="s">
        <v>347</v>
      </c>
    </row>
    <row r="9214" spans="1:11" x14ac:dyDescent="0.25">
      <c r="A9214" s="103" t="s">
        <v>825</v>
      </c>
      <c r="B9214" s="103" t="s">
        <v>347</v>
      </c>
      <c r="C9214" s="103" t="s">
        <v>89</v>
      </c>
      <c r="D9214" s="103" t="s">
        <v>91</v>
      </c>
      <c r="E9214" s="103" t="s">
        <v>346</v>
      </c>
      <c r="F9214" s="103" t="s">
        <v>295</v>
      </c>
      <c r="G9214" s="103" t="s">
        <v>487</v>
      </c>
      <c r="H9214" s="103" t="s">
        <v>488</v>
      </c>
      <c r="I9214" s="103" t="s">
        <v>92</v>
      </c>
      <c r="J9214" s="215">
        <v>1989.62</v>
      </c>
      <c r="K9214" s="216" t="s">
        <v>347</v>
      </c>
    </row>
    <row r="9215" spans="1:11" x14ac:dyDescent="0.25">
      <c r="A9215" s="103" t="s">
        <v>826</v>
      </c>
      <c r="B9215" s="103" t="s">
        <v>347</v>
      </c>
      <c r="C9215" s="103" t="s">
        <v>89</v>
      </c>
      <c r="D9215" s="103" t="s">
        <v>91</v>
      </c>
      <c r="E9215" s="103" t="s">
        <v>346</v>
      </c>
      <c r="F9215" s="103" t="s">
        <v>295</v>
      </c>
      <c r="G9215" s="103" t="s">
        <v>487</v>
      </c>
      <c r="H9215" s="103" t="s">
        <v>488</v>
      </c>
      <c r="I9215" s="103" t="s">
        <v>92</v>
      </c>
      <c r="J9215" s="215">
        <v>2053.9899999999998</v>
      </c>
      <c r="K9215" s="216" t="s">
        <v>347</v>
      </c>
    </row>
    <row r="9216" spans="1:11" x14ac:dyDescent="0.25">
      <c r="A9216" s="103" t="s">
        <v>827</v>
      </c>
      <c r="B9216" s="103" t="s">
        <v>347</v>
      </c>
      <c r="C9216" s="103" t="s">
        <v>89</v>
      </c>
      <c r="D9216" s="103" t="s">
        <v>91</v>
      </c>
      <c r="E9216" s="103" t="s">
        <v>346</v>
      </c>
      <c r="F9216" s="103" t="s">
        <v>295</v>
      </c>
      <c r="G9216" s="103" t="s">
        <v>555</v>
      </c>
      <c r="H9216" s="103" t="s">
        <v>556</v>
      </c>
      <c r="I9216" s="103" t="s">
        <v>92</v>
      </c>
      <c r="J9216" s="215">
        <v>2849.4</v>
      </c>
      <c r="K9216" s="216" t="s">
        <v>347</v>
      </c>
    </row>
    <row r="9217" spans="1:11" x14ac:dyDescent="0.25">
      <c r="A9217" s="103" t="s">
        <v>830</v>
      </c>
      <c r="B9217" s="103" t="s">
        <v>347</v>
      </c>
      <c r="C9217" s="103" t="s">
        <v>89</v>
      </c>
      <c r="D9217" s="103" t="s">
        <v>91</v>
      </c>
      <c r="E9217" s="103" t="s">
        <v>346</v>
      </c>
      <c r="F9217" s="103" t="s">
        <v>295</v>
      </c>
      <c r="G9217" s="103" t="s">
        <v>555</v>
      </c>
      <c r="H9217" s="103" t="s">
        <v>556</v>
      </c>
      <c r="I9217" s="103" t="s">
        <v>92</v>
      </c>
      <c r="J9217" s="215">
        <v>2856.12</v>
      </c>
      <c r="K9217" s="216" t="s">
        <v>347</v>
      </c>
    </row>
    <row r="9218" spans="1:11" x14ac:dyDescent="0.25">
      <c r="A9218" s="103" t="s">
        <v>828</v>
      </c>
      <c r="B9218" s="103" t="s">
        <v>347</v>
      </c>
      <c r="C9218" s="103" t="s">
        <v>89</v>
      </c>
      <c r="D9218" s="103" t="s">
        <v>91</v>
      </c>
      <c r="E9218" s="103" t="s">
        <v>346</v>
      </c>
      <c r="F9218" s="103" t="s">
        <v>295</v>
      </c>
      <c r="G9218" s="103" t="s">
        <v>555</v>
      </c>
      <c r="H9218" s="103" t="s">
        <v>556</v>
      </c>
      <c r="I9218" s="103" t="s">
        <v>92</v>
      </c>
      <c r="J9218" s="215">
        <v>2410.79</v>
      </c>
      <c r="K9218" s="216" t="s">
        <v>347</v>
      </c>
    </row>
    <row r="9219" spans="1:11" x14ac:dyDescent="0.25">
      <c r="A9219" s="103" t="s">
        <v>829</v>
      </c>
      <c r="B9219" s="103" t="s">
        <v>347</v>
      </c>
      <c r="C9219" s="103" t="s">
        <v>89</v>
      </c>
      <c r="D9219" s="103" t="s">
        <v>91</v>
      </c>
      <c r="E9219" s="103" t="s">
        <v>346</v>
      </c>
      <c r="F9219" s="103" t="s">
        <v>295</v>
      </c>
      <c r="G9219" s="103" t="s">
        <v>555</v>
      </c>
      <c r="H9219" s="103" t="s">
        <v>556</v>
      </c>
      <c r="I9219" s="103" t="s">
        <v>92</v>
      </c>
      <c r="J9219" s="215">
        <v>1818.08</v>
      </c>
      <c r="K9219" s="216" t="s">
        <v>347</v>
      </c>
    </row>
    <row r="9220" spans="1:11" x14ac:dyDescent="0.25">
      <c r="A9220" s="103" t="s">
        <v>825</v>
      </c>
      <c r="B9220" s="103" t="s">
        <v>347</v>
      </c>
      <c r="C9220" s="103" t="s">
        <v>89</v>
      </c>
      <c r="D9220" s="103" t="s">
        <v>91</v>
      </c>
      <c r="E9220" s="103" t="s">
        <v>346</v>
      </c>
      <c r="F9220" s="103" t="s">
        <v>295</v>
      </c>
      <c r="G9220" s="103" t="s">
        <v>555</v>
      </c>
      <c r="H9220" s="103" t="s">
        <v>556</v>
      </c>
      <c r="I9220" s="103" t="s">
        <v>92</v>
      </c>
      <c r="J9220" s="215">
        <v>2837.1</v>
      </c>
      <c r="K9220" s="216" t="s">
        <v>347</v>
      </c>
    </row>
    <row r="9221" spans="1:11" x14ac:dyDescent="0.25">
      <c r="A9221" s="103" t="s">
        <v>826</v>
      </c>
      <c r="B9221" s="103" t="s">
        <v>347</v>
      </c>
      <c r="C9221" s="103" t="s">
        <v>89</v>
      </c>
      <c r="D9221" s="103" t="s">
        <v>91</v>
      </c>
      <c r="E9221" s="103" t="s">
        <v>346</v>
      </c>
      <c r="F9221" s="103" t="s">
        <v>295</v>
      </c>
      <c r="G9221" s="103" t="s">
        <v>555</v>
      </c>
      <c r="H9221" s="103" t="s">
        <v>556</v>
      </c>
      <c r="I9221" s="103" t="s">
        <v>92</v>
      </c>
      <c r="J9221" s="215">
        <v>2569.59</v>
      </c>
      <c r="K9221" s="216" t="s">
        <v>347</v>
      </c>
    </row>
    <row r="9222" spans="1:11" x14ac:dyDescent="0.25">
      <c r="A9222" s="103" t="s">
        <v>827</v>
      </c>
      <c r="B9222" s="103" t="s">
        <v>347</v>
      </c>
      <c r="C9222" s="103" t="s">
        <v>89</v>
      </c>
      <c r="D9222" s="103" t="s">
        <v>91</v>
      </c>
      <c r="E9222" s="103" t="s">
        <v>346</v>
      </c>
      <c r="F9222" s="103" t="s">
        <v>295</v>
      </c>
      <c r="G9222" s="103" t="s">
        <v>565</v>
      </c>
      <c r="H9222" s="103" t="s">
        <v>566</v>
      </c>
      <c r="I9222" s="103" t="s">
        <v>92</v>
      </c>
      <c r="J9222" s="215">
        <v>334.45</v>
      </c>
      <c r="K9222" s="216" t="s">
        <v>347</v>
      </c>
    </row>
    <row r="9223" spans="1:11" x14ac:dyDescent="0.25">
      <c r="A9223" s="103" t="s">
        <v>830</v>
      </c>
      <c r="B9223" s="103" t="s">
        <v>347</v>
      </c>
      <c r="C9223" s="103" t="s">
        <v>89</v>
      </c>
      <c r="D9223" s="103" t="s">
        <v>91</v>
      </c>
      <c r="E9223" s="103" t="s">
        <v>346</v>
      </c>
      <c r="F9223" s="103" t="s">
        <v>295</v>
      </c>
      <c r="G9223" s="103" t="s">
        <v>565</v>
      </c>
      <c r="H9223" s="103" t="s">
        <v>566</v>
      </c>
      <c r="I9223" s="103" t="s">
        <v>92</v>
      </c>
      <c r="J9223" s="215">
        <v>271.83999999999997</v>
      </c>
      <c r="K9223" s="216" t="s">
        <v>347</v>
      </c>
    </row>
    <row r="9224" spans="1:11" x14ac:dyDescent="0.25">
      <c r="A9224" s="103" t="s">
        <v>828</v>
      </c>
      <c r="B9224" s="103" t="s">
        <v>347</v>
      </c>
      <c r="C9224" s="103" t="s">
        <v>89</v>
      </c>
      <c r="D9224" s="103" t="s">
        <v>91</v>
      </c>
      <c r="E9224" s="103" t="s">
        <v>346</v>
      </c>
      <c r="F9224" s="103" t="s">
        <v>295</v>
      </c>
      <c r="G9224" s="103" t="s">
        <v>565</v>
      </c>
      <c r="H9224" s="103" t="s">
        <v>566</v>
      </c>
      <c r="I9224" s="103" t="s">
        <v>92</v>
      </c>
      <c r="J9224" s="215">
        <v>291.08999999999997</v>
      </c>
      <c r="K9224" s="216" t="s">
        <v>347</v>
      </c>
    </row>
    <row r="9225" spans="1:11" x14ac:dyDescent="0.25">
      <c r="A9225" s="103" t="s">
        <v>829</v>
      </c>
      <c r="B9225" s="103" t="s">
        <v>347</v>
      </c>
      <c r="C9225" s="103" t="s">
        <v>89</v>
      </c>
      <c r="D9225" s="103" t="s">
        <v>91</v>
      </c>
      <c r="E9225" s="103" t="s">
        <v>346</v>
      </c>
      <c r="F9225" s="103" t="s">
        <v>295</v>
      </c>
      <c r="G9225" s="103" t="s">
        <v>565</v>
      </c>
      <c r="H9225" s="103" t="s">
        <v>566</v>
      </c>
      <c r="I9225" s="103" t="s">
        <v>92</v>
      </c>
      <c r="J9225" s="215">
        <v>304.79000000000002</v>
      </c>
      <c r="K9225" s="216" t="s">
        <v>347</v>
      </c>
    </row>
    <row r="9226" spans="1:11" x14ac:dyDescent="0.25">
      <c r="A9226" s="103" t="s">
        <v>825</v>
      </c>
      <c r="B9226" s="103" t="s">
        <v>347</v>
      </c>
      <c r="C9226" s="103" t="s">
        <v>89</v>
      </c>
      <c r="D9226" s="103" t="s">
        <v>91</v>
      </c>
      <c r="E9226" s="103" t="s">
        <v>346</v>
      </c>
      <c r="F9226" s="103" t="s">
        <v>295</v>
      </c>
      <c r="G9226" s="103" t="s">
        <v>565</v>
      </c>
      <c r="H9226" s="103" t="s">
        <v>566</v>
      </c>
      <c r="I9226" s="103" t="s">
        <v>92</v>
      </c>
      <c r="J9226" s="215">
        <v>428.36</v>
      </c>
      <c r="K9226" s="216" t="s">
        <v>347</v>
      </c>
    </row>
    <row r="9227" spans="1:11" x14ac:dyDescent="0.25">
      <c r="A9227" s="103" t="s">
        <v>826</v>
      </c>
      <c r="B9227" s="103" t="s">
        <v>347</v>
      </c>
      <c r="C9227" s="103" t="s">
        <v>89</v>
      </c>
      <c r="D9227" s="103" t="s">
        <v>91</v>
      </c>
      <c r="E9227" s="103" t="s">
        <v>346</v>
      </c>
      <c r="F9227" s="103" t="s">
        <v>295</v>
      </c>
      <c r="G9227" s="103" t="s">
        <v>565</v>
      </c>
      <c r="H9227" s="103" t="s">
        <v>566</v>
      </c>
      <c r="I9227" s="103" t="s">
        <v>92</v>
      </c>
      <c r="J9227" s="215">
        <v>197.7</v>
      </c>
      <c r="K9227" s="216" t="s">
        <v>347</v>
      </c>
    </row>
    <row r="9228" spans="1:11" x14ac:dyDescent="0.25">
      <c r="A9228" s="103" t="s">
        <v>827</v>
      </c>
      <c r="B9228" s="103" t="s">
        <v>347</v>
      </c>
      <c r="C9228" s="103" t="s">
        <v>89</v>
      </c>
      <c r="D9228" s="103" t="s">
        <v>91</v>
      </c>
      <c r="E9228" s="103" t="s">
        <v>346</v>
      </c>
      <c r="F9228" s="103" t="s">
        <v>295</v>
      </c>
      <c r="G9228" s="103" t="s">
        <v>210</v>
      </c>
      <c r="H9228" s="103" t="s">
        <v>350</v>
      </c>
      <c r="I9228" s="103" t="s">
        <v>92</v>
      </c>
      <c r="J9228" s="215">
        <v>1106.4100000000001</v>
      </c>
      <c r="K9228" s="216" t="s">
        <v>347</v>
      </c>
    </row>
    <row r="9229" spans="1:11" x14ac:dyDescent="0.25">
      <c r="A9229" s="103" t="s">
        <v>830</v>
      </c>
      <c r="B9229" s="103" t="s">
        <v>347</v>
      </c>
      <c r="C9229" s="103" t="s">
        <v>89</v>
      </c>
      <c r="D9229" s="103" t="s">
        <v>91</v>
      </c>
      <c r="E9229" s="103" t="s">
        <v>346</v>
      </c>
      <c r="F9229" s="103" t="s">
        <v>295</v>
      </c>
      <c r="G9229" s="103" t="s">
        <v>210</v>
      </c>
      <c r="H9229" s="103" t="s">
        <v>350</v>
      </c>
      <c r="I9229" s="103" t="s">
        <v>92</v>
      </c>
      <c r="J9229" s="215">
        <v>1199.23</v>
      </c>
      <c r="K9229" s="216" t="s">
        <v>347</v>
      </c>
    </row>
    <row r="9230" spans="1:11" x14ac:dyDescent="0.25">
      <c r="A9230" s="103" t="s">
        <v>828</v>
      </c>
      <c r="B9230" s="103" t="s">
        <v>347</v>
      </c>
      <c r="C9230" s="103" t="s">
        <v>89</v>
      </c>
      <c r="D9230" s="103" t="s">
        <v>91</v>
      </c>
      <c r="E9230" s="103" t="s">
        <v>346</v>
      </c>
      <c r="F9230" s="103" t="s">
        <v>295</v>
      </c>
      <c r="G9230" s="103" t="s">
        <v>210</v>
      </c>
      <c r="H9230" s="103" t="s">
        <v>350</v>
      </c>
      <c r="I9230" s="103" t="s">
        <v>92</v>
      </c>
      <c r="J9230" s="215">
        <v>1694.27</v>
      </c>
      <c r="K9230" s="216" t="s">
        <v>347</v>
      </c>
    </row>
    <row r="9231" spans="1:11" x14ac:dyDescent="0.25">
      <c r="A9231" s="103" t="s">
        <v>829</v>
      </c>
      <c r="B9231" s="103" t="s">
        <v>347</v>
      </c>
      <c r="C9231" s="103" t="s">
        <v>89</v>
      </c>
      <c r="D9231" s="103" t="s">
        <v>91</v>
      </c>
      <c r="E9231" s="103" t="s">
        <v>346</v>
      </c>
      <c r="F9231" s="103" t="s">
        <v>295</v>
      </c>
      <c r="G9231" s="103" t="s">
        <v>210</v>
      </c>
      <c r="H9231" s="103" t="s">
        <v>350</v>
      </c>
      <c r="I9231" s="103" t="s">
        <v>92</v>
      </c>
      <c r="J9231" s="215">
        <v>999.35</v>
      </c>
      <c r="K9231" s="216" t="s">
        <v>347</v>
      </c>
    </row>
    <row r="9232" spans="1:11" x14ac:dyDescent="0.25">
      <c r="A9232" s="103" t="s">
        <v>825</v>
      </c>
      <c r="B9232" s="103" t="s">
        <v>347</v>
      </c>
      <c r="C9232" s="103" t="s">
        <v>89</v>
      </c>
      <c r="D9232" s="103" t="s">
        <v>91</v>
      </c>
      <c r="E9232" s="103" t="s">
        <v>346</v>
      </c>
      <c r="F9232" s="103" t="s">
        <v>295</v>
      </c>
      <c r="G9232" s="103" t="s">
        <v>210</v>
      </c>
      <c r="H9232" s="103" t="s">
        <v>350</v>
      </c>
      <c r="I9232" s="103" t="s">
        <v>92</v>
      </c>
      <c r="J9232" s="215">
        <v>1381.96</v>
      </c>
      <c r="K9232" s="216" t="s">
        <v>347</v>
      </c>
    </row>
    <row r="9233" spans="1:11" x14ac:dyDescent="0.25">
      <c r="A9233" s="103" t="s">
        <v>826</v>
      </c>
      <c r="B9233" s="103" t="s">
        <v>347</v>
      </c>
      <c r="C9233" s="103" t="s">
        <v>89</v>
      </c>
      <c r="D9233" s="103" t="s">
        <v>91</v>
      </c>
      <c r="E9233" s="103" t="s">
        <v>346</v>
      </c>
      <c r="F9233" s="103" t="s">
        <v>295</v>
      </c>
      <c r="G9233" s="103" t="s">
        <v>210</v>
      </c>
      <c r="H9233" s="103" t="s">
        <v>350</v>
      </c>
      <c r="I9233" s="103" t="s">
        <v>92</v>
      </c>
      <c r="J9233" s="215">
        <v>1012.93</v>
      </c>
      <c r="K9233" s="216" t="s">
        <v>347</v>
      </c>
    </row>
    <row r="9234" spans="1:11" x14ac:dyDescent="0.25">
      <c r="A9234" s="103" t="s">
        <v>827</v>
      </c>
      <c r="B9234" s="103" t="s">
        <v>347</v>
      </c>
      <c r="C9234" s="103" t="s">
        <v>89</v>
      </c>
      <c r="D9234" s="103" t="s">
        <v>91</v>
      </c>
      <c r="E9234" s="103" t="s">
        <v>346</v>
      </c>
      <c r="F9234" s="103" t="s">
        <v>295</v>
      </c>
      <c r="G9234" s="103" t="s">
        <v>201</v>
      </c>
      <c r="H9234" s="103" t="s">
        <v>351</v>
      </c>
      <c r="I9234" s="103" t="s">
        <v>92</v>
      </c>
      <c r="J9234" s="215">
        <v>2223.1999999999998</v>
      </c>
      <c r="K9234" s="216" t="s">
        <v>347</v>
      </c>
    </row>
    <row r="9235" spans="1:11" x14ac:dyDescent="0.25">
      <c r="A9235" s="103" t="s">
        <v>830</v>
      </c>
      <c r="B9235" s="103" t="s">
        <v>347</v>
      </c>
      <c r="C9235" s="103" t="s">
        <v>89</v>
      </c>
      <c r="D9235" s="103" t="s">
        <v>91</v>
      </c>
      <c r="E9235" s="103" t="s">
        <v>346</v>
      </c>
      <c r="F9235" s="103" t="s">
        <v>295</v>
      </c>
      <c r="G9235" s="103" t="s">
        <v>201</v>
      </c>
      <c r="H9235" s="103" t="s">
        <v>351</v>
      </c>
      <c r="I9235" s="103" t="s">
        <v>92</v>
      </c>
      <c r="J9235" s="215">
        <v>2203.9899999999998</v>
      </c>
      <c r="K9235" s="216" t="s">
        <v>347</v>
      </c>
    </row>
    <row r="9236" spans="1:11" x14ac:dyDescent="0.25">
      <c r="A9236" s="103" t="s">
        <v>828</v>
      </c>
      <c r="B9236" s="103" t="s">
        <v>347</v>
      </c>
      <c r="C9236" s="103" t="s">
        <v>89</v>
      </c>
      <c r="D9236" s="103" t="s">
        <v>91</v>
      </c>
      <c r="E9236" s="103" t="s">
        <v>346</v>
      </c>
      <c r="F9236" s="103" t="s">
        <v>295</v>
      </c>
      <c r="G9236" s="103" t="s">
        <v>201</v>
      </c>
      <c r="H9236" s="103" t="s">
        <v>351</v>
      </c>
      <c r="I9236" s="103" t="s">
        <v>92</v>
      </c>
      <c r="J9236" s="215">
        <v>1570.91</v>
      </c>
      <c r="K9236" s="216" t="s">
        <v>347</v>
      </c>
    </row>
    <row r="9237" spans="1:11" x14ac:dyDescent="0.25">
      <c r="A9237" s="103" t="s">
        <v>829</v>
      </c>
      <c r="B9237" s="103" t="s">
        <v>347</v>
      </c>
      <c r="C9237" s="103" t="s">
        <v>89</v>
      </c>
      <c r="D9237" s="103" t="s">
        <v>91</v>
      </c>
      <c r="E9237" s="103" t="s">
        <v>346</v>
      </c>
      <c r="F9237" s="103" t="s">
        <v>295</v>
      </c>
      <c r="G9237" s="103" t="s">
        <v>201</v>
      </c>
      <c r="H9237" s="103" t="s">
        <v>351</v>
      </c>
      <c r="I9237" s="103" t="s">
        <v>92</v>
      </c>
      <c r="J9237" s="215">
        <v>2265.54</v>
      </c>
      <c r="K9237" s="216" t="s">
        <v>347</v>
      </c>
    </row>
    <row r="9238" spans="1:11" x14ac:dyDescent="0.25">
      <c r="A9238" s="103" t="s">
        <v>825</v>
      </c>
      <c r="B9238" s="103" t="s">
        <v>347</v>
      </c>
      <c r="C9238" s="103" t="s">
        <v>89</v>
      </c>
      <c r="D9238" s="103" t="s">
        <v>91</v>
      </c>
      <c r="E9238" s="103" t="s">
        <v>346</v>
      </c>
      <c r="F9238" s="103" t="s">
        <v>295</v>
      </c>
      <c r="G9238" s="103" t="s">
        <v>201</v>
      </c>
      <c r="H9238" s="103" t="s">
        <v>351</v>
      </c>
      <c r="I9238" s="103" t="s">
        <v>92</v>
      </c>
      <c r="J9238" s="215">
        <v>3311.13</v>
      </c>
      <c r="K9238" s="216" t="s">
        <v>347</v>
      </c>
    </row>
    <row r="9239" spans="1:11" x14ac:dyDescent="0.25">
      <c r="A9239" s="103" t="s">
        <v>826</v>
      </c>
      <c r="B9239" s="103" t="s">
        <v>347</v>
      </c>
      <c r="C9239" s="103" t="s">
        <v>89</v>
      </c>
      <c r="D9239" s="103" t="s">
        <v>91</v>
      </c>
      <c r="E9239" s="103" t="s">
        <v>346</v>
      </c>
      <c r="F9239" s="103" t="s">
        <v>295</v>
      </c>
      <c r="G9239" s="103" t="s">
        <v>201</v>
      </c>
      <c r="H9239" s="103" t="s">
        <v>351</v>
      </c>
      <c r="I9239" s="103" t="s">
        <v>92</v>
      </c>
      <c r="J9239" s="215">
        <v>2269.46</v>
      </c>
      <c r="K9239" s="216" t="s">
        <v>347</v>
      </c>
    </row>
    <row r="9240" spans="1:11" x14ac:dyDescent="0.25">
      <c r="A9240" s="103" t="s">
        <v>827</v>
      </c>
      <c r="B9240" s="103" t="s">
        <v>347</v>
      </c>
      <c r="C9240" s="103" t="s">
        <v>89</v>
      </c>
      <c r="D9240" s="103" t="s">
        <v>91</v>
      </c>
      <c r="E9240" s="103" t="s">
        <v>346</v>
      </c>
      <c r="F9240" s="103" t="s">
        <v>295</v>
      </c>
      <c r="G9240" s="103" t="s">
        <v>209</v>
      </c>
      <c r="H9240" s="103" t="s">
        <v>352</v>
      </c>
      <c r="I9240" s="103" t="s">
        <v>92</v>
      </c>
      <c r="J9240" s="215">
        <v>1025.1500000000001</v>
      </c>
      <c r="K9240" s="216" t="s">
        <v>347</v>
      </c>
    </row>
    <row r="9241" spans="1:11" x14ac:dyDescent="0.25">
      <c r="A9241" s="103" t="s">
        <v>830</v>
      </c>
      <c r="B9241" s="103" t="s">
        <v>347</v>
      </c>
      <c r="C9241" s="103" t="s">
        <v>89</v>
      </c>
      <c r="D9241" s="103" t="s">
        <v>91</v>
      </c>
      <c r="E9241" s="103" t="s">
        <v>346</v>
      </c>
      <c r="F9241" s="103" t="s">
        <v>295</v>
      </c>
      <c r="G9241" s="103" t="s">
        <v>209</v>
      </c>
      <c r="H9241" s="103" t="s">
        <v>352</v>
      </c>
      <c r="I9241" s="103" t="s">
        <v>92</v>
      </c>
      <c r="J9241" s="215">
        <v>650.54</v>
      </c>
      <c r="K9241" s="216" t="s">
        <v>347</v>
      </c>
    </row>
    <row r="9242" spans="1:11" x14ac:dyDescent="0.25">
      <c r="A9242" s="103" t="s">
        <v>828</v>
      </c>
      <c r="B9242" s="103" t="s">
        <v>347</v>
      </c>
      <c r="C9242" s="103" t="s">
        <v>89</v>
      </c>
      <c r="D9242" s="103" t="s">
        <v>91</v>
      </c>
      <c r="E9242" s="103" t="s">
        <v>346</v>
      </c>
      <c r="F9242" s="103" t="s">
        <v>295</v>
      </c>
      <c r="G9242" s="103" t="s">
        <v>209</v>
      </c>
      <c r="H9242" s="103" t="s">
        <v>352</v>
      </c>
      <c r="I9242" s="103" t="s">
        <v>92</v>
      </c>
      <c r="J9242" s="215">
        <v>462.3</v>
      </c>
      <c r="K9242" s="216" t="s">
        <v>347</v>
      </c>
    </row>
    <row r="9243" spans="1:11" x14ac:dyDescent="0.25">
      <c r="A9243" s="103" t="s">
        <v>829</v>
      </c>
      <c r="B9243" s="103" t="s">
        <v>347</v>
      </c>
      <c r="C9243" s="103" t="s">
        <v>89</v>
      </c>
      <c r="D9243" s="103" t="s">
        <v>91</v>
      </c>
      <c r="E9243" s="103" t="s">
        <v>346</v>
      </c>
      <c r="F9243" s="103" t="s">
        <v>295</v>
      </c>
      <c r="G9243" s="103" t="s">
        <v>209</v>
      </c>
      <c r="H9243" s="103" t="s">
        <v>352</v>
      </c>
      <c r="I9243" s="103" t="s">
        <v>92</v>
      </c>
      <c r="J9243" s="215">
        <v>731.23</v>
      </c>
      <c r="K9243" s="216" t="s">
        <v>347</v>
      </c>
    </row>
    <row r="9244" spans="1:11" x14ac:dyDescent="0.25">
      <c r="A9244" s="103" t="s">
        <v>825</v>
      </c>
      <c r="B9244" s="103" t="s">
        <v>347</v>
      </c>
      <c r="C9244" s="103" t="s">
        <v>89</v>
      </c>
      <c r="D9244" s="103" t="s">
        <v>91</v>
      </c>
      <c r="E9244" s="103" t="s">
        <v>346</v>
      </c>
      <c r="F9244" s="103" t="s">
        <v>295</v>
      </c>
      <c r="G9244" s="103" t="s">
        <v>209</v>
      </c>
      <c r="H9244" s="103" t="s">
        <v>352</v>
      </c>
      <c r="I9244" s="103" t="s">
        <v>92</v>
      </c>
      <c r="J9244" s="215">
        <v>603.70000000000005</v>
      </c>
      <c r="K9244" s="216" t="s">
        <v>347</v>
      </c>
    </row>
    <row r="9245" spans="1:11" x14ac:dyDescent="0.25">
      <c r="A9245" s="103" t="s">
        <v>826</v>
      </c>
      <c r="B9245" s="103" t="s">
        <v>347</v>
      </c>
      <c r="C9245" s="103" t="s">
        <v>89</v>
      </c>
      <c r="D9245" s="103" t="s">
        <v>91</v>
      </c>
      <c r="E9245" s="103" t="s">
        <v>346</v>
      </c>
      <c r="F9245" s="103" t="s">
        <v>295</v>
      </c>
      <c r="G9245" s="103" t="s">
        <v>209</v>
      </c>
      <c r="H9245" s="103" t="s">
        <v>352</v>
      </c>
      <c r="I9245" s="103" t="s">
        <v>92</v>
      </c>
      <c r="J9245" s="215">
        <v>480.52</v>
      </c>
      <c r="K9245" s="216" t="s">
        <v>347</v>
      </c>
    </row>
    <row r="9246" spans="1:11" x14ac:dyDescent="0.25">
      <c r="A9246" s="103" t="s">
        <v>827</v>
      </c>
      <c r="B9246" s="103" t="s">
        <v>347</v>
      </c>
      <c r="C9246" s="103" t="s">
        <v>89</v>
      </c>
      <c r="D9246" s="103" t="s">
        <v>91</v>
      </c>
      <c r="E9246" s="103" t="s">
        <v>346</v>
      </c>
      <c r="F9246" s="103" t="s">
        <v>295</v>
      </c>
      <c r="G9246" s="103" t="s">
        <v>220</v>
      </c>
      <c r="H9246" s="103" t="s">
        <v>405</v>
      </c>
      <c r="I9246" s="103" t="s">
        <v>92</v>
      </c>
      <c r="J9246" s="215">
        <v>1193.6199999999999</v>
      </c>
      <c r="K9246" s="216" t="s">
        <v>347</v>
      </c>
    </row>
    <row r="9247" spans="1:11" x14ac:dyDescent="0.25">
      <c r="A9247" s="103" t="s">
        <v>830</v>
      </c>
      <c r="B9247" s="103" t="s">
        <v>347</v>
      </c>
      <c r="C9247" s="103" t="s">
        <v>89</v>
      </c>
      <c r="D9247" s="103" t="s">
        <v>91</v>
      </c>
      <c r="E9247" s="103" t="s">
        <v>346</v>
      </c>
      <c r="F9247" s="103" t="s">
        <v>295</v>
      </c>
      <c r="G9247" s="103" t="s">
        <v>220</v>
      </c>
      <c r="H9247" s="103" t="s">
        <v>405</v>
      </c>
      <c r="I9247" s="103" t="s">
        <v>92</v>
      </c>
      <c r="J9247" s="215">
        <v>1193.6199999999999</v>
      </c>
      <c r="K9247" s="216" t="s">
        <v>347</v>
      </c>
    </row>
    <row r="9248" spans="1:11" x14ac:dyDescent="0.25">
      <c r="A9248" s="103" t="s">
        <v>828</v>
      </c>
      <c r="B9248" s="103" t="s">
        <v>347</v>
      </c>
      <c r="C9248" s="103" t="s">
        <v>89</v>
      </c>
      <c r="D9248" s="103" t="s">
        <v>91</v>
      </c>
      <c r="E9248" s="103" t="s">
        <v>346</v>
      </c>
      <c r="F9248" s="103" t="s">
        <v>295</v>
      </c>
      <c r="G9248" s="103" t="s">
        <v>220</v>
      </c>
      <c r="H9248" s="103" t="s">
        <v>405</v>
      </c>
      <c r="I9248" s="103" t="s">
        <v>92</v>
      </c>
      <c r="J9248" s="215">
        <v>735.92</v>
      </c>
      <c r="K9248" s="216" t="s">
        <v>347</v>
      </c>
    </row>
    <row r="9249" spans="1:11" x14ac:dyDescent="0.25">
      <c r="A9249" s="103" t="s">
        <v>829</v>
      </c>
      <c r="B9249" s="103" t="s">
        <v>347</v>
      </c>
      <c r="C9249" s="103" t="s">
        <v>89</v>
      </c>
      <c r="D9249" s="103" t="s">
        <v>91</v>
      </c>
      <c r="E9249" s="103" t="s">
        <v>346</v>
      </c>
      <c r="F9249" s="103" t="s">
        <v>295</v>
      </c>
      <c r="G9249" s="103" t="s">
        <v>220</v>
      </c>
      <c r="H9249" s="103" t="s">
        <v>405</v>
      </c>
      <c r="I9249" s="103" t="s">
        <v>92</v>
      </c>
      <c r="J9249" s="215">
        <v>962.6</v>
      </c>
      <c r="K9249" s="216" t="s">
        <v>347</v>
      </c>
    </row>
    <row r="9250" spans="1:11" x14ac:dyDescent="0.25">
      <c r="A9250" s="103" t="s">
        <v>825</v>
      </c>
      <c r="B9250" s="103" t="s">
        <v>347</v>
      </c>
      <c r="C9250" s="103" t="s">
        <v>89</v>
      </c>
      <c r="D9250" s="103" t="s">
        <v>91</v>
      </c>
      <c r="E9250" s="103" t="s">
        <v>346</v>
      </c>
      <c r="F9250" s="103" t="s">
        <v>295</v>
      </c>
      <c r="G9250" s="103" t="s">
        <v>220</v>
      </c>
      <c r="H9250" s="103" t="s">
        <v>405</v>
      </c>
      <c r="I9250" s="103" t="s">
        <v>92</v>
      </c>
      <c r="J9250" s="215">
        <v>1424.64</v>
      </c>
      <c r="K9250" s="216" t="s">
        <v>347</v>
      </c>
    </row>
    <row r="9251" spans="1:11" x14ac:dyDescent="0.25">
      <c r="A9251" s="103" t="s">
        <v>826</v>
      </c>
      <c r="B9251" s="103" t="s">
        <v>347</v>
      </c>
      <c r="C9251" s="103" t="s">
        <v>89</v>
      </c>
      <c r="D9251" s="103" t="s">
        <v>91</v>
      </c>
      <c r="E9251" s="103" t="s">
        <v>346</v>
      </c>
      <c r="F9251" s="103" t="s">
        <v>295</v>
      </c>
      <c r="G9251" s="103" t="s">
        <v>220</v>
      </c>
      <c r="H9251" s="103" t="s">
        <v>405</v>
      </c>
      <c r="I9251" s="103" t="s">
        <v>92</v>
      </c>
      <c r="J9251" s="215">
        <v>1238.52</v>
      </c>
      <c r="K9251" s="216" t="s">
        <v>347</v>
      </c>
    </row>
    <row r="9252" spans="1:11" x14ac:dyDescent="0.25">
      <c r="A9252" s="103" t="s">
        <v>827</v>
      </c>
      <c r="B9252" s="103" t="s">
        <v>347</v>
      </c>
      <c r="C9252" s="103" t="s">
        <v>89</v>
      </c>
      <c r="D9252" s="103" t="s">
        <v>91</v>
      </c>
      <c r="E9252" s="103" t="s">
        <v>346</v>
      </c>
      <c r="F9252" s="103" t="s">
        <v>295</v>
      </c>
      <c r="G9252" s="103" t="s">
        <v>557</v>
      </c>
      <c r="H9252" s="103" t="s">
        <v>558</v>
      </c>
      <c r="I9252" s="103" t="s">
        <v>92</v>
      </c>
      <c r="J9252" s="215">
        <v>1086.06</v>
      </c>
      <c r="K9252" s="216" t="s">
        <v>347</v>
      </c>
    </row>
    <row r="9253" spans="1:11" x14ac:dyDescent="0.25">
      <c r="A9253" s="103" t="s">
        <v>830</v>
      </c>
      <c r="B9253" s="103" t="s">
        <v>347</v>
      </c>
      <c r="C9253" s="103" t="s">
        <v>89</v>
      </c>
      <c r="D9253" s="103" t="s">
        <v>91</v>
      </c>
      <c r="E9253" s="103" t="s">
        <v>346</v>
      </c>
      <c r="F9253" s="103" t="s">
        <v>295</v>
      </c>
      <c r="G9253" s="103" t="s">
        <v>557</v>
      </c>
      <c r="H9253" s="103" t="s">
        <v>558</v>
      </c>
      <c r="I9253" s="103" t="s">
        <v>92</v>
      </c>
      <c r="J9253" s="215">
        <v>1103.1600000000001</v>
      </c>
      <c r="K9253" s="216" t="s">
        <v>347</v>
      </c>
    </row>
    <row r="9254" spans="1:11" x14ac:dyDescent="0.25">
      <c r="A9254" s="103" t="s">
        <v>828</v>
      </c>
      <c r="B9254" s="103" t="s">
        <v>347</v>
      </c>
      <c r="C9254" s="103" t="s">
        <v>89</v>
      </c>
      <c r="D9254" s="103" t="s">
        <v>91</v>
      </c>
      <c r="E9254" s="103" t="s">
        <v>346</v>
      </c>
      <c r="F9254" s="103" t="s">
        <v>295</v>
      </c>
      <c r="G9254" s="103" t="s">
        <v>557</v>
      </c>
      <c r="H9254" s="103" t="s">
        <v>558</v>
      </c>
      <c r="I9254" s="103" t="s">
        <v>92</v>
      </c>
      <c r="J9254" s="215">
        <v>806.94</v>
      </c>
      <c r="K9254" s="216" t="s">
        <v>347</v>
      </c>
    </row>
    <row r="9255" spans="1:11" x14ac:dyDescent="0.25">
      <c r="A9255" s="103" t="s">
        <v>829</v>
      </c>
      <c r="B9255" s="103" t="s">
        <v>347</v>
      </c>
      <c r="C9255" s="103" t="s">
        <v>89</v>
      </c>
      <c r="D9255" s="103" t="s">
        <v>91</v>
      </c>
      <c r="E9255" s="103" t="s">
        <v>346</v>
      </c>
      <c r="F9255" s="103" t="s">
        <v>295</v>
      </c>
      <c r="G9255" s="103" t="s">
        <v>557</v>
      </c>
      <c r="H9255" s="103" t="s">
        <v>558</v>
      </c>
      <c r="I9255" s="103" t="s">
        <v>92</v>
      </c>
      <c r="J9255" s="215">
        <v>723.51</v>
      </c>
      <c r="K9255" s="216" t="s">
        <v>347</v>
      </c>
    </row>
    <row r="9256" spans="1:11" x14ac:dyDescent="0.25">
      <c r="A9256" s="103" t="s">
        <v>825</v>
      </c>
      <c r="B9256" s="103" t="s">
        <v>347</v>
      </c>
      <c r="C9256" s="103" t="s">
        <v>89</v>
      </c>
      <c r="D9256" s="103" t="s">
        <v>91</v>
      </c>
      <c r="E9256" s="103" t="s">
        <v>346</v>
      </c>
      <c r="F9256" s="103" t="s">
        <v>295</v>
      </c>
      <c r="G9256" s="103" t="s">
        <v>557</v>
      </c>
      <c r="H9256" s="103" t="s">
        <v>558</v>
      </c>
      <c r="I9256" s="103" t="s">
        <v>92</v>
      </c>
      <c r="J9256" s="215">
        <v>1185.21</v>
      </c>
      <c r="K9256" s="216" t="s">
        <v>347</v>
      </c>
    </row>
    <row r="9257" spans="1:11" x14ac:dyDescent="0.25">
      <c r="A9257" s="103" t="s">
        <v>826</v>
      </c>
      <c r="B9257" s="103" t="s">
        <v>347</v>
      </c>
      <c r="C9257" s="103" t="s">
        <v>89</v>
      </c>
      <c r="D9257" s="103" t="s">
        <v>91</v>
      </c>
      <c r="E9257" s="103" t="s">
        <v>346</v>
      </c>
      <c r="F9257" s="103" t="s">
        <v>295</v>
      </c>
      <c r="G9257" s="103" t="s">
        <v>557</v>
      </c>
      <c r="H9257" s="103" t="s">
        <v>558</v>
      </c>
      <c r="I9257" s="103" t="s">
        <v>92</v>
      </c>
      <c r="J9257" s="215">
        <v>964.6</v>
      </c>
      <c r="K9257" s="216" t="s">
        <v>347</v>
      </c>
    </row>
    <row r="9258" spans="1:11" x14ac:dyDescent="0.25">
      <c r="A9258" s="103" t="s">
        <v>827</v>
      </c>
      <c r="B9258" s="103" t="s">
        <v>347</v>
      </c>
      <c r="C9258" s="103" t="s">
        <v>89</v>
      </c>
      <c r="D9258" s="103" t="s">
        <v>91</v>
      </c>
      <c r="E9258" s="103" t="s">
        <v>346</v>
      </c>
      <c r="F9258" s="103" t="s">
        <v>295</v>
      </c>
      <c r="G9258" s="103" t="s">
        <v>204</v>
      </c>
      <c r="H9258" s="103" t="s">
        <v>353</v>
      </c>
      <c r="I9258" s="103" t="s">
        <v>92</v>
      </c>
      <c r="J9258" s="215">
        <v>3224.23</v>
      </c>
      <c r="K9258" s="216" t="s">
        <v>347</v>
      </c>
    </row>
    <row r="9259" spans="1:11" x14ac:dyDescent="0.25">
      <c r="A9259" s="103" t="s">
        <v>830</v>
      </c>
      <c r="B9259" s="103" t="s">
        <v>347</v>
      </c>
      <c r="C9259" s="103" t="s">
        <v>89</v>
      </c>
      <c r="D9259" s="103" t="s">
        <v>91</v>
      </c>
      <c r="E9259" s="103" t="s">
        <v>346</v>
      </c>
      <c r="F9259" s="103" t="s">
        <v>295</v>
      </c>
      <c r="G9259" s="103" t="s">
        <v>204</v>
      </c>
      <c r="H9259" s="103" t="s">
        <v>353</v>
      </c>
      <c r="I9259" s="103" t="s">
        <v>92</v>
      </c>
      <c r="J9259" s="215">
        <v>2582.9499999999998</v>
      </c>
      <c r="K9259" s="216" t="s">
        <v>347</v>
      </c>
    </row>
    <row r="9260" spans="1:11" x14ac:dyDescent="0.25">
      <c r="A9260" s="103" t="s">
        <v>828</v>
      </c>
      <c r="B9260" s="103" t="s">
        <v>347</v>
      </c>
      <c r="C9260" s="103" t="s">
        <v>89</v>
      </c>
      <c r="D9260" s="103" t="s">
        <v>91</v>
      </c>
      <c r="E9260" s="103" t="s">
        <v>346</v>
      </c>
      <c r="F9260" s="103" t="s">
        <v>295</v>
      </c>
      <c r="G9260" s="103" t="s">
        <v>204</v>
      </c>
      <c r="H9260" s="103" t="s">
        <v>353</v>
      </c>
      <c r="I9260" s="103" t="s">
        <v>92</v>
      </c>
      <c r="J9260" s="215">
        <v>2167.1</v>
      </c>
      <c r="K9260" s="216" t="s">
        <v>347</v>
      </c>
    </row>
    <row r="9261" spans="1:11" x14ac:dyDescent="0.25">
      <c r="A9261" s="103" t="s">
        <v>829</v>
      </c>
      <c r="B9261" s="103" t="s">
        <v>347</v>
      </c>
      <c r="C9261" s="103" t="s">
        <v>89</v>
      </c>
      <c r="D9261" s="103" t="s">
        <v>91</v>
      </c>
      <c r="E9261" s="103" t="s">
        <v>346</v>
      </c>
      <c r="F9261" s="103" t="s">
        <v>295</v>
      </c>
      <c r="G9261" s="103" t="s">
        <v>204</v>
      </c>
      <c r="H9261" s="103" t="s">
        <v>353</v>
      </c>
      <c r="I9261" s="103" t="s">
        <v>92</v>
      </c>
      <c r="J9261" s="215">
        <v>2755.7</v>
      </c>
      <c r="K9261" s="216" t="s">
        <v>347</v>
      </c>
    </row>
    <row r="9262" spans="1:11" x14ac:dyDescent="0.25">
      <c r="A9262" s="103" t="s">
        <v>825</v>
      </c>
      <c r="B9262" s="103" t="s">
        <v>347</v>
      </c>
      <c r="C9262" s="103" t="s">
        <v>89</v>
      </c>
      <c r="D9262" s="103" t="s">
        <v>91</v>
      </c>
      <c r="E9262" s="103" t="s">
        <v>346</v>
      </c>
      <c r="F9262" s="103" t="s">
        <v>295</v>
      </c>
      <c r="G9262" s="103" t="s">
        <v>204</v>
      </c>
      <c r="H9262" s="103" t="s">
        <v>353</v>
      </c>
      <c r="I9262" s="103" t="s">
        <v>92</v>
      </c>
      <c r="J9262" s="215">
        <v>2739.56</v>
      </c>
      <c r="K9262" s="216" t="s">
        <v>347</v>
      </c>
    </row>
    <row r="9263" spans="1:11" x14ac:dyDescent="0.25">
      <c r="A9263" s="103" t="s">
        <v>826</v>
      </c>
      <c r="B9263" s="103" t="s">
        <v>347</v>
      </c>
      <c r="C9263" s="103" t="s">
        <v>89</v>
      </c>
      <c r="D9263" s="103" t="s">
        <v>91</v>
      </c>
      <c r="E9263" s="103" t="s">
        <v>346</v>
      </c>
      <c r="F9263" s="103" t="s">
        <v>295</v>
      </c>
      <c r="G9263" s="103" t="s">
        <v>204</v>
      </c>
      <c r="H9263" s="103" t="s">
        <v>353</v>
      </c>
      <c r="I9263" s="103" t="s">
        <v>92</v>
      </c>
      <c r="J9263" s="215">
        <v>3154.34</v>
      </c>
      <c r="K9263" s="216" t="s">
        <v>347</v>
      </c>
    </row>
    <row r="9264" spans="1:11" x14ac:dyDescent="0.25">
      <c r="A9264" s="103" t="s">
        <v>827</v>
      </c>
      <c r="B9264" s="103" t="s">
        <v>347</v>
      </c>
      <c r="C9264" s="103" t="s">
        <v>89</v>
      </c>
      <c r="D9264" s="103" t="s">
        <v>91</v>
      </c>
      <c r="E9264" s="103" t="s">
        <v>346</v>
      </c>
      <c r="F9264" s="103" t="s">
        <v>295</v>
      </c>
      <c r="G9264" s="103" t="s">
        <v>207</v>
      </c>
      <c r="H9264" s="103" t="s">
        <v>354</v>
      </c>
      <c r="I9264" s="103" t="s">
        <v>92</v>
      </c>
      <c r="J9264" s="215">
        <v>2216.73</v>
      </c>
      <c r="K9264" s="216" t="s">
        <v>347</v>
      </c>
    </row>
    <row r="9265" spans="1:11" x14ac:dyDescent="0.25">
      <c r="A9265" s="103" t="s">
        <v>830</v>
      </c>
      <c r="B9265" s="103" t="s">
        <v>347</v>
      </c>
      <c r="C9265" s="103" t="s">
        <v>89</v>
      </c>
      <c r="D9265" s="103" t="s">
        <v>91</v>
      </c>
      <c r="E9265" s="103" t="s">
        <v>346</v>
      </c>
      <c r="F9265" s="103" t="s">
        <v>295</v>
      </c>
      <c r="G9265" s="103" t="s">
        <v>207</v>
      </c>
      <c r="H9265" s="103" t="s">
        <v>354</v>
      </c>
      <c r="I9265" s="103" t="s">
        <v>92</v>
      </c>
      <c r="J9265" s="215">
        <v>2813.43</v>
      </c>
      <c r="K9265" s="216" t="s">
        <v>347</v>
      </c>
    </row>
    <row r="9266" spans="1:11" x14ac:dyDescent="0.25">
      <c r="A9266" s="103" t="s">
        <v>828</v>
      </c>
      <c r="B9266" s="103" t="s">
        <v>347</v>
      </c>
      <c r="C9266" s="103" t="s">
        <v>89</v>
      </c>
      <c r="D9266" s="103" t="s">
        <v>91</v>
      </c>
      <c r="E9266" s="103" t="s">
        <v>346</v>
      </c>
      <c r="F9266" s="103" t="s">
        <v>295</v>
      </c>
      <c r="G9266" s="103" t="s">
        <v>207</v>
      </c>
      <c r="H9266" s="103" t="s">
        <v>354</v>
      </c>
      <c r="I9266" s="103" t="s">
        <v>92</v>
      </c>
      <c r="J9266" s="215">
        <v>2442.92</v>
      </c>
      <c r="K9266" s="216" t="s">
        <v>347</v>
      </c>
    </row>
    <row r="9267" spans="1:11" x14ac:dyDescent="0.25">
      <c r="A9267" s="103" t="s">
        <v>829</v>
      </c>
      <c r="B9267" s="103" t="s">
        <v>347</v>
      </c>
      <c r="C9267" s="103" t="s">
        <v>89</v>
      </c>
      <c r="D9267" s="103" t="s">
        <v>91</v>
      </c>
      <c r="E9267" s="103" t="s">
        <v>346</v>
      </c>
      <c r="F9267" s="103" t="s">
        <v>295</v>
      </c>
      <c r="G9267" s="103" t="s">
        <v>207</v>
      </c>
      <c r="H9267" s="103" t="s">
        <v>354</v>
      </c>
      <c r="I9267" s="103" t="s">
        <v>92</v>
      </c>
      <c r="J9267" s="215">
        <v>1784.62</v>
      </c>
      <c r="K9267" s="216" t="s">
        <v>347</v>
      </c>
    </row>
    <row r="9268" spans="1:11" x14ac:dyDescent="0.25">
      <c r="A9268" s="103" t="s">
        <v>825</v>
      </c>
      <c r="B9268" s="103" t="s">
        <v>347</v>
      </c>
      <c r="C9268" s="103" t="s">
        <v>89</v>
      </c>
      <c r="D9268" s="103" t="s">
        <v>91</v>
      </c>
      <c r="E9268" s="103" t="s">
        <v>346</v>
      </c>
      <c r="F9268" s="103" t="s">
        <v>295</v>
      </c>
      <c r="G9268" s="103" t="s">
        <v>207</v>
      </c>
      <c r="H9268" s="103" t="s">
        <v>354</v>
      </c>
      <c r="I9268" s="103" t="s">
        <v>92</v>
      </c>
      <c r="J9268" s="215">
        <v>2861.57</v>
      </c>
      <c r="K9268" s="216" t="s">
        <v>347</v>
      </c>
    </row>
    <row r="9269" spans="1:11" x14ac:dyDescent="0.25">
      <c r="A9269" s="103" t="s">
        <v>826</v>
      </c>
      <c r="B9269" s="103" t="s">
        <v>347</v>
      </c>
      <c r="C9269" s="103" t="s">
        <v>89</v>
      </c>
      <c r="D9269" s="103" t="s">
        <v>91</v>
      </c>
      <c r="E9269" s="103" t="s">
        <v>346</v>
      </c>
      <c r="F9269" s="103" t="s">
        <v>295</v>
      </c>
      <c r="G9269" s="103" t="s">
        <v>207</v>
      </c>
      <c r="H9269" s="103" t="s">
        <v>354</v>
      </c>
      <c r="I9269" s="103" t="s">
        <v>92</v>
      </c>
      <c r="J9269" s="215">
        <v>2671.12</v>
      </c>
      <c r="K9269" s="216" t="s">
        <v>347</v>
      </c>
    </row>
    <row r="9270" spans="1:11" x14ac:dyDescent="0.25">
      <c r="A9270" s="103" t="s">
        <v>827</v>
      </c>
      <c r="B9270" s="103" t="s">
        <v>347</v>
      </c>
      <c r="C9270" s="103" t="s">
        <v>89</v>
      </c>
      <c r="D9270" s="103" t="s">
        <v>91</v>
      </c>
      <c r="E9270" s="103" t="s">
        <v>346</v>
      </c>
      <c r="F9270" s="103" t="s">
        <v>295</v>
      </c>
      <c r="G9270" s="103" t="s">
        <v>219</v>
      </c>
      <c r="H9270" s="103" t="s">
        <v>406</v>
      </c>
      <c r="I9270" s="103" t="s">
        <v>92</v>
      </c>
      <c r="J9270" s="215">
        <v>4371.26</v>
      </c>
      <c r="K9270" s="216" t="s">
        <v>347</v>
      </c>
    </row>
    <row r="9271" spans="1:11" x14ac:dyDescent="0.25">
      <c r="A9271" s="103" t="s">
        <v>830</v>
      </c>
      <c r="B9271" s="103" t="s">
        <v>347</v>
      </c>
      <c r="C9271" s="103" t="s">
        <v>89</v>
      </c>
      <c r="D9271" s="103" t="s">
        <v>91</v>
      </c>
      <c r="E9271" s="103" t="s">
        <v>346</v>
      </c>
      <c r="F9271" s="103" t="s">
        <v>295</v>
      </c>
      <c r="G9271" s="103" t="s">
        <v>219</v>
      </c>
      <c r="H9271" s="103" t="s">
        <v>406</v>
      </c>
      <c r="I9271" s="103" t="s">
        <v>92</v>
      </c>
      <c r="J9271" s="215">
        <v>3503.9</v>
      </c>
      <c r="K9271" s="216" t="s">
        <v>347</v>
      </c>
    </row>
    <row r="9272" spans="1:11" x14ac:dyDescent="0.25">
      <c r="A9272" s="103" t="s">
        <v>828</v>
      </c>
      <c r="B9272" s="103" t="s">
        <v>347</v>
      </c>
      <c r="C9272" s="103" t="s">
        <v>89</v>
      </c>
      <c r="D9272" s="103" t="s">
        <v>91</v>
      </c>
      <c r="E9272" s="103" t="s">
        <v>346</v>
      </c>
      <c r="F9272" s="103" t="s">
        <v>295</v>
      </c>
      <c r="G9272" s="103" t="s">
        <v>219</v>
      </c>
      <c r="H9272" s="103" t="s">
        <v>406</v>
      </c>
      <c r="I9272" s="103" t="s">
        <v>92</v>
      </c>
      <c r="J9272" s="215">
        <v>2400.5500000000002</v>
      </c>
      <c r="K9272" s="216" t="s">
        <v>347</v>
      </c>
    </row>
    <row r="9273" spans="1:11" x14ac:dyDescent="0.25">
      <c r="A9273" s="103" t="s">
        <v>829</v>
      </c>
      <c r="B9273" s="103" t="s">
        <v>347</v>
      </c>
      <c r="C9273" s="103" t="s">
        <v>89</v>
      </c>
      <c r="D9273" s="103" t="s">
        <v>91</v>
      </c>
      <c r="E9273" s="103" t="s">
        <v>346</v>
      </c>
      <c r="F9273" s="103" t="s">
        <v>295</v>
      </c>
      <c r="G9273" s="103" t="s">
        <v>219</v>
      </c>
      <c r="H9273" s="103" t="s">
        <v>406</v>
      </c>
      <c r="I9273" s="103" t="s">
        <v>92</v>
      </c>
      <c r="J9273" s="215">
        <v>3339.73</v>
      </c>
      <c r="K9273" s="216" t="s">
        <v>347</v>
      </c>
    </row>
    <row r="9274" spans="1:11" x14ac:dyDescent="0.25">
      <c r="A9274" s="103" t="s">
        <v>825</v>
      </c>
      <c r="B9274" s="103" t="s">
        <v>347</v>
      </c>
      <c r="C9274" s="103" t="s">
        <v>89</v>
      </c>
      <c r="D9274" s="103" t="s">
        <v>91</v>
      </c>
      <c r="E9274" s="103" t="s">
        <v>346</v>
      </c>
      <c r="F9274" s="103" t="s">
        <v>295</v>
      </c>
      <c r="G9274" s="103" t="s">
        <v>219</v>
      </c>
      <c r="H9274" s="103" t="s">
        <v>406</v>
      </c>
      <c r="I9274" s="103" t="s">
        <v>92</v>
      </c>
      <c r="J9274" s="215">
        <v>4988.5200000000004</v>
      </c>
      <c r="K9274" s="216" t="s">
        <v>347</v>
      </c>
    </row>
    <row r="9275" spans="1:11" x14ac:dyDescent="0.25">
      <c r="A9275" s="103" t="s">
        <v>826</v>
      </c>
      <c r="B9275" s="103" t="s">
        <v>347</v>
      </c>
      <c r="C9275" s="103" t="s">
        <v>89</v>
      </c>
      <c r="D9275" s="103" t="s">
        <v>91</v>
      </c>
      <c r="E9275" s="103" t="s">
        <v>346</v>
      </c>
      <c r="F9275" s="103" t="s">
        <v>295</v>
      </c>
      <c r="G9275" s="103" t="s">
        <v>219</v>
      </c>
      <c r="H9275" s="103" t="s">
        <v>406</v>
      </c>
      <c r="I9275" s="103" t="s">
        <v>92</v>
      </c>
      <c r="J9275" s="215">
        <v>2702.95</v>
      </c>
      <c r="K9275" s="216" t="s">
        <v>347</v>
      </c>
    </row>
    <row r="9276" spans="1:11" x14ac:dyDescent="0.25">
      <c r="A9276" s="103" t="s">
        <v>827</v>
      </c>
      <c r="B9276" s="103" t="s">
        <v>347</v>
      </c>
      <c r="C9276" s="103" t="s">
        <v>89</v>
      </c>
      <c r="D9276" s="103" t="s">
        <v>91</v>
      </c>
      <c r="E9276" s="103" t="s">
        <v>346</v>
      </c>
      <c r="F9276" s="103" t="s">
        <v>295</v>
      </c>
      <c r="G9276" s="103" t="s">
        <v>213</v>
      </c>
      <c r="H9276" s="103" t="s">
        <v>355</v>
      </c>
      <c r="I9276" s="103" t="s">
        <v>92</v>
      </c>
      <c r="J9276" s="215">
        <v>5490.42</v>
      </c>
      <c r="K9276" s="216" t="s">
        <v>347</v>
      </c>
    </row>
    <row r="9277" spans="1:11" x14ac:dyDescent="0.25">
      <c r="A9277" s="103" t="s">
        <v>830</v>
      </c>
      <c r="B9277" s="103" t="s">
        <v>347</v>
      </c>
      <c r="C9277" s="103" t="s">
        <v>89</v>
      </c>
      <c r="D9277" s="103" t="s">
        <v>91</v>
      </c>
      <c r="E9277" s="103" t="s">
        <v>346</v>
      </c>
      <c r="F9277" s="103" t="s">
        <v>295</v>
      </c>
      <c r="G9277" s="103" t="s">
        <v>213</v>
      </c>
      <c r="H9277" s="103" t="s">
        <v>355</v>
      </c>
      <c r="I9277" s="103" t="s">
        <v>92</v>
      </c>
      <c r="J9277" s="215">
        <v>4669.95</v>
      </c>
      <c r="K9277" s="216" t="s">
        <v>347</v>
      </c>
    </row>
    <row r="9278" spans="1:11" x14ac:dyDescent="0.25">
      <c r="A9278" s="103" t="s">
        <v>828</v>
      </c>
      <c r="B9278" s="103" t="s">
        <v>347</v>
      </c>
      <c r="C9278" s="103" t="s">
        <v>89</v>
      </c>
      <c r="D9278" s="103" t="s">
        <v>91</v>
      </c>
      <c r="E9278" s="103" t="s">
        <v>346</v>
      </c>
      <c r="F9278" s="103" t="s">
        <v>295</v>
      </c>
      <c r="G9278" s="103" t="s">
        <v>213</v>
      </c>
      <c r="H9278" s="103" t="s">
        <v>355</v>
      </c>
      <c r="I9278" s="103" t="s">
        <v>92</v>
      </c>
      <c r="J9278" s="215">
        <v>5451.65</v>
      </c>
      <c r="K9278" s="216" t="s">
        <v>347</v>
      </c>
    </row>
    <row r="9279" spans="1:11" x14ac:dyDescent="0.25">
      <c r="A9279" s="103" t="s">
        <v>829</v>
      </c>
      <c r="B9279" s="103" t="s">
        <v>347</v>
      </c>
      <c r="C9279" s="103" t="s">
        <v>89</v>
      </c>
      <c r="D9279" s="103" t="s">
        <v>91</v>
      </c>
      <c r="E9279" s="103" t="s">
        <v>346</v>
      </c>
      <c r="F9279" s="103" t="s">
        <v>295</v>
      </c>
      <c r="G9279" s="103" t="s">
        <v>213</v>
      </c>
      <c r="H9279" s="103" t="s">
        <v>355</v>
      </c>
      <c r="I9279" s="103" t="s">
        <v>92</v>
      </c>
      <c r="J9279" s="215">
        <v>3287.31</v>
      </c>
      <c r="K9279" s="216" t="s">
        <v>347</v>
      </c>
    </row>
    <row r="9280" spans="1:11" x14ac:dyDescent="0.25">
      <c r="A9280" s="103" t="s">
        <v>825</v>
      </c>
      <c r="B9280" s="103" t="s">
        <v>347</v>
      </c>
      <c r="C9280" s="103" t="s">
        <v>89</v>
      </c>
      <c r="D9280" s="103" t="s">
        <v>91</v>
      </c>
      <c r="E9280" s="103" t="s">
        <v>346</v>
      </c>
      <c r="F9280" s="103" t="s">
        <v>295</v>
      </c>
      <c r="G9280" s="103" t="s">
        <v>213</v>
      </c>
      <c r="H9280" s="103" t="s">
        <v>355</v>
      </c>
      <c r="I9280" s="103" t="s">
        <v>92</v>
      </c>
      <c r="J9280" s="215">
        <v>4580.37</v>
      </c>
      <c r="K9280" s="216" t="s">
        <v>347</v>
      </c>
    </row>
    <row r="9281" spans="1:11" x14ac:dyDescent="0.25">
      <c r="A9281" s="103" t="s">
        <v>826</v>
      </c>
      <c r="B9281" s="103" t="s">
        <v>347</v>
      </c>
      <c r="C9281" s="103" t="s">
        <v>89</v>
      </c>
      <c r="D9281" s="103" t="s">
        <v>91</v>
      </c>
      <c r="E9281" s="103" t="s">
        <v>346</v>
      </c>
      <c r="F9281" s="103" t="s">
        <v>295</v>
      </c>
      <c r="G9281" s="103" t="s">
        <v>213</v>
      </c>
      <c r="H9281" s="103" t="s">
        <v>355</v>
      </c>
      <c r="I9281" s="103" t="s">
        <v>92</v>
      </c>
      <c r="J9281" s="215">
        <v>3608.26</v>
      </c>
      <c r="K9281" s="216" t="s">
        <v>347</v>
      </c>
    </row>
    <row r="9282" spans="1:11" x14ac:dyDescent="0.25">
      <c r="A9282" s="103" t="s">
        <v>827</v>
      </c>
      <c r="B9282" s="103" t="s">
        <v>347</v>
      </c>
      <c r="C9282" s="103" t="s">
        <v>89</v>
      </c>
      <c r="D9282" s="103" t="s">
        <v>91</v>
      </c>
      <c r="E9282" s="103" t="s">
        <v>295</v>
      </c>
      <c r="F9282" s="103" t="s">
        <v>295</v>
      </c>
      <c r="G9282" s="103" t="s">
        <v>174</v>
      </c>
      <c r="H9282" s="103" t="s">
        <v>358</v>
      </c>
      <c r="I9282" s="103" t="s">
        <v>92</v>
      </c>
      <c r="J9282" s="215">
        <v>607.71</v>
      </c>
      <c r="K9282" s="216" t="s">
        <v>88</v>
      </c>
    </row>
    <row r="9283" spans="1:11" x14ac:dyDescent="0.25">
      <c r="A9283" s="103" t="s">
        <v>825</v>
      </c>
      <c r="B9283" s="103" t="s">
        <v>347</v>
      </c>
      <c r="C9283" s="103" t="s">
        <v>89</v>
      </c>
      <c r="D9283" s="103" t="s">
        <v>91</v>
      </c>
      <c r="E9283" s="103" t="s">
        <v>295</v>
      </c>
      <c r="F9283" s="103" t="s">
        <v>295</v>
      </c>
      <c r="G9283" s="103" t="s">
        <v>174</v>
      </c>
      <c r="H9283" s="103" t="s">
        <v>358</v>
      </c>
      <c r="I9283" s="103" t="s">
        <v>92</v>
      </c>
      <c r="J9283" s="215">
        <v>-104.18</v>
      </c>
      <c r="K9283" s="216" t="s">
        <v>88</v>
      </c>
    </row>
    <row r="9284" spans="1:11" x14ac:dyDescent="0.25">
      <c r="A9284" s="103" t="s">
        <v>826</v>
      </c>
      <c r="B9284" s="103" t="s">
        <v>347</v>
      </c>
      <c r="C9284" s="103" t="s">
        <v>89</v>
      </c>
      <c r="D9284" s="103" t="s">
        <v>91</v>
      </c>
      <c r="E9284" s="103" t="s">
        <v>295</v>
      </c>
      <c r="F9284" s="103" t="s">
        <v>295</v>
      </c>
      <c r="G9284" s="103" t="s">
        <v>174</v>
      </c>
      <c r="H9284" s="103" t="s">
        <v>358</v>
      </c>
      <c r="I9284" s="103" t="s">
        <v>92</v>
      </c>
      <c r="J9284" s="215">
        <v>219.93</v>
      </c>
      <c r="K9284" s="216" t="s">
        <v>88</v>
      </c>
    </row>
    <row r="9285" spans="1:11" x14ac:dyDescent="0.25">
      <c r="A9285" s="103" t="s">
        <v>827</v>
      </c>
      <c r="B9285" s="103" t="s">
        <v>347</v>
      </c>
      <c r="C9285" s="103" t="s">
        <v>89</v>
      </c>
      <c r="D9285" s="103" t="s">
        <v>91</v>
      </c>
      <c r="E9285" s="103" t="s">
        <v>295</v>
      </c>
      <c r="F9285" s="103" t="s">
        <v>295</v>
      </c>
      <c r="G9285" s="103" t="s">
        <v>145</v>
      </c>
      <c r="H9285" s="103" t="s">
        <v>359</v>
      </c>
      <c r="I9285" s="103" t="s">
        <v>92</v>
      </c>
      <c r="J9285" s="215">
        <v>2729.45</v>
      </c>
      <c r="K9285" s="216" t="s">
        <v>88</v>
      </c>
    </row>
    <row r="9286" spans="1:11" x14ac:dyDescent="0.25">
      <c r="A9286" s="103" t="s">
        <v>830</v>
      </c>
      <c r="B9286" s="103" t="s">
        <v>347</v>
      </c>
      <c r="C9286" s="103" t="s">
        <v>89</v>
      </c>
      <c r="D9286" s="103" t="s">
        <v>91</v>
      </c>
      <c r="E9286" s="103" t="s">
        <v>295</v>
      </c>
      <c r="F9286" s="103" t="s">
        <v>295</v>
      </c>
      <c r="G9286" s="103" t="s">
        <v>145</v>
      </c>
      <c r="H9286" s="103" t="s">
        <v>359</v>
      </c>
      <c r="I9286" s="103" t="s">
        <v>92</v>
      </c>
      <c r="J9286" s="215">
        <v>2511.8200000000002</v>
      </c>
      <c r="K9286" s="216" t="s">
        <v>88</v>
      </c>
    </row>
    <row r="9287" spans="1:11" x14ac:dyDescent="0.25">
      <c r="A9287" s="103" t="s">
        <v>828</v>
      </c>
      <c r="B9287" s="103" t="s">
        <v>347</v>
      </c>
      <c r="C9287" s="103" t="s">
        <v>89</v>
      </c>
      <c r="D9287" s="103" t="s">
        <v>91</v>
      </c>
      <c r="E9287" s="103" t="s">
        <v>295</v>
      </c>
      <c r="F9287" s="103" t="s">
        <v>295</v>
      </c>
      <c r="G9287" s="103" t="s">
        <v>145</v>
      </c>
      <c r="H9287" s="103" t="s">
        <v>359</v>
      </c>
      <c r="I9287" s="103" t="s">
        <v>92</v>
      </c>
      <c r="J9287" s="215">
        <v>2187.0300000000002</v>
      </c>
      <c r="K9287" s="216" t="s">
        <v>88</v>
      </c>
    </row>
    <row r="9288" spans="1:11" x14ac:dyDescent="0.25">
      <c r="A9288" s="103" t="s">
        <v>829</v>
      </c>
      <c r="B9288" s="103" t="s">
        <v>347</v>
      </c>
      <c r="C9288" s="103" t="s">
        <v>89</v>
      </c>
      <c r="D9288" s="103" t="s">
        <v>91</v>
      </c>
      <c r="E9288" s="103" t="s">
        <v>295</v>
      </c>
      <c r="F9288" s="103" t="s">
        <v>295</v>
      </c>
      <c r="G9288" s="103" t="s">
        <v>145</v>
      </c>
      <c r="H9288" s="103" t="s">
        <v>359</v>
      </c>
      <c r="I9288" s="103" t="s">
        <v>92</v>
      </c>
      <c r="J9288" s="215">
        <v>2230.36</v>
      </c>
      <c r="K9288" s="216" t="s">
        <v>88</v>
      </c>
    </row>
    <row r="9289" spans="1:11" x14ac:dyDescent="0.25">
      <c r="A9289" s="103" t="s">
        <v>825</v>
      </c>
      <c r="B9289" s="103" t="s">
        <v>347</v>
      </c>
      <c r="C9289" s="103" t="s">
        <v>89</v>
      </c>
      <c r="D9289" s="103" t="s">
        <v>91</v>
      </c>
      <c r="E9289" s="103" t="s">
        <v>295</v>
      </c>
      <c r="F9289" s="103" t="s">
        <v>295</v>
      </c>
      <c r="G9289" s="103" t="s">
        <v>145</v>
      </c>
      <c r="H9289" s="103" t="s">
        <v>359</v>
      </c>
      <c r="I9289" s="103" t="s">
        <v>92</v>
      </c>
      <c r="J9289" s="215">
        <v>3007.47</v>
      </c>
      <c r="K9289" s="216" t="s">
        <v>88</v>
      </c>
    </row>
    <row r="9290" spans="1:11" x14ac:dyDescent="0.25">
      <c r="A9290" s="103" t="s">
        <v>826</v>
      </c>
      <c r="B9290" s="103" t="s">
        <v>347</v>
      </c>
      <c r="C9290" s="103" t="s">
        <v>89</v>
      </c>
      <c r="D9290" s="103" t="s">
        <v>91</v>
      </c>
      <c r="E9290" s="103" t="s">
        <v>295</v>
      </c>
      <c r="F9290" s="103" t="s">
        <v>295</v>
      </c>
      <c r="G9290" s="103" t="s">
        <v>145</v>
      </c>
      <c r="H9290" s="103" t="s">
        <v>359</v>
      </c>
      <c r="I9290" s="103" t="s">
        <v>92</v>
      </c>
      <c r="J9290" s="215">
        <v>2351.39</v>
      </c>
      <c r="K9290" s="216" t="s">
        <v>88</v>
      </c>
    </row>
    <row r="9291" spans="1:11" x14ac:dyDescent="0.25">
      <c r="A9291" s="103" t="s">
        <v>827</v>
      </c>
      <c r="B9291" s="103" t="s">
        <v>347</v>
      </c>
      <c r="C9291" s="103" t="s">
        <v>89</v>
      </c>
      <c r="D9291" s="103" t="s">
        <v>91</v>
      </c>
      <c r="E9291" s="103" t="s">
        <v>295</v>
      </c>
      <c r="F9291" s="103" t="s">
        <v>295</v>
      </c>
      <c r="G9291" s="103" t="s">
        <v>147</v>
      </c>
      <c r="H9291" s="103" t="s">
        <v>617</v>
      </c>
      <c r="I9291" s="103" t="s">
        <v>92</v>
      </c>
      <c r="J9291" s="215">
        <v>2677.96</v>
      </c>
      <c r="K9291" s="216" t="s">
        <v>88</v>
      </c>
    </row>
    <row r="9292" spans="1:11" x14ac:dyDescent="0.25">
      <c r="A9292" s="103" t="s">
        <v>830</v>
      </c>
      <c r="B9292" s="103" t="s">
        <v>347</v>
      </c>
      <c r="C9292" s="103" t="s">
        <v>89</v>
      </c>
      <c r="D9292" s="103" t="s">
        <v>91</v>
      </c>
      <c r="E9292" s="103" t="s">
        <v>295</v>
      </c>
      <c r="F9292" s="103" t="s">
        <v>295</v>
      </c>
      <c r="G9292" s="103" t="s">
        <v>147</v>
      </c>
      <c r="H9292" s="103" t="s">
        <v>617</v>
      </c>
      <c r="I9292" s="103" t="s">
        <v>92</v>
      </c>
      <c r="J9292" s="215">
        <v>2304.89</v>
      </c>
      <c r="K9292" s="216" t="s">
        <v>88</v>
      </c>
    </row>
    <row r="9293" spans="1:11" x14ac:dyDescent="0.25">
      <c r="A9293" s="103" t="s">
        <v>828</v>
      </c>
      <c r="B9293" s="103" t="s">
        <v>347</v>
      </c>
      <c r="C9293" s="103" t="s">
        <v>89</v>
      </c>
      <c r="D9293" s="103" t="s">
        <v>91</v>
      </c>
      <c r="E9293" s="103" t="s">
        <v>295</v>
      </c>
      <c r="F9293" s="103" t="s">
        <v>295</v>
      </c>
      <c r="G9293" s="103" t="s">
        <v>147</v>
      </c>
      <c r="H9293" s="103" t="s">
        <v>617</v>
      </c>
      <c r="I9293" s="103" t="s">
        <v>92</v>
      </c>
      <c r="J9293" s="215">
        <v>1854.36</v>
      </c>
      <c r="K9293" s="216" t="s">
        <v>88</v>
      </c>
    </row>
    <row r="9294" spans="1:11" x14ac:dyDescent="0.25">
      <c r="A9294" s="103" t="s">
        <v>829</v>
      </c>
      <c r="B9294" s="103" t="s">
        <v>347</v>
      </c>
      <c r="C9294" s="103" t="s">
        <v>89</v>
      </c>
      <c r="D9294" s="103" t="s">
        <v>91</v>
      </c>
      <c r="E9294" s="103" t="s">
        <v>295</v>
      </c>
      <c r="F9294" s="103" t="s">
        <v>295</v>
      </c>
      <c r="G9294" s="103" t="s">
        <v>147</v>
      </c>
      <c r="H9294" s="103" t="s">
        <v>617</v>
      </c>
      <c r="I9294" s="103" t="s">
        <v>92</v>
      </c>
      <c r="J9294" s="215">
        <v>1541.74</v>
      </c>
      <c r="K9294" s="216" t="s">
        <v>88</v>
      </c>
    </row>
    <row r="9295" spans="1:11" x14ac:dyDescent="0.25">
      <c r="A9295" s="103" t="s">
        <v>825</v>
      </c>
      <c r="B9295" s="103" t="s">
        <v>347</v>
      </c>
      <c r="C9295" s="103" t="s">
        <v>89</v>
      </c>
      <c r="D9295" s="103" t="s">
        <v>91</v>
      </c>
      <c r="E9295" s="103" t="s">
        <v>295</v>
      </c>
      <c r="F9295" s="103" t="s">
        <v>295</v>
      </c>
      <c r="G9295" s="103" t="s">
        <v>147</v>
      </c>
      <c r="H9295" s="103" t="s">
        <v>617</v>
      </c>
      <c r="I9295" s="103" t="s">
        <v>92</v>
      </c>
      <c r="J9295" s="215">
        <v>2393.73</v>
      </c>
      <c r="K9295" s="216" t="s">
        <v>88</v>
      </c>
    </row>
    <row r="9296" spans="1:11" x14ac:dyDescent="0.25">
      <c r="A9296" s="103" t="s">
        <v>826</v>
      </c>
      <c r="B9296" s="103" t="s">
        <v>347</v>
      </c>
      <c r="C9296" s="103" t="s">
        <v>89</v>
      </c>
      <c r="D9296" s="103" t="s">
        <v>91</v>
      </c>
      <c r="E9296" s="103" t="s">
        <v>295</v>
      </c>
      <c r="F9296" s="103" t="s">
        <v>295</v>
      </c>
      <c r="G9296" s="103" t="s">
        <v>147</v>
      </c>
      <c r="H9296" s="103" t="s">
        <v>617</v>
      </c>
      <c r="I9296" s="103" t="s">
        <v>92</v>
      </c>
      <c r="J9296" s="215">
        <v>2040.86</v>
      </c>
      <c r="K9296" s="216" t="s">
        <v>88</v>
      </c>
    </row>
    <row r="9297" spans="1:11" x14ac:dyDescent="0.25">
      <c r="A9297" s="103" t="s">
        <v>827</v>
      </c>
      <c r="B9297" s="103" t="s">
        <v>347</v>
      </c>
      <c r="C9297" s="103" t="s">
        <v>89</v>
      </c>
      <c r="D9297" s="103" t="s">
        <v>91</v>
      </c>
      <c r="E9297" s="103" t="s">
        <v>295</v>
      </c>
      <c r="F9297" s="103" t="s">
        <v>295</v>
      </c>
      <c r="G9297" s="103" t="s">
        <v>99</v>
      </c>
      <c r="H9297" s="103" t="s">
        <v>363</v>
      </c>
      <c r="I9297" s="103" t="s">
        <v>92</v>
      </c>
      <c r="J9297" s="215">
        <v>-2.23</v>
      </c>
      <c r="K9297" s="216" t="s">
        <v>88</v>
      </c>
    </row>
    <row r="9298" spans="1:11" x14ac:dyDescent="0.25">
      <c r="A9298" s="103" t="s">
        <v>828</v>
      </c>
      <c r="B9298" s="103" t="s">
        <v>347</v>
      </c>
      <c r="C9298" s="103" t="s">
        <v>89</v>
      </c>
      <c r="D9298" s="103" t="s">
        <v>91</v>
      </c>
      <c r="E9298" s="103" t="s">
        <v>295</v>
      </c>
      <c r="F9298" s="103" t="s">
        <v>295</v>
      </c>
      <c r="G9298" s="103" t="s">
        <v>99</v>
      </c>
      <c r="H9298" s="103" t="s">
        <v>363</v>
      </c>
      <c r="I9298" s="103" t="s">
        <v>92</v>
      </c>
      <c r="J9298" s="215">
        <v>1898.66</v>
      </c>
      <c r="K9298" s="216" t="s">
        <v>88</v>
      </c>
    </row>
    <row r="9299" spans="1:11" x14ac:dyDescent="0.25">
      <c r="A9299" s="103" t="s">
        <v>825</v>
      </c>
      <c r="B9299" s="103" t="s">
        <v>347</v>
      </c>
      <c r="C9299" s="103" t="s">
        <v>89</v>
      </c>
      <c r="D9299" s="103" t="s">
        <v>91</v>
      </c>
      <c r="E9299" s="103" t="s">
        <v>295</v>
      </c>
      <c r="F9299" s="103" t="s">
        <v>295</v>
      </c>
      <c r="G9299" s="103" t="s">
        <v>99</v>
      </c>
      <c r="H9299" s="103" t="s">
        <v>363</v>
      </c>
      <c r="I9299" s="103" t="s">
        <v>92</v>
      </c>
      <c r="J9299" s="215">
        <v>-1.94</v>
      </c>
      <c r="K9299" s="216" t="s">
        <v>88</v>
      </c>
    </row>
    <row r="9300" spans="1:11" x14ac:dyDescent="0.25">
      <c r="A9300" s="103" t="s">
        <v>826</v>
      </c>
      <c r="B9300" s="103" t="s">
        <v>347</v>
      </c>
      <c r="C9300" s="103" t="s">
        <v>89</v>
      </c>
      <c r="D9300" s="103" t="s">
        <v>91</v>
      </c>
      <c r="E9300" s="103" t="s">
        <v>295</v>
      </c>
      <c r="F9300" s="103" t="s">
        <v>295</v>
      </c>
      <c r="G9300" s="103" t="s">
        <v>99</v>
      </c>
      <c r="H9300" s="103" t="s">
        <v>363</v>
      </c>
      <c r="I9300" s="103" t="s">
        <v>92</v>
      </c>
      <c r="J9300" s="215">
        <v>-23.11</v>
      </c>
      <c r="K9300" s="216" t="s">
        <v>88</v>
      </c>
    </row>
    <row r="9301" spans="1:11" x14ac:dyDescent="0.25">
      <c r="A9301" s="103" t="s">
        <v>827</v>
      </c>
      <c r="B9301" s="103" t="s">
        <v>347</v>
      </c>
      <c r="C9301" s="103" t="s">
        <v>89</v>
      </c>
      <c r="D9301" s="103" t="s">
        <v>91</v>
      </c>
      <c r="E9301" s="103" t="s">
        <v>295</v>
      </c>
      <c r="F9301" s="103" t="s">
        <v>295</v>
      </c>
      <c r="G9301" s="103" t="s">
        <v>146</v>
      </c>
      <c r="H9301" s="103" t="s">
        <v>364</v>
      </c>
      <c r="I9301" s="103" t="s">
        <v>92</v>
      </c>
      <c r="J9301" s="215">
        <v>997.84</v>
      </c>
      <c r="K9301" s="216" t="s">
        <v>88</v>
      </c>
    </row>
    <row r="9302" spans="1:11" x14ac:dyDescent="0.25">
      <c r="A9302" s="103" t="s">
        <v>830</v>
      </c>
      <c r="B9302" s="103" t="s">
        <v>347</v>
      </c>
      <c r="C9302" s="103" t="s">
        <v>89</v>
      </c>
      <c r="D9302" s="103" t="s">
        <v>91</v>
      </c>
      <c r="E9302" s="103" t="s">
        <v>295</v>
      </c>
      <c r="F9302" s="103" t="s">
        <v>295</v>
      </c>
      <c r="G9302" s="103" t="s">
        <v>146</v>
      </c>
      <c r="H9302" s="103" t="s">
        <v>364</v>
      </c>
      <c r="I9302" s="103" t="s">
        <v>92</v>
      </c>
      <c r="J9302" s="215">
        <v>674.46</v>
      </c>
      <c r="K9302" s="216" t="s">
        <v>88</v>
      </c>
    </row>
    <row r="9303" spans="1:11" x14ac:dyDescent="0.25">
      <c r="A9303" s="103" t="s">
        <v>828</v>
      </c>
      <c r="B9303" s="103" t="s">
        <v>347</v>
      </c>
      <c r="C9303" s="103" t="s">
        <v>89</v>
      </c>
      <c r="D9303" s="103" t="s">
        <v>91</v>
      </c>
      <c r="E9303" s="103" t="s">
        <v>295</v>
      </c>
      <c r="F9303" s="103" t="s">
        <v>295</v>
      </c>
      <c r="G9303" s="103" t="s">
        <v>146</v>
      </c>
      <c r="H9303" s="103" t="s">
        <v>364</v>
      </c>
      <c r="I9303" s="103" t="s">
        <v>92</v>
      </c>
      <c r="J9303" s="215">
        <v>782.08</v>
      </c>
      <c r="K9303" s="216" t="s">
        <v>88</v>
      </c>
    </row>
    <row r="9304" spans="1:11" x14ac:dyDescent="0.25">
      <c r="A9304" s="103" t="s">
        <v>829</v>
      </c>
      <c r="B9304" s="103" t="s">
        <v>347</v>
      </c>
      <c r="C9304" s="103" t="s">
        <v>89</v>
      </c>
      <c r="D9304" s="103" t="s">
        <v>91</v>
      </c>
      <c r="E9304" s="103" t="s">
        <v>295</v>
      </c>
      <c r="F9304" s="103" t="s">
        <v>295</v>
      </c>
      <c r="G9304" s="103" t="s">
        <v>146</v>
      </c>
      <c r="H9304" s="103" t="s">
        <v>364</v>
      </c>
      <c r="I9304" s="103" t="s">
        <v>92</v>
      </c>
      <c r="J9304" s="215">
        <v>670.47</v>
      </c>
      <c r="K9304" s="216" t="s">
        <v>88</v>
      </c>
    </row>
    <row r="9305" spans="1:11" x14ac:dyDescent="0.25">
      <c r="A9305" s="103" t="s">
        <v>825</v>
      </c>
      <c r="B9305" s="103" t="s">
        <v>347</v>
      </c>
      <c r="C9305" s="103" t="s">
        <v>89</v>
      </c>
      <c r="D9305" s="103" t="s">
        <v>91</v>
      </c>
      <c r="E9305" s="103" t="s">
        <v>295</v>
      </c>
      <c r="F9305" s="103" t="s">
        <v>295</v>
      </c>
      <c r="G9305" s="103" t="s">
        <v>146</v>
      </c>
      <c r="H9305" s="103" t="s">
        <v>364</v>
      </c>
      <c r="I9305" s="103" t="s">
        <v>92</v>
      </c>
      <c r="J9305" s="215">
        <v>1019.02</v>
      </c>
      <c r="K9305" s="216" t="s">
        <v>88</v>
      </c>
    </row>
    <row r="9306" spans="1:11" x14ac:dyDescent="0.25">
      <c r="A9306" s="103" t="s">
        <v>826</v>
      </c>
      <c r="B9306" s="103" t="s">
        <v>347</v>
      </c>
      <c r="C9306" s="103" t="s">
        <v>89</v>
      </c>
      <c r="D9306" s="103" t="s">
        <v>91</v>
      </c>
      <c r="E9306" s="103" t="s">
        <v>295</v>
      </c>
      <c r="F9306" s="103" t="s">
        <v>295</v>
      </c>
      <c r="G9306" s="103" t="s">
        <v>146</v>
      </c>
      <c r="H9306" s="103" t="s">
        <v>364</v>
      </c>
      <c r="I9306" s="103" t="s">
        <v>92</v>
      </c>
      <c r="J9306" s="215">
        <v>853.95</v>
      </c>
      <c r="K9306" s="216" t="s">
        <v>88</v>
      </c>
    </row>
    <row r="9307" spans="1:11" x14ac:dyDescent="0.25">
      <c r="A9307" s="103" t="s">
        <v>827</v>
      </c>
      <c r="B9307" s="103" t="s">
        <v>347</v>
      </c>
      <c r="C9307" s="103" t="s">
        <v>89</v>
      </c>
      <c r="D9307" s="103" t="s">
        <v>91</v>
      </c>
      <c r="E9307" s="103" t="s">
        <v>295</v>
      </c>
      <c r="F9307" s="103" t="s">
        <v>295</v>
      </c>
      <c r="G9307" s="103" t="s">
        <v>143</v>
      </c>
      <c r="H9307" s="103" t="s">
        <v>365</v>
      </c>
      <c r="I9307" s="103" t="s">
        <v>92</v>
      </c>
      <c r="J9307" s="215">
        <v>184.35</v>
      </c>
      <c r="K9307" s="216" t="s">
        <v>88</v>
      </c>
    </row>
    <row r="9308" spans="1:11" x14ac:dyDescent="0.25">
      <c r="A9308" s="103" t="s">
        <v>830</v>
      </c>
      <c r="B9308" s="103" t="s">
        <v>347</v>
      </c>
      <c r="C9308" s="103" t="s">
        <v>89</v>
      </c>
      <c r="D9308" s="103" t="s">
        <v>91</v>
      </c>
      <c r="E9308" s="103" t="s">
        <v>295</v>
      </c>
      <c r="F9308" s="103" t="s">
        <v>295</v>
      </c>
      <c r="G9308" s="103" t="s">
        <v>143</v>
      </c>
      <c r="H9308" s="103" t="s">
        <v>365</v>
      </c>
      <c r="I9308" s="103" t="s">
        <v>92</v>
      </c>
      <c r="J9308" s="215">
        <v>455.4</v>
      </c>
      <c r="K9308" s="216" t="s">
        <v>88</v>
      </c>
    </row>
    <row r="9309" spans="1:11" x14ac:dyDescent="0.25">
      <c r="A9309" s="103" t="s">
        <v>828</v>
      </c>
      <c r="B9309" s="103" t="s">
        <v>347</v>
      </c>
      <c r="C9309" s="103" t="s">
        <v>89</v>
      </c>
      <c r="D9309" s="103" t="s">
        <v>91</v>
      </c>
      <c r="E9309" s="103" t="s">
        <v>295</v>
      </c>
      <c r="F9309" s="103" t="s">
        <v>295</v>
      </c>
      <c r="G9309" s="103" t="s">
        <v>143</v>
      </c>
      <c r="H9309" s="103" t="s">
        <v>365</v>
      </c>
      <c r="I9309" s="103" t="s">
        <v>92</v>
      </c>
      <c r="J9309" s="215">
        <v>233.53</v>
      </c>
      <c r="K9309" s="216" t="s">
        <v>88</v>
      </c>
    </row>
    <row r="9310" spans="1:11" x14ac:dyDescent="0.25">
      <c r="A9310" s="103" t="s">
        <v>829</v>
      </c>
      <c r="B9310" s="103" t="s">
        <v>347</v>
      </c>
      <c r="C9310" s="103" t="s">
        <v>89</v>
      </c>
      <c r="D9310" s="103" t="s">
        <v>91</v>
      </c>
      <c r="E9310" s="103" t="s">
        <v>295</v>
      </c>
      <c r="F9310" s="103" t="s">
        <v>295</v>
      </c>
      <c r="G9310" s="103" t="s">
        <v>143</v>
      </c>
      <c r="H9310" s="103" t="s">
        <v>365</v>
      </c>
      <c r="I9310" s="103" t="s">
        <v>92</v>
      </c>
      <c r="J9310" s="215">
        <v>361.33</v>
      </c>
      <c r="K9310" s="216" t="s">
        <v>88</v>
      </c>
    </row>
    <row r="9311" spans="1:11" x14ac:dyDescent="0.25">
      <c r="A9311" s="103" t="s">
        <v>825</v>
      </c>
      <c r="B9311" s="103" t="s">
        <v>347</v>
      </c>
      <c r="C9311" s="103" t="s">
        <v>89</v>
      </c>
      <c r="D9311" s="103" t="s">
        <v>91</v>
      </c>
      <c r="E9311" s="103" t="s">
        <v>295</v>
      </c>
      <c r="F9311" s="103" t="s">
        <v>295</v>
      </c>
      <c r="G9311" s="103" t="s">
        <v>143</v>
      </c>
      <c r="H9311" s="103" t="s">
        <v>365</v>
      </c>
      <c r="I9311" s="103" t="s">
        <v>92</v>
      </c>
      <c r="J9311" s="215">
        <v>680.31</v>
      </c>
      <c r="K9311" s="216" t="s">
        <v>88</v>
      </c>
    </row>
    <row r="9312" spans="1:11" x14ac:dyDescent="0.25">
      <c r="A9312" s="103" t="s">
        <v>826</v>
      </c>
      <c r="B9312" s="103" t="s">
        <v>347</v>
      </c>
      <c r="C9312" s="103" t="s">
        <v>89</v>
      </c>
      <c r="D9312" s="103" t="s">
        <v>91</v>
      </c>
      <c r="E9312" s="103" t="s">
        <v>295</v>
      </c>
      <c r="F9312" s="103" t="s">
        <v>295</v>
      </c>
      <c r="G9312" s="103" t="s">
        <v>143</v>
      </c>
      <c r="H9312" s="103" t="s">
        <v>365</v>
      </c>
      <c r="I9312" s="103" t="s">
        <v>92</v>
      </c>
      <c r="J9312" s="215">
        <v>282.95999999999998</v>
      </c>
      <c r="K9312" s="232"/>
    </row>
    <row r="9313" spans="1:11" x14ac:dyDescent="0.25">
      <c r="A9313" s="103" t="s">
        <v>827</v>
      </c>
      <c r="B9313" s="103" t="s">
        <v>347</v>
      </c>
      <c r="C9313" s="103" t="s">
        <v>89</v>
      </c>
      <c r="D9313" s="103" t="s">
        <v>91</v>
      </c>
      <c r="E9313" s="103" t="s">
        <v>295</v>
      </c>
      <c r="F9313" s="103" t="s">
        <v>295</v>
      </c>
      <c r="G9313" s="103" t="s">
        <v>95</v>
      </c>
      <c r="H9313" s="103" t="s">
        <v>366</v>
      </c>
      <c r="I9313" s="103" t="s">
        <v>92</v>
      </c>
      <c r="J9313" s="215">
        <v>465.03</v>
      </c>
      <c r="K9313" s="216" t="s">
        <v>88</v>
      </c>
    </row>
    <row r="9314" spans="1:11" x14ac:dyDescent="0.25">
      <c r="A9314" s="103" t="s">
        <v>830</v>
      </c>
      <c r="B9314" s="103" t="s">
        <v>347</v>
      </c>
      <c r="C9314" s="103" t="s">
        <v>89</v>
      </c>
      <c r="D9314" s="103" t="s">
        <v>91</v>
      </c>
      <c r="E9314" s="103" t="s">
        <v>295</v>
      </c>
      <c r="F9314" s="103" t="s">
        <v>295</v>
      </c>
      <c r="G9314" s="103" t="s">
        <v>95</v>
      </c>
      <c r="H9314" s="103" t="s">
        <v>366</v>
      </c>
      <c r="I9314" s="103" t="s">
        <v>92</v>
      </c>
      <c r="J9314" s="215">
        <v>426.97</v>
      </c>
      <c r="K9314" s="216" t="s">
        <v>88</v>
      </c>
    </row>
    <row r="9315" spans="1:11" x14ac:dyDescent="0.25">
      <c r="A9315" s="103" t="s">
        <v>828</v>
      </c>
      <c r="B9315" s="103" t="s">
        <v>347</v>
      </c>
      <c r="C9315" s="103" t="s">
        <v>89</v>
      </c>
      <c r="D9315" s="103" t="s">
        <v>91</v>
      </c>
      <c r="E9315" s="103" t="s">
        <v>295</v>
      </c>
      <c r="F9315" s="103" t="s">
        <v>295</v>
      </c>
      <c r="G9315" s="103" t="s">
        <v>95</v>
      </c>
      <c r="H9315" s="103" t="s">
        <v>366</v>
      </c>
      <c r="I9315" s="103" t="s">
        <v>92</v>
      </c>
      <c r="J9315" s="215">
        <v>447.97</v>
      </c>
      <c r="K9315" s="216" t="s">
        <v>88</v>
      </c>
    </row>
    <row r="9316" spans="1:11" x14ac:dyDescent="0.25">
      <c r="A9316" s="103" t="s">
        <v>829</v>
      </c>
      <c r="B9316" s="103" t="s">
        <v>347</v>
      </c>
      <c r="C9316" s="103" t="s">
        <v>89</v>
      </c>
      <c r="D9316" s="103" t="s">
        <v>91</v>
      </c>
      <c r="E9316" s="103" t="s">
        <v>295</v>
      </c>
      <c r="F9316" s="103" t="s">
        <v>295</v>
      </c>
      <c r="G9316" s="103" t="s">
        <v>95</v>
      </c>
      <c r="H9316" s="103" t="s">
        <v>366</v>
      </c>
      <c r="I9316" s="103" t="s">
        <v>92</v>
      </c>
      <c r="J9316" s="215">
        <v>388.66</v>
      </c>
      <c r="K9316" s="216" t="s">
        <v>88</v>
      </c>
    </row>
    <row r="9317" spans="1:11" x14ac:dyDescent="0.25">
      <c r="A9317" s="103" t="s">
        <v>825</v>
      </c>
      <c r="B9317" s="103" t="s">
        <v>347</v>
      </c>
      <c r="C9317" s="103" t="s">
        <v>89</v>
      </c>
      <c r="D9317" s="103" t="s">
        <v>91</v>
      </c>
      <c r="E9317" s="103" t="s">
        <v>295</v>
      </c>
      <c r="F9317" s="103" t="s">
        <v>295</v>
      </c>
      <c r="G9317" s="103" t="s">
        <v>95</v>
      </c>
      <c r="H9317" s="103" t="s">
        <v>366</v>
      </c>
      <c r="I9317" s="103" t="s">
        <v>92</v>
      </c>
      <c r="J9317" s="215">
        <v>401.96</v>
      </c>
      <c r="K9317" s="216" t="s">
        <v>88</v>
      </c>
    </row>
    <row r="9318" spans="1:11" x14ac:dyDescent="0.25">
      <c r="A9318" s="103" t="s">
        <v>826</v>
      </c>
      <c r="B9318" s="103" t="s">
        <v>347</v>
      </c>
      <c r="C9318" s="103" t="s">
        <v>89</v>
      </c>
      <c r="D9318" s="103" t="s">
        <v>91</v>
      </c>
      <c r="E9318" s="103" t="s">
        <v>295</v>
      </c>
      <c r="F9318" s="103" t="s">
        <v>295</v>
      </c>
      <c r="G9318" s="103" t="s">
        <v>95</v>
      </c>
      <c r="H9318" s="103" t="s">
        <v>366</v>
      </c>
      <c r="I9318" s="103" t="s">
        <v>92</v>
      </c>
      <c r="J9318" s="215">
        <v>429.63</v>
      </c>
      <c r="K9318" s="216" t="s">
        <v>88</v>
      </c>
    </row>
    <row r="9319" spans="1:11" x14ac:dyDescent="0.25">
      <c r="A9319" s="103" t="s">
        <v>827</v>
      </c>
      <c r="B9319" s="103" t="s">
        <v>347</v>
      </c>
      <c r="C9319" s="103" t="s">
        <v>89</v>
      </c>
      <c r="D9319" s="103" t="s">
        <v>91</v>
      </c>
      <c r="E9319" s="103" t="s">
        <v>295</v>
      </c>
      <c r="F9319" s="103" t="s">
        <v>295</v>
      </c>
      <c r="G9319" s="103" t="s">
        <v>138</v>
      </c>
      <c r="H9319" s="103" t="s">
        <v>647</v>
      </c>
      <c r="I9319" s="103" t="s">
        <v>92</v>
      </c>
      <c r="J9319" s="215">
        <v>280.38</v>
      </c>
      <c r="K9319" s="216" t="s">
        <v>88</v>
      </c>
    </row>
    <row r="9320" spans="1:11" x14ac:dyDescent="0.25">
      <c r="A9320" s="103" t="s">
        <v>830</v>
      </c>
      <c r="B9320" s="103" t="s">
        <v>347</v>
      </c>
      <c r="C9320" s="103" t="s">
        <v>89</v>
      </c>
      <c r="D9320" s="103" t="s">
        <v>91</v>
      </c>
      <c r="E9320" s="103" t="s">
        <v>295</v>
      </c>
      <c r="F9320" s="103" t="s">
        <v>295</v>
      </c>
      <c r="G9320" s="103" t="s">
        <v>138</v>
      </c>
      <c r="H9320" s="103" t="s">
        <v>647</v>
      </c>
      <c r="I9320" s="103" t="s">
        <v>92</v>
      </c>
      <c r="J9320" s="215">
        <v>121.25</v>
      </c>
      <c r="K9320" s="216" t="s">
        <v>88</v>
      </c>
    </row>
    <row r="9321" spans="1:11" x14ac:dyDescent="0.25">
      <c r="A9321" s="103" t="s">
        <v>828</v>
      </c>
      <c r="B9321" s="103" t="s">
        <v>347</v>
      </c>
      <c r="C9321" s="103" t="s">
        <v>89</v>
      </c>
      <c r="D9321" s="103" t="s">
        <v>91</v>
      </c>
      <c r="E9321" s="103" t="s">
        <v>295</v>
      </c>
      <c r="F9321" s="103" t="s">
        <v>295</v>
      </c>
      <c r="G9321" s="103" t="s">
        <v>138</v>
      </c>
      <c r="H9321" s="103" t="s">
        <v>647</v>
      </c>
      <c r="I9321" s="103" t="s">
        <v>92</v>
      </c>
      <c r="J9321" s="215">
        <v>42.65</v>
      </c>
      <c r="K9321" s="216" t="s">
        <v>88</v>
      </c>
    </row>
    <row r="9322" spans="1:11" x14ac:dyDescent="0.25">
      <c r="A9322" s="103" t="s">
        <v>829</v>
      </c>
      <c r="B9322" s="103" t="s">
        <v>347</v>
      </c>
      <c r="C9322" s="103" t="s">
        <v>89</v>
      </c>
      <c r="D9322" s="103" t="s">
        <v>91</v>
      </c>
      <c r="E9322" s="103" t="s">
        <v>295</v>
      </c>
      <c r="F9322" s="103" t="s">
        <v>295</v>
      </c>
      <c r="G9322" s="103" t="s">
        <v>138</v>
      </c>
      <c r="H9322" s="103" t="s">
        <v>647</v>
      </c>
      <c r="I9322" s="103" t="s">
        <v>92</v>
      </c>
      <c r="J9322" s="215">
        <v>280.39999999999998</v>
      </c>
      <c r="K9322" s="216" t="s">
        <v>88</v>
      </c>
    </row>
    <row r="9323" spans="1:11" x14ac:dyDescent="0.25">
      <c r="A9323" s="103" t="s">
        <v>825</v>
      </c>
      <c r="B9323" s="103" t="s">
        <v>347</v>
      </c>
      <c r="C9323" s="103" t="s">
        <v>89</v>
      </c>
      <c r="D9323" s="103" t="s">
        <v>91</v>
      </c>
      <c r="E9323" s="103" t="s">
        <v>295</v>
      </c>
      <c r="F9323" s="103" t="s">
        <v>295</v>
      </c>
      <c r="G9323" s="103" t="s">
        <v>138</v>
      </c>
      <c r="H9323" s="103" t="s">
        <v>647</v>
      </c>
      <c r="I9323" s="103" t="s">
        <v>92</v>
      </c>
      <c r="J9323" s="215">
        <v>231.89</v>
      </c>
      <c r="K9323" s="216" t="s">
        <v>88</v>
      </c>
    </row>
    <row r="9324" spans="1:11" x14ac:dyDescent="0.25">
      <c r="A9324" s="103" t="s">
        <v>826</v>
      </c>
      <c r="B9324" s="103" t="s">
        <v>347</v>
      </c>
      <c r="C9324" s="103" t="s">
        <v>89</v>
      </c>
      <c r="D9324" s="103" t="s">
        <v>91</v>
      </c>
      <c r="E9324" s="103" t="s">
        <v>295</v>
      </c>
      <c r="F9324" s="103" t="s">
        <v>295</v>
      </c>
      <c r="G9324" s="103" t="s">
        <v>138</v>
      </c>
      <c r="H9324" s="103" t="s">
        <v>647</v>
      </c>
      <c r="I9324" s="103" t="s">
        <v>92</v>
      </c>
      <c r="J9324" s="215">
        <v>260.7</v>
      </c>
      <c r="K9324" s="216" t="s">
        <v>88</v>
      </c>
    </row>
    <row r="9325" spans="1:11" x14ac:dyDescent="0.25">
      <c r="A9325" s="103" t="s">
        <v>827</v>
      </c>
      <c r="B9325" s="103" t="s">
        <v>347</v>
      </c>
      <c r="C9325" s="103" t="s">
        <v>89</v>
      </c>
      <c r="D9325" s="103" t="s">
        <v>91</v>
      </c>
      <c r="E9325" s="103" t="s">
        <v>295</v>
      </c>
      <c r="F9325" s="103" t="s">
        <v>295</v>
      </c>
      <c r="G9325" s="103" t="s">
        <v>121</v>
      </c>
      <c r="H9325" s="103" t="s">
        <v>372</v>
      </c>
      <c r="I9325" s="103" t="s">
        <v>92</v>
      </c>
      <c r="J9325" s="215">
        <v>853.6</v>
      </c>
      <c r="K9325" s="216" t="s">
        <v>88</v>
      </c>
    </row>
    <row r="9326" spans="1:11" x14ac:dyDescent="0.25">
      <c r="A9326" s="103" t="s">
        <v>830</v>
      </c>
      <c r="B9326" s="103" t="s">
        <v>347</v>
      </c>
      <c r="C9326" s="103" t="s">
        <v>89</v>
      </c>
      <c r="D9326" s="103" t="s">
        <v>91</v>
      </c>
      <c r="E9326" s="103" t="s">
        <v>295</v>
      </c>
      <c r="F9326" s="103" t="s">
        <v>295</v>
      </c>
      <c r="G9326" s="103" t="s">
        <v>121</v>
      </c>
      <c r="H9326" s="103" t="s">
        <v>372</v>
      </c>
      <c r="I9326" s="103" t="s">
        <v>92</v>
      </c>
      <c r="J9326" s="215">
        <v>1863.15</v>
      </c>
      <c r="K9326" s="216" t="s">
        <v>88</v>
      </c>
    </row>
    <row r="9327" spans="1:11" x14ac:dyDescent="0.25">
      <c r="A9327" s="103" t="s">
        <v>828</v>
      </c>
      <c r="B9327" s="103" t="s">
        <v>347</v>
      </c>
      <c r="C9327" s="103" t="s">
        <v>89</v>
      </c>
      <c r="D9327" s="103" t="s">
        <v>91</v>
      </c>
      <c r="E9327" s="103" t="s">
        <v>295</v>
      </c>
      <c r="F9327" s="103" t="s">
        <v>295</v>
      </c>
      <c r="G9327" s="103" t="s">
        <v>121</v>
      </c>
      <c r="H9327" s="103" t="s">
        <v>372</v>
      </c>
      <c r="I9327" s="103" t="s">
        <v>92</v>
      </c>
      <c r="J9327" s="215">
        <v>1409.15</v>
      </c>
      <c r="K9327" s="216" t="s">
        <v>88</v>
      </c>
    </row>
    <row r="9328" spans="1:11" x14ac:dyDescent="0.25">
      <c r="A9328" s="103" t="s">
        <v>829</v>
      </c>
      <c r="B9328" s="103" t="s">
        <v>347</v>
      </c>
      <c r="C9328" s="103" t="s">
        <v>89</v>
      </c>
      <c r="D9328" s="103" t="s">
        <v>91</v>
      </c>
      <c r="E9328" s="103" t="s">
        <v>295</v>
      </c>
      <c r="F9328" s="103" t="s">
        <v>295</v>
      </c>
      <c r="G9328" s="103" t="s">
        <v>121</v>
      </c>
      <c r="H9328" s="103" t="s">
        <v>372</v>
      </c>
      <c r="I9328" s="103" t="s">
        <v>92</v>
      </c>
      <c r="J9328" s="215">
        <v>1195.74</v>
      </c>
      <c r="K9328" s="216" t="s">
        <v>88</v>
      </c>
    </row>
    <row r="9329" spans="1:11" x14ac:dyDescent="0.25">
      <c r="A9329" s="103" t="s">
        <v>825</v>
      </c>
      <c r="B9329" s="103" t="s">
        <v>347</v>
      </c>
      <c r="C9329" s="103" t="s">
        <v>89</v>
      </c>
      <c r="D9329" s="103" t="s">
        <v>91</v>
      </c>
      <c r="E9329" s="103" t="s">
        <v>295</v>
      </c>
      <c r="F9329" s="103" t="s">
        <v>295</v>
      </c>
      <c r="G9329" s="103" t="s">
        <v>121</v>
      </c>
      <c r="H9329" s="103" t="s">
        <v>372</v>
      </c>
      <c r="I9329" s="103" t="s">
        <v>92</v>
      </c>
      <c r="J9329" s="215">
        <v>1510.42</v>
      </c>
      <c r="K9329" s="216" t="s">
        <v>88</v>
      </c>
    </row>
    <row r="9330" spans="1:11" x14ac:dyDescent="0.25">
      <c r="A9330" s="103" t="s">
        <v>826</v>
      </c>
      <c r="B9330" s="103" t="s">
        <v>347</v>
      </c>
      <c r="C9330" s="103" t="s">
        <v>89</v>
      </c>
      <c r="D9330" s="103" t="s">
        <v>91</v>
      </c>
      <c r="E9330" s="103" t="s">
        <v>295</v>
      </c>
      <c r="F9330" s="103" t="s">
        <v>295</v>
      </c>
      <c r="G9330" s="103" t="s">
        <v>121</v>
      </c>
      <c r="H9330" s="103" t="s">
        <v>372</v>
      </c>
      <c r="I9330" s="103" t="s">
        <v>92</v>
      </c>
      <c r="J9330" s="215">
        <v>878.48</v>
      </c>
      <c r="K9330" s="216" t="s">
        <v>88</v>
      </c>
    </row>
    <row r="9331" spans="1:11" x14ac:dyDescent="0.25">
      <c r="A9331" s="103" t="s">
        <v>827</v>
      </c>
      <c r="B9331" s="103" t="s">
        <v>347</v>
      </c>
      <c r="C9331" s="103" t="s">
        <v>89</v>
      </c>
      <c r="D9331" s="103" t="s">
        <v>91</v>
      </c>
      <c r="E9331" s="103" t="s">
        <v>295</v>
      </c>
      <c r="F9331" s="103" t="s">
        <v>295</v>
      </c>
      <c r="G9331" s="103" t="s">
        <v>168</v>
      </c>
      <c r="H9331" s="103" t="s">
        <v>377</v>
      </c>
      <c r="I9331" s="103" t="s">
        <v>92</v>
      </c>
      <c r="J9331" s="215">
        <v>2915.66</v>
      </c>
      <c r="K9331" s="216" t="s">
        <v>88</v>
      </c>
    </row>
    <row r="9332" spans="1:11" x14ac:dyDescent="0.25">
      <c r="A9332" s="103" t="s">
        <v>830</v>
      </c>
      <c r="B9332" s="103" t="s">
        <v>347</v>
      </c>
      <c r="C9332" s="103" t="s">
        <v>89</v>
      </c>
      <c r="D9332" s="103" t="s">
        <v>91</v>
      </c>
      <c r="E9332" s="103" t="s">
        <v>295</v>
      </c>
      <c r="F9332" s="103" t="s">
        <v>295</v>
      </c>
      <c r="G9332" s="103" t="s">
        <v>168</v>
      </c>
      <c r="H9332" s="103" t="s">
        <v>377</v>
      </c>
      <c r="I9332" s="103" t="s">
        <v>92</v>
      </c>
      <c r="J9332" s="215">
        <v>3671.27</v>
      </c>
      <c r="K9332" s="216" t="s">
        <v>88</v>
      </c>
    </row>
    <row r="9333" spans="1:11" x14ac:dyDescent="0.25">
      <c r="A9333" s="103" t="s">
        <v>828</v>
      </c>
      <c r="B9333" s="103" t="s">
        <v>347</v>
      </c>
      <c r="C9333" s="103" t="s">
        <v>89</v>
      </c>
      <c r="D9333" s="103" t="s">
        <v>91</v>
      </c>
      <c r="E9333" s="103" t="s">
        <v>295</v>
      </c>
      <c r="F9333" s="103" t="s">
        <v>295</v>
      </c>
      <c r="G9333" s="103" t="s">
        <v>168</v>
      </c>
      <c r="H9333" s="103" t="s">
        <v>377</v>
      </c>
      <c r="I9333" s="103" t="s">
        <v>92</v>
      </c>
      <c r="J9333" s="215">
        <v>3934.1</v>
      </c>
      <c r="K9333" s="216" t="s">
        <v>88</v>
      </c>
    </row>
    <row r="9334" spans="1:11" x14ac:dyDescent="0.25">
      <c r="A9334" s="103" t="s">
        <v>829</v>
      </c>
      <c r="B9334" s="103" t="s">
        <v>347</v>
      </c>
      <c r="C9334" s="103" t="s">
        <v>89</v>
      </c>
      <c r="D9334" s="103" t="s">
        <v>91</v>
      </c>
      <c r="E9334" s="103" t="s">
        <v>295</v>
      </c>
      <c r="F9334" s="103" t="s">
        <v>295</v>
      </c>
      <c r="G9334" s="103" t="s">
        <v>168</v>
      </c>
      <c r="H9334" s="103" t="s">
        <v>377</v>
      </c>
      <c r="I9334" s="103" t="s">
        <v>92</v>
      </c>
      <c r="J9334" s="215">
        <v>2212.14</v>
      </c>
      <c r="K9334" s="216" t="s">
        <v>88</v>
      </c>
    </row>
    <row r="9335" spans="1:11" x14ac:dyDescent="0.25">
      <c r="A9335" s="103" t="s">
        <v>825</v>
      </c>
      <c r="B9335" s="103" t="s">
        <v>347</v>
      </c>
      <c r="C9335" s="103" t="s">
        <v>89</v>
      </c>
      <c r="D9335" s="103" t="s">
        <v>91</v>
      </c>
      <c r="E9335" s="103" t="s">
        <v>295</v>
      </c>
      <c r="F9335" s="103" t="s">
        <v>295</v>
      </c>
      <c r="G9335" s="103" t="s">
        <v>168</v>
      </c>
      <c r="H9335" s="103" t="s">
        <v>377</v>
      </c>
      <c r="I9335" s="103" t="s">
        <v>92</v>
      </c>
      <c r="J9335" s="215">
        <v>3397.37</v>
      </c>
      <c r="K9335" s="216" t="s">
        <v>88</v>
      </c>
    </row>
    <row r="9336" spans="1:11" x14ac:dyDescent="0.25">
      <c r="A9336" s="103" t="s">
        <v>826</v>
      </c>
      <c r="B9336" s="103" t="s">
        <v>347</v>
      </c>
      <c r="C9336" s="103" t="s">
        <v>89</v>
      </c>
      <c r="D9336" s="103" t="s">
        <v>91</v>
      </c>
      <c r="E9336" s="103" t="s">
        <v>295</v>
      </c>
      <c r="F9336" s="103" t="s">
        <v>295</v>
      </c>
      <c r="G9336" s="103" t="s">
        <v>168</v>
      </c>
      <c r="H9336" s="103" t="s">
        <v>377</v>
      </c>
      <c r="I9336" s="103" t="s">
        <v>92</v>
      </c>
      <c r="J9336" s="215">
        <v>2857.11</v>
      </c>
      <c r="K9336" s="216" t="s">
        <v>88</v>
      </c>
    </row>
    <row r="9337" spans="1:11" x14ac:dyDescent="0.25">
      <c r="A9337" s="103" t="s">
        <v>827</v>
      </c>
      <c r="B9337" s="103" t="s">
        <v>347</v>
      </c>
      <c r="C9337" s="103" t="s">
        <v>89</v>
      </c>
      <c r="D9337" s="103" t="s">
        <v>91</v>
      </c>
      <c r="E9337" s="103" t="s">
        <v>295</v>
      </c>
      <c r="F9337" s="103" t="s">
        <v>295</v>
      </c>
      <c r="G9337" s="103" t="s">
        <v>133</v>
      </c>
      <c r="H9337" s="103" t="s">
        <v>378</v>
      </c>
      <c r="I9337" s="103" t="s">
        <v>92</v>
      </c>
      <c r="J9337" s="215">
        <v>1323.93</v>
      </c>
      <c r="K9337" s="216" t="s">
        <v>88</v>
      </c>
    </row>
    <row r="9338" spans="1:11" x14ac:dyDescent="0.25">
      <c r="A9338" s="103" t="s">
        <v>830</v>
      </c>
      <c r="B9338" s="103" t="s">
        <v>347</v>
      </c>
      <c r="C9338" s="103" t="s">
        <v>89</v>
      </c>
      <c r="D9338" s="103" t="s">
        <v>91</v>
      </c>
      <c r="E9338" s="103" t="s">
        <v>295</v>
      </c>
      <c r="F9338" s="103" t="s">
        <v>295</v>
      </c>
      <c r="G9338" s="103" t="s">
        <v>133</v>
      </c>
      <c r="H9338" s="103" t="s">
        <v>378</v>
      </c>
      <c r="I9338" s="103" t="s">
        <v>92</v>
      </c>
      <c r="J9338" s="215">
        <v>1478.09</v>
      </c>
      <c r="K9338" s="216" t="s">
        <v>88</v>
      </c>
    </row>
    <row r="9339" spans="1:11" x14ac:dyDescent="0.25">
      <c r="A9339" s="103" t="s">
        <v>828</v>
      </c>
      <c r="B9339" s="103" t="s">
        <v>347</v>
      </c>
      <c r="C9339" s="103" t="s">
        <v>89</v>
      </c>
      <c r="D9339" s="103" t="s">
        <v>91</v>
      </c>
      <c r="E9339" s="103" t="s">
        <v>295</v>
      </c>
      <c r="F9339" s="103" t="s">
        <v>295</v>
      </c>
      <c r="G9339" s="103" t="s">
        <v>133</v>
      </c>
      <c r="H9339" s="103" t="s">
        <v>378</v>
      </c>
      <c r="I9339" s="103" t="s">
        <v>92</v>
      </c>
      <c r="J9339" s="215">
        <v>1041.78</v>
      </c>
      <c r="K9339" s="216" t="s">
        <v>88</v>
      </c>
    </row>
    <row r="9340" spans="1:11" x14ac:dyDescent="0.25">
      <c r="A9340" s="103" t="s">
        <v>829</v>
      </c>
      <c r="B9340" s="103" t="s">
        <v>347</v>
      </c>
      <c r="C9340" s="103" t="s">
        <v>89</v>
      </c>
      <c r="D9340" s="103" t="s">
        <v>91</v>
      </c>
      <c r="E9340" s="103" t="s">
        <v>295</v>
      </c>
      <c r="F9340" s="103" t="s">
        <v>295</v>
      </c>
      <c r="G9340" s="103" t="s">
        <v>133</v>
      </c>
      <c r="H9340" s="103" t="s">
        <v>378</v>
      </c>
      <c r="I9340" s="103" t="s">
        <v>92</v>
      </c>
      <c r="J9340" s="215">
        <v>378.16</v>
      </c>
      <c r="K9340" s="216" t="s">
        <v>88</v>
      </c>
    </row>
    <row r="9341" spans="1:11" x14ac:dyDescent="0.25">
      <c r="A9341" s="103" t="s">
        <v>825</v>
      </c>
      <c r="B9341" s="103" t="s">
        <v>347</v>
      </c>
      <c r="C9341" s="103" t="s">
        <v>89</v>
      </c>
      <c r="D9341" s="103" t="s">
        <v>91</v>
      </c>
      <c r="E9341" s="103" t="s">
        <v>295</v>
      </c>
      <c r="F9341" s="103" t="s">
        <v>295</v>
      </c>
      <c r="G9341" s="103" t="s">
        <v>133</v>
      </c>
      <c r="H9341" s="103" t="s">
        <v>378</v>
      </c>
      <c r="I9341" s="103" t="s">
        <v>92</v>
      </c>
      <c r="J9341" s="215">
        <v>3021.48</v>
      </c>
      <c r="K9341" s="216" t="s">
        <v>88</v>
      </c>
    </row>
    <row r="9342" spans="1:11" x14ac:dyDescent="0.25">
      <c r="A9342" s="103" t="s">
        <v>826</v>
      </c>
      <c r="B9342" s="103" t="s">
        <v>347</v>
      </c>
      <c r="C9342" s="103" t="s">
        <v>89</v>
      </c>
      <c r="D9342" s="103" t="s">
        <v>91</v>
      </c>
      <c r="E9342" s="103" t="s">
        <v>295</v>
      </c>
      <c r="F9342" s="103" t="s">
        <v>295</v>
      </c>
      <c r="G9342" s="103" t="s">
        <v>133</v>
      </c>
      <c r="H9342" s="103" t="s">
        <v>378</v>
      </c>
      <c r="I9342" s="103" t="s">
        <v>92</v>
      </c>
      <c r="J9342" s="215">
        <v>79.900000000000006</v>
      </c>
      <c r="K9342" s="216" t="s">
        <v>88</v>
      </c>
    </row>
    <row r="9343" spans="1:11" x14ac:dyDescent="0.25">
      <c r="A9343" s="103" t="s">
        <v>827</v>
      </c>
      <c r="B9343" s="103" t="s">
        <v>347</v>
      </c>
      <c r="C9343" s="103" t="s">
        <v>89</v>
      </c>
      <c r="D9343" s="103" t="s">
        <v>91</v>
      </c>
      <c r="E9343" s="103" t="s">
        <v>295</v>
      </c>
      <c r="F9343" s="103" t="s">
        <v>295</v>
      </c>
      <c r="G9343" s="103" t="s">
        <v>132</v>
      </c>
      <c r="H9343" s="103" t="s">
        <v>379</v>
      </c>
      <c r="I9343" s="103" t="s">
        <v>92</v>
      </c>
      <c r="J9343" s="215">
        <v>1076.93</v>
      </c>
      <c r="K9343" s="216" t="s">
        <v>88</v>
      </c>
    </row>
    <row r="9344" spans="1:11" x14ac:dyDescent="0.25">
      <c r="A9344" s="103" t="s">
        <v>830</v>
      </c>
      <c r="B9344" s="103" t="s">
        <v>347</v>
      </c>
      <c r="C9344" s="103" t="s">
        <v>89</v>
      </c>
      <c r="D9344" s="103" t="s">
        <v>91</v>
      </c>
      <c r="E9344" s="103" t="s">
        <v>295</v>
      </c>
      <c r="F9344" s="103" t="s">
        <v>295</v>
      </c>
      <c r="G9344" s="103" t="s">
        <v>132</v>
      </c>
      <c r="H9344" s="103" t="s">
        <v>379</v>
      </c>
      <c r="I9344" s="103" t="s">
        <v>92</v>
      </c>
      <c r="J9344" s="215">
        <v>1336.67</v>
      </c>
      <c r="K9344" s="216" t="s">
        <v>88</v>
      </c>
    </row>
    <row r="9345" spans="1:11" x14ac:dyDescent="0.25">
      <c r="A9345" s="103" t="s">
        <v>828</v>
      </c>
      <c r="B9345" s="103" t="s">
        <v>347</v>
      </c>
      <c r="C9345" s="103" t="s">
        <v>89</v>
      </c>
      <c r="D9345" s="103" t="s">
        <v>91</v>
      </c>
      <c r="E9345" s="103" t="s">
        <v>295</v>
      </c>
      <c r="F9345" s="103" t="s">
        <v>295</v>
      </c>
      <c r="G9345" s="103" t="s">
        <v>132</v>
      </c>
      <c r="H9345" s="103" t="s">
        <v>379</v>
      </c>
      <c r="I9345" s="103" t="s">
        <v>92</v>
      </c>
      <c r="J9345" s="215">
        <v>1696.05</v>
      </c>
      <c r="K9345" s="216" t="s">
        <v>88</v>
      </c>
    </row>
    <row r="9346" spans="1:11" x14ac:dyDescent="0.25">
      <c r="A9346" s="103" t="s">
        <v>829</v>
      </c>
      <c r="B9346" s="103" t="s">
        <v>347</v>
      </c>
      <c r="C9346" s="103" t="s">
        <v>89</v>
      </c>
      <c r="D9346" s="103" t="s">
        <v>91</v>
      </c>
      <c r="E9346" s="103" t="s">
        <v>295</v>
      </c>
      <c r="F9346" s="103" t="s">
        <v>295</v>
      </c>
      <c r="G9346" s="103" t="s">
        <v>132</v>
      </c>
      <c r="H9346" s="103" t="s">
        <v>379</v>
      </c>
      <c r="I9346" s="103" t="s">
        <v>92</v>
      </c>
      <c r="J9346" s="215">
        <v>1286.5899999999999</v>
      </c>
      <c r="K9346" s="216" t="s">
        <v>88</v>
      </c>
    </row>
    <row r="9347" spans="1:11" x14ac:dyDescent="0.25">
      <c r="A9347" s="103" t="s">
        <v>825</v>
      </c>
      <c r="B9347" s="103" t="s">
        <v>347</v>
      </c>
      <c r="C9347" s="103" t="s">
        <v>89</v>
      </c>
      <c r="D9347" s="103" t="s">
        <v>91</v>
      </c>
      <c r="E9347" s="103" t="s">
        <v>295</v>
      </c>
      <c r="F9347" s="103" t="s">
        <v>295</v>
      </c>
      <c r="G9347" s="103" t="s">
        <v>132</v>
      </c>
      <c r="H9347" s="103" t="s">
        <v>379</v>
      </c>
      <c r="I9347" s="103" t="s">
        <v>92</v>
      </c>
      <c r="J9347" s="215">
        <v>1152.76</v>
      </c>
      <c r="K9347" s="216" t="s">
        <v>88</v>
      </c>
    </row>
    <row r="9348" spans="1:11" x14ac:dyDescent="0.25">
      <c r="A9348" s="103" t="s">
        <v>826</v>
      </c>
      <c r="B9348" s="103" t="s">
        <v>347</v>
      </c>
      <c r="C9348" s="103" t="s">
        <v>89</v>
      </c>
      <c r="D9348" s="103" t="s">
        <v>91</v>
      </c>
      <c r="E9348" s="103" t="s">
        <v>295</v>
      </c>
      <c r="F9348" s="103" t="s">
        <v>295</v>
      </c>
      <c r="G9348" s="103" t="s">
        <v>132</v>
      </c>
      <c r="H9348" s="103" t="s">
        <v>379</v>
      </c>
      <c r="I9348" s="103" t="s">
        <v>92</v>
      </c>
      <c r="J9348" s="215">
        <v>2067.31</v>
      </c>
      <c r="K9348" s="216" t="s">
        <v>88</v>
      </c>
    </row>
    <row r="9349" spans="1:11" x14ac:dyDescent="0.25">
      <c r="A9349" s="103" t="s">
        <v>827</v>
      </c>
      <c r="B9349" s="103" t="s">
        <v>347</v>
      </c>
      <c r="C9349" s="103" t="s">
        <v>89</v>
      </c>
      <c r="D9349" s="103" t="s">
        <v>91</v>
      </c>
      <c r="E9349" s="103" t="s">
        <v>295</v>
      </c>
      <c r="F9349" s="103" t="s">
        <v>295</v>
      </c>
      <c r="G9349" s="103" t="s">
        <v>169</v>
      </c>
      <c r="H9349" s="103" t="s">
        <v>380</v>
      </c>
      <c r="I9349" s="103" t="s">
        <v>92</v>
      </c>
      <c r="J9349" s="215">
        <v>687.37</v>
      </c>
      <c r="K9349" s="216" t="s">
        <v>88</v>
      </c>
    </row>
    <row r="9350" spans="1:11" x14ac:dyDescent="0.25">
      <c r="A9350" s="103" t="s">
        <v>830</v>
      </c>
      <c r="B9350" s="103" t="s">
        <v>347</v>
      </c>
      <c r="C9350" s="103" t="s">
        <v>89</v>
      </c>
      <c r="D9350" s="103" t="s">
        <v>91</v>
      </c>
      <c r="E9350" s="103" t="s">
        <v>295</v>
      </c>
      <c r="F9350" s="103" t="s">
        <v>295</v>
      </c>
      <c r="G9350" s="103" t="s">
        <v>169</v>
      </c>
      <c r="H9350" s="103" t="s">
        <v>380</v>
      </c>
      <c r="I9350" s="103" t="s">
        <v>92</v>
      </c>
      <c r="J9350" s="215">
        <v>1143.22</v>
      </c>
      <c r="K9350" s="216" t="s">
        <v>88</v>
      </c>
    </row>
    <row r="9351" spans="1:11" x14ac:dyDescent="0.25">
      <c r="A9351" s="103" t="s">
        <v>828</v>
      </c>
      <c r="B9351" s="103" t="s">
        <v>347</v>
      </c>
      <c r="C9351" s="103" t="s">
        <v>89</v>
      </c>
      <c r="D9351" s="103" t="s">
        <v>91</v>
      </c>
      <c r="E9351" s="103" t="s">
        <v>295</v>
      </c>
      <c r="F9351" s="103" t="s">
        <v>295</v>
      </c>
      <c r="G9351" s="103" t="s">
        <v>169</v>
      </c>
      <c r="H9351" s="103" t="s">
        <v>380</v>
      </c>
      <c r="I9351" s="103" t="s">
        <v>92</v>
      </c>
      <c r="J9351" s="215">
        <v>1310.3499999999999</v>
      </c>
      <c r="K9351" s="216" t="s">
        <v>88</v>
      </c>
    </row>
    <row r="9352" spans="1:11" x14ac:dyDescent="0.25">
      <c r="A9352" s="103" t="s">
        <v>829</v>
      </c>
      <c r="B9352" s="103" t="s">
        <v>347</v>
      </c>
      <c r="C9352" s="103" t="s">
        <v>89</v>
      </c>
      <c r="D9352" s="103" t="s">
        <v>91</v>
      </c>
      <c r="E9352" s="103" t="s">
        <v>295</v>
      </c>
      <c r="F9352" s="103" t="s">
        <v>295</v>
      </c>
      <c r="G9352" s="103" t="s">
        <v>169</v>
      </c>
      <c r="H9352" s="103" t="s">
        <v>380</v>
      </c>
      <c r="I9352" s="103" t="s">
        <v>92</v>
      </c>
      <c r="J9352" s="215">
        <v>937.81</v>
      </c>
      <c r="K9352" s="216" t="s">
        <v>88</v>
      </c>
    </row>
    <row r="9353" spans="1:11" x14ac:dyDescent="0.25">
      <c r="A9353" s="103" t="s">
        <v>825</v>
      </c>
      <c r="B9353" s="103" t="s">
        <v>347</v>
      </c>
      <c r="C9353" s="103" t="s">
        <v>89</v>
      </c>
      <c r="D9353" s="103" t="s">
        <v>91</v>
      </c>
      <c r="E9353" s="103" t="s">
        <v>295</v>
      </c>
      <c r="F9353" s="103" t="s">
        <v>295</v>
      </c>
      <c r="G9353" s="103" t="s">
        <v>169</v>
      </c>
      <c r="H9353" s="103" t="s">
        <v>380</v>
      </c>
      <c r="I9353" s="103" t="s">
        <v>92</v>
      </c>
      <c r="J9353" s="215">
        <v>1314.43</v>
      </c>
      <c r="K9353" s="216" t="s">
        <v>88</v>
      </c>
    </row>
    <row r="9354" spans="1:11" x14ac:dyDescent="0.25">
      <c r="A9354" s="103" t="s">
        <v>826</v>
      </c>
      <c r="B9354" s="103" t="s">
        <v>347</v>
      </c>
      <c r="C9354" s="103" t="s">
        <v>89</v>
      </c>
      <c r="D9354" s="103" t="s">
        <v>91</v>
      </c>
      <c r="E9354" s="103" t="s">
        <v>295</v>
      </c>
      <c r="F9354" s="103" t="s">
        <v>295</v>
      </c>
      <c r="G9354" s="103" t="s">
        <v>169</v>
      </c>
      <c r="H9354" s="103" t="s">
        <v>380</v>
      </c>
      <c r="I9354" s="103" t="s">
        <v>92</v>
      </c>
      <c r="J9354" s="215">
        <v>1028.24</v>
      </c>
      <c r="K9354" s="216" t="s">
        <v>88</v>
      </c>
    </row>
    <row r="9355" spans="1:11" x14ac:dyDescent="0.25">
      <c r="A9355" s="103" t="s">
        <v>830</v>
      </c>
      <c r="B9355" s="103" t="s">
        <v>347</v>
      </c>
      <c r="C9355" s="103" t="s">
        <v>89</v>
      </c>
      <c r="D9355" s="103" t="s">
        <v>91</v>
      </c>
      <c r="E9355" s="103" t="s">
        <v>295</v>
      </c>
      <c r="F9355" s="103" t="s">
        <v>295</v>
      </c>
      <c r="G9355" s="103" t="s">
        <v>130</v>
      </c>
      <c r="H9355" s="103" t="s">
        <v>381</v>
      </c>
      <c r="I9355" s="103" t="s">
        <v>92</v>
      </c>
      <c r="J9355" s="215">
        <v>79.34</v>
      </c>
      <c r="K9355" s="216" t="s">
        <v>88</v>
      </c>
    </row>
    <row r="9356" spans="1:11" x14ac:dyDescent="0.25">
      <c r="A9356" s="103" t="s">
        <v>828</v>
      </c>
      <c r="B9356" s="103" t="s">
        <v>347</v>
      </c>
      <c r="C9356" s="103" t="s">
        <v>89</v>
      </c>
      <c r="D9356" s="103" t="s">
        <v>91</v>
      </c>
      <c r="E9356" s="103" t="s">
        <v>295</v>
      </c>
      <c r="F9356" s="103" t="s">
        <v>295</v>
      </c>
      <c r="G9356" s="103" t="s">
        <v>130</v>
      </c>
      <c r="H9356" s="103" t="s">
        <v>381</v>
      </c>
      <c r="I9356" s="103" t="s">
        <v>92</v>
      </c>
      <c r="J9356" s="215">
        <v>105.58</v>
      </c>
      <c r="K9356" s="216" t="s">
        <v>88</v>
      </c>
    </row>
    <row r="9357" spans="1:11" x14ac:dyDescent="0.25">
      <c r="A9357" s="103" t="s">
        <v>829</v>
      </c>
      <c r="B9357" s="103" t="s">
        <v>347</v>
      </c>
      <c r="C9357" s="103" t="s">
        <v>89</v>
      </c>
      <c r="D9357" s="103" t="s">
        <v>91</v>
      </c>
      <c r="E9357" s="103" t="s">
        <v>295</v>
      </c>
      <c r="F9357" s="103" t="s">
        <v>295</v>
      </c>
      <c r="G9357" s="103" t="s">
        <v>130</v>
      </c>
      <c r="H9357" s="103" t="s">
        <v>381</v>
      </c>
      <c r="I9357" s="103" t="s">
        <v>92</v>
      </c>
      <c r="J9357" s="215">
        <v>328.35</v>
      </c>
      <c r="K9357" s="216" t="s">
        <v>88</v>
      </c>
    </row>
    <row r="9358" spans="1:11" x14ac:dyDescent="0.25">
      <c r="A9358" s="103" t="s">
        <v>827</v>
      </c>
      <c r="B9358" s="103" t="s">
        <v>347</v>
      </c>
      <c r="C9358" s="103" t="s">
        <v>89</v>
      </c>
      <c r="D9358" s="103" t="s">
        <v>91</v>
      </c>
      <c r="E9358" s="103" t="s">
        <v>295</v>
      </c>
      <c r="F9358" s="103" t="s">
        <v>295</v>
      </c>
      <c r="G9358" s="103" t="s">
        <v>129</v>
      </c>
      <c r="H9358" s="103" t="s">
        <v>382</v>
      </c>
      <c r="I9358" s="103" t="s">
        <v>92</v>
      </c>
      <c r="J9358" s="215">
        <v>1752.24</v>
      </c>
      <c r="K9358" s="216" t="s">
        <v>88</v>
      </c>
    </row>
    <row r="9359" spans="1:11" x14ac:dyDescent="0.25">
      <c r="A9359" s="103" t="s">
        <v>830</v>
      </c>
      <c r="B9359" s="103" t="s">
        <v>347</v>
      </c>
      <c r="C9359" s="103" t="s">
        <v>89</v>
      </c>
      <c r="D9359" s="103" t="s">
        <v>91</v>
      </c>
      <c r="E9359" s="103" t="s">
        <v>295</v>
      </c>
      <c r="F9359" s="103" t="s">
        <v>295</v>
      </c>
      <c r="G9359" s="103" t="s">
        <v>129</v>
      </c>
      <c r="H9359" s="103" t="s">
        <v>382</v>
      </c>
      <c r="I9359" s="103" t="s">
        <v>92</v>
      </c>
      <c r="J9359" s="215">
        <v>1436.06</v>
      </c>
      <c r="K9359" s="216" t="s">
        <v>88</v>
      </c>
    </row>
    <row r="9360" spans="1:11" x14ac:dyDescent="0.25">
      <c r="A9360" s="103" t="s">
        <v>828</v>
      </c>
      <c r="B9360" s="103" t="s">
        <v>347</v>
      </c>
      <c r="C9360" s="103" t="s">
        <v>89</v>
      </c>
      <c r="D9360" s="103" t="s">
        <v>91</v>
      </c>
      <c r="E9360" s="103" t="s">
        <v>295</v>
      </c>
      <c r="F9360" s="103" t="s">
        <v>295</v>
      </c>
      <c r="G9360" s="103" t="s">
        <v>129</v>
      </c>
      <c r="H9360" s="103" t="s">
        <v>382</v>
      </c>
      <c r="I9360" s="103" t="s">
        <v>92</v>
      </c>
      <c r="J9360" s="215">
        <v>1824.5</v>
      </c>
      <c r="K9360" s="216" t="s">
        <v>88</v>
      </c>
    </row>
    <row r="9361" spans="1:11" x14ac:dyDescent="0.25">
      <c r="A9361" s="103" t="s">
        <v>829</v>
      </c>
      <c r="B9361" s="103" t="s">
        <v>347</v>
      </c>
      <c r="C9361" s="103" t="s">
        <v>89</v>
      </c>
      <c r="D9361" s="103" t="s">
        <v>91</v>
      </c>
      <c r="E9361" s="103" t="s">
        <v>295</v>
      </c>
      <c r="F9361" s="103" t="s">
        <v>295</v>
      </c>
      <c r="G9361" s="103" t="s">
        <v>129</v>
      </c>
      <c r="H9361" s="103" t="s">
        <v>382</v>
      </c>
      <c r="I9361" s="103" t="s">
        <v>92</v>
      </c>
      <c r="J9361" s="215">
        <v>1014.27</v>
      </c>
      <c r="K9361" s="216" t="s">
        <v>88</v>
      </c>
    </row>
    <row r="9362" spans="1:11" x14ac:dyDescent="0.25">
      <c r="A9362" s="103" t="s">
        <v>825</v>
      </c>
      <c r="B9362" s="103" t="s">
        <v>347</v>
      </c>
      <c r="C9362" s="103" t="s">
        <v>89</v>
      </c>
      <c r="D9362" s="103" t="s">
        <v>91</v>
      </c>
      <c r="E9362" s="103" t="s">
        <v>295</v>
      </c>
      <c r="F9362" s="103" t="s">
        <v>295</v>
      </c>
      <c r="G9362" s="103" t="s">
        <v>129</v>
      </c>
      <c r="H9362" s="103" t="s">
        <v>382</v>
      </c>
      <c r="I9362" s="103" t="s">
        <v>92</v>
      </c>
      <c r="J9362" s="215">
        <v>2350.77</v>
      </c>
      <c r="K9362" s="216" t="s">
        <v>88</v>
      </c>
    </row>
    <row r="9363" spans="1:11" x14ac:dyDescent="0.25">
      <c r="A9363" s="103" t="s">
        <v>826</v>
      </c>
      <c r="B9363" s="103" t="s">
        <v>347</v>
      </c>
      <c r="C9363" s="103" t="s">
        <v>89</v>
      </c>
      <c r="D9363" s="103" t="s">
        <v>91</v>
      </c>
      <c r="E9363" s="103" t="s">
        <v>295</v>
      </c>
      <c r="F9363" s="103" t="s">
        <v>295</v>
      </c>
      <c r="G9363" s="103" t="s">
        <v>129</v>
      </c>
      <c r="H9363" s="103" t="s">
        <v>382</v>
      </c>
      <c r="I9363" s="103" t="s">
        <v>92</v>
      </c>
      <c r="J9363" s="215">
        <v>1837.98</v>
      </c>
      <c r="K9363" s="216" t="s">
        <v>88</v>
      </c>
    </row>
    <row r="9364" spans="1:11" x14ac:dyDescent="0.25">
      <c r="A9364" s="103" t="s">
        <v>827</v>
      </c>
      <c r="B9364" s="103" t="s">
        <v>347</v>
      </c>
      <c r="C9364" s="103" t="s">
        <v>89</v>
      </c>
      <c r="D9364" s="103" t="s">
        <v>91</v>
      </c>
      <c r="E9364" s="103" t="s">
        <v>295</v>
      </c>
      <c r="F9364" s="103" t="s">
        <v>295</v>
      </c>
      <c r="G9364" s="103" t="s">
        <v>446</v>
      </c>
      <c r="H9364" s="103" t="s">
        <v>447</v>
      </c>
      <c r="I9364" s="103" t="s">
        <v>92</v>
      </c>
      <c r="J9364" s="215">
        <v>405</v>
      </c>
      <c r="K9364" s="216" t="s">
        <v>88</v>
      </c>
    </row>
    <row r="9365" spans="1:11" x14ac:dyDescent="0.25">
      <c r="A9365" s="103" t="s">
        <v>830</v>
      </c>
      <c r="B9365" s="103" t="s">
        <v>347</v>
      </c>
      <c r="C9365" s="103" t="s">
        <v>89</v>
      </c>
      <c r="D9365" s="103" t="s">
        <v>91</v>
      </c>
      <c r="E9365" s="103" t="s">
        <v>295</v>
      </c>
      <c r="F9365" s="103" t="s">
        <v>295</v>
      </c>
      <c r="G9365" s="103" t="s">
        <v>446</v>
      </c>
      <c r="H9365" s="103" t="s">
        <v>447</v>
      </c>
      <c r="I9365" s="103" t="s">
        <v>92</v>
      </c>
      <c r="J9365" s="215">
        <v>366.71</v>
      </c>
      <c r="K9365" s="216" t="s">
        <v>88</v>
      </c>
    </row>
    <row r="9366" spans="1:11" x14ac:dyDescent="0.25">
      <c r="A9366" s="103" t="s">
        <v>828</v>
      </c>
      <c r="B9366" s="103" t="s">
        <v>347</v>
      </c>
      <c r="C9366" s="103" t="s">
        <v>89</v>
      </c>
      <c r="D9366" s="103" t="s">
        <v>91</v>
      </c>
      <c r="E9366" s="103" t="s">
        <v>295</v>
      </c>
      <c r="F9366" s="103" t="s">
        <v>295</v>
      </c>
      <c r="G9366" s="103" t="s">
        <v>446</v>
      </c>
      <c r="H9366" s="103" t="s">
        <v>447</v>
      </c>
      <c r="I9366" s="103" t="s">
        <v>92</v>
      </c>
      <c r="J9366" s="215">
        <v>466.17</v>
      </c>
      <c r="K9366" s="216" t="s">
        <v>88</v>
      </c>
    </row>
    <row r="9367" spans="1:11" x14ac:dyDescent="0.25">
      <c r="A9367" s="103" t="s">
        <v>829</v>
      </c>
      <c r="B9367" s="103" t="s">
        <v>347</v>
      </c>
      <c r="C9367" s="103" t="s">
        <v>89</v>
      </c>
      <c r="D9367" s="103" t="s">
        <v>91</v>
      </c>
      <c r="E9367" s="103" t="s">
        <v>295</v>
      </c>
      <c r="F9367" s="103" t="s">
        <v>295</v>
      </c>
      <c r="G9367" s="103" t="s">
        <v>446</v>
      </c>
      <c r="H9367" s="103" t="s">
        <v>447</v>
      </c>
      <c r="I9367" s="103" t="s">
        <v>92</v>
      </c>
      <c r="J9367" s="215">
        <v>212.68</v>
      </c>
      <c r="K9367" s="216" t="s">
        <v>88</v>
      </c>
    </row>
    <row r="9368" spans="1:11" x14ac:dyDescent="0.25">
      <c r="A9368" s="103" t="s">
        <v>825</v>
      </c>
      <c r="B9368" s="103" t="s">
        <v>347</v>
      </c>
      <c r="C9368" s="103" t="s">
        <v>89</v>
      </c>
      <c r="D9368" s="103" t="s">
        <v>91</v>
      </c>
      <c r="E9368" s="103" t="s">
        <v>295</v>
      </c>
      <c r="F9368" s="103" t="s">
        <v>295</v>
      </c>
      <c r="G9368" s="103" t="s">
        <v>446</v>
      </c>
      <c r="H9368" s="103" t="s">
        <v>447</v>
      </c>
      <c r="I9368" s="103" t="s">
        <v>92</v>
      </c>
      <c r="J9368" s="215">
        <v>562.89</v>
      </c>
      <c r="K9368" s="216" t="s">
        <v>88</v>
      </c>
    </row>
    <row r="9369" spans="1:11" x14ac:dyDescent="0.25">
      <c r="A9369" s="103" t="s">
        <v>826</v>
      </c>
      <c r="B9369" s="103" t="s">
        <v>347</v>
      </c>
      <c r="C9369" s="103" t="s">
        <v>89</v>
      </c>
      <c r="D9369" s="103" t="s">
        <v>91</v>
      </c>
      <c r="E9369" s="103" t="s">
        <v>295</v>
      </c>
      <c r="F9369" s="103" t="s">
        <v>295</v>
      </c>
      <c r="G9369" s="103" t="s">
        <v>446</v>
      </c>
      <c r="H9369" s="103" t="s">
        <v>447</v>
      </c>
      <c r="I9369" s="103" t="s">
        <v>92</v>
      </c>
      <c r="J9369" s="215">
        <v>428.89</v>
      </c>
      <c r="K9369" s="216" t="s">
        <v>88</v>
      </c>
    </row>
    <row r="9370" spans="1:11" x14ac:dyDescent="0.25">
      <c r="A9370" s="103" t="s">
        <v>827</v>
      </c>
      <c r="B9370" s="103" t="s">
        <v>347</v>
      </c>
      <c r="C9370" s="103" t="s">
        <v>89</v>
      </c>
      <c r="D9370" s="103" t="s">
        <v>91</v>
      </c>
      <c r="E9370" s="103" t="s">
        <v>295</v>
      </c>
      <c r="F9370" s="103" t="s">
        <v>295</v>
      </c>
      <c r="G9370" s="103" t="s">
        <v>128</v>
      </c>
      <c r="H9370" s="103" t="s">
        <v>386</v>
      </c>
      <c r="I9370" s="103" t="s">
        <v>92</v>
      </c>
      <c r="J9370" s="215">
        <v>567.27</v>
      </c>
      <c r="K9370" s="216" t="s">
        <v>88</v>
      </c>
    </row>
    <row r="9371" spans="1:11" x14ac:dyDescent="0.25">
      <c r="A9371" s="103" t="s">
        <v>830</v>
      </c>
      <c r="B9371" s="103" t="s">
        <v>347</v>
      </c>
      <c r="C9371" s="103" t="s">
        <v>89</v>
      </c>
      <c r="D9371" s="103" t="s">
        <v>91</v>
      </c>
      <c r="E9371" s="103" t="s">
        <v>295</v>
      </c>
      <c r="F9371" s="103" t="s">
        <v>295</v>
      </c>
      <c r="G9371" s="103" t="s">
        <v>128</v>
      </c>
      <c r="H9371" s="103" t="s">
        <v>386</v>
      </c>
      <c r="I9371" s="103" t="s">
        <v>92</v>
      </c>
      <c r="J9371" s="215">
        <v>481.58</v>
      </c>
      <c r="K9371" s="216" t="s">
        <v>88</v>
      </c>
    </row>
    <row r="9372" spans="1:11" x14ac:dyDescent="0.25">
      <c r="A9372" s="103" t="s">
        <v>828</v>
      </c>
      <c r="B9372" s="103" t="s">
        <v>347</v>
      </c>
      <c r="C9372" s="103" t="s">
        <v>89</v>
      </c>
      <c r="D9372" s="103" t="s">
        <v>91</v>
      </c>
      <c r="E9372" s="103" t="s">
        <v>295</v>
      </c>
      <c r="F9372" s="103" t="s">
        <v>295</v>
      </c>
      <c r="G9372" s="103" t="s">
        <v>128</v>
      </c>
      <c r="H9372" s="103" t="s">
        <v>386</v>
      </c>
      <c r="I9372" s="103" t="s">
        <v>92</v>
      </c>
      <c r="J9372" s="215">
        <v>587.84</v>
      </c>
      <c r="K9372" s="216" t="s">
        <v>88</v>
      </c>
    </row>
    <row r="9373" spans="1:11" x14ac:dyDescent="0.25">
      <c r="A9373" s="103" t="s">
        <v>829</v>
      </c>
      <c r="B9373" s="103" t="s">
        <v>347</v>
      </c>
      <c r="C9373" s="103" t="s">
        <v>89</v>
      </c>
      <c r="D9373" s="103" t="s">
        <v>91</v>
      </c>
      <c r="E9373" s="103" t="s">
        <v>295</v>
      </c>
      <c r="F9373" s="103" t="s">
        <v>295</v>
      </c>
      <c r="G9373" s="103" t="s">
        <v>128</v>
      </c>
      <c r="H9373" s="103" t="s">
        <v>386</v>
      </c>
      <c r="I9373" s="103" t="s">
        <v>92</v>
      </c>
      <c r="J9373" s="215">
        <v>534.51</v>
      </c>
      <c r="K9373" s="216" t="s">
        <v>88</v>
      </c>
    </row>
    <row r="9374" spans="1:11" x14ac:dyDescent="0.25">
      <c r="A9374" s="103" t="s">
        <v>825</v>
      </c>
      <c r="B9374" s="103" t="s">
        <v>347</v>
      </c>
      <c r="C9374" s="103" t="s">
        <v>89</v>
      </c>
      <c r="D9374" s="103" t="s">
        <v>91</v>
      </c>
      <c r="E9374" s="103" t="s">
        <v>295</v>
      </c>
      <c r="F9374" s="103" t="s">
        <v>295</v>
      </c>
      <c r="G9374" s="103" t="s">
        <v>128</v>
      </c>
      <c r="H9374" s="103" t="s">
        <v>386</v>
      </c>
      <c r="I9374" s="103" t="s">
        <v>92</v>
      </c>
      <c r="J9374" s="215">
        <v>685.6</v>
      </c>
      <c r="K9374" s="216" t="s">
        <v>88</v>
      </c>
    </row>
    <row r="9375" spans="1:11" x14ac:dyDescent="0.25">
      <c r="A9375" s="103" t="s">
        <v>826</v>
      </c>
      <c r="B9375" s="103" t="s">
        <v>347</v>
      </c>
      <c r="C9375" s="103" t="s">
        <v>89</v>
      </c>
      <c r="D9375" s="103" t="s">
        <v>91</v>
      </c>
      <c r="E9375" s="103" t="s">
        <v>295</v>
      </c>
      <c r="F9375" s="103" t="s">
        <v>295</v>
      </c>
      <c r="G9375" s="103" t="s">
        <v>128</v>
      </c>
      <c r="H9375" s="103" t="s">
        <v>386</v>
      </c>
      <c r="I9375" s="103" t="s">
        <v>92</v>
      </c>
      <c r="J9375" s="215">
        <v>289.63</v>
      </c>
      <c r="K9375" s="216" t="s">
        <v>88</v>
      </c>
    </row>
    <row r="9376" spans="1:11" x14ac:dyDescent="0.25">
      <c r="A9376" s="103" t="s">
        <v>827</v>
      </c>
      <c r="B9376" s="103" t="s">
        <v>347</v>
      </c>
      <c r="C9376" s="103" t="s">
        <v>89</v>
      </c>
      <c r="D9376" s="103" t="s">
        <v>91</v>
      </c>
      <c r="E9376" s="103" t="s">
        <v>295</v>
      </c>
      <c r="F9376" s="103" t="s">
        <v>295</v>
      </c>
      <c r="G9376" s="103" t="s">
        <v>619</v>
      </c>
      <c r="H9376" s="103" t="s">
        <v>620</v>
      </c>
      <c r="I9376" s="103" t="s">
        <v>92</v>
      </c>
      <c r="J9376" s="215">
        <v>978.68</v>
      </c>
      <c r="K9376" s="216" t="s">
        <v>88</v>
      </c>
    </row>
    <row r="9377" spans="1:11" x14ac:dyDescent="0.25">
      <c r="A9377" s="103" t="s">
        <v>830</v>
      </c>
      <c r="B9377" s="103" t="s">
        <v>347</v>
      </c>
      <c r="C9377" s="103" t="s">
        <v>89</v>
      </c>
      <c r="D9377" s="103" t="s">
        <v>91</v>
      </c>
      <c r="E9377" s="103" t="s">
        <v>295</v>
      </c>
      <c r="F9377" s="103" t="s">
        <v>295</v>
      </c>
      <c r="G9377" s="103" t="s">
        <v>619</v>
      </c>
      <c r="H9377" s="103" t="s">
        <v>620</v>
      </c>
      <c r="I9377" s="103" t="s">
        <v>92</v>
      </c>
      <c r="J9377" s="215">
        <v>1035.98</v>
      </c>
      <c r="K9377" s="216" t="s">
        <v>88</v>
      </c>
    </row>
    <row r="9378" spans="1:11" x14ac:dyDescent="0.25">
      <c r="A9378" s="103" t="s">
        <v>828</v>
      </c>
      <c r="B9378" s="103" t="s">
        <v>347</v>
      </c>
      <c r="C9378" s="103" t="s">
        <v>89</v>
      </c>
      <c r="D9378" s="103" t="s">
        <v>91</v>
      </c>
      <c r="E9378" s="103" t="s">
        <v>295</v>
      </c>
      <c r="F9378" s="103" t="s">
        <v>295</v>
      </c>
      <c r="G9378" s="103" t="s">
        <v>619</v>
      </c>
      <c r="H9378" s="103" t="s">
        <v>620</v>
      </c>
      <c r="I9378" s="103" t="s">
        <v>92</v>
      </c>
      <c r="J9378" s="215">
        <v>893.14</v>
      </c>
      <c r="K9378" s="216" t="s">
        <v>88</v>
      </c>
    </row>
    <row r="9379" spans="1:11" x14ac:dyDescent="0.25">
      <c r="A9379" s="103" t="s">
        <v>829</v>
      </c>
      <c r="B9379" s="103" t="s">
        <v>347</v>
      </c>
      <c r="C9379" s="103" t="s">
        <v>89</v>
      </c>
      <c r="D9379" s="103" t="s">
        <v>91</v>
      </c>
      <c r="E9379" s="103" t="s">
        <v>295</v>
      </c>
      <c r="F9379" s="103" t="s">
        <v>295</v>
      </c>
      <c r="G9379" s="103" t="s">
        <v>619</v>
      </c>
      <c r="H9379" s="103" t="s">
        <v>620</v>
      </c>
      <c r="I9379" s="103" t="s">
        <v>92</v>
      </c>
      <c r="J9379" s="215">
        <v>669.49</v>
      </c>
      <c r="K9379" s="216" t="s">
        <v>88</v>
      </c>
    </row>
    <row r="9380" spans="1:11" x14ac:dyDescent="0.25">
      <c r="A9380" s="103" t="s">
        <v>825</v>
      </c>
      <c r="B9380" s="103" t="s">
        <v>347</v>
      </c>
      <c r="C9380" s="103" t="s">
        <v>89</v>
      </c>
      <c r="D9380" s="103" t="s">
        <v>91</v>
      </c>
      <c r="E9380" s="103" t="s">
        <v>295</v>
      </c>
      <c r="F9380" s="103" t="s">
        <v>295</v>
      </c>
      <c r="G9380" s="103" t="s">
        <v>619</v>
      </c>
      <c r="H9380" s="103" t="s">
        <v>620</v>
      </c>
      <c r="I9380" s="103" t="s">
        <v>92</v>
      </c>
      <c r="J9380" s="215">
        <v>936.58</v>
      </c>
      <c r="K9380" s="216" t="s">
        <v>88</v>
      </c>
    </row>
    <row r="9381" spans="1:11" x14ac:dyDescent="0.25">
      <c r="A9381" s="103" t="s">
        <v>826</v>
      </c>
      <c r="B9381" s="103" t="s">
        <v>347</v>
      </c>
      <c r="C9381" s="103" t="s">
        <v>89</v>
      </c>
      <c r="D9381" s="103" t="s">
        <v>91</v>
      </c>
      <c r="E9381" s="103" t="s">
        <v>295</v>
      </c>
      <c r="F9381" s="103" t="s">
        <v>295</v>
      </c>
      <c r="G9381" s="103" t="s">
        <v>619</v>
      </c>
      <c r="H9381" s="103" t="s">
        <v>620</v>
      </c>
      <c r="I9381" s="103" t="s">
        <v>92</v>
      </c>
      <c r="J9381" s="215">
        <v>1120.1099999999999</v>
      </c>
      <c r="K9381" s="216" t="s">
        <v>88</v>
      </c>
    </row>
    <row r="9382" spans="1:11" x14ac:dyDescent="0.25">
      <c r="A9382" s="103" t="s">
        <v>830</v>
      </c>
      <c r="B9382" s="103" t="s">
        <v>347</v>
      </c>
      <c r="C9382" s="103" t="s">
        <v>89</v>
      </c>
      <c r="D9382" s="103" t="s">
        <v>91</v>
      </c>
      <c r="E9382" s="103" t="s">
        <v>295</v>
      </c>
      <c r="F9382" s="103" t="s">
        <v>295</v>
      </c>
      <c r="G9382" s="103" t="s">
        <v>127</v>
      </c>
      <c r="H9382" s="103" t="s">
        <v>391</v>
      </c>
      <c r="I9382" s="103" t="s">
        <v>92</v>
      </c>
      <c r="J9382" s="215">
        <v>-34.97</v>
      </c>
      <c r="K9382" s="216" t="s">
        <v>88</v>
      </c>
    </row>
    <row r="9383" spans="1:11" x14ac:dyDescent="0.25">
      <c r="A9383" s="103" t="s">
        <v>829</v>
      </c>
      <c r="B9383" s="103" t="s">
        <v>347</v>
      </c>
      <c r="C9383" s="103" t="s">
        <v>89</v>
      </c>
      <c r="D9383" s="103" t="s">
        <v>91</v>
      </c>
      <c r="E9383" s="103" t="s">
        <v>295</v>
      </c>
      <c r="F9383" s="103" t="s">
        <v>295</v>
      </c>
      <c r="G9383" s="103" t="s">
        <v>127</v>
      </c>
      <c r="H9383" s="103" t="s">
        <v>391</v>
      </c>
      <c r="I9383" s="103" t="s">
        <v>92</v>
      </c>
      <c r="J9383" s="215">
        <v>104.91</v>
      </c>
      <c r="K9383" s="216" t="s">
        <v>88</v>
      </c>
    </row>
    <row r="9384" spans="1:11" x14ac:dyDescent="0.25">
      <c r="A9384" s="103" t="s">
        <v>827</v>
      </c>
      <c r="B9384" s="103" t="s">
        <v>347</v>
      </c>
      <c r="C9384" s="103" t="s">
        <v>89</v>
      </c>
      <c r="D9384" s="103" t="s">
        <v>91</v>
      </c>
      <c r="E9384" s="103" t="s">
        <v>295</v>
      </c>
      <c r="F9384" s="103" t="s">
        <v>295</v>
      </c>
      <c r="G9384" s="103" t="s">
        <v>740</v>
      </c>
      <c r="H9384" s="103" t="s">
        <v>741</v>
      </c>
      <c r="I9384" s="103" t="s">
        <v>92</v>
      </c>
      <c r="J9384" s="215">
        <v>306.98</v>
      </c>
      <c r="K9384" s="216" t="s">
        <v>88</v>
      </c>
    </row>
    <row r="9385" spans="1:11" x14ac:dyDescent="0.25">
      <c r="A9385" s="103" t="s">
        <v>830</v>
      </c>
      <c r="B9385" s="103" t="s">
        <v>347</v>
      </c>
      <c r="C9385" s="103" t="s">
        <v>89</v>
      </c>
      <c r="D9385" s="103" t="s">
        <v>91</v>
      </c>
      <c r="E9385" s="103" t="s">
        <v>295</v>
      </c>
      <c r="F9385" s="103" t="s">
        <v>295</v>
      </c>
      <c r="G9385" s="103" t="s">
        <v>740</v>
      </c>
      <c r="H9385" s="103" t="s">
        <v>741</v>
      </c>
      <c r="I9385" s="103" t="s">
        <v>92</v>
      </c>
      <c r="J9385" s="215">
        <v>-5.91</v>
      </c>
      <c r="K9385" s="216" t="s">
        <v>88</v>
      </c>
    </row>
    <row r="9386" spans="1:11" x14ac:dyDescent="0.25">
      <c r="A9386" s="103" t="s">
        <v>828</v>
      </c>
      <c r="B9386" s="103" t="s">
        <v>347</v>
      </c>
      <c r="C9386" s="103" t="s">
        <v>89</v>
      </c>
      <c r="D9386" s="103" t="s">
        <v>91</v>
      </c>
      <c r="E9386" s="103" t="s">
        <v>295</v>
      </c>
      <c r="F9386" s="103" t="s">
        <v>295</v>
      </c>
      <c r="G9386" s="103" t="s">
        <v>740</v>
      </c>
      <c r="H9386" s="103" t="s">
        <v>741</v>
      </c>
      <c r="I9386" s="103" t="s">
        <v>92</v>
      </c>
      <c r="J9386" s="215">
        <v>1030.07</v>
      </c>
      <c r="K9386" s="216" t="s">
        <v>88</v>
      </c>
    </row>
    <row r="9387" spans="1:11" x14ac:dyDescent="0.25">
      <c r="A9387" s="103" t="s">
        <v>829</v>
      </c>
      <c r="B9387" s="103" t="s">
        <v>347</v>
      </c>
      <c r="C9387" s="103" t="s">
        <v>89</v>
      </c>
      <c r="D9387" s="103" t="s">
        <v>91</v>
      </c>
      <c r="E9387" s="103" t="s">
        <v>295</v>
      </c>
      <c r="F9387" s="103" t="s">
        <v>295</v>
      </c>
      <c r="G9387" s="103" t="s">
        <v>740</v>
      </c>
      <c r="H9387" s="103" t="s">
        <v>741</v>
      </c>
      <c r="I9387" s="103" t="s">
        <v>92</v>
      </c>
      <c r="J9387" s="215">
        <v>80.180000000000007</v>
      </c>
      <c r="K9387" s="216" t="s">
        <v>88</v>
      </c>
    </row>
    <row r="9388" spans="1:11" x14ac:dyDescent="0.25">
      <c r="A9388" s="103" t="s">
        <v>825</v>
      </c>
      <c r="B9388" s="103" t="s">
        <v>347</v>
      </c>
      <c r="C9388" s="103" t="s">
        <v>89</v>
      </c>
      <c r="D9388" s="103" t="s">
        <v>91</v>
      </c>
      <c r="E9388" s="103" t="s">
        <v>295</v>
      </c>
      <c r="F9388" s="103" t="s">
        <v>295</v>
      </c>
      <c r="G9388" s="103" t="s">
        <v>740</v>
      </c>
      <c r="H9388" s="103" t="s">
        <v>741</v>
      </c>
      <c r="I9388" s="103" t="s">
        <v>92</v>
      </c>
      <c r="J9388" s="215">
        <v>65.83</v>
      </c>
      <c r="K9388" s="216" t="s">
        <v>88</v>
      </c>
    </row>
    <row r="9389" spans="1:11" x14ac:dyDescent="0.25">
      <c r="A9389" s="103" t="s">
        <v>826</v>
      </c>
      <c r="B9389" s="103" t="s">
        <v>347</v>
      </c>
      <c r="C9389" s="103" t="s">
        <v>89</v>
      </c>
      <c r="D9389" s="103" t="s">
        <v>91</v>
      </c>
      <c r="E9389" s="103" t="s">
        <v>295</v>
      </c>
      <c r="F9389" s="103" t="s">
        <v>295</v>
      </c>
      <c r="G9389" s="103" t="s">
        <v>740</v>
      </c>
      <c r="H9389" s="103" t="s">
        <v>741</v>
      </c>
      <c r="I9389" s="103" t="s">
        <v>92</v>
      </c>
      <c r="J9389" s="215">
        <v>105.32</v>
      </c>
      <c r="K9389" s="216" t="s">
        <v>88</v>
      </c>
    </row>
    <row r="9390" spans="1:11" x14ac:dyDescent="0.25">
      <c r="A9390" s="103" t="s">
        <v>827</v>
      </c>
      <c r="B9390" s="103" t="s">
        <v>347</v>
      </c>
      <c r="C9390" s="103" t="s">
        <v>89</v>
      </c>
      <c r="D9390" s="103" t="s">
        <v>91</v>
      </c>
      <c r="E9390" s="103" t="s">
        <v>295</v>
      </c>
      <c r="F9390" s="103" t="s">
        <v>295</v>
      </c>
      <c r="G9390" s="103" t="s">
        <v>490</v>
      </c>
      <c r="H9390" s="103" t="s">
        <v>742</v>
      </c>
      <c r="I9390" s="103" t="s">
        <v>92</v>
      </c>
      <c r="J9390" s="215">
        <v>791.09</v>
      </c>
      <c r="K9390" s="216" t="s">
        <v>88</v>
      </c>
    </row>
    <row r="9391" spans="1:11" x14ac:dyDescent="0.25">
      <c r="A9391" s="103" t="s">
        <v>830</v>
      </c>
      <c r="B9391" s="103" t="s">
        <v>347</v>
      </c>
      <c r="C9391" s="103" t="s">
        <v>89</v>
      </c>
      <c r="D9391" s="103" t="s">
        <v>91</v>
      </c>
      <c r="E9391" s="103" t="s">
        <v>295</v>
      </c>
      <c r="F9391" s="103" t="s">
        <v>295</v>
      </c>
      <c r="G9391" s="103" t="s">
        <v>490</v>
      </c>
      <c r="H9391" s="103" t="s">
        <v>742</v>
      </c>
      <c r="I9391" s="103" t="s">
        <v>92</v>
      </c>
      <c r="J9391" s="215">
        <v>399.82</v>
      </c>
      <c r="K9391" s="216" t="s">
        <v>88</v>
      </c>
    </row>
    <row r="9392" spans="1:11" x14ac:dyDescent="0.25">
      <c r="A9392" s="103" t="s">
        <v>828</v>
      </c>
      <c r="B9392" s="103" t="s">
        <v>347</v>
      </c>
      <c r="C9392" s="103" t="s">
        <v>89</v>
      </c>
      <c r="D9392" s="103" t="s">
        <v>91</v>
      </c>
      <c r="E9392" s="103" t="s">
        <v>295</v>
      </c>
      <c r="F9392" s="103" t="s">
        <v>295</v>
      </c>
      <c r="G9392" s="103" t="s">
        <v>490</v>
      </c>
      <c r="H9392" s="103" t="s">
        <v>742</v>
      </c>
      <c r="I9392" s="103" t="s">
        <v>92</v>
      </c>
      <c r="J9392" s="215">
        <v>611.76</v>
      </c>
      <c r="K9392" s="216" t="s">
        <v>88</v>
      </c>
    </row>
    <row r="9393" spans="1:11" x14ac:dyDescent="0.25">
      <c r="A9393" s="103" t="s">
        <v>829</v>
      </c>
      <c r="B9393" s="103" t="s">
        <v>347</v>
      </c>
      <c r="C9393" s="103" t="s">
        <v>89</v>
      </c>
      <c r="D9393" s="103" t="s">
        <v>91</v>
      </c>
      <c r="E9393" s="103" t="s">
        <v>295</v>
      </c>
      <c r="F9393" s="103" t="s">
        <v>295</v>
      </c>
      <c r="G9393" s="103" t="s">
        <v>490</v>
      </c>
      <c r="H9393" s="103" t="s">
        <v>742</v>
      </c>
      <c r="I9393" s="103" t="s">
        <v>92</v>
      </c>
      <c r="J9393" s="215">
        <v>465.2</v>
      </c>
      <c r="K9393" s="216" t="s">
        <v>88</v>
      </c>
    </row>
    <row r="9394" spans="1:11" x14ac:dyDescent="0.25">
      <c r="A9394" s="103" t="s">
        <v>825</v>
      </c>
      <c r="B9394" s="103" t="s">
        <v>347</v>
      </c>
      <c r="C9394" s="103" t="s">
        <v>89</v>
      </c>
      <c r="D9394" s="103" t="s">
        <v>91</v>
      </c>
      <c r="E9394" s="103" t="s">
        <v>295</v>
      </c>
      <c r="F9394" s="103" t="s">
        <v>295</v>
      </c>
      <c r="G9394" s="103" t="s">
        <v>490</v>
      </c>
      <c r="H9394" s="103" t="s">
        <v>742</v>
      </c>
      <c r="I9394" s="103" t="s">
        <v>92</v>
      </c>
      <c r="J9394" s="215">
        <v>946.57</v>
      </c>
      <c r="K9394" s="216" t="s">
        <v>88</v>
      </c>
    </row>
    <row r="9395" spans="1:11" x14ac:dyDescent="0.25">
      <c r="A9395" s="103" t="s">
        <v>826</v>
      </c>
      <c r="B9395" s="103" t="s">
        <v>347</v>
      </c>
      <c r="C9395" s="103" t="s">
        <v>89</v>
      </c>
      <c r="D9395" s="103" t="s">
        <v>91</v>
      </c>
      <c r="E9395" s="103" t="s">
        <v>295</v>
      </c>
      <c r="F9395" s="103" t="s">
        <v>295</v>
      </c>
      <c r="G9395" s="103" t="s">
        <v>490</v>
      </c>
      <c r="H9395" s="103" t="s">
        <v>742</v>
      </c>
      <c r="I9395" s="103" t="s">
        <v>92</v>
      </c>
      <c r="J9395" s="215">
        <v>654.32000000000005</v>
      </c>
      <c r="K9395" s="216" t="s">
        <v>88</v>
      </c>
    </row>
    <row r="9396" spans="1:11" x14ac:dyDescent="0.25">
      <c r="A9396" s="103" t="s">
        <v>827</v>
      </c>
      <c r="B9396" s="103" t="s">
        <v>347</v>
      </c>
      <c r="C9396" s="103" t="s">
        <v>89</v>
      </c>
      <c r="D9396" s="103" t="s">
        <v>91</v>
      </c>
      <c r="E9396" s="103" t="s">
        <v>295</v>
      </c>
      <c r="F9396" s="103" t="s">
        <v>295</v>
      </c>
      <c r="G9396" s="103" t="s">
        <v>650</v>
      </c>
      <c r="H9396" s="103" t="s">
        <v>651</v>
      </c>
      <c r="I9396" s="103" t="s">
        <v>92</v>
      </c>
      <c r="J9396" s="215">
        <v>841.61</v>
      </c>
      <c r="K9396" s="216" t="s">
        <v>88</v>
      </c>
    </row>
    <row r="9397" spans="1:11" x14ac:dyDescent="0.25">
      <c r="A9397" s="103" t="s">
        <v>830</v>
      </c>
      <c r="B9397" s="103" t="s">
        <v>347</v>
      </c>
      <c r="C9397" s="103" t="s">
        <v>89</v>
      </c>
      <c r="D9397" s="103" t="s">
        <v>91</v>
      </c>
      <c r="E9397" s="103" t="s">
        <v>295</v>
      </c>
      <c r="F9397" s="103" t="s">
        <v>295</v>
      </c>
      <c r="G9397" s="103" t="s">
        <v>650</v>
      </c>
      <c r="H9397" s="103" t="s">
        <v>651</v>
      </c>
      <c r="I9397" s="103" t="s">
        <v>92</v>
      </c>
      <c r="J9397" s="215">
        <v>1015.85</v>
      </c>
      <c r="K9397" s="216" t="s">
        <v>88</v>
      </c>
    </row>
    <row r="9398" spans="1:11" x14ac:dyDescent="0.25">
      <c r="A9398" s="103" t="s">
        <v>828</v>
      </c>
      <c r="B9398" s="103" t="s">
        <v>347</v>
      </c>
      <c r="C9398" s="103" t="s">
        <v>89</v>
      </c>
      <c r="D9398" s="103" t="s">
        <v>91</v>
      </c>
      <c r="E9398" s="103" t="s">
        <v>295</v>
      </c>
      <c r="F9398" s="103" t="s">
        <v>295</v>
      </c>
      <c r="G9398" s="103" t="s">
        <v>650</v>
      </c>
      <c r="H9398" s="103" t="s">
        <v>651</v>
      </c>
      <c r="I9398" s="103" t="s">
        <v>92</v>
      </c>
      <c r="J9398" s="215">
        <v>860.43</v>
      </c>
      <c r="K9398" s="216" t="s">
        <v>88</v>
      </c>
    </row>
    <row r="9399" spans="1:11" x14ac:dyDescent="0.25">
      <c r="A9399" s="103" t="s">
        <v>829</v>
      </c>
      <c r="B9399" s="103" t="s">
        <v>347</v>
      </c>
      <c r="C9399" s="103" t="s">
        <v>89</v>
      </c>
      <c r="D9399" s="103" t="s">
        <v>91</v>
      </c>
      <c r="E9399" s="103" t="s">
        <v>295</v>
      </c>
      <c r="F9399" s="103" t="s">
        <v>295</v>
      </c>
      <c r="G9399" s="103" t="s">
        <v>650</v>
      </c>
      <c r="H9399" s="103" t="s">
        <v>651</v>
      </c>
      <c r="I9399" s="103" t="s">
        <v>92</v>
      </c>
      <c r="J9399" s="215">
        <v>878.48</v>
      </c>
      <c r="K9399" s="216" t="s">
        <v>88</v>
      </c>
    </row>
    <row r="9400" spans="1:11" x14ac:dyDescent="0.25">
      <c r="A9400" s="103" t="s">
        <v>825</v>
      </c>
      <c r="B9400" s="103" t="s">
        <v>347</v>
      </c>
      <c r="C9400" s="103" t="s">
        <v>89</v>
      </c>
      <c r="D9400" s="103" t="s">
        <v>91</v>
      </c>
      <c r="E9400" s="103" t="s">
        <v>295</v>
      </c>
      <c r="F9400" s="103" t="s">
        <v>295</v>
      </c>
      <c r="G9400" s="103" t="s">
        <v>650</v>
      </c>
      <c r="H9400" s="103" t="s">
        <v>651</v>
      </c>
      <c r="I9400" s="103" t="s">
        <v>92</v>
      </c>
      <c r="J9400" s="215">
        <v>1195.5999999999999</v>
      </c>
      <c r="K9400" s="216" t="s">
        <v>88</v>
      </c>
    </row>
    <row r="9401" spans="1:11" x14ac:dyDescent="0.25">
      <c r="A9401" s="103" t="s">
        <v>826</v>
      </c>
      <c r="B9401" s="103" t="s">
        <v>347</v>
      </c>
      <c r="C9401" s="103" t="s">
        <v>89</v>
      </c>
      <c r="D9401" s="103" t="s">
        <v>91</v>
      </c>
      <c r="E9401" s="103" t="s">
        <v>295</v>
      </c>
      <c r="F9401" s="103" t="s">
        <v>295</v>
      </c>
      <c r="G9401" s="103" t="s">
        <v>650</v>
      </c>
      <c r="H9401" s="103" t="s">
        <v>651</v>
      </c>
      <c r="I9401" s="103" t="s">
        <v>92</v>
      </c>
      <c r="J9401" s="215">
        <v>502.57</v>
      </c>
      <c r="K9401" s="216" t="s">
        <v>88</v>
      </c>
    </row>
    <row r="9402" spans="1:11" x14ac:dyDescent="0.25">
      <c r="A9402" s="103" t="s">
        <v>828</v>
      </c>
      <c r="B9402" s="103" t="s">
        <v>347</v>
      </c>
      <c r="C9402" s="103" t="s">
        <v>89</v>
      </c>
      <c r="D9402" s="103" t="s">
        <v>91</v>
      </c>
      <c r="E9402" s="103" t="s">
        <v>295</v>
      </c>
      <c r="F9402" s="103" t="s">
        <v>295</v>
      </c>
      <c r="G9402" s="103" t="s">
        <v>491</v>
      </c>
      <c r="H9402" s="103" t="s">
        <v>492</v>
      </c>
      <c r="I9402" s="103" t="s">
        <v>92</v>
      </c>
      <c r="J9402" s="215">
        <v>42.36</v>
      </c>
      <c r="K9402" s="216" t="s">
        <v>88</v>
      </c>
    </row>
    <row r="9403" spans="1:11" x14ac:dyDescent="0.25">
      <c r="A9403" s="103" t="s">
        <v>827</v>
      </c>
      <c r="B9403" s="103" t="s">
        <v>347</v>
      </c>
      <c r="C9403" s="103" t="s">
        <v>89</v>
      </c>
      <c r="D9403" s="103" t="s">
        <v>91</v>
      </c>
      <c r="E9403" s="103" t="s">
        <v>295</v>
      </c>
      <c r="F9403" s="103" t="s">
        <v>295</v>
      </c>
      <c r="G9403" s="103" t="s">
        <v>94</v>
      </c>
      <c r="H9403" s="103" t="s">
        <v>397</v>
      </c>
      <c r="I9403" s="103" t="s">
        <v>92</v>
      </c>
      <c r="J9403" s="215">
        <v>309.48</v>
      </c>
      <c r="K9403" s="216" t="s">
        <v>88</v>
      </c>
    </row>
    <row r="9404" spans="1:11" x14ac:dyDescent="0.25">
      <c r="A9404" s="103" t="s">
        <v>830</v>
      </c>
      <c r="B9404" s="103" t="s">
        <v>347</v>
      </c>
      <c r="C9404" s="103" t="s">
        <v>89</v>
      </c>
      <c r="D9404" s="103" t="s">
        <v>91</v>
      </c>
      <c r="E9404" s="103" t="s">
        <v>295</v>
      </c>
      <c r="F9404" s="103" t="s">
        <v>295</v>
      </c>
      <c r="G9404" s="103" t="s">
        <v>94</v>
      </c>
      <c r="H9404" s="103" t="s">
        <v>397</v>
      </c>
      <c r="I9404" s="103" t="s">
        <v>92</v>
      </c>
      <c r="J9404" s="215">
        <v>392.28</v>
      </c>
      <c r="K9404" s="216" t="s">
        <v>88</v>
      </c>
    </row>
    <row r="9405" spans="1:11" x14ac:dyDescent="0.25">
      <c r="A9405" s="103" t="s">
        <v>828</v>
      </c>
      <c r="B9405" s="103" t="s">
        <v>347</v>
      </c>
      <c r="C9405" s="103" t="s">
        <v>89</v>
      </c>
      <c r="D9405" s="103" t="s">
        <v>91</v>
      </c>
      <c r="E9405" s="103" t="s">
        <v>295</v>
      </c>
      <c r="F9405" s="103" t="s">
        <v>295</v>
      </c>
      <c r="G9405" s="103" t="s">
        <v>94</v>
      </c>
      <c r="H9405" s="103" t="s">
        <v>397</v>
      </c>
      <c r="I9405" s="103" t="s">
        <v>92</v>
      </c>
      <c r="J9405" s="215">
        <v>65.67</v>
      </c>
      <c r="K9405" s="216" t="s">
        <v>88</v>
      </c>
    </row>
    <row r="9406" spans="1:11" x14ac:dyDescent="0.25">
      <c r="A9406" s="103" t="s">
        <v>829</v>
      </c>
      <c r="B9406" s="103" t="s">
        <v>347</v>
      </c>
      <c r="C9406" s="103" t="s">
        <v>89</v>
      </c>
      <c r="D9406" s="103" t="s">
        <v>91</v>
      </c>
      <c r="E9406" s="103" t="s">
        <v>295</v>
      </c>
      <c r="F9406" s="103" t="s">
        <v>295</v>
      </c>
      <c r="G9406" s="103" t="s">
        <v>94</v>
      </c>
      <c r="H9406" s="103" t="s">
        <v>397</v>
      </c>
      <c r="I9406" s="103" t="s">
        <v>92</v>
      </c>
      <c r="J9406" s="215">
        <v>141.68</v>
      </c>
      <c r="K9406" s="216" t="s">
        <v>88</v>
      </c>
    </row>
    <row r="9407" spans="1:11" x14ac:dyDescent="0.25">
      <c r="A9407" s="103" t="s">
        <v>825</v>
      </c>
      <c r="B9407" s="103" t="s">
        <v>347</v>
      </c>
      <c r="C9407" s="103" t="s">
        <v>89</v>
      </c>
      <c r="D9407" s="103" t="s">
        <v>91</v>
      </c>
      <c r="E9407" s="103" t="s">
        <v>295</v>
      </c>
      <c r="F9407" s="103" t="s">
        <v>295</v>
      </c>
      <c r="G9407" s="103" t="s">
        <v>94</v>
      </c>
      <c r="H9407" s="103" t="s">
        <v>397</v>
      </c>
      <c r="I9407" s="103" t="s">
        <v>92</v>
      </c>
      <c r="J9407" s="215">
        <v>244.17</v>
      </c>
      <c r="K9407" s="216" t="s">
        <v>88</v>
      </c>
    </row>
    <row r="9408" spans="1:11" x14ac:dyDescent="0.25">
      <c r="A9408" s="103" t="s">
        <v>826</v>
      </c>
      <c r="B9408" s="103" t="s">
        <v>347</v>
      </c>
      <c r="C9408" s="103" t="s">
        <v>89</v>
      </c>
      <c r="D9408" s="103" t="s">
        <v>91</v>
      </c>
      <c r="E9408" s="103" t="s">
        <v>295</v>
      </c>
      <c r="F9408" s="103" t="s">
        <v>295</v>
      </c>
      <c r="G9408" s="103" t="s">
        <v>94</v>
      </c>
      <c r="H9408" s="103" t="s">
        <v>397</v>
      </c>
      <c r="I9408" s="103" t="s">
        <v>92</v>
      </c>
      <c r="J9408" s="215">
        <v>-69.73</v>
      </c>
      <c r="K9408" s="216" t="s">
        <v>88</v>
      </c>
    </row>
    <row r="9409" spans="1:11" x14ac:dyDescent="0.25">
      <c r="A9409" s="103" t="s">
        <v>827</v>
      </c>
      <c r="B9409" s="103" t="s">
        <v>347</v>
      </c>
      <c r="C9409" s="103" t="s">
        <v>89</v>
      </c>
      <c r="D9409" s="103" t="s">
        <v>91</v>
      </c>
      <c r="E9409" s="103" t="s">
        <v>295</v>
      </c>
      <c r="F9409" s="103" t="s">
        <v>295</v>
      </c>
      <c r="G9409" s="103" t="s">
        <v>120</v>
      </c>
      <c r="H9409" s="103" t="s">
        <v>398</v>
      </c>
      <c r="I9409" s="103" t="s">
        <v>92</v>
      </c>
      <c r="J9409" s="215">
        <v>1288.7</v>
      </c>
      <c r="K9409" s="216" t="s">
        <v>88</v>
      </c>
    </row>
    <row r="9410" spans="1:11" x14ac:dyDescent="0.25">
      <c r="A9410" s="103" t="s">
        <v>830</v>
      </c>
      <c r="B9410" s="103" t="s">
        <v>347</v>
      </c>
      <c r="C9410" s="103" t="s">
        <v>89</v>
      </c>
      <c r="D9410" s="103" t="s">
        <v>91</v>
      </c>
      <c r="E9410" s="103" t="s">
        <v>295</v>
      </c>
      <c r="F9410" s="103" t="s">
        <v>295</v>
      </c>
      <c r="G9410" s="103" t="s">
        <v>120</v>
      </c>
      <c r="H9410" s="103" t="s">
        <v>398</v>
      </c>
      <c r="I9410" s="103" t="s">
        <v>92</v>
      </c>
      <c r="J9410" s="215">
        <v>1264.3499999999999</v>
      </c>
      <c r="K9410" s="216" t="s">
        <v>88</v>
      </c>
    </row>
    <row r="9411" spans="1:11" x14ac:dyDescent="0.25">
      <c r="A9411" s="103" t="s">
        <v>828</v>
      </c>
      <c r="B9411" s="103" t="s">
        <v>347</v>
      </c>
      <c r="C9411" s="103" t="s">
        <v>89</v>
      </c>
      <c r="D9411" s="103" t="s">
        <v>91</v>
      </c>
      <c r="E9411" s="103" t="s">
        <v>295</v>
      </c>
      <c r="F9411" s="103" t="s">
        <v>295</v>
      </c>
      <c r="G9411" s="103" t="s">
        <v>120</v>
      </c>
      <c r="H9411" s="103" t="s">
        <v>398</v>
      </c>
      <c r="I9411" s="103" t="s">
        <v>92</v>
      </c>
      <c r="J9411" s="215">
        <v>964.04</v>
      </c>
      <c r="K9411" s="216" t="s">
        <v>88</v>
      </c>
    </row>
    <row r="9412" spans="1:11" x14ac:dyDescent="0.25">
      <c r="A9412" s="103" t="s">
        <v>829</v>
      </c>
      <c r="B9412" s="103" t="s">
        <v>347</v>
      </c>
      <c r="C9412" s="103" t="s">
        <v>89</v>
      </c>
      <c r="D9412" s="103" t="s">
        <v>91</v>
      </c>
      <c r="E9412" s="103" t="s">
        <v>295</v>
      </c>
      <c r="F9412" s="103" t="s">
        <v>295</v>
      </c>
      <c r="G9412" s="103" t="s">
        <v>120</v>
      </c>
      <c r="H9412" s="103" t="s">
        <v>398</v>
      </c>
      <c r="I9412" s="103" t="s">
        <v>92</v>
      </c>
      <c r="J9412" s="215">
        <v>711.52</v>
      </c>
      <c r="K9412" s="216" t="s">
        <v>88</v>
      </c>
    </row>
    <row r="9413" spans="1:11" x14ac:dyDescent="0.25">
      <c r="A9413" s="103" t="s">
        <v>825</v>
      </c>
      <c r="B9413" s="103" t="s">
        <v>347</v>
      </c>
      <c r="C9413" s="103" t="s">
        <v>89</v>
      </c>
      <c r="D9413" s="103" t="s">
        <v>91</v>
      </c>
      <c r="E9413" s="103" t="s">
        <v>295</v>
      </c>
      <c r="F9413" s="103" t="s">
        <v>295</v>
      </c>
      <c r="G9413" s="103" t="s">
        <v>120</v>
      </c>
      <c r="H9413" s="103" t="s">
        <v>398</v>
      </c>
      <c r="I9413" s="103" t="s">
        <v>92</v>
      </c>
      <c r="J9413" s="215">
        <v>1373.31</v>
      </c>
      <c r="K9413" s="216" t="s">
        <v>88</v>
      </c>
    </row>
    <row r="9414" spans="1:11" x14ac:dyDescent="0.25">
      <c r="A9414" s="103" t="s">
        <v>826</v>
      </c>
      <c r="B9414" s="103" t="s">
        <v>347</v>
      </c>
      <c r="C9414" s="103" t="s">
        <v>89</v>
      </c>
      <c r="D9414" s="103" t="s">
        <v>91</v>
      </c>
      <c r="E9414" s="103" t="s">
        <v>295</v>
      </c>
      <c r="F9414" s="103" t="s">
        <v>295</v>
      </c>
      <c r="G9414" s="103" t="s">
        <v>120</v>
      </c>
      <c r="H9414" s="103" t="s">
        <v>398</v>
      </c>
      <c r="I9414" s="103" t="s">
        <v>92</v>
      </c>
      <c r="J9414" s="215">
        <v>-373.92</v>
      </c>
      <c r="K9414" s="216" t="s">
        <v>88</v>
      </c>
    </row>
    <row r="9415" spans="1:11" x14ac:dyDescent="0.25">
      <c r="A9415" s="103" t="s">
        <v>827</v>
      </c>
      <c r="B9415" s="103" t="s">
        <v>347</v>
      </c>
      <c r="C9415" s="103" t="s">
        <v>89</v>
      </c>
      <c r="D9415" s="103" t="s">
        <v>452</v>
      </c>
      <c r="E9415" s="111"/>
      <c r="F9415" s="103" t="s">
        <v>453</v>
      </c>
      <c r="G9415" s="103" t="s">
        <v>549</v>
      </c>
      <c r="H9415" s="103" t="s">
        <v>550</v>
      </c>
      <c r="I9415" s="103" t="s">
        <v>92</v>
      </c>
      <c r="J9415" s="215">
        <v>8842.07</v>
      </c>
      <c r="K9415" s="216" t="s">
        <v>347</v>
      </c>
    </row>
    <row r="9416" spans="1:11" x14ac:dyDescent="0.25">
      <c r="A9416" s="103" t="s">
        <v>830</v>
      </c>
      <c r="B9416" s="103" t="s">
        <v>347</v>
      </c>
      <c r="C9416" s="103" t="s">
        <v>89</v>
      </c>
      <c r="D9416" s="103" t="s">
        <v>452</v>
      </c>
      <c r="E9416" s="111"/>
      <c r="F9416" s="103" t="s">
        <v>453</v>
      </c>
      <c r="G9416" s="103" t="s">
        <v>549</v>
      </c>
      <c r="H9416" s="103" t="s">
        <v>550</v>
      </c>
      <c r="I9416" s="103" t="s">
        <v>92</v>
      </c>
      <c r="J9416" s="215">
        <v>422.36</v>
      </c>
      <c r="K9416" s="216" t="s">
        <v>347</v>
      </c>
    </row>
    <row r="9417" spans="1:11" x14ac:dyDescent="0.25">
      <c r="A9417" s="103" t="s">
        <v>828</v>
      </c>
      <c r="B9417" s="103" t="s">
        <v>347</v>
      </c>
      <c r="C9417" s="103" t="s">
        <v>89</v>
      </c>
      <c r="D9417" s="103" t="s">
        <v>452</v>
      </c>
      <c r="E9417" s="111"/>
      <c r="F9417" s="103" t="s">
        <v>453</v>
      </c>
      <c r="G9417" s="103" t="s">
        <v>549</v>
      </c>
      <c r="H9417" s="103" t="s">
        <v>550</v>
      </c>
      <c r="I9417" s="103" t="s">
        <v>92</v>
      </c>
      <c r="J9417" s="215">
        <v>6580.87</v>
      </c>
      <c r="K9417" s="216" t="s">
        <v>347</v>
      </c>
    </row>
    <row r="9418" spans="1:11" x14ac:dyDescent="0.25">
      <c r="A9418" s="103" t="s">
        <v>829</v>
      </c>
      <c r="B9418" s="103" t="s">
        <v>347</v>
      </c>
      <c r="C9418" s="103" t="s">
        <v>89</v>
      </c>
      <c r="D9418" s="103" t="s">
        <v>452</v>
      </c>
      <c r="E9418" s="111"/>
      <c r="F9418" s="103" t="s">
        <v>453</v>
      </c>
      <c r="G9418" s="103" t="s">
        <v>549</v>
      </c>
      <c r="H9418" s="103" t="s">
        <v>550</v>
      </c>
      <c r="I9418" s="103" t="s">
        <v>92</v>
      </c>
      <c r="J9418" s="215">
        <v>1172.43</v>
      </c>
      <c r="K9418" s="216" t="s">
        <v>347</v>
      </c>
    </row>
    <row r="9419" spans="1:11" x14ac:dyDescent="0.25">
      <c r="A9419" s="103" t="s">
        <v>825</v>
      </c>
      <c r="B9419" s="103" t="s">
        <v>347</v>
      </c>
      <c r="C9419" s="103" t="s">
        <v>89</v>
      </c>
      <c r="D9419" s="103" t="s">
        <v>452</v>
      </c>
      <c r="E9419" s="111"/>
      <c r="F9419" s="103" t="s">
        <v>453</v>
      </c>
      <c r="G9419" s="103" t="s">
        <v>549</v>
      </c>
      <c r="H9419" s="103" t="s">
        <v>550</v>
      </c>
      <c r="I9419" s="103" t="s">
        <v>92</v>
      </c>
      <c r="J9419" s="215">
        <v>6751.41</v>
      </c>
      <c r="K9419" s="216" t="s">
        <v>347</v>
      </c>
    </row>
    <row r="9420" spans="1:11" x14ac:dyDescent="0.25">
      <c r="A9420" s="103" t="s">
        <v>826</v>
      </c>
      <c r="B9420" s="103" t="s">
        <v>347</v>
      </c>
      <c r="C9420" s="103" t="s">
        <v>89</v>
      </c>
      <c r="D9420" s="103" t="s">
        <v>452</v>
      </c>
      <c r="E9420" s="111"/>
      <c r="F9420" s="103" t="s">
        <v>453</v>
      </c>
      <c r="G9420" s="103" t="s">
        <v>549</v>
      </c>
      <c r="H9420" s="103" t="s">
        <v>550</v>
      </c>
      <c r="I9420" s="103" t="s">
        <v>92</v>
      </c>
      <c r="J9420" s="215">
        <v>11374.42</v>
      </c>
      <c r="K9420" s="216" t="s">
        <v>347</v>
      </c>
    </row>
    <row r="9421" spans="1:11" x14ac:dyDescent="0.25">
      <c r="A9421" s="103" t="s">
        <v>827</v>
      </c>
      <c r="B9421" s="103" t="s">
        <v>347</v>
      </c>
      <c r="C9421" s="103" t="s">
        <v>89</v>
      </c>
      <c r="D9421" s="103" t="s">
        <v>222</v>
      </c>
      <c r="E9421" s="111"/>
      <c r="F9421" s="103" t="s">
        <v>436</v>
      </c>
      <c r="G9421" s="103" t="s">
        <v>559</v>
      </c>
      <c r="H9421" s="103" t="s">
        <v>560</v>
      </c>
      <c r="I9421" s="103" t="s">
        <v>92</v>
      </c>
      <c r="J9421" s="215">
        <v>-51.5</v>
      </c>
      <c r="K9421" s="216" t="s">
        <v>347</v>
      </c>
    </row>
    <row r="9422" spans="1:11" x14ac:dyDescent="0.25">
      <c r="A9422" s="103" t="s">
        <v>830</v>
      </c>
      <c r="B9422" s="103" t="s">
        <v>347</v>
      </c>
      <c r="C9422" s="103" t="s">
        <v>89</v>
      </c>
      <c r="D9422" s="103" t="s">
        <v>222</v>
      </c>
      <c r="E9422" s="111"/>
      <c r="F9422" s="103" t="s">
        <v>436</v>
      </c>
      <c r="G9422" s="103" t="s">
        <v>559</v>
      </c>
      <c r="H9422" s="103" t="s">
        <v>560</v>
      </c>
      <c r="I9422" s="103" t="s">
        <v>92</v>
      </c>
      <c r="J9422" s="215">
        <v>7.25</v>
      </c>
      <c r="K9422" s="216" t="s">
        <v>347</v>
      </c>
    </row>
    <row r="9423" spans="1:11" x14ac:dyDescent="0.25">
      <c r="A9423" s="103" t="s">
        <v>828</v>
      </c>
      <c r="B9423" s="103" t="s">
        <v>347</v>
      </c>
      <c r="C9423" s="103" t="s">
        <v>89</v>
      </c>
      <c r="D9423" s="103" t="s">
        <v>222</v>
      </c>
      <c r="E9423" s="111"/>
      <c r="F9423" s="103" t="s">
        <v>436</v>
      </c>
      <c r="G9423" s="103" t="s">
        <v>559</v>
      </c>
      <c r="H9423" s="103" t="s">
        <v>560</v>
      </c>
      <c r="I9423" s="103" t="s">
        <v>92</v>
      </c>
      <c r="J9423" s="215">
        <v>-25.5</v>
      </c>
      <c r="K9423" s="216" t="s">
        <v>347</v>
      </c>
    </row>
    <row r="9424" spans="1:11" x14ac:dyDescent="0.25">
      <c r="A9424" s="103" t="s">
        <v>829</v>
      </c>
      <c r="B9424" s="103" t="s">
        <v>347</v>
      </c>
      <c r="C9424" s="103" t="s">
        <v>89</v>
      </c>
      <c r="D9424" s="103" t="s">
        <v>222</v>
      </c>
      <c r="E9424" s="111"/>
      <c r="F9424" s="103" t="s">
        <v>436</v>
      </c>
      <c r="G9424" s="103" t="s">
        <v>559</v>
      </c>
      <c r="H9424" s="103" t="s">
        <v>560</v>
      </c>
      <c r="I9424" s="103" t="s">
        <v>92</v>
      </c>
      <c r="J9424" s="215">
        <v>3.25</v>
      </c>
      <c r="K9424" s="216" t="s">
        <v>347</v>
      </c>
    </row>
    <row r="9425" spans="1:11" x14ac:dyDescent="0.25">
      <c r="A9425" s="103" t="s">
        <v>825</v>
      </c>
      <c r="B9425" s="103" t="s">
        <v>347</v>
      </c>
      <c r="C9425" s="103" t="s">
        <v>89</v>
      </c>
      <c r="D9425" s="103" t="s">
        <v>222</v>
      </c>
      <c r="E9425" s="111"/>
      <c r="F9425" s="103" t="s">
        <v>436</v>
      </c>
      <c r="G9425" s="103" t="s">
        <v>559</v>
      </c>
      <c r="H9425" s="103" t="s">
        <v>560</v>
      </c>
      <c r="I9425" s="103" t="s">
        <v>92</v>
      </c>
      <c r="J9425" s="215">
        <v>-22</v>
      </c>
      <c r="K9425" s="216" t="s">
        <v>347</v>
      </c>
    </row>
    <row r="9426" spans="1:11" x14ac:dyDescent="0.25">
      <c r="A9426" s="103" t="s">
        <v>826</v>
      </c>
      <c r="B9426" s="103" t="s">
        <v>347</v>
      </c>
      <c r="C9426" s="103" t="s">
        <v>89</v>
      </c>
      <c r="D9426" s="103" t="s">
        <v>222</v>
      </c>
      <c r="E9426" s="111"/>
      <c r="F9426" s="103" t="s">
        <v>436</v>
      </c>
      <c r="G9426" s="103" t="s">
        <v>559</v>
      </c>
      <c r="H9426" s="103" t="s">
        <v>560</v>
      </c>
      <c r="I9426" s="103" t="s">
        <v>92</v>
      </c>
      <c r="J9426" s="215">
        <v>58</v>
      </c>
      <c r="K9426" s="216" t="s">
        <v>347</v>
      </c>
    </row>
    <row r="9427" spans="1:11" x14ac:dyDescent="0.25">
      <c r="A9427" s="103" t="s">
        <v>827</v>
      </c>
      <c r="B9427" s="103" t="s">
        <v>347</v>
      </c>
      <c r="C9427" s="103" t="s">
        <v>441</v>
      </c>
      <c r="D9427" s="103" t="s">
        <v>442</v>
      </c>
      <c r="E9427" s="111"/>
      <c r="F9427" s="103" t="s">
        <v>443</v>
      </c>
      <c r="G9427" s="103" t="s">
        <v>549</v>
      </c>
      <c r="H9427" s="103" t="s">
        <v>550</v>
      </c>
      <c r="I9427" s="103" t="s">
        <v>92</v>
      </c>
      <c r="J9427" s="215">
        <v>13573</v>
      </c>
      <c r="K9427" s="216" t="s">
        <v>347</v>
      </c>
    </row>
    <row r="9428" spans="1:11" x14ac:dyDescent="0.25">
      <c r="A9428" s="103" t="s">
        <v>830</v>
      </c>
      <c r="B9428" s="103" t="s">
        <v>347</v>
      </c>
      <c r="C9428" s="103" t="s">
        <v>441</v>
      </c>
      <c r="D9428" s="103" t="s">
        <v>442</v>
      </c>
      <c r="E9428" s="111"/>
      <c r="F9428" s="103" t="s">
        <v>443</v>
      </c>
      <c r="G9428" s="103" t="s">
        <v>549</v>
      </c>
      <c r="H9428" s="103" t="s">
        <v>550</v>
      </c>
      <c r="I9428" s="103" t="s">
        <v>92</v>
      </c>
      <c r="J9428" s="215">
        <v>32404</v>
      </c>
      <c r="K9428" s="216" t="s">
        <v>347</v>
      </c>
    </row>
    <row r="9429" spans="1:11" x14ac:dyDescent="0.25">
      <c r="A9429" s="103" t="s">
        <v>828</v>
      </c>
      <c r="B9429" s="103" t="s">
        <v>347</v>
      </c>
      <c r="C9429" s="103" t="s">
        <v>441</v>
      </c>
      <c r="D9429" s="103" t="s">
        <v>442</v>
      </c>
      <c r="E9429" s="111"/>
      <c r="F9429" s="103" t="s">
        <v>443</v>
      </c>
      <c r="G9429" s="103" t="s">
        <v>549</v>
      </c>
      <c r="H9429" s="103" t="s">
        <v>550</v>
      </c>
      <c r="I9429" s="103" t="s">
        <v>92</v>
      </c>
      <c r="J9429" s="215">
        <v>13573</v>
      </c>
      <c r="K9429" s="216" t="s">
        <v>347</v>
      </c>
    </row>
    <row r="9430" spans="1:11" x14ac:dyDescent="0.25">
      <c r="A9430" s="103" t="s">
        <v>829</v>
      </c>
      <c r="B9430" s="103" t="s">
        <v>347</v>
      </c>
      <c r="C9430" s="103" t="s">
        <v>441</v>
      </c>
      <c r="D9430" s="103" t="s">
        <v>442</v>
      </c>
      <c r="E9430" s="111"/>
      <c r="F9430" s="103" t="s">
        <v>443</v>
      </c>
      <c r="G9430" s="103" t="s">
        <v>549</v>
      </c>
      <c r="H9430" s="103" t="s">
        <v>550</v>
      </c>
      <c r="I9430" s="103" t="s">
        <v>92</v>
      </c>
      <c r="J9430" s="215">
        <v>19587</v>
      </c>
      <c r="K9430" s="216" t="s">
        <v>347</v>
      </c>
    </row>
    <row r="9431" spans="1:11" x14ac:dyDescent="0.25">
      <c r="A9431" s="103" t="s">
        <v>825</v>
      </c>
      <c r="B9431" s="103" t="s">
        <v>347</v>
      </c>
      <c r="C9431" s="103" t="s">
        <v>441</v>
      </c>
      <c r="D9431" s="103" t="s">
        <v>442</v>
      </c>
      <c r="E9431" s="111"/>
      <c r="F9431" s="103" t="s">
        <v>443</v>
      </c>
      <c r="G9431" s="103" t="s">
        <v>549</v>
      </c>
      <c r="H9431" s="103" t="s">
        <v>550</v>
      </c>
      <c r="I9431" s="103" t="s">
        <v>92</v>
      </c>
      <c r="J9431" s="215">
        <v>19587</v>
      </c>
      <c r="K9431" s="216" t="s">
        <v>347</v>
      </c>
    </row>
    <row r="9432" spans="1:11" x14ac:dyDescent="0.25">
      <c r="A9432" s="103" t="s">
        <v>826</v>
      </c>
      <c r="B9432" s="103" t="s">
        <v>347</v>
      </c>
      <c r="C9432" s="103" t="s">
        <v>441</v>
      </c>
      <c r="D9432" s="103" t="s">
        <v>442</v>
      </c>
      <c r="E9432" s="111"/>
      <c r="F9432" s="103" t="s">
        <v>443</v>
      </c>
      <c r="G9432" s="103" t="s">
        <v>549</v>
      </c>
      <c r="H9432" s="103" t="s">
        <v>550</v>
      </c>
      <c r="I9432" s="103" t="s">
        <v>92</v>
      </c>
      <c r="J9432" s="215">
        <v>67693</v>
      </c>
      <c r="K9432" s="216" t="s">
        <v>347</v>
      </c>
    </row>
    <row r="9433" spans="1:11" x14ac:dyDescent="0.25">
      <c r="A9433" s="103" t="s">
        <v>827</v>
      </c>
      <c r="B9433" s="103" t="s">
        <v>347</v>
      </c>
      <c r="C9433" s="103" t="s">
        <v>441</v>
      </c>
      <c r="D9433" s="103" t="s">
        <v>444</v>
      </c>
      <c r="E9433" s="111"/>
      <c r="F9433" s="103" t="s">
        <v>445</v>
      </c>
      <c r="G9433" s="103" t="s">
        <v>549</v>
      </c>
      <c r="H9433" s="103" t="s">
        <v>550</v>
      </c>
      <c r="I9433" s="103" t="s">
        <v>92</v>
      </c>
      <c r="J9433" s="215">
        <v>19525</v>
      </c>
      <c r="K9433" s="216" t="s">
        <v>347</v>
      </c>
    </row>
    <row r="9434" spans="1:11" x14ac:dyDescent="0.25">
      <c r="A9434" s="103" t="s">
        <v>830</v>
      </c>
      <c r="B9434" s="103" t="s">
        <v>347</v>
      </c>
      <c r="C9434" s="103" t="s">
        <v>441</v>
      </c>
      <c r="D9434" s="103" t="s">
        <v>444</v>
      </c>
      <c r="E9434" s="111"/>
      <c r="F9434" s="103" t="s">
        <v>445</v>
      </c>
      <c r="G9434" s="103" t="s">
        <v>549</v>
      </c>
      <c r="H9434" s="103" t="s">
        <v>550</v>
      </c>
      <c r="I9434" s="103" t="s">
        <v>92</v>
      </c>
      <c r="J9434" s="215">
        <v>35396</v>
      </c>
      <c r="K9434" s="216" t="s">
        <v>347</v>
      </c>
    </row>
    <row r="9435" spans="1:11" x14ac:dyDescent="0.25">
      <c r="A9435" s="103" t="s">
        <v>828</v>
      </c>
      <c r="B9435" s="103" t="s">
        <v>347</v>
      </c>
      <c r="C9435" s="103" t="s">
        <v>441</v>
      </c>
      <c r="D9435" s="103" t="s">
        <v>444</v>
      </c>
      <c r="E9435" s="111"/>
      <c r="F9435" s="103" t="s">
        <v>445</v>
      </c>
      <c r="G9435" s="103" t="s">
        <v>549</v>
      </c>
      <c r="H9435" s="103" t="s">
        <v>550</v>
      </c>
      <c r="I9435" s="103" t="s">
        <v>92</v>
      </c>
      <c r="J9435" s="215">
        <v>19525</v>
      </c>
      <c r="K9435" s="216" t="s">
        <v>347</v>
      </c>
    </row>
    <row r="9436" spans="1:11" x14ac:dyDescent="0.25">
      <c r="A9436" s="103" t="s">
        <v>829</v>
      </c>
      <c r="B9436" s="103" t="s">
        <v>347</v>
      </c>
      <c r="C9436" s="103" t="s">
        <v>441</v>
      </c>
      <c r="D9436" s="103" t="s">
        <v>444</v>
      </c>
      <c r="E9436" s="111"/>
      <c r="F9436" s="103" t="s">
        <v>445</v>
      </c>
      <c r="G9436" s="103" t="s">
        <v>549</v>
      </c>
      <c r="H9436" s="103" t="s">
        <v>550</v>
      </c>
      <c r="I9436" s="103" t="s">
        <v>92</v>
      </c>
      <c r="J9436" s="215">
        <v>21393</v>
      </c>
      <c r="K9436" s="216" t="s">
        <v>347</v>
      </c>
    </row>
    <row r="9437" spans="1:11" x14ac:dyDescent="0.25">
      <c r="A9437" s="103" t="s">
        <v>825</v>
      </c>
      <c r="B9437" s="103" t="s">
        <v>347</v>
      </c>
      <c r="C9437" s="103" t="s">
        <v>441</v>
      </c>
      <c r="D9437" s="103" t="s">
        <v>444</v>
      </c>
      <c r="E9437" s="111"/>
      <c r="F9437" s="103" t="s">
        <v>445</v>
      </c>
      <c r="G9437" s="103" t="s">
        <v>549</v>
      </c>
      <c r="H9437" s="103" t="s">
        <v>550</v>
      </c>
      <c r="I9437" s="103" t="s">
        <v>92</v>
      </c>
      <c r="J9437" s="215">
        <v>21393</v>
      </c>
      <c r="K9437" s="216" t="s">
        <v>347</v>
      </c>
    </row>
    <row r="9438" spans="1:11" x14ac:dyDescent="0.25">
      <c r="A9438" s="103" t="s">
        <v>826</v>
      </c>
      <c r="B9438" s="103" t="s">
        <v>347</v>
      </c>
      <c r="C9438" s="103" t="s">
        <v>441</v>
      </c>
      <c r="D9438" s="103" t="s">
        <v>444</v>
      </c>
      <c r="E9438" s="111"/>
      <c r="F9438" s="103" t="s">
        <v>445</v>
      </c>
      <c r="G9438" s="103" t="s">
        <v>549</v>
      </c>
      <c r="H9438" s="103" t="s">
        <v>550</v>
      </c>
      <c r="I9438" s="103" t="s">
        <v>92</v>
      </c>
      <c r="J9438" s="215">
        <v>36339</v>
      </c>
      <c r="K9438" s="216" t="s">
        <v>347</v>
      </c>
    </row>
    <row r="9439" spans="1:11" x14ac:dyDescent="0.25">
      <c r="A9439" s="103" t="s">
        <v>829</v>
      </c>
      <c r="B9439" s="103" t="s">
        <v>347</v>
      </c>
      <c r="C9439" s="103" t="s">
        <v>441</v>
      </c>
      <c r="D9439" s="103" t="s">
        <v>434</v>
      </c>
      <c r="E9439" s="103" t="s">
        <v>435</v>
      </c>
      <c r="F9439" s="103" t="s">
        <v>435</v>
      </c>
      <c r="G9439" s="103" t="s">
        <v>204</v>
      </c>
      <c r="H9439" s="103" t="s">
        <v>353</v>
      </c>
      <c r="I9439" s="103" t="s">
        <v>92</v>
      </c>
      <c r="J9439" s="215">
        <v>75</v>
      </c>
      <c r="K9439" s="216" t="s">
        <v>347</v>
      </c>
    </row>
    <row r="9440" spans="1:11" x14ac:dyDescent="0.25">
      <c r="A9440" s="103" t="s">
        <v>830</v>
      </c>
      <c r="B9440" s="103" t="s">
        <v>347</v>
      </c>
      <c r="C9440" s="103" t="s">
        <v>441</v>
      </c>
      <c r="D9440" s="103" t="s">
        <v>434</v>
      </c>
      <c r="E9440" s="103" t="s">
        <v>435</v>
      </c>
      <c r="F9440" s="103" t="s">
        <v>435</v>
      </c>
      <c r="G9440" s="103" t="s">
        <v>219</v>
      </c>
      <c r="H9440" s="103" t="s">
        <v>406</v>
      </c>
      <c r="I9440" s="103" t="s">
        <v>92</v>
      </c>
      <c r="J9440" s="215">
        <v>559.5</v>
      </c>
      <c r="K9440" s="216" t="s">
        <v>347</v>
      </c>
    </row>
    <row r="9441" spans="1:11" x14ac:dyDescent="0.25">
      <c r="A9441" s="103" t="s">
        <v>830</v>
      </c>
      <c r="B9441" s="103" t="s">
        <v>347</v>
      </c>
      <c r="C9441" s="103" t="s">
        <v>441</v>
      </c>
      <c r="D9441" s="103" t="s">
        <v>434</v>
      </c>
      <c r="E9441" s="103" t="s">
        <v>435</v>
      </c>
      <c r="F9441" s="103" t="s">
        <v>435</v>
      </c>
      <c r="G9441" s="103" t="s">
        <v>213</v>
      </c>
      <c r="H9441" s="103" t="s">
        <v>355</v>
      </c>
      <c r="I9441" s="103" t="s">
        <v>92</v>
      </c>
      <c r="J9441" s="215">
        <v>7411.89</v>
      </c>
      <c r="K9441" s="216" t="s">
        <v>347</v>
      </c>
    </row>
    <row r="9442" spans="1:11" x14ac:dyDescent="0.25">
      <c r="A9442" s="103" t="s">
        <v>829</v>
      </c>
      <c r="B9442" s="103" t="s">
        <v>347</v>
      </c>
      <c r="C9442" s="103" t="s">
        <v>441</v>
      </c>
      <c r="D9442" s="103" t="s">
        <v>434</v>
      </c>
      <c r="E9442" s="103" t="s">
        <v>435</v>
      </c>
      <c r="F9442" s="103" t="s">
        <v>435</v>
      </c>
      <c r="G9442" s="103" t="s">
        <v>213</v>
      </c>
      <c r="H9442" s="103" t="s">
        <v>355</v>
      </c>
      <c r="I9442" s="103" t="s">
        <v>92</v>
      </c>
      <c r="J9442" s="215">
        <v>400</v>
      </c>
      <c r="K9442" s="216" t="s">
        <v>347</v>
      </c>
    </row>
    <row r="9443" spans="1:11" x14ac:dyDescent="0.25">
      <c r="A9443" s="103" t="s">
        <v>826</v>
      </c>
      <c r="B9443" s="103" t="s">
        <v>347</v>
      </c>
      <c r="C9443" s="103" t="s">
        <v>441</v>
      </c>
      <c r="D9443" s="103" t="s">
        <v>434</v>
      </c>
      <c r="E9443" s="103" t="s">
        <v>435</v>
      </c>
      <c r="F9443" s="103" t="s">
        <v>435</v>
      </c>
      <c r="G9443" s="103" t="s">
        <v>213</v>
      </c>
      <c r="H9443" s="103" t="s">
        <v>355</v>
      </c>
      <c r="I9443" s="103" t="s">
        <v>92</v>
      </c>
      <c r="J9443" s="215">
        <v>150</v>
      </c>
      <c r="K9443" s="216" t="s">
        <v>347</v>
      </c>
    </row>
    <row r="9444" spans="1:11" x14ac:dyDescent="0.25">
      <c r="A9444" s="103" t="s">
        <v>830</v>
      </c>
      <c r="B9444" s="103" t="s">
        <v>347</v>
      </c>
      <c r="C9444" s="103" t="s">
        <v>441</v>
      </c>
      <c r="D9444" s="103" t="s">
        <v>450</v>
      </c>
      <c r="E9444" s="103" t="s">
        <v>451</v>
      </c>
      <c r="F9444" s="103" t="s">
        <v>451</v>
      </c>
      <c r="G9444" s="103" t="s">
        <v>549</v>
      </c>
      <c r="H9444" s="103" t="s">
        <v>550</v>
      </c>
      <c r="I9444" s="103" t="s">
        <v>92</v>
      </c>
      <c r="J9444" s="215">
        <v>4500</v>
      </c>
      <c r="K9444" s="216" t="s">
        <v>347</v>
      </c>
    </row>
    <row r="9445" spans="1:11" x14ac:dyDescent="0.25">
      <c r="A9445" s="103" t="s">
        <v>826</v>
      </c>
      <c r="B9445" s="103" t="s">
        <v>347</v>
      </c>
      <c r="C9445" s="103" t="s">
        <v>441</v>
      </c>
      <c r="D9445" s="103" t="s">
        <v>450</v>
      </c>
      <c r="E9445" s="103" t="s">
        <v>451</v>
      </c>
      <c r="F9445" s="103" t="s">
        <v>451</v>
      </c>
      <c r="G9445" s="103" t="s">
        <v>549</v>
      </c>
      <c r="H9445" s="103" t="s">
        <v>550</v>
      </c>
      <c r="I9445" s="103" t="s">
        <v>92</v>
      </c>
      <c r="J9445" s="215">
        <v>7500</v>
      </c>
      <c r="K9445" s="216" t="s">
        <v>347</v>
      </c>
    </row>
    <row r="9446" spans="1:11" x14ac:dyDescent="0.25">
      <c r="A9446" s="103" t="s">
        <v>830</v>
      </c>
      <c r="B9446" s="103" t="s">
        <v>347</v>
      </c>
      <c r="C9446" s="103" t="s">
        <v>441</v>
      </c>
      <c r="D9446" s="103" t="s">
        <v>450</v>
      </c>
      <c r="E9446" s="111"/>
      <c r="F9446" s="103" t="s">
        <v>451</v>
      </c>
      <c r="G9446" s="103" t="s">
        <v>559</v>
      </c>
      <c r="H9446" s="103" t="s">
        <v>560</v>
      </c>
      <c r="I9446" s="103" t="s">
        <v>92</v>
      </c>
      <c r="J9446" s="215">
        <v>1828.82</v>
      </c>
      <c r="K9446" s="216" t="s">
        <v>347</v>
      </c>
    </row>
    <row r="9447" spans="1:11" x14ac:dyDescent="0.25">
      <c r="A9447" s="103" t="s">
        <v>826</v>
      </c>
      <c r="B9447" s="103" t="s">
        <v>347</v>
      </c>
      <c r="C9447" s="103" t="s">
        <v>441</v>
      </c>
      <c r="D9447" s="103" t="s">
        <v>450</v>
      </c>
      <c r="E9447" s="103" t="s">
        <v>451</v>
      </c>
      <c r="F9447" s="103" t="s">
        <v>451</v>
      </c>
      <c r="G9447" s="103" t="s">
        <v>213</v>
      </c>
      <c r="H9447" s="103" t="s">
        <v>355</v>
      </c>
      <c r="I9447" s="103" t="s">
        <v>92</v>
      </c>
      <c r="J9447" s="215">
        <v>500</v>
      </c>
      <c r="K9447" s="216" t="s">
        <v>347</v>
      </c>
    </row>
    <row r="9448" spans="1:11" x14ac:dyDescent="0.25">
      <c r="A9448" s="103" t="s">
        <v>827</v>
      </c>
      <c r="B9448" s="103" t="s">
        <v>347</v>
      </c>
      <c r="C9448" s="103" t="s">
        <v>441</v>
      </c>
      <c r="D9448" s="103" t="s">
        <v>452</v>
      </c>
      <c r="E9448" s="111"/>
      <c r="F9448" s="103" t="s">
        <v>453</v>
      </c>
      <c r="G9448" s="103" t="s">
        <v>549</v>
      </c>
      <c r="H9448" s="103" t="s">
        <v>550</v>
      </c>
      <c r="I9448" s="103" t="s">
        <v>92</v>
      </c>
      <c r="J9448" s="215">
        <v>59930.09</v>
      </c>
      <c r="K9448" s="216" t="s">
        <v>347</v>
      </c>
    </row>
    <row r="9449" spans="1:11" x14ac:dyDescent="0.25">
      <c r="A9449" s="103" t="s">
        <v>830</v>
      </c>
      <c r="B9449" s="103" t="s">
        <v>347</v>
      </c>
      <c r="C9449" s="103" t="s">
        <v>441</v>
      </c>
      <c r="D9449" s="103" t="s">
        <v>452</v>
      </c>
      <c r="E9449" s="111"/>
      <c r="F9449" s="103" t="s">
        <v>453</v>
      </c>
      <c r="G9449" s="103" t="s">
        <v>549</v>
      </c>
      <c r="H9449" s="103" t="s">
        <v>550</v>
      </c>
      <c r="I9449" s="103" t="s">
        <v>92</v>
      </c>
      <c r="J9449" s="215">
        <v>105821.73</v>
      </c>
      <c r="K9449" s="216" t="s">
        <v>347</v>
      </c>
    </row>
    <row r="9450" spans="1:11" x14ac:dyDescent="0.25">
      <c r="A9450" s="103" t="s">
        <v>828</v>
      </c>
      <c r="B9450" s="103" t="s">
        <v>347</v>
      </c>
      <c r="C9450" s="103" t="s">
        <v>441</v>
      </c>
      <c r="D9450" s="103" t="s">
        <v>452</v>
      </c>
      <c r="E9450" s="111"/>
      <c r="F9450" s="103" t="s">
        <v>453</v>
      </c>
      <c r="G9450" s="103" t="s">
        <v>549</v>
      </c>
      <c r="H9450" s="103" t="s">
        <v>550</v>
      </c>
      <c r="I9450" s="103" t="s">
        <v>92</v>
      </c>
      <c r="J9450" s="215">
        <v>75287.11</v>
      </c>
      <c r="K9450" s="216" t="s">
        <v>347</v>
      </c>
    </row>
    <row r="9451" spans="1:11" x14ac:dyDescent="0.25">
      <c r="A9451" s="103" t="s">
        <v>829</v>
      </c>
      <c r="B9451" s="103" t="s">
        <v>347</v>
      </c>
      <c r="C9451" s="103" t="s">
        <v>441</v>
      </c>
      <c r="D9451" s="103" t="s">
        <v>452</v>
      </c>
      <c r="E9451" s="111"/>
      <c r="F9451" s="103" t="s">
        <v>453</v>
      </c>
      <c r="G9451" s="103" t="s">
        <v>549</v>
      </c>
      <c r="H9451" s="103" t="s">
        <v>550</v>
      </c>
      <c r="I9451" s="103" t="s">
        <v>92</v>
      </c>
      <c r="J9451" s="215">
        <v>70325.73</v>
      </c>
      <c r="K9451" s="216" t="s">
        <v>347</v>
      </c>
    </row>
    <row r="9452" spans="1:11" x14ac:dyDescent="0.25">
      <c r="A9452" s="103" t="s">
        <v>825</v>
      </c>
      <c r="B9452" s="103" t="s">
        <v>347</v>
      </c>
      <c r="C9452" s="103" t="s">
        <v>441</v>
      </c>
      <c r="D9452" s="103" t="s">
        <v>452</v>
      </c>
      <c r="E9452" s="111"/>
      <c r="F9452" s="103" t="s">
        <v>453</v>
      </c>
      <c r="G9452" s="103" t="s">
        <v>549</v>
      </c>
      <c r="H9452" s="103" t="s">
        <v>550</v>
      </c>
      <c r="I9452" s="103" t="s">
        <v>92</v>
      </c>
      <c r="J9452" s="215">
        <v>58251.1</v>
      </c>
      <c r="K9452" s="216" t="s">
        <v>347</v>
      </c>
    </row>
    <row r="9453" spans="1:11" x14ac:dyDescent="0.25">
      <c r="A9453" s="103" t="s">
        <v>826</v>
      </c>
      <c r="B9453" s="103" t="s">
        <v>347</v>
      </c>
      <c r="C9453" s="103" t="s">
        <v>441</v>
      </c>
      <c r="D9453" s="103" t="s">
        <v>452</v>
      </c>
      <c r="E9453" s="111"/>
      <c r="F9453" s="103" t="s">
        <v>453</v>
      </c>
      <c r="G9453" s="103" t="s">
        <v>549</v>
      </c>
      <c r="H9453" s="103" t="s">
        <v>550</v>
      </c>
      <c r="I9453" s="103" t="s">
        <v>92</v>
      </c>
      <c r="J9453" s="215">
        <v>103313.48</v>
      </c>
      <c r="K9453" s="216" t="s">
        <v>347</v>
      </c>
    </row>
    <row r="9454" spans="1:11" x14ac:dyDescent="0.25">
      <c r="A9454" s="103" t="s">
        <v>826</v>
      </c>
      <c r="B9454" s="103" t="s">
        <v>347</v>
      </c>
      <c r="C9454" s="103" t="s">
        <v>838</v>
      </c>
      <c r="D9454" s="103" t="s">
        <v>847</v>
      </c>
      <c r="E9454" s="103" t="s">
        <v>848</v>
      </c>
      <c r="F9454" s="103" t="s">
        <v>848</v>
      </c>
      <c r="G9454" s="103" t="s">
        <v>200</v>
      </c>
      <c r="H9454" s="103" t="s">
        <v>297</v>
      </c>
      <c r="I9454" s="103" t="s">
        <v>842</v>
      </c>
      <c r="J9454" s="215">
        <v>12.36</v>
      </c>
      <c r="K9454" s="216" t="s">
        <v>88</v>
      </c>
    </row>
    <row r="9455" spans="1:11" x14ac:dyDescent="0.25">
      <c r="A9455" s="103" t="s">
        <v>830</v>
      </c>
      <c r="B9455" s="103" t="s">
        <v>347</v>
      </c>
      <c r="C9455" s="103" t="s">
        <v>838</v>
      </c>
      <c r="D9455" s="103" t="s">
        <v>847</v>
      </c>
      <c r="E9455" s="103" t="s">
        <v>848</v>
      </c>
      <c r="F9455" s="103" t="s">
        <v>848</v>
      </c>
      <c r="G9455" s="103" t="s">
        <v>221</v>
      </c>
      <c r="H9455" s="103" t="s">
        <v>404</v>
      </c>
      <c r="I9455" s="103" t="s">
        <v>842</v>
      </c>
      <c r="J9455" s="215">
        <v>127.95</v>
      </c>
      <c r="K9455" s="216" t="s">
        <v>347</v>
      </c>
    </row>
    <row r="9456" spans="1:11" x14ac:dyDescent="0.25">
      <c r="A9456" s="103" t="s">
        <v>828</v>
      </c>
      <c r="B9456" s="103" t="s">
        <v>347</v>
      </c>
      <c r="C9456" s="103" t="s">
        <v>838</v>
      </c>
      <c r="D9456" s="103" t="s">
        <v>847</v>
      </c>
      <c r="E9456" s="103" t="s">
        <v>848</v>
      </c>
      <c r="F9456" s="103" t="s">
        <v>848</v>
      </c>
      <c r="G9456" s="103" t="s">
        <v>221</v>
      </c>
      <c r="H9456" s="103" t="s">
        <v>404</v>
      </c>
      <c r="I9456" s="103" t="s">
        <v>842</v>
      </c>
      <c r="J9456" s="215">
        <v>34.53</v>
      </c>
      <c r="K9456" s="216" t="s">
        <v>347</v>
      </c>
    </row>
    <row r="9457" spans="1:11" x14ac:dyDescent="0.25">
      <c r="A9457" s="103" t="s">
        <v>829</v>
      </c>
      <c r="B9457" s="103" t="s">
        <v>347</v>
      </c>
      <c r="C9457" s="103" t="s">
        <v>838</v>
      </c>
      <c r="D9457" s="103" t="s">
        <v>847</v>
      </c>
      <c r="E9457" s="103" t="s">
        <v>848</v>
      </c>
      <c r="F9457" s="103" t="s">
        <v>848</v>
      </c>
      <c r="G9457" s="103" t="s">
        <v>221</v>
      </c>
      <c r="H9457" s="103" t="s">
        <v>404</v>
      </c>
      <c r="I9457" s="103" t="s">
        <v>842</v>
      </c>
      <c r="J9457" s="215">
        <v>47.24</v>
      </c>
      <c r="K9457" s="216" t="s">
        <v>347</v>
      </c>
    </row>
    <row r="9458" spans="1:11" x14ac:dyDescent="0.25">
      <c r="A9458" s="103" t="s">
        <v>825</v>
      </c>
      <c r="B9458" s="103" t="s">
        <v>347</v>
      </c>
      <c r="C9458" s="103" t="s">
        <v>838</v>
      </c>
      <c r="D9458" s="103" t="s">
        <v>847</v>
      </c>
      <c r="E9458" s="103" t="s">
        <v>848</v>
      </c>
      <c r="F9458" s="103" t="s">
        <v>848</v>
      </c>
      <c r="G9458" s="103" t="s">
        <v>221</v>
      </c>
      <c r="H9458" s="103" t="s">
        <v>404</v>
      </c>
      <c r="I9458" s="103" t="s">
        <v>842</v>
      </c>
      <c r="J9458" s="215">
        <v>3694.97</v>
      </c>
      <c r="K9458" s="216" t="s">
        <v>347</v>
      </c>
    </row>
    <row r="9459" spans="1:11" x14ac:dyDescent="0.25">
      <c r="A9459" s="103" t="s">
        <v>826</v>
      </c>
      <c r="B9459" s="103" t="s">
        <v>347</v>
      </c>
      <c r="C9459" s="103" t="s">
        <v>838</v>
      </c>
      <c r="D9459" s="103" t="s">
        <v>847</v>
      </c>
      <c r="E9459" s="103" t="s">
        <v>848</v>
      </c>
      <c r="F9459" s="103" t="s">
        <v>848</v>
      </c>
      <c r="G9459" s="103" t="s">
        <v>221</v>
      </c>
      <c r="H9459" s="103" t="s">
        <v>404</v>
      </c>
      <c r="I9459" s="103" t="s">
        <v>842</v>
      </c>
      <c r="J9459" s="215">
        <v>1065.8900000000001</v>
      </c>
      <c r="K9459" s="216" t="s">
        <v>347</v>
      </c>
    </row>
    <row r="9460" spans="1:11" x14ac:dyDescent="0.25">
      <c r="A9460" s="103" t="s">
        <v>826</v>
      </c>
      <c r="B9460" s="103" t="s">
        <v>347</v>
      </c>
      <c r="C9460" s="103" t="s">
        <v>838</v>
      </c>
      <c r="D9460" s="103" t="s">
        <v>847</v>
      </c>
      <c r="E9460" s="103" t="s">
        <v>848</v>
      </c>
      <c r="F9460" s="103" t="s">
        <v>848</v>
      </c>
      <c r="G9460" s="103" t="s">
        <v>849</v>
      </c>
      <c r="H9460" s="103" t="s">
        <v>850</v>
      </c>
      <c r="I9460" s="103" t="s">
        <v>842</v>
      </c>
      <c r="J9460" s="215">
        <v>4665.8500000000004</v>
      </c>
      <c r="K9460" s="216" t="s">
        <v>347</v>
      </c>
    </row>
    <row r="9461" spans="1:11" x14ac:dyDescent="0.25">
      <c r="A9461" s="103" t="s">
        <v>827</v>
      </c>
      <c r="B9461" s="103" t="s">
        <v>347</v>
      </c>
      <c r="C9461" s="103" t="s">
        <v>838</v>
      </c>
      <c r="D9461" s="103" t="s">
        <v>847</v>
      </c>
      <c r="E9461" s="103" t="s">
        <v>848</v>
      </c>
      <c r="F9461" s="103" t="s">
        <v>848</v>
      </c>
      <c r="G9461" s="103" t="s">
        <v>971</v>
      </c>
      <c r="H9461" s="103" t="s">
        <v>972</v>
      </c>
      <c r="I9461" s="103" t="s">
        <v>842</v>
      </c>
      <c r="J9461" s="215">
        <v>-1135.27</v>
      </c>
      <c r="K9461" s="216" t="s">
        <v>347</v>
      </c>
    </row>
    <row r="9462" spans="1:11" x14ac:dyDescent="0.25">
      <c r="A9462" s="103" t="s">
        <v>828</v>
      </c>
      <c r="B9462" s="103" t="s">
        <v>347</v>
      </c>
      <c r="C9462" s="103" t="s">
        <v>838</v>
      </c>
      <c r="D9462" s="103" t="s">
        <v>847</v>
      </c>
      <c r="E9462" s="103" t="s">
        <v>848</v>
      </c>
      <c r="F9462" s="103" t="s">
        <v>848</v>
      </c>
      <c r="G9462" s="103" t="s">
        <v>971</v>
      </c>
      <c r="H9462" s="103" t="s">
        <v>972</v>
      </c>
      <c r="I9462" s="103" t="s">
        <v>842</v>
      </c>
      <c r="J9462" s="215">
        <v>1194.97</v>
      </c>
      <c r="K9462" s="216" t="s">
        <v>347</v>
      </c>
    </row>
    <row r="9463" spans="1:11" x14ac:dyDescent="0.25">
      <c r="A9463" s="103" t="s">
        <v>827</v>
      </c>
      <c r="B9463" s="103" t="s">
        <v>347</v>
      </c>
      <c r="C9463" s="103" t="s">
        <v>838</v>
      </c>
      <c r="D9463" s="103" t="s">
        <v>847</v>
      </c>
      <c r="E9463" s="103" t="s">
        <v>848</v>
      </c>
      <c r="F9463" s="103" t="s">
        <v>848</v>
      </c>
      <c r="G9463" s="103" t="s">
        <v>973</v>
      </c>
      <c r="H9463" s="103" t="s">
        <v>974</v>
      </c>
      <c r="I9463" s="103" t="s">
        <v>842</v>
      </c>
      <c r="J9463" s="215">
        <v>733.4</v>
      </c>
      <c r="K9463" s="216" t="s">
        <v>347</v>
      </c>
    </row>
    <row r="9464" spans="1:11" x14ac:dyDescent="0.25">
      <c r="A9464" s="103" t="s">
        <v>830</v>
      </c>
      <c r="B9464" s="103" t="s">
        <v>347</v>
      </c>
      <c r="C9464" s="103" t="s">
        <v>838</v>
      </c>
      <c r="D9464" s="103" t="s">
        <v>847</v>
      </c>
      <c r="E9464" s="103" t="s">
        <v>848</v>
      </c>
      <c r="F9464" s="103" t="s">
        <v>848</v>
      </c>
      <c r="G9464" s="103" t="s">
        <v>973</v>
      </c>
      <c r="H9464" s="103" t="s">
        <v>974</v>
      </c>
      <c r="I9464" s="103" t="s">
        <v>842</v>
      </c>
      <c r="J9464" s="215">
        <v>1492.96</v>
      </c>
      <c r="K9464" s="216" t="s">
        <v>347</v>
      </c>
    </row>
    <row r="9465" spans="1:11" x14ac:dyDescent="0.25">
      <c r="A9465" s="103" t="s">
        <v>828</v>
      </c>
      <c r="B9465" s="103" t="s">
        <v>347</v>
      </c>
      <c r="C9465" s="103" t="s">
        <v>838</v>
      </c>
      <c r="D9465" s="103" t="s">
        <v>847</v>
      </c>
      <c r="E9465" s="103" t="s">
        <v>848</v>
      </c>
      <c r="F9465" s="103" t="s">
        <v>848</v>
      </c>
      <c r="G9465" s="103" t="s">
        <v>973</v>
      </c>
      <c r="H9465" s="103" t="s">
        <v>974</v>
      </c>
      <c r="I9465" s="103" t="s">
        <v>842</v>
      </c>
      <c r="J9465" s="215">
        <v>757.55</v>
      </c>
      <c r="K9465" s="216" t="s">
        <v>347</v>
      </c>
    </row>
    <row r="9466" spans="1:11" x14ac:dyDescent="0.25">
      <c r="A9466" s="103" t="s">
        <v>825</v>
      </c>
      <c r="B9466" s="103" t="s">
        <v>347</v>
      </c>
      <c r="C9466" s="103" t="s">
        <v>838</v>
      </c>
      <c r="D9466" s="103" t="s">
        <v>847</v>
      </c>
      <c r="E9466" s="103" t="s">
        <v>848</v>
      </c>
      <c r="F9466" s="103" t="s">
        <v>848</v>
      </c>
      <c r="G9466" s="103" t="s">
        <v>973</v>
      </c>
      <c r="H9466" s="103" t="s">
        <v>974</v>
      </c>
      <c r="I9466" s="103" t="s">
        <v>842</v>
      </c>
      <c r="J9466" s="215">
        <v>757.51</v>
      </c>
      <c r="K9466" s="216" t="s">
        <v>347</v>
      </c>
    </row>
    <row r="9467" spans="1:11" x14ac:dyDescent="0.25">
      <c r="A9467" s="103" t="s">
        <v>826</v>
      </c>
      <c r="B9467" s="103" t="s">
        <v>347</v>
      </c>
      <c r="C9467" s="103" t="s">
        <v>838</v>
      </c>
      <c r="D9467" s="103" t="s">
        <v>847</v>
      </c>
      <c r="E9467" s="103" t="s">
        <v>848</v>
      </c>
      <c r="F9467" s="103" t="s">
        <v>848</v>
      </c>
      <c r="G9467" s="103" t="s">
        <v>973</v>
      </c>
      <c r="H9467" s="103" t="s">
        <v>974</v>
      </c>
      <c r="I9467" s="103" t="s">
        <v>842</v>
      </c>
      <c r="J9467" s="215">
        <v>757.51</v>
      </c>
      <c r="K9467" s="216" t="s">
        <v>347</v>
      </c>
    </row>
    <row r="9468" spans="1:11" x14ac:dyDescent="0.25">
      <c r="A9468" s="103" t="s">
        <v>827</v>
      </c>
      <c r="B9468" s="103" t="s">
        <v>347</v>
      </c>
      <c r="C9468" s="103" t="s">
        <v>838</v>
      </c>
      <c r="D9468" s="103" t="s">
        <v>847</v>
      </c>
      <c r="E9468" s="103" t="s">
        <v>848</v>
      </c>
      <c r="F9468" s="103" t="s">
        <v>848</v>
      </c>
      <c r="G9468" s="103" t="s">
        <v>563</v>
      </c>
      <c r="H9468" s="103" t="s">
        <v>564</v>
      </c>
      <c r="I9468" s="103" t="s">
        <v>842</v>
      </c>
      <c r="J9468" s="215">
        <v>43.4</v>
      </c>
      <c r="K9468" s="216" t="s">
        <v>347</v>
      </c>
    </row>
    <row r="9469" spans="1:11" x14ac:dyDescent="0.25">
      <c r="A9469" s="103" t="s">
        <v>830</v>
      </c>
      <c r="B9469" s="103" t="s">
        <v>347</v>
      </c>
      <c r="C9469" s="103" t="s">
        <v>838</v>
      </c>
      <c r="D9469" s="103" t="s">
        <v>847</v>
      </c>
      <c r="E9469" s="103" t="s">
        <v>848</v>
      </c>
      <c r="F9469" s="103" t="s">
        <v>848</v>
      </c>
      <c r="G9469" s="103" t="s">
        <v>563</v>
      </c>
      <c r="H9469" s="103" t="s">
        <v>564</v>
      </c>
      <c r="I9469" s="103" t="s">
        <v>842</v>
      </c>
      <c r="J9469" s="215">
        <v>62.92</v>
      </c>
      <c r="K9469" s="216" t="s">
        <v>347</v>
      </c>
    </row>
    <row r="9470" spans="1:11" x14ac:dyDescent="0.25">
      <c r="A9470" s="103" t="s">
        <v>829</v>
      </c>
      <c r="B9470" s="103" t="s">
        <v>347</v>
      </c>
      <c r="C9470" s="103" t="s">
        <v>838</v>
      </c>
      <c r="D9470" s="103" t="s">
        <v>847</v>
      </c>
      <c r="E9470" s="103" t="s">
        <v>848</v>
      </c>
      <c r="F9470" s="103" t="s">
        <v>848</v>
      </c>
      <c r="G9470" s="103" t="s">
        <v>563</v>
      </c>
      <c r="H9470" s="103" t="s">
        <v>564</v>
      </c>
      <c r="I9470" s="103" t="s">
        <v>842</v>
      </c>
      <c r="J9470" s="215">
        <v>94.38</v>
      </c>
      <c r="K9470" s="216" t="s">
        <v>347</v>
      </c>
    </row>
    <row r="9471" spans="1:11" x14ac:dyDescent="0.25">
      <c r="A9471" s="103" t="s">
        <v>825</v>
      </c>
      <c r="B9471" s="103" t="s">
        <v>347</v>
      </c>
      <c r="C9471" s="103" t="s">
        <v>838</v>
      </c>
      <c r="D9471" s="103" t="s">
        <v>847</v>
      </c>
      <c r="E9471" s="103" t="s">
        <v>848</v>
      </c>
      <c r="F9471" s="103" t="s">
        <v>848</v>
      </c>
      <c r="G9471" s="103" t="s">
        <v>563</v>
      </c>
      <c r="H9471" s="103" t="s">
        <v>564</v>
      </c>
      <c r="I9471" s="103" t="s">
        <v>842</v>
      </c>
      <c r="J9471" s="215">
        <v>99.78</v>
      </c>
      <c r="K9471" s="216" t="s">
        <v>347</v>
      </c>
    </row>
    <row r="9472" spans="1:11" x14ac:dyDescent="0.25">
      <c r="A9472" s="103" t="s">
        <v>826</v>
      </c>
      <c r="B9472" s="103" t="s">
        <v>347</v>
      </c>
      <c r="C9472" s="103" t="s">
        <v>838</v>
      </c>
      <c r="D9472" s="103" t="s">
        <v>847</v>
      </c>
      <c r="E9472" s="103" t="s">
        <v>848</v>
      </c>
      <c r="F9472" s="103" t="s">
        <v>848</v>
      </c>
      <c r="G9472" s="103" t="s">
        <v>563</v>
      </c>
      <c r="H9472" s="103" t="s">
        <v>564</v>
      </c>
      <c r="I9472" s="103" t="s">
        <v>842</v>
      </c>
      <c r="J9472" s="215">
        <v>148.24</v>
      </c>
      <c r="K9472" s="216" t="s">
        <v>347</v>
      </c>
    </row>
    <row r="9473" spans="1:11" x14ac:dyDescent="0.25">
      <c r="A9473" s="103" t="s">
        <v>827</v>
      </c>
      <c r="B9473" s="103" t="s">
        <v>347</v>
      </c>
      <c r="C9473" s="103" t="s">
        <v>838</v>
      </c>
      <c r="D9473" s="103" t="s">
        <v>847</v>
      </c>
      <c r="E9473" s="103" t="s">
        <v>848</v>
      </c>
      <c r="F9473" s="103" t="s">
        <v>848</v>
      </c>
      <c r="G9473" s="103" t="s">
        <v>171</v>
      </c>
      <c r="H9473" s="103" t="s">
        <v>348</v>
      </c>
      <c r="I9473" s="103" t="s">
        <v>842</v>
      </c>
      <c r="J9473" s="215">
        <v>749.3</v>
      </c>
      <c r="K9473" s="216" t="s">
        <v>347</v>
      </c>
    </row>
    <row r="9474" spans="1:11" x14ac:dyDescent="0.25">
      <c r="A9474" s="103" t="s">
        <v>828</v>
      </c>
      <c r="B9474" s="103" t="s">
        <v>347</v>
      </c>
      <c r="C9474" s="103" t="s">
        <v>838</v>
      </c>
      <c r="D9474" s="103" t="s">
        <v>847</v>
      </c>
      <c r="E9474" s="103" t="s">
        <v>848</v>
      </c>
      <c r="F9474" s="103" t="s">
        <v>848</v>
      </c>
      <c r="G9474" s="103" t="s">
        <v>171</v>
      </c>
      <c r="H9474" s="103" t="s">
        <v>348</v>
      </c>
      <c r="I9474" s="103" t="s">
        <v>842</v>
      </c>
      <c r="J9474" s="215">
        <v>43.37</v>
      </c>
      <c r="K9474" s="216" t="s">
        <v>347</v>
      </c>
    </row>
    <row r="9475" spans="1:11" x14ac:dyDescent="0.25">
      <c r="A9475" s="103" t="s">
        <v>827</v>
      </c>
      <c r="B9475" s="103" t="s">
        <v>347</v>
      </c>
      <c r="C9475" s="103" t="s">
        <v>838</v>
      </c>
      <c r="D9475" s="103" t="s">
        <v>847</v>
      </c>
      <c r="E9475" s="103" t="s">
        <v>848</v>
      </c>
      <c r="F9475" s="103" t="s">
        <v>848</v>
      </c>
      <c r="G9475" s="103" t="s">
        <v>211</v>
      </c>
      <c r="H9475" s="103" t="s">
        <v>349</v>
      </c>
      <c r="I9475" s="103" t="s">
        <v>842</v>
      </c>
      <c r="J9475" s="215">
        <v>2184.65</v>
      </c>
      <c r="K9475" s="216" t="s">
        <v>347</v>
      </c>
    </row>
    <row r="9476" spans="1:11" x14ac:dyDescent="0.25">
      <c r="A9476" s="103" t="s">
        <v>830</v>
      </c>
      <c r="B9476" s="103" t="s">
        <v>347</v>
      </c>
      <c r="C9476" s="103" t="s">
        <v>838</v>
      </c>
      <c r="D9476" s="103" t="s">
        <v>847</v>
      </c>
      <c r="E9476" s="103" t="s">
        <v>848</v>
      </c>
      <c r="F9476" s="103" t="s">
        <v>848</v>
      </c>
      <c r="G9476" s="103" t="s">
        <v>211</v>
      </c>
      <c r="H9476" s="103" t="s">
        <v>349</v>
      </c>
      <c r="I9476" s="103" t="s">
        <v>842</v>
      </c>
      <c r="J9476" s="215">
        <v>3696.5</v>
      </c>
      <c r="K9476" s="216" t="s">
        <v>347</v>
      </c>
    </row>
    <row r="9477" spans="1:11" x14ac:dyDescent="0.25">
      <c r="A9477" s="103" t="s">
        <v>828</v>
      </c>
      <c r="B9477" s="103" t="s">
        <v>347</v>
      </c>
      <c r="C9477" s="103" t="s">
        <v>838</v>
      </c>
      <c r="D9477" s="103" t="s">
        <v>847</v>
      </c>
      <c r="E9477" s="103" t="s">
        <v>848</v>
      </c>
      <c r="F9477" s="103" t="s">
        <v>848</v>
      </c>
      <c r="G9477" s="103" t="s">
        <v>211</v>
      </c>
      <c r="H9477" s="103" t="s">
        <v>349</v>
      </c>
      <c r="I9477" s="103" t="s">
        <v>842</v>
      </c>
      <c r="J9477" s="215">
        <v>-1086.8499999999999</v>
      </c>
      <c r="K9477" s="216" t="s">
        <v>347</v>
      </c>
    </row>
    <row r="9478" spans="1:11" x14ac:dyDescent="0.25">
      <c r="A9478" s="103" t="s">
        <v>829</v>
      </c>
      <c r="B9478" s="103" t="s">
        <v>347</v>
      </c>
      <c r="C9478" s="103" t="s">
        <v>838</v>
      </c>
      <c r="D9478" s="103" t="s">
        <v>847</v>
      </c>
      <c r="E9478" s="103" t="s">
        <v>848</v>
      </c>
      <c r="F9478" s="103" t="s">
        <v>848</v>
      </c>
      <c r="G9478" s="103" t="s">
        <v>211</v>
      </c>
      <c r="H9478" s="103" t="s">
        <v>349</v>
      </c>
      <c r="I9478" s="103" t="s">
        <v>842</v>
      </c>
      <c r="J9478" s="215">
        <v>2523.5500000000002</v>
      </c>
      <c r="K9478" s="216" t="s">
        <v>347</v>
      </c>
    </row>
    <row r="9479" spans="1:11" x14ac:dyDescent="0.25">
      <c r="A9479" s="103" t="s">
        <v>825</v>
      </c>
      <c r="B9479" s="103" t="s">
        <v>347</v>
      </c>
      <c r="C9479" s="103" t="s">
        <v>838</v>
      </c>
      <c r="D9479" s="103" t="s">
        <v>847</v>
      </c>
      <c r="E9479" s="103" t="s">
        <v>848</v>
      </c>
      <c r="F9479" s="103" t="s">
        <v>848</v>
      </c>
      <c r="G9479" s="103" t="s">
        <v>211</v>
      </c>
      <c r="H9479" s="103" t="s">
        <v>349</v>
      </c>
      <c r="I9479" s="103" t="s">
        <v>842</v>
      </c>
      <c r="J9479" s="215">
        <v>24.7</v>
      </c>
      <c r="K9479" s="216" t="s">
        <v>347</v>
      </c>
    </row>
    <row r="9480" spans="1:11" x14ac:dyDescent="0.25">
      <c r="A9480" s="103" t="s">
        <v>826</v>
      </c>
      <c r="B9480" s="103" t="s">
        <v>347</v>
      </c>
      <c r="C9480" s="103" t="s">
        <v>838</v>
      </c>
      <c r="D9480" s="103" t="s">
        <v>847</v>
      </c>
      <c r="E9480" s="103" t="s">
        <v>848</v>
      </c>
      <c r="F9480" s="103" t="s">
        <v>848</v>
      </c>
      <c r="G9480" s="103" t="s">
        <v>211</v>
      </c>
      <c r="H9480" s="103" t="s">
        <v>349</v>
      </c>
      <c r="I9480" s="103" t="s">
        <v>842</v>
      </c>
      <c r="J9480" s="215">
        <v>135.33000000000001</v>
      </c>
      <c r="K9480" s="216" t="s">
        <v>347</v>
      </c>
    </row>
    <row r="9481" spans="1:11" x14ac:dyDescent="0.25">
      <c r="A9481" s="103" t="s">
        <v>827</v>
      </c>
      <c r="B9481" s="103" t="s">
        <v>347</v>
      </c>
      <c r="C9481" s="103" t="s">
        <v>838</v>
      </c>
      <c r="D9481" s="103" t="s">
        <v>847</v>
      </c>
      <c r="E9481" s="103" t="s">
        <v>848</v>
      </c>
      <c r="F9481" s="103" t="s">
        <v>848</v>
      </c>
      <c r="G9481" s="103" t="s">
        <v>487</v>
      </c>
      <c r="H9481" s="103" t="s">
        <v>488</v>
      </c>
      <c r="I9481" s="103" t="s">
        <v>842</v>
      </c>
      <c r="J9481" s="215">
        <v>1490.97</v>
      </c>
      <c r="K9481" s="216" t="s">
        <v>347</v>
      </c>
    </row>
    <row r="9482" spans="1:11" x14ac:dyDescent="0.25">
      <c r="A9482" s="103" t="s">
        <v>830</v>
      </c>
      <c r="B9482" s="103" t="s">
        <v>347</v>
      </c>
      <c r="C9482" s="103" t="s">
        <v>838</v>
      </c>
      <c r="D9482" s="103" t="s">
        <v>847</v>
      </c>
      <c r="E9482" s="103" t="s">
        <v>848</v>
      </c>
      <c r="F9482" s="103" t="s">
        <v>848</v>
      </c>
      <c r="G9482" s="103" t="s">
        <v>487</v>
      </c>
      <c r="H9482" s="103" t="s">
        <v>488</v>
      </c>
      <c r="I9482" s="103" t="s">
        <v>842</v>
      </c>
      <c r="J9482" s="215">
        <v>-194.37</v>
      </c>
      <c r="K9482" s="216" t="s">
        <v>347</v>
      </c>
    </row>
    <row r="9483" spans="1:11" x14ac:dyDescent="0.25">
      <c r="A9483" s="103" t="s">
        <v>828</v>
      </c>
      <c r="B9483" s="103" t="s">
        <v>347</v>
      </c>
      <c r="C9483" s="103" t="s">
        <v>838</v>
      </c>
      <c r="D9483" s="103" t="s">
        <v>847</v>
      </c>
      <c r="E9483" s="103" t="s">
        <v>848</v>
      </c>
      <c r="F9483" s="103" t="s">
        <v>848</v>
      </c>
      <c r="G9483" s="103" t="s">
        <v>487</v>
      </c>
      <c r="H9483" s="103" t="s">
        <v>488</v>
      </c>
      <c r="I9483" s="103" t="s">
        <v>842</v>
      </c>
      <c r="J9483" s="215">
        <v>855.69</v>
      </c>
      <c r="K9483" s="216" t="s">
        <v>347</v>
      </c>
    </row>
    <row r="9484" spans="1:11" x14ac:dyDescent="0.25">
      <c r="A9484" s="103" t="s">
        <v>829</v>
      </c>
      <c r="B9484" s="103" t="s">
        <v>347</v>
      </c>
      <c r="C9484" s="103" t="s">
        <v>838</v>
      </c>
      <c r="D9484" s="103" t="s">
        <v>847</v>
      </c>
      <c r="E9484" s="103" t="s">
        <v>848</v>
      </c>
      <c r="F9484" s="103" t="s">
        <v>848</v>
      </c>
      <c r="G9484" s="103" t="s">
        <v>487</v>
      </c>
      <c r="H9484" s="103" t="s">
        <v>488</v>
      </c>
      <c r="I9484" s="103" t="s">
        <v>842</v>
      </c>
      <c r="J9484" s="215">
        <v>-439.29</v>
      </c>
      <c r="K9484" s="216" t="s">
        <v>347</v>
      </c>
    </row>
    <row r="9485" spans="1:11" x14ac:dyDescent="0.25">
      <c r="A9485" s="103" t="s">
        <v>825</v>
      </c>
      <c r="B9485" s="103" t="s">
        <v>347</v>
      </c>
      <c r="C9485" s="103" t="s">
        <v>838</v>
      </c>
      <c r="D9485" s="103" t="s">
        <v>847</v>
      </c>
      <c r="E9485" s="103" t="s">
        <v>848</v>
      </c>
      <c r="F9485" s="103" t="s">
        <v>848</v>
      </c>
      <c r="G9485" s="103" t="s">
        <v>487</v>
      </c>
      <c r="H9485" s="103" t="s">
        <v>488</v>
      </c>
      <c r="I9485" s="103" t="s">
        <v>842</v>
      </c>
      <c r="J9485" s="215">
        <v>6612.95</v>
      </c>
      <c r="K9485" s="216" t="s">
        <v>347</v>
      </c>
    </row>
    <row r="9486" spans="1:11" x14ac:dyDescent="0.25">
      <c r="A9486" s="103" t="s">
        <v>826</v>
      </c>
      <c r="B9486" s="103" t="s">
        <v>347</v>
      </c>
      <c r="C9486" s="103" t="s">
        <v>838</v>
      </c>
      <c r="D9486" s="103" t="s">
        <v>847</v>
      </c>
      <c r="E9486" s="103" t="s">
        <v>848</v>
      </c>
      <c r="F9486" s="103" t="s">
        <v>848</v>
      </c>
      <c r="G9486" s="103" t="s">
        <v>487</v>
      </c>
      <c r="H9486" s="103" t="s">
        <v>488</v>
      </c>
      <c r="I9486" s="103" t="s">
        <v>842</v>
      </c>
      <c r="J9486" s="215">
        <v>269.41000000000003</v>
      </c>
      <c r="K9486" s="216" t="s">
        <v>347</v>
      </c>
    </row>
    <row r="9487" spans="1:11" x14ac:dyDescent="0.25">
      <c r="A9487" s="103" t="s">
        <v>829</v>
      </c>
      <c r="B9487" s="103" t="s">
        <v>347</v>
      </c>
      <c r="C9487" s="103" t="s">
        <v>838</v>
      </c>
      <c r="D9487" s="103" t="s">
        <v>847</v>
      </c>
      <c r="E9487" s="103" t="s">
        <v>848</v>
      </c>
      <c r="F9487" s="103" t="s">
        <v>848</v>
      </c>
      <c r="G9487" s="103" t="s">
        <v>555</v>
      </c>
      <c r="H9487" s="103" t="s">
        <v>556</v>
      </c>
      <c r="I9487" s="103" t="s">
        <v>842</v>
      </c>
      <c r="J9487" s="215">
        <v>73.040000000000006</v>
      </c>
      <c r="K9487" s="216" t="s">
        <v>347</v>
      </c>
    </row>
    <row r="9488" spans="1:11" x14ac:dyDescent="0.25">
      <c r="A9488" s="103" t="s">
        <v>825</v>
      </c>
      <c r="B9488" s="103" t="s">
        <v>347</v>
      </c>
      <c r="C9488" s="103" t="s">
        <v>838</v>
      </c>
      <c r="D9488" s="103" t="s">
        <v>847</v>
      </c>
      <c r="E9488" s="103" t="s">
        <v>848</v>
      </c>
      <c r="F9488" s="103" t="s">
        <v>848</v>
      </c>
      <c r="G9488" s="103" t="s">
        <v>555</v>
      </c>
      <c r="H9488" s="103" t="s">
        <v>556</v>
      </c>
      <c r="I9488" s="103" t="s">
        <v>842</v>
      </c>
      <c r="J9488" s="215">
        <v>19.440000000000001</v>
      </c>
      <c r="K9488" s="216" t="s">
        <v>347</v>
      </c>
    </row>
    <row r="9489" spans="1:11" x14ac:dyDescent="0.25">
      <c r="A9489" s="103" t="s">
        <v>827</v>
      </c>
      <c r="B9489" s="103" t="s">
        <v>347</v>
      </c>
      <c r="C9489" s="103" t="s">
        <v>838</v>
      </c>
      <c r="D9489" s="103" t="s">
        <v>847</v>
      </c>
      <c r="E9489" s="103" t="s">
        <v>848</v>
      </c>
      <c r="F9489" s="103" t="s">
        <v>848</v>
      </c>
      <c r="G9489" s="103" t="s">
        <v>210</v>
      </c>
      <c r="H9489" s="103" t="s">
        <v>350</v>
      </c>
      <c r="I9489" s="103" t="s">
        <v>842</v>
      </c>
      <c r="J9489" s="215">
        <v>-748.06</v>
      </c>
      <c r="K9489" s="216" t="s">
        <v>347</v>
      </c>
    </row>
    <row r="9490" spans="1:11" x14ac:dyDescent="0.25">
      <c r="A9490" s="103" t="s">
        <v>830</v>
      </c>
      <c r="B9490" s="103" t="s">
        <v>347</v>
      </c>
      <c r="C9490" s="103" t="s">
        <v>838</v>
      </c>
      <c r="D9490" s="103" t="s">
        <v>847</v>
      </c>
      <c r="E9490" s="103" t="s">
        <v>848</v>
      </c>
      <c r="F9490" s="103" t="s">
        <v>848</v>
      </c>
      <c r="G9490" s="103" t="s">
        <v>210</v>
      </c>
      <c r="H9490" s="103" t="s">
        <v>350</v>
      </c>
      <c r="I9490" s="103" t="s">
        <v>842</v>
      </c>
      <c r="J9490" s="215">
        <v>-1318.73</v>
      </c>
      <c r="K9490" s="216" t="s">
        <v>347</v>
      </c>
    </row>
    <row r="9491" spans="1:11" x14ac:dyDescent="0.25">
      <c r="A9491" s="103" t="s">
        <v>828</v>
      </c>
      <c r="B9491" s="103" t="s">
        <v>347</v>
      </c>
      <c r="C9491" s="103" t="s">
        <v>838</v>
      </c>
      <c r="D9491" s="103" t="s">
        <v>847</v>
      </c>
      <c r="E9491" s="103" t="s">
        <v>848</v>
      </c>
      <c r="F9491" s="103" t="s">
        <v>848</v>
      </c>
      <c r="G9491" s="103" t="s">
        <v>210</v>
      </c>
      <c r="H9491" s="103" t="s">
        <v>350</v>
      </c>
      <c r="I9491" s="103" t="s">
        <v>842</v>
      </c>
      <c r="J9491" s="215">
        <v>1223.3699999999999</v>
      </c>
      <c r="K9491" s="216" t="s">
        <v>347</v>
      </c>
    </row>
    <row r="9492" spans="1:11" x14ac:dyDescent="0.25">
      <c r="A9492" s="103" t="s">
        <v>829</v>
      </c>
      <c r="B9492" s="103" t="s">
        <v>347</v>
      </c>
      <c r="C9492" s="103" t="s">
        <v>838</v>
      </c>
      <c r="D9492" s="103" t="s">
        <v>847</v>
      </c>
      <c r="E9492" s="103" t="s">
        <v>848</v>
      </c>
      <c r="F9492" s="103" t="s">
        <v>848</v>
      </c>
      <c r="G9492" s="103" t="s">
        <v>210</v>
      </c>
      <c r="H9492" s="103" t="s">
        <v>350</v>
      </c>
      <c r="I9492" s="103" t="s">
        <v>842</v>
      </c>
      <c r="J9492" s="215">
        <v>1540.24</v>
      </c>
      <c r="K9492" s="216" t="s">
        <v>347</v>
      </c>
    </row>
    <row r="9493" spans="1:11" x14ac:dyDescent="0.25">
      <c r="A9493" s="103" t="s">
        <v>825</v>
      </c>
      <c r="B9493" s="103" t="s">
        <v>347</v>
      </c>
      <c r="C9493" s="103" t="s">
        <v>838</v>
      </c>
      <c r="D9493" s="103" t="s">
        <v>847</v>
      </c>
      <c r="E9493" s="103" t="s">
        <v>848</v>
      </c>
      <c r="F9493" s="103" t="s">
        <v>848</v>
      </c>
      <c r="G9493" s="103" t="s">
        <v>210</v>
      </c>
      <c r="H9493" s="103" t="s">
        <v>350</v>
      </c>
      <c r="I9493" s="103" t="s">
        <v>842</v>
      </c>
      <c r="J9493" s="215">
        <v>167.56</v>
      </c>
      <c r="K9493" s="216" t="s">
        <v>347</v>
      </c>
    </row>
    <row r="9494" spans="1:11" x14ac:dyDescent="0.25">
      <c r="A9494" s="103" t="s">
        <v>826</v>
      </c>
      <c r="B9494" s="103" t="s">
        <v>347</v>
      </c>
      <c r="C9494" s="103" t="s">
        <v>838</v>
      </c>
      <c r="D9494" s="103" t="s">
        <v>847</v>
      </c>
      <c r="E9494" s="103" t="s">
        <v>848</v>
      </c>
      <c r="F9494" s="103" t="s">
        <v>848</v>
      </c>
      <c r="G9494" s="103" t="s">
        <v>210</v>
      </c>
      <c r="H9494" s="103" t="s">
        <v>350</v>
      </c>
      <c r="I9494" s="103" t="s">
        <v>842</v>
      </c>
      <c r="J9494" s="215">
        <v>218.24</v>
      </c>
      <c r="K9494" s="216" t="s">
        <v>347</v>
      </c>
    </row>
    <row r="9495" spans="1:11" x14ac:dyDescent="0.25">
      <c r="A9495" s="103" t="s">
        <v>827</v>
      </c>
      <c r="B9495" s="103" t="s">
        <v>347</v>
      </c>
      <c r="C9495" s="103" t="s">
        <v>838</v>
      </c>
      <c r="D9495" s="103" t="s">
        <v>847</v>
      </c>
      <c r="E9495" s="103" t="s">
        <v>848</v>
      </c>
      <c r="F9495" s="103" t="s">
        <v>848</v>
      </c>
      <c r="G9495" s="103" t="s">
        <v>209</v>
      </c>
      <c r="H9495" s="103" t="s">
        <v>352</v>
      </c>
      <c r="I9495" s="103" t="s">
        <v>842</v>
      </c>
      <c r="J9495" s="215">
        <v>47</v>
      </c>
      <c r="K9495" s="216" t="s">
        <v>347</v>
      </c>
    </row>
    <row r="9496" spans="1:11" x14ac:dyDescent="0.25">
      <c r="A9496" s="103" t="s">
        <v>830</v>
      </c>
      <c r="B9496" s="103" t="s">
        <v>347</v>
      </c>
      <c r="C9496" s="103" t="s">
        <v>838</v>
      </c>
      <c r="D9496" s="103" t="s">
        <v>847</v>
      </c>
      <c r="E9496" s="103" t="s">
        <v>848</v>
      </c>
      <c r="F9496" s="103" t="s">
        <v>848</v>
      </c>
      <c r="G9496" s="103" t="s">
        <v>209</v>
      </c>
      <c r="H9496" s="103" t="s">
        <v>352</v>
      </c>
      <c r="I9496" s="103" t="s">
        <v>842</v>
      </c>
      <c r="J9496" s="215">
        <v>266.27</v>
      </c>
      <c r="K9496" s="216" t="s">
        <v>347</v>
      </c>
    </row>
    <row r="9497" spans="1:11" x14ac:dyDescent="0.25">
      <c r="A9497" s="103" t="s">
        <v>828</v>
      </c>
      <c r="B9497" s="103" t="s">
        <v>347</v>
      </c>
      <c r="C9497" s="103" t="s">
        <v>838</v>
      </c>
      <c r="D9497" s="103" t="s">
        <v>847</v>
      </c>
      <c r="E9497" s="103" t="s">
        <v>848</v>
      </c>
      <c r="F9497" s="103" t="s">
        <v>848</v>
      </c>
      <c r="G9497" s="103" t="s">
        <v>209</v>
      </c>
      <c r="H9497" s="103" t="s">
        <v>352</v>
      </c>
      <c r="I9497" s="103" t="s">
        <v>842</v>
      </c>
      <c r="J9497" s="215">
        <v>93.54</v>
      </c>
      <c r="K9497" s="216" t="s">
        <v>347</v>
      </c>
    </row>
    <row r="9498" spans="1:11" x14ac:dyDescent="0.25">
      <c r="A9498" s="103" t="s">
        <v>829</v>
      </c>
      <c r="B9498" s="103" t="s">
        <v>347</v>
      </c>
      <c r="C9498" s="103" t="s">
        <v>838</v>
      </c>
      <c r="D9498" s="103" t="s">
        <v>847</v>
      </c>
      <c r="E9498" s="103" t="s">
        <v>848</v>
      </c>
      <c r="F9498" s="103" t="s">
        <v>848</v>
      </c>
      <c r="G9498" s="103" t="s">
        <v>209</v>
      </c>
      <c r="H9498" s="103" t="s">
        <v>352</v>
      </c>
      <c r="I9498" s="103" t="s">
        <v>842</v>
      </c>
      <c r="J9498" s="215">
        <v>127.48</v>
      </c>
      <c r="K9498" s="216" t="s">
        <v>347</v>
      </c>
    </row>
    <row r="9499" spans="1:11" x14ac:dyDescent="0.25">
      <c r="A9499" s="103" t="s">
        <v>825</v>
      </c>
      <c r="B9499" s="103" t="s">
        <v>347</v>
      </c>
      <c r="C9499" s="103" t="s">
        <v>838</v>
      </c>
      <c r="D9499" s="103" t="s">
        <v>847</v>
      </c>
      <c r="E9499" s="103" t="s">
        <v>848</v>
      </c>
      <c r="F9499" s="103" t="s">
        <v>848</v>
      </c>
      <c r="G9499" s="103" t="s">
        <v>209</v>
      </c>
      <c r="H9499" s="103" t="s">
        <v>352</v>
      </c>
      <c r="I9499" s="103" t="s">
        <v>842</v>
      </c>
      <c r="J9499" s="215">
        <v>-3578.31</v>
      </c>
      <c r="K9499" s="216" t="s">
        <v>347</v>
      </c>
    </row>
    <row r="9500" spans="1:11" x14ac:dyDescent="0.25">
      <c r="A9500" s="103" t="s">
        <v>826</v>
      </c>
      <c r="B9500" s="103" t="s">
        <v>347</v>
      </c>
      <c r="C9500" s="103" t="s">
        <v>838</v>
      </c>
      <c r="D9500" s="103" t="s">
        <v>847</v>
      </c>
      <c r="E9500" s="103" t="s">
        <v>848</v>
      </c>
      <c r="F9500" s="103" t="s">
        <v>848</v>
      </c>
      <c r="G9500" s="103" t="s">
        <v>209</v>
      </c>
      <c r="H9500" s="103" t="s">
        <v>352</v>
      </c>
      <c r="I9500" s="103" t="s">
        <v>842</v>
      </c>
      <c r="J9500" s="215">
        <v>3738.23</v>
      </c>
      <c r="K9500" s="216" t="s">
        <v>347</v>
      </c>
    </row>
    <row r="9501" spans="1:11" x14ac:dyDescent="0.25">
      <c r="A9501" s="103" t="s">
        <v>828</v>
      </c>
      <c r="B9501" s="103" t="s">
        <v>347</v>
      </c>
      <c r="C9501" s="103" t="s">
        <v>838</v>
      </c>
      <c r="D9501" s="103" t="s">
        <v>847</v>
      </c>
      <c r="E9501" s="103" t="s">
        <v>848</v>
      </c>
      <c r="F9501" s="103" t="s">
        <v>848</v>
      </c>
      <c r="G9501" s="103" t="s">
        <v>557</v>
      </c>
      <c r="H9501" s="103" t="s">
        <v>558</v>
      </c>
      <c r="I9501" s="103" t="s">
        <v>842</v>
      </c>
      <c r="J9501" s="215">
        <v>135.11000000000001</v>
      </c>
      <c r="K9501" s="216" t="s">
        <v>347</v>
      </c>
    </row>
    <row r="9502" spans="1:11" x14ac:dyDescent="0.25">
      <c r="A9502" s="103" t="s">
        <v>827</v>
      </c>
      <c r="B9502" s="103" t="s">
        <v>347</v>
      </c>
      <c r="C9502" s="103" t="s">
        <v>838</v>
      </c>
      <c r="D9502" s="103" t="s">
        <v>847</v>
      </c>
      <c r="E9502" s="103" t="s">
        <v>848</v>
      </c>
      <c r="F9502" s="103" t="s">
        <v>848</v>
      </c>
      <c r="G9502" s="103" t="s">
        <v>204</v>
      </c>
      <c r="H9502" s="103" t="s">
        <v>353</v>
      </c>
      <c r="I9502" s="103" t="s">
        <v>842</v>
      </c>
      <c r="J9502" s="215">
        <v>61.59</v>
      </c>
      <c r="K9502" s="216" t="s">
        <v>347</v>
      </c>
    </row>
    <row r="9503" spans="1:11" x14ac:dyDescent="0.25">
      <c r="A9503" s="103" t="s">
        <v>827</v>
      </c>
      <c r="B9503" s="103" t="s">
        <v>347</v>
      </c>
      <c r="C9503" s="103" t="s">
        <v>838</v>
      </c>
      <c r="D9503" s="103" t="s">
        <v>847</v>
      </c>
      <c r="E9503" s="103" t="s">
        <v>848</v>
      </c>
      <c r="F9503" s="103" t="s">
        <v>848</v>
      </c>
      <c r="G9503" s="103" t="s">
        <v>207</v>
      </c>
      <c r="H9503" s="103" t="s">
        <v>354</v>
      </c>
      <c r="I9503" s="103" t="s">
        <v>842</v>
      </c>
      <c r="J9503" s="215">
        <v>60.26</v>
      </c>
      <c r="K9503" s="216" t="s">
        <v>347</v>
      </c>
    </row>
    <row r="9504" spans="1:11" x14ac:dyDescent="0.25">
      <c r="A9504" s="103" t="s">
        <v>830</v>
      </c>
      <c r="B9504" s="103" t="s">
        <v>347</v>
      </c>
      <c r="C9504" s="103" t="s">
        <v>838</v>
      </c>
      <c r="D9504" s="103" t="s">
        <v>847</v>
      </c>
      <c r="E9504" s="103" t="s">
        <v>848</v>
      </c>
      <c r="F9504" s="103" t="s">
        <v>848</v>
      </c>
      <c r="G9504" s="103" t="s">
        <v>207</v>
      </c>
      <c r="H9504" s="103" t="s">
        <v>354</v>
      </c>
      <c r="I9504" s="103" t="s">
        <v>842</v>
      </c>
      <c r="J9504" s="215">
        <v>45.38</v>
      </c>
      <c r="K9504" s="216" t="s">
        <v>347</v>
      </c>
    </row>
    <row r="9505" spans="1:11" x14ac:dyDescent="0.25">
      <c r="A9505" s="103" t="s">
        <v>829</v>
      </c>
      <c r="B9505" s="103" t="s">
        <v>347</v>
      </c>
      <c r="C9505" s="103" t="s">
        <v>838</v>
      </c>
      <c r="D9505" s="103" t="s">
        <v>847</v>
      </c>
      <c r="E9505" s="103" t="s">
        <v>848</v>
      </c>
      <c r="F9505" s="103" t="s">
        <v>848</v>
      </c>
      <c r="G9505" s="103" t="s">
        <v>207</v>
      </c>
      <c r="H9505" s="103" t="s">
        <v>354</v>
      </c>
      <c r="I9505" s="103" t="s">
        <v>842</v>
      </c>
      <c r="J9505" s="215">
        <v>23.74</v>
      </c>
      <c r="K9505" s="216" t="s">
        <v>347</v>
      </c>
    </row>
    <row r="9506" spans="1:11" x14ac:dyDescent="0.25">
      <c r="A9506" s="103" t="s">
        <v>825</v>
      </c>
      <c r="B9506" s="103" t="s">
        <v>347</v>
      </c>
      <c r="C9506" s="103" t="s">
        <v>838</v>
      </c>
      <c r="D9506" s="103" t="s">
        <v>847</v>
      </c>
      <c r="E9506" s="103" t="s">
        <v>848</v>
      </c>
      <c r="F9506" s="103" t="s">
        <v>848</v>
      </c>
      <c r="G9506" s="103" t="s">
        <v>207</v>
      </c>
      <c r="H9506" s="103" t="s">
        <v>354</v>
      </c>
      <c r="I9506" s="103" t="s">
        <v>842</v>
      </c>
      <c r="J9506" s="215">
        <v>76.87</v>
      </c>
      <c r="K9506" s="216" t="s">
        <v>347</v>
      </c>
    </row>
    <row r="9507" spans="1:11" x14ac:dyDescent="0.25">
      <c r="A9507" s="103" t="s">
        <v>827</v>
      </c>
      <c r="B9507" s="103" t="s">
        <v>347</v>
      </c>
      <c r="C9507" s="103" t="s">
        <v>838</v>
      </c>
      <c r="D9507" s="103" t="s">
        <v>847</v>
      </c>
      <c r="E9507" s="103" t="s">
        <v>848</v>
      </c>
      <c r="F9507" s="103" t="s">
        <v>848</v>
      </c>
      <c r="G9507" s="103" t="s">
        <v>219</v>
      </c>
      <c r="H9507" s="103" t="s">
        <v>406</v>
      </c>
      <c r="I9507" s="103" t="s">
        <v>842</v>
      </c>
      <c r="J9507" s="215">
        <v>-1796.07</v>
      </c>
      <c r="K9507" s="216" t="s">
        <v>347</v>
      </c>
    </row>
    <row r="9508" spans="1:11" x14ac:dyDescent="0.25">
      <c r="A9508" s="103" t="s">
        <v>830</v>
      </c>
      <c r="B9508" s="103" t="s">
        <v>347</v>
      </c>
      <c r="C9508" s="103" t="s">
        <v>838</v>
      </c>
      <c r="D9508" s="103" t="s">
        <v>847</v>
      </c>
      <c r="E9508" s="103" t="s">
        <v>848</v>
      </c>
      <c r="F9508" s="103" t="s">
        <v>848</v>
      </c>
      <c r="G9508" s="103" t="s">
        <v>219</v>
      </c>
      <c r="H9508" s="103" t="s">
        <v>406</v>
      </c>
      <c r="I9508" s="103" t="s">
        <v>842</v>
      </c>
      <c r="J9508" s="215">
        <v>110.43</v>
      </c>
      <c r="K9508" s="216" t="s">
        <v>347</v>
      </c>
    </row>
    <row r="9509" spans="1:11" x14ac:dyDescent="0.25">
      <c r="A9509" s="103" t="s">
        <v>828</v>
      </c>
      <c r="B9509" s="103" t="s">
        <v>347</v>
      </c>
      <c r="C9509" s="103" t="s">
        <v>838</v>
      </c>
      <c r="D9509" s="103" t="s">
        <v>847</v>
      </c>
      <c r="E9509" s="103" t="s">
        <v>848</v>
      </c>
      <c r="F9509" s="103" t="s">
        <v>848</v>
      </c>
      <c r="G9509" s="103" t="s">
        <v>219</v>
      </c>
      <c r="H9509" s="103" t="s">
        <v>406</v>
      </c>
      <c r="I9509" s="103" t="s">
        <v>842</v>
      </c>
      <c r="J9509" s="215">
        <v>1830.05</v>
      </c>
      <c r="K9509" s="216" t="s">
        <v>347</v>
      </c>
    </row>
    <row r="9510" spans="1:11" x14ac:dyDescent="0.25">
      <c r="A9510" s="103" t="s">
        <v>825</v>
      </c>
      <c r="B9510" s="103" t="s">
        <v>347</v>
      </c>
      <c r="C9510" s="103" t="s">
        <v>838</v>
      </c>
      <c r="D9510" s="103" t="s">
        <v>847</v>
      </c>
      <c r="E9510" s="103" t="s">
        <v>848</v>
      </c>
      <c r="F9510" s="103" t="s">
        <v>848</v>
      </c>
      <c r="G9510" s="103" t="s">
        <v>219</v>
      </c>
      <c r="H9510" s="103" t="s">
        <v>406</v>
      </c>
      <c r="I9510" s="103" t="s">
        <v>842</v>
      </c>
      <c r="J9510" s="215">
        <v>-1524.72</v>
      </c>
      <c r="K9510" s="216" t="s">
        <v>347</v>
      </c>
    </row>
    <row r="9511" spans="1:11" x14ac:dyDescent="0.25">
      <c r="A9511" s="103" t="s">
        <v>826</v>
      </c>
      <c r="B9511" s="103" t="s">
        <v>347</v>
      </c>
      <c r="C9511" s="103" t="s">
        <v>838</v>
      </c>
      <c r="D9511" s="103" t="s">
        <v>847</v>
      </c>
      <c r="E9511" s="103" t="s">
        <v>848</v>
      </c>
      <c r="F9511" s="103" t="s">
        <v>848</v>
      </c>
      <c r="G9511" s="103" t="s">
        <v>219</v>
      </c>
      <c r="H9511" s="103" t="s">
        <v>406</v>
      </c>
      <c r="I9511" s="103" t="s">
        <v>842</v>
      </c>
      <c r="J9511" s="215">
        <v>2049.2199999999998</v>
      </c>
      <c r="K9511" s="216" t="s">
        <v>347</v>
      </c>
    </row>
    <row r="9512" spans="1:11" x14ac:dyDescent="0.25">
      <c r="A9512" s="103" t="s">
        <v>827</v>
      </c>
      <c r="B9512" s="103" t="s">
        <v>347</v>
      </c>
      <c r="C9512" s="103" t="s">
        <v>838</v>
      </c>
      <c r="D9512" s="103" t="s">
        <v>847</v>
      </c>
      <c r="E9512" s="103" t="s">
        <v>848</v>
      </c>
      <c r="F9512" s="103" t="s">
        <v>848</v>
      </c>
      <c r="G9512" s="103" t="s">
        <v>213</v>
      </c>
      <c r="H9512" s="103" t="s">
        <v>355</v>
      </c>
      <c r="I9512" s="103" t="s">
        <v>842</v>
      </c>
      <c r="J9512" s="215">
        <v>338.06</v>
      </c>
      <c r="K9512" s="216" t="s">
        <v>347</v>
      </c>
    </row>
    <row r="9513" spans="1:11" x14ac:dyDescent="0.25">
      <c r="A9513" s="103" t="s">
        <v>830</v>
      </c>
      <c r="B9513" s="103" t="s">
        <v>347</v>
      </c>
      <c r="C9513" s="103" t="s">
        <v>838</v>
      </c>
      <c r="D9513" s="103" t="s">
        <v>847</v>
      </c>
      <c r="E9513" s="103" t="s">
        <v>848</v>
      </c>
      <c r="F9513" s="103" t="s">
        <v>848</v>
      </c>
      <c r="G9513" s="103" t="s">
        <v>213</v>
      </c>
      <c r="H9513" s="103" t="s">
        <v>355</v>
      </c>
      <c r="I9513" s="103" t="s">
        <v>842</v>
      </c>
      <c r="J9513" s="215">
        <v>7715.68</v>
      </c>
      <c r="K9513" s="216" t="s">
        <v>347</v>
      </c>
    </row>
    <row r="9514" spans="1:11" x14ac:dyDescent="0.25">
      <c r="A9514" s="103" t="s">
        <v>829</v>
      </c>
      <c r="B9514" s="103" t="s">
        <v>347</v>
      </c>
      <c r="C9514" s="103" t="s">
        <v>838</v>
      </c>
      <c r="D9514" s="103" t="s">
        <v>847</v>
      </c>
      <c r="E9514" s="103" t="s">
        <v>848</v>
      </c>
      <c r="F9514" s="103" t="s">
        <v>848</v>
      </c>
      <c r="G9514" s="103" t="s">
        <v>213</v>
      </c>
      <c r="H9514" s="103" t="s">
        <v>355</v>
      </c>
      <c r="I9514" s="103" t="s">
        <v>842</v>
      </c>
      <c r="J9514" s="215">
        <v>4197.49</v>
      </c>
      <c r="K9514" s="216" t="s">
        <v>347</v>
      </c>
    </row>
    <row r="9515" spans="1:11" x14ac:dyDescent="0.25">
      <c r="A9515" s="103" t="s">
        <v>826</v>
      </c>
      <c r="B9515" s="103" t="s">
        <v>347</v>
      </c>
      <c r="C9515" s="103" t="s">
        <v>838</v>
      </c>
      <c r="D9515" s="103" t="s">
        <v>847</v>
      </c>
      <c r="E9515" s="103" t="s">
        <v>848</v>
      </c>
      <c r="F9515" s="103" t="s">
        <v>848</v>
      </c>
      <c r="G9515" s="103" t="s">
        <v>213</v>
      </c>
      <c r="H9515" s="103" t="s">
        <v>355</v>
      </c>
      <c r="I9515" s="103" t="s">
        <v>842</v>
      </c>
      <c r="J9515" s="215">
        <v>4902.8599999999997</v>
      </c>
      <c r="K9515" s="216" t="s">
        <v>347</v>
      </c>
    </row>
    <row r="9516" spans="1:11" x14ac:dyDescent="0.25">
      <c r="A9516" s="103" t="s">
        <v>826</v>
      </c>
      <c r="B9516" s="103" t="s">
        <v>347</v>
      </c>
      <c r="C9516" s="103" t="s">
        <v>838</v>
      </c>
      <c r="D9516" s="103" t="s">
        <v>847</v>
      </c>
      <c r="E9516" s="103" t="s">
        <v>848</v>
      </c>
      <c r="F9516" s="103" t="s">
        <v>848</v>
      </c>
      <c r="G9516" s="103" t="s">
        <v>128</v>
      </c>
      <c r="H9516" s="103" t="s">
        <v>386</v>
      </c>
      <c r="I9516" s="103" t="s">
        <v>842</v>
      </c>
      <c r="J9516" s="215">
        <v>0</v>
      </c>
      <c r="K9516" s="216" t="s">
        <v>88</v>
      </c>
    </row>
    <row r="9517" spans="1:11" x14ac:dyDescent="0.25">
      <c r="A9517" s="103" t="s">
        <v>830</v>
      </c>
      <c r="B9517" s="103" t="s">
        <v>347</v>
      </c>
      <c r="C9517" s="103" t="s">
        <v>838</v>
      </c>
      <c r="D9517" s="103" t="s">
        <v>858</v>
      </c>
      <c r="E9517" s="103" t="s">
        <v>859</v>
      </c>
      <c r="F9517" s="103" t="s">
        <v>859</v>
      </c>
      <c r="G9517" s="103" t="s">
        <v>971</v>
      </c>
      <c r="H9517" s="103" t="s">
        <v>972</v>
      </c>
      <c r="I9517" s="103" t="s">
        <v>842</v>
      </c>
      <c r="J9517" s="215">
        <v>585.55999999999995</v>
      </c>
      <c r="K9517" s="216" t="s">
        <v>347</v>
      </c>
    </row>
    <row r="9518" spans="1:11" x14ac:dyDescent="0.25">
      <c r="A9518" s="103" t="s">
        <v>827</v>
      </c>
      <c r="B9518" s="103" t="s">
        <v>347</v>
      </c>
      <c r="C9518" s="103" t="s">
        <v>838</v>
      </c>
      <c r="D9518" s="103" t="s">
        <v>858</v>
      </c>
      <c r="E9518" s="103" t="s">
        <v>859</v>
      </c>
      <c r="F9518" s="103" t="s">
        <v>859</v>
      </c>
      <c r="G9518" s="103" t="s">
        <v>171</v>
      </c>
      <c r="H9518" s="103" t="s">
        <v>348</v>
      </c>
      <c r="I9518" s="103" t="s">
        <v>842</v>
      </c>
      <c r="J9518" s="215">
        <v>93.72</v>
      </c>
      <c r="K9518" s="216" t="s">
        <v>347</v>
      </c>
    </row>
    <row r="9519" spans="1:11" x14ac:dyDescent="0.25">
      <c r="A9519" s="103" t="s">
        <v>827</v>
      </c>
      <c r="B9519" s="103" t="s">
        <v>347</v>
      </c>
      <c r="C9519" s="103" t="s">
        <v>838</v>
      </c>
      <c r="D9519" s="103" t="s">
        <v>858</v>
      </c>
      <c r="E9519" s="103" t="s">
        <v>859</v>
      </c>
      <c r="F9519" s="103" t="s">
        <v>859</v>
      </c>
      <c r="G9519" s="103" t="s">
        <v>211</v>
      </c>
      <c r="H9519" s="103" t="s">
        <v>349</v>
      </c>
      <c r="I9519" s="103" t="s">
        <v>842</v>
      </c>
      <c r="J9519" s="215">
        <v>123.38</v>
      </c>
      <c r="K9519" s="216" t="s">
        <v>347</v>
      </c>
    </row>
    <row r="9520" spans="1:11" x14ac:dyDescent="0.25">
      <c r="A9520" s="103" t="s">
        <v>830</v>
      </c>
      <c r="B9520" s="103" t="s">
        <v>347</v>
      </c>
      <c r="C9520" s="103" t="s">
        <v>838</v>
      </c>
      <c r="D9520" s="103" t="s">
        <v>858</v>
      </c>
      <c r="E9520" s="103" t="s">
        <v>859</v>
      </c>
      <c r="F9520" s="103" t="s">
        <v>859</v>
      </c>
      <c r="G9520" s="103" t="s">
        <v>211</v>
      </c>
      <c r="H9520" s="103" t="s">
        <v>349</v>
      </c>
      <c r="I9520" s="103" t="s">
        <v>842</v>
      </c>
      <c r="J9520" s="215">
        <v>669.65</v>
      </c>
      <c r="K9520" s="216" t="s">
        <v>347</v>
      </c>
    </row>
    <row r="9521" spans="1:11" x14ac:dyDescent="0.25">
      <c r="A9521" s="103" t="s">
        <v>828</v>
      </c>
      <c r="B9521" s="103" t="s">
        <v>347</v>
      </c>
      <c r="C9521" s="103" t="s">
        <v>838</v>
      </c>
      <c r="D9521" s="103" t="s">
        <v>858</v>
      </c>
      <c r="E9521" s="103" t="s">
        <v>859</v>
      </c>
      <c r="F9521" s="103" t="s">
        <v>859</v>
      </c>
      <c r="G9521" s="103" t="s">
        <v>211</v>
      </c>
      <c r="H9521" s="103" t="s">
        <v>349</v>
      </c>
      <c r="I9521" s="103" t="s">
        <v>842</v>
      </c>
      <c r="J9521" s="215">
        <v>197.1</v>
      </c>
      <c r="K9521" s="216" t="s">
        <v>347</v>
      </c>
    </row>
    <row r="9522" spans="1:11" x14ac:dyDescent="0.25">
      <c r="A9522" s="103" t="s">
        <v>829</v>
      </c>
      <c r="B9522" s="103" t="s">
        <v>347</v>
      </c>
      <c r="C9522" s="103" t="s">
        <v>838</v>
      </c>
      <c r="D9522" s="103" t="s">
        <v>858</v>
      </c>
      <c r="E9522" s="103" t="s">
        <v>859</v>
      </c>
      <c r="F9522" s="103" t="s">
        <v>859</v>
      </c>
      <c r="G9522" s="103" t="s">
        <v>211</v>
      </c>
      <c r="H9522" s="103" t="s">
        <v>349</v>
      </c>
      <c r="I9522" s="103" t="s">
        <v>842</v>
      </c>
      <c r="J9522" s="215">
        <v>1038.42</v>
      </c>
      <c r="K9522" s="216" t="s">
        <v>347</v>
      </c>
    </row>
    <row r="9523" spans="1:11" x14ac:dyDescent="0.25">
      <c r="A9523" s="103" t="s">
        <v>827</v>
      </c>
      <c r="B9523" s="103" t="s">
        <v>347</v>
      </c>
      <c r="C9523" s="103" t="s">
        <v>838</v>
      </c>
      <c r="D9523" s="103" t="s">
        <v>858</v>
      </c>
      <c r="E9523" s="103" t="s">
        <v>859</v>
      </c>
      <c r="F9523" s="103" t="s">
        <v>859</v>
      </c>
      <c r="G9523" s="103" t="s">
        <v>487</v>
      </c>
      <c r="H9523" s="103" t="s">
        <v>488</v>
      </c>
      <c r="I9523" s="103" t="s">
        <v>842</v>
      </c>
      <c r="J9523" s="215">
        <v>275.94</v>
      </c>
      <c r="K9523" s="216" t="s">
        <v>347</v>
      </c>
    </row>
    <row r="9524" spans="1:11" x14ac:dyDescent="0.25">
      <c r="A9524" s="103" t="s">
        <v>829</v>
      </c>
      <c r="B9524" s="103" t="s">
        <v>347</v>
      </c>
      <c r="C9524" s="103" t="s">
        <v>838</v>
      </c>
      <c r="D9524" s="103" t="s">
        <v>858</v>
      </c>
      <c r="E9524" s="103" t="s">
        <v>859</v>
      </c>
      <c r="F9524" s="103" t="s">
        <v>859</v>
      </c>
      <c r="G9524" s="103" t="s">
        <v>487</v>
      </c>
      <c r="H9524" s="103" t="s">
        <v>488</v>
      </c>
      <c r="I9524" s="103" t="s">
        <v>842</v>
      </c>
      <c r="J9524" s="215">
        <v>1829.71</v>
      </c>
      <c r="K9524" s="216" t="s">
        <v>347</v>
      </c>
    </row>
    <row r="9525" spans="1:11" x14ac:dyDescent="0.25">
      <c r="A9525" s="103" t="s">
        <v>826</v>
      </c>
      <c r="B9525" s="103" t="s">
        <v>347</v>
      </c>
      <c r="C9525" s="103" t="s">
        <v>838</v>
      </c>
      <c r="D9525" s="103" t="s">
        <v>858</v>
      </c>
      <c r="E9525" s="103" t="s">
        <v>859</v>
      </c>
      <c r="F9525" s="103" t="s">
        <v>859</v>
      </c>
      <c r="G9525" s="103" t="s">
        <v>487</v>
      </c>
      <c r="H9525" s="103" t="s">
        <v>488</v>
      </c>
      <c r="I9525" s="103" t="s">
        <v>842</v>
      </c>
      <c r="J9525" s="215">
        <v>1086.03</v>
      </c>
      <c r="K9525" s="216" t="s">
        <v>347</v>
      </c>
    </row>
    <row r="9526" spans="1:11" x14ac:dyDescent="0.25">
      <c r="A9526" s="103" t="s">
        <v>829</v>
      </c>
      <c r="B9526" s="103" t="s">
        <v>347</v>
      </c>
      <c r="C9526" s="103" t="s">
        <v>838</v>
      </c>
      <c r="D9526" s="103" t="s">
        <v>868</v>
      </c>
      <c r="E9526" s="103" t="s">
        <v>869</v>
      </c>
      <c r="F9526" s="103" t="s">
        <v>869</v>
      </c>
      <c r="G9526" s="103" t="s">
        <v>975</v>
      </c>
      <c r="H9526" s="103" t="s">
        <v>976</v>
      </c>
      <c r="I9526" s="103" t="s">
        <v>842</v>
      </c>
      <c r="J9526" s="215">
        <v>14</v>
      </c>
      <c r="K9526" s="216" t="s">
        <v>347</v>
      </c>
    </row>
    <row r="9527" spans="1:11" x14ac:dyDescent="0.25">
      <c r="A9527" s="103" t="s">
        <v>826</v>
      </c>
      <c r="B9527" s="103" t="s">
        <v>347</v>
      </c>
      <c r="C9527" s="103" t="s">
        <v>838</v>
      </c>
      <c r="D9527" s="103" t="s">
        <v>868</v>
      </c>
      <c r="E9527" s="103" t="s">
        <v>869</v>
      </c>
      <c r="F9527" s="103" t="s">
        <v>869</v>
      </c>
      <c r="G9527" s="103" t="s">
        <v>210</v>
      </c>
      <c r="H9527" s="103" t="s">
        <v>350</v>
      </c>
      <c r="I9527" s="103" t="s">
        <v>842</v>
      </c>
      <c r="J9527" s="215">
        <v>14</v>
      </c>
      <c r="K9527" s="216" t="s">
        <v>347</v>
      </c>
    </row>
    <row r="9528" spans="1:11" x14ac:dyDescent="0.25">
      <c r="A9528" s="103" t="s">
        <v>827</v>
      </c>
      <c r="B9528" s="103" t="s">
        <v>347</v>
      </c>
      <c r="C9528" s="103" t="s">
        <v>838</v>
      </c>
      <c r="D9528" s="103" t="s">
        <v>872</v>
      </c>
      <c r="E9528" s="103" t="s">
        <v>873</v>
      </c>
      <c r="F9528" s="103" t="s">
        <v>873</v>
      </c>
      <c r="G9528" s="103" t="s">
        <v>836</v>
      </c>
      <c r="H9528" s="103" t="s">
        <v>837</v>
      </c>
      <c r="I9528" s="103" t="s">
        <v>842</v>
      </c>
      <c r="J9528" s="215">
        <v>-1135</v>
      </c>
      <c r="K9528" s="216" t="s">
        <v>347</v>
      </c>
    </row>
    <row r="9529" spans="1:11" x14ac:dyDescent="0.25">
      <c r="A9529" s="103" t="s">
        <v>828</v>
      </c>
      <c r="B9529" s="103" t="s">
        <v>347</v>
      </c>
      <c r="C9529" s="103" t="s">
        <v>838</v>
      </c>
      <c r="D9529" s="103" t="s">
        <v>872</v>
      </c>
      <c r="E9529" s="103" t="s">
        <v>873</v>
      </c>
      <c r="F9529" s="103" t="s">
        <v>873</v>
      </c>
      <c r="G9529" s="103" t="s">
        <v>836</v>
      </c>
      <c r="H9529" s="103" t="s">
        <v>837</v>
      </c>
      <c r="I9529" s="103" t="s">
        <v>842</v>
      </c>
      <c r="J9529" s="215">
        <v>1135</v>
      </c>
      <c r="K9529" s="216" t="s">
        <v>347</v>
      </c>
    </row>
    <row r="9530" spans="1:11" x14ac:dyDescent="0.25">
      <c r="A9530" s="103" t="s">
        <v>825</v>
      </c>
      <c r="B9530" s="103" t="s">
        <v>347</v>
      </c>
      <c r="C9530" s="103" t="s">
        <v>838</v>
      </c>
      <c r="D9530" s="103" t="s">
        <v>872</v>
      </c>
      <c r="E9530" s="103" t="s">
        <v>873</v>
      </c>
      <c r="F9530" s="103" t="s">
        <v>873</v>
      </c>
      <c r="G9530" s="103" t="s">
        <v>561</v>
      </c>
      <c r="H9530" s="103" t="s">
        <v>562</v>
      </c>
      <c r="I9530" s="103" t="s">
        <v>842</v>
      </c>
      <c r="J9530" s="215">
        <v>52.24</v>
      </c>
      <c r="K9530" s="216" t="s">
        <v>347</v>
      </c>
    </row>
    <row r="9531" spans="1:11" x14ac:dyDescent="0.25">
      <c r="A9531" s="103" t="s">
        <v>827</v>
      </c>
      <c r="B9531" s="103" t="s">
        <v>347</v>
      </c>
      <c r="C9531" s="103" t="s">
        <v>838</v>
      </c>
      <c r="D9531" s="103" t="s">
        <v>872</v>
      </c>
      <c r="E9531" s="103" t="s">
        <v>873</v>
      </c>
      <c r="F9531" s="103" t="s">
        <v>873</v>
      </c>
      <c r="G9531" s="103" t="s">
        <v>171</v>
      </c>
      <c r="H9531" s="103" t="s">
        <v>348</v>
      </c>
      <c r="I9531" s="103" t="s">
        <v>842</v>
      </c>
      <c r="J9531" s="215">
        <v>26.94</v>
      </c>
      <c r="K9531" s="216" t="s">
        <v>347</v>
      </c>
    </row>
    <row r="9532" spans="1:11" x14ac:dyDescent="0.25">
      <c r="A9532" s="103" t="s">
        <v>828</v>
      </c>
      <c r="B9532" s="103" t="s">
        <v>347</v>
      </c>
      <c r="C9532" s="103" t="s">
        <v>838</v>
      </c>
      <c r="D9532" s="103" t="s">
        <v>872</v>
      </c>
      <c r="E9532" s="103" t="s">
        <v>873</v>
      </c>
      <c r="F9532" s="103" t="s">
        <v>873</v>
      </c>
      <c r="G9532" s="103" t="s">
        <v>171</v>
      </c>
      <c r="H9532" s="103" t="s">
        <v>348</v>
      </c>
      <c r="I9532" s="103" t="s">
        <v>842</v>
      </c>
      <c r="J9532" s="215">
        <v>442.16</v>
      </c>
      <c r="K9532" s="216" t="s">
        <v>347</v>
      </c>
    </row>
    <row r="9533" spans="1:11" x14ac:dyDescent="0.25">
      <c r="A9533" s="103" t="s">
        <v>828</v>
      </c>
      <c r="B9533" s="103" t="s">
        <v>347</v>
      </c>
      <c r="C9533" s="103" t="s">
        <v>838</v>
      </c>
      <c r="D9533" s="103" t="s">
        <v>872</v>
      </c>
      <c r="E9533" s="103" t="s">
        <v>873</v>
      </c>
      <c r="F9533" s="103" t="s">
        <v>873</v>
      </c>
      <c r="G9533" s="103" t="s">
        <v>211</v>
      </c>
      <c r="H9533" s="103" t="s">
        <v>349</v>
      </c>
      <c r="I9533" s="103" t="s">
        <v>842</v>
      </c>
      <c r="J9533" s="215">
        <v>162.79</v>
      </c>
      <c r="K9533" s="216" t="s">
        <v>347</v>
      </c>
    </row>
    <row r="9534" spans="1:11" x14ac:dyDescent="0.25">
      <c r="A9534" s="103" t="s">
        <v>827</v>
      </c>
      <c r="B9534" s="103" t="s">
        <v>347</v>
      </c>
      <c r="C9534" s="103" t="s">
        <v>838</v>
      </c>
      <c r="D9534" s="103" t="s">
        <v>872</v>
      </c>
      <c r="E9534" s="103" t="s">
        <v>873</v>
      </c>
      <c r="F9534" s="103" t="s">
        <v>873</v>
      </c>
      <c r="G9534" s="103" t="s">
        <v>487</v>
      </c>
      <c r="H9534" s="103" t="s">
        <v>488</v>
      </c>
      <c r="I9534" s="103" t="s">
        <v>842</v>
      </c>
      <c r="J9534" s="215">
        <v>312.83</v>
      </c>
      <c r="K9534" s="216" t="s">
        <v>347</v>
      </c>
    </row>
    <row r="9535" spans="1:11" x14ac:dyDescent="0.25">
      <c r="A9535" s="103" t="s">
        <v>830</v>
      </c>
      <c r="B9535" s="103" t="s">
        <v>347</v>
      </c>
      <c r="C9535" s="103" t="s">
        <v>838</v>
      </c>
      <c r="D9535" s="103" t="s">
        <v>872</v>
      </c>
      <c r="E9535" s="103" t="s">
        <v>873</v>
      </c>
      <c r="F9535" s="103" t="s">
        <v>873</v>
      </c>
      <c r="G9535" s="103" t="s">
        <v>487</v>
      </c>
      <c r="H9535" s="103" t="s">
        <v>488</v>
      </c>
      <c r="I9535" s="103" t="s">
        <v>842</v>
      </c>
      <c r="J9535" s="215">
        <v>2335.64</v>
      </c>
      <c r="K9535" s="216" t="s">
        <v>347</v>
      </c>
    </row>
    <row r="9536" spans="1:11" x14ac:dyDescent="0.25">
      <c r="A9536" s="103" t="s">
        <v>828</v>
      </c>
      <c r="B9536" s="103" t="s">
        <v>347</v>
      </c>
      <c r="C9536" s="103" t="s">
        <v>838</v>
      </c>
      <c r="D9536" s="103" t="s">
        <v>872</v>
      </c>
      <c r="E9536" s="103" t="s">
        <v>873</v>
      </c>
      <c r="F9536" s="103" t="s">
        <v>873</v>
      </c>
      <c r="G9536" s="103" t="s">
        <v>487</v>
      </c>
      <c r="H9536" s="103" t="s">
        <v>488</v>
      </c>
      <c r="I9536" s="103" t="s">
        <v>842</v>
      </c>
      <c r="J9536" s="215">
        <v>998.22</v>
      </c>
      <c r="K9536" s="216" t="s">
        <v>347</v>
      </c>
    </row>
    <row r="9537" spans="1:11" x14ac:dyDescent="0.25">
      <c r="A9537" s="103" t="s">
        <v>829</v>
      </c>
      <c r="B9537" s="103" t="s">
        <v>347</v>
      </c>
      <c r="C9537" s="103" t="s">
        <v>838</v>
      </c>
      <c r="D9537" s="103" t="s">
        <v>872</v>
      </c>
      <c r="E9537" s="103" t="s">
        <v>873</v>
      </c>
      <c r="F9537" s="103" t="s">
        <v>873</v>
      </c>
      <c r="G9537" s="103" t="s">
        <v>487</v>
      </c>
      <c r="H9537" s="103" t="s">
        <v>488</v>
      </c>
      <c r="I9537" s="103" t="s">
        <v>842</v>
      </c>
      <c r="J9537" s="215">
        <v>280.83</v>
      </c>
      <c r="K9537" s="216" t="s">
        <v>347</v>
      </c>
    </row>
    <row r="9538" spans="1:11" x14ac:dyDescent="0.25">
      <c r="A9538" s="103" t="s">
        <v>825</v>
      </c>
      <c r="B9538" s="103" t="s">
        <v>347</v>
      </c>
      <c r="C9538" s="103" t="s">
        <v>838</v>
      </c>
      <c r="D9538" s="103" t="s">
        <v>872</v>
      </c>
      <c r="E9538" s="103" t="s">
        <v>873</v>
      </c>
      <c r="F9538" s="103" t="s">
        <v>873</v>
      </c>
      <c r="G9538" s="103" t="s">
        <v>487</v>
      </c>
      <c r="H9538" s="103" t="s">
        <v>488</v>
      </c>
      <c r="I9538" s="103" t="s">
        <v>842</v>
      </c>
      <c r="J9538" s="215">
        <v>-5185.04</v>
      </c>
      <c r="K9538" s="216" t="s">
        <v>347</v>
      </c>
    </row>
    <row r="9539" spans="1:11" x14ac:dyDescent="0.25">
      <c r="A9539" s="103" t="s">
        <v>826</v>
      </c>
      <c r="B9539" s="103" t="s">
        <v>347</v>
      </c>
      <c r="C9539" s="103" t="s">
        <v>838</v>
      </c>
      <c r="D9539" s="103" t="s">
        <v>872</v>
      </c>
      <c r="E9539" s="103" t="s">
        <v>873</v>
      </c>
      <c r="F9539" s="103" t="s">
        <v>873</v>
      </c>
      <c r="G9539" s="103" t="s">
        <v>487</v>
      </c>
      <c r="H9539" s="103" t="s">
        <v>488</v>
      </c>
      <c r="I9539" s="103" t="s">
        <v>842</v>
      </c>
      <c r="J9539" s="215">
        <v>8187.22</v>
      </c>
      <c r="K9539" s="216" t="s">
        <v>347</v>
      </c>
    </row>
    <row r="9540" spans="1:11" x14ac:dyDescent="0.25">
      <c r="A9540" s="103" t="s">
        <v>827</v>
      </c>
      <c r="B9540" s="103" t="s">
        <v>347</v>
      </c>
      <c r="C9540" s="103" t="s">
        <v>838</v>
      </c>
      <c r="D9540" s="103" t="s">
        <v>872</v>
      </c>
      <c r="E9540" s="103" t="s">
        <v>873</v>
      </c>
      <c r="F9540" s="103" t="s">
        <v>873</v>
      </c>
      <c r="G9540" s="103" t="s">
        <v>210</v>
      </c>
      <c r="H9540" s="103" t="s">
        <v>350</v>
      </c>
      <c r="I9540" s="103" t="s">
        <v>842</v>
      </c>
      <c r="J9540" s="215">
        <v>1035.03</v>
      </c>
      <c r="K9540" s="216" t="s">
        <v>347</v>
      </c>
    </row>
    <row r="9541" spans="1:11" x14ac:dyDescent="0.25">
      <c r="A9541" s="103" t="s">
        <v>830</v>
      </c>
      <c r="B9541" s="103" t="s">
        <v>347</v>
      </c>
      <c r="C9541" s="103" t="s">
        <v>838</v>
      </c>
      <c r="D9541" s="103" t="s">
        <v>872</v>
      </c>
      <c r="E9541" s="103" t="s">
        <v>873</v>
      </c>
      <c r="F9541" s="103" t="s">
        <v>873</v>
      </c>
      <c r="G9541" s="103" t="s">
        <v>210</v>
      </c>
      <c r="H9541" s="103" t="s">
        <v>350</v>
      </c>
      <c r="I9541" s="103" t="s">
        <v>842</v>
      </c>
      <c r="J9541" s="215">
        <v>3025.17</v>
      </c>
      <c r="K9541" s="216" t="s">
        <v>347</v>
      </c>
    </row>
    <row r="9542" spans="1:11" x14ac:dyDescent="0.25">
      <c r="A9542" s="103" t="s">
        <v>828</v>
      </c>
      <c r="B9542" s="103" t="s">
        <v>347</v>
      </c>
      <c r="C9542" s="103" t="s">
        <v>838</v>
      </c>
      <c r="D9542" s="103" t="s">
        <v>872</v>
      </c>
      <c r="E9542" s="103" t="s">
        <v>873</v>
      </c>
      <c r="F9542" s="103" t="s">
        <v>873</v>
      </c>
      <c r="G9542" s="103" t="s">
        <v>210</v>
      </c>
      <c r="H9542" s="103" t="s">
        <v>350</v>
      </c>
      <c r="I9542" s="103" t="s">
        <v>842</v>
      </c>
      <c r="J9542" s="215">
        <v>80.66</v>
      </c>
      <c r="K9542" s="216" t="s">
        <v>347</v>
      </c>
    </row>
    <row r="9543" spans="1:11" x14ac:dyDescent="0.25">
      <c r="A9543" s="103" t="s">
        <v>825</v>
      </c>
      <c r="B9543" s="103" t="s">
        <v>347</v>
      </c>
      <c r="C9543" s="103" t="s">
        <v>838</v>
      </c>
      <c r="D9543" s="103" t="s">
        <v>872</v>
      </c>
      <c r="E9543" s="103" t="s">
        <v>873</v>
      </c>
      <c r="F9543" s="103" t="s">
        <v>873</v>
      </c>
      <c r="G9543" s="103" t="s">
        <v>210</v>
      </c>
      <c r="H9543" s="103" t="s">
        <v>350</v>
      </c>
      <c r="I9543" s="103" t="s">
        <v>842</v>
      </c>
      <c r="J9543" s="215">
        <v>55.28</v>
      </c>
      <c r="K9543" s="216" t="s">
        <v>347</v>
      </c>
    </row>
    <row r="9544" spans="1:11" x14ac:dyDescent="0.25">
      <c r="A9544" s="103" t="s">
        <v>826</v>
      </c>
      <c r="B9544" s="103" t="s">
        <v>347</v>
      </c>
      <c r="C9544" s="103" t="s">
        <v>838</v>
      </c>
      <c r="D9544" s="103" t="s">
        <v>872</v>
      </c>
      <c r="E9544" s="103" t="s">
        <v>873</v>
      </c>
      <c r="F9544" s="103" t="s">
        <v>873</v>
      </c>
      <c r="G9544" s="103" t="s">
        <v>210</v>
      </c>
      <c r="H9544" s="103" t="s">
        <v>350</v>
      </c>
      <c r="I9544" s="103" t="s">
        <v>842</v>
      </c>
      <c r="J9544" s="215">
        <v>267.01</v>
      </c>
      <c r="K9544" s="216" t="s">
        <v>347</v>
      </c>
    </row>
    <row r="9545" spans="1:11" x14ac:dyDescent="0.25">
      <c r="A9545" s="103" t="s">
        <v>827</v>
      </c>
      <c r="B9545" s="103" t="s">
        <v>347</v>
      </c>
      <c r="C9545" s="103" t="s">
        <v>838</v>
      </c>
      <c r="D9545" s="103" t="s">
        <v>872</v>
      </c>
      <c r="E9545" s="103" t="s">
        <v>873</v>
      </c>
      <c r="F9545" s="103" t="s">
        <v>873</v>
      </c>
      <c r="G9545" s="103" t="s">
        <v>209</v>
      </c>
      <c r="H9545" s="103" t="s">
        <v>352</v>
      </c>
      <c r="I9545" s="103" t="s">
        <v>842</v>
      </c>
      <c r="J9545" s="215">
        <v>17.260000000000002</v>
      </c>
      <c r="K9545" s="216" t="s">
        <v>347</v>
      </c>
    </row>
    <row r="9546" spans="1:11" x14ac:dyDescent="0.25">
      <c r="A9546" s="103" t="s">
        <v>827</v>
      </c>
      <c r="B9546" s="103" t="s">
        <v>347</v>
      </c>
      <c r="C9546" s="103" t="s">
        <v>838</v>
      </c>
      <c r="D9546" s="103" t="s">
        <v>872</v>
      </c>
      <c r="E9546" s="103" t="s">
        <v>873</v>
      </c>
      <c r="F9546" s="103" t="s">
        <v>873</v>
      </c>
      <c r="G9546" s="103" t="s">
        <v>557</v>
      </c>
      <c r="H9546" s="103" t="s">
        <v>558</v>
      </c>
      <c r="I9546" s="103" t="s">
        <v>842</v>
      </c>
      <c r="J9546" s="215">
        <v>75.849999999999994</v>
      </c>
      <c r="K9546" s="216" t="s">
        <v>347</v>
      </c>
    </row>
    <row r="9547" spans="1:11" x14ac:dyDescent="0.25">
      <c r="A9547" s="103" t="s">
        <v>827</v>
      </c>
      <c r="B9547" s="103" t="s">
        <v>347</v>
      </c>
      <c r="C9547" s="103" t="s">
        <v>838</v>
      </c>
      <c r="D9547" s="103" t="s">
        <v>872</v>
      </c>
      <c r="E9547" s="103" t="s">
        <v>873</v>
      </c>
      <c r="F9547" s="103" t="s">
        <v>873</v>
      </c>
      <c r="G9547" s="103" t="s">
        <v>204</v>
      </c>
      <c r="H9547" s="103" t="s">
        <v>353</v>
      </c>
      <c r="I9547" s="103" t="s">
        <v>842</v>
      </c>
      <c r="J9547" s="215">
        <v>620.48</v>
      </c>
      <c r="K9547" s="216" t="s">
        <v>347</v>
      </c>
    </row>
    <row r="9548" spans="1:11" x14ac:dyDescent="0.25">
      <c r="A9548" s="103" t="s">
        <v>827</v>
      </c>
      <c r="B9548" s="103" t="s">
        <v>347</v>
      </c>
      <c r="C9548" s="103" t="s">
        <v>838</v>
      </c>
      <c r="D9548" s="103" t="s">
        <v>872</v>
      </c>
      <c r="E9548" s="103" t="s">
        <v>873</v>
      </c>
      <c r="F9548" s="103" t="s">
        <v>873</v>
      </c>
      <c r="G9548" s="103" t="s">
        <v>207</v>
      </c>
      <c r="H9548" s="103" t="s">
        <v>354</v>
      </c>
      <c r="I9548" s="103" t="s">
        <v>842</v>
      </c>
      <c r="J9548" s="215">
        <v>23.43</v>
      </c>
      <c r="K9548" s="216" t="s">
        <v>347</v>
      </c>
    </row>
    <row r="9549" spans="1:11" x14ac:dyDescent="0.25">
      <c r="A9549" s="103" t="s">
        <v>830</v>
      </c>
      <c r="B9549" s="103" t="s">
        <v>347</v>
      </c>
      <c r="C9549" s="103" t="s">
        <v>838</v>
      </c>
      <c r="D9549" s="103" t="s">
        <v>872</v>
      </c>
      <c r="E9549" s="103" t="s">
        <v>873</v>
      </c>
      <c r="F9549" s="103" t="s">
        <v>873</v>
      </c>
      <c r="G9549" s="103" t="s">
        <v>207</v>
      </c>
      <c r="H9549" s="103" t="s">
        <v>354</v>
      </c>
      <c r="I9549" s="103" t="s">
        <v>842</v>
      </c>
      <c r="J9549" s="215">
        <v>1667.87</v>
      </c>
      <c r="K9549" s="216" t="s">
        <v>347</v>
      </c>
    </row>
    <row r="9550" spans="1:11" x14ac:dyDescent="0.25">
      <c r="A9550" s="103" t="s">
        <v>829</v>
      </c>
      <c r="B9550" s="103" t="s">
        <v>347</v>
      </c>
      <c r="C9550" s="103" t="s">
        <v>838</v>
      </c>
      <c r="D9550" s="103" t="s">
        <v>872</v>
      </c>
      <c r="E9550" s="103" t="s">
        <v>873</v>
      </c>
      <c r="F9550" s="103" t="s">
        <v>873</v>
      </c>
      <c r="G9550" s="103" t="s">
        <v>207</v>
      </c>
      <c r="H9550" s="103" t="s">
        <v>354</v>
      </c>
      <c r="I9550" s="103" t="s">
        <v>842</v>
      </c>
      <c r="J9550" s="215">
        <v>2171.7199999999998</v>
      </c>
      <c r="K9550" s="216" t="s">
        <v>347</v>
      </c>
    </row>
    <row r="9551" spans="1:11" x14ac:dyDescent="0.25">
      <c r="A9551" s="103" t="s">
        <v>830</v>
      </c>
      <c r="B9551" s="103" t="s">
        <v>347</v>
      </c>
      <c r="C9551" s="103" t="s">
        <v>838</v>
      </c>
      <c r="D9551" s="103" t="s">
        <v>872</v>
      </c>
      <c r="E9551" s="103" t="s">
        <v>873</v>
      </c>
      <c r="F9551" s="103" t="s">
        <v>873</v>
      </c>
      <c r="G9551" s="103" t="s">
        <v>219</v>
      </c>
      <c r="H9551" s="103" t="s">
        <v>406</v>
      </c>
      <c r="I9551" s="103" t="s">
        <v>842</v>
      </c>
      <c r="J9551" s="215">
        <v>17.170000000000002</v>
      </c>
      <c r="K9551" s="216" t="s">
        <v>347</v>
      </c>
    </row>
    <row r="9552" spans="1:11" x14ac:dyDescent="0.25">
      <c r="A9552" s="103" t="s">
        <v>826</v>
      </c>
      <c r="B9552" s="103" t="s">
        <v>347</v>
      </c>
      <c r="C9552" s="103" t="s">
        <v>838</v>
      </c>
      <c r="D9552" s="103" t="s">
        <v>872</v>
      </c>
      <c r="E9552" s="103" t="s">
        <v>873</v>
      </c>
      <c r="F9552" s="103" t="s">
        <v>873</v>
      </c>
      <c r="G9552" s="103" t="s">
        <v>219</v>
      </c>
      <c r="H9552" s="103" t="s">
        <v>406</v>
      </c>
      <c r="I9552" s="103" t="s">
        <v>842</v>
      </c>
      <c r="J9552" s="215">
        <v>98.98</v>
      </c>
      <c r="K9552" s="216" t="s">
        <v>347</v>
      </c>
    </row>
    <row r="9553" spans="1:11" x14ac:dyDescent="0.25">
      <c r="A9553" s="103" t="s">
        <v>827</v>
      </c>
      <c r="B9553" s="103" t="s">
        <v>347</v>
      </c>
      <c r="C9553" s="103" t="s">
        <v>838</v>
      </c>
      <c r="D9553" s="103" t="s">
        <v>872</v>
      </c>
      <c r="E9553" s="103" t="s">
        <v>873</v>
      </c>
      <c r="F9553" s="103" t="s">
        <v>873</v>
      </c>
      <c r="G9553" s="103" t="s">
        <v>213</v>
      </c>
      <c r="H9553" s="103" t="s">
        <v>355</v>
      </c>
      <c r="I9553" s="103" t="s">
        <v>842</v>
      </c>
      <c r="J9553" s="215">
        <v>380.65</v>
      </c>
      <c r="K9553" s="216" t="s">
        <v>347</v>
      </c>
    </row>
    <row r="9554" spans="1:11" x14ac:dyDescent="0.25">
      <c r="A9554" s="103" t="s">
        <v>828</v>
      </c>
      <c r="B9554" s="103" t="s">
        <v>347</v>
      </c>
      <c r="C9554" s="103" t="s">
        <v>838</v>
      </c>
      <c r="D9554" s="103" t="s">
        <v>872</v>
      </c>
      <c r="E9554" s="103" t="s">
        <v>873</v>
      </c>
      <c r="F9554" s="103" t="s">
        <v>873</v>
      </c>
      <c r="G9554" s="103" t="s">
        <v>213</v>
      </c>
      <c r="H9554" s="103" t="s">
        <v>355</v>
      </c>
      <c r="I9554" s="103" t="s">
        <v>842</v>
      </c>
      <c r="J9554" s="215">
        <v>-1471.24</v>
      </c>
      <c r="K9554" s="216" t="s">
        <v>347</v>
      </c>
    </row>
    <row r="9555" spans="1:11" x14ac:dyDescent="0.25">
      <c r="A9555" s="103" t="s">
        <v>829</v>
      </c>
      <c r="B9555" s="103" t="s">
        <v>347</v>
      </c>
      <c r="C9555" s="103" t="s">
        <v>838</v>
      </c>
      <c r="D9555" s="103" t="s">
        <v>872</v>
      </c>
      <c r="E9555" s="103" t="s">
        <v>873</v>
      </c>
      <c r="F9555" s="103" t="s">
        <v>873</v>
      </c>
      <c r="G9555" s="103" t="s">
        <v>213</v>
      </c>
      <c r="H9555" s="103" t="s">
        <v>355</v>
      </c>
      <c r="I9555" s="103" t="s">
        <v>842</v>
      </c>
      <c r="J9555" s="215">
        <v>7.77</v>
      </c>
      <c r="K9555" s="216" t="s">
        <v>347</v>
      </c>
    </row>
    <row r="9556" spans="1:11" x14ac:dyDescent="0.25">
      <c r="A9556" s="103" t="s">
        <v>827</v>
      </c>
      <c r="B9556" s="103" t="s">
        <v>347</v>
      </c>
      <c r="C9556" s="103" t="s">
        <v>838</v>
      </c>
      <c r="D9556" s="103" t="s">
        <v>222</v>
      </c>
      <c r="E9556" s="111"/>
      <c r="F9556" s="103" t="s">
        <v>436</v>
      </c>
      <c r="G9556" s="103" t="s">
        <v>559</v>
      </c>
      <c r="H9556" s="103" t="s">
        <v>560</v>
      </c>
      <c r="I9556" s="103" t="s">
        <v>842</v>
      </c>
      <c r="J9556" s="215">
        <v>-22.75</v>
      </c>
      <c r="K9556" s="216" t="s">
        <v>347</v>
      </c>
    </row>
    <row r="9557" spans="1:11" x14ac:dyDescent="0.25">
      <c r="A9557" s="103" t="s">
        <v>830</v>
      </c>
      <c r="B9557" s="103" t="s">
        <v>347</v>
      </c>
      <c r="C9557" s="103" t="s">
        <v>838</v>
      </c>
      <c r="D9557" s="103" t="s">
        <v>222</v>
      </c>
      <c r="E9557" s="111"/>
      <c r="F9557" s="103" t="s">
        <v>436</v>
      </c>
      <c r="G9557" s="103" t="s">
        <v>559</v>
      </c>
      <c r="H9557" s="103" t="s">
        <v>560</v>
      </c>
      <c r="I9557" s="103" t="s">
        <v>842</v>
      </c>
      <c r="J9557" s="215">
        <v>3.25</v>
      </c>
      <c r="K9557" s="216" t="s">
        <v>347</v>
      </c>
    </row>
    <row r="9558" spans="1:11" x14ac:dyDescent="0.25">
      <c r="A9558" s="103" t="s">
        <v>828</v>
      </c>
      <c r="B9558" s="103" t="s">
        <v>347</v>
      </c>
      <c r="C9558" s="103" t="s">
        <v>838</v>
      </c>
      <c r="D9558" s="103" t="s">
        <v>222</v>
      </c>
      <c r="E9558" s="111"/>
      <c r="F9558" s="103" t="s">
        <v>436</v>
      </c>
      <c r="G9558" s="103" t="s">
        <v>559</v>
      </c>
      <c r="H9558" s="103" t="s">
        <v>560</v>
      </c>
      <c r="I9558" s="103" t="s">
        <v>842</v>
      </c>
      <c r="J9558" s="215">
        <v>-11</v>
      </c>
      <c r="K9558" s="216" t="s">
        <v>347</v>
      </c>
    </row>
    <row r="9559" spans="1:11" x14ac:dyDescent="0.25">
      <c r="A9559" s="103" t="s">
        <v>829</v>
      </c>
      <c r="B9559" s="103" t="s">
        <v>347</v>
      </c>
      <c r="C9559" s="103" t="s">
        <v>838</v>
      </c>
      <c r="D9559" s="103" t="s">
        <v>222</v>
      </c>
      <c r="E9559" s="111"/>
      <c r="F9559" s="103" t="s">
        <v>436</v>
      </c>
      <c r="G9559" s="103" t="s">
        <v>559</v>
      </c>
      <c r="H9559" s="103" t="s">
        <v>560</v>
      </c>
      <c r="I9559" s="103" t="s">
        <v>842</v>
      </c>
      <c r="J9559" s="215">
        <v>1.5</v>
      </c>
      <c r="K9559" s="216" t="s">
        <v>347</v>
      </c>
    </row>
    <row r="9560" spans="1:11" x14ac:dyDescent="0.25">
      <c r="A9560" s="103" t="s">
        <v>825</v>
      </c>
      <c r="B9560" s="103" t="s">
        <v>347</v>
      </c>
      <c r="C9560" s="103" t="s">
        <v>838</v>
      </c>
      <c r="D9560" s="103" t="s">
        <v>222</v>
      </c>
      <c r="E9560" s="111"/>
      <c r="F9560" s="103" t="s">
        <v>436</v>
      </c>
      <c r="G9560" s="103" t="s">
        <v>559</v>
      </c>
      <c r="H9560" s="103" t="s">
        <v>560</v>
      </c>
      <c r="I9560" s="103" t="s">
        <v>842</v>
      </c>
      <c r="J9560" s="215">
        <v>-9.75</v>
      </c>
      <c r="K9560" s="216" t="s">
        <v>347</v>
      </c>
    </row>
    <row r="9561" spans="1:11" x14ac:dyDescent="0.25">
      <c r="A9561" s="103" t="s">
        <v>826</v>
      </c>
      <c r="B9561" s="103" t="s">
        <v>347</v>
      </c>
      <c r="C9561" s="103" t="s">
        <v>838</v>
      </c>
      <c r="D9561" s="103" t="s">
        <v>222</v>
      </c>
      <c r="E9561" s="111"/>
      <c r="F9561" s="103" t="s">
        <v>436</v>
      </c>
      <c r="G9561" s="103" t="s">
        <v>559</v>
      </c>
      <c r="H9561" s="103" t="s">
        <v>560</v>
      </c>
      <c r="I9561" s="103" t="s">
        <v>842</v>
      </c>
      <c r="J9561" s="215">
        <v>25.5</v>
      </c>
      <c r="K9561" s="216" t="s">
        <v>347</v>
      </c>
    </row>
    <row r="9562" spans="1:11" x14ac:dyDescent="0.25">
      <c r="A9562" s="103" t="s">
        <v>830</v>
      </c>
      <c r="B9562" s="103" t="s">
        <v>347</v>
      </c>
      <c r="C9562" s="103" t="s">
        <v>271</v>
      </c>
      <c r="D9562" s="103" t="s">
        <v>140</v>
      </c>
      <c r="E9562" s="111"/>
      <c r="F9562" s="103" t="s">
        <v>882</v>
      </c>
      <c r="G9562" s="103" t="s">
        <v>142</v>
      </c>
      <c r="H9562" s="103" t="s">
        <v>367</v>
      </c>
      <c r="I9562" s="103" t="s">
        <v>842</v>
      </c>
      <c r="J9562" s="215">
        <v>0</v>
      </c>
      <c r="K9562" s="216" t="s">
        <v>88</v>
      </c>
    </row>
    <row r="9563" spans="1:11" x14ac:dyDescent="0.25">
      <c r="A9563" s="103" t="s">
        <v>829</v>
      </c>
      <c r="B9563" s="103" t="s">
        <v>347</v>
      </c>
      <c r="C9563" s="103" t="s">
        <v>271</v>
      </c>
      <c r="D9563" s="103" t="s">
        <v>140</v>
      </c>
      <c r="E9563" s="111"/>
      <c r="F9563" s="103" t="s">
        <v>882</v>
      </c>
      <c r="G9563" s="103" t="s">
        <v>142</v>
      </c>
      <c r="H9563" s="103" t="s">
        <v>367</v>
      </c>
      <c r="I9563" s="103" t="s">
        <v>842</v>
      </c>
      <c r="J9563" s="215">
        <v>0</v>
      </c>
      <c r="K9563" s="216" t="s">
        <v>88</v>
      </c>
    </row>
    <row r="9564" spans="1:11" x14ac:dyDescent="0.25">
      <c r="A9564" s="103" t="s">
        <v>825</v>
      </c>
      <c r="B9564" s="103" t="s">
        <v>347</v>
      </c>
      <c r="C9564" s="103" t="s">
        <v>271</v>
      </c>
      <c r="D9564" s="103" t="s">
        <v>140</v>
      </c>
      <c r="E9564" s="111"/>
      <c r="F9564" s="103" t="s">
        <v>882</v>
      </c>
      <c r="G9564" s="103" t="s">
        <v>142</v>
      </c>
      <c r="H9564" s="103" t="s">
        <v>367</v>
      </c>
      <c r="I9564" s="103" t="s">
        <v>842</v>
      </c>
      <c r="J9564" s="215">
        <v>0</v>
      </c>
      <c r="K9564" s="216" t="s">
        <v>88</v>
      </c>
    </row>
    <row r="9565" spans="1:11" x14ac:dyDescent="0.25">
      <c r="A9565" s="103" t="s">
        <v>826</v>
      </c>
      <c r="B9565" s="103" t="s">
        <v>347</v>
      </c>
      <c r="C9565" s="103" t="s">
        <v>883</v>
      </c>
      <c r="D9565" s="103" t="s">
        <v>123</v>
      </c>
      <c r="E9565" s="103" t="s">
        <v>884</v>
      </c>
      <c r="F9565" s="103" t="s">
        <v>884</v>
      </c>
      <c r="G9565" s="103" t="s">
        <v>200</v>
      </c>
      <c r="H9565" s="103" t="s">
        <v>297</v>
      </c>
      <c r="I9565" s="103" t="s">
        <v>842</v>
      </c>
      <c r="J9565" s="215">
        <v>3</v>
      </c>
      <c r="K9565" s="216" t="s">
        <v>88</v>
      </c>
    </row>
    <row r="9566" spans="1:11" x14ac:dyDescent="0.25">
      <c r="A9566" s="103" t="s">
        <v>826</v>
      </c>
      <c r="B9566" s="103" t="s">
        <v>347</v>
      </c>
      <c r="C9566" s="103" t="s">
        <v>883</v>
      </c>
      <c r="D9566" s="103" t="s">
        <v>123</v>
      </c>
      <c r="E9566" s="103" t="s">
        <v>884</v>
      </c>
      <c r="F9566" s="103" t="s">
        <v>884</v>
      </c>
      <c r="G9566" s="103" t="s">
        <v>487</v>
      </c>
      <c r="H9566" s="103" t="s">
        <v>488</v>
      </c>
      <c r="I9566" s="103" t="s">
        <v>842</v>
      </c>
      <c r="J9566" s="215">
        <v>20</v>
      </c>
      <c r="K9566" s="216" t="s">
        <v>347</v>
      </c>
    </row>
    <row r="9567" spans="1:11" x14ac:dyDescent="0.25">
      <c r="A9567" s="103" t="s">
        <v>830</v>
      </c>
      <c r="B9567" s="103" t="s">
        <v>347</v>
      </c>
      <c r="C9567" s="103" t="s">
        <v>883</v>
      </c>
      <c r="D9567" s="103" t="s">
        <v>123</v>
      </c>
      <c r="E9567" s="103" t="s">
        <v>884</v>
      </c>
      <c r="F9567" s="103" t="s">
        <v>884</v>
      </c>
      <c r="G9567" s="103" t="s">
        <v>555</v>
      </c>
      <c r="H9567" s="103" t="s">
        <v>556</v>
      </c>
      <c r="I9567" s="103" t="s">
        <v>842</v>
      </c>
      <c r="J9567" s="215">
        <v>283.5</v>
      </c>
      <c r="K9567" s="216" t="s">
        <v>347</v>
      </c>
    </row>
    <row r="9568" spans="1:11" x14ac:dyDescent="0.25">
      <c r="A9568" s="103" t="s">
        <v>829</v>
      </c>
      <c r="B9568" s="103" t="s">
        <v>347</v>
      </c>
      <c r="C9568" s="103" t="s">
        <v>883</v>
      </c>
      <c r="D9568" s="103" t="s">
        <v>123</v>
      </c>
      <c r="E9568" s="103" t="s">
        <v>884</v>
      </c>
      <c r="F9568" s="103" t="s">
        <v>884</v>
      </c>
      <c r="G9568" s="103" t="s">
        <v>555</v>
      </c>
      <c r="H9568" s="103" t="s">
        <v>556</v>
      </c>
      <c r="I9568" s="103" t="s">
        <v>842</v>
      </c>
      <c r="J9568" s="215">
        <v>193.67</v>
      </c>
      <c r="K9568" s="216" t="s">
        <v>347</v>
      </c>
    </row>
    <row r="9569" spans="1:11" x14ac:dyDescent="0.25">
      <c r="A9569" s="103" t="s">
        <v>827</v>
      </c>
      <c r="B9569" s="103" t="s">
        <v>347</v>
      </c>
      <c r="C9569" s="103" t="s">
        <v>889</v>
      </c>
      <c r="D9569" s="103" t="s">
        <v>890</v>
      </c>
      <c r="E9569" s="103" t="s">
        <v>891</v>
      </c>
      <c r="F9569" s="103" t="s">
        <v>891</v>
      </c>
      <c r="G9569" s="103" t="s">
        <v>975</v>
      </c>
      <c r="H9569" s="103" t="s">
        <v>976</v>
      </c>
      <c r="I9569" s="103" t="s">
        <v>842</v>
      </c>
      <c r="J9569" s="215">
        <v>40427.760000000002</v>
      </c>
      <c r="K9569" s="216" t="s">
        <v>347</v>
      </c>
    </row>
    <row r="9570" spans="1:11" x14ac:dyDescent="0.25">
      <c r="A9570" s="103" t="s">
        <v>830</v>
      </c>
      <c r="B9570" s="103" t="s">
        <v>347</v>
      </c>
      <c r="C9570" s="103" t="s">
        <v>889</v>
      </c>
      <c r="D9570" s="103" t="s">
        <v>890</v>
      </c>
      <c r="E9570" s="103" t="s">
        <v>891</v>
      </c>
      <c r="F9570" s="103" t="s">
        <v>891</v>
      </c>
      <c r="G9570" s="103" t="s">
        <v>975</v>
      </c>
      <c r="H9570" s="103" t="s">
        <v>976</v>
      </c>
      <c r="I9570" s="103" t="s">
        <v>842</v>
      </c>
      <c r="J9570" s="215">
        <v>38446.46</v>
      </c>
      <c r="K9570" s="216" t="s">
        <v>347</v>
      </c>
    </row>
    <row r="9571" spans="1:11" x14ac:dyDescent="0.25">
      <c r="A9571" s="103" t="s">
        <v>830</v>
      </c>
      <c r="B9571" s="103" t="s">
        <v>347</v>
      </c>
      <c r="C9571" s="103" t="s">
        <v>889</v>
      </c>
      <c r="D9571" s="103" t="s">
        <v>890</v>
      </c>
      <c r="E9571" s="111"/>
      <c r="F9571" s="103" t="s">
        <v>891</v>
      </c>
      <c r="G9571" s="103" t="s">
        <v>975</v>
      </c>
      <c r="H9571" s="103" t="s">
        <v>976</v>
      </c>
      <c r="I9571" s="103" t="s">
        <v>842</v>
      </c>
      <c r="J9571" s="215">
        <v>-20957.09</v>
      </c>
      <c r="K9571" s="216" t="s">
        <v>347</v>
      </c>
    </row>
    <row r="9572" spans="1:11" x14ac:dyDescent="0.25">
      <c r="A9572" s="103" t="s">
        <v>828</v>
      </c>
      <c r="B9572" s="103" t="s">
        <v>347</v>
      </c>
      <c r="C9572" s="103" t="s">
        <v>889</v>
      </c>
      <c r="D9572" s="103" t="s">
        <v>890</v>
      </c>
      <c r="E9572" s="103" t="s">
        <v>891</v>
      </c>
      <c r="F9572" s="103" t="s">
        <v>891</v>
      </c>
      <c r="G9572" s="103" t="s">
        <v>975</v>
      </c>
      <c r="H9572" s="103" t="s">
        <v>976</v>
      </c>
      <c r="I9572" s="103" t="s">
        <v>842</v>
      </c>
      <c r="J9572" s="215">
        <v>55040.61</v>
      </c>
      <c r="K9572" s="216" t="s">
        <v>347</v>
      </c>
    </row>
    <row r="9573" spans="1:11" x14ac:dyDescent="0.25">
      <c r="A9573" s="103" t="s">
        <v>829</v>
      </c>
      <c r="B9573" s="103" t="s">
        <v>347</v>
      </c>
      <c r="C9573" s="103" t="s">
        <v>889</v>
      </c>
      <c r="D9573" s="103" t="s">
        <v>890</v>
      </c>
      <c r="E9573" s="103" t="s">
        <v>891</v>
      </c>
      <c r="F9573" s="103" t="s">
        <v>891</v>
      </c>
      <c r="G9573" s="103" t="s">
        <v>975</v>
      </c>
      <c r="H9573" s="103" t="s">
        <v>976</v>
      </c>
      <c r="I9573" s="103" t="s">
        <v>842</v>
      </c>
      <c r="J9573" s="215">
        <v>24223.4</v>
      </c>
      <c r="K9573" s="216" t="s">
        <v>347</v>
      </c>
    </row>
    <row r="9574" spans="1:11" x14ac:dyDescent="0.25">
      <c r="A9574" s="103" t="s">
        <v>825</v>
      </c>
      <c r="B9574" s="103" t="s">
        <v>347</v>
      </c>
      <c r="C9574" s="103" t="s">
        <v>889</v>
      </c>
      <c r="D9574" s="103" t="s">
        <v>890</v>
      </c>
      <c r="E9574" s="103" t="s">
        <v>891</v>
      </c>
      <c r="F9574" s="103" t="s">
        <v>891</v>
      </c>
      <c r="G9574" s="103" t="s">
        <v>975</v>
      </c>
      <c r="H9574" s="103" t="s">
        <v>976</v>
      </c>
      <c r="I9574" s="103" t="s">
        <v>842</v>
      </c>
      <c r="J9574" s="215">
        <v>35601.980000000003</v>
      </c>
      <c r="K9574" s="216" t="s">
        <v>347</v>
      </c>
    </row>
    <row r="9575" spans="1:11" x14ac:dyDescent="0.25">
      <c r="A9575" s="103" t="s">
        <v>826</v>
      </c>
      <c r="B9575" s="103" t="s">
        <v>347</v>
      </c>
      <c r="C9575" s="103" t="s">
        <v>889</v>
      </c>
      <c r="D9575" s="103" t="s">
        <v>890</v>
      </c>
      <c r="E9575" s="103" t="s">
        <v>891</v>
      </c>
      <c r="F9575" s="103" t="s">
        <v>891</v>
      </c>
      <c r="G9575" s="103" t="s">
        <v>975</v>
      </c>
      <c r="H9575" s="103" t="s">
        <v>976</v>
      </c>
      <c r="I9575" s="103" t="s">
        <v>842</v>
      </c>
      <c r="J9575" s="215">
        <v>32788.89</v>
      </c>
      <c r="K9575" s="216" t="s">
        <v>347</v>
      </c>
    </row>
    <row r="9576" spans="1:11" x14ac:dyDescent="0.25">
      <c r="A9576" s="103" t="s">
        <v>827</v>
      </c>
      <c r="B9576" s="103" t="s">
        <v>347</v>
      </c>
      <c r="C9576" s="103" t="s">
        <v>473</v>
      </c>
      <c r="D9576" s="103" t="s">
        <v>145</v>
      </c>
      <c r="E9576" s="111"/>
      <c r="F9576" s="103" t="s">
        <v>474</v>
      </c>
      <c r="G9576" s="103" t="s">
        <v>119</v>
      </c>
      <c r="H9576" s="103" t="s">
        <v>308</v>
      </c>
      <c r="I9576" s="103" t="s">
        <v>92</v>
      </c>
      <c r="J9576" s="215">
        <v>7040.24</v>
      </c>
      <c r="K9576" s="216" t="s">
        <v>88</v>
      </c>
    </row>
    <row r="9577" spans="1:11" x14ac:dyDescent="0.25">
      <c r="A9577" s="103" t="s">
        <v>830</v>
      </c>
      <c r="B9577" s="103" t="s">
        <v>347</v>
      </c>
      <c r="C9577" s="103" t="s">
        <v>473</v>
      </c>
      <c r="D9577" s="103" t="s">
        <v>145</v>
      </c>
      <c r="E9577" s="111"/>
      <c r="F9577" s="103" t="s">
        <v>474</v>
      </c>
      <c r="G9577" s="103" t="s">
        <v>119</v>
      </c>
      <c r="H9577" s="103" t="s">
        <v>308</v>
      </c>
      <c r="I9577" s="103" t="s">
        <v>92</v>
      </c>
      <c r="J9577" s="215">
        <v>5751.56</v>
      </c>
      <c r="K9577" s="216" t="s">
        <v>88</v>
      </c>
    </row>
    <row r="9578" spans="1:11" x14ac:dyDescent="0.25">
      <c r="A9578" s="103" t="s">
        <v>828</v>
      </c>
      <c r="B9578" s="103" t="s">
        <v>347</v>
      </c>
      <c r="C9578" s="103" t="s">
        <v>473</v>
      </c>
      <c r="D9578" s="103" t="s">
        <v>145</v>
      </c>
      <c r="E9578" s="111"/>
      <c r="F9578" s="103" t="s">
        <v>474</v>
      </c>
      <c r="G9578" s="103" t="s">
        <v>119</v>
      </c>
      <c r="H9578" s="103" t="s">
        <v>308</v>
      </c>
      <c r="I9578" s="103" t="s">
        <v>92</v>
      </c>
      <c r="J9578" s="215">
        <v>7460.75</v>
      </c>
      <c r="K9578" s="216" t="s">
        <v>88</v>
      </c>
    </row>
    <row r="9579" spans="1:11" x14ac:dyDescent="0.25">
      <c r="A9579" s="103" t="s">
        <v>829</v>
      </c>
      <c r="B9579" s="103" t="s">
        <v>347</v>
      </c>
      <c r="C9579" s="103" t="s">
        <v>473</v>
      </c>
      <c r="D9579" s="103" t="s">
        <v>145</v>
      </c>
      <c r="E9579" s="111"/>
      <c r="F9579" s="103" t="s">
        <v>474</v>
      </c>
      <c r="G9579" s="103" t="s">
        <v>119</v>
      </c>
      <c r="H9579" s="103" t="s">
        <v>308</v>
      </c>
      <c r="I9579" s="103" t="s">
        <v>92</v>
      </c>
      <c r="J9579" s="215">
        <v>5982.17</v>
      </c>
      <c r="K9579" s="216" t="s">
        <v>88</v>
      </c>
    </row>
    <row r="9580" spans="1:11" x14ac:dyDescent="0.25">
      <c r="A9580" s="103" t="s">
        <v>825</v>
      </c>
      <c r="B9580" s="103" t="s">
        <v>347</v>
      </c>
      <c r="C9580" s="103" t="s">
        <v>473</v>
      </c>
      <c r="D9580" s="103" t="s">
        <v>145</v>
      </c>
      <c r="E9580" s="111"/>
      <c r="F9580" s="103" t="s">
        <v>474</v>
      </c>
      <c r="G9580" s="103" t="s">
        <v>119</v>
      </c>
      <c r="H9580" s="103" t="s">
        <v>308</v>
      </c>
      <c r="I9580" s="103" t="s">
        <v>92</v>
      </c>
      <c r="J9580" s="215">
        <v>9183.51</v>
      </c>
      <c r="K9580" s="216" t="s">
        <v>88</v>
      </c>
    </row>
    <row r="9581" spans="1:11" x14ac:dyDescent="0.25">
      <c r="A9581" s="103" t="s">
        <v>826</v>
      </c>
      <c r="B9581" s="103" t="s">
        <v>347</v>
      </c>
      <c r="C9581" s="103" t="s">
        <v>473</v>
      </c>
      <c r="D9581" s="103" t="s">
        <v>145</v>
      </c>
      <c r="E9581" s="111"/>
      <c r="F9581" s="103" t="s">
        <v>474</v>
      </c>
      <c r="G9581" s="103" t="s">
        <v>119</v>
      </c>
      <c r="H9581" s="103" t="s">
        <v>308</v>
      </c>
      <c r="I9581" s="103" t="s">
        <v>92</v>
      </c>
      <c r="J9581" s="215">
        <v>7569.27</v>
      </c>
      <c r="K9581" s="216" t="s">
        <v>88</v>
      </c>
    </row>
    <row r="9582" spans="1:11" x14ac:dyDescent="0.25">
      <c r="A9582" s="103" t="s">
        <v>827</v>
      </c>
      <c r="B9582" s="103" t="s">
        <v>347</v>
      </c>
      <c r="C9582" s="103" t="s">
        <v>473</v>
      </c>
      <c r="D9582" s="103" t="s">
        <v>145</v>
      </c>
      <c r="E9582" s="111"/>
      <c r="F9582" s="103" t="s">
        <v>474</v>
      </c>
      <c r="G9582" s="103" t="s">
        <v>96</v>
      </c>
      <c r="H9582" s="103" t="s">
        <v>319</v>
      </c>
      <c r="I9582" s="103" t="s">
        <v>92</v>
      </c>
      <c r="J9582" s="215">
        <v>813.9</v>
      </c>
      <c r="K9582" s="216" t="s">
        <v>88</v>
      </c>
    </row>
    <row r="9583" spans="1:11" x14ac:dyDescent="0.25">
      <c r="A9583" s="103" t="s">
        <v>830</v>
      </c>
      <c r="B9583" s="103" t="s">
        <v>347</v>
      </c>
      <c r="C9583" s="103" t="s">
        <v>473</v>
      </c>
      <c r="D9583" s="103" t="s">
        <v>145</v>
      </c>
      <c r="E9583" s="111"/>
      <c r="F9583" s="103" t="s">
        <v>474</v>
      </c>
      <c r="G9583" s="103" t="s">
        <v>96</v>
      </c>
      <c r="H9583" s="103" t="s">
        <v>319</v>
      </c>
      <c r="I9583" s="103" t="s">
        <v>92</v>
      </c>
      <c r="J9583" s="215">
        <v>786.77</v>
      </c>
      <c r="K9583" s="216" t="s">
        <v>88</v>
      </c>
    </row>
    <row r="9584" spans="1:11" x14ac:dyDescent="0.25">
      <c r="A9584" s="103" t="s">
        <v>828</v>
      </c>
      <c r="B9584" s="103" t="s">
        <v>347</v>
      </c>
      <c r="C9584" s="103" t="s">
        <v>473</v>
      </c>
      <c r="D9584" s="103" t="s">
        <v>145</v>
      </c>
      <c r="E9584" s="111"/>
      <c r="F9584" s="103" t="s">
        <v>474</v>
      </c>
      <c r="G9584" s="103" t="s">
        <v>96</v>
      </c>
      <c r="H9584" s="103" t="s">
        <v>319</v>
      </c>
      <c r="I9584" s="103" t="s">
        <v>92</v>
      </c>
      <c r="J9584" s="215">
        <v>1003.81</v>
      </c>
      <c r="K9584" s="216" t="s">
        <v>88</v>
      </c>
    </row>
    <row r="9585" spans="1:11" x14ac:dyDescent="0.25">
      <c r="A9585" s="103" t="s">
        <v>829</v>
      </c>
      <c r="B9585" s="103" t="s">
        <v>347</v>
      </c>
      <c r="C9585" s="103" t="s">
        <v>473</v>
      </c>
      <c r="D9585" s="103" t="s">
        <v>145</v>
      </c>
      <c r="E9585" s="111"/>
      <c r="F9585" s="103" t="s">
        <v>474</v>
      </c>
      <c r="G9585" s="103" t="s">
        <v>96</v>
      </c>
      <c r="H9585" s="103" t="s">
        <v>319</v>
      </c>
      <c r="I9585" s="103" t="s">
        <v>92</v>
      </c>
      <c r="J9585" s="215">
        <v>759.64</v>
      </c>
      <c r="K9585" s="216" t="s">
        <v>88</v>
      </c>
    </row>
    <row r="9586" spans="1:11" x14ac:dyDescent="0.25">
      <c r="A9586" s="103" t="s">
        <v>825</v>
      </c>
      <c r="B9586" s="103" t="s">
        <v>347</v>
      </c>
      <c r="C9586" s="103" t="s">
        <v>473</v>
      </c>
      <c r="D9586" s="103" t="s">
        <v>145</v>
      </c>
      <c r="E9586" s="111"/>
      <c r="F9586" s="103" t="s">
        <v>474</v>
      </c>
      <c r="G9586" s="103" t="s">
        <v>96</v>
      </c>
      <c r="H9586" s="103" t="s">
        <v>319</v>
      </c>
      <c r="I9586" s="103" t="s">
        <v>92</v>
      </c>
      <c r="J9586" s="215">
        <v>759.64</v>
      </c>
      <c r="K9586" s="216" t="s">
        <v>88</v>
      </c>
    </row>
    <row r="9587" spans="1:11" x14ac:dyDescent="0.25">
      <c r="A9587" s="103" t="s">
        <v>826</v>
      </c>
      <c r="B9587" s="103" t="s">
        <v>347</v>
      </c>
      <c r="C9587" s="103" t="s">
        <v>473</v>
      </c>
      <c r="D9587" s="103" t="s">
        <v>145</v>
      </c>
      <c r="E9587" s="111"/>
      <c r="F9587" s="103" t="s">
        <v>474</v>
      </c>
      <c r="G9587" s="103" t="s">
        <v>96</v>
      </c>
      <c r="H9587" s="103" t="s">
        <v>319</v>
      </c>
      <c r="I9587" s="103" t="s">
        <v>92</v>
      </c>
      <c r="J9587" s="215">
        <v>786.77</v>
      </c>
      <c r="K9587" s="216" t="s">
        <v>88</v>
      </c>
    </row>
    <row r="9588" spans="1:11" x14ac:dyDescent="0.25">
      <c r="A9588" s="103" t="s">
        <v>829</v>
      </c>
      <c r="B9588" s="103" t="s">
        <v>347</v>
      </c>
      <c r="C9588" s="103" t="s">
        <v>473</v>
      </c>
      <c r="D9588" s="103" t="s">
        <v>145</v>
      </c>
      <c r="E9588" s="111"/>
      <c r="F9588" s="103" t="s">
        <v>474</v>
      </c>
      <c r="G9588" s="103" t="s">
        <v>166</v>
      </c>
      <c r="H9588" s="103" t="s">
        <v>322</v>
      </c>
      <c r="I9588" s="103" t="s">
        <v>92</v>
      </c>
      <c r="J9588" s="215">
        <v>122.09</v>
      </c>
      <c r="K9588" s="216" t="s">
        <v>88</v>
      </c>
    </row>
    <row r="9589" spans="1:11" x14ac:dyDescent="0.25">
      <c r="A9589" s="103" t="s">
        <v>827</v>
      </c>
      <c r="B9589" s="103" t="s">
        <v>347</v>
      </c>
      <c r="C9589" s="103" t="s">
        <v>473</v>
      </c>
      <c r="D9589" s="103" t="s">
        <v>145</v>
      </c>
      <c r="E9589" s="111"/>
      <c r="F9589" s="103" t="s">
        <v>474</v>
      </c>
      <c r="G9589" s="103" t="s">
        <v>118</v>
      </c>
      <c r="H9589" s="103" t="s">
        <v>323</v>
      </c>
      <c r="I9589" s="103" t="s">
        <v>92</v>
      </c>
      <c r="J9589" s="215">
        <v>189.91</v>
      </c>
      <c r="K9589" s="216" t="s">
        <v>88</v>
      </c>
    </row>
    <row r="9590" spans="1:11" x14ac:dyDescent="0.25">
      <c r="A9590" s="103" t="s">
        <v>830</v>
      </c>
      <c r="B9590" s="103" t="s">
        <v>347</v>
      </c>
      <c r="C9590" s="103" t="s">
        <v>473</v>
      </c>
      <c r="D9590" s="103" t="s">
        <v>145</v>
      </c>
      <c r="E9590" s="111"/>
      <c r="F9590" s="103" t="s">
        <v>474</v>
      </c>
      <c r="G9590" s="103" t="s">
        <v>118</v>
      </c>
      <c r="H9590" s="103" t="s">
        <v>323</v>
      </c>
      <c r="I9590" s="103" t="s">
        <v>92</v>
      </c>
      <c r="J9590" s="215">
        <v>162.78</v>
      </c>
      <c r="K9590" s="216" t="s">
        <v>88</v>
      </c>
    </row>
    <row r="9591" spans="1:11" x14ac:dyDescent="0.25">
      <c r="A9591" s="103" t="s">
        <v>828</v>
      </c>
      <c r="B9591" s="103" t="s">
        <v>347</v>
      </c>
      <c r="C9591" s="103" t="s">
        <v>473</v>
      </c>
      <c r="D9591" s="103" t="s">
        <v>145</v>
      </c>
      <c r="E9591" s="111"/>
      <c r="F9591" s="103" t="s">
        <v>474</v>
      </c>
      <c r="G9591" s="103" t="s">
        <v>118</v>
      </c>
      <c r="H9591" s="103" t="s">
        <v>323</v>
      </c>
      <c r="I9591" s="103" t="s">
        <v>92</v>
      </c>
      <c r="J9591" s="215">
        <v>1268.33</v>
      </c>
      <c r="K9591" s="216" t="s">
        <v>88</v>
      </c>
    </row>
    <row r="9592" spans="1:11" x14ac:dyDescent="0.25">
      <c r="A9592" s="103" t="s">
        <v>829</v>
      </c>
      <c r="B9592" s="103" t="s">
        <v>347</v>
      </c>
      <c r="C9592" s="103" t="s">
        <v>473</v>
      </c>
      <c r="D9592" s="103" t="s">
        <v>145</v>
      </c>
      <c r="E9592" s="111"/>
      <c r="F9592" s="103" t="s">
        <v>474</v>
      </c>
      <c r="G9592" s="103" t="s">
        <v>118</v>
      </c>
      <c r="H9592" s="103" t="s">
        <v>323</v>
      </c>
      <c r="I9592" s="103" t="s">
        <v>92</v>
      </c>
      <c r="J9592" s="215">
        <v>176.35</v>
      </c>
      <c r="K9592" s="216" t="s">
        <v>88</v>
      </c>
    </row>
    <row r="9593" spans="1:11" x14ac:dyDescent="0.25">
      <c r="A9593" s="103" t="s">
        <v>825</v>
      </c>
      <c r="B9593" s="103" t="s">
        <v>347</v>
      </c>
      <c r="C9593" s="103" t="s">
        <v>473</v>
      </c>
      <c r="D9593" s="103" t="s">
        <v>145</v>
      </c>
      <c r="E9593" s="111"/>
      <c r="F9593" s="103" t="s">
        <v>474</v>
      </c>
      <c r="G9593" s="103" t="s">
        <v>118</v>
      </c>
      <c r="H9593" s="103" t="s">
        <v>323</v>
      </c>
      <c r="I9593" s="103" t="s">
        <v>92</v>
      </c>
      <c r="J9593" s="215">
        <v>603.64</v>
      </c>
      <c r="K9593" s="216" t="s">
        <v>88</v>
      </c>
    </row>
    <row r="9594" spans="1:11" x14ac:dyDescent="0.25">
      <c r="A9594" s="103" t="s">
        <v>826</v>
      </c>
      <c r="B9594" s="103" t="s">
        <v>347</v>
      </c>
      <c r="C9594" s="103" t="s">
        <v>473</v>
      </c>
      <c r="D9594" s="103" t="s">
        <v>145</v>
      </c>
      <c r="E9594" s="111"/>
      <c r="F9594" s="103" t="s">
        <v>474</v>
      </c>
      <c r="G9594" s="103" t="s">
        <v>118</v>
      </c>
      <c r="H9594" s="103" t="s">
        <v>323</v>
      </c>
      <c r="I9594" s="103" t="s">
        <v>92</v>
      </c>
      <c r="J9594" s="215">
        <v>881.73</v>
      </c>
      <c r="K9594" s="216" t="s">
        <v>88</v>
      </c>
    </row>
    <row r="9595" spans="1:11" x14ac:dyDescent="0.25">
      <c r="A9595" s="103" t="s">
        <v>827</v>
      </c>
      <c r="B9595" s="103" t="s">
        <v>347</v>
      </c>
      <c r="C9595" s="103" t="s">
        <v>473</v>
      </c>
      <c r="D9595" s="103" t="s">
        <v>145</v>
      </c>
      <c r="E9595" s="111"/>
      <c r="F9595" s="103" t="s">
        <v>474</v>
      </c>
      <c r="G9595" s="103" t="s">
        <v>501</v>
      </c>
      <c r="H9595" s="103" t="s">
        <v>502</v>
      </c>
      <c r="I9595" s="103" t="s">
        <v>842</v>
      </c>
      <c r="J9595" s="215">
        <v>143.29</v>
      </c>
      <c r="K9595" s="216" t="s">
        <v>344</v>
      </c>
    </row>
    <row r="9596" spans="1:11" x14ac:dyDescent="0.25">
      <c r="A9596" s="103" t="s">
        <v>830</v>
      </c>
      <c r="B9596" s="103" t="s">
        <v>347</v>
      </c>
      <c r="C9596" s="103" t="s">
        <v>473</v>
      </c>
      <c r="D9596" s="103" t="s">
        <v>145</v>
      </c>
      <c r="E9596" s="111"/>
      <c r="F9596" s="103" t="s">
        <v>474</v>
      </c>
      <c r="G9596" s="103" t="s">
        <v>501</v>
      </c>
      <c r="H9596" s="103" t="s">
        <v>502</v>
      </c>
      <c r="I9596" s="103" t="s">
        <v>842</v>
      </c>
      <c r="J9596" s="215">
        <v>874.26</v>
      </c>
      <c r="K9596" s="216" t="s">
        <v>344</v>
      </c>
    </row>
    <row r="9597" spans="1:11" x14ac:dyDescent="0.25">
      <c r="A9597" s="103" t="s">
        <v>828</v>
      </c>
      <c r="B9597" s="103" t="s">
        <v>347</v>
      </c>
      <c r="C9597" s="103" t="s">
        <v>473</v>
      </c>
      <c r="D9597" s="103" t="s">
        <v>145</v>
      </c>
      <c r="E9597" s="111"/>
      <c r="F9597" s="103" t="s">
        <v>474</v>
      </c>
      <c r="G9597" s="103" t="s">
        <v>501</v>
      </c>
      <c r="H9597" s="103" t="s">
        <v>502</v>
      </c>
      <c r="I9597" s="103" t="s">
        <v>842</v>
      </c>
      <c r="J9597" s="215">
        <v>316.97000000000003</v>
      </c>
      <c r="K9597" s="216" t="s">
        <v>344</v>
      </c>
    </row>
    <row r="9598" spans="1:11" x14ac:dyDescent="0.25">
      <c r="A9598" s="103" t="s">
        <v>829</v>
      </c>
      <c r="B9598" s="103" t="s">
        <v>347</v>
      </c>
      <c r="C9598" s="103" t="s">
        <v>473</v>
      </c>
      <c r="D9598" s="103" t="s">
        <v>145</v>
      </c>
      <c r="E9598" s="111"/>
      <c r="F9598" s="103" t="s">
        <v>474</v>
      </c>
      <c r="G9598" s="103" t="s">
        <v>501</v>
      </c>
      <c r="H9598" s="103" t="s">
        <v>502</v>
      </c>
      <c r="I9598" s="103" t="s">
        <v>842</v>
      </c>
      <c r="J9598" s="215">
        <v>220.19</v>
      </c>
      <c r="K9598" s="216" t="s">
        <v>344</v>
      </c>
    </row>
    <row r="9599" spans="1:11" x14ac:dyDescent="0.25">
      <c r="A9599" s="103" t="s">
        <v>825</v>
      </c>
      <c r="B9599" s="103" t="s">
        <v>347</v>
      </c>
      <c r="C9599" s="103" t="s">
        <v>473</v>
      </c>
      <c r="D9599" s="103" t="s">
        <v>145</v>
      </c>
      <c r="E9599" s="111"/>
      <c r="F9599" s="103" t="s">
        <v>474</v>
      </c>
      <c r="G9599" s="103" t="s">
        <v>501</v>
      </c>
      <c r="H9599" s="103" t="s">
        <v>502</v>
      </c>
      <c r="I9599" s="103" t="s">
        <v>842</v>
      </c>
      <c r="J9599" s="215">
        <v>536.54999999999995</v>
      </c>
      <c r="K9599" s="216" t="s">
        <v>344</v>
      </c>
    </row>
    <row r="9600" spans="1:11" x14ac:dyDescent="0.25">
      <c r="A9600" s="103" t="s">
        <v>826</v>
      </c>
      <c r="B9600" s="103" t="s">
        <v>347</v>
      </c>
      <c r="C9600" s="103" t="s">
        <v>473</v>
      </c>
      <c r="D9600" s="103" t="s">
        <v>145</v>
      </c>
      <c r="E9600" s="111"/>
      <c r="F9600" s="103" t="s">
        <v>474</v>
      </c>
      <c r="G9600" s="103" t="s">
        <v>501</v>
      </c>
      <c r="H9600" s="103" t="s">
        <v>502</v>
      </c>
      <c r="I9600" s="103" t="s">
        <v>842</v>
      </c>
      <c r="J9600" s="215">
        <v>417.15</v>
      </c>
      <c r="K9600" s="216" t="s">
        <v>344</v>
      </c>
    </row>
    <row r="9601" spans="1:11" x14ac:dyDescent="0.25">
      <c r="A9601" s="103" t="s">
        <v>827</v>
      </c>
      <c r="B9601" s="103" t="s">
        <v>347</v>
      </c>
      <c r="C9601" s="103" t="s">
        <v>473</v>
      </c>
      <c r="D9601" s="103" t="s">
        <v>145</v>
      </c>
      <c r="E9601" s="111"/>
      <c r="F9601" s="103" t="s">
        <v>474</v>
      </c>
      <c r="G9601" s="103" t="s">
        <v>549</v>
      </c>
      <c r="H9601" s="103" t="s">
        <v>550</v>
      </c>
      <c r="I9601" s="103" t="s">
        <v>842</v>
      </c>
      <c r="J9601" s="215">
        <v>15020.37</v>
      </c>
      <c r="K9601" s="216" t="s">
        <v>347</v>
      </c>
    </row>
    <row r="9602" spans="1:11" x14ac:dyDescent="0.25">
      <c r="A9602" s="103" t="s">
        <v>830</v>
      </c>
      <c r="B9602" s="103" t="s">
        <v>347</v>
      </c>
      <c r="C9602" s="103" t="s">
        <v>473</v>
      </c>
      <c r="D9602" s="103" t="s">
        <v>145</v>
      </c>
      <c r="E9602" s="111"/>
      <c r="F9602" s="103" t="s">
        <v>474</v>
      </c>
      <c r="G9602" s="103" t="s">
        <v>549</v>
      </c>
      <c r="H9602" s="103" t="s">
        <v>550</v>
      </c>
      <c r="I9602" s="103" t="s">
        <v>842</v>
      </c>
      <c r="J9602" s="215">
        <v>21670.78</v>
      </c>
      <c r="K9602" s="216" t="s">
        <v>347</v>
      </c>
    </row>
    <row r="9603" spans="1:11" x14ac:dyDescent="0.25">
      <c r="A9603" s="103" t="s">
        <v>828</v>
      </c>
      <c r="B9603" s="103" t="s">
        <v>347</v>
      </c>
      <c r="C9603" s="103" t="s">
        <v>473</v>
      </c>
      <c r="D9603" s="103" t="s">
        <v>145</v>
      </c>
      <c r="E9603" s="111"/>
      <c r="F9603" s="103" t="s">
        <v>474</v>
      </c>
      <c r="G9603" s="103" t="s">
        <v>549</v>
      </c>
      <c r="H9603" s="103" t="s">
        <v>550</v>
      </c>
      <c r="I9603" s="103" t="s">
        <v>842</v>
      </c>
      <c r="J9603" s="215">
        <v>9582.4</v>
      </c>
      <c r="K9603" s="216" t="s">
        <v>347</v>
      </c>
    </row>
    <row r="9604" spans="1:11" x14ac:dyDescent="0.25">
      <c r="A9604" s="103" t="s">
        <v>829</v>
      </c>
      <c r="B9604" s="103" t="s">
        <v>347</v>
      </c>
      <c r="C9604" s="103" t="s">
        <v>473</v>
      </c>
      <c r="D9604" s="103" t="s">
        <v>145</v>
      </c>
      <c r="E9604" s="111"/>
      <c r="F9604" s="103" t="s">
        <v>474</v>
      </c>
      <c r="G9604" s="103" t="s">
        <v>549</v>
      </c>
      <c r="H9604" s="103" t="s">
        <v>550</v>
      </c>
      <c r="I9604" s="103" t="s">
        <v>842</v>
      </c>
      <c r="J9604" s="215">
        <v>10153.61</v>
      </c>
      <c r="K9604" s="216" t="s">
        <v>347</v>
      </c>
    </row>
    <row r="9605" spans="1:11" x14ac:dyDescent="0.25">
      <c r="A9605" s="103" t="s">
        <v>825</v>
      </c>
      <c r="B9605" s="103" t="s">
        <v>347</v>
      </c>
      <c r="C9605" s="103" t="s">
        <v>473</v>
      </c>
      <c r="D9605" s="103" t="s">
        <v>145</v>
      </c>
      <c r="E9605" s="111"/>
      <c r="F9605" s="103" t="s">
        <v>474</v>
      </c>
      <c r="G9605" s="103" t="s">
        <v>549</v>
      </c>
      <c r="H9605" s="103" t="s">
        <v>550</v>
      </c>
      <c r="I9605" s="103" t="s">
        <v>842</v>
      </c>
      <c r="J9605" s="215">
        <v>10404.16</v>
      </c>
      <c r="K9605" s="216" t="s">
        <v>347</v>
      </c>
    </row>
    <row r="9606" spans="1:11" x14ac:dyDescent="0.25">
      <c r="A9606" s="103" t="s">
        <v>826</v>
      </c>
      <c r="B9606" s="103" t="s">
        <v>347</v>
      </c>
      <c r="C9606" s="103" t="s">
        <v>473</v>
      </c>
      <c r="D9606" s="103" t="s">
        <v>145</v>
      </c>
      <c r="E9606" s="111"/>
      <c r="F9606" s="103" t="s">
        <v>474</v>
      </c>
      <c r="G9606" s="103" t="s">
        <v>549</v>
      </c>
      <c r="H9606" s="103" t="s">
        <v>550</v>
      </c>
      <c r="I9606" s="103" t="s">
        <v>842</v>
      </c>
      <c r="J9606" s="215">
        <v>13443.7</v>
      </c>
      <c r="K9606" s="216" t="s">
        <v>347</v>
      </c>
    </row>
    <row r="9607" spans="1:11" x14ac:dyDescent="0.25">
      <c r="A9607" s="103" t="s">
        <v>827</v>
      </c>
      <c r="B9607" s="103" t="s">
        <v>347</v>
      </c>
      <c r="C9607" s="103" t="s">
        <v>473</v>
      </c>
      <c r="D9607" s="103" t="s">
        <v>145</v>
      </c>
      <c r="E9607" s="111"/>
      <c r="F9607" s="103" t="s">
        <v>474</v>
      </c>
      <c r="G9607" s="103" t="s">
        <v>174</v>
      </c>
      <c r="H9607" s="103" t="s">
        <v>358</v>
      </c>
      <c r="I9607" s="103" t="s">
        <v>92</v>
      </c>
      <c r="J9607" s="215">
        <v>813.9</v>
      </c>
      <c r="K9607" s="216" t="s">
        <v>88</v>
      </c>
    </row>
    <row r="9608" spans="1:11" x14ac:dyDescent="0.25">
      <c r="A9608" s="103" t="s">
        <v>826</v>
      </c>
      <c r="B9608" s="103" t="s">
        <v>347</v>
      </c>
      <c r="C9608" s="103" t="s">
        <v>473</v>
      </c>
      <c r="D9608" s="103" t="s">
        <v>145</v>
      </c>
      <c r="E9608" s="111"/>
      <c r="F9608" s="103" t="s">
        <v>474</v>
      </c>
      <c r="G9608" s="103" t="s">
        <v>174</v>
      </c>
      <c r="H9608" s="103" t="s">
        <v>358</v>
      </c>
      <c r="I9608" s="103" t="s">
        <v>92</v>
      </c>
      <c r="J9608" s="215">
        <v>542.6</v>
      </c>
      <c r="K9608" s="216" t="s">
        <v>88</v>
      </c>
    </row>
    <row r="9609" spans="1:11" x14ac:dyDescent="0.25">
      <c r="A9609" s="103" t="s">
        <v>827</v>
      </c>
      <c r="B9609" s="103" t="s">
        <v>347</v>
      </c>
      <c r="C9609" s="103" t="s">
        <v>473</v>
      </c>
      <c r="D9609" s="103" t="s">
        <v>145</v>
      </c>
      <c r="E9609" s="111"/>
      <c r="F9609" s="103" t="s">
        <v>474</v>
      </c>
      <c r="G9609" s="103" t="s">
        <v>145</v>
      </c>
      <c r="H9609" s="103" t="s">
        <v>359</v>
      </c>
      <c r="I9609" s="103" t="s">
        <v>92</v>
      </c>
      <c r="J9609" s="215">
        <v>4178.0200000000004</v>
      </c>
      <c r="K9609" s="216" t="s">
        <v>88</v>
      </c>
    </row>
    <row r="9610" spans="1:11" x14ac:dyDescent="0.25">
      <c r="A9610" s="103" t="s">
        <v>830</v>
      </c>
      <c r="B9610" s="103" t="s">
        <v>347</v>
      </c>
      <c r="C9610" s="103" t="s">
        <v>473</v>
      </c>
      <c r="D9610" s="103" t="s">
        <v>145</v>
      </c>
      <c r="E9610" s="111"/>
      <c r="F9610" s="103" t="s">
        <v>474</v>
      </c>
      <c r="G9610" s="103" t="s">
        <v>145</v>
      </c>
      <c r="H9610" s="103" t="s">
        <v>359</v>
      </c>
      <c r="I9610" s="103" t="s">
        <v>92</v>
      </c>
      <c r="J9610" s="215">
        <v>3391.25</v>
      </c>
      <c r="K9610" s="216" t="s">
        <v>88</v>
      </c>
    </row>
    <row r="9611" spans="1:11" x14ac:dyDescent="0.25">
      <c r="A9611" s="103" t="s">
        <v>828</v>
      </c>
      <c r="B9611" s="103" t="s">
        <v>347</v>
      </c>
      <c r="C9611" s="103" t="s">
        <v>473</v>
      </c>
      <c r="D9611" s="103" t="s">
        <v>145</v>
      </c>
      <c r="E9611" s="111"/>
      <c r="F9611" s="103" t="s">
        <v>474</v>
      </c>
      <c r="G9611" s="103" t="s">
        <v>145</v>
      </c>
      <c r="H9611" s="103" t="s">
        <v>359</v>
      </c>
      <c r="I9611" s="103" t="s">
        <v>92</v>
      </c>
      <c r="J9611" s="215">
        <v>3445.51</v>
      </c>
      <c r="K9611" s="216" t="s">
        <v>88</v>
      </c>
    </row>
    <row r="9612" spans="1:11" x14ac:dyDescent="0.25">
      <c r="A9612" s="103" t="s">
        <v>829</v>
      </c>
      <c r="B9612" s="103" t="s">
        <v>347</v>
      </c>
      <c r="C9612" s="103" t="s">
        <v>473</v>
      </c>
      <c r="D9612" s="103" t="s">
        <v>145</v>
      </c>
      <c r="E9612" s="111"/>
      <c r="F9612" s="103" t="s">
        <v>474</v>
      </c>
      <c r="G9612" s="103" t="s">
        <v>145</v>
      </c>
      <c r="H9612" s="103" t="s">
        <v>359</v>
      </c>
      <c r="I9612" s="103" t="s">
        <v>92</v>
      </c>
      <c r="J9612" s="215">
        <v>3737.16</v>
      </c>
      <c r="K9612" s="232"/>
    </row>
    <row r="9613" spans="1:11" x14ac:dyDescent="0.25">
      <c r="A9613" s="103" t="s">
        <v>825</v>
      </c>
      <c r="B9613" s="103" t="s">
        <v>347</v>
      </c>
      <c r="C9613" s="103" t="s">
        <v>473</v>
      </c>
      <c r="D9613" s="103" t="s">
        <v>145</v>
      </c>
      <c r="E9613" s="111"/>
      <c r="F9613" s="103" t="s">
        <v>474</v>
      </c>
      <c r="G9613" s="103" t="s">
        <v>145</v>
      </c>
      <c r="H9613" s="103" t="s">
        <v>359</v>
      </c>
      <c r="I9613" s="103" t="s">
        <v>92</v>
      </c>
      <c r="J9613" s="215">
        <v>5968.6</v>
      </c>
      <c r="K9613" s="216" t="s">
        <v>88</v>
      </c>
    </row>
    <row r="9614" spans="1:11" x14ac:dyDescent="0.25">
      <c r="A9614" s="103" t="s">
        <v>826</v>
      </c>
      <c r="B9614" s="103" t="s">
        <v>347</v>
      </c>
      <c r="C9614" s="103" t="s">
        <v>473</v>
      </c>
      <c r="D9614" s="103" t="s">
        <v>145</v>
      </c>
      <c r="E9614" s="111"/>
      <c r="F9614" s="103" t="s">
        <v>474</v>
      </c>
      <c r="G9614" s="103" t="s">
        <v>145</v>
      </c>
      <c r="H9614" s="103" t="s">
        <v>359</v>
      </c>
      <c r="I9614" s="103" t="s">
        <v>92</v>
      </c>
      <c r="J9614" s="215">
        <v>3662.55</v>
      </c>
      <c r="K9614" s="216" t="s">
        <v>88</v>
      </c>
    </row>
    <row r="9615" spans="1:11" x14ac:dyDescent="0.25">
      <c r="A9615" s="103" t="s">
        <v>827</v>
      </c>
      <c r="B9615" s="103" t="s">
        <v>347</v>
      </c>
      <c r="C9615" s="103" t="s">
        <v>473</v>
      </c>
      <c r="D9615" s="103" t="s">
        <v>145</v>
      </c>
      <c r="E9615" s="111"/>
      <c r="F9615" s="103" t="s">
        <v>474</v>
      </c>
      <c r="G9615" s="103" t="s">
        <v>147</v>
      </c>
      <c r="H9615" s="103" t="s">
        <v>617</v>
      </c>
      <c r="I9615" s="103" t="s">
        <v>92</v>
      </c>
      <c r="J9615" s="215">
        <v>4178.0200000000004</v>
      </c>
      <c r="K9615" s="216" t="s">
        <v>88</v>
      </c>
    </row>
    <row r="9616" spans="1:11" x14ac:dyDescent="0.25">
      <c r="A9616" s="103" t="s">
        <v>830</v>
      </c>
      <c r="B9616" s="103" t="s">
        <v>347</v>
      </c>
      <c r="C9616" s="103" t="s">
        <v>473</v>
      </c>
      <c r="D9616" s="103" t="s">
        <v>145</v>
      </c>
      <c r="E9616" s="111"/>
      <c r="F9616" s="103" t="s">
        <v>474</v>
      </c>
      <c r="G9616" s="103" t="s">
        <v>147</v>
      </c>
      <c r="H9616" s="103" t="s">
        <v>617</v>
      </c>
      <c r="I9616" s="103" t="s">
        <v>92</v>
      </c>
      <c r="J9616" s="215">
        <v>3581.16</v>
      </c>
      <c r="K9616" s="216" t="s">
        <v>88</v>
      </c>
    </row>
    <row r="9617" spans="1:11" x14ac:dyDescent="0.25">
      <c r="A9617" s="103" t="s">
        <v>828</v>
      </c>
      <c r="B9617" s="103" t="s">
        <v>347</v>
      </c>
      <c r="C9617" s="103" t="s">
        <v>473</v>
      </c>
      <c r="D9617" s="103" t="s">
        <v>145</v>
      </c>
      <c r="E9617" s="111"/>
      <c r="F9617" s="103" t="s">
        <v>474</v>
      </c>
      <c r="G9617" s="103" t="s">
        <v>147</v>
      </c>
      <c r="H9617" s="103" t="s">
        <v>617</v>
      </c>
      <c r="I9617" s="103" t="s">
        <v>92</v>
      </c>
      <c r="J9617" s="215">
        <v>3092.82</v>
      </c>
      <c r="K9617" s="216" t="s">
        <v>88</v>
      </c>
    </row>
    <row r="9618" spans="1:11" x14ac:dyDescent="0.25">
      <c r="A9618" s="103" t="s">
        <v>829</v>
      </c>
      <c r="B9618" s="103" t="s">
        <v>347</v>
      </c>
      <c r="C9618" s="103" t="s">
        <v>473</v>
      </c>
      <c r="D9618" s="103" t="s">
        <v>145</v>
      </c>
      <c r="E9618" s="111"/>
      <c r="F9618" s="103" t="s">
        <v>474</v>
      </c>
      <c r="G9618" s="103" t="s">
        <v>147</v>
      </c>
      <c r="H9618" s="103" t="s">
        <v>617</v>
      </c>
      <c r="I9618" s="103" t="s">
        <v>92</v>
      </c>
      <c r="J9618" s="215">
        <v>3174.21</v>
      </c>
      <c r="K9618" s="216" t="s">
        <v>88</v>
      </c>
    </row>
    <row r="9619" spans="1:11" x14ac:dyDescent="0.25">
      <c r="A9619" s="103" t="s">
        <v>825</v>
      </c>
      <c r="B9619" s="103" t="s">
        <v>347</v>
      </c>
      <c r="C9619" s="103" t="s">
        <v>473</v>
      </c>
      <c r="D9619" s="103" t="s">
        <v>145</v>
      </c>
      <c r="E9619" s="111"/>
      <c r="F9619" s="103" t="s">
        <v>474</v>
      </c>
      <c r="G9619" s="103" t="s">
        <v>147</v>
      </c>
      <c r="H9619" s="103" t="s">
        <v>617</v>
      </c>
      <c r="I9619" s="103" t="s">
        <v>92</v>
      </c>
      <c r="J9619" s="215">
        <v>5968.6</v>
      </c>
      <c r="K9619" s="216" t="s">
        <v>88</v>
      </c>
    </row>
    <row r="9620" spans="1:11" x14ac:dyDescent="0.25">
      <c r="A9620" s="103" t="s">
        <v>826</v>
      </c>
      <c r="B9620" s="103" t="s">
        <v>347</v>
      </c>
      <c r="C9620" s="103" t="s">
        <v>473</v>
      </c>
      <c r="D9620" s="103" t="s">
        <v>145</v>
      </c>
      <c r="E9620" s="111"/>
      <c r="F9620" s="103" t="s">
        <v>474</v>
      </c>
      <c r="G9620" s="103" t="s">
        <v>147</v>
      </c>
      <c r="H9620" s="103" t="s">
        <v>617</v>
      </c>
      <c r="I9620" s="103" t="s">
        <v>92</v>
      </c>
      <c r="J9620" s="215">
        <v>3771.07</v>
      </c>
      <c r="K9620" s="216" t="s">
        <v>88</v>
      </c>
    </row>
    <row r="9621" spans="1:11" x14ac:dyDescent="0.25">
      <c r="A9621" s="103" t="s">
        <v>827</v>
      </c>
      <c r="B9621" s="103" t="s">
        <v>347</v>
      </c>
      <c r="C9621" s="103" t="s">
        <v>473</v>
      </c>
      <c r="D9621" s="103" t="s">
        <v>145</v>
      </c>
      <c r="E9621" s="111"/>
      <c r="F9621" s="103" t="s">
        <v>474</v>
      </c>
      <c r="G9621" s="103" t="s">
        <v>99</v>
      </c>
      <c r="H9621" s="103" t="s">
        <v>363</v>
      </c>
      <c r="I9621" s="103" t="s">
        <v>92</v>
      </c>
      <c r="J9621" s="215">
        <v>895.29</v>
      </c>
      <c r="K9621" s="216" t="s">
        <v>88</v>
      </c>
    </row>
    <row r="9622" spans="1:11" x14ac:dyDescent="0.25">
      <c r="A9622" s="103" t="s">
        <v>828</v>
      </c>
      <c r="B9622" s="103" t="s">
        <v>347</v>
      </c>
      <c r="C9622" s="103" t="s">
        <v>473</v>
      </c>
      <c r="D9622" s="103" t="s">
        <v>145</v>
      </c>
      <c r="E9622" s="111"/>
      <c r="F9622" s="103" t="s">
        <v>474</v>
      </c>
      <c r="G9622" s="103" t="s">
        <v>99</v>
      </c>
      <c r="H9622" s="103" t="s">
        <v>363</v>
      </c>
      <c r="I9622" s="103" t="s">
        <v>92</v>
      </c>
      <c r="J9622" s="215">
        <v>2875.78</v>
      </c>
      <c r="K9622" s="216" t="s">
        <v>88</v>
      </c>
    </row>
    <row r="9623" spans="1:11" x14ac:dyDescent="0.25">
      <c r="A9623" s="103" t="s">
        <v>825</v>
      </c>
      <c r="B9623" s="103" t="s">
        <v>347</v>
      </c>
      <c r="C9623" s="103" t="s">
        <v>473</v>
      </c>
      <c r="D9623" s="103" t="s">
        <v>145</v>
      </c>
      <c r="E9623" s="111"/>
      <c r="F9623" s="103" t="s">
        <v>474</v>
      </c>
      <c r="G9623" s="103" t="s">
        <v>99</v>
      </c>
      <c r="H9623" s="103" t="s">
        <v>363</v>
      </c>
      <c r="I9623" s="103" t="s">
        <v>92</v>
      </c>
      <c r="J9623" s="215">
        <v>27.13</v>
      </c>
      <c r="K9623" s="216" t="s">
        <v>88</v>
      </c>
    </row>
    <row r="9624" spans="1:11" x14ac:dyDescent="0.25">
      <c r="A9624" s="103" t="s">
        <v>826</v>
      </c>
      <c r="B9624" s="103" t="s">
        <v>347</v>
      </c>
      <c r="C9624" s="103" t="s">
        <v>473</v>
      </c>
      <c r="D9624" s="103" t="s">
        <v>145</v>
      </c>
      <c r="E9624" s="111"/>
      <c r="F9624" s="103" t="s">
        <v>474</v>
      </c>
      <c r="G9624" s="103" t="s">
        <v>99</v>
      </c>
      <c r="H9624" s="103" t="s">
        <v>363</v>
      </c>
      <c r="I9624" s="103" t="s">
        <v>92</v>
      </c>
      <c r="J9624" s="215">
        <v>705.38</v>
      </c>
      <c r="K9624" s="216" t="s">
        <v>88</v>
      </c>
    </row>
    <row r="9625" spans="1:11" x14ac:dyDescent="0.25">
      <c r="A9625" s="103" t="s">
        <v>827</v>
      </c>
      <c r="B9625" s="103" t="s">
        <v>347</v>
      </c>
      <c r="C9625" s="103" t="s">
        <v>473</v>
      </c>
      <c r="D9625" s="103" t="s">
        <v>145</v>
      </c>
      <c r="E9625" s="111"/>
      <c r="F9625" s="103" t="s">
        <v>474</v>
      </c>
      <c r="G9625" s="103" t="s">
        <v>146</v>
      </c>
      <c r="H9625" s="103" t="s">
        <v>364</v>
      </c>
      <c r="I9625" s="103" t="s">
        <v>92</v>
      </c>
      <c r="J9625" s="215">
        <v>1627.8</v>
      </c>
      <c r="K9625" s="216" t="s">
        <v>88</v>
      </c>
    </row>
    <row r="9626" spans="1:11" x14ac:dyDescent="0.25">
      <c r="A9626" s="103" t="s">
        <v>830</v>
      </c>
      <c r="B9626" s="103" t="s">
        <v>347</v>
      </c>
      <c r="C9626" s="103" t="s">
        <v>473</v>
      </c>
      <c r="D9626" s="103" t="s">
        <v>145</v>
      </c>
      <c r="E9626" s="111"/>
      <c r="F9626" s="103" t="s">
        <v>474</v>
      </c>
      <c r="G9626" s="103" t="s">
        <v>146</v>
      </c>
      <c r="H9626" s="103" t="s">
        <v>364</v>
      </c>
      <c r="I9626" s="103" t="s">
        <v>92</v>
      </c>
      <c r="J9626" s="215">
        <v>1030.94</v>
      </c>
      <c r="K9626" s="216" t="s">
        <v>88</v>
      </c>
    </row>
    <row r="9627" spans="1:11" x14ac:dyDescent="0.25">
      <c r="A9627" s="103" t="s">
        <v>828</v>
      </c>
      <c r="B9627" s="103" t="s">
        <v>347</v>
      </c>
      <c r="C9627" s="103" t="s">
        <v>473</v>
      </c>
      <c r="D9627" s="103" t="s">
        <v>145</v>
      </c>
      <c r="E9627" s="111"/>
      <c r="F9627" s="103" t="s">
        <v>474</v>
      </c>
      <c r="G9627" s="103" t="s">
        <v>146</v>
      </c>
      <c r="H9627" s="103" t="s">
        <v>364</v>
      </c>
      <c r="I9627" s="103" t="s">
        <v>92</v>
      </c>
      <c r="J9627" s="215">
        <v>1356.5</v>
      </c>
      <c r="K9627" s="216" t="s">
        <v>88</v>
      </c>
    </row>
    <row r="9628" spans="1:11" x14ac:dyDescent="0.25">
      <c r="A9628" s="103" t="s">
        <v>829</v>
      </c>
      <c r="B9628" s="103" t="s">
        <v>347</v>
      </c>
      <c r="C9628" s="103" t="s">
        <v>473</v>
      </c>
      <c r="D9628" s="103" t="s">
        <v>145</v>
      </c>
      <c r="E9628" s="111"/>
      <c r="F9628" s="103" t="s">
        <v>474</v>
      </c>
      <c r="G9628" s="103" t="s">
        <v>146</v>
      </c>
      <c r="H9628" s="103" t="s">
        <v>364</v>
      </c>
      <c r="I9628" s="103" t="s">
        <v>92</v>
      </c>
      <c r="J9628" s="215">
        <v>1302.24</v>
      </c>
      <c r="K9628" s="216" t="s">
        <v>88</v>
      </c>
    </row>
    <row r="9629" spans="1:11" x14ac:dyDescent="0.25">
      <c r="A9629" s="103" t="s">
        <v>825</v>
      </c>
      <c r="B9629" s="103" t="s">
        <v>347</v>
      </c>
      <c r="C9629" s="103" t="s">
        <v>473</v>
      </c>
      <c r="D9629" s="103" t="s">
        <v>145</v>
      </c>
      <c r="E9629" s="111"/>
      <c r="F9629" s="103" t="s">
        <v>474</v>
      </c>
      <c r="G9629" s="103" t="s">
        <v>146</v>
      </c>
      <c r="H9629" s="103" t="s">
        <v>364</v>
      </c>
      <c r="I9629" s="103" t="s">
        <v>92</v>
      </c>
      <c r="J9629" s="215">
        <v>2333.1799999999998</v>
      </c>
      <c r="K9629" s="216" t="s">
        <v>88</v>
      </c>
    </row>
    <row r="9630" spans="1:11" x14ac:dyDescent="0.25">
      <c r="A9630" s="103" t="s">
        <v>826</v>
      </c>
      <c r="B9630" s="103" t="s">
        <v>347</v>
      </c>
      <c r="C9630" s="103" t="s">
        <v>473</v>
      </c>
      <c r="D9630" s="103" t="s">
        <v>145</v>
      </c>
      <c r="E9630" s="111"/>
      <c r="F9630" s="103" t="s">
        <v>474</v>
      </c>
      <c r="G9630" s="103" t="s">
        <v>146</v>
      </c>
      <c r="H9630" s="103" t="s">
        <v>364</v>
      </c>
      <c r="I9630" s="103" t="s">
        <v>92</v>
      </c>
      <c r="J9630" s="215">
        <v>1492.15</v>
      </c>
      <c r="K9630" s="216" t="s">
        <v>88</v>
      </c>
    </row>
    <row r="9631" spans="1:11" x14ac:dyDescent="0.25">
      <c r="A9631" s="103" t="s">
        <v>827</v>
      </c>
      <c r="B9631" s="103" t="s">
        <v>347</v>
      </c>
      <c r="C9631" s="103" t="s">
        <v>473</v>
      </c>
      <c r="D9631" s="103" t="s">
        <v>145</v>
      </c>
      <c r="E9631" s="111"/>
      <c r="F9631" s="103" t="s">
        <v>474</v>
      </c>
      <c r="G9631" s="103" t="s">
        <v>143</v>
      </c>
      <c r="H9631" s="103" t="s">
        <v>365</v>
      </c>
      <c r="I9631" s="103" t="s">
        <v>92</v>
      </c>
      <c r="J9631" s="215">
        <v>244.17</v>
      </c>
      <c r="K9631" s="216" t="s">
        <v>88</v>
      </c>
    </row>
    <row r="9632" spans="1:11" x14ac:dyDescent="0.25">
      <c r="A9632" s="103" t="s">
        <v>830</v>
      </c>
      <c r="B9632" s="103" t="s">
        <v>347</v>
      </c>
      <c r="C9632" s="103" t="s">
        <v>473</v>
      </c>
      <c r="D9632" s="103" t="s">
        <v>145</v>
      </c>
      <c r="E9632" s="111"/>
      <c r="F9632" s="103" t="s">
        <v>474</v>
      </c>
      <c r="G9632" s="103" t="s">
        <v>143</v>
      </c>
      <c r="H9632" s="103" t="s">
        <v>365</v>
      </c>
      <c r="I9632" s="103" t="s">
        <v>92</v>
      </c>
      <c r="J9632" s="215">
        <v>596.86</v>
      </c>
      <c r="K9632" s="216" t="s">
        <v>88</v>
      </c>
    </row>
    <row r="9633" spans="1:11" x14ac:dyDescent="0.25">
      <c r="A9633" s="103" t="s">
        <v>828</v>
      </c>
      <c r="B9633" s="103" t="s">
        <v>347</v>
      </c>
      <c r="C9633" s="103" t="s">
        <v>473</v>
      </c>
      <c r="D9633" s="103" t="s">
        <v>145</v>
      </c>
      <c r="E9633" s="111"/>
      <c r="F9633" s="103" t="s">
        <v>474</v>
      </c>
      <c r="G9633" s="103" t="s">
        <v>143</v>
      </c>
      <c r="H9633" s="103" t="s">
        <v>365</v>
      </c>
      <c r="I9633" s="103" t="s">
        <v>92</v>
      </c>
      <c r="J9633" s="215">
        <v>244.17</v>
      </c>
      <c r="K9633" s="216" t="s">
        <v>88</v>
      </c>
    </row>
    <row r="9634" spans="1:11" x14ac:dyDescent="0.25">
      <c r="A9634" s="103" t="s">
        <v>829</v>
      </c>
      <c r="B9634" s="103" t="s">
        <v>347</v>
      </c>
      <c r="C9634" s="103" t="s">
        <v>473</v>
      </c>
      <c r="D9634" s="103" t="s">
        <v>145</v>
      </c>
      <c r="E9634" s="111"/>
      <c r="F9634" s="103" t="s">
        <v>474</v>
      </c>
      <c r="G9634" s="103" t="s">
        <v>143</v>
      </c>
      <c r="H9634" s="103" t="s">
        <v>365</v>
      </c>
      <c r="I9634" s="103" t="s">
        <v>92</v>
      </c>
      <c r="J9634" s="215">
        <v>556.16999999999996</v>
      </c>
      <c r="K9634" s="216" t="s">
        <v>88</v>
      </c>
    </row>
    <row r="9635" spans="1:11" x14ac:dyDescent="0.25">
      <c r="A9635" s="103" t="s">
        <v>825</v>
      </c>
      <c r="B9635" s="103" t="s">
        <v>347</v>
      </c>
      <c r="C9635" s="103" t="s">
        <v>473</v>
      </c>
      <c r="D9635" s="103" t="s">
        <v>145</v>
      </c>
      <c r="E9635" s="111"/>
      <c r="F9635" s="103" t="s">
        <v>474</v>
      </c>
      <c r="G9635" s="103" t="s">
        <v>143</v>
      </c>
      <c r="H9635" s="103" t="s">
        <v>365</v>
      </c>
      <c r="I9635" s="103" t="s">
        <v>92</v>
      </c>
      <c r="J9635" s="215">
        <v>1166.5899999999999</v>
      </c>
      <c r="K9635" s="216" t="s">
        <v>88</v>
      </c>
    </row>
    <row r="9636" spans="1:11" x14ac:dyDescent="0.25">
      <c r="A9636" s="103" t="s">
        <v>826</v>
      </c>
      <c r="B9636" s="103" t="s">
        <v>347</v>
      </c>
      <c r="C9636" s="103" t="s">
        <v>473</v>
      </c>
      <c r="D9636" s="103" t="s">
        <v>145</v>
      </c>
      <c r="E9636" s="111"/>
      <c r="F9636" s="103" t="s">
        <v>474</v>
      </c>
      <c r="G9636" s="103" t="s">
        <v>143</v>
      </c>
      <c r="H9636" s="103" t="s">
        <v>365</v>
      </c>
      <c r="I9636" s="103" t="s">
        <v>92</v>
      </c>
      <c r="J9636" s="215">
        <v>298.43</v>
      </c>
      <c r="K9636" s="216" t="s">
        <v>88</v>
      </c>
    </row>
    <row r="9637" spans="1:11" x14ac:dyDescent="0.25">
      <c r="A9637" s="103" t="s">
        <v>827</v>
      </c>
      <c r="B9637" s="103" t="s">
        <v>347</v>
      </c>
      <c r="C9637" s="103" t="s">
        <v>473</v>
      </c>
      <c r="D9637" s="103" t="s">
        <v>145</v>
      </c>
      <c r="E9637" s="111"/>
      <c r="F9637" s="103" t="s">
        <v>474</v>
      </c>
      <c r="G9637" s="103" t="s">
        <v>95</v>
      </c>
      <c r="H9637" s="103" t="s">
        <v>366</v>
      </c>
      <c r="I9637" s="103" t="s">
        <v>92</v>
      </c>
      <c r="J9637" s="215">
        <v>1112.33</v>
      </c>
      <c r="K9637" s="216" t="s">
        <v>88</v>
      </c>
    </row>
    <row r="9638" spans="1:11" x14ac:dyDescent="0.25">
      <c r="A9638" s="103" t="s">
        <v>830</v>
      </c>
      <c r="B9638" s="103" t="s">
        <v>347</v>
      </c>
      <c r="C9638" s="103" t="s">
        <v>473</v>
      </c>
      <c r="D9638" s="103" t="s">
        <v>145</v>
      </c>
      <c r="E9638" s="111"/>
      <c r="F9638" s="103" t="s">
        <v>474</v>
      </c>
      <c r="G9638" s="103" t="s">
        <v>95</v>
      </c>
      <c r="H9638" s="103" t="s">
        <v>366</v>
      </c>
      <c r="I9638" s="103" t="s">
        <v>92</v>
      </c>
      <c r="J9638" s="215">
        <v>895.29</v>
      </c>
      <c r="K9638" s="216" t="s">
        <v>88</v>
      </c>
    </row>
    <row r="9639" spans="1:11" x14ac:dyDescent="0.25">
      <c r="A9639" s="103" t="s">
        <v>828</v>
      </c>
      <c r="B9639" s="103" t="s">
        <v>347</v>
      </c>
      <c r="C9639" s="103" t="s">
        <v>473</v>
      </c>
      <c r="D9639" s="103" t="s">
        <v>145</v>
      </c>
      <c r="E9639" s="111"/>
      <c r="F9639" s="103" t="s">
        <v>474</v>
      </c>
      <c r="G9639" s="103" t="s">
        <v>95</v>
      </c>
      <c r="H9639" s="103" t="s">
        <v>366</v>
      </c>
      <c r="I9639" s="103" t="s">
        <v>92</v>
      </c>
      <c r="J9639" s="215">
        <v>976.68</v>
      </c>
      <c r="K9639" s="216" t="s">
        <v>88</v>
      </c>
    </row>
    <row r="9640" spans="1:11" x14ac:dyDescent="0.25">
      <c r="A9640" s="103" t="s">
        <v>829</v>
      </c>
      <c r="B9640" s="103" t="s">
        <v>347</v>
      </c>
      <c r="C9640" s="103" t="s">
        <v>473</v>
      </c>
      <c r="D9640" s="103" t="s">
        <v>145</v>
      </c>
      <c r="E9640" s="111"/>
      <c r="F9640" s="103" t="s">
        <v>474</v>
      </c>
      <c r="G9640" s="103" t="s">
        <v>95</v>
      </c>
      <c r="H9640" s="103" t="s">
        <v>366</v>
      </c>
      <c r="I9640" s="103" t="s">
        <v>92</v>
      </c>
      <c r="J9640" s="215">
        <v>976.68</v>
      </c>
      <c r="K9640" s="216" t="s">
        <v>88</v>
      </c>
    </row>
    <row r="9641" spans="1:11" x14ac:dyDescent="0.25">
      <c r="A9641" s="103" t="s">
        <v>825</v>
      </c>
      <c r="B9641" s="103" t="s">
        <v>347</v>
      </c>
      <c r="C9641" s="103" t="s">
        <v>473</v>
      </c>
      <c r="D9641" s="103" t="s">
        <v>145</v>
      </c>
      <c r="E9641" s="111"/>
      <c r="F9641" s="103" t="s">
        <v>474</v>
      </c>
      <c r="G9641" s="103" t="s">
        <v>95</v>
      </c>
      <c r="H9641" s="103" t="s">
        <v>366</v>
      </c>
      <c r="I9641" s="103" t="s">
        <v>92</v>
      </c>
      <c r="J9641" s="215">
        <v>1315.81</v>
      </c>
      <c r="K9641" s="216" t="s">
        <v>88</v>
      </c>
    </row>
    <row r="9642" spans="1:11" x14ac:dyDescent="0.25">
      <c r="A9642" s="103" t="s">
        <v>826</v>
      </c>
      <c r="B9642" s="103" t="s">
        <v>347</v>
      </c>
      <c r="C9642" s="103" t="s">
        <v>473</v>
      </c>
      <c r="D9642" s="103" t="s">
        <v>145</v>
      </c>
      <c r="E9642" s="111"/>
      <c r="F9642" s="103" t="s">
        <v>474</v>
      </c>
      <c r="G9642" s="103" t="s">
        <v>95</v>
      </c>
      <c r="H9642" s="103" t="s">
        <v>366</v>
      </c>
      <c r="I9642" s="103" t="s">
        <v>92</v>
      </c>
      <c r="J9642" s="215">
        <v>1003.81</v>
      </c>
      <c r="K9642" s="216" t="s">
        <v>88</v>
      </c>
    </row>
    <row r="9643" spans="1:11" x14ac:dyDescent="0.25">
      <c r="A9643" s="103" t="s">
        <v>827</v>
      </c>
      <c r="B9643" s="103" t="s">
        <v>347</v>
      </c>
      <c r="C9643" s="103" t="s">
        <v>473</v>
      </c>
      <c r="D9643" s="103" t="s">
        <v>145</v>
      </c>
      <c r="E9643" s="111"/>
      <c r="F9643" s="103" t="s">
        <v>474</v>
      </c>
      <c r="G9643" s="103" t="s">
        <v>138</v>
      </c>
      <c r="H9643" s="103" t="s">
        <v>647</v>
      </c>
      <c r="I9643" s="103" t="s">
        <v>92</v>
      </c>
      <c r="J9643" s="215">
        <v>312</v>
      </c>
      <c r="K9643" s="216" t="s">
        <v>88</v>
      </c>
    </row>
    <row r="9644" spans="1:11" x14ac:dyDescent="0.25">
      <c r="A9644" s="103" t="s">
        <v>830</v>
      </c>
      <c r="B9644" s="103" t="s">
        <v>347</v>
      </c>
      <c r="C9644" s="103" t="s">
        <v>473</v>
      </c>
      <c r="D9644" s="103" t="s">
        <v>145</v>
      </c>
      <c r="E9644" s="111"/>
      <c r="F9644" s="103" t="s">
        <v>474</v>
      </c>
      <c r="G9644" s="103" t="s">
        <v>138</v>
      </c>
      <c r="H9644" s="103" t="s">
        <v>647</v>
      </c>
      <c r="I9644" s="103" t="s">
        <v>92</v>
      </c>
      <c r="J9644" s="215">
        <v>230.61</v>
      </c>
      <c r="K9644" s="216" t="s">
        <v>88</v>
      </c>
    </row>
    <row r="9645" spans="1:11" x14ac:dyDescent="0.25">
      <c r="A9645" s="103" t="s">
        <v>828</v>
      </c>
      <c r="B9645" s="103" t="s">
        <v>347</v>
      </c>
      <c r="C9645" s="103" t="s">
        <v>473</v>
      </c>
      <c r="D9645" s="103" t="s">
        <v>145</v>
      </c>
      <c r="E9645" s="111"/>
      <c r="F9645" s="103" t="s">
        <v>474</v>
      </c>
      <c r="G9645" s="103" t="s">
        <v>138</v>
      </c>
      <c r="H9645" s="103" t="s">
        <v>647</v>
      </c>
      <c r="I9645" s="103" t="s">
        <v>92</v>
      </c>
      <c r="J9645" s="215">
        <v>149.22</v>
      </c>
      <c r="K9645" s="216" t="s">
        <v>88</v>
      </c>
    </row>
    <row r="9646" spans="1:11" x14ac:dyDescent="0.25">
      <c r="A9646" s="103" t="s">
        <v>829</v>
      </c>
      <c r="B9646" s="103" t="s">
        <v>347</v>
      </c>
      <c r="C9646" s="103" t="s">
        <v>473</v>
      </c>
      <c r="D9646" s="103" t="s">
        <v>145</v>
      </c>
      <c r="E9646" s="111"/>
      <c r="F9646" s="103" t="s">
        <v>474</v>
      </c>
      <c r="G9646" s="103" t="s">
        <v>138</v>
      </c>
      <c r="H9646" s="103" t="s">
        <v>647</v>
      </c>
      <c r="I9646" s="103" t="s">
        <v>92</v>
      </c>
      <c r="J9646" s="215">
        <v>461.21</v>
      </c>
      <c r="K9646" s="216" t="s">
        <v>88</v>
      </c>
    </row>
    <row r="9647" spans="1:11" x14ac:dyDescent="0.25">
      <c r="A9647" s="103" t="s">
        <v>825</v>
      </c>
      <c r="B9647" s="103" t="s">
        <v>347</v>
      </c>
      <c r="C9647" s="103" t="s">
        <v>473</v>
      </c>
      <c r="D9647" s="103" t="s">
        <v>145</v>
      </c>
      <c r="E9647" s="111"/>
      <c r="F9647" s="103" t="s">
        <v>474</v>
      </c>
      <c r="G9647" s="103" t="s">
        <v>138</v>
      </c>
      <c r="H9647" s="103" t="s">
        <v>647</v>
      </c>
      <c r="I9647" s="103" t="s">
        <v>92</v>
      </c>
      <c r="J9647" s="215">
        <v>529.04</v>
      </c>
      <c r="K9647" s="216" t="s">
        <v>88</v>
      </c>
    </row>
    <row r="9648" spans="1:11" x14ac:dyDescent="0.25">
      <c r="A9648" s="103" t="s">
        <v>826</v>
      </c>
      <c r="B9648" s="103" t="s">
        <v>347</v>
      </c>
      <c r="C9648" s="103" t="s">
        <v>473</v>
      </c>
      <c r="D9648" s="103" t="s">
        <v>145</v>
      </c>
      <c r="E9648" s="111"/>
      <c r="F9648" s="103" t="s">
        <v>474</v>
      </c>
      <c r="G9648" s="103" t="s">
        <v>138</v>
      </c>
      <c r="H9648" s="103" t="s">
        <v>647</v>
      </c>
      <c r="I9648" s="103" t="s">
        <v>92</v>
      </c>
      <c r="J9648" s="215">
        <v>461.21</v>
      </c>
      <c r="K9648" s="216" t="s">
        <v>88</v>
      </c>
    </row>
    <row r="9649" spans="1:11" x14ac:dyDescent="0.25">
      <c r="A9649" s="103" t="s">
        <v>827</v>
      </c>
      <c r="B9649" s="103" t="s">
        <v>347</v>
      </c>
      <c r="C9649" s="103" t="s">
        <v>473</v>
      </c>
      <c r="D9649" s="103" t="s">
        <v>145</v>
      </c>
      <c r="E9649" s="111"/>
      <c r="F9649" s="103" t="s">
        <v>474</v>
      </c>
      <c r="G9649" s="103" t="s">
        <v>121</v>
      </c>
      <c r="H9649" s="103" t="s">
        <v>372</v>
      </c>
      <c r="I9649" s="103" t="s">
        <v>92</v>
      </c>
      <c r="J9649" s="215">
        <v>2183.9699999999998</v>
      </c>
      <c r="K9649" s="216" t="s">
        <v>88</v>
      </c>
    </row>
    <row r="9650" spans="1:11" x14ac:dyDescent="0.25">
      <c r="A9650" s="103" t="s">
        <v>830</v>
      </c>
      <c r="B9650" s="103" t="s">
        <v>347</v>
      </c>
      <c r="C9650" s="103" t="s">
        <v>473</v>
      </c>
      <c r="D9650" s="103" t="s">
        <v>145</v>
      </c>
      <c r="E9650" s="111"/>
      <c r="F9650" s="103" t="s">
        <v>474</v>
      </c>
      <c r="G9650" s="103" t="s">
        <v>121</v>
      </c>
      <c r="H9650" s="103" t="s">
        <v>372</v>
      </c>
      <c r="I9650" s="103" t="s">
        <v>92</v>
      </c>
      <c r="J9650" s="215">
        <v>3581.16</v>
      </c>
      <c r="K9650" s="216" t="s">
        <v>88</v>
      </c>
    </row>
    <row r="9651" spans="1:11" x14ac:dyDescent="0.25">
      <c r="A9651" s="103" t="s">
        <v>828</v>
      </c>
      <c r="B9651" s="103" t="s">
        <v>347</v>
      </c>
      <c r="C9651" s="103" t="s">
        <v>473</v>
      </c>
      <c r="D9651" s="103" t="s">
        <v>145</v>
      </c>
      <c r="E9651" s="111"/>
      <c r="F9651" s="103" t="s">
        <v>474</v>
      </c>
      <c r="G9651" s="103" t="s">
        <v>121</v>
      </c>
      <c r="H9651" s="103" t="s">
        <v>372</v>
      </c>
      <c r="I9651" s="103" t="s">
        <v>92</v>
      </c>
      <c r="J9651" s="215">
        <v>2984.3</v>
      </c>
      <c r="K9651" s="216" t="s">
        <v>88</v>
      </c>
    </row>
    <row r="9652" spans="1:11" x14ac:dyDescent="0.25">
      <c r="A9652" s="103" t="s">
        <v>829</v>
      </c>
      <c r="B9652" s="103" t="s">
        <v>347</v>
      </c>
      <c r="C9652" s="103" t="s">
        <v>473</v>
      </c>
      <c r="D9652" s="103" t="s">
        <v>145</v>
      </c>
      <c r="E9652" s="111"/>
      <c r="F9652" s="103" t="s">
        <v>474</v>
      </c>
      <c r="G9652" s="103" t="s">
        <v>121</v>
      </c>
      <c r="H9652" s="103" t="s">
        <v>372</v>
      </c>
      <c r="I9652" s="103" t="s">
        <v>92</v>
      </c>
      <c r="J9652" s="215">
        <v>2726.57</v>
      </c>
      <c r="K9652" s="216" t="s">
        <v>88</v>
      </c>
    </row>
    <row r="9653" spans="1:11" x14ac:dyDescent="0.25">
      <c r="A9653" s="103" t="s">
        <v>825</v>
      </c>
      <c r="B9653" s="103" t="s">
        <v>347</v>
      </c>
      <c r="C9653" s="103" t="s">
        <v>473</v>
      </c>
      <c r="D9653" s="103" t="s">
        <v>145</v>
      </c>
      <c r="E9653" s="111"/>
      <c r="F9653" s="103" t="s">
        <v>474</v>
      </c>
      <c r="G9653" s="103" t="s">
        <v>121</v>
      </c>
      <c r="H9653" s="103" t="s">
        <v>372</v>
      </c>
      <c r="I9653" s="103" t="s">
        <v>92</v>
      </c>
      <c r="J9653" s="215">
        <v>3554.03</v>
      </c>
      <c r="K9653" s="216" t="s">
        <v>88</v>
      </c>
    </row>
    <row r="9654" spans="1:11" x14ac:dyDescent="0.25">
      <c r="A9654" s="103" t="s">
        <v>826</v>
      </c>
      <c r="B9654" s="103" t="s">
        <v>347</v>
      </c>
      <c r="C9654" s="103" t="s">
        <v>473</v>
      </c>
      <c r="D9654" s="103" t="s">
        <v>145</v>
      </c>
      <c r="E9654" s="111"/>
      <c r="F9654" s="103" t="s">
        <v>474</v>
      </c>
      <c r="G9654" s="103" t="s">
        <v>121</v>
      </c>
      <c r="H9654" s="103" t="s">
        <v>372</v>
      </c>
      <c r="I9654" s="103" t="s">
        <v>92</v>
      </c>
      <c r="J9654" s="215">
        <v>1777.02</v>
      </c>
      <c r="K9654" s="216" t="s">
        <v>88</v>
      </c>
    </row>
    <row r="9655" spans="1:11" x14ac:dyDescent="0.25">
      <c r="A9655" s="103" t="s">
        <v>827</v>
      </c>
      <c r="B9655" s="103" t="s">
        <v>347</v>
      </c>
      <c r="C9655" s="103" t="s">
        <v>473</v>
      </c>
      <c r="D9655" s="103" t="s">
        <v>145</v>
      </c>
      <c r="E9655" s="111"/>
      <c r="F9655" s="103" t="s">
        <v>474</v>
      </c>
      <c r="G9655" s="103" t="s">
        <v>168</v>
      </c>
      <c r="H9655" s="103" t="s">
        <v>377</v>
      </c>
      <c r="I9655" s="103" t="s">
        <v>92</v>
      </c>
      <c r="J9655" s="215">
        <v>7392.93</v>
      </c>
      <c r="K9655" s="216" t="s">
        <v>88</v>
      </c>
    </row>
    <row r="9656" spans="1:11" x14ac:dyDescent="0.25">
      <c r="A9656" s="103" t="s">
        <v>830</v>
      </c>
      <c r="B9656" s="103" t="s">
        <v>347</v>
      </c>
      <c r="C9656" s="103" t="s">
        <v>473</v>
      </c>
      <c r="D9656" s="103" t="s">
        <v>145</v>
      </c>
      <c r="E9656" s="111"/>
      <c r="F9656" s="103" t="s">
        <v>474</v>
      </c>
      <c r="G9656" s="103" t="s">
        <v>168</v>
      </c>
      <c r="H9656" s="103" t="s">
        <v>377</v>
      </c>
      <c r="I9656" s="103" t="s">
        <v>92</v>
      </c>
      <c r="J9656" s="215">
        <v>6714.68</v>
      </c>
      <c r="K9656" s="216" t="s">
        <v>88</v>
      </c>
    </row>
    <row r="9657" spans="1:11" x14ac:dyDescent="0.25">
      <c r="A9657" s="103" t="s">
        <v>828</v>
      </c>
      <c r="B9657" s="103" t="s">
        <v>347</v>
      </c>
      <c r="C9657" s="103" t="s">
        <v>473</v>
      </c>
      <c r="D9657" s="103" t="s">
        <v>145</v>
      </c>
      <c r="E9657" s="111"/>
      <c r="F9657" s="103" t="s">
        <v>474</v>
      </c>
      <c r="G9657" s="103" t="s">
        <v>168</v>
      </c>
      <c r="H9657" s="103" t="s">
        <v>377</v>
      </c>
      <c r="I9657" s="103" t="s">
        <v>92</v>
      </c>
      <c r="J9657" s="215">
        <v>7996.57</v>
      </c>
      <c r="K9657" s="216" t="s">
        <v>88</v>
      </c>
    </row>
    <row r="9658" spans="1:11" x14ac:dyDescent="0.25">
      <c r="A9658" s="103" t="s">
        <v>829</v>
      </c>
      <c r="B9658" s="103" t="s">
        <v>347</v>
      </c>
      <c r="C9658" s="103" t="s">
        <v>473</v>
      </c>
      <c r="D9658" s="103" t="s">
        <v>145</v>
      </c>
      <c r="E9658" s="111"/>
      <c r="F9658" s="103" t="s">
        <v>474</v>
      </c>
      <c r="G9658" s="103" t="s">
        <v>168</v>
      </c>
      <c r="H9658" s="103" t="s">
        <v>377</v>
      </c>
      <c r="I9658" s="103" t="s">
        <v>92</v>
      </c>
      <c r="J9658" s="215">
        <v>5941.47</v>
      </c>
      <c r="K9658" s="216" t="s">
        <v>88</v>
      </c>
    </row>
    <row r="9659" spans="1:11" x14ac:dyDescent="0.25">
      <c r="A9659" s="103" t="s">
        <v>825</v>
      </c>
      <c r="B9659" s="103" t="s">
        <v>347</v>
      </c>
      <c r="C9659" s="103" t="s">
        <v>473</v>
      </c>
      <c r="D9659" s="103" t="s">
        <v>145</v>
      </c>
      <c r="E9659" s="111"/>
      <c r="F9659" s="103" t="s">
        <v>474</v>
      </c>
      <c r="G9659" s="103" t="s">
        <v>168</v>
      </c>
      <c r="H9659" s="103" t="s">
        <v>377</v>
      </c>
      <c r="I9659" s="103" t="s">
        <v>92</v>
      </c>
      <c r="J9659" s="215">
        <v>9963.49</v>
      </c>
      <c r="K9659" s="216" t="s">
        <v>88</v>
      </c>
    </row>
    <row r="9660" spans="1:11" x14ac:dyDescent="0.25">
      <c r="A9660" s="103" t="s">
        <v>826</v>
      </c>
      <c r="B9660" s="103" t="s">
        <v>347</v>
      </c>
      <c r="C9660" s="103" t="s">
        <v>473</v>
      </c>
      <c r="D9660" s="103" t="s">
        <v>145</v>
      </c>
      <c r="E9660" s="111"/>
      <c r="F9660" s="103" t="s">
        <v>474</v>
      </c>
      <c r="G9660" s="103" t="s">
        <v>168</v>
      </c>
      <c r="H9660" s="103" t="s">
        <v>377</v>
      </c>
      <c r="I9660" s="103" t="s">
        <v>92</v>
      </c>
      <c r="J9660" s="215">
        <v>5900.78</v>
      </c>
      <c r="K9660" s="216" t="s">
        <v>88</v>
      </c>
    </row>
    <row r="9661" spans="1:11" x14ac:dyDescent="0.25">
      <c r="A9661" s="103" t="s">
        <v>827</v>
      </c>
      <c r="B9661" s="103" t="s">
        <v>347</v>
      </c>
      <c r="C9661" s="103" t="s">
        <v>473</v>
      </c>
      <c r="D9661" s="103" t="s">
        <v>145</v>
      </c>
      <c r="E9661" s="111"/>
      <c r="F9661" s="103" t="s">
        <v>474</v>
      </c>
      <c r="G9661" s="103" t="s">
        <v>133</v>
      </c>
      <c r="H9661" s="103" t="s">
        <v>378</v>
      </c>
      <c r="I9661" s="103" t="s">
        <v>92</v>
      </c>
      <c r="J9661" s="215">
        <v>2672.31</v>
      </c>
      <c r="K9661" s="216" t="s">
        <v>88</v>
      </c>
    </row>
    <row r="9662" spans="1:11" x14ac:dyDescent="0.25">
      <c r="A9662" s="103" t="s">
        <v>830</v>
      </c>
      <c r="B9662" s="103" t="s">
        <v>347</v>
      </c>
      <c r="C9662" s="103" t="s">
        <v>473</v>
      </c>
      <c r="D9662" s="103" t="s">
        <v>145</v>
      </c>
      <c r="E9662" s="111"/>
      <c r="F9662" s="103" t="s">
        <v>474</v>
      </c>
      <c r="G9662" s="103" t="s">
        <v>133</v>
      </c>
      <c r="H9662" s="103" t="s">
        <v>378</v>
      </c>
      <c r="I9662" s="103" t="s">
        <v>92</v>
      </c>
      <c r="J9662" s="215">
        <v>2007.62</v>
      </c>
      <c r="K9662" s="216" t="s">
        <v>88</v>
      </c>
    </row>
    <row r="9663" spans="1:11" x14ac:dyDescent="0.25">
      <c r="A9663" s="103" t="s">
        <v>828</v>
      </c>
      <c r="B9663" s="103" t="s">
        <v>347</v>
      </c>
      <c r="C9663" s="103" t="s">
        <v>473</v>
      </c>
      <c r="D9663" s="103" t="s">
        <v>145</v>
      </c>
      <c r="E9663" s="111"/>
      <c r="F9663" s="103" t="s">
        <v>474</v>
      </c>
      <c r="G9663" s="103" t="s">
        <v>133</v>
      </c>
      <c r="H9663" s="103" t="s">
        <v>378</v>
      </c>
      <c r="I9663" s="103" t="s">
        <v>92</v>
      </c>
      <c r="J9663" s="215">
        <v>1682.06</v>
      </c>
      <c r="K9663" s="216" t="s">
        <v>88</v>
      </c>
    </row>
    <row r="9664" spans="1:11" x14ac:dyDescent="0.25">
      <c r="A9664" s="103" t="s">
        <v>829</v>
      </c>
      <c r="B9664" s="103" t="s">
        <v>347</v>
      </c>
      <c r="C9664" s="103" t="s">
        <v>473</v>
      </c>
      <c r="D9664" s="103" t="s">
        <v>145</v>
      </c>
      <c r="E9664" s="111"/>
      <c r="F9664" s="103" t="s">
        <v>474</v>
      </c>
      <c r="G9664" s="103" t="s">
        <v>133</v>
      </c>
      <c r="H9664" s="103" t="s">
        <v>378</v>
      </c>
      <c r="I9664" s="103" t="s">
        <v>92</v>
      </c>
      <c r="J9664" s="215">
        <v>1899.1</v>
      </c>
      <c r="K9664" s="216" t="s">
        <v>88</v>
      </c>
    </row>
    <row r="9665" spans="1:11" x14ac:dyDescent="0.25">
      <c r="A9665" s="103" t="s">
        <v>825</v>
      </c>
      <c r="B9665" s="103" t="s">
        <v>347</v>
      </c>
      <c r="C9665" s="103" t="s">
        <v>473</v>
      </c>
      <c r="D9665" s="103" t="s">
        <v>145</v>
      </c>
      <c r="E9665" s="111"/>
      <c r="F9665" s="103" t="s">
        <v>474</v>
      </c>
      <c r="G9665" s="103" t="s">
        <v>133</v>
      </c>
      <c r="H9665" s="103" t="s">
        <v>378</v>
      </c>
      <c r="I9665" s="103" t="s">
        <v>92</v>
      </c>
      <c r="J9665" s="215">
        <v>5263.22</v>
      </c>
      <c r="K9665" s="216" t="s">
        <v>88</v>
      </c>
    </row>
    <row r="9666" spans="1:11" x14ac:dyDescent="0.25">
      <c r="A9666" s="103" t="s">
        <v>826</v>
      </c>
      <c r="B9666" s="103" t="s">
        <v>347</v>
      </c>
      <c r="C9666" s="103" t="s">
        <v>473</v>
      </c>
      <c r="D9666" s="103" t="s">
        <v>145</v>
      </c>
      <c r="E9666" s="111"/>
      <c r="F9666" s="103" t="s">
        <v>474</v>
      </c>
      <c r="G9666" s="103" t="s">
        <v>133</v>
      </c>
      <c r="H9666" s="103" t="s">
        <v>378</v>
      </c>
      <c r="I9666" s="103" t="s">
        <v>92</v>
      </c>
      <c r="J9666" s="215">
        <v>495.12</v>
      </c>
      <c r="K9666" s="216" t="s">
        <v>88</v>
      </c>
    </row>
    <row r="9667" spans="1:11" x14ac:dyDescent="0.25">
      <c r="A9667" s="103" t="s">
        <v>827</v>
      </c>
      <c r="B9667" s="103" t="s">
        <v>347</v>
      </c>
      <c r="C9667" s="103" t="s">
        <v>473</v>
      </c>
      <c r="D9667" s="103" t="s">
        <v>145</v>
      </c>
      <c r="E9667" s="111"/>
      <c r="F9667" s="103" t="s">
        <v>474</v>
      </c>
      <c r="G9667" s="103" t="s">
        <v>132</v>
      </c>
      <c r="H9667" s="103" t="s">
        <v>379</v>
      </c>
      <c r="I9667" s="103" t="s">
        <v>92</v>
      </c>
      <c r="J9667" s="215">
        <v>2493.25</v>
      </c>
      <c r="K9667" s="216" t="s">
        <v>88</v>
      </c>
    </row>
    <row r="9668" spans="1:11" x14ac:dyDescent="0.25">
      <c r="A9668" s="103" t="s">
        <v>830</v>
      </c>
      <c r="B9668" s="103" t="s">
        <v>347</v>
      </c>
      <c r="C9668" s="103" t="s">
        <v>473</v>
      </c>
      <c r="D9668" s="103" t="s">
        <v>145</v>
      </c>
      <c r="E9668" s="111"/>
      <c r="F9668" s="103" t="s">
        <v>474</v>
      </c>
      <c r="G9668" s="103" t="s">
        <v>132</v>
      </c>
      <c r="H9668" s="103" t="s">
        <v>379</v>
      </c>
      <c r="I9668" s="103" t="s">
        <v>92</v>
      </c>
      <c r="J9668" s="215">
        <v>2774.04</v>
      </c>
      <c r="K9668" s="216" t="s">
        <v>88</v>
      </c>
    </row>
    <row r="9669" spans="1:11" x14ac:dyDescent="0.25">
      <c r="A9669" s="103" t="s">
        <v>828</v>
      </c>
      <c r="B9669" s="103" t="s">
        <v>347</v>
      </c>
      <c r="C9669" s="103" t="s">
        <v>473</v>
      </c>
      <c r="D9669" s="103" t="s">
        <v>145</v>
      </c>
      <c r="E9669" s="111"/>
      <c r="F9669" s="103" t="s">
        <v>474</v>
      </c>
      <c r="G9669" s="103" t="s">
        <v>132</v>
      </c>
      <c r="H9669" s="103" t="s">
        <v>379</v>
      </c>
      <c r="I9669" s="103" t="s">
        <v>92</v>
      </c>
      <c r="J9669" s="215">
        <v>3271.88</v>
      </c>
      <c r="K9669" s="216" t="s">
        <v>88</v>
      </c>
    </row>
    <row r="9670" spans="1:11" x14ac:dyDescent="0.25">
      <c r="A9670" s="103" t="s">
        <v>829</v>
      </c>
      <c r="B9670" s="103" t="s">
        <v>347</v>
      </c>
      <c r="C9670" s="103" t="s">
        <v>473</v>
      </c>
      <c r="D9670" s="103" t="s">
        <v>145</v>
      </c>
      <c r="E9670" s="111"/>
      <c r="F9670" s="103" t="s">
        <v>474</v>
      </c>
      <c r="G9670" s="103" t="s">
        <v>132</v>
      </c>
      <c r="H9670" s="103" t="s">
        <v>379</v>
      </c>
      <c r="I9670" s="103" t="s">
        <v>92</v>
      </c>
      <c r="J9670" s="215">
        <v>3103.67</v>
      </c>
      <c r="K9670" s="216" t="s">
        <v>88</v>
      </c>
    </row>
    <row r="9671" spans="1:11" x14ac:dyDescent="0.25">
      <c r="A9671" s="103" t="s">
        <v>825</v>
      </c>
      <c r="B9671" s="103" t="s">
        <v>347</v>
      </c>
      <c r="C9671" s="103" t="s">
        <v>473</v>
      </c>
      <c r="D9671" s="103" t="s">
        <v>145</v>
      </c>
      <c r="E9671" s="111"/>
      <c r="F9671" s="103" t="s">
        <v>474</v>
      </c>
      <c r="G9671" s="103" t="s">
        <v>132</v>
      </c>
      <c r="H9671" s="103" t="s">
        <v>379</v>
      </c>
      <c r="I9671" s="103" t="s">
        <v>92</v>
      </c>
      <c r="J9671" s="215">
        <v>4872.55</v>
      </c>
      <c r="K9671" s="216" t="s">
        <v>88</v>
      </c>
    </row>
    <row r="9672" spans="1:11" x14ac:dyDescent="0.25">
      <c r="A9672" s="103" t="s">
        <v>826</v>
      </c>
      <c r="B9672" s="103" t="s">
        <v>347</v>
      </c>
      <c r="C9672" s="103" t="s">
        <v>473</v>
      </c>
      <c r="D9672" s="103" t="s">
        <v>145</v>
      </c>
      <c r="E9672" s="111"/>
      <c r="F9672" s="103" t="s">
        <v>474</v>
      </c>
      <c r="G9672" s="103" t="s">
        <v>132</v>
      </c>
      <c r="H9672" s="103" t="s">
        <v>379</v>
      </c>
      <c r="I9672" s="103" t="s">
        <v>92</v>
      </c>
      <c r="J9672" s="215">
        <v>3284.09</v>
      </c>
      <c r="K9672" s="216" t="s">
        <v>88</v>
      </c>
    </row>
    <row r="9673" spans="1:11" x14ac:dyDescent="0.25">
      <c r="A9673" s="103" t="s">
        <v>827</v>
      </c>
      <c r="B9673" s="103" t="s">
        <v>347</v>
      </c>
      <c r="C9673" s="103" t="s">
        <v>473</v>
      </c>
      <c r="D9673" s="103" t="s">
        <v>145</v>
      </c>
      <c r="E9673" s="111"/>
      <c r="F9673" s="103" t="s">
        <v>474</v>
      </c>
      <c r="G9673" s="103" t="s">
        <v>169</v>
      </c>
      <c r="H9673" s="103" t="s">
        <v>380</v>
      </c>
      <c r="I9673" s="103" t="s">
        <v>92</v>
      </c>
      <c r="J9673" s="215">
        <v>3436.56</v>
      </c>
      <c r="K9673" s="216" t="s">
        <v>88</v>
      </c>
    </row>
    <row r="9674" spans="1:11" x14ac:dyDescent="0.25">
      <c r="A9674" s="103" t="s">
        <v>830</v>
      </c>
      <c r="B9674" s="103" t="s">
        <v>347</v>
      </c>
      <c r="C9674" s="103" t="s">
        <v>473</v>
      </c>
      <c r="D9674" s="103" t="s">
        <v>145</v>
      </c>
      <c r="E9674" s="111"/>
      <c r="F9674" s="103" t="s">
        <v>474</v>
      </c>
      <c r="G9674" s="103" t="s">
        <v>169</v>
      </c>
      <c r="H9674" s="103" t="s">
        <v>380</v>
      </c>
      <c r="I9674" s="103" t="s">
        <v>92</v>
      </c>
      <c r="J9674" s="215">
        <v>3431.95</v>
      </c>
      <c r="K9674" s="216" t="s">
        <v>88</v>
      </c>
    </row>
    <row r="9675" spans="1:11" x14ac:dyDescent="0.25">
      <c r="A9675" s="103" t="s">
        <v>828</v>
      </c>
      <c r="B9675" s="103" t="s">
        <v>347</v>
      </c>
      <c r="C9675" s="103" t="s">
        <v>473</v>
      </c>
      <c r="D9675" s="103" t="s">
        <v>145</v>
      </c>
      <c r="E9675" s="111"/>
      <c r="F9675" s="103" t="s">
        <v>474</v>
      </c>
      <c r="G9675" s="103" t="s">
        <v>169</v>
      </c>
      <c r="H9675" s="103" t="s">
        <v>380</v>
      </c>
      <c r="I9675" s="103" t="s">
        <v>92</v>
      </c>
      <c r="J9675" s="215">
        <v>3988.65</v>
      </c>
      <c r="K9675" s="216" t="s">
        <v>88</v>
      </c>
    </row>
    <row r="9676" spans="1:11" x14ac:dyDescent="0.25">
      <c r="A9676" s="103" t="s">
        <v>829</v>
      </c>
      <c r="B9676" s="103" t="s">
        <v>347</v>
      </c>
      <c r="C9676" s="103" t="s">
        <v>473</v>
      </c>
      <c r="D9676" s="103" t="s">
        <v>145</v>
      </c>
      <c r="E9676" s="111"/>
      <c r="F9676" s="103" t="s">
        <v>474</v>
      </c>
      <c r="G9676" s="103" t="s">
        <v>169</v>
      </c>
      <c r="H9676" s="103" t="s">
        <v>380</v>
      </c>
      <c r="I9676" s="103" t="s">
        <v>92</v>
      </c>
      <c r="J9676" s="215">
        <v>3489.19</v>
      </c>
      <c r="K9676" s="216" t="s">
        <v>88</v>
      </c>
    </row>
    <row r="9677" spans="1:11" x14ac:dyDescent="0.25">
      <c r="A9677" s="103" t="s">
        <v>825</v>
      </c>
      <c r="B9677" s="103" t="s">
        <v>347</v>
      </c>
      <c r="C9677" s="103" t="s">
        <v>473</v>
      </c>
      <c r="D9677" s="103" t="s">
        <v>145</v>
      </c>
      <c r="E9677" s="111"/>
      <c r="F9677" s="103" t="s">
        <v>474</v>
      </c>
      <c r="G9677" s="103" t="s">
        <v>169</v>
      </c>
      <c r="H9677" s="103" t="s">
        <v>380</v>
      </c>
      <c r="I9677" s="103" t="s">
        <v>92</v>
      </c>
      <c r="J9677" s="215">
        <v>5657.15</v>
      </c>
      <c r="K9677" s="216" t="s">
        <v>88</v>
      </c>
    </row>
    <row r="9678" spans="1:11" x14ac:dyDescent="0.25">
      <c r="A9678" s="103" t="s">
        <v>826</v>
      </c>
      <c r="B9678" s="103" t="s">
        <v>347</v>
      </c>
      <c r="C9678" s="103" t="s">
        <v>473</v>
      </c>
      <c r="D9678" s="103" t="s">
        <v>145</v>
      </c>
      <c r="E9678" s="111"/>
      <c r="F9678" s="103" t="s">
        <v>474</v>
      </c>
      <c r="G9678" s="103" t="s">
        <v>169</v>
      </c>
      <c r="H9678" s="103" t="s">
        <v>380</v>
      </c>
      <c r="I9678" s="103" t="s">
        <v>92</v>
      </c>
      <c r="J9678" s="215">
        <v>3352.45</v>
      </c>
      <c r="K9678" s="216" t="s">
        <v>88</v>
      </c>
    </row>
    <row r="9679" spans="1:11" x14ac:dyDescent="0.25">
      <c r="A9679" s="103" t="s">
        <v>830</v>
      </c>
      <c r="B9679" s="103" t="s">
        <v>347</v>
      </c>
      <c r="C9679" s="103" t="s">
        <v>473</v>
      </c>
      <c r="D9679" s="103" t="s">
        <v>145</v>
      </c>
      <c r="E9679" s="111"/>
      <c r="F9679" s="103" t="s">
        <v>474</v>
      </c>
      <c r="G9679" s="103" t="s">
        <v>130</v>
      </c>
      <c r="H9679" s="103" t="s">
        <v>381</v>
      </c>
      <c r="I9679" s="103" t="s">
        <v>92</v>
      </c>
      <c r="J9679" s="215">
        <v>298.43</v>
      </c>
      <c r="K9679" s="216" t="s">
        <v>88</v>
      </c>
    </row>
    <row r="9680" spans="1:11" x14ac:dyDescent="0.25">
      <c r="A9680" s="103" t="s">
        <v>828</v>
      </c>
      <c r="B9680" s="103" t="s">
        <v>347</v>
      </c>
      <c r="C9680" s="103" t="s">
        <v>473</v>
      </c>
      <c r="D9680" s="103" t="s">
        <v>145</v>
      </c>
      <c r="E9680" s="111"/>
      <c r="F9680" s="103" t="s">
        <v>474</v>
      </c>
      <c r="G9680" s="103" t="s">
        <v>130</v>
      </c>
      <c r="H9680" s="103" t="s">
        <v>381</v>
      </c>
      <c r="I9680" s="103" t="s">
        <v>92</v>
      </c>
      <c r="J9680" s="215">
        <v>230.61</v>
      </c>
      <c r="K9680" s="216" t="s">
        <v>88</v>
      </c>
    </row>
    <row r="9681" spans="1:11" x14ac:dyDescent="0.25">
      <c r="A9681" s="103" t="s">
        <v>829</v>
      </c>
      <c r="B9681" s="103" t="s">
        <v>347</v>
      </c>
      <c r="C9681" s="103" t="s">
        <v>473</v>
      </c>
      <c r="D9681" s="103" t="s">
        <v>145</v>
      </c>
      <c r="E9681" s="111"/>
      <c r="F9681" s="103" t="s">
        <v>474</v>
      </c>
      <c r="G9681" s="103" t="s">
        <v>130</v>
      </c>
      <c r="H9681" s="103" t="s">
        <v>381</v>
      </c>
      <c r="I9681" s="103" t="s">
        <v>92</v>
      </c>
      <c r="J9681" s="215">
        <v>488.34</v>
      </c>
      <c r="K9681" s="216" t="s">
        <v>88</v>
      </c>
    </row>
    <row r="9682" spans="1:11" x14ac:dyDescent="0.25">
      <c r="A9682" s="103" t="s">
        <v>827</v>
      </c>
      <c r="B9682" s="103" t="s">
        <v>347</v>
      </c>
      <c r="C9682" s="103" t="s">
        <v>473</v>
      </c>
      <c r="D9682" s="103" t="s">
        <v>145</v>
      </c>
      <c r="E9682" s="111"/>
      <c r="F9682" s="103" t="s">
        <v>474</v>
      </c>
      <c r="G9682" s="103" t="s">
        <v>129</v>
      </c>
      <c r="H9682" s="103" t="s">
        <v>382</v>
      </c>
      <c r="I9682" s="103" t="s">
        <v>92</v>
      </c>
      <c r="J9682" s="215">
        <v>4829.1400000000003</v>
      </c>
      <c r="K9682" s="216" t="s">
        <v>88</v>
      </c>
    </row>
    <row r="9683" spans="1:11" x14ac:dyDescent="0.25">
      <c r="A9683" s="103" t="s">
        <v>830</v>
      </c>
      <c r="B9683" s="103" t="s">
        <v>347</v>
      </c>
      <c r="C9683" s="103" t="s">
        <v>473</v>
      </c>
      <c r="D9683" s="103" t="s">
        <v>145</v>
      </c>
      <c r="E9683" s="111"/>
      <c r="F9683" s="103" t="s">
        <v>474</v>
      </c>
      <c r="G9683" s="103" t="s">
        <v>129</v>
      </c>
      <c r="H9683" s="103" t="s">
        <v>382</v>
      </c>
      <c r="I9683" s="103" t="s">
        <v>92</v>
      </c>
      <c r="J9683" s="215">
        <v>3309.86</v>
      </c>
      <c r="K9683" s="216" t="s">
        <v>88</v>
      </c>
    </row>
    <row r="9684" spans="1:11" x14ac:dyDescent="0.25">
      <c r="A9684" s="103" t="s">
        <v>828</v>
      </c>
      <c r="B9684" s="103" t="s">
        <v>347</v>
      </c>
      <c r="C9684" s="103" t="s">
        <v>473</v>
      </c>
      <c r="D9684" s="103" t="s">
        <v>145</v>
      </c>
      <c r="E9684" s="111"/>
      <c r="F9684" s="103" t="s">
        <v>474</v>
      </c>
      <c r="G9684" s="103" t="s">
        <v>129</v>
      </c>
      <c r="H9684" s="103" t="s">
        <v>382</v>
      </c>
      <c r="I9684" s="103" t="s">
        <v>92</v>
      </c>
      <c r="J9684" s="215">
        <v>4652.8</v>
      </c>
      <c r="K9684" s="216" t="s">
        <v>88</v>
      </c>
    </row>
    <row r="9685" spans="1:11" x14ac:dyDescent="0.25">
      <c r="A9685" s="103" t="s">
        <v>829</v>
      </c>
      <c r="B9685" s="103" t="s">
        <v>347</v>
      </c>
      <c r="C9685" s="103" t="s">
        <v>473</v>
      </c>
      <c r="D9685" s="103" t="s">
        <v>145</v>
      </c>
      <c r="E9685" s="111"/>
      <c r="F9685" s="103" t="s">
        <v>474</v>
      </c>
      <c r="G9685" s="103" t="s">
        <v>129</v>
      </c>
      <c r="H9685" s="103" t="s">
        <v>382</v>
      </c>
      <c r="I9685" s="103" t="s">
        <v>92</v>
      </c>
      <c r="J9685" s="215">
        <v>3445.51</v>
      </c>
      <c r="K9685" s="216" t="s">
        <v>88</v>
      </c>
    </row>
    <row r="9686" spans="1:11" x14ac:dyDescent="0.25">
      <c r="A9686" s="103" t="s">
        <v>825</v>
      </c>
      <c r="B9686" s="103" t="s">
        <v>347</v>
      </c>
      <c r="C9686" s="103" t="s">
        <v>473</v>
      </c>
      <c r="D9686" s="103" t="s">
        <v>145</v>
      </c>
      <c r="E9686" s="111"/>
      <c r="F9686" s="103" t="s">
        <v>474</v>
      </c>
      <c r="G9686" s="103" t="s">
        <v>129</v>
      </c>
      <c r="H9686" s="103" t="s">
        <v>382</v>
      </c>
      <c r="I9686" s="103" t="s">
        <v>92</v>
      </c>
      <c r="J9686" s="215">
        <v>7501.45</v>
      </c>
      <c r="K9686" s="216" t="s">
        <v>88</v>
      </c>
    </row>
    <row r="9687" spans="1:11" x14ac:dyDescent="0.25">
      <c r="A9687" s="103" t="s">
        <v>826</v>
      </c>
      <c r="B9687" s="103" t="s">
        <v>347</v>
      </c>
      <c r="C9687" s="103" t="s">
        <v>473</v>
      </c>
      <c r="D9687" s="103" t="s">
        <v>145</v>
      </c>
      <c r="E9687" s="111"/>
      <c r="F9687" s="103" t="s">
        <v>474</v>
      </c>
      <c r="G9687" s="103" t="s">
        <v>129</v>
      </c>
      <c r="H9687" s="103" t="s">
        <v>382</v>
      </c>
      <c r="I9687" s="103" t="s">
        <v>92</v>
      </c>
      <c r="J9687" s="215">
        <v>4679.93</v>
      </c>
      <c r="K9687" s="216" t="s">
        <v>88</v>
      </c>
    </row>
    <row r="9688" spans="1:11" x14ac:dyDescent="0.25">
      <c r="A9688" s="103" t="s">
        <v>827</v>
      </c>
      <c r="B9688" s="103" t="s">
        <v>347</v>
      </c>
      <c r="C9688" s="103" t="s">
        <v>473</v>
      </c>
      <c r="D9688" s="103" t="s">
        <v>145</v>
      </c>
      <c r="E9688" s="111"/>
      <c r="F9688" s="103" t="s">
        <v>474</v>
      </c>
      <c r="G9688" s="103" t="s">
        <v>446</v>
      </c>
      <c r="H9688" s="103" t="s">
        <v>447</v>
      </c>
      <c r="I9688" s="103" t="s">
        <v>92</v>
      </c>
      <c r="J9688" s="215">
        <v>1600.67</v>
      </c>
      <c r="K9688" s="216" t="s">
        <v>88</v>
      </c>
    </row>
    <row r="9689" spans="1:11" x14ac:dyDescent="0.25">
      <c r="A9689" s="103" t="s">
        <v>830</v>
      </c>
      <c r="B9689" s="103" t="s">
        <v>347</v>
      </c>
      <c r="C9689" s="103" t="s">
        <v>473</v>
      </c>
      <c r="D9689" s="103" t="s">
        <v>145</v>
      </c>
      <c r="E9689" s="111"/>
      <c r="F9689" s="103" t="s">
        <v>474</v>
      </c>
      <c r="G9689" s="103" t="s">
        <v>446</v>
      </c>
      <c r="H9689" s="103" t="s">
        <v>447</v>
      </c>
      <c r="I9689" s="103" t="s">
        <v>92</v>
      </c>
      <c r="J9689" s="215">
        <v>1302.24</v>
      </c>
      <c r="K9689" s="216" t="s">
        <v>88</v>
      </c>
    </row>
    <row r="9690" spans="1:11" x14ac:dyDescent="0.25">
      <c r="A9690" s="103" t="s">
        <v>828</v>
      </c>
      <c r="B9690" s="103" t="s">
        <v>347</v>
      </c>
      <c r="C9690" s="103" t="s">
        <v>473</v>
      </c>
      <c r="D9690" s="103" t="s">
        <v>145</v>
      </c>
      <c r="E9690" s="111"/>
      <c r="F9690" s="103" t="s">
        <v>474</v>
      </c>
      <c r="G9690" s="103" t="s">
        <v>446</v>
      </c>
      <c r="H9690" s="103" t="s">
        <v>447</v>
      </c>
      <c r="I9690" s="103" t="s">
        <v>92</v>
      </c>
      <c r="J9690" s="215">
        <v>1763.45</v>
      </c>
      <c r="K9690" s="216" t="s">
        <v>88</v>
      </c>
    </row>
    <row r="9691" spans="1:11" x14ac:dyDescent="0.25">
      <c r="A9691" s="103" t="s">
        <v>829</v>
      </c>
      <c r="B9691" s="103" t="s">
        <v>347</v>
      </c>
      <c r="C9691" s="103" t="s">
        <v>473</v>
      </c>
      <c r="D9691" s="103" t="s">
        <v>145</v>
      </c>
      <c r="E9691" s="111"/>
      <c r="F9691" s="103" t="s">
        <v>474</v>
      </c>
      <c r="G9691" s="103" t="s">
        <v>446</v>
      </c>
      <c r="H9691" s="103" t="s">
        <v>447</v>
      </c>
      <c r="I9691" s="103" t="s">
        <v>92</v>
      </c>
      <c r="J9691" s="215">
        <v>976.68</v>
      </c>
      <c r="K9691" s="216" t="s">
        <v>88</v>
      </c>
    </row>
    <row r="9692" spans="1:11" x14ac:dyDescent="0.25">
      <c r="A9692" s="103" t="s">
        <v>825</v>
      </c>
      <c r="B9692" s="103" t="s">
        <v>347</v>
      </c>
      <c r="C9692" s="103" t="s">
        <v>473</v>
      </c>
      <c r="D9692" s="103" t="s">
        <v>145</v>
      </c>
      <c r="E9692" s="111"/>
      <c r="F9692" s="103" t="s">
        <v>474</v>
      </c>
      <c r="G9692" s="103" t="s">
        <v>446</v>
      </c>
      <c r="H9692" s="103" t="s">
        <v>447</v>
      </c>
      <c r="I9692" s="103" t="s">
        <v>92</v>
      </c>
      <c r="J9692" s="215">
        <v>2740.13</v>
      </c>
      <c r="K9692" s="216" t="s">
        <v>88</v>
      </c>
    </row>
    <row r="9693" spans="1:11" x14ac:dyDescent="0.25">
      <c r="A9693" s="103" t="s">
        <v>826</v>
      </c>
      <c r="B9693" s="103" t="s">
        <v>347</v>
      </c>
      <c r="C9693" s="103" t="s">
        <v>473</v>
      </c>
      <c r="D9693" s="103" t="s">
        <v>145</v>
      </c>
      <c r="E9693" s="111"/>
      <c r="F9693" s="103" t="s">
        <v>474</v>
      </c>
      <c r="G9693" s="103" t="s">
        <v>446</v>
      </c>
      <c r="H9693" s="103" t="s">
        <v>447</v>
      </c>
      <c r="I9693" s="103" t="s">
        <v>92</v>
      </c>
      <c r="J9693" s="215">
        <v>1587.11</v>
      </c>
      <c r="K9693" s="216" t="s">
        <v>88</v>
      </c>
    </row>
    <row r="9694" spans="1:11" x14ac:dyDescent="0.25">
      <c r="A9694" s="103" t="s">
        <v>827</v>
      </c>
      <c r="B9694" s="103" t="s">
        <v>347</v>
      </c>
      <c r="C9694" s="103" t="s">
        <v>473</v>
      </c>
      <c r="D9694" s="103" t="s">
        <v>145</v>
      </c>
      <c r="E9694" s="111"/>
      <c r="F9694" s="103" t="s">
        <v>474</v>
      </c>
      <c r="G9694" s="103" t="s">
        <v>128</v>
      </c>
      <c r="H9694" s="103" t="s">
        <v>386</v>
      </c>
      <c r="I9694" s="103" t="s">
        <v>92</v>
      </c>
      <c r="J9694" s="215">
        <v>2061.88</v>
      </c>
      <c r="K9694" s="216" t="s">
        <v>88</v>
      </c>
    </row>
    <row r="9695" spans="1:11" x14ac:dyDescent="0.25">
      <c r="A9695" s="103" t="s">
        <v>830</v>
      </c>
      <c r="B9695" s="103" t="s">
        <v>347</v>
      </c>
      <c r="C9695" s="103" t="s">
        <v>473</v>
      </c>
      <c r="D9695" s="103" t="s">
        <v>145</v>
      </c>
      <c r="E9695" s="111"/>
      <c r="F9695" s="103" t="s">
        <v>474</v>
      </c>
      <c r="G9695" s="103" t="s">
        <v>128</v>
      </c>
      <c r="H9695" s="103" t="s">
        <v>386</v>
      </c>
      <c r="I9695" s="103" t="s">
        <v>92</v>
      </c>
      <c r="J9695" s="215">
        <v>1682.06</v>
      </c>
      <c r="K9695" s="216" t="s">
        <v>88</v>
      </c>
    </row>
    <row r="9696" spans="1:11" x14ac:dyDescent="0.25">
      <c r="A9696" s="103" t="s">
        <v>828</v>
      </c>
      <c r="B9696" s="103" t="s">
        <v>347</v>
      </c>
      <c r="C9696" s="103" t="s">
        <v>473</v>
      </c>
      <c r="D9696" s="103" t="s">
        <v>145</v>
      </c>
      <c r="E9696" s="111"/>
      <c r="F9696" s="103" t="s">
        <v>474</v>
      </c>
      <c r="G9696" s="103" t="s">
        <v>128</v>
      </c>
      <c r="H9696" s="103" t="s">
        <v>386</v>
      </c>
      <c r="I9696" s="103" t="s">
        <v>92</v>
      </c>
      <c r="J9696" s="215">
        <v>2061.88</v>
      </c>
      <c r="K9696" s="216" t="s">
        <v>88</v>
      </c>
    </row>
    <row r="9697" spans="1:11" x14ac:dyDescent="0.25">
      <c r="A9697" s="103" t="s">
        <v>829</v>
      </c>
      <c r="B9697" s="103" t="s">
        <v>347</v>
      </c>
      <c r="C9697" s="103" t="s">
        <v>473</v>
      </c>
      <c r="D9697" s="103" t="s">
        <v>145</v>
      </c>
      <c r="E9697" s="111"/>
      <c r="F9697" s="103" t="s">
        <v>474</v>
      </c>
      <c r="G9697" s="103" t="s">
        <v>128</v>
      </c>
      <c r="H9697" s="103" t="s">
        <v>386</v>
      </c>
      <c r="I9697" s="103" t="s">
        <v>92</v>
      </c>
      <c r="J9697" s="215">
        <v>1953.36</v>
      </c>
      <c r="K9697" s="216" t="s">
        <v>88</v>
      </c>
    </row>
    <row r="9698" spans="1:11" x14ac:dyDescent="0.25">
      <c r="A9698" s="103" t="s">
        <v>825</v>
      </c>
      <c r="B9698" s="103" t="s">
        <v>347</v>
      </c>
      <c r="C9698" s="103" t="s">
        <v>473</v>
      </c>
      <c r="D9698" s="103" t="s">
        <v>145</v>
      </c>
      <c r="E9698" s="111"/>
      <c r="F9698" s="103" t="s">
        <v>474</v>
      </c>
      <c r="G9698" s="103" t="s">
        <v>128</v>
      </c>
      <c r="H9698" s="103" t="s">
        <v>386</v>
      </c>
      <c r="I9698" s="103" t="s">
        <v>92</v>
      </c>
      <c r="J9698" s="215">
        <v>2902.91</v>
      </c>
      <c r="K9698" s="216" t="s">
        <v>88</v>
      </c>
    </row>
    <row r="9699" spans="1:11" x14ac:dyDescent="0.25">
      <c r="A9699" s="103" t="s">
        <v>826</v>
      </c>
      <c r="B9699" s="103" t="s">
        <v>347</v>
      </c>
      <c r="C9699" s="103" t="s">
        <v>473</v>
      </c>
      <c r="D9699" s="103" t="s">
        <v>145</v>
      </c>
      <c r="E9699" s="111"/>
      <c r="F9699" s="103" t="s">
        <v>474</v>
      </c>
      <c r="G9699" s="103" t="s">
        <v>128</v>
      </c>
      <c r="H9699" s="103" t="s">
        <v>386</v>
      </c>
      <c r="I9699" s="103" t="s">
        <v>92</v>
      </c>
      <c r="J9699" s="215">
        <v>1247.98</v>
      </c>
      <c r="K9699" s="216" t="s">
        <v>88</v>
      </c>
    </row>
    <row r="9700" spans="1:11" x14ac:dyDescent="0.25">
      <c r="A9700" s="103" t="s">
        <v>827</v>
      </c>
      <c r="B9700" s="103" t="s">
        <v>347</v>
      </c>
      <c r="C9700" s="103" t="s">
        <v>473</v>
      </c>
      <c r="D9700" s="103" t="s">
        <v>145</v>
      </c>
      <c r="E9700" s="111"/>
      <c r="F9700" s="103" t="s">
        <v>474</v>
      </c>
      <c r="G9700" s="103" t="s">
        <v>619</v>
      </c>
      <c r="H9700" s="103" t="s">
        <v>620</v>
      </c>
      <c r="I9700" s="103" t="s">
        <v>92</v>
      </c>
      <c r="J9700" s="215">
        <v>1871.97</v>
      </c>
      <c r="K9700" s="216" t="s">
        <v>88</v>
      </c>
    </row>
    <row r="9701" spans="1:11" x14ac:dyDescent="0.25">
      <c r="A9701" s="103" t="s">
        <v>830</v>
      </c>
      <c r="B9701" s="103" t="s">
        <v>347</v>
      </c>
      <c r="C9701" s="103" t="s">
        <v>473</v>
      </c>
      <c r="D9701" s="103" t="s">
        <v>145</v>
      </c>
      <c r="E9701" s="111"/>
      <c r="F9701" s="103" t="s">
        <v>474</v>
      </c>
      <c r="G9701" s="103" t="s">
        <v>619</v>
      </c>
      <c r="H9701" s="103" t="s">
        <v>620</v>
      </c>
      <c r="I9701" s="103" t="s">
        <v>92</v>
      </c>
      <c r="J9701" s="215">
        <v>1736.32</v>
      </c>
      <c r="K9701" s="216" t="s">
        <v>88</v>
      </c>
    </row>
    <row r="9702" spans="1:11" x14ac:dyDescent="0.25">
      <c r="A9702" s="103" t="s">
        <v>828</v>
      </c>
      <c r="B9702" s="103" t="s">
        <v>347</v>
      </c>
      <c r="C9702" s="103" t="s">
        <v>473</v>
      </c>
      <c r="D9702" s="103" t="s">
        <v>145</v>
      </c>
      <c r="E9702" s="111"/>
      <c r="F9702" s="103" t="s">
        <v>474</v>
      </c>
      <c r="G9702" s="103" t="s">
        <v>619</v>
      </c>
      <c r="H9702" s="103" t="s">
        <v>620</v>
      </c>
      <c r="I9702" s="103" t="s">
        <v>92</v>
      </c>
      <c r="J9702" s="215">
        <v>1790.58</v>
      </c>
      <c r="K9702" s="216" t="s">
        <v>88</v>
      </c>
    </row>
    <row r="9703" spans="1:11" x14ac:dyDescent="0.25">
      <c r="A9703" s="103" t="s">
        <v>829</v>
      </c>
      <c r="B9703" s="103" t="s">
        <v>347</v>
      </c>
      <c r="C9703" s="103" t="s">
        <v>473</v>
      </c>
      <c r="D9703" s="103" t="s">
        <v>145</v>
      </c>
      <c r="E9703" s="111"/>
      <c r="F9703" s="103" t="s">
        <v>474</v>
      </c>
      <c r="G9703" s="103" t="s">
        <v>619</v>
      </c>
      <c r="H9703" s="103" t="s">
        <v>620</v>
      </c>
      <c r="I9703" s="103" t="s">
        <v>92</v>
      </c>
      <c r="J9703" s="215">
        <v>1546.41</v>
      </c>
      <c r="K9703" s="216" t="s">
        <v>88</v>
      </c>
    </row>
    <row r="9704" spans="1:11" x14ac:dyDescent="0.25">
      <c r="A9704" s="103" t="s">
        <v>825</v>
      </c>
      <c r="B9704" s="103" t="s">
        <v>347</v>
      </c>
      <c r="C9704" s="103" t="s">
        <v>473</v>
      </c>
      <c r="D9704" s="103" t="s">
        <v>145</v>
      </c>
      <c r="E9704" s="111"/>
      <c r="F9704" s="103" t="s">
        <v>474</v>
      </c>
      <c r="G9704" s="103" t="s">
        <v>619</v>
      </c>
      <c r="H9704" s="103" t="s">
        <v>620</v>
      </c>
      <c r="I9704" s="103" t="s">
        <v>92</v>
      </c>
      <c r="J9704" s="215">
        <v>2713</v>
      </c>
      <c r="K9704" s="216" t="s">
        <v>88</v>
      </c>
    </row>
    <row r="9705" spans="1:11" x14ac:dyDescent="0.25">
      <c r="A9705" s="103" t="s">
        <v>826</v>
      </c>
      <c r="B9705" s="103" t="s">
        <v>347</v>
      </c>
      <c r="C9705" s="103" t="s">
        <v>473</v>
      </c>
      <c r="D9705" s="103" t="s">
        <v>145</v>
      </c>
      <c r="E9705" s="111"/>
      <c r="F9705" s="103" t="s">
        <v>474</v>
      </c>
      <c r="G9705" s="103" t="s">
        <v>619</v>
      </c>
      <c r="H9705" s="103" t="s">
        <v>620</v>
      </c>
      <c r="I9705" s="103" t="s">
        <v>92</v>
      </c>
      <c r="J9705" s="215">
        <v>2034.75</v>
      </c>
      <c r="K9705" s="216" t="s">
        <v>88</v>
      </c>
    </row>
    <row r="9706" spans="1:11" x14ac:dyDescent="0.25">
      <c r="A9706" s="103" t="s">
        <v>829</v>
      </c>
      <c r="B9706" s="103" t="s">
        <v>347</v>
      </c>
      <c r="C9706" s="103" t="s">
        <v>473</v>
      </c>
      <c r="D9706" s="103" t="s">
        <v>145</v>
      </c>
      <c r="E9706" s="111"/>
      <c r="F9706" s="103" t="s">
        <v>474</v>
      </c>
      <c r="G9706" s="103" t="s">
        <v>127</v>
      </c>
      <c r="H9706" s="103" t="s">
        <v>391</v>
      </c>
      <c r="I9706" s="103" t="s">
        <v>92</v>
      </c>
      <c r="J9706" s="215">
        <v>108.52</v>
      </c>
      <c r="K9706" s="216" t="s">
        <v>88</v>
      </c>
    </row>
    <row r="9707" spans="1:11" x14ac:dyDescent="0.25">
      <c r="A9707" s="103" t="s">
        <v>827</v>
      </c>
      <c r="B9707" s="103" t="s">
        <v>347</v>
      </c>
      <c r="C9707" s="103" t="s">
        <v>473</v>
      </c>
      <c r="D9707" s="103" t="s">
        <v>145</v>
      </c>
      <c r="E9707" s="111"/>
      <c r="F9707" s="103" t="s">
        <v>474</v>
      </c>
      <c r="G9707" s="103" t="s">
        <v>740</v>
      </c>
      <c r="H9707" s="103" t="s">
        <v>741</v>
      </c>
      <c r="I9707" s="103" t="s">
        <v>92</v>
      </c>
      <c r="J9707" s="215">
        <v>664.69</v>
      </c>
      <c r="K9707" s="216" t="s">
        <v>88</v>
      </c>
    </row>
    <row r="9708" spans="1:11" x14ac:dyDescent="0.25">
      <c r="A9708" s="103" t="s">
        <v>830</v>
      </c>
      <c r="B9708" s="103" t="s">
        <v>347</v>
      </c>
      <c r="C9708" s="103" t="s">
        <v>473</v>
      </c>
      <c r="D9708" s="103" t="s">
        <v>145</v>
      </c>
      <c r="E9708" s="111"/>
      <c r="F9708" s="103" t="s">
        <v>474</v>
      </c>
      <c r="G9708" s="103" t="s">
        <v>740</v>
      </c>
      <c r="H9708" s="103" t="s">
        <v>741</v>
      </c>
      <c r="I9708" s="103" t="s">
        <v>92</v>
      </c>
      <c r="J9708" s="215">
        <v>13.57</v>
      </c>
      <c r="K9708" s="216" t="s">
        <v>88</v>
      </c>
    </row>
    <row r="9709" spans="1:11" x14ac:dyDescent="0.25">
      <c r="A9709" s="103" t="s">
        <v>828</v>
      </c>
      <c r="B9709" s="103" t="s">
        <v>347</v>
      </c>
      <c r="C9709" s="103" t="s">
        <v>473</v>
      </c>
      <c r="D9709" s="103" t="s">
        <v>145</v>
      </c>
      <c r="E9709" s="111"/>
      <c r="F9709" s="103" t="s">
        <v>474</v>
      </c>
      <c r="G9709" s="103" t="s">
        <v>740</v>
      </c>
      <c r="H9709" s="103" t="s">
        <v>741</v>
      </c>
      <c r="I9709" s="103" t="s">
        <v>92</v>
      </c>
      <c r="J9709" s="215">
        <v>1532.85</v>
      </c>
      <c r="K9709" s="216" t="s">
        <v>88</v>
      </c>
    </row>
    <row r="9710" spans="1:11" x14ac:dyDescent="0.25">
      <c r="A9710" s="103" t="s">
        <v>829</v>
      </c>
      <c r="B9710" s="103" t="s">
        <v>347</v>
      </c>
      <c r="C9710" s="103" t="s">
        <v>473</v>
      </c>
      <c r="D9710" s="103" t="s">
        <v>145</v>
      </c>
      <c r="E9710" s="111"/>
      <c r="F9710" s="103" t="s">
        <v>474</v>
      </c>
      <c r="G9710" s="103" t="s">
        <v>740</v>
      </c>
      <c r="H9710" s="103" t="s">
        <v>741</v>
      </c>
      <c r="I9710" s="103" t="s">
        <v>92</v>
      </c>
      <c r="J9710" s="215">
        <v>108.52</v>
      </c>
      <c r="K9710" s="216" t="s">
        <v>88</v>
      </c>
    </row>
    <row r="9711" spans="1:11" x14ac:dyDescent="0.25">
      <c r="A9711" s="103" t="s">
        <v>825</v>
      </c>
      <c r="B9711" s="103" t="s">
        <v>347</v>
      </c>
      <c r="C9711" s="103" t="s">
        <v>473</v>
      </c>
      <c r="D9711" s="103" t="s">
        <v>145</v>
      </c>
      <c r="E9711" s="111"/>
      <c r="F9711" s="103" t="s">
        <v>474</v>
      </c>
      <c r="G9711" s="103" t="s">
        <v>740</v>
      </c>
      <c r="H9711" s="103" t="s">
        <v>741</v>
      </c>
      <c r="I9711" s="103" t="s">
        <v>92</v>
      </c>
      <c r="J9711" s="215">
        <v>108.52</v>
      </c>
      <c r="K9711" s="216" t="s">
        <v>88</v>
      </c>
    </row>
    <row r="9712" spans="1:11" x14ac:dyDescent="0.25">
      <c r="A9712" s="103" t="s">
        <v>826</v>
      </c>
      <c r="B9712" s="103" t="s">
        <v>347</v>
      </c>
      <c r="C9712" s="103" t="s">
        <v>473</v>
      </c>
      <c r="D9712" s="103" t="s">
        <v>145</v>
      </c>
      <c r="E9712" s="111"/>
      <c r="F9712" s="103" t="s">
        <v>474</v>
      </c>
      <c r="G9712" s="103" t="s">
        <v>740</v>
      </c>
      <c r="H9712" s="103" t="s">
        <v>741</v>
      </c>
      <c r="I9712" s="103" t="s">
        <v>92</v>
      </c>
      <c r="J9712" s="215">
        <v>406.95</v>
      </c>
      <c r="K9712" s="216" t="s">
        <v>88</v>
      </c>
    </row>
    <row r="9713" spans="1:11" x14ac:dyDescent="0.25">
      <c r="A9713" s="103" t="s">
        <v>827</v>
      </c>
      <c r="B9713" s="103" t="s">
        <v>347</v>
      </c>
      <c r="C9713" s="103" t="s">
        <v>473</v>
      </c>
      <c r="D9713" s="103" t="s">
        <v>145</v>
      </c>
      <c r="E9713" s="111"/>
      <c r="F9713" s="103" t="s">
        <v>474</v>
      </c>
      <c r="G9713" s="103" t="s">
        <v>490</v>
      </c>
      <c r="H9713" s="103" t="s">
        <v>742</v>
      </c>
      <c r="I9713" s="103" t="s">
        <v>92</v>
      </c>
      <c r="J9713" s="215">
        <v>1546.41</v>
      </c>
      <c r="K9713" s="216" t="s">
        <v>88</v>
      </c>
    </row>
    <row r="9714" spans="1:11" x14ac:dyDescent="0.25">
      <c r="A9714" s="103" t="s">
        <v>830</v>
      </c>
      <c r="B9714" s="103" t="s">
        <v>347</v>
      </c>
      <c r="C9714" s="103" t="s">
        <v>473</v>
      </c>
      <c r="D9714" s="103" t="s">
        <v>145</v>
      </c>
      <c r="E9714" s="111"/>
      <c r="F9714" s="103" t="s">
        <v>474</v>
      </c>
      <c r="G9714" s="103" t="s">
        <v>490</v>
      </c>
      <c r="H9714" s="103" t="s">
        <v>742</v>
      </c>
      <c r="I9714" s="103" t="s">
        <v>92</v>
      </c>
      <c r="J9714" s="215">
        <v>732.51</v>
      </c>
      <c r="K9714" s="216" t="s">
        <v>88</v>
      </c>
    </row>
    <row r="9715" spans="1:11" x14ac:dyDescent="0.25">
      <c r="A9715" s="103" t="s">
        <v>828</v>
      </c>
      <c r="B9715" s="103" t="s">
        <v>347</v>
      </c>
      <c r="C9715" s="103" t="s">
        <v>473</v>
      </c>
      <c r="D9715" s="103" t="s">
        <v>145</v>
      </c>
      <c r="E9715" s="111"/>
      <c r="F9715" s="103" t="s">
        <v>474</v>
      </c>
      <c r="G9715" s="103" t="s">
        <v>490</v>
      </c>
      <c r="H9715" s="103" t="s">
        <v>742</v>
      </c>
      <c r="I9715" s="103" t="s">
        <v>92</v>
      </c>
      <c r="J9715" s="215">
        <v>1329.37</v>
      </c>
      <c r="K9715" s="216" t="s">
        <v>88</v>
      </c>
    </row>
    <row r="9716" spans="1:11" x14ac:dyDescent="0.25">
      <c r="A9716" s="103" t="s">
        <v>829</v>
      </c>
      <c r="B9716" s="103" t="s">
        <v>347</v>
      </c>
      <c r="C9716" s="103" t="s">
        <v>473</v>
      </c>
      <c r="D9716" s="103" t="s">
        <v>145</v>
      </c>
      <c r="E9716" s="111"/>
      <c r="F9716" s="103" t="s">
        <v>474</v>
      </c>
      <c r="G9716" s="103" t="s">
        <v>490</v>
      </c>
      <c r="H9716" s="103" t="s">
        <v>742</v>
      </c>
      <c r="I9716" s="103" t="s">
        <v>92</v>
      </c>
      <c r="J9716" s="215">
        <v>1030.94</v>
      </c>
      <c r="K9716" s="216" t="s">
        <v>88</v>
      </c>
    </row>
    <row r="9717" spans="1:11" x14ac:dyDescent="0.25">
      <c r="A9717" s="103" t="s">
        <v>825</v>
      </c>
      <c r="B9717" s="103" t="s">
        <v>347</v>
      </c>
      <c r="C9717" s="103" t="s">
        <v>473</v>
      </c>
      <c r="D9717" s="103" t="s">
        <v>145</v>
      </c>
      <c r="E9717" s="111"/>
      <c r="F9717" s="103" t="s">
        <v>474</v>
      </c>
      <c r="G9717" s="103" t="s">
        <v>490</v>
      </c>
      <c r="H9717" s="103" t="s">
        <v>742</v>
      </c>
      <c r="I9717" s="103" t="s">
        <v>92</v>
      </c>
      <c r="J9717" s="215">
        <v>2360.31</v>
      </c>
      <c r="K9717" s="216" t="s">
        <v>88</v>
      </c>
    </row>
    <row r="9718" spans="1:11" x14ac:dyDescent="0.25">
      <c r="A9718" s="103" t="s">
        <v>826</v>
      </c>
      <c r="B9718" s="103" t="s">
        <v>347</v>
      </c>
      <c r="C9718" s="103" t="s">
        <v>473</v>
      </c>
      <c r="D9718" s="103" t="s">
        <v>145</v>
      </c>
      <c r="E9718" s="111"/>
      <c r="F9718" s="103" t="s">
        <v>474</v>
      </c>
      <c r="G9718" s="103" t="s">
        <v>490</v>
      </c>
      <c r="H9718" s="103" t="s">
        <v>742</v>
      </c>
      <c r="I9718" s="103" t="s">
        <v>92</v>
      </c>
      <c r="J9718" s="215">
        <v>1383.63</v>
      </c>
      <c r="K9718" s="216" t="s">
        <v>88</v>
      </c>
    </row>
    <row r="9719" spans="1:11" x14ac:dyDescent="0.25">
      <c r="A9719" s="103" t="s">
        <v>827</v>
      </c>
      <c r="B9719" s="103" t="s">
        <v>347</v>
      </c>
      <c r="C9719" s="103" t="s">
        <v>473</v>
      </c>
      <c r="D9719" s="103" t="s">
        <v>145</v>
      </c>
      <c r="E9719" s="111"/>
      <c r="F9719" s="103" t="s">
        <v>474</v>
      </c>
      <c r="G9719" s="103" t="s">
        <v>650</v>
      </c>
      <c r="H9719" s="103" t="s">
        <v>651</v>
      </c>
      <c r="I9719" s="103" t="s">
        <v>92</v>
      </c>
      <c r="J9719" s="215">
        <v>1390.41</v>
      </c>
      <c r="K9719" s="216" t="s">
        <v>88</v>
      </c>
    </row>
    <row r="9720" spans="1:11" x14ac:dyDescent="0.25">
      <c r="A9720" s="103" t="s">
        <v>830</v>
      </c>
      <c r="B9720" s="103" t="s">
        <v>347</v>
      </c>
      <c r="C9720" s="103" t="s">
        <v>473</v>
      </c>
      <c r="D9720" s="103" t="s">
        <v>145</v>
      </c>
      <c r="E9720" s="111"/>
      <c r="F9720" s="103" t="s">
        <v>474</v>
      </c>
      <c r="G9720" s="103" t="s">
        <v>650</v>
      </c>
      <c r="H9720" s="103" t="s">
        <v>651</v>
      </c>
      <c r="I9720" s="103" t="s">
        <v>92</v>
      </c>
      <c r="J9720" s="215">
        <v>1939.8</v>
      </c>
      <c r="K9720" s="216" t="s">
        <v>88</v>
      </c>
    </row>
    <row r="9721" spans="1:11" x14ac:dyDescent="0.25">
      <c r="A9721" s="103" t="s">
        <v>828</v>
      </c>
      <c r="B9721" s="103" t="s">
        <v>347</v>
      </c>
      <c r="C9721" s="103" t="s">
        <v>473</v>
      </c>
      <c r="D9721" s="103" t="s">
        <v>145</v>
      </c>
      <c r="E9721" s="111"/>
      <c r="F9721" s="103" t="s">
        <v>474</v>
      </c>
      <c r="G9721" s="103" t="s">
        <v>650</v>
      </c>
      <c r="H9721" s="103" t="s">
        <v>651</v>
      </c>
      <c r="I9721" s="103" t="s">
        <v>92</v>
      </c>
      <c r="J9721" s="215">
        <v>1383.63</v>
      </c>
      <c r="K9721" s="216" t="s">
        <v>88</v>
      </c>
    </row>
    <row r="9722" spans="1:11" x14ac:dyDescent="0.25">
      <c r="A9722" s="103" t="s">
        <v>829</v>
      </c>
      <c r="B9722" s="103" t="s">
        <v>347</v>
      </c>
      <c r="C9722" s="103" t="s">
        <v>473</v>
      </c>
      <c r="D9722" s="103" t="s">
        <v>145</v>
      </c>
      <c r="E9722" s="111"/>
      <c r="F9722" s="103" t="s">
        <v>474</v>
      </c>
      <c r="G9722" s="103" t="s">
        <v>650</v>
      </c>
      <c r="H9722" s="103" t="s">
        <v>651</v>
      </c>
      <c r="I9722" s="103" t="s">
        <v>92</v>
      </c>
      <c r="J9722" s="215">
        <v>2034.75</v>
      </c>
      <c r="K9722" s="216" t="s">
        <v>88</v>
      </c>
    </row>
    <row r="9723" spans="1:11" x14ac:dyDescent="0.25">
      <c r="A9723" s="103" t="s">
        <v>825</v>
      </c>
      <c r="B9723" s="103" t="s">
        <v>347</v>
      </c>
      <c r="C9723" s="103" t="s">
        <v>473</v>
      </c>
      <c r="D9723" s="103" t="s">
        <v>145</v>
      </c>
      <c r="E9723" s="111"/>
      <c r="F9723" s="103" t="s">
        <v>474</v>
      </c>
      <c r="G9723" s="103" t="s">
        <v>650</v>
      </c>
      <c r="H9723" s="103" t="s">
        <v>651</v>
      </c>
      <c r="I9723" s="103" t="s">
        <v>92</v>
      </c>
      <c r="J9723" s="215">
        <v>3119.95</v>
      </c>
      <c r="K9723" s="216" t="s">
        <v>88</v>
      </c>
    </row>
    <row r="9724" spans="1:11" x14ac:dyDescent="0.25">
      <c r="A9724" s="103" t="s">
        <v>826</v>
      </c>
      <c r="B9724" s="103" t="s">
        <v>347</v>
      </c>
      <c r="C9724" s="103" t="s">
        <v>473</v>
      </c>
      <c r="D9724" s="103" t="s">
        <v>145</v>
      </c>
      <c r="E9724" s="111"/>
      <c r="F9724" s="103" t="s">
        <v>474</v>
      </c>
      <c r="G9724" s="103" t="s">
        <v>650</v>
      </c>
      <c r="H9724" s="103" t="s">
        <v>651</v>
      </c>
      <c r="I9724" s="103" t="s">
        <v>92</v>
      </c>
      <c r="J9724" s="215">
        <v>922.42</v>
      </c>
      <c r="K9724" s="216" t="s">
        <v>88</v>
      </c>
    </row>
    <row r="9725" spans="1:11" x14ac:dyDescent="0.25">
      <c r="A9725" s="103" t="s">
        <v>828</v>
      </c>
      <c r="B9725" s="103" t="s">
        <v>347</v>
      </c>
      <c r="C9725" s="103" t="s">
        <v>473</v>
      </c>
      <c r="D9725" s="103" t="s">
        <v>145</v>
      </c>
      <c r="E9725" s="111"/>
      <c r="F9725" s="103" t="s">
        <v>474</v>
      </c>
      <c r="G9725" s="103" t="s">
        <v>491</v>
      </c>
      <c r="H9725" s="103" t="s">
        <v>492</v>
      </c>
      <c r="I9725" s="103" t="s">
        <v>92</v>
      </c>
      <c r="J9725" s="215">
        <v>54.26</v>
      </c>
      <c r="K9725" s="216" t="s">
        <v>88</v>
      </c>
    </row>
    <row r="9726" spans="1:11" x14ac:dyDescent="0.25">
      <c r="A9726" s="103" t="s">
        <v>827</v>
      </c>
      <c r="B9726" s="103" t="s">
        <v>347</v>
      </c>
      <c r="C9726" s="103" t="s">
        <v>473</v>
      </c>
      <c r="D9726" s="103" t="s">
        <v>145</v>
      </c>
      <c r="E9726" s="111"/>
      <c r="F9726" s="103" t="s">
        <v>474</v>
      </c>
      <c r="G9726" s="103" t="s">
        <v>94</v>
      </c>
      <c r="H9726" s="103" t="s">
        <v>397</v>
      </c>
      <c r="I9726" s="103" t="s">
        <v>92</v>
      </c>
      <c r="J9726" s="215">
        <v>244.17</v>
      </c>
      <c r="K9726" s="216" t="s">
        <v>88</v>
      </c>
    </row>
    <row r="9727" spans="1:11" x14ac:dyDescent="0.25">
      <c r="A9727" s="103" t="s">
        <v>830</v>
      </c>
      <c r="B9727" s="103" t="s">
        <v>347</v>
      </c>
      <c r="C9727" s="103" t="s">
        <v>473</v>
      </c>
      <c r="D9727" s="103" t="s">
        <v>145</v>
      </c>
      <c r="E9727" s="111"/>
      <c r="F9727" s="103" t="s">
        <v>474</v>
      </c>
      <c r="G9727" s="103" t="s">
        <v>94</v>
      </c>
      <c r="H9727" s="103" t="s">
        <v>397</v>
      </c>
      <c r="I9727" s="103" t="s">
        <v>92</v>
      </c>
      <c r="J9727" s="215">
        <v>623.99</v>
      </c>
      <c r="K9727" s="216" t="s">
        <v>88</v>
      </c>
    </row>
    <row r="9728" spans="1:11" x14ac:dyDescent="0.25">
      <c r="A9728" s="103" t="s">
        <v>828</v>
      </c>
      <c r="B9728" s="103" t="s">
        <v>347</v>
      </c>
      <c r="C9728" s="103" t="s">
        <v>473</v>
      </c>
      <c r="D9728" s="103" t="s">
        <v>145</v>
      </c>
      <c r="E9728" s="111"/>
      <c r="F9728" s="103" t="s">
        <v>474</v>
      </c>
      <c r="G9728" s="103" t="s">
        <v>94</v>
      </c>
      <c r="H9728" s="103" t="s">
        <v>397</v>
      </c>
      <c r="I9728" s="103" t="s">
        <v>92</v>
      </c>
      <c r="J9728" s="215">
        <v>108.52</v>
      </c>
      <c r="K9728" s="216" t="s">
        <v>88</v>
      </c>
    </row>
    <row r="9729" spans="1:11" x14ac:dyDescent="0.25">
      <c r="A9729" s="103" t="s">
        <v>829</v>
      </c>
      <c r="B9729" s="103" t="s">
        <v>347</v>
      </c>
      <c r="C9729" s="103" t="s">
        <v>473</v>
      </c>
      <c r="D9729" s="103" t="s">
        <v>145</v>
      </c>
      <c r="E9729" s="111"/>
      <c r="F9729" s="103" t="s">
        <v>474</v>
      </c>
      <c r="G9729" s="103" t="s">
        <v>94</v>
      </c>
      <c r="H9729" s="103" t="s">
        <v>397</v>
      </c>
      <c r="I9729" s="103" t="s">
        <v>92</v>
      </c>
      <c r="J9729" s="215">
        <v>379.82</v>
      </c>
      <c r="K9729" s="216" t="s">
        <v>88</v>
      </c>
    </row>
    <row r="9730" spans="1:11" x14ac:dyDescent="0.25">
      <c r="A9730" s="103" t="s">
        <v>825</v>
      </c>
      <c r="B9730" s="103" t="s">
        <v>347</v>
      </c>
      <c r="C9730" s="103" t="s">
        <v>473</v>
      </c>
      <c r="D9730" s="103" t="s">
        <v>145</v>
      </c>
      <c r="E9730" s="111"/>
      <c r="F9730" s="103" t="s">
        <v>474</v>
      </c>
      <c r="G9730" s="103" t="s">
        <v>94</v>
      </c>
      <c r="H9730" s="103" t="s">
        <v>397</v>
      </c>
      <c r="I9730" s="103" t="s">
        <v>92</v>
      </c>
      <c r="J9730" s="215">
        <v>366.26</v>
      </c>
      <c r="K9730" s="216" t="s">
        <v>88</v>
      </c>
    </row>
    <row r="9731" spans="1:11" x14ac:dyDescent="0.25">
      <c r="A9731" s="103" t="s">
        <v>826</v>
      </c>
      <c r="B9731" s="103" t="s">
        <v>347</v>
      </c>
      <c r="C9731" s="103" t="s">
        <v>473</v>
      </c>
      <c r="D9731" s="103" t="s">
        <v>145</v>
      </c>
      <c r="E9731" s="111"/>
      <c r="F9731" s="103" t="s">
        <v>474</v>
      </c>
      <c r="G9731" s="103" t="s">
        <v>94</v>
      </c>
      <c r="H9731" s="103" t="s">
        <v>397</v>
      </c>
      <c r="I9731" s="103" t="s">
        <v>92</v>
      </c>
      <c r="J9731" s="215">
        <v>135.65</v>
      </c>
      <c r="K9731" s="216" t="s">
        <v>88</v>
      </c>
    </row>
    <row r="9732" spans="1:11" x14ac:dyDescent="0.25">
      <c r="A9732" s="103" t="s">
        <v>827</v>
      </c>
      <c r="B9732" s="103" t="s">
        <v>347</v>
      </c>
      <c r="C9732" s="103" t="s">
        <v>473</v>
      </c>
      <c r="D9732" s="103" t="s">
        <v>145</v>
      </c>
      <c r="E9732" s="111"/>
      <c r="F9732" s="103" t="s">
        <v>474</v>
      </c>
      <c r="G9732" s="103" t="s">
        <v>120</v>
      </c>
      <c r="H9732" s="103" t="s">
        <v>398</v>
      </c>
      <c r="I9732" s="103" t="s">
        <v>92</v>
      </c>
      <c r="J9732" s="215">
        <v>2178.54</v>
      </c>
      <c r="K9732" s="216" t="s">
        <v>88</v>
      </c>
    </row>
    <row r="9733" spans="1:11" x14ac:dyDescent="0.25">
      <c r="A9733" s="103" t="s">
        <v>830</v>
      </c>
      <c r="B9733" s="103" t="s">
        <v>347</v>
      </c>
      <c r="C9733" s="103" t="s">
        <v>473</v>
      </c>
      <c r="D9733" s="103" t="s">
        <v>145</v>
      </c>
      <c r="E9733" s="111"/>
      <c r="F9733" s="103" t="s">
        <v>474</v>
      </c>
      <c r="G9733" s="103" t="s">
        <v>120</v>
      </c>
      <c r="H9733" s="103" t="s">
        <v>398</v>
      </c>
      <c r="I9733" s="103" t="s">
        <v>92</v>
      </c>
      <c r="J9733" s="215">
        <v>2240.94</v>
      </c>
      <c r="K9733" s="216" t="s">
        <v>88</v>
      </c>
    </row>
    <row r="9734" spans="1:11" x14ac:dyDescent="0.25">
      <c r="A9734" s="103" t="s">
        <v>828</v>
      </c>
      <c r="B9734" s="103" t="s">
        <v>347</v>
      </c>
      <c r="C9734" s="103" t="s">
        <v>473</v>
      </c>
      <c r="D9734" s="103" t="s">
        <v>145</v>
      </c>
      <c r="E9734" s="111"/>
      <c r="F9734" s="103" t="s">
        <v>474</v>
      </c>
      <c r="G9734" s="103" t="s">
        <v>120</v>
      </c>
      <c r="H9734" s="103" t="s">
        <v>398</v>
      </c>
      <c r="I9734" s="103" t="s">
        <v>92</v>
      </c>
      <c r="J9734" s="215">
        <v>2232.8000000000002</v>
      </c>
      <c r="K9734" s="216" t="s">
        <v>88</v>
      </c>
    </row>
    <row r="9735" spans="1:11" x14ac:dyDescent="0.25">
      <c r="A9735" s="103" t="s">
        <v>829</v>
      </c>
      <c r="B9735" s="103" t="s">
        <v>347</v>
      </c>
      <c r="C9735" s="103" t="s">
        <v>473</v>
      </c>
      <c r="D9735" s="103" t="s">
        <v>145</v>
      </c>
      <c r="E9735" s="111"/>
      <c r="F9735" s="103" t="s">
        <v>474</v>
      </c>
      <c r="G9735" s="103" t="s">
        <v>120</v>
      </c>
      <c r="H9735" s="103" t="s">
        <v>398</v>
      </c>
      <c r="I9735" s="103" t="s">
        <v>92</v>
      </c>
      <c r="J9735" s="215">
        <v>1752.6</v>
      </c>
      <c r="K9735" s="216" t="s">
        <v>88</v>
      </c>
    </row>
    <row r="9736" spans="1:11" x14ac:dyDescent="0.25">
      <c r="A9736" s="103" t="s">
        <v>825</v>
      </c>
      <c r="B9736" s="103" t="s">
        <v>347</v>
      </c>
      <c r="C9736" s="103" t="s">
        <v>473</v>
      </c>
      <c r="D9736" s="103" t="s">
        <v>145</v>
      </c>
      <c r="E9736" s="111"/>
      <c r="F9736" s="103" t="s">
        <v>474</v>
      </c>
      <c r="G9736" s="103" t="s">
        <v>120</v>
      </c>
      <c r="H9736" s="103" t="s">
        <v>398</v>
      </c>
      <c r="I9736" s="103" t="s">
        <v>92</v>
      </c>
      <c r="J9736" s="215">
        <v>2949.03</v>
      </c>
      <c r="K9736" s="216" t="s">
        <v>88</v>
      </c>
    </row>
    <row r="9737" spans="1:11" x14ac:dyDescent="0.25">
      <c r="A9737" s="103" t="s">
        <v>826</v>
      </c>
      <c r="B9737" s="103" t="s">
        <v>347</v>
      </c>
      <c r="C9737" s="103" t="s">
        <v>473</v>
      </c>
      <c r="D9737" s="103" t="s">
        <v>145</v>
      </c>
      <c r="E9737" s="111"/>
      <c r="F9737" s="103" t="s">
        <v>474</v>
      </c>
      <c r="G9737" s="103" t="s">
        <v>120</v>
      </c>
      <c r="H9737" s="103" t="s">
        <v>398</v>
      </c>
      <c r="I9737" s="103" t="s">
        <v>92</v>
      </c>
      <c r="J9737" s="215">
        <v>493.77</v>
      </c>
      <c r="K9737" s="216" t="s">
        <v>88</v>
      </c>
    </row>
    <row r="9738" spans="1:11" x14ac:dyDescent="0.25">
      <c r="A9738" s="103" t="s">
        <v>827</v>
      </c>
      <c r="B9738" s="103" t="s">
        <v>347</v>
      </c>
      <c r="C9738" s="103" t="s">
        <v>896</v>
      </c>
      <c r="D9738" s="103" t="s">
        <v>897</v>
      </c>
      <c r="E9738" s="103" t="s">
        <v>898</v>
      </c>
      <c r="F9738" s="103" t="s">
        <v>898</v>
      </c>
      <c r="G9738" s="103" t="s">
        <v>973</v>
      </c>
      <c r="H9738" s="103" t="s">
        <v>974</v>
      </c>
      <c r="I9738" s="103" t="s">
        <v>842</v>
      </c>
      <c r="J9738" s="215">
        <v>502.14</v>
      </c>
      <c r="K9738" s="216" t="s">
        <v>347</v>
      </c>
    </row>
    <row r="9739" spans="1:11" x14ac:dyDescent="0.25">
      <c r="A9739" s="103" t="s">
        <v>830</v>
      </c>
      <c r="B9739" s="103" t="s">
        <v>347</v>
      </c>
      <c r="C9739" s="103" t="s">
        <v>896</v>
      </c>
      <c r="D9739" s="103" t="s">
        <v>897</v>
      </c>
      <c r="E9739" s="103" t="s">
        <v>898</v>
      </c>
      <c r="F9739" s="103" t="s">
        <v>898</v>
      </c>
      <c r="G9739" s="103" t="s">
        <v>973</v>
      </c>
      <c r="H9739" s="103" t="s">
        <v>974</v>
      </c>
      <c r="I9739" s="103" t="s">
        <v>842</v>
      </c>
      <c r="J9739" s="215">
        <v>589.6</v>
      </c>
      <c r="K9739" s="216" t="s">
        <v>347</v>
      </c>
    </row>
    <row r="9740" spans="1:11" x14ac:dyDescent="0.25">
      <c r="A9740" s="103" t="s">
        <v>828</v>
      </c>
      <c r="B9740" s="103" t="s">
        <v>347</v>
      </c>
      <c r="C9740" s="103" t="s">
        <v>896</v>
      </c>
      <c r="D9740" s="103" t="s">
        <v>897</v>
      </c>
      <c r="E9740" s="103" t="s">
        <v>898</v>
      </c>
      <c r="F9740" s="103" t="s">
        <v>898</v>
      </c>
      <c r="G9740" s="103" t="s">
        <v>973</v>
      </c>
      <c r="H9740" s="103" t="s">
        <v>974</v>
      </c>
      <c r="I9740" s="103" t="s">
        <v>842</v>
      </c>
      <c r="J9740" s="215">
        <v>476.16</v>
      </c>
      <c r="K9740" s="216" t="s">
        <v>347</v>
      </c>
    </row>
    <row r="9741" spans="1:11" x14ac:dyDescent="0.25">
      <c r="A9741" s="103" t="s">
        <v>829</v>
      </c>
      <c r="B9741" s="103" t="s">
        <v>347</v>
      </c>
      <c r="C9741" s="103" t="s">
        <v>896</v>
      </c>
      <c r="D9741" s="103" t="s">
        <v>897</v>
      </c>
      <c r="E9741" s="103" t="s">
        <v>898</v>
      </c>
      <c r="F9741" s="103" t="s">
        <v>898</v>
      </c>
      <c r="G9741" s="103" t="s">
        <v>973</v>
      </c>
      <c r="H9741" s="103" t="s">
        <v>974</v>
      </c>
      <c r="I9741" s="103" t="s">
        <v>842</v>
      </c>
      <c r="J9741" s="215">
        <v>1405.74</v>
      </c>
      <c r="K9741" s="216" t="s">
        <v>347</v>
      </c>
    </row>
    <row r="9742" spans="1:11" x14ac:dyDescent="0.25">
      <c r="A9742" s="103" t="s">
        <v>825</v>
      </c>
      <c r="B9742" s="103" t="s">
        <v>347</v>
      </c>
      <c r="C9742" s="103" t="s">
        <v>896</v>
      </c>
      <c r="D9742" s="103" t="s">
        <v>897</v>
      </c>
      <c r="E9742" s="103" t="s">
        <v>898</v>
      </c>
      <c r="F9742" s="103" t="s">
        <v>898</v>
      </c>
      <c r="G9742" s="103" t="s">
        <v>973</v>
      </c>
      <c r="H9742" s="103" t="s">
        <v>974</v>
      </c>
      <c r="I9742" s="103" t="s">
        <v>842</v>
      </c>
      <c r="J9742" s="215">
        <v>3585.15</v>
      </c>
      <c r="K9742" s="216" t="s">
        <v>347</v>
      </c>
    </row>
    <row r="9743" spans="1:11" x14ac:dyDescent="0.25">
      <c r="A9743" s="103" t="s">
        <v>827</v>
      </c>
      <c r="B9743" s="103" t="s">
        <v>347</v>
      </c>
      <c r="C9743" s="103" t="s">
        <v>899</v>
      </c>
      <c r="D9743" s="103" t="s">
        <v>900</v>
      </c>
      <c r="E9743" s="111"/>
      <c r="F9743" s="103" t="s">
        <v>901</v>
      </c>
      <c r="G9743" s="103" t="s">
        <v>213</v>
      </c>
      <c r="H9743" s="103" t="s">
        <v>355</v>
      </c>
      <c r="I9743" s="103" t="s">
        <v>842</v>
      </c>
      <c r="J9743" s="215">
        <v>23328.48</v>
      </c>
      <c r="K9743" s="216" t="s">
        <v>347</v>
      </c>
    </row>
    <row r="9744" spans="1:11" x14ac:dyDescent="0.25">
      <c r="A9744" s="103" t="s">
        <v>830</v>
      </c>
      <c r="B9744" s="103" t="s">
        <v>347</v>
      </c>
      <c r="C9744" s="103" t="s">
        <v>899</v>
      </c>
      <c r="D9744" s="103" t="s">
        <v>900</v>
      </c>
      <c r="E9744" s="111"/>
      <c r="F9744" s="103" t="s">
        <v>901</v>
      </c>
      <c r="G9744" s="103" t="s">
        <v>213</v>
      </c>
      <c r="H9744" s="103" t="s">
        <v>355</v>
      </c>
      <c r="I9744" s="103" t="s">
        <v>842</v>
      </c>
      <c r="J9744" s="215">
        <v>22199.63</v>
      </c>
      <c r="K9744" s="216" t="s">
        <v>347</v>
      </c>
    </row>
    <row r="9745" spans="1:11" x14ac:dyDescent="0.25">
      <c r="A9745" s="103" t="s">
        <v>828</v>
      </c>
      <c r="B9745" s="103" t="s">
        <v>347</v>
      </c>
      <c r="C9745" s="103" t="s">
        <v>899</v>
      </c>
      <c r="D9745" s="103" t="s">
        <v>900</v>
      </c>
      <c r="E9745" s="111"/>
      <c r="F9745" s="103" t="s">
        <v>901</v>
      </c>
      <c r="G9745" s="103" t="s">
        <v>213</v>
      </c>
      <c r="H9745" s="103" t="s">
        <v>355</v>
      </c>
      <c r="I9745" s="103" t="s">
        <v>842</v>
      </c>
      <c r="J9745" s="215">
        <v>17173.189999999999</v>
      </c>
      <c r="K9745" s="216" t="s">
        <v>347</v>
      </c>
    </row>
    <row r="9746" spans="1:11" x14ac:dyDescent="0.25">
      <c r="A9746" s="103" t="s">
        <v>829</v>
      </c>
      <c r="B9746" s="103" t="s">
        <v>347</v>
      </c>
      <c r="C9746" s="103" t="s">
        <v>899</v>
      </c>
      <c r="D9746" s="103" t="s">
        <v>900</v>
      </c>
      <c r="E9746" s="111"/>
      <c r="F9746" s="103" t="s">
        <v>901</v>
      </c>
      <c r="G9746" s="103" t="s">
        <v>213</v>
      </c>
      <c r="H9746" s="103" t="s">
        <v>355</v>
      </c>
      <c r="I9746" s="103" t="s">
        <v>842</v>
      </c>
      <c r="J9746" s="215">
        <v>8587.98</v>
      </c>
      <c r="K9746" s="216" t="s">
        <v>347</v>
      </c>
    </row>
    <row r="9747" spans="1:11" x14ac:dyDescent="0.25">
      <c r="A9747" s="103" t="s">
        <v>825</v>
      </c>
      <c r="B9747" s="103" t="s">
        <v>347</v>
      </c>
      <c r="C9747" s="103" t="s">
        <v>899</v>
      </c>
      <c r="D9747" s="103" t="s">
        <v>900</v>
      </c>
      <c r="E9747" s="111"/>
      <c r="F9747" s="103" t="s">
        <v>901</v>
      </c>
      <c r="G9747" s="103" t="s">
        <v>213</v>
      </c>
      <c r="H9747" s="103" t="s">
        <v>355</v>
      </c>
      <c r="I9747" s="103" t="s">
        <v>842</v>
      </c>
      <c r="J9747" s="215">
        <v>21056.66</v>
      </c>
      <c r="K9747" s="216" t="s">
        <v>347</v>
      </c>
    </row>
    <row r="9748" spans="1:11" x14ac:dyDescent="0.25">
      <c r="A9748" s="103" t="s">
        <v>826</v>
      </c>
      <c r="B9748" s="103" t="s">
        <v>347</v>
      </c>
      <c r="C9748" s="103" t="s">
        <v>899</v>
      </c>
      <c r="D9748" s="103" t="s">
        <v>900</v>
      </c>
      <c r="E9748" s="111"/>
      <c r="F9748" s="103" t="s">
        <v>901</v>
      </c>
      <c r="G9748" s="103" t="s">
        <v>213</v>
      </c>
      <c r="H9748" s="103" t="s">
        <v>355</v>
      </c>
      <c r="I9748" s="103" t="s">
        <v>842</v>
      </c>
      <c r="J9748" s="215">
        <v>15970.26</v>
      </c>
      <c r="K9748" s="216" t="s">
        <v>347</v>
      </c>
    </row>
    <row r="9749" spans="1:11" x14ac:dyDescent="0.25">
      <c r="A9749" s="103" t="s">
        <v>827</v>
      </c>
      <c r="B9749" s="103" t="s">
        <v>347</v>
      </c>
      <c r="C9749" s="103" t="s">
        <v>904</v>
      </c>
      <c r="D9749" s="103" t="s">
        <v>905</v>
      </c>
      <c r="E9749" s="103" t="s">
        <v>906</v>
      </c>
      <c r="F9749" s="103" t="s">
        <v>906</v>
      </c>
      <c r="G9749" s="103" t="s">
        <v>118</v>
      </c>
      <c r="H9749" s="103" t="s">
        <v>323</v>
      </c>
      <c r="I9749" s="103" t="s">
        <v>842</v>
      </c>
      <c r="J9749" s="215">
        <v>33.909999999999997</v>
      </c>
      <c r="K9749" s="216" t="s">
        <v>88</v>
      </c>
    </row>
    <row r="9750" spans="1:11" x14ac:dyDescent="0.25">
      <c r="A9750" s="103" t="s">
        <v>825</v>
      </c>
      <c r="B9750" s="103" t="s">
        <v>347</v>
      </c>
      <c r="C9750" s="103" t="s">
        <v>904</v>
      </c>
      <c r="D9750" s="103" t="s">
        <v>905</v>
      </c>
      <c r="E9750" s="103" t="s">
        <v>906</v>
      </c>
      <c r="F9750" s="103" t="s">
        <v>906</v>
      </c>
      <c r="G9750" s="103" t="s">
        <v>172</v>
      </c>
      <c r="H9750" s="103" t="s">
        <v>345</v>
      </c>
      <c r="I9750" s="103" t="s">
        <v>842</v>
      </c>
      <c r="J9750" s="215">
        <v>217.29</v>
      </c>
      <c r="K9750" s="216" t="s">
        <v>344</v>
      </c>
    </row>
    <row r="9751" spans="1:11" x14ac:dyDescent="0.25">
      <c r="A9751" s="103" t="s">
        <v>827</v>
      </c>
      <c r="B9751" s="103" t="s">
        <v>347</v>
      </c>
      <c r="C9751" s="103" t="s">
        <v>904</v>
      </c>
      <c r="D9751" s="103" t="s">
        <v>905</v>
      </c>
      <c r="E9751" s="103" t="s">
        <v>906</v>
      </c>
      <c r="F9751" s="103" t="s">
        <v>906</v>
      </c>
      <c r="G9751" s="103" t="s">
        <v>221</v>
      </c>
      <c r="H9751" s="103" t="s">
        <v>404</v>
      </c>
      <c r="I9751" s="103" t="s">
        <v>842</v>
      </c>
      <c r="J9751" s="215">
        <v>1264.92</v>
      </c>
      <c r="K9751" s="216" t="s">
        <v>347</v>
      </c>
    </row>
    <row r="9752" spans="1:11" x14ac:dyDescent="0.25">
      <c r="A9752" s="103" t="s">
        <v>825</v>
      </c>
      <c r="B9752" s="103" t="s">
        <v>347</v>
      </c>
      <c r="C9752" s="103" t="s">
        <v>904</v>
      </c>
      <c r="D9752" s="103" t="s">
        <v>905</v>
      </c>
      <c r="E9752" s="103" t="s">
        <v>906</v>
      </c>
      <c r="F9752" s="103" t="s">
        <v>906</v>
      </c>
      <c r="G9752" s="103" t="s">
        <v>221</v>
      </c>
      <c r="H9752" s="103" t="s">
        <v>404</v>
      </c>
      <c r="I9752" s="103" t="s">
        <v>842</v>
      </c>
      <c r="J9752" s="215">
        <v>-100</v>
      </c>
      <c r="K9752" s="216" t="s">
        <v>347</v>
      </c>
    </row>
    <row r="9753" spans="1:11" x14ac:dyDescent="0.25">
      <c r="A9753" s="103" t="s">
        <v>826</v>
      </c>
      <c r="B9753" s="103" t="s">
        <v>347</v>
      </c>
      <c r="C9753" s="103" t="s">
        <v>904</v>
      </c>
      <c r="D9753" s="103" t="s">
        <v>905</v>
      </c>
      <c r="E9753" s="103" t="s">
        <v>906</v>
      </c>
      <c r="F9753" s="103" t="s">
        <v>906</v>
      </c>
      <c r="G9753" s="103" t="s">
        <v>221</v>
      </c>
      <c r="H9753" s="103" t="s">
        <v>404</v>
      </c>
      <c r="I9753" s="103" t="s">
        <v>842</v>
      </c>
      <c r="J9753" s="215">
        <v>341.17</v>
      </c>
      <c r="K9753" s="216" t="s">
        <v>347</v>
      </c>
    </row>
    <row r="9754" spans="1:11" x14ac:dyDescent="0.25">
      <c r="A9754" s="103" t="s">
        <v>827</v>
      </c>
      <c r="B9754" s="103" t="s">
        <v>347</v>
      </c>
      <c r="C9754" s="103" t="s">
        <v>904</v>
      </c>
      <c r="D9754" s="103" t="s">
        <v>905</v>
      </c>
      <c r="E9754" s="103" t="s">
        <v>906</v>
      </c>
      <c r="F9754" s="103" t="s">
        <v>906</v>
      </c>
      <c r="G9754" s="103" t="s">
        <v>971</v>
      </c>
      <c r="H9754" s="103" t="s">
        <v>972</v>
      </c>
      <c r="I9754" s="103" t="s">
        <v>842</v>
      </c>
      <c r="J9754" s="215">
        <v>804.16</v>
      </c>
      <c r="K9754" s="216" t="s">
        <v>347</v>
      </c>
    </row>
    <row r="9755" spans="1:11" x14ac:dyDescent="0.25">
      <c r="A9755" s="103" t="s">
        <v>829</v>
      </c>
      <c r="B9755" s="103" t="s">
        <v>347</v>
      </c>
      <c r="C9755" s="103" t="s">
        <v>904</v>
      </c>
      <c r="D9755" s="103" t="s">
        <v>905</v>
      </c>
      <c r="E9755" s="103" t="s">
        <v>906</v>
      </c>
      <c r="F9755" s="103" t="s">
        <v>906</v>
      </c>
      <c r="G9755" s="103" t="s">
        <v>971</v>
      </c>
      <c r="H9755" s="103" t="s">
        <v>972</v>
      </c>
      <c r="I9755" s="103" t="s">
        <v>842</v>
      </c>
      <c r="J9755" s="215">
        <v>983.25</v>
      </c>
      <c r="K9755" s="216" t="s">
        <v>347</v>
      </c>
    </row>
    <row r="9756" spans="1:11" x14ac:dyDescent="0.25">
      <c r="A9756" s="103" t="s">
        <v>825</v>
      </c>
      <c r="B9756" s="103" t="s">
        <v>347</v>
      </c>
      <c r="C9756" s="103" t="s">
        <v>904</v>
      </c>
      <c r="D9756" s="103" t="s">
        <v>905</v>
      </c>
      <c r="E9756" s="103" t="s">
        <v>906</v>
      </c>
      <c r="F9756" s="103" t="s">
        <v>906</v>
      </c>
      <c r="G9756" s="103" t="s">
        <v>971</v>
      </c>
      <c r="H9756" s="103" t="s">
        <v>972</v>
      </c>
      <c r="I9756" s="103" t="s">
        <v>842</v>
      </c>
      <c r="J9756" s="215">
        <v>490.99</v>
      </c>
      <c r="K9756" s="216" t="s">
        <v>347</v>
      </c>
    </row>
    <row r="9757" spans="1:11" x14ac:dyDescent="0.25">
      <c r="A9757" s="103" t="s">
        <v>826</v>
      </c>
      <c r="B9757" s="103" t="s">
        <v>347</v>
      </c>
      <c r="C9757" s="103" t="s">
        <v>904</v>
      </c>
      <c r="D9757" s="103" t="s">
        <v>905</v>
      </c>
      <c r="E9757" s="103" t="s">
        <v>906</v>
      </c>
      <c r="F9757" s="103" t="s">
        <v>906</v>
      </c>
      <c r="G9757" s="103" t="s">
        <v>971</v>
      </c>
      <c r="H9757" s="103" t="s">
        <v>972</v>
      </c>
      <c r="I9757" s="103" t="s">
        <v>842</v>
      </c>
      <c r="J9757" s="215">
        <v>1491.18</v>
      </c>
      <c r="K9757" s="216" t="s">
        <v>347</v>
      </c>
    </row>
    <row r="9758" spans="1:11" x14ac:dyDescent="0.25">
      <c r="A9758" s="103" t="s">
        <v>827</v>
      </c>
      <c r="B9758" s="103" t="s">
        <v>347</v>
      </c>
      <c r="C9758" s="103" t="s">
        <v>904</v>
      </c>
      <c r="D9758" s="103" t="s">
        <v>905</v>
      </c>
      <c r="E9758" s="103" t="s">
        <v>906</v>
      </c>
      <c r="F9758" s="103" t="s">
        <v>906</v>
      </c>
      <c r="G9758" s="103" t="s">
        <v>561</v>
      </c>
      <c r="H9758" s="103" t="s">
        <v>562</v>
      </c>
      <c r="I9758" s="103" t="s">
        <v>842</v>
      </c>
      <c r="J9758" s="215">
        <v>33.32</v>
      </c>
      <c r="K9758" s="216" t="s">
        <v>347</v>
      </c>
    </row>
    <row r="9759" spans="1:11" x14ac:dyDescent="0.25">
      <c r="A9759" s="103" t="s">
        <v>828</v>
      </c>
      <c r="B9759" s="103" t="s">
        <v>347</v>
      </c>
      <c r="C9759" s="103" t="s">
        <v>904</v>
      </c>
      <c r="D9759" s="103" t="s">
        <v>905</v>
      </c>
      <c r="E9759" s="103" t="s">
        <v>906</v>
      </c>
      <c r="F9759" s="103" t="s">
        <v>906</v>
      </c>
      <c r="G9759" s="103" t="s">
        <v>561</v>
      </c>
      <c r="H9759" s="103" t="s">
        <v>562</v>
      </c>
      <c r="I9759" s="103" t="s">
        <v>842</v>
      </c>
      <c r="J9759" s="215">
        <v>714.89</v>
      </c>
      <c r="K9759" s="216" t="s">
        <v>347</v>
      </c>
    </row>
    <row r="9760" spans="1:11" x14ac:dyDescent="0.25">
      <c r="A9760" s="103" t="s">
        <v>827</v>
      </c>
      <c r="B9760" s="103" t="s">
        <v>347</v>
      </c>
      <c r="C9760" s="103" t="s">
        <v>904</v>
      </c>
      <c r="D9760" s="103" t="s">
        <v>905</v>
      </c>
      <c r="E9760" s="103" t="s">
        <v>906</v>
      </c>
      <c r="F9760" s="103" t="s">
        <v>906</v>
      </c>
      <c r="G9760" s="103" t="s">
        <v>171</v>
      </c>
      <c r="H9760" s="103" t="s">
        <v>348</v>
      </c>
      <c r="I9760" s="103" t="s">
        <v>842</v>
      </c>
      <c r="J9760" s="215">
        <v>708.96</v>
      </c>
      <c r="K9760" s="216" t="s">
        <v>347</v>
      </c>
    </row>
    <row r="9761" spans="1:11" x14ac:dyDescent="0.25">
      <c r="A9761" s="103" t="s">
        <v>826</v>
      </c>
      <c r="B9761" s="103" t="s">
        <v>347</v>
      </c>
      <c r="C9761" s="103" t="s">
        <v>904</v>
      </c>
      <c r="D9761" s="103" t="s">
        <v>905</v>
      </c>
      <c r="E9761" s="103" t="s">
        <v>906</v>
      </c>
      <c r="F9761" s="103" t="s">
        <v>906</v>
      </c>
      <c r="G9761" s="103" t="s">
        <v>171</v>
      </c>
      <c r="H9761" s="103" t="s">
        <v>348</v>
      </c>
      <c r="I9761" s="103" t="s">
        <v>842</v>
      </c>
      <c r="J9761" s="215">
        <v>927.35</v>
      </c>
      <c r="K9761" s="216" t="s">
        <v>347</v>
      </c>
    </row>
    <row r="9762" spans="1:11" x14ac:dyDescent="0.25">
      <c r="A9762" s="103" t="s">
        <v>829</v>
      </c>
      <c r="B9762" s="103" t="s">
        <v>347</v>
      </c>
      <c r="C9762" s="103" t="s">
        <v>904</v>
      </c>
      <c r="D9762" s="103" t="s">
        <v>905</v>
      </c>
      <c r="E9762" s="103" t="s">
        <v>906</v>
      </c>
      <c r="F9762" s="103" t="s">
        <v>906</v>
      </c>
      <c r="G9762" s="103" t="s">
        <v>211</v>
      </c>
      <c r="H9762" s="103" t="s">
        <v>349</v>
      </c>
      <c r="I9762" s="103" t="s">
        <v>842</v>
      </c>
      <c r="J9762" s="215">
        <v>1037.3599999999999</v>
      </c>
      <c r="K9762" s="216" t="s">
        <v>347</v>
      </c>
    </row>
    <row r="9763" spans="1:11" x14ac:dyDescent="0.25">
      <c r="A9763" s="103" t="s">
        <v>825</v>
      </c>
      <c r="B9763" s="103" t="s">
        <v>347</v>
      </c>
      <c r="C9763" s="103" t="s">
        <v>904</v>
      </c>
      <c r="D9763" s="103" t="s">
        <v>905</v>
      </c>
      <c r="E9763" s="103" t="s">
        <v>906</v>
      </c>
      <c r="F9763" s="103" t="s">
        <v>906</v>
      </c>
      <c r="G9763" s="103" t="s">
        <v>211</v>
      </c>
      <c r="H9763" s="103" t="s">
        <v>349</v>
      </c>
      <c r="I9763" s="103" t="s">
        <v>842</v>
      </c>
      <c r="J9763" s="215">
        <v>297.08</v>
      </c>
      <c r="K9763" s="216" t="s">
        <v>347</v>
      </c>
    </row>
    <row r="9764" spans="1:11" x14ac:dyDescent="0.25">
      <c r="A9764" s="103" t="s">
        <v>830</v>
      </c>
      <c r="B9764" s="103" t="s">
        <v>347</v>
      </c>
      <c r="C9764" s="103" t="s">
        <v>904</v>
      </c>
      <c r="D9764" s="103" t="s">
        <v>905</v>
      </c>
      <c r="E9764" s="103" t="s">
        <v>906</v>
      </c>
      <c r="F9764" s="103" t="s">
        <v>906</v>
      </c>
      <c r="G9764" s="103" t="s">
        <v>487</v>
      </c>
      <c r="H9764" s="103" t="s">
        <v>488</v>
      </c>
      <c r="I9764" s="103" t="s">
        <v>842</v>
      </c>
      <c r="J9764" s="215">
        <v>209.84</v>
      </c>
      <c r="K9764" s="216" t="s">
        <v>347</v>
      </c>
    </row>
    <row r="9765" spans="1:11" x14ac:dyDescent="0.25">
      <c r="A9765" s="103" t="s">
        <v>828</v>
      </c>
      <c r="B9765" s="103" t="s">
        <v>347</v>
      </c>
      <c r="C9765" s="103" t="s">
        <v>904</v>
      </c>
      <c r="D9765" s="103" t="s">
        <v>905</v>
      </c>
      <c r="E9765" s="103" t="s">
        <v>906</v>
      </c>
      <c r="F9765" s="103" t="s">
        <v>906</v>
      </c>
      <c r="G9765" s="103" t="s">
        <v>487</v>
      </c>
      <c r="H9765" s="103" t="s">
        <v>488</v>
      </c>
      <c r="I9765" s="103" t="s">
        <v>842</v>
      </c>
      <c r="J9765" s="215">
        <v>565.62</v>
      </c>
      <c r="K9765" s="216" t="s">
        <v>347</v>
      </c>
    </row>
    <row r="9766" spans="1:11" x14ac:dyDescent="0.25">
      <c r="A9766" s="103" t="s">
        <v>829</v>
      </c>
      <c r="B9766" s="103" t="s">
        <v>347</v>
      </c>
      <c r="C9766" s="103" t="s">
        <v>904</v>
      </c>
      <c r="D9766" s="103" t="s">
        <v>905</v>
      </c>
      <c r="E9766" s="103" t="s">
        <v>906</v>
      </c>
      <c r="F9766" s="103" t="s">
        <v>906</v>
      </c>
      <c r="G9766" s="103" t="s">
        <v>487</v>
      </c>
      <c r="H9766" s="103" t="s">
        <v>488</v>
      </c>
      <c r="I9766" s="103" t="s">
        <v>842</v>
      </c>
      <c r="J9766" s="215">
        <v>150.97999999999999</v>
      </c>
      <c r="K9766" s="216" t="s">
        <v>347</v>
      </c>
    </row>
    <row r="9767" spans="1:11" x14ac:dyDescent="0.25">
      <c r="A9767" s="103" t="s">
        <v>825</v>
      </c>
      <c r="B9767" s="103" t="s">
        <v>347</v>
      </c>
      <c r="C9767" s="103" t="s">
        <v>904</v>
      </c>
      <c r="D9767" s="103" t="s">
        <v>905</v>
      </c>
      <c r="E9767" s="103" t="s">
        <v>906</v>
      </c>
      <c r="F9767" s="103" t="s">
        <v>906</v>
      </c>
      <c r="G9767" s="103" t="s">
        <v>487</v>
      </c>
      <c r="H9767" s="103" t="s">
        <v>488</v>
      </c>
      <c r="I9767" s="103" t="s">
        <v>842</v>
      </c>
      <c r="J9767" s="215">
        <v>486.08</v>
      </c>
      <c r="K9767" s="216" t="s">
        <v>347</v>
      </c>
    </row>
    <row r="9768" spans="1:11" x14ac:dyDescent="0.25">
      <c r="A9768" s="103" t="s">
        <v>826</v>
      </c>
      <c r="B9768" s="103" t="s">
        <v>347</v>
      </c>
      <c r="C9768" s="103" t="s">
        <v>904</v>
      </c>
      <c r="D9768" s="103" t="s">
        <v>905</v>
      </c>
      <c r="E9768" s="103" t="s">
        <v>906</v>
      </c>
      <c r="F9768" s="103" t="s">
        <v>906</v>
      </c>
      <c r="G9768" s="103" t="s">
        <v>487</v>
      </c>
      <c r="H9768" s="103" t="s">
        <v>488</v>
      </c>
      <c r="I9768" s="103" t="s">
        <v>842</v>
      </c>
      <c r="J9768" s="215">
        <v>423.09</v>
      </c>
      <c r="K9768" s="216" t="s">
        <v>347</v>
      </c>
    </row>
    <row r="9769" spans="1:11" x14ac:dyDescent="0.25">
      <c r="A9769" s="103" t="s">
        <v>827</v>
      </c>
      <c r="B9769" s="103" t="s">
        <v>347</v>
      </c>
      <c r="C9769" s="103" t="s">
        <v>904</v>
      </c>
      <c r="D9769" s="103" t="s">
        <v>905</v>
      </c>
      <c r="E9769" s="103" t="s">
        <v>906</v>
      </c>
      <c r="F9769" s="103" t="s">
        <v>906</v>
      </c>
      <c r="G9769" s="103" t="s">
        <v>210</v>
      </c>
      <c r="H9769" s="103" t="s">
        <v>350</v>
      </c>
      <c r="I9769" s="103" t="s">
        <v>842</v>
      </c>
      <c r="J9769" s="215">
        <v>690.78</v>
      </c>
      <c r="K9769" s="216" t="s">
        <v>347</v>
      </c>
    </row>
    <row r="9770" spans="1:11" x14ac:dyDescent="0.25">
      <c r="A9770" s="103" t="s">
        <v>825</v>
      </c>
      <c r="B9770" s="103" t="s">
        <v>347</v>
      </c>
      <c r="C9770" s="103" t="s">
        <v>904</v>
      </c>
      <c r="D9770" s="103" t="s">
        <v>905</v>
      </c>
      <c r="E9770" s="103" t="s">
        <v>906</v>
      </c>
      <c r="F9770" s="103" t="s">
        <v>906</v>
      </c>
      <c r="G9770" s="103" t="s">
        <v>210</v>
      </c>
      <c r="H9770" s="103" t="s">
        <v>350</v>
      </c>
      <c r="I9770" s="103" t="s">
        <v>842</v>
      </c>
      <c r="J9770" s="215">
        <v>0</v>
      </c>
      <c r="K9770" s="216" t="s">
        <v>347</v>
      </c>
    </row>
    <row r="9771" spans="1:11" x14ac:dyDescent="0.25">
      <c r="A9771" s="103" t="s">
        <v>826</v>
      </c>
      <c r="B9771" s="103" t="s">
        <v>347</v>
      </c>
      <c r="C9771" s="103" t="s">
        <v>904</v>
      </c>
      <c r="D9771" s="103" t="s">
        <v>905</v>
      </c>
      <c r="E9771" s="103" t="s">
        <v>906</v>
      </c>
      <c r="F9771" s="103" t="s">
        <v>906</v>
      </c>
      <c r="G9771" s="103" t="s">
        <v>210</v>
      </c>
      <c r="H9771" s="103" t="s">
        <v>350</v>
      </c>
      <c r="I9771" s="103" t="s">
        <v>842</v>
      </c>
      <c r="J9771" s="215">
        <v>1011.05</v>
      </c>
      <c r="K9771" s="216" t="s">
        <v>347</v>
      </c>
    </row>
    <row r="9772" spans="1:11" x14ac:dyDescent="0.25">
      <c r="A9772" s="103" t="s">
        <v>830</v>
      </c>
      <c r="B9772" s="103" t="s">
        <v>347</v>
      </c>
      <c r="C9772" s="103" t="s">
        <v>904</v>
      </c>
      <c r="D9772" s="103" t="s">
        <v>905</v>
      </c>
      <c r="E9772" s="103" t="s">
        <v>906</v>
      </c>
      <c r="F9772" s="103" t="s">
        <v>906</v>
      </c>
      <c r="G9772" s="103" t="s">
        <v>201</v>
      </c>
      <c r="H9772" s="103" t="s">
        <v>351</v>
      </c>
      <c r="I9772" s="103" t="s">
        <v>842</v>
      </c>
      <c r="J9772" s="215">
        <v>168.92</v>
      </c>
      <c r="K9772" s="216" t="s">
        <v>347</v>
      </c>
    </row>
    <row r="9773" spans="1:11" x14ac:dyDescent="0.25">
      <c r="A9773" s="103" t="s">
        <v>826</v>
      </c>
      <c r="B9773" s="103" t="s">
        <v>347</v>
      </c>
      <c r="C9773" s="103" t="s">
        <v>904</v>
      </c>
      <c r="D9773" s="103" t="s">
        <v>905</v>
      </c>
      <c r="E9773" s="103" t="s">
        <v>906</v>
      </c>
      <c r="F9773" s="103" t="s">
        <v>906</v>
      </c>
      <c r="G9773" s="103" t="s">
        <v>209</v>
      </c>
      <c r="H9773" s="103" t="s">
        <v>352</v>
      </c>
      <c r="I9773" s="103" t="s">
        <v>842</v>
      </c>
      <c r="J9773" s="215">
        <v>299.33</v>
      </c>
      <c r="K9773" s="216" t="s">
        <v>347</v>
      </c>
    </row>
    <row r="9774" spans="1:11" x14ac:dyDescent="0.25">
      <c r="A9774" s="103" t="s">
        <v>828</v>
      </c>
      <c r="B9774" s="103" t="s">
        <v>347</v>
      </c>
      <c r="C9774" s="103" t="s">
        <v>904</v>
      </c>
      <c r="D9774" s="103" t="s">
        <v>905</v>
      </c>
      <c r="E9774" s="103" t="s">
        <v>906</v>
      </c>
      <c r="F9774" s="103" t="s">
        <v>906</v>
      </c>
      <c r="G9774" s="103" t="s">
        <v>220</v>
      </c>
      <c r="H9774" s="103" t="s">
        <v>405</v>
      </c>
      <c r="I9774" s="103" t="s">
        <v>842</v>
      </c>
      <c r="J9774" s="215">
        <v>236.58</v>
      </c>
      <c r="K9774" s="216" t="s">
        <v>347</v>
      </c>
    </row>
    <row r="9775" spans="1:11" x14ac:dyDescent="0.25">
      <c r="A9775" s="103" t="s">
        <v>825</v>
      </c>
      <c r="B9775" s="103" t="s">
        <v>347</v>
      </c>
      <c r="C9775" s="103" t="s">
        <v>904</v>
      </c>
      <c r="D9775" s="103" t="s">
        <v>905</v>
      </c>
      <c r="E9775" s="103" t="s">
        <v>906</v>
      </c>
      <c r="F9775" s="103" t="s">
        <v>906</v>
      </c>
      <c r="G9775" s="103" t="s">
        <v>220</v>
      </c>
      <c r="H9775" s="103" t="s">
        <v>405</v>
      </c>
      <c r="I9775" s="103" t="s">
        <v>842</v>
      </c>
      <c r="J9775" s="215">
        <v>413.3</v>
      </c>
      <c r="K9775" s="216" t="s">
        <v>347</v>
      </c>
    </row>
    <row r="9776" spans="1:11" x14ac:dyDescent="0.25">
      <c r="A9776" s="103" t="s">
        <v>828</v>
      </c>
      <c r="B9776" s="103" t="s">
        <v>347</v>
      </c>
      <c r="C9776" s="103" t="s">
        <v>904</v>
      </c>
      <c r="D9776" s="103" t="s">
        <v>905</v>
      </c>
      <c r="E9776" s="103" t="s">
        <v>906</v>
      </c>
      <c r="F9776" s="103" t="s">
        <v>906</v>
      </c>
      <c r="G9776" s="103" t="s">
        <v>557</v>
      </c>
      <c r="H9776" s="103" t="s">
        <v>558</v>
      </c>
      <c r="I9776" s="103" t="s">
        <v>842</v>
      </c>
      <c r="J9776" s="215">
        <v>236.58</v>
      </c>
      <c r="K9776" s="216" t="s">
        <v>347</v>
      </c>
    </row>
    <row r="9777" spans="1:11" x14ac:dyDescent="0.25">
      <c r="A9777" s="103" t="s">
        <v>827</v>
      </c>
      <c r="B9777" s="103" t="s">
        <v>347</v>
      </c>
      <c r="C9777" s="103" t="s">
        <v>904</v>
      </c>
      <c r="D9777" s="103" t="s">
        <v>905</v>
      </c>
      <c r="E9777" s="103" t="s">
        <v>906</v>
      </c>
      <c r="F9777" s="103" t="s">
        <v>906</v>
      </c>
      <c r="G9777" s="103" t="s">
        <v>204</v>
      </c>
      <c r="H9777" s="103" t="s">
        <v>353</v>
      </c>
      <c r="I9777" s="103" t="s">
        <v>842</v>
      </c>
      <c r="J9777" s="215">
        <v>443.96</v>
      </c>
      <c r="K9777" s="216" t="s">
        <v>347</v>
      </c>
    </row>
    <row r="9778" spans="1:11" x14ac:dyDescent="0.25">
      <c r="A9778" s="103" t="s">
        <v>828</v>
      </c>
      <c r="B9778" s="103" t="s">
        <v>347</v>
      </c>
      <c r="C9778" s="103" t="s">
        <v>904</v>
      </c>
      <c r="D9778" s="103" t="s">
        <v>905</v>
      </c>
      <c r="E9778" s="103" t="s">
        <v>906</v>
      </c>
      <c r="F9778" s="103" t="s">
        <v>906</v>
      </c>
      <c r="G9778" s="103" t="s">
        <v>204</v>
      </c>
      <c r="H9778" s="103" t="s">
        <v>353</v>
      </c>
      <c r="I9778" s="103" t="s">
        <v>842</v>
      </c>
      <c r="J9778" s="215">
        <v>238.69</v>
      </c>
      <c r="K9778" s="216" t="s">
        <v>347</v>
      </c>
    </row>
    <row r="9779" spans="1:11" x14ac:dyDescent="0.25">
      <c r="A9779" s="103" t="s">
        <v>829</v>
      </c>
      <c r="B9779" s="103" t="s">
        <v>347</v>
      </c>
      <c r="C9779" s="103" t="s">
        <v>904</v>
      </c>
      <c r="D9779" s="103" t="s">
        <v>905</v>
      </c>
      <c r="E9779" s="103" t="s">
        <v>906</v>
      </c>
      <c r="F9779" s="103" t="s">
        <v>906</v>
      </c>
      <c r="G9779" s="103" t="s">
        <v>204</v>
      </c>
      <c r="H9779" s="103" t="s">
        <v>353</v>
      </c>
      <c r="I9779" s="103" t="s">
        <v>842</v>
      </c>
      <c r="J9779" s="215">
        <v>622.08000000000004</v>
      </c>
      <c r="K9779" s="216" t="s">
        <v>347</v>
      </c>
    </row>
    <row r="9780" spans="1:11" x14ac:dyDescent="0.25">
      <c r="A9780" s="103" t="s">
        <v>825</v>
      </c>
      <c r="B9780" s="103" t="s">
        <v>347</v>
      </c>
      <c r="C9780" s="103" t="s">
        <v>904</v>
      </c>
      <c r="D9780" s="103" t="s">
        <v>905</v>
      </c>
      <c r="E9780" s="103" t="s">
        <v>906</v>
      </c>
      <c r="F9780" s="103" t="s">
        <v>906</v>
      </c>
      <c r="G9780" s="103" t="s">
        <v>204</v>
      </c>
      <c r="H9780" s="103" t="s">
        <v>353</v>
      </c>
      <c r="I9780" s="103" t="s">
        <v>842</v>
      </c>
      <c r="J9780" s="215">
        <v>26.34</v>
      </c>
      <c r="K9780" s="216" t="s">
        <v>347</v>
      </c>
    </row>
    <row r="9781" spans="1:11" x14ac:dyDescent="0.25">
      <c r="A9781" s="103" t="s">
        <v>826</v>
      </c>
      <c r="B9781" s="103" t="s">
        <v>347</v>
      </c>
      <c r="C9781" s="103" t="s">
        <v>904</v>
      </c>
      <c r="D9781" s="103" t="s">
        <v>905</v>
      </c>
      <c r="E9781" s="103" t="s">
        <v>906</v>
      </c>
      <c r="F9781" s="103" t="s">
        <v>906</v>
      </c>
      <c r="G9781" s="103" t="s">
        <v>204</v>
      </c>
      <c r="H9781" s="103" t="s">
        <v>353</v>
      </c>
      <c r="I9781" s="103" t="s">
        <v>842</v>
      </c>
      <c r="J9781" s="215">
        <v>562.96</v>
      </c>
      <c r="K9781" s="216" t="s">
        <v>347</v>
      </c>
    </row>
    <row r="9782" spans="1:11" x14ac:dyDescent="0.25">
      <c r="A9782" s="103" t="s">
        <v>827</v>
      </c>
      <c r="B9782" s="103" t="s">
        <v>347</v>
      </c>
      <c r="C9782" s="103" t="s">
        <v>904</v>
      </c>
      <c r="D9782" s="103" t="s">
        <v>905</v>
      </c>
      <c r="E9782" s="103" t="s">
        <v>906</v>
      </c>
      <c r="F9782" s="103" t="s">
        <v>906</v>
      </c>
      <c r="G9782" s="103" t="s">
        <v>207</v>
      </c>
      <c r="H9782" s="103" t="s">
        <v>354</v>
      </c>
      <c r="I9782" s="103" t="s">
        <v>842</v>
      </c>
      <c r="J9782" s="215">
        <v>338.07</v>
      </c>
      <c r="K9782" s="216" t="s">
        <v>347</v>
      </c>
    </row>
    <row r="9783" spans="1:11" x14ac:dyDescent="0.25">
      <c r="A9783" s="103" t="s">
        <v>830</v>
      </c>
      <c r="B9783" s="103" t="s">
        <v>347</v>
      </c>
      <c r="C9783" s="103" t="s">
        <v>904</v>
      </c>
      <c r="D9783" s="103" t="s">
        <v>905</v>
      </c>
      <c r="E9783" s="103" t="s">
        <v>906</v>
      </c>
      <c r="F9783" s="103" t="s">
        <v>906</v>
      </c>
      <c r="G9783" s="103" t="s">
        <v>207</v>
      </c>
      <c r="H9783" s="103" t="s">
        <v>354</v>
      </c>
      <c r="I9783" s="103" t="s">
        <v>842</v>
      </c>
      <c r="J9783" s="215">
        <v>1286.46</v>
      </c>
      <c r="K9783" s="216" t="s">
        <v>347</v>
      </c>
    </row>
    <row r="9784" spans="1:11" x14ac:dyDescent="0.25">
      <c r="A9784" s="103" t="s">
        <v>828</v>
      </c>
      <c r="B9784" s="103" t="s">
        <v>347</v>
      </c>
      <c r="C9784" s="103" t="s">
        <v>904</v>
      </c>
      <c r="D9784" s="103" t="s">
        <v>905</v>
      </c>
      <c r="E9784" s="103" t="s">
        <v>906</v>
      </c>
      <c r="F9784" s="103" t="s">
        <v>906</v>
      </c>
      <c r="G9784" s="103" t="s">
        <v>207</v>
      </c>
      <c r="H9784" s="103" t="s">
        <v>354</v>
      </c>
      <c r="I9784" s="103" t="s">
        <v>842</v>
      </c>
      <c r="J9784" s="215">
        <v>270.2</v>
      </c>
      <c r="K9784" s="216" t="s">
        <v>347</v>
      </c>
    </row>
    <row r="9785" spans="1:11" x14ac:dyDescent="0.25">
      <c r="A9785" s="103" t="s">
        <v>825</v>
      </c>
      <c r="B9785" s="103" t="s">
        <v>347</v>
      </c>
      <c r="C9785" s="103" t="s">
        <v>904</v>
      </c>
      <c r="D9785" s="103" t="s">
        <v>905</v>
      </c>
      <c r="E9785" s="103" t="s">
        <v>906</v>
      </c>
      <c r="F9785" s="103" t="s">
        <v>906</v>
      </c>
      <c r="G9785" s="103" t="s">
        <v>207</v>
      </c>
      <c r="H9785" s="103" t="s">
        <v>354</v>
      </c>
      <c r="I9785" s="103" t="s">
        <v>842</v>
      </c>
      <c r="J9785" s="215">
        <v>2701.76</v>
      </c>
      <c r="K9785" s="216" t="s">
        <v>347</v>
      </c>
    </row>
    <row r="9786" spans="1:11" x14ac:dyDescent="0.25">
      <c r="A9786" s="103" t="s">
        <v>826</v>
      </c>
      <c r="B9786" s="103" t="s">
        <v>347</v>
      </c>
      <c r="C9786" s="103" t="s">
        <v>904</v>
      </c>
      <c r="D9786" s="103" t="s">
        <v>905</v>
      </c>
      <c r="E9786" s="103" t="s">
        <v>906</v>
      </c>
      <c r="F9786" s="103" t="s">
        <v>906</v>
      </c>
      <c r="G9786" s="103" t="s">
        <v>207</v>
      </c>
      <c r="H9786" s="103" t="s">
        <v>354</v>
      </c>
      <c r="I9786" s="103" t="s">
        <v>842</v>
      </c>
      <c r="J9786" s="215">
        <v>442.11</v>
      </c>
      <c r="K9786" s="216" t="s">
        <v>347</v>
      </c>
    </row>
    <row r="9787" spans="1:11" x14ac:dyDescent="0.25">
      <c r="A9787" s="103" t="s">
        <v>830</v>
      </c>
      <c r="B9787" s="103" t="s">
        <v>347</v>
      </c>
      <c r="C9787" s="103" t="s">
        <v>904</v>
      </c>
      <c r="D9787" s="103" t="s">
        <v>905</v>
      </c>
      <c r="E9787" s="103" t="s">
        <v>906</v>
      </c>
      <c r="F9787" s="103" t="s">
        <v>906</v>
      </c>
      <c r="G9787" s="103" t="s">
        <v>219</v>
      </c>
      <c r="H9787" s="103" t="s">
        <v>406</v>
      </c>
      <c r="I9787" s="103" t="s">
        <v>842</v>
      </c>
      <c r="J9787" s="215">
        <v>453.72</v>
      </c>
      <c r="K9787" s="216" t="s">
        <v>347</v>
      </c>
    </row>
    <row r="9788" spans="1:11" x14ac:dyDescent="0.25">
      <c r="A9788" s="103" t="s">
        <v>828</v>
      </c>
      <c r="B9788" s="103" t="s">
        <v>347</v>
      </c>
      <c r="C9788" s="103" t="s">
        <v>904</v>
      </c>
      <c r="D9788" s="103" t="s">
        <v>905</v>
      </c>
      <c r="E9788" s="103" t="s">
        <v>906</v>
      </c>
      <c r="F9788" s="103" t="s">
        <v>906</v>
      </c>
      <c r="G9788" s="103" t="s">
        <v>219</v>
      </c>
      <c r="H9788" s="103" t="s">
        <v>406</v>
      </c>
      <c r="I9788" s="103" t="s">
        <v>842</v>
      </c>
      <c r="J9788" s="215">
        <v>462.34</v>
      </c>
      <c r="K9788" s="216" t="s">
        <v>347</v>
      </c>
    </row>
    <row r="9789" spans="1:11" x14ac:dyDescent="0.25">
      <c r="A9789" s="103" t="s">
        <v>829</v>
      </c>
      <c r="B9789" s="103" t="s">
        <v>347</v>
      </c>
      <c r="C9789" s="103" t="s">
        <v>904</v>
      </c>
      <c r="D9789" s="103" t="s">
        <v>905</v>
      </c>
      <c r="E9789" s="103" t="s">
        <v>906</v>
      </c>
      <c r="F9789" s="103" t="s">
        <v>906</v>
      </c>
      <c r="G9789" s="103" t="s">
        <v>219</v>
      </c>
      <c r="H9789" s="103" t="s">
        <v>406</v>
      </c>
      <c r="I9789" s="103" t="s">
        <v>842</v>
      </c>
      <c r="J9789" s="215">
        <v>592.08000000000004</v>
      </c>
      <c r="K9789" s="216" t="s">
        <v>347</v>
      </c>
    </row>
    <row r="9790" spans="1:11" x14ac:dyDescent="0.25">
      <c r="A9790" s="103" t="s">
        <v>825</v>
      </c>
      <c r="B9790" s="103" t="s">
        <v>347</v>
      </c>
      <c r="C9790" s="103" t="s">
        <v>904</v>
      </c>
      <c r="D9790" s="103" t="s">
        <v>905</v>
      </c>
      <c r="E9790" s="103" t="s">
        <v>906</v>
      </c>
      <c r="F9790" s="103" t="s">
        <v>906</v>
      </c>
      <c r="G9790" s="103" t="s">
        <v>219</v>
      </c>
      <c r="H9790" s="103" t="s">
        <v>406</v>
      </c>
      <c r="I9790" s="103" t="s">
        <v>842</v>
      </c>
      <c r="J9790" s="215">
        <v>999.29</v>
      </c>
      <c r="K9790" s="216" t="s">
        <v>347</v>
      </c>
    </row>
    <row r="9791" spans="1:11" x14ac:dyDescent="0.25">
      <c r="A9791" s="103" t="s">
        <v>826</v>
      </c>
      <c r="B9791" s="103" t="s">
        <v>347</v>
      </c>
      <c r="C9791" s="103" t="s">
        <v>904</v>
      </c>
      <c r="D9791" s="103" t="s">
        <v>905</v>
      </c>
      <c r="E9791" s="103" t="s">
        <v>906</v>
      </c>
      <c r="F9791" s="103" t="s">
        <v>906</v>
      </c>
      <c r="G9791" s="103" t="s">
        <v>219</v>
      </c>
      <c r="H9791" s="103" t="s">
        <v>406</v>
      </c>
      <c r="I9791" s="103" t="s">
        <v>842</v>
      </c>
      <c r="J9791" s="215">
        <v>2007.83</v>
      </c>
      <c r="K9791" s="216" t="s">
        <v>347</v>
      </c>
    </row>
    <row r="9792" spans="1:11" x14ac:dyDescent="0.25">
      <c r="A9792" s="103" t="s">
        <v>827</v>
      </c>
      <c r="B9792" s="103" t="s">
        <v>347</v>
      </c>
      <c r="C9792" s="103" t="s">
        <v>904</v>
      </c>
      <c r="D9792" s="103" t="s">
        <v>905</v>
      </c>
      <c r="E9792" s="103" t="s">
        <v>906</v>
      </c>
      <c r="F9792" s="103" t="s">
        <v>906</v>
      </c>
      <c r="G9792" s="103" t="s">
        <v>213</v>
      </c>
      <c r="H9792" s="103" t="s">
        <v>355</v>
      </c>
      <c r="I9792" s="103" t="s">
        <v>842</v>
      </c>
      <c r="J9792" s="215">
        <v>990.98</v>
      </c>
      <c r="K9792" s="216" t="s">
        <v>347</v>
      </c>
    </row>
    <row r="9793" spans="1:11" x14ac:dyDescent="0.25">
      <c r="A9793" s="103" t="s">
        <v>830</v>
      </c>
      <c r="B9793" s="103" t="s">
        <v>347</v>
      </c>
      <c r="C9793" s="103" t="s">
        <v>904</v>
      </c>
      <c r="D9793" s="103" t="s">
        <v>905</v>
      </c>
      <c r="E9793" s="103" t="s">
        <v>906</v>
      </c>
      <c r="F9793" s="103" t="s">
        <v>906</v>
      </c>
      <c r="G9793" s="103" t="s">
        <v>213</v>
      </c>
      <c r="H9793" s="103" t="s">
        <v>355</v>
      </c>
      <c r="I9793" s="103" t="s">
        <v>842</v>
      </c>
      <c r="J9793" s="215">
        <v>349.78</v>
      </c>
      <c r="K9793" s="216" t="s">
        <v>347</v>
      </c>
    </row>
    <row r="9794" spans="1:11" x14ac:dyDescent="0.25">
      <c r="A9794" s="103" t="s">
        <v>828</v>
      </c>
      <c r="B9794" s="103" t="s">
        <v>347</v>
      </c>
      <c r="C9794" s="103" t="s">
        <v>904</v>
      </c>
      <c r="D9794" s="103" t="s">
        <v>905</v>
      </c>
      <c r="E9794" s="103" t="s">
        <v>906</v>
      </c>
      <c r="F9794" s="103" t="s">
        <v>906</v>
      </c>
      <c r="G9794" s="103" t="s">
        <v>213</v>
      </c>
      <c r="H9794" s="103" t="s">
        <v>355</v>
      </c>
      <c r="I9794" s="103" t="s">
        <v>842</v>
      </c>
      <c r="J9794" s="215">
        <v>538.58000000000004</v>
      </c>
      <c r="K9794" s="216" t="s">
        <v>347</v>
      </c>
    </row>
    <row r="9795" spans="1:11" x14ac:dyDescent="0.25">
      <c r="A9795" s="103" t="s">
        <v>829</v>
      </c>
      <c r="B9795" s="103" t="s">
        <v>347</v>
      </c>
      <c r="C9795" s="103" t="s">
        <v>904</v>
      </c>
      <c r="D9795" s="103" t="s">
        <v>905</v>
      </c>
      <c r="E9795" s="103" t="s">
        <v>906</v>
      </c>
      <c r="F9795" s="103" t="s">
        <v>906</v>
      </c>
      <c r="G9795" s="103" t="s">
        <v>213</v>
      </c>
      <c r="H9795" s="103" t="s">
        <v>355</v>
      </c>
      <c r="I9795" s="103" t="s">
        <v>842</v>
      </c>
      <c r="J9795" s="215">
        <v>358.12</v>
      </c>
      <c r="K9795" s="216" t="s">
        <v>347</v>
      </c>
    </row>
    <row r="9796" spans="1:11" x14ac:dyDescent="0.25">
      <c r="A9796" s="103" t="s">
        <v>825</v>
      </c>
      <c r="B9796" s="103" t="s">
        <v>347</v>
      </c>
      <c r="C9796" s="103" t="s">
        <v>904</v>
      </c>
      <c r="D9796" s="103" t="s">
        <v>905</v>
      </c>
      <c r="E9796" s="103" t="s">
        <v>906</v>
      </c>
      <c r="F9796" s="103" t="s">
        <v>906</v>
      </c>
      <c r="G9796" s="103" t="s">
        <v>213</v>
      </c>
      <c r="H9796" s="103" t="s">
        <v>355</v>
      </c>
      <c r="I9796" s="103" t="s">
        <v>842</v>
      </c>
      <c r="J9796" s="215">
        <v>1905.65</v>
      </c>
      <c r="K9796" s="216" t="s">
        <v>347</v>
      </c>
    </row>
    <row r="9797" spans="1:11" x14ac:dyDescent="0.25">
      <c r="A9797" s="103" t="s">
        <v>826</v>
      </c>
      <c r="B9797" s="103" t="s">
        <v>347</v>
      </c>
      <c r="C9797" s="103" t="s">
        <v>904</v>
      </c>
      <c r="D9797" s="103" t="s">
        <v>905</v>
      </c>
      <c r="E9797" s="103" t="s">
        <v>906</v>
      </c>
      <c r="F9797" s="103" t="s">
        <v>906</v>
      </c>
      <c r="G9797" s="103" t="s">
        <v>213</v>
      </c>
      <c r="H9797" s="103" t="s">
        <v>355</v>
      </c>
      <c r="I9797" s="103" t="s">
        <v>842</v>
      </c>
      <c r="J9797" s="215">
        <v>773.14</v>
      </c>
      <c r="K9797" s="216" t="s">
        <v>347</v>
      </c>
    </row>
    <row r="9798" spans="1:11" x14ac:dyDescent="0.25">
      <c r="A9798" s="103" t="s">
        <v>828</v>
      </c>
      <c r="B9798" s="103" t="s">
        <v>347</v>
      </c>
      <c r="C9798" s="103" t="s">
        <v>904</v>
      </c>
      <c r="D9798" s="103" t="s">
        <v>905</v>
      </c>
      <c r="E9798" s="103" t="s">
        <v>906</v>
      </c>
      <c r="F9798" s="103" t="s">
        <v>906</v>
      </c>
      <c r="G9798" s="103" t="s">
        <v>740</v>
      </c>
      <c r="H9798" s="103" t="s">
        <v>741</v>
      </c>
      <c r="I9798" s="103" t="s">
        <v>842</v>
      </c>
      <c r="J9798" s="215">
        <v>288.98</v>
      </c>
      <c r="K9798" s="216" t="s">
        <v>88</v>
      </c>
    </row>
    <row r="9799" spans="1:11" x14ac:dyDescent="0.25">
      <c r="A9799" s="103" t="s">
        <v>826</v>
      </c>
      <c r="B9799" s="103" t="s">
        <v>347</v>
      </c>
      <c r="C9799" s="103" t="s">
        <v>904</v>
      </c>
      <c r="D9799" s="103" t="s">
        <v>905</v>
      </c>
      <c r="E9799" s="103" t="s">
        <v>906</v>
      </c>
      <c r="F9799" s="103" t="s">
        <v>906</v>
      </c>
      <c r="G9799" s="103" t="s">
        <v>650</v>
      </c>
      <c r="H9799" s="103" t="s">
        <v>651</v>
      </c>
      <c r="I9799" s="103" t="s">
        <v>842</v>
      </c>
      <c r="J9799" s="215">
        <v>287.39</v>
      </c>
      <c r="K9799" s="216" t="s">
        <v>88</v>
      </c>
    </row>
    <row r="9800" spans="1:11" x14ac:dyDescent="0.25">
      <c r="A9800" s="103" t="s">
        <v>828</v>
      </c>
      <c r="B9800" s="103" t="s">
        <v>347</v>
      </c>
      <c r="C9800" s="103" t="s">
        <v>904</v>
      </c>
      <c r="D9800" s="103" t="s">
        <v>907</v>
      </c>
      <c r="E9800" s="111"/>
      <c r="F9800" s="103" t="s">
        <v>908</v>
      </c>
      <c r="G9800" s="103" t="s">
        <v>559</v>
      </c>
      <c r="H9800" s="103" t="s">
        <v>560</v>
      </c>
      <c r="I9800" s="103" t="s">
        <v>842</v>
      </c>
      <c r="J9800" s="215">
        <v>12.6</v>
      </c>
      <c r="K9800" s="216" t="s">
        <v>347</v>
      </c>
    </row>
    <row r="9801" spans="1:11" x14ac:dyDescent="0.25">
      <c r="A9801" s="103" t="s">
        <v>828</v>
      </c>
      <c r="B9801" s="103" t="s">
        <v>347</v>
      </c>
      <c r="C9801" s="103" t="s">
        <v>904</v>
      </c>
      <c r="D9801" s="103" t="s">
        <v>907</v>
      </c>
      <c r="E9801" s="103" t="s">
        <v>908</v>
      </c>
      <c r="F9801" s="103" t="s">
        <v>908</v>
      </c>
      <c r="G9801" s="103" t="s">
        <v>561</v>
      </c>
      <c r="H9801" s="103" t="s">
        <v>562</v>
      </c>
      <c r="I9801" s="103" t="s">
        <v>842</v>
      </c>
      <c r="J9801" s="215">
        <v>481.6</v>
      </c>
      <c r="K9801" s="216" t="s">
        <v>347</v>
      </c>
    </row>
    <row r="9802" spans="1:11" x14ac:dyDescent="0.25">
      <c r="A9802" s="103" t="s">
        <v>825</v>
      </c>
      <c r="B9802" s="103" t="s">
        <v>347</v>
      </c>
      <c r="C9802" s="103" t="s">
        <v>904</v>
      </c>
      <c r="D9802" s="103" t="s">
        <v>907</v>
      </c>
      <c r="E9802" s="103" t="s">
        <v>908</v>
      </c>
      <c r="F9802" s="103" t="s">
        <v>908</v>
      </c>
      <c r="G9802" s="103" t="s">
        <v>561</v>
      </c>
      <c r="H9802" s="103" t="s">
        <v>562</v>
      </c>
      <c r="I9802" s="103" t="s">
        <v>842</v>
      </c>
      <c r="J9802" s="215">
        <v>-515.62</v>
      </c>
      <c r="K9802" s="216" t="s">
        <v>347</v>
      </c>
    </row>
    <row r="9803" spans="1:11" x14ac:dyDescent="0.25">
      <c r="A9803" s="103" t="s">
        <v>826</v>
      </c>
      <c r="B9803" s="103" t="s">
        <v>347</v>
      </c>
      <c r="C9803" s="103" t="s">
        <v>904</v>
      </c>
      <c r="D9803" s="103" t="s">
        <v>907</v>
      </c>
      <c r="E9803" s="103" t="s">
        <v>908</v>
      </c>
      <c r="F9803" s="103" t="s">
        <v>908</v>
      </c>
      <c r="G9803" s="103" t="s">
        <v>561</v>
      </c>
      <c r="H9803" s="103" t="s">
        <v>562</v>
      </c>
      <c r="I9803" s="103" t="s">
        <v>842</v>
      </c>
      <c r="J9803" s="215">
        <v>515.62</v>
      </c>
      <c r="K9803" s="216" t="s">
        <v>347</v>
      </c>
    </row>
    <row r="9804" spans="1:11" x14ac:dyDescent="0.25">
      <c r="A9804" s="103" t="s">
        <v>827</v>
      </c>
      <c r="B9804" s="103" t="s">
        <v>347</v>
      </c>
      <c r="C9804" s="103" t="s">
        <v>904</v>
      </c>
      <c r="D9804" s="103" t="s">
        <v>907</v>
      </c>
      <c r="E9804" s="103" t="s">
        <v>908</v>
      </c>
      <c r="F9804" s="103" t="s">
        <v>908</v>
      </c>
      <c r="G9804" s="103" t="s">
        <v>213</v>
      </c>
      <c r="H9804" s="103" t="s">
        <v>355</v>
      </c>
      <c r="I9804" s="103" t="s">
        <v>842</v>
      </c>
      <c r="J9804" s="215">
        <v>1739.78</v>
      </c>
      <c r="K9804" s="216" t="s">
        <v>347</v>
      </c>
    </row>
    <row r="9805" spans="1:11" x14ac:dyDescent="0.25">
      <c r="A9805" s="103" t="s">
        <v>826</v>
      </c>
      <c r="B9805" s="103" t="s">
        <v>347</v>
      </c>
      <c r="C9805" s="103" t="s">
        <v>904</v>
      </c>
      <c r="D9805" s="103" t="s">
        <v>907</v>
      </c>
      <c r="E9805" s="103" t="s">
        <v>908</v>
      </c>
      <c r="F9805" s="103" t="s">
        <v>908</v>
      </c>
      <c r="G9805" s="103" t="s">
        <v>213</v>
      </c>
      <c r="H9805" s="103" t="s">
        <v>355</v>
      </c>
      <c r="I9805" s="103" t="s">
        <v>842</v>
      </c>
      <c r="J9805" s="215">
        <v>847.08</v>
      </c>
      <c r="K9805" s="216" t="s">
        <v>347</v>
      </c>
    </row>
    <row r="9806" spans="1:11" x14ac:dyDescent="0.25">
      <c r="A9806" s="103" t="s">
        <v>828</v>
      </c>
      <c r="B9806" s="103" t="s">
        <v>347</v>
      </c>
      <c r="C9806" s="103" t="s">
        <v>904</v>
      </c>
      <c r="D9806" s="103" t="s">
        <v>907</v>
      </c>
      <c r="E9806" s="103" t="s">
        <v>908</v>
      </c>
      <c r="F9806" s="103" t="s">
        <v>908</v>
      </c>
      <c r="G9806" s="103" t="s">
        <v>740</v>
      </c>
      <c r="H9806" s="103" t="s">
        <v>741</v>
      </c>
      <c r="I9806" s="103" t="s">
        <v>842</v>
      </c>
      <c r="J9806" s="215">
        <v>234.78</v>
      </c>
      <c r="K9806" s="216" t="s">
        <v>88</v>
      </c>
    </row>
    <row r="9807" spans="1:11" x14ac:dyDescent="0.25">
      <c r="A9807" s="103" t="s">
        <v>825</v>
      </c>
      <c r="B9807" s="103" t="s">
        <v>347</v>
      </c>
      <c r="C9807" s="103" t="s">
        <v>904</v>
      </c>
      <c r="D9807" s="103" t="s">
        <v>907</v>
      </c>
      <c r="E9807" s="103" t="s">
        <v>908</v>
      </c>
      <c r="F9807" s="103" t="s">
        <v>908</v>
      </c>
      <c r="G9807" s="103" t="s">
        <v>740</v>
      </c>
      <c r="H9807" s="103" t="s">
        <v>741</v>
      </c>
      <c r="I9807" s="103" t="s">
        <v>842</v>
      </c>
      <c r="J9807" s="215">
        <v>107.1</v>
      </c>
      <c r="K9807" s="216" t="s">
        <v>88</v>
      </c>
    </row>
    <row r="9808" spans="1:11" x14ac:dyDescent="0.25">
      <c r="A9808" s="103" t="s">
        <v>826</v>
      </c>
      <c r="B9808" s="103" t="s">
        <v>347</v>
      </c>
      <c r="C9808" s="103" t="s">
        <v>904</v>
      </c>
      <c r="D9808" s="103" t="s">
        <v>909</v>
      </c>
      <c r="E9808" s="103" t="s">
        <v>910</v>
      </c>
      <c r="F9808" s="103" t="s">
        <v>910</v>
      </c>
      <c r="G9808" s="103" t="s">
        <v>221</v>
      </c>
      <c r="H9808" s="103" t="s">
        <v>404</v>
      </c>
      <c r="I9808" s="103" t="s">
        <v>842</v>
      </c>
      <c r="J9808" s="215">
        <v>86.6</v>
      </c>
      <c r="K9808" s="216" t="s">
        <v>347</v>
      </c>
    </row>
    <row r="9809" spans="1:11" x14ac:dyDescent="0.25">
      <c r="A9809" s="103" t="s">
        <v>827</v>
      </c>
      <c r="B9809" s="103" t="s">
        <v>347</v>
      </c>
      <c r="C9809" s="103" t="s">
        <v>904</v>
      </c>
      <c r="D9809" s="103" t="s">
        <v>909</v>
      </c>
      <c r="E9809" s="103" t="s">
        <v>910</v>
      </c>
      <c r="F9809" s="103" t="s">
        <v>910</v>
      </c>
      <c r="G9809" s="103" t="s">
        <v>561</v>
      </c>
      <c r="H9809" s="103" t="s">
        <v>562</v>
      </c>
      <c r="I9809" s="103" t="s">
        <v>842</v>
      </c>
      <c r="J9809" s="215">
        <v>51.08</v>
      </c>
      <c r="K9809" s="216" t="s">
        <v>347</v>
      </c>
    </row>
    <row r="9810" spans="1:11" x14ac:dyDescent="0.25">
      <c r="A9810" s="103" t="s">
        <v>828</v>
      </c>
      <c r="B9810" s="103" t="s">
        <v>347</v>
      </c>
      <c r="C9810" s="103" t="s">
        <v>904</v>
      </c>
      <c r="D9810" s="103" t="s">
        <v>909</v>
      </c>
      <c r="E9810" s="103" t="s">
        <v>910</v>
      </c>
      <c r="F9810" s="103" t="s">
        <v>910</v>
      </c>
      <c r="G9810" s="103" t="s">
        <v>561</v>
      </c>
      <c r="H9810" s="103" t="s">
        <v>562</v>
      </c>
      <c r="I9810" s="103" t="s">
        <v>842</v>
      </c>
      <c r="J9810" s="215">
        <v>50.59</v>
      </c>
      <c r="K9810" s="216" t="s">
        <v>347</v>
      </c>
    </row>
    <row r="9811" spans="1:11" x14ac:dyDescent="0.25">
      <c r="A9811" s="103" t="s">
        <v>828</v>
      </c>
      <c r="B9811" s="103" t="s">
        <v>347</v>
      </c>
      <c r="C9811" s="103" t="s">
        <v>904</v>
      </c>
      <c r="D9811" s="103" t="s">
        <v>909</v>
      </c>
      <c r="E9811" s="103" t="s">
        <v>910</v>
      </c>
      <c r="F9811" s="103" t="s">
        <v>910</v>
      </c>
      <c r="G9811" s="103" t="s">
        <v>171</v>
      </c>
      <c r="H9811" s="103" t="s">
        <v>348</v>
      </c>
      <c r="I9811" s="103" t="s">
        <v>842</v>
      </c>
      <c r="J9811" s="215">
        <v>19.010000000000002</v>
      </c>
      <c r="K9811" s="216" t="s">
        <v>347</v>
      </c>
    </row>
    <row r="9812" spans="1:11" x14ac:dyDescent="0.25">
      <c r="A9812" s="103" t="s">
        <v>826</v>
      </c>
      <c r="B9812" s="103" t="s">
        <v>347</v>
      </c>
      <c r="C9812" s="103" t="s">
        <v>904</v>
      </c>
      <c r="D9812" s="103" t="s">
        <v>909</v>
      </c>
      <c r="E9812" s="103" t="s">
        <v>910</v>
      </c>
      <c r="F9812" s="103" t="s">
        <v>910</v>
      </c>
      <c r="G9812" s="103" t="s">
        <v>171</v>
      </c>
      <c r="H9812" s="103" t="s">
        <v>348</v>
      </c>
      <c r="I9812" s="103" t="s">
        <v>842</v>
      </c>
      <c r="J9812" s="215">
        <v>99.11</v>
      </c>
      <c r="K9812" s="216" t="s">
        <v>347</v>
      </c>
    </row>
    <row r="9813" spans="1:11" x14ac:dyDescent="0.25">
      <c r="A9813" s="103" t="s">
        <v>827</v>
      </c>
      <c r="B9813" s="103" t="s">
        <v>347</v>
      </c>
      <c r="C9813" s="103" t="s">
        <v>904</v>
      </c>
      <c r="D9813" s="103" t="s">
        <v>909</v>
      </c>
      <c r="E9813" s="103" t="s">
        <v>910</v>
      </c>
      <c r="F9813" s="103" t="s">
        <v>910</v>
      </c>
      <c r="G9813" s="103" t="s">
        <v>211</v>
      </c>
      <c r="H9813" s="103" t="s">
        <v>349</v>
      </c>
      <c r="I9813" s="103" t="s">
        <v>842</v>
      </c>
      <c r="J9813" s="215">
        <v>561.61</v>
      </c>
      <c r="K9813" s="216" t="s">
        <v>347</v>
      </c>
    </row>
    <row r="9814" spans="1:11" x14ac:dyDescent="0.25">
      <c r="A9814" s="103" t="s">
        <v>830</v>
      </c>
      <c r="B9814" s="103" t="s">
        <v>347</v>
      </c>
      <c r="C9814" s="103" t="s">
        <v>904</v>
      </c>
      <c r="D9814" s="103" t="s">
        <v>909</v>
      </c>
      <c r="E9814" s="103" t="s">
        <v>910</v>
      </c>
      <c r="F9814" s="103" t="s">
        <v>910</v>
      </c>
      <c r="G9814" s="103" t="s">
        <v>211</v>
      </c>
      <c r="H9814" s="103" t="s">
        <v>349</v>
      </c>
      <c r="I9814" s="103" t="s">
        <v>842</v>
      </c>
      <c r="J9814" s="215">
        <v>770.36</v>
      </c>
      <c r="K9814" s="216" t="s">
        <v>347</v>
      </c>
    </row>
    <row r="9815" spans="1:11" x14ac:dyDescent="0.25">
      <c r="A9815" s="103" t="s">
        <v>828</v>
      </c>
      <c r="B9815" s="103" t="s">
        <v>347</v>
      </c>
      <c r="C9815" s="103" t="s">
        <v>904</v>
      </c>
      <c r="D9815" s="103" t="s">
        <v>909</v>
      </c>
      <c r="E9815" s="103" t="s">
        <v>910</v>
      </c>
      <c r="F9815" s="103" t="s">
        <v>910</v>
      </c>
      <c r="G9815" s="103" t="s">
        <v>211</v>
      </c>
      <c r="H9815" s="103" t="s">
        <v>349</v>
      </c>
      <c r="I9815" s="103" t="s">
        <v>842</v>
      </c>
      <c r="J9815" s="215">
        <v>333.53</v>
      </c>
      <c r="K9815" s="216" t="s">
        <v>347</v>
      </c>
    </row>
    <row r="9816" spans="1:11" x14ac:dyDescent="0.25">
      <c r="A9816" s="103" t="s">
        <v>829</v>
      </c>
      <c r="B9816" s="103" t="s">
        <v>347</v>
      </c>
      <c r="C9816" s="103" t="s">
        <v>904</v>
      </c>
      <c r="D9816" s="103" t="s">
        <v>909</v>
      </c>
      <c r="E9816" s="103" t="s">
        <v>910</v>
      </c>
      <c r="F9816" s="103" t="s">
        <v>910</v>
      </c>
      <c r="G9816" s="103" t="s">
        <v>211</v>
      </c>
      <c r="H9816" s="103" t="s">
        <v>349</v>
      </c>
      <c r="I9816" s="103" t="s">
        <v>842</v>
      </c>
      <c r="J9816" s="215">
        <v>55.23</v>
      </c>
      <c r="K9816" s="216" t="s">
        <v>347</v>
      </c>
    </row>
    <row r="9817" spans="1:11" x14ac:dyDescent="0.25">
      <c r="A9817" s="103" t="s">
        <v>825</v>
      </c>
      <c r="B9817" s="103" t="s">
        <v>347</v>
      </c>
      <c r="C9817" s="103" t="s">
        <v>904</v>
      </c>
      <c r="D9817" s="103" t="s">
        <v>909</v>
      </c>
      <c r="E9817" s="103" t="s">
        <v>910</v>
      </c>
      <c r="F9817" s="103" t="s">
        <v>910</v>
      </c>
      <c r="G9817" s="103" t="s">
        <v>211</v>
      </c>
      <c r="H9817" s="103" t="s">
        <v>349</v>
      </c>
      <c r="I9817" s="103" t="s">
        <v>842</v>
      </c>
      <c r="J9817" s="215">
        <v>1078.8399999999999</v>
      </c>
      <c r="K9817" s="216" t="s">
        <v>347</v>
      </c>
    </row>
    <row r="9818" spans="1:11" x14ac:dyDescent="0.25">
      <c r="A9818" s="103" t="s">
        <v>826</v>
      </c>
      <c r="B9818" s="103" t="s">
        <v>347</v>
      </c>
      <c r="C9818" s="103" t="s">
        <v>904</v>
      </c>
      <c r="D9818" s="103" t="s">
        <v>909</v>
      </c>
      <c r="E9818" s="103" t="s">
        <v>910</v>
      </c>
      <c r="F9818" s="103" t="s">
        <v>910</v>
      </c>
      <c r="G9818" s="103" t="s">
        <v>211</v>
      </c>
      <c r="H9818" s="103" t="s">
        <v>349</v>
      </c>
      <c r="I9818" s="103" t="s">
        <v>842</v>
      </c>
      <c r="J9818" s="215">
        <v>470.43</v>
      </c>
      <c r="K9818" s="216" t="s">
        <v>347</v>
      </c>
    </row>
    <row r="9819" spans="1:11" x14ac:dyDescent="0.25">
      <c r="A9819" s="103" t="s">
        <v>827</v>
      </c>
      <c r="B9819" s="103" t="s">
        <v>347</v>
      </c>
      <c r="C9819" s="103" t="s">
        <v>904</v>
      </c>
      <c r="D9819" s="103" t="s">
        <v>909</v>
      </c>
      <c r="E9819" s="103" t="s">
        <v>910</v>
      </c>
      <c r="F9819" s="103" t="s">
        <v>910</v>
      </c>
      <c r="G9819" s="103" t="s">
        <v>487</v>
      </c>
      <c r="H9819" s="103" t="s">
        <v>488</v>
      </c>
      <c r="I9819" s="103" t="s">
        <v>842</v>
      </c>
      <c r="J9819" s="215">
        <v>273.04000000000002</v>
      </c>
      <c r="K9819" s="216" t="s">
        <v>347</v>
      </c>
    </row>
    <row r="9820" spans="1:11" x14ac:dyDescent="0.25">
      <c r="A9820" s="103" t="s">
        <v>830</v>
      </c>
      <c r="B9820" s="103" t="s">
        <v>347</v>
      </c>
      <c r="C9820" s="103" t="s">
        <v>904</v>
      </c>
      <c r="D9820" s="103" t="s">
        <v>909</v>
      </c>
      <c r="E9820" s="103" t="s">
        <v>910</v>
      </c>
      <c r="F9820" s="103" t="s">
        <v>910</v>
      </c>
      <c r="G9820" s="103" t="s">
        <v>487</v>
      </c>
      <c r="H9820" s="103" t="s">
        <v>488</v>
      </c>
      <c r="I9820" s="103" t="s">
        <v>842</v>
      </c>
      <c r="J9820" s="215">
        <v>1137.93</v>
      </c>
      <c r="K9820" s="216" t="s">
        <v>347</v>
      </c>
    </row>
    <row r="9821" spans="1:11" x14ac:dyDescent="0.25">
      <c r="A9821" s="103" t="s">
        <v>828</v>
      </c>
      <c r="B9821" s="103" t="s">
        <v>347</v>
      </c>
      <c r="C9821" s="103" t="s">
        <v>904</v>
      </c>
      <c r="D9821" s="103" t="s">
        <v>909</v>
      </c>
      <c r="E9821" s="103" t="s">
        <v>910</v>
      </c>
      <c r="F9821" s="103" t="s">
        <v>910</v>
      </c>
      <c r="G9821" s="103" t="s">
        <v>487</v>
      </c>
      <c r="H9821" s="103" t="s">
        <v>488</v>
      </c>
      <c r="I9821" s="103" t="s">
        <v>842</v>
      </c>
      <c r="J9821" s="215">
        <v>684.27</v>
      </c>
      <c r="K9821" s="216" t="s">
        <v>347</v>
      </c>
    </row>
    <row r="9822" spans="1:11" x14ac:dyDescent="0.25">
      <c r="A9822" s="103" t="s">
        <v>829</v>
      </c>
      <c r="B9822" s="103" t="s">
        <v>347</v>
      </c>
      <c r="C9822" s="103" t="s">
        <v>904</v>
      </c>
      <c r="D9822" s="103" t="s">
        <v>909</v>
      </c>
      <c r="E9822" s="103" t="s">
        <v>910</v>
      </c>
      <c r="F9822" s="103" t="s">
        <v>910</v>
      </c>
      <c r="G9822" s="103" t="s">
        <v>487</v>
      </c>
      <c r="H9822" s="103" t="s">
        <v>488</v>
      </c>
      <c r="I9822" s="103" t="s">
        <v>842</v>
      </c>
      <c r="J9822" s="215">
        <v>1996.95</v>
      </c>
      <c r="K9822" s="216" t="s">
        <v>347</v>
      </c>
    </row>
    <row r="9823" spans="1:11" x14ac:dyDescent="0.25">
      <c r="A9823" s="103" t="s">
        <v>825</v>
      </c>
      <c r="B9823" s="103" t="s">
        <v>347</v>
      </c>
      <c r="C9823" s="103" t="s">
        <v>904</v>
      </c>
      <c r="D9823" s="103" t="s">
        <v>909</v>
      </c>
      <c r="E9823" s="103" t="s">
        <v>910</v>
      </c>
      <c r="F9823" s="103" t="s">
        <v>910</v>
      </c>
      <c r="G9823" s="103" t="s">
        <v>487</v>
      </c>
      <c r="H9823" s="103" t="s">
        <v>488</v>
      </c>
      <c r="I9823" s="103" t="s">
        <v>842</v>
      </c>
      <c r="J9823" s="215">
        <v>1049.53</v>
      </c>
      <c r="K9823" s="216" t="s">
        <v>347</v>
      </c>
    </row>
    <row r="9824" spans="1:11" x14ac:dyDescent="0.25">
      <c r="A9824" s="103" t="s">
        <v>826</v>
      </c>
      <c r="B9824" s="103" t="s">
        <v>347</v>
      </c>
      <c r="C9824" s="103" t="s">
        <v>904</v>
      </c>
      <c r="D9824" s="103" t="s">
        <v>909</v>
      </c>
      <c r="E9824" s="103" t="s">
        <v>910</v>
      </c>
      <c r="F9824" s="103" t="s">
        <v>910</v>
      </c>
      <c r="G9824" s="103" t="s">
        <v>487</v>
      </c>
      <c r="H9824" s="103" t="s">
        <v>488</v>
      </c>
      <c r="I9824" s="103" t="s">
        <v>842</v>
      </c>
      <c r="J9824" s="215">
        <v>917.09</v>
      </c>
      <c r="K9824" s="216" t="s">
        <v>347</v>
      </c>
    </row>
    <row r="9825" spans="1:11" x14ac:dyDescent="0.25">
      <c r="A9825" s="103" t="s">
        <v>826</v>
      </c>
      <c r="B9825" s="103" t="s">
        <v>347</v>
      </c>
      <c r="C9825" s="103" t="s">
        <v>904</v>
      </c>
      <c r="D9825" s="103" t="s">
        <v>909</v>
      </c>
      <c r="E9825" s="103" t="s">
        <v>910</v>
      </c>
      <c r="F9825" s="103" t="s">
        <v>910</v>
      </c>
      <c r="G9825" s="103" t="s">
        <v>555</v>
      </c>
      <c r="H9825" s="103" t="s">
        <v>556</v>
      </c>
      <c r="I9825" s="103" t="s">
        <v>842</v>
      </c>
      <c r="J9825" s="215">
        <v>139.27000000000001</v>
      </c>
      <c r="K9825" s="216" t="s">
        <v>347</v>
      </c>
    </row>
    <row r="9826" spans="1:11" x14ac:dyDescent="0.25">
      <c r="A9826" s="103" t="s">
        <v>827</v>
      </c>
      <c r="B9826" s="103" t="s">
        <v>347</v>
      </c>
      <c r="C9826" s="103" t="s">
        <v>904</v>
      </c>
      <c r="D9826" s="103" t="s">
        <v>909</v>
      </c>
      <c r="E9826" s="103" t="s">
        <v>910</v>
      </c>
      <c r="F9826" s="103" t="s">
        <v>910</v>
      </c>
      <c r="G9826" s="103" t="s">
        <v>210</v>
      </c>
      <c r="H9826" s="103" t="s">
        <v>350</v>
      </c>
      <c r="I9826" s="103" t="s">
        <v>842</v>
      </c>
      <c r="J9826" s="215">
        <v>94.63</v>
      </c>
      <c r="K9826" s="216" t="s">
        <v>347</v>
      </c>
    </row>
    <row r="9827" spans="1:11" x14ac:dyDescent="0.25">
      <c r="A9827" s="103" t="s">
        <v>828</v>
      </c>
      <c r="B9827" s="103" t="s">
        <v>347</v>
      </c>
      <c r="C9827" s="103" t="s">
        <v>904</v>
      </c>
      <c r="D9827" s="103" t="s">
        <v>909</v>
      </c>
      <c r="E9827" s="103" t="s">
        <v>910</v>
      </c>
      <c r="F9827" s="103" t="s">
        <v>910</v>
      </c>
      <c r="G9827" s="103" t="s">
        <v>210</v>
      </c>
      <c r="H9827" s="103" t="s">
        <v>350</v>
      </c>
      <c r="I9827" s="103" t="s">
        <v>842</v>
      </c>
      <c r="J9827" s="215">
        <v>35.19</v>
      </c>
      <c r="K9827" s="216" t="s">
        <v>347</v>
      </c>
    </row>
    <row r="9828" spans="1:11" x14ac:dyDescent="0.25">
      <c r="A9828" s="103" t="s">
        <v>825</v>
      </c>
      <c r="B9828" s="103" t="s">
        <v>347</v>
      </c>
      <c r="C9828" s="103" t="s">
        <v>904</v>
      </c>
      <c r="D9828" s="103" t="s">
        <v>909</v>
      </c>
      <c r="E9828" s="103" t="s">
        <v>910</v>
      </c>
      <c r="F9828" s="103" t="s">
        <v>910</v>
      </c>
      <c r="G9828" s="103" t="s">
        <v>210</v>
      </c>
      <c r="H9828" s="103" t="s">
        <v>350</v>
      </c>
      <c r="I9828" s="103" t="s">
        <v>842</v>
      </c>
      <c r="J9828" s="215">
        <v>120.38</v>
      </c>
      <c r="K9828" s="216" t="s">
        <v>347</v>
      </c>
    </row>
    <row r="9829" spans="1:11" x14ac:dyDescent="0.25">
      <c r="A9829" s="103" t="s">
        <v>826</v>
      </c>
      <c r="B9829" s="103" t="s">
        <v>347</v>
      </c>
      <c r="C9829" s="103" t="s">
        <v>904</v>
      </c>
      <c r="D9829" s="103" t="s">
        <v>909</v>
      </c>
      <c r="E9829" s="103" t="s">
        <v>910</v>
      </c>
      <c r="F9829" s="103" t="s">
        <v>910</v>
      </c>
      <c r="G9829" s="103" t="s">
        <v>210</v>
      </c>
      <c r="H9829" s="103" t="s">
        <v>350</v>
      </c>
      <c r="I9829" s="103" t="s">
        <v>842</v>
      </c>
      <c r="J9829" s="215">
        <v>97.75</v>
      </c>
      <c r="K9829" s="216" t="s">
        <v>347</v>
      </c>
    </row>
    <row r="9830" spans="1:11" x14ac:dyDescent="0.25">
      <c r="A9830" s="103" t="s">
        <v>830</v>
      </c>
      <c r="B9830" s="103" t="s">
        <v>347</v>
      </c>
      <c r="C9830" s="103" t="s">
        <v>904</v>
      </c>
      <c r="D9830" s="103" t="s">
        <v>909</v>
      </c>
      <c r="E9830" s="103" t="s">
        <v>910</v>
      </c>
      <c r="F9830" s="103" t="s">
        <v>910</v>
      </c>
      <c r="G9830" s="103" t="s">
        <v>201</v>
      </c>
      <c r="H9830" s="103" t="s">
        <v>351</v>
      </c>
      <c r="I9830" s="103" t="s">
        <v>842</v>
      </c>
      <c r="J9830" s="215">
        <v>44.96</v>
      </c>
      <c r="K9830" s="216" t="s">
        <v>347</v>
      </c>
    </row>
    <row r="9831" spans="1:11" x14ac:dyDescent="0.25">
      <c r="A9831" s="103" t="s">
        <v>825</v>
      </c>
      <c r="B9831" s="103" t="s">
        <v>347</v>
      </c>
      <c r="C9831" s="103" t="s">
        <v>904</v>
      </c>
      <c r="D9831" s="103" t="s">
        <v>909</v>
      </c>
      <c r="E9831" s="103" t="s">
        <v>910</v>
      </c>
      <c r="F9831" s="103" t="s">
        <v>910</v>
      </c>
      <c r="G9831" s="103" t="s">
        <v>201</v>
      </c>
      <c r="H9831" s="103" t="s">
        <v>351</v>
      </c>
      <c r="I9831" s="103" t="s">
        <v>842</v>
      </c>
      <c r="J9831" s="215">
        <v>162.9</v>
      </c>
      <c r="K9831" s="216" t="s">
        <v>347</v>
      </c>
    </row>
    <row r="9832" spans="1:11" x14ac:dyDescent="0.25">
      <c r="A9832" s="103" t="s">
        <v>826</v>
      </c>
      <c r="B9832" s="103" t="s">
        <v>347</v>
      </c>
      <c r="C9832" s="103" t="s">
        <v>904</v>
      </c>
      <c r="D9832" s="103" t="s">
        <v>909</v>
      </c>
      <c r="E9832" s="103" t="s">
        <v>910</v>
      </c>
      <c r="F9832" s="103" t="s">
        <v>910</v>
      </c>
      <c r="G9832" s="103" t="s">
        <v>977</v>
      </c>
      <c r="H9832" s="103" t="s">
        <v>978</v>
      </c>
      <c r="I9832" s="103" t="s">
        <v>842</v>
      </c>
      <c r="J9832" s="215">
        <v>93.92</v>
      </c>
      <c r="K9832" s="216" t="s">
        <v>347</v>
      </c>
    </row>
    <row r="9833" spans="1:11" x14ac:dyDescent="0.25">
      <c r="A9833" s="103" t="s">
        <v>827</v>
      </c>
      <c r="B9833" s="103" t="s">
        <v>347</v>
      </c>
      <c r="C9833" s="103" t="s">
        <v>904</v>
      </c>
      <c r="D9833" s="103" t="s">
        <v>909</v>
      </c>
      <c r="E9833" s="103" t="s">
        <v>910</v>
      </c>
      <c r="F9833" s="103" t="s">
        <v>910</v>
      </c>
      <c r="G9833" s="103" t="s">
        <v>209</v>
      </c>
      <c r="H9833" s="103" t="s">
        <v>352</v>
      </c>
      <c r="I9833" s="103" t="s">
        <v>842</v>
      </c>
      <c r="J9833" s="215">
        <v>65.25</v>
      </c>
      <c r="K9833" s="216" t="s">
        <v>347</v>
      </c>
    </row>
    <row r="9834" spans="1:11" x14ac:dyDescent="0.25">
      <c r="A9834" s="103" t="s">
        <v>830</v>
      </c>
      <c r="B9834" s="103" t="s">
        <v>347</v>
      </c>
      <c r="C9834" s="103" t="s">
        <v>904</v>
      </c>
      <c r="D9834" s="103" t="s">
        <v>909</v>
      </c>
      <c r="E9834" s="103" t="s">
        <v>910</v>
      </c>
      <c r="F9834" s="103" t="s">
        <v>910</v>
      </c>
      <c r="G9834" s="103" t="s">
        <v>209</v>
      </c>
      <c r="H9834" s="103" t="s">
        <v>352</v>
      </c>
      <c r="I9834" s="103" t="s">
        <v>842</v>
      </c>
      <c r="J9834" s="215">
        <v>66.06</v>
      </c>
      <c r="K9834" s="216" t="s">
        <v>347</v>
      </c>
    </row>
    <row r="9835" spans="1:11" x14ac:dyDescent="0.25">
      <c r="A9835" s="103" t="s">
        <v>828</v>
      </c>
      <c r="B9835" s="103" t="s">
        <v>347</v>
      </c>
      <c r="C9835" s="103" t="s">
        <v>904</v>
      </c>
      <c r="D9835" s="103" t="s">
        <v>909</v>
      </c>
      <c r="E9835" s="103" t="s">
        <v>910</v>
      </c>
      <c r="F9835" s="103" t="s">
        <v>910</v>
      </c>
      <c r="G9835" s="103" t="s">
        <v>209</v>
      </c>
      <c r="H9835" s="103" t="s">
        <v>352</v>
      </c>
      <c r="I9835" s="103" t="s">
        <v>842</v>
      </c>
      <c r="J9835" s="215">
        <v>118.6</v>
      </c>
      <c r="K9835" s="216" t="s">
        <v>347</v>
      </c>
    </row>
    <row r="9836" spans="1:11" x14ac:dyDescent="0.25">
      <c r="A9836" s="103" t="s">
        <v>829</v>
      </c>
      <c r="B9836" s="103" t="s">
        <v>347</v>
      </c>
      <c r="C9836" s="103" t="s">
        <v>904</v>
      </c>
      <c r="D9836" s="103" t="s">
        <v>909</v>
      </c>
      <c r="E9836" s="103" t="s">
        <v>910</v>
      </c>
      <c r="F9836" s="103" t="s">
        <v>910</v>
      </c>
      <c r="G9836" s="103" t="s">
        <v>209</v>
      </c>
      <c r="H9836" s="103" t="s">
        <v>352</v>
      </c>
      <c r="I9836" s="103" t="s">
        <v>842</v>
      </c>
      <c r="J9836" s="215">
        <v>78.8</v>
      </c>
      <c r="K9836" s="216" t="s">
        <v>347</v>
      </c>
    </row>
    <row r="9837" spans="1:11" x14ac:dyDescent="0.25">
      <c r="A9837" s="103" t="s">
        <v>825</v>
      </c>
      <c r="B9837" s="103" t="s">
        <v>347</v>
      </c>
      <c r="C9837" s="103" t="s">
        <v>904</v>
      </c>
      <c r="D9837" s="103" t="s">
        <v>909</v>
      </c>
      <c r="E9837" s="103" t="s">
        <v>910</v>
      </c>
      <c r="F9837" s="103" t="s">
        <v>910</v>
      </c>
      <c r="G9837" s="103" t="s">
        <v>209</v>
      </c>
      <c r="H9837" s="103" t="s">
        <v>352</v>
      </c>
      <c r="I9837" s="103" t="s">
        <v>842</v>
      </c>
      <c r="J9837" s="215">
        <v>97.9</v>
      </c>
      <c r="K9837" s="216" t="s">
        <v>347</v>
      </c>
    </row>
    <row r="9838" spans="1:11" x14ac:dyDescent="0.25">
      <c r="A9838" s="103" t="s">
        <v>826</v>
      </c>
      <c r="B9838" s="103" t="s">
        <v>347</v>
      </c>
      <c r="C9838" s="103" t="s">
        <v>904</v>
      </c>
      <c r="D9838" s="103" t="s">
        <v>909</v>
      </c>
      <c r="E9838" s="103" t="s">
        <v>910</v>
      </c>
      <c r="F9838" s="103" t="s">
        <v>910</v>
      </c>
      <c r="G9838" s="103" t="s">
        <v>209</v>
      </c>
      <c r="H9838" s="103" t="s">
        <v>352</v>
      </c>
      <c r="I9838" s="103" t="s">
        <v>842</v>
      </c>
      <c r="J9838" s="215">
        <v>129.41999999999999</v>
      </c>
      <c r="K9838" s="216" t="s">
        <v>347</v>
      </c>
    </row>
    <row r="9839" spans="1:11" x14ac:dyDescent="0.25">
      <c r="A9839" s="103" t="s">
        <v>830</v>
      </c>
      <c r="B9839" s="103" t="s">
        <v>347</v>
      </c>
      <c r="C9839" s="103" t="s">
        <v>904</v>
      </c>
      <c r="D9839" s="103" t="s">
        <v>909</v>
      </c>
      <c r="E9839" s="103" t="s">
        <v>910</v>
      </c>
      <c r="F9839" s="103" t="s">
        <v>910</v>
      </c>
      <c r="G9839" s="103" t="s">
        <v>220</v>
      </c>
      <c r="H9839" s="103" t="s">
        <v>405</v>
      </c>
      <c r="I9839" s="103" t="s">
        <v>842</v>
      </c>
      <c r="J9839" s="215">
        <v>104.61</v>
      </c>
      <c r="K9839" s="216" t="s">
        <v>347</v>
      </c>
    </row>
    <row r="9840" spans="1:11" x14ac:dyDescent="0.25">
      <c r="A9840" s="103" t="s">
        <v>828</v>
      </c>
      <c r="B9840" s="103" t="s">
        <v>347</v>
      </c>
      <c r="C9840" s="103" t="s">
        <v>904</v>
      </c>
      <c r="D9840" s="103" t="s">
        <v>909</v>
      </c>
      <c r="E9840" s="103" t="s">
        <v>910</v>
      </c>
      <c r="F9840" s="103" t="s">
        <v>910</v>
      </c>
      <c r="G9840" s="103" t="s">
        <v>220</v>
      </c>
      <c r="H9840" s="103" t="s">
        <v>405</v>
      </c>
      <c r="I9840" s="103" t="s">
        <v>842</v>
      </c>
      <c r="J9840" s="215">
        <v>114.09</v>
      </c>
      <c r="K9840" s="216" t="s">
        <v>347</v>
      </c>
    </row>
    <row r="9841" spans="1:11" x14ac:dyDescent="0.25">
      <c r="A9841" s="103" t="s">
        <v>825</v>
      </c>
      <c r="B9841" s="103" t="s">
        <v>347</v>
      </c>
      <c r="C9841" s="103" t="s">
        <v>904</v>
      </c>
      <c r="D9841" s="103" t="s">
        <v>909</v>
      </c>
      <c r="E9841" s="103" t="s">
        <v>910</v>
      </c>
      <c r="F9841" s="103" t="s">
        <v>910</v>
      </c>
      <c r="G9841" s="103" t="s">
        <v>220</v>
      </c>
      <c r="H9841" s="103" t="s">
        <v>405</v>
      </c>
      <c r="I9841" s="103" t="s">
        <v>842</v>
      </c>
      <c r="J9841" s="215">
        <v>303.39</v>
      </c>
      <c r="K9841" s="216" t="s">
        <v>347</v>
      </c>
    </row>
    <row r="9842" spans="1:11" x14ac:dyDescent="0.25">
      <c r="A9842" s="103" t="s">
        <v>828</v>
      </c>
      <c r="B9842" s="103" t="s">
        <v>347</v>
      </c>
      <c r="C9842" s="103" t="s">
        <v>904</v>
      </c>
      <c r="D9842" s="103" t="s">
        <v>909</v>
      </c>
      <c r="E9842" s="103" t="s">
        <v>910</v>
      </c>
      <c r="F9842" s="103" t="s">
        <v>910</v>
      </c>
      <c r="G9842" s="103" t="s">
        <v>557</v>
      </c>
      <c r="H9842" s="103" t="s">
        <v>558</v>
      </c>
      <c r="I9842" s="103" t="s">
        <v>842</v>
      </c>
      <c r="J9842" s="215">
        <v>140.58000000000001</v>
      </c>
      <c r="K9842" s="216" t="s">
        <v>347</v>
      </c>
    </row>
    <row r="9843" spans="1:11" x14ac:dyDescent="0.25">
      <c r="A9843" s="103" t="s">
        <v>825</v>
      </c>
      <c r="B9843" s="103" t="s">
        <v>347</v>
      </c>
      <c r="C9843" s="103" t="s">
        <v>904</v>
      </c>
      <c r="D9843" s="103" t="s">
        <v>909</v>
      </c>
      <c r="E9843" s="103" t="s">
        <v>910</v>
      </c>
      <c r="F9843" s="103" t="s">
        <v>910</v>
      </c>
      <c r="G9843" s="103" t="s">
        <v>557</v>
      </c>
      <c r="H9843" s="103" t="s">
        <v>558</v>
      </c>
      <c r="I9843" s="103" t="s">
        <v>842</v>
      </c>
      <c r="J9843" s="215">
        <v>81.45</v>
      </c>
      <c r="K9843" s="216" t="s">
        <v>347</v>
      </c>
    </row>
    <row r="9844" spans="1:11" x14ac:dyDescent="0.25">
      <c r="A9844" s="103" t="s">
        <v>828</v>
      </c>
      <c r="B9844" s="103" t="s">
        <v>347</v>
      </c>
      <c r="C9844" s="103" t="s">
        <v>904</v>
      </c>
      <c r="D9844" s="103" t="s">
        <v>909</v>
      </c>
      <c r="E9844" s="103" t="s">
        <v>910</v>
      </c>
      <c r="F9844" s="103" t="s">
        <v>910</v>
      </c>
      <c r="G9844" s="103" t="s">
        <v>204</v>
      </c>
      <c r="H9844" s="103" t="s">
        <v>353</v>
      </c>
      <c r="I9844" s="103" t="s">
        <v>842</v>
      </c>
      <c r="J9844" s="215">
        <v>27.46</v>
      </c>
      <c r="K9844" s="216" t="s">
        <v>347</v>
      </c>
    </row>
    <row r="9845" spans="1:11" x14ac:dyDescent="0.25">
      <c r="A9845" s="103" t="s">
        <v>825</v>
      </c>
      <c r="B9845" s="103" t="s">
        <v>347</v>
      </c>
      <c r="C9845" s="103" t="s">
        <v>904</v>
      </c>
      <c r="D9845" s="103" t="s">
        <v>909</v>
      </c>
      <c r="E9845" s="103" t="s">
        <v>910</v>
      </c>
      <c r="F9845" s="103" t="s">
        <v>910</v>
      </c>
      <c r="G9845" s="103" t="s">
        <v>204</v>
      </c>
      <c r="H9845" s="103" t="s">
        <v>353</v>
      </c>
      <c r="I9845" s="103" t="s">
        <v>842</v>
      </c>
      <c r="J9845" s="215">
        <v>137.63</v>
      </c>
      <c r="K9845" s="216" t="s">
        <v>347</v>
      </c>
    </row>
    <row r="9846" spans="1:11" x14ac:dyDescent="0.25">
      <c r="A9846" s="103" t="s">
        <v>827</v>
      </c>
      <c r="B9846" s="103" t="s">
        <v>347</v>
      </c>
      <c r="C9846" s="103" t="s">
        <v>904</v>
      </c>
      <c r="D9846" s="103" t="s">
        <v>909</v>
      </c>
      <c r="E9846" s="103" t="s">
        <v>910</v>
      </c>
      <c r="F9846" s="103" t="s">
        <v>910</v>
      </c>
      <c r="G9846" s="103" t="s">
        <v>207</v>
      </c>
      <c r="H9846" s="103" t="s">
        <v>354</v>
      </c>
      <c r="I9846" s="103" t="s">
        <v>842</v>
      </c>
      <c r="J9846" s="215">
        <v>100.49</v>
      </c>
      <c r="K9846" s="216" t="s">
        <v>347</v>
      </c>
    </row>
    <row r="9847" spans="1:11" x14ac:dyDescent="0.25">
      <c r="A9847" s="103" t="s">
        <v>830</v>
      </c>
      <c r="B9847" s="103" t="s">
        <v>347</v>
      </c>
      <c r="C9847" s="103" t="s">
        <v>904</v>
      </c>
      <c r="D9847" s="103" t="s">
        <v>909</v>
      </c>
      <c r="E9847" s="103" t="s">
        <v>910</v>
      </c>
      <c r="F9847" s="103" t="s">
        <v>910</v>
      </c>
      <c r="G9847" s="103" t="s">
        <v>207</v>
      </c>
      <c r="H9847" s="103" t="s">
        <v>354</v>
      </c>
      <c r="I9847" s="103" t="s">
        <v>842</v>
      </c>
      <c r="J9847" s="215">
        <v>216.38</v>
      </c>
      <c r="K9847" s="216" t="s">
        <v>347</v>
      </c>
    </row>
    <row r="9848" spans="1:11" x14ac:dyDescent="0.25">
      <c r="A9848" s="103" t="s">
        <v>828</v>
      </c>
      <c r="B9848" s="103" t="s">
        <v>347</v>
      </c>
      <c r="C9848" s="103" t="s">
        <v>904</v>
      </c>
      <c r="D9848" s="103" t="s">
        <v>909</v>
      </c>
      <c r="E9848" s="103" t="s">
        <v>910</v>
      </c>
      <c r="F9848" s="103" t="s">
        <v>910</v>
      </c>
      <c r="G9848" s="103" t="s">
        <v>207</v>
      </c>
      <c r="H9848" s="103" t="s">
        <v>354</v>
      </c>
      <c r="I9848" s="103" t="s">
        <v>842</v>
      </c>
      <c r="J9848" s="215">
        <v>93.74</v>
      </c>
      <c r="K9848" s="216" t="s">
        <v>347</v>
      </c>
    </row>
    <row r="9849" spans="1:11" x14ac:dyDescent="0.25">
      <c r="A9849" s="103" t="s">
        <v>829</v>
      </c>
      <c r="B9849" s="103" t="s">
        <v>347</v>
      </c>
      <c r="C9849" s="103" t="s">
        <v>904</v>
      </c>
      <c r="D9849" s="103" t="s">
        <v>909</v>
      </c>
      <c r="E9849" s="103" t="s">
        <v>910</v>
      </c>
      <c r="F9849" s="103" t="s">
        <v>910</v>
      </c>
      <c r="G9849" s="103" t="s">
        <v>207</v>
      </c>
      <c r="H9849" s="103" t="s">
        <v>354</v>
      </c>
      <c r="I9849" s="103" t="s">
        <v>842</v>
      </c>
      <c r="J9849" s="215">
        <v>32.729999999999997</v>
      </c>
      <c r="K9849" s="216" t="s">
        <v>347</v>
      </c>
    </row>
    <row r="9850" spans="1:11" x14ac:dyDescent="0.25">
      <c r="A9850" s="103" t="s">
        <v>825</v>
      </c>
      <c r="B9850" s="103" t="s">
        <v>347</v>
      </c>
      <c r="C9850" s="103" t="s">
        <v>904</v>
      </c>
      <c r="D9850" s="103" t="s">
        <v>909</v>
      </c>
      <c r="E9850" s="103" t="s">
        <v>910</v>
      </c>
      <c r="F9850" s="103" t="s">
        <v>910</v>
      </c>
      <c r="G9850" s="103" t="s">
        <v>207</v>
      </c>
      <c r="H9850" s="103" t="s">
        <v>354</v>
      </c>
      <c r="I9850" s="103" t="s">
        <v>842</v>
      </c>
      <c r="J9850" s="215">
        <v>381.6</v>
      </c>
      <c r="K9850" s="216" t="s">
        <v>347</v>
      </c>
    </row>
    <row r="9851" spans="1:11" x14ac:dyDescent="0.25">
      <c r="A9851" s="103" t="s">
        <v>826</v>
      </c>
      <c r="B9851" s="103" t="s">
        <v>347</v>
      </c>
      <c r="C9851" s="103" t="s">
        <v>904</v>
      </c>
      <c r="D9851" s="103" t="s">
        <v>909</v>
      </c>
      <c r="E9851" s="103" t="s">
        <v>910</v>
      </c>
      <c r="F9851" s="103" t="s">
        <v>910</v>
      </c>
      <c r="G9851" s="103" t="s">
        <v>207</v>
      </c>
      <c r="H9851" s="103" t="s">
        <v>354</v>
      </c>
      <c r="I9851" s="103" t="s">
        <v>842</v>
      </c>
      <c r="J9851" s="215">
        <v>201.55</v>
      </c>
      <c r="K9851" s="216" t="s">
        <v>347</v>
      </c>
    </row>
    <row r="9852" spans="1:11" x14ac:dyDescent="0.25">
      <c r="A9852" s="103" t="s">
        <v>827</v>
      </c>
      <c r="B9852" s="103" t="s">
        <v>347</v>
      </c>
      <c r="C9852" s="103" t="s">
        <v>904</v>
      </c>
      <c r="D9852" s="103" t="s">
        <v>909</v>
      </c>
      <c r="E9852" s="103" t="s">
        <v>910</v>
      </c>
      <c r="F9852" s="103" t="s">
        <v>910</v>
      </c>
      <c r="G9852" s="103" t="s">
        <v>219</v>
      </c>
      <c r="H9852" s="103" t="s">
        <v>406</v>
      </c>
      <c r="I9852" s="103" t="s">
        <v>842</v>
      </c>
      <c r="J9852" s="215">
        <v>274.67</v>
      </c>
      <c r="K9852" s="216" t="s">
        <v>347</v>
      </c>
    </row>
    <row r="9853" spans="1:11" x14ac:dyDescent="0.25">
      <c r="A9853" s="103" t="s">
        <v>830</v>
      </c>
      <c r="B9853" s="103" t="s">
        <v>347</v>
      </c>
      <c r="C9853" s="103" t="s">
        <v>904</v>
      </c>
      <c r="D9853" s="103" t="s">
        <v>909</v>
      </c>
      <c r="E9853" s="103" t="s">
        <v>910</v>
      </c>
      <c r="F9853" s="103" t="s">
        <v>910</v>
      </c>
      <c r="G9853" s="103" t="s">
        <v>219</v>
      </c>
      <c r="H9853" s="103" t="s">
        <v>406</v>
      </c>
      <c r="I9853" s="103" t="s">
        <v>842</v>
      </c>
      <c r="J9853" s="215">
        <v>3501.38</v>
      </c>
      <c r="K9853" s="216" t="s">
        <v>347</v>
      </c>
    </row>
    <row r="9854" spans="1:11" x14ac:dyDescent="0.25">
      <c r="A9854" s="103" t="s">
        <v>828</v>
      </c>
      <c r="B9854" s="103" t="s">
        <v>347</v>
      </c>
      <c r="C9854" s="103" t="s">
        <v>904</v>
      </c>
      <c r="D9854" s="103" t="s">
        <v>909</v>
      </c>
      <c r="E9854" s="103" t="s">
        <v>910</v>
      </c>
      <c r="F9854" s="103" t="s">
        <v>910</v>
      </c>
      <c r="G9854" s="103" t="s">
        <v>219</v>
      </c>
      <c r="H9854" s="103" t="s">
        <v>406</v>
      </c>
      <c r="I9854" s="103" t="s">
        <v>842</v>
      </c>
      <c r="J9854" s="215">
        <v>520.28</v>
      </c>
      <c r="K9854" s="216" t="s">
        <v>347</v>
      </c>
    </row>
    <row r="9855" spans="1:11" x14ac:dyDescent="0.25">
      <c r="A9855" s="103" t="s">
        <v>829</v>
      </c>
      <c r="B9855" s="103" t="s">
        <v>347</v>
      </c>
      <c r="C9855" s="103" t="s">
        <v>904</v>
      </c>
      <c r="D9855" s="103" t="s">
        <v>909</v>
      </c>
      <c r="E9855" s="103" t="s">
        <v>910</v>
      </c>
      <c r="F9855" s="103" t="s">
        <v>910</v>
      </c>
      <c r="G9855" s="103" t="s">
        <v>219</v>
      </c>
      <c r="H9855" s="103" t="s">
        <v>406</v>
      </c>
      <c r="I9855" s="103" t="s">
        <v>842</v>
      </c>
      <c r="J9855" s="215">
        <v>195.47</v>
      </c>
      <c r="K9855" s="216" t="s">
        <v>347</v>
      </c>
    </row>
    <row r="9856" spans="1:11" x14ac:dyDescent="0.25">
      <c r="A9856" s="103" t="s">
        <v>825</v>
      </c>
      <c r="B9856" s="103" t="s">
        <v>347</v>
      </c>
      <c r="C9856" s="103" t="s">
        <v>904</v>
      </c>
      <c r="D9856" s="103" t="s">
        <v>909</v>
      </c>
      <c r="E9856" s="103" t="s">
        <v>910</v>
      </c>
      <c r="F9856" s="103" t="s">
        <v>910</v>
      </c>
      <c r="G9856" s="103" t="s">
        <v>219</v>
      </c>
      <c r="H9856" s="103" t="s">
        <v>406</v>
      </c>
      <c r="I9856" s="103" t="s">
        <v>842</v>
      </c>
      <c r="J9856" s="215">
        <v>679.69</v>
      </c>
      <c r="K9856" s="216" t="s">
        <v>347</v>
      </c>
    </row>
    <row r="9857" spans="1:11" x14ac:dyDescent="0.25">
      <c r="A9857" s="103" t="s">
        <v>826</v>
      </c>
      <c r="B9857" s="103" t="s">
        <v>347</v>
      </c>
      <c r="C9857" s="103" t="s">
        <v>904</v>
      </c>
      <c r="D9857" s="103" t="s">
        <v>909</v>
      </c>
      <c r="E9857" s="103" t="s">
        <v>910</v>
      </c>
      <c r="F9857" s="103" t="s">
        <v>910</v>
      </c>
      <c r="G9857" s="103" t="s">
        <v>219</v>
      </c>
      <c r="H9857" s="103" t="s">
        <v>406</v>
      </c>
      <c r="I9857" s="103" t="s">
        <v>842</v>
      </c>
      <c r="J9857" s="215">
        <v>552.91</v>
      </c>
      <c r="K9857" s="216" t="s">
        <v>347</v>
      </c>
    </row>
    <row r="9858" spans="1:11" x14ac:dyDescent="0.25">
      <c r="A9858" s="103" t="s">
        <v>827</v>
      </c>
      <c r="B9858" s="103" t="s">
        <v>347</v>
      </c>
      <c r="C9858" s="103" t="s">
        <v>904</v>
      </c>
      <c r="D9858" s="103" t="s">
        <v>909</v>
      </c>
      <c r="E9858" s="103" t="s">
        <v>910</v>
      </c>
      <c r="F9858" s="103" t="s">
        <v>910</v>
      </c>
      <c r="G9858" s="103" t="s">
        <v>213</v>
      </c>
      <c r="H9858" s="103" t="s">
        <v>355</v>
      </c>
      <c r="I9858" s="103" t="s">
        <v>842</v>
      </c>
      <c r="J9858" s="215">
        <v>259.33999999999997</v>
      </c>
      <c r="K9858" s="216" t="s">
        <v>347</v>
      </c>
    </row>
    <row r="9859" spans="1:11" x14ac:dyDescent="0.25">
      <c r="A9859" s="103" t="s">
        <v>830</v>
      </c>
      <c r="B9859" s="103" t="s">
        <v>347</v>
      </c>
      <c r="C9859" s="103" t="s">
        <v>904</v>
      </c>
      <c r="D9859" s="103" t="s">
        <v>909</v>
      </c>
      <c r="E9859" s="103" t="s">
        <v>910</v>
      </c>
      <c r="F9859" s="103" t="s">
        <v>910</v>
      </c>
      <c r="G9859" s="103" t="s">
        <v>213</v>
      </c>
      <c r="H9859" s="103" t="s">
        <v>355</v>
      </c>
      <c r="I9859" s="103" t="s">
        <v>842</v>
      </c>
      <c r="J9859" s="215">
        <v>4394.59</v>
      </c>
      <c r="K9859" s="216" t="s">
        <v>347</v>
      </c>
    </row>
    <row r="9860" spans="1:11" x14ac:dyDescent="0.25">
      <c r="A9860" s="103" t="s">
        <v>828</v>
      </c>
      <c r="B9860" s="103" t="s">
        <v>347</v>
      </c>
      <c r="C9860" s="103" t="s">
        <v>904</v>
      </c>
      <c r="D9860" s="103" t="s">
        <v>909</v>
      </c>
      <c r="E9860" s="103" t="s">
        <v>910</v>
      </c>
      <c r="F9860" s="103" t="s">
        <v>910</v>
      </c>
      <c r="G9860" s="103" t="s">
        <v>213</v>
      </c>
      <c r="H9860" s="103" t="s">
        <v>355</v>
      </c>
      <c r="I9860" s="103" t="s">
        <v>842</v>
      </c>
      <c r="J9860" s="215">
        <v>455.39</v>
      </c>
      <c r="K9860" s="216" t="s">
        <v>347</v>
      </c>
    </row>
    <row r="9861" spans="1:11" x14ac:dyDescent="0.25">
      <c r="A9861" s="103" t="s">
        <v>829</v>
      </c>
      <c r="B9861" s="103" t="s">
        <v>347</v>
      </c>
      <c r="C9861" s="103" t="s">
        <v>904</v>
      </c>
      <c r="D9861" s="103" t="s">
        <v>909</v>
      </c>
      <c r="E9861" s="103" t="s">
        <v>910</v>
      </c>
      <c r="F9861" s="103" t="s">
        <v>910</v>
      </c>
      <c r="G9861" s="103" t="s">
        <v>213</v>
      </c>
      <c r="H9861" s="103" t="s">
        <v>355</v>
      </c>
      <c r="I9861" s="103" t="s">
        <v>842</v>
      </c>
      <c r="J9861" s="215">
        <v>8633.32</v>
      </c>
      <c r="K9861" s="216" t="s">
        <v>347</v>
      </c>
    </row>
    <row r="9862" spans="1:11" x14ac:dyDescent="0.25">
      <c r="A9862" s="103" t="s">
        <v>825</v>
      </c>
      <c r="B9862" s="103" t="s">
        <v>347</v>
      </c>
      <c r="C9862" s="103" t="s">
        <v>904</v>
      </c>
      <c r="D9862" s="103" t="s">
        <v>909</v>
      </c>
      <c r="E9862" s="103" t="s">
        <v>910</v>
      </c>
      <c r="F9862" s="103" t="s">
        <v>910</v>
      </c>
      <c r="G9862" s="103" t="s">
        <v>213</v>
      </c>
      <c r="H9862" s="103" t="s">
        <v>355</v>
      </c>
      <c r="I9862" s="103" t="s">
        <v>842</v>
      </c>
      <c r="J9862" s="215">
        <v>1395.29</v>
      </c>
      <c r="K9862" s="216" t="s">
        <v>347</v>
      </c>
    </row>
    <row r="9863" spans="1:11" x14ac:dyDescent="0.25">
      <c r="A9863" s="103" t="s">
        <v>826</v>
      </c>
      <c r="B9863" s="103" t="s">
        <v>347</v>
      </c>
      <c r="C9863" s="103" t="s">
        <v>904</v>
      </c>
      <c r="D9863" s="103" t="s">
        <v>909</v>
      </c>
      <c r="E9863" s="103" t="s">
        <v>910</v>
      </c>
      <c r="F9863" s="103" t="s">
        <v>910</v>
      </c>
      <c r="G9863" s="103" t="s">
        <v>213</v>
      </c>
      <c r="H9863" s="103" t="s">
        <v>355</v>
      </c>
      <c r="I9863" s="103" t="s">
        <v>842</v>
      </c>
      <c r="J9863" s="215">
        <v>299.64</v>
      </c>
      <c r="K9863" s="216" t="s">
        <v>347</v>
      </c>
    </row>
    <row r="9864" spans="1:11" x14ac:dyDescent="0.25">
      <c r="A9864" s="103" t="s">
        <v>829</v>
      </c>
      <c r="B9864" s="103" t="s">
        <v>347</v>
      </c>
      <c r="C9864" s="103" t="s">
        <v>904</v>
      </c>
      <c r="D9864" s="103" t="s">
        <v>909</v>
      </c>
      <c r="E9864" s="103" t="s">
        <v>910</v>
      </c>
      <c r="F9864" s="103" t="s">
        <v>910</v>
      </c>
      <c r="G9864" s="103" t="s">
        <v>864</v>
      </c>
      <c r="H9864" s="103" t="s">
        <v>865</v>
      </c>
      <c r="I9864" s="103" t="s">
        <v>842</v>
      </c>
      <c r="J9864" s="215">
        <v>41.98</v>
      </c>
      <c r="K9864" s="216" t="s">
        <v>88</v>
      </c>
    </row>
    <row r="9865" spans="1:11" x14ac:dyDescent="0.25">
      <c r="A9865" s="103" t="s">
        <v>828</v>
      </c>
      <c r="B9865" s="103" t="s">
        <v>347</v>
      </c>
      <c r="C9865" s="103" t="s">
        <v>904</v>
      </c>
      <c r="D9865" s="103" t="s">
        <v>909</v>
      </c>
      <c r="E9865" s="103" t="s">
        <v>910</v>
      </c>
      <c r="F9865" s="103" t="s">
        <v>910</v>
      </c>
      <c r="G9865" s="103" t="s">
        <v>740</v>
      </c>
      <c r="H9865" s="103" t="s">
        <v>741</v>
      </c>
      <c r="I9865" s="103" t="s">
        <v>842</v>
      </c>
      <c r="J9865" s="215">
        <v>39.68</v>
      </c>
      <c r="K9865" s="216" t="s">
        <v>88</v>
      </c>
    </row>
    <row r="9866" spans="1:11" x14ac:dyDescent="0.25">
      <c r="A9866" s="103" t="s">
        <v>827</v>
      </c>
      <c r="B9866" s="103" t="s">
        <v>347</v>
      </c>
      <c r="C9866" s="103" t="s">
        <v>904</v>
      </c>
      <c r="D9866" s="103" t="s">
        <v>909</v>
      </c>
      <c r="E9866" s="103" t="s">
        <v>910</v>
      </c>
      <c r="F9866" s="103" t="s">
        <v>910</v>
      </c>
      <c r="G9866" s="103" t="s">
        <v>650</v>
      </c>
      <c r="H9866" s="103" t="s">
        <v>651</v>
      </c>
      <c r="I9866" s="103" t="s">
        <v>842</v>
      </c>
      <c r="J9866" s="215">
        <v>84.29</v>
      </c>
      <c r="K9866" s="216" t="s">
        <v>88</v>
      </c>
    </row>
    <row r="9867" spans="1:11" x14ac:dyDescent="0.25">
      <c r="A9867" s="103" t="s">
        <v>826</v>
      </c>
      <c r="B9867" s="103" t="s">
        <v>347</v>
      </c>
      <c r="C9867" s="103" t="s">
        <v>904</v>
      </c>
      <c r="D9867" s="103" t="s">
        <v>909</v>
      </c>
      <c r="E9867" s="103" t="s">
        <v>910</v>
      </c>
      <c r="F9867" s="103" t="s">
        <v>910</v>
      </c>
      <c r="G9867" s="103" t="s">
        <v>650</v>
      </c>
      <c r="H9867" s="103" t="s">
        <v>651</v>
      </c>
      <c r="I9867" s="103" t="s">
        <v>842</v>
      </c>
      <c r="J9867" s="215">
        <v>83.15</v>
      </c>
      <c r="K9867" s="216" t="s">
        <v>88</v>
      </c>
    </row>
    <row r="9868" spans="1:11" x14ac:dyDescent="0.25">
      <c r="A9868" s="103" t="s">
        <v>828</v>
      </c>
      <c r="B9868" s="103" t="s">
        <v>347</v>
      </c>
      <c r="C9868" s="103" t="s">
        <v>904</v>
      </c>
      <c r="D9868" s="103" t="s">
        <v>917</v>
      </c>
      <c r="E9868" s="103" t="s">
        <v>918</v>
      </c>
      <c r="F9868" s="103" t="s">
        <v>918</v>
      </c>
      <c r="G9868" s="103" t="s">
        <v>561</v>
      </c>
      <c r="H9868" s="103" t="s">
        <v>562</v>
      </c>
      <c r="I9868" s="103" t="s">
        <v>842</v>
      </c>
      <c r="J9868" s="215">
        <v>360</v>
      </c>
      <c r="K9868" s="216" t="s">
        <v>347</v>
      </c>
    </row>
    <row r="9869" spans="1:11" x14ac:dyDescent="0.25">
      <c r="A9869" s="103" t="s">
        <v>825</v>
      </c>
      <c r="B9869" s="103" t="s">
        <v>347</v>
      </c>
      <c r="C9869" s="103" t="s">
        <v>904</v>
      </c>
      <c r="D9869" s="103" t="s">
        <v>917</v>
      </c>
      <c r="E9869" s="103" t="s">
        <v>918</v>
      </c>
      <c r="F9869" s="103" t="s">
        <v>918</v>
      </c>
      <c r="G9869" s="103" t="s">
        <v>561</v>
      </c>
      <c r="H9869" s="103" t="s">
        <v>562</v>
      </c>
      <c r="I9869" s="103" t="s">
        <v>842</v>
      </c>
      <c r="J9869" s="215">
        <v>-170</v>
      </c>
      <c r="K9869" s="216" t="s">
        <v>347</v>
      </c>
    </row>
    <row r="9870" spans="1:11" x14ac:dyDescent="0.25">
      <c r="A9870" s="103" t="s">
        <v>826</v>
      </c>
      <c r="B9870" s="103" t="s">
        <v>347</v>
      </c>
      <c r="C9870" s="103" t="s">
        <v>904</v>
      </c>
      <c r="D9870" s="103" t="s">
        <v>917</v>
      </c>
      <c r="E9870" s="103" t="s">
        <v>918</v>
      </c>
      <c r="F9870" s="103" t="s">
        <v>918</v>
      </c>
      <c r="G9870" s="103" t="s">
        <v>561</v>
      </c>
      <c r="H9870" s="103" t="s">
        <v>562</v>
      </c>
      <c r="I9870" s="103" t="s">
        <v>842</v>
      </c>
      <c r="J9870" s="215">
        <v>170</v>
      </c>
      <c r="K9870" s="216" t="s">
        <v>347</v>
      </c>
    </row>
    <row r="9871" spans="1:11" x14ac:dyDescent="0.25">
      <c r="A9871" s="103" t="s">
        <v>825</v>
      </c>
      <c r="B9871" s="103" t="s">
        <v>347</v>
      </c>
      <c r="C9871" s="103" t="s">
        <v>904</v>
      </c>
      <c r="D9871" s="103" t="s">
        <v>917</v>
      </c>
      <c r="E9871" s="103" t="s">
        <v>918</v>
      </c>
      <c r="F9871" s="103" t="s">
        <v>918</v>
      </c>
      <c r="G9871" s="103" t="s">
        <v>211</v>
      </c>
      <c r="H9871" s="103" t="s">
        <v>349</v>
      </c>
      <c r="I9871" s="103" t="s">
        <v>842</v>
      </c>
      <c r="J9871" s="215">
        <v>1224</v>
      </c>
      <c r="K9871" s="216" t="s">
        <v>347</v>
      </c>
    </row>
    <row r="9872" spans="1:11" x14ac:dyDescent="0.25">
      <c r="A9872" s="103" t="s">
        <v>826</v>
      </c>
      <c r="B9872" s="103" t="s">
        <v>347</v>
      </c>
      <c r="C9872" s="103" t="s">
        <v>904</v>
      </c>
      <c r="D9872" s="103" t="s">
        <v>917</v>
      </c>
      <c r="E9872" s="103" t="s">
        <v>918</v>
      </c>
      <c r="F9872" s="103" t="s">
        <v>918</v>
      </c>
      <c r="G9872" s="103" t="s">
        <v>211</v>
      </c>
      <c r="H9872" s="103" t="s">
        <v>349</v>
      </c>
      <c r="I9872" s="103" t="s">
        <v>842</v>
      </c>
      <c r="J9872" s="215">
        <v>480</v>
      </c>
      <c r="K9872" s="216" t="s">
        <v>347</v>
      </c>
    </row>
    <row r="9873" spans="1:11" x14ac:dyDescent="0.25">
      <c r="A9873" s="103" t="s">
        <v>827</v>
      </c>
      <c r="B9873" s="103" t="s">
        <v>347</v>
      </c>
      <c r="C9873" s="103" t="s">
        <v>904</v>
      </c>
      <c r="D9873" s="103" t="s">
        <v>917</v>
      </c>
      <c r="E9873" s="103" t="s">
        <v>918</v>
      </c>
      <c r="F9873" s="103" t="s">
        <v>918</v>
      </c>
      <c r="G9873" s="103" t="s">
        <v>487</v>
      </c>
      <c r="H9873" s="103" t="s">
        <v>488</v>
      </c>
      <c r="I9873" s="103" t="s">
        <v>842</v>
      </c>
      <c r="J9873" s="215">
        <v>111.36</v>
      </c>
      <c r="K9873" s="216" t="s">
        <v>347</v>
      </c>
    </row>
    <row r="9874" spans="1:11" x14ac:dyDescent="0.25">
      <c r="A9874" s="103" t="s">
        <v>827</v>
      </c>
      <c r="B9874" s="103" t="s">
        <v>347</v>
      </c>
      <c r="C9874" s="103" t="s">
        <v>904</v>
      </c>
      <c r="D9874" s="103" t="s">
        <v>917</v>
      </c>
      <c r="E9874" s="103" t="s">
        <v>918</v>
      </c>
      <c r="F9874" s="103" t="s">
        <v>918</v>
      </c>
      <c r="G9874" s="103" t="s">
        <v>210</v>
      </c>
      <c r="H9874" s="103" t="s">
        <v>350</v>
      </c>
      <c r="I9874" s="103" t="s">
        <v>842</v>
      </c>
      <c r="J9874" s="215">
        <v>414</v>
      </c>
      <c r="K9874" s="216" t="s">
        <v>347</v>
      </c>
    </row>
    <row r="9875" spans="1:11" x14ac:dyDescent="0.25">
      <c r="A9875" s="103" t="s">
        <v>827</v>
      </c>
      <c r="B9875" s="103" t="s">
        <v>347</v>
      </c>
      <c r="C9875" s="103" t="s">
        <v>904</v>
      </c>
      <c r="D9875" s="103" t="s">
        <v>917</v>
      </c>
      <c r="E9875" s="103" t="s">
        <v>918</v>
      </c>
      <c r="F9875" s="103" t="s">
        <v>918</v>
      </c>
      <c r="G9875" s="103" t="s">
        <v>204</v>
      </c>
      <c r="H9875" s="103" t="s">
        <v>353</v>
      </c>
      <c r="I9875" s="103" t="s">
        <v>842</v>
      </c>
      <c r="J9875" s="215">
        <v>414</v>
      </c>
      <c r="K9875" s="216" t="s">
        <v>347</v>
      </c>
    </row>
    <row r="9876" spans="1:11" x14ac:dyDescent="0.25">
      <c r="A9876" s="103" t="s">
        <v>827</v>
      </c>
      <c r="B9876" s="103" t="s">
        <v>347</v>
      </c>
      <c r="C9876" s="103" t="s">
        <v>904</v>
      </c>
      <c r="D9876" s="103" t="s">
        <v>917</v>
      </c>
      <c r="E9876" s="103" t="s">
        <v>918</v>
      </c>
      <c r="F9876" s="103" t="s">
        <v>918</v>
      </c>
      <c r="G9876" s="103" t="s">
        <v>213</v>
      </c>
      <c r="H9876" s="103" t="s">
        <v>355</v>
      </c>
      <c r="I9876" s="103" t="s">
        <v>842</v>
      </c>
      <c r="J9876" s="215">
        <v>97.08</v>
      </c>
      <c r="K9876" s="216" t="s">
        <v>347</v>
      </c>
    </row>
    <row r="9877" spans="1:11" x14ac:dyDescent="0.25">
      <c r="A9877" s="103" t="s">
        <v>827</v>
      </c>
      <c r="B9877" s="103" t="s">
        <v>347</v>
      </c>
      <c r="C9877" s="103" t="s">
        <v>928</v>
      </c>
      <c r="D9877" s="103" t="s">
        <v>480</v>
      </c>
      <c r="E9877" s="103" t="s">
        <v>929</v>
      </c>
      <c r="F9877" s="103" t="s">
        <v>929</v>
      </c>
      <c r="G9877" s="103" t="s">
        <v>555</v>
      </c>
      <c r="H9877" s="103" t="s">
        <v>556</v>
      </c>
      <c r="I9877" s="103" t="s">
        <v>842</v>
      </c>
      <c r="J9877" s="215">
        <v>27</v>
      </c>
      <c r="K9877" s="216" t="s">
        <v>347</v>
      </c>
    </row>
    <row r="9878" spans="1:11" x14ac:dyDescent="0.25">
      <c r="A9878" s="103" t="s">
        <v>826</v>
      </c>
      <c r="B9878" s="103" t="s">
        <v>347</v>
      </c>
      <c r="C9878" s="103" t="s">
        <v>928</v>
      </c>
      <c r="D9878" s="103" t="s">
        <v>480</v>
      </c>
      <c r="E9878" s="103" t="s">
        <v>929</v>
      </c>
      <c r="F9878" s="103" t="s">
        <v>929</v>
      </c>
      <c r="G9878" s="103" t="s">
        <v>555</v>
      </c>
      <c r="H9878" s="103" t="s">
        <v>556</v>
      </c>
      <c r="I9878" s="103" t="s">
        <v>842</v>
      </c>
      <c r="J9878" s="215">
        <v>0</v>
      </c>
      <c r="K9878" s="216" t="s">
        <v>347</v>
      </c>
    </row>
    <row r="9879" spans="1:11" x14ac:dyDescent="0.25">
      <c r="A9879" s="103" t="s">
        <v>830</v>
      </c>
      <c r="B9879" s="103" t="s">
        <v>347</v>
      </c>
      <c r="C9879" s="103" t="s">
        <v>928</v>
      </c>
      <c r="D9879" s="103" t="s">
        <v>480</v>
      </c>
      <c r="E9879" s="103" t="s">
        <v>929</v>
      </c>
      <c r="F9879" s="103" t="s">
        <v>929</v>
      </c>
      <c r="G9879" s="103" t="s">
        <v>210</v>
      </c>
      <c r="H9879" s="103" t="s">
        <v>350</v>
      </c>
      <c r="I9879" s="103" t="s">
        <v>842</v>
      </c>
      <c r="J9879" s="215">
        <v>16.13</v>
      </c>
      <c r="K9879" s="216" t="s">
        <v>347</v>
      </c>
    </row>
    <row r="9880" spans="1:11" x14ac:dyDescent="0.25">
      <c r="A9880" s="103" t="s">
        <v>828</v>
      </c>
      <c r="B9880" s="103" t="s">
        <v>347</v>
      </c>
      <c r="C9880" s="103" t="s">
        <v>928</v>
      </c>
      <c r="D9880" s="103" t="s">
        <v>480</v>
      </c>
      <c r="E9880" s="111"/>
      <c r="F9880" s="103" t="s">
        <v>929</v>
      </c>
      <c r="G9880" s="103" t="s">
        <v>207</v>
      </c>
      <c r="H9880" s="103" t="s">
        <v>354</v>
      </c>
      <c r="I9880" s="103" t="s">
        <v>842</v>
      </c>
      <c r="J9880" s="215">
        <v>6.5</v>
      </c>
      <c r="K9880" s="216" t="s">
        <v>347</v>
      </c>
    </row>
    <row r="9881" spans="1:11" x14ac:dyDescent="0.25">
      <c r="A9881" s="103" t="s">
        <v>827</v>
      </c>
      <c r="B9881" s="103" t="s">
        <v>347</v>
      </c>
      <c r="C9881" s="103" t="s">
        <v>928</v>
      </c>
      <c r="D9881" s="103" t="s">
        <v>480</v>
      </c>
      <c r="E9881" s="103" t="s">
        <v>929</v>
      </c>
      <c r="F9881" s="103" t="s">
        <v>929</v>
      </c>
      <c r="G9881" s="103" t="s">
        <v>213</v>
      </c>
      <c r="H9881" s="103" t="s">
        <v>355</v>
      </c>
      <c r="I9881" s="103" t="s">
        <v>842</v>
      </c>
      <c r="J9881" s="215">
        <v>1117.29</v>
      </c>
      <c r="K9881" s="216" t="s">
        <v>347</v>
      </c>
    </row>
    <row r="9882" spans="1:11" x14ac:dyDescent="0.25">
      <c r="A9882" s="103" t="s">
        <v>830</v>
      </c>
      <c r="B9882" s="103" t="s">
        <v>347</v>
      </c>
      <c r="C9882" s="103" t="s">
        <v>928</v>
      </c>
      <c r="D9882" s="103" t="s">
        <v>480</v>
      </c>
      <c r="E9882" s="103" t="s">
        <v>929</v>
      </c>
      <c r="F9882" s="103" t="s">
        <v>929</v>
      </c>
      <c r="G9882" s="103" t="s">
        <v>213</v>
      </c>
      <c r="H9882" s="103" t="s">
        <v>355</v>
      </c>
      <c r="I9882" s="103" t="s">
        <v>842</v>
      </c>
      <c r="J9882" s="215">
        <v>4174.8900000000003</v>
      </c>
      <c r="K9882" s="216" t="s">
        <v>347</v>
      </c>
    </row>
    <row r="9883" spans="1:11" x14ac:dyDescent="0.25">
      <c r="A9883" s="103" t="s">
        <v>828</v>
      </c>
      <c r="B9883" s="103" t="s">
        <v>347</v>
      </c>
      <c r="C9883" s="103" t="s">
        <v>928</v>
      </c>
      <c r="D9883" s="103" t="s">
        <v>480</v>
      </c>
      <c r="E9883" s="103" t="s">
        <v>929</v>
      </c>
      <c r="F9883" s="103" t="s">
        <v>929</v>
      </c>
      <c r="G9883" s="103" t="s">
        <v>213</v>
      </c>
      <c r="H9883" s="103" t="s">
        <v>355</v>
      </c>
      <c r="I9883" s="103" t="s">
        <v>842</v>
      </c>
      <c r="J9883" s="215">
        <v>82.86</v>
      </c>
      <c r="K9883" s="216" t="s">
        <v>347</v>
      </c>
    </row>
    <row r="9884" spans="1:11" x14ac:dyDescent="0.25">
      <c r="A9884" s="103" t="s">
        <v>826</v>
      </c>
      <c r="B9884" s="103" t="s">
        <v>347</v>
      </c>
      <c r="C9884" s="103" t="s">
        <v>928</v>
      </c>
      <c r="D9884" s="103" t="s">
        <v>480</v>
      </c>
      <c r="E9884" s="103" t="s">
        <v>929</v>
      </c>
      <c r="F9884" s="103" t="s">
        <v>929</v>
      </c>
      <c r="G9884" s="103" t="s">
        <v>213</v>
      </c>
      <c r="H9884" s="103" t="s">
        <v>355</v>
      </c>
      <c r="I9884" s="103" t="s">
        <v>842</v>
      </c>
      <c r="J9884" s="215">
        <v>-1047.67</v>
      </c>
      <c r="K9884" s="216" t="s">
        <v>347</v>
      </c>
    </row>
    <row r="9885" spans="1:11" x14ac:dyDescent="0.25">
      <c r="A9885" s="103" t="s">
        <v>827</v>
      </c>
      <c r="B9885" s="103" t="s">
        <v>347</v>
      </c>
      <c r="C9885" s="103" t="s">
        <v>970</v>
      </c>
      <c r="D9885" s="103" t="s">
        <v>938</v>
      </c>
      <c r="E9885" s="103" t="s">
        <v>939</v>
      </c>
      <c r="F9885" s="103" t="s">
        <v>939</v>
      </c>
      <c r="G9885" s="103" t="s">
        <v>118</v>
      </c>
      <c r="H9885" s="103" t="s">
        <v>323</v>
      </c>
      <c r="I9885" s="103" t="s">
        <v>842</v>
      </c>
      <c r="J9885" s="215">
        <v>4000</v>
      </c>
      <c r="K9885" s="216" t="s">
        <v>88</v>
      </c>
    </row>
    <row r="9886" spans="1:11" x14ac:dyDescent="0.25">
      <c r="A9886" s="103" t="s">
        <v>830</v>
      </c>
      <c r="B9886" s="103" t="s">
        <v>347</v>
      </c>
      <c r="C9886" s="103" t="s">
        <v>970</v>
      </c>
      <c r="D9886" s="103" t="s">
        <v>938</v>
      </c>
      <c r="E9886" s="103" t="s">
        <v>939</v>
      </c>
      <c r="F9886" s="103" t="s">
        <v>939</v>
      </c>
      <c r="G9886" s="103" t="s">
        <v>549</v>
      </c>
      <c r="H9886" s="103" t="s">
        <v>550</v>
      </c>
      <c r="I9886" s="103" t="s">
        <v>842</v>
      </c>
      <c r="J9886" s="215">
        <v>85</v>
      </c>
      <c r="K9886" s="216" t="s">
        <v>347</v>
      </c>
    </row>
    <row r="9887" spans="1:11" x14ac:dyDescent="0.25">
      <c r="A9887" s="103" t="s">
        <v>830</v>
      </c>
      <c r="B9887" s="103" t="s">
        <v>347</v>
      </c>
      <c r="C9887" s="103" t="s">
        <v>970</v>
      </c>
      <c r="D9887" s="103" t="s">
        <v>938</v>
      </c>
      <c r="E9887" s="103" t="s">
        <v>939</v>
      </c>
      <c r="F9887" s="103" t="s">
        <v>939</v>
      </c>
      <c r="G9887" s="103" t="s">
        <v>213</v>
      </c>
      <c r="H9887" s="103" t="s">
        <v>355</v>
      </c>
      <c r="I9887" s="103" t="s">
        <v>842</v>
      </c>
      <c r="J9887" s="215">
        <v>31.05</v>
      </c>
      <c r="K9887" s="216" t="s">
        <v>347</v>
      </c>
    </row>
    <row r="9888" spans="1:11" x14ac:dyDescent="0.25">
      <c r="A9888" s="103" t="s">
        <v>827</v>
      </c>
      <c r="B9888" s="103" t="s">
        <v>347</v>
      </c>
      <c r="C9888" s="103" t="s">
        <v>930</v>
      </c>
      <c r="D9888" s="103" t="s">
        <v>931</v>
      </c>
      <c r="E9888" s="103" t="s">
        <v>932</v>
      </c>
      <c r="F9888" s="103" t="s">
        <v>932</v>
      </c>
      <c r="G9888" s="103" t="s">
        <v>211</v>
      </c>
      <c r="H9888" s="103" t="s">
        <v>349</v>
      </c>
      <c r="I9888" s="103" t="s">
        <v>842</v>
      </c>
      <c r="J9888" s="215">
        <v>11.35</v>
      </c>
      <c r="K9888" s="216" t="s">
        <v>347</v>
      </c>
    </row>
    <row r="9889" spans="1:11" x14ac:dyDescent="0.25">
      <c r="A9889" s="103" t="s">
        <v>825</v>
      </c>
      <c r="B9889" s="103" t="s">
        <v>347</v>
      </c>
      <c r="C9889" s="103" t="s">
        <v>930</v>
      </c>
      <c r="D9889" s="103" t="s">
        <v>931</v>
      </c>
      <c r="E9889" s="103" t="s">
        <v>932</v>
      </c>
      <c r="F9889" s="103" t="s">
        <v>932</v>
      </c>
      <c r="G9889" s="103" t="s">
        <v>211</v>
      </c>
      <c r="H9889" s="103" t="s">
        <v>349</v>
      </c>
      <c r="I9889" s="103" t="s">
        <v>842</v>
      </c>
      <c r="J9889" s="215">
        <v>28.04</v>
      </c>
      <c r="K9889" s="216" t="s">
        <v>347</v>
      </c>
    </row>
    <row r="9890" spans="1:11" x14ac:dyDescent="0.25">
      <c r="A9890" s="103" t="s">
        <v>826</v>
      </c>
      <c r="B9890" s="103" t="s">
        <v>347</v>
      </c>
      <c r="C9890" s="103" t="s">
        <v>930</v>
      </c>
      <c r="D9890" s="103" t="s">
        <v>931</v>
      </c>
      <c r="E9890" s="103" t="s">
        <v>932</v>
      </c>
      <c r="F9890" s="103" t="s">
        <v>932</v>
      </c>
      <c r="G9890" s="103" t="s">
        <v>487</v>
      </c>
      <c r="H9890" s="103" t="s">
        <v>488</v>
      </c>
      <c r="I9890" s="103" t="s">
        <v>842</v>
      </c>
      <c r="J9890" s="215">
        <v>87.3</v>
      </c>
      <c r="K9890" s="216" t="s">
        <v>347</v>
      </c>
    </row>
    <row r="9891" spans="1:11" x14ac:dyDescent="0.25">
      <c r="A9891" s="103" t="s">
        <v>830</v>
      </c>
      <c r="B9891" s="103" t="s">
        <v>347</v>
      </c>
      <c r="C9891" s="103" t="s">
        <v>930</v>
      </c>
      <c r="D9891" s="103" t="s">
        <v>931</v>
      </c>
      <c r="E9891" s="103" t="s">
        <v>932</v>
      </c>
      <c r="F9891" s="103" t="s">
        <v>932</v>
      </c>
      <c r="G9891" s="103" t="s">
        <v>213</v>
      </c>
      <c r="H9891" s="103" t="s">
        <v>355</v>
      </c>
      <c r="I9891" s="103" t="s">
        <v>842</v>
      </c>
      <c r="J9891" s="215">
        <v>79.12</v>
      </c>
      <c r="K9891" s="216" t="s">
        <v>347</v>
      </c>
    </row>
    <row r="9892" spans="1:11" x14ac:dyDescent="0.25">
      <c r="A9892" s="103" t="s">
        <v>828</v>
      </c>
      <c r="B9892" s="103" t="s">
        <v>347</v>
      </c>
      <c r="C9892" s="103" t="s">
        <v>930</v>
      </c>
      <c r="D9892" s="103" t="s">
        <v>931</v>
      </c>
      <c r="E9892" s="103" t="s">
        <v>932</v>
      </c>
      <c r="F9892" s="103" t="s">
        <v>932</v>
      </c>
      <c r="G9892" s="103" t="s">
        <v>213</v>
      </c>
      <c r="H9892" s="103" t="s">
        <v>355</v>
      </c>
      <c r="I9892" s="103" t="s">
        <v>842</v>
      </c>
      <c r="J9892" s="215">
        <v>153.87</v>
      </c>
      <c r="K9892" s="216" t="s">
        <v>347</v>
      </c>
    </row>
    <row r="9893" spans="1:11" x14ac:dyDescent="0.25">
      <c r="A9893" s="103" t="s">
        <v>825</v>
      </c>
      <c r="B9893" s="103" t="s">
        <v>347</v>
      </c>
      <c r="C9893" s="103" t="s">
        <v>930</v>
      </c>
      <c r="D9893" s="103" t="s">
        <v>931</v>
      </c>
      <c r="E9893" s="103" t="s">
        <v>932</v>
      </c>
      <c r="F9893" s="103" t="s">
        <v>932</v>
      </c>
      <c r="G9893" s="103" t="s">
        <v>213</v>
      </c>
      <c r="H9893" s="103" t="s">
        <v>355</v>
      </c>
      <c r="I9893" s="103" t="s">
        <v>842</v>
      </c>
      <c r="J9893" s="215">
        <v>130.83000000000001</v>
      </c>
      <c r="K9893" s="216" t="s">
        <v>347</v>
      </c>
    </row>
    <row r="9894" spans="1:11" x14ac:dyDescent="0.25">
      <c r="A9894" s="103" t="s">
        <v>828</v>
      </c>
      <c r="B9894" s="103" t="s">
        <v>347</v>
      </c>
      <c r="C9894" s="103" t="s">
        <v>930</v>
      </c>
      <c r="D9894" s="103" t="s">
        <v>931</v>
      </c>
      <c r="E9894" s="103" t="s">
        <v>932</v>
      </c>
      <c r="F9894" s="103" t="s">
        <v>932</v>
      </c>
      <c r="G9894" s="103" t="s">
        <v>117</v>
      </c>
      <c r="H9894" s="103" t="s">
        <v>408</v>
      </c>
      <c r="I9894" s="103" t="s">
        <v>842</v>
      </c>
      <c r="J9894" s="215">
        <v>0</v>
      </c>
      <c r="K9894" s="216" t="s">
        <v>88</v>
      </c>
    </row>
    <row r="9895" spans="1:11" x14ac:dyDescent="0.25">
      <c r="A9895" s="103" t="s">
        <v>830</v>
      </c>
      <c r="B9895" s="103" t="s">
        <v>347</v>
      </c>
      <c r="C9895" s="103" t="s">
        <v>481</v>
      </c>
      <c r="D9895" s="103" t="s">
        <v>847</v>
      </c>
      <c r="E9895" s="111"/>
      <c r="F9895" s="103" t="s">
        <v>848</v>
      </c>
      <c r="G9895" s="103" t="s">
        <v>836</v>
      </c>
      <c r="H9895" s="103" t="s">
        <v>837</v>
      </c>
      <c r="I9895" s="103" t="s">
        <v>842</v>
      </c>
      <c r="J9895" s="215">
        <v>-9760.1299999999992</v>
      </c>
      <c r="K9895" s="216" t="s">
        <v>347</v>
      </c>
    </row>
    <row r="9896" spans="1:11" x14ac:dyDescent="0.25">
      <c r="A9896" s="103" t="s">
        <v>829</v>
      </c>
      <c r="B9896" s="103" t="s">
        <v>347</v>
      </c>
      <c r="C9896" s="103" t="s">
        <v>481</v>
      </c>
      <c r="D9896" s="103" t="s">
        <v>847</v>
      </c>
      <c r="E9896" s="111"/>
      <c r="F9896" s="103" t="s">
        <v>848</v>
      </c>
      <c r="G9896" s="103" t="s">
        <v>836</v>
      </c>
      <c r="H9896" s="103" t="s">
        <v>837</v>
      </c>
      <c r="I9896" s="103" t="s">
        <v>842</v>
      </c>
      <c r="J9896" s="215">
        <v>9760.1299999999992</v>
      </c>
      <c r="K9896" s="216" t="s">
        <v>347</v>
      </c>
    </row>
    <row r="9897" spans="1:11" x14ac:dyDescent="0.25">
      <c r="A9897" s="103" t="s">
        <v>828</v>
      </c>
      <c r="B9897" s="103" t="s">
        <v>347</v>
      </c>
      <c r="C9897" s="103" t="s">
        <v>481</v>
      </c>
      <c r="D9897" s="103" t="s">
        <v>847</v>
      </c>
      <c r="E9897" s="111"/>
      <c r="F9897" s="103" t="s">
        <v>848</v>
      </c>
      <c r="G9897" s="103" t="s">
        <v>979</v>
      </c>
      <c r="H9897" s="103" t="s">
        <v>980</v>
      </c>
      <c r="I9897" s="103" t="s">
        <v>842</v>
      </c>
      <c r="J9897" s="215">
        <v>-308.51</v>
      </c>
      <c r="K9897" s="216" t="s">
        <v>347</v>
      </c>
    </row>
    <row r="9898" spans="1:11" x14ac:dyDescent="0.25">
      <c r="A9898" s="103" t="s">
        <v>829</v>
      </c>
      <c r="B9898" s="103" t="s">
        <v>347</v>
      </c>
      <c r="C9898" s="103" t="s">
        <v>481</v>
      </c>
      <c r="D9898" s="103" t="s">
        <v>847</v>
      </c>
      <c r="E9898" s="111"/>
      <c r="F9898" s="103" t="s">
        <v>848</v>
      </c>
      <c r="G9898" s="103" t="s">
        <v>979</v>
      </c>
      <c r="H9898" s="103" t="s">
        <v>980</v>
      </c>
      <c r="I9898" s="103" t="s">
        <v>842</v>
      </c>
      <c r="J9898" s="215">
        <v>-1736.77</v>
      </c>
      <c r="K9898" s="216" t="s">
        <v>347</v>
      </c>
    </row>
    <row r="9899" spans="1:11" x14ac:dyDescent="0.25">
      <c r="A9899" s="103" t="s">
        <v>825</v>
      </c>
      <c r="B9899" s="103" t="s">
        <v>347</v>
      </c>
      <c r="C9899" s="103" t="s">
        <v>481</v>
      </c>
      <c r="D9899" s="103" t="s">
        <v>847</v>
      </c>
      <c r="E9899" s="111"/>
      <c r="F9899" s="103" t="s">
        <v>848</v>
      </c>
      <c r="G9899" s="103" t="s">
        <v>979</v>
      </c>
      <c r="H9899" s="103" t="s">
        <v>980</v>
      </c>
      <c r="I9899" s="103" t="s">
        <v>842</v>
      </c>
      <c r="J9899" s="215">
        <v>1736.77</v>
      </c>
      <c r="K9899" s="216" t="s">
        <v>347</v>
      </c>
    </row>
    <row r="9900" spans="1:11" x14ac:dyDescent="0.25">
      <c r="A9900" s="103" t="s">
        <v>827</v>
      </c>
      <c r="B9900" s="103" t="s">
        <v>347</v>
      </c>
      <c r="C9900" s="103" t="s">
        <v>481</v>
      </c>
      <c r="D9900" s="103" t="s">
        <v>847</v>
      </c>
      <c r="E9900" s="111"/>
      <c r="F9900" s="103" t="s">
        <v>848</v>
      </c>
      <c r="G9900" s="103" t="s">
        <v>487</v>
      </c>
      <c r="H9900" s="103" t="s">
        <v>488</v>
      </c>
      <c r="I9900" s="103" t="s">
        <v>842</v>
      </c>
      <c r="J9900" s="215">
        <v>-1339.34</v>
      </c>
      <c r="K9900" s="216" t="s">
        <v>347</v>
      </c>
    </row>
    <row r="9901" spans="1:11" x14ac:dyDescent="0.25">
      <c r="A9901" s="103" t="s">
        <v>828</v>
      </c>
      <c r="B9901" s="103" t="s">
        <v>347</v>
      </c>
      <c r="C9901" s="103" t="s">
        <v>481</v>
      </c>
      <c r="D9901" s="103" t="s">
        <v>847</v>
      </c>
      <c r="E9901" s="111"/>
      <c r="F9901" s="103" t="s">
        <v>848</v>
      </c>
      <c r="G9901" s="103" t="s">
        <v>487</v>
      </c>
      <c r="H9901" s="103" t="s">
        <v>488</v>
      </c>
      <c r="I9901" s="103" t="s">
        <v>842</v>
      </c>
      <c r="J9901" s="215">
        <v>1339.34</v>
      </c>
      <c r="K9901" s="216" t="s">
        <v>347</v>
      </c>
    </row>
    <row r="9902" spans="1:11" x14ac:dyDescent="0.25">
      <c r="A9902" s="103" t="s">
        <v>828</v>
      </c>
      <c r="B9902" s="103" t="s">
        <v>347</v>
      </c>
      <c r="C9902" s="103" t="s">
        <v>481</v>
      </c>
      <c r="D9902" s="103" t="s">
        <v>847</v>
      </c>
      <c r="E9902" s="111"/>
      <c r="F9902" s="103" t="s">
        <v>848</v>
      </c>
      <c r="G9902" s="103" t="s">
        <v>204</v>
      </c>
      <c r="H9902" s="103" t="s">
        <v>353</v>
      </c>
      <c r="I9902" s="103" t="s">
        <v>842</v>
      </c>
      <c r="J9902" s="215">
        <v>-4913.68</v>
      </c>
      <c r="K9902" s="216" t="s">
        <v>347</v>
      </c>
    </row>
    <row r="9903" spans="1:11" x14ac:dyDescent="0.25">
      <c r="A9903" s="103" t="s">
        <v>827</v>
      </c>
      <c r="B9903" s="103" t="s">
        <v>347</v>
      </c>
      <c r="C9903" s="103" t="s">
        <v>481</v>
      </c>
      <c r="D9903" s="103" t="s">
        <v>847</v>
      </c>
      <c r="E9903" s="111"/>
      <c r="F9903" s="103" t="s">
        <v>848</v>
      </c>
      <c r="G9903" s="103" t="s">
        <v>207</v>
      </c>
      <c r="H9903" s="103" t="s">
        <v>354</v>
      </c>
      <c r="I9903" s="103" t="s">
        <v>842</v>
      </c>
      <c r="J9903" s="215">
        <v>601.91999999999996</v>
      </c>
      <c r="K9903" s="216" t="s">
        <v>347</v>
      </c>
    </row>
    <row r="9904" spans="1:11" x14ac:dyDescent="0.25">
      <c r="A9904" s="103" t="s">
        <v>829</v>
      </c>
      <c r="B9904" s="103" t="s">
        <v>347</v>
      </c>
      <c r="C9904" s="103" t="s">
        <v>481</v>
      </c>
      <c r="D9904" s="103" t="s">
        <v>847</v>
      </c>
      <c r="E9904" s="111"/>
      <c r="F9904" s="103" t="s">
        <v>848</v>
      </c>
      <c r="G9904" s="103" t="s">
        <v>207</v>
      </c>
      <c r="H9904" s="103" t="s">
        <v>354</v>
      </c>
      <c r="I9904" s="103" t="s">
        <v>842</v>
      </c>
      <c r="J9904" s="215">
        <v>-7700.75</v>
      </c>
      <c r="K9904" s="216" t="s">
        <v>347</v>
      </c>
    </row>
    <row r="9905" spans="1:11" x14ac:dyDescent="0.25">
      <c r="A9905" s="103" t="s">
        <v>825</v>
      </c>
      <c r="B9905" s="103" t="s">
        <v>347</v>
      </c>
      <c r="C9905" s="103" t="s">
        <v>481</v>
      </c>
      <c r="D9905" s="103" t="s">
        <v>847</v>
      </c>
      <c r="E9905" s="111"/>
      <c r="F9905" s="103" t="s">
        <v>848</v>
      </c>
      <c r="G9905" s="103" t="s">
        <v>207</v>
      </c>
      <c r="H9905" s="103" t="s">
        <v>354</v>
      </c>
      <c r="I9905" s="103" t="s">
        <v>842</v>
      </c>
      <c r="J9905" s="215">
        <v>7700.75</v>
      </c>
      <c r="K9905" s="216" t="s">
        <v>347</v>
      </c>
    </row>
    <row r="9906" spans="1:11" x14ac:dyDescent="0.25">
      <c r="A9906" s="103" t="s">
        <v>826</v>
      </c>
      <c r="B9906" s="103" t="s">
        <v>347</v>
      </c>
      <c r="C9906" s="103" t="s">
        <v>481</v>
      </c>
      <c r="D9906" s="103" t="s">
        <v>847</v>
      </c>
      <c r="E9906" s="111"/>
      <c r="F9906" s="103" t="s">
        <v>848</v>
      </c>
      <c r="G9906" s="103" t="s">
        <v>207</v>
      </c>
      <c r="H9906" s="103" t="s">
        <v>354</v>
      </c>
      <c r="I9906" s="103" t="s">
        <v>842</v>
      </c>
      <c r="J9906" s="215">
        <v>-601.91999999999996</v>
      </c>
      <c r="K9906" s="216" t="s">
        <v>347</v>
      </c>
    </row>
    <row r="9907" spans="1:11" x14ac:dyDescent="0.25">
      <c r="A9907" s="103" t="s">
        <v>827</v>
      </c>
      <c r="B9907" s="103" t="s">
        <v>347</v>
      </c>
      <c r="C9907" s="103" t="s">
        <v>481</v>
      </c>
      <c r="D9907" s="103" t="s">
        <v>242</v>
      </c>
      <c r="E9907" s="111"/>
      <c r="F9907" s="103" t="s">
        <v>243</v>
      </c>
      <c r="G9907" s="103" t="s">
        <v>979</v>
      </c>
      <c r="H9907" s="103" t="s">
        <v>980</v>
      </c>
      <c r="I9907" s="103" t="s">
        <v>842</v>
      </c>
      <c r="J9907" s="215">
        <v>-335.46</v>
      </c>
      <c r="K9907" s="216" t="s">
        <v>347</v>
      </c>
    </row>
    <row r="9908" spans="1:11" x14ac:dyDescent="0.25">
      <c r="A9908" s="103" t="s">
        <v>828</v>
      </c>
      <c r="B9908" s="103" t="s">
        <v>347</v>
      </c>
      <c r="C9908" s="103" t="s">
        <v>481</v>
      </c>
      <c r="D9908" s="103" t="s">
        <v>242</v>
      </c>
      <c r="E9908" s="111"/>
      <c r="F9908" s="103" t="s">
        <v>243</v>
      </c>
      <c r="G9908" s="103" t="s">
        <v>979</v>
      </c>
      <c r="H9908" s="103" t="s">
        <v>980</v>
      </c>
      <c r="I9908" s="103" t="s">
        <v>842</v>
      </c>
      <c r="J9908" s="215">
        <v>-2768.6</v>
      </c>
      <c r="K9908" s="216" t="s">
        <v>347</v>
      </c>
    </row>
    <row r="9909" spans="1:11" x14ac:dyDescent="0.25">
      <c r="A9909" s="103" t="s">
        <v>829</v>
      </c>
      <c r="B9909" s="103" t="s">
        <v>347</v>
      </c>
      <c r="C9909" s="103" t="s">
        <v>481</v>
      </c>
      <c r="D9909" s="103" t="s">
        <v>242</v>
      </c>
      <c r="E9909" s="111"/>
      <c r="F9909" s="103" t="s">
        <v>243</v>
      </c>
      <c r="G9909" s="103" t="s">
        <v>979</v>
      </c>
      <c r="H9909" s="103" t="s">
        <v>980</v>
      </c>
      <c r="I9909" s="103" t="s">
        <v>842</v>
      </c>
      <c r="J9909" s="215">
        <v>-2305</v>
      </c>
      <c r="K9909" s="216" t="s">
        <v>347</v>
      </c>
    </row>
    <row r="9910" spans="1:11" x14ac:dyDescent="0.25">
      <c r="A9910" s="103" t="s">
        <v>825</v>
      </c>
      <c r="B9910" s="103" t="s">
        <v>347</v>
      </c>
      <c r="C9910" s="103" t="s">
        <v>481</v>
      </c>
      <c r="D9910" s="103" t="s">
        <v>242</v>
      </c>
      <c r="E9910" s="111"/>
      <c r="F9910" s="103" t="s">
        <v>243</v>
      </c>
      <c r="G9910" s="103" t="s">
        <v>979</v>
      </c>
      <c r="H9910" s="103" t="s">
        <v>980</v>
      </c>
      <c r="I9910" s="103" t="s">
        <v>842</v>
      </c>
      <c r="J9910" s="215">
        <v>-237.51</v>
      </c>
      <c r="K9910" s="216" t="s">
        <v>347</v>
      </c>
    </row>
    <row r="9911" spans="1:11" x14ac:dyDescent="0.25">
      <c r="A9911" s="103" t="s">
        <v>826</v>
      </c>
      <c r="B9911" s="103" t="s">
        <v>347</v>
      </c>
      <c r="C9911" s="103" t="s">
        <v>481</v>
      </c>
      <c r="D9911" s="103" t="s">
        <v>242</v>
      </c>
      <c r="E9911" s="111"/>
      <c r="F9911" s="103" t="s">
        <v>243</v>
      </c>
      <c r="G9911" s="103" t="s">
        <v>979</v>
      </c>
      <c r="H9911" s="103" t="s">
        <v>980</v>
      </c>
      <c r="I9911" s="103" t="s">
        <v>842</v>
      </c>
      <c r="J9911" s="215">
        <v>2542.5100000000002</v>
      </c>
      <c r="K9911" s="216" t="s">
        <v>347</v>
      </c>
    </row>
    <row r="9912" spans="1:11" x14ac:dyDescent="0.25">
      <c r="A9912" s="103" t="s">
        <v>830</v>
      </c>
      <c r="B9912" s="103" t="s">
        <v>347</v>
      </c>
      <c r="C9912" s="103" t="s">
        <v>481</v>
      </c>
      <c r="D9912" s="103" t="s">
        <v>242</v>
      </c>
      <c r="E9912" s="111"/>
      <c r="F9912" s="103" t="s">
        <v>243</v>
      </c>
      <c r="G9912" s="103" t="s">
        <v>487</v>
      </c>
      <c r="H9912" s="103" t="s">
        <v>488</v>
      </c>
      <c r="I9912" s="103" t="s">
        <v>842</v>
      </c>
      <c r="J9912" s="215">
        <v>-9448</v>
      </c>
      <c r="K9912" s="216" t="s">
        <v>347</v>
      </c>
    </row>
    <row r="9913" spans="1:11" x14ac:dyDescent="0.25">
      <c r="A9913" s="103" t="s">
        <v>829</v>
      </c>
      <c r="B9913" s="103" t="s">
        <v>347</v>
      </c>
      <c r="C9913" s="103" t="s">
        <v>481</v>
      </c>
      <c r="D9913" s="103" t="s">
        <v>242</v>
      </c>
      <c r="E9913" s="111"/>
      <c r="F9913" s="103" t="s">
        <v>243</v>
      </c>
      <c r="G9913" s="103" t="s">
        <v>487</v>
      </c>
      <c r="H9913" s="103" t="s">
        <v>488</v>
      </c>
      <c r="I9913" s="103" t="s">
        <v>842</v>
      </c>
      <c r="J9913" s="215">
        <v>9448</v>
      </c>
      <c r="K9913" s="216" t="s">
        <v>347</v>
      </c>
    </row>
    <row r="9914" spans="1:11" x14ac:dyDescent="0.25">
      <c r="A9914" s="103" t="s">
        <v>828</v>
      </c>
      <c r="B9914" s="103" t="s">
        <v>347</v>
      </c>
      <c r="C9914" s="103" t="s">
        <v>481</v>
      </c>
      <c r="D9914" s="103" t="s">
        <v>242</v>
      </c>
      <c r="E9914" s="111"/>
      <c r="F9914" s="103" t="s">
        <v>243</v>
      </c>
      <c r="G9914" s="103" t="s">
        <v>204</v>
      </c>
      <c r="H9914" s="103" t="s">
        <v>353</v>
      </c>
      <c r="I9914" s="103" t="s">
        <v>842</v>
      </c>
      <c r="J9914" s="215">
        <v>-288</v>
      </c>
      <c r="K9914" s="216" t="s">
        <v>347</v>
      </c>
    </row>
    <row r="9915" spans="1:11" x14ac:dyDescent="0.25">
      <c r="A9915" s="103" t="s">
        <v>825</v>
      </c>
      <c r="B9915" s="103" t="s">
        <v>347</v>
      </c>
      <c r="C9915" s="103" t="s">
        <v>481</v>
      </c>
      <c r="D9915" s="103" t="s">
        <v>242</v>
      </c>
      <c r="E9915" s="111"/>
      <c r="F9915" s="103" t="s">
        <v>243</v>
      </c>
      <c r="G9915" s="103" t="s">
        <v>204</v>
      </c>
      <c r="H9915" s="103" t="s">
        <v>353</v>
      </c>
      <c r="I9915" s="103" t="s">
        <v>842</v>
      </c>
      <c r="J9915" s="215">
        <v>-666</v>
      </c>
      <c r="K9915" s="216" t="s">
        <v>347</v>
      </c>
    </row>
    <row r="9916" spans="1:11" x14ac:dyDescent="0.25">
      <c r="A9916" s="103" t="s">
        <v>826</v>
      </c>
      <c r="B9916" s="103" t="s">
        <v>347</v>
      </c>
      <c r="C9916" s="103" t="s">
        <v>481</v>
      </c>
      <c r="D9916" s="103" t="s">
        <v>242</v>
      </c>
      <c r="E9916" s="111"/>
      <c r="F9916" s="103" t="s">
        <v>243</v>
      </c>
      <c r="G9916" s="103" t="s">
        <v>204</v>
      </c>
      <c r="H9916" s="103" t="s">
        <v>353</v>
      </c>
      <c r="I9916" s="103" t="s">
        <v>842</v>
      </c>
      <c r="J9916" s="215">
        <v>666</v>
      </c>
      <c r="K9916" s="216" t="s">
        <v>347</v>
      </c>
    </row>
    <row r="9917" spans="1:11" x14ac:dyDescent="0.25">
      <c r="A9917" s="103" t="s">
        <v>828</v>
      </c>
      <c r="B9917" s="103" t="s">
        <v>347</v>
      </c>
      <c r="C9917" s="103" t="s">
        <v>481</v>
      </c>
      <c r="D9917" s="103" t="s">
        <v>242</v>
      </c>
      <c r="E9917" s="111"/>
      <c r="F9917" s="103" t="s">
        <v>243</v>
      </c>
      <c r="G9917" s="103" t="s">
        <v>219</v>
      </c>
      <c r="H9917" s="103" t="s">
        <v>406</v>
      </c>
      <c r="I9917" s="103" t="s">
        <v>842</v>
      </c>
      <c r="J9917" s="215">
        <v>-9040</v>
      </c>
      <c r="K9917" s="216" t="s">
        <v>347</v>
      </c>
    </row>
    <row r="9918" spans="1:11" x14ac:dyDescent="0.25">
      <c r="A9918" s="103" t="s">
        <v>825</v>
      </c>
      <c r="B9918" s="103" t="s">
        <v>347</v>
      </c>
      <c r="C9918" s="103" t="s">
        <v>481</v>
      </c>
      <c r="D9918" s="103" t="s">
        <v>242</v>
      </c>
      <c r="E9918" s="111"/>
      <c r="F9918" s="103" t="s">
        <v>243</v>
      </c>
      <c r="G9918" s="103" t="s">
        <v>219</v>
      </c>
      <c r="H9918" s="103" t="s">
        <v>406</v>
      </c>
      <c r="I9918" s="103" t="s">
        <v>842</v>
      </c>
      <c r="J9918" s="215">
        <v>-9520</v>
      </c>
      <c r="K9918" s="216" t="s">
        <v>347</v>
      </c>
    </row>
    <row r="9919" spans="1:11" x14ac:dyDescent="0.25">
      <c r="A9919" s="103" t="s">
        <v>826</v>
      </c>
      <c r="B9919" s="103" t="s">
        <v>347</v>
      </c>
      <c r="C9919" s="103" t="s">
        <v>481</v>
      </c>
      <c r="D9919" s="103" t="s">
        <v>242</v>
      </c>
      <c r="E9919" s="111"/>
      <c r="F9919" s="103" t="s">
        <v>243</v>
      </c>
      <c r="G9919" s="103" t="s">
        <v>219</v>
      </c>
      <c r="H9919" s="103" t="s">
        <v>406</v>
      </c>
      <c r="I9919" s="103" t="s">
        <v>842</v>
      </c>
      <c r="J9919" s="215">
        <v>9520</v>
      </c>
      <c r="K9919" s="216" t="s">
        <v>347</v>
      </c>
    </row>
    <row r="9920" spans="1:11" x14ac:dyDescent="0.25">
      <c r="A9920" s="103" t="s">
        <v>830</v>
      </c>
      <c r="B9920" s="103" t="s">
        <v>347</v>
      </c>
      <c r="C9920" s="103" t="s">
        <v>481</v>
      </c>
      <c r="D9920" s="103" t="s">
        <v>242</v>
      </c>
      <c r="E9920" s="111"/>
      <c r="F9920" s="103" t="s">
        <v>243</v>
      </c>
      <c r="G9920" s="103" t="s">
        <v>213</v>
      </c>
      <c r="H9920" s="103" t="s">
        <v>355</v>
      </c>
      <c r="I9920" s="103" t="s">
        <v>842</v>
      </c>
      <c r="J9920" s="215">
        <v>103.15</v>
      </c>
      <c r="K9920" s="216" t="s">
        <v>347</v>
      </c>
    </row>
    <row r="9921" spans="1:11" x14ac:dyDescent="0.25">
      <c r="A9921" s="103" t="s">
        <v>828</v>
      </c>
      <c r="B9921" s="103" t="s">
        <v>347</v>
      </c>
      <c r="C9921" s="103" t="s">
        <v>481</v>
      </c>
      <c r="D9921" s="103" t="s">
        <v>242</v>
      </c>
      <c r="E9921" s="111"/>
      <c r="F9921" s="103" t="s">
        <v>243</v>
      </c>
      <c r="G9921" s="103" t="s">
        <v>213</v>
      </c>
      <c r="H9921" s="103" t="s">
        <v>355</v>
      </c>
      <c r="I9921" s="103" t="s">
        <v>842</v>
      </c>
      <c r="J9921" s="215">
        <v>-205.17</v>
      </c>
      <c r="K9921" s="216" t="s">
        <v>347</v>
      </c>
    </row>
    <row r="9922" spans="1:11" x14ac:dyDescent="0.25">
      <c r="A9922" s="103" t="s">
        <v>829</v>
      </c>
      <c r="B9922" s="103" t="s">
        <v>347</v>
      </c>
      <c r="C9922" s="103" t="s">
        <v>481</v>
      </c>
      <c r="D9922" s="103" t="s">
        <v>242</v>
      </c>
      <c r="E9922" s="111"/>
      <c r="F9922" s="103" t="s">
        <v>243</v>
      </c>
      <c r="G9922" s="103" t="s">
        <v>213</v>
      </c>
      <c r="H9922" s="103" t="s">
        <v>355</v>
      </c>
      <c r="I9922" s="103" t="s">
        <v>842</v>
      </c>
      <c r="J9922" s="215">
        <v>-16.36</v>
      </c>
      <c r="K9922" s="216" t="s">
        <v>347</v>
      </c>
    </row>
    <row r="9923" spans="1:11" x14ac:dyDescent="0.25">
      <c r="A9923" s="103" t="s">
        <v>825</v>
      </c>
      <c r="B9923" s="103" t="s">
        <v>347</v>
      </c>
      <c r="C9923" s="103" t="s">
        <v>481</v>
      </c>
      <c r="D9923" s="103" t="s">
        <v>242</v>
      </c>
      <c r="E9923" s="111"/>
      <c r="F9923" s="103" t="s">
        <v>243</v>
      </c>
      <c r="G9923" s="103" t="s">
        <v>213</v>
      </c>
      <c r="H9923" s="103" t="s">
        <v>355</v>
      </c>
      <c r="I9923" s="103" t="s">
        <v>842</v>
      </c>
      <c r="J9923" s="215">
        <v>17.170000000000002</v>
      </c>
      <c r="K9923" s="216" t="s">
        <v>347</v>
      </c>
    </row>
    <row r="9924" spans="1:11" x14ac:dyDescent="0.25">
      <c r="A9924" s="103" t="s">
        <v>826</v>
      </c>
      <c r="B9924" s="103" t="s">
        <v>347</v>
      </c>
      <c r="C9924" s="103" t="s">
        <v>481</v>
      </c>
      <c r="D9924" s="103" t="s">
        <v>242</v>
      </c>
      <c r="E9924" s="111"/>
      <c r="F9924" s="103" t="s">
        <v>243</v>
      </c>
      <c r="G9924" s="103" t="s">
        <v>213</v>
      </c>
      <c r="H9924" s="103" t="s">
        <v>355</v>
      </c>
      <c r="I9924" s="103" t="s">
        <v>842</v>
      </c>
      <c r="J9924" s="215">
        <v>237.75</v>
      </c>
      <c r="K9924" s="216" t="s">
        <v>347</v>
      </c>
    </row>
    <row r="9925" spans="1:11" x14ac:dyDescent="0.25">
      <c r="A9925" s="103" t="s">
        <v>828</v>
      </c>
      <c r="B9925" s="103" t="s">
        <v>347</v>
      </c>
      <c r="C9925" s="103" t="s">
        <v>481</v>
      </c>
      <c r="D9925" s="103" t="s">
        <v>489</v>
      </c>
      <c r="E9925" s="103" t="s">
        <v>940</v>
      </c>
      <c r="F9925" s="103" t="s">
        <v>940</v>
      </c>
      <c r="G9925" s="103" t="s">
        <v>211</v>
      </c>
      <c r="H9925" s="103" t="s">
        <v>349</v>
      </c>
      <c r="I9925" s="103" t="s">
        <v>842</v>
      </c>
      <c r="J9925" s="215">
        <v>538.6</v>
      </c>
      <c r="K9925" s="216" t="s">
        <v>347</v>
      </c>
    </row>
    <row r="9926" spans="1:11" x14ac:dyDescent="0.25">
      <c r="A9926" s="103" t="s">
        <v>825</v>
      </c>
      <c r="B9926" s="103" t="s">
        <v>347</v>
      </c>
      <c r="C9926" s="103" t="s">
        <v>481</v>
      </c>
      <c r="D9926" s="103" t="s">
        <v>489</v>
      </c>
      <c r="E9926" s="103" t="s">
        <v>940</v>
      </c>
      <c r="F9926" s="103" t="s">
        <v>940</v>
      </c>
      <c r="G9926" s="103" t="s">
        <v>168</v>
      </c>
      <c r="H9926" s="103" t="s">
        <v>377</v>
      </c>
      <c r="I9926" s="103" t="s">
        <v>842</v>
      </c>
      <c r="J9926" s="215">
        <v>140</v>
      </c>
      <c r="K9926" s="216" t="s">
        <v>88</v>
      </c>
    </row>
    <row r="9927" spans="1:11" x14ac:dyDescent="0.25">
      <c r="A9927" s="103" t="s">
        <v>825</v>
      </c>
      <c r="B9927" s="103" t="s">
        <v>347</v>
      </c>
      <c r="C9927" s="103" t="s">
        <v>481</v>
      </c>
      <c r="D9927" s="103" t="s">
        <v>944</v>
      </c>
      <c r="E9927" s="103" t="s">
        <v>945</v>
      </c>
      <c r="F9927" s="103" t="s">
        <v>945</v>
      </c>
      <c r="G9927" s="103" t="s">
        <v>487</v>
      </c>
      <c r="H9927" s="103" t="s">
        <v>488</v>
      </c>
      <c r="I9927" s="103" t="s">
        <v>842</v>
      </c>
      <c r="J9927" s="215">
        <v>4027.06</v>
      </c>
      <c r="K9927" s="216" t="s">
        <v>347</v>
      </c>
    </row>
    <row r="9928" spans="1:11" x14ac:dyDescent="0.25">
      <c r="A9928" s="103" t="s">
        <v>827</v>
      </c>
      <c r="B9928" s="103" t="s">
        <v>347</v>
      </c>
      <c r="C9928" s="103" t="s">
        <v>481</v>
      </c>
      <c r="D9928" s="103" t="s">
        <v>926</v>
      </c>
      <c r="E9928" s="103" t="s">
        <v>927</v>
      </c>
      <c r="F9928" s="103" t="s">
        <v>927</v>
      </c>
      <c r="G9928" s="103" t="s">
        <v>171</v>
      </c>
      <c r="H9928" s="103" t="s">
        <v>348</v>
      </c>
      <c r="I9928" s="103" t="s">
        <v>842</v>
      </c>
      <c r="J9928" s="215">
        <v>650</v>
      </c>
      <c r="K9928" s="216" t="s">
        <v>347</v>
      </c>
    </row>
    <row r="9929" spans="1:11" x14ac:dyDescent="0.25">
      <c r="A9929" s="103" t="s">
        <v>826</v>
      </c>
      <c r="B9929" s="103" t="s">
        <v>347</v>
      </c>
      <c r="C9929" s="103" t="s">
        <v>481</v>
      </c>
      <c r="D9929" s="103" t="s">
        <v>926</v>
      </c>
      <c r="E9929" s="103" t="s">
        <v>927</v>
      </c>
      <c r="F9929" s="103" t="s">
        <v>927</v>
      </c>
      <c r="G9929" s="103" t="s">
        <v>211</v>
      </c>
      <c r="H9929" s="103" t="s">
        <v>349</v>
      </c>
      <c r="I9929" s="103" t="s">
        <v>842</v>
      </c>
      <c r="J9929" s="215">
        <v>1552.5</v>
      </c>
      <c r="K9929" s="216" t="s">
        <v>347</v>
      </c>
    </row>
    <row r="9930" spans="1:11" x14ac:dyDescent="0.25">
      <c r="A9930" s="103" t="s">
        <v>827</v>
      </c>
      <c r="B9930" s="103" t="s">
        <v>347</v>
      </c>
      <c r="C9930" s="103" t="s">
        <v>481</v>
      </c>
      <c r="D9930" s="103" t="s">
        <v>926</v>
      </c>
      <c r="E9930" s="103" t="s">
        <v>927</v>
      </c>
      <c r="F9930" s="103" t="s">
        <v>927</v>
      </c>
      <c r="G9930" s="103" t="s">
        <v>210</v>
      </c>
      <c r="H9930" s="103" t="s">
        <v>350</v>
      </c>
      <c r="I9930" s="103" t="s">
        <v>842</v>
      </c>
      <c r="J9930" s="215">
        <v>650</v>
      </c>
      <c r="K9930" s="216" t="s">
        <v>347</v>
      </c>
    </row>
    <row r="9931" spans="1:11" x14ac:dyDescent="0.25">
      <c r="A9931" s="103" t="s">
        <v>825</v>
      </c>
      <c r="B9931" s="103" t="s">
        <v>347</v>
      </c>
      <c r="C9931" s="103" t="s">
        <v>481</v>
      </c>
      <c r="D9931" s="103" t="s">
        <v>926</v>
      </c>
      <c r="E9931" s="103" t="s">
        <v>927</v>
      </c>
      <c r="F9931" s="103" t="s">
        <v>927</v>
      </c>
      <c r="G9931" s="103" t="s">
        <v>220</v>
      </c>
      <c r="H9931" s="103" t="s">
        <v>405</v>
      </c>
      <c r="I9931" s="103" t="s">
        <v>842</v>
      </c>
      <c r="J9931" s="215">
        <v>336.38</v>
      </c>
      <c r="K9931" s="216" t="s">
        <v>347</v>
      </c>
    </row>
    <row r="9932" spans="1:11" x14ac:dyDescent="0.25">
      <c r="A9932" s="103" t="s">
        <v>827</v>
      </c>
      <c r="B9932" s="103" t="s">
        <v>347</v>
      </c>
      <c r="C9932" s="103" t="s">
        <v>481</v>
      </c>
      <c r="D9932" s="103" t="s">
        <v>926</v>
      </c>
      <c r="E9932" s="103" t="s">
        <v>927</v>
      </c>
      <c r="F9932" s="103" t="s">
        <v>927</v>
      </c>
      <c r="G9932" s="103" t="s">
        <v>204</v>
      </c>
      <c r="H9932" s="103" t="s">
        <v>353</v>
      </c>
      <c r="I9932" s="103" t="s">
        <v>842</v>
      </c>
      <c r="J9932" s="215">
        <v>650</v>
      </c>
      <c r="K9932" s="216" t="s">
        <v>347</v>
      </c>
    </row>
    <row r="9933" spans="1:11" x14ac:dyDescent="0.25">
      <c r="A9933" s="103" t="s">
        <v>827</v>
      </c>
      <c r="B9933" s="103" t="s">
        <v>347</v>
      </c>
      <c r="C9933" s="103" t="s">
        <v>481</v>
      </c>
      <c r="D9933" s="103" t="s">
        <v>926</v>
      </c>
      <c r="E9933" s="103" t="s">
        <v>927</v>
      </c>
      <c r="F9933" s="103" t="s">
        <v>927</v>
      </c>
      <c r="G9933" s="103" t="s">
        <v>219</v>
      </c>
      <c r="H9933" s="103" t="s">
        <v>406</v>
      </c>
      <c r="I9933" s="103" t="s">
        <v>842</v>
      </c>
      <c r="J9933" s="215">
        <v>357.75</v>
      </c>
      <c r="K9933" s="216" t="s">
        <v>347</v>
      </c>
    </row>
    <row r="9934" spans="1:11" x14ac:dyDescent="0.25">
      <c r="A9934" s="103" t="s">
        <v>829</v>
      </c>
      <c r="B9934" s="103" t="s">
        <v>347</v>
      </c>
      <c r="C9934" s="103" t="s">
        <v>481</v>
      </c>
      <c r="D9934" s="103" t="s">
        <v>926</v>
      </c>
      <c r="E9934" s="103" t="s">
        <v>927</v>
      </c>
      <c r="F9934" s="103" t="s">
        <v>927</v>
      </c>
      <c r="G9934" s="103" t="s">
        <v>650</v>
      </c>
      <c r="H9934" s="103" t="s">
        <v>651</v>
      </c>
      <c r="I9934" s="103" t="s">
        <v>842</v>
      </c>
      <c r="J9934" s="215">
        <v>80</v>
      </c>
      <c r="K9934" s="216" t="s">
        <v>88</v>
      </c>
    </row>
    <row r="9935" spans="1:11" x14ac:dyDescent="0.25">
      <c r="A9935" s="103" t="s">
        <v>825</v>
      </c>
      <c r="B9935" s="103" t="s">
        <v>347</v>
      </c>
      <c r="C9935" s="103" t="s">
        <v>481</v>
      </c>
      <c r="D9935" s="103" t="s">
        <v>926</v>
      </c>
      <c r="E9935" s="103" t="s">
        <v>927</v>
      </c>
      <c r="F9935" s="103" t="s">
        <v>927</v>
      </c>
      <c r="G9935" s="103" t="s">
        <v>650</v>
      </c>
      <c r="H9935" s="103" t="s">
        <v>651</v>
      </c>
      <c r="I9935" s="103" t="s">
        <v>842</v>
      </c>
      <c r="J9935" s="215">
        <v>40</v>
      </c>
      <c r="K9935" s="216" t="s">
        <v>88</v>
      </c>
    </row>
    <row r="9936" spans="1:11" x14ac:dyDescent="0.25">
      <c r="A9936" s="103" t="s">
        <v>827</v>
      </c>
      <c r="B9936" s="103" t="s">
        <v>347</v>
      </c>
      <c r="C9936" s="103" t="s">
        <v>481</v>
      </c>
      <c r="D9936" s="103" t="s">
        <v>950</v>
      </c>
      <c r="E9936" s="103" t="s">
        <v>981</v>
      </c>
      <c r="F9936" s="103" t="s">
        <v>951</v>
      </c>
      <c r="G9936" s="103" t="s">
        <v>220</v>
      </c>
      <c r="H9936" s="103" t="s">
        <v>405</v>
      </c>
      <c r="I9936" s="103" t="s">
        <v>842</v>
      </c>
      <c r="J9936" s="215">
        <v>200</v>
      </c>
      <c r="K9936" s="216" t="s">
        <v>347</v>
      </c>
    </row>
    <row r="9937" spans="1:11" x14ac:dyDescent="0.25">
      <c r="A9937" s="103" t="s">
        <v>830</v>
      </c>
      <c r="B9937" s="103" t="s">
        <v>347</v>
      </c>
      <c r="C9937" s="103" t="s">
        <v>481</v>
      </c>
      <c r="D9937" s="103" t="s">
        <v>952</v>
      </c>
      <c r="E9937" s="103" t="s">
        <v>953</v>
      </c>
      <c r="F9937" s="103" t="s">
        <v>953</v>
      </c>
      <c r="G9937" s="103" t="s">
        <v>549</v>
      </c>
      <c r="H9937" s="103" t="s">
        <v>550</v>
      </c>
      <c r="I9937" s="103" t="s">
        <v>842</v>
      </c>
      <c r="J9937" s="215">
        <v>8936.75</v>
      </c>
      <c r="K9937" s="216" t="s">
        <v>347</v>
      </c>
    </row>
    <row r="9938" spans="1:11" x14ac:dyDescent="0.25">
      <c r="A9938" s="103" t="s">
        <v>827</v>
      </c>
      <c r="B9938" s="103" t="s">
        <v>347</v>
      </c>
      <c r="C9938" s="103" t="s">
        <v>481</v>
      </c>
      <c r="D9938" s="103" t="s">
        <v>494</v>
      </c>
      <c r="E9938" s="111"/>
      <c r="F9938" s="103" t="s">
        <v>495</v>
      </c>
      <c r="G9938" s="103" t="s">
        <v>159</v>
      </c>
      <c r="H9938" s="103" t="s">
        <v>296</v>
      </c>
      <c r="I9938" s="103" t="s">
        <v>92</v>
      </c>
      <c r="J9938" s="215">
        <v>16.93</v>
      </c>
      <c r="K9938" s="216" t="s">
        <v>88</v>
      </c>
    </row>
    <row r="9939" spans="1:11" x14ac:dyDescent="0.25">
      <c r="A9939" s="103" t="s">
        <v>826</v>
      </c>
      <c r="B9939" s="103" t="s">
        <v>347</v>
      </c>
      <c r="C9939" s="103" t="s">
        <v>481</v>
      </c>
      <c r="D9939" s="103" t="s">
        <v>494</v>
      </c>
      <c r="E9939" s="111"/>
      <c r="F9939" s="103" t="s">
        <v>495</v>
      </c>
      <c r="G9939" s="103" t="s">
        <v>159</v>
      </c>
      <c r="H9939" s="103" t="s">
        <v>296</v>
      </c>
      <c r="I9939" s="103" t="s">
        <v>92</v>
      </c>
      <c r="J9939" s="215">
        <v>-8.4700000000000006</v>
      </c>
      <c r="K9939" s="216" t="s">
        <v>88</v>
      </c>
    </row>
    <row r="9940" spans="1:11" x14ac:dyDescent="0.25">
      <c r="A9940" s="103" t="s">
        <v>827</v>
      </c>
      <c r="B9940" s="103" t="s">
        <v>347</v>
      </c>
      <c r="C9940" s="103" t="s">
        <v>481</v>
      </c>
      <c r="D9940" s="103" t="s">
        <v>494</v>
      </c>
      <c r="E9940" s="111"/>
      <c r="F9940" s="103" t="s">
        <v>495</v>
      </c>
      <c r="G9940" s="103" t="s">
        <v>179</v>
      </c>
      <c r="H9940" s="103" t="s">
        <v>299</v>
      </c>
      <c r="I9940" s="103" t="s">
        <v>92</v>
      </c>
      <c r="J9940" s="215">
        <v>34.299999999999997</v>
      </c>
      <c r="K9940" s="216" t="s">
        <v>88</v>
      </c>
    </row>
    <row r="9941" spans="1:11" x14ac:dyDescent="0.25">
      <c r="A9941" s="103" t="s">
        <v>830</v>
      </c>
      <c r="B9941" s="103" t="s">
        <v>347</v>
      </c>
      <c r="C9941" s="103" t="s">
        <v>481</v>
      </c>
      <c r="D9941" s="103" t="s">
        <v>494</v>
      </c>
      <c r="E9941" s="111"/>
      <c r="F9941" s="103" t="s">
        <v>495</v>
      </c>
      <c r="G9941" s="103" t="s">
        <v>179</v>
      </c>
      <c r="H9941" s="103" t="s">
        <v>299</v>
      </c>
      <c r="I9941" s="103" t="s">
        <v>92</v>
      </c>
      <c r="J9941" s="215">
        <v>-4.29</v>
      </c>
      <c r="K9941" s="216" t="s">
        <v>88</v>
      </c>
    </row>
    <row r="9942" spans="1:11" x14ac:dyDescent="0.25">
      <c r="A9942" s="103" t="s">
        <v>829</v>
      </c>
      <c r="B9942" s="103" t="s">
        <v>347</v>
      </c>
      <c r="C9942" s="103" t="s">
        <v>481</v>
      </c>
      <c r="D9942" s="103" t="s">
        <v>494</v>
      </c>
      <c r="E9942" s="111"/>
      <c r="F9942" s="103" t="s">
        <v>495</v>
      </c>
      <c r="G9942" s="103" t="s">
        <v>179</v>
      </c>
      <c r="H9942" s="103" t="s">
        <v>299</v>
      </c>
      <c r="I9942" s="103" t="s">
        <v>92</v>
      </c>
      <c r="J9942" s="215">
        <v>12.86</v>
      </c>
      <c r="K9942" s="216" t="s">
        <v>88</v>
      </c>
    </row>
    <row r="9943" spans="1:11" x14ac:dyDescent="0.25">
      <c r="A9943" s="103" t="s">
        <v>825</v>
      </c>
      <c r="B9943" s="103" t="s">
        <v>347</v>
      </c>
      <c r="C9943" s="103" t="s">
        <v>481</v>
      </c>
      <c r="D9943" s="103" t="s">
        <v>494</v>
      </c>
      <c r="E9943" s="111"/>
      <c r="F9943" s="103" t="s">
        <v>495</v>
      </c>
      <c r="G9943" s="103" t="s">
        <v>179</v>
      </c>
      <c r="H9943" s="103" t="s">
        <v>299</v>
      </c>
      <c r="I9943" s="103" t="s">
        <v>92</v>
      </c>
      <c r="J9943" s="215">
        <v>17.149999999999999</v>
      </c>
      <c r="K9943" s="216" t="s">
        <v>88</v>
      </c>
    </row>
    <row r="9944" spans="1:11" x14ac:dyDescent="0.25">
      <c r="A9944" s="103" t="s">
        <v>827</v>
      </c>
      <c r="B9944" s="103" t="s">
        <v>347</v>
      </c>
      <c r="C9944" s="103" t="s">
        <v>481</v>
      </c>
      <c r="D9944" s="103" t="s">
        <v>494</v>
      </c>
      <c r="E9944" s="111"/>
      <c r="F9944" s="103" t="s">
        <v>495</v>
      </c>
      <c r="G9944" s="103" t="s">
        <v>497</v>
      </c>
      <c r="H9944" s="103" t="s">
        <v>498</v>
      </c>
      <c r="I9944" s="103" t="s">
        <v>92</v>
      </c>
      <c r="J9944" s="215">
        <v>38.4</v>
      </c>
      <c r="K9944" s="216" t="s">
        <v>88</v>
      </c>
    </row>
    <row r="9945" spans="1:11" x14ac:dyDescent="0.25">
      <c r="A9945" s="103" t="s">
        <v>826</v>
      </c>
      <c r="B9945" s="103" t="s">
        <v>347</v>
      </c>
      <c r="C9945" s="103" t="s">
        <v>481</v>
      </c>
      <c r="D9945" s="103" t="s">
        <v>494</v>
      </c>
      <c r="E9945" s="111"/>
      <c r="F9945" s="103" t="s">
        <v>495</v>
      </c>
      <c r="G9945" s="103" t="s">
        <v>497</v>
      </c>
      <c r="H9945" s="103" t="s">
        <v>498</v>
      </c>
      <c r="I9945" s="103" t="s">
        <v>92</v>
      </c>
      <c r="J9945" s="215">
        <v>-9.6</v>
      </c>
      <c r="K9945" s="216" t="s">
        <v>88</v>
      </c>
    </row>
    <row r="9946" spans="1:11" x14ac:dyDescent="0.25">
      <c r="A9946" s="103" t="s">
        <v>827</v>
      </c>
      <c r="B9946" s="103" t="s">
        <v>347</v>
      </c>
      <c r="C9946" s="103" t="s">
        <v>481</v>
      </c>
      <c r="D9946" s="103" t="s">
        <v>494</v>
      </c>
      <c r="E9946" s="111"/>
      <c r="F9946" s="103" t="s">
        <v>495</v>
      </c>
      <c r="G9946" s="103" t="s">
        <v>119</v>
      </c>
      <c r="H9946" s="103" t="s">
        <v>308</v>
      </c>
      <c r="I9946" s="103" t="s">
        <v>92</v>
      </c>
      <c r="J9946" s="215">
        <v>2994.1</v>
      </c>
      <c r="K9946" s="216" t="s">
        <v>88</v>
      </c>
    </row>
    <row r="9947" spans="1:11" x14ac:dyDescent="0.25">
      <c r="A9947" s="103" t="s">
        <v>830</v>
      </c>
      <c r="B9947" s="103" t="s">
        <v>347</v>
      </c>
      <c r="C9947" s="103" t="s">
        <v>481</v>
      </c>
      <c r="D9947" s="103" t="s">
        <v>494</v>
      </c>
      <c r="E9947" s="111"/>
      <c r="F9947" s="103" t="s">
        <v>495</v>
      </c>
      <c r="G9947" s="103" t="s">
        <v>119</v>
      </c>
      <c r="H9947" s="103" t="s">
        <v>308</v>
      </c>
      <c r="I9947" s="103" t="s">
        <v>92</v>
      </c>
      <c r="J9947" s="215">
        <v>2729.83</v>
      </c>
      <c r="K9947" s="216" t="s">
        <v>88</v>
      </c>
    </row>
    <row r="9948" spans="1:11" x14ac:dyDescent="0.25">
      <c r="A9948" s="103" t="s">
        <v>828</v>
      </c>
      <c r="B9948" s="103" t="s">
        <v>347</v>
      </c>
      <c r="C9948" s="103" t="s">
        <v>481</v>
      </c>
      <c r="D9948" s="103" t="s">
        <v>494</v>
      </c>
      <c r="E9948" s="111"/>
      <c r="F9948" s="103" t="s">
        <v>495</v>
      </c>
      <c r="G9948" s="103" t="s">
        <v>119</v>
      </c>
      <c r="H9948" s="103" t="s">
        <v>308</v>
      </c>
      <c r="I9948" s="103" t="s">
        <v>92</v>
      </c>
      <c r="J9948" s="215">
        <v>1277.2</v>
      </c>
      <c r="K9948" s="216" t="s">
        <v>88</v>
      </c>
    </row>
    <row r="9949" spans="1:11" x14ac:dyDescent="0.25">
      <c r="A9949" s="103" t="s">
        <v>829</v>
      </c>
      <c r="B9949" s="103" t="s">
        <v>347</v>
      </c>
      <c r="C9949" s="103" t="s">
        <v>481</v>
      </c>
      <c r="D9949" s="103" t="s">
        <v>494</v>
      </c>
      <c r="E9949" s="111"/>
      <c r="F9949" s="103" t="s">
        <v>495</v>
      </c>
      <c r="G9949" s="103" t="s">
        <v>119</v>
      </c>
      <c r="H9949" s="103" t="s">
        <v>308</v>
      </c>
      <c r="I9949" s="103" t="s">
        <v>92</v>
      </c>
      <c r="J9949" s="215">
        <v>2811.69</v>
      </c>
      <c r="K9949" s="216" t="s">
        <v>88</v>
      </c>
    </row>
    <row r="9950" spans="1:11" x14ac:dyDescent="0.25">
      <c r="A9950" s="103" t="s">
        <v>825</v>
      </c>
      <c r="B9950" s="103" t="s">
        <v>347</v>
      </c>
      <c r="C9950" s="103" t="s">
        <v>481</v>
      </c>
      <c r="D9950" s="103" t="s">
        <v>494</v>
      </c>
      <c r="E9950" s="111"/>
      <c r="F9950" s="103" t="s">
        <v>495</v>
      </c>
      <c r="G9950" s="103" t="s">
        <v>119</v>
      </c>
      <c r="H9950" s="103" t="s">
        <v>308</v>
      </c>
      <c r="I9950" s="103" t="s">
        <v>92</v>
      </c>
      <c r="J9950" s="215">
        <v>3257.4</v>
      </c>
      <c r="K9950" s="216" t="s">
        <v>88</v>
      </c>
    </row>
    <row r="9951" spans="1:11" x14ac:dyDescent="0.25">
      <c r="A9951" s="103" t="s">
        <v>826</v>
      </c>
      <c r="B9951" s="103" t="s">
        <v>347</v>
      </c>
      <c r="C9951" s="103" t="s">
        <v>481</v>
      </c>
      <c r="D9951" s="103" t="s">
        <v>494</v>
      </c>
      <c r="E9951" s="111"/>
      <c r="F9951" s="103" t="s">
        <v>495</v>
      </c>
      <c r="G9951" s="103" t="s">
        <v>119</v>
      </c>
      <c r="H9951" s="103" t="s">
        <v>308</v>
      </c>
      <c r="I9951" s="103" t="s">
        <v>92</v>
      </c>
      <c r="J9951" s="215">
        <v>2414.4</v>
      </c>
      <c r="K9951" s="216" t="s">
        <v>88</v>
      </c>
    </row>
    <row r="9952" spans="1:11" x14ac:dyDescent="0.25">
      <c r="A9952" s="103" t="s">
        <v>829</v>
      </c>
      <c r="B9952" s="103" t="s">
        <v>347</v>
      </c>
      <c r="C9952" s="103" t="s">
        <v>481</v>
      </c>
      <c r="D9952" s="103" t="s">
        <v>494</v>
      </c>
      <c r="E9952" s="111"/>
      <c r="F9952" s="103" t="s">
        <v>495</v>
      </c>
      <c r="G9952" s="103" t="s">
        <v>196</v>
      </c>
      <c r="H9952" s="103" t="s">
        <v>309</v>
      </c>
      <c r="I9952" s="103" t="s">
        <v>92</v>
      </c>
      <c r="J9952" s="215">
        <v>-5.96</v>
      </c>
      <c r="K9952" s="216" t="s">
        <v>88</v>
      </c>
    </row>
    <row r="9953" spans="1:11" x14ac:dyDescent="0.25">
      <c r="A9953" s="103" t="s">
        <v>825</v>
      </c>
      <c r="B9953" s="103" t="s">
        <v>347</v>
      </c>
      <c r="C9953" s="103" t="s">
        <v>481</v>
      </c>
      <c r="D9953" s="103" t="s">
        <v>494</v>
      </c>
      <c r="E9953" s="111"/>
      <c r="F9953" s="103" t="s">
        <v>495</v>
      </c>
      <c r="G9953" s="103" t="s">
        <v>196</v>
      </c>
      <c r="H9953" s="103" t="s">
        <v>309</v>
      </c>
      <c r="I9953" s="103" t="s">
        <v>92</v>
      </c>
      <c r="J9953" s="215">
        <v>17.89</v>
      </c>
      <c r="K9953" s="216" t="s">
        <v>88</v>
      </c>
    </row>
    <row r="9954" spans="1:11" x14ac:dyDescent="0.25">
      <c r="A9954" s="103" t="s">
        <v>830</v>
      </c>
      <c r="B9954" s="103" t="s">
        <v>347</v>
      </c>
      <c r="C9954" s="103" t="s">
        <v>481</v>
      </c>
      <c r="D9954" s="103" t="s">
        <v>494</v>
      </c>
      <c r="E9954" s="111"/>
      <c r="F9954" s="103" t="s">
        <v>495</v>
      </c>
      <c r="G9954" s="103" t="s">
        <v>158</v>
      </c>
      <c r="H9954" s="103" t="s">
        <v>311</v>
      </c>
      <c r="I9954" s="103" t="s">
        <v>842</v>
      </c>
      <c r="J9954" s="215">
        <v>6.71</v>
      </c>
      <c r="K9954" s="216" t="s">
        <v>88</v>
      </c>
    </row>
    <row r="9955" spans="1:11" x14ac:dyDescent="0.25">
      <c r="A9955" s="103" t="s">
        <v>827</v>
      </c>
      <c r="B9955" s="103" t="s">
        <v>347</v>
      </c>
      <c r="C9955" s="103" t="s">
        <v>481</v>
      </c>
      <c r="D9955" s="103" t="s">
        <v>494</v>
      </c>
      <c r="E9955" s="111"/>
      <c r="F9955" s="103" t="s">
        <v>495</v>
      </c>
      <c r="G9955" s="103" t="s">
        <v>195</v>
      </c>
      <c r="H9955" s="103" t="s">
        <v>312</v>
      </c>
      <c r="I9955" s="103" t="s">
        <v>92</v>
      </c>
      <c r="J9955" s="215">
        <v>5113.66</v>
      </c>
      <c r="K9955" s="216" t="s">
        <v>88</v>
      </c>
    </row>
    <row r="9956" spans="1:11" x14ac:dyDescent="0.25">
      <c r="A9956" s="103" t="s">
        <v>827</v>
      </c>
      <c r="B9956" s="103" t="s">
        <v>347</v>
      </c>
      <c r="C9956" s="103" t="s">
        <v>481</v>
      </c>
      <c r="D9956" s="103" t="s">
        <v>494</v>
      </c>
      <c r="E9956" s="111"/>
      <c r="F9956" s="103" t="s">
        <v>495</v>
      </c>
      <c r="G9956" s="103" t="s">
        <v>195</v>
      </c>
      <c r="H9956" s="103" t="s">
        <v>312</v>
      </c>
      <c r="I9956" s="103" t="s">
        <v>842</v>
      </c>
      <c r="J9956" s="215">
        <v>15.06</v>
      </c>
      <c r="K9956" s="216" t="s">
        <v>88</v>
      </c>
    </row>
    <row r="9957" spans="1:11" x14ac:dyDescent="0.25">
      <c r="A9957" s="103" t="s">
        <v>830</v>
      </c>
      <c r="B9957" s="103" t="s">
        <v>347</v>
      </c>
      <c r="C9957" s="103" t="s">
        <v>481</v>
      </c>
      <c r="D9957" s="103" t="s">
        <v>494</v>
      </c>
      <c r="E9957" s="111"/>
      <c r="F9957" s="103" t="s">
        <v>495</v>
      </c>
      <c r="G9957" s="103" t="s">
        <v>195</v>
      </c>
      <c r="H9957" s="103" t="s">
        <v>312</v>
      </c>
      <c r="I9957" s="103" t="s">
        <v>92</v>
      </c>
      <c r="J9957" s="215">
        <v>5481.66</v>
      </c>
      <c r="K9957" s="216" t="s">
        <v>88</v>
      </c>
    </row>
    <row r="9958" spans="1:11" x14ac:dyDescent="0.25">
      <c r="A9958" s="103" t="s">
        <v>828</v>
      </c>
      <c r="B9958" s="103" t="s">
        <v>347</v>
      </c>
      <c r="C9958" s="103" t="s">
        <v>481</v>
      </c>
      <c r="D9958" s="103" t="s">
        <v>494</v>
      </c>
      <c r="E9958" s="111"/>
      <c r="F9958" s="103" t="s">
        <v>495</v>
      </c>
      <c r="G9958" s="103" t="s">
        <v>195</v>
      </c>
      <c r="H9958" s="103" t="s">
        <v>312</v>
      </c>
      <c r="I9958" s="103" t="s">
        <v>92</v>
      </c>
      <c r="J9958" s="215">
        <v>5185.96</v>
      </c>
      <c r="K9958" s="216" t="s">
        <v>88</v>
      </c>
    </row>
    <row r="9959" spans="1:11" x14ac:dyDescent="0.25">
      <c r="A9959" s="103" t="s">
        <v>829</v>
      </c>
      <c r="B9959" s="103" t="s">
        <v>347</v>
      </c>
      <c r="C9959" s="103" t="s">
        <v>481</v>
      </c>
      <c r="D9959" s="103" t="s">
        <v>494</v>
      </c>
      <c r="E9959" s="111"/>
      <c r="F9959" s="103" t="s">
        <v>495</v>
      </c>
      <c r="G9959" s="103" t="s">
        <v>195</v>
      </c>
      <c r="H9959" s="103" t="s">
        <v>312</v>
      </c>
      <c r="I9959" s="103" t="s">
        <v>92</v>
      </c>
      <c r="J9959" s="215">
        <v>5064.13</v>
      </c>
      <c r="K9959" s="216" t="s">
        <v>88</v>
      </c>
    </row>
    <row r="9960" spans="1:11" x14ac:dyDescent="0.25">
      <c r="A9960" s="103" t="s">
        <v>829</v>
      </c>
      <c r="B9960" s="103" t="s">
        <v>347</v>
      </c>
      <c r="C9960" s="103" t="s">
        <v>481</v>
      </c>
      <c r="D9960" s="103" t="s">
        <v>494</v>
      </c>
      <c r="E9960" s="111"/>
      <c r="F9960" s="103" t="s">
        <v>495</v>
      </c>
      <c r="G9960" s="103" t="s">
        <v>195</v>
      </c>
      <c r="H9960" s="103" t="s">
        <v>312</v>
      </c>
      <c r="I9960" s="103" t="s">
        <v>842</v>
      </c>
      <c r="J9960" s="215">
        <v>10.78</v>
      </c>
      <c r="K9960" s="216" t="s">
        <v>88</v>
      </c>
    </row>
    <row r="9961" spans="1:11" x14ac:dyDescent="0.25">
      <c r="A9961" s="103" t="s">
        <v>825</v>
      </c>
      <c r="B9961" s="103" t="s">
        <v>347</v>
      </c>
      <c r="C9961" s="103" t="s">
        <v>481</v>
      </c>
      <c r="D9961" s="103" t="s">
        <v>494</v>
      </c>
      <c r="E9961" s="111"/>
      <c r="F9961" s="103" t="s">
        <v>495</v>
      </c>
      <c r="G9961" s="103" t="s">
        <v>195</v>
      </c>
      <c r="H9961" s="103" t="s">
        <v>312</v>
      </c>
      <c r="I9961" s="103" t="s">
        <v>92</v>
      </c>
      <c r="J9961" s="215">
        <v>6509.39</v>
      </c>
      <c r="K9961" s="216" t="s">
        <v>88</v>
      </c>
    </row>
    <row r="9962" spans="1:11" x14ac:dyDescent="0.25">
      <c r="A9962" s="103" t="s">
        <v>826</v>
      </c>
      <c r="B9962" s="103" t="s">
        <v>347</v>
      </c>
      <c r="C9962" s="103" t="s">
        <v>481</v>
      </c>
      <c r="D9962" s="103" t="s">
        <v>494</v>
      </c>
      <c r="E9962" s="111"/>
      <c r="F9962" s="103" t="s">
        <v>495</v>
      </c>
      <c r="G9962" s="103" t="s">
        <v>195</v>
      </c>
      <c r="H9962" s="103" t="s">
        <v>312</v>
      </c>
      <c r="I9962" s="103" t="s">
        <v>92</v>
      </c>
      <c r="J9962" s="215">
        <v>3920.3</v>
      </c>
      <c r="K9962" s="216" t="s">
        <v>88</v>
      </c>
    </row>
    <row r="9963" spans="1:11" x14ac:dyDescent="0.25">
      <c r="A9963" s="103" t="s">
        <v>830</v>
      </c>
      <c r="B9963" s="103" t="s">
        <v>347</v>
      </c>
      <c r="C9963" s="103" t="s">
        <v>481</v>
      </c>
      <c r="D9963" s="103" t="s">
        <v>494</v>
      </c>
      <c r="E9963" s="111"/>
      <c r="F9963" s="103" t="s">
        <v>495</v>
      </c>
      <c r="G9963" s="103" t="s">
        <v>206</v>
      </c>
      <c r="H9963" s="103" t="s">
        <v>314</v>
      </c>
      <c r="I9963" s="103" t="s">
        <v>92</v>
      </c>
      <c r="J9963" s="215">
        <v>18.71</v>
      </c>
      <c r="K9963" s="216" t="s">
        <v>88</v>
      </c>
    </row>
    <row r="9964" spans="1:11" x14ac:dyDescent="0.25">
      <c r="A9964" s="103" t="s">
        <v>829</v>
      </c>
      <c r="B9964" s="103" t="s">
        <v>347</v>
      </c>
      <c r="C9964" s="103" t="s">
        <v>481</v>
      </c>
      <c r="D9964" s="103" t="s">
        <v>494</v>
      </c>
      <c r="E9964" s="111"/>
      <c r="F9964" s="103" t="s">
        <v>495</v>
      </c>
      <c r="G9964" s="103" t="s">
        <v>206</v>
      </c>
      <c r="H9964" s="103" t="s">
        <v>314</v>
      </c>
      <c r="I9964" s="103" t="s">
        <v>92</v>
      </c>
      <c r="J9964" s="215">
        <v>38.520000000000003</v>
      </c>
      <c r="K9964" s="216" t="s">
        <v>88</v>
      </c>
    </row>
    <row r="9965" spans="1:11" x14ac:dyDescent="0.25">
      <c r="A9965" s="103" t="s">
        <v>827</v>
      </c>
      <c r="B9965" s="103" t="s">
        <v>347</v>
      </c>
      <c r="C9965" s="103" t="s">
        <v>481</v>
      </c>
      <c r="D9965" s="103" t="s">
        <v>494</v>
      </c>
      <c r="E9965" s="111"/>
      <c r="F9965" s="103" t="s">
        <v>495</v>
      </c>
      <c r="G9965" s="103" t="s">
        <v>178</v>
      </c>
      <c r="H9965" s="103" t="s">
        <v>315</v>
      </c>
      <c r="I9965" s="103" t="s">
        <v>92</v>
      </c>
      <c r="J9965" s="215">
        <v>26.15</v>
      </c>
      <c r="K9965" s="216" t="s">
        <v>88</v>
      </c>
    </row>
    <row r="9966" spans="1:11" x14ac:dyDescent="0.25">
      <c r="A9966" s="103" t="s">
        <v>830</v>
      </c>
      <c r="B9966" s="103" t="s">
        <v>347</v>
      </c>
      <c r="C9966" s="103" t="s">
        <v>481</v>
      </c>
      <c r="D9966" s="103" t="s">
        <v>494</v>
      </c>
      <c r="E9966" s="111"/>
      <c r="F9966" s="103" t="s">
        <v>495</v>
      </c>
      <c r="G9966" s="103" t="s">
        <v>153</v>
      </c>
      <c r="H9966" s="103" t="s">
        <v>318</v>
      </c>
      <c r="I9966" s="103" t="s">
        <v>842</v>
      </c>
      <c r="J9966" s="215">
        <v>92.56</v>
      </c>
      <c r="K9966" s="216" t="s">
        <v>88</v>
      </c>
    </row>
    <row r="9967" spans="1:11" x14ac:dyDescent="0.25">
      <c r="A9967" s="103" t="s">
        <v>827</v>
      </c>
      <c r="B9967" s="103" t="s">
        <v>347</v>
      </c>
      <c r="C9967" s="103" t="s">
        <v>481</v>
      </c>
      <c r="D9967" s="103" t="s">
        <v>494</v>
      </c>
      <c r="E9967" s="111"/>
      <c r="F9967" s="103" t="s">
        <v>495</v>
      </c>
      <c r="G9967" s="103" t="s">
        <v>96</v>
      </c>
      <c r="H9967" s="103" t="s">
        <v>319</v>
      </c>
      <c r="I9967" s="103" t="s">
        <v>92</v>
      </c>
      <c r="J9967" s="215">
        <v>-121.3</v>
      </c>
      <c r="K9967" s="216" t="s">
        <v>88</v>
      </c>
    </row>
    <row r="9968" spans="1:11" x14ac:dyDescent="0.25">
      <c r="A9968" s="103" t="s">
        <v>828</v>
      </c>
      <c r="B9968" s="103" t="s">
        <v>347</v>
      </c>
      <c r="C9968" s="103" t="s">
        <v>481</v>
      </c>
      <c r="D9968" s="103" t="s">
        <v>494</v>
      </c>
      <c r="E9968" s="111"/>
      <c r="F9968" s="103" t="s">
        <v>495</v>
      </c>
      <c r="G9968" s="103" t="s">
        <v>96</v>
      </c>
      <c r="H9968" s="103" t="s">
        <v>319</v>
      </c>
      <c r="I9968" s="103" t="s">
        <v>92</v>
      </c>
      <c r="J9968" s="215">
        <v>307.47000000000003</v>
      </c>
      <c r="K9968" s="216" t="s">
        <v>88</v>
      </c>
    </row>
    <row r="9969" spans="1:11" x14ac:dyDescent="0.25">
      <c r="A9969" s="103" t="s">
        <v>829</v>
      </c>
      <c r="B9969" s="103" t="s">
        <v>347</v>
      </c>
      <c r="C9969" s="103" t="s">
        <v>481</v>
      </c>
      <c r="D9969" s="103" t="s">
        <v>494</v>
      </c>
      <c r="E9969" s="111"/>
      <c r="F9969" s="103" t="s">
        <v>495</v>
      </c>
      <c r="G9969" s="103" t="s">
        <v>191</v>
      </c>
      <c r="H9969" s="103" t="s">
        <v>320</v>
      </c>
      <c r="I9969" s="103" t="s">
        <v>92</v>
      </c>
      <c r="J9969" s="215">
        <v>-9.5500000000000007</v>
      </c>
      <c r="K9969" s="216" t="s">
        <v>88</v>
      </c>
    </row>
    <row r="9970" spans="1:11" x14ac:dyDescent="0.25">
      <c r="A9970" s="103" t="s">
        <v>825</v>
      </c>
      <c r="B9970" s="103" t="s">
        <v>347</v>
      </c>
      <c r="C9970" s="103" t="s">
        <v>481</v>
      </c>
      <c r="D9970" s="103" t="s">
        <v>494</v>
      </c>
      <c r="E9970" s="111"/>
      <c r="F9970" s="103" t="s">
        <v>495</v>
      </c>
      <c r="G9970" s="103" t="s">
        <v>191</v>
      </c>
      <c r="H9970" s="103" t="s">
        <v>320</v>
      </c>
      <c r="I9970" s="103" t="s">
        <v>92</v>
      </c>
      <c r="J9970" s="215">
        <v>47.72</v>
      </c>
      <c r="K9970" s="216" t="s">
        <v>88</v>
      </c>
    </row>
    <row r="9971" spans="1:11" x14ac:dyDescent="0.25">
      <c r="A9971" s="103" t="s">
        <v>827</v>
      </c>
      <c r="B9971" s="103" t="s">
        <v>347</v>
      </c>
      <c r="C9971" s="103" t="s">
        <v>481</v>
      </c>
      <c r="D9971" s="103" t="s">
        <v>494</v>
      </c>
      <c r="E9971" s="111"/>
      <c r="F9971" s="103" t="s">
        <v>495</v>
      </c>
      <c r="G9971" s="103" t="s">
        <v>118</v>
      </c>
      <c r="H9971" s="103" t="s">
        <v>323</v>
      </c>
      <c r="I9971" s="103" t="s">
        <v>92</v>
      </c>
      <c r="J9971" s="215">
        <v>3166.51</v>
      </c>
      <c r="K9971" s="216" t="s">
        <v>88</v>
      </c>
    </row>
    <row r="9972" spans="1:11" x14ac:dyDescent="0.25">
      <c r="A9972" s="103" t="s">
        <v>827</v>
      </c>
      <c r="B9972" s="103" t="s">
        <v>347</v>
      </c>
      <c r="C9972" s="103" t="s">
        <v>481</v>
      </c>
      <c r="D9972" s="103" t="s">
        <v>494</v>
      </c>
      <c r="E9972" s="111"/>
      <c r="F9972" s="103" t="s">
        <v>495</v>
      </c>
      <c r="G9972" s="103" t="s">
        <v>118</v>
      </c>
      <c r="H9972" s="103" t="s">
        <v>323</v>
      </c>
      <c r="I9972" s="103" t="s">
        <v>842</v>
      </c>
      <c r="J9972" s="215">
        <v>22.62</v>
      </c>
      <c r="K9972" s="216" t="s">
        <v>88</v>
      </c>
    </row>
    <row r="9973" spans="1:11" x14ac:dyDescent="0.25">
      <c r="A9973" s="103" t="s">
        <v>830</v>
      </c>
      <c r="B9973" s="103" t="s">
        <v>347</v>
      </c>
      <c r="C9973" s="103" t="s">
        <v>481</v>
      </c>
      <c r="D9973" s="103" t="s">
        <v>494</v>
      </c>
      <c r="E9973" s="111"/>
      <c r="F9973" s="103" t="s">
        <v>495</v>
      </c>
      <c r="G9973" s="103" t="s">
        <v>118</v>
      </c>
      <c r="H9973" s="103" t="s">
        <v>323</v>
      </c>
      <c r="I9973" s="103" t="s">
        <v>92</v>
      </c>
      <c r="J9973" s="215">
        <v>2342.94</v>
      </c>
      <c r="K9973" s="216" t="s">
        <v>88</v>
      </c>
    </row>
    <row r="9974" spans="1:11" x14ac:dyDescent="0.25">
      <c r="A9974" s="103" t="s">
        <v>830</v>
      </c>
      <c r="B9974" s="103" t="s">
        <v>347</v>
      </c>
      <c r="C9974" s="103" t="s">
        <v>481</v>
      </c>
      <c r="D9974" s="103" t="s">
        <v>494</v>
      </c>
      <c r="E9974" s="111"/>
      <c r="F9974" s="103" t="s">
        <v>495</v>
      </c>
      <c r="G9974" s="103" t="s">
        <v>118</v>
      </c>
      <c r="H9974" s="103" t="s">
        <v>323</v>
      </c>
      <c r="I9974" s="103" t="s">
        <v>842</v>
      </c>
      <c r="J9974" s="215">
        <v>271.68</v>
      </c>
      <c r="K9974" s="216" t="s">
        <v>88</v>
      </c>
    </row>
    <row r="9975" spans="1:11" x14ac:dyDescent="0.25">
      <c r="A9975" s="103" t="s">
        <v>828</v>
      </c>
      <c r="B9975" s="103" t="s">
        <v>347</v>
      </c>
      <c r="C9975" s="103" t="s">
        <v>481</v>
      </c>
      <c r="D9975" s="103" t="s">
        <v>494</v>
      </c>
      <c r="E9975" s="111"/>
      <c r="F9975" s="103" t="s">
        <v>495</v>
      </c>
      <c r="G9975" s="103" t="s">
        <v>118</v>
      </c>
      <c r="H9975" s="103" t="s">
        <v>323</v>
      </c>
      <c r="I9975" s="103" t="s">
        <v>92</v>
      </c>
      <c r="J9975" s="215">
        <v>2211.8200000000002</v>
      </c>
      <c r="K9975" s="216" t="s">
        <v>88</v>
      </c>
    </row>
    <row r="9976" spans="1:11" x14ac:dyDescent="0.25">
      <c r="A9976" s="103" t="s">
        <v>828</v>
      </c>
      <c r="B9976" s="103" t="s">
        <v>347</v>
      </c>
      <c r="C9976" s="103" t="s">
        <v>481</v>
      </c>
      <c r="D9976" s="103" t="s">
        <v>494</v>
      </c>
      <c r="E9976" s="111"/>
      <c r="F9976" s="103" t="s">
        <v>495</v>
      </c>
      <c r="G9976" s="103" t="s">
        <v>118</v>
      </c>
      <c r="H9976" s="103" t="s">
        <v>323</v>
      </c>
      <c r="I9976" s="103" t="s">
        <v>842</v>
      </c>
      <c r="J9976" s="215">
        <v>65.55</v>
      </c>
      <c r="K9976" s="216" t="s">
        <v>88</v>
      </c>
    </row>
    <row r="9977" spans="1:11" x14ac:dyDescent="0.25">
      <c r="A9977" s="103" t="s">
        <v>829</v>
      </c>
      <c r="B9977" s="103" t="s">
        <v>347</v>
      </c>
      <c r="C9977" s="103" t="s">
        <v>481</v>
      </c>
      <c r="D9977" s="103" t="s">
        <v>494</v>
      </c>
      <c r="E9977" s="111"/>
      <c r="F9977" s="103" t="s">
        <v>495</v>
      </c>
      <c r="G9977" s="103" t="s">
        <v>118</v>
      </c>
      <c r="H9977" s="103" t="s">
        <v>323</v>
      </c>
      <c r="I9977" s="103" t="s">
        <v>92</v>
      </c>
      <c r="J9977" s="215">
        <v>2608.52</v>
      </c>
      <c r="K9977" s="216" t="s">
        <v>88</v>
      </c>
    </row>
    <row r="9978" spans="1:11" x14ac:dyDescent="0.25">
      <c r="A9978" s="103" t="s">
        <v>829</v>
      </c>
      <c r="B9978" s="103" t="s">
        <v>347</v>
      </c>
      <c r="C9978" s="103" t="s">
        <v>481</v>
      </c>
      <c r="D9978" s="103" t="s">
        <v>494</v>
      </c>
      <c r="E9978" s="111"/>
      <c r="F9978" s="103" t="s">
        <v>495</v>
      </c>
      <c r="G9978" s="103" t="s">
        <v>118</v>
      </c>
      <c r="H9978" s="103" t="s">
        <v>323</v>
      </c>
      <c r="I9978" s="103" t="s">
        <v>842</v>
      </c>
      <c r="J9978" s="215">
        <v>176.89</v>
      </c>
      <c r="K9978" s="216" t="s">
        <v>88</v>
      </c>
    </row>
    <row r="9979" spans="1:11" x14ac:dyDescent="0.25">
      <c r="A9979" s="103" t="s">
        <v>825</v>
      </c>
      <c r="B9979" s="103" t="s">
        <v>347</v>
      </c>
      <c r="C9979" s="103" t="s">
        <v>481</v>
      </c>
      <c r="D9979" s="103" t="s">
        <v>494</v>
      </c>
      <c r="E9979" s="111"/>
      <c r="F9979" s="103" t="s">
        <v>495</v>
      </c>
      <c r="G9979" s="103" t="s">
        <v>118</v>
      </c>
      <c r="H9979" s="103" t="s">
        <v>323</v>
      </c>
      <c r="I9979" s="103" t="s">
        <v>92</v>
      </c>
      <c r="J9979" s="215">
        <v>3604.49</v>
      </c>
      <c r="K9979" s="216" t="s">
        <v>88</v>
      </c>
    </row>
    <row r="9980" spans="1:11" x14ac:dyDescent="0.25">
      <c r="A9980" s="103" t="s">
        <v>825</v>
      </c>
      <c r="B9980" s="103" t="s">
        <v>347</v>
      </c>
      <c r="C9980" s="103" t="s">
        <v>481</v>
      </c>
      <c r="D9980" s="103" t="s">
        <v>494</v>
      </c>
      <c r="E9980" s="111"/>
      <c r="F9980" s="103" t="s">
        <v>495</v>
      </c>
      <c r="G9980" s="103" t="s">
        <v>118</v>
      </c>
      <c r="H9980" s="103" t="s">
        <v>323</v>
      </c>
      <c r="I9980" s="103" t="s">
        <v>842</v>
      </c>
      <c r="J9980" s="215">
        <v>300.52999999999997</v>
      </c>
      <c r="K9980" s="216" t="s">
        <v>88</v>
      </c>
    </row>
    <row r="9981" spans="1:11" x14ac:dyDescent="0.25">
      <c r="A9981" s="103" t="s">
        <v>826</v>
      </c>
      <c r="B9981" s="103" t="s">
        <v>347</v>
      </c>
      <c r="C9981" s="103" t="s">
        <v>481</v>
      </c>
      <c r="D9981" s="103" t="s">
        <v>494</v>
      </c>
      <c r="E9981" s="111"/>
      <c r="F9981" s="103" t="s">
        <v>495</v>
      </c>
      <c r="G9981" s="103" t="s">
        <v>118</v>
      </c>
      <c r="H9981" s="103" t="s">
        <v>323</v>
      </c>
      <c r="I9981" s="103" t="s">
        <v>92</v>
      </c>
      <c r="J9981" s="215">
        <v>1702.38</v>
      </c>
      <c r="K9981" s="216" t="s">
        <v>88</v>
      </c>
    </row>
    <row r="9982" spans="1:11" x14ac:dyDescent="0.25">
      <c r="A9982" s="103" t="s">
        <v>826</v>
      </c>
      <c r="B9982" s="103" t="s">
        <v>347</v>
      </c>
      <c r="C9982" s="103" t="s">
        <v>481</v>
      </c>
      <c r="D9982" s="103" t="s">
        <v>494</v>
      </c>
      <c r="E9982" s="111"/>
      <c r="F9982" s="103" t="s">
        <v>495</v>
      </c>
      <c r="G9982" s="103" t="s">
        <v>118</v>
      </c>
      <c r="H9982" s="103" t="s">
        <v>323</v>
      </c>
      <c r="I9982" s="103" t="s">
        <v>842</v>
      </c>
      <c r="J9982" s="215">
        <v>162.77000000000001</v>
      </c>
      <c r="K9982" s="216" t="s">
        <v>88</v>
      </c>
    </row>
    <row r="9983" spans="1:11" x14ac:dyDescent="0.25">
      <c r="A9983" s="103" t="s">
        <v>830</v>
      </c>
      <c r="B9983" s="103" t="s">
        <v>347</v>
      </c>
      <c r="C9983" s="103" t="s">
        <v>481</v>
      </c>
      <c r="D9983" s="103" t="s">
        <v>494</v>
      </c>
      <c r="E9983" s="111"/>
      <c r="F9983" s="103" t="s">
        <v>495</v>
      </c>
      <c r="G9983" s="103" t="s">
        <v>98</v>
      </c>
      <c r="H9983" s="103" t="s">
        <v>341</v>
      </c>
      <c r="I9983" s="103" t="s">
        <v>92</v>
      </c>
      <c r="J9983" s="215">
        <v>36.78</v>
      </c>
      <c r="K9983" s="216" t="s">
        <v>88</v>
      </c>
    </row>
    <row r="9984" spans="1:11" x14ac:dyDescent="0.25">
      <c r="A9984" s="103" t="s">
        <v>827</v>
      </c>
      <c r="B9984" s="103" t="s">
        <v>347</v>
      </c>
      <c r="C9984" s="103" t="s">
        <v>481</v>
      </c>
      <c r="D9984" s="103" t="s">
        <v>494</v>
      </c>
      <c r="E9984" s="111"/>
      <c r="F9984" s="103" t="s">
        <v>495</v>
      </c>
      <c r="G9984" s="103" t="s">
        <v>478</v>
      </c>
      <c r="H9984" s="103" t="s">
        <v>479</v>
      </c>
      <c r="I9984" s="103" t="s">
        <v>92</v>
      </c>
      <c r="J9984" s="215">
        <v>160.66</v>
      </c>
      <c r="K9984" s="216" t="s">
        <v>344</v>
      </c>
    </row>
    <row r="9985" spans="1:11" x14ac:dyDescent="0.25">
      <c r="A9985" s="103" t="s">
        <v>830</v>
      </c>
      <c r="B9985" s="103" t="s">
        <v>347</v>
      </c>
      <c r="C9985" s="103" t="s">
        <v>481</v>
      </c>
      <c r="D9985" s="103" t="s">
        <v>494</v>
      </c>
      <c r="E9985" s="111"/>
      <c r="F9985" s="103" t="s">
        <v>495</v>
      </c>
      <c r="G9985" s="103" t="s">
        <v>478</v>
      </c>
      <c r="H9985" s="103" t="s">
        <v>479</v>
      </c>
      <c r="I9985" s="103" t="s">
        <v>92</v>
      </c>
      <c r="J9985" s="215">
        <v>219.96</v>
      </c>
      <c r="K9985" s="216" t="s">
        <v>344</v>
      </c>
    </row>
    <row r="9986" spans="1:11" x14ac:dyDescent="0.25">
      <c r="A9986" s="103" t="s">
        <v>828</v>
      </c>
      <c r="B9986" s="103" t="s">
        <v>347</v>
      </c>
      <c r="C9986" s="103" t="s">
        <v>481</v>
      </c>
      <c r="D9986" s="103" t="s">
        <v>494</v>
      </c>
      <c r="E9986" s="111"/>
      <c r="F9986" s="103" t="s">
        <v>495</v>
      </c>
      <c r="G9986" s="103" t="s">
        <v>478</v>
      </c>
      <c r="H9986" s="103" t="s">
        <v>479</v>
      </c>
      <c r="I9986" s="103" t="s">
        <v>92</v>
      </c>
      <c r="J9986" s="215">
        <v>236.47</v>
      </c>
      <c r="K9986" s="216" t="s">
        <v>344</v>
      </c>
    </row>
    <row r="9987" spans="1:11" x14ac:dyDescent="0.25">
      <c r="A9987" s="103" t="s">
        <v>829</v>
      </c>
      <c r="B9987" s="103" t="s">
        <v>347</v>
      </c>
      <c r="C9987" s="103" t="s">
        <v>481</v>
      </c>
      <c r="D9987" s="103" t="s">
        <v>494</v>
      </c>
      <c r="E9987" s="111"/>
      <c r="F9987" s="103" t="s">
        <v>495</v>
      </c>
      <c r="G9987" s="103" t="s">
        <v>478</v>
      </c>
      <c r="H9987" s="103" t="s">
        <v>479</v>
      </c>
      <c r="I9987" s="103" t="s">
        <v>92</v>
      </c>
      <c r="J9987" s="215">
        <v>158.86000000000001</v>
      </c>
      <c r="K9987" s="216" t="s">
        <v>344</v>
      </c>
    </row>
    <row r="9988" spans="1:11" x14ac:dyDescent="0.25">
      <c r="A9988" s="103" t="s">
        <v>825</v>
      </c>
      <c r="B9988" s="103" t="s">
        <v>347</v>
      </c>
      <c r="C9988" s="103" t="s">
        <v>481</v>
      </c>
      <c r="D9988" s="103" t="s">
        <v>494</v>
      </c>
      <c r="E9988" s="111"/>
      <c r="F9988" s="103" t="s">
        <v>495</v>
      </c>
      <c r="G9988" s="103" t="s">
        <v>478</v>
      </c>
      <c r="H9988" s="103" t="s">
        <v>479</v>
      </c>
      <c r="I9988" s="103" t="s">
        <v>92</v>
      </c>
      <c r="J9988" s="215">
        <v>44.81</v>
      </c>
      <c r="K9988" s="216" t="s">
        <v>344</v>
      </c>
    </row>
    <row r="9989" spans="1:11" x14ac:dyDescent="0.25">
      <c r="A9989" s="103" t="s">
        <v>826</v>
      </c>
      <c r="B9989" s="103" t="s">
        <v>347</v>
      </c>
      <c r="C9989" s="103" t="s">
        <v>481</v>
      </c>
      <c r="D9989" s="103" t="s">
        <v>494</v>
      </c>
      <c r="E9989" s="111"/>
      <c r="F9989" s="103" t="s">
        <v>495</v>
      </c>
      <c r="G9989" s="103" t="s">
        <v>478</v>
      </c>
      <c r="H9989" s="103" t="s">
        <v>479</v>
      </c>
      <c r="I9989" s="103" t="s">
        <v>92</v>
      </c>
      <c r="J9989" s="215">
        <v>239.23</v>
      </c>
      <c r="K9989" s="216" t="s">
        <v>344</v>
      </c>
    </row>
    <row r="9990" spans="1:11" x14ac:dyDescent="0.25">
      <c r="A9990" s="103" t="s">
        <v>827</v>
      </c>
      <c r="B9990" s="103" t="s">
        <v>347</v>
      </c>
      <c r="C9990" s="103" t="s">
        <v>481</v>
      </c>
      <c r="D9990" s="103" t="s">
        <v>494</v>
      </c>
      <c r="E9990" s="111"/>
      <c r="F9990" s="103" t="s">
        <v>495</v>
      </c>
      <c r="G9990" s="103" t="s">
        <v>511</v>
      </c>
      <c r="H9990" s="103" t="s">
        <v>512</v>
      </c>
      <c r="I9990" s="103" t="s">
        <v>92</v>
      </c>
      <c r="J9990" s="215">
        <v>101.88</v>
      </c>
      <c r="K9990" s="216" t="s">
        <v>344</v>
      </c>
    </row>
    <row r="9991" spans="1:11" x14ac:dyDescent="0.25">
      <c r="A9991" s="103" t="s">
        <v>830</v>
      </c>
      <c r="B9991" s="103" t="s">
        <v>347</v>
      </c>
      <c r="C9991" s="103" t="s">
        <v>481</v>
      </c>
      <c r="D9991" s="103" t="s">
        <v>494</v>
      </c>
      <c r="E9991" s="111"/>
      <c r="F9991" s="103" t="s">
        <v>495</v>
      </c>
      <c r="G9991" s="103" t="s">
        <v>511</v>
      </c>
      <c r="H9991" s="103" t="s">
        <v>512</v>
      </c>
      <c r="I9991" s="103" t="s">
        <v>92</v>
      </c>
      <c r="J9991" s="215">
        <v>22.92</v>
      </c>
      <c r="K9991" s="216" t="s">
        <v>344</v>
      </c>
    </row>
    <row r="9992" spans="1:11" x14ac:dyDescent="0.25">
      <c r="A9992" s="103" t="s">
        <v>828</v>
      </c>
      <c r="B9992" s="103" t="s">
        <v>347</v>
      </c>
      <c r="C9992" s="103" t="s">
        <v>481</v>
      </c>
      <c r="D9992" s="103" t="s">
        <v>494</v>
      </c>
      <c r="E9992" s="111"/>
      <c r="F9992" s="103" t="s">
        <v>495</v>
      </c>
      <c r="G9992" s="103" t="s">
        <v>511</v>
      </c>
      <c r="H9992" s="103" t="s">
        <v>512</v>
      </c>
      <c r="I9992" s="103" t="s">
        <v>92</v>
      </c>
      <c r="J9992" s="215">
        <v>11.84</v>
      </c>
      <c r="K9992" s="216" t="s">
        <v>344</v>
      </c>
    </row>
    <row r="9993" spans="1:11" x14ac:dyDescent="0.25">
      <c r="A9993" s="103" t="s">
        <v>829</v>
      </c>
      <c r="B9993" s="103" t="s">
        <v>347</v>
      </c>
      <c r="C9993" s="103" t="s">
        <v>481</v>
      </c>
      <c r="D9993" s="103" t="s">
        <v>494</v>
      </c>
      <c r="E9993" s="111"/>
      <c r="F9993" s="103" t="s">
        <v>495</v>
      </c>
      <c r="G9993" s="103" t="s">
        <v>511</v>
      </c>
      <c r="H9993" s="103" t="s">
        <v>512</v>
      </c>
      <c r="I9993" s="103" t="s">
        <v>92</v>
      </c>
      <c r="J9993" s="215">
        <v>38.19</v>
      </c>
      <c r="K9993" s="216" t="s">
        <v>344</v>
      </c>
    </row>
    <row r="9994" spans="1:11" x14ac:dyDescent="0.25">
      <c r="A9994" s="103" t="s">
        <v>825</v>
      </c>
      <c r="B9994" s="103" t="s">
        <v>347</v>
      </c>
      <c r="C9994" s="103" t="s">
        <v>481</v>
      </c>
      <c r="D9994" s="103" t="s">
        <v>494</v>
      </c>
      <c r="E9994" s="111"/>
      <c r="F9994" s="103" t="s">
        <v>495</v>
      </c>
      <c r="G9994" s="103" t="s">
        <v>511</v>
      </c>
      <c r="H9994" s="103" t="s">
        <v>512</v>
      </c>
      <c r="I9994" s="103" t="s">
        <v>92</v>
      </c>
      <c r="J9994" s="215">
        <v>33.1</v>
      </c>
      <c r="K9994" s="216" t="s">
        <v>344</v>
      </c>
    </row>
    <row r="9995" spans="1:11" x14ac:dyDescent="0.25">
      <c r="A9995" s="103" t="s">
        <v>826</v>
      </c>
      <c r="B9995" s="103" t="s">
        <v>347</v>
      </c>
      <c r="C9995" s="103" t="s">
        <v>481</v>
      </c>
      <c r="D9995" s="103" t="s">
        <v>494</v>
      </c>
      <c r="E9995" s="111"/>
      <c r="F9995" s="103" t="s">
        <v>495</v>
      </c>
      <c r="G9995" s="103" t="s">
        <v>511</v>
      </c>
      <c r="H9995" s="103" t="s">
        <v>512</v>
      </c>
      <c r="I9995" s="103" t="s">
        <v>92</v>
      </c>
      <c r="J9995" s="215">
        <v>61.12</v>
      </c>
      <c r="K9995" s="216" t="s">
        <v>344</v>
      </c>
    </row>
    <row r="9996" spans="1:11" x14ac:dyDescent="0.25">
      <c r="A9996" s="103" t="s">
        <v>829</v>
      </c>
      <c r="B9996" s="103" t="s">
        <v>347</v>
      </c>
      <c r="C9996" s="103" t="s">
        <v>481</v>
      </c>
      <c r="D9996" s="103" t="s">
        <v>494</v>
      </c>
      <c r="E9996" s="111"/>
      <c r="F9996" s="103" t="s">
        <v>495</v>
      </c>
      <c r="G9996" s="103" t="s">
        <v>519</v>
      </c>
      <c r="H9996" s="103" t="s">
        <v>520</v>
      </c>
      <c r="I9996" s="103" t="s">
        <v>842</v>
      </c>
      <c r="J9996" s="215">
        <v>16.93</v>
      </c>
      <c r="K9996" s="216" t="s">
        <v>344</v>
      </c>
    </row>
    <row r="9997" spans="1:11" x14ac:dyDescent="0.25">
      <c r="A9997" s="103" t="s">
        <v>825</v>
      </c>
      <c r="B9997" s="103" t="s">
        <v>347</v>
      </c>
      <c r="C9997" s="103" t="s">
        <v>481</v>
      </c>
      <c r="D9997" s="103" t="s">
        <v>494</v>
      </c>
      <c r="E9997" s="111"/>
      <c r="F9997" s="103" t="s">
        <v>495</v>
      </c>
      <c r="G9997" s="103" t="s">
        <v>547</v>
      </c>
      <c r="H9997" s="103" t="s">
        <v>548</v>
      </c>
      <c r="I9997" s="103" t="s">
        <v>92</v>
      </c>
      <c r="J9997" s="215">
        <v>7.42</v>
      </c>
      <c r="K9997" s="216" t="s">
        <v>344</v>
      </c>
    </row>
    <row r="9998" spans="1:11" x14ac:dyDescent="0.25">
      <c r="A9998" s="103" t="s">
        <v>827</v>
      </c>
      <c r="B9998" s="103" t="s">
        <v>347</v>
      </c>
      <c r="C9998" s="103" t="s">
        <v>481</v>
      </c>
      <c r="D9998" s="103" t="s">
        <v>494</v>
      </c>
      <c r="E9998" s="111"/>
      <c r="F9998" s="103" t="s">
        <v>495</v>
      </c>
      <c r="G9998" s="103" t="s">
        <v>172</v>
      </c>
      <c r="H9998" s="103" t="s">
        <v>345</v>
      </c>
      <c r="I9998" s="103" t="s">
        <v>92</v>
      </c>
      <c r="J9998" s="215">
        <v>115.02</v>
      </c>
      <c r="K9998" s="216" t="s">
        <v>344</v>
      </c>
    </row>
    <row r="9999" spans="1:11" x14ac:dyDescent="0.25">
      <c r="A9999" s="103" t="s">
        <v>830</v>
      </c>
      <c r="B9999" s="103" t="s">
        <v>347</v>
      </c>
      <c r="C9999" s="103" t="s">
        <v>481</v>
      </c>
      <c r="D9999" s="103" t="s">
        <v>494</v>
      </c>
      <c r="E9999" s="111"/>
      <c r="F9999" s="103" t="s">
        <v>495</v>
      </c>
      <c r="G9999" s="103" t="s">
        <v>172</v>
      </c>
      <c r="H9999" s="103" t="s">
        <v>345</v>
      </c>
      <c r="I9999" s="103" t="s">
        <v>92</v>
      </c>
      <c r="J9999" s="215">
        <v>-8.41</v>
      </c>
      <c r="K9999" s="216" t="s">
        <v>344</v>
      </c>
    </row>
    <row r="10000" spans="1:11" x14ac:dyDescent="0.25">
      <c r="A10000" s="103" t="s">
        <v>828</v>
      </c>
      <c r="B10000" s="103" t="s">
        <v>347</v>
      </c>
      <c r="C10000" s="103" t="s">
        <v>481</v>
      </c>
      <c r="D10000" s="103" t="s">
        <v>494</v>
      </c>
      <c r="E10000" s="111"/>
      <c r="F10000" s="103" t="s">
        <v>495</v>
      </c>
      <c r="G10000" s="103" t="s">
        <v>172</v>
      </c>
      <c r="H10000" s="103" t="s">
        <v>345</v>
      </c>
      <c r="I10000" s="103" t="s">
        <v>92</v>
      </c>
      <c r="J10000" s="215">
        <v>78.23</v>
      </c>
      <c r="K10000" s="216" t="s">
        <v>344</v>
      </c>
    </row>
    <row r="10001" spans="1:11" x14ac:dyDescent="0.25">
      <c r="A10001" s="103" t="s">
        <v>829</v>
      </c>
      <c r="B10001" s="103" t="s">
        <v>347</v>
      </c>
      <c r="C10001" s="103" t="s">
        <v>481</v>
      </c>
      <c r="D10001" s="103" t="s">
        <v>494</v>
      </c>
      <c r="E10001" s="111"/>
      <c r="F10001" s="103" t="s">
        <v>495</v>
      </c>
      <c r="G10001" s="103" t="s">
        <v>172</v>
      </c>
      <c r="H10001" s="103" t="s">
        <v>345</v>
      </c>
      <c r="I10001" s="103" t="s">
        <v>92</v>
      </c>
      <c r="J10001" s="215">
        <v>352.26</v>
      </c>
      <c r="K10001" s="216" t="s">
        <v>344</v>
      </c>
    </row>
    <row r="10002" spans="1:11" x14ac:dyDescent="0.25">
      <c r="A10002" s="103" t="s">
        <v>829</v>
      </c>
      <c r="B10002" s="103" t="s">
        <v>347</v>
      </c>
      <c r="C10002" s="103" t="s">
        <v>481</v>
      </c>
      <c r="D10002" s="103" t="s">
        <v>494</v>
      </c>
      <c r="E10002" s="111"/>
      <c r="F10002" s="103" t="s">
        <v>495</v>
      </c>
      <c r="G10002" s="103" t="s">
        <v>172</v>
      </c>
      <c r="H10002" s="103" t="s">
        <v>345</v>
      </c>
      <c r="I10002" s="103" t="s">
        <v>842</v>
      </c>
      <c r="J10002" s="215">
        <v>52.55</v>
      </c>
      <c r="K10002" s="216" t="s">
        <v>344</v>
      </c>
    </row>
    <row r="10003" spans="1:11" x14ac:dyDescent="0.25">
      <c r="A10003" s="103" t="s">
        <v>825</v>
      </c>
      <c r="B10003" s="103" t="s">
        <v>347</v>
      </c>
      <c r="C10003" s="103" t="s">
        <v>481</v>
      </c>
      <c r="D10003" s="103" t="s">
        <v>494</v>
      </c>
      <c r="E10003" s="111"/>
      <c r="F10003" s="103" t="s">
        <v>495</v>
      </c>
      <c r="G10003" s="103" t="s">
        <v>172</v>
      </c>
      <c r="H10003" s="103" t="s">
        <v>345</v>
      </c>
      <c r="I10003" s="103" t="s">
        <v>92</v>
      </c>
      <c r="J10003" s="215">
        <v>43.49</v>
      </c>
      <c r="K10003" s="216" t="s">
        <v>344</v>
      </c>
    </row>
    <row r="10004" spans="1:11" x14ac:dyDescent="0.25">
      <c r="A10004" s="103" t="s">
        <v>826</v>
      </c>
      <c r="B10004" s="103" t="s">
        <v>347</v>
      </c>
      <c r="C10004" s="103" t="s">
        <v>481</v>
      </c>
      <c r="D10004" s="103" t="s">
        <v>494</v>
      </c>
      <c r="E10004" s="111"/>
      <c r="F10004" s="103" t="s">
        <v>495</v>
      </c>
      <c r="G10004" s="103" t="s">
        <v>172</v>
      </c>
      <c r="H10004" s="103" t="s">
        <v>345</v>
      </c>
      <c r="I10004" s="103" t="s">
        <v>92</v>
      </c>
      <c r="J10004" s="215">
        <v>-16.18</v>
      </c>
      <c r="K10004" s="216" t="s">
        <v>344</v>
      </c>
    </row>
    <row r="10005" spans="1:11" x14ac:dyDescent="0.25">
      <c r="A10005" s="103" t="s">
        <v>827</v>
      </c>
      <c r="B10005" s="103" t="s">
        <v>347</v>
      </c>
      <c r="C10005" s="103" t="s">
        <v>481</v>
      </c>
      <c r="D10005" s="103" t="s">
        <v>494</v>
      </c>
      <c r="E10005" s="111"/>
      <c r="F10005" s="103" t="s">
        <v>495</v>
      </c>
      <c r="G10005" s="103" t="s">
        <v>213</v>
      </c>
      <c r="H10005" s="103" t="s">
        <v>355</v>
      </c>
      <c r="I10005" s="103" t="s">
        <v>92</v>
      </c>
      <c r="J10005" s="215">
        <v>62.16</v>
      </c>
      <c r="K10005" s="216" t="s">
        <v>347</v>
      </c>
    </row>
    <row r="10006" spans="1:11" x14ac:dyDescent="0.25">
      <c r="A10006" s="103" t="s">
        <v>828</v>
      </c>
      <c r="B10006" s="103" t="s">
        <v>347</v>
      </c>
      <c r="C10006" s="103" t="s">
        <v>481</v>
      </c>
      <c r="D10006" s="103" t="s">
        <v>494</v>
      </c>
      <c r="E10006" s="111"/>
      <c r="F10006" s="103" t="s">
        <v>495</v>
      </c>
      <c r="G10006" s="103" t="s">
        <v>213</v>
      </c>
      <c r="H10006" s="103" t="s">
        <v>355</v>
      </c>
      <c r="I10006" s="103" t="s">
        <v>92</v>
      </c>
      <c r="J10006" s="215">
        <v>118.55</v>
      </c>
      <c r="K10006" s="216" t="s">
        <v>347</v>
      </c>
    </row>
    <row r="10007" spans="1:11" x14ac:dyDescent="0.25">
      <c r="A10007" s="103" t="s">
        <v>825</v>
      </c>
      <c r="B10007" s="103" t="s">
        <v>347</v>
      </c>
      <c r="C10007" s="103" t="s">
        <v>481</v>
      </c>
      <c r="D10007" s="103" t="s">
        <v>494</v>
      </c>
      <c r="E10007" s="111"/>
      <c r="F10007" s="103" t="s">
        <v>495</v>
      </c>
      <c r="G10007" s="103" t="s">
        <v>213</v>
      </c>
      <c r="H10007" s="103" t="s">
        <v>355</v>
      </c>
      <c r="I10007" s="103" t="s">
        <v>92</v>
      </c>
      <c r="J10007" s="215">
        <v>-7.14</v>
      </c>
      <c r="K10007" s="216" t="s">
        <v>347</v>
      </c>
    </row>
    <row r="10008" spans="1:11" x14ac:dyDescent="0.25">
      <c r="A10008" s="103" t="s">
        <v>826</v>
      </c>
      <c r="B10008" s="103" t="s">
        <v>347</v>
      </c>
      <c r="C10008" s="103" t="s">
        <v>481</v>
      </c>
      <c r="D10008" s="103" t="s">
        <v>494</v>
      </c>
      <c r="E10008" s="111"/>
      <c r="F10008" s="103" t="s">
        <v>495</v>
      </c>
      <c r="G10008" s="103" t="s">
        <v>213</v>
      </c>
      <c r="H10008" s="103" t="s">
        <v>355</v>
      </c>
      <c r="I10008" s="103" t="s">
        <v>92</v>
      </c>
      <c r="J10008" s="215">
        <v>34.950000000000003</v>
      </c>
      <c r="K10008" s="216" t="s">
        <v>347</v>
      </c>
    </row>
    <row r="10009" spans="1:11" x14ac:dyDescent="0.25">
      <c r="A10009" s="103" t="s">
        <v>827</v>
      </c>
      <c r="B10009" s="103" t="s">
        <v>347</v>
      </c>
      <c r="C10009" s="103" t="s">
        <v>481</v>
      </c>
      <c r="D10009" s="103" t="s">
        <v>494</v>
      </c>
      <c r="E10009" s="111"/>
      <c r="F10009" s="103" t="s">
        <v>495</v>
      </c>
      <c r="G10009" s="103" t="s">
        <v>467</v>
      </c>
      <c r="H10009" s="103" t="s">
        <v>468</v>
      </c>
      <c r="I10009" s="103" t="s">
        <v>92</v>
      </c>
      <c r="J10009" s="215">
        <v>440.09</v>
      </c>
      <c r="K10009" s="216" t="s">
        <v>88</v>
      </c>
    </row>
    <row r="10010" spans="1:11" x14ac:dyDescent="0.25">
      <c r="A10010" s="103" t="s">
        <v>830</v>
      </c>
      <c r="B10010" s="103" t="s">
        <v>347</v>
      </c>
      <c r="C10010" s="103" t="s">
        <v>481</v>
      </c>
      <c r="D10010" s="103" t="s">
        <v>494</v>
      </c>
      <c r="E10010" s="111"/>
      <c r="F10010" s="103" t="s">
        <v>495</v>
      </c>
      <c r="G10010" s="103" t="s">
        <v>467</v>
      </c>
      <c r="H10010" s="103" t="s">
        <v>468</v>
      </c>
      <c r="I10010" s="103" t="s">
        <v>92</v>
      </c>
      <c r="J10010" s="215">
        <v>-29.62</v>
      </c>
      <c r="K10010" s="216" t="s">
        <v>88</v>
      </c>
    </row>
    <row r="10011" spans="1:11" x14ac:dyDescent="0.25">
      <c r="A10011" s="103" t="s">
        <v>829</v>
      </c>
      <c r="B10011" s="103" t="s">
        <v>347</v>
      </c>
      <c r="C10011" s="103" t="s">
        <v>481</v>
      </c>
      <c r="D10011" s="103" t="s">
        <v>494</v>
      </c>
      <c r="E10011" s="111"/>
      <c r="F10011" s="103" t="s">
        <v>495</v>
      </c>
      <c r="G10011" s="103" t="s">
        <v>467</v>
      </c>
      <c r="H10011" s="103" t="s">
        <v>468</v>
      </c>
      <c r="I10011" s="103" t="s">
        <v>92</v>
      </c>
      <c r="J10011" s="215">
        <v>122.72</v>
      </c>
      <c r="K10011" s="216" t="s">
        <v>88</v>
      </c>
    </row>
    <row r="10012" spans="1:11" x14ac:dyDescent="0.25">
      <c r="A10012" s="103" t="s">
        <v>825</v>
      </c>
      <c r="B10012" s="103" t="s">
        <v>347</v>
      </c>
      <c r="C10012" s="103" t="s">
        <v>481</v>
      </c>
      <c r="D10012" s="103" t="s">
        <v>494</v>
      </c>
      <c r="E10012" s="111"/>
      <c r="F10012" s="103" t="s">
        <v>495</v>
      </c>
      <c r="G10012" s="103" t="s">
        <v>467</v>
      </c>
      <c r="H10012" s="103" t="s">
        <v>468</v>
      </c>
      <c r="I10012" s="103" t="s">
        <v>92</v>
      </c>
      <c r="J10012" s="215">
        <v>270.82</v>
      </c>
      <c r="K10012" s="216" t="s">
        <v>88</v>
      </c>
    </row>
    <row r="10013" spans="1:11" x14ac:dyDescent="0.25">
      <c r="A10013" s="103" t="s">
        <v>827</v>
      </c>
      <c r="B10013" s="103" t="s">
        <v>347</v>
      </c>
      <c r="C10013" s="103" t="s">
        <v>481</v>
      </c>
      <c r="D10013" s="103" t="s">
        <v>494</v>
      </c>
      <c r="E10013" s="111"/>
      <c r="F10013" s="103" t="s">
        <v>495</v>
      </c>
      <c r="G10013" s="103" t="s">
        <v>470</v>
      </c>
      <c r="H10013" s="103" t="s">
        <v>817</v>
      </c>
      <c r="I10013" s="103" t="s">
        <v>92</v>
      </c>
      <c r="J10013" s="215">
        <v>62.36</v>
      </c>
      <c r="K10013" s="216" t="s">
        <v>88</v>
      </c>
    </row>
    <row r="10014" spans="1:11" x14ac:dyDescent="0.25">
      <c r="A10014" s="103" t="s">
        <v>825</v>
      </c>
      <c r="B10014" s="103" t="s">
        <v>347</v>
      </c>
      <c r="C10014" s="103" t="s">
        <v>481</v>
      </c>
      <c r="D10014" s="103" t="s">
        <v>494</v>
      </c>
      <c r="E10014" s="111"/>
      <c r="F10014" s="103" t="s">
        <v>495</v>
      </c>
      <c r="G10014" s="103" t="s">
        <v>470</v>
      </c>
      <c r="H10014" s="103" t="s">
        <v>817</v>
      </c>
      <c r="I10014" s="103" t="s">
        <v>92</v>
      </c>
      <c r="J10014" s="215">
        <v>10.39</v>
      </c>
      <c r="K10014" s="216" t="s">
        <v>88</v>
      </c>
    </row>
    <row r="10015" spans="1:11" x14ac:dyDescent="0.25">
      <c r="A10015" s="103" t="s">
        <v>825</v>
      </c>
      <c r="B10015" s="103" t="s">
        <v>347</v>
      </c>
      <c r="C10015" s="103" t="s">
        <v>481</v>
      </c>
      <c r="D10015" s="103" t="s">
        <v>494</v>
      </c>
      <c r="E10015" s="111"/>
      <c r="F10015" s="103" t="s">
        <v>495</v>
      </c>
      <c r="G10015" s="103" t="s">
        <v>750</v>
      </c>
      <c r="H10015" s="103" t="s">
        <v>820</v>
      </c>
      <c r="I10015" s="103" t="s">
        <v>92</v>
      </c>
      <c r="J10015" s="215">
        <v>-20.13</v>
      </c>
      <c r="K10015" s="216" t="s">
        <v>88</v>
      </c>
    </row>
    <row r="10016" spans="1:11" x14ac:dyDescent="0.25">
      <c r="A10016" s="103" t="s">
        <v>826</v>
      </c>
      <c r="B10016" s="103" t="s">
        <v>347</v>
      </c>
      <c r="C10016" s="103" t="s">
        <v>481</v>
      </c>
      <c r="D10016" s="103" t="s">
        <v>494</v>
      </c>
      <c r="E10016" s="111"/>
      <c r="F10016" s="103" t="s">
        <v>495</v>
      </c>
      <c r="G10016" s="103" t="s">
        <v>750</v>
      </c>
      <c r="H10016" s="103" t="s">
        <v>820</v>
      </c>
      <c r="I10016" s="103" t="s">
        <v>92</v>
      </c>
      <c r="J10016" s="215">
        <v>53.69</v>
      </c>
      <c r="K10016" s="216" t="s">
        <v>88</v>
      </c>
    </row>
    <row r="10017" spans="1:11" x14ac:dyDescent="0.25">
      <c r="A10017" s="103" t="s">
        <v>830</v>
      </c>
      <c r="B10017" s="103" t="s">
        <v>347</v>
      </c>
      <c r="C10017" s="103" t="s">
        <v>481</v>
      </c>
      <c r="D10017" s="103" t="s">
        <v>494</v>
      </c>
      <c r="E10017" s="111"/>
      <c r="F10017" s="103" t="s">
        <v>495</v>
      </c>
      <c r="G10017" s="103" t="s">
        <v>174</v>
      </c>
      <c r="H10017" s="103" t="s">
        <v>358</v>
      </c>
      <c r="I10017" s="103" t="s">
        <v>92</v>
      </c>
      <c r="J10017" s="215">
        <v>46.31</v>
      </c>
      <c r="K10017" s="216" t="s">
        <v>88</v>
      </c>
    </row>
    <row r="10018" spans="1:11" x14ac:dyDescent="0.25">
      <c r="A10018" s="103" t="s">
        <v>829</v>
      </c>
      <c r="B10018" s="103" t="s">
        <v>347</v>
      </c>
      <c r="C10018" s="103" t="s">
        <v>481</v>
      </c>
      <c r="D10018" s="103" t="s">
        <v>494</v>
      </c>
      <c r="E10018" s="111"/>
      <c r="F10018" s="103" t="s">
        <v>495</v>
      </c>
      <c r="G10018" s="103" t="s">
        <v>174</v>
      </c>
      <c r="H10018" s="103" t="s">
        <v>358</v>
      </c>
      <c r="I10018" s="103" t="s">
        <v>92</v>
      </c>
      <c r="J10018" s="215">
        <v>32.450000000000003</v>
      </c>
      <c r="K10018" s="216" t="s">
        <v>88</v>
      </c>
    </row>
    <row r="10019" spans="1:11" x14ac:dyDescent="0.25">
      <c r="A10019" s="103" t="s">
        <v>825</v>
      </c>
      <c r="B10019" s="103" t="s">
        <v>347</v>
      </c>
      <c r="C10019" s="103" t="s">
        <v>481</v>
      </c>
      <c r="D10019" s="103" t="s">
        <v>494</v>
      </c>
      <c r="E10019" s="111"/>
      <c r="F10019" s="103" t="s">
        <v>495</v>
      </c>
      <c r="G10019" s="103" t="s">
        <v>174</v>
      </c>
      <c r="H10019" s="103" t="s">
        <v>358</v>
      </c>
      <c r="I10019" s="103" t="s">
        <v>92</v>
      </c>
      <c r="J10019" s="215">
        <v>48.68</v>
      </c>
      <c r="K10019" s="216" t="s">
        <v>88</v>
      </c>
    </row>
    <row r="10020" spans="1:11" x14ac:dyDescent="0.25">
      <c r="A10020" s="103" t="s">
        <v>827</v>
      </c>
      <c r="B10020" s="103" t="s">
        <v>347</v>
      </c>
      <c r="C10020" s="103" t="s">
        <v>481</v>
      </c>
      <c r="D10020" s="103" t="s">
        <v>494</v>
      </c>
      <c r="E10020" s="111"/>
      <c r="F10020" s="103" t="s">
        <v>495</v>
      </c>
      <c r="G10020" s="103" t="s">
        <v>145</v>
      </c>
      <c r="H10020" s="103" t="s">
        <v>359</v>
      </c>
      <c r="I10020" s="103" t="s">
        <v>92</v>
      </c>
      <c r="J10020" s="215">
        <v>235.91</v>
      </c>
      <c r="K10020" s="216" t="s">
        <v>88</v>
      </c>
    </row>
    <row r="10021" spans="1:11" x14ac:dyDescent="0.25">
      <c r="A10021" s="103" t="s">
        <v>830</v>
      </c>
      <c r="B10021" s="103" t="s">
        <v>347</v>
      </c>
      <c r="C10021" s="103" t="s">
        <v>481</v>
      </c>
      <c r="D10021" s="103" t="s">
        <v>494</v>
      </c>
      <c r="E10021" s="111"/>
      <c r="F10021" s="103" t="s">
        <v>495</v>
      </c>
      <c r="G10021" s="103" t="s">
        <v>145</v>
      </c>
      <c r="H10021" s="103" t="s">
        <v>359</v>
      </c>
      <c r="I10021" s="103" t="s">
        <v>92</v>
      </c>
      <c r="J10021" s="215">
        <v>95.11</v>
      </c>
      <c r="K10021" s="216" t="s">
        <v>88</v>
      </c>
    </row>
    <row r="10022" spans="1:11" x14ac:dyDescent="0.25">
      <c r="A10022" s="103" t="s">
        <v>828</v>
      </c>
      <c r="B10022" s="103" t="s">
        <v>347</v>
      </c>
      <c r="C10022" s="103" t="s">
        <v>481</v>
      </c>
      <c r="D10022" s="103" t="s">
        <v>494</v>
      </c>
      <c r="E10022" s="111"/>
      <c r="F10022" s="103" t="s">
        <v>495</v>
      </c>
      <c r="G10022" s="103" t="s">
        <v>145</v>
      </c>
      <c r="H10022" s="103" t="s">
        <v>359</v>
      </c>
      <c r="I10022" s="103" t="s">
        <v>92</v>
      </c>
      <c r="J10022" s="215">
        <v>314.41000000000003</v>
      </c>
      <c r="K10022" s="216" t="s">
        <v>88</v>
      </c>
    </row>
    <row r="10023" spans="1:11" x14ac:dyDescent="0.25">
      <c r="A10023" s="103" t="s">
        <v>826</v>
      </c>
      <c r="B10023" s="103" t="s">
        <v>347</v>
      </c>
      <c r="C10023" s="103" t="s">
        <v>481</v>
      </c>
      <c r="D10023" s="103" t="s">
        <v>494</v>
      </c>
      <c r="E10023" s="111"/>
      <c r="F10023" s="103" t="s">
        <v>495</v>
      </c>
      <c r="G10023" s="103" t="s">
        <v>145</v>
      </c>
      <c r="H10023" s="103" t="s">
        <v>359</v>
      </c>
      <c r="I10023" s="103" t="s">
        <v>92</v>
      </c>
      <c r="J10023" s="215">
        <v>27.61</v>
      </c>
      <c r="K10023" s="216" t="s">
        <v>88</v>
      </c>
    </row>
    <row r="10024" spans="1:11" x14ac:dyDescent="0.25">
      <c r="A10024" s="103" t="s">
        <v>827</v>
      </c>
      <c r="B10024" s="103" t="s">
        <v>347</v>
      </c>
      <c r="C10024" s="103" t="s">
        <v>481</v>
      </c>
      <c r="D10024" s="103" t="s">
        <v>494</v>
      </c>
      <c r="E10024" s="111"/>
      <c r="F10024" s="103" t="s">
        <v>495</v>
      </c>
      <c r="G10024" s="103" t="s">
        <v>149</v>
      </c>
      <c r="H10024" s="103" t="s">
        <v>362</v>
      </c>
      <c r="I10024" s="103" t="s">
        <v>92</v>
      </c>
      <c r="J10024" s="215">
        <v>2647.81</v>
      </c>
      <c r="K10024" s="216" t="s">
        <v>88</v>
      </c>
    </row>
    <row r="10025" spans="1:11" x14ac:dyDescent="0.25">
      <c r="A10025" s="103" t="s">
        <v>830</v>
      </c>
      <c r="B10025" s="103" t="s">
        <v>347</v>
      </c>
      <c r="C10025" s="103" t="s">
        <v>481</v>
      </c>
      <c r="D10025" s="103" t="s">
        <v>494</v>
      </c>
      <c r="E10025" s="111"/>
      <c r="F10025" s="103" t="s">
        <v>495</v>
      </c>
      <c r="G10025" s="103" t="s">
        <v>149</v>
      </c>
      <c r="H10025" s="103" t="s">
        <v>362</v>
      </c>
      <c r="I10025" s="103" t="s">
        <v>92</v>
      </c>
      <c r="J10025" s="215">
        <v>2418.09</v>
      </c>
      <c r="K10025" s="216" t="s">
        <v>88</v>
      </c>
    </row>
    <row r="10026" spans="1:11" x14ac:dyDescent="0.25">
      <c r="A10026" s="103" t="s">
        <v>828</v>
      </c>
      <c r="B10026" s="103" t="s">
        <v>347</v>
      </c>
      <c r="C10026" s="103" t="s">
        <v>481</v>
      </c>
      <c r="D10026" s="103" t="s">
        <v>494</v>
      </c>
      <c r="E10026" s="111"/>
      <c r="F10026" s="103" t="s">
        <v>495</v>
      </c>
      <c r="G10026" s="103" t="s">
        <v>149</v>
      </c>
      <c r="H10026" s="103" t="s">
        <v>362</v>
      </c>
      <c r="I10026" s="103" t="s">
        <v>92</v>
      </c>
      <c r="J10026" s="215">
        <v>2409.0300000000002</v>
      </c>
      <c r="K10026" s="216" t="s">
        <v>88</v>
      </c>
    </row>
    <row r="10027" spans="1:11" x14ac:dyDescent="0.25">
      <c r="A10027" s="103" t="s">
        <v>829</v>
      </c>
      <c r="B10027" s="103" t="s">
        <v>347</v>
      </c>
      <c r="C10027" s="103" t="s">
        <v>481</v>
      </c>
      <c r="D10027" s="103" t="s">
        <v>494</v>
      </c>
      <c r="E10027" s="111"/>
      <c r="F10027" s="103" t="s">
        <v>495</v>
      </c>
      <c r="G10027" s="103" t="s">
        <v>149</v>
      </c>
      <c r="H10027" s="103" t="s">
        <v>362</v>
      </c>
      <c r="I10027" s="103" t="s">
        <v>92</v>
      </c>
      <c r="J10027" s="215">
        <v>2176.2800000000002</v>
      </c>
      <c r="K10027" s="216" t="s">
        <v>88</v>
      </c>
    </row>
    <row r="10028" spans="1:11" x14ac:dyDescent="0.25">
      <c r="A10028" s="103" t="s">
        <v>825</v>
      </c>
      <c r="B10028" s="103" t="s">
        <v>347</v>
      </c>
      <c r="C10028" s="103" t="s">
        <v>481</v>
      </c>
      <c r="D10028" s="103" t="s">
        <v>494</v>
      </c>
      <c r="E10028" s="111"/>
      <c r="F10028" s="103" t="s">
        <v>495</v>
      </c>
      <c r="G10028" s="103" t="s">
        <v>149</v>
      </c>
      <c r="H10028" s="103" t="s">
        <v>362</v>
      </c>
      <c r="I10028" s="103" t="s">
        <v>92</v>
      </c>
      <c r="J10028" s="215">
        <v>2599.44</v>
      </c>
      <c r="K10028" s="216" t="s">
        <v>88</v>
      </c>
    </row>
    <row r="10029" spans="1:11" x14ac:dyDescent="0.25">
      <c r="A10029" s="103" t="s">
        <v>826</v>
      </c>
      <c r="B10029" s="103" t="s">
        <v>347</v>
      </c>
      <c r="C10029" s="103" t="s">
        <v>481</v>
      </c>
      <c r="D10029" s="103" t="s">
        <v>494</v>
      </c>
      <c r="E10029" s="111"/>
      <c r="F10029" s="103" t="s">
        <v>495</v>
      </c>
      <c r="G10029" s="103" t="s">
        <v>149</v>
      </c>
      <c r="H10029" s="103" t="s">
        <v>362</v>
      </c>
      <c r="I10029" s="103" t="s">
        <v>92</v>
      </c>
      <c r="J10029" s="215">
        <v>2659.89</v>
      </c>
      <c r="K10029" s="216" t="s">
        <v>88</v>
      </c>
    </row>
    <row r="10030" spans="1:11" x14ac:dyDescent="0.25">
      <c r="A10030" s="103" t="s">
        <v>827</v>
      </c>
      <c r="B10030" s="103" t="s">
        <v>347</v>
      </c>
      <c r="C10030" s="103" t="s">
        <v>481</v>
      </c>
      <c r="D10030" s="103" t="s">
        <v>494</v>
      </c>
      <c r="E10030" s="111"/>
      <c r="F10030" s="103" t="s">
        <v>495</v>
      </c>
      <c r="G10030" s="103" t="s">
        <v>147</v>
      </c>
      <c r="H10030" s="103" t="s">
        <v>617</v>
      </c>
      <c r="I10030" s="103" t="s">
        <v>92</v>
      </c>
      <c r="J10030" s="215">
        <v>10.58</v>
      </c>
      <c r="K10030" s="216" t="s">
        <v>88</v>
      </c>
    </row>
    <row r="10031" spans="1:11" x14ac:dyDescent="0.25">
      <c r="A10031" s="103" t="s">
        <v>830</v>
      </c>
      <c r="B10031" s="103" t="s">
        <v>347</v>
      </c>
      <c r="C10031" s="103" t="s">
        <v>481</v>
      </c>
      <c r="D10031" s="103" t="s">
        <v>494</v>
      </c>
      <c r="E10031" s="111"/>
      <c r="F10031" s="103" t="s">
        <v>495</v>
      </c>
      <c r="G10031" s="103" t="s">
        <v>147</v>
      </c>
      <c r="H10031" s="103" t="s">
        <v>617</v>
      </c>
      <c r="I10031" s="103" t="s">
        <v>92</v>
      </c>
      <c r="J10031" s="215">
        <v>260.01</v>
      </c>
      <c r="K10031" s="216" t="s">
        <v>88</v>
      </c>
    </row>
    <row r="10032" spans="1:11" x14ac:dyDescent="0.25">
      <c r="A10032" s="103" t="s">
        <v>828</v>
      </c>
      <c r="B10032" s="103" t="s">
        <v>347</v>
      </c>
      <c r="C10032" s="103" t="s">
        <v>481</v>
      </c>
      <c r="D10032" s="103" t="s">
        <v>494</v>
      </c>
      <c r="E10032" s="111"/>
      <c r="F10032" s="103" t="s">
        <v>495</v>
      </c>
      <c r="G10032" s="103" t="s">
        <v>147</v>
      </c>
      <c r="H10032" s="103" t="s">
        <v>617</v>
      </c>
      <c r="I10032" s="103" t="s">
        <v>92</v>
      </c>
      <c r="J10032" s="215">
        <v>-38.700000000000003</v>
      </c>
      <c r="K10032" s="216" t="s">
        <v>88</v>
      </c>
    </row>
    <row r="10033" spans="1:11" x14ac:dyDescent="0.25">
      <c r="A10033" s="103" t="s">
        <v>829</v>
      </c>
      <c r="B10033" s="103" t="s">
        <v>347</v>
      </c>
      <c r="C10033" s="103" t="s">
        <v>481</v>
      </c>
      <c r="D10033" s="103" t="s">
        <v>494</v>
      </c>
      <c r="E10033" s="111"/>
      <c r="F10033" s="103" t="s">
        <v>495</v>
      </c>
      <c r="G10033" s="103" t="s">
        <v>147</v>
      </c>
      <c r="H10033" s="103" t="s">
        <v>617</v>
      </c>
      <c r="I10033" s="103" t="s">
        <v>92</v>
      </c>
      <c r="J10033" s="215">
        <v>175.58</v>
      </c>
      <c r="K10033" s="216" t="s">
        <v>88</v>
      </c>
    </row>
    <row r="10034" spans="1:11" x14ac:dyDescent="0.25">
      <c r="A10034" s="103" t="s">
        <v>825</v>
      </c>
      <c r="B10034" s="103" t="s">
        <v>347</v>
      </c>
      <c r="C10034" s="103" t="s">
        <v>481</v>
      </c>
      <c r="D10034" s="103" t="s">
        <v>494</v>
      </c>
      <c r="E10034" s="111"/>
      <c r="F10034" s="103" t="s">
        <v>495</v>
      </c>
      <c r="G10034" s="103" t="s">
        <v>147</v>
      </c>
      <c r="H10034" s="103" t="s">
        <v>617</v>
      </c>
      <c r="I10034" s="103" t="s">
        <v>92</v>
      </c>
      <c r="J10034" s="215">
        <v>241.18</v>
      </c>
      <c r="K10034" s="216" t="s">
        <v>88</v>
      </c>
    </row>
    <row r="10035" spans="1:11" x14ac:dyDescent="0.25">
      <c r="A10035" s="103" t="s">
        <v>826</v>
      </c>
      <c r="B10035" s="103" t="s">
        <v>347</v>
      </c>
      <c r="C10035" s="103" t="s">
        <v>481</v>
      </c>
      <c r="D10035" s="103" t="s">
        <v>494</v>
      </c>
      <c r="E10035" s="111"/>
      <c r="F10035" s="103" t="s">
        <v>495</v>
      </c>
      <c r="G10035" s="103" t="s">
        <v>147</v>
      </c>
      <c r="H10035" s="103" t="s">
        <v>617</v>
      </c>
      <c r="I10035" s="103" t="s">
        <v>92</v>
      </c>
      <c r="J10035" s="215">
        <v>362.37</v>
      </c>
      <c r="K10035" s="216" t="s">
        <v>88</v>
      </c>
    </row>
    <row r="10036" spans="1:11" x14ac:dyDescent="0.25">
      <c r="A10036" s="103" t="s">
        <v>827</v>
      </c>
      <c r="B10036" s="103" t="s">
        <v>347</v>
      </c>
      <c r="C10036" s="103" t="s">
        <v>481</v>
      </c>
      <c r="D10036" s="103" t="s">
        <v>494</v>
      </c>
      <c r="E10036" s="111"/>
      <c r="F10036" s="103" t="s">
        <v>495</v>
      </c>
      <c r="G10036" s="103" t="s">
        <v>144</v>
      </c>
      <c r="H10036" s="103" t="s">
        <v>583</v>
      </c>
      <c r="I10036" s="103" t="s">
        <v>92</v>
      </c>
      <c r="J10036" s="215">
        <v>2248.12</v>
      </c>
      <c r="K10036" s="216" t="s">
        <v>88</v>
      </c>
    </row>
    <row r="10037" spans="1:11" x14ac:dyDescent="0.25">
      <c r="A10037" s="103" t="s">
        <v>830</v>
      </c>
      <c r="B10037" s="103" t="s">
        <v>347</v>
      </c>
      <c r="C10037" s="103" t="s">
        <v>481</v>
      </c>
      <c r="D10037" s="103" t="s">
        <v>494</v>
      </c>
      <c r="E10037" s="111"/>
      <c r="F10037" s="103" t="s">
        <v>495</v>
      </c>
      <c r="G10037" s="103" t="s">
        <v>144</v>
      </c>
      <c r="H10037" s="103" t="s">
        <v>583</v>
      </c>
      <c r="I10037" s="103" t="s">
        <v>92</v>
      </c>
      <c r="J10037" s="215">
        <v>1632.84</v>
      </c>
      <c r="K10037" s="216" t="s">
        <v>88</v>
      </c>
    </row>
    <row r="10038" spans="1:11" x14ac:dyDescent="0.25">
      <c r="A10038" s="103" t="s">
        <v>828</v>
      </c>
      <c r="B10038" s="103" t="s">
        <v>347</v>
      </c>
      <c r="C10038" s="103" t="s">
        <v>481</v>
      </c>
      <c r="D10038" s="103" t="s">
        <v>494</v>
      </c>
      <c r="E10038" s="111"/>
      <c r="F10038" s="103" t="s">
        <v>495</v>
      </c>
      <c r="G10038" s="103" t="s">
        <v>144</v>
      </c>
      <c r="H10038" s="103" t="s">
        <v>583</v>
      </c>
      <c r="I10038" s="103" t="s">
        <v>92</v>
      </c>
      <c r="J10038" s="215">
        <v>2555.0100000000002</v>
      </c>
      <c r="K10038" s="216" t="s">
        <v>88</v>
      </c>
    </row>
    <row r="10039" spans="1:11" x14ac:dyDescent="0.25">
      <c r="A10039" s="103" t="s">
        <v>829</v>
      </c>
      <c r="B10039" s="103" t="s">
        <v>347</v>
      </c>
      <c r="C10039" s="103" t="s">
        <v>481</v>
      </c>
      <c r="D10039" s="103" t="s">
        <v>494</v>
      </c>
      <c r="E10039" s="111"/>
      <c r="F10039" s="103" t="s">
        <v>495</v>
      </c>
      <c r="G10039" s="103" t="s">
        <v>144</v>
      </c>
      <c r="H10039" s="103" t="s">
        <v>583</v>
      </c>
      <c r="I10039" s="103" t="s">
        <v>92</v>
      </c>
      <c r="J10039" s="215">
        <v>2188.9499999999998</v>
      </c>
      <c r="K10039" s="216" t="s">
        <v>88</v>
      </c>
    </row>
    <row r="10040" spans="1:11" x14ac:dyDescent="0.25">
      <c r="A10040" s="103" t="s">
        <v>825</v>
      </c>
      <c r="B10040" s="103" t="s">
        <v>347</v>
      </c>
      <c r="C10040" s="103" t="s">
        <v>481</v>
      </c>
      <c r="D10040" s="103" t="s">
        <v>494</v>
      </c>
      <c r="E10040" s="111"/>
      <c r="F10040" s="103" t="s">
        <v>495</v>
      </c>
      <c r="G10040" s="103" t="s">
        <v>144</v>
      </c>
      <c r="H10040" s="103" t="s">
        <v>583</v>
      </c>
      <c r="I10040" s="103" t="s">
        <v>92</v>
      </c>
      <c r="J10040" s="215">
        <v>2745.07</v>
      </c>
      <c r="K10040" s="216" t="s">
        <v>88</v>
      </c>
    </row>
    <row r="10041" spans="1:11" x14ac:dyDescent="0.25">
      <c r="A10041" s="103" t="s">
        <v>826</v>
      </c>
      <c r="B10041" s="103" t="s">
        <v>347</v>
      </c>
      <c r="C10041" s="103" t="s">
        <v>481</v>
      </c>
      <c r="D10041" s="103" t="s">
        <v>494</v>
      </c>
      <c r="E10041" s="111"/>
      <c r="F10041" s="103" t="s">
        <v>495</v>
      </c>
      <c r="G10041" s="103" t="s">
        <v>144</v>
      </c>
      <c r="H10041" s="103" t="s">
        <v>583</v>
      </c>
      <c r="I10041" s="103" t="s">
        <v>92</v>
      </c>
      <c r="J10041" s="215">
        <v>2106.13</v>
      </c>
      <c r="K10041" s="216" t="s">
        <v>88</v>
      </c>
    </row>
    <row r="10042" spans="1:11" x14ac:dyDescent="0.25">
      <c r="A10042" s="103" t="s">
        <v>827</v>
      </c>
      <c r="B10042" s="103" t="s">
        <v>347</v>
      </c>
      <c r="C10042" s="103" t="s">
        <v>481</v>
      </c>
      <c r="D10042" s="103" t="s">
        <v>494</v>
      </c>
      <c r="E10042" s="111"/>
      <c r="F10042" s="103" t="s">
        <v>495</v>
      </c>
      <c r="G10042" s="103" t="s">
        <v>99</v>
      </c>
      <c r="H10042" s="103" t="s">
        <v>363</v>
      </c>
      <c r="I10042" s="103" t="s">
        <v>92</v>
      </c>
      <c r="J10042" s="215">
        <v>8709.09</v>
      </c>
      <c r="K10042" s="216" t="s">
        <v>88</v>
      </c>
    </row>
    <row r="10043" spans="1:11" x14ac:dyDescent="0.25">
      <c r="A10043" s="103" t="s">
        <v>830</v>
      </c>
      <c r="B10043" s="103" t="s">
        <v>347</v>
      </c>
      <c r="C10043" s="103" t="s">
        <v>481</v>
      </c>
      <c r="D10043" s="103" t="s">
        <v>494</v>
      </c>
      <c r="E10043" s="111"/>
      <c r="F10043" s="103" t="s">
        <v>495</v>
      </c>
      <c r="G10043" s="103" t="s">
        <v>99</v>
      </c>
      <c r="H10043" s="103" t="s">
        <v>363</v>
      </c>
      <c r="I10043" s="103" t="s">
        <v>92</v>
      </c>
      <c r="J10043" s="215">
        <v>10342.620000000001</v>
      </c>
      <c r="K10043" s="216" t="s">
        <v>88</v>
      </c>
    </row>
    <row r="10044" spans="1:11" x14ac:dyDescent="0.25">
      <c r="A10044" s="103" t="s">
        <v>828</v>
      </c>
      <c r="B10044" s="103" t="s">
        <v>347</v>
      </c>
      <c r="C10044" s="103" t="s">
        <v>481</v>
      </c>
      <c r="D10044" s="103" t="s">
        <v>494</v>
      </c>
      <c r="E10044" s="111"/>
      <c r="F10044" s="103" t="s">
        <v>495</v>
      </c>
      <c r="G10044" s="103" t="s">
        <v>99</v>
      </c>
      <c r="H10044" s="103" t="s">
        <v>363</v>
      </c>
      <c r="I10044" s="103" t="s">
        <v>92</v>
      </c>
      <c r="J10044" s="215">
        <v>9524.52</v>
      </c>
      <c r="K10044" s="216" t="s">
        <v>88</v>
      </c>
    </row>
    <row r="10045" spans="1:11" x14ac:dyDescent="0.25">
      <c r="A10045" s="103" t="s">
        <v>828</v>
      </c>
      <c r="B10045" s="103" t="s">
        <v>347</v>
      </c>
      <c r="C10045" s="103" t="s">
        <v>481</v>
      </c>
      <c r="D10045" s="103" t="s">
        <v>494</v>
      </c>
      <c r="E10045" s="111"/>
      <c r="F10045" s="103" t="s">
        <v>495</v>
      </c>
      <c r="G10045" s="103" t="s">
        <v>99</v>
      </c>
      <c r="H10045" s="103" t="s">
        <v>363</v>
      </c>
      <c r="I10045" s="103" t="s">
        <v>842</v>
      </c>
      <c r="J10045" s="215">
        <v>251.89</v>
      </c>
      <c r="K10045" s="216" t="s">
        <v>88</v>
      </c>
    </row>
    <row r="10046" spans="1:11" x14ac:dyDescent="0.25">
      <c r="A10046" s="103" t="s">
        <v>829</v>
      </c>
      <c r="B10046" s="103" t="s">
        <v>347</v>
      </c>
      <c r="C10046" s="103" t="s">
        <v>481</v>
      </c>
      <c r="D10046" s="103" t="s">
        <v>494</v>
      </c>
      <c r="E10046" s="111"/>
      <c r="F10046" s="103" t="s">
        <v>495</v>
      </c>
      <c r="G10046" s="103" t="s">
        <v>99</v>
      </c>
      <c r="H10046" s="103" t="s">
        <v>363</v>
      </c>
      <c r="I10046" s="103" t="s">
        <v>92</v>
      </c>
      <c r="J10046" s="215">
        <v>10203.56</v>
      </c>
      <c r="K10046" s="216" t="s">
        <v>88</v>
      </c>
    </row>
    <row r="10047" spans="1:11" x14ac:dyDescent="0.25">
      <c r="A10047" s="103" t="s">
        <v>829</v>
      </c>
      <c r="B10047" s="103" t="s">
        <v>347</v>
      </c>
      <c r="C10047" s="103" t="s">
        <v>481</v>
      </c>
      <c r="D10047" s="103" t="s">
        <v>494</v>
      </c>
      <c r="E10047" s="111"/>
      <c r="F10047" s="103" t="s">
        <v>495</v>
      </c>
      <c r="G10047" s="103" t="s">
        <v>99</v>
      </c>
      <c r="H10047" s="103" t="s">
        <v>363</v>
      </c>
      <c r="I10047" s="103" t="s">
        <v>842</v>
      </c>
      <c r="J10047" s="215">
        <v>199.21</v>
      </c>
      <c r="K10047" s="216" t="s">
        <v>88</v>
      </c>
    </row>
    <row r="10048" spans="1:11" x14ac:dyDescent="0.25">
      <c r="A10048" s="103" t="s">
        <v>825</v>
      </c>
      <c r="B10048" s="103" t="s">
        <v>347</v>
      </c>
      <c r="C10048" s="103" t="s">
        <v>481</v>
      </c>
      <c r="D10048" s="103" t="s">
        <v>494</v>
      </c>
      <c r="E10048" s="111"/>
      <c r="F10048" s="103" t="s">
        <v>495</v>
      </c>
      <c r="G10048" s="103" t="s">
        <v>99</v>
      </c>
      <c r="H10048" s="103" t="s">
        <v>363</v>
      </c>
      <c r="I10048" s="103" t="s">
        <v>92</v>
      </c>
      <c r="J10048" s="215">
        <v>10649.98</v>
      </c>
      <c r="K10048" s="216" t="s">
        <v>88</v>
      </c>
    </row>
    <row r="10049" spans="1:11" x14ac:dyDescent="0.25">
      <c r="A10049" s="103" t="s">
        <v>826</v>
      </c>
      <c r="B10049" s="103" t="s">
        <v>347</v>
      </c>
      <c r="C10049" s="103" t="s">
        <v>481</v>
      </c>
      <c r="D10049" s="103" t="s">
        <v>494</v>
      </c>
      <c r="E10049" s="111"/>
      <c r="F10049" s="103" t="s">
        <v>495</v>
      </c>
      <c r="G10049" s="103" t="s">
        <v>99</v>
      </c>
      <c r="H10049" s="103" t="s">
        <v>363</v>
      </c>
      <c r="I10049" s="103" t="s">
        <v>92</v>
      </c>
      <c r="J10049" s="215">
        <v>10716.58</v>
      </c>
      <c r="K10049" s="216" t="s">
        <v>88</v>
      </c>
    </row>
    <row r="10050" spans="1:11" x14ac:dyDescent="0.25">
      <c r="A10050" s="103" t="s">
        <v>826</v>
      </c>
      <c r="B10050" s="103" t="s">
        <v>347</v>
      </c>
      <c r="C10050" s="103" t="s">
        <v>481</v>
      </c>
      <c r="D10050" s="103" t="s">
        <v>494</v>
      </c>
      <c r="E10050" s="111"/>
      <c r="F10050" s="103" t="s">
        <v>495</v>
      </c>
      <c r="G10050" s="103" t="s">
        <v>99</v>
      </c>
      <c r="H10050" s="103" t="s">
        <v>363</v>
      </c>
      <c r="I10050" s="103" t="s">
        <v>842</v>
      </c>
      <c r="J10050" s="215">
        <v>3.43</v>
      </c>
      <c r="K10050" s="216" t="s">
        <v>88</v>
      </c>
    </row>
    <row r="10051" spans="1:11" x14ac:dyDescent="0.25">
      <c r="A10051" s="103" t="s">
        <v>830</v>
      </c>
      <c r="B10051" s="103" t="s">
        <v>347</v>
      </c>
      <c r="C10051" s="103" t="s">
        <v>481</v>
      </c>
      <c r="D10051" s="103" t="s">
        <v>494</v>
      </c>
      <c r="E10051" s="111"/>
      <c r="F10051" s="103" t="s">
        <v>495</v>
      </c>
      <c r="G10051" s="103" t="s">
        <v>146</v>
      </c>
      <c r="H10051" s="103" t="s">
        <v>364</v>
      </c>
      <c r="I10051" s="103" t="s">
        <v>842</v>
      </c>
      <c r="J10051" s="215">
        <v>201.54</v>
      </c>
      <c r="K10051" s="216" t="s">
        <v>88</v>
      </c>
    </row>
    <row r="10052" spans="1:11" x14ac:dyDescent="0.25">
      <c r="A10052" s="103" t="s">
        <v>827</v>
      </c>
      <c r="B10052" s="103" t="s">
        <v>347</v>
      </c>
      <c r="C10052" s="103" t="s">
        <v>481</v>
      </c>
      <c r="D10052" s="103" t="s">
        <v>494</v>
      </c>
      <c r="E10052" s="111"/>
      <c r="F10052" s="103" t="s">
        <v>495</v>
      </c>
      <c r="G10052" s="103" t="s">
        <v>143</v>
      </c>
      <c r="H10052" s="103" t="s">
        <v>365</v>
      </c>
      <c r="I10052" s="103" t="s">
        <v>92</v>
      </c>
      <c r="J10052" s="215">
        <v>599.59</v>
      </c>
      <c r="K10052" s="216" t="s">
        <v>88</v>
      </c>
    </row>
    <row r="10053" spans="1:11" x14ac:dyDescent="0.25">
      <c r="A10053" s="103" t="s">
        <v>830</v>
      </c>
      <c r="B10053" s="103" t="s">
        <v>347</v>
      </c>
      <c r="C10053" s="103" t="s">
        <v>481</v>
      </c>
      <c r="D10053" s="103" t="s">
        <v>494</v>
      </c>
      <c r="E10053" s="111"/>
      <c r="F10053" s="103" t="s">
        <v>495</v>
      </c>
      <c r="G10053" s="103" t="s">
        <v>143</v>
      </c>
      <c r="H10053" s="103" t="s">
        <v>365</v>
      </c>
      <c r="I10053" s="103" t="s">
        <v>92</v>
      </c>
      <c r="J10053" s="215">
        <v>759.45</v>
      </c>
      <c r="K10053" s="216" t="s">
        <v>88</v>
      </c>
    </row>
    <row r="10054" spans="1:11" x14ac:dyDescent="0.25">
      <c r="A10054" s="103" t="s">
        <v>828</v>
      </c>
      <c r="B10054" s="103" t="s">
        <v>347</v>
      </c>
      <c r="C10054" s="103" t="s">
        <v>481</v>
      </c>
      <c r="D10054" s="103" t="s">
        <v>494</v>
      </c>
      <c r="E10054" s="111"/>
      <c r="F10054" s="103" t="s">
        <v>495</v>
      </c>
      <c r="G10054" s="103" t="s">
        <v>143</v>
      </c>
      <c r="H10054" s="103" t="s">
        <v>365</v>
      </c>
      <c r="I10054" s="103" t="s">
        <v>92</v>
      </c>
      <c r="J10054" s="215">
        <v>1073.92</v>
      </c>
      <c r="K10054" s="216" t="s">
        <v>88</v>
      </c>
    </row>
    <row r="10055" spans="1:11" x14ac:dyDescent="0.25">
      <c r="A10055" s="103" t="s">
        <v>828</v>
      </c>
      <c r="B10055" s="103" t="s">
        <v>347</v>
      </c>
      <c r="C10055" s="103" t="s">
        <v>481</v>
      </c>
      <c r="D10055" s="103" t="s">
        <v>494</v>
      </c>
      <c r="E10055" s="111"/>
      <c r="F10055" s="103" t="s">
        <v>495</v>
      </c>
      <c r="G10055" s="103" t="s">
        <v>143</v>
      </c>
      <c r="H10055" s="103" t="s">
        <v>365</v>
      </c>
      <c r="I10055" s="103" t="s">
        <v>842</v>
      </c>
      <c r="J10055" s="215">
        <v>290.37</v>
      </c>
      <c r="K10055" s="216" t="s">
        <v>88</v>
      </c>
    </row>
    <row r="10056" spans="1:11" x14ac:dyDescent="0.25">
      <c r="A10056" s="103" t="s">
        <v>829</v>
      </c>
      <c r="B10056" s="103" t="s">
        <v>347</v>
      </c>
      <c r="C10056" s="103" t="s">
        <v>481</v>
      </c>
      <c r="D10056" s="103" t="s">
        <v>494</v>
      </c>
      <c r="E10056" s="111"/>
      <c r="F10056" s="103" t="s">
        <v>495</v>
      </c>
      <c r="G10056" s="103" t="s">
        <v>143</v>
      </c>
      <c r="H10056" s="103" t="s">
        <v>365</v>
      </c>
      <c r="I10056" s="103" t="s">
        <v>92</v>
      </c>
      <c r="J10056" s="215">
        <v>801.33</v>
      </c>
      <c r="K10056" s="216" t="s">
        <v>88</v>
      </c>
    </row>
    <row r="10057" spans="1:11" x14ac:dyDescent="0.25">
      <c r="A10057" s="103" t="s">
        <v>825</v>
      </c>
      <c r="B10057" s="103" t="s">
        <v>347</v>
      </c>
      <c r="C10057" s="103" t="s">
        <v>481</v>
      </c>
      <c r="D10057" s="103" t="s">
        <v>494</v>
      </c>
      <c r="E10057" s="111"/>
      <c r="F10057" s="103" t="s">
        <v>495</v>
      </c>
      <c r="G10057" s="103" t="s">
        <v>143</v>
      </c>
      <c r="H10057" s="103" t="s">
        <v>365</v>
      </c>
      <c r="I10057" s="103" t="s">
        <v>92</v>
      </c>
      <c r="J10057" s="215">
        <v>587.23</v>
      </c>
      <c r="K10057" s="216" t="s">
        <v>88</v>
      </c>
    </row>
    <row r="10058" spans="1:11" x14ac:dyDescent="0.25">
      <c r="A10058" s="103" t="s">
        <v>826</v>
      </c>
      <c r="B10058" s="103" t="s">
        <v>347</v>
      </c>
      <c r="C10058" s="103" t="s">
        <v>481</v>
      </c>
      <c r="D10058" s="103" t="s">
        <v>494</v>
      </c>
      <c r="E10058" s="111"/>
      <c r="F10058" s="103" t="s">
        <v>495</v>
      </c>
      <c r="G10058" s="103" t="s">
        <v>143</v>
      </c>
      <c r="H10058" s="103" t="s">
        <v>365</v>
      </c>
      <c r="I10058" s="103" t="s">
        <v>92</v>
      </c>
      <c r="J10058" s="215">
        <v>360.01</v>
      </c>
      <c r="K10058" s="216" t="s">
        <v>88</v>
      </c>
    </row>
    <row r="10059" spans="1:11" x14ac:dyDescent="0.25">
      <c r="A10059" s="103" t="s">
        <v>827</v>
      </c>
      <c r="B10059" s="103" t="s">
        <v>347</v>
      </c>
      <c r="C10059" s="103" t="s">
        <v>481</v>
      </c>
      <c r="D10059" s="103" t="s">
        <v>494</v>
      </c>
      <c r="E10059" s="111"/>
      <c r="F10059" s="103" t="s">
        <v>495</v>
      </c>
      <c r="G10059" s="103" t="s">
        <v>95</v>
      </c>
      <c r="H10059" s="103" t="s">
        <v>366</v>
      </c>
      <c r="I10059" s="103" t="s">
        <v>92</v>
      </c>
      <c r="J10059" s="215">
        <v>6.79</v>
      </c>
      <c r="K10059" s="216" t="s">
        <v>88</v>
      </c>
    </row>
    <row r="10060" spans="1:11" x14ac:dyDescent="0.25">
      <c r="A10060" s="103" t="s">
        <v>830</v>
      </c>
      <c r="B10060" s="103" t="s">
        <v>347</v>
      </c>
      <c r="C10060" s="103" t="s">
        <v>481</v>
      </c>
      <c r="D10060" s="103" t="s">
        <v>494</v>
      </c>
      <c r="E10060" s="111"/>
      <c r="F10060" s="103" t="s">
        <v>495</v>
      </c>
      <c r="G10060" s="103" t="s">
        <v>95</v>
      </c>
      <c r="H10060" s="103" t="s">
        <v>366</v>
      </c>
      <c r="I10060" s="103" t="s">
        <v>92</v>
      </c>
      <c r="J10060" s="215">
        <v>14.88</v>
      </c>
      <c r="K10060" s="216" t="s">
        <v>88</v>
      </c>
    </row>
    <row r="10061" spans="1:11" x14ac:dyDescent="0.25">
      <c r="A10061" s="103" t="s">
        <v>828</v>
      </c>
      <c r="B10061" s="103" t="s">
        <v>347</v>
      </c>
      <c r="C10061" s="103" t="s">
        <v>481</v>
      </c>
      <c r="D10061" s="103" t="s">
        <v>494</v>
      </c>
      <c r="E10061" s="111"/>
      <c r="F10061" s="103" t="s">
        <v>495</v>
      </c>
      <c r="G10061" s="103" t="s">
        <v>95</v>
      </c>
      <c r="H10061" s="103" t="s">
        <v>366</v>
      </c>
      <c r="I10061" s="103" t="s">
        <v>92</v>
      </c>
      <c r="J10061" s="215">
        <v>10.48</v>
      </c>
      <c r="K10061" s="216" t="s">
        <v>88</v>
      </c>
    </row>
    <row r="10062" spans="1:11" x14ac:dyDescent="0.25">
      <c r="A10062" s="103" t="s">
        <v>829</v>
      </c>
      <c r="B10062" s="103" t="s">
        <v>347</v>
      </c>
      <c r="C10062" s="103" t="s">
        <v>481</v>
      </c>
      <c r="D10062" s="103" t="s">
        <v>494</v>
      </c>
      <c r="E10062" s="111"/>
      <c r="F10062" s="103" t="s">
        <v>495</v>
      </c>
      <c r="G10062" s="103" t="s">
        <v>95</v>
      </c>
      <c r="H10062" s="103" t="s">
        <v>366</v>
      </c>
      <c r="I10062" s="103" t="s">
        <v>92</v>
      </c>
      <c r="J10062" s="215">
        <v>11.32</v>
      </c>
      <c r="K10062" s="216" t="s">
        <v>88</v>
      </c>
    </row>
    <row r="10063" spans="1:11" x14ac:dyDescent="0.25">
      <c r="A10063" s="103" t="s">
        <v>825</v>
      </c>
      <c r="B10063" s="103" t="s">
        <v>347</v>
      </c>
      <c r="C10063" s="103" t="s">
        <v>481</v>
      </c>
      <c r="D10063" s="103" t="s">
        <v>494</v>
      </c>
      <c r="E10063" s="111"/>
      <c r="F10063" s="103" t="s">
        <v>495</v>
      </c>
      <c r="G10063" s="103" t="s">
        <v>95</v>
      </c>
      <c r="H10063" s="103" t="s">
        <v>366</v>
      </c>
      <c r="I10063" s="103" t="s">
        <v>92</v>
      </c>
      <c r="J10063" s="215">
        <v>17.149999999999999</v>
      </c>
      <c r="K10063" s="216" t="s">
        <v>88</v>
      </c>
    </row>
    <row r="10064" spans="1:11" x14ac:dyDescent="0.25">
      <c r="A10064" s="103" t="s">
        <v>826</v>
      </c>
      <c r="B10064" s="103" t="s">
        <v>347</v>
      </c>
      <c r="C10064" s="103" t="s">
        <v>481</v>
      </c>
      <c r="D10064" s="103" t="s">
        <v>494</v>
      </c>
      <c r="E10064" s="111"/>
      <c r="F10064" s="103" t="s">
        <v>495</v>
      </c>
      <c r="G10064" s="103" t="s">
        <v>95</v>
      </c>
      <c r="H10064" s="103" t="s">
        <v>366</v>
      </c>
      <c r="I10064" s="103" t="s">
        <v>92</v>
      </c>
      <c r="J10064" s="215">
        <v>10.35</v>
      </c>
      <c r="K10064" s="216" t="s">
        <v>88</v>
      </c>
    </row>
    <row r="10065" spans="1:11" x14ac:dyDescent="0.25">
      <c r="A10065" s="103" t="s">
        <v>827</v>
      </c>
      <c r="B10065" s="103" t="s">
        <v>347</v>
      </c>
      <c r="C10065" s="103" t="s">
        <v>481</v>
      </c>
      <c r="D10065" s="103" t="s">
        <v>494</v>
      </c>
      <c r="E10065" s="111"/>
      <c r="F10065" s="103" t="s">
        <v>495</v>
      </c>
      <c r="G10065" s="103" t="s">
        <v>732</v>
      </c>
      <c r="H10065" s="103" t="s">
        <v>733</v>
      </c>
      <c r="I10065" s="103" t="s">
        <v>92</v>
      </c>
      <c r="J10065" s="215">
        <v>84.95</v>
      </c>
      <c r="K10065" s="216" t="s">
        <v>88</v>
      </c>
    </row>
    <row r="10066" spans="1:11" x14ac:dyDescent="0.25">
      <c r="A10066" s="103" t="s">
        <v>830</v>
      </c>
      <c r="B10066" s="103" t="s">
        <v>347</v>
      </c>
      <c r="C10066" s="103" t="s">
        <v>481</v>
      </c>
      <c r="D10066" s="103" t="s">
        <v>494</v>
      </c>
      <c r="E10066" s="111"/>
      <c r="F10066" s="103" t="s">
        <v>495</v>
      </c>
      <c r="G10066" s="103" t="s">
        <v>732</v>
      </c>
      <c r="H10066" s="103" t="s">
        <v>733</v>
      </c>
      <c r="I10066" s="103" t="s">
        <v>92</v>
      </c>
      <c r="J10066" s="215">
        <v>43.37</v>
      </c>
      <c r="K10066" s="216" t="s">
        <v>88</v>
      </c>
    </row>
    <row r="10067" spans="1:11" x14ac:dyDescent="0.25">
      <c r="A10067" s="103" t="s">
        <v>828</v>
      </c>
      <c r="B10067" s="103" t="s">
        <v>347</v>
      </c>
      <c r="C10067" s="103" t="s">
        <v>481</v>
      </c>
      <c r="D10067" s="103" t="s">
        <v>494</v>
      </c>
      <c r="E10067" s="111"/>
      <c r="F10067" s="103" t="s">
        <v>495</v>
      </c>
      <c r="G10067" s="103" t="s">
        <v>732</v>
      </c>
      <c r="H10067" s="103" t="s">
        <v>733</v>
      </c>
      <c r="I10067" s="103" t="s">
        <v>92</v>
      </c>
      <c r="J10067" s="215">
        <v>586.27</v>
      </c>
      <c r="K10067" s="216" t="s">
        <v>88</v>
      </c>
    </row>
    <row r="10068" spans="1:11" x14ac:dyDescent="0.25">
      <c r="A10068" s="103" t="s">
        <v>829</v>
      </c>
      <c r="B10068" s="103" t="s">
        <v>347</v>
      </c>
      <c r="C10068" s="103" t="s">
        <v>481</v>
      </c>
      <c r="D10068" s="103" t="s">
        <v>494</v>
      </c>
      <c r="E10068" s="111"/>
      <c r="F10068" s="103" t="s">
        <v>495</v>
      </c>
      <c r="G10068" s="103" t="s">
        <v>732</v>
      </c>
      <c r="H10068" s="103" t="s">
        <v>733</v>
      </c>
      <c r="I10068" s="103" t="s">
        <v>92</v>
      </c>
      <c r="J10068" s="215">
        <v>2.58</v>
      </c>
      <c r="K10068" s="216" t="s">
        <v>88</v>
      </c>
    </row>
    <row r="10069" spans="1:11" x14ac:dyDescent="0.25">
      <c r="A10069" s="103" t="s">
        <v>825</v>
      </c>
      <c r="B10069" s="103" t="s">
        <v>347</v>
      </c>
      <c r="C10069" s="103" t="s">
        <v>481</v>
      </c>
      <c r="D10069" s="103" t="s">
        <v>494</v>
      </c>
      <c r="E10069" s="111"/>
      <c r="F10069" s="103" t="s">
        <v>495</v>
      </c>
      <c r="G10069" s="103" t="s">
        <v>732</v>
      </c>
      <c r="H10069" s="103" t="s">
        <v>733</v>
      </c>
      <c r="I10069" s="103" t="s">
        <v>92</v>
      </c>
      <c r="J10069" s="215">
        <v>-9.01</v>
      </c>
      <c r="K10069" s="216" t="s">
        <v>88</v>
      </c>
    </row>
    <row r="10070" spans="1:11" x14ac:dyDescent="0.25">
      <c r="A10070" s="103" t="s">
        <v>826</v>
      </c>
      <c r="B10070" s="103" t="s">
        <v>347</v>
      </c>
      <c r="C10070" s="103" t="s">
        <v>481</v>
      </c>
      <c r="D10070" s="103" t="s">
        <v>494</v>
      </c>
      <c r="E10070" s="111"/>
      <c r="F10070" s="103" t="s">
        <v>495</v>
      </c>
      <c r="G10070" s="103" t="s">
        <v>732</v>
      </c>
      <c r="H10070" s="103" t="s">
        <v>733</v>
      </c>
      <c r="I10070" s="103" t="s">
        <v>92</v>
      </c>
      <c r="J10070" s="215">
        <v>112.37</v>
      </c>
      <c r="K10070" s="216" t="s">
        <v>88</v>
      </c>
    </row>
    <row r="10071" spans="1:11" x14ac:dyDescent="0.25">
      <c r="A10071" s="103" t="s">
        <v>827</v>
      </c>
      <c r="B10071" s="103" t="s">
        <v>347</v>
      </c>
      <c r="C10071" s="103" t="s">
        <v>481</v>
      </c>
      <c r="D10071" s="103" t="s">
        <v>494</v>
      </c>
      <c r="E10071" s="111"/>
      <c r="F10071" s="103" t="s">
        <v>495</v>
      </c>
      <c r="G10071" s="103" t="s">
        <v>142</v>
      </c>
      <c r="H10071" s="103" t="s">
        <v>367</v>
      </c>
      <c r="I10071" s="103" t="s">
        <v>92</v>
      </c>
      <c r="J10071" s="215">
        <v>7942.6</v>
      </c>
      <c r="K10071" s="216" t="s">
        <v>88</v>
      </c>
    </row>
    <row r="10072" spans="1:11" x14ac:dyDescent="0.25">
      <c r="A10072" s="103" t="s">
        <v>830</v>
      </c>
      <c r="B10072" s="103" t="s">
        <v>347</v>
      </c>
      <c r="C10072" s="103" t="s">
        <v>481</v>
      </c>
      <c r="D10072" s="103" t="s">
        <v>494</v>
      </c>
      <c r="E10072" s="111"/>
      <c r="F10072" s="103" t="s">
        <v>495</v>
      </c>
      <c r="G10072" s="103" t="s">
        <v>142</v>
      </c>
      <c r="H10072" s="103" t="s">
        <v>367</v>
      </c>
      <c r="I10072" s="103" t="s">
        <v>92</v>
      </c>
      <c r="J10072" s="215">
        <v>7144.34</v>
      </c>
      <c r="K10072" s="216" t="s">
        <v>88</v>
      </c>
    </row>
    <row r="10073" spans="1:11" x14ac:dyDescent="0.25">
      <c r="A10073" s="103" t="s">
        <v>828</v>
      </c>
      <c r="B10073" s="103" t="s">
        <v>347</v>
      </c>
      <c r="C10073" s="103" t="s">
        <v>481</v>
      </c>
      <c r="D10073" s="103" t="s">
        <v>494</v>
      </c>
      <c r="E10073" s="111"/>
      <c r="F10073" s="103" t="s">
        <v>495</v>
      </c>
      <c r="G10073" s="103" t="s">
        <v>142</v>
      </c>
      <c r="H10073" s="103" t="s">
        <v>367</v>
      </c>
      <c r="I10073" s="103" t="s">
        <v>92</v>
      </c>
      <c r="J10073" s="215">
        <v>6046.05</v>
      </c>
      <c r="K10073" s="216" t="s">
        <v>88</v>
      </c>
    </row>
    <row r="10074" spans="1:11" x14ac:dyDescent="0.25">
      <c r="A10074" s="103" t="s">
        <v>829</v>
      </c>
      <c r="B10074" s="103" t="s">
        <v>347</v>
      </c>
      <c r="C10074" s="103" t="s">
        <v>481</v>
      </c>
      <c r="D10074" s="103" t="s">
        <v>494</v>
      </c>
      <c r="E10074" s="111"/>
      <c r="F10074" s="103" t="s">
        <v>495</v>
      </c>
      <c r="G10074" s="103" t="s">
        <v>142</v>
      </c>
      <c r="H10074" s="103" t="s">
        <v>367</v>
      </c>
      <c r="I10074" s="103" t="s">
        <v>92</v>
      </c>
      <c r="J10074" s="215">
        <v>6164.74</v>
      </c>
      <c r="K10074" s="216" t="s">
        <v>88</v>
      </c>
    </row>
    <row r="10075" spans="1:11" x14ac:dyDescent="0.25">
      <c r="A10075" s="103" t="s">
        <v>825</v>
      </c>
      <c r="B10075" s="103" t="s">
        <v>347</v>
      </c>
      <c r="C10075" s="103" t="s">
        <v>481</v>
      </c>
      <c r="D10075" s="103" t="s">
        <v>494</v>
      </c>
      <c r="E10075" s="111"/>
      <c r="F10075" s="103" t="s">
        <v>495</v>
      </c>
      <c r="G10075" s="103" t="s">
        <v>142</v>
      </c>
      <c r="H10075" s="103" t="s">
        <v>367</v>
      </c>
      <c r="I10075" s="103" t="s">
        <v>92</v>
      </c>
      <c r="J10075" s="215">
        <v>9272.7199999999993</v>
      </c>
      <c r="K10075" s="216" t="s">
        <v>88</v>
      </c>
    </row>
    <row r="10076" spans="1:11" x14ac:dyDescent="0.25">
      <c r="A10076" s="103" t="s">
        <v>826</v>
      </c>
      <c r="B10076" s="103" t="s">
        <v>347</v>
      </c>
      <c r="C10076" s="103" t="s">
        <v>481</v>
      </c>
      <c r="D10076" s="103" t="s">
        <v>494</v>
      </c>
      <c r="E10076" s="111"/>
      <c r="F10076" s="103" t="s">
        <v>495</v>
      </c>
      <c r="G10076" s="103" t="s">
        <v>142</v>
      </c>
      <c r="H10076" s="103" t="s">
        <v>367</v>
      </c>
      <c r="I10076" s="103" t="s">
        <v>92</v>
      </c>
      <c r="J10076" s="215">
        <v>6488.64</v>
      </c>
      <c r="K10076" s="216" t="s">
        <v>88</v>
      </c>
    </row>
    <row r="10077" spans="1:11" x14ac:dyDescent="0.25">
      <c r="A10077" s="103" t="s">
        <v>827</v>
      </c>
      <c r="B10077" s="103" t="s">
        <v>347</v>
      </c>
      <c r="C10077" s="103" t="s">
        <v>481</v>
      </c>
      <c r="D10077" s="103" t="s">
        <v>494</v>
      </c>
      <c r="E10077" s="111"/>
      <c r="F10077" s="103" t="s">
        <v>495</v>
      </c>
      <c r="G10077" s="103" t="s">
        <v>141</v>
      </c>
      <c r="H10077" s="103" t="s">
        <v>368</v>
      </c>
      <c r="I10077" s="103" t="s">
        <v>92</v>
      </c>
      <c r="J10077" s="215">
        <v>257.3</v>
      </c>
      <c r="K10077" s="216" t="s">
        <v>88</v>
      </c>
    </row>
    <row r="10078" spans="1:11" x14ac:dyDescent="0.25">
      <c r="A10078" s="103" t="s">
        <v>830</v>
      </c>
      <c r="B10078" s="103" t="s">
        <v>347</v>
      </c>
      <c r="C10078" s="103" t="s">
        <v>481</v>
      </c>
      <c r="D10078" s="103" t="s">
        <v>494</v>
      </c>
      <c r="E10078" s="111"/>
      <c r="F10078" s="103" t="s">
        <v>495</v>
      </c>
      <c r="G10078" s="103" t="s">
        <v>141</v>
      </c>
      <c r="H10078" s="103" t="s">
        <v>368</v>
      </c>
      <c r="I10078" s="103" t="s">
        <v>92</v>
      </c>
      <c r="J10078" s="215">
        <v>54.23</v>
      </c>
      <c r="K10078" s="216" t="s">
        <v>88</v>
      </c>
    </row>
    <row r="10079" spans="1:11" x14ac:dyDescent="0.25">
      <c r="A10079" s="103" t="s">
        <v>828</v>
      </c>
      <c r="B10079" s="103" t="s">
        <v>347</v>
      </c>
      <c r="C10079" s="103" t="s">
        <v>481</v>
      </c>
      <c r="D10079" s="103" t="s">
        <v>494</v>
      </c>
      <c r="E10079" s="111"/>
      <c r="F10079" s="103" t="s">
        <v>495</v>
      </c>
      <c r="G10079" s="103" t="s">
        <v>141</v>
      </c>
      <c r="H10079" s="103" t="s">
        <v>368</v>
      </c>
      <c r="I10079" s="103" t="s">
        <v>92</v>
      </c>
      <c r="J10079" s="215">
        <v>33.19</v>
      </c>
      <c r="K10079" s="216" t="s">
        <v>88</v>
      </c>
    </row>
    <row r="10080" spans="1:11" x14ac:dyDescent="0.25">
      <c r="A10080" s="103" t="s">
        <v>829</v>
      </c>
      <c r="B10080" s="103" t="s">
        <v>347</v>
      </c>
      <c r="C10080" s="103" t="s">
        <v>481</v>
      </c>
      <c r="D10080" s="103" t="s">
        <v>494</v>
      </c>
      <c r="E10080" s="111"/>
      <c r="F10080" s="103" t="s">
        <v>495</v>
      </c>
      <c r="G10080" s="103" t="s">
        <v>141</v>
      </c>
      <c r="H10080" s="103" t="s">
        <v>368</v>
      </c>
      <c r="I10080" s="103" t="s">
        <v>92</v>
      </c>
      <c r="J10080" s="215">
        <v>30.65</v>
      </c>
      <c r="K10080" s="216" t="s">
        <v>88</v>
      </c>
    </row>
    <row r="10081" spans="1:11" x14ac:dyDescent="0.25">
      <c r="A10081" s="103" t="s">
        <v>825</v>
      </c>
      <c r="B10081" s="103" t="s">
        <v>347</v>
      </c>
      <c r="C10081" s="103" t="s">
        <v>481</v>
      </c>
      <c r="D10081" s="103" t="s">
        <v>494</v>
      </c>
      <c r="E10081" s="111"/>
      <c r="F10081" s="103" t="s">
        <v>495</v>
      </c>
      <c r="G10081" s="103" t="s">
        <v>141</v>
      </c>
      <c r="H10081" s="103" t="s">
        <v>368</v>
      </c>
      <c r="I10081" s="103" t="s">
        <v>92</v>
      </c>
      <c r="J10081" s="215">
        <v>232.61</v>
      </c>
      <c r="K10081" s="216" t="s">
        <v>88</v>
      </c>
    </row>
    <row r="10082" spans="1:11" x14ac:dyDescent="0.25">
      <c r="A10082" s="103" t="s">
        <v>826</v>
      </c>
      <c r="B10082" s="103" t="s">
        <v>347</v>
      </c>
      <c r="C10082" s="103" t="s">
        <v>481</v>
      </c>
      <c r="D10082" s="103" t="s">
        <v>494</v>
      </c>
      <c r="E10082" s="111"/>
      <c r="F10082" s="103" t="s">
        <v>495</v>
      </c>
      <c r="G10082" s="103" t="s">
        <v>141</v>
      </c>
      <c r="H10082" s="103" t="s">
        <v>368</v>
      </c>
      <c r="I10082" s="103" t="s">
        <v>92</v>
      </c>
      <c r="J10082" s="215">
        <v>6.53</v>
      </c>
      <c r="K10082" s="216" t="s">
        <v>88</v>
      </c>
    </row>
    <row r="10083" spans="1:11" x14ac:dyDescent="0.25">
      <c r="A10083" s="103" t="s">
        <v>827</v>
      </c>
      <c r="B10083" s="103" t="s">
        <v>347</v>
      </c>
      <c r="C10083" s="103" t="s">
        <v>481</v>
      </c>
      <c r="D10083" s="103" t="s">
        <v>494</v>
      </c>
      <c r="E10083" s="111"/>
      <c r="F10083" s="103" t="s">
        <v>495</v>
      </c>
      <c r="G10083" s="103" t="s">
        <v>97</v>
      </c>
      <c r="H10083" s="103" t="s">
        <v>369</v>
      </c>
      <c r="I10083" s="103" t="s">
        <v>92</v>
      </c>
      <c r="J10083" s="215">
        <v>279.88</v>
      </c>
      <c r="K10083" s="216" t="s">
        <v>88</v>
      </c>
    </row>
    <row r="10084" spans="1:11" x14ac:dyDescent="0.25">
      <c r="A10084" s="103" t="s">
        <v>830</v>
      </c>
      <c r="B10084" s="103" t="s">
        <v>347</v>
      </c>
      <c r="C10084" s="103" t="s">
        <v>481</v>
      </c>
      <c r="D10084" s="103" t="s">
        <v>494</v>
      </c>
      <c r="E10084" s="111"/>
      <c r="F10084" s="103" t="s">
        <v>495</v>
      </c>
      <c r="G10084" s="103" t="s">
        <v>97</v>
      </c>
      <c r="H10084" s="103" t="s">
        <v>369</v>
      </c>
      <c r="I10084" s="103" t="s">
        <v>92</v>
      </c>
      <c r="J10084" s="215">
        <v>544.47</v>
      </c>
      <c r="K10084" s="216" t="s">
        <v>88</v>
      </c>
    </row>
    <row r="10085" spans="1:11" x14ac:dyDescent="0.25">
      <c r="A10085" s="103" t="s">
        <v>828</v>
      </c>
      <c r="B10085" s="103" t="s">
        <v>347</v>
      </c>
      <c r="C10085" s="103" t="s">
        <v>481</v>
      </c>
      <c r="D10085" s="103" t="s">
        <v>494</v>
      </c>
      <c r="E10085" s="111"/>
      <c r="F10085" s="103" t="s">
        <v>495</v>
      </c>
      <c r="G10085" s="103" t="s">
        <v>97</v>
      </c>
      <c r="H10085" s="103" t="s">
        <v>369</v>
      </c>
      <c r="I10085" s="103" t="s">
        <v>92</v>
      </c>
      <c r="J10085" s="215">
        <v>173.73</v>
      </c>
      <c r="K10085" s="216" t="s">
        <v>88</v>
      </c>
    </row>
    <row r="10086" spans="1:11" x14ac:dyDescent="0.25">
      <c r="A10086" s="103" t="s">
        <v>829</v>
      </c>
      <c r="B10086" s="103" t="s">
        <v>347</v>
      </c>
      <c r="C10086" s="103" t="s">
        <v>481</v>
      </c>
      <c r="D10086" s="103" t="s">
        <v>494</v>
      </c>
      <c r="E10086" s="111"/>
      <c r="F10086" s="103" t="s">
        <v>495</v>
      </c>
      <c r="G10086" s="103" t="s">
        <v>97</v>
      </c>
      <c r="H10086" s="103" t="s">
        <v>369</v>
      </c>
      <c r="I10086" s="103" t="s">
        <v>92</v>
      </c>
      <c r="J10086" s="215">
        <v>419.93</v>
      </c>
      <c r="K10086" s="216" t="s">
        <v>88</v>
      </c>
    </row>
    <row r="10087" spans="1:11" x14ac:dyDescent="0.25">
      <c r="A10087" s="103" t="s">
        <v>825</v>
      </c>
      <c r="B10087" s="103" t="s">
        <v>347</v>
      </c>
      <c r="C10087" s="103" t="s">
        <v>481</v>
      </c>
      <c r="D10087" s="103" t="s">
        <v>494</v>
      </c>
      <c r="E10087" s="111"/>
      <c r="F10087" s="103" t="s">
        <v>495</v>
      </c>
      <c r="G10087" s="103" t="s">
        <v>97</v>
      </c>
      <c r="H10087" s="103" t="s">
        <v>369</v>
      </c>
      <c r="I10087" s="103" t="s">
        <v>92</v>
      </c>
      <c r="J10087" s="215">
        <v>453.66</v>
      </c>
      <c r="K10087" s="216" t="s">
        <v>88</v>
      </c>
    </row>
    <row r="10088" spans="1:11" x14ac:dyDescent="0.25">
      <c r="A10088" s="103" t="s">
        <v>826</v>
      </c>
      <c r="B10088" s="103" t="s">
        <v>347</v>
      </c>
      <c r="C10088" s="103" t="s">
        <v>481</v>
      </c>
      <c r="D10088" s="103" t="s">
        <v>494</v>
      </c>
      <c r="E10088" s="111"/>
      <c r="F10088" s="103" t="s">
        <v>495</v>
      </c>
      <c r="G10088" s="103" t="s">
        <v>97</v>
      </c>
      <c r="H10088" s="103" t="s">
        <v>369</v>
      </c>
      <c r="I10088" s="103" t="s">
        <v>92</v>
      </c>
      <c r="J10088" s="215">
        <v>305.04000000000002</v>
      </c>
      <c r="K10088" s="216" t="s">
        <v>88</v>
      </c>
    </row>
    <row r="10089" spans="1:11" x14ac:dyDescent="0.25">
      <c r="A10089" s="103" t="s">
        <v>827</v>
      </c>
      <c r="B10089" s="103" t="s">
        <v>347</v>
      </c>
      <c r="C10089" s="103" t="s">
        <v>481</v>
      </c>
      <c r="D10089" s="103" t="s">
        <v>494</v>
      </c>
      <c r="E10089" s="111"/>
      <c r="F10089" s="103" t="s">
        <v>495</v>
      </c>
      <c r="G10089" s="103" t="s">
        <v>140</v>
      </c>
      <c r="H10089" s="103" t="s">
        <v>649</v>
      </c>
      <c r="I10089" s="103" t="s">
        <v>92</v>
      </c>
      <c r="J10089" s="215">
        <v>712.34</v>
      </c>
      <c r="K10089" s="216" t="s">
        <v>88</v>
      </c>
    </row>
    <row r="10090" spans="1:11" x14ac:dyDescent="0.25">
      <c r="A10090" s="103" t="s">
        <v>830</v>
      </c>
      <c r="B10090" s="103" t="s">
        <v>347</v>
      </c>
      <c r="C10090" s="103" t="s">
        <v>481</v>
      </c>
      <c r="D10090" s="103" t="s">
        <v>494</v>
      </c>
      <c r="E10090" s="111"/>
      <c r="F10090" s="103" t="s">
        <v>495</v>
      </c>
      <c r="G10090" s="103" t="s">
        <v>140</v>
      </c>
      <c r="H10090" s="103" t="s">
        <v>649</v>
      </c>
      <c r="I10090" s="103" t="s">
        <v>92</v>
      </c>
      <c r="J10090" s="215">
        <v>243.92</v>
      </c>
      <c r="K10090" s="216" t="s">
        <v>88</v>
      </c>
    </row>
    <row r="10091" spans="1:11" x14ac:dyDescent="0.25">
      <c r="A10091" s="103" t="s">
        <v>828</v>
      </c>
      <c r="B10091" s="103" t="s">
        <v>347</v>
      </c>
      <c r="C10091" s="103" t="s">
        <v>481</v>
      </c>
      <c r="D10091" s="103" t="s">
        <v>494</v>
      </c>
      <c r="E10091" s="111"/>
      <c r="F10091" s="103" t="s">
        <v>495</v>
      </c>
      <c r="G10091" s="103" t="s">
        <v>140</v>
      </c>
      <c r="H10091" s="103" t="s">
        <v>649</v>
      </c>
      <c r="I10091" s="103" t="s">
        <v>92</v>
      </c>
      <c r="J10091" s="215">
        <v>390.15</v>
      </c>
      <c r="K10091" s="216" t="s">
        <v>88</v>
      </c>
    </row>
    <row r="10092" spans="1:11" x14ac:dyDescent="0.25">
      <c r="A10092" s="103" t="s">
        <v>829</v>
      </c>
      <c r="B10092" s="103" t="s">
        <v>347</v>
      </c>
      <c r="C10092" s="103" t="s">
        <v>481</v>
      </c>
      <c r="D10092" s="103" t="s">
        <v>494</v>
      </c>
      <c r="E10092" s="111"/>
      <c r="F10092" s="103" t="s">
        <v>495</v>
      </c>
      <c r="G10092" s="103" t="s">
        <v>140</v>
      </c>
      <c r="H10092" s="103" t="s">
        <v>649</v>
      </c>
      <c r="I10092" s="103" t="s">
        <v>92</v>
      </c>
      <c r="J10092" s="215">
        <v>208.58</v>
      </c>
      <c r="K10092" s="216" t="s">
        <v>88</v>
      </c>
    </row>
    <row r="10093" spans="1:11" x14ac:dyDescent="0.25">
      <c r="A10093" s="103" t="s">
        <v>825</v>
      </c>
      <c r="B10093" s="103" t="s">
        <v>347</v>
      </c>
      <c r="C10093" s="103" t="s">
        <v>481</v>
      </c>
      <c r="D10093" s="103" t="s">
        <v>494</v>
      </c>
      <c r="E10093" s="111"/>
      <c r="F10093" s="103" t="s">
        <v>495</v>
      </c>
      <c r="G10093" s="103" t="s">
        <v>140</v>
      </c>
      <c r="H10093" s="103" t="s">
        <v>649</v>
      </c>
      <c r="I10093" s="103" t="s">
        <v>92</v>
      </c>
      <c r="J10093" s="215">
        <v>127.15</v>
      </c>
      <c r="K10093" s="216" t="s">
        <v>88</v>
      </c>
    </row>
    <row r="10094" spans="1:11" x14ac:dyDescent="0.25">
      <c r="A10094" s="103" t="s">
        <v>826</v>
      </c>
      <c r="B10094" s="103" t="s">
        <v>347</v>
      </c>
      <c r="C10094" s="103" t="s">
        <v>481</v>
      </c>
      <c r="D10094" s="103" t="s">
        <v>494</v>
      </c>
      <c r="E10094" s="111"/>
      <c r="F10094" s="103" t="s">
        <v>495</v>
      </c>
      <c r="G10094" s="103" t="s">
        <v>140</v>
      </c>
      <c r="H10094" s="103" t="s">
        <v>649</v>
      </c>
      <c r="I10094" s="103" t="s">
        <v>92</v>
      </c>
      <c r="J10094" s="215">
        <v>312.43</v>
      </c>
      <c r="K10094" s="216" t="s">
        <v>88</v>
      </c>
    </row>
    <row r="10095" spans="1:11" x14ac:dyDescent="0.25">
      <c r="A10095" s="103" t="s">
        <v>828</v>
      </c>
      <c r="B10095" s="103" t="s">
        <v>347</v>
      </c>
      <c r="C10095" s="103" t="s">
        <v>481</v>
      </c>
      <c r="D10095" s="103" t="s">
        <v>494</v>
      </c>
      <c r="E10095" s="111"/>
      <c r="F10095" s="103" t="s">
        <v>495</v>
      </c>
      <c r="G10095" s="103" t="s">
        <v>139</v>
      </c>
      <c r="H10095" s="103" t="s">
        <v>646</v>
      </c>
      <c r="I10095" s="103" t="s">
        <v>92</v>
      </c>
      <c r="J10095" s="215">
        <v>24.1</v>
      </c>
      <c r="K10095" s="216" t="s">
        <v>88</v>
      </c>
    </row>
    <row r="10096" spans="1:11" x14ac:dyDescent="0.25">
      <c r="A10096" s="103" t="s">
        <v>827</v>
      </c>
      <c r="B10096" s="103" t="s">
        <v>347</v>
      </c>
      <c r="C10096" s="103" t="s">
        <v>481</v>
      </c>
      <c r="D10096" s="103" t="s">
        <v>494</v>
      </c>
      <c r="E10096" s="111"/>
      <c r="F10096" s="103" t="s">
        <v>495</v>
      </c>
      <c r="G10096" s="103" t="s">
        <v>138</v>
      </c>
      <c r="H10096" s="103" t="s">
        <v>647</v>
      </c>
      <c r="I10096" s="103" t="s">
        <v>92</v>
      </c>
      <c r="J10096" s="215">
        <v>35.39</v>
      </c>
      <c r="K10096" s="216" t="s">
        <v>88</v>
      </c>
    </row>
    <row r="10097" spans="1:11" x14ac:dyDescent="0.25">
      <c r="A10097" s="103" t="s">
        <v>830</v>
      </c>
      <c r="B10097" s="103" t="s">
        <v>347</v>
      </c>
      <c r="C10097" s="103" t="s">
        <v>481</v>
      </c>
      <c r="D10097" s="103" t="s">
        <v>494</v>
      </c>
      <c r="E10097" s="111"/>
      <c r="F10097" s="103" t="s">
        <v>495</v>
      </c>
      <c r="G10097" s="103" t="s">
        <v>138</v>
      </c>
      <c r="H10097" s="103" t="s">
        <v>647</v>
      </c>
      <c r="I10097" s="103" t="s">
        <v>92</v>
      </c>
      <c r="J10097" s="215">
        <v>484.07</v>
      </c>
      <c r="K10097" s="216" t="s">
        <v>88</v>
      </c>
    </row>
    <row r="10098" spans="1:11" x14ac:dyDescent="0.25">
      <c r="A10098" s="103" t="s">
        <v>828</v>
      </c>
      <c r="B10098" s="103" t="s">
        <v>347</v>
      </c>
      <c r="C10098" s="103" t="s">
        <v>481</v>
      </c>
      <c r="D10098" s="103" t="s">
        <v>494</v>
      </c>
      <c r="E10098" s="111"/>
      <c r="F10098" s="103" t="s">
        <v>495</v>
      </c>
      <c r="G10098" s="103" t="s">
        <v>138</v>
      </c>
      <c r="H10098" s="103" t="s">
        <v>647</v>
      </c>
      <c r="I10098" s="103" t="s">
        <v>92</v>
      </c>
      <c r="J10098" s="215">
        <v>89.27</v>
      </c>
      <c r="K10098" s="216" t="s">
        <v>88</v>
      </c>
    </row>
    <row r="10099" spans="1:11" x14ac:dyDescent="0.25">
      <c r="A10099" s="103" t="s">
        <v>829</v>
      </c>
      <c r="B10099" s="103" t="s">
        <v>347</v>
      </c>
      <c r="C10099" s="103" t="s">
        <v>481</v>
      </c>
      <c r="D10099" s="103" t="s">
        <v>494</v>
      </c>
      <c r="E10099" s="111"/>
      <c r="F10099" s="103" t="s">
        <v>495</v>
      </c>
      <c r="G10099" s="103" t="s">
        <v>138</v>
      </c>
      <c r="H10099" s="103" t="s">
        <v>647</v>
      </c>
      <c r="I10099" s="103" t="s">
        <v>92</v>
      </c>
      <c r="J10099" s="215">
        <v>152.9</v>
      </c>
      <c r="K10099" s="216" t="s">
        <v>88</v>
      </c>
    </row>
    <row r="10100" spans="1:11" x14ac:dyDescent="0.25">
      <c r="A10100" s="103" t="s">
        <v>825</v>
      </c>
      <c r="B10100" s="103" t="s">
        <v>347</v>
      </c>
      <c r="C10100" s="103" t="s">
        <v>481</v>
      </c>
      <c r="D10100" s="103" t="s">
        <v>494</v>
      </c>
      <c r="E10100" s="111"/>
      <c r="F10100" s="103" t="s">
        <v>495</v>
      </c>
      <c r="G10100" s="103" t="s">
        <v>138</v>
      </c>
      <c r="H10100" s="103" t="s">
        <v>647</v>
      </c>
      <c r="I10100" s="103" t="s">
        <v>92</v>
      </c>
      <c r="J10100" s="215">
        <v>244.29</v>
      </c>
      <c r="K10100" s="216" t="s">
        <v>88</v>
      </c>
    </row>
    <row r="10101" spans="1:11" x14ac:dyDescent="0.25">
      <c r="A10101" s="103" t="s">
        <v>826</v>
      </c>
      <c r="B10101" s="103" t="s">
        <v>347</v>
      </c>
      <c r="C10101" s="103" t="s">
        <v>481</v>
      </c>
      <c r="D10101" s="103" t="s">
        <v>494</v>
      </c>
      <c r="E10101" s="111"/>
      <c r="F10101" s="103" t="s">
        <v>495</v>
      </c>
      <c r="G10101" s="103" t="s">
        <v>138</v>
      </c>
      <c r="H10101" s="103" t="s">
        <v>647</v>
      </c>
      <c r="I10101" s="103" t="s">
        <v>92</v>
      </c>
      <c r="J10101" s="215">
        <v>101.32</v>
      </c>
      <c r="K10101" s="216" t="s">
        <v>88</v>
      </c>
    </row>
    <row r="10102" spans="1:11" x14ac:dyDescent="0.25">
      <c r="A10102" s="103" t="s">
        <v>827</v>
      </c>
      <c r="B10102" s="103" t="s">
        <v>347</v>
      </c>
      <c r="C10102" s="103" t="s">
        <v>481</v>
      </c>
      <c r="D10102" s="103" t="s">
        <v>494</v>
      </c>
      <c r="E10102" s="111"/>
      <c r="F10102" s="103" t="s">
        <v>495</v>
      </c>
      <c r="G10102" s="103" t="s">
        <v>136</v>
      </c>
      <c r="H10102" s="103" t="s">
        <v>370</v>
      </c>
      <c r="I10102" s="103" t="s">
        <v>92</v>
      </c>
      <c r="J10102" s="215">
        <v>451.65</v>
      </c>
      <c r="K10102" s="216" t="s">
        <v>88</v>
      </c>
    </row>
    <row r="10103" spans="1:11" x14ac:dyDescent="0.25">
      <c r="A10103" s="103" t="s">
        <v>830</v>
      </c>
      <c r="B10103" s="103" t="s">
        <v>347</v>
      </c>
      <c r="C10103" s="103" t="s">
        <v>481</v>
      </c>
      <c r="D10103" s="103" t="s">
        <v>494</v>
      </c>
      <c r="E10103" s="111"/>
      <c r="F10103" s="103" t="s">
        <v>495</v>
      </c>
      <c r="G10103" s="103" t="s">
        <v>136</v>
      </c>
      <c r="H10103" s="103" t="s">
        <v>370</v>
      </c>
      <c r="I10103" s="103" t="s">
        <v>92</v>
      </c>
      <c r="J10103" s="215">
        <v>349.11</v>
      </c>
      <c r="K10103" s="216" t="s">
        <v>88</v>
      </c>
    </row>
    <row r="10104" spans="1:11" x14ac:dyDescent="0.25">
      <c r="A10104" s="103" t="s">
        <v>828</v>
      </c>
      <c r="B10104" s="103" t="s">
        <v>347</v>
      </c>
      <c r="C10104" s="103" t="s">
        <v>481</v>
      </c>
      <c r="D10104" s="103" t="s">
        <v>494</v>
      </c>
      <c r="E10104" s="111"/>
      <c r="F10104" s="103" t="s">
        <v>495</v>
      </c>
      <c r="G10104" s="103" t="s">
        <v>136</v>
      </c>
      <c r="H10104" s="103" t="s">
        <v>370</v>
      </c>
      <c r="I10104" s="103" t="s">
        <v>92</v>
      </c>
      <c r="J10104" s="215">
        <v>208.34</v>
      </c>
      <c r="K10104" s="216" t="s">
        <v>88</v>
      </c>
    </row>
    <row r="10105" spans="1:11" x14ac:dyDescent="0.25">
      <c r="A10105" s="103" t="s">
        <v>829</v>
      </c>
      <c r="B10105" s="103" t="s">
        <v>347</v>
      </c>
      <c r="C10105" s="103" t="s">
        <v>481</v>
      </c>
      <c r="D10105" s="103" t="s">
        <v>494</v>
      </c>
      <c r="E10105" s="111"/>
      <c r="F10105" s="103" t="s">
        <v>495</v>
      </c>
      <c r="G10105" s="103" t="s">
        <v>136</v>
      </c>
      <c r="H10105" s="103" t="s">
        <v>370</v>
      </c>
      <c r="I10105" s="103" t="s">
        <v>92</v>
      </c>
      <c r="J10105" s="215">
        <v>439.15</v>
      </c>
      <c r="K10105" s="216" t="s">
        <v>88</v>
      </c>
    </row>
    <row r="10106" spans="1:11" x14ac:dyDescent="0.25">
      <c r="A10106" s="103" t="s">
        <v>825</v>
      </c>
      <c r="B10106" s="103" t="s">
        <v>347</v>
      </c>
      <c r="C10106" s="103" t="s">
        <v>481</v>
      </c>
      <c r="D10106" s="103" t="s">
        <v>494</v>
      </c>
      <c r="E10106" s="111"/>
      <c r="F10106" s="103" t="s">
        <v>495</v>
      </c>
      <c r="G10106" s="103" t="s">
        <v>136</v>
      </c>
      <c r="H10106" s="103" t="s">
        <v>370</v>
      </c>
      <c r="I10106" s="103" t="s">
        <v>92</v>
      </c>
      <c r="J10106" s="215">
        <v>385.54</v>
      </c>
      <c r="K10106" s="216" t="s">
        <v>88</v>
      </c>
    </row>
    <row r="10107" spans="1:11" x14ac:dyDescent="0.25">
      <c r="A10107" s="103" t="s">
        <v>826</v>
      </c>
      <c r="B10107" s="103" t="s">
        <v>347</v>
      </c>
      <c r="C10107" s="103" t="s">
        <v>481</v>
      </c>
      <c r="D10107" s="103" t="s">
        <v>494</v>
      </c>
      <c r="E10107" s="111"/>
      <c r="F10107" s="103" t="s">
        <v>495</v>
      </c>
      <c r="G10107" s="103" t="s">
        <v>136</v>
      </c>
      <c r="H10107" s="103" t="s">
        <v>370</v>
      </c>
      <c r="I10107" s="103" t="s">
        <v>92</v>
      </c>
      <c r="J10107" s="215">
        <v>518.98</v>
      </c>
      <c r="K10107" s="216" t="s">
        <v>88</v>
      </c>
    </row>
    <row r="10108" spans="1:11" x14ac:dyDescent="0.25">
      <c r="A10108" s="103" t="s">
        <v>827</v>
      </c>
      <c r="B10108" s="103" t="s">
        <v>347</v>
      </c>
      <c r="C10108" s="103" t="s">
        <v>481</v>
      </c>
      <c r="D10108" s="103" t="s">
        <v>494</v>
      </c>
      <c r="E10108" s="111"/>
      <c r="F10108" s="103" t="s">
        <v>495</v>
      </c>
      <c r="G10108" s="103" t="s">
        <v>135</v>
      </c>
      <c r="H10108" s="103" t="s">
        <v>371</v>
      </c>
      <c r="I10108" s="103" t="s">
        <v>92</v>
      </c>
      <c r="J10108" s="215">
        <v>3427.84</v>
      </c>
      <c r="K10108" s="216" t="s">
        <v>88</v>
      </c>
    </row>
    <row r="10109" spans="1:11" x14ac:dyDescent="0.25">
      <c r="A10109" s="103" t="s">
        <v>830</v>
      </c>
      <c r="B10109" s="103" t="s">
        <v>347</v>
      </c>
      <c r="C10109" s="103" t="s">
        <v>481</v>
      </c>
      <c r="D10109" s="103" t="s">
        <v>494</v>
      </c>
      <c r="E10109" s="111"/>
      <c r="F10109" s="103" t="s">
        <v>495</v>
      </c>
      <c r="G10109" s="103" t="s">
        <v>135</v>
      </c>
      <c r="H10109" s="103" t="s">
        <v>371</v>
      </c>
      <c r="I10109" s="103" t="s">
        <v>92</v>
      </c>
      <c r="J10109" s="215">
        <v>3773.56</v>
      </c>
      <c r="K10109" s="216" t="s">
        <v>88</v>
      </c>
    </row>
    <row r="10110" spans="1:11" x14ac:dyDescent="0.25">
      <c r="A10110" s="103" t="s">
        <v>828</v>
      </c>
      <c r="B10110" s="103" t="s">
        <v>347</v>
      </c>
      <c r="C10110" s="103" t="s">
        <v>481</v>
      </c>
      <c r="D10110" s="103" t="s">
        <v>494</v>
      </c>
      <c r="E10110" s="111"/>
      <c r="F10110" s="103" t="s">
        <v>495</v>
      </c>
      <c r="G10110" s="103" t="s">
        <v>135</v>
      </c>
      <c r="H10110" s="103" t="s">
        <v>371</v>
      </c>
      <c r="I10110" s="103" t="s">
        <v>92</v>
      </c>
      <c r="J10110" s="215">
        <v>3178.23</v>
      </c>
      <c r="K10110" s="216" t="s">
        <v>88</v>
      </c>
    </row>
    <row r="10111" spans="1:11" x14ac:dyDescent="0.25">
      <c r="A10111" s="103" t="s">
        <v>829</v>
      </c>
      <c r="B10111" s="103" t="s">
        <v>347</v>
      </c>
      <c r="C10111" s="103" t="s">
        <v>481</v>
      </c>
      <c r="D10111" s="103" t="s">
        <v>494</v>
      </c>
      <c r="E10111" s="111"/>
      <c r="F10111" s="103" t="s">
        <v>495</v>
      </c>
      <c r="G10111" s="103" t="s">
        <v>135</v>
      </c>
      <c r="H10111" s="103" t="s">
        <v>371</v>
      </c>
      <c r="I10111" s="103" t="s">
        <v>92</v>
      </c>
      <c r="J10111" s="215">
        <v>3491.11</v>
      </c>
      <c r="K10111" s="216" t="s">
        <v>88</v>
      </c>
    </row>
    <row r="10112" spans="1:11" x14ac:dyDescent="0.25">
      <c r="A10112" s="103" t="s">
        <v>825</v>
      </c>
      <c r="B10112" s="103" t="s">
        <v>347</v>
      </c>
      <c r="C10112" s="103" t="s">
        <v>481</v>
      </c>
      <c r="D10112" s="103" t="s">
        <v>494</v>
      </c>
      <c r="E10112" s="111"/>
      <c r="F10112" s="103" t="s">
        <v>495</v>
      </c>
      <c r="G10112" s="103" t="s">
        <v>135</v>
      </c>
      <c r="H10112" s="103" t="s">
        <v>371</v>
      </c>
      <c r="I10112" s="103" t="s">
        <v>92</v>
      </c>
      <c r="J10112" s="215">
        <v>3934</v>
      </c>
      <c r="K10112" s="216" t="s">
        <v>88</v>
      </c>
    </row>
    <row r="10113" spans="1:11" x14ac:dyDescent="0.25">
      <c r="A10113" s="103" t="s">
        <v>826</v>
      </c>
      <c r="B10113" s="103" t="s">
        <v>347</v>
      </c>
      <c r="C10113" s="103" t="s">
        <v>481</v>
      </c>
      <c r="D10113" s="103" t="s">
        <v>494</v>
      </c>
      <c r="E10113" s="111"/>
      <c r="F10113" s="103" t="s">
        <v>495</v>
      </c>
      <c r="G10113" s="103" t="s">
        <v>135</v>
      </c>
      <c r="H10113" s="103" t="s">
        <v>371</v>
      </c>
      <c r="I10113" s="103" t="s">
        <v>92</v>
      </c>
      <c r="J10113" s="215">
        <v>3714.81</v>
      </c>
      <c r="K10113" s="216" t="s">
        <v>88</v>
      </c>
    </row>
    <row r="10114" spans="1:11" x14ac:dyDescent="0.25">
      <c r="A10114" s="103" t="s">
        <v>827</v>
      </c>
      <c r="B10114" s="103" t="s">
        <v>347</v>
      </c>
      <c r="C10114" s="103" t="s">
        <v>481</v>
      </c>
      <c r="D10114" s="103" t="s">
        <v>494</v>
      </c>
      <c r="E10114" s="111"/>
      <c r="F10114" s="103" t="s">
        <v>495</v>
      </c>
      <c r="G10114" s="103" t="s">
        <v>121</v>
      </c>
      <c r="H10114" s="103" t="s">
        <v>372</v>
      </c>
      <c r="I10114" s="103" t="s">
        <v>92</v>
      </c>
      <c r="J10114" s="215">
        <v>2241.37</v>
      </c>
      <c r="K10114" s="216" t="s">
        <v>88</v>
      </c>
    </row>
    <row r="10115" spans="1:11" x14ac:dyDescent="0.25">
      <c r="A10115" s="103" t="s">
        <v>827</v>
      </c>
      <c r="B10115" s="103" t="s">
        <v>347</v>
      </c>
      <c r="C10115" s="103" t="s">
        <v>481</v>
      </c>
      <c r="D10115" s="103" t="s">
        <v>494</v>
      </c>
      <c r="E10115" s="111"/>
      <c r="F10115" s="103" t="s">
        <v>495</v>
      </c>
      <c r="G10115" s="103" t="s">
        <v>121</v>
      </c>
      <c r="H10115" s="103" t="s">
        <v>372</v>
      </c>
      <c r="I10115" s="103" t="s">
        <v>842</v>
      </c>
      <c r="J10115" s="215">
        <v>18.010000000000002</v>
      </c>
      <c r="K10115" s="216" t="s">
        <v>88</v>
      </c>
    </row>
    <row r="10116" spans="1:11" x14ac:dyDescent="0.25">
      <c r="A10116" s="103" t="s">
        <v>830</v>
      </c>
      <c r="B10116" s="103" t="s">
        <v>347</v>
      </c>
      <c r="C10116" s="103" t="s">
        <v>481</v>
      </c>
      <c r="D10116" s="103" t="s">
        <v>494</v>
      </c>
      <c r="E10116" s="111"/>
      <c r="F10116" s="103" t="s">
        <v>495</v>
      </c>
      <c r="G10116" s="103" t="s">
        <v>121</v>
      </c>
      <c r="H10116" s="103" t="s">
        <v>372</v>
      </c>
      <c r="I10116" s="103" t="s">
        <v>92</v>
      </c>
      <c r="J10116" s="215">
        <v>3221.05</v>
      </c>
      <c r="K10116" s="216" t="s">
        <v>88</v>
      </c>
    </row>
    <row r="10117" spans="1:11" x14ac:dyDescent="0.25">
      <c r="A10117" s="103" t="s">
        <v>830</v>
      </c>
      <c r="B10117" s="103" t="s">
        <v>347</v>
      </c>
      <c r="C10117" s="103" t="s">
        <v>481</v>
      </c>
      <c r="D10117" s="103" t="s">
        <v>494</v>
      </c>
      <c r="E10117" s="111"/>
      <c r="F10117" s="103" t="s">
        <v>495</v>
      </c>
      <c r="G10117" s="103" t="s">
        <v>121</v>
      </c>
      <c r="H10117" s="103" t="s">
        <v>372</v>
      </c>
      <c r="I10117" s="103" t="s">
        <v>842</v>
      </c>
      <c r="J10117" s="215">
        <v>-32.71</v>
      </c>
      <c r="K10117" s="216" t="s">
        <v>88</v>
      </c>
    </row>
    <row r="10118" spans="1:11" x14ac:dyDescent="0.25">
      <c r="A10118" s="103" t="s">
        <v>828</v>
      </c>
      <c r="B10118" s="103" t="s">
        <v>347</v>
      </c>
      <c r="C10118" s="103" t="s">
        <v>481</v>
      </c>
      <c r="D10118" s="103" t="s">
        <v>494</v>
      </c>
      <c r="E10118" s="111"/>
      <c r="F10118" s="103" t="s">
        <v>495</v>
      </c>
      <c r="G10118" s="103" t="s">
        <v>121</v>
      </c>
      <c r="H10118" s="103" t="s">
        <v>372</v>
      </c>
      <c r="I10118" s="103" t="s">
        <v>92</v>
      </c>
      <c r="J10118" s="215">
        <v>3422.8</v>
      </c>
      <c r="K10118" s="216" t="s">
        <v>88</v>
      </c>
    </row>
    <row r="10119" spans="1:11" x14ac:dyDescent="0.25">
      <c r="A10119" s="103" t="s">
        <v>828</v>
      </c>
      <c r="B10119" s="103" t="s">
        <v>347</v>
      </c>
      <c r="C10119" s="103" t="s">
        <v>481</v>
      </c>
      <c r="D10119" s="103" t="s">
        <v>494</v>
      </c>
      <c r="E10119" s="111"/>
      <c r="F10119" s="103" t="s">
        <v>495</v>
      </c>
      <c r="G10119" s="103" t="s">
        <v>121</v>
      </c>
      <c r="H10119" s="103" t="s">
        <v>372</v>
      </c>
      <c r="I10119" s="103" t="s">
        <v>842</v>
      </c>
      <c r="J10119" s="215">
        <v>146.63999999999999</v>
      </c>
      <c r="K10119" s="216" t="s">
        <v>88</v>
      </c>
    </row>
    <row r="10120" spans="1:11" x14ac:dyDescent="0.25">
      <c r="A10120" s="103" t="s">
        <v>829</v>
      </c>
      <c r="B10120" s="103" t="s">
        <v>347</v>
      </c>
      <c r="C10120" s="103" t="s">
        <v>481</v>
      </c>
      <c r="D10120" s="103" t="s">
        <v>494</v>
      </c>
      <c r="E10120" s="111"/>
      <c r="F10120" s="103" t="s">
        <v>495</v>
      </c>
      <c r="G10120" s="103" t="s">
        <v>121</v>
      </c>
      <c r="H10120" s="103" t="s">
        <v>372</v>
      </c>
      <c r="I10120" s="103" t="s">
        <v>92</v>
      </c>
      <c r="J10120" s="215">
        <v>3149.73</v>
      </c>
      <c r="K10120" s="216" t="s">
        <v>88</v>
      </c>
    </row>
    <row r="10121" spans="1:11" x14ac:dyDescent="0.25">
      <c r="A10121" s="103" t="s">
        <v>829</v>
      </c>
      <c r="B10121" s="103" t="s">
        <v>347</v>
      </c>
      <c r="C10121" s="103" t="s">
        <v>481</v>
      </c>
      <c r="D10121" s="103" t="s">
        <v>494</v>
      </c>
      <c r="E10121" s="111"/>
      <c r="F10121" s="103" t="s">
        <v>495</v>
      </c>
      <c r="G10121" s="103" t="s">
        <v>121</v>
      </c>
      <c r="H10121" s="103" t="s">
        <v>372</v>
      </c>
      <c r="I10121" s="103" t="s">
        <v>842</v>
      </c>
      <c r="J10121" s="215">
        <v>344.06</v>
      </c>
      <c r="K10121" s="216" t="s">
        <v>88</v>
      </c>
    </row>
    <row r="10122" spans="1:11" x14ac:dyDescent="0.25">
      <c r="A10122" s="103" t="s">
        <v>825</v>
      </c>
      <c r="B10122" s="103" t="s">
        <v>347</v>
      </c>
      <c r="C10122" s="103" t="s">
        <v>481</v>
      </c>
      <c r="D10122" s="103" t="s">
        <v>494</v>
      </c>
      <c r="E10122" s="111"/>
      <c r="F10122" s="103" t="s">
        <v>495</v>
      </c>
      <c r="G10122" s="103" t="s">
        <v>121</v>
      </c>
      <c r="H10122" s="103" t="s">
        <v>372</v>
      </c>
      <c r="I10122" s="103" t="s">
        <v>92</v>
      </c>
      <c r="J10122" s="215">
        <v>3495.37</v>
      </c>
      <c r="K10122" s="216" t="s">
        <v>88</v>
      </c>
    </row>
    <row r="10123" spans="1:11" x14ac:dyDescent="0.25">
      <c r="A10123" s="103" t="s">
        <v>825</v>
      </c>
      <c r="B10123" s="103" t="s">
        <v>347</v>
      </c>
      <c r="C10123" s="103" t="s">
        <v>481</v>
      </c>
      <c r="D10123" s="103" t="s">
        <v>494</v>
      </c>
      <c r="E10123" s="111"/>
      <c r="F10123" s="103" t="s">
        <v>495</v>
      </c>
      <c r="G10123" s="103" t="s">
        <v>121</v>
      </c>
      <c r="H10123" s="103" t="s">
        <v>372</v>
      </c>
      <c r="I10123" s="103" t="s">
        <v>842</v>
      </c>
      <c r="J10123" s="215">
        <v>222.44</v>
      </c>
      <c r="K10123" s="216" t="s">
        <v>88</v>
      </c>
    </row>
    <row r="10124" spans="1:11" x14ac:dyDescent="0.25">
      <c r="A10124" s="103" t="s">
        <v>826</v>
      </c>
      <c r="B10124" s="103" t="s">
        <v>347</v>
      </c>
      <c r="C10124" s="103" t="s">
        <v>481</v>
      </c>
      <c r="D10124" s="103" t="s">
        <v>494</v>
      </c>
      <c r="E10124" s="111"/>
      <c r="F10124" s="103" t="s">
        <v>495</v>
      </c>
      <c r="G10124" s="103" t="s">
        <v>121</v>
      </c>
      <c r="H10124" s="103" t="s">
        <v>372</v>
      </c>
      <c r="I10124" s="103" t="s">
        <v>92</v>
      </c>
      <c r="J10124" s="215">
        <v>2778.74</v>
      </c>
      <c r="K10124" s="216" t="s">
        <v>88</v>
      </c>
    </row>
    <row r="10125" spans="1:11" x14ac:dyDescent="0.25">
      <c r="A10125" s="103" t="s">
        <v>826</v>
      </c>
      <c r="B10125" s="103" t="s">
        <v>347</v>
      </c>
      <c r="C10125" s="103" t="s">
        <v>481</v>
      </c>
      <c r="D10125" s="103" t="s">
        <v>494</v>
      </c>
      <c r="E10125" s="111"/>
      <c r="F10125" s="103" t="s">
        <v>495</v>
      </c>
      <c r="G10125" s="103" t="s">
        <v>121</v>
      </c>
      <c r="H10125" s="103" t="s">
        <v>372</v>
      </c>
      <c r="I10125" s="103" t="s">
        <v>842</v>
      </c>
      <c r="J10125" s="215">
        <v>56.81</v>
      </c>
      <c r="K10125" s="216" t="s">
        <v>88</v>
      </c>
    </row>
    <row r="10126" spans="1:11" x14ac:dyDescent="0.25">
      <c r="A10126" s="103" t="s">
        <v>827</v>
      </c>
      <c r="B10126" s="103" t="s">
        <v>347</v>
      </c>
      <c r="C10126" s="103" t="s">
        <v>481</v>
      </c>
      <c r="D10126" s="103" t="s">
        <v>494</v>
      </c>
      <c r="E10126" s="111"/>
      <c r="F10126" s="103" t="s">
        <v>495</v>
      </c>
      <c r="G10126" s="103" t="s">
        <v>203</v>
      </c>
      <c r="H10126" s="103" t="s">
        <v>477</v>
      </c>
      <c r="I10126" s="103" t="s">
        <v>92</v>
      </c>
      <c r="J10126" s="215">
        <v>1874.21</v>
      </c>
      <c r="K10126" s="216" t="s">
        <v>88</v>
      </c>
    </row>
    <row r="10127" spans="1:11" x14ac:dyDescent="0.25">
      <c r="A10127" s="103" t="s">
        <v>827</v>
      </c>
      <c r="B10127" s="103" t="s">
        <v>347</v>
      </c>
      <c r="C10127" s="103" t="s">
        <v>481</v>
      </c>
      <c r="D10127" s="103" t="s">
        <v>494</v>
      </c>
      <c r="E10127" s="111"/>
      <c r="F10127" s="103" t="s">
        <v>495</v>
      </c>
      <c r="G10127" s="103" t="s">
        <v>203</v>
      </c>
      <c r="H10127" s="103" t="s">
        <v>477</v>
      </c>
      <c r="I10127" s="103" t="s">
        <v>842</v>
      </c>
      <c r="J10127" s="215">
        <v>429.33</v>
      </c>
      <c r="K10127" s="216" t="s">
        <v>88</v>
      </c>
    </row>
    <row r="10128" spans="1:11" x14ac:dyDescent="0.25">
      <c r="A10128" s="103" t="s">
        <v>830</v>
      </c>
      <c r="B10128" s="103" t="s">
        <v>347</v>
      </c>
      <c r="C10128" s="103" t="s">
        <v>481</v>
      </c>
      <c r="D10128" s="103" t="s">
        <v>494</v>
      </c>
      <c r="E10128" s="111"/>
      <c r="F10128" s="103" t="s">
        <v>495</v>
      </c>
      <c r="G10128" s="103" t="s">
        <v>203</v>
      </c>
      <c r="H10128" s="103" t="s">
        <v>477</v>
      </c>
      <c r="I10128" s="103" t="s">
        <v>92</v>
      </c>
      <c r="J10128" s="215">
        <v>1189.25</v>
      </c>
      <c r="K10128" s="216" t="s">
        <v>88</v>
      </c>
    </row>
    <row r="10129" spans="1:11" x14ac:dyDescent="0.25">
      <c r="A10129" s="103" t="s">
        <v>830</v>
      </c>
      <c r="B10129" s="103" t="s">
        <v>347</v>
      </c>
      <c r="C10129" s="103" t="s">
        <v>481</v>
      </c>
      <c r="D10129" s="103" t="s">
        <v>494</v>
      </c>
      <c r="E10129" s="111"/>
      <c r="F10129" s="103" t="s">
        <v>495</v>
      </c>
      <c r="G10129" s="103" t="s">
        <v>203</v>
      </c>
      <c r="H10129" s="103" t="s">
        <v>477</v>
      </c>
      <c r="I10129" s="103" t="s">
        <v>842</v>
      </c>
      <c r="J10129" s="215">
        <v>79.66</v>
      </c>
      <c r="K10129" s="216" t="s">
        <v>88</v>
      </c>
    </row>
    <row r="10130" spans="1:11" x14ac:dyDescent="0.25">
      <c r="A10130" s="103" t="s">
        <v>828</v>
      </c>
      <c r="B10130" s="103" t="s">
        <v>347</v>
      </c>
      <c r="C10130" s="103" t="s">
        <v>481</v>
      </c>
      <c r="D10130" s="103" t="s">
        <v>494</v>
      </c>
      <c r="E10130" s="111"/>
      <c r="F10130" s="103" t="s">
        <v>495</v>
      </c>
      <c r="G10130" s="103" t="s">
        <v>203</v>
      </c>
      <c r="H10130" s="103" t="s">
        <v>477</v>
      </c>
      <c r="I10130" s="103" t="s">
        <v>92</v>
      </c>
      <c r="J10130" s="215">
        <v>1601.08</v>
      </c>
      <c r="K10130" s="216" t="s">
        <v>88</v>
      </c>
    </row>
    <row r="10131" spans="1:11" x14ac:dyDescent="0.25">
      <c r="A10131" s="103" t="s">
        <v>828</v>
      </c>
      <c r="B10131" s="103" t="s">
        <v>347</v>
      </c>
      <c r="C10131" s="103" t="s">
        <v>481</v>
      </c>
      <c r="D10131" s="103" t="s">
        <v>494</v>
      </c>
      <c r="E10131" s="111"/>
      <c r="F10131" s="103" t="s">
        <v>495</v>
      </c>
      <c r="G10131" s="103" t="s">
        <v>203</v>
      </c>
      <c r="H10131" s="103" t="s">
        <v>477</v>
      </c>
      <c r="I10131" s="103" t="s">
        <v>842</v>
      </c>
      <c r="J10131" s="215">
        <v>8.41</v>
      </c>
      <c r="K10131" s="216" t="s">
        <v>88</v>
      </c>
    </row>
    <row r="10132" spans="1:11" x14ac:dyDescent="0.25">
      <c r="A10132" s="103" t="s">
        <v>829</v>
      </c>
      <c r="B10132" s="103" t="s">
        <v>347</v>
      </c>
      <c r="C10132" s="103" t="s">
        <v>481</v>
      </c>
      <c r="D10132" s="103" t="s">
        <v>494</v>
      </c>
      <c r="E10132" s="111"/>
      <c r="F10132" s="103" t="s">
        <v>495</v>
      </c>
      <c r="G10132" s="103" t="s">
        <v>203</v>
      </c>
      <c r="H10132" s="103" t="s">
        <v>477</v>
      </c>
      <c r="I10132" s="103" t="s">
        <v>92</v>
      </c>
      <c r="J10132" s="215">
        <v>956.33</v>
      </c>
      <c r="K10132" s="216" t="s">
        <v>88</v>
      </c>
    </row>
    <row r="10133" spans="1:11" x14ac:dyDescent="0.25">
      <c r="A10133" s="103" t="s">
        <v>829</v>
      </c>
      <c r="B10133" s="103" t="s">
        <v>347</v>
      </c>
      <c r="C10133" s="103" t="s">
        <v>481</v>
      </c>
      <c r="D10133" s="103" t="s">
        <v>494</v>
      </c>
      <c r="E10133" s="111"/>
      <c r="F10133" s="103" t="s">
        <v>495</v>
      </c>
      <c r="G10133" s="103" t="s">
        <v>203</v>
      </c>
      <c r="H10133" s="103" t="s">
        <v>477</v>
      </c>
      <c r="I10133" s="103" t="s">
        <v>842</v>
      </c>
      <c r="J10133" s="215">
        <v>52.26</v>
      </c>
      <c r="K10133" s="216" t="s">
        <v>88</v>
      </c>
    </row>
    <row r="10134" spans="1:11" x14ac:dyDescent="0.25">
      <c r="A10134" s="103" t="s">
        <v>825</v>
      </c>
      <c r="B10134" s="103" t="s">
        <v>347</v>
      </c>
      <c r="C10134" s="103" t="s">
        <v>481</v>
      </c>
      <c r="D10134" s="103" t="s">
        <v>494</v>
      </c>
      <c r="E10134" s="111"/>
      <c r="F10134" s="103" t="s">
        <v>495</v>
      </c>
      <c r="G10134" s="103" t="s">
        <v>203</v>
      </c>
      <c r="H10134" s="103" t="s">
        <v>477</v>
      </c>
      <c r="I10134" s="103" t="s">
        <v>92</v>
      </c>
      <c r="J10134" s="215">
        <v>1415.36</v>
      </c>
      <c r="K10134" s="216" t="s">
        <v>88</v>
      </c>
    </row>
    <row r="10135" spans="1:11" x14ac:dyDescent="0.25">
      <c r="A10135" s="103" t="s">
        <v>825</v>
      </c>
      <c r="B10135" s="103" t="s">
        <v>347</v>
      </c>
      <c r="C10135" s="103" t="s">
        <v>481</v>
      </c>
      <c r="D10135" s="103" t="s">
        <v>494</v>
      </c>
      <c r="E10135" s="111"/>
      <c r="F10135" s="103" t="s">
        <v>495</v>
      </c>
      <c r="G10135" s="103" t="s">
        <v>203</v>
      </c>
      <c r="H10135" s="103" t="s">
        <v>477</v>
      </c>
      <c r="I10135" s="103" t="s">
        <v>842</v>
      </c>
      <c r="J10135" s="215">
        <v>3.92</v>
      </c>
      <c r="K10135" s="216" t="s">
        <v>88</v>
      </c>
    </row>
    <row r="10136" spans="1:11" x14ac:dyDescent="0.25">
      <c r="A10136" s="103" t="s">
        <v>826</v>
      </c>
      <c r="B10136" s="103" t="s">
        <v>347</v>
      </c>
      <c r="C10136" s="103" t="s">
        <v>481</v>
      </c>
      <c r="D10136" s="103" t="s">
        <v>494</v>
      </c>
      <c r="E10136" s="111"/>
      <c r="F10136" s="103" t="s">
        <v>495</v>
      </c>
      <c r="G10136" s="103" t="s">
        <v>203</v>
      </c>
      <c r="H10136" s="103" t="s">
        <v>477</v>
      </c>
      <c r="I10136" s="103" t="s">
        <v>92</v>
      </c>
      <c r="J10136" s="215">
        <v>2477.63</v>
      </c>
      <c r="K10136" s="216" t="s">
        <v>88</v>
      </c>
    </row>
    <row r="10137" spans="1:11" x14ac:dyDescent="0.25">
      <c r="A10137" s="103" t="s">
        <v>826</v>
      </c>
      <c r="B10137" s="103" t="s">
        <v>347</v>
      </c>
      <c r="C10137" s="103" t="s">
        <v>481</v>
      </c>
      <c r="D10137" s="103" t="s">
        <v>494</v>
      </c>
      <c r="E10137" s="111"/>
      <c r="F10137" s="103" t="s">
        <v>495</v>
      </c>
      <c r="G10137" s="103" t="s">
        <v>203</v>
      </c>
      <c r="H10137" s="103" t="s">
        <v>477</v>
      </c>
      <c r="I10137" s="103" t="s">
        <v>842</v>
      </c>
      <c r="J10137" s="215">
        <v>0</v>
      </c>
      <c r="K10137" s="216" t="s">
        <v>88</v>
      </c>
    </row>
    <row r="10138" spans="1:11" x14ac:dyDescent="0.25">
      <c r="A10138" s="103" t="s">
        <v>827</v>
      </c>
      <c r="B10138" s="103" t="s">
        <v>347</v>
      </c>
      <c r="C10138" s="103" t="s">
        <v>481</v>
      </c>
      <c r="D10138" s="103" t="s">
        <v>494</v>
      </c>
      <c r="E10138" s="111"/>
      <c r="F10138" s="103" t="s">
        <v>495</v>
      </c>
      <c r="G10138" s="103" t="s">
        <v>167</v>
      </c>
      <c r="H10138" s="103" t="s">
        <v>373</v>
      </c>
      <c r="I10138" s="103" t="s">
        <v>92</v>
      </c>
      <c r="J10138" s="215">
        <v>4670.3999999999996</v>
      </c>
      <c r="K10138" s="216" t="s">
        <v>88</v>
      </c>
    </row>
    <row r="10139" spans="1:11" x14ac:dyDescent="0.25">
      <c r="A10139" s="103" t="s">
        <v>830</v>
      </c>
      <c r="B10139" s="103" t="s">
        <v>347</v>
      </c>
      <c r="C10139" s="103" t="s">
        <v>481</v>
      </c>
      <c r="D10139" s="103" t="s">
        <v>494</v>
      </c>
      <c r="E10139" s="111"/>
      <c r="F10139" s="103" t="s">
        <v>495</v>
      </c>
      <c r="G10139" s="103" t="s">
        <v>167</v>
      </c>
      <c r="H10139" s="103" t="s">
        <v>373</v>
      </c>
      <c r="I10139" s="103" t="s">
        <v>92</v>
      </c>
      <c r="J10139" s="215">
        <v>5811.44</v>
      </c>
      <c r="K10139" s="216" t="s">
        <v>88</v>
      </c>
    </row>
    <row r="10140" spans="1:11" x14ac:dyDescent="0.25">
      <c r="A10140" s="103" t="s">
        <v>828</v>
      </c>
      <c r="B10140" s="103" t="s">
        <v>347</v>
      </c>
      <c r="C10140" s="103" t="s">
        <v>481</v>
      </c>
      <c r="D10140" s="103" t="s">
        <v>494</v>
      </c>
      <c r="E10140" s="111"/>
      <c r="F10140" s="103" t="s">
        <v>495</v>
      </c>
      <c r="G10140" s="103" t="s">
        <v>167</v>
      </c>
      <c r="H10140" s="103" t="s">
        <v>373</v>
      </c>
      <c r="I10140" s="103" t="s">
        <v>92</v>
      </c>
      <c r="J10140" s="215">
        <v>5080.5200000000004</v>
      </c>
      <c r="K10140" s="216" t="s">
        <v>88</v>
      </c>
    </row>
    <row r="10141" spans="1:11" x14ac:dyDescent="0.25">
      <c r="A10141" s="103" t="s">
        <v>828</v>
      </c>
      <c r="B10141" s="103" t="s">
        <v>347</v>
      </c>
      <c r="C10141" s="103" t="s">
        <v>481</v>
      </c>
      <c r="D10141" s="103" t="s">
        <v>494</v>
      </c>
      <c r="E10141" s="111"/>
      <c r="F10141" s="103" t="s">
        <v>495</v>
      </c>
      <c r="G10141" s="103" t="s">
        <v>167</v>
      </c>
      <c r="H10141" s="103" t="s">
        <v>373</v>
      </c>
      <c r="I10141" s="103" t="s">
        <v>842</v>
      </c>
      <c r="J10141" s="215">
        <v>5.12</v>
      </c>
      <c r="K10141" s="216" t="s">
        <v>88</v>
      </c>
    </row>
    <row r="10142" spans="1:11" x14ac:dyDescent="0.25">
      <c r="A10142" s="103" t="s">
        <v>829</v>
      </c>
      <c r="B10142" s="103" t="s">
        <v>347</v>
      </c>
      <c r="C10142" s="103" t="s">
        <v>481</v>
      </c>
      <c r="D10142" s="103" t="s">
        <v>494</v>
      </c>
      <c r="E10142" s="111"/>
      <c r="F10142" s="103" t="s">
        <v>495</v>
      </c>
      <c r="G10142" s="103" t="s">
        <v>167</v>
      </c>
      <c r="H10142" s="103" t="s">
        <v>373</v>
      </c>
      <c r="I10142" s="103" t="s">
        <v>92</v>
      </c>
      <c r="J10142" s="215">
        <v>4386.88</v>
      </c>
      <c r="K10142" s="216" t="s">
        <v>88</v>
      </c>
    </row>
    <row r="10143" spans="1:11" x14ac:dyDescent="0.25">
      <c r="A10143" s="103" t="s">
        <v>829</v>
      </c>
      <c r="B10143" s="103" t="s">
        <v>347</v>
      </c>
      <c r="C10143" s="103" t="s">
        <v>481</v>
      </c>
      <c r="D10143" s="103" t="s">
        <v>494</v>
      </c>
      <c r="E10143" s="111"/>
      <c r="F10143" s="103" t="s">
        <v>495</v>
      </c>
      <c r="G10143" s="103" t="s">
        <v>167</v>
      </c>
      <c r="H10143" s="103" t="s">
        <v>373</v>
      </c>
      <c r="I10143" s="103" t="s">
        <v>842</v>
      </c>
      <c r="J10143" s="215">
        <v>25.59</v>
      </c>
      <c r="K10143" s="216" t="s">
        <v>88</v>
      </c>
    </row>
    <row r="10144" spans="1:11" x14ac:dyDescent="0.25">
      <c r="A10144" s="103" t="s">
        <v>825</v>
      </c>
      <c r="B10144" s="103" t="s">
        <v>347</v>
      </c>
      <c r="C10144" s="103" t="s">
        <v>481</v>
      </c>
      <c r="D10144" s="103" t="s">
        <v>494</v>
      </c>
      <c r="E10144" s="111"/>
      <c r="F10144" s="103" t="s">
        <v>495</v>
      </c>
      <c r="G10144" s="103" t="s">
        <v>167</v>
      </c>
      <c r="H10144" s="103" t="s">
        <v>373</v>
      </c>
      <c r="I10144" s="103" t="s">
        <v>92</v>
      </c>
      <c r="J10144" s="215">
        <v>4677.1899999999996</v>
      </c>
      <c r="K10144" s="216" t="s">
        <v>88</v>
      </c>
    </row>
    <row r="10145" spans="1:11" x14ac:dyDescent="0.25">
      <c r="A10145" s="103" t="s">
        <v>826</v>
      </c>
      <c r="B10145" s="103" t="s">
        <v>347</v>
      </c>
      <c r="C10145" s="103" t="s">
        <v>481</v>
      </c>
      <c r="D10145" s="103" t="s">
        <v>494</v>
      </c>
      <c r="E10145" s="111"/>
      <c r="F10145" s="103" t="s">
        <v>495</v>
      </c>
      <c r="G10145" s="103" t="s">
        <v>167</v>
      </c>
      <c r="H10145" s="103" t="s">
        <v>373</v>
      </c>
      <c r="I10145" s="103" t="s">
        <v>92</v>
      </c>
      <c r="J10145" s="215">
        <v>3368.82</v>
      </c>
      <c r="K10145" s="216" t="s">
        <v>88</v>
      </c>
    </row>
    <row r="10146" spans="1:11" x14ac:dyDescent="0.25">
      <c r="A10146" s="103" t="s">
        <v>826</v>
      </c>
      <c r="B10146" s="103" t="s">
        <v>347</v>
      </c>
      <c r="C10146" s="103" t="s">
        <v>481</v>
      </c>
      <c r="D10146" s="103" t="s">
        <v>494</v>
      </c>
      <c r="E10146" s="111"/>
      <c r="F10146" s="103" t="s">
        <v>495</v>
      </c>
      <c r="G10146" s="103" t="s">
        <v>167</v>
      </c>
      <c r="H10146" s="103" t="s">
        <v>373</v>
      </c>
      <c r="I10146" s="103" t="s">
        <v>842</v>
      </c>
      <c r="J10146" s="215">
        <v>7.53</v>
      </c>
      <c r="K10146" s="216" t="s">
        <v>88</v>
      </c>
    </row>
    <row r="10147" spans="1:11" x14ac:dyDescent="0.25">
      <c r="A10147" s="103" t="s">
        <v>827</v>
      </c>
      <c r="B10147" s="103" t="s">
        <v>347</v>
      </c>
      <c r="C10147" s="103" t="s">
        <v>481</v>
      </c>
      <c r="D10147" s="103" t="s">
        <v>494</v>
      </c>
      <c r="E10147" s="111"/>
      <c r="F10147" s="103" t="s">
        <v>495</v>
      </c>
      <c r="G10147" s="103" t="s">
        <v>134</v>
      </c>
      <c r="H10147" s="103" t="s">
        <v>374</v>
      </c>
      <c r="I10147" s="103" t="s">
        <v>92</v>
      </c>
      <c r="J10147" s="215">
        <v>5575.69</v>
      </c>
      <c r="K10147" s="216" t="s">
        <v>88</v>
      </c>
    </row>
    <row r="10148" spans="1:11" x14ac:dyDescent="0.25">
      <c r="A10148" s="103" t="s">
        <v>830</v>
      </c>
      <c r="B10148" s="103" t="s">
        <v>347</v>
      </c>
      <c r="C10148" s="103" t="s">
        <v>481</v>
      </c>
      <c r="D10148" s="103" t="s">
        <v>494</v>
      </c>
      <c r="E10148" s="111"/>
      <c r="F10148" s="103" t="s">
        <v>495</v>
      </c>
      <c r="G10148" s="103" t="s">
        <v>134</v>
      </c>
      <c r="H10148" s="103" t="s">
        <v>374</v>
      </c>
      <c r="I10148" s="103" t="s">
        <v>92</v>
      </c>
      <c r="J10148" s="215">
        <v>5600.13</v>
      </c>
      <c r="K10148" s="216" t="s">
        <v>88</v>
      </c>
    </row>
    <row r="10149" spans="1:11" x14ac:dyDescent="0.25">
      <c r="A10149" s="103" t="s">
        <v>828</v>
      </c>
      <c r="B10149" s="103" t="s">
        <v>347</v>
      </c>
      <c r="C10149" s="103" t="s">
        <v>481</v>
      </c>
      <c r="D10149" s="103" t="s">
        <v>494</v>
      </c>
      <c r="E10149" s="111"/>
      <c r="F10149" s="103" t="s">
        <v>495</v>
      </c>
      <c r="G10149" s="103" t="s">
        <v>134</v>
      </c>
      <c r="H10149" s="103" t="s">
        <v>374</v>
      </c>
      <c r="I10149" s="103" t="s">
        <v>92</v>
      </c>
      <c r="J10149" s="215">
        <v>6642.22</v>
      </c>
      <c r="K10149" s="216" t="s">
        <v>88</v>
      </c>
    </row>
    <row r="10150" spans="1:11" x14ac:dyDescent="0.25">
      <c r="A10150" s="103" t="s">
        <v>829</v>
      </c>
      <c r="B10150" s="103" t="s">
        <v>347</v>
      </c>
      <c r="C10150" s="103" t="s">
        <v>481</v>
      </c>
      <c r="D10150" s="103" t="s">
        <v>494</v>
      </c>
      <c r="E10150" s="111"/>
      <c r="F10150" s="103" t="s">
        <v>495</v>
      </c>
      <c r="G10150" s="103" t="s">
        <v>134</v>
      </c>
      <c r="H10150" s="103" t="s">
        <v>374</v>
      </c>
      <c r="I10150" s="103" t="s">
        <v>92</v>
      </c>
      <c r="J10150" s="215">
        <v>5340.19</v>
      </c>
      <c r="K10150" s="216" t="s">
        <v>88</v>
      </c>
    </row>
    <row r="10151" spans="1:11" x14ac:dyDescent="0.25">
      <c r="A10151" s="103" t="s">
        <v>825</v>
      </c>
      <c r="B10151" s="103" t="s">
        <v>347</v>
      </c>
      <c r="C10151" s="103" t="s">
        <v>481</v>
      </c>
      <c r="D10151" s="103" t="s">
        <v>494</v>
      </c>
      <c r="E10151" s="111"/>
      <c r="F10151" s="103" t="s">
        <v>495</v>
      </c>
      <c r="G10151" s="103" t="s">
        <v>134</v>
      </c>
      <c r="H10151" s="103" t="s">
        <v>374</v>
      </c>
      <c r="I10151" s="103" t="s">
        <v>92</v>
      </c>
      <c r="J10151" s="215">
        <v>6003.52</v>
      </c>
      <c r="K10151" s="216" t="s">
        <v>88</v>
      </c>
    </row>
    <row r="10152" spans="1:11" x14ac:dyDescent="0.25">
      <c r="A10152" s="103" t="s">
        <v>825</v>
      </c>
      <c r="B10152" s="103" t="s">
        <v>347</v>
      </c>
      <c r="C10152" s="103" t="s">
        <v>481</v>
      </c>
      <c r="D10152" s="103" t="s">
        <v>494</v>
      </c>
      <c r="E10152" s="111"/>
      <c r="F10152" s="103" t="s">
        <v>495</v>
      </c>
      <c r="G10152" s="103" t="s">
        <v>134</v>
      </c>
      <c r="H10152" s="103" t="s">
        <v>374</v>
      </c>
      <c r="I10152" s="103" t="s">
        <v>842</v>
      </c>
      <c r="J10152" s="215">
        <v>3.41</v>
      </c>
      <c r="K10152" s="216" t="s">
        <v>88</v>
      </c>
    </row>
    <row r="10153" spans="1:11" x14ac:dyDescent="0.25">
      <c r="A10153" s="103" t="s">
        <v>826</v>
      </c>
      <c r="B10153" s="103" t="s">
        <v>347</v>
      </c>
      <c r="C10153" s="103" t="s">
        <v>481</v>
      </c>
      <c r="D10153" s="103" t="s">
        <v>494</v>
      </c>
      <c r="E10153" s="111"/>
      <c r="F10153" s="103" t="s">
        <v>495</v>
      </c>
      <c r="G10153" s="103" t="s">
        <v>134</v>
      </c>
      <c r="H10153" s="103" t="s">
        <v>374</v>
      </c>
      <c r="I10153" s="103" t="s">
        <v>92</v>
      </c>
      <c r="J10153" s="215">
        <v>4767.45</v>
      </c>
      <c r="K10153" s="216" t="s">
        <v>88</v>
      </c>
    </row>
    <row r="10154" spans="1:11" x14ac:dyDescent="0.25">
      <c r="A10154" s="103" t="s">
        <v>827</v>
      </c>
      <c r="B10154" s="103" t="s">
        <v>347</v>
      </c>
      <c r="C10154" s="103" t="s">
        <v>481</v>
      </c>
      <c r="D10154" s="103" t="s">
        <v>494</v>
      </c>
      <c r="E10154" s="111"/>
      <c r="F10154" s="103" t="s">
        <v>495</v>
      </c>
      <c r="G10154" s="103" t="s">
        <v>168</v>
      </c>
      <c r="H10154" s="103" t="s">
        <v>377</v>
      </c>
      <c r="I10154" s="103" t="s">
        <v>92</v>
      </c>
      <c r="J10154" s="215">
        <v>1890.4</v>
      </c>
      <c r="K10154" s="216" t="s">
        <v>88</v>
      </c>
    </row>
    <row r="10155" spans="1:11" x14ac:dyDescent="0.25">
      <c r="A10155" s="103" t="s">
        <v>827</v>
      </c>
      <c r="B10155" s="103" t="s">
        <v>347</v>
      </c>
      <c r="C10155" s="103" t="s">
        <v>481</v>
      </c>
      <c r="D10155" s="103" t="s">
        <v>494</v>
      </c>
      <c r="E10155" s="111"/>
      <c r="F10155" s="103" t="s">
        <v>495</v>
      </c>
      <c r="G10155" s="103" t="s">
        <v>168</v>
      </c>
      <c r="H10155" s="103" t="s">
        <v>377</v>
      </c>
      <c r="I10155" s="103" t="s">
        <v>842</v>
      </c>
      <c r="J10155" s="215">
        <v>75.599999999999994</v>
      </c>
      <c r="K10155" s="216" t="s">
        <v>88</v>
      </c>
    </row>
    <row r="10156" spans="1:11" x14ac:dyDescent="0.25">
      <c r="A10156" s="103" t="s">
        <v>830</v>
      </c>
      <c r="B10156" s="103" t="s">
        <v>347</v>
      </c>
      <c r="C10156" s="103" t="s">
        <v>481</v>
      </c>
      <c r="D10156" s="103" t="s">
        <v>494</v>
      </c>
      <c r="E10156" s="111"/>
      <c r="F10156" s="103" t="s">
        <v>495</v>
      </c>
      <c r="G10156" s="103" t="s">
        <v>168</v>
      </c>
      <c r="H10156" s="103" t="s">
        <v>377</v>
      </c>
      <c r="I10156" s="103" t="s">
        <v>92</v>
      </c>
      <c r="J10156" s="215">
        <v>3114.34</v>
      </c>
      <c r="K10156" s="216" t="s">
        <v>88</v>
      </c>
    </row>
    <row r="10157" spans="1:11" x14ac:dyDescent="0.25">
      <c r="A10157" s="103" t="s">
        <v>830</v>
      </c>
      <c r="B10157" s="103" t="s">
        <v>347</v>
      </c>
      <c r="C10157" s="103" t="s">
        <v>481</v>
      </c>
      <c r="D10157" s="103" t="s">
        <v>494</v>
      </c>
      <c r="E10157" s="111"/>
      <c r="F10157" s="103" t="s">
        <v>495</v>
      </c>
      <c r="G10157" s="103" t="s">
        <v>168</v>
      </c>
      <c r="H10157" s="103" t="s">
        <v>377</v>
      </c>
      <c r="I10157" s="103" t="s">
        <v>842</v>
      </c>
      <c r="J10157" s="215">
        <v>22.04</v>
      </c>
      <c r="K10157" s="216" t="s">
        <v>88</v>
      </c>
    </row>
    <row r="10158" spans="1:11" x14ac:dyDescent="0.25">
      <c r="A10158" s="103" t="s">
        <v>828</v>
      </c>
      <c r="B10158" s="103" t="s">
        <v>347</v>
      </c>
      <c r="C10158" s="103" t="s">
        <v>481</v>
      </c>
      <c r="D10158" s="103" t="s">
        <v>494</v>
      </c>
      <c r="E10158" s="111"/>
      <c r="F10158" s="103" t="s">
        <v>495</v>
      </c>
      <c r="G10158" s="103" t="s">
        <v>168</v>
      </c>
      <c r="H10158" s="103" t="s">
        <v>377</v>
      </c>
      <c r="I10158" s="103" t="s">
        <v>92</v>
      </c>
      <c r="J10158" s="215">
        <v>2633.47</v>
      </c>
      <c r="K10158" s="216" t="s">
        <v>88</v>
      </c>
    </row>
    <row r="10159" spans="1:11" x14ac:dyDescent="0.25">
      <c r="A10159" s="103" t="s">
        <v>828</v>
      </c>
      <c r="B10159" s="103" t="s">
        <v>347</v>
      </c>
      <c r="C10159" s="103" t="s">
        <v>481</v>
      </c>
      <c r="D10159" s="103" t="s">
        <v>494</v>
      </c>
      <c r="E10159" s="111"/>
      <c r="F10159" s="103" t="s">
        <v>495</v>
      </c>
      <c r="G10159" s="103" t="s">
        <v>168</v>
      </c>
      <c r="H10159" s="103" t="s">
        <v>377</v>
      </c>
      <c r="I10159" s="103" t="s">
        <v>842</v>
      </c>
      <c r="J10159" s="215">
        <v>-278.74</v>
      </c>
      <c r="K10159" s="216" t="s">
        <v>88</v>
      </c>
    </row>
    <row r="10160" spans="1:11" x14ac:dyDescent="0.25">
      <c r="A10160" s="103" t="s">
        <v>829</v>
      </c>
      <c r="B10160" s="103" t="s">
        <v>347</v>
      </c>
      <c r="C10160" s="103" t="s">
        <v>481</v>
      </c>
      <c r="D10160" s="103" t="s">
        <v>494</v>
      </c>
      <c r="E10160" s="111"/>
      <c r="F10160" s="103" t="s">
        <v>495</v>
      </c>
      <c r="G10160" s="103" t="s">
        <v>168</v>
      </c>
      <c r="H10160" s="103" t="s">
        <v>377</v>
      </c>
      <c r="I10160" s="103" t="s">
        <v>92</v>
      </c>
      <c r="J10160" s="215">
        <v>3479.24</v>
      </c>
      <c r="K10160" s="216" t="s">
        <v>88</v>
      </c>
    </row>
    <row r="10161" spans="1:11" x14ac:dyDescent="0.25">
      <c r="A10161" s="103" t="s">
        <v>829</v>
      </c>
      <c r="B10161" s="103" t="s">
        <v>347</v>
      </c>
      <c r="C10161" s="103" t="s">
        <v>481</v>
      </c>
      <c r="D10161" s="103" t="s">
        <v>494</v>
      </c>
      <c r="E10161" s="111"/>
      <c r="F10161" s="103" t="s">
        <v>495</v>
      </c>
      <c r="G10161" s="103" t="s">
        <v>168</v>
      </c>
      <c r="H10161" s="103" t="s">
        <v>377</v>
      </c>
      <c r="I10161" s="103" t="s">
        <v>842</v>
      </c>
      <c r="J10161" s="215">
        <v>202.63</v>
      </c>
      <c r="K10161" s="216" t="s">
        <v>88</v>
      </c>
    </row>
    <row r="10162" spans="1:11" x14ac:dyDescent="0.25">
      <c r="A10162" s="103" t="s">
        <v>825</v>
      </c>
      <c r="B10162" s="103" t="s">
        <v>347</v>
      </c>
      <c r="C10162" s="103" t="s">
        <v>481</v>
      </c>
      <c r="D10162" s="103" t="s">
        <v>494</v>
      </c>
      <c r="E10162" s="111"/>
      <c r="F10162" s="103" t="s">
        <v>495</v>
      </c>
      <c r="G10162" s="103" t="s">
        <v>168</v>
      </c>
      <c r="H10162" s="103" t="s">
        <v>377</v>
      </c>
      <c r="I10162" s="103" t="s">
        <v>92</v>
      </c>
      <c r="J10162" s="215">
        <v>2400.15</v>
      </c>
      <c r="K10162" s="216" t="s">
        <v>88</v>
      </c>
    </row>
    <row r="10163" spans="1:11" x14ac:dyDescent="0.25">
      <c r="A10163" s="103" t="s">
        <v>825</v>
      </c>
      <c r="B10163" s="103" t="s">
        <v>347</v>
      </c>
      <c r="C10163" s="103" t="s">
        <v>481</v>
      </c>
      <c r="D10163" s="103" t="s">
        <v>494</v>
      </c>
      <c r="E10163" s="111"/>
      <c r="F10163" s="103" t="s">
        <v>495</v>
      </c>
      <c r="G10163" s="103" t="s">
        <v>168</v>
      </c>
      <c r="H10163" s="103" t="s">
        <v>377</v>
      </c>
      <c r="I10163" s="103" t="s">
        <v>842</v>
      </c>
      <c r="J10163" s="215">
        <v>176.24</v>
      </c>
      <c r="K10163" s="216" t="s">
        <v>88</v>
      </c>
    </row>
    <row r="10164" spans="1:11" x14ac:dyDescent="0.25">
      <c r="A10164" s="103" t="s">
        <v>826</v>
      </c>
      <c r="B10164" s="103" t="s">
        <v>347</v>
      </c>
      <c r="C10164" s="103" t="s">
        <v>481</v>
      </c>
      <c r="D10164" s="103" t="s">
        <v>494</v>
      </c>
      <c r="E10164" s="111"/>
      <c r="F10164" s="103" t="s">
        <v>495</v>
      </c>
      <c r="G10164" s="103" t="s">
        <v>168</v>
      </c>
      <c r="H10164" s="103" t="s">
        <v>377</v>
      </c>
      <c r="I10164" s="103" t="s">
        <v>92</v>
      </c>
      <c r="J10164" s="215">
        <v>2222.0100000000002</v>
      </c>
      <c r="K10164" s="216" t="s">
        <v>88</v>
      </c>
    </row>
    <row r="10165" spans="1:11" x14ac:dyDescent="0.25">
      <c r="A10165" s="103" t="s">
        <v>826</v>
      </c>
      <c r="B10165" s="103" t="s">
        <v>347</v>
      </c>
      <c r="C10165" s="103" t="s">
        <v>481</v>
      </c>
      <c r="D10165" s="103" t="s">
        <v>494</v>
      </c>
      <c r="E10165" s="111"/>
      <c r="F10165" s="103" t="s">
        <v>495</v>
      </c>
      <c r="G10165" s="103" t="s">
        <v>168</v>
      </c>
      <c r="H10165" s="103" t="s">
        <v>377</v>
      </c>
      <c r="I10165" s="103" t="s">
        <v>842</v>
      </c>
      <c r="J10165" s="215">
        <v>80.84</v>
      </c>
      <c r="K10165" s="216" t="s">
        <v>88</v>
      </c>
    </row>
    <row r="10166" spans="1:11" x14ac:dyDescent="0.25">
      <c r="A10166" s="103" t="s">
        <v>827</v>
      </c>
      <c r="B10166" s="103" t="s">
        <v>347</v>
      </c>
      <c r="C10166" s="103" t="s">
        <v>481</v>
      </c>
      <c r="D10166" s="103" t="s">
        <v>494</v>
      </c>
      <c r="E10166" s="111"/>
      <c r="F10166" s="103" t="s">
        <v>495</v>
      </c>
      <c r="G10166" s="103" t="s">
        <v>133</v>
      </c>
      <c r="H10166" s="103" t="s">
        <v>378</v>
      </c>
      <c r="I10166" s="103" t="s">
        <v>92</v>
      </c>
      <c r="J10166" s="215">
        <v>5118.0600000000004</v>
      </c>
      <c r="K10166" s="216" t="s">
        <v>88</v>
      </c>
    </row>
    <row r="10167" spans="1:11" x14ac:dyDescent="0.25">
      <c r="A10167" s="103" t="s">
        <v>830</v>
      </c>
      <c r="B10167" s="103" t="s">
        <v>347</v>
      </c>
      <c r="C10167" s="103" t="s">
        <v>481</v>
      </c>
      <c r="D10167" s="103" t="s">
        <v>494</v>
      </c>
      <c r="E10167" s="111"/>
      <c r="F10167" s="103" t="s">
        <v>495</v>
      </c>
      <c r="G10167" s="103" t="s">
        <v>133</v>
      </c>
      <c r="H10167" s="103" t="s">
        <v>378</v>
      </c>
      <c r="I10167" s="103" t="s">
        <v>92</v>
      </c>
      <c r="J10167" s="215">
        <v>4299.84</v>
      </c>
      <c r="K10167" s="216" t="s">
        <v>88</v>
      </c>
    </row>
    <row r="10168" spans="1:11" x14ac:dyDescent="0.25">
      <c r="A10168" s="103" t="s">
        <v>828</v>
      </c>
      <c r="B10168" s="103" t="s">
        <v>347</v>
      </c>
      <c r="C10168" s="103" t="s">
        <v>481</v>
      </c>
      <c r="D10168" s="103" t="s">
        <v>494</v>
      </c>
      <c r="E10168" s="111"/>
      <c r="F10168" s="103" t="s">
        <v>495</v>
      </c>
      <c r="G10168" s="103" t="s">
        <v>133</v>
      </c>
      <c r="H10168" s="103" t="s">
        <v>378</v>
      </c>
      <c r="I10168" s="103" t="s">
        <v>92</v>
      </c>
      <c r="J10168" s="215">
        <v>6803.29</v>
      </c>
      <c r="K10168" s="216" t="s">
        <v>88</v>
      </c>
    </row>
    <row r="10169" spans="1:11" x14ac:dyDescent="0.25">
      <c r="A10169" s="103" t="s">
        <v>829</v>
      </c>
      <c r="B10169" s="103" t="s">
        <v>347</v>
      </c>
      <c r="C10169" s="103" t="s">
        <v>481</v>
      </c>
      <c r="D10169" s="103" t="s">
        <v>494</v>
      </c>
      <c r="E10169" s="111"/>
      <c r="F10169" s="103" t="s">
        <v>495</v>
      </c>
      <c r="G10169" s="103" t="s">
        <v>133</v>
      </c>
      <c r="H10169" s="103" t="s">
        <v>378</v>
      </c>
      <c r="I10169" s="103" t="s">
        <v>92</v>
      </c>
      <c r="J10169" s="215">
        <v>6155.06</v>
      </c>
      <c r="K10169" s="216" t="s">
        <v>88</v>
      </c>
    </row>
    <row r="10170" spans="1:11" x14ac:dyDescent="0.25">
      <c r="A10170" s="103" t="s">
        <v>825</v>
      </c>
      <c r="B10170" s="103" t="s">
        <v>347</v>
      </c>
      <c r="C10170" s="103" t="s">
        <v>481</v>
      </c>
      <c r="D10170" s="103" t="s">
        <v>494</v>
      </c>
      <c r="E10170" s="111"/>
      <c r="F10170" s="103" t="s">
        <v>495</v>
      </c>
      <c r="G10170" s="103" t="s">
        <v>133</v>
      </c>
      <c r="H10170" s="103" t="s">
        <v>378</v>
      </c>
      <c r="I10170" s="103" t="s">
        <v>92</v>
      </c>
      <c r="J10170" s="215">
        <v>5667.87</v>
      </c>
      <c r="K10170" s="216" t="s">
        <v>88</v>
      </c>
    </row>
    <row r="10171" spans="1:11" x14ac:dyDescent="0.25">
      <c r="A10171" s="103" t="s">
        <v>826</v>
      </c>
      <c r="B10171" s="103" t="s">
        <v>347</v>
      </c>
      <c r="C10171" s="103" t="s">
        <v>481</v>
      </c>
      <c r="D10171" s="103" t="s">
        <v>494</v>
      </c>
      <c r="E10171" s="111"/>
      <c r="F10171" s="103" t="s">
        <v>495</v>
      </c>
      <c r="G10171" s="103" t="s">
        <v>133</v>
      </c>
      <c r="H10171" s="103" t="s">
        <v>378</v>
      </c>
      <c r="I10171" s="103" t="s">
        <v>92</v>
      </c>
      <c r="J10171" s="215">
        <v>6667.65</v>
      </c>
      <c r="K10171" s="216" t="s">
        <v>88</v>
      </c>
    </row>
    <row r="10172" spans="1:11" x14ac:dyDescent="0.25">
      <c r="A10172" s="103" t="s">
        <v>827</v>
      </c>
      <c r="B10172" s="103" t="s">
        <v>347</v>
      </c>
      <c r="C10172" s="103" t="s">
        <v>481</v>
      </c>
      <c r="D10172" s="103" t="s">
        <v>494</v>
      </c>
      <c r="E10172" s="111"/>
      <c r="F10172" s="103" t="s">
        <v>495</v>
      </c>
      <c r="G10172" s="103" t="s">
        <v>132</v>
      </c>
      <c r="H10172" s="103" t="s">
        <v>379</v>
      </c>
      <c r="I10172" s="103" t="s">
        <v>92</v>
      </c>
      <c r="J10172" s="215">
        <v>1099.3900000000001</v>
      </c>
      <c r="K10172" s="216" t="s">
        <v>88</v>
      </c>
    </row>
    <row r="10173" spans="1:11" x14ac:dyDescent="0.25">
      <c r="A10173" s="103" t="s">
        <v>830</v>
      </c>
      <c r="B10173" s="103" t="s">
        <v>347</v>
      </c>
      <c r="C10173" s="103" t="s">
        <v>481</v>
      </c>
      <c r="D10173" s="103" t="s">
        <v>494</v>
      </c>
      <c r="E10173" s="111"/>
      <c r="F10173" s="103" t="s">
        <v>495</v>
      </c>
      <c r="G10173" s="103" t="s">
        <v>132</v>
      </c>
      <c r="H10173" s="103" t="s">
        <v>379</v>
      </c>
      <c r="I10173" s="103" t="s">
        <v>92</v>
      </c>
      <c r="J10173" s="215">
        <v>1820.35</v>
      </c>
      <c r="K10173" s="216" t="s">
        <v>88</v>
      </c>
    </row>
    <row r="10174" spans="1:11" x14ac:dyDescent="0.25">
      <c r="A10174" s="103" t="s">
        <v>830</v>
      </c>
      <c r="B10174" s="103" t="s">
        <v>347</v>
      </c>
      <c r="C10174" s="103" t="s">
        <v>481</v>
      </c>
      <c r="D10174" s="103" t="s">
        <v>494</v>
      </c>
      <c r="E10174" s="111"/>
      <c r="F10174" s="103" t="s">
        <v>495</v>
      </c>
      <c r="G10174" s="103" t="s">
        <v>132</v>
      </c>
      <c r="H10174" s="103" t="s">
        <v>379</v>
      </c>
      <c r="I10174" s="103" t="s">
        <v>842</v>
      </c>
      <c r="J10174" s="215">
        <v>125.08</v>
      </c>
      <c r="K10174" s="216" t="s">
        <v>88</v>
      </c>
    </row>
    <row r="10175" spans="1:11" x14ac:dyDescent="0.25">
      <c r="A10175" s="103" t="s">
        <v>828</v>
      </c>
      <c r="B10175" s="103" t="s">
        <v>347</v>
      </c>
      <c r="C10175" s="103" t="s">
        <v>481</v>
      </c>
      <c r="D10175" s="103" t="s">
        <v>494</v>
      </c>
      <c r="E10175" s="111"/>
      <c r="F10175" s="103" t="s">
        <v>495</v>
      </c>
      <c r="G10175" s="103" t="s">
        <v>132</v>
      </c>
      <c r="H10175" s="103" t="s">
        <v>379</v>
      </c>
      <c r="I10175" s="103" t="s">
        <v>92</v>
      </c>
      <c r="J10175" s="215">
        <v>2889.02</v>
      </c>
      <c r="K10175" s="216" t="s">
        <v>88</v>
      </c>
    </row>
    <row r="10176" spans="1:11" x14ac:dyDescent="0.25">
      <c r="A10176" s="103" t="s">
        <v>829</v>
      </c>
      <c r="B10176" s="103" t="s">
        <v>347</v>
      </c>
      <c r="C10176" s="103" t="s">
        <v>481</v>
      </c>
      <c r="D10176" s="103" t="s">
        <v>494</v>
      </c>
      <c r="E10176" s="111"/>
      <c r="F10176" s="103" t="s">
        <v>495</v>
      </c>
      <c r="G10176" s="103" t="s">
        <v>132</v>
      </c>
      <c r="H10176" s="103" t="s">
        <v>379</v>
      </c>
      <c r="I10176" s="103" t="s">
        <v>92</v>
      </c>
      <c r="J10176" s="215">
        <v>2046.57</v>
      </c>
      <c r="K10176" s="216" t="s">
        <v>88</v>
      </c>
    </row>
    <row r="10177" spans="1:11" x14ac:dyDescent="0.25">
      <c r="A10177" s="103" t="s">
        <v>825</v>
      </c>
      <c r="B10177" s="103" t="s">
        <v>347</v>
      </c>
      <c r="C10177" s="103" t="s">
        <v>481</v>
      </c>
      <c r="D10177" s="103" t="s">
        <v>494</v>
      </c>
      <c r="E10177" s="111"/>
      <c r="F10177" s="103" t="s">
        <v>495</v>
      </c>
      <c r="G10177" s="103" t="s">
        <v>132</v>
      </c>
      <c r="H10177" s="103" t="s">
        <v>379</v>
      </c>
      <c r="I10177" s="103" t="s">
        <v>92</v>
      </c>
      <c r="J10177" s="215">
        <v>1698.52</v>
      </c>
      <c r="K10177" s="216" t="s">
        <v>88</v>
      </c>
    </row>
    <row r="10178" spans="1:11" x14ac:dyDescent="0.25">
      <c r="A10178" s="103" t="s">
        <v>826</v>
      </c>
      <c r="B10178" s="103" t="s">
        <v>347</v>
      </c>
      <c r="C10178" s="103" t="s">
        <v>481</v>
      </c>
      <c r="D10178" s="103" t="s">
        <v>494</v>
      </c>
      <c r="E10178" s="111"/>
      <c r="F10178" s="103" t="s">
        <v>495</v>
      </c>
      <c r="G10178" s="103" t="s">
        <v>132</v>
      </c>
      <c r="H10178" s="103" t="s">
        <v>379</v>
      </c>
      <c r="I10178" s="103" t="s">
        <v>92</v>
      </c>
      <c r="J10178" s="215">
        <v>2193.9299999999998</v>
      </c>
      <c r="K10178" s="216" t="s">
        <v>88</v>
      </c>
    </row>
    <row r="10179" spans="1:11" x14ac:dyDescent="0.25">
      <c r="A10179" s="103" t="s">
        <v>830</v>
      </c>
      <c r="B10179" s="103" t="s">
        <v>347</v>
      </c>
      <c r="C10179" s="103" t="s">
        <v>481</v>
      </c>
      <c r="D10179" s="103" t="s">
        <v>494</v>
      </c>
      <c r="E10179" s="111"/>
      <c r="F10179" s="103" t="s">
        <v>495</v>
      </c>
      <c r="G10179" s="103" t="s">
        <v>129</v>
      </c>
      <c r="H10179" s="103" t="s">
        <v>382</v>
      </c>
      <c r="I10179" s="103" t="s">
        <v>92</v>
      </c>
      <c r="J10179" s="215">
        <v>-34.61</v>
      </c>
      <c r="K10179" s="216" t="s">
        <v>88</v>
      </c>
    </row>
    <row r="10180" spans="1:11" x14ac:dyDescent="0.25">
      <c r="A10180" s="103" t="s">
        <v>828</v>
      </c>
      <c r="B10180" s="103" t="s">
        <v>347</v>
      </c>
      <c r="C10180" s="103" t="s">
        <v>481</v>
      </c>
      <c r="D10180" s="103" t="s">
        <v>494</v>
      </c>
      <c r="E10180" s="111"/>
      <c r="F10180" s="103" t="s">
        <v>495</v>
      </c>
      <c r="G10180" s="103" t="s">
        <v>129</v>
      </c>
      <c r="H10180" s="103" t="s">
        <v>382</v>
      </c>
      <c r="I10180" s="103" t="s">
        <v>92</v>
      </c>
      <c r="J10180" s="215">
        <v>-19.95</v>
      </c>
      <c r="K10180" s="216" t="s">
        <v>88</v>
      </c>
    </row>
    <row r="10181" spans="1:11" x14ac:dyDescent="0.25">
      <c r="A10181" s="103" t="s">
        <v>829</v>
      </c>
      <c r="B10181" s="103" t="s">
        <v>347</v>
      </c>
      <c r="C10181" s="103" t="s">
        <v>481</v>
      </c>
      <c r="D10181" s="103" t="s">
        <v>494</v>
      </c>
      <c r="E10181" s="111"/>
      <c r="F10181" s="103" t="s">
        <v>495</v>
      </c>
      <c r="G10181" s="103" t="s">
        <v>129</v>
      </c>
      <c r="H10181" s="103" t="s">
        <v>382</v>
      </c>
      <c r="I10181" s="103" t="s">
        <v>92</v>
      </c>
      <c r="J10181" s="215">
        <v>319.13</v>
      </c>
      <c r="K10181" s="216" t="s">
        <v>88</v>
      </c>
    </row>
    <row r="10182" spans="1:11" x14ac:dyDescent="0.25">
      <c r="A10182" s="103" t="s">
        <v>825</v>
      </c>
      <c r="B10182" s="103" t="s">
        <v>347</v>
      </c>
      <c r="C10182" s="103" t="s">
        <v>481</v>
      </c>
      <c r="D10182" s="103" t="s">
        <v>494</v>
      </c>
      <c r="E10182" s="111"/>
      <c r="F10182" s="103" t="s">
        <v>495</v>
      </c>
      <c r="G10182" s="103" t="s">
        <v>129</v>
      </c>
      <c r="H10182" s="103" t="s">
        <v>382</v>
      </c>
      <c r="I10182" s="103" t="s">
        <v>92</v>
      </c>
      <c r="J10182" s="215">
        <v>144.62</v>
      </c>
      <c r="K10182" s="216" t="s">
        <v>88</v>
      </c>
    </row>
    <row r="10183" spans="1:11" x14ac:dyDescent="0.25">
      <c r="A10183" s="103" t="s">
        <v>827</v>
      </c>
      <c r="B10183" s="103" t="s">
        <v>347</v>
      </c>
      <c r="C10183" s="103" t="s">
        <v>481</v>
      </c>
      <c r="D10183" s="103" t="s">
        <v>494</v>
      </c>
      <c r="E10183" s="111"/>
      <c r="F10183" s="103" t="s">
        <v>495</v>
      </c>
      <c r="G10183" s="103" t="s">
        <v>165</v>
      </c>
      <c r="H10183" s="103" t="s">
        <v>383</v>
      </c>
      <c r="I10183" s="103" t="s">
        <v>92</v>
      </c>
      <c r="J10183" s="215">
        <v>2153.21</v>
      </c>
      <c r="K10183" s="216" t="s">
        <v>88</v>
      </c>
    </row>
    <row r="10184" spans="1:11" x14ac:dyDescent="0.25">
      <c r="A10184" s="103" t="s">
        <v>830</v>
      </c>
      <c r="B10184" s="103" t="s">
        <v>347</v>
      </c>
      <c r="C10184" s="103" t="s">
        <v>481</v>
      </c>
      <c r="D10184" s="103" t="s">
        <v>494</v>
      </c>
      <c r="E10184" s="111"/>
      <c r="F10184" s="103" t="s">
        <v>495</v>
      </c>
      <c r="G10184" s="103" t="s">
        <v>165</v>
      </c>
      <c r="H10184" s="103" t="s">
        <v>383</v>
      </c>
      <c r="I10184" s="103" t="s">
        <v>92</v>
      </c>
      <c r="J10184" s="215">
        <v>2191.66</v>
      </c>
      <c r="K10184" s="216" t="s">
        <v>88</v>
      </c>
    </row>
    <row r="10185" spans="1:11" x14ac:dyDescent="0.25">
      <c r="A10185" s="103" t="s">
        <v>828</v>
      </c>
      <c r="B10185" s="103" t="s">
        <v>347</v>
      </c>
      <c r="C10185" s="103" t="s">
        <v>481</v>
      </c>
      <c r="D10185" s="103" t="s">
        <v>494</v>
      </c>
      <c r="E10185" s="111"/>
      <c r="F10185" s="103" t="s">
        <v>495</v>
      </c>
      <c r="G10185" s="103" t="s">
        <v>165</v>
      </c>
      <c r="H10185" s="103" t="s">
        <v>383</v>
      </c>
      <c r="I10185" s="103" t="s">
        <v>92</v>
      </c>
      <c r="J10185" s="215">
        <v>2478.27</v>
      </c>
      <c r="K10185" s="216" t="s">
        <v>88</v>
      </c>
    </row>
    <row r="10186" spans="1:11" x14ac:dyDescent="0.25">
      <c r="A10186" s="103" t="s">
        <v>829</v>
      </c>
      <c r="B10186" s="103" t="s">
        <v>347</v>
      </c>
      <c r="C10186" s="103" t="s">
        <v>481</v>
      </c>
      <c r="D10186" s="103" t="s">
        <v>494</v>
      </c>
      <c r="E10186" s="111"/>
      <c r="F10186" s="103" t="s">
        <v>495</v>
      </c>
      <c r="G10186" s="103" t="s">
        <v>165</v>
      </c>
      <c r="H10186" s="103" t="s">
        <v>383</v>
      </c>
      <c r="I10186" s="103" t="s">
        <v>92</v>
      </c>
      <c r="J10186" s="215">
        <v>1320.12</v>
      </c>
      <c r="K10186" s="216" t="s">
        <v>88</v>
      </c>
    </row>
    <row r="10187" spans="1:11" x14ac:dyDescent="0.25">
      <c r="A10187" s="103" t="s">
        <v>825</v>
      </c>
      <c r="B10187" s="103" t="s">
        <v>347</v>
      </c>
      <c r="C10187" s="103" t="s">
        <v>481</v>
      </c>
      <c r="D10187" s="103" t="s">
        <v>494</v>
      </c>
      <c r="E10187" s="111"/>
      <c r="F10187" s="103" t="s">
        <v>495</v>
      </c>
      <c r="G10187" s="103" t="s">
        <v>165</v>
      </c>
      <c r="H10187" s="103" t="s">
        <v>383</v>
      </c>
      <c r="I10187" s="103" t="s">
        <v>92</v>
      </c>
      <c r="J10187" s="215">
        <v>2481.3200000000002</v>
      </c>
      <c r="K10187" s="216" t="s">
        <v>88</v>
      </c>
    </row>
    <row r="10188" spans="1:11" x14ac:dyDescent="0.25">
      <c r="A10188" s="103" t="s">
        <v>826</v>
      </c>
      <c r="B10188" s="103" t="s">
        <v>347</v>
      </c>
      <c r="C10188" s="103" t="s">
        <v>481</v>
      </c>
      <c r="D10188" s="103" t="s">
        <v>494</v>
      </c>
      <c r="E10188" s="111"/>
      <c r="F10188" s="103" t="s">
        <v>495</v>
      </c>
      <c r="G10188" s="103" t="s">
        <v>165</v>
      </c>
      <c r="H10188" s="103" t="s">
        <v>383</v>
      </c>
      <c r="I10188" s="103" t="s">
        <v>92</v>
      </c>
      <c r="J10188" s="215">
        <v>1440.6</v>
      </c>
      <c r="K10188" s="216" t="s">
        <v>88</v>
      </c>
    </row>
    <row r="10189" spans="1:11" x14ac:dyDescent="0.25">
      <c r="A10189" s="103" t="s">
        <v>827</v>
      </c>
      <c r="B10189" s="103" t="s">
        <v>347</v>
      </c>
      <c r="C10189" s="103" t="s">
        <v>481</v>
      </c>
      <c r="D10189" s="103" t="s">
        <v>494</v>
      </c>
      <c r="E10189" s="111"/>
      <c r="F10189" s="103" t="s">
        <v>495</v>
      </c>
      <c r="G10189" s="103" t="s">
        <v>446</v>
      </c>
      <c r="H10189" s="103" t="s">
        <v>447</v>
      </c>
      <c r="I10189" s="103" t="s">
        <v>92</v>
      </c>
      <c r="J10189" s="215">
        <v>7631.31</v>
      </c>
      <c r="K10189" s="216" t="s">
        <v>88</v>
      </c>
    </row>
    <row r="10190" spans="1:11" x14ac:dyDescent="0.25">
      <c r="A10190" s="103" t="s">
        <v>830</v>
      </c>
      <c r="B10190" s="103" t="s">
        <v>347</v>
      </c>
      <c r="C10190" s="103" t="s">
        <v>481</v>
      </c>
      <c r="D10190" s="103" t="s">
        <v>494</v>
      </c>
      <c r="E10190" s="111"/>
      <c r="F10190" s="103" t="s">
        <v>495</v>
      </c>
      <c r="G10190" s="103" t="s">
        <v>446</v>
      </c>
      <c r="H10190" s="103" t="s">
        <v>447</v>
      </c>
      <c r="I10190" s="103" t="s">
        <v>92</v>
      </c>
      <c r="J10190" s="215">
        <v>3152.5</v>
      </c>
      <c r="K10190" s="216" t="s">
        <v>88</v>
      </c>
    </row>
    <row r="10191" spans="1:11" x14ac:dyDescent="0.25">
      <c r="A10191" s="103" t="s">
        <v>828</v>
      </c>
      <c r="B10191" s="103" t="s">
        <v>347</v>
      </c>
      <c r="C10191" s="103" t="s">
        <v>481</v>
      </c>
      <c r="D10191" s="103" t="s">
        <v>494</v>
      </c>
      <c r="E10191" s="111"/>
      <c r="F10191" s="103" t="s">
        <v>495</v>
      </c>
      <c r="G10191" s="103" t="s">
        <v>446</v>
      </c>
      <c r="H10191" s="103" t="s">
        <v>447</v>
      </c>
      <c r="I10191" s="103" t="s">
        <v>92</v>
      </c>
      <c r="J10191" s="215">
        <v>7957.24</v>
      </c>
      <c r="K10191" s="216" t="s">
        <v>88</v>
      </c>
    </row>
    <row r="10192" spans="1:11" x14ac:dyDescent="0.25">
      <c r="A10192" s="103" t="s">
        <v>829</v>
      </c>
      <c r="B10192" s="103" t="s">
        <v>347</v>
      </c>
      <c r="C10192" s="103" t="s">
        <v>481</v>
      </c>
      <c r="D10192" s="103" t="s">
        <v>494</v>
      </c>
      <c r="E10192" s="111"/>
      <c r="F10192" s="103" t="s">
        <v>495</v>
      </c>
      <c r="G10192" s="103" t="s">
        <v>446</v>
      </c>
      <c r="H10192" s="103" t="s">
        <v>447</v>
      </c>
      <c r="I10192" s="103" t="s">
        <v>92</v>
      </c>
      <c r="J10192" s="215">
        <v>3616.42</v>
      </c>
      <c r="K10192" s="216" t="s">
        <v>88</v>
      </c>
    </row>
    <row r="10193" spans="1:11" x14ac:dyDescent="0.25">
      <c r="A10193" s="103" t="s">
        <v>825</v>
      </c>
      <c r="B10193" s="103" t="s">
        <v>347</v>
      </c>
      <c r="C10193" s="103" t="s">
        <v>481</v>
      </c>
      <c r="D10193" s="103" t="s">
        <v>494</v>
      </c>
      <c r="E10193" s="111"/>
      <c r="F10193" s="103" t="s">
        <v>495</v>
      </c>
      <c r="G10193" s="103" t="s">
        <v>446</v>
      </c>
      <c r="H10193" s="103" t="s">
        <v>447</v>
      </c>
      <c r="I10193" s="103" t="s">
        <v>92</v>
      </c>
      <c r="J10193" s="215">
        <v>3752.77</v>
      </c>
      <c r="K10193" s="216" t="s">
        <v>88</v>
      </c>
    </row>
    <row r="10194" spans="1:11" x14ac:dyDescent="0.25">
      <c r="A10194" s="103" t="s">
        <v>826</v>
      </c>
      <c r="B10194" s="103" t="s">
        <v>347</v>
      </c>
      <c r="C10194" s="103" t="s">
        <v>481</v>
      </c>
      <c r="D10194" s="103" t="s">
        <v>494</v>
      </c>
      <c r="E10194" s="111"/>
      <c r="F10194" s="103" t="s">
        <v>495</v>
      </c>
      <c r="G10194" s="103" t="s">
        <v>446</v>
      </c>
      <c r="H10194" s="103" t="s">
        <v>447</v>
      </c>
      <c r="I10194" s="103" t="s">
        <v>92</v>
      </c>
      <c r="J10194" s="215">
        <v>2725.52</v>
      </c>
      <c r="K10194" s="216" t="s">
        <v>88</v>
      </c>
    </row>
    <row r="10195" spans="1:11" x14ac:dyDescent="0.25">
      <c r="A10195" s="103" t="s">
        <v>827</v>
      </c>
      <c r="B10195" s="103" t="s">
        <v>347</v>
      </c>
      <c r="C10195" s="103" t="s">
        <v>481</v>
      </c>
      <c r="D10195" s="103" t="s">
        <v>494</v>
      </c>
      <c r="E10195" s="111"/>
      <c r="F10195" s="103" t="s">
        <v>495</v>
      </c>
      <c r="G10195" s="103" t="s">
        <v>475</v>
      </c>
      <c r="H10195" s="103" t="s">
        <v>476</v>
      </c>
      <c r="I10195" s="103" t="s">
        <v>92</v>
      </c>
      <c r="J10195" s="215">
        <v>1423.84</v>
      </c>
      <c r="K10195" s="216" t="s">
        <v>88</v>
      </c>
    </row>
    <row r="10196" spans="1:11" x14ac:dyDescent="0.25">
      <c r="A10196" s="103" t="s">
        <v>830</v>
      </c>
      <c r="B10196" s="103" t="s">
        <v>347</v>
      </c>
      <c r="C10196" s="103" t="s">
        <v>481</v>
      </c>
      <c r="D10196" s="103" t="s">
        <v>494</v>
      </c>
      <c r="E10196" s="111"/>
      <c r="F10196" s="103" t="s">
        <v>495</v>
      </c>
      <c r="G10196" s="103" t="s">
        <v>475</v>
      </c>
      <c r="H10196" s="103" t="s">
        <v>476</v>
      </c>
      <c r="I10196" s="103" t="s">
        <v>92</v>
      </c>
      <c r="J10196" s="215">
        <v>1322.14</v>
      </c>
      <c r="K10196" s="216" t="s">
        <v>88</v>
      </c>
    </row>
    <row r="10197" spans="1:11" x14ac:dyDescent="0.25">
      <c r="A10197" s="103" t="s">
        <v>828</v>
      </c>
      <c r="B10197" s="103" t="s">
        <v>347</v>
      </c>
      <c r="C10197" s="103" t="s">
        <v>481</v>
      </c>
      <c r="D10197" s="103" t="s">
        <v>494</v>
      </c>
      <c r="E10197" s="111"/>
      <c r="F10197" s="103" t="s">
        <v>495</v>
      </c>
      <c r="G10197" s="103" t="s">
        <v>475</v>
      </c>
      <c r="H10197" s="103" t="s">
        <v>476</v>
      </c>
      <c r="I10197" s="103" t="s">
        <v>92</v>
      </c>
      <c r="J10197" s="215">
        <v>1271.0999999999999</v>
      </c>
      <c r="K10197" s="216" t="s">
        <v>88</v>
      </c>
    </row>
    <row r="10198" spans="1:11" x14ac:dyDescent="0.25">
      <c r="A10198" s="103" t="s">
        <v>829</v>
      </c>
      <c r="B10198" s="103" t="s">
        <v>347</v>
      </c>
      <c r="C10198" s="103" t="s">
        <v>481</v>
      </c>
      <c r="D10198" s="103" t="s">
        <v>494</v>
      </c>
      <c r="E10198" s="111"/>
      <c r="F10198" s="103" t="s">
        <v>495</v>
      </c>
      <c r="G10198" s="103" t="s">
        <v>475</v>
      </c>
      <c r="H10198" s="103" t="s">
        <v>476</v>
      </c>
      <c r="I10198" s="103" t="s">
        <v>92</v>
      </c>
      <c r="J10198" s="215">
        <v>1254.33</v>
      </c>
      <c r="K10198" s="216" t="s">
        <v>88</v>
      </c>
    </row>
    <row r="10199" spans="1:11" x14ac:dyDescent="0.25">
      <c r="A10199" s="103" t="s">
        <v>825</v>
      </c>
      <c r="B10199" s="103" t="s">
        <v>347</v>
      </c>
      <c r="C10199" s="103" t="s">
        <v>481</v>
      </c>
      <c r="D10199" s="103" t="s">
        <v>494</v>
      </c>
      <c r="E10199" s="111"/>
      <c r="F10199" s="103" t="s">
        <v>495</v>
      </c>
      <c r="G10199" s="103" t="s">
        <v>475</v>
      </c>
      <c r="H10199" s="103" t="s">
        <v>476</v>
      </c>
      <c r="I10199" s="103" t="s">
        <v>92</v>
      </c>
      <c r="J10199" s="215">
        <v>1050.93</v>
      </c>
      <c r="K10199" s="216" t="s">
        <v>88</v>
      </c>
    </row>
    <row r="10200" spans="1:11" x14ac:dyDescent="0.25">
      <c r="A10200" s="103" t="s">
        <v>826</v>
      </c>
      <c r="B10200" s="103" t="s">
        <v>347</v>
      </c>
      <c r="C10200" s="103" t="s">
        <v>481</v>
      </c>
      <c r="D10200" s="103" t="s">
        <v>494</v>
      </c>
      <c r="E10200" s="111"/>
      <c r="F10200" s="103" t="s">
        <v>495</v>
      </c>
      <c r="G10200" s="103" t="s">
        <v>475</v>
      </c>
      <c r="H10200" s="103" t="s">
        <v>476</v>
      </c>
      <c r="I10200" s="103" t="s">
        <v>92</v>
      </c>
      <c r="J10200" s="215">
        <v>1559.44</v>
      </c>
      <c r="K10200" s="216" t="s">
        <v>88</v>
      </c>
    </row>
    <row r="10201" spans="1:11" x14ac:dyDescent="0.25">
      <c r="A10201" s="103" t="s">
        <v>830</v>
      </c>
      <c r="B10201" s="103" t="s">
        <v>347</v>
      </c>
      <c r="C10201" s="103" t="s">
        <v>481</v>
      </c>
      <c r="D10201" s="103" t="s">
        <v>494</v>
      </c>
      <c r="E10201" s="111"/>
      <c r="F10201" s="103" t="s">
        <v>495</v>
      </c>
      <c r="G10201" s="103" t="s">
        <v>594</v>
      </c>
      <c r="H10201" s="103" t="s">
        <v>735</v>
      </c>
      <c r="I10201" s="103" t="s">
        <v>92</v>
      </c>
      <c r="J10201" s="215">
        <v>30.94</v>
      </c>
      <c r="K10201" s="216" t="s">
        <v>88</v>
      </c>
    </row>
    <row r="10202" spans="1:11" x14ac:dyDescent="0.25">
      <c r="A10202" s="103" t="s">
        <v>829</v>
      </c>
      <c r="B10202" s="103" t="s">
        <v>347</v>
      </c>
      <c r="C10202" s="103" t="s">
        <v>481</v>
      </c>
      <c r="D10202" s="103" t="s">
        <v>494</v>
      </c>
      <c r="E10202" s="111"/>
      <c r="F10202" s="103" t="s">
        <v>495</v>
      </c>
      <c r="G10202" s="103" t="s">
        <v>594</v>
      </c>
      <c r="H10202" s="103" t="s">
        <v>735</v>
      </c>
      <c r="I10202" s="103" t="s">
        <v>92</v>
      </c>
      <c r="J10202" s="215">
        <v>55.7</v>
      </c>
      <c r="K10202" s="216" t="s">
        <v>88</v>
      </c>
    </row>
    <row r="10203" spans="1:11" x14ac:dyDescent="0.25">
      <c r="A10203" s="103" t="s">
        <v>825</v>
      </c>
      <c r="B10203" s="103" t="s">
        <v>347</v>
      </c>
      <c r="C10203" s="103" t="s">
        <v>481</v>
      </c>
      <c r="D10203" s="103" t="s">
        <v>494</v>
      </c>
      <c r="E10203" s="111"/>
      <c r="F10203" s="103" t="s">
        <v>495</v>
      </c>
      <c r="G10203" s="103" t="s">
        <v>594</v>
      </c>
      <c r="H10203" s="103" t="s">
        <v>735</v>
      </c>
      <c r="I10203" s="103" t="s">
        <v>92</v>
      </c>
      <c r="J10203" s="215">
        <v>30.95</v>
      </c>
      <c r="K10203" s="216" t="s">
        <v>88</v>
      </c>
    </row>
    <row r="10204" spans="1:11" x14ac:dyDescent="0.25">
      <c r="A10204" s="103" t="s">
        <v>827</v>
      </c>
      <c r="B10204" s="103" t="s">
        <v>347</v>
      </c>
      <c r="C10204" s="103" t="s">
        <v>481</v>
      </c>
      <c r="D10204" s="103" t="s">
        <v>494</v>
      </c>
      <c r="E10204" s="111"/>
      <c r="F10204" s="103" t="s">
        <v>495</v>
      </c>
      <c r="G10204" s="103" t="s">
        <v>618</v>
      </c>
      <c r="H10204" s="103" t="s">
        <v>824</v>
      </c>
      <c r="I10204" s="103" t="s">
        <v>92</v>
      </c>
      <c r="J10204" s="215">
        <v>95.91</v>
      </c>
      <c r="K10204" s="216" t="s">
        <v>88</v>
      </c>
    </row>
    <row r="10205" spans="1:11" x14ac:dyDescent="0.25">
      <c r="A10205" s="103" t="s">
        <v>830</v>
      </c>
      <c r="B10205" s="103" t="s">
        <v>347</v>
      </c>
      <c r="C10205" s="103" t="s">
        <v>481</v>
      </c>
      <c r="D10205" s="103" t="s">
        <v>494</v>
      </c>
      <c r="E10205" s="111"/>
      <c r="F10205" s="103" t="s">
        <v>495</v>
      </c>
      <c r="G10205" s="103" t="s">
        <v>618</v>
      </c>
      <c r="H10205" s="103" t="s">
        <v>824</v>
      </c>
      <c r="I10205" s="103" t="s">
        <v>92</v>
      </c>
      <c r="J10205" s="215">
        <v>225.18</v>
      </c>
      <c r="K10205" s="216" t="s">
        <v>88</v>
      </c>
    </row>
    <row r="10206" spans="1:11" x14ac:dyDescent="0.25">
      <c r="A10206" s="103" t="s">
        <v>828</v>
      </c>
      <c r="B10206" s="103" t="s">
        <v>347</v>
      </c>
      <c r="C10206" s="103" t="s">
        <v>481</v>
      </c>
      <c r="D10206" s="103" t="s">
        <v>494</v>
      </c>
      <c r="E10206" s="111"/>
      <c r="F10206" s="103" t="s">
        <v>495</v>
      </c>
      <c r="G10206" s="103" t="s">
        <v>618</v>
      </c>
      <c r="H10206" s="103" t="s">
        <v>824</v>
      </c>
      <c r="I10206" s="103" t="s">
        <v>92</v>
      </c>
      <c r="J10206" s="215">
        <v>189.3</v>
      </c>
      <c r="K10206" s="216" t="s">
        <v>88</v>
      </c>
    </row>
    <row r="10207" spans="1:11" x14ac:dyDescent="0.25">
      <c r="A10207" s="103" t="s">
        <v>829</v>
      </c>
      <c r="B10207" s="103" t="s">
        <v>347</v>
      </c>
      <c r="C10207" s="103" t="s">
        <v>481</v>
      </c>
      <c r="D10207" s="103" t="s">
        <v>494</v>
      </c>
      <c r="E10207" s="111"/>
      <c r="F10207" s="103" t="s">
        <v>495</v>
      </c>
      <c r="G10207" s="103" t="s">
        <v>618</v>
      </c>
      <c r="H10207" s="103" t="s">
        <v>824</v>
      </c>
      <c r="I10207" s="103" t="s">
        <v>92</v>
      </c>
      <c r="J10207" s="215">
        <v>104.25</v>
      </c>
      <c r="K10207" s="216" t="s">
        <v>88</v>
      </c>
    </row>
    <row r="10208" spans="1:11" x14ac:dyDescent="0.25">
      <c r="A10208" s="103" t="s">
        <v>825</v>
      </c>
      <c r="B10208" s="103" t="s">
        <v>347</v>
      </c>
      <c r="C10208" s="103" t="s">
        <v>481</v>
      </c>
      <c r="D10208" s="103" t="s">
        <v>494</v>
      </c>
      <c r="E10208" s="111"/>
      <c r="F10208" s="103" t="s">
        <v>495</v>
      </c>
      <c r="G10208" s="103" t="s">
        <v>618</v>
      </c>
      <c r="H10208" s="103" t="s">
        <v>824</v>
      </c>
      <c r="I10208" s="103" t="s">
        <v>92</v>
      </c>
      <c r="J10208" s="215">
        <v>326.3</v>
      </c>
      <c r="K10208" s="216" t="s">
        <v>88</v>
      </c>
    </row>
    <row r="10209" spans="1:11" x14ac:dyDescent="0.25">
      <c r="A10209" s="103" t="s">
        <v>826</v>
      </c>
      <c r="B10209" s="103" t="s">
        <v>347</v>
      </c>
      <c r="C10209" s="103" t="s">
        <v>481</v>
      </c>
      <c r="D10209" s="103" t="s">
        <v>494</v>
      </c>
      <c r="E10209" s="111"/>
      <c r="F10209" s="103" t="s">
        <v>495</v>
      </c>
      <c r="G10209" s="103" t="s">
        <v>618</v>
      </c>
      <c r="H10209" s="103" t="s">
        <v>824</v>
      </c>
      <c r="I10209" s="103" t="s">
        <v>92</v>
      </c>
      <c r="J10209" s="215">
        <v>273.14</v>
      </c>
      <c r="K10209" s="216" t="s">
        <v>88</v>
      </c>
    </row>
    <row r="10210" spans="1:11" x14ac:dyDescent="0.25">
      <c r="A10210" s="103" t="s">
        <v>827</v>
      </c>
      <c r="B10210" s="103" t="s">
        <v>347</v>
      </c>
      <c r="C10210" s="103" t="s">
        <v>481</v>
      </c>
      <c r="D10210" s="103" t="s">
        <v>494</v>
      </c>
      <c r="E10210" s="111"/>
      <c r="F10210" s="103" t="s">
        <v>495</v>
      </c>
      <c r="G10210" s="103" t="s">
        <v>736</v>
      </c>
      <c r="H10210" s="103" t="s">
        <v>737</v>
      </c>
      <c r="I10210" s="103" t="s">
        <v>92</v>
      </c>
      <c r="J10210" s="215">
        <v>1019.42</v>
      </c>
      <c r="K10210" s="216" t="s">
        <v>88</v>
      </c>
    </row>
    <row r="10211" spans="1:11" x14ac:dyDescent="0.25">
      <c r="A10211" s="103" t="s">
        <v>830</v>
      </c>
      <c r="B10211" s="103" t="s">
        <v>347</v>
      </c>
      <c r="C10211" s="103" t="s">
        <v>481</v>
      </c>
      <c r="D10211" s="103" t="s">
        <v>494</v>
      </c>
      <c r="E10211" s="111"/>
      <c r="F10211" s="103" t="s">
        <v>495</v>
      </c>
      <c r="G10211" s="103" t="s">
        <v>736</v>
      </c>
      <c r="H10211" s="103" t="s">
        <v>737</v>
      </c>
      <c r="I10211" s="103" t="s">
        <v>92</v>
      </c>
      <c r="J10211" s="215">
        <v>1321.01</v>
      </c>
      <c r="K10211" s="216" t="s">
        <v>88</v>
      </c>
    </row>
    <row r="10212" spans="1:11" x14ac:dyDescent="0.25">
      <c r="A10212" s="103" t="s">
        <v>828</v>
      </c>
      <c r="B10212" s="103" t="s">
        <v>347</v>
      </c>
      <c r="C10212" s="103" t="s">
        <v>481</v>
      </c>
      <c r="D10212" s="103" t="s">
        <v>494</v>
      </c>
      <c r="E10212" s="111"/>
      <c r="F10212" s="103" t="s">
        <v>495</v>
      </c>
      <c r="G10212" s="103" t="s">
        <v>736</v>
      </c>
      <c r="H10212" s="103" t="s">
        <v>737</v>
      </c>
      <c r="I10212" s="103" t="s">
        <v>92</v>
      </c>
      <c r="J10212" s="215">
        <v>1053.8599999999999</v>
      </c>
      <c r="K10212" s="232"/>
    </row>
    <row r="10213" spans="1:11" x14ac:dyDescent="0.25">
      <c r="A10213" s="103" t="s">
        <v>829</v>
      </c>
      <c r="B10213" s="103" t="s">
        <v>347</v>
      </c>
      <c r="C10213" s="103" t="s">
        <v>481</v>
      </c>
      <c r="D10213" s="103" t="s">
        <v>494</v>
      </c>
      <c r="E10213" s="111"/>
      <c r="F10213" s="103" t="s">
        <v>495</v>
      </c>
      <c r="G10213" s="103" t="s">
        <v>736</v>
      </c>
      <c r="H10213" s="103" t="s">
        <v>737</v>
      </c>
      <c r="I10213" s="103" t="s">
        <v>92</v>
      </c>
      <c r="J10213" s="215">
        <v>1297.4000000000001</v>
      </c>
      <c r="K10213" s="216" t="s">
        <v>88</v>
      </c>
    </row>
    <row r="10214" spans="1:11" x14ac:dyDescent="0.25">
      <c r="A10214" s="103" t="s">
        <v>825</v>
      </c>
      <c r="B10214" s="103" t="s">
        <v>347</v>
      </c>
      <c r="C10214" s="103" t="s">
        <v>481</v>
      </c>
      <c r="D10214" s="103" t="s">
        <v>494</v>
      </c>
      <c r="E10214" s="111"/>
      <c r="F10214" s="103" t="s">
        <v>495</v>
      </c>
      <c r="G10214" s="103" t="s">
        <v>736</v>
      </c>
      <c r="H10214" s="103" t="s">
        <v>737</v>
      </c>
      <c r="I10214" s="103" t="s">
        <v>92</v>
      </c>
      <c r="J10214" s="215">
        <v>1322.45</v>
      </c>
      <c r="K10214" s="216" t="s">
        <v>88</v>
      </c>
    </row>
    <row r="10215" spans="1:11" x14ac:dyDescent="0.25">
      <c r="A10215" s="103" t="s">
        <v>826</v>
      </c>
      <c r="B10215" s="103" t="s">
        <v>347</v>
      </c>
      <c r="C10215" s="103" t="s">
        <v>481</v>
      </c>
      <c r="D10215" s="103" t="s">
        <v>494</v>
      </c>
      <c r="E10215" s="111"/>
      <c r="F10215" s="103" t="s">
        <v>495</v>
      </c>
      <c r="G10215" s="103" t="s">
        <v>736</v>
      </c>
      <c r="H10215" s="103" t="s">
        <v>737</v>
      </c>
      <c r="I10215" s="103" t="s">
        <v>92</v>
      </c>
      <c r="J10215" s="215">
        <v>584.41999999999996</v>
      </c>
      <c r="K10215" s="216" t="s">
        <v>88</v>
      </c>
    </row>
    <row r="10216" spans="1:11" x14ac:dyDescent="0.25">
      <c r="A10216" s="103" t="s">
        <v>829</v>
      </c>
      <c r="B10216" s="103" t="s">
        <v>347</v>
      </c>
      <c r="C10216" s="103" t="s">
        <v>481</v>
      </c>
      <c r="D10216" s="103" t="s">
        <v>494</v>
      </c>
      <c r="E10216" s="111"/>
      <c r="F10216" s="103" t="s">
        <v>495</v>
      </c>
      <c r="G10216" s="103" t="s">
        <v>131</v>
      </c>
      <c r="H10216" s="103" t="s">
        <v>389</v>
      </c>
      <c r="I10216" s="103" t="s">
        <v>92</v>
      </c>
      <c r="J10216" s="215">
        <v>11.02</v>
      </c>
      <c r="K10216" s="216" t="s">
        <v>88</v>
      </c>
    </row>
    <row r="10217" spans="1:11" x14ac:dyDescent="0.25">
      <c r="A10217" s="103" t="s">
        <v>825</v>
      </c>
      <c r="B10217" s="103" t="s">
        <v>347</v>
      </c>
      <c r="C10217" s="103" t="s">
        <v>481</v>
      </c>
      <c r="D10217" s="103" t="s">
        <v>494</v>
      </c>
      <c r="E10217" s="111"/>
      <c r="F10217" s="103" t="s">
        <v>495</v>
      </c>
      <c r="G10217" s="103" t="s">
        <v>131</v>
      </c>
      <c r="H10217" s="103" t="s">
        <v>389</v>
      </c>
      <c r="I10217" s="103" t="s">
        <v>92</v>
      </c>
      <c r="J10217" s="215">
        <v>33.07</v>
      </c>
      <c r="K10217" s="216" t="s">
        <v>88</v>
      </c>
    </row>
    <row r="10218" spans="1:11" x14ac:dyDescent="0.25">
      <c r="A10218" s="103" t="s">
        <v>825</v>
      </c>
      <c r="B10218" s="103" t="s">
        <v>347</v>
      </c>
      <c r="C10218" s="103" t="s">
        <v>481</v>
      </c>
      <c r="D10218" s="103" t="s">
        <v>494</v>
      </c>
      <c r="E10218" s="111"/>
      <c r="F10218" s="103" t="s">
        <v>495</v>
      </c>
      <c r="G10218" s="103" t="s">
        <v>148</v>
      </c>
      <c r="H10218" s="103" t="s">
        <v>390</v>
      </c>
      <c r="I10218" s="103" t="s">
        <v>92</v>
      </c>
      <c r="J10218" s="215">
        <v>18.68</v>
      </c>
      <c r="K10218" s="216" t="s">
        <v>88</v>
      </c>
    </row>
    <row r="10219" spans="1:11" x14ac:dyDescent="0.25">
      <c r="A10219" s="103" t="s">
        <v>827</v>
      </c>
      <c r="B10219" s="103" t="s">
        <v>347</v>
      </c>
      <c r="C10219" s="103" t="s">
        <v>481</v>
      </c>
      <c r="D10219" s="103" t="s">
        <v>494</v>
      </c>
      <c r="E10219" s="111"/>
      <c r="F10219" s="103" t="s">
        <v>495</v>
      </c>
      <c r="G10219" s="103" t="s">
        <v>127</v>
      </c>
      <c r="H10219" s="103" t="s">
        <v>391</v>
      </c>
      <c r="I10219" s="103" t="s">
        <v>842</v>
      </c>
      <c r="J10219" s="215">
        <v>143.31</v>
      </c>
      <c r="K10219" s="216" t="s">
        <v>88</v>
      </c>
    </row>
    <row r="10220" spans="1:11" x14ac:dyDescent="0.25">
      <c r="A10220" s="103" t="s">
        <v>830</v>
      </c>
      <c r="B10220" s="103" t="s">
        <v>347</v>
      </c>
      <c r="C10220" s="103" t="s">
        <v>481</v>
      </c>
      <c r="D10220" s="103" t="s">
        <v>494</v>
      </c>
      <c r="E10220" s="111"/>
      <c r="F10220" s="103" t="s">
        <v>495</v>
      </c>
      <c r="G10220" s="103" t="s">
        <v>127</v>
      </c>
      <c r="H10220" s="103" t="s">
        <v>391</v>
      </c>
      <c r="I10220" s="103" t="s">
        <v>842</v>
      </c>
      <c r="J10220" s="215">
        <v>23.44</v>
      </c>
      <c r="K10220" s="216" t="s">
        <v>88</v>
      </c>
    </row>
    <row r="10221" spans="1:11" x14ac:dyDescent="0.25">
      <c r="A10221" s="103" t="s">
        <v>828</v>
      </c>
      <c r="B10221" s="103" t="s">
        <v>347</v>
      </c>
      <c r="C10221" s="103" t="s">
        <v>481</v>
      </c>
      <c r="D10221" s="103" t="s">
        <v>494</v>
      </c>
      <c r="E10221" s="111"/>
      <c r="F10221" s="103" t="s">
        <v>495</v>
      </c>
      <c r="G10221" s="103" t="s">
        <v>127</v>
      </c>
      <c r="H10221" s="103" t="s">
        <v>391</v>
      </c>
      <c r="I10221" s="103" t="s">
        <v>842</v>
      </c>
      <c r="J10221" s="215">
        <v>18.59</v>
      </c>
      <c r="K10221" s="216" t="s">
        <v>88</v>
      </c>
    </row>
    <row r="10222" spans="1:11" x14ac:dyDescent="0.25">
      <c r="A10222" s="103" t="s">
        <v>829</v>
      </c>
      <c r="B10222" s="103" t="s">
        <v>347</v>
      </c>
      <c r="C10222" s="103" t="s">
        <v>481</v>
      </c>
      <c r="D10222" s="103" t="s">
        <v>494</v>
      </c>
      <c r="E10222" s="111"/>
      <c r="F10222" s="103" t="s">
        <v>495</v>
      </c>
      <c r="G10222" s="103" t="s">
        <v>127</v>
      </c>
      <c r="H10222" s="103" t="s">
        <v>391</v>
      </c>
      <c r="I10222" s="103" t="s">
        <v>842</v>
      </c>
      <c r="J10222" s="215">
        <v>22.59</v>
      </c>
      <c r="K10222" s="216" t="s">
        <v>88</v>
      </c>
    </row>
    <row r="10223" spans="1:11" x14ac:dyDescent="0.25">
      <c r="A10223" s="103" t="s">
        <v>825</v>
      </c>
      <c r="B10223" s="103" t="s">
        <v>347</v>
      </c>
      <c r="C10223" s="103" t="s">
        <v>481</v>
      </c>
      <c r="D10223" s="103" t="s">
        <v>494</v>
      </c>
      <c r="E10223" s="111"/>
      <c r="F10223" s="103" t="s">
        <v>495</v>
      </c>
      <c r="G10223" s="103" t="s">
        <v>127</v>
      </c>
      <c r="H10223" s="103" t="s">
        <v>391</v>
      </c>
      <c r="I10223" s="103" t="s">
        <v>842</v>
      </c>
      <c r="J10223" s="215">
        <v>13.56</v>
      </c>
      <c r="K10223" s="216" t="s">
        <v>88</v>
      </c>
    </row>
    <row r="10224" spans="1:11" x14ac:dyDescent="0.25">
      <c r="A10224" s="103" t="s">
        <v>826</v>
      </c>
      <c r="B10224" s="103" t="s">
        <v>347</v>
      </c>
      <c r="C10224" s="103" t="s">
        <v>481</v>
      </c>
      <c r="D10224" s="103" t="s">
        <v>494</v>
      </c>
      <c r="E10224" s="111"/>
      <c r="F10224" s="103" t="s">
        <v>495</v>
      </c>
      <c r="G10224" s="103" t="s">
        <v>127</v>
      </c>
      <c r="H10224" s="103" t="s">
        <v>391</v>
      </c>
      <c r="I10224" s="103" t="s">
        <v>842</v>
      </c>
      <c r="J10224" s="215">
        <v>36.18</v>
      </c>
      <c r="K10224" s="216" t="s">
        <v>88</v>
      </c>
    </row>
    <row r="10225" spans="1:11" x14ac:dyDescent="0.25">
      <c r="A10225" s="103" t="s">
        <v>827</v>
      </c>
      <c r="B10225" s="103" t="s">
        <v>347</v>
      </c>
      <c r="C10225" s="103" t="s">
        <v>481</v>
      </c>
      <c r="D10225" s="103" t="s">
        <v>494</v>
      </c>
      <c r="E10225" s="111"/>
      <c r="F10225" s="103" t="s">
        <v>495</v>
      </c>
      <c r="G10225" s="103" t="s">
        <v>744</v>
      </c>
      <c r="H10225" s="103" t="s">
        <v>745</v>
      </c>
      <c r="I10225" s="103" t="s">
        <v>92</v>
      </c>
      <c r="J10225" s="215">
        <v>633.76</v>
      </c>
      <c r="K10225" s="216" t="s">
        <v>88</v>
      </c>
    </row>
    <row r="10226" spans="1:11" x14ac:dyDescent="0.25">
      <c r="A10226" s="103" t="s">
        <v>827</v>
      </c>
      <c r="B10226" s="103" t="s">
        <v>347</v>
      </c>
      <c r="C10226" s="103" t="s">
        <v>481</v>
      </c>
      <c r="D10226" s="103" t="s">
        <v>494</v>
      </c>
      <c r="E10226" s="111"/>
      <c r="F10226" s="103" t="s">
        <v>495</v>
      </c>
      <c r="G10226" s="103" t="s">
        <v>744</v>
      </c>
      <c r="H10226" s="103" t="s">
        <v>745</v>
      </c>
      <c r="I10226" s="103" t="s">
        <v>842</v>
      </c>
      <c r="J10226" s="215">
        <v>87.49</v>
      </c>
      <c r="K10226" s="216" t="s">
        <v>88</v>
      </c>
    </row>
    <row r="10227" spans="1:11" x14ac:dyDescent="0.25">
      <c r="A10227" s="103" t="s">
        <v>830</v>
      </c>
      <c r="B10227" s="103" t="s">
        <v>347</v>
      </c>
      <c r="C10227" s="103" t="s">
        <v>481</v>
      </c>
      <c r="D10227" s="103" t="s">
        <v>494</v>
      </c>
      <c r="E10227" s="111"/>
      <c r="F10227" s="103" t="s">
        <v>495</v>
      </c>
      <c r="G10227" s="103" t="s">
        <v>744</v>
      </c>
      <c r="H10227" s="103" t="s">
        <v>745</v>
      </c>
      <c r="I10227" s="103" t="s">
        <v>92</v>
      </c>
      <c r="J10227" s="215">
        <v>67.05</v>
      </c>
      <c r="K10227" s="216" t="s">
        <v>88</v>
      </c>
    </row>
    <row r="10228" spans="1:11" x14ac:dyDescent="0.25">
      <c r="A10228" s="103" t="s">
        <v>828</v>
      </c>
      <c r="B10228" s="103" t="s">
        <v>347</v>
      </c>
      <c r="C10228" s="103" t="s">
        <v>481</v>
      </c>
      <c r="D10228" s="103" t="s">
        <v>494</v>
      </c>
      <c r="E10228" s="111"/>
      <c r="F10228" s="103" t="s">
        <v>495</v>
      </c>
      <c r="G10228" s="103" t="s">
        <v>744</v>
      </c>
      <c r="H10228" s="103" t="s">
        <v>745</v>
      </c>
      <c r="I10228" s="103" t="s">
        <v>92</v>
      </c>
      <c r="J10228" s="215">
        <v>64.7</v>
      </c>
      <c r="K10228" s="216" t="s">
        <v>88</v>
      </c>
    </row>
    <row r="10229" spans="1:11" x14ac:dyDescent="0.25">
      <c r="A10229" s="103" t="s">
        <v>829</v>
      </c>
      <c r="B10229" s="103" t="s">
        <v>347</v>
      </c>
      <c r="C10229" s="103" t="s">
        <v>481</v>
      </c>
      <c r="D10229" s="103" t="s">
        <v>494</v>
      </c>
      <c r="E10229" s="111"/>
      <c r="F10229" s="103" t="s">
        <v>495</v>
      </c>
      <c r="G10229" s="103" t="s">
        <v>744</v>
      </c>
      <c r="H10229" s="103" t="s">
        <v>745</v>
      </c>
      <c r="I10229" s="103" t="s">
        <v>92</v>
      </c>
      <c r="J10229" s="215">
        <v>481.15</v>
      </c>
      <c r="K10229" s="216" t="s">
        <v>88</v>
      </c>
    </row>
    <row r="10230" spans="1:11" x14ac:dyDescent="0.25">
      <c r="A10230" s="103" t="s">
        <v>825</v>
      </c>
      <c r="B10230" s="103" t="s">
        <v>347</v>
      </c>
      <c r="C10230" s="103" t="s">
        <v>481</v>
      </c>
      <c r="D10230" s="103" t="s">
        <v>494</v>
      </c>
      <c r="E10230" s="111"/>
      <c r="F10230" s="103" t="s">
        <v>495</v>
      </c>
      <c r="G10230" s="103" t="s">
        <v>744</v>
      </c>
      <c r="H10230" s="103" t="s">
        <v>745</v>
      </c>
      <c r="I10230" s="103" t="s">
        <v>92</v>
      </c>
      <c r="J10230" s="215">
        <v>834.55</v>
      </c>
      <c r="K10230" s="216" t="s">
        <v>88</v>
      </c>
    </row>
    <row r="10231" spans="1:11" x14ac:dyDescent="0.25">
      <c r="A10231" s="103" t="s">
        <v>826</v>
      </c>
      <c r="B10231" s="103" t="s">
        <v>347</v>
      </c>
      <c r="C10231" s="103" t="s">
        <v>481</v>
      </c>
      <c r="D10231" s="103" t="s">
        <v>494</v>
      </c>
      <c r="E10231" s="111"/>
      <c r="F10231" s="103" t="s">
        <v>495</v>
      </c>
      <c r="G10231" s="103" t="s">
        <v>744</v>
      </c>
      <c r="H10231" s="103" t="s">
        <v>745</v>
      </c>
      <c r="I10231" s="103" t="s">
        <v>92</v>
      </c>
      <c r="J10231" s="215">
        <v>1052.03</v>
      </c>
      <c r="K10231" s="216" t="s">
        <v>88</v>
      </c>
    </row>
    <row r="10232" spans="1:11" x14ac:dyDescent="0.25">
      <c r="A10232" s="103" t="s">
        <v>827</v>
      </c>
      <c r="B10232" s="103" t="s">
        <v>347</v>
      </c>
      <c r="C10232" s="103" t="s">
        <v>481</v>
      </c>
      <c r="D10232" s="103" t="s">
        <v>494</v>
      </c>
      <c r="E10232" s="111"/>
      <c r="F10232" s="103" t="s">
        <v>495</v>
      </c>
      <c r="G10232" s="103" t="s">
        <v>124</v>
      </c>
      <c r="H10232" s="103" t="s">
        <v>394</v>
      </c>
      <c r="I10232" s="103" t="s">
        <v>92</v>
      </c>
      <c r="J10232" s="215">
        <v>1904.24</v>
      </c>
      <c r="K10232" s="216" t="s">
        <v>88</v>
      </c>
    </row>
    <row r="10233" spans="1:11" x14ac:dyDescent="0.25">
      <c r="A10233" s="103" t="s">
        <v>830</v>
      </c>
      <c r="B10233" s="103" t="s">
        <v>347</v>
      </c>
      <c r="C10233" s="103" t="s">
        <v>481</v>
      </c>
      <c r="D10233" s="103" t="s">
        <v>494</v>
      </c>
      <c r="E10233" s="111"/>
      <c r="F10233" s="103" t="s">
        <v>495</v>
      </c>
      <c r="G10233" s="103" t="s">
        <v>124</v>
      </c>
      <c r="H10233" s="103" t="s">
        <v>394</v>
      </c>
      <c r="I10233" s="103" t="s">
        <v>92</v>
      </c>
      <c r="J10233" s="215">
        <v>2665.94</v>
      </c>
      <c r="K10233" s="216" t="s">
        <v>88</v>
      </c>
    </row>
    <row r="10234" spans="1:11" x14ac:dyDescent="0.25">
      <c r="A10234" s="103" t="s">
        <v>828</v>
      </c>
      <c r="B10234" s="103" t="s">
        <v>347</v>
      </c>
      <c r="C10234" s="103" t="s">
        <v>481</v>
      </c>
      <c r="D10234" s="103" t="s">
        <v>494</v>
      </c>
      <c r="E10234" s="111"/>
      <c r="F10234" s="103" t="s">
        <v>495</v>
      </c>
      <c r="G10234" s="103" t="s">
        <v>124</v>
      </c>
      <c r="H10234" s="103" t="s">
        <v>394</v>
      </c>
      <c r="I10234" s="103" t="s">
        <v>92</v>
      </c>
      <c r="J10234" s="215">
        <v>2679.01</v>
      </c>
      <c r="K10234" s="216" t="s">
        <v>88</v>
      </c>
    </row>
    <row r="10235" spans="1:11" x14ac:dyDescent="0.25">
      <c r="A10235" s="103" t="s">
        <v>829</v>
      </c>
      <c r="B10235" s="103" t="s">
        <v>347</v>
      </c>
      <c r="C10235" s="103" t="s">
        <v>481</v>
      </c>
      <c r="D10235" s="103" t="s">
        <v>494</v>
      </c>
      <c r="E10235" s="111"/>
      <c r="F10235" s="103" t="s">
        <v>495</v>
      </c>
      <c r="G10235" s="103" t="s">
        <v>124</v>
      </c>
      <c r="H10235" s="103" t="s">
        <v>394</v>
      </c>
      <c r="I10235" s="103" t="s">
        <v>92</v>
      </c>
      <c r="J10235" s="215">
        <v>2221.62</v>
      </c>
      <c r="K10235" s="216" t="s">
        <v>88</v>
      </c>
    </row>
    <row r="10236" spans="1:11" x14ac:dyDescent="0.25">
      <c r="A10236" s="103" t="s">
        <v>829</v>
      </c>
      <c r="B10236" s="103" t="s">
        <v>347</v>
      </c>
      <c r="C10236" s="103" t="s">
        <v>481</v>
      </c>
      <c r="D10236" s="103" t="s">
        <v>494</v>
      </c>
      <c r="E10236" s="111"/>
      <c r="F10236" s="103" t="s">
        <v>495</v>
      </c>
      <c r="G10236" s="103" t="s">
        <v>124</v>
      </c>
      <c r="H10236" s="103" t="s">
        <v>394</v>
      </c>
      <c r="I10236" s="103" t="s">
        <v>842</v>
      </c>
      <c r="J10236" s="215">
        <v>12.69</v>
      </c>
      <c r="K10236" s="216" t="s">
        <v>88</v>
      </c>
    </row>
    <row r="10237" spans="1:11" x14ac:dyDescent="0.25">
      <c r="A10237" s="103" t="s">
        <v>825</v>
      </c>
      <c r="B10237" s="103" t="s">
        <v>347</v>
      </c>
      <c r="C10237" s="103" t="s">
        <v>481</v>
      </c>
      <c r="D10237" s="103" t="s">
        <v>494</v>
      </c>
      <c r="E10237" s="111"/>
      <c r="F10237" s="103" t="s">
        <v>495</v>
      </c>
      <c r="G10237" s="103" t="s">
        <v>124</v>
      </c>
      <c r="H10237" s="103" t="s">
        <v>394</v>
      </c>
      <c r="I10237" s="103" t="s">
        <v>92</v>
      </c>
      <c r="J10237" s="215">
        <v>2881.75</v>
      </c>
      <c r="K10237" s="216" t="s">
        <v>88</v>
      </c>
    </row>
    <row r="10238" spans="1:11" x14ac:dyDescent="0.25">
      <c r="A10238" s="103" t="s">
        <v>826</v>
      </c>
      <c r="B10238" s="103" t="s">
        <v>347</v>
      </c>
      <c r="C10238" s="103" t="s">
        <v>481</v>
      </c>
      <c r="D10238" s="103" t="s">
        <v>494</v>
      </c>
      <c r="E10238" s="111"/>
      <c r="F10238" s="103" t="s">
        <v>495</v>
      </c>
      <c r="G10238" s="103" t="s">
        <v>124</v>
      </c>
      <c r="H10238" s="103" t="s">
        <v>394</v>
      </c>
      <c r="I10238" s="103" t="s">
        <v>92</v>
      </c>
      <c r="J10238" s="215">
        <v>2704.02</v>
      </c>
      <c r="K10238" s="216" t="s">
        <v>88</v>
      </c>
    </row>
    <row r="10239" spans="1:11" x14ac:dyDescent="0.25">
      <c r="A10239" s="103" t="s">
        <v>827</v>
      </c>
      <c r="B10239" s="103" t="s">
        <v>347</v>
      </c>
      <c r="C10239" s="103" t="s">
        <v>481</v>
      </c>
      <c r="D10239" s="103" t="s">
        <v>494</v>
      </c>
      <c r="E10239" s="111"/>
      <c r="F10239" s="103" t="s">
        <v>495</v>
      </c>
      <c r="G10239" s="103" t="s">
        <v>155</v>
      </c>
      <c r="H10239" s="103" t="s">
        <v>395</v>
      </c>
      <c r="I10239" s="103" t="s">
        <v>842</v>
      </c>
      <c r="J10239" s="215">
        <v>49.67</v>
      </c>
      <c r="K10239" s="216" t="s">
        <v>88</v>
      </c>
    </row>
    <row r="10240" spans="1:11" x14ac:dyDescent="0.25">
      <c r="A10240" s="103" t="s">
        <v>830</v>
      </c>
      <c r="B10240" s="103" t="s">
        <v>347</v>
      </c>
      <c r="C10240" s="103" t="s">
        <v>481</v>
      </c>
      <c r="D10240" s="103" t="s">
        <v>494</v>
      </c>
      <c r="E10240" s="111"/>
      <c r="F10240" s="103" t="s">
        <v>495</v>
      </c>
      <c r="G10240" s="103" t="s">
        <v>155</v>
      </c>
      <c r="H10240" s="103" t="s">
        <v>395</v>
      </c>
      <c r="I10240" s="103" t="s">
        <v>842</v>
      </c>
      <c r="J10240" s="215">
        <v>2</v>
      </c>
      <c r="K10240" s="216" t="s">
        <v>88</v>
      </c>
    </row>
    <row r="10241" spans="1:11" x14ac:dyDescent="0.25">
      <c r="A10241" s="103" t="s">
        <v>828</v>
      </c>
      <c r="B10241" s="103" t="s">
        <v>347</v>
      </c>
      <c r="C10241" s="103" t="s">
        <v>481</v>
      </c>
      <c r="D10241" s="103" t="s">
        <v>494</v>
      </c>
      <c r="E10241" s="111"/>
      <c r="F10241" s="103" t="s">
        <v>495</v>
      </c>
      <c r="G10241" s="103" t="s">
        <v>155</v>
      </c>
      <c r="H10241" s="103" t="s">
        <v>395</v>
      </c>
      <c r="I10241" s="103" t="s">
        <v>842</v>
      </c>
      <c r="J10241" s="215">
        <v>50.28</v>
      </c>
      <c r="K10241" s="216" t="s">
        <v>88</v>
      </c>
    </row>
    <row r="10242" spans="1:11" x14ac:dyDescent="0.25">
      <c r="A10242" s="103" t="s">
        <v>829</v>
      </c>
      <c r="B10242" s="103" t="s">
        <v>347</v>
      </c>
      <c r="C10242" s="103" t="s">
        <v>481</v>
      </c>
      <c r="D10242" s="103" t="s">
        <v>494</v>
      </c>
      <c r="E10242" s="111"/>
      <c r="F10242" s="103" t="s">
        <v>495</v>
      </c>
      <c r="G10242" s="103" t="s">
        <v>155</v>
      </c>
      <c r="H10242" s="103" t="s">
        <v>395</v>
      </c>
      <c r="I10242" s="103" t="s">
        <v>842</v>
      </c>
      <c r="J10242" s="215">
        <v>58.29</v>
      </c>
      <c r="K10242" s="216" t="s">
        <v>88</v>
      </c>
    </row>
    <row r="10243" spans="1:11" x14ac:dyDescent="0.25">
      <c r="A10243" s="103" t="s">
        <v>825</v>
      </c>
      <c r="B10243" s="103" t="s">
        <v>347</v>
      </c>
      <c r="C10243" s="103" t="s">
        <v>481</v>
      </c>
      <c r="D10243" s="103" t="s">
        <v>494</v>
      </c>
      <c r="E10243" s="111"/>
      <c r="F10243" s="103" t="s">
        <v>495</v>
      </c>
      <c r="G10243" s="103" t="s">
        <v>155</v>
      </c>
      <c r="H10243" s="103" t="s">
        <v>395</v>
      </c>
      <c r="I10243" s="103" t="s">
        <v>842</v>
      </c>
      <c r="J10243" s="215">
        <v>216.91</v>
      </c>
      <c r="K10243" s="216" t="s">
        <v>88</v>
      </c>
    </row>
    <row r="10244" spans="1:11" x14ac:dyDescent="0.25">
      <c r="A10244" s="103" t="s">
        <v>827</v>
      </c>
      <c r="B10244" s="103" t="s">
        <v>347</v>
      </c>
      <c r="C10244" s="103" t="s">
        <v>481</v>
      </c>
      <c r="D10244" s="103" t="s">
        <v>494</v>
      </c>
      <c r="E10244" s="111"/>
      <c r="F10244" s="103" t="s">
        <v>495</v>
      </c>
      <c r="G10244" s="103" t="s">
        <v>650</v>
      </c>
      <c r="H10244" s="103" t="s">
        <v>651</v>
      </c>
      <c r="I10244" s="103" t="s">
        <v>92</v>
      </c>
      <c r="J10244" s="215">
        <v>76.33</v>
      </c>
      <c r="K10244" s="216" t="s">
        <v>88</v>
      </c>
    </row>
    <row r="10245" spans="1:11" x14ac:dyDescent="0.25">
      <c r="A10245" s="103" t="s">
        <v>830</v>
      </c>
      <c r="B10245" s="103" t="s">
        <v>347</v>
      </c>
      <c r="C10245" s="103" t="s">
        <v>481</v>
      </c>
      <c r="D10245" s="103" t="s">
        <v>494</v>
      </c>
      <c r="E10245" s="111"/>
      <c r="F10245" s="103" t="s">
        <v>495</v>
      </c>
      <c r="G10245" s="103" t="s">
        <v>650</v>
      </c>
      <c r="H10245" s="103" t="s">
        <v>651</v>
      </c>
      <c r="I10245" s="103" t="s">
        <v>92</v>
      </c>
      <c r="J10245" s="215">
        <v>258.02999999999997</v>
      </c>
      <c r="K10245" s="216" t="s">
        <v>88</v>
      </c>
    </row>
    <row r="10246" spans="1:11" x14ac:dyDescent="0.25">
      <c r="A10246" s="103" t="s">
        <v>828</v>
      </c>
      <c r="B10246" s="103" t="s">
        <v>347</v>
      </c>
      <c r="C10246" s="103" t="s">
        <v>481</v>
      </c>
      <c r="D10246" s="103" t="s">
        <v>494</v>
      </c>
      <c r="E10246" s="111"/>
      <c r="F10246" s="103" t="s">
        <v>495</v>
      </c>
      <c r="G10246" s="103" t="s">
        <v>650</v>
      </c>
      <c r="H10246" s="103" t="s">
        <v>651</v>
      </c>
      <c r="I10246" s="103" t="s">
        <v>92</v>
      </c>
      <c r="J10246" s="215">
        <v>454.89</v>
      </c>
      <c r="K10246" s="216" t="s">
        <v>88</v>
      </c>
    </row>
    <row r="10247" spans="1:11" x14ac:dyDescent="0.25">
      <c r="A10247" s="103" t="s">
        <v>829</v>
      </c>
      <c r="B10247" s="103" t="s">
        <v>347</v>
      </c>
      <c r="C10247" s="103" t="s">
        <v>481</v>
      </c>
      <c r="D10247" s="103" t="s">
        <v>494</v>
      </c>
      <c r="E10247" s="111"/>
      <c r="F10247" s="103" t="s">
        <v>495</v>
      </c>
      <c r="G10247" s="103" t="s">
        <v>650</v>
      </c>
      <c r="H10247" s="103" t="s">
        <v>651</v>
      </c>
      <c r="I10247" s="103" t="s">
        <v>92</v>
      </c>
      <c r="J10247" s="215">
        <v>382.13</v>
      </c>
      <c r="K10247" s="216" t="s">
        <v>88</v>
      </c>
    </row>
    <row r="10248" spans="1:11" x14ac:dyDescent="0.25">
      <c r="A10248" s="103" t="s">
        <v>825</v>
      </c>
      <c r="B10248" s="103" t="s">
        <v>347</v>
      </c>
      <c r="C10248" s="103" t="s">
        <v>481</v>
      </c>
      <c r="D10248" s="103" t="s">
        <v>494</v>
      </c>
      <c r="E10248" s="111"/>
      <c r="F10248" s="103" t="s">
        <v>495</v>
      </c>
      <c r="G10248" s="103" t="s">
        <v>650</v>
      </c>
      <c r="H10248" s="103" t="s">
        <v>651</v>
      </c>
      <c r="I10248" s="103" t="s">
        <v>92</v>
      </c>
      <c r="J10248" s="215">
        <v>308.89999999999998</v>
      </c>
      <c r="K10248" s="216" t="s">
        <v>88</v>
      </c>
    </row>
    <row r="10249" spans="1:11" x14ac:dyDescent="0.25">
      <c r="A10249" s="103" t="s">
        <v>826</v>
      </c>
      <c r="B10249" s="103" t="s">
        <v>347</v>
      </c>
      <c r="C10249" s="103" t="s">
        <v>481</v>
      </c>
      <c r="D10249" s="103" t="s">
        <v>494</v>
      </c>
      <c r="E10249" s="111"/>
      <c r="F10249" s="103" t="s">
        <v>495</v>
      </c>
      <c r="G10249" s="103" t="s">
        <v>650</v>
      </c>
      <c r="H10249" s="103" t="s">
        <v>651</v>
      </c>
      <c r="I10249" s="103" t="s">
        <v>92</v>
      </c>
      <c r="J10249" s="215">
        <v>24.59</v>
      </c>
      <c r="K10249" s="216" t="s">
        <v>88</v>
      </c>
    </row>
    <row r="10250" spans="1:11" x14ac:dyDescent="0.25">
      <c r="A10250" s="103" t="s">
        <v>827</v>
      </c>
      <c r="B10250" s="103" t="s">
        <v>347</v>
      </c>
      <c r="C10250" s="103" t="s">
        <v>481</v>
      </c>
      <c r="D10250" s="103" t="s">
        <v>494</v>
      </c>
      <c r="E10250" s="111"/>
      <c r="F10250" s="103" t="s">
        <v>495</v>
      </c>
      <c r="G10250" s="103" t="s">
        <v>491</v>
      </c>
      <c r="H10250" s="103" t="s">
        <v>492</v>
      </c>
      <c r="I10250" s="103" t="s">
        <v>92</v>
      </c>
      <c r="J10250" s="215">
        <v>2589.77</v>
      </c>
      <c r="K10250" s="216" t="s">
        <v>88</v>
      </c>
    </row>
    <row r="10251" spans="1:11" x14ac:dyDescent="0.25">
      <c r="A10251" s="103" t="s">
        <v>830</v>
      </c>
      <c r="B10251" s="103" t="s">
        <v>347</v>
      </c>
      <c r="C10251" s="103" t="s">
        <v>481</v>
      </c>
      <c r="D10251" s="103" t="s">
        <v>494</v>
      </c>
      <c r="E10251" s="111"/>
      <c r="F10251" s="103" t="s">
        <v>495</v>
      </c>
      <c r="G10251" s="103" t="s">
        <v>491</v>
      </c>
      <c r="H10251" s="103" t="s">
        <v>492</v>
      </c>
      <c r="I10251" s="103" t="s">
        <v>92</v>
      </c>
      <c r="J10251" s="215">
        <v>2651.43</v>
      </c>
      <c r="K10251" s="216" t="s">
        <v>88</v>
      </c>
    </row>
    <row r="10252" spans="1:11" x14ac:dyDescent="0.25">
      <c r="A10252" s="103" t="s">
        <v>828</v>
      </c>
      <c r="B10252" s="103" t="s">
        <v>347</v>
      </c>
      <c r="C10252" s="103" t="s">
        <v>481</v>
      </c>
      <c r="D10252" s="103" t="s">
        <v>494</v>
      </c>
      <c r="E10252" s="111"/>
      <c r="F10252" s="103" t="s">
        <v>495</v>
      </c>
      <c r="G10252" s="103" t="s">
        <v>491</v>
      </c>
      <c r="H10252" s="103" t="s">
        <v>492</v>
      </c>
      <c r="I10252" s="103" t="s">
        <v>92</v>
      </c>
      <c r="J10252" s="215">
        <v>2662.99</v>
      </c>
      <c r="K10252" s="216" t="s">
        <v>88</v>
      </c>
    </row>
    <row r="10253" spans="1:11" x14ac:dyDescent="0.25">
      <c r="A10253" s="103" t="s">
        <v>829</v>
      </c>
      <c r="B10253" s="103" t="s">
        <v>347</v>
      </c>
      <c r="C10253" s="103" t="s">
        <v>481</v>
      </c>
      <c r="D10253" s="103" t="s">
        <v>494</v>
      </c>
      <c r="E10253" s="111"/>
      <c r="F10253" s="103" t="s">
        <v>495</v>
      </c>
      <c r="G10253" s="103" t="s">
        <v>491</v>
      </c>
      <c r="H10253" s="103" t="s">
        <v>492</v>
      </c>
      <c r="I10253" s="103" t="s">
        <v>92</v>
      </c>
      <c r="J10253" s="215">
        <v>2281.46</v>
      </c>
      <c r="K10253" s="216" t="s">
        <v>88</v>
      </c>
    </row>
    <row r="10254" spans="1:11" x14ac:dyDescent="0.25">
      <c r="A10254" s="103" t="s">
        <v>825</v>
      </c>
      <c r="B10254" s="103" t="s">
        <v>347</v>
      </c>
      <c r="C10254" s="103" t="s">
        <v>481</v>
      </c>
      <c r="D10254" s="103" t="s">
        <v>494</v>
      </c>
      <c r="E10254" s="111"/>
      <c r="F10254" s="103" t="s">
        <v>495</v>
      </c>
      <c r="G10254" s="103" t="s">
        <v>491</v>
      </c>
      <c r="H10254" s="103" t="s">
        <v>492</v>
      </c>
      <c r="I10254" s="103" t="s">
        <v>92</v>
      </c>
      <c r="J10254" s="215">
        <v>2737.76</v>
      </c>
      <c r="K10254" s="216" t="s">
        <v>88</v>
      </c>
    </row>
    <row r="10255" spans="1:11" x14ac:dyDescent="0.25">
      <c r="A10255" s="103" t="s">
        <v>826</v>
      </c>
      <c r="B10255" s="103" t="s">
        <v>347</v>
      </c>
      <c r="C10255" s="103" t="s">
        <v>481</v>
      </c>
      <c r="D10255" s="103" t="s">
        <v>494</v>
      </c>
      <c r="E10255" s="111"/>
      <c r="F10255" s="103" t="s">
        <v>495</v>
      </c>
      <c r="G10255" s="103" t="s">
        <v>491</v>
      </c>
      <c r="H10255" s="103" t="s">
        <v>492</v>
      </c>
      <c r="I10255" s="103" t="s">
        <v>92</v>
      </c>
      <c r="J10255" s="215">
        <v>1085.24</v>
      </c>
      <c r="K10255" s="216" t="s">
        <v>88</v>
      </c>
    </row>
    <row r="10256" spans="1:11" x14ac:dyDescent="0.25">
      <c r="A10256" s="103" t="s">
        <v>827</v>
      </c>
      <c r="B10256" s="103" t="s">
        <v>347</v>
      </c>
      <c r="C10256" s="103" t="s">
        <v>481</v>
      </c>
      <c r="D10256" s="103" t="s">
        <v>494</v>
      </c>
      <c r="E10256" s="111"/>
      <c r="F10256" s="103" t="s">
        <v>495</v>
      </c>
      <c r="G10256" s="103" t="s">
        <v>454</v>
      </c>
      <c r="H10256" s="103" t="s">
        <v>455</v>
      </c>
      <c r="I10256" s="103" t="s">
        <v>92</v>
      </c>
      <c r="J10256" s="215">
        <v>4030.24</v>
      </c>
      <c r="K10256" s="216" t="s">
        <v>88</v>
      </c>
    </row>
    <row r="10257" spans="1:11" x14ac:dyDescent="0.25">
      <c r="A10257" s="103" t="s">
        <v>830</v>
      </c>
      <c r="B10257" s="103" t="s">
        <v>347</v>
      </c>
      <c r="C10257" s="103" t="s">
        <v>481</v>
      </c>
      <c r="D10257" s="103" t="s">
        <v>494</v>
      </c>
      <c r="E10257" s="111"/>
      <c r="F10257" s="103" t="s">
        <v>495</v>
      </c>
      <c r="G10257" s="103" t="s">
        <v>454</v>
      </c>
      <c r="H10257" s="103" t="s">
        <v>455</v>
      </c>
      <c r="I10257" s="103" t="s">
        <v>92</v>
      </c>
      <c r="J10257" s="215">
        <v>3932.73</v>
      </c>
      <c r="K10257" s="216" t="s">
        <v>88</v>
      </c>
    </row>
    <row r="10258" spans="1:11" x14ac:dyDescent="0.25">
      <c r="A10258" s="103" t="s">
        <v>828</v>
      </c>
      <c r="B10258" s="103" t="s">
        <v>347</v>
      </c>
      <c r="C10258" s="103" t="s">
        <v>481</v>
      </c>
      <c r="D10258" s="103" t="s">
        <v>494</v>
      </c>
      <c r="E10258" s="111"/>
      <c r="F10258" s="103" t="s">
        <v>495</v>
      </c>
      <c r="G10258" s="103" t="s">
        <v>454</v>
      </c>
      <c r="H10258" s="103" t="s">
        <v>455</v>
      </c>
      <c r="I10258" s="103" t="s">
        <v>92</v>
      </c>
      <c r="J10258" s="215">
        <v>4251.45</v>
      </c>
      <c r="K10258" s="216" t="s">
        <v>88</v>
      </c>
    </row>
    <row r="10259" spans="1:11" x14ac:dyDescent="0.25">
      <c r="A10259" s="103" t="s">
        <v>829</v>
      </c>
      <c r="B10259" s="103" t="s">
        <v>347</v>
      </c>
      <c r="C10259" s="103" t="s">
        <v>481</v>
      </c>
      <c r="D10259" s="103" t="s">
        <v>494</v>
      </c>
      <c r="E10259" s="111"/>
      <c r="F10259" s="103" t="s">
        <v>495</v>
      </c>
      <c r="G10259" s="103" t="s">
        <v>454</v>
      </c>
      <c r="H10259" s="103" t="s">
        <v>455</v>
      </c>
      <c r="I10259" s="103" t="s">
        <v>92</v>
      </c>
      <c r="J10259" s="215">
        <v>3483.3</v>
      </c>
      <c r="K10259" s="216" t="s">
        <v>88</v>
      </c>
    </row>
    <row r="10260" spans="1:11" x14ac:dyDescent="0.25">
      <c r="A10260" s="103" t="s">
        <v>825</v>
      </c>
      <c r="B10260" s="103" t="s">
        <v>347</v>
      </c>
      <c r="C10260" s="103" t="s">
        <v>481</v>
      </c>
      <c r="D10260" s="103" t="s">
        <v>494</v>
      </c>
      <c r="E10260" s="111"/>
      <c r="F10260" s="103" t="s">
        <v>495</v>
      </c>
      <c r="G10260" s="103" t="s">
        <v>454</v>
      </c>
      <c r="H10260" s="103" t="s">
        <v>455</v>
      </c>
      <c r="I10260" s="103" t="s">
        <v>92</v>
      </c>
      <c r="J10260" s="215">
        <v>4356.1499999999996</v>
      </c>
      <c r="K10260" s="216" t="s">
        <v>88</v>
      </c>
    </row>
    <row r="10261" spans="1:11" x14ac:dyDescent="0.25">
      <c r="A10261" s="103" t="s">
        <v>826</v>
      </c>
      <c r="B10261" s="103" t="s">
        <v>347</v>
      </c>
      <c r="C10261" s="103" t="s">
        <v>481</v>
      </c>
      <c r="D10261" s="103" t="s">
        <v>494</v>
      </c>
      <c r="E10261" s="111"/>
      <c r="F10261" s="103" t="s">
        <v>495</v>
      </c>
      <c r="G10261" s="103" t="s">
        <v>454</v>
      </c>
      <c r="H10261" s="103" t="s">
        <v>455</v>
      </c>
      <c r="I10261" s="103" t="s">
        <v>92</v>
      </c>
      <c r="J10261" s="215">
        <v>3934.56</v>
      </c>
      <c r="K10261" s="216" t="s">
        <v>88</v>
      </c>
    </row>
    <row r="10262" spans="1:11" x14ac:dyDescent="0.25">
      <c r="A10262" s="103" t="s">
        <v>827</v>
      </c>
      <c r="B10262" s="103" t="s">
        <v>347</v>
      </c>
      <c r="C10262" s="103" t="s">
        <v>481</v>
      </c>
      <c r="D10262" s="103" t="s">
        <v>494</v>
      </c>
      <c r="E10262" s="111"/>
      <c r="F10262" s="103" t="s">
        <v>495</v>
      </c>
      <c r="G10262" s="103" t="s">
        <v>94</v>
      </c>
      <c r="H10262" s="103" t="s">
        <v>397</v>
      </c>
      <c r="I10262" s="103" t="s">
        <v>92</v>
      </c>
      <c r="J10262" s="215">
        <v>922.97</v>
      </c>
      <c r="K10262" s="216" t="s">
        <v>88</v>
      </c>
    </row>
    <row r="10263" spans="1:11" x14ac:dyDescent="0.25">
      <c r="A10263" s="103" t="s">
        <v>830</v>
      </c>
      <c r="B10263" s="103" t="s">
        <v>347</v>
      </c>
      <c r="C10263" s="103" t="s">
        <v>481</v>
      </c>
      <c r="D10263" s="103" t="s">
        <v>494</v>
      </c>
      <c r="E10263" s="111"/>
      <c r="F10263" s="103" t="s">
        <v>495</v>
      </c>
      <c r="G10263" s="103" t="s">
        <v>94</v>
      </c>
      <c r="H10263" s="103" t="s">
        <v>397</v>
      </c>
      <c r="I10263" s="103" t="s">
        <v>92</v>
      </c>
      <c r="J10263" s="215">
        <v>838.38</v>
      </c>
      <c r="K10263" s="216" t="s">
        <v>88</v>
      </c>
    </row>
    <row r="10264" spans="1:11" x14ac:dyDescent="0.25">
      <c r="A10264" s="103" t="s">
        <v>828</v>
      </c>
      <c r="B10264" s="103" t="s">
        <v>347</v>
      </c>
      <c r="C10264" s="103" t="s">
        <v>481</v>
      </c>
      <c r="D10264" s="103" t="s">
        <v>494</v>
      </c>
      <c r="E10264" s="111"/>
      <c r="F10264" s="103" t="s">
        <v>495</v>
      </c>
      <c r="G10264" s="103" t="s">
        <v>94</v>
      </c>
      <c r="H10264" s="103" t="s">
        <v>397</v>
      </c>
      <c r="I10264" s="103" t="s">
        <v>92</v>
      </c>
      <c r="J10264" s="215">
        <v>1087.3499999999999</v>
      </c>
      <c r="K10264" s="216" t="s">
        <v>88</v>
      </c>
    </row>
    <row r="10265" spans="1:11" x14ac:dyDescent="0.25">
      <c r="A10265" s="103" t="s">
        <v>829</v>
      </c>
      <c r="B10265" s="103" t="s">
        <v>347</v>
      </c>
      <c r="C10265" s="103" t="s">
        <v>481</v>
      </c>
      <c r="D10265" s="103" t="s">
        <v>494</v>
      </c>
      <c r="E10265" s="111"/>
      <c r="F10265" s="103" t="s">
        <v>495</v>
      </c>
      <c r="G10265" s="103" t="s">
        <v>94</v>
      </c>
      <c r="H10265" s="103" t="s">
        <v>397</v>
      </c>
      <c r="I10265" s="103" t="s">
        <v>92</v>
      </c>
      <c r="J10265" s="215">
        <v>1047.7</v>
      </c>
      <c r="K10265" s="216" t="s">
        <v>88</v>
      </c>
    </row>
    <row r="10266" spans="1:11" x14ac:dyDescent="0.25">
      <c r="A10266" s="103" t="s">
        <v>825</v>
      </c>
      <c r="B10266" s="103" t="s">
        <v>347</v>
      </c>
      <c r="C10266" s="103" t="s">
        <v>481</v>
      </c>
      <c r="D10266" s="103" t="s">
        <v>494</v>
      </c>
      <c r="E10266" s="111"/>
      <c r="F10266" s="103" t="s">
        <v>495</v>
      </c>
      <c r="G10266" s="103" t="s">
        <v>94</v>
      </c>
      <c r="H10266" s="103" t="s">
        <v>397</v>
      </c>
      <c r="I10266" s="103" t="s">
        <v>92</v>
      </c>
      <c r="J10266" s="215">
        <v>1454.21</v>
      </c>
      <c r="K10266" s="216" t="s">
        <v>88</v>
      </c>
    </row>
    <row r="10267" spans="1:11" x14ac:dyDescent="0.25">
      <c r="A10267" s="103" t="s">
        <v>826</v>
      </c>
      <c r="B10267" s="103" t="s">
        <v>347</v>
      </c>
      <c r="C10267" s="103" t="s">
        <v>481</v>
      </c>
      <c r="D10267" s="103" t="s">
        <v>494</v>
      </c>
      <c r="E10267" s="111"/>
      <c r="F10267" s="103" t="s">
        <v>495</v>
      </c>
      <c r="G10267" s="103" t="s">
        <v>94</v>
      </c>
      <c r="H10267" s="103" t="s">
        <v>397</v>
      </c>
      <c r="I10267" s="103" t="s">
        <v>92</v>
      </c>
      <c r="J10267" s="215">
        <v>560.29</v>
      </c>
      <c r="K10267" s="216" t="s">
        <v>88</v>
      </c>
    </row>
    <row r="10268" spans="1:11" x14ac:dyDescent="0.25">
      <c r="A10268" s="103" t="s">
        <v>827</v>
      </c>
      <c r="B10268" s="103" t="s">
        <v>347</v>
      </c>
      <c r="C10268" s="103" t="s">
        <v>481</v>
      </c>
      <c r="D10268" s="103" t="s">
        <v>494</v>
      </c>
      <c r="E10268" s="111"/>
      <c r="F10268" s="103" t="s">
        <v>495</v>
      </c>
      <c r="G10268" s="103" t="s">
        <v>122</v>
      </c>
      <c r="H10268" s="103" t="s">
        <v>471</v>
      </c>
      <c r="I10268" s="103" t="s">
        <v>92</v>
      </c>
      <c r="J10268" s="215">
        <v>5585.82</v>
      </c>
      <c r="K10268" s="216" t="s">
        <v>88</v>
      </c>
    </row>
    <row r="10269" spans="1:11" x14ac:dyDescent="0.25">
      <c r="A10269" s="103" t="s">
        <v>830</v>
      </c>
      <c r="B10269" s="103" t="s">
        <v>347</v>
      </c>
      <c r="C10269" s="103" t="s">
        <v>481</v>
      </c>
      <c r="D10269" s="103" t="s">
        <v>494</v>
      </c>
      <c r="E10269" s="111"/>
      <c r="F10269" s="103" t="s">
        <v>495</v>
      </c>
      <c r="G10269" s="103" t="s">
        <v>122</v>
      </c>
      <c r="H10269" s="103" t="s">
        <v>471</v>
      </c>
      <c r="I10269" s="103" t="s">
        <v>92</v>
      </c>
      <c r="J10269" s="215">
        <v>5683.97</v>
      </c>
      <c r="K10269" s="216" t="s">
        <v>88</v>
      </c>
    </row>
    <row r="10270" spans="1:11" x14ac:dyDescent="0.25">
      <c r="A10270" s="103" t="s">
        <v>828</v>
      </c>
      <c r="B10270" s="103" t="s">
        <v>347</v>
      </c>
      <c r="C10270" s="103" t="s">
        <v>481</v>
      </c>
      <c r="D10270" s="103" t="s">
        <v>494</v>
      </c>
      <c r="E10270" s="111"/>
      <c r="F10270" s="103" t="s">
        <v>495</v>
      </c>
      <c r="G10270" s="103" t="s">
        <v>122</v>
      </c>
      <c r="H10270" s="103" t="s">
        <v>471</v>
      </c>
      <c r="I10270" s="103" t="s">
        <v>92</v>
      </c>
      <c r="J10270" s="215">
        <v>4951.37</v>
      </c>
      <c r="K10270" s="216" t="s">
        <v>88</v>
      </c>
    </row>
    <row r="10271" spans="1:11" x14ac:dyDescent="0.25">
      <c r="A10271" s="103" t="s">
        <v>829</v>
      </c>
      <c r="B10271" s="103" t="s">
        <v>347</v>
      </c>
      <c r="C10271" s="103" t="s">
        <v>481</v>
      </c>
      <c r="D10271" s="103" t="s">
        <v>494</v>
      </c>
      <c r="E10271" s="111"/>
      <c r="F10271" s="103" t="s">
        <v>495</v>
      </c>
      <c r="G10271" s="103" t="s">
        <v>122</v>
      </c>
      <c r="H10271" s="103" t="s">
        <v>471</v>
      </c>
      <c r="I10271" s="103" t="s">
        <v>92</v>
      </c>
      <c r="J10271" s="215">
        <v>5364.64</v>
      </c>
      <c r="K10271" s="216" t="s">
        <v>88</v>
      </c>
    </row>
    <row r="10272" spans="1:11" x14ac:dyDescent="0.25">
      <c r="A10272" s="103" t="s">
        <v>825</v>
      </c>
      <c r="B10272" s="103" t="s">
        <v>347</v>
      </c>
      <c r="C10272" s="103" t="s">
        <v>481</v>
      </c>
      <c r="D10272" s="103" t="s">
        <v>494</v>
      </c>
      <c r="E10272" s="111"/>
      <c r="F10272" s="103" t="s">
        <v>495</v>
      </c>
      <c r="G10272" s="103" t="s">
        <v>122</v>
      </c>
      <c r="H10272" s="103" t="s">
        <v>471</v>
      </c>
      <c r="I10272" s="103" t="s">
        <v>92</v>
      </c>
      <c r="J10272" s="215">
        <v>6152.65</v>
      </c>
      <c r="K10272" s="216" t="s">
        <v>88</v>
      </c>
    </row>
    <row r="10273" spans="1:11" x14ac:dyDescent="0.25">
      <c r="A10273" s="103" t="s">
        <v>826</v>
      </c>
      <c r="B10273" s="103" t="s">
        <v>347</v>
      </c>
      <c r="C10273" s="103" t="s">
        <v>481</v>
      </c>
      <c r="D10273" s="103" t="s">
        <v>494</v>
      </c>
      <c r="E10273" s="111"/>
      <c r="F10273" s="103" t="s">
        <v>495</v>
      </c>
      <c r="G10273" s="103" t="s">
        <v>122</v>
      </c>
      <c r="H10273" s="103" t="s">
        <v>471</v>
      </c>
      <c r="I10273" s="103" t="s">
        <v>92</v>
      </c>
      <c r="J10273" s="215">
        <v>5712.81</v>
      </c>
      <c r="K10273" s="216" t="s">
        <v>88</v>
      </c>
    </row>
    <row r="10274" spans="1:11" x14ac:dyDescent="0.25">
      <c r="A10274" s="103" t="s">
        <v>827</v>
      </c>
      <c r="B10274" s="103" t="s">
        <v>347</v>
      </c>
      <c r="C10274" s="103" t="s">
        <v>481</v>
      </c>
      <c r="D10274" s="103" t="s">
        <v>494</v>
      </c>
      <c r="E10274" s="111"/>
      <c r="F10274" s="103" t="s">
        <v>495</v>
      </c>
      <c r="G10274" s="103" t="s">
        <v>120</v>
      </c>
      <c r="H10274" s="103" t="s">
        <v>398</v>
      </c>
      <c r="I10274" s="103" t="s">
        <v>92</v>
      </c>
      <c r="J10274" s="215">
        <v>166.65</v>
      </c>
      <c r="K10274" s="216" t="s">
        <v>88</v>
      </c>
    </row>
    <row r="10275" spans="1:11" x14ac:dyDescent="0.25">
      <c r="A10275" s="103" t="s">
        <v>830</v>
      </c>
      <c r="B10275" s="103" t="s">
        <v>347</v>
      </c>
      <c r="C10275" s="103" t="s">
        <v>481</v>
      </c>
      <c r="D10275" s="103" t="s">
        <v>494</v>
      </c>
      <c r="E10275" s="111"/>
      <c r="F10275" s="103" t="s">
        <v>495</v>
      </c>
      <c r="G10275" s="103" t="s">
        <v>120</v>
      </c>
      <c r="H10275" s="103" t="s">
        <v>398</v>
      </c>
      <c r="I10275" s="103" t="s">
        <v>92</v>
      </c>
      <c r="J10275" s="215">
        <v>60.14</v>
      </c>
      <c r="K10275" s="216" t="s">
        <v>88</v>
      </c>
    </row>
    <row r="10276" spans="1:11" x14ac:dyDescent="0.25">
      <c r="A10276" s="103" t="s">
        <v>828</v>
      </c>
      <c r="B10276" s="103" t="s">
        <v>347</v>
      </c>
      <c r="C10276" s="103" t="s">
        <v>481</v>
      </c>
      <c r="D10276" s="103" t="s">
        <v>494</v>
      </c>
      <c r="E10276" s="111"/>
      <c r="F10276" s="103" t="s">
        <v>495</v>
      </c>
      <c r="G10276" s="103" t="s">
        <v>120</v>
      </c>
      <c r="H10276" s="103" t="s">
        <v>398</v>
      </c>
      <c r="I10276" s="103" t="s">
        <v>92</v>
      </c>
      <c r="J10276" s="215">
        <v>196.56</v>
      </c>
      <c r="K10276" s="216" t="s">
        <v>88</v>
      </c>
    </row>
    <row r="10277" spans="1:11" x14ac:dyDescent="0.25">
      <c r="A10277" s="103" t="s">
        <v>829</v>
      </c>
      <c r="B10277" s="103" t="s">
        <v>347</v>
      </c>
      <c r="C10277" s="103" t="s">
        <v>481</v>
      </c>
      <c r="D10277" s="103" t="s">
        <v>494</v>
      </c>
      <c r="E10277" s="111"/>
      <c r="F10277" s="103" t="s">
        <v>495</v>
      </c>
      <c r="G10277" s="103" t="s">
        <v>120</v>
      </c>
      <c r="H10277" s="103" t="s">
        <v>398</v>
      </c>
      <c r="I10277" s="103" t="s">
        <v>92</v>
      </c>
      <c r="J10277" s="215">
        <v>266.56</v>
      </c>
      <c r="K10277" s="216" t="s">
        <v>88</v>
      </c>
    </row>
    <row r="10278" spans="1:11" x14ac:dyDescent="0.25">
      <c r="A10278" s="103" t="s">
        <v>825</v>
      </c>
      <c r="B10278" s="103" t="s">
        <v>347</v>
      </c>
      <c r="C10278" s="103" t="s">
        <v>481</v>
      </c>
      <c r="D10278" s="103" t="s">
        <v>494</v>
      </c>
      <c r="E10278" s="111"/>
      <c r="F10278" s="103" t="s">
        <v>495</v>
      </c>
      <c r="G10278" s="103" t="s">
        <v>120</v>
      </c>
      <c r="H10278" s="103" t="s">
        <v>398</v>
      </c>
      <c r="I10278" s="103" t="s">
        <v>92</v>
      </c>
      <c r="J10278" s="215">
        <v>190.45</v>
      </c>
      <c r="K10278" s="216" t="s">
        <v>88</v>
      </c>
    </row>
    <row r="10279" spans="1:11" x14ac:dyDescent="0.25">
      <c r="A10279" s="103" t="s">
        <v>826</v>
      </c>
      <c r="B10279" s="103" t="s">
        <v>347</v>
      </c>
      <c r="C10279" s="103" t="s">
        <v>481</v>
      </c>
      <c r="D10279" s="103" t="s">
        <v>494</v>
      </c>
      <c r="E10279" s="111"/>
      <c r="F10279" s="103" t="s">
        <v>495</v>
      </c>
      <c r="G10279" s="103" t="s">
        <v>120</v>
      </c>
      <c r="H10279" s="103" t="s">
        <v>398</v>
      </c>
      <c r="I10279" s="103" t="s">
        <v>92</v>
      </c>
      <c r="J10279" s="215">
        <v>-8.4</v>
      </c>
      <c r="K10279" s="216" t="s">
        <v>88</v>
      </c>
    </row>
    <row r="10280" spans="1:11" x14ac:dyDescent="0.25">
      <c r="A10280" s="103" t="s">
        <v>827</v>
      </c>
      <c r="B10280" s="103" t="s">
        <v>347</v>
      </c>
      <c r="C10280" s="103" t="s">
        <v>481</v>
      </c>
      <c r="D10280" s="103" t="s">
        <v>494</v>
      </c>
      <c r="E10280" s="111"/>
      <c r="F10280" s="103" t="s">
        <v>495</v>
      </c>
      <c r="G10280" s="103" t="s">
        <v>448</v>
      </c>
      <c r="H10280" s="103" t="s">
        <v>449</v>
      </c>
      <c r="I10280" s="103" t="s">
        <v>92</v>
      </c>
      <c r="J10280" s="215">
        <v>7750.9</v>
      </c>
      <c r="K10280" s="216" t="s">
        <v>88</v>
      </c>
    </row>
    <row r="10281" spans="1:11" x14ac:dyDescent="0.25">
      <c r="A10281" s="103" t="s">
        <v>827</v>
      </c>
      <c r="B10281" s="103" t="s">
        <v>347</v>
      </c>
      <c r="C10281" s="103" t="s">
        <v>481</v>
      </c>
      <c r="D10281" s="103" t="s">
        <v>494</v>
      </c>
      <c r="E10281" s="111"/>
      <c r="F10281" s="103" t="s">
        <v>495</v>
      </c>
      <c r="G10281" s="103" t="s">
        <v>448</v>
      </c>
      <c r="H10281" s="103" t="s">
        <v>449</v>
      </c>
      <c r="I10281" s="103" t="s">
        <v>842</v>
      </c>
      <c r="J10281" s="215">
        <v>497.56</v>
      </c>
      <c r="K10281" s="216" t="s">
        <v>88</v>
      </c>
    </row>
    <row r="10282" spans="1:11" x14ac:dyDescent="0.25">
      <c r="A10282" s="103" t="s">
        <v>830</v>
      </c>
      <c r="B10282" s="103" t="s">
        <v>347</v>
      </c>
      <c r="C10282" s="103" t="s">
        <v>481</v>
      </c>
      <c r="D10282" s="103" t="s">
        <v>494</v>
      </c>
      <c r="E10282" s="111"/>
      <c r="F10282" s="103" t="s">
        <v>495</v>
      </c>
      <c r="G10282" s="103" t="s">
        <v>448</v>
      </c>
      <c r="H10282" s="103" t="s">
        <v>449</v>
      </c>
      <c r="I10282" s="103" t="s">
        <v>92</v>
      </c>
      <c r="J10282" s="215">
        <v>10840.05</v>
      </c>
      <c r="K10282" s="216" t="s">
        <v>88</v>
      </c>
    </row>
    <row r="10283" spans="1:11" x14ac:dyDescent="0.25">
      <c r="A10283" s="103" t="s">
        <v>830</v>
      </c>
      <c r="B10283" s="103" t="s">
        <v>347</v>
      </c>
      <c r="C10283" s="103" t="s">
        <v>481</v>
      </c>
      <c r="D10283" s="103" t="s">
        <v>494</v>
      </c>
      <c r="E10283" s="111"/>
      <c r="F10283" s="103" t="s">
        <v>495</v>
      </c>
      <c r="G10283" s="103" t="s">
        <v>448</v>
      </c>
      <c r="H10283" s="103" t="s">
        <v>449</v>
      </c>
      <c r="I10283" s="103" t="s">
        <v>842</v>
      </c>
      <c r="J10283" s="215">
        <v>795.4</v>
      </c>
      <c r="K10283" s="216" t="s">
        <v>88</v>
      </c>
    </row>
    <row r="10284" spans="1:11" x14ac:dyDescent="0.25">
      <c r="A10284" s="103" t="s">
        <v>828</v>
      </c>
      <c r="B10284" s="103" t="s">
        <v>347</v>
      </c>
      <c r="C10284" s="103" t="s">
        <v>481</v>
      </c>
      <c r="D10284" s="103" t="s">
        <v>494</v>
      </c>
      <c r="E10284" s="111"/>
      <c r="F10284" s="103" t="s">
        <v>495</v>
      </c>
      <c r="G10284" s="103" t="s">
        <v>448</v>
      </c>
      <c r="H10284" s="103" t="s">
        <v>449</v>
      </c>
      <c r="I10284" s="103" t="s">
        <v>92</v>
      </c>
      <c r="J10284" s="215">
        <v>11464.54</v>
      </c>
      <c r="K10284" s="216" t="s">
        <v>88</v>
      </c>
    </row>
    <row r="10285" spans="1:11" x14ac:dyDescent="0.25">
      <c r="A10285" s="103" t="s">
        <v>828</v>
      </c>
      <c r="B10285" s="103" t="s">
        <v>347</v>
      </c>
      <c r="C10285" s="103" t="s">
        <v>481</v>
      </c>
      <c r="D10285" s="103" t="s">
        <v>494</v>
      </c>
      <c r="E10285" s="111"/>
      <c r="F10285" s="103" t="s">
        <v>495</v>
      </c>
      <c r="G10285" s="103" t="s">
        <v>448</v>
      </c>
      <c r="H10285" s="103" t="s">
        <v>449</v>
      </c>
      <c r="I10285" s="103" t="s">
        <v>842</v>
      </c>
      <c r="J10285" s="215">
        <v>1306.18</v>
      </c>
      <c r="K10285" s="216" t="s">
        <v>88</v>
      </c>
    </row>
    <row r="10286" spans="1:11" x14ac:dyDescent="0.25">
      <c r="A10286" s="103" t="s">
        <v>829</v>
      </c>
      <c r="B10286" s="103" t="s">
        <v>347</v>
      </c>
      <c r="C10286" s="103" t="s">
        <v>481</v>
      </c>
      <c r="D10286" s="103" t="s">
        <v>494</v>
      </c>
      <c r="E10286" s="111"/>
      <c r="F10286" s="103" t="s">
        <v>495</v>
      </c>
      <c r="G10286" s="103" t="s">
        <v>448</v>
      </c>
      <c r="H10286" s="103" t="s">
        <v>449</v>
      </c>
      <c r="I10286" s="103" t="s">
        <v>92</v>
      </c>
      <c r="J10286" s="215">
        <v>9238.9599999999991</v>
      </c>
      <c r="K10286" s="216" t="s">
        <v>88</v>
      </c>
    </row>
    <row r="10287" spans="1:11" x14ac:dyDescent="0.25">
      <c r="A10287" s="103" t="s">
        <v>829</v>
      </c>
      <c r="B10287" s="103" t="s">
        <v>347</v>
      </c>
      <c r="C10287" s="103" t="s">
        <v>481</v>
      </c>
      <c r="D10287" s="103" t="s">
        <v>494</v>
      </c>
      <c r="E10287" s="111"/>
      <c r="F10287" s="103" t="s">
        <v>495</v>
      </c>
      <c r="G10287" s="103" t="s">
        <v>448</v>
      </c>
      <c r="H10287" s="103" t="s">
        <v>449</v>
      </c>
      <c r="I10287" s="103" t="s">
        <v>842</v>
      </c>
      <c r="J10287" s="215">
        <v>214.32</v>
      </c>
      <c r="K10287" s="216" t="s">
        <v>88</v>
      </c>
    </row>
    <row r="10288" spans="1:11" x14ac:dyDescent="0.25">
      <c r="A10288" s="103" t="s">
        <v>825</v>
      </c>
      <c r="B10288" s="103" t="s">
        <v>347</v>
      </c>
      <c r="C10288" s="103" t="s">
        <v>481</v>
      </c>
      <c r="D10288" s="103" t="s">
        <v>494</v>
      </c>
      <c r="E10288" s="111"/>
      <c r="F10288" s="103" t="s">
        <v>495</v>
      </c>
      <c r="G10288" s="103" t="s">
        <v>448</v>
      </c>
      <c r="H10288" s="103" t="s">
        <v>449</v>
      </c>
      <c r="I10288" s="103" t="s">
        <v>92</v>
      </c>
      <c r="J10288" s="215">
        <v>12743.99</v>
      </c>
      <c r="K10288" s="216" t="s">
        <v>88</v>
      </c>
    </row>
    <row r="10289" spans="1:11" x14ac:dyDescent="0.25">
      <c r="A10289" s="103" t="s">
        <v>825</v>
      </c>
      <c r="B10289" s="103" t="s">
        <v>347</v>
      </c>
      <c r="C10289" s="103" t="s">
        <v>481</v>
      </c>
      <c r="D10289" s="103" t="s">
        <v>494</v>
      </c>
      <c r="E10289" s="111"/>
      <c r="F10289" s="103" t="s">
        <v>495</v>
      </c>
      <c r="G10289" s="103" t="s">
        <v>448</v>
      </c>
      <c r="H10289" s="103" t="s">
        <v>449</v>
      </c>
      <c r="I10289" s="103" t="s">
        <v>842</v>
      </c>
      <c r="J10289" s="215">
        <v>808.66</v>
      </c>
      <c r="K10289" s="216" t="s">
        <v>88</v>
      </c>
    </row>
    <row r="10290" spans="1:11" x14ac:dyDescent="0.25">
      <c r="A10290" s="103" t="s">
        <v>826</v>
      </c>
      <c r="B10290" s="103" t="s">
        <v>347</v>
      </c>
      <c r="C10290" s="103" t="s">
        <v>481</v>
      </c>
      <c r="D10290" s="103" t="s">
        <v>494</v>
      </c>
      <c r="E10290" s="111"/>
      <c r="F10290" s="103" t="s">
        <v>495</v>
      </c>
      <c r="G10290" s="103" t="s">
        <v>448</v>
      </c>
      <c r="H10290" s="103" t="s">
        <v>449</v>
      </c>
      <c r="I10290" s="103" t="s">
        <v>92</v>
      </c>
      <c r="J10290" s="215">
        <v>11231.32</v>
      </c>
      <c r="K10290" s="216" t="s">
        <v>88</v>
      </c>
    </row>
    <row r="10291" spans="1:11" x14ac:dyDescent="0.25">
      <c r="A10291" s="103" t="s">
        <v>826</v>
      </c>
      <c r="B10291" s="103" t="s">
        <v>347</v>
      </c>
      <c r="C10291" s="103" t="s">
        <v>481</v>
      </c>
      <c r="D10291" s="103" t="s">
        <v>494</v>
      </c>
      <c r="E10291" s="111"/>
      <c r="F10291" s="103" t="s">
        <v>495</v>
      </c>
      <c r="G10291" s="103" t="s">
        <v>448</v>
      </c>
      <c r="H10291" s="103" t="s">
        <v>449</v>
      </c>
      <c r="I10291" s="103" t="s">
        <v>842</v>
      </c>
      <c r="J10291" s="215">
        <v>142.93</v>
      </c>
      <c r="K10291" s="216" t="s">
        <v>88</v>
      </c>
    </row>
    <row r="10292" spans="1:11" x14ac:dyDescent="0.25">
      <c r="A10292" s="103" t="s">
        <v>827</v>
      </c>
      <c r="B10292" s="103" t="s">
        <v>347</v>
      </c>
      <c r="C10292" s="103" t="s">
        <v>481</v>
      </c>
      <c r="D10292" s="103" t="s">
        <v>494</v>
      </c>
      <c r="E10292" s="111"/>
      <c r="F10292" s="103" t="s">
        <v>495</v>
      </c>
      <c r="G10292" s="103" t="s">
        <v>214</v>
      </c>
      <c r="H10292" s="103" t="s">
        <v>399</v>
      </c>
      <c r="I10292" s="103" t="s">
        <v>842</v>
      </c>
      <c r="J10292" s="215">
        <v>43.4</v>
      </c>
      <c r="K10292" s="216" t="s">
        <v>88</v>
      </c>
    </row>
    <row r="10293" spans="1:11" x14ac:dyDescent="0.25">
      <c r="A10293" s="103" t="s">
        <v>830</v>
      </c>
      <c r="B10293" s="103" t="s">
        <v>347</v>
      </c>
      <c r="C10293" s="103" t="s">
        <v>481</v>
      </c>
      <c r="D10293" s="103" t="s">
        <v>494</v>
      </c>
      <c r="E10293" s="111"/>
      <c r="F10293" s="103" t="s">
        <v>495</v>
      </c>
      <c r="G10293" s="103" t="s">
        <v>214</v>
      </c>
      <c r="H10293" s="103" t="s">
        <v>399</v>
      </c>
      <c r="I10293" s="103" t="s">
        <v>842</v>
      </c>
      <c r="J10293" s="215">
        <v>256.49</v>
      </c>
      <c r="K10293" s="216" t="s">
        <v>88</v>
      </c>
    </row>
    <row r="10294" spans="1:11" x14ac:dyDescent="0.25">
      <c r="A10294" s="103" t="s">
        <v>828</v>
      </c>
      <c r="B10294" s="103" t="s">
        <v>347</v>
      </c>
      <c r="C10294" s="103" t="s">
        <v>481</v>
      </c>
      <c r="D10294" s="103" t="s">
        <v>494</v>
      </c>
      <c r="E10294" s="111"/>
      <c r="F10294" s="103" t="s">
        <v>495</v>
      </c>
      <c r="G10294" s="103" t="s">
        <v>214</v>
      </c>
      <c r="H10294" s="103" t="s">
        <v>399</v>
      </c>
      <c r="I10294" s="103" t="s">
        <v>842</v>
      </c>
      <c r="J10294" s="215">
        <v>161.78</v>
      </c>
      <c r="K10294" s="216" t="s">
        <v>88</v>
      </c>
    </row>
    <row r="10295" spans="1:11" x14ac:dyDescent="0.25">
      <c r="A10295" s="103" t="s">
        <v>829</v>
      </c>
      <c r="B10295" s="103" t="s">
        <v>347</v>
      </c>
      <c r="C10295" s="103" t="s">
        <v>481</v>
      </c>
      <c r="D10295" s="103" t="s">
        <v>494</v>
      </c>
      <c r="E10295" s="111"/>
      <c r="F10295" s="103" t="s">
        <v>495</v>
      </c>
      <c r="G10295" s="103" t="s">
        <v>214</v>
      </c>
      <c r="H10295" s="103" t="s">
        <v>399</v>
      </c>
      <c r="I10295" s="103" t="s">
        <v>842</v>
      </c>
      <c r="J10295" s="215">
        <v>87.85</v>
      </c>
      <c r="K10295" s="216" t="s">
        <v>88</v>
      </c>
    </row>
    <row r="10296" spans="1:11" x14ac:dyDescent="0.25">
      <c r="A10296" s="103" t="s">
        <v>825</v>
      </c>
      <c r="B10296" s="103" t="s">
        <v>347</v>
      </c>
      <c r="C10296" s="103" t="s">
        <v>481</v>
      </c>
      <c r="D10296" s="103" t="s">
        <v>494</v>
      </c>
      <c r="E10296" s="111"/>
      <c r="F10296" s="103" t="s">
        <v>495</v>
      </c>
      <c r="G10296" s="103" t="s">
        <v>214</v>
      </c>
      <c r="H10296" s="103" t="s">
        <v>399</v>
      </c>
      <c r="I10296" s="103" t="s">
        <v>842</v>
      </c>
      <c r="J10296" s="215">
        <v>351.72</v>
      </c>
      <c r="K10296" s="216" t="s">
        <v>88</v>
      </c>
    </row>
    <row r="10297" spans="1:11" x14ac:dyDescent="0.25">
      <c r="A10297" s="103" t="s">
        <v>826</v>
      </c>
      <c r="B10297" s="103" t="s">
        <v>347</v>
      </c>
      <c r="C10297" s="103" t="s">
        <v>481</v>
      </c>
      <c r="D10297" s="103" t="s">
        <v>494</v>
      </c>
      <c r="E10297" s="111"/>
      <c r="F10297" s="103" t="s">
        <v>495</v>
      </c>
      <c r="G10297" s="103" t="s">
        <v>214</v>
      </c>
      <c r="H10297" s="103" t="s">
        <v>399</v>
      </c>
      <c r="I10297" s="103" t="s">
        <v>842</v>
      </c>
      <c r="J10297" s="215">
        <v>32.97</v>
      </c>
      <c r="K10297" s="216" t="s">
        <v>88</v>
      </c>
    </row>
    <row r="10298" spans="1:11" x14ac:dyDescent="0.25">
      <c r="A10298" s="103" t="s">
        <v>828</v>
      </c>
      <c r="B10298" s="103" t="s">
        <v>347</v>
      </c>
      <c r="C10298" s="103" t="s">
        <v>481</v>
      </c>
      <c r="D10298" s="103" t="s">
        <v>496</v>
      </c>
      <c r="E10298" s="103" t="s">
        <v>954</v>
      </c>
      <c r="F10298" s="103" t="s">
        <v>954</v>
      </c>
      <c r="G10298" s="103" t="s">
        <v>207</v>
      </c>
      <c r="H10298" s="103" t="s">
        <v>354</v>
      </c>
      <c r="I10298" s="103" t="s">
        <v>842</v>
      </c>
      <c r="J10298" s="215">
        <v>303.47000000000003</v>
      </c>
      <c r="K10298" s="216" t="s">
        <v>347</v>
      </c>
    </row>
    <row r="10299" spans="1:11" x14ac:dyDescent="0.25">
      <c r="A10299" s="103" t="s">
        <v>829</v>
      </c>
      <c r="B10299" s="103" t="s">
        <v>347</v>
      </c>
      <c r="C10299" s="103" t="s">
        <v>481</v>
      </c>
      <c r="D10299" s="103" t="s">
        <v>496</v>
      </c>
      <c r="E10299" s="103" t="s">
        <v>954</v>
      </c>
      <c r="F10299" s="103" t="s">
        <v>954</v>
      </c>
      <c r="G10299" s="103" t="s">
        <v>207</v>
      </c>
      <c r="H10299" s="103" t="s">
        <v>354</v>
      </c>
      <c r="I10299" s="103" t="s">
        <v>842</v>
      </c>
      <c r="J10299" s="215">
        <v>100</v>
      </c>
      <c r="K10299" s="216" t="s">
        <v>347</v>
      </c>
    </row>
    <row r="10300" spans="1:11" x14ac:dyDescent="0.25">
      <c r="A10300" s="109" t="s">
        <v>25</v>
      </c>
      <c r="B10300" s="106"/>
      <c r="C10300" s="106"/>
      <c r="D10300" s="106"/>
      <c r="E10300" s="106"/>
      <c r="F10300" s="106"/>
      <c r="G10300" s="106"/>
      <c r="H10300" s="106"/>
      <c r="I10300" s="106"/>
      <c r="J10300" s="217">
        <v>46774649.710000098</v>
      </c>
      <c r="K10300" s="112"/>
    </row>
  </sheetData>
  <autoFilter ref="A11:K10300" xr:uid="{00000000-0009-0000-0000-00000D000000}"/>
  <mergeCells count="1">
    <mergeCell ref="Q17:R18"/>
  </mergeCells>
  <pageMargins left="0.7" right="0.7" top="0.75" bottom="0.75" header="0.3" footer="0.3"/>
  <pageSetup scale="68" fitToHeight="0" orientation="landscape" r:id="rId2"/>
  <headerFooter>
    <oddFooter>&amp;L&amp;Z
&amp;F&amp;R&amp;A</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16F5D-C9B8-44AB-BAD0-B9BCEB9C4628}">
  <sheetPr codeName="Sheet3">
    <pageSetUpPr fitToPage="1"/>
  </sheetPr>
  <dimension ref="A1:B1"/>
  <sheetViews>
    <sheetView zoomScaleNormal="100" zoomScaleSheetLayoutView="100" workbookViewId="0">
      <selection activeCell="L14" sqref="L14"/>
    </sheetView>
  </sheetViews>
  <sheetFormatPr defaultRowHeight="15" x14ac:dyDescent="0.25"/>
  <sheetData>
    <row r="1" spans="1:2" x14ac:dyDescent="0.25">
      <c r="A1" s="16" t="s">
        <v>804</v>
      </c>
      <c r="B1" s="209" t="s">
        <v>1035</v>
      </c>
    </row>
  </sheetData>
  <hyperlinks>
    <hyperlink ref="B1" r:id="rId1" display="G:\BP&amp;A\Shared\A&amp;G for Tax\2026\PA5090526 A&amp;G Allocation Calc.xlsm" xr:uid="{596570E1-947D-41C9-8617-FFE2A4245FB3}"/>
  </hyperlinks>
  <pageMargins left="0.7" right="0.7" top="0.75" bottom="0.75" header="0.3" footer="0.3"/>
  <pageSetup paperSize="5" scale="80" orientation="landscape" horizontalDpi="1200" verticalDpi="1200" r:id="rId2"/>
  <headerFooter>
    <oddFooter>&amp;L&amp;Z
&amp;F&amp;R&amp;A</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22868-E22F-401A-9C9E-5C0921735FBC}">
  <dimension ref="A1:F3"/>
  <sheetViews>
    <sheetView workbookViewId="0"/>
  </sheetViews>
  <sheetFormatPr defaultRowHeight="15" x14ac:dyDescent="0.25"/>
  <cols>
    <col min="1" max="2" width="12.7109375" customWidth="1"/>
    <col min="4" max="4" width="50.7109375" customWidth="1"/>
    <col min="5" max="5" width="30.7109375" customWidth="1"/>
  </cols>
  <sheetData>
    <row r="1" spans="1:6" x14ac:dyDescent="0.25">
      <c r="A1" t="s">
        <v>1023</v>
      </c>
      <c r="B1" t="s">
        <v>1024</v>
      </c>
      <c r="C1" t="s">
        <v>1025</v>
      </c>
      <c r="D1" t="s">
        <v>1026</v>
      </c>
      <c r="E1" t="s">
        <v>223</v>
      </c>
      <c r="F1" t="s">
        <v>1027</v>
      </c>
    </row>
    <row r="2" spans="1:6" x14ac:dyDescent="0.25">
      <c r="A2" s="261">
        <v>46213</v>
      </c>
      <c r="B2" s="262">
        <v>0.62165509259259255</v>
      </c>
      <c r="C2" t="s">
        <v>1028</v>
      </c>
      <c r="D2" t="s">
        <v>1029</v>
      </c>
      <c r="E2" t="s">
        <v>1030</v>
      </c>
    </row>
    <row r="3" spans="1:6" x14ac:dyDescent="0.25">
      <c r="A3" s="261">
        <v>46213</v>
      </c>
      <c r="B3" s="262">
        <v>0.62236111111111114</v>
      </c>
      <c r="C3" t="s">
        <v>1028</v>
      </c>
      <c r="D3" t="s">
        <v>1029</v>
      </c>
      <c r="E3" t="s">
        <v>1030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FDA21-2217-4331-B26A-E781E8E2B907}">
  <sheetPr codeName="Sheet5">
    <pageSetUpPr fitToPage="1"/>
  </sheetPr>
  <dimension ref="A1:W25"/>
  <sheetViews>
    <sheetView tabSelected="1" topLeftCell="A19" zoomScaleNormal="100" zoomScaleSheetLayoutView="100" workbookViewId="0">
      <selection activeCell="L14" sqref="L14"/>
    </sheetView>
  </sheetViews>
  <sheetFormatPr defaultRowHeight="15" x14ac:dyDescent="0.25"/>
  <cols>
    <col min="22" max="22" width="5.7109375" customWidth="1"/>
    <col min="23" max="23" width="13.28515625" bestFit="1" customWidth="1"/>
    <col min="24" max="24" width="2.7109375" customWidth="1"/>
  </cols>
  <sheetData>
    <row r="1" spans="1:9" x14ac:dyDescent="0.25">
      <c r="A1" s="16" t="s">
        <v>804</v>
      </c>
      <c r="B1" s="209" t="s">
        <v>805</v>
      </c>
      <c r="I1" s="16" t="s">
        <v>1008</v>
      </c>
    </row>
    <row r="22" spans="23:23" x14ac:dyDescent="0.25">
      <c r="W22" s="210" t="s">
        <v>1031</v>
      </c>
    </row>
    <row r="23" spans="23:23" x14ac:dyDescent="0.25">
      <c r="W23" s="211">
        <f>174881+162079+201619+274152+131529+175484+244510</f>
        <v>1364254</v>
      </c>
    </row>
    <row r="24" spans="23:23" x14ac:dyDescent="0.25">
      <c r="W24" s="212">
        <f>546810+523101+635492+767653+585269+557958+705092</f>
        <v>4321375</v>
      </c>
    </row>
    <row r="25" spans="23:23" x14ac:dyDescent="0.25">
      <c r="W25" s="213">
        <f>W23/W24</f>
        <v>0.31569905412050564</v>
      </c>
    </row>
  </sheetData>
  <hyperlinks>
    <hyperlink ref="B1" r:id="rId1" xr:uid="{7670F859-7CB5-4803-9260-5432916689D4}"/>
  </hyperlinks>
  <pageMargins left="0.7" right="0.7" top="0.75" bottom="0.75" header="0.3" footer="0.3"/>
  <pageSetup paperSize="5" scale="76" orientation="landscape" horizontalDpi="1200" verticalDpi="1200" r:id="rId2"/>
  <headerFooter>
    <oddFooter>&amp;L&amp;Z
&amp;F&amp;R&amp;A</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0" tint="-0.14999847407452621"/>
    <pageSetUpPr fitToPage="1"/>
  </sheetPr>
  <dimension ref="A1:A17"/>
  <sheetViews>
    <sheetView workbookViewId="0"/>
  </sheetViews>
  <sheetFormatPr defaultRowHeight="15" x14ac:dyDescent="0.25"/>
  <sheetData>
    <row r="1" spans="1:1" x14ac:dyDescent="0.25">
      <c r="A1" t="s">
        <v>631</v>
      </c>
    </row>
    <row r="3" spans="1:1" x14ac:dyDescent="0.25">
      <c r="A3" t="s">
        <v>632</v>
      </c>
    </row>
    <row r="17" spans="1:1" x14ac:dyDescent="0.25">
      <c r="A17" t="s">
        <v>633</v>
      </c>
    </row>
  </sheetData>
  <pageMargins left="0.7" right="0.7" top="0.75" bottom="0.75" header="0.3" footer="0.3"/>
  <pageSetup scale="44" orientation="portrait" r:id="rId1"/>
  <headerFooter>
    <oddFooter>&amp;L&amp;F
&amp;A&amp;R&amp;P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6"/>
  <dimension ref="A1:O59"/>
  <sheetViews>
    <sheetView zoomScaleNormal="100" zoomScaleSheetLayoutView="100" workbookViewId="0">
      <selection activeCell="M38" sqref="M38"/>
    </sheetView>
  </sheetViews>
  <sheetFormatPr defaultColWidth="9.140625" defaultRowHeight="12.75" outlineLevelCol="1" x14ac:dyDescent="0.2"/>
  <cols>
    <col min="1" max="1" width="48.5703125" style="2" customWidth="1"/>
    <col min="2" max="2" width="15.7109375" style="2" customWidth="1" outlineLevel="1"/>
    <col min="3" max="3" width="9.140625" style="2" customWidth="1" outlineLevel="1"/>
    <col min="4" max="4" width="4.7109375" style="2" customWidth="1" outlineLevel="1"/>
    <col min="5" max="5" width="10.28515625" style="2" customWidth="1" outlineLevel="1"/>
    <col min="6" max="6" width="37.42578125" style="2" customWidth="1" outlineLevel="1"/>
    <col min="7" max="7" width="12.85546875" style="2" customWidth="1" outlineLevel="1"/>
    <col min="8" max="8" width="8.7109375" style="2" customWidth="1" outlineLevel="1"/>
    <col min="9" max="9" width="10.42578125" style="2" customWidth="1" outlineLevel="1"/>
    <col min="10" max="10" width="12.140625" style="2" customWidth="1" outlineLevel="1"/>
    <col min="11" max="11" width="4.140625" style="2" customWidth="1" outlineLevel="1"/>
    <col min="12" max="12" width="10.42578125" style="2" customWidth="1" outlineLevel="1"/>
    <col min="13" max="13" width="12.28515625" style="2" customWidth="1"/>
    <col min="14" max="14" width="3.85546875" style="2" customWidth="1"/>
    <col min="15" max="16384" width="9.140625" style="2"/>
  </cols>
  <sheetData>
    <row r="1" spans="1:15" x14ac:dyDescent="0.2">
      <c r="A1" s="1" t="str">
        <f>'1. Pro Forma'!A1</f>
        <v>UNS GAS, INC.</v>
      </c>
      <c r="H1" s="276" t="s">
        <v>1050</v>
      </c>
    </row>
    <row r="2" spans="1:15" x14ac:dyDescent="0.2">
      <c r="A2" s="1" t="s">
        <v>16</v>
      </c>
    </row>
    <row r="3" spans="1:15" x14ac:dyDescent="0.2">
      <c r="A3" s="1" t="s">
        <v>278</v>
      </c>
    </row>
    <row r="4" spans="1:15" x14ac:dyDescent="0.2">
      <c r="A4" s="1" t="str">
        <f>'1. Pro Forma'!A3</f>
        <v>FOR PERIOD JULY 1, 2025 TO JUNE 30, 2026</v>
      </c>
    </row>
    <row r="5" spans="1:15" x14ac:dyDescent="0.2">
      <c r="A5" s="1" t="s">
        <v>17</v>
      </c>
    </row>
    <row r="6" spans="1:15" x14ac:dyDescent="0.2">
      <c r="A6" s="1"/>
    </row>
    <row r="7" spans="1:15" s="15" customFormat="1" ht="12.75" customHeight="1" x14ac:dyDescent="0.2">
      <c r="A7" s="366" t="s">
        <v>78</v>
      </c>
      <c r="B7" s="367"/>
      <c r="C7" s="368"/>
      <c r="E7" s="366" t="s">
        <v>576</v>
      </c>
      <c r="F7" s="367"/>
      <c r="G7" s="368"/>
      <c r="I7" s="369" t="s">
        <v>572</v>
      </c>
      <c r="J7" s="370"/>
      <c r="L7" s="366" t="s">
        <v>571</v>
      </c>
      <c r="M7" s="368"/>
    </row>
    <row r="8" spans="1:15" x14ac:dyDescent="0.2">
      <c r="B8" s="3"/>
      <c r="G8" s="14" t="s">
        <v>756</v>
      </c>
      <c r="I8" s="371"/>
      <c r="J8" s="372"/>
    </row>
    <row r="9" spans="1:15" ht="13.5" thickBot="1" x14ac:dyDescent="0.25">
      <c r="A9" s="4"/>
      <c r="B9" s="74"/>
      <c r="G9" s="14" t="s">
        <v>18</v>
      </c>
    </row>
    <row r="10" spans="1:15" ht="26.25" customHeight="1" thickBot="1" x14ac:dyDescent="0.3">
      <c r="A10" s="4"/>
      <c r="B10" s="353" t="str">
        <f>'5 Adj Payroll by Func 06.26'!H8</f>
        <v>Actual 12 Months Ended</v>
      </c>
      <c r="C10" s="204"/>
      <c r="F10" s="242" t="s">
        <v>635</v>
      </c>
      <c r="G10" s="334">
        <f>'3 Payroll Adjmt'!E24</f>
        <v>322851.41277318879</v>
      </c>
      <c r="H10" s="239" t="s">
        <v>63</v>
      </c>
      <c r="M10" s="52">
        <f>G10+J34+J39</f>
        <v>328564.41277318879</v>
      </c>
      <c r="N10" s="239" t="s">
        <v>1013</v>
      </c>
    </row>
    <row r="11" spans="1:15" x14ac:dyDescent="0.2">
      <c r="A11" s="5" t="s">
        <v>19</v>
      </c>
      <c r="B11" s="354" t="str">
        <f>'5 Adj Payroll by Func 06.26'!G9</f>
        <v>June 2026</v>
      </c>
      <c r="C11" s="6" t="s">
        <v>20</v>
      </c>
      <c r="D11" s="6"/>
      <c r="E11" s="6" t="s">
        <v>21</v>
      </c>
      <c r="F11" s="6" t="s">
        <v>22</v>
      </c>
      <c r="G11" s="7" t="s">
        <v>23</v>
      </c>
      <c r="I11" s="6" t="s">
        <v>21</v>
      </c>
      <c r="J11" s="7" t="s">
        <v>23</v>
      </c>
      <c r="L11" s="6" t="s">
        <v>21</v>
      </c>
      <c r="M11" s="7" t="s">
        <v>23</v>
      </c>
    </row>
    <row r="12" spans="1:15" x14ac:dyDescent="0.2">
      <c r="A12" s="75" t="str">
        <f>'5 Adj Payroll by Func 06.26'!A10</f>
        <v>Operations - Gas</v>
      </c>
      <c r="B12" s="355">
        <f>'5 Adj Payroll by Func 06.26'!G10</f>
        <v>0</v>
      </c>
      <c r="M12" s="10"/>
    </row>
    <row r="13" spans="1:15" x14ac:dyDescent="0.2">
      <c r="A13" s="75" t="str">
        <f>'5 Adj Payroll by Func 06.26'!A11</f>
        <v xml:space="preserve"> </v>
      </c>
      <c r="B13" s="355">
        <f>'5 Adj Payroll by Func 06.26'!G11</f>
        <v>0</v>
      </c>
      <c r="C13" s="9"/>
      <c r="D13" s="9"/>
      <c r="E13" s="9" t="str">
        <f>"   "&amp;MID(A13,1,4)</f>
        <v xml:space="preserve">    </v>
      </c>
      <c r="F13" s="9" t="str">
        <f>MID(A13,9,50)</f>
        <v/>
      </c>
      <c r="G13" s="10"/>
      <c r="M13" s="10"/>
    </row>
    <row r="14" spans="1:15" x14ac:dyDescent="0.2">
      <c r="A14" s="75" t="str">
        <f>'5 Adj Payroll by Func 06.26'!A12</f>
        <v>0870_FC - Trans-Oper Supervision and Engr</v>
      </c>
      <c r="B14" s="355">
        <f>'5 Adj Payroll by Func 06.26'!H12</f>
        <v>195669.61000000004</v>
      </c>
      <c r="C14" s="9">
        <f>B14/$B$55</f>
        <v>2.5282645800471293E-2</v>
      </c>
      <c r="D14" s="9"/>
      <c r="E14" s="9" t="str">
        <f>"   "&amp;MID(A14,1,4)</f>
        <v xml:space="preserve">   0870</v>
      </c>
      <c r="F14" s="9" t="str">
        <f>MID(A14,11,50)</f>
        <v>Trans-Oper Supervision and Engr</v>
      </c>
      <c r="G14" s="10">
        <f>ROUND($G$10*C14,0)</f>
        <v>8163</v>
      </c>
      <c r="L14" s="201" t="str">
        <f>MID(E14,5,3)</f>
        <v>870</v>
      </c>
      <c r="M14" s="10">
        <f>G14+J14</f>
        <v>8163</v>
      </c>
      <c r="O14" s="9"/>
    </row>
    <row r="15" spans="1:15" x14ac:dyDescent="0.2">
      <c r="A15" s="75" t="str">
        <f>'5 Adj Payroll by Func 06.26'!A13</f>
        <v>FC_TRANS_OPS - Transmission Operating Expenses</v>
      </c>
      <c r="B15" s="356">
        <f>'5 Adj Payroll by Func 06.26'!H13</f>
        <v>195669.61000000004</v>
      </c>
      <c r="C15" s="271"/>
      <c r="D15" s="271"/>
      <c r="E15" s="271"/>
      <c r="F15" s="271"/>
      <c r="G15" s="272"/>
      <c r="H15" s="273"/>
      <c r="I15" s="273"/>
      <c r="J15" s="273"/>
      <c r="K15" s="273"/>
      <c r="L15" s="273"/>
      <c r="M15" s="272"/>
    </row>
    <row r="16" spans="1:15" x14ac:dyDescent="0.2">
      <c r="A16" s="75" t="str">
        <f>'5 Adj Payroll by Func 06.26'!A14</f>
        <v xml:space="preserve"> </v>
      </c>
      <c r="B16" s="355">
        <f>'5 Adj Payroll by Func 06.26'!H14</f>
        <v>0</v>
      </c>
      <c r="C16" s="271"/>
      <c r="D16" s="271"/>
      <c r="E16" s="271" t="str">
        <f t="shared" ref="E16:E23" si="0">"   "&amp;MID(A16,1,4)</f>
        <v xml:space="preserve">    </v>
      </c>
      <c r="F16" s="271" t="str">
        <f t="shared" ref="F16:F23" si="1">MID(A16,11,50)</f>
        <v/>
      </c>
      <c r="G16" s="272"/>
      <c r="H16" s="273"/>
      <c r="I16" s="273"/>
      <c r="J16" s="273"/>
      <c r="K16" s="273"/>
      <c r="L16" s="273"/>
      <c r="M16" s="272"/>
    </row>
    <row r="17" spans="1:15" x14ac:dyDescent="0.2">
      <c r="A17" s="75" t="str">
        <f>'5 Adj Payroll by Func 06.26'!A15</f>
        <v>0874_FC - Dist-Mains and Services Exp</v>
      </c>
      <c r="B17" s="355">
        <f>'5 Adj Payroll by Func 06.26'!H15</f>
        <v>1389094.8600000003</v>
      </c>
      <c r="C17" s="9">
        <f t="shared" ref="C17:C23" si="2">B17/$B$55</f>
        <v>0.17948619271349936</v>
      </c>
      <c r="D17" s="9"/>
      <c r="E17" s="9" t="str">
        <f t="shared" si="0"/>
        <v xml:space="preserve">   0874</v>
      </c>
      <c r="F17" s="9" t="str">
        <f t="shared" si="1"/>
        <v>Dist-Mains and Services Exp</v>
      </c>
      <c r="G17" s="10">
        <f t="shared" ref="G17:G23" si="3">ROUND($G$10*C17,0)</f>
        <v>57947</v>
      </c>
      <c r="L17" s="201" t="str">
        <f t="shared" ref="L17:L23" si="4">MID(E17,5,3)</f>
        <v>874</v>
      </c>
      <c r="M17" s="10">
        <f t="shared" ref="M17:M23" si="5">G17+J17</f>
        <v>57947</v>
      </c>
      <c r="O17" s="9"/>
    </row>
    <row r="18" spans="1:15" x14ac:dyDescent="0.2">
      <c r="A18" s="75" t="str">
        <f>'5 Adj Payroll by Func 06.26'!A16</f>
        <v>0875_FC - Dist-Meas and Reg Station Exp-Gen</v>
      </c>
      <c r="B18" s="355">
        <f>'5 Adj Payroll by Func 06.26'!H16</f>
        <v>143836.15000000002</v>
      </c>
      <c r="C18" s="9">
        <f t="shared" si="2"/>
        <v>1.8585197945421666E-2</v>
      </c>
      <c r="D18" s="9"/>
      <c r="E18" s="9" t="str">
        <f t="shared" si="0"/>
        <v xml:space="preserve">   0875</v>
      </c>
      <c r="F18" s="9" t="str">
        <f t="shared" si="1"/>
        <v>Dist-Meas and Reg Station Exp-Gen</v>
      </c>
      <c r="G18" s="10">
        <f t="shared" si="3"/>
        <v>6000</v>
      </c>
      <c r="L18" s="201" t="str">
        <f t="shared" si="4"/>
        <v>875</v>
      </c>
      <c r="M18" s="10">
        <f t="shared" si="5"/>
        <v>6000</v>
      </c>
      <c r="O18" s="9"/>
    </row>
    <row r="19" spans="1:15" x14ac:dyDescent="0.2">
      <c r="A19" s="75" t="str">
        <f>'5 Adj Payroll by Func 06.26'!A17</f>
        <v>0876_FC - Dist-Meas and Reg Station Exp-Ind</v>
      </c>
      <c r="B19" s="355">
        <f>'5 Adj Payroll by Func 06.26'!H17</f>
        <v>98165.209999999992</v>
      </c>
      <c r="C19" s="9">
        <f t="shared" si="2"/>
        <v>1.2684014826619636E-2</v>
      </c>
      <c r="D19" s="9"/>
      <c r="E19" s="9" t="str">
        <f t="shared" si="0"/>
        <v xml:space="preserve">   0876</v>
      </c>
      <c r="F19" s="9" t="str">
        <f t="shared" si="1"/>
        <v>Dist-Meas and Reg Station Exp-Ind</v>
      </c>
      <c r="G19" s="10">
        <f t="shared" si="3"/>
        <v>4095</v>
      </c>
      <c r="L19" s="201" t="str">
        <f t="shared" si="4"/>
        <v>876</v>
      </c>
      <c r="M19" s="10">
        <f t="shared" si="5"/>
        <v>4095</v>
      </c>
      <c r="O19" s="9"/>
    </row>
    <row r="20" spans="1:15" x14ac:dyDescent="0.2">
      <c r="A20" s="75" t="str">
        <f>'5 Adj Payroll by Func 06.26'!A18</f>
        <v>0877_FC - Dist-Meas and Reg Station Exp-CtGt</v>
      </c>
      <c r="B20" s="355">
        <f>'5 Adj Payroll by Func 06.26'!H18</f>
        <v>25399.89</v>
      </c>
      <c r="C20" s="9">
        <f t="shared" si="2"/>
        <v>3.2819425675807944E-3</v>
      </c>
      <c r="D20" s="9"/>
      <c r="E20" s="9" t="str">
        <f t="shared" si="0"/>
        <v xml:space="preserve">   0877</v>
      </c>
      <c r="F20" s="9" t="str">
        <f t="shared" si="1"/>
        <v>Dist-Meas and Reg Station Exp-CtGt</v>
      </c>
      <c r="G20" s="10">
        <f t="shared" si="3"/>
        <v>1060</v>
      </c>
      <c r="L20" s="201" t="str">
        <f t="shared" si="4"/>
        <v>877</v>
      </c>
      <c r="M20" s="10">
        <f t="shared" si="5"/>
        <v>1060</v>
      </c>
      <c r="O20" s="9"/>
    </row>
    <row r="21" spans="1:15" x14ac:dyDescent="0.2">
      <c r="A21" s="75" t="str">
        <f>'5 Adj Payroll by Func 06.26'!A19</f>
        <v>0878_FC - Dist-Meter Exp</v>
      </c>
      <c r="B21" s="355">
        <f>'5 Adj Payroll by Func 06.26'!H19</f>
        <v>974995.03</v>
      </c>
      <c r="C21" s="9">
        <f t="shared" si="2"/>
        <v>0.12597998228089624</v>
      </c>
      <c r="D21" s="9"/>
      <c r="E21" s="9" t="str">
        <f t="shared" si="0"/>
        <v xml:space="preserve">   0878</v>
      </c>
      <c r="F21" s="9" t="str">
        <f t="shared" si="1"/>
        <v>Dist-Meter Exp</v>
      </c>
      <c r="G21" s="10">
        <f t="shared" si="3"/>
        <v>40673</v>
      </c>
      <c r="L21" s="201" t="str">
        <f t="shared" si="4"/>
        <v>878</v>
      </c>
      <c r="M21" s="10">
        <f t="shared" si="5"/>
        <v>40673</v>
      </c>
      <c r="O21" s="9"/>
    </row>
    <row r="22" spans="1:15" x14ac:dyDescent="0.2">
      <c r="A22" s="75" t="str">
        <f>'5 Adj Payroll by Func 06.26'!A20</f>
        <v>0879_FC - Dist-Customer Installations Exp</v>
      </c>
      <c r="B22" s="355">
        <f>'5 Adj Payroll by Func 06.26'!H20</f>
        <v>1264410.4600000002</v>
      </c>
      <c r="C22" s="9">
        <f t="shared" si="2"/>
        <v>0.16337560956241992</v>
      </c>
      <c r="D22" s="9"/>
      <c r="E22" s="9" t="str">
        <f t="shared" si="0"/>
        <v xml:space="preserve">   0879</v>
      </c>
      <c r="F22" s="9" t="str">
        <f t="shared" si="1"/>
        <v>Dist-Customer Installations Exp</v>
      </c>
      <c r="G22" s="10">
        <f t="shared" si="3"/>
        <v>52746</v>
      </c>
      <c r="L22" s="201" t="str">
        <f t="shared" si="4"/>
        <v>879</v>
      </c>
      <c r="M22" s="10">
        <f t="shared" si="5"/>
        <v>52746</v>
      </c>
      <c r="O22" s="9"/>
    </row>
    <row r="23" spans="1:15" x14ac:dyDescent="0.2">
      <c r="A23" s="75" t="str">
        <f>'5 Adj Payroll by Func 06.26'!A21</f>
        <v>0880_FC - Dist-Other Expenses</v>
      </c>
      <c r="B23" s="355">
        <f>'5 Adj Payroll by Func 06.26'!H21</f>
        <v>452804.76000000007</v>
      </c>
      <c r="C23" s="9">
        <f t="shared" si="2"/>
        <v>5.8507309151622527E-2</v>
      </c>
      <c r="D23" s="9"/>
      <c r="E23" s="9" t="str">
        <f t="shared" si="0"/>
        <v xml:space="preserve">   0880</v>
      </c>
      <c r="F23" s="9" t="str">
        <f t="shared" si="1"/>
        <v>Dist-Other Expenses</v>
      </c>
      <c r="G23" s="10">
        <f t="shared" si="3"/>
        <v>18889</v>
      </c>
      <c r="L23" s="201" t="str">
        <f t="shared" si="4"/>
        <v>880</v>
      </c>
      <c r="M23" s="10">
        <f t="shared" si="5"/>
        <v>18889</v>
      </c>
      <c r="O23" s="9"/>
    </row>
    <row r="24" spans="1:15" x14ac:dyDescent="0.2">
      <c r="A24" s="75" t="str">
        <f>'5 Adj Payroll by Func 06.26'!A22</f>
        <v>FC_DIST_OPS - Distribution Operating Expenses</v>
      </c>
      <c r="B24" s="356">
        <f>'5 Adj Payroll by Func 06.26'!H22</f>
        <v>4348706.3599999994</v>
      </c>
      <c r="C24" s="271"/>
      <c r="D24" s="271"/>
      <c r="E24" s="271"/>
      <c r="F24" s="271"/>
      <c r="G24" s="272"/>
      <c r="H24" s="273"/>
      <c r="I24" s="273"/>
      <c r="J24" s="273"/>
      <c r="K24" s="273"/>
      <c r="L24" s="273"/>
      <c r="M24" s="272"/>
    </row>
    <row r="25" spans="1:15" x14ac:dyDescent="0.2">
      <c r="A25" s="75" t="str">
        <f>'5 Adj Payroll by Func 06.26'!A23</f>
        <v xml:space="preserve"> </v>
      </c>
      <c r="B25" s="355">
        <f>'5 Adj Payroll by Func 06.26'!H23</f>
        <v>0</v>
      </c>
      <c r="C25" s="271"/>
      <c r="D25" s="271"/>
      <c r="E25" s="271"/>
      <c r="F25" s="271"/>
      <c r="G25" s="272"/>
      <c r="H25" s="273"/>
      <c r="I25" s="273"/>
      <c r="J25" s="273"/>
      <c r="K25" s="273"/>
      <c r="L25" s="273"/>
      <c r="M25" s="272"/>
    </row>
    <row r="26" spans="1:15" x14ac:dyDescent="0.2">
      <c r="A26" s="75" t="str">
        <f>'5 Adj Payroll by Func 06.26'!A24</f>
        <v>0901_FC - Cust Accounting-Supervision</v>
      </c>
      <c r="B26" s="355">
        <f>'5 Adj Payroll by Func 06.26'!H24</f>
        <v>21155.700000000004</v>
      </c>
      <c r="C26" s="9">
        <f>B26/$B$55</f>
        <v>2.7335469711470806E-3</v>
      </c>
      <c r="D26" s="9"/>
      <c r="E26" s="9" t="str">
        <f>"   "&amp;MID(A26,1,4)</f>
        <v xml:space="preserve">   0901</v>
      </c>
      <c r="F26" s="9" t="str">
        <f>MID(A26,11,50)</f>
        <v>Cust Accounting-Supervision</v>
      </c>
      <c r="G26" s="10">
        <f t="shared" ref="G26:G28" si="6">ROUND($G$10*C26,0)</f>
        <v>883</v>
      </c>
      <c r="L26" s="201" t="str">
        <f>MID(E26,5,3)</f>
        <v>901</v>
      </c>
      <c r="M26" s="10">
        <f t="shared" ref="M26:M28" si="7">G26+J26</f>
        <v>883</v>
      </c>
      <c r="O26" s="9"/>
    </row>
    <row r="27" spans="1:15" x14ac:dyDescent="0.2">
      <c r="A27" s="75" t="str">
        <f>'5 Adj Payroll by Func 06.26'!A25</f>
        <v>0902_FC - Meter Reading Expense</v>
      </c>
      <c r="B27" s="355">
        <f>'5 Adj Payroll by Func 06.26'!H25</f>
        <v>88509.200000000012</v>
      </c>
      <c r="C27" s="9">
        <f>B27/$B$55</f>
        <v>1.1436353114226954E-2</v>
      </c>
      <c r="D27" s="9"/>
      <c r="E27" s="9" t="str">
        <f>"   "&amp;MID(A27,1,4)</f>
        <v xml:space="preserve">   0902</v>
      </c>
      <c r="F27" s="9" t="str">
        <f>MID(A27,11,50)</f>
        <v>Meter Reading Expense</v>
      </c>
      <c r="G27" s="10">
        <f t="shared" si="6"/>
        <v>3692</v>
      </c>
      <c r="L27" s="201" t="str">
        <f>MID(E27,5,3)</f>
        <v>902</v>
      </c>
      <c r="M27" s="10">
        <f t="shared" si="7"/>
        <v>3692</v>
      </c>
      <c r="O27" s="9"/>
    </row>
    <row r="28" spans="1:15" x14ac:dyDescent="0.2">
      <c r="A28" s="75" t="str">
        <f>'5 Adj Payroll by Func 06.26'!A26</f>
        <v>0903_FC - Cust Rec Collection Exp</v>
      </c>
      <c r="B28" s="355">
        <f>'5 Adj Payroll by Func 06.26'!H26</f>
        <v>421230.09</v>
      </c>
      <c r="C28" s="9">
        <f>B28/$B$55</f>
        <v>5.4427517722198372E-2</v>
      </c>
      <c r="D28" s="9"/>
      <c r="E28" s="9" t="str">
        <f>"   "&amp;MID(A28,1,4)</f>
        <v xml:space="preserve">   0903</v>
      </c>
      <c r="F28" s="9" t="str">
        <f>MID(A28,11,50)</f>
        <v>Cust Rec Collection Exp</v>
      </c>
      <c r="G28" s="10">
        <f t="shared" si="6"/>
        <v>17572</v>
      </c>
      <c r="L28" s="201" t="str">
        <f>MID(E28,5,3)</f>
        <v>903</v>
      </c>
      <c r="M28" s="10">
        <f t="shared" si="7"/>
        <v>17572</v>
      </c>
      <c r="O28" s="9"/>
    </row>
    <row r="29" spans="1:15" x14ac:dyDescent="0.2">
      <c r="A29" s="75" t="str">
        <f>'5 Adj Payroll by Func 06.26'!A27</f>
        <v>FC_CUST_ACCTS - Customer Accounts Expenses</v>
      </c>
      <c r="B29" s="356">
        <f>'5 Adj Payroll by Func 06.26'!H27</f>
        <v>530894.99</v>
      </c>
      <c r="C29" s="271"/>
      <c r="D29" s="271"/>
      <c r="E29" s="271"/>
      <c r="F29" s="271"/>
      <c r="G29" s="272"/>
      <c r="H29" s="273"/>
      <c r="I29" s="273"/>
      <c r="J29" s="273"/>
      <c r="K29" s="273"/>
      <c r="L29" s="273"/>
      <c r="M29" s="272"/>
    </row>
    <row r="30" spans="1:15" x14ac:dyDescent="0.2">
      <c r="A30" s="75" t="str">
        <f>'5 Adj Payroll by Func 06.26'!A28</f>
        <v xml:space="preserve"> </v>
      </c>
      <c r="B30" s="355">
        <f>'5 Adj Payroll by Func 06.26'!H28</f>
        <v>0</v>
      </c>
      <c r="C30" s="9">
        <f>B30/$B$55</f>
        <v>0</v>
      </c>
      <c r="D30" s="320"/>
      <c r="E30" s="321" t="s">
        <v>758</v>
      </c>
      <c r="F30" s="322" t="s">
        <v>757</v>
      </c>
      <c r="G30" s="10">
        <f t="shared" ref="G30:G31" si="8">ROUND($G$10*C30,0)</f>
        <v>0</v>
      </c>
      <c r="L30" s="323" t="str">
        <f t="shared" ref="L30:L38" si="9">MID(E30,5,3)</f>
        <v>907</v>
      </c>
      <c r="M30" s="10">
        <f>G30+J30</f>
        <v>0</v>
      </c>
      <c r="O30" s="9"/>
    </row>
    <row r="31" spans="1:15" x14ac:dyDescent="0.2">
      <c r="A31" s="75" t="str">
        <f>'5 Adj Payroll by Func 06.26'!A29</f>
        <v>0908_FC - Customer Assistance Exp</v>
      </c>
      <c r="B31" s="357">
        <f>'5 Adj Payroll by Func 06.26'!H29</f>
        <v>0</v>
      </c>
      <c r="C31" s="9">
        <f>B31/$B$55</f>
        <v>0</v>
      </c>
      <c r="D31" s="320"/>
      <c r="E31" s="320" t="str">
        <f t="shared" ref="E31:E36" si="10">"   "&amp;MID(A31,1,4)</f>
        <v xml:space="preserve">   0908</v>
      </c>
      <c r="F31" s="320" t="str">
        <f t="shared" ref="F31:F36" si="11">MID(A31,11,50)</f>
        <v>Customer Assistance Exp</v>
      </c>
      <c r="G31" s="10">
        <f t="shared" si="8"/>
        <v>0</v>
      </c>
      <c r="L31" s="3" t="str">
        <f t="shared" si="9"/>
        <v>908</v>
      </c>
      <c r="M31" s="10">
        <f>G31+J31</f>
        <v>0</v>
      </c>
      <c r="O31" s="9"/>
    </row>
    <row r="32" spans="1:15" x14ac:dyDescent="0.2">
      <c r="A32" s="75" t="str">
        <f>'5 Adj Payroll by Func 06.26'!A30</f>
        <v>FC_CUST_SERV - Customer Service and Information Expenses</v>
      </c>
      <c r="B32" s="355">
        <f>'5 Adj Payroll by Func 06.26'!H30</f>
        <v>0</v>
      </c>
      <c r="C32" s="271"/>
      <c r="D32" s="271"/>
      <c r="E32" s="271"/>
      <c r="F32" s="271"/>
      <c r="G32" s="272"/>
      <c r="H32" s="273"/>
      <c r="I32" s="273"/>
      <c r="J32" s="273"/>
      <c r="K32" s="273"/>
      <c r="L32" s="274"/>
      <c r="M32" s="272"/>
    </row>
    <row r="33" spans="1:15" ht="13.5" thickBot="1" x14ac:dyDescent="0.25">
      <c r="A33" s="75" t="str">
        <f>'5 Adj Payroll by Func 06.26'!A31</f>
        <v xml:space="preserve"> </v>
      </c>
      <c r="B33" s="355">
        <f>'5 Adj Payroll by Func 06.26'!H31</f>
        <v>0</v>
      </c>
      <c r="C33" s="271"/>
      <c r="D33" s="271"/>
      <c r="E33" s="271" t="str">
        <f t="shared" si="10"/>
        <v xml:space="preserve">    </v>
      </c>
      <c r="F33" s="271" t="str">
        <f t="shared" si="11"/>
        <v/>
      </c>
      <c r="G33" s="272">
        <f>ROUND($G$10*C33,0)</f>
        <v>0</v>
      </c>
      <c r="H33" s="273"/>
      <c r="I33" s="273"/>
      <c r="J33" s="273"/>
      <c r="K33" s="273"/>
      <c r="L33" s="274" t="str">
        <f t="shared" si="9"/>
        <v/>
      </c>
      <c r="M33" s="272"/>
    </row>
    <row r="34" spans="1:15" ht="15.75" thickBot="1" x14ac:dyDescent="0.3">
      <c r="A34" s="75" t="str">
        <f>'5 Adj Payroll by Func 06.26'!A32</f>
        <v>0920_FC - Admin and General Salaries</v>
      </c>
      <c r="B34" s="355">
        <f>'5 Adj Payroll by Func 06.26'!H32</f>
        <v>1778443.2</v>
      </c>
      <c r="C34" s="9">
        <f t="shared" ref="C34:C38" si="12">B34/$B$55</f>
        <v>0.22979424092405928</v>
      </c>
      <c r="D34" s="9"/>
      <c r="E34" s="9" t="str">
        <f t="shared" si="10"/>
        <v xml:space="preserve">   0920</v>
      </c>
      <c r="F34" s="9" t="str">
        <f t="shared" si="11"/>
        <v>Admin and General Salaries</v>
      </c>
      <c r="G34" s="269">
        <f>ROUND($G$10*C34,0)</f>
        <v>74189</v>
      </c>
      <c r="H34" s="243" t="s">
        <v>636</v>
      </c>
      <c r="I34" s="244" t="s">
        <v>13</v>
      </c>
      <c r="J34" s="245">
        <f>ROUND('4 Benefit Adjmt'!C28,0)</f>
        <v>46764</v>
      </c>
      <c r="K34" s="239" t="s">
        <v>1009</v>
      </c>
      <c r="L34" s="201" t="str">
        <f t="shared" si="9"/>
        <v>920</v>
      </c>
      <c r="M34" s="10">
        <f>G34+J34</f>
        <v>120953</v>
      </c>
      <c r="O34" s="9"/>
    </row>
    <row r="35" spans="1:15" x14ac:dyDescent="0.2">
      <c r="A35" s="75" t="str">
        <f>'5 Adj Payroll by Func 06.26'!A33</f>
        <v>0925_FC - Injuries and Damages</v>
      </c>
      <c r="B35" s="355">
        <f>'5 Adj Payroll by Func 06.26'!H33</f>
        <v>14937.820000000002</v>
      </c>
      <c r="C35" s="9">
        <f t="shared" si="12"/>
        <v>1.930129119648146E-3</v>
      </c>
      <c r="D35" s="9"/>
      <c r="E35" s="9" t="str">
        <f t="shared" si="10"/>
        <v xml:space="preserve">   0925</v>
      </c>
      <c r="F35" s="9" t="str">
        <f t="shared" si="11"/>
        <v>Injuries and Damages</v>
      </c>
      <c r="G35" s="10">
        <f t="shared" ref="G35:G38" si="13">ROUND($G$10*C35,0)</f>
        <v>623</v>
      </c>
      <c r="L35" s="201" t="str">
        <f t="shared" si="9"/>
        <v>925</v>
      </c>
      <c r="M35" s="10">
        <f t="shared" ref="M35:M38" si="14">G35+J35</f>
        <v>623</v>
      </c>
      <c r="O35" s="9"/>
    </row>
    <row r="36" spans="1:15" x14ac:dyDescent="0.2">
      <c r="A36" s="75" t="str">
        <f>'5 Adj Payroll by Func 06.26'!A34</f>
        <v>0926_FC - Pensions and Benefits</v>
      </c>
      <c r="B36" s="355">
        <f>'5 Adj Payroll by Func 06.26'!H34</f>
        <v>36990.679999999993</v>
      </c>
      <c r="C36" s="9">
        <f t="shared" si="12"/>
        <v>4.7795989390410553E-3</v>
      </c>
      <c r="D36" s="9"/>
      <c r="E36" s="9" t="str">
        <f t="shared" si="10"/>
        <v xml:space="preserve">   0926</v>
      </c>
      <c r="F36" s="9" t="str">
        <f t="shared" si="11"/>
        <v>Pensions and Benefits</v>
      </c>
      <c r="G36" s="10">
        <f t="shared" si="13"/>
        <v>1543</v>
      </c>
      <c r="L36" s="201" t="str">
        <f t="shared" si="9"/>
        <v>926</v>
      </c>
      <c r="M36" s="10">
        <f t="shared" si="14"/>
        <v>1543</v>
      </c>
      <c r="O36" s="9"/>
    </row>
    <row r="37" spans="1:15" x14ac:dyDescent="0.2">
      <c r="A37" s="75" t="str">
        <f>'5 Adj Payroll by Func 06.26'!A35</f>
        <v>0930_FC - Miscellaneous General Expenses</v>
      </c>
      <c r="B37" s="355">
        <f>'5 Adj Payroll by Func 06.26'!H35</f>
        <v>1186.8499999999985</v>
      </c>
      <c r="C37" s="9">
        <f t="shared" si="12"/>
        <v>1.5335395296331051E-4</v>
      </c>
      <c r="D37" s="320"/>
      <c r="E37" s="9" t="str">
        <f t="shared" ref="E37:E38" si="15">"   "&amp;MID(A37,1,4)</f>
        <v xml:space="preserve">   0930</v>
      </c>
      <c r="F37" s="9" t="str">
        <f t="shared" ref="F37:F38" si="16">MID(A37,11,50)</f>
        <v>Miscellaneous General Expenses</v>
      </c>
      <c r="G37" s="10">
        <f t="shared" si="13"/>
        <v>50</v>
      </c>
      <c r="H37" s="114"/>
      <c r="L37" s="201" t="str">
        <f t="shared" si="9"/>
        <v>930</v>
      </c>
      <c r="M37" s="10">
        <f t="shared" si="14"/>
        <v>50</v>
      </c>
      <c r="O37" s="9"/>
    </row>
    <row r="38" spans="1:15" ht="13.5" thickBot="1" x14ac:dyDescent="0.25">
      <c r="A38" s="75" t="str">
        <f>'5 Adj Payroll by Func 06.26'!A36</f>
        <v>0932_FC - Maint of General Plant</v>
      </c>
      <c r="B38" s="355">
        <f>'5 Adj Payroll by Func 06.26'!H36</f>
        <v>274.95999999999998</v>
      </c>
      <c r="C38" s="9">
        <f t="shared" si="12"/>
        <v>3.5527828206421962E-5</v>
      </c>
      <c r="D38" s="320"/>
      <c r="E38" s="9" t="str">
        <f t="shared" si="15"/>
        <v xml:space="preserve">   0932</v>
      </c>
      <c r="F38" s="9" t="str">
        <f t="shared" si="16"/>
        <v>Maint of General Plant</v>
      </c>
      <c r="G38" s="10">
        <f t="shared" si="13"/>
        <v>11</v>
      </c>
      <c r="H38" s="114"/>
      <c r="L38" s="201" t="str">
        <f t="shared" si="9"/>
        <v>932</v>
      </c>
      <c r="M38" s="10">
        <f t="shared" si="14"/>
        <v>11</v>
      </c>
      <c r="O38" s="9"/>
    </row>
    <row r="39" spans="1:15" ht="15.75" thickBot="1" x14ac:dyDescent="0.3">
      <c r="A39" s="75" t="str">
        <f>'5 Adj Payroll by Func 06.26'!A37</f>
        <v>FC_ADMIN_GEN_OPS - Admin and General Operating Expenses</v>
      </c>
      <c r="B39" s="356">
        <f>'5 Adj Payroll by Func 06.26'!H37</f>
        <v>1831833.5099999998</v>
      </c>
      <c r="C39" s="320"/>
      <c r="D39" s="320"/>
      <c r="E39" s="320"/>
      <c r="F39" s="320"/>
      <c r="G39" s="10"/>
      <c r="H39" s="268" t="s">
        <v>1011</v>
      </c>
      <c r="I39" s="246" t="s">
        <v>1012</v>
      </c>
      <c r="J39" s="245">
        <f>ROUND('3 Payroll Adjmt'!E35,0)</f>
        <v>-41051</v>
      </c>
      <c r="L39" s="201" t="str">
        <f>MID(I39,5,3)</f>
        <v>922</v>
      </c>
      <c r="M39" s="10">
        <f>J39</f>
        <v>-41051</v>
      </c>
      <c r="O39" s="9"/>
    </row>
    <row r="40" spans="1:15" x14ac:dyDescent="0.2">
      <c r="A40" s="75" t="str">
        <f>'5 Adj Payroll by Func 06.26'!A38</f>
        <v>FC_OPS_EXP - Total Operating Expense</v>
      </c>
      <c r="B40" s="358">
        <f>'5 Adj Payroll by Func 06.26'!H38</f>
        <v>6907104.4700000007</v>
      </c>
      <c r="C40" s="271"/>
      <c r="D40" s="271"/>
      <c r="E40" s="275"/>
      <c r="F40" s="271"/>
      <c r="G40" s="272"/>
      <c r="H40" s="273"/>
      <c r="I40" s="273"/>
      <c r="J40" s="273"/>
      <c r="K40" s="273"/>
      <c r="L40" s="273"/>
      <c r="M40" s="273"/>
      <c r="O40" s="9"/>
    </row>
    <row r="41" spans="1:15" x14ac:dyDescent="0.2">
      <c r="A41" s="75" t="str">
        <f>'5 Adj Payroll by Func 06.26'!A39</f>
        <v xml:space="preserve"> </v>
      </c>
      <c r="B41" s="355">
        <f>'5 Adj Payroll by Func 06.26'!H39</f>
        <v>0</v>
      </c>
      <c r="C41" s="271"/>
      <c r="D41" s="271"/>
      <c r="E41" s="271"/>
      <c r="F41" s="271"/>
      <c r="G41" s="272"/>
      <c r="H41" s="273"/>
      <c r="I41" s="273"/>
      <c r="J41" s="273"/>
      <c r="K41" s="273"/>
      <c r="L41" s="273"/>
      <c r="M41" s="272"/>
    </row>
    <row r="42" spans="1:15" x14ac:dyDescent="0.2">
      <c r="A42" s="75" t="str">
        <f>'5 Adj Payroll by Func 06.26'!A40</f>
        <v>Maintenance - Gas</v>
      </c>
      <c r="B42" s="355">
        <f>'5 Adj Payroll by Func 06.26'!H40</f>
        <v>0</v>
      </c>
      <c r="C42" s="271"/>
      <c r="D42" s="271"/>
      <c r="E42" s="271"/>
      <c r="F42" s="271"/>
      <c r="G42" s="272"/>
      <c r="H42" s="273"/>
      <c r="I42" s="273"/>
      <c r="J42" s="273"/>
      <c r="K42" s="273"/>
      <c r="L42" s="273"/>
      <c r="M42" s="272"/>
    </row>
    <row r="43" spans="1:15" x14ac:dyDescent="0.2">
      <c r="A43" s="75" t="str">
        <f>'5 Adj Payroll by Func 06.26'!A41</f>
        <v xml:space="preserve"> </v>
      </c>
      <c r="B43" s="355">
        <f>'5 Adj Payroll by Func 06.26'!H41</f>
        <v>0</v>
      </c>
      <c r="C43" s="9">
        <f t="shared" ref="C43:C50" si="17">B43/$B$55</f>
        <v>0</v>
      </c>
      <c r="D43" s="9"/>
      <c r="E43" s="9" t="str">
        <f t="shared" ref="E43:E45" si="18">"   "&amp;MID(A43,1,4)</f>
        <v xml:space="preserve">    </v>
      </c>
      <c r="F43" s="9" t="str">
        <f t="shared" ref="F43:F45" si="19">MID(A43,11,50)</f>
        <v/>
      </c>
      <c r="G43" s="10">
        <f t="shared" ref="G43:G45" si="20">ROUND($G$10*C43,0)</f>
        <v>0</v>
      </c>
      <c r="L43" s="201" t="str">
        <f t="shared" ref="L43:L45" si="21">MID(E43,5,3)</f>
        <v/>
      </c>
      <c r="M43" s="10">
        <f t="shared" ref="M43:M48" si="22">G43+J43</f>
        <v>0</v>
      </c>
    </row>
    <row r="44" spans="1:15" x14ac:dyDescent="0.2">
      <c r="A44" s="75" t="str">
        <f>'5 Adj Payroll by Func 06.26'!A42</f>
        <v xml:space="preserve"> </v>
      </c>
      <c r="B44" s="355">
        <f>'5 Adj Payroll by Func 06.26'!H42</f>
        <v>0</v>
      </c>
      <c r="C44" s="9">
        <f t="shared" si="17"/>
        <v>0</v>
      </c>
      <c r="D44" s="9"/>
      <c r="E44" s="9" t="str">
        <f t="shared" si="18"/>
        <v xml:space="preserve">    </v>
      </c>
      <c r="F44" s="9" t="str">
        <f t="shared" si="19"/>
        <v/>
      </c>
      <c r="G44" s="10">
        <f t="shared" si="20"/>
        <v>0</v>
      </c>
      <c r="L44" s="201" t="str">
        <f t="shared" si="21"/>
        <v/>
      </c>
      <c r="M44" s="10">
        <f t="shared" si="22"/>
        <v>0</v>
      </c>
    </row>
    <row r="45" spans="1:15" x14ac:dyDescent="0.2">
      <c r="A45" s="75" t="str">
        <f>'5 Adj Payroll by Func 06.26'!A43</f>
        <v>0885_FC - Dist-Maint Supervision and Engr</v>
      </c>
      <c r="B45" s="355">
        <f>'5 Adj Payroll by Func 06.26'!H43</f>
        <v>205215.05000000002</v>
      </c>
      <c r="C45" s="9">
        <f t="shared" si="17"/>
        <v>2.6516020663995835E-2</v>
      </c>
      <c r="D45" s="9"/>
      <c r="E45" s="9" t="str">
        <f t="shared" si="18"/>
        <v xml:space="preserve">   0885</v>
      </c>
      <c r="F45" s="9" t="str">
        <f t="shared" si="19"/>
        <v>Dist-Maint Supervision and Engr</v>
      </c>
      <c r="G45" s="10">
        <f t="shared" si="20"/>
        <v>8561</v>
      </c>
      <c r="L45" s="201" t="str">
        <f t="shared" si="21"/>
        <v>885</v>
      </c>
      <c r="M45" s="10">
        <f t="shared" si="22"/>
        <v>8561</v>
      </c>
    </row>
    <row r="46" spans="1:15" x14ac:dyDescent="0.2">
      <c r="A46" s="75" t="str">
        <f>'5 Adj Payroll by Func 06.26'!A44</f>
        <v>0887_FC - Dist-Maint of Mains</v>
      </c>
      <c r="B46" s="355">
        <f>'5 Adj Payroll by Func 06.26'!H44</f>
        <v>207293.84000000003</v>
      </c>
      <c r="C46" s="9">
        <f t="shared" si="17"/>
        <v>2.6784622984323256E-2</v>
      </c>
      <c r="D46" s="9"/>
      <c r="E46" s="9" t="str">
        <f>"   "&amp;MID(A46,1,4)</f>
        <v xml:space="preserve">   0887</v>
      </c>
      <c r="F46" s="9" t="str">
        <f>MID(A46,11,50)</f>
        <v>Dist-Maint of Mains</v>
      </c>
      <c r="G46" s="10">
        <f>ROUND($G$10*C46,0)</f>
        <v>8647</v>
      </c>
      <c r="L46" s="201" t="str">
        <f>MID(E46,5,3)</f>
        <v>887</v>
      </c>
      <c r="M46" s="10">
        <f t="shared" si="22"/>
        <v>8647</v>
      </c>
      <c r="O46" s="9"/>
    </row>
    <row r="47" spans="1:15" x14ac:dyDescent="0.2">
      <c r="A47" s="75" t="str">
        <f>'5 Adj Payroll by Func 06.26'!A45</f>
        <v>0889_FC - Dist-Maint Meas and Reg Station Equip-Gen</v>
      </c>
      <c r="B47" s="355">
        <f>'5 Adj Payroll by Func 06.26'!H45</f>
        <v>3746.44</v>
      </c>
      <c r="C47" s="9">
        <f t="shared" si="17"/>
        <v>4.8408087251115622E-4</v>
      </c>
      <c r="D47" s="9"/>
      <c r="E47" s="9" t="str">
        <f>"   "&amp;MID(A47,1,4)</f>
        <v xml:space="preserve">   0889</v>
      </c>
      <c r="F47" s="9" t="str">
        <f>MID(A47,11,50)</f>
        <v>Dist-Maint Meas and Reg Station Equip-Gen</v>
      </c>
      <c r="G47" s="10">
        <f>ROUND($G$10*C47,0)</f>
        <v>156</v>
      </c>
      <c r="L47" s="201" t="str">
        <f>MID(E47,5,3)</f>
        <v>889</v>
      </c>
      <c r="M47" s="10">
        <f t="shared" si="22"/>
        <v>156</v>
      </c>
      <c r="O47" s="9"/>
    </row>
    <row r="48" spans="1:15" x14ac:dyDescent="0.2">
      <c r="A48" s="75" t="str">
        <f>'5 Adj Payroll by Func 06.26'!A46</f>
        <v>0892_FC - Dist-Maint of Services</v>
      </c>
      <c r="B48" s="355">
        <f>'5 Adj Payroll by Func 06.26'!H46</f>
        <v>210784.94</v>
      </c>
      <c r="C48" s="9">
        <f t="shared" si="17"/>
        <v>2.7235711146424795E-2</v>
      </c>
      <c r="D48" s="9"/>
      <c r="E48" s="9" t="str">
        <f>"   "&amp;MID(A48,1,4)</f>
        <v xml:space="preserve">   0892</v>
      </c>
      <c r="F48" s="9" t="str">
        <f>MID(A48,11,50)</f>
        <v>Dist-Maint of Services</v>
      </c>
      <c r="G48" s="10">
        <f>ROUND($G$10*C48,0)</f>
        <v>8793</v>
      </c>
      <c r="L48" s="201" t="str">
        <f>MID(E48,5,3)</f>
        <v>892</v>
      </c>
      <c r="M48" s="10">
        <f t="shared" si="22"/>
        <v>8793</v>
      </c>
      <c r="O48" s="9"/>
    </row>
    <row r="49" spans="1:15" x14ac:dyDescent="0.2">
      <c r="A49" s="75" t="str">
        <f>'5 Adj Payroll by Func 06.26'!A47</f>
        <v>0893_FC - Dist-Maint of Meters</v>
      </c>
      <c r="B49" s="355">
        <f>'5 Adj Payroll by Func 06.26'!H47</f>
        <v>198241.88000000003</v>
      </c>
      <c r="C49" s="9">
        <f t="shared" si="17"/>
        <v>2.561501111419159E-2</v>
      </c>
      <c r="D49" s="9"/>
      <c r="E49" s="9" t="str">
        <f t="shared" ref="E49:E50" si="23">"   "&amp;MID(A49,1,4)</f>
        <v xml:space="preserve">   0893</v>
      </c>
      <c r="F49" s="9" t="str">
        <f t="shared" ref="F49:F50" si="24">MID(A49,11,50)</f>
        <v>Dist-Maint of Meters</v>
      </c>
      <c r="G49" s="10">
        <f t="shared" ref="G49:G50" si="25">ROUND($G$10*C49,0)</f>
        <v>8270</v>
      </c>
      <c r="L49" s="201" t="str">
        <f t="shared" ref="L49:L50" si="26">MID(E49,5,3)</f>
        <v>893</v>
      </c>
      <c r="M49" s="10">
        <f t="shared" ref="M49:M50" si="27">G49+J49</f>
        <v>8270</v>
      </c>
      <c r="O49" s="9"/>
    </row>
    <row r="50" spans="1:15" x14ac:dyDescent="0.2">
      <c r="A50" s="75" t="str">
        <f>'5 Adj Payroll by Func 06.26'!A48</f>
        <v>0894_FC - Dist-Maint of Other Equipment</v>
      </c>
      <c r="B50" s="355">
        <f>'5 Adj Payroll by Func 06.26'!H48</f>
        <v>6898.7199999999993</v>
      </c>
      <c r="C50" s="9">
        <f t="shared" si="17"/>
        <v>8.9138979853144932E-4</v>
      </c>
      <c r="D50" s="9"/>
      <c r="E50" s="9" t="str">
        <f t="shared" si="23"/>
        <v xml:space="preserve">   0894</v>
      </c>
      <c r="F50" s="9" t="str">
        <f t="shared" si="24"/>
        <v>Dist-Maint of Other Equipment</v>
      </c>
      <c r="G50" s="10">
        <f t="shared" si="25"/>
        <v>288</v>
      </c>
      <c r="L50" s="201" t="str">
        <f t="shared" si="26"/>
        <v>894</v>
      </c>
      <c r="M50" s="10">
        <f t="shared" si="27"/>
        <v>288</v>
      </c>
      <c r="O50" s="9"/>
    </row>
    <row r="51" spans="1:15" x14ac:dyDescent="0.2">
      <c r="A51" s="75" t="str">
        <f>'5 Adj Payroll by Func 06.26'!A49</f>
        <v>FC_DIST_MNT - Distribution Maintenance Expenses</v>
      </c>
      <c r="B51" s="358">
        <f>'5 Adj Payroll by Func 06.26'!H49</f>
        <v>832180.87000000011</v>
      </c>
      <c r="C51" s="271"/>
      <c r="D51" s="271"/>
      <c r="E51" s="271"/>
      <c r="F51" s="271"/>
      <c r="G51" s="272"/>
      <c r="H51" s="273"/>
      <c r="I51" s="273"/>
      <c r="J51" s="273"/>
      <c r="K51" s="273"/>
      <c r="L51" s="274"/>
      <c r="M51" s="272"/>
      <c r="O51" s="9"/>
    </row>
    <row r="52" spans="1:15" x14ac:dyDescent="0.2">
      <c r="A52" s="75" t="str">
        <f>'5 Adj Payroll by Func 06.26'!A50</f>
        <v xml:space="preserve"> </v>
      </c>
      <c r="B52" s="358">
        <f>'5 Adj Payroll by Func 06.26'!H50</f>
        <v>0</v>
      </c>
      <c r="C52" s="271"/>
      <c r="D52" s="271"/>
      <c r="E52" s="271"/>
      <c r="F52" s="271"/>
      <c r="G52" s="272"/>
      <c r="H52" s="273"/>
      <c r="I52" s="273"/>
      <c r="J52" s="273"/>
      <c r="K52" s="273"/>
      <c r="L52" s="273"/>
      <c r="M52" s="272"/>
    </row>
    <row r="53" spans="1:15" x14ac:dyDescent="0.2">
      <c r="A53" s="75" t="str">
        <f>'5 Adj Payroll by Func 06.26'!A51</f>
        <v>FC_MAINT_EXP - Total Maintenance Expense</v>
      </c>
      <c r="B53" s="358">
        <f>'5 Adj Payroll by Func 06.26'!H51</f>
        <v>832180.87000000011</v>
      </c>
      <c r="C53" s="271"/>
      <c r="D53" s="271"/>
      <c r="E53" s="271"/>
      <c r="F53" s="271"/>
      <c r="G53" s="272"/>
      <c r="H53" s="273"/>
      <c r="I53" s="273"/>
      <c r="J53" s="273"/>
      <c r="K53" s="273"/>
      <c r="L53" s="273"/>
      <c r="M53" s="272"/>
    </row>
    <row r="54" spans="1:15" x14ac:dyDescent="0.2">
      <c r="A54" s="75" t="str">
        <f>'5 Adj Payroll by Func 06.26'!A52</f>
        <v xml:space="preserve"> </v>
      </c>
      <c r="B54" s="358">
        <f>'5 Adj Payroll by Func 06.26'!H52</f>
        <v>0</v>
      </c>
      <c r="C54" s="271"/>
      <c r="D54" s="271"/>
      <c r="E54" s="271"/>
      <c r="F54" s="271"/>
      <c r="G54" s="272"/>
      <c r="H54" s="273"/>
      <c r="I54" s="273"/>
      <c r="J54" s="273"/>
      <c r="K54" s="273"/>
      <c r="L54" s="273"/>
      <c r="M54" s="272"/>
    </row>
    <row r="55" spans="1:15" ht="15.75" thickBot="1" x14ac:dyDescent="0.3">
      <c r="A55" s="75" t="str">
        <f>'5 Adj Payroll by Func 06.26'!A53</f>
        <v>Total Operations and Maintenance</v>
      </c>
      <c r="B55" s="359">
        <f>'5 Adj Payroll by Func 06.26'!H53</f>
        <v>7739285.3399999999</v>
      </c>
      <c r="C55" s="60">
        <f>SUM(C13:C52)</f>
        <v>1</v>
      </c>
      <c r="E55" s="9" t="s">
        <v>603</v>
      </c>
      <c r="F55" s="253"/>
      <c r="G55" s="61">
        <f>SUM(G13:G52)</f>
        <v>322851</v>
      </c>
      <c r="H55" s="240" t="s">
        <v>800</v>
      </c>
      <c r="L55" s="253" t="s">
        <v>1013</v>
      </c>
      <c r="M55" s="61">
        <f>SUM(M13:M52)</f>
        <v>328564</v>
      </c>
    </row>
    <row r="56" spans="1:15" ht="13.5" thickTop="1" x14ac:dyDescent="0.2">
      <c r="A56" s="19" t="s">
        <v>216</v>
      </c>
      <c r="B56" s="20">
        <f>B55-SUM(B14,B17:B23,B26:B28,B34:B38,B43:B50)</f>
        <v>0</v>
      </c>
      <c r="C56" s="9"/>
      <c r="F56" s="19" t="s">
        <v>216</v>
      </c>
      <c r="G56" s="277">
        <f>ROUND(G10-SUM(G14,G17:G23,G26:G28,G30:G31,G34:G38,G43:G50),0)</f>
        <v>0</v>
      </c>
      <c r="L56" s="19" t="s">
        <v>216</v>
      </c>
      <c r="M56" s="319">
        <f>M10-M55</f>
        <v>0.41277318878564984</v>
      </c>
    </row>
    <row r="57" spans="1:15" x14ac:dyDescent="0.2">
      <c r="A57" s="19" t="s">
        <v>216</v>
      </c>
      <c r="B57" s="20">
        <f>'5 Adj Payroll by Func 06.26'!H53-B55</f>
        <v>0</v>
      </c>
      <c r="C57" s="9"/>
    </row>
    <row r="58" spans="1:15" x14ac:dyDescent="0.2">
      <c r="F58" s="114"/>
      <c r="G58" s="10"/>
      <c r="M58" s="9"/>
    </row>
    <row r="59" spans="1:15" x14ac:dyDescent="0.2">
      <c r="G59" s="11"/>
    </row>
  </sheetData>
  <sortState xmlns:xlrd2="http://schemas.microsoft.com/office/spreadsheetml/2017/richdata2" ref="P14:Q55">
    <sortCondition ref="P14:P55"/>
  </sortState>
  <mergeCells count="4">
    <mergeCell ref="A7:C7"/>
    <mergeCell ref="L7:M7"/>
    <mergeCell ref="I7:J8"/>
    <mergeCell ref="E7:G7"/>
  </mergeCells>
  <hyperlinks>
    <hyperlink ref="H55" location="'3 Payroll Adjmt'!F20" display="3E" xr:uid="{1402E204-0A2D-40B5-944B-9E23CC510BE1}"/>
    <hyperlink ref="F10" location="'3 Payroll Adjmt'!F24" display="3A" xr:uid="{00000000-0004-0000-0100-000000000000}"/>
    <hyperlink ref="H34" location="'4 Benefit Adjmt'!A1" display="4A" xr:uid="{00000000-0004-0000-0100-000001000000}"/>
    <hyperlink ref="H39" location="'3 Payroll Adjmt'!F30" display="3B" xr:uid="{7AF1691F-9CDC-443C-8B6D-E8B3FAE7CBC5}"/>
  </hyperlinks>
  <pageMargins left="0.4" right="0.4" top="0.25" bottom="0.4" header="0.3" footer="0.25"/>
  <pageSetup paperSize="5" scale="75" fitToHeight="0" orientation="landscape" r:id="rId1"/>
  <headerFooter>
    <oddFooter>&amp;L&amp;Z
&amp;F&amp;R&amp;A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
    <pageSetUpPr fitToPage="1"/>
  </sheetPr>
  <dimension ref="A1:K62"/>
  <sheetViews>
    <sheetView topLeftCell="A21" zoomScaleNormal="100" zoomScaleSheetLayoutView="100" workbookViewId="0">
      <selection activeCell="F24" sqref="F24"/>
    </sheetView>
  </sheetViews>
  <sheetFormatPr defaultColWidth="9.140625" defaultRowHeight="12.75" x14ac:dyDescent="0.2"/>
  <cols>
    <col min="1" max="1" width="2" style="2" customWidth="1"/>
    <col min="2" max="2" width="2.28515625" style="2" customWidth="1"/>
    <col min="3" max="3" width="61.140625" style="2" customWidth="1"/>
    <col min="4" max="4" width="14.42578125" style="2" bestFit="1" customWidth="1"/>
    <col min="5" max="5" width="15.7109375" style="2" customWidth="1"/>
    <col min="6" max="6" width="5.5703125" style="2" customWidth="1"/>
    <col min="7" max="7" width="10.85546875" style="2" bestFit="1" customWidth="1"/>
    <col min="8" max="8" width="12.28515625" style="2" bestFit="1" customWidth="1"/>
    <col min="9" max="9" width="10.85546875" style="2" bestFit="1" customWidth="1"/>
    <col min="10" max="10" width="9.140625" style="2"/>
    <col min="11" max="11" width="10.5703125" style="2" bestFit="1" customWidth="1"/>
    <col min="12" max="16384" width="9.140625" style="2"/>
  </cols>
  <sheetData>
    <row r="1" spans="1:6" x14ac:dyDescent="0.2">
      <c r="A1" s="1" t="str">
        <f>'2 Adjmt by FERC'!A1</f>
        <v>UNS GAS, INC.</v>
      </c>
    </row>
    <row r="2" spans="1:6" x14ac:dyDescent="0.2">
      <c r="A2" s="1" t="s">
        <v>16</v>
      </c>
    </row>
    <row r="3" spans="1:6" x14ac:dyDescent="0.2">
      <c r="A3" s="1" t="s">
        <v>278</v>
      </c>
    </row>
    <row r="4" spans="1:6" x14ac:dyDescent="0.2">
      <c r="A4" s="1" t="str">
        <f>'2 Adjmt by FERC'!A4</f>
        <v>FOR PERIOD JULY 1, 2025 TO JUNE 30, 2026</v>
      </c>
    </row>
    <row r="5" spans="1:6" x14ac:dyDescent="0.2">
      <c r="A5" s="1" t="s">
        <v>275</v>
      </c>
    </row>
    <row r="6" spans="1:6" ht="15" customHeight="1" x14ac:dyDescent="0.2">
      <c r="D6" s="58"/>
      <c r="E6" s="58" t="s">
        <v>26</v>
      </c>
    </row>
    <row r="7" spans="1:6" x14ac:dyDescent="0.2">
      <c r="D7" s="57"/>
      <c r="E7" s="57">
        <v>46203</v>
      </c>
      <c r="F7" s="204"/>
    </row>
    <row r="8" spans="1:6" x14ac:dyDescent="0.2">
      <c r="B8" s="6" t="s">
        <v>1007</v>
      </c>
      <c r="D8" s="57"/>
      <c r="E8" s="57"/>
    </row>
    <row r="9" spans="1:6" x14ac:dyDescent="0.2">
      <c r="C9" s="2" t="s">
        <v>27</v>
      </c>
      <c r="D9" s="226"/>
      <c r="E9" s="226">
        <f>+'5 Adj Payroll by Func 06.26'!H53</f>
        <v>7739285.3399999999</v>
      </c>
      <c r="F9" s="239" t="s">
        <v>63</v>
      </c>
    </row>
    <row r="10" spans="1:6" x14ac:dyDescent="0.2">
      <c r="D10" s="226"/>
      <c r="F10" s="239"/>
    </row>
    <row r="11" spans="1:6" x14ac:dyDescent="0.2">
      <c r="C11" s="2" t="s">
        <v>1071</v>
      </c>
      <c r="D11" s="226"/>
      <c r="E11" s="226">
        <f>+'5 Adj Payroll by Func 06.26'!$I$53</f>
        <v>143131.66571000032</v>
      </c>
      <c r="F11" s="239" t="s">
        <v>65</v>
      </c>
    </row>
    <row r="12" spans="1:6" x14ac:dyDescent="0.2">
      <c r="D12" s="226"/>
      <c r="F12" s="239"/>
    </row>
    <row r="13" spans="1:6" x14ac:dyDescent="0.2">
      <c r="C13" s="2" t="s">
        <v>28</v>
      </c>
      <c r="D13" s="226"/>
      <c r="E13" s="226">
        <f>+'6-Alloc Worksheet 2026-06'!M23</f>
        <v>1206228.2380034167</v>
      </c>
      <c r="F13" s="239" t="s">
        <v>1009</v>
      </c>
    </row>
    <row r="14" spans="1:6" x14ac:dyDescent="0.2">
      <c r="D14" s="191"/>
      <c r="F14" s="239"/>
    </row>
    <row r="15" spans="1:6" x14ac:dyDescent="0.2">
      <c r="B15" s="2" t="s">
        <v>999</v>
      </c>
      <c r="D15" s="252" t="s">
        <v>1073</v>
      </c>
      <c r="E15" s="227">
        <f>SUM(E9:E14)</f>
        <v>9088645.2437134162</v>
      </c>
      <c r="F15" s="239" t="s">
        <v>1013</v>
      </c>
    </row>
    <row r="16" spans="1:6" x14ac:dyDescent="0.2">
      <c r="D16" s="191"/>
    </row>
    <row r="17" spans="2:11" x14ac:dyDescent="0.2">
      <c r="C17" s="2" t="s">
        <v>1076</v>
      </c>
      <c r="D17" s="191"/>
      <c r="E17" s="226">
        <f>+E11</f>
        <v>143131.66571000032</v>
      </c>
      <c r="F17" s="239" t="s">
        <v>1014</v>
      </c>
    </row>
    <row r="18" spans="2:11" x14ac:dyDescent="0.2">
      <c r="H18" s="191"/>
    </row>
    <row r="19" spans="2:11" x14ac:dyDescent="0.2">
      <c r="B19" s="6" t="s">
        <v>730</v>
      </c>
      <c r="D19" s="56"/>
    </row>
    <row r="20" spans="2:11" x14ac:dyDescent="0.2">
      <c r="C20" s="2" t="s">
        <v>584</v>
      </c>
      <c r="D20" s="2">
        <v>2027</v>
      </c>
      <c r="E20" s="235">
        <f>+'7 Wage Increase'!$B$27</f>
        <v>1.9774096385542169E-2</v>
      </c>
      <c r="F20" s="239" t="s">
        <v>1015</v>
      </c>
    </row>
    <row r="21" spans="2:11" x14ac:dyDescent="0.2">
      <c r="C21" s="2" t="s">
        <v>29</v>
      </c>
      <c r="D21" s="253" t="s">
        <v>1016</v>
      </c>
      <c r="E21" s="257">
        <f>E15*E20</f>
        <v>179719.74706318849</v>
      </c>
      <c r="F21" s="239" t="s">
        <v>1017</v>
      </c>
    </row>
    <row r="22" spans="2:11" x14ac:dyDescent="0.2">
      <c r="D22" s="10"/>
    </row>
    <row r="23" spans="2:11" ht="15.75" thickBot="1" x14ac:dyDescent="0.3">
      <c r="B23" s="222" t="s">
        <v>754</v>
      </c>
      <c r="C23" s="221"/>
      <c r="D23" s="254" t="s">
        <v>1018</v>
      </c>
      <c r="E23" s="223">
        <f>E21+E17</f>
        <v>322851.41277318879</v>
      </c>
      <c r="F23" s="241" t="s">
        <v>799</v>
      </c>
    </row>
    <row r="24" spans="2:11" ht="15" x14ac:dyDescent="0.25">
      <c r="C24" s="1" t="s">
        <v>1000</v>
      </c>
      <c r="D24" s="1"/>
      <c r="E24" s="228">
        <f>+E17+E21</f>
        <v>322851.41277318879</v>
      </c>
      <c r="F24" s="241" t="s">
        <v>637</v>
      </c>
    </row>
    <row r="25" spans="2:11" x14ac:dyDescent="0.2">
      <c r="D25" s="58"/>
    </row>
    <row r="26" spans="2:11" x14ac:dyDescent="0.2">
      <c r="D26" s="59"/>
    </row>
    <row r="27" spans="2:11" x14ac:dyDescent="0.2">
      <c r="B27" s="2" t="s">
        <v>1022</v>
      </c>
      <c r="D27" s="10"/>
      <c r="E27" s="226">
        <f>-'8 A&amp;G Alloc'!D20</f>
        <v>-1137423.5392929902</v>
      </c>
      <c r="F27" s="239" t="s">
        <v>1074</v>
      </c>
    </row>
    <row r="28" spans="2:11" x14ac:dyDescent="0.2">
      <c r="D28" s="56"/>
      <c r="E28" s="10"/>
    </row>
    <row r="29" spans="2:11" x14ac:dyDescent="0.2">
      <c r="C29" s="2" t="s">
        <v>1079</v>
      </c>
      <c r="D29" s="252" t="s">
        <v>1081</v>
      </c>
      <c r="E29" s="226">
        <f>(E27/(E9+E13))*E17</f>
        <v>-18199.215101197795</v>
      </c>
      <c r="F29" s="239" t="s">
        <v>1077</v>
      </c>
      <c r="G29" s="11"/>
    </row>
    <row r="30" spans="2:11" x14ac:dyDescent="0.2">
      <c r="D30" s="56"/>
      <c r="E30" s="10"/>
    </row>
    <row r="31" spans="2:11" x14ac:dyDescent="0.2">
      <c r="B31" s="6" t="s">
        <v>730</v>
      </c>
      <c r="D31" s="56"/>
    </row>
    <row r="32" spans="2:11" x14ac:dyDescent="0.2">
      <c r="C32" s="2" t="s">
        <v>584</v>
      </c>
      <c r="D32" s="2">
        <v>2027</v>
      </c>
      <c r="E32" s="235">
        <f>E20</f>
        <v>1.9774096385542169E-2</v>
      </c>
      <c r="F32" s="239" t="s">
        <v>1078</v>
      </c>
      <c r="K32" s="56"/>
    </row>
    <row r="33" spans="2:9" x14ac:dyDescent="0.2">
      <c r="C33" s="2" t="s">
        <v>29</v>
      </c>
      <c r="D33" s="253" t="s">
        <v>1082</v>
      </c>
      <c r="E33" s="257">
        <f>(E27+E29)*E32</f>
        <v>-22851.395730716398</v>
      </c>
      <c r="F33" s="239" t="s">
        <v>1080</v>
      </c>
      <c r="H33" s="363"/>
      <c r="I33" s="56"/>
    </row>
    <row r="34" spans="2:9" x14ac:dyDescent="0.2">
      <c r="D34" s="56"/>
      <c r="E34" s="10"/>
    </row>
    <row r="35" spans="2:9" ht="15.75" thickBot="1" x14ac:dyDescent="0.3">
      <c r="B35" s="222" t="s">
        <v>755</v>
      </c>
      <c r="C35" s="221"/>
      <c r="D35" s="254" t="s">
        <v>1083</v>
      </c>
      <c r="E35" s="223">
        <f>+E33+E29</f>
        <v>-41050.610831914193</v>
      </c>
      <c r="F35" s="241" t="s">
        <v>638</v>
      </c>
    </row>
    <row r="36" spans="2:9" ht="15" x14ac:dyDescent="0.25">
      <c r="F36" s="92"/>
    </row>
    <row r="37" spans="2:9" ht="15.75" thickBot="1" x14ac:dyDescent="0.3">
      <c r="B37" s="225" t="s">
        <v>30</v>
      </c>
      <c r="C37" s="224"/>
      <c r="D37" s="254" t="s">
        <v>1084</v>
      </c>
      <c r="E37" s="258">
        <f>E21+E33+E17+E29</f>
        <v>281800.80194127461</v>
      </c>
      <c r="F37" s="241" t="s">
        <v>639</v>
      </c>
    </row>
    <row r="38" spans="2:9" ht="13.5" thickTop="1" x14ac:dyDescent="0.2"/>
    <row r="39" spans="2:9" customFormat="1" ht="15" x14ac:dyDescent="0.25"/>
    <row r="40" spans="2:9" customFormat="1" ht="15" x14ac:dyDescent="0.25"/>
    <row r="41" spans="2:9" customFormat="1" ht="15" x14ac:dyDescent="0.25"/>
    <row r="42" spans="2:9" customFormat="1" ht="15" x14ac:dyDescent="0.25"/>
    <row r="43" spans="2:9" customFormat="1" ht="15" x14ac:dyDescent="0.25"/>
    <row r="44" spans="2:9" customFormat="1" ht="15" x14ac:dyDescent="0.25"/>
    <row r="45" spans="2:9" customFormat="1" ht="15" x14ac:dyDescent="0.25"/>
    <row r="46" spans="2:9" customFormat="1" ht="15" x14ac:dyDescent="0.25"/>
    <row r="47" spans="2:9" customFormat="1" ht="15" x14ac:dyDescent="0.25"/>
    <row r="48" spans="2:9" customFormat="1" ht="15" x14ac:dyDescent="0.25"/>
    <row r="49" customFormat="1" ht="15" x14ac:dyDescent="0.25"/>
    <row r="50" customFormat="1" ht="15" x14ac:dyDescent="0.25"/>
    <row r="51" customFormat="1" ht="15" x14ac:dyDescent="0.25"/>
    <row r="52" customFormat="1" ht="15" x14ac:dyDescent="0.25"/>
    <row r="53" customFormat="1" ht="15" x14ac:dyDescent="0.25"/>
    <row r="54" customFormat="1" ht="15" x14ac:dyDescent="0.25"/>
    <row r="55" customFormat="1" ht="15" x14ac:dyDescent="0.25"/>
    <row r="56" customFormat="1" ht="15" x14ac:dyDescent="0.25"/>
    <row r="57" customFormat="1" ht="15" x14ac:dyDescent="0.25"/>
    <row r="58" customFormat="1" ht="15" x14ac:dyDescent="0.25"/>
    <row r="59" customFormat="1" ht="15" x14ac:dyDescent="0.25"/>
    <row r="60" customFormat="1" ht="15" x14ac:dyDescent="0.25"/>
    <row r="61" customFormat="1" ht="15" x14ac:dyDescent="0.25"/>
    <row r="62" customFormat="1" ht="15" x14ac:dyDescent="0.25"/>
  </sheetData>
  <hyperlinks>
    <hyperlink ref="F24" location="'2 Adjmt by FERC'!F10" display="A" xr:uid="{00000000-0004-0000-0200-000000000000}"/>
    <hyperlink ref="F35" location="'2 Adjmt by FERC'!H39" display="B" xr:uid="{00000000-0004-0000-0200-000001000000}"/>
    <hyperlink ref="F23" location="'2 Adjmt by FERC'!H53" display="E" xr:uid="{00000000-0004-0000-0200-000002000000}"/>
    <hyperlink ref="F37" location="'4 Benefit Adjmt'!C26" display="C" xr:uid="{5FB5B433-C2CD-42BC-BC3E-D0B0F291242E}"/>
  </hyperlinks>
  <pageMargins left="0.7" right="0.7" top="0.75" bottom="0.75" header="0.3" footer="0.3"/>
  <pageSetup orientation="landscape" r:id="rId1"/>
  <headerFooter>
    <oddFooter>&amp;L&amp;Z
&amp;F&amp;R&amp;A</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pageSetUpPr fitToPage="1"/>
  </sheetPr>
  <dimension ref="A1:D51"/>
  <sheetViews>
    <sheetView topLeftCell="A2" zoomScaleNormal="100" zoomScaleSheetLayoutView="130" workbookViewId="0">
      <selection activeCell="C26" sqref="C26"/>
    </sheetView>
  </sheetViews>
  <sheetFormatPr defaultColWidth="9.140625" defaultRowHeight="12.75" x14ac:dyDescent="0.2"/>
  <cols>
    <col min="1" max="1" width="12.28515625" style="26" customWidth="1"/>
    <col min="2" max="2" width="43.42578125" style="26" bestFit="1" customWidth="1"/>
    <col min="3" max="3" width="13.85546875" style="26" customWidth="1"/>
    <col min="4" max="4" width="6" style="26" customWidth="1"/>
    <col min="5" max="16384" width="9.140625" style="26"/>
  </cols>
  <sheetData>
    <row r="1" spans="1:3" x14ac:dyDescent="0.2">
      <c r="A1" s="1" t="str">
        <f>'2 Adjmt by FERC'!A1</f>
        <v>UNS GAS, INC.</v>
      </c>
      <c r="B1" s="25"/>
    </row>
    <row r="2" spans="1:3" x14ac:dyDescent="0.2">
      <c r="A2" s="1" t="s">
        <v>16</v>
      </c>
      <c r="B2" s="25"/>
    </row>
    <row r="3" spans="1:3" x14ac:dyDescent="0.2">
      <c r="A3" s="1" t="s">
        <v>278</v>
      </c>
      <c r="B3" s="25"/>
    </row>
    <row r="4" spans="1:3" x14ac:dyDescent="0.2">
      <c r="A4" s="1" t="str">
        <f>'2 Adjmt by FERC'!A4</f>
        <v>FOR PERIOD JULY 1, 2025 TO JUNE 30, 2026</v>
      </c>
      <c r="B4" s="25"/>
    </row>
    <row r="5" spans="1:3" x14ac:dyDescent="0.2">
      <c r="A5" s="1" t="s">
        <v>274</v>
      </c>
      <c r="B5" s="25"/>
    </row>
    <row r="6" spans="1:3" x14ac:dyDescent="0.2">
      <c r="A6" s="1"/>
      <c r="B6" s="25"/>
    </row>
    <row r="7" spans="1:3" ht="15" x14ac:dyDescent="0.25">
      <c r="A7" s="28" t="s">
        <v>277</v>
      </c>
    </row>
    <row r="8" spans="1:3" x14ac:dyDescent="0.2">
      <c r="C8" s="90" t="str">
        <f>'3 Payroll Adjmt'!E6</f>
        <v>12 Months Ended</v>
      </c>
    </row>
    <row r="9" spans="1:3" x14ac:dyDescent="0.2">
      <c r="A9" s="29" t="s">
        <v>87</v>
      </c>
      <c r="B9" s="29" t="s">
        <v>223</v>
      </c>
      <c r="C9" s="89">
        <f>'3 Payroll Adjmt'!E7</f>
        <v>46203</v>
      </c>
    </row>
    <row r="10" spans="1:3" x14ac:dyDescent="0.2">
      <c r="A10" s="30" t="s">
        <v>224</v>
      </c>
      <c r="B10" s="31" t="s">
        <v>225</v>
      </c>
      <c r="C10" s="76">
        <f>VLOOKUP(A10&amp;" Total",'4.1 Benefit Query'!$C:$G,5,FALSE)</f>
        <v>-2172469.56</v>
      </c>
    </row>
    <row r="11" spans="1:3" x14ac:dyDescent="0.2">
      <c r="A11" s="30" t="s">
        <v>226</v>
      </c>
      <c r="B11" s="32" t="s">
        <v>227</v>
      </c>
      <c r="C11" s="76">
        <f>VLOOKUP(A11&amp;" Total",'4.1 Benefit Query'!$C:$G,5,FALSE)</f>
        <v>655350.27</v>
      </c>
    </row>
    <row r="12" spans="1:3" x14ac:dyDescent="0.2">
      <c r="A12" s="30" t="s">
        <v>228</v>
      </c>
      <c r="B12" s="32" t="s">
        <v>229</v>
      </c>
      <c r="C12" s="76">
        <f>VLOOKUP(A12&amp;" Total",'4.1 Benefit Query'!$C:$G,5,FALSE)</f>
        <v>2213556.75</v>
      </c>
    </row>
    <row r="13" spans="1:3" x14ac:dyDescent="0.2">
      <c r="A13" s="30" t="s">
        <v>230</v>
      </c>
      <c r="B13" s="32" t="s">
        <v>231</v>
      </c>
      <c r="C13" s="76">
        <f>VLOOKUP(A13&amp;" Total",'4.1 Benefit Query'!$C:$G,5,FALSE)</f>
        <v>98515.94</v>
      </c>
    </row>
    <row r="14" spans="1:3" x14ac:dyDescent="0.2">
      <c r="A14" s="30" t="s">
        <v>232</v>
      </c>
      <c r="B14" s="32" t="s">
        <v>233</v>
      </c>
      <c r="C14" s="76">
        <f>VLOOKUP(A14&amp;" Total",'4.1 Benefit Query'!$C:$G,5,FALSE)</f>
        <v>154251.12</v>
      </c>
    </row>
    <row r="15" spans="1:3" x14ac:dyDescent="0.2">
      <c r="A15" s="30" t="s">
        <v>234</v>
      </c>
      <c r="B15" s="32" t="s">
        <v>235</v>
      </c>
      <c r="C15" s="76">
        <f>VLOOKUP(A15&amp;" Total",'4.1 Benefit Query'!$C:$G,5,FALSE)</f>
        <v>1552482.01</v>
      </c>
    </row>
    <row r="16" spans="1:3" x14ac:dyDescent="0.2">
      <c r="A16" s="30" t="s">
        <v>236</v>
      </c>
      <c r="B16" s="32" t="s">
        <v>237</v>
      </c>
      <c r="C16" s="76">
        <f>VLOOKUP(A16&amp;" Total",'4.1 Benefit Query'!$C:$G,5,FALSE)</f>
        <v>47480.35</v>
      </c>
    </row>
    <row r="17" spans="1:4" s="27" customFormat="1" x14ac:dyDescent="0.2">
      <c r="A17" s="30" t="s">
        <v>238</v>
      </c>
      <c r="B17" s="32" t="s">
        <v>239</v>
      </c>
      <c r="C17" s="76">
        <f>VLOOKUP(A17&amp;" Total",'4.1 Benefit Query'!$C:$G,5,FALSE)</f>
        <v>52043.73</v>
      </c>
    </row>
    <row r="18" spans="1:4" s="27" customFormat="1" x14ac:dyDescent="0.2">
      <c r="A18" s="30" t="s">
        <v>640</v>
      </c>
      <c r="B18" s="32" t="s">
        <v>641</v>
      </c>
      <c r="C18" s="76">
        <f>VLOOKUP(A18&amp;" Total",'4.1 Benefit Query'!$C:$G,5,FALSE)</f>
        <v>1920</v>
      </c>
    </row>
    <row r="19" spans="1:4" s="27" customFormat="1" x14ac:dyDescent="0.2">
      <c r="A19" s="33" t="s">
        <v>240</v>
      </c>
      <c r="B19" s="32" t="s">
        <v>241</v>
      </c>
      <c r="C19" s="76">
        <f>VLOOKUP(A19&amp;" Total",'4.1 Benefit Query'!$C:$G,5,FALSE)</f>
        <v>819.36</v>
      </c>
    </row>
    <row r="20" spans="1:4" x14ac:dyDescent="0.2">
      <c r="A20" s="30" t="s">
        <v>242</v>
      </c>
      <c r="B20" s="32" t="s">
        <v>243</v>
      </c>
      <c r="C20" s="76">
        <f>VLOOKUP(A20&amp;" Total",'4.1 Benefit Query'!$C:$G,5,FALSE)</f>
        <v>39062.29</v>
      </c>
    </row>
    <row r="21" spans="1:4" x14ac:dyDescent="0.2">
      <c r="A21" s="45" t="s">
        <v>276</v>
      </c>
      <c r="B21" s="34"/>
      <c r="C21" s="35">
        <f>SUM(C10:C20)</f>
        <v>2643012.2599999998</v>
      </c>
      <c r="D21" s="77">
        <f>'4.1 Benefit Query'!G38-C21</f>
        <v>0</v>
      </c>
    </row>
    <row r="23" spans="1:4" x14ac:dyDescent="0.2">
      <c r="A23" s="31" t="s">
        <v>1046</v>
      </c>
      <c r="B23" s="31"/>
      <c r="C23" s="78">
        <f>+'5 Adj Payroll by Func 06.26'!H68</f>
        <v>15926781.27</v>
      </c>
    </row>
    <row r="24" spans="1:4" x14ac:dyDescent="0.2">
      <c r="A24" s="31" t="s">
        <v>273</v>
      </c>
      <c r="B24" s="31"/>
      <c r="C24" s="360">
        <f>+C21/C23</f>
        <v>0.16594767110781072</v>
      </c>
      <c r="D24" s="237" t="s">
        <v>65</v>
      </c>
    </row>
    <row r="25" spans="1:4" x14ac:dyDescent="0.2">
      <c r="A25" s="31"/>
      <c r="B25" s="31"/>
      <c r="C25" s="361"/>
    </row>
    <row r="26" spans="1:4" x14ac:dyDescent="0.2">
      <c r="A26" s="31" t="s">
        <v>657</v>
      </c>
      <c r="B26" s="31"/>
      <c r="C26" s="78">
        <f>'3 Payroll Adjmt'!E37</f>
        <v>281800.80194127461</v>
      </c>
      <c r="D26" s="237" t="s">
        <v>1009</v>
      </c>
    </row>
    <row r="28" spans="1:4" ht="15.75" thickBot="1" x14ac:dyDescent="0.3">
      <c r="A28" s="55" t="s">
        <v>1019</v>
      </c>
      <c r="B28" s="55"/>
      <c r="C28" s="54">
        <f>+C26*C24</f>
        <v>46764.186798467948</v>
      </c>
      <c r="D28" s="238" t="s">
        <v>637</v>
      </c>
    </row>
    <row r="29" spans="1:4" ht="13.5" thickTop="1" x14ac:dyDescent="0.2">
      <c r="A29" s="25"/>
    </row>
    <row r="31" spans="1:4" ht="15" x14ac:dyDescent="0.25">
      <c r="A31" s="31"/>
      <c r="B31" s="36"/>
      <c r="C31" s="37"/>
    </row>
    <row r="32" spans="1:4" ht="15" x14ac:dyDescent="0.25">
      <c r="B32" s="36"/>
      <c r="C32" s="37"/>
    </row>
    <row r="33" spans="1:3" ht="15" x14ac:dyDescent="0.25">
      <c r="B33" s="36"/>
      <c r="C33" s="37"/>
    </row>
    <row r="34" spans="1:3" ht="15" x14ac:dyDescent="0.25">
      <c r="A34" s="31"/>
      <c r="B34" s="36"/>
      <c r="C34" s="37"/>
    </row>
    <row r="35" spans="1:3" x14ac:dyDescent="0.2">
      <c r="B35" s="36"/>
    </row>
    <row r="36" spans="1:3" x14ac:dyDescent="0.2">
      <c r="A36" s="31"/>
      <c r="B36" s="36"/>
      <c r="C36" s="38"/>
    </row>
    <row r="37" spans="1:3" x14ac:dyDescent="0.2">
      <c r="A37" s="31"/>
      <c r="B37" s="39"/>
      <c r="C37" s="40"/>
    </row>
    <row r="38" spans="1:3" x14ac:dyDescent="0.2">
      <c r="C38" s="38"/>
    </row>
    <row r="39" spans="1:3" x14ac:dyDescent="0.2">
      <c r="B39" s="36"/>
      <c r="C39" s="38"/>
    </row>
    <row r="40" spans="1:3" x14ac:dyDescent="0.2">
      <c r="A40" s="31"/>
      <c r="B40" s="36"/>
      <c r="C40" s="38"/>
    </row>
    <row r="41" spans="1:3" ht="15" x14ac:dyDescent="0.25">
      <c r="A41" s="31"/>
      <c r="B41" s="36"/>
      <c r="C41" s="41"/>
    </row>
    <row r="42" spans="1:3" x14ac:dyDescent="0.2">
      <c r="A42" s="31"/>
      <c r="B42" s="36"/>
      <c r="C42" s="42"/>
    </row>
    <row r="43" spans="1:3" x14ac:dyDescent="0.2">
      <c r="B43" s="36"/>
    </row>
    <row r="44" spans="1:3" x14ac:dyDescent="0.2">
      <c r="A44" s="25"/>
      <c r="B44" s="36"/>
      <c r="C44" s="43"/>
    </row>
    <row r="45" spans="1:3" x14ac:dyDescent="0.2">
      <c r="B45" s="36"/>
    </row>
    <row r="46" spans="1:3" x14ac:dyDescent="0.2">
      <c r="B46" s="36"/>
    </row>
    <row r="47" spans="1:3" x14ac:dyDescent="0.2">
      <c r="B47" s="36"/>
    </row>
    <row r="48" spans="1:3" x14ac:dyDescent="0.2">
      <c r="B48" s="36"/>
    </row>
    <row r="49" spans="2:2" x14ac:dyDescent="0.2">
      <c r="B49" s="36"/>
    </row>
    <row r="50" spans="2:2" x14ac:dyDescent="0.2">
      <c r="B50" s="36"/>
    </row>
    <row r="51" spans="2:2" x14ac:dyDescent="0.2">
      <c r="B51" s="36"/>
    </row>
  </sheetData>
  <hyperlinks>
    <hyperlink ref="D28" location="'2 Adjmt by FERC'!H34" display="A" xr:uid="{00000000-0004-0000-0300-000000000000}"/>
  </hyperlinks>
  <pageMargins left="0.7" right="0.7" top="0.75" bottom="0.75" header="0.3" footer="0.3"/>
  <pageSetup fitToHeight="0" orientation="portrait" r:id="rId1"/>
  <headerFooter>
    <oddFooter>&amp;L&amp;Z
&amp;F&amp;R&amp;A</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8">
    <pageSetUpPr fitToPage="1"/>
  </sheetPr>
  <dimension ref="A1:V40"/>
  <sheetViews>
    <sheetView topLeftCell="A22" zoomScaleNormal="100" zoomScaleSheetLayoutView="100" workbookViewId="0">
      <selection activeCell="L14" sqref="L14"/>
    </sheetView>
  </sheetViews>
  <sheetFormatPr defaultColWidth="8.85546875" defaultRowHeight="15" x14ac:dyDescent="0.25"/>
  <cols>
    <col min="1" max="1" width="14" style="44" customWidth="1"/>
    <col min="2" max="2" width="26.7109375" style="44" customWidth="1"/>
    <col min="3" max="3" width="14" style="44" customWidth="1"/>
    <col min="4" max="4" width="23.140625" style="44" customWidth="1"/>
    <col min="5" max="5" width="5.28515625" style="44" customWidth="1"/>
    <col min="6" max="6" width="14.85546875" style="44" customWidth="1"/>
    <col min="7" max="7" width="12.140625" style="44" customWidth="1"/>
    <col min="8" max="16384" width="8.85546875" style="44"/>
  </cols>
  <sheetData>
    <row r="1" spans="1:22" x14ac:dyDescent="0.25">
      <c r="A1" s="95" t="s">
        <v>244</v>
      </c>
      <c r="B1"/>
      <c r="C1"/>
      <c r="D1"/>
      <c r="E1"/>
      <c r="F1"/>
      <c r="G1"/>
    </row>
    <row r="2" spans="1:22" x14ac:dyDescent="0.25">
      <c r="A2" s="95" t="s">
        <v>245</v>
      </c>
      <c r="B2"/>
      <c r="C2"/>
      <c r="D2"/>
      <c r="E2"/>
      <c r="F2"/>
      <c r="G2"/>
    </row>
    <row r="3" spans="1:22" x14ac:dyDescent="0.25">
      <c r="A3" s="96" t="s">
        <v>1047</v>
      </c>
      <c r="B3"/>
      <c r="C3"/>
      <c r="D3"/>
      <c r="E3"/>
      <c r="F3"/>
      <c r="G3"/>
      <c r="K3" s="115"/>
      <c r="L3" s="115"/>
      <c r="M3" s="115"/>
      <c r="N3" s="115"/>
      <c r="O3" s="115"/>
      <c r="P3" s="115"/>
      <c r="Q3" s="115"/>
      <c r="R3" s="115"/>
      <c r="S3" s="115"/>
      <c r="T3" s="115"/>
      <c r="U3" s="115"/>
      <c r="V3" s="115"/>
    </row>
    <row r="4" spans="1:22" x14ac:dyDescent="0.25">
      <c r="A4"/>
      <c r="B4"/>
      <c r="C4"/>
      <c r="D4"/>
      <c r="E4"/>
      <c r="F4"/>
      <c r="G4"/>
    </row>
    <row r="5" spans="1:22" x14ac:dyDescent="0.25">
      <c r="A5" s="22"/>
      <c r="B5" s="229" t="s">
        <v>1048</v>
      </c>
      <c r="C5" s="229"/>
      <c r="D5" s="229"/>
      <c r="E5"/>
      <c r="F5"/>
      <c r="G5"/>
    </row>
    <row r="6" spans="1:22" x14ac:dyDescent="0.25">
      <c r="A6" s="24" t="s">
        <v>85</v>
      </c>
      <c r="B6" s="229" t="s">
        <v>626</v>
      </c>
      <c r="C6" s="229"/>
      <c r="D6" s="229"/>
      <c r="E6"/>
      <c r="F6"/>
      <c r="G6"/>
    </row>
    <row r="7" spans="1:22" x14ac:dyDescent="0.25">
      <c r="A7" s="24" t="s">
        <v>85</v>
      </c>
      <c r="B7" s="22"/>
      <c r="C7" s="23" t="s">
        <v>627</v>
      </c>
      <c r="D7"/>
      <c r="E7"/>
      <c r="F7"/>
      <c r="G7"/>
    </row>
    <row r="8" spans="1:22" x14ac:dyDescent="0.25">
      <c r="A8" s="231"/>
      <c r="B8" s="24" t="s">
        <v>85</v>
      </c>
      <c r="C8" s="23" t="s">
        <v>628</v>
      </c>
      <c r="D8"/>
      <c r="E8"/>
      <c r="F8"/>
      <c r="G8"/>
    </row>
    <row r="9" spans="1:22" x14ac:dyDescent="0.25">
      <c r="A9" s="231"/>
      <c r="B9" s="24" t="s">
        <v>85</v>
      </c>
      <c r="C9" s="23" t="s">
        <v>629</v>
      </c>
      <c r="D9"/>
      <c r="E9"/>
      <c r="F9"/>
      <c r="G9"/>
    </row>
    <row r="10" spans="1:22" x14ac:dyDescent="0.25">
      <c r="A10" s="24" t="s">
        <v>85</v>
      </c>
      <c r="B10" s="229" t="s">
        <v>630</v>
      </c>
      <c r="C10" s="229"/>
      <c r="D10" s="229"/>
      <c r="E10"/>
      <c r="F10"/>
      <c r="G10"/>
    </row>
    <row r="11" spans="1:22" x14ac:dyDescent="0.25">
      <c r="A11" s="23" t="s">
        <v>84</v>
      </c>
      <c r="B11"/>
      <c r="C11"/>
      <c r="D11"/>
      <c r="E11"/>
      <c r="F11"/>
      <c r="G11"/>
    </row>
    <row r="12" spans="1:22" x14ac:dyDescent="0.25">
      <c r="A12" s="97" t="s">
        <v>246</v>
      </c>
      <c r="B12" s="98" t="s">
        <v>344</v>
      </c>
      <c r="C12"/>
      <c r="D12"/>
      <c r="E12"/>
      <c r="F12"/>
      <c r="G12"/>
    </row>
    <row r="13" spans="1:22" x14ac:dyDescent="0.25">
      <c r="A13" s="99" t="s">
        <v>86</v>
      </c>
      <c r="B13" s="100" t="s">
        <v>247</v>
      </c>
      <c r="C13" s="99" t="s">
        <v>87</v>
      </c>
      <c r="D13" s="100" t="s">
        <v>248</v>
      </c>
      <c r="E13" s="99" t="s">
        <v>8</v>
      </c>
      <c r="F13" s="100" t="s">
        <v>249</v>
      </c>
      <c r="G13" s="101" t="s">
        <v>250</v>
      </c>
    </row>
    <row r="14" spans="1:22" x14ac:dyDescent="0.25">
      <c r="A14" s="102" t="s">
        <v>251</v>
      </c>
      <c r="B14" s="103" t="s">
        <v>252</v>
      </c>
      <c r="C14" s="102" t="s">
        <v>224</v>
      </c>
      <c r="D14" s="103" t="s">
        <v>225</v>
      </c>
      <c r="E14" s="102" t="s">
        <v>253</v>
      </c>
      <c r="F14" s="103" t="s">
        <v>254</v>
      </c>
      <c r="G14" s="104">
        <v>-1969025.58</v>
      </c>
    </row>
    <row r="15" spans="1:22" x14ac:dyDescent="0.25">
      <c r="A15" s="102" t="s">
        <v>255</v>
      </c>
      <c r="B15" s="103" t="s">
        <v>256</v>
      </c>
      <c r="C15" s="102" t="s">
        <v>224</v>
      </c>
      <c r="D15" s="103" t="s">
        <v>225</v>
      </c>
      <c r="E15" s="102" t="s">
        <v>253</v>
      </c>
      <c r="F15" s="103" t="s">
        <v>254</v>
      </c>
      <c r="G15" s="104">
        <v>-203443.98</v>
      </c>
    </row>
    <row r="16" spans="1:22" x14ac:dyDescent="0.25">
      <c r="A16" s="105"/>
      <c r="B16" s="106"/>
      <c r="C16" s="107" t="s">
        <v>257</v>
      </c>
      <c r="D16" s="106"/>
      <c r="E16" s="105"/>
      <c r="F16" s="106"/>
      <c r="G16" s="108">
        <v>-2172469.56</v>
      </c>
      <c r="H16" s="333">
        <v>4</v>
      </c>
    </row>
    <row r="17" spans="1:7" x14ac:dyDescent="0.25">
      <c r="A17" s="102" t="s">
        <v>258</v>
      </c>
      <c r="B17" s="103" t="s">
        <v>227</v>
      </c>
      <c r="C17" s="102" t="s">
        <v>226</v>
      </c>
      <c r="D17" s="103" t="s">
        <v>227</v>
      </c>
      <c r="E17" s="102" t="s">
        <v>253</v>
      </c>
      <c r="F17" s="103" t="s">
        <v>254</v>
      </c>
      <c r="G17" s="104">
        <v>655350.27</v>
      </c>
    </row>
    <row r="18" spans="1:7" x14ac:dyDescent="0.25">
      <c r="A18" s="105"/>
      <c r="B18" s="106"/>
      <c r="C18" s="107" t="s">
        <v>259</v>
      </c>
      <c r="D18" s="106"/>
      <c r="E18" s="105"/>
      <c r="F18" s="106"/>
      <c r="G18" s="108">
        <v>655350.27</v>
      </c>
    </row>
    <row r="19" spans="1:7" x14ac:dyDescent="0.25">
      <c r="A19" s="102" t="s">
        <v>251</v>
      </c>
      <c r="B19" s="103" t="s">
        <v>252</v>
      </c>
      <c r="C19" s="102" t="s">
        <v>228</v>
      </c>
      <c r="D19" s="103" t="s">
        <v>229</v>
      </c>
      <c r="E19" s="102" t="s">
        <v>253</v>
      </c>
      <c r="F19" s="103" t="s">
        <v>254</v>
      </c>
      <c r="G19" s="104">
        <v>2213556.75</v>
      </c>
    </row>
    <row r="20" spans="1:7" x14ac:dyDescent="0.25">
      <c r="A20" s="105"/>
      <c r="B20" s="106"/>
      <c r="C20" s="107" t="s">
        <v>260</v>
      </c>
      <c r="D20" s="106"/>
      <c r="E20" s="105"/>
      <c r="F20" s="106"/>
      <c r="G20" s="108">
        <v>2213556.75</v>
      </c>
    </row>
    <row r="21" spans="1:7" x14ac:dyDescent="0.25">
      <c r="A21" s="102" t="s">
        <v>251</v>
      </c>
      <c r="B21" s="103" t="s">
        <v>252</v>
      </c>
      <c r="C21" s="102" t="s">
        <v>230</v>
      </c>
      <c r="D21" s="103" t="s">
        <v>231</v>
      </c>
      <c r="E21" s="102" t="s">
        <v>253</v>
      </c>
      <c r="F21" s="103" t="s">
        <v>254</v>
      </c>
      <c r="G21" s="104">
        <v>98515.94</v>
      </c>
    </row>
    <row r="22" spans="1:7" x14ac:dyDescent="0.25">
      <c r="A22" s="105"/>
      <c r="B22" s="106"/>
      <c r="C22" s="107" t="s">
        <v>261</v>
      </c>
      <c r="D22" s="106"/>
      <c r="E22" s="105"/>
      <c r="F22" s="106"/>
      <c r="G22" s="108">
        <v>98515.94</v>
      </c>
    </row>
    <row r="23" spans="1:7" x14ac:dyDescent="0.25">
      <c r="A23" s="102" t="s">
        <v>255</v>
      </c>
      <c r="B23" s="103" t="s">
        <v>256</v>
      </c>
      <c r="C23" s="102" t="s">
        <v>232</v>
      </c>
      <c r="D23" s="103" t="s">
        <v>233</v>
      </c>
      <c r="E23" s="102" t="s">
        <v>253</v>
      </c>
      <c r="F23" s="103" t="s">
        <v>254</v>
      </c>
      <c r="G23" s="104">
        <v>154251.12</v>
      </c>
    </row>
    <row r="24" spans="1:7" x14ac:dyDescent="0.25">
      <c r="A24" s="105"/>
      <c r="B24" s="106"/>
      <c r="C24" s="107" t="s">
        <v>262</v>
      </c>
      <c r="D24" s="106"/>
      <c r="E24" s="105"/>
      <c r="F24" s="106"/>
      <c r="G24" s="108">
        <v>154251.12</v>
      </c>
    </row>
    <row r="25" spans="1:7" x14ac:dyDescent="0.25">
      <c r="A25" s="102" t="s">
        <v>251</v>
      </c>
      <c r="B25" s="103" t="s">
        <v>252</v>
      </c>
      <c r="C25" s="102" t="s">
        <v>234</v>
      </c>
      <c r="D25" s="103" t="s">
        <v>235</v>
      </c>
      <c r="E25" s="102" t="s">
        <v>253</v>
      </c>
      <c r="F25" s="103" t="s">
        <v>254</v>
      </c>
      <c r="G25" s="104">
        <v>1552482.01</v>
      </c>
    </row>
    <row r="26" spans="1:7" x14ac:dyDescent="0.25">
      <c r="A26" s="105"/>
      <c r="B26" s="106"/>
      <c r="C26" s="107" t="s">
        <v>265</v>
      </c>
      <c r="D26" s="106"/>
      <c r="E26" s="105"/>
      <c r="F26" s="106"/>
      <c r="G26" s="108">
        <v>1552482.01</v>
      </c>
    </row>
    <row r="27" spans="1:7" x14ac:dyDescent="0.25">
      <c r="A27" s="102" t="s">
        <v>255</v>
      </c>
      <c r="B27" s="103" t="s">
        <v>256</v>
      </c>
      <c r="C27" s="102" t="s">
        <v>236</v>
      </c>
      <c r="D27" s="103" t="s">
        <v>266</v>
      </c>
      <c r="E27" s="102" t="s">
        <v>253</v>
      </c>
      <c r="F27" s="103" t="s">
        <v>254</v>
      </c>
      <c r="G27" s="104">
        <v>47480.35</v>
      </c>
    </row>
    <row r="28" spans="1:7" x14ac:dyDescent="0.25">
      <c r="A28" s="105"/>
      <c r="B28" s="106"/>
      <c r="C28" s="107" t="s">
        <v>267</v>
      </c>
      <c r="D28" s="106"/>
      <c r="E28" s="105"/>
      <c r="F28" s="106"/>
      <c r="G28" s="108">
        <v>47480.35</v>
      </c>
    </row>
    <row r="29" spans="1:7" x14ac:dyDescent="0.25">
      <c r="A29" s="102" t="s">
        <v>255</v>
      </c>
      <c r="B29" s="103" t="s">
        <v>256</v>
      </c>
      <c r="C29" s="102" t="s">
        <v>238</v>
      </c>
      <c r="D29" s="103" t="s">
        <v>268</v>
      </c>
      <c r="E29" s="102" t="s">
        <v>253</v>
      </c>
      <c r="F29" s="103" t="s">
        <v>254</v>
      </c>
      <c r="G29" s="104">
        <v>52043.73</v>
      </c>
    </row>
    <row r="30" spans="1:7" x14ac:dyDescent="0.25">
      <c r="A30" s="105"/>
      <c r="B30" s="106"/>
      <c r="C30" s="107" t="s">
        <v>269</v>
      </c>
      <c r="D30" s="106"/>
      <c r="E30" s="105"/>
      <c r="F30" s="106"/>
      <c r="G30" s="108">
        <v>52043.73</v>
      </c>
    </row>
    <row r="31" spans="1:7" x14ac:dyDescent="0.25">
      <c r="A31" s="102" t="s">
        <v>263</v>
      </c>
      <c r="B31" s="103" t="s">
        <v>264</v>
      </c>
      <c r="C31" s="102" t="s">
        <v>640</v>
      </c>
      <c r="D31" s="103" t="s">
        <v>641</v>
      </c>
      <c r="E31" s="102" t="s">
        <v>253</v>
      </c>
      <c r="F31" s="103" t="s">
        <v>254</v>
      </c>
      <c r="G31" s="104">
        <v>1920</v>
      </c>
    </row>
    <row r="32" spans="1:7" x14ac:dyDescent="0.25">
      <c r="A32" s="105"/>
      <c r="B32" s="106"/>
      <c r="C32" s="107" t="s">
        <v>642</v>
      </c>
      <c r="D32" s="106"/>
      <c r="E32" s="105"/>
      <c r="F32" s="106"/>
      <c r="G32" s="108">
        <v>1920</v>
      </c>
    </row>
    <row r="33" spans="1:7" x14ac:dyDescent="0.25">
      <c r="A33" s="102" t="s">
        <v>263</v>
      </c>
      <c r="B33" s="103" t="s">
        <v>264</v>
      </c>
      <c r="C33" s="102" t="s">
        <v>240</v>
      </c>
      <c r="D33" s="103" t="s">
        <v>241</v>
      </c>
      <c r="E33" s="102" t="s">
        <v>253</v>
      </c>
      <c r="F33" s="103" t="s">
        <v>254</v>
      </c>
      <c r="G33" s="104">
        <v>819.36</v>
      </c>
    </row>
    <row r="34" spans="1:7" x14ac:dyDescent="0.25">
      <c r="A34" s="105"/>
      <c r="B34" s="106"/>
      <c r="C34" s="107" t="s">
        <v>270</v>
      </c>
      <c r="D34" s="106"/>
      <c r="E34" s="105"/>
      <c r="F34" s="106"/>
      <c r="G34" s="108">
        <v>819.36</v>
      </c>
    </row>
    <row r="35" spans="1:7" x14ac:dyDescent="0.25">
      <c r="A35" s="102" t="s">
        <v>271</v>
      </c>
      <c r="B35" s="103" t="s">
        <v>834</v>
      </c>
      <c r="C35" s="102" t="s">
        <v>242</v>
      </c>
      <c r="D35" s="103" t="s">
        <v>243</v>
      </c>
      <c r="E35" s="102" t="s">
        <v>253</v>
      </c>
      <c r="F35" s="103" t="s">
        <v>254</v>
      </c>
      <c r="G35" s="104">
        <v>4580.8</v>
      </c>
    </row>
    <row r="36" spans="1:7" x14ac:dyDescent="0.25">
      <c r="A36" s="102" t="s">
        <v>263</v>
      </c>
      <c r="B36" s="103" t="s">
        <v>264</v>
      </c>
      <c r="C36" s="102" t="s">
        <v>242</v>
      </c>
      <c r="D36" s="103" t="s">
        <v>243</v>
      </c>
      <c r="E36" s="102" t="s">
        <v>253</v>
      </c>
      <c r="F36" s="103" t="s">
        <v>254</v>
      </c>
      <c r="G36" s="104">
        <v>34481.49</v>
      </c>
    </row>
    <row r="37" spans="1:7" x14ac:dyDescent="0.25">
      <c r="A37" s="105"/>
      <c r="B37" s="106"/>
      <c r="C37" s="107" t="s">
        <v>272</v>
      </c>
      <c r="D37" s="106"/>
      <c r="E37" s="105"/>
      <c r="F37" s="106"/>
      <c r="G37" s="108">
        <v>39062.29</v>
      </c>
    </row>
    <row r="38" spans="1:7" x14ac:dyDescent="0.25">
      <c r="A38" s="109" t="s">
        <v>25</v>
      </c>
      <c r="B38" s="106"/>
      <c r="C38" s="106"/>
      <c r="D38" s="106"/>
      <c r="E38" s="106"/>
      <c r="F38" s="106"/>
      <c r="G38" s="108">
        <v>2643012.2599999998</v>
      </c>
    </row>
    <row r="39" spans="1:7" x14ac:dyDescent="0.25">
      <c r="A39" s="22" t="s">
        <v>84</v>
      </c>
      <c r="B39"/>
      <c r="C39"/>
      <c r="D39"/>
      <c r="E39"/>
      <c r="F39"/>
      <c r="G39"/>
    </row>
    <row r="40" spans="1:7" x14ac:dyDescent="0.25">
      <c r="A40" s="110" t="s">
        <v>215</v>
      </c>
      <c r="B40"/>
      <c r="C40"/>
      <c r="D40"/>
      <c r="E40"/>
      <c r="F40"/>
      <c r="G40"/>
    </row>
  </sheetData>
  <hyperlinks>
    <hyperlink ref="H16" location="'4 Benefit Adjmt'!C10" display="'4 Benefit Adjmt'!C10" xr:uid="{00000000-0004-0000-0400-000000000000}"/>
  </hyperlinks>
  <pageMargins left="0.7" right="0.7" top="0.75" bottom="0.75" header="0.3" footer="0.3"/>
  <pageSetup scale="76" orientation="portrait" r:id="rId1"/>
  <headerFooter>
    <oddFooter>&amp;L&amp;Z
&amp;F&amp;R&amp;A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92"/>
  <sheetViews>
    <sheetView zoomScaleNormal="100" zoomScaleSheetLayoutView="100" workbookViewId="0">
      <pane xSplit="2" ySplit="9" topLeftCell="C69" activePane="bottomRight" state="frozen"/>
      <selection activeCell="L14" sqref="L14"/>
      <selection pane="topRight" activeCell="L14" sqref="L14"/>
      <selection pane="bottomLeft" activeCell="L14" sqref="L14"/>
      <selection pane="bottomRight" activeCell="I12" sqref="I12"/>
    </sheetView>
  </sheetViews>
  <sheetFormatPr defaultRowHeight="15" outlineLevelCol="1" x14ac:dyDescent="0.25"/>
  <cols>
    <col min="1" max="1" width="50" customWidth="1"/>
    <col min="2" max="2" width="14.28515625" hidden="1" customWidth="1" outlineLevel="1"/>
    <col min="3" max="3" width="15.85546875" bestFit="1" customWidth="1" collapsed="1"/>
    <col min="4" max="4" width="14.28515625" hidden="1" customWidth="1" outlineLevel="1"/>
    <col min="5" max="5" width="15.85546875" bestFit="1" customWidth="1" collapsed="1"/>
    <col min="6" max="9" width="14.28515625" customWidth="1"/>
    <col min="10" max="10" width="5.42578125" customWidth="1"/>
    <col min="11" max="11" width="8.28515625" customWidth="1"/>
    <col min="12" max="12" width="18.140625" bestFit="1" customWidth="1"/>
    <col min="14" max="14" width="6.42578125" customWidth="1"/>
  </cols>
  <sheetData>
    <row r="1" spans="1:13" x14ac:dyDescent="0.25">
      <c r="A1" s="8" t="s">
        <v>667</v>
      </c>
      <c r="D1" s="176"/>
      <c r="M1" s="202"/>
    </row>
    <row r="2" spans="1:13" x14ac:dyDescent="0.25">
      <c r="A2" s="8"/>
      <c r="M2" s="202"/>
    </row>
    <row r="3" spans="1:13" x14ac:dyDescent="0.25">
      <c r="A3" s="8" t="s">
        <v>668</v>
      </c>
      <c r="D3" s="176"/>
      <c r="M3" s="202"/>
    </row>
    <row r="4" spans="1:13" x14ac:dyDescent="0.25">
      <c r="A4" s="8" t="s">
        <v>669</v>
      </c>
      <c r="D4" s="176"/>
      <c r="M4" s="17"/>
    </row>
    <row r="5" spans="1:13" x14ac:dyDescent="0.25">
      <c r="A5" s="220" t="s">
        <v>1057</v>
      </c>
      <c r="D5" s="177"/>
      <c r="M5" s="17"/>
    </row>
    <row r="6" spans="1:13" ht="15.75" thickBot="1" x14ac:dyDescent="0.3">
      <c r="A6" s="178" t="s">
        <v>670</v>
      </c>
      <c r="B6" s="179"/>
      <c r="C6" s="293" t="s">
        <v>1067</v>
      </c>
      <c r="D6" s="179"/>
      <c r="E6" s="294" t="s">
        <v>1067</v>
      </c>
      <c r="F6" s="179"/>
      <c r="G6" s="179"/>
      <c r="H6" s="179"/>
      <c r="I6" s="179"/>
      <c r="M6" s="17"/>
    </row>
    <row r="7" spans="1:13" ht="15.75" thickTop="1" x14ac:dyDescent="0.25">
      <c r="C7" s="295">
        <v>3.4000000000000002E-2</v>
      </c>
      <c r="E7" s="295">
        <v>1.2999999999999999E-2</v>
      </c>
    </row>
    <row r="8" spans="1:13" ht="30" x14ac:dyDescent="0.25">
      <c r="A8" t="s">
        <v>84</v>
      </c>
      <c r="B8" s="265" t="s">
        <v>1058</v>
      </c>
      <c r="C8" s="265" t="s">
        <v>1068</v>
      </c>
      <c r="D8" s="284" t="s">
        <v>1064</v>
      </c>
      <c r="E8" s="265" t="s">
        <v>1068</v>
      </c>
      <c r="F8" s="287" t="s">
        <v>1065</v>
      </c>
      <c r="G8" s="265" t="s">
        <v>1066</v>
      </c>
      <c r="H8" s="265" t="s">
        <v>1070</v>
      </c>
      <c r="I8" s="265" t="s">
        <v>1072</v>
      </c>
      <c r="J8" s="265"/>
      <c r="K8" s="194"/>
    </row>
    <row r="9" spans="1:13" ht="45" x14ac:dyDescent="0.25">
      <c r="A9" t="s">
        <v>84</v>
      </c>
      <c r="B9" s="266" t="s">
        <v>1059</v>
      </c>
      <c r="C9" s="266" t="s">
        <v>1059</v>
      </c>
      <c r="D9" s="285" t="s">
        <v>1062</v>
      </c>
      <c r="E9" s="285" t="s">
        <v>1062</v>
      </c>
      <c r="F9" s="288" t="s">
        <v>1063</v>
      </c>
      <c r="G9" s="266" t="s">
        <v>1045</v>
      </c>
      <c r="H9" s="266" t="s">
        <v>1045</v>
      </c>
      <c r="I9" s="266" t="s">
        <v>1045</v>
      </c>
      <c r="K9" s="195"/>
    </row>
    <row r="10" spans="1:13" x14ac:dyDescent="0.25">
      <c r="A10" s="267" t="s">
        <v>671</v>
      </c>
      <c r="B10" s="278"/>
      <c r="C10" s="230"/>
      <c r="D10" s="278"/>
      <c r="E10" s="230"/>
      <c r="F10" s="278"/>
      <c r="G10" s="230"/>
      <c r="H10" s="278"/>
      <c r="I10" s="278"/>
    </row>
    <row r="11" spans="1:13" x14ac:dyDescent="0.25">
      <c r="A11" s="180" t="s">
        <v>44</v>
      </c>
      <c r="B11" s="278"/>
      <c r="C11" s="181"/>
      <c r="D11" s="278"/>
      <c r="E11" s="181"/>
      <c r="F11" s="278"/>
      <c r="G11" s="181"/>
      <c r="H11" s="278"/>
      <c r="I11" s="278"/>
    </row>
    <row r="12" spans="1:13" x14ac:dyDescent="0.25">
      <c r="A12" s="182" t="s">
        <v>672</v>
      </c>
      <c r="B12" s="279">
        <v>92436.770000000019</v>
      </c>
      <c r="C12" s="181">
        <f>+B12*1.034</f>
        <v>95579.620180000027</v>
      </c>
      <c r="D12" s="286">
        <v>30638.850000000002</v>
      </c>
      <c r="E12" s="181">
        <f>+D12*1.013</f>
        <v>31037.155049999998</v>
      </c>
      <c r="F12" s="289">
        <v>72593.990000000005</v>
      </c>
      <c r="G12" s="181">
        <f>+C12+E12+F12</f>
        <v>199210.76523000002</v>
      </c>
      <c r="H12" s="289">
        <f>+B12+D12+F12</f>
        <v>195669.61000000004</v>
      </c>
      <c r="I12" s="327">
        <f>+G12-H12</f>
        <v>3541.1552299999748</v>
      </c>
      <c r="K12" s="193"/>
      <c r="L12" s="327"/>
    </row>
    <row r="13" spans="1:13" x14ac:dyDescent="0.25">
      <c r="A13" s="182" t="s">
        <v>673</v>
      </c>
      <c r="B13" s="280">
        <v>92436.770000000019</v>
      </c>
      <c r="C13" s="183">
        <f>+B13*1.034</f>
        <v>95579.620180000027</v>
      </c>
      <c r="D13" s="281">
        <v>30638.850000000002</v>
      </c>
      <c r="E13" s="183">
        <f>+D13*1.013</f>
        <v>31037.155049999998</v>
      </c>
      <c r="F13" s="290">
        <v>72593.990000000005</v>
      </c>
      <c r="G13" s="183">
        <f>+C13+E13+F13</f>
        <v>199210.76523000002</v>
      </c>
      <c r="H13" s="290">
        <f>+B13+D13+F13</f>
        <v>195669.61000000004</v>
      </c>
      <c r="I13" s="327">
        <f>+G13-H13</f>
        <v>3541.1552299999748</v>
      </c>
      <c r="K13" s="193"/>
    </row>
    <row r="14" spans="1:13" x14ac:dyDescent="0.25">
      <c r="A14" s="180" t="s">
        <v>44</v>
      </c>
      <c r="B14" s="278"/>
      <c r="C14" s="181"/>
      <c r="D14" s="286"/>
      <c r="E14" s="181"/>
      <c r="F14" s="291"/>
      <c r="G14" s="181"/>
      <c r="H14" s="291"/>
      <c r="I14" s="327"/>
    </row>
    <row r="15" spans="1:13" x14ac:dyDescent="0.25">
      <c r="A15" s="182" t="s">
        <v>674</v>
      </c>
      <c r="B15" s="279">
        <v>632121.79000000015</v>
      </c>
      <c r="C15" s="181">
        <f t="shared" ref="C15:C21" si="0">+B15*1.034</f>
        <v>653613.9308600002</v>
      </c>
      <c r="D15" s="286">
        <v>228007.03000000003</v>
      </c>
      <c r="E15" s="181">
        <f t="shared" ref="E15:E22" si="1">+D15*1.013</f>
        <v>230971.12139000001</v>
      </c>
      <c r="F15" s="286">
        <v>528966.04</v>
      </c>
      <c r="G15" s="181">
        <f t="shared" ref="G15:G22" si="2">+C15+E15+F15</f>
        <v>1413551.0922500002</v>
      </c>
      <c r="H15" s="289">
        <f t="shared" ref="H15:H22" si="3">+B15+D15+F15</f>
        <v>1389094.8600000003</v>
      </c>
      <c r="I15" s="327">
        <f t="shared" ref="I15:I22" si="4">+G15-H15</f>
        <v>24456.232249999885</v>
      </c>
      <c r="K15" s="193"/>
    </row>
    <row r="16" spans="1:13" x14ac:dyDescent="0.25">
      <c r="A16" s="182" t="s">
        <v>675</v>
      </c>
      <c r="B16" s="279">
        <v>62854.220000000016</v>
      </c>
      <c r="C16" s="181">
        <f t="shared" si="0"/>
        <v>64991.263480000016</v>
      </c>
      <c r="D16" s="286">
        <v>22777.74</v>
      </c>
      <c r="E16" s="181">
        <f t="shared" si="1"/>
        <v>23073.850620000001</v>
      </c>
      <c r="F16" s="286">
        <v>58204.19</v>
      </c>
      <c r="G16" s="181">
        <f t="shared" si="2"/>
        <v>146269.30410000001</v>
      </c>
      <c r="H16" s="289">
        <f t="shared" si="3"/>
        <v>143836.15000000002</v>
      </c>
      <c r="I16" s="327">
        <f t="shared" si="4"/>
        <v>2433.1540999999852</v>
      </c>
      <c r="K16" s="193"/>
    </row>
    <row r="17" spans="1:11" x14ac:dyDescent="0.25">
      <c r="A17" s="182" t="s">
        <v>676</v>
      </c>
      <c r="B17" s="279">
        <v>50571.5</v>
      </c>
      <c r="C17" s="181">
        <f t="shared" si="0"/>
        <v>52290.931000000004</v>
      </c>
      <c r="D17" s="286">
        <v>12210.960000000001</v>
      </c>
      <c r="E17" s="181">
        <f t="shared" si="1"/>
        <v>12369.70248</v>
      </c>
      <c r="F17" s="286">
        <v>35382.75</v>
      </c>
      <c r="G17" s="181">
        <f t="shared" si="2"/>
        <v>100043.38348</v>
      </c>
      <c r="H17" s="289">
        <f t="shared" si="3"/>
        <v>98165.209999999992</v>
      </c>
      <c r="I17" s="327">
        <f t="shared" si="4"/>
        <v>1878.1734800000122</v>
      </c>
      <c r="K17" s="193"/>
    </row>
    <row r="18" spans="1:11" x14ac:dyDescent="0.25">
      <c r="A18" s="182" t="s">
        <v>677</v>
      </c>
      <c r="B18" s="279">
        <v>15603.88</v>
      </c>
      <c r="C18" s="181">
        <f t="shared" si="0"/>
        <v>16134.41192</v>
      </c>
      <c r="D18" s="286">
        <v>3046.5699999999997</v>
      </c>
      <c r="E18" s="181">
        <f t="shared" si="1"/>
        <v>3086.1754099999994</v>
      </c>
      <c r="F18" s="286">
        <v>6749.4400000000005</v>
      </c>
      <c r="G18" s="181">
        <f t="shared" si="2"/>
        <v>25970.027329999997</v>
      </c>
      <c r="H18" s="289">
        <f t="shared" si="3"/>
        <v>25399.89</v>
      </c>
      <c r="I18" s="327">
        <f t="shared" si="4"/>
        <v>570.13732999999775</v>
      </c>
      <c r="K18" s="193"/>
    </row>
    <row r="19" spans="1:11" x14ac:dyDescent="0.25">
      <c r="A19" s="182" t="s">
        <v>678</v>
      </c>
      <c r="B19" s="279">
        <v>503595.45999999996</v>
      </c>
      <c r="C19" s="181">
        <f t="shared" si="0"/>
        <v>520717.70564</v>
      </c>
      <c r="D19" s="286">
        <v>158949.83000000002</v>
      </c>
      <c r="E19" s="181">
        <f t="shared" si="1"/>
        <v>161016.17778999999</v>
      </c>
      <c r="F19" s="286">
        <v>312449.74000000005</v>
      </c>
      <c r="G19" s="181">
        <f t="shared" si="2"/>
        <v>994183.62342999992</v>
      </c>
      <c r="H19" s="289">
        <f t="shared" si="3"/>
        <v>974995.03</v>
      </c>
      <c r="I19" s="327">
        <f t="shared" si="4"/>
        <v>19188.593429999892</v>
      </c>
      <c r="K19" s="193"/>
    </row>
    <row r="20" spans="1:11" x14ac:dyDescent="0.25">
      <c r="A20" s="182" t="s">
        <v>679</v>
      </c>
      <c r="B20" s="279">
        <v>625949.41000000015</v>
      </c>
      <c r="C20" s="181">
        <f t="shared" si="0"/>
        <v>647231.68994000019</v>
      </c>
      <c r="D20" s="286">
        <v>208424.43000000002</v>
      </c>
      <c r="E20" s="181">
        <f t="shared" si="1"/>
        <v>211133.94759</v>
      </c>
      <c r="F20" s="286">
        <v>430036.62</v>
      </c>
      <c r="G20" s="181">
        <f t="shared" si="2"/>
        <v>1288402.2575300001</v>
      </c>
      <c r="H20" s="289">
        <f t="shared" si="3"/>
        <v>1264410.4600000002</v>
      </c>
      <c r="I20" s="327">
        <f t="shared" si="4"/>
        <v>23991.797529999865</v>
      </c>
      <c r="K20" s="193"/>
    </row>
    <row r="21" spans="1:11" x14ac:dyDescent="0.25">
      <c r="A21" s="182" t="s">
        <v>680</v>
      </c>
      <c r="B21" s="279">
        <v>248183.24000000005</v>
      </c>
      <c r="C21" s="181">
        <f t="shared" si="0"/>
        <v>256621.47016000006</v>
      </c>
      <c r="D21" s="286">
        <v>75998.17</v>
      </c>
      <c r="E21" s="181">
        <f t="shared" si="1"/>
        <v>76986.146209999992</v>
      </c>
      <c r="F21" s="289">
        <v>128623.35000000002</v>
      </c>
      <c r="G21" s="181">
        <f t="shared" si="2"/>
        <v>462230.9663700001</v>
      </c>
      <c r="H21" s="289">
        <f t="shared" si="3"/>
        <v>452804.76000000007</v>
      </c>
      <c r="I21" s="327">
        <f t="shared" si="4"/>
        <v>9426.206370000029</v>
      </c>
      <c r="K21" s="193"/>
    </row>
    <row r="22" spans="1:11" x14ac:dyDescent="0.25">
      <c r="A22" s="182" t="s">
        <v>681</v>
      </c>
      <c r="B22" s="280">
        <v>2138879.4999999995</v>
      </c>
      <c r="C22" s="183">
        <f>+B22*1.034</f>
        <v>2211601.4029999995</v>
      </c>
      <c r="D22" s="281">
        <v>709414.7300000001</v>
      </c>
      <c r="E22" s="183">
        <f t="shared" si="1"/>
        <v>718637.12149000005</v>
      </c>
      <c r="F22" s="290">
        <v>1500412.13</v>
      </c>
      <c r="G22" s="183">
        <f t="shared" si="2"/>
        <v>4430650.6544899996</v>
      </c>
      <c r="H22" s="290">
        <f t="shared" si="3"/>
        <v>4348706.3599999994</v>
      </c>
      <c r="I22" s="327">
        <f t="shared" si="4"/>
        <v>81944.294490000233</v>
      </c>
      <c r="K22" s="193"/>
    </row>
    <row r="23" spans="1:11" x14ac:dyDescent="0.25">
      <c r="A23" s="180" t="s">
        <v>44</v>
      </c>
      <c r="B23" s="278"/>
      <c r="C23" s="181"/>
      <c r="D23" s="286"/>
      <c r="E23" s="181"/>
      <c r="F23" s="291"/>
      <c r="G23" s="181"/>
      <c r="H23" s="291"/>
      <c r="I23" s="327"/>
    </row>
    <row r="24" spans="1:11" x14ac:dyDescent="0.25">
      <c r="A24" s="182" t="s">
        <v>682</v>
      </c>
      <c r="B24" s="279">
        <v>9947.760000000002</v>
      </c>
      <c r="C24" s="181">
        <f t="shared" ref="C24:C26" si="5">+B24*1.034</f>
        <v>10285.983840000003</v>
      </c>
      <c r="D24" s="286">
        <v>3700.64</v>
      </c>
      <c r="E24" s="181">
        <f t="shared" ref="E24:E27" si="6">+D24*1.013</f>
        <v>3748.7483199999997</v>
      </c>
      <c r="F24" s="286">
        <v>7507.3000000000011</v>
      </c>
      <c r="G24" s="181">
        <f>+C24+E24+F24</f>
        <v>21542.032160000002</v>
      </c>
      <c r="H24" s="289">
        <f t="shared" ref="H24:H27" si="7">+B24+D24+F24</f>
        <v>21155.700000000004</v>
      </c>
      <c r="I24" s="327">
        <f>+G24-H24</f>
        <v>386.33215999999811</v>
      </c>
      <c r="K24" s="193"/>
    </row>
    <row r="25" spans="1:11" x14ac:dyDescent="0.25">
      <c r="A25" s="182" t="s">
        <v>683</v>
      </c>
      <c r="B25" s="279">
        <v>45423.140000000007</v>
      </c>
      <c r="C25" s="181">
        <f t="shared" si="5"/>
        <v>46967.526760000008</v>
      </c>
      <c r="D25" s="286">
        <v>13800.789999999999</v>
      </c>
      <c r="E25" s="181">
        <f t="shared" si="6"/>
        <v>13980.200269999998</v>
      </c>
      <c r="F25" s="286">
        <v>29285.270000000004</v>
      </c>
      <c r="G25" s="181">
        <f>+C25+E25+F25</f>
        <v>90232.997030000013</v>
      </c>
      <c r="H25" s="289">
        <f t="shared" si="7"/>
        <v>88509.200000000012</v>
      </c>
      <c r="I25" s="327">
        <f t="shared" ref="I25:I27" si="8">+G25-H25</f>
        <v>1723.7970300000015</v>
      </c>
      <c r="K25" s="193"/>
    </row>
    <row r="26" spans="1:11" x14ac:dyDescent="0.25">
      <c r="A26" s="182" t="s">
        <v>684</v>
      </c>
      <c r="B26" s="279">
        <v>193383.07</v>
      </c>
      <c r="C26" s="181">
        <f t="shared" si="5"/>
        <v>199958.09438000002</v>
      </c>
      <c r="D26" s="286">
        <v>68307.02</v>
      </c>
      <c r="E26" s="181">
        <f t="shared" si="6"/>
        <v>69195.011259999999</v>
      </c>
      <c r="F26" s="289">
        <v>159540</v>
      </c>
      <c r="G26" s="181">
        <f>+C26+E26+F26</f>
        <v>428693.10564000002</v>
      </c>
      <c r="H26" s="289">
        <f t="shared" si="7"/>
        <v>421230.09</v>
      </c>
      <c r="I26" s="327">
        <f t="shared" si="8"/>
        <v>7463.0156399999978</v>
      </c>
      <c r="K26" s="193"/>
    </row>
    <row r="27" spans="1:11" x14ac:dyDescent="0.25">
      <c r="A27" s="182" t="s">
        <v>685</v>
      </c>
      <c r="B27" s="280">
        <v>248753.97000000003</v>
      </c>
      <c r="C27" s="183">
        <f>+B27*1.034</f>
        <v>257211.60498000003</v>
      </c>
      <c r="D27" s="281">
        <v>85808.45</v>
      </c>
      <c r="E27" s="183">
        <f t="shared" si="6"/>
        <v>86923.959849999985</v>
      </c>
      <c r="F27" s="290">
        <v>196332.57</v>
      </c>
      <c r="G27" s="183">
        <f>+C27+E27+F27</f>
        <v>540468.13483000011</v>
      </c>
      <c r="H27" s="290">
        <f t="shared" si="7"/>
        <v>530894.99</v>
      </c>
      <c r="I27" s="327">
        <f t="shared" si="8"/>
        <v>9573.1448300001211</v>
      </c>
      <c r="K27" s="193"/>
    </row>
    <row r="28" spans="1:11" x14ac:dyDescent="0.25">
      <c r="A28" s="180" t="s">
        <v>44</v>
      </c>
      <c r="B28" s="278"/>
      <c r="C28" s="181"/>
      <c r="D28" s="278"/>
      <c r="E28" s="181"/>
      <c r="F28" s="278"/>
      <c r="G28" s="181"/>
      <c r="H28" s="278"/>
      <c r="I28" s="278"/>
    </row>
    <row r="29" spans="1:11" x14ac:dyDescent="0.25">
      <c r="A29" s="182" t="s">
        <v>1060</v>
      </c>
      <c r="B29" s="278"/>
      <c r="C29" s="181"/>
      <c r="D29" s="278"/>
      <c r="E29" s="181"/>
      <c r="F29" s="278"/>
      <c r="G29" s="181"/>
      <c r="H29" s="278"/>
      <c r="I29" s="278"/>
      <c r="K29" s="193"/>
    </row>
    <row r="30" spans="1:11" x14ac:dyDescent="0.25">
      <c r="A30" s="182" t="s">
        <v>1061</v>
      </c>
      <c r="B30" s="281"/>
      <c r="C30" s="281"/>
      <c r="D30" s="281"/>
      <c r="E30" s="281"/>
      <c r="F30" s="292"/>
      <c r="G30" s="292"/>
      <c r="H30" s="292"/>
      <c r="I30" s="327">
        <f>+G30-H30</f>
        <v>0</v>
      </c>
      <c r="K30" s="193"/>
    </row>
    <row r="31" spans="1:11" x14ac:dyDescent="0.25">
      <c r="A31" s="180" t="s">
        <v>44</v>
      </c>
      <c r="B31" s="278"/>
      <c r="C31" s="297"/>
      <c r="D31" s="278"/>
      <c r="E31" s="297"/>
      <c r="F31" s="278"/>
      <c r="G31" s="181"/>
      <c r="H31" s="278"/>
      <c r="I31" s="278"/>
    </row>
    <row r="32" spans="1:11" x14ac:dyDescent="0.25">
      <c r="A32" s="182" t="s">
        <v>686</v>
      </c>
      <c r="B32" s="279">
        <v>843950.21</v>
      </c>
      <c r="C32" s="298">
        <f t="shared" ref="C32:C38" si="9">+B32*1.034</f>
        <v>872644.51714000001</v>
      </c>
      <c r="D32" s="305">
        <v>294732.58</v>
      </c>
      <c r="E32" s="298">
        <f t="shared" ref="E32:E38" si="10">+D32*1.013</f>
        <v>298564.10353999998</v>
      </c>
      <c r="F32" s="296">
        <v>639760.40999999992</v>
      </c>
      <c r="G32" s="181">
        <f t="shared" ref="G32:G38" si="11">+C32+E32+F32</f>
        <v>1810969.0306799999</v>
      </c>
      <c r="H32" s="289">
        <f t="shared" ref="H32:H38" si="12">+B32+D32+F32</f>
        <v>1778443.2</v>
      </c>
      <c r="I32" s="327">
        <f t="shared" ref="I32:I38" si="13">+G32-H32</f>
        <v>32525.830679999897</v>
      </c>
      <c r="K32" s="193"/>
    </row>
    <row r="33" spans="1:11" x14ac:dyDescent="0.25">
      <c r="A33" s="182" t="s">
        <v>687</v>
      </c>
      <c r="B33" s="279">
        <v>8529.380000000001</v>
      </c>
      <c r="C33" s="298">
        <f t="shared" si="9"/>
        <v>8819.378920000001</v>
      </c>
      <c r="D33" s="305">
        <v>5478.7699999999995</v>
      </c>
      <c r="E33" s="298">
        <f t="shared" si="10"/>
        <v>5549.9940099999985</v>
      </c>
      <c r="F33" s="296">
        <v>929.67000000000007</v>
      </c>
      <c r="G33" s="181">
        <f t="shared" si="11"/>
        <v>15299.04293</v>
      </c>
      <c r="H33" s="289">
        <f t="shared" si="12"/>
        <v>14937.820000000002</v>
      </c>
      <c r="I33" s="327">
        <f t="shared" si="13"/>
        <v>361.22292999999809</v>
      </c>
      <c r="K33" s="193"/>
    </row>
    <row r="34" spans="1:11" x14ac:dyDescent="0.25">
      <c r="A34" s="182" t="s">
        <v>688</v>
      </c>
      <c r="B34" s="279">
        <v>14941.58</v>
      </c>
      <c r="C34" s="298">
        <f t="shared" si="9"/>
        <v>15449.593720000001</v>
      </c>
      <c r="D34" s="305">
        <v>2327.9699999999998</v>
      </c>
      <c r="E34" s="298">
        <f t="shared" si="10"/>
        <v>2358.2336099999998</v>
      </c>
      <c r="F34" s="296">
        <v>19721.129999999997</v>
      </c>
      <c r="G34" s="181">
        <f t="shared" si="11"/>
        <v>37528.957329999997</v>
      </c>
      <c r="H34" s="289">
        <f t="shared" si="12"/>
        <v>36990.679999999993</v>
      </c>
      <c r="I34" s="327">
        <f t="shared" si="13"/>
        <v>538.27733000000444</v>
      </c>
      <c r="K34" s="193"/>
    </row>
    <row r="35" spans="1:11" x14ac:dyDescent="0.25">
      <c r="A35" s="182" t="s">
        <v>689</v>
      </c>
      <c r="B35" s="279">
        <v>1186.8499999999985</v>
      </c>
      <c r="C35" s="193">
        <f t="shared" si="9"/>
        <v>1227.2028999999986</v>
      </c>
      <c r="D35" s="305"/>
      <c r="E35" s="193">
        <f t="shared" si="10"/>
        <v>0</v>
      </c>
      <c r="F35" s="296">
        <v>0</v>
      </c>
      <c r="G35" s="181">
        <f t="shared" si="11"/>
        <v>1227.2028999999986</v>
      </c>
      <c r="H35" s="289">
        <f t="shared" si="12"/>
        <v>1186.8499999999985</v>
      </c>
      <c r="I35" s="327">
        <f t="shared" si="13"/>
        <v>40.352900000000091</v>
      </c>
      <c r="K35" s="193"/>
    </row>
    <row r="36" spans="1:11" x14ac:dyDescent="0.25">
      <c r="A36" s="182" t="s">
        <v>690</v>
      </c>
      <c r="B36" s="279"/>
      <c r="C36" s="193">
        <f t="shared" si="9"/>
        <v>0</v>
      </c>
      <c r="D36" s="305">
        <v>274.95999999999998</v>
      </c>
      <c r="E36" s="193">
        <f t="shared" si="10"/>
        <v>278.53447999999997</v>
      </c>
      <c r="F36" s="311">
        <v>0</v>
      </c>
      <c r="G36" s="181">
        <f t="shared" si="11"/>
        <v>278.53447999999997</v>
      </c>
      <c r="H36" s="289">
        <f t="shared" si="12"/>
        <v>274.95999999999998</v>
      </c>
      <c r="I36" s="327">
        <f t="shared" si="13"/>
        <v>3.5744799999999941</v>
      </c>
      <c r="K36" s="193"/>
    </row>
    <row r="37" spans="1:11" x14ac:dyDescent="0.25">
      <c r="A37" s="182" t="s">
        <v>691</v>
      </c>
      <c r="B37" s="280">
        <v>868608.0199999999</v>
      </c>
      <c r="C37" s="299">
        <f t="shared" si="9"/>
        <v>898140.69267999998</v>
      </c>
      <c r="D37" s="306">
        <v>302814.28000000003</v>
      </c>
      <c r="E37" s="299">
        <f t="shared" si="10"/>
        <v>306750.86563999997</v>
      </c>
      <c r="F37" s="312">
        <v>660411.21</v>
      </c>
      <c r="G37" s="183">
        <f t="shared" si="11"/>
        <v>1865302.7683199998</v>
      </c>
      <c r="H37" s="290">
        <f t="shared" si="12"/>
        <v>1831833.5099999998</v>
      </c>
      <c r="I37" s="327">
        <f t="shared" si="13"/>
        <v>33469.258320000023</v>
      </c>
      <c r="K37" s="193"/>
    </row>
    <row r="38" spans="1:11" x14ac:dyDescent="0.25">
      <c r="A38" s="182" t="s">
        <v>692</v>
      </c>
      <c r="B38" s="280">
        <v>3348678.2600000002</v>
      </c>
      <c r="C38" s="300">
        <f t="shared" si="9"/>
        <v>3462533.3208400002</v>
      </c>
      <c r="D38" s="306">
        <v>1128676.31</v>
      </c>
      <c r="E38" s="300">
        <f t="shared" si="10"/>
        <v>1143349.10203</v>
      </c>
      <c r="F38" s="312">
        <v>2429749.9</v>
      </c>
      <c r="G38" s="183">
        <f t="shared" si="11"/>
        <v>7035632.3228699993</v>
      </c>
      <c r="H38" s="290">
        <f t="shared" si="12"/>
        <v>6907104.4700000007</v>
      </c>
      <c r="I38" s="327">
        <f t="shared" si="13"/>
        <v>128527.85286999866</v>
      </c>
      <c r="K38" s="193"/>
    </row>
    <row r="39" spans="1:11" x14ac:dyDescent="0.25">
      <c r="A39" s="180" t="s">
        <v>44</v>
      </c>
      <c r="B39" s="278"/>
      <c r="C39" s="298"/>
      <c r="D39" s="278"/>
      <c r="E39" s="298"/>
      <c r="F39" s="278"/>
      <c r="G39" s="181"/>
      <c r="H39" s="278"/>
      <c r="I39" s="278"/>
      <c r="K39" s="193"/>
    </row>
    <row r="40" spans="1:11" x14ac:dyDescent="0.25">
      <c r="A40" s="267" t="s">
        <v>693</v>
      </c>
      <c r="B40" s="278"/>
      <c r="C40" s="298"/>
      <c r="D40" s="278"/>
      <c r="E40" s="298"/>
      <c r="F40" s="278"/>
      <c r="G40" s="230"/>
      <c r="H40" s="278"/>
      <c r="I40" s="278"/>
    </row>
    <row r="41" spans="1:11" x14ac:dyDescent="0.25">
      <c r="A41" s="180" t="s">
        <v>44</v>
      </c>
      <c r="B41" s="278"/>
      <c r="C41" s="298"/>
      <c r="D41" s="278"/>
      <c r="E41" s="298"/>
      <c r="F41" s="278"/>
      <c r="G41" s="181"/>
      <c r="H41" s="278"/>
      <c r="I41" s="278"/>
    </row>
    <row r="42" spans="1:11" x14ac:dyDescent="0.25">
      <c r="A42" s="180" t="s">
        <v>44</v>
      </c>
      <c r="B42" s="278"/>
      <c r="C42" s="298"/>
      <c r="D42" s="278"/>
      <c r="E42" s="298"/>
      <c r="F42" s="278"/>
      <c r="G42" s="181"/>
      <c r="H42" s="278"/>
      <c r="I42" s="278"/>
    </row>
    <row r="43" spans="1:11" x14ac:dyDescent="0.25">
      <c r="A43" s="182" t="s">
        <v>694</v>
      </c>
      <c r="B43" s="279">
        <v>101095.17000000001</v>
      </c>
      <c r="C43" s="298">
        <f t="shared" ref="C43:C49" si="14">+B43*1.034</f>
        <v>104532.40578000002</v>
      </c>
      <c r="D43" s="305">
        <v>30916.77</v>
      </c>
      <c r="E43" s="193">
        <f t="shared" ref="E43:E49" si="15">+D43*1.013</f>
        <v>31318.688009999998</v>
      </c>
      <c r="F43" s="296">
        <v>73203.110000000015</v>
      </c>
      <c r="G43" s="181">
        <f t="shared" ref="G43:G49" si="16">+C43+E43+F43</f>
        <v>209054.20379000003</v>
      </c>
      <c r="H43" s="289">
        <f t="shared" ref="H43:H49" si="17">+B43+D43+F43</f>
        <v>205215.05000000002</v>
      </c>
      <c r="I43" s="327">
        <f t="shared" ref="I43:I49" si="18">+G43-H43</f>
        <v>3839.1537900000112</v>
      </c>
    </row>
    <row r="44" spans="1:11" x14ac:dyDescent="0.25">
      <c r="A44" s="182" t="s">
        <v>695</v>
      </c>
      <c r="B44" s="279">
        <v>84414.94</v>
      </c>
      <c r="C44" s="298">
        <f t="shared" si="14"/>
        <v>87285.047960000011</v>
      </c>
      <c r="D44" s="305">
        <v>20363.68</v>
      </c>
      <c r="E44" s="193">
        <f t="shared" si="15"/>
        <v>20628.40784</v>
      </c>
      <c r="F44" s="296">
        <v>102515.22000000003</v>
      </c>
      <c r="G44" s="181">
        <f t="shared" si="16"/>
        <v>210428.67580000003</v>
      </c>
      <c r="H44" s="289">
        <f t="shared" si="17"/>
        <v>207293.84000000003</v>
      </c>
      <c r="I44" s="327">
        <f t="shared" si="18"/>
        <v>3134.8358000000007</v>
      </c>
      <c r="K44" s="193"/>
    </row>
    <row r="45" spans="1:11" x14ac:dyDescent="0.25">
      <c r="A45" s="182" t="s">
        <v>696</v>
      </c>
      <c r="B45" s="279">
        <v>553.72000000000025</v>
      </c>
      <c r="C45" s="298">
        <f t="shared" si="14"/>
        <v>572.54648000000032</v>
      </c>
      <c r="D45" s="305"/>
      <c r="E45" s="193">
        <f t="shared" si="15"/>
        <v>0</v>
      </c>
      <c r="F45" s="296">
        <v>3192.72</v>
      </c>
      <c r="G45" s="181">
        <f t="shared" si="16"/>
        <v>3765.2664800000002</v>
      </c>
      <c r="H45" s="289">
        <f t="shared" si="17"/>
        <v>3746.44</v>
      </c>
      <c r="I45" s="327">
        <f t="shared" si="18"/>
        <v>18.826480000000174</v>
      </c>
      <c r="K45" s="193"/>
    </row>
    <row r="46" spans="1:11" x14ac:dyDescent="0.25">
      <c r="A46" s="182" t="s">
        <v>697</v>
      </c>
      <c r="B46" s="279">
        <v>96639.11</v>
      </c>
      <c r="C46" s="298">
        <f t="shared" si="14"/>
        <v>99924.83974000001</v>
      </c>
      <c r="D46" s="305">
        <v>28423.61</v>
      </c>
      <c r="E46" s="193">
        <f t="shared" si="15"/>
        <v>28793.116929999997</v>
      </c>
      <c r="F46" s="296">
        <v>85722.22</v>
      </c>
      <c r="G46" s="181">
        <f t="shared" si="16"/>
        <v>214440.17667000002</v>
      </c>
      <c r="H46" s="289">
        <f t="shared" si="17"/>
        <v>210784.94</v>
      </c>
      <c r="I46" s="327">
        <f t="shared" si="18"/>
        <v>3655.236670000013</v>
      </c>
      <c r="K46" s="193"/>
    </row>
    <row r="47" spans="1:11" x14ac:dyDescent="0.25">
      <c r="A47" s="182" t="s">
        <v>698</v>
      </c>
      <c r="B47" s="279">
        <v>100961.25000000001</v>
      </c>
      <c r="C47" s="193">
        <f t="shared" si="14"/>
        <v>104393.93250000002</v>
      </c>
      <c r="D47" s="305">
        <v>30047.24</v>
      </c>
      <c r="E47" s="193">
        <f t="shared" si="15"/>
        <v>30437.85412</v>
      </c>
      <c r="F47" s="296">
        <v>67233.390000000014</v>
      </c>
      <c r="G47" s="181">
        <f t="shared" si="16"/>
        <v>202065.17662000004</v>
      </c>
      <c r="H47" s="289">
        <f t="shared" si="17"/>
        <v>198241.88000000003</v>
      </c>
      <c r="I47" s="327">
        <f t="shared" si="18"/>
        <v>3823.2966200000083</v>
      </c>
      <c r="K47" s="193"/>
    </row>
    <row r="48" spans="1:11" x14ac:dyDescent="0.25">
      <c r="A48" s="182" t="s">
        <v>699</v>
      </c>
      <c r="B48" s="279">
        <v>3521.8599999999997</v>
      </c>
      <c r="C48" s="298">
        <f t="shared" si="14"/>
        <v>3641.6032399999999</v>
      </c>
      <c r="D48" s="305">
        <v>978.4799999999999</v>
      </c>
      <c r="E48" s="193">
        <f t="shared" si="15"/>
        <v>991.20023999999978</v>
      </c>
      <c r="F48" s="311">
        <v>2398.3799999999997</v>
      </c>
      <c r="G48" s="181">
        <f t="shared" si="16"/>
        <v>7031.1834799999997</v>
      </c>
      <c r="H48" s="289">
        <f t="shared" si="17"/>
        <v>6898.7199999999993</v>
      </c>
      <c r="I48" s="327">
        <f t="shared" si="18"/>
        <v>132.46348000000035</v>
      </c>
      <c r="K48" s="193"/>
    </row>
    <row r="49" spans="1:12" x14ac:dyDescent="0.25">
      <c r="A49" s="182" t="s">
        <v>700</v>
      </c>
      <c r="B49" s="280">
        <v>387186.05000000005</v>
      </c>
      <c r="C49" s="301">
        <f t="shared" si="14"/>
        <v>400350.37570000003</v>
      </c>
      <c r="D49" s="306">
        <v>110729.78000000001</v>
      </c>
      <c r="E49" s="301">
        <f t="shared" si="15"/>
        <v>112169.26714</v>
      </c>
      <c r="F49" s="312">
        <v>334265.04000000004</v>
      </c>
      <c r="G49" s="183">
        <f t="shared" si="16"/>
        <v>846784.68284000014</v>
      </c>
      <c r="H49" s="290">
        <f t="shared" si="17"/>
        <v>832180.87000000011</v>
      </c>
      <c r="I49" s="327">
        <f t="shared" si="18"/>
        <v>14603.812840000028</v>
      </c>
      <c r="K49" s="193"/>
    </row>
    <row r="50" spans="1:12" x14ac:dyDescent="0.25">
      <c r="A50" s="180" t="s">
        <v>44</v>
      </c>
      <c r="B50" s="278"/>
      <c r="C50" s="298"/>
      <c r="D50" s="305"/>
      <c r="E50" s="298"/>
      <c r="F50" s="278"/>
      <c r="G50" s="181"/>
      <c r="H50" s="278"/>
      <c r="I50" s="278"/>
      <c r="K50" s="193"/>
    </row>
    <row r="51" spans="1:12" x14ac:dyDescent="0.25">
      <c r="A51" s="182" t="s">
        <v>701</v>
      </c>
      <c r="B51" s="280">
        <v>387186.05000000005</v>
      </c>
      <c r="C51" s="301">
        <f t="shared" ref="C51" si="19">+B51*1.034</f>
        <v>400350.37570000003</v>
      </c>
      <c r="D51" s="306">
        <v>110729.78000000001</v>
      </c>
      <c r="E51" s="301">
        <f t="shared" ref="E51" si="20">+D51*1.013</f>
        <v>112169.26714</v>
      </c>
      <c r="F51" s="312">
        <v>334265.04000000004</v>
      </c>
      <c r="G51" s="183">
        <f>+C51+E51+F51</f>
        <v>846784.68284000014</v>
      </c>
      <c r="H51" s="290">
        <f>+B51+D51+F51</f>
        <v>832180.87000000011</v>
      </c>
      <c r="I51" s="327">
        <f>+G51-H51</f>
        <v>14603.812840000028</v>
      </c>
    </row>
    <row r="52" spans="1:12" x14ac:dyDescent="0.25">
      <c r="A52" s="180" t="s">
        <v>44</v>
      </c>
      <c r="B52" s="278"/>
      <c r="C52" s="298"/>
      <c r="D52" s="278"/>
      <c r="E52" s="298"/>
      <c r="F52" s="278"/>
      <c r="G52" s="181"/>
      <c r="H52" s="278"/>
      <c r="I52" s="278"/>
      <c r="K52" s="193"/>
    </row>
    <row r="53" spans="1:12" x14ac:dyDescent="0.25">
      <c r="A53" s="182" t="s">
        <v>31</v>
      </c>
      <c r="B53" s="282">
        <v>3735864.31</v>
      </c>
      <c r="C53" s="304">
        <f t="shared" ref="C53" si="21">+B53*1.034</f>
        <v>3862883.6965400004</v>
      </c>
      <c r="D53" s="307">
        <v>1239406.0899999999</v>
      </c>
      <c r="E53" s="303">
        <f t="shared" ref="E53" si="22">+D53*1.013</f>
        <v>1255518.3691699996</v>
      </c>
      <c r="F53" s="313">
        <v>2764014.94</v>
      </c>
      <c r="G53" s="184">
        <f>+C53+E53+F53</f>
        <v>7882417.0057100002</v>
      </c>
      <c r="H53" s="328">
        <f>+B53+D53+F53</f>
        <v>7739285.3399999999</v>
      </c>
      <c r="I53" s="331">
        <f>+G53-H53</f>
        <v>143131.66571000032</v>
      </c>
      <c r="L53" s="327"/>
    </row>
    <row r="54" spans="1:12" s="196" customFormat="1" x14ac:dyDescent="0.25">
      <c r="A54" s="180" t="s">
        <v>44</v>
      </c>
      <c r="B54" s="278"/>
      <c r="C54" s="298"/>
      <c r="D54" s="305"/>
      <c r="E54" s="298"/>
      <c r="F54" s="278"/>
      <c r="G54" s="181"/>
      <c r="H54" s="278"/>
      <c r="I54" s="278"/>
      <c r="K54" s="197"/>
    </row>
    <row r="55" spans="1:12" x14ac:dyDescent="0.25">
      <c r="A55" s="182" t="s">
        <v>702</v>
      </c>
      <c r="B55" s="279">
        <v>2598390.7500000005</v>
      </c>
      <c r="C55" s="193">
        <f t="shared" ref="C55" si="23">+B55*1.034</f>
        <v>2686736.0355000007</v>
      </c>
      <c r="D55" s="305">
        <v>730959.4800000001</v>
      </c>
      <c r="E55" s="193">
        <f t="shared" ref="E55" si="24">+D55*1.013</f>
        <v>740461.95324000006</v>
      </c>
      <c r="F55" s="296">
        <v>1718122.6300000004</v>
      </c>
      <c r="G55" s="181">
        <f>+C55+E55+F55</f>
        <v>5145320.6187400017</v>
      </c>
      <c r="H55" s="289">
        <f>+B55+D55+F55</f>
        <v>5047472.8600000013</v>
      </c>
      <c r="I55" s="327">
        <f>+G55-H55</f>
        <v>97847.758740000427</v>
      </c>
    </row>
    <row r="56" spans="1:12" x14ac:dyDescent="0.25">
      <c r="A56" s="182" t="s">
        <v>703</v>
      </c>
      <c r="B56" s="278"/>
      <c r="C56" s="298"/>
      <c r="D56" s="305"/>
      <c r="E56" s="298"/>
      <c r="F56" s="278"/>
      <c r="G56" s="181"/>
      <c r="H56" s="278"/>
      <c r="I56" s="278"/>
      <c r="K56" s="193"/>
    </row>
    <row r="57" spans="1:12" x14ac:dyDescent="0.25">
      <c r="A57" s="182" t="s">
        <v>704</v>
      </c>
      <c r="B57" s="280">
        <v>2598390.7500000005</v>
      </c>
      <c r="C57" s="299">
        <f t="shared" ref="C57:C58" si="25">+B57*1.034</f>
        <v>2686736.0355000007</v>
      </c>
      <c r="D57" s="306">
        <v>730959.4800000001</v>
      </c>
      <c r="E57" s="301">
        <f t="shared" ref="E57:E58" si="26">+D57*1.013</f>
        <v>740461.95324000006</v>
      </c>
      <c r="F57" s="312">
        <v>1718122.6300000004</v>
      </c>
      <c r="G57" s="183">
        <f>+C57+E57+F57</f>
        <v>5145320.6187400017</v>
      </c>
      <c r="H57" s="290">
        <f>+B57+D57+F57</f>
        <v>5047472.8600000013</v>
      </c>
      <c r="I57" s="327">
        <f>+G57-H57</f>
        <v>97847.758740000427</v>
      </c>
    </row>
    <row r="58" spans="1:12" x14ac:dyDescent="0.25">
      <c r="A58" s="182" t="s">
        <v>705</v>
      </c>
      <c r="B58" s="279">
        <v>111860.11</v>
      </c>
      <c r="C58" s="193">
        <f t="shared" si="25"/>
        <v>115663.35374000001</v>
      </c>
      <c r="D58" s="305">
        <v>15327.4</v>
      </c>
      <c r="E58" s="193">
        <f t="shared" si="26"/>
        <v>15526.656199999998</v>
      </c>
      <c r="F58" s="296">
        <v>75152.490000000005</v>
      </c>
      <c r="G58" s="181">
        <f>+C58+E58+F58</f>
        <v>206342.49994000001</v>
      </c>
      <c r="H58" s="325">
        <f>+B58+D58+F58</f>
        <v>202340</v>
      </c>
      <c r="I58" s="327">
        <f>+G58-H58</f>
        <v>4002.4999400000088</v>
      </c>
      <c r="K58" s="193"/>
    </row>
    <row r="59" spans="1:12" x14ac:dyDescent="0.25">
      <c r="A59" s="180" t="s">
        <v>44</v>
      </c>
      <c r="B59" s="278"/>
      <c r="C59" s="298"/>
      <c r="D59" s="305"/>
      <c r="E59" s="298"/>
      <c r="F59" s="278"/>
      <c r="G59" s="181"/>
      <c r="H59" s="278"/>
      <c r="I59" s="278"/>
      <c r="K59" s="193"/>
    </row>
    <row r="60" spans="1:12" x14ac:dyDescent="0.25">
      <c r="A60" s="182" t="s">
        <v>706</v>
      </c>
      <c r="B60" s="282">
        <v>6446115.1700000009</v>
      </c>
      <c r="C60" s="304">
        <f t="shared" ref="C60" si="27">+B60*1.034</f>
        <v>6665283.0857800012</v>
      </c>
      <c r="D60" s="307">
        <v>1985692.9699999997</v>
      </c>
      <c r="E60" s="303">
        <f t="shared" ref="E60" si="28">+D60*1.013</f>
        <v>2011506.9786099996</v>
      </c>
      <c r="F60" s="313">
        <v>4557290.0599999996</v>
      </c>
      <c r="G60" s="184">
        <f>+C60+E60+F60</f>
        <v>13234080.124389999</v>
      </c>
      <c r="H60" s="326">
        <f>+B60+D60+F60</f>
        <v>12989098.199999999</v>
      </c>
      <c r="I60" s="327">
        <f>+G60-H60</f>
        <v>244981.92438999936</v>
      </c>
    </row>
    <row r="61" spans="1:12" x14ac:dyDescent="0.25">
      <c r="A61" s="180" t="s">
        <v>44</v>
      </c>
      <c r="B61" s="278"/>
      <c r="C61" s="298"/>
      <c r="D61" s="305"/>
      <c r="E61" s="298"/>
      <c r="F61" s="278"/>
      <c r="G61" s="181"/>
      <c r="H61" s="278"/>
      <c r="I61" s="278"/>
      <c r="K61" s="193"/>
    </row>
    <row r="62" spans="1:12" x14ac:dyDescent="0.25">
      <c r="A62" s="182" t="s">
        <v>32</v>
      </c>
      <c r="B62" s="279">
        <v>136223.93</v>
      </c>
      <c r="C62" s="298">
        <f t="shared" ref="C62:C63" si="29">+B62*1.034</f>
        <v>140855.54362000001</v>
      </c>
      <c r="D62" s="305">
        <v>48918.79</v>
      </c>
      <c r="E62" s="193">
        <f t="shared" ref="E62:E63" si="30">+D62*1.013</f>
        <v>49554.734269999994</v>
      </c>
      <c r="F62" s="296">
        <v>90724.48000000001</v>
      </c>
      <c r="G62" s="181">
        <f>+C62+E62+F62</f>
        <v>281134.75789000001</v>
      </c>
      <c r="H62" s="289">
        <f>+B62+D62+F62</f>
        <v>275867.2</v>
      </c>
      <c r="I62" s="327">
        <f t="shared" ref="I62:I63" si="31">+G62-H62</f>
        <v>5267.5578899999964</v>
      </c>
    </row>
    <row r="63" spans="1:12" x14ac:dyDescent="0.25">
      <c r="A63" s="182" t="s">
        <v>33</v>
      </c>
      <c r="B63" s="282">
        <v>1080798.7499999998</v>
      </c>
      <c r="C63" s="303">
        <f t="shared" si="29"/>
        <v>1117545.9074999997</v>
      </c>
      <c r="D63" s="308">
        <v>477924.21</v>
      </c>
      <c r="E63" s="303">
        <f t="shared" si="30"/>
        <v>484137.22472999996</v>
      </c>
      <c r="F63" s="313">
        <v>612472.02</v>
      </c>
      <c r="G63" s="185">
        <f>+C63+E63+F63</f>
        <v>2214155.1522299997</v>
      </c>
      <c r="H63" s="326">
        <f>+B63+D63+F63</f>
        <v>2171194.9799999995</v>
      </c>
      <c r="I63" s="327">
        <f t="shared" si="31"/>
        <v>42960.172230000142</v>
      </c>
      <c r="K63" s="193"/>
    </row>
    <row r="64" spans="1:12" x14ac:dyDescent="0.25">
      <c r="A64" s="180" t="s">
        <v>44</v>
      </c>
      <c r="B64" s="278"/>
      <c r="C64" s="298"/>
      <c r="D64" s="305"/>
      <c r="E64" s="298"/>
      <c r="F64" s="278"/>
      <c r="G64" s="181"/>
      <c r="H64" s="278"/>
      <c r="I64" s="278"/>
      <c r="K64" s="193"/>
    </row>
    <row r="65" spans="1:11" x14ac:dyDescent="0.25">
      <c r="A65" s="182" t="s">
        <v>34</v>
      </c>
      <c r="B65" s="279">
        <v>7663137.8499999996</v>
      </c>
      <c r="C65" s="298">
        <f t="shared" ref="C65" si="32">+B65*1.034</f>
        <v>7923684.5368999997</v>
      </c>
      <c r="D65" s="309">
        <v>2512535.9699999997</v>
      </c>
      <c r="E65" s="193">
        <f t="shared" ref="E65" si="33">+D65*1.013</f>
        <v>2545198.9376099994</v>
      </c>
      <c r="F65" s="296">
        <v>5260486.5600000005</v>
      </c>
      <c r="G65" s="186">
        <f>+C65+E65+F65</f>
        <v>15729370.03451</v>
      </c>
      <c r="H65" s="289">
        <f>+B65+D65+F65</f>
        <v>15436160.380000001</v>
      </c>
      <c r="I65" s="327">
        <f>+G65-H65</f>
        <v>293209.65450999886</v>
      </c>
      <c r="K65" s="193"/>
    </row>
    <row r="66" spans="1:11" x14ac:dyDescent="0.25">
      <c r="A66" s="180" t="s">
        <v>44</v>
      </c>
      <c r="B66" s="278"/>
      <c r="C66" s="193"/>
      <c r="D66" s="278"/>
      <c r="E66" s="193"/>
      <c r="F66" s="278"/>
      <c r="G66" s="181"/>
      <c r="H66" s="278"/>
      <c r="I66" s="278"/>
    </row>
    <row r="67" spans="1:11" x14ac:dyDescent="0.25">
      <c r="A67" s="182" t="s">
        <v>707</v>
      </c>
      <c r="B67" s="279">
        <v>218933.13000000003</v>
      </c>
      <c r="C67" s="193">
        <f t="shared" ref="C67:C68" si="34">+B67*1.034</f>
        <v>226376.85642000005</v>
      </c>
      <c r="D67" s="305">
        <v>83977.19</v>
      </c>
      <c r="E67" s="193">
        <f t="shared" ref="E67:E68" si="35">+D67*1.013</f>
        <v>85068.893469999995</v>
      </c>
      <c r="F67" s="311">
        <v>187710.57000000007</v>
      </c>
      <c r="G67" s="181">
        <f>+C67+E67+F67</f>
        <v>499156.3198900001</v>
      </c>
      <c r="H67" s="289">
        <f>+B67+D67+F67</f>
        <v>490620.89000000013</v>
      </c>
      <c r="I67" s="327">
        <f>+G67-H67</f>
        <v>8535.4298899999703</v>
      </c>
    </row>
    <row r="68" spans="1:11" ht="15.75" thickBot="1" x14ac:dyDescent="0.3">
      <c r="A68" s="187" t="s">
        <v>708</v>
      </c>
      <c r="B68" s="283">
        <v>7882070.9799999995</v>
      </c>
      <c r="C68" s="302">
        <f t="shared" si="34"/>
        <v>8150061.3933199998</v>
      </c>
      <c r="D68" s="310">
        <v>2596513.16</v>
      </c>
      <c r="E68" s="302">
        <f t="shared" si="35"/>
        <v>2630267.8310799999</v>
      </c>
      <c r="F68" s="314">
        <v>5448197.1299999999</v>
      </c>
      <c r="G68" s="330">
        <f>+C68+E68+F68</f>
        <v>16228526.354399998</v>
      </c>
      <c r="H68" s="329">
        <f>+B68+D68+F68</f>
        <v>15926781.27</v>
      </c>
      <c r="I68" s="327">
        <f>+G68-H68</f>
        <v>301745.08439999819</v>
      </c>
    </row>
    <row r="69" spans="1:11" ht="15.75" thickTop="1" x14ac:dyDescent="0.25"/>
    <row r="70" spans="1:11" x14ac:dyDescent="0.25">
      <c r="A70" s="317" t="s">
        <v>1069</v>
      </c>
      <c r="B70" s="318">
        <f>+B68*C7</f>
        <v>267990.41331999999</v>
      </c>
      <c r="C70" s="316">
        <f>+C68-B70-B68</f>
        <v>0</v>
      </c>
      <c r="D70" s="318">
        <f>+D68*E7</f>
        <v>33754.67108</v>
      </c>
      <c r="E70" s="316">
        <f>+E68-D70-D68</f>
        <v>0</v>
      </c>
      <c r="H70" s="332" t="s">
        <v>1075</v>
      </c>
    </row>
    <row r="71" spans="1:11" x14ac:dyDescent="0.25">
      <c r="B71" s="315"/>
      <c r="C71" s="315"/>
      <c r="D71" s="315"/>
    </row>
    <row r="92" ht="15.2" customHeight="1" x14ac:dyDescent="0.25"/>
  </sheetData>
  <sortState xmlns:xlrd2="http://schemas.microsoft.com/office/spreadsheetml/2017/richdata2" ref="M1:M4">
    <sortCondition ref="M1:M4"/>
  </sortState>
  <pageMargins left="0.7" right="0.7" top="0.75" bottom="0.75" header="0.3" footer="0.3"/>
  <pageSetup paperSize="5" scale="59" orientation="portrait" r:id="rId1"/>
  <headerFooter>
    <oddFooter>&amp;L&amp;Z
&amp;F&amp;R&amp;A</oddFooter>
  </headerFooter>
  <rowBreaks count="1" manualBreakCount="1">
    <brk id="5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pageSetUpPr fitToPage="1"/>
  </sheetPr>
  <dimension ref="A1:P67"/>
  <sheetViews>
    <sheetView topLeftCell="A45" zoomScaleNormal="100" zoomScaleSheetLayoutView="100" workbookViewId="0">
      <selection activeCell="L14" sqref="L14"/>
    </sheetView>
  </sheetViews>
  <sheetFormatPr defaultColWidth="9.140625" defaultRowHeight="12.75" x14ac:dyDescent="0.2"/>
  <cols>
    <col min="1" max="1" width="30.85546875" style="116" customWidth="1"/>
    <col min="2" max="2" width="9.140625" style="116"/>
    <col min="3" max="3" width="31.28515625" style="116" customWidth="1"/>
    <col min="4" max="4" width="5.85546875" style="141" customWidth="1"/>
    <col min="5" max="5" width="13.42578125" style="117" bestFit="1" customWidth="1"/>
    <col min="6" max="6" width="3.140625" style="117" bestFit="1" customWidth="1"/>
    <col min="7" max="7" width="14.5703125" style="116" bestFit="1" customWidth="1"/>
    <col min="8" max="8" width="8" style="116" bestFit="1" customWidth="1"/>
    <col min="9" max="9" width="13.140625" style="116" bestFit="1" customWidth="1"/>
    <col min="10" max="10" width="6.7109375" style="116" bestFit="1" customWidth="1"/>
    <col min="11" max="11" width="13.5703125" style="116" customWidth="1"/>
    <col min="12" max="12" width="3.28515625" style="116" customWidth="1"/>
    <col min="13" max="13" width="12.7109375" style="116" customWidth="1"/>
    <col min="14" max="14" width="4" style="141" bestFit="1" customWidth="1"/>
    <col min="15" max="15" width="3.140625" style="116" customWidth="1"/>
    <col min="16" max="16384" width="9.140625" style="116"/>
  </cols>
  <sheetData>
    <row r="1" spans="1:16" x14ac:dyDescent="0.2">
      <c r="A1" s="81" t="s">
        <v>709</v>
      </c>
      <c r="B1" s="81"/>
      <c r="D1" s="87"/>
      <c r="H1" s="81"/>
      <c r="J1" s="81"/>
      <c r="N1" s="188"/>
    </row>
    <row r="2" spans="1:16" x14ac:dyDescent="0.2">
      <c r="A2" s="119" t="s">
        <v>1044</v>
      </c>
      <c r="B2" s="119"/>
      <c r="D2" s="87"/>
      <c r="H2" s="81"/>
      <c r="J2" s="81"/>
      <c r="N2" s="188"/>
      <c r="P2" s="205"/>
    </row>
    <row r="3" spans="1:16" x14ac:dyDescent="0.2">
      <c r="A3" s="119"/>
      <c r="B3" s="119"/>
      <c r="D3" s="87"/>
      <c r="H3" s="81"/>
      <c r="J3" s="81"/>
      <c r="N3" s="188"/>
    </row>
    <row r="4" spans="1:16" x14ac:dyDescent="0.2">
      <c r="D4" s="335"/>
      <c r="E4" s="82" t="s">
        <v>597</v>
      </c>
      <c r="G4" s="83" t="s">
        <v>35</v>
      </c>
      <c r="H4" s="205"/>
      <c r="I4" s="83" t="s">
        <v>36</v>
      </c>
      <c r="J4" s="343"/>
      <c r="K4" s="83" t="s">
        <v>37</v>
      </c>
      <c r="M4" s="83" t="s">
        <v>276</v>
      </c>
      <c r="N4" s="188"/>
    </row>
    <row r="5" spans="1:16" x14ac:dyDescent="0.2">
      <c r="A5" s="84" t="s">
        <v>710</v>
      </c>
      <c r="B5" s="85"/>
      <c r="C5" s="120"/>
      <c r="D5" s="335"/>
      <c r="E5" s="82" t="s">
        <v>598</v>
      </c>
      <c r="F5" s="82"/>
      <c r="G5" s="83" t="s">
        <v>39</v>
      </c>
      <c r="H5" s="343"/>
      <c r="I5" s="83" t="s">
        <v>711</v>
      </c>
      <c r="J5" s="343"/>
      <c r="K5" s="83" t="s">
        <v>712</v>
      </c>
      <c r="L5" s="83"/>
      <c r="M5" s="83" t="s">
        <v>598</v>
      </c>
      <c r="N5" s="188"/>
    </row>
    <row r="6" spans="1:16" x14ac:dyDescent="0.2">
      <c r="A6" s="121" t="s">
        <v>38</v>
      </c>
      <c r="B6" s="122"/>
      <c r="C6" s="123"/>
      <c r="D6" s="335"/>
      <c r="E6" s="82" t="s">
        <v>713</v>
      </c>
      <c r="F6" s="82"/>
      <c r="G6" s="83" t="s">
        <v>714</v>
      </c>
      <c r="H6" s="343"/>
      <c r="I6" s="83" t="s">
        <v>658</v>
      </c>
      <c r="J6" s="343"/>
      <c r="K6" s="83" t="s">
        <v>715</v>
      </c>
      <c r="L6" s="83"/>
      <c r="M6" s="83" t="s">
        <v>23</v>
      </c>
      <c r="N6" s="188"/>
    </row>
    <row r="7" spans="1:16" x14ac:dyDescent="0.2">
      <c r="A7" s="124" t="s">
        <v>40</v>
      </c>
      <c r="B7" s="125"/>
      <c r="C7" s="126"/>
      <c r="D7" s="87"/>
      <c r="H7" s="205"/>
      <c r="J7" s="205"/>
      <c r="N7" s="188"/>
    </row>
    <row r="8" spans="1:16" x14ac:dyDescent="0.2">
      <c r="C8" s="127"/>
      <c r="D8" s="87"/>
      <c r="E8" s="128"/>
      <c r="F8" s="128"/>
      <c r="G8" s="129"/>
      <c r="H8" s="205"/>
      <c r="I8" s="127"/>
      <c r="J8" s="205"/>
      <c r="K8" s="127"/>
      <c r="L8" s="127"/>
      <c r="M8" s="127"/>
      <c r="N8" s="188"/>
    </row>
    <row r="9" spans="1:16" x14ac:dyDescent="0.2">
      <c r="A9" s="116" t="s">
        <v>41</v>
      </c>
      <c r="C9" s="127"/>
      <c r="D9" s="87" t="s">
        <v>716</v>
      </c>
      <c r="E9" s="345">
        <v>0.99437465775330092</v>
      </c>
      <c r="F9" s="128"/>
      <c r="G9" s="129"/>
      <c r="H9" s="205"/>
      <c r="I9" s="127">
        <v>249526.81544840068</v>
      </c>
      <c r="J9" s="205"/>
      <c r="K9" s="127">
        <v>890397.58552372118</v>
      </c>
      <c r="L9" s="127"/>
      <c r="M9" s="129">
        <v>1139924.4009721219</v>
      </c>
      <c r="N9" s="188"/>
    </row>
    <row r="10" spans="1:16" x14ac:dyDescent="0.2">
      <c r="C10" s="127"/>
      <c r="D10" s="87"/>
      <c r="E10" s="130"/>
      <c r="F10" s="128"/>
      <c r="G10" s="129"/>
      <c r="H10" s="81"/>
      <c r="I10" s="127"/>
      <c r="J10" s="205"/>
      <c r="K10" s="127"/>
      <c r="L10" s="127"/>
      <c r="M10" s="129"/>
      <c r="N10" s="188"/>
    </row>
    <row r="11" spans="1:16" x14ac:dyDescent="0.2">
      <c r="A11" s="116" t="s">
        <v>42</v>
      </c>
      <c r="C11" s="131"/>
      <c r="D11" s="87" t="s">
        <v>717</v>
      </c>
      <c r="E11" s="345">
        <v>-4.7772890386211214E-2</v>
      </c>
      <c r="F11" s="128"/>
      <c r="G11" s="129"/>
      <c r="H11" s="81"/>
      <c r="I11" s="127">
        <v>-11988.054110077937</v>
      </c>
      <c r="J11" s="205"/>
      <c r="K11" s="127">
        <v>32965.35162254631</v>
      </c>
      <c r="L11" s="127"/>
      <c r="M11" s="129">
        <v>20977.297512468373</v>
      </c>
      <c r="N11" s="188"/>
    </row>
    <row r="12" spans="1:16" x14ac:dyDescent="0.2">
      <c r="A12" s="116" t="s">
        <v>44</v>
      </c>
      <c r="C12" s="131" t="s">
        <v>43</v>
      </c>
      <c r="D12" s="87"/>
      <c r="E12" s="130"/>
      <c r="F12" s="128"/>
      <c r="G12" s="129"/>
      <c r="H12" s="81"/>
      <c r="I12" s="127">
        <v>0</v>
      </c>
      <c r="J12" s="205"/>
      <c r="K12" s="127">
        <v>0</v>
      </c>
      <c r="L12" s="127"/>
      <c r="M12" s="129">
        <v>0</v>
      </c>
      <c r="N12" s="188"/>
    </row>
    <row r="13" spans="1:16" x14ac:dyDescent="0.2">
      <c r="A13" s="116" t="s">
        <v>44</v>
      </c>
      <c r="C13" s="131" t="s">
        <v>45</v>
      </c>
      <c r="D13" s="87"/>
      <c r="E13" s="130"/>
      <c r="F13" s="128"/>
      <c r="G13" s="129"/>
      <c r="H13" s="81"/>
      <c r="I13" s="127">
        <v>0</v>
      </c>
      <c r="J13" s="205"/>
      <c r="K13" s="127">
        <v>79932.243511992783</v>
      </c>
      <c r="L13" s="127"/>
      <c r="M13" s="129">
        <v>79932.243511992783</v>
      </c>
      <c r="N13" s="188"/>
    </row>
    <row r="14" spans="1:16" x14ac:dyDescent="0.2">
      <c r="A14" s="116" t="s">
        <v>44</v>
      </c>
      <c r="C14" s="131" t="s">
        <v>46</v>
      </c>
      <c r="D14" s="87"/>
      <c r="E14" s="130"/>
      <c r="F14" s="128"/>
      <c r="G14" s="129"/>
      <c r="H14" s="81"/>
      <c r="I14" s="127">
        <v>0</v>
      </c>
      <c r="J14" s="205"/>
      <c r="K14" s="127">
        <v>0</v>
      </c>
      <c r="L14" s="127"/>
      <c r="M14" s="129">
        <v>0</v>
      </c>
      <c r="N14" s="188"/>
    </row>
    <row r="15" spans="1:16" x14ac:dyDescent="0.2">
      <c r="A15" s="132" t="s">
        <v>44</v>
      </c>
      <c r="B15" s="132"/>
      <c r="C15" s="336" t="s">
        <v>47</v>
      </c>
      <c r="D15" s="87"/>
      <c r="E15" s="130"/>
      <c r="F15" s="133" t="s">
        <v>83</v>
      </c>
      <c r="G15" s="346">
        <v>250938.43000000002</v>
      </c>
      <c r="H15" s="118" t="s">
        <v>998</v>
      </c>
      <c r="I15" s="127">
        <v>-250938.43000000002</v>
      </c>
      <c r="J15" s="188"/>
      <c r="K15" s="127"/>
      <c r="L15" s="127"/>
      <c r="M15" s="129">
        <v>0</v>
      </c>
      <c r="N15" s="188"/>
    </row>
    <row r="16" spans="1:16" x14ac:dyDescent="0.2">
      <c r="A16" s="132" t="s">
        <v>44</v>
      </c>
      <c r="B16" s="132"/>
      <c r="C16" s="131" t="s">
        <v>48</v>
      </c>
      <c r="D16" s="87"/>
      <c r="E16" s="130"/>
      <c r="F16" s="128"/>
      <c r="G16" s="129"/>
      <c r="H16" s="81"/>
      <c r="I16" s="127">
        <v>0</v>
      </c>
      <c r="J16" s="205"/>
      <c r="K16" s="127">
        <v>0</v>
      </c>
      <c r="L16" s="127"/>
      <c r="M16" s="129">
        <v>0</v>
      </c>
      <c r="N16" s="188"/>
    </row>
    <row r="17" spans="1:15" x14ac:dyDescent="0.2">
      <c r="A17" s="132" t="s">
        <v>44</v>
      </c>
      <c r="B17" s="132"/>
      <c r="C17" s="336" t="s">
        <v>49</v>
      </c>
      <c r="D17" s="87" t="s">
        <v>718</v>
      </c>
      <c r="E17" s="345">
        <v>0</v>
      </c>
      <c r="F17" s="148" t="s">
        <v>81</v>
      </c>
      <c r="G17" s="346">
        <v>2196123.75</v>
      </c>
      <c r="H17" s="118"/>
      <c r="I17" s="127">
        <v>0</v>
      </c>
      <c r="J17" s="81" t="s">
        <v>719</v>
      </c>
      <c r="K17" s="127">
        <v>-2196123.75</v>
      </c>
      <c r="L17" s="344"/>
      <c r="M17" s="129">
        <v>0</v>
      </c>
      <c r="N17" s="188"/>
    </row>
    <row r="18" spans="1:15" x14ac:dyDescent="0.2">
      <c r="A18" s="132" t="s">
        <v>44</v>
      </c>
      <c r="B18" s="132"/>
      <c r="C18" s="131" t="s">
        <v>50</v>
      </c>
      <c r="D18" s="87"/>
      <c r="E18" s="130"/>
      <c r="F18" s="128"/>
      <c r="G18" s="129"/>
      <c r="H18" s="81"/>
      <c r="I18" s="127">
        <v>0</v>
      </c>
      <c r="J18" s="205"/>
      <c r="K18" s="127">
        <v>0</v>
      </c>
      <c r="L18" s="127"/>
      <c r="M18" s="129">
        <v>0</v>
      </c>
      <c r="N18" s="188"/>
    </row>
    <row r="19" spans="1:15" x14ac:dyDescent="0.2">
      <c r="A19" s="132" t="s">
        <v>44</v>
      </c>
      <c r="B19" s="132"/>
      <c r="C19" s="131" t="s">
        <v>51</v>
      </c>
      <c r="D19" s="87"/>
      <c r="E19" s="130"/>
      <c r="F19" s="128"/>
      <c r="G19" s="129"/>
      <c r="H19" s="81"/>
      <c r="I19" s="127">
        <v>0</v>
      </c>
      <c r="J19" s="205"/>
      <c r="K19" s="127">
        <v>0</v>
      </c>
      <c r="L19" s="127"/>
      <c r="M19" s="129">
        <v>0</v>
      </c>
      <c r="N19" s="188"/>
    </row>
    <row r="20" spans="1:15" x14ac:dyDescent="0.2">
      <c r="A20" s="132" t="s">
        <v>44</v>
      </c>
      <c r="B20" s="132"/>
      <c r="C20" s="131" t="s">
        <v>52</v>
      </c>
      <c r="D20" s="87"/>
      <c r="E20" s="130"/>
      <c r="F20" s="128"/>
      <c r="G20" s="129"/>
      <c r="H20" s="205"/>
      <c r="I20" s="127">
        <v>0</v>
      </c>
      <c r="J20" s="205"/>
      <c r="K20" s="127">
        <v>0</v>
      </c>
      <c r="L20" s="127"/>
      <c r="M20" s="129">
        <v>0</v>
      </c>
      <c r="N20" s="188"/>
    </row>
    <row r="21" spans="1:15" x14ac:dyDescent="0.2">
      <c r="A21" s="132" t="s">
        <v>44</v>
      </c>
      <c r="B21" s="132"/>
      <c r="C21" s="131" t="s">
        <v>53</v>
      </c>
      <c r="D21" s="87" t="s">
        <v>720</v>
      </c>
      <c r="E21" s="345">
        <v>0</v>
      </c>
      <c r="F21" s="128"/>
      <c r="G21" s="129"/>
      <c r="H21" s="205"/>
      <c r="I21" s="127">
        <v>0</v>
      </c>
      <c r="J21" s="205"/>
      <c r="K21" s="127">
        <v>0</v>
      </c>
      <c r="L21" s="127"/>
      <c r="M21" s="129">
        <v>0</v>
      </c>
      <c r="N21" s="188"/>
    </row>
    <row r="22" spans="1:15" x14ac:dyDescent="0.2">
      <c r="A22" s="132"/>
      <c r="B22" s="132"/>
      <c r="C22" s="116" t="s">
        <v>54</v>
      </c>
      <c r="D22" s="87"/>
      <c r="E22" s="340"/>
      <c r="F22" s="128"/>
      <c r="G22" s="129"/>
      <c r="H22" s="205"/>
      <c r="I22" s="127">
        <v>0</v>
      </c>
      <c r="J22" s="205"/>
      <c r="K22" s="127">
        <v>0</v>
      </c>
      <c r="L22" s="127"/>
      <c r="M22" s="129">
        <v>0</v>
      </c>
      <c r="N22" s="188"/>
    </row>
    <row r="23" spans="1:15" x14ac:dyDescent="0.2">
      <c r="A23" s="132" t="s">
        <v>44</v>
      </c>
      <c r="B23" s="132"/>
      <c r="C23" s="131" t="s">
        <v>599</v>
      </c>
      <c r="D23" s="87" t="s">
        <v>721</v>
      </c>
      <c r="E23" s="345">
        <v>5.3398232632910214E-2</v>
      </c>
      <c r="F23" s="128"/>
      <c r="G23" s="129"/>
      <c r="H23" s="205"/>
      <c r="I23" s="127">
        <v>13399.668661677257</v>
      </c>
      <c r="J23" s="205"/>
      <c r="K23" s="127">
        <v>1192828.5693417394</v>
      </c>
      <c r="L23" s="127"/>
      <c r="M23" s="347">
        <v>1206228.2380034167</v>
      </c>
      <c r="N23" s="255"/>
    </row>
    <row r="24" spans="1:15" x14ac:dyDescent="0.2">
      <c r="C24" s="131"/>
      <c r="D24" s="87"/>
      <c r="E24" s="134"/>
      <c r="G24" s="129"/>
      <c r="H24" s="205"/>
      <c r="I24" s="127"/>
      <c r="J24" s="205"/>
      <c r="K24" s="127"/>
      <c r="L24" s="127"/>
      <c r="M24" s="135"/>
      <c r="N24" s="188"/>
    </row>
    <row r="25" spans="1:15" ht="13.5" thickBot="1" x14ac:dyDescent="0.25">
      <c r="A25" s="116" t="s">
        <v>600</v>
      </c>
      <c r="C25" s="131"/>
      <c r="D25" s="87"/>
      <c r="E25" s="136">
        <v>0.99999999999999989</v>
      </c>
      <c r="F25" s="341"/>
      <c r="G25" s="137">
        <v>2447062.1800000002</v>
      </c>
      <c r="H25" s="341"/>
      <c r="I25" s="138">
        <v>-2.1827872842550278E-11</v>
      </c>
      <c r="J25" s="341"/>
      <c r="K25" s="138">
        <v>0</v>
      </c>
      <c r="L25" s="138"/>
      <c r="M25" s="139">
        <v>2447062.1799999997</v>
      </c>
      <c r="N25" s="188"/>
    </row>
    <row r="26" spans="1:15" ht="13.5" thickTop="1" x14ac:dyDescent="0.2">
      <c r="A26" s="132"/>
      <c r="B26" s="132"/>
      <c r="C26" s="131"/>
      <c r="D26" s="140"/>
      <c r="G26" s="129"/>
      <c r="H26" s="129"/>
      <c r="I26" s="127"/>
      <c r="J26" s="127"/>
      <c r="K26" s="127"/>
      <c r="L26" s="127"/>
      <c r="M26" s="127"/>
      <c r="N26" s="189"/>
    </row>
    <row r="27" spans="1:15" x14ac:dyDescent="0.2">
      <c r="A27" s="116" t="s">
        <v>56</v>
      </c>
      <c r="N27" s="189"/>
    </row>
    <row r="28" spans="1:15" x14ac:dyDescent="0.2">
      <c r="A28" s="116" t="s">
        <v>722</v>
      </c>
      <c r="N28" s="189"/>
    </row>
    <row r="29" spans="1:15" x14ac:dyDescent="0.2">
      <c r="A29" s="116" t="s">
        <v>57</v>
      </c>
      <c r="E29" s="82" t="s">
        <v>597</v>
      </c>
      <c r="M29" s="127"/>
      <c r="N29" s="189"/>
      <c r="O29" s="189"/>
    </row>
    <row r="30" spans="1:15" x14ac:dyDescent="0.2">
      <c r="E30" s="82" t="s">
        <v>598</v>
      </c>
      <c r="F30" s="82"/>
      <c r="I30" s="83" t="s">
        <v>37</v>
      </c>
      <c r="N30" s="189"/>
    </row>
    <row r="31" spans="1:15" x14ac:dyDescent="0.2">
      <c r="E31" s="82" t="s">
        <v>723</v>
      </c>
      <c r="F31" s="82"/>
      <c r="G31" s="141"/>
      <c r="H31" s="141"/>
      <c r="I31" s="83" t="s">
        <v>712</v>
      </c>
      <c r="N31" s="189"/>
      <c r="O31" s="189"/>
    </row>
    <row r="32" spans="1:15" x14ac:dyDescent="0.2">
      <c r="A32" s="116" t="s">
        <v>55</v>
      </c>
      <c r="B32" s="142" t="s">
        <v>602</v>
      </c>
      <c r="C32" s="348">
        <v>7321533.6964746341</v>
      </c>
      <c r="D32" s="143"/>
      <c r="E32" s="128">
        <v>0.54315180068597657</v>
      </c>
      <c r="F32" s="128"/>
      <c r="G32" s="144"/>
      <c r="H32" s="144"/>
      <c r="I32" s="127">
        <v>1192828.5693417394</v>
      </c>
      <c r="J32" s="127"/>
      <c r="N32" s="189"/>
      <c r="O32" s="189"/>
    </row>
    <row r="33" spans="1:15" x14ac:dyDescent="0.2">
      <c r="A33" s="116" t="s">
        <v>41</v>
      </c>
      <c r="B33" s="87" t="s">
        <v>607</v>
      </c>
      <c r="C33" s="348">
        <v>5465224.5035253651</v>
      </c>
      <c r="D33" s="143"/>
      <c r="E33" s="128">
        <v>0.40544053381496431</v>
      </c>
      <c r="F33" s="128"/>
      <c r="G33" s="144"/>
      <c r="H33" s="144"/>
      <c r="I33" s="127">
        <v>890397.58552372118</v>
      </c>
      <c r="J33" s="127"/>
      <c r="N33" s="189"/>
      <c r="O33" s="189"/>
    </row>
    <row r="34" spans="1:15" x14ac:dyDescent="0.2">
      <c r="A34" s="116" t="s">
        <v>42</v>
      </c>
      <c r="B34" s="87" t="s">
        <v>608</v>
      </c>
      <c r="C34" s="348">
        <v>202340</v>
      </c>
      <c r="D34" s="143"/>
      <c r="E34" s="128">
        <v>1.5010698564935747E-2</v>
      </c>
      <c r="F34" s="128"/>
      <c r="G34" s="144"/>
      <c r="H34" s="144"/>
      <c r="I34" s="127">
        <v>32965.35162254631</v>
      </c>
      <c r="J34" s="127"/>
      <c r="N34" s="189"/>
      <c r="O34" s="189"/>
    </row>
    <row r="35" spans="1:15" x14ac:dyDescent="0.2">
      <c r="A35" s="116" t="s">
        <v>43</v>
      </c>
      <c r="B35" s="87"/>
      <c r="C35" s="349">
        <v>0</v>
      </c>
      <c r="D35" s="145"/>
      <c r="E35" s="128">
        <v>0</v>
      </c>
      <c r="F35" s="128"/>
      <c r="G35" s="144"/>
      <c r="H35" s="144"/>
      <c r="I35" s="127">
        <v>0</v>
      </c>
      <c r="J35" s="127"/>
      <c r="N35" s="189"/>
      <c r="O35" s="189"/>
    </row>
    <row r="36" spans="1:15" x14ac:dyDescent="0.2">
      <c r="A36" s="116" t="s">
        <v>45</v>
      </c>
      <c r="B36" s="87" t="s">
        <v>82</v>
      </c>
      <c r="C36" s="348">
        <v>490620.89000000007</v>
      </c>
      <c r="D36" s="145"/>
      <c r="E36" s="128">
        <v>3.6396966934123261E-2</v>
      </c>
      <c r="F36" s="128"/>
      <c r="G36" s="144"/>
      <c r="H36" s="144"/>
      <c r="I36" s="127">
        <v>79932.243511992783</v>
      </c>
      <c r="J36" s="127"/>
      <c r="N36" s="189"/>
      <c r="O36" s="189"/>
    </row>
    <row r="37" spans="1:15" x14ac:dyDescent="0.2">
      <c r="A37" s="116" t="s">
        <v>46</v>
      </c>
      <c r="B37" s="87"/>
      <c r="C37" s="349">
        <v>0</v>
      </c>
      <c r="D37" s="145"/>
      <c r="E37" s="128">
        <v>0</v>
      </c>
      <c r="F37" s="128"/>
      <c r="G37" s="144"/>
      <c r="H37" s="144"/>
      <c r="I37" s="127">
        <v>0</v>
      </c>
      <c r="J37" s="127"/>
      <c r="N37" s="189"/>
      <c r="O37" s="189"/>
    </row>
    <row r="38" spans="1:15" x14ac:dyDescent="0.2">
      <c r="A38" s="116" t="s">
        <v>48</v>
      </c>
      <c r="B38" s="87"/>
      <c r="C38" s="349">
        <v>0</v>
      </c>
      <c r="D38" s="145"/>
      <c r="E38" s="128">
        <v>0</v>
      </c>
      <c r="F38" s="128"/>
      <c r="G38" s="144"/>
      <c r="H38" s="144"/>
      <c r="I38" s="127">
        <v>0</v>
      </c>
      <c r="J38" s="127"/>
      <c r="N38" s="189"/>
      <c r="O38" s="189"/>
    </row>
    <row r="39" spans="1:15" x14ac:dyDescent="0.2">
      <c r="A39" s="116" t="s">
        <v>50</v>
      </c>
      <c r="B39" s="148" t="s">
        <v>609</v>
      </c>
      <c r="C39" s="346">
        <v>0</v>
      </c>
      <c r="D39" s="145"/>
      <c r="E39" s="128">
        <v>0</v>
      </c>
      <c r="F39" s="128"/>
      <c r="G39" s="144"/>
      <c r="H39" s="144"/>
      <c r="I39" s="127">
        <v>0</v>
      </c>
      <c r="J39" s="127"/>
      <c r="N39" s="189"/>
      <c r="O39" s="189"/>
    </row>
    <row r="40" spans="1:15" x14ac:dyDescent="0.2">
      <c r="A40" s="116" t="s">
        <v>51</v>
      </c>
      <c r="B40" s="87"/>
      <c r="C40" s="349">
        <v>0</v>
      </c>
      <c r="D40" s="145"/>
      <c r="E40" s="128">
        <v>0</v>
      </c>
      <c r="F40" s="128"/>
      <c r="G40" s="144"/>
      <c r="H40" s="144"/>
      <c r="I40" s="127">
        <v>0</v>
      </c>
      <c r="J40" s="127"/>
      <c r="N40" s="189"/>
      <c r="O40" s="189"/>
    </row>
    <row r="41" spans="1:15" x14ac:dyDescent="0.2">
      <c r="A41" s="116" t="s">
        <v>52</v>
      </c>
      <c r="B41" s="87"/>
      <c r="C41" s="349">
        <v>0</v>
      </c>
      <c r="D41" s="145"/>
      <c r="E41" s="128">
        <v>0</v>
      </c>
      <c r="F41" s="128"/>
      <c r="G41" s="144"/>
      <c r="H41" s="144"/>
      <c r="I41" s="127">
        <v>0</v>
      </c>
      <c r="J41" s="127"/>
      <c r="N41" s="189"/>
      <c r="O41" s="189"/>
    </row>
    <row r="42" spans="1:15" x14ac:dyDescent="0.2">
      <c r="A42" s="116" t="s">
        <v>53</v>
      </c>
      <c r="B42" s="87"/>
      <c r="C42" s="349">
        <v>0</v>
      </c>
      <c r="D42" s="146"/>
      <c r="E42" s="128">
        <v>0</v>
      </c>
      <c r="F42" s="128"/>
      <c r="G42" s="144"/>
      <c r="H42" s="144"/>
      <c r="I42" s="127">
        <v>0</v>
      </c>
      <c r="J42" s="127"/>
      <c r="N42" s="189"/>
      <c r="O42" s="189"/>
    </row>
    <row r="43" spans="1:15" x14ac:dyDescent="0.2">
      <c r="A43" s="116" t="s">
        <v>54</v>
      </c>
      <c r="B43" s="190" t="s">
        <v>80</v>
      </c>
      <c r="C43" s="346">
        <v>0</v>
      </c>
      <c r="D43" s="145"/>
      <c r="E43" s="128">
        <v>0</v>
      </c>
      <c r="F43" s="128"/>
      <c r="G43" s="144"/>
      <c r="H43" s="144"/>
      <c r="I43" s="127">
        <v>0</v>
      </c>
      <c r="J43" s="127"/>
      <c r="N43" s="189"/>
    </row>
    <row r="44" spans="1:15" ht="13.5" thickBot="1" x14ac:dyDescent="0.25">
      <c r="A44" s="116" t="s">
        <v>724</v>
      </c>
      <c r="B44" s="142" t="s">
        <v>725</v>
      </c>
      <c r="C44" s="137">
        <v>13479719.09</v>
      </c>
      <c r="D44" s="147"/>
      <c r="E44" s="136">
        <v>0.99999999999999989</v>
      </c>
      <c r="F44" s="128"/>
      <c r="G44" s="144"/>
      <c r="H44" s="87" t="s">
        <v>65</v>
      </c>
      <c r="I44" s="139">
        <v>2196123.75</v>
      </c>
      <c r="J44" s="127"/>
      <c r="K44" s="127"/>
      <c r="L44" s="127"/>
      <c r="N44" s="189"/>
    </row>
    <row r="45" spans="1:15" ht="13.5" thickTop="1" x14ac:dyDescent="0.2">
      <c r="B45" s="81"/>
      <c r="C45" s="129">
        <v>0</v>
      </c>
      <c r="D45" s="145"/>
      <c r="N45" s="189"/>
    </row>
    <row r="46" spans="1:15" x14ac:dyDescent="0.2">
      <c r="B46" s="87"/>
      <c r="C46" s="337"/>
      <c r="D46" s="338"/>
      <c r="E46" s="129"/>
      <c r="F46" s="129"/>
      <c r="N46" s="189"/>
    </row>
    <row r="47" spans="1:15" x14ac:dyDescent="0.2">
      <c r="A47" s="86" t="s">
        <v>58</v>
      </c>
      <c r="B47" s="81"/>
      <c r="D47" s="145"/>
      <c r="N47" s="189"/>
    </row>
    <row r="48" spans="1:15" x14ac:dyDescent="0.2">
      <c r="A48" s="116" t="s">
        <v>59</v>
      </c>
      <c r="B48" s="148" t="s">
        <v>81</v>
      </c>
      <c r="C48" s="346">
        <v>2196123.75</v>
      </c>
      <c r="D48" s="339" t="s">
        <v>44</v>
      </c>
      <c r="N48" s="189"/>
    </row>
    <row r="49" spans="1:14" x14ac:dyDescent="0.2">
      <c r="A49" s="116" t="s">
        <v>60</v>
      </c>
      <c r="B49" s="87" t="s">
        <v>63</v>
      </c>
      <c r="C49" s="129">
        <v>0</v>
      </c>
      <c r="D49" s="149" t="s">
        <v>61</v>
      </c>
      <c r="N49" s="189"/>
    </row>
    <row r="50" spans="1:14" ht="13.5" thickBot="1" x14ac:dyDescent="0.25">
      <c r="B50" s="81"/>
      <c r="C50" s="137">
        <v>2196123.75</v>
      </c>
      <c r="D50" s="149" t="s">
        <v>65</v>
      </c>
      <c r="N50" s="189"/>
    </row>
    <row r="51" spans="1:14" ht="13.5" thickTop="1" x14ac:dyDescent="0.2">
      <c r="N51" s="189"/>
    </row>
    <row r="52" spans="1:14" x14ac:dyDescent="0.2">
      <c r="A52" s="81" t="s">
        <v>64</v>
      </c>
      <c r="B52" s="81"/>
      <c r="N52" s="189"/>
    </row>
    <row r="53" spans="1:14" x14ac:dyDescent="0.2">
      <c r="A53" s="81" t="s">
        <v>66</v>
      </c>
      <c r="C53" s="83"/>
      <c r="D53" s="116"/>
      <c r="E53" s="204"/>
      <c r="F53" s="63"/>
      <c r="G53" s="342"/>
      <c r="N53" s="116"/>
    </row>
    <row r="54" spans="1:14" x14ac:dyDescent="0.2">
      <c r="A54" s="116" t="s">
        <v>67</v>
      </c>
      <c r="C54" s="127"/>
      <c r="D54" s="116"/>
      <c r="E54" s="63"/>
      <c r="F54" s="63"/>
      <c r="G54" s="342"/>
      <c r="I54" s="350"/>
      <c r="N54" s="116"/>
    </row>
    <row r="55" spans="1:14" x14ac:dyDescent="0.2">
      <c r="A55" s="116" t="s">
        <v>68</v>
      </c>
      <c r="C55" s="127"/>
      <c r="D55" s="116"/>
      <c r="E55" s="204"/>
      <c r="F55" s="63"/>
      <c r="G55" s="342"/>
      <c r="I55" s="350"/>
      <c r="N55" s="116"/>
    </row>
    <row r="56" spans="1:14" x14ac:dyDescent="0.2">
      <c r="A56" s="116" t="s">
        <v>69</v>
      </c>
      <c r="C56" s="127"/>
      <c r="D56" s="116"/>
      <c r="E56" s="63"/>
      <c r="F56" s="63"/>
      <c r="G56" s="129"/>
      <c r="I56" s="350"/>
      <c r="N56" s="116"/>
    </row>
    <row r="57" spans="1:14" x14ac:dyDescent="0.2">
      <c r="C57" s="127"/>
      <c r="D57" s="116"/>
      <c r="E57" s="63"/>
      <c r="F57" s="63"/>
      <c r="G57" s="129"/>
      <c r="I57" s="350"/>
      <c r="N57" s="116"/>
    </row>
    <row r="58" spans="1:14" x14ac:dyDescent="0.2">
      <c r="A58" s="116" t="s">
        <v>70</v>
      </c>
      <c r="C58" s="351"/>
      <c r="D58" s="116"/>
      <c r="E58" s="116"/>
      <c r="F58" s="116"/>
      <c r="I58" s="350"/>
      <c r="N58" s="116"/>
    </row>
    <row r="59" spans="1:14" x14ac:dyDescent="0.2">
      <c r="A59" s="116" t="s">
        <v>71</v>
      </c>
      <c r="C59" s="351"/>
      <c r="D59" s="116"/>
      <c r="E59" s="116"/>
      <c r="F59" s="116"/>
      <c r="I59" s="350"/>
      <c r="N59" s="116"/>
    </row>
    <row r="60" spans="1:14" x14ac:dyDescent="0.2">
      <c r="C60" s="351"/>
      <c r="D60" s="116"/>
      <c r="E60" s="116"/>
      <c r="F60" s="116"/>
      <c r="I60" s="350"/>
      <c r="N60" s="116"/>
    </row>
    <row r="61" spans="1:14" x14ac:dyDescent="0.2">
      <c r="A61" s="116" t="s">
        <v>72</v>
      </c>
      <c r="C61" s="351"/>
      <c r="D61" s="116"/>
      <c r="E61" s="116"/>
      <c r="F61" s="116"/>
      <c r="I61" s="350"/>
      <c r="N61" s="116"/>
    </row>
    <row r="62" spans="1:14" x14ac:dyDescent="0.2">
      <c r="A62" s="116" t="s">
        <v>73</v>
      </c>
      <c r="C62" s="351"/>
      <c r="D62" s="116"/>
      <c r="E62" s="116"/>
      <c r="F62" s="116"/>
      <c r="I62" s="350"/>
      <c r="N62" s="116"/>
    </row>
    <row r="63" spans="1:14" x14ac:dyDescent="0.2">
      <c r="A63" s="116" t="s">
        <v>74</v>
      </c>
      <c r="C63" s="351"/>
      <c r="D63" s="116"/>
      <c r="E63" s="116"/>
      <c r="F63" s="116"/>
      <c r="I63" s="350"/>
      <c r="N63" s="116"/>
    </row>
    <row r="64" spans="1:14" x14ac:dyDescent="0.2">
      <c r="C64" s="351"/>
      <c r="D64" s="116"/>
      <c r="E64" s="116"/>
      <c r="F64" s="116"/>
      <c r="I64" s="350"/>
      <c r="N64" s="116"/>
    </row>
    <row r="65" spans="1:14" x14ac:dyDescent="0.2">
      <c r="A65" s="116" t="s">
        <v>75</v>
      </c>
      <c r="C65" s="351"/>
      <c r="D65" s="116"/>
      <c r="E65" s="116"/>
      <c r="F65" s="116"/>
      <c r="I65" s="350"/>
      <c r="N65" s="116"/>
    </row>
    <row r="66" spans="1:14" x14ac:dyDescent="0.2">
      <c r="A66" s="116" t="s">
        <v>601</v>
      </c>
      <c r="C66" s="352"/>
      <c r="D66" s="116"/>
      <c r="E66" s="116"/>
      <c r="F66" s="116"/>
      <c r="I66" s="350"/>
      <c r="N66" s="116"/>
    </row>
    <row r="67" spans="1:14" x14ac:dyDescent="0.2">
      <c r="D67" s="116"/>
      <c r="E67" s="116"/>
      <c r="F67" s="116"/>
      <c r="I67" s="141"/>
      <c r="N67" s="116"/>
    </row>
  </sheetData>
  <pageMargins left="0.7" right="0.7" top="0.75" bottom="0.75" header="0.3" footer="0.3"/>
  <pageSetup scale="62" orientation="landscape" r:id="rId1"/>
  <headerFooter>
    <oddFooter>&amp;L&amp;Z
&amp;F&amp;R&amp;A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A1:I27"/>
  <sheetViews>
    <sheetView zoomScaleNormal="100" zoomScaleSheetLayoutView="100" workbookViewId="0">
      <selection activeCell="B27" sqref="B27"/>
    </sheetView>
  </sheetViews>
  <sheetFormatPr defaultColWidth="9.140625" defaultRowHeight="15" x14ac:dyDescent="0.25"/>
  <cols>
    <col min="1" max="1" width="18.85546875" style="17" customWidth="1"/>
    <col min="2" max="2" width="14.140625" style="17" customWidth="1"/>
    <col min="3" max="3" width="14.7109375" style="17" customWidth="1"/>
    <col min="4" max="4" width="16.42578125" style="17" bestFit="1" customWidth="1"/>
    <col min="5" max="5" width="13.7109375" style="17" bestFit="1" customWidth="1"/>
    <col min="6" max="6" width="21.85546875" style="17" bestFit="1" customWidth="1"/>
    <col min="7" max="7" width="16.42578125" style="17" bestFit="1" customWidth="1"/>
    <col min="8" max="8" width="6.5703125" style="17" bestFit="1" customWidth="1"/>
    <col min="9" max="9" width="6.140625" style="17" bestFit="1" customWidth="1"/>
    <col min="10" max="16384" width="9.140625" style="17"/>
  </cols>
  <sheetData>
    <row r="1" spans="1:8" x14ac:dyDescent="0.25">
      <c r="A1" s="1" t="str">
        <f>'2 Adjmt by FERC'!A1</f>
        <v>UNS GAS, INC.</v>
      </c>
    </row>
    <row r="2" spans="1:8" x14ac:dyDescent="0.25">
      <c r="A2" s="1" t="s">
        <v>16</v>
      </c>
    </row>
    <row r="3" spans="1:8" x14ac:dyDescent="0.25">
      <c r="A3" s="1" t="s">
        <v>278</v>
      </c>
    </row>
    <row r="4" spans="1:8" x14ac:dyDescent="0.25">
      <c r="A4" s="1" t="str">
        <f>'2 Adjmt by FERC'!A4</f>
        <v>FOR PERIOD JULY 1, 2025 TO JUNE 30, 2026</v>
      </c>
    </row>
    <row r="5" spans="1:8" x14ac:dyDescent="0.25">
      <c r="A5" s="62" t="s">
        <v>79</v>
      </c>
    </row>
    <row r="7" spans="1:8" x14ac:dyDescent="0.25">
      <c r="A7" s="16" t="s">
        <v>663</v>
      </c>
    </row>
    <row r="8" spans="1:8" x14ac:dyDescent="0.25">
      <c r="A8" s="16" t="s">
        <v>803</v>
      </c>
    </row>
    <row r="9" spans="1:8" x14ac:dyDescent="0.25">
      <c r="A9" s="16" t="s">
        <v>634</v>
      </c>
    </row>
    <row r="12" spans="1:8" x14ac:dyDescent="0.25">
      <c r="A12" s="63" t="s">
        <v>1006</v>
      </c>
    </row>
    <row r="14" spans="1:8" ht="30" x14ac:dyDescent="0.25">
      <c r="A14" s="207" t="s">
        <v>664</v>
      </c>
      <c r="B14" s="64" t="s">
        <v>589</v>
      </c>
      <c r="C14" s="203" t="s">
        <v>728</v>
      </c>
      <c r="D14" s="203" t="s">
        <v>1001</v>
      </c>
      <c r="E14" s="64" t="s">
        <v>729</v>
      </c>
      <c r="F14" s="64" t="s">
        <v>578</v>
      </c>
    </row>
    <row r="15" spans="1:8" x14ac:dyDescent="0.25">
      <c r="A15" s="65">
        <v>2026</v>
      </c>
      <c r="B15" s="113">
        <v>3.32E-2</v>
      </c>
      <c r="C15" s="80">
        <v>65</v>
      </c>
      <c r="D15" s="67">
        <v>0</v>
      </c>
      <c r="E15" s="176">
        <f>+C15+D15</f>
        <v>65</v>
      </c>
      <c r="F15" t="s">
        <v>1005</v>
      </c>
      <c r="G15" s="66"/>
      <c r="H15" s="66"/>
    </row>
    <row r="16" spans="1:8" x14ac:dyDescent="0.25">
      <c r="A16" s="65">
        <v>2027</v>
      </c>
      <c r="B16" s="234">
        <v>3.2500000000000001E-2</v>
      </c>
      <c r="C16" s="80">
        <v>65</v>
      </c>
      <c r="D16" s="67">
        <v>0</v>
      </c>
      <c r="E16" s="176">
        <f>+C16+D16</f>
        <v>65</v>
      </c>
      <c r="F16" t="s">
        <v>1004</v>
      </c>
      <c r="G16" s="66"/>
      <c r="H16" s="66"/>
    </row>
    <row r="17" spans="1:9" x14ac:dyDescent="0.25">
      <c r="A17" s="206"/>
      <c r="B17" s="113"/>
      <c r="C17" s="80"/>
      <c r="E17" s="192"/>
      <c r="F17" s="70"/>
      <c r="G17" s="66"/>
      <c r="H17" s="66"/>
    </row>
    <row r="18" spans="1:9" x14ac:dyDescent="0.25">
      <c r="A18" s="207" t="s">
        <v>665</v>
      </c>
      <c r="B18" s="64" t="s">
        <v>587</v>
      </c>
      <c r="C18" s="64" t="s">
        <v>586</v>
      </c>
      <c r="D18" s="64" t="s">
        <v>666</v>
      </c>
      <c r="E18" s="64" t="s">
        <v>586</v>
      </c>
      <c r="F18" s="64" t="s">
        <v>578</v>
      </c>
      <c r="G18" s="66"/>
      <c r="H18" s="66"/>
    </row>
    <row r="19" spans="1:9" x14ac:dyDescent="0.25">
      <c r="A19" s="65">
        <v>2026</v>
      </c>
      <c r="B19" s="234">
        <v>3.2500000000000001E-2</v>
      </c>
      <c r="C19" s="176">
        <v>4</v>
      </c>
      <c r="D19" s="233">
        <v>3.4599999999999999E-2</v>
      </c>
      <c r="E19" s="176">
        <v>97</v>
      </c>
      <c r="F19" t="s">
        <v>1002</v>
      </c>
      <c r="G19" s="65"/>
      <c r="H19" s="66"/>
      <c r="I19" s="69"/>
    </row>
    <row r="20" spans="1:9" x14ac:dyDescent="0.25">
      <c r="A20" s="65">
        <v>2027</v>
      </c>
      <c r="B20" s="234">
        <v>3.2500000000000001E-2</v>
      </c>
      <c r="C20" s="176">
        <v>4</v>
      </c>
      <c r="D20" s="233">
        <v>3.2500000000000001E-2</v>
      </c>
      <c r="E20" s="176">
        <v>97</v>
      </c>
      <c r="F20" t="s">
        <v>1003</v>
      </c>
      <c r="G20" s="65"/>
      <c r="H20" s="66"/>
      <c r="I20" s="69"/>
    </row>
    <row r="21" spans="1:9" x14ac:dyDescent="0.25">
      <c r="A21" s="65"/>
      <c r="B21" s="68"/>
      <c r="C21" s="67"/>
      <c r="D21" s="68"/>
      <c r="E21" s="67"/>
      <c r="F21" s="70"/>
      <c r="G21" s="65"/>
      <c r="H21" s="66"/>
      <c r="I21" s="69"/>
    </row>
    <row r="22" spans="1:9" x14ac:dyDescent="0.25">
      <c r="A22" s="79" t="s">
        <v>606</v>
      </c>
      <c r="B22" s="68"/>
      <c r="C22" s="68"/>
      <c r="D22" s="68"/>
      <c r="E22" s="67"/>
      <c r="G22" s="65"/>
      <c r="H22" s="66"/>
      <c r="I22" s="69"/>
    </row>
    <row r="23" spans="1:9" x14ac:dyDescent="0.25">
      <c r="A23" s="71" t="s">
        <v>588</v>
      </c>
      <c r="B23" s="72" t="s">
        <v>589</v>
      </c>
      <c r="C23" s="72" t="s">
        <v>729</v>
      </c>
      <c r="D23" s="68"/>
      <c r="E23" s="324"/>
      <c r="G23" s="65"/>
      <c r="H23" s="66"/>
      <c r="I23" s="69"/>
    </row>
    <row r="24" spans="1:9" x14ac:dyDescent="0.25">
      <c r="A24" s="65" t="s">
        <v>1052</v>
      </c>
      <c r="B24" s="113">
        <f>B15*($C15/$C24)+B19*($C19/$C24)+D19*($E19/$C24)</f>
        <v>3.4001204819277112E-2</v>
      </c>
      <c r="C24" s="192">
        <f>$E$15+$C$19+$E$19</f>
        <v>166</v>
      </c>
    </row>
    <row r="25" spans="1:9" x14ac:dyDescent="0.25">
      <c r="A25" s="65" t="s">
        <v>1053</v>
      </c>
      <c r="B25" s="113">
        <f>B15*($C15/$C25)+0</f>
        <v>1.2999999999999999E-2</v>
      </c>
      <c r="C25" s="192">
        <f>$E$15+$C$19+$E$19</f>
        <v>166</v>
      </c>
      <c r="D25" s="16" t="s">
        <v>1056</v>
      </c>
    </row>
    <row r="26" spans="1:9" x14ac:dyDescent="0.25">
      <c r="A26" s="65" t="s">
        <v>1054</v>
      </c>
      <c r="B26" s="113" t="s">
        <v>1005</v>
      </c>
      <c r="C26" s="192">
        <f>$E$15+$C$19+$E$19</f>
        <v>166</v>
      </c>
    </row>
    <row r="27" spans="1:9" x14ac:dyDescent="0.25">
      <c r="A27" s="65">
        <v>2027</v>
      </c>
      <c r="B27" s="113">
        <f>+B20*($C20/$C27)+D20*($E20/$C27)+0</f>
        <v>1.9774096385542169E-2</v>
      </c>
      <c r="C27" s="192">
        <f>$E$16+$C$20+$E$20</f>
        <v>166</v>
      </c>
      <c r="D27" s="16" t="s">
        <v>1055</v>
      </c>
    </row>
  </sheetData>
  <pageMargins left="0.7" right="0.7" top="0.75" bottom="0.75" header="0.3" footer="0.3"/>
  <pageSetup scale="91" orientation="portrait" r:id="rId1"/>
  <headerFooter>
    <oddFooter>&amp;L&amp;Z
&amp;F&amp;R&amp;A</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1">
    <pageSetUpPr fitToPage="1"/>
  </sheetPr>
  <dimension ref="A1:F22"/>
  <sheetViews>
    <sheetView zoomScaleNormal="100" zoomScaleSheetLayoutView="100" workbookViewId="0">
      <selection activeCell="L14" sqref="L14"/>
    </sheetView>
  </sheetViews>
  <sheetFormatPr defaultRowHeight="15" x14ac:dyDescent="0.25"/>
  <cols>
    <col min="1" max="1" width="75.85546875" customWidth="1"/>
    <col min="2" max="2" width="15.140625" customWidth="1"/>
    <col min="3" max="3" width="16.28515625" customWidth="1"/>
    <col min="4" max="4" width="14.28515625" customWidth="1"/>
    <col min="5" max="5" width="14.28515625" bestFit="1" customWidth="1"/>
    <col min="6" max="6" width="18.85546875" customWidth="1"/>
  </cols>
  <sheetData>
    <row r="1" spans="1:6" x14ac:dyDescent="0.25">
      <c r="A1" s="1" t="str">
        <f>'2 Adjmt by FERC'!A1</f>
        <v>UNS GAS, INC.</v>
      </c>
      <c r="B1" s="1"/>
    </row>
    <row r="2" spans="1:6" x14ac:dyDescent="0.25">
      <c r="A2" s="1" t="s">
        <v>16</v>
      </c>
    </row>
    <row r="3" spans="1:6" x14ac:dyDescent="0.25">
      <c r="A3" s="1" t="s">
        <v>278</v>
      </c>
    </row>
    <row r="4" spans="1:6" x14ac:dyDescent="0.25">
      <c r="A4" s="1" t="str">
        <f>'2 Adjmt by FERC'!A4</f>
        <v>FOR PERIOD JULY 1, 2025 TO JUNE 30, 2026</v>
      </c>
      <c r="B4" s="1"/>
    </row>
    <row r="5" spans="1:6" x14ac:dyDescent="0.25">
      <c r="A5" s="1" t="s">
        <v>76</v>
      </c>
      <c r="B5" s="1"/>
    </row>
    <row r="7" spans="1:6" ht="57.75" customHeight="1" x14ac:dyDescent="0.25">
      <c r="A7" s="373" t="s">
        <v>802</v>
      </c>
      <c r="B7" s="373"/>
      <c r="C7" s="373"/>
      <c r="D7" s="373"/>
      <c r="E7" s="373"/>
      <c r="F7" s="73"/>
    </row>
    <row r="9" spans="1:6" x14ac:dyDescent="0.25">
      <c r="B9" s="58" t="s">
        <v>1051</v>
      </c>
      <c r="C9" s="58" t="s">
        <v>1051</v>
      </c>
      <c r="D9" s="58" t="s">
        <v>727</v>
      </c>
    </row>
    <row r="10" spans="1:6" x14ac:dyDescent="0.25">
      <c r="B10" s="57">
        <v>46022</v>
      </c>
      <c r="C10" s="57">
        <v>46203</v>
      </c>
      <c r="D10" s="57" t="s">
        <v>726</v>
      </c>
    </row>
    <row r="12" spans="1:6" x14ac:dyDescent="0.25">
      <c r="A12" s="8" t="s">
        <v>568</v>
      </c>
      <c r="B12" s="263">
        <f>'8.2 PA509 A&amp;G query 6mo123125'!R6</f>
        <v>1525079.1400000004</v>
      </c>
      <c r="C12" s="263">
        <f>+'8.1 PA509 A&amp;G query 6mo063026'!R6</f>
        <v>1434554.87</v>
      </c>
      <c r="D12" s="236">
        <f>SUM(B12:C12)</f>
        <v>2959634.0100000007</v>
      </c>
      <c r="F12" t="s">
        <v>407</v>
      </c>
    </row>
    <row r="13" spans="1:6" x14ac:dyDescent="0.25">
      <c r="A13" s="16"/>
      <c r="B13" s="263"/>
      <c r="C13" s="263"/>
      <c r="D13" s="236"/>
      <c r="F13" s="18"/>
    </row>
    <row r="14" spans="1:6" x14ac:dyDescent="0.25">
      <c r="A14" s="17" t="s">
        <v>575</v>
      </c>
      <c r="B14" s="263">
        <f>+'8.2 PA509 A&amp;G query 6mo123125'!$O$17</f>
        <v>337245.6999999999</v>
      </c>
      <c r="C14" s="263">
        <f>+'8.1 PA509 A&amp;G query 6mo063026'!O17</f>
        <v>306545.40000000026</v>
      </c>
      <c r="D14" s="236">
        <f>SUM(B14:C14)</f>
        <v>643791.10000000009</v>
      </c>
      <c r="F14" s="17" t="s">
        <v>573</v>
      </c>
    </row>
    <row r="16" spans="1:6" x14ac:dyDescent="0.25">
      <c r="A16" t="s">
        <v>574</v>
      </c>
      <c r="B16" s="13">
        <f t="shared" ref="B16:D16" si="0">SUM(B12:B15)</f>
        <v>1862324.8400000003</v>
      </c>
      <c r="C16" s="13">
        <f t="shared" si="0"/>
        <v>1741100.2700000005</v>
      </c>
      <c r="D16" s="13">
        <f t="shared" si="0"/>
        <v>3603425.1100000008</v>
      </c>
    </row>
    <row r="18" spans="1:6" x14ac:dyDescent="0.25">
      <c r="A18" t="s">
        <v>605</v>
      </c>
      <c r="B18" s="264">
        <f>+'8.4 PA5090126 Summary Tab '!W25</f>
        <v>0.31569905412050564</v>
      </c>
      <c r="C18" s="264">
        <v>0.31559891081968983</v>
      </c>
      <c r="F18" t="s">
        <v>625</v>
      </c>
    </row>
    <row r="20" spans="1:6" ht="15.75" thickBot="1" x14ac:dyDescent="0.3">
      <c r="A20" t="s">
        <v>77</v>
      </c>
      <c r="B20" s="53">
        <f>B16*B18</f>
        <v>587934.19045312214</v>
      </c>
      <c r="C20" s="53">
        <f t="shared" ref="C20" si="1">C16*C18</f>
        <v>549489.34883986798</v>
      </c>
      <c r="D20" s="256">
        <f>SUM(B20:C20)</f>
        <v>1137423.5392929902</v>
      </c>
      <c r="E20" s="333">
        <v>3</v>
      </c>
    </row>
    <row r="21" spans="1:6" ht="15.75" thickTop="1" x14ac:dyDescent="0.25">
      <c r="C21" s="91"/>
      <c r="D21" s="91"/>
    </row>
    <row r="22" spans="1:6" ht="45" x14ac:dyDescent="0.25">
      <c r="A22" s="270" t="s">
        <v>1049</v>
      </c>
    </row>
  </sheetData>
  <mergeCells count="1">
    <mergeCell ref="A7:E7"/>
  </mergeCells>
  <hyperlinks>
    <hyperlink ref="E20" location="'3 Payroll Adjmt'!E24" display="'3 Payroll Adjmt'!E24" xr:uid="{D9B5654A-8039-416D-BF5C-563871B4B8D2}"/>
  </hyperlinks>
  <pageMargins left="0.7" right="0.7" top="0.75" bottom="0.75" header="0.3" footer="0.3"/>
  <pageSetup scale="90" orientation="landscape" r:id="rId1"/>
  <headerFooter>
    <oddFooter>&amp;L&amp;Z
&amp;F&amp;R&amp;A</oddFooter>
  </headerFooter>
  <drawing r:id="rId2"/>
  <legacyDrawing r:id="rId3"/>
</worksheet>
</file>

<file path=docMetadata/LabelInfo.xml><?xml version="1.0" encoding="utf-8"?>
<clbl:labelList xmlns:clbl="http://schemas.microsoft.com/office/2020/mipLabelMetadata">
  <clbl:label id="{4ee02f04-be22-4396-a59f-8c217de79675}" enabled="1" method="Standard" siteId="{04339cb4-c4c5-4d63-b960-759c4de7f4e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1. Pro Forma</vt:lpstr>
      <vt:lpstr>2 Adjmt by FERC</vt:lpstr>
      <vt:lpstr>3 Payroll Adjmt</vt:lpstr>
      <vt:lpstr>4 Benefit Adjmt</vt:lpstr>
      <vt:lpstr>4.1 Benefit Query</vt:lpstr>
      <vt:lpstr>5 Adj Payroll by Func 06.26</vt:lpstr>
      <vt:lpstr>6-Alloc Worksheet 2026-06</vt:lpstr>
      <vt:lpstr>7 Wage Increase</vt:lpstr>
      <vt:lpstr>8 A&amp;G Alloc</vt:lpstr>
      <vt:lpstr>8.1 PA509 A&amp;G query 6mo063026</vt:lpstr>
      <vt:lpstr>8.2 PA509 A&amp;G query 6mo123125</vt:lpstr>
      <vt:lpstr>8.3 PA5090626 Summary Tab</vt:lpstr>
      <vt:lpstr>8.4 PA5090126 Summary Tab </vt:lpstr>
      <vt:lpstr>queries used</vt:lpstr>
      <vt:lpstr>'1. Pro Forma'!Print_Area</vt:lpstr>
      <vt:lpstr>'8 A&amp;G Alloc'!Print_Area</vt:lpstr>
      <vt:lpstr>'8.1 PA509 A&amp;G query 6mo063026'!Print_Area</vt:lpstr>
      <vt:lpstr>'8.2 PA509 A&amp;G query 6mo123125'!Print_Area</vt:lpstr>
      <vt:lpstr>'8.3 PA5090626 Summary Tab'!Print_Area</vt:lpstr>
      <vt:lpstr>'8.4 PA5090126 Summary Tab '!Print_Area</vt:lpstr>
      <vt:lpstr>'2 Adjmt by FERC'!Print_Titles</vt:lpstr>
      <vt:lpstr>'5 Adj Payroll by Func 06.26'!Print_Titles</vt:lpstr>
      <vt:lpstr>'8.1 PA509 A&amp;G query 6mo063026'!Print_Titles</vt:lpstr>
      <vt:lpstr>'8.2 PA509 A&amp;G query 6mo123125'!Print_Titles</vt:lpstr>
    </vt:vector>
  </TitlesOfParts>
  <Company>UNS Energy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Bennetts, Paige</dc:creator>
  <cp:lastModifiedBy>Jacobo, Andrea</cp:lastModifiedBy>
  <cp:lastPrinted>2026-08-25T21:02:01Z</cp:lastPrinted>
  <dcterms:created xsi:type="dcterms:W3CDTF">2018-05-15T22:53:42Z</dcterms:created>
  <dcterms:modified xsi:type="dcterms:W3CDTF">2026-09-01T20:24:47Z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